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5d914cc9222fc003/Documents/Trainity/"/>
    </mc:Choice>
  </mc:AlternateContent>
  <xr:revisionPtr revIDLastSave="2" documentId="8_{1DF9E872-F04C-4FEC-8B64-DDC0A41F30C3}" xr6:coauthVersionLast="47" xr6:coauthVersionMax="47" xr10:uidLastSave="{89A17DFF-58E3-4E04-A098-A0B83D8A57FD}"/>
  <bookViews>
    <workbookView xWindow="-108" yWindow="-108" windowWidth="23256" windowHeight="12456" xr2:uid="{00000000-000D-0000-FFFF-FFFF00000000}"/>
  </bookViews>
  <sheets>
    <sheet name="Question A to C" sheetId="11" r:id="rId1"/>
    <sheet name="Question D" sheetId="5" r:id="rId2"/>
    <sheet name="Question E" sheetId="12" r:id="rId3"/>
    <sheet name="T-Test results" sheetId="14" r:id="rId4"/>
    <sheet name="T-test Data" sheetId="13" r:id="rId5"/>
    <sheet name="Sheet2" sheetId="4" r:id="rId6"/>
    <sheet name="Sheet1" sheetId="3" r:id="rId7"/>
    <sheet name="Table3" sheetId="2" r:id="rId8"/>
    <sheet name="Table exclude outliers" sheetId="10" r:id="rId9"/>
  </sheets>
  <definedNames>
    <definedName name="_xlnm._FilterDatabase" localSheetId="4" hidden="1">'T-test Data'!$A$1:$D$7169</definedName>
    <definedName name="_xlcn.WorksheetConnection_Statistics.xlsxTable3_11" hidden="1">Table3_1[]</definedName>
    <definedName name="ExternalData_1" localSheetId="8" hidden="1">'Table exclude outliers'!$A$1:$H$6320</definedName>
    <definedName name="ExternalData_1" localSheetId="7" hidden="1">Table3!$A$1:$H$7169</definedName>
  </definedNames>
  <calcPr calcId="191029"/>
  <pivotCaches>
    <pivotCache cacheId="137" r:id="rId10"/>
    <pivotCache cacheId="138" r:id="rId11"/>
    <pivotCache cacheId="159" r:id="rId12"/>
    <pivotCache cacheId="140" r:id="rId13"/>
    <pivotCache cacheId="155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3_1" name="Table3_1" connection="WorksheetConnection_Statistics.xlsx!Table3_1"/>
        </x15:modelTables>
        <x15:extLst>
          <ext xmlns:x16="http://schemas.microsoft.com/office/spreadsheetml/2014/11/main" uri="{9835A34E-60A6-4A7C-AAB8-D5F71C897F49}">
            <x16:modelTimeGroupings>
              <x16:modelTimeGrouping tableName="Table3_1" columnName="Interview Taken Date" columnId="Interview Taken Date">
                <x16:calculatedTimeColumn columnName="Interview Taken Date (Month Index)" columnId="Interview Taken Date (Month Index)" contentType="monthsindex" isSelected="1"/>
                <x16:calculatedTimeColumn columnName="Interview Taken Date (Month)" columnId="Interview Taken Date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F49" i="13" l="1"/>
  <c r="A6729" i="13"/>
  <c r="A6603" i="13"/>
  <c r="A6478" i="13"/>
  <c r="A6314" i="13"/>
  <c r="A6199" i="13"/>
  <c r="A6184" i="13"/>
  <c r="A5643" i="13"/>
  <c r="A5513" i="13"/>
  <c r="A5469" i="13"/>
  <c r="A5168" i="13"/>
  <c r="A1786" i="13"/>
  <c r="A4623" i="13"/>
  <c r="A4543" i="13"/>
  <c r="D49" i="13"/>
  <c r="A12" i="13"/>
  <c r="A4095" i="13"/>
  <c r="C5" i="13"/>
  <c r="A17" i="11"/>
  <c r="O27" i="2"/>
  <c r="I6320" i="10"/>
  <c r="I6319" i="10"/>
  <c r="I6318" i="10"/>
  <c r="I6317" i="10"/>
  <c r="I6316" i="10"/>
  <c r="I6315" i="10"/>
  <c r="I6314" i="10"/>
  <c r="I6313" i="10"/>
  <c r="I6312" i="10"/>
  <c r="I6311" i="10"/>
  <c r="I6310" i="10"/>
  <c r="I6309" i="10"/>
  <c r="I6308" i="10"/>
  <c r="I6307" i="10"/>
  <c r="I6306" i="10"/>
  <c r="I6305" i="10"/>
  <c r="I6304" i="10"/>
  <c r="I6303" i="10"/>
  <c r="I6302" i="10"/>
  <c r="I6301" i="10"/>
  <c r="I6300" i="10"/>
  <c r="I6299" i="10"/>
  <c r="I6298" i="10"/>
  <c r="I6297" i="10"/>
  <c r="I6296" i="10"/>
  <c r="I6295" i="10"/>
  <c r="I6294" i="10"/>
  <c r="I6293" i="10"/>
  <c r="I6292" i="10"/>
  <c r="I6291" i="10"/>
  <c r="I6290" i="10"/>
  <c r="I6289" i="10"/>
  <c r="I6288" i="10"/>
  <c r="I6287" i="10"/>
  <c r="I6286" i="10"/>
  <c r="I6285" i="10"/>
  <c r="I6284" i="10"/>
  <c r="I6283" i="10"/>
  <c r="I6282" i="10"/>
  <c r="I6281" i="10"/>
  <c r="I6280" i="10"/>
  <c r="I6279" i="10"/>
  <c r="I6278" i="10"/>
  <c r="I6277" i="10"/>
  <c r="I6276" i="10"/>
  <c r="I6275" i="10"/>
  <c r="I6274" i="10"/>
  <c r="I6273" i="10"/>
  <c r="I6272" i="10"/>
  <c r="I6271" i="10"/>
  <c r="I6270" i="10"/>
  <c r="I6269" i="10"/>
  <c r="I6268" i="10"/>
  <c r="I6267" i="10"/>
  <c r="I6266" i="10"/>
  <c r="I6265" i="10"/>
  <c r="I6264" i="10"/>
  <c r="I6263" i="10"/>
  <c r="I6262" i="10"/>
  <c r="I6261" i="10"/>
  <c r="I6260" i="10"/>
  <c r="I6259" i="10"/>
  <c r="I6258" i="10"/>
  <c r="I6257" i="10"/>
  <c r="I6256" i="10"/>
  <c r="I6255" i="10"/>
  <c r="I6254" i="10"/>
  <c r="I6253" i="10"/>
  <c r="I6252" i="10"/>
  <c r="I6251" i="10"/>
  <c r="I6250" i="10"/>
  <c r="I6249" i="10"/>
  <c r="I6248" i="10"/>
  <c r="I6247" i="10"/>
  <c r="I6246" i="10"/>
  <c r="I6245" i="10"/>
  <c r="I6244" i="10"/>
  <c r="I6243" i="10"/>
  <c r="I6242" i="10"/>
  <c r="I6241" i="10"/>
  <c r="I6240" i="10"/>
  <c r="I6239" i="10"/>
  <c r="I6238" i="10"/>
  <c r="I6237" i="10"/>
  <c r="I6236" i="10"/>
  <c r="I6235" i="10"/>
  <c r="I6234" i="10"/>
  <c r="I6233" i="10"/>
  <c r="I6232" i="10"/>
  <c r="I6231" i="10"/>
  <c r="I6230" i="10"/>
  <c r="I6229" i="10"/>
  <c r="I6228" i="10"/>
  <c r="I6227" i="10"/>
  <c r="I6226" i="10"/>
  <c r="I6225" i="10"/>
  <c r="I6224" i="10"/>
  <c r="I6223" i="10"/>
  <c r="I6222" i="10"/>
  <c r="I6221" i="10"/>
  <c r="I6220" i="10"/>
  <c r="I6219" i="10"/>
  <c r="I6218" i="10"/>
  <c r="I6217" i="10"/>
  <c r="I6216" i="10"/>
  <c r="I6215" i="10"/>
  <c r="I6214" i="10"/>
  <c r="I6213" i="10"/>
  <c r="I6212" i="10"/>
  <c r="I6211" i="10"/>
  <c r="I6210" i="10"/>
  <c r="I6209" i="10"/>
  <c r="I6208" i="10"/>
  <c r="I6207" i="10"/>
  <c r="I6206" i="10"/>
  <c r="I6205" i="10"/>
  <c r="I6204" i="10"/>
  <c r="I6203" i="10"/>
  <c r="I6202" i="10"/>
  <c r="I6201" i="10"/>
  <c r="I6200" i="10"/>
  <c r="I6199" i="10"/>
  <c r="I6198" i="10"/>
  <c r="I6197" i="10"/>
  <c r="I6196" i="10"/>
  <c r="I6195" i="10"/>
  <c r="I6194" i="10"/>
  <c r="I6193" i="10"/>
  <c r="I6192" i="10"/>
  <c r="I6191" i="10"/>
  <c r="I6190" i="10"/>
  <c r="I6189" i="10"/>
  <c r="I6188" i="10"/>
  <c r="I6187" i="10"/>
  <c r="I6186" i="10"/>
  <c r="I6185" i="10"/>
  <c r="I6184" i="10"/>
  <c r="I6183" i="10"/>
  <c r="I6182" i="10"/>
  <c r="I6181" i="10"/>
  <c r="I6180" i="10"/>
  <c r="I6179" i="10"/>
  <c r="I6178" i="10"/>
  <c r="I6177" i="10"/>
  <c r="I6176" i="10"/>
  <c r="I6175" i="10"/>
  <c r="I6174" i="10"/>
  <c r="I6173" i="10"/>
  <c r="I6172" i="10"/>
  <c r="I6171" i="10"/>
  <c r="I6170" i="10"/>
  <c r="I6169" i="10"/>
  <c r="I6168" i="10"/>
  <c r="I6167" i="10"/>
  <c r="I6166" i="10"/>
  <c r="I6165" i="10"/>
  <c r="I6164" i="10"/>
  <c r="I6163" i="10"/>
  <c r="I6162" i="10"/>
  <c r="I6161" i="10"/>
  <c r="I6160" i="10"/>
  <c r="I6159" i="10"/>
  <c r="I6158" i="10"/>
  <c r="I6157" i="10"/>
  <c r="I6156" i="10"/>
  <c r="I6155" i="10"/>
  <c r="I6154" i="10"/>
  <c r="I6153" i="10"/>
  <c r="I6152" i="10"/>
  <c r="I6151" i="10"/>
  <c r="I6150" i="10"/>
  <c r="I6149" i="10"/>
  <c r="I6148" i="10"/>
  <c r="I6147" i="10"/>
  <c r="I6146" i="10"/>
  <c r="I6145" i="10"/>
  <c r="I6144" i="10"/>
  <c r="I6143" i="10"/>
  <c r="I6142" i="10"/>
  <c r="I6141" i="10"/>
  <c r="I6140" i="10"/>
  <c r="I6139" i="10"/>
  <c r="I6138" i="10"/>
  <c r="I6137" i="10"/>
  <c r="I6136" i="10"/>
  <c r="I6135" i="10"/>
  <c r="I6134" i="10"/>
  <c r="I6133" i="10"/>
  <c r="I6132" i="10"/>
  <c r="I6131" i="10"/>
  <c r="I6130" i="10"/>
  <c r="I6129" i="10"/>
  <c r="I6128" i="10"/>
  <c r="I6127" i="10"/>
  <c r="I6126" i="10"/>
  <c r="I6125" i="10"/>
  <c r="I6124" i="10"/>
  <c r="I6123" i="10"/>
  <c r="I6122" i="10"/>
  <c r="I6121" i="10"/>
  <c r="I6120" i="10"/>
  <c r="I6119" i="10"/>
  <c r="I6118" i="10"/>
  <c r="I6117" i="10"/>
  <c r="I6116" i="10"/>
  <c r="I6115" i="10"/>
  <c r="I6114" i="10"/>
  <c r="I6113" i="10"/>
  <c r="I6112" i="10"/>
  <c r="I6111" i="10"/>
  <c r="I6110" i="10"/>
  <c r="I6109" i="10"/>
  <c r="I6108" i="10"/>
  <c r="I6107" i="10"/>
  <c r="I6106" i="10"/>
  <c r="I6105" i="10"/>
  <c r="I6104" i="10"/>
  <c r="I6103" i="10"/>
  <c r="I6102" i="10"/>
  <c r="I6101" i="10"/>
  <c r="I6100" i="10"/>
  <c r="I6099" i="10"/>
  <c r="I6098" i="10"/>
  <c r="I6097" i="10"/>
  <c r="I6096" i="10"/>
  <c r="I6095" i="10"/>
  <c r="I6094" i="10"/>
  <c r="I6093" i="10"/>
  <c r="I6092" i="10"/>
  <c r="I6091" i="10"/>
  <c r="I6090" i="10"/>
  <c r="I6089" i="10"/>
  <c r="I6088" i="10"/>
  <c r="I6087" i="10"/>
  <c r="I6086" i="10"/>
  <c r="I6085" i="10"/>
  <c r="I6084" i="10"/>
  <c r="I6083" i="10"/>
  <c r="I6082" i="10"/>
  <c r="I6081" i="10"/>
  <c r="I6080" i="10"/>
  <c r="I6079" i="10"/>
  <c r="I6078" i="10"/>
  <c r="I6077" i="10"/>
  <c r="I6076" i="10"/>
  <c r="I6075" i="10"/>
  <c r="I6074" i="10"/>
  <c r="I6073" i="10"/>
  <c r="I6072" i="10"/>
  <c r="I6071" i="10"/>
  <c r="I6070" i="10"/>
  <c r="I6069" i="10"/>
  <c r="I6068" i="10"/>
  <c r="I6067" i="10"/>
  <c r="I6066" i="10"/>
  <c r="I6065" i="10"/>
  <c r="I6064" i="10"/>
  <c r="I6063" i="10"/>
  <c r="I6062" i="10"/>
  <c r="I6061" i="10"/>
  <c r="I6060" i="10"/>
  <c r="I6059" i="10"/>
  <c r="I6058" i="10"/>
  <c r="I6057" i="10"/>
  <c r="I6056" i="10"/>
  <c r="I6055" i="10"/>
  <c r="I6054" i="10"/>
  <c r="I6053" i="10"/>
  <c r="I6052" i="10"/>
  <c r="I6051" i="10"/>
  <c r="I6050" i="10"/>
  <c r="I6049" i="10"/>
  <c r="I6048" i="10"/>
  <c r="I6047" i="10"/>
  <c r="I6046" i="10"/>
  <c r="I6045" i="10"/>
  <c r="I6044" i="10"/>
  <c r="I6043" i="10"/>
  <c r="I6042" i="10"/>
  <c r="I6041" i="10"/>
  <c r="I6040" i="10"/>
  <c r="I6039" i="10"/>
  <c r="I6038" i="10"/>
  <c r="I6037" i="10"/>
  <c r="I6036" i="10"/>
  <c r="I6035" i="10"/>
  <c r="I6034" i="10"/>
  <c r="I6033" i="10"/>
  <c r="I6032" i="10"/>
  <c r="I6031" i="10"/>
  <c r="I6030" i="10"/>
  <c r="I6029" i="10"/>
  <c r="I6028" i="10"/>
  <c r="I6027" i="10"/>
  <c r="I6026" i="10"/>
  <c r="I6025" i="10"/>
  <c r="I6024" i="10"/>
  <c r="I6023" i="10"/>
  <c r="I6022" i="10"/>
  <c r="I6021" i="10"/>
  <c r="I6020" i="10"/>
  <c r="I6019" i="10"/>
  <c r="I6018" i="10"/>
  <c r="I6017" i="10"/>
  <c r="I6016" i="10"/>
  <c r="I6015" i="10"/>
  <c r="I6014" i="10"/>
  <c r="I6013" i="10"/>
  <c r="I6012" i="10"/>
  <c r="I6011" i="10"/>
  <c r="I6010" i="10"/>
  <c r="I6009" i="10"/>
  <c r="I6008" i="10"/>
  <c r="I6007" i="10"/>
  <c r="I6006" i="10"/>
  <c r="I6005" i="10"/>
  <c r="I6004" i="10"/>
  <c r="I6003" i="10"/>
  <c r="I6002" i="10"/>
  <c r="I6001" i="10"/>
  <c r="I6000" i="10"/>
  <c r="I5999" i="10"/>
  <c r="I5998" i="10"/>
  <c r="I5997" i="10"/>
  <c r="I5996" i="10"/>
  <c r="I5995" i="10"/>
  <c r="I5994" i="10"/>
  <c r="I5993" i="10"/>
  <c r="I5992" i="10"/>
  <c r="I5991" i="10"/>
  <c r="I5990" i="10"/>
  <c r="I5989" i="10"/>
  <c r="I5988" i="10"/>
  <c r="I5987" i="10"/>
  <c r="I5986" i="10"/>
  <c r="I5985" i="10"/>
  <c r="I5984" i="10"/>
  <c r="I5983" i="10"/>
  <c r="I5982" i="10"/>
  <c r="I5981" i="10"/>
  <c r="I5980" i="10"/>
  <c r="I5979" i="10"/>
  <c r="I5978" i="10"/>
  <c r="I5977" i="10"/>
  <c r="I5976" i="10"/>
  <c r="I5975" i="10"/>
  <c r="I5974" i="10"/>
  <c r="I5973" i="10"/>
  <c r="I5972" i="10"/>
  <c r="I5971" i="10"/>
  <c r="I5970" i="10"/>
  <c r="I5969" i="10"/>
  <c r="I5968" i="10"/>
  <c r="I5967" i="10"/>
  <c r="I5966" i="10"/>
  <c r="I5965" i="10"/>
  <c r="I5964" i="10"/>
  <c r="I5963" i="10"/>
  <c r="I5962" i="10"/>
  <c r="I5961" i="10"/>
  <c r="I5960" i="10"/>
  <c r="I5959" i="10"/>
  <c r="I5958" i="10"/>
  <c r="I5957" i="10"/>
  <c r="I5956" i="10"/>
  <c r="I5955" i="10"/>
  <c r="I5954" i="10"/>
  <c r="I5953" i="10"/>
  <c r="I5952" i="10"/>
  <c r="I5951" i="10"/>
  <c r="I5950" i="10"/>
  <c r="I5949" i="10"/>
  <c r="I5948" i="10"/>
  <c r="I5947" i="10"/>
  <c r="I5946" i="10"/>
  <c r="I5945" i="10"/>
  <c r="I5944" i="10"/>
  <c r="I5943" i="10"/>
  <c r="I5942" i="10"/>
  <c r="I5941" i="10"/>
  <c r="I5940" i="10"/>
  <c r="I5939" i="10"/>
  <c r="I5938" i="10"/>
  <c r="I5937" i="10"/>
  <c r="I5936" i="10"/>
  <c r="I5935" i="10"/>
  <c r="I5934" i="10"/>
  <c r="I5933" i="10"/>
  <c r="I5932" i="10"/>
  <c r="I5931" i="10"/>
  <c r="I5930" i="10"/>
  <c r="I5929" i="10"/>
  <c r="I5928" i="10"/>
  <c r="I5927" i="10"/>
  <c r="I5926" i="10"/>
  <c r="I5925" i="10"/>
  <c r="I5924" i="10"/>
  <c r="I5923" i="10"/>
  <c r="I5922" i="10"/>
  <c r="I5921" i="10"/>
  <c r="I5920" i="10"/>
  <c r="I5919" i="10"/>
  <c r="I5918" i="10"/>
  <c r="I5917" i="10"/>
  <c r="I5916" i="10"/>
  <c r="I5915" i="10"/>
  <c r="I5914" i="10"/>
  <c r="I5913" i="10"/>
  <c r="I5912" i="10"/>
  <c r="I5911" i="10"/>
  <c r="I5910" i="10"/>
  <c r="I5909" i="10"/>
  <c r="I5908" i="10"/>
  <c r="I5907" i="10"/>
  <c r="I5906" i="10"/>
  <c r="I5905" i="10"/>
  <c r="I5904" i="10"/>
  <c r="I5903" i="10"/>
  <c r="I5902" i="10"/>
  <c r="I5901" i="10"/>
  <c r="I5900" i="10"/>
  <c r="I5899" i="10"/>
  <c r="I5898" i="10"/>
  <c r="I5897" i="10"/>
  <c r="I5896" i="10"/>
  <c r="I5895" i="10"/>
  <c r="I5894" i="10"/>
  <c r="I5893" i="10"/>
  <c r="I5892" i="10"/>
  <c r="I5891" i="10"/>
  <c r="I5890" i="10"/>
  <c r="I5889" i="10"/>
  <c r="I5888" i="10"/>
  <c r="I5887" i="10"/>
  <c r="I5886" i="10"/>
  <c r="I5885" i="10"/>
  <c r="I5884" i="10"/>
  <c r="I5883" i="10"/>
  <c r="I5882" i="10"/>
  <c r="I5881" i="10"/>
  <c r="I5880" i="10"/>
  <c r="I5879" i="10"/>
  <c r="I5878" i="10"/>
  <c r="I5877" i="10"/>
  <c r="I5876" i="10"/>
  <c r="I5875" i="10"/>
  <c r="I5874" i="10"/>
  <c r="I5873" i="10"/>
  <c r="I5872" i="10"/>
  <c r="I5871" i="10"/>
  <c r="I5870" i="10"/>
  <c r="I5869" i="10"/>
  <c r="I5868" i="10"/>
  <c r="I5867" i="10"/>
  <c r="I5866" i="10"/>
  <c r="I5865" i="10"/>
  <c r="I5864" i="10"/>
  <c r="I5863" i="10"/>
  <c r="I5862" i="10"/>
  <c r="I5861" i="10"/>
  <c r="I5860" i="10"/>
  <c r="I5859" i="10"/>
  <c r="I5858" i="10"/>
  <c r="I5857" i="10"/>
  <c r="I5856" i="10"/>
  <c r="I5855" i="10"/>
  <c r="I5854" i="10"/>
  <c r="I5853" i="10"/>
  <c r="I5852" i="10"/>
  <c r="I5851" i="10"/>
  <c r="I5850" i="10"/>
  <c r="I5849" i="10"/>
  <c r="I5848" i="10"/>
  <c r="I5847" i="10"/>
  <c r="I5846" i="10"/>
  <c r="I5845" i="10"/>
  <c r="I5844" i="10"/>
  <c r="I5843" i="10"/>
  <c r="I5842" i="10"/>
  <c r="I5841" i="10"/>
  <c r="I5840" i="10"/>
  <c r="I5839" i="10"/>
  <c r="I5838" i="10"/>
  <c r="I5837" i="10"/>
  <c r="I5836" i="10"/>
  <c r="I5835" i="10"/>
  <c r="I5834" i="10"/>
  <c r="I5833" i="10"/>
  <c r="I5832" i="10"/>
  <c r="I5831" i="10"/>
  <c r="I5830" i="10"/>
  <c r="I5829" i="10"/>
  <c r="I5828" i="10"/>
  <c r="I5827" i="10"/>
  <c r="I5826" i="10"/>
  <c r="I5825" i="10"/>
  <c r="I5824" i="10"/>
  <c r="I5823" i="10"/>
  <c r="I5822" i="10"/>
  <c r="I5821" i="10"/>
  <c r="I5820" i="10"/>
  <c r="I5819" i="10"/>
  <c r="I5818" i="10"/>
  <c r="I5817" i="10"/>
  <c r="I5816" i="10"/>
  <c r="I5815" i="10"/>
  <c r="I5814" i="10"/>
  <c r="I5813" i="10"/>
  <c r="I5812" i="10"/>
  <c r="I5811" i="10"/>
  <c r="I5810" i="10"/>
  <c r="I5809" i="10"/>
  <c r="I5808" i="10"/>
  <c r="I5807" i="10"/>
  <c r="I5806" i="10"/>
  <c r="I5805" i="10"/>
  <c r="I5804" i="10"/>
  <c r="I5803" i="10"/>
  <c r="I5802" i="10"/>
  <c r="I5801" i="10"/>
  <c r="I5800" i="10"/>
  <c r="I5799" i="10"/>
  <c r="I5798" i="10"/>
  <c r="I5797" i="10"/>
  <c r="I5796" i="10"/>
  <c r="I5795" i="10"/>
  <c r="I5794" i="10"/>
  <c r="I5793" i="10"/>
  <c r="I5792" i="10"/>
  <c r="I5791" i="10"/>
  <c r="I5790" i="10"/>
  <c r="I5789" i="10"/>
  <c r="I5788" i="10"/>
  <c r="I5787" i="10"/>
  <c r="I5786" i="10"/>
  <c r="I5785" i="10"/>
  <c r="I5784" i="10"/>
  <c r="I5783" i="10"/>
  <c r="I5782" i="10"/>
  <c r="I5781" i="10"/>
  <c r="I5780" i="10"/>
  <c r="I5779" i="10"/>
  <c r="I5778" i="10"/>
  <c r="I5777" i="10"/>
  <c r="I5776" i="10"/>
  <c r="I5775" i="10"/>
  <c r="I5774" i="10"/>
  <c r="I5773" i="10"/>
  <c r="I5772" i="10"/>
  <c r="I5771" i="10"/>
  <c r="I5770" i="10"/>
  <c r="I5769" i="10"/>
  <c r="I5768" i="10"/>
  <c r="I5767" i="10"/>
  <c r="I5766" i="10"/>
  <c r="I5765" i="10"/>
  <c r="I5764" i="10"/>
  <c r="I5763" i="10"/>
  <c r="I5762" i="10"/>
  <c r="I5761" i="10"/>
  <c r="I5760" i="10"/>
  <c r="I5759" i="10"/>
  <c r="I5758" i="10"/>
  <c r="I5757" i="10"/>
  <c r="I5756" i="10"/>
  <c r="I5755" i="10"/>
  <c r="I5754" i="10"/>
  <c r="I5753" i="10"/>
  <c r="I5752" i="10"/>
  <c r="I5751" i="10"/>
  <c r="I5750" i="10"/>
  <c r="I5749" i="10"/>
  <c r="I5748" i="10"/>
  <c r="I5747" i="10"/>
  <c r="I5746" i="10"/>
  <c r="I5745" i="10"/>
  <c r="I5744" i="10"/>
  <c r="I5743" i="10"/>
  <c r="I5742" i="10"/>
  <c r="I5741" i="10"/>
  <c r="I5740" i="10"/>
  <c r="I5739" i="10"/>
  <c r="I5738" i="10"/>
  <c r="I5737" i="10"/>
  <c r="I5736" i="10"/>
  <c r="I5735" i="10"/>
  <c r="I5734" i="10"/>
  <c r="I5733" i="10"/>
  <c r="I5732" i="10"/>
  <c r="I5731" i="10"/>
  <c r="I5730" i="10"/>
  <c r="I5729" i="10"/>
  <c r="I5728" i="10"/>
  <c r="I5727" i="10"/>
  <c r="I5726" i="10"/>
  <c r="I5725" i="10"/>
  <c r="I5724" i="10"/>
  <c r="I5723" i="10"/>
  <c r="I5722" i="10"/>
  <c r="I5721" i="10"/>
  <c r="I5720" i="10"/>
  <c r="I5719" i="10"/>
  <c r="I5718" i="10"/>
  <c r="I5717" i="10"/>
  <c r="I5716" i="10"/>
  <c r="I5715" i="10"/>
  <c r="I5714" i="10"/>
  <c r="I5713" i="10"/>
  <c r="I5712" i="10"/>
  <c r="I5711" i="10"/>
  <c r="I5710" i="10"/>
  <c r="I5709" i="10"/>
  <c r="I5708" i="10"/>
  <c r="I5707" i="10"/>
  <c r="I5706" i="10"/>
  <c r="I5705" i="10"/>
  <c r="I5704" i="10"/>
  <c r="I5703" i="10"/>
  <c r="I5702" i="10"/>
  <c r="I5701" i="10"/>
  <c r="I5700" i="10"/>
  <c r="I5699" i="10"/>
  <c r="I5698" i="10"/>
  <c r="I5697" i="10"/>
  <c r="I5696" i="10"/>
  <c r="I5695" i="10"/>
  <c r="I5694" i="10"/>
  <c r="I5693" i="10"/>
  <c r="I5692" i="10"/>
  <c r="I5691" i="10"/>
  <c r="I5690" i="10"/>
  <c r="I5689" i="10"/>
  <c r="I5688" i="10"/>
  <c r="I5687" i="10"/>
  <c r="I5686" i="10"/>
  <c r="I5685" i="10"/>
  <c r="I5684" i="10"/>
  <c r="I5683" i="10"/>
  <c r="I5682" i="10"/>
  <c r="I5681" i="10"/>
  <c r="I5680" i="10"/>
  <c r="I5679" i="10"/>
  <c r="I5678" i="10"/>
  <c r="I5677" i="10"/>
  <c r="I5676" i="10"/>
  <c r="I5675" i="10"/>
  <c r="I5674" i="10"/>
  <c r="I5673" i="10"/>
  <c r="I5672" i="10"/>
  <c r="I5671" i="10"/>
  <c r="I5670" i="10"/>
  <c r="I5669" i="10"/>
  <c r="I5668" i="10"/>
  <c r="I5667" i="10"/>
  <c r="I5666" i="10"/>
  <c r="I5665" i="10"/>
  <c r="I5664" i="10"/>
  <c r="I5663" i="10"/>
  <c r="I5662" i="10"/>
  <c r="I5661" i="10"/>
  <c r="I5660" i="10"/>
  <c r="I5659" i="10"/>
  <c r="I5658" i="10"/>
  <c r="I5657" i="10"/>
  <c r="I5656" i="10"/>
  <c r="I5655" i="10"/>
  <c r="I5654" i="10"/>
  <c r="I5653" i="10"/>
  <c r="I5652" i="10"/>
  <c r="I5651" i="10"/>
  <c r="I5650" i="10"/>
  <c r="I5649" i="10"/>
  <c r="I5648" i="10"/>
  <c r="I5647" i="10"/>
  <c r="I5646" i="10"/>
  <c r="I5645" i="10"/>
  <c r="I5644" i="10"/>
  <c r="I5643" i="10"/>
  <c r="I5642" i="10"/>
  <c r="I5641" i="10"/>
  <c r="I5640" i="10"/>
  <c r="I5639" i="10"/>
  <c r="I5638" i="10"/>
  <c r="I5637" i="10"/>
  <c r="I5636" i="10"/>
  <c r="I5635" i="10"/>
  <c r="I5634" i="10"/>
  <c r="I5633" i="10"/>
  <c r="I5632" i="10"/>
  <c r="I5631" i="10"/>
  <c r="I5630" i="10"/>
  <c r="I5629" i="10"/>
  <c r="I5628" i="10"/>
  <c r="I5627" i="10"/>
  <c r="I5626" i="10"/>
  <c r="I5625" i="10"/>
  <c r="I5624" i="10"/>
  <c r="I5623" i="10"/>
  <c r="I5622" i="10"/>
  <c r="I5621" i="10"/>
  <c r="I5620" i="10"/>
  <c r="I5619" i="10"/>
  <c r="I5618" i="10"/>
  <c r="I5617" i="10"/>
  <c r="I5616" i="10"/>
  <c r="I5615" i="10"/>
  <c r="I5614" i="10"/>
  <c r="I5613" i="10"/>
  <c r="I5612" i="10"/>
  <c r="I5611" i="10"/>
  <c r="I5610" i="10"/>
  <c r="I5609" i="10"/>
  <c r="I5608" i="10"/>
  <c r="I5607" i="10"/>
  <c r="I5606" i="10"/>
  <c r="I5605" i="10"/>
  <c r="I5604" i="10"/>
  <c r="I5603" i="10"/>
  <c r="I5602" i="10"/>
  <c r="I5601" i="10"/>
  <c r="I5600" i="10"/>
  <c r="I5599" i="10"/>
  <c r="I5598" i="10"/>
  <c r="I5597" i="10"/>
  <c r="I5596" i="10"/>
  <c r="I5595" i="10"/>
  <c r="I5594" i="10"/>
  <c r="I5593" i="10"/>
  <c r="I5592" i="10"/>
  <c r="I5591" i="10"/>
  <c r="I5590" i="10"/>
  <c r="I5589" i="10"/>
  <c r="E5589" i="10"/>
  <c r="I5588" i="10"/>
  <c r="I5587" i="10"/>
  <c r="I5586" i="10"/>
  <c r="I5585" i="10"/>
  <c r="I5584" i="10"/>
  <c r="I5583" i="10"/>
  <c r="I5582" i="10"/>
  <c r="I5581" i="10"/>
  <c r="I5580" i="10"/>
  <c r="I5579" i="10"/>
  <c r="I5578" i="10"/>
  <c r="I5577" i="10"/>
  <c r="I5576" i="10"/>
  <c r="I5575" i="10"/>
  <c r="I5574" i="10"/>
  <c r="I5573" i="10"/>
  <c r="I5572" i="10"/>
  <c r="I5571" i="10"/>
  <c r="I5570" i="10"/>
  <c r="I5569" i="10"/>
  <c r="I5568" i="10"/>
  <c r="I5567" i="10"/>
  <c r="I5566" i="10"/>
  <c r="I5565" i="10"/>
  <c r="I5564" i="10"/>
  <c r="I5563" i="10"/>
  <c r="I5562" i="10"/>
  <c r="I5561" i="10"/>
  <c r="I5560" i="10"/>
  <c r="I5559" i="10"/>
  <c r="I5558" i="10"/>
  <c r="I5557" i="10"/>
  <c r="I5556" i="10"/>
  <c r="I5555" i="10"/>
  <c r="I5554" i="10"/>
  <c r="I5553" i="10"/>
  <c r="I5552" i="10"/>
  <c r="I5551" i="10"/>
  <c r="I5550" i="10"/>
  <c r="I5549" i="10"/>
  <c r="I5548" i="10"/>
  <c r="I5547" i="10"/>
  <c r="I5546" i="10"/>
  <c r="I5545" i="10"/>
  <c r="I5544" i="10"/>
  <c r="I5543" i="10"/>
  <c r="I5542" i="10"/>
  <c r="I5541" i="10"/>
  <c r="I5540" i="10"/>
  <c r="I5539" i="10"/>
  <c r="I5538" i="10"/>
  <c r="I5537" i="10"/>
  <c r="I5536" i="10"/>
  <c r="I5535" i="10"/>
  <c r="I5534" i="10"/>
  <c r="I5533" i="10"/>
  <c r="I5532" i="10"/>
  <c r="I5531" i="10"/>
  <c r="I5530" i="10"/>
  <c r="I5529" i="10"/>
  <c r="I5528" i="10"/>
  <c r="I5527" i="10"/>
  <c r="I5526" i="10"/>
  <c r="I5525" i="10"/>
  <c r="I5524" i="10"/>
  <c r="I5523" i="10"/>
  <c r="I5522" i="10"/>
  <c r="I5521" i="10"/>
  <c r="I5520" i="10"/>
  <c r="I5519" i="10"/>
  <c r="I5518" i="10"/>
  <c r="I5517" i="10"/>
  <c r="I5516" i="10"/>
  <c r="I5515" i="10"/>
  <c r="I5514" i="10"/>
  <c r="I5513" i="10"/>
  <c r="I5512" i="10"/>
  <c r="I5511" i="10"/>
  <c r="I5510" i="10"/>
  <c r="I5509" i="10"/>
  <c r="I5508" i="10"/>
  <c r="I5507" i="10"/>
  <c r="I5506" i="10"/>
  <c r="I5505" i="10"/>
  <c r="I5504" i="10"/>
  <c r="I5503" i="10"/>
  <c r="I5502" i="10"/>
  <c r="I5501" i="10"/>
  <c r="I5500" i="10"/>
  <c r="I5499" i="10"/>
  <c r="I5498" i="10"/>
  <c r="I5497" i="10"/>
  <c r="I5496" i="10"/>
  <c r="I5495" i="10"/>
  <c r="I5494" i="10"/>
  <c r="I5493" i="10"/>
  <c r="I5492" i="10"/>
  <c r="I5491" i="10"/>
  <c r="I5490" i="10"/>
  <c r="I5489" i="10"/>
  <c r="I5488" i="10"/>
  <c r="I5487" i="10"/>
  <c r="I5486" i="10"/>
  <c r="I5485" i="10"/>
  <c r="I5484" i="10"/>
  <c r="I5483" i="10"/>
  <c r="I5482" i="10"/>
  <c r="I5481" i="10"/>
  <c r="I5480" i="10"/>
  <c r="I5479" i="10"/>
  <c r="I5478" i="10"/>
  <c r="I5477" i="10"/>
  <c r="I5476" i="10"/>
  <c r="I5475" i="10"/>
  <c r="I5474" i="10"/>
  <c r="I5473" i="10"/>
  <c r="I5472" i="10"/>
  <c r="I5471" i="10"/>
  <c r="I5470" i="10"/>
  <c r="I5469" i="10"/>
  <c r="I5468" i="10"/>
  <c r="I5467" i="10"/>
  <c r="I5466" i="10"/>
  <c r="I5465" i="10"/>
  <c r="I5464" i="10"/>
  <c r="I5463" i="10"/>
  <c r="I5462" i="10"/>
  <c r="I5461" i="10"/>
  <c r="I5460" i="10"/>
  <c r="I5459" i="10"/>
  <c r="I5458" i="10"/>
  <c r="I5457" i="10"/>
  <c r="I5456" i="10"/>
  <c r="I5455" i="10"/>
  <c r="I5454" i="10"/>
  <c r="I5453" i="10"/>
  <c r="I5452" i="10"/>
  <c r="I5451" i="10"/>
  <c r="I5450" i="10"/>
  <c r="I5449" i="10"/>
  <c r="I5448" i="10"/>
  <c r="I5447" i="10"/>
  <c r="I5446" i="10"/>
  <c r="I5445" i="10"/>
  <c r="I5444" i="10"/>
  <c r="I5443" i="10"/>
  <c r="I5442" i="10"/>
  <c r="I5441" i="10"/>
  <c r="I5440" i="10"/>
  <c r="I5439" i="10"/>
  <c r="I5438" i="10"/>
  <c r="I5437" i="10"/>
  <c r="I5436" i="10"/>
  <c r="I5435" i="10"/>
  <c r="I5434" i="10"/>
  <c r="I5433" i="10"/>
  <c r="I5432" i="10"/>
  <c r="I5431" i="10"/>
  <c r="I5430" i="10"/>
  <c r="I5429" i="10"/>
  <c r="I5428" i="10"/>
  <c r="I5427" i="10"/>
  <c r="I5426" i="10"/>
  <c r="I5425" i="10"/>
  <c r="I5424" i="10"/>
  <c r="I5423" i="10"/>
  <c r="I5422" i="10"/>
  <c r="I5421" i="10"/>
  <c r="I5420" i="10"/>
  <c r="I5419" i="10"/>
  <c r="I5418" i="10"/>
  <c r="I5417" i="10"/>
  <c r="I5416" i="10"/>
  <c r="I5415" i="10"/>
  <c r="I5414" i="10"/>
  <c r="I5413" i="10"/>
  <c r="I5412" i="10"/>
  <c r="I5411" i="10"/>
  <c r="I5410" i="10"/>
  <c r="I5409" i="10"/>
  <c r="I5408" i="10"/>
  <c r="I5407" i="10"/>
  <c r="I5406" i="10"/>
  <c r="I5405" i="10"/>
  <c r="I5404" i="10"/>
  <c r="I5403" i="10"/>
  <c r="I5402" i="10"/>
  <c r="I5401" i="10"/>
  <c r="I5400" i="10"/>
  <c r="I5399" i="10"/>
  <c r="I5398" i="10"/>
  <c r="I5397" i="10"/>
  <c r="I5396" i="10"/>
  <c r="I5395" i="10"/>
  <c r="I5394" i="10"/>
  <c r="I5393" i="10"/>
  <c r="I5392" i="10"/>
  <c r="I5391" i="10"/>
  <c r="I5390" i="10"/>
  <c r="I5389" i="10"/>
  <c r="I5388" i="10"/>
  <c r="I5387" i="10"/>
  <c r="I5386" i="10"/>
  <c r="I5385" i="10"/>
  <c r="I5384" i="10"/>
  <c r="I5383" i="10"/>
  <c r="I5382" i="10"/>
  <c r="I5381" i="10"/>
  <c r="I5380" i="10"/>
  <c r="I5379" i="10"/>
  <c r="I5378" i="10"/>
  <c r="I5377" i="10"/>
  <c r="I5376" i="10"/>
  <c r="I5375" i="10"/>
  <c r="I5374" i="10"/>
  <c r="I5373" i="10"/>
  <c r="I5372" i="10"/>
  <c r="I5371" i="10"/>
  <c r="I5370" i="10"/>
  <c r="I5369" i="10"/>
  <c r="I5368" i="10"/>
  <c r="I5367" i="10"/>
  <c r="I5366" i="10"/>
  <c r="I5365" i="10"/>
  <c r="I5364" i="10"/>
  <c r="I5363" i="10"/>
  <c r="I5362" i="10"/>
  <c r="I5361" i="10"/>
  <c r="I5360" i="10"/>
  <c r="I5359" i="10"/>
  <c r="I5358" i="10"/>
  <c r="I5357" i="10"/>
  <c r="I5356" i="10"/>
  <c r="I5355" i="10"/>
  <c r="I5354" i="10"/>
  <c r="I5353" i="10"/>
  <c r="I5352" i="10"/>
  <c r="I5351" i="10"/>
  <c r="I5350" i="10"/>
  <c r="I5349" i="10"/>
  <c r="I5348" i="10"/>
  <c r="I5347" i="10"/>
  <c r="I5346" i="10"/>
  <c r="I5345" i="10"/>
  <c r="I5344" i="10"/>
  <c r="I5343" i="10"/>
  <c r="I5342" i="10"/>
  <c r="I5341" i="10"/>
  <c r="I5340" i="10"/>
  <c r="I5339" i="10"/>
  <c r="I5338" i="10"/>
  <c r="I5337" i="10"/>
  <c r="I5336" i="10"/>
  <c r="I5335" i="10"/>
  <c r="I5334" i="10"/>
  <c r="I5333" i="10"/>
  <c r="I5332" i="10"/>
  <c r="I5331" i="10"/>
  <c r="I5330" i="10"/>
  <c r="I5329" i="10"/>
  <c r="I5328" i="10"/>
  <c r="I5327" i="10"/>
  <c r="I5326" i="10"/>
  <c r="I5325" i="10"/>
  <c r="I5324" i="10"/>
  <c r="I5323" i="10"/>
  <c r="I5322" i="10"/>
  <c r="I5321" i="10"/>
  <c r="I5320" i="10"/>
  <c r="I5319" i="10"/>
  <c r="I5318" i="10"/>
  <c r="I5317" i="10"/>
  <c r="I5316" i="10"/>
  <c r="I5315" i="10"/>
  <c r="I5314" i="10"/>
  <c r="I5313" i="10"/>
  <c r="I5312" i="10"/>
  <c r="I5311" i="10"/>
  <c r="I5310" i="10"/>
  <c r="I5309" i="10"/>
  <c r="I5308" i="10"/>
  <c r="I5307" i="10"/>
  <c r="I5306" i="10"/>
  <c r="I5305" i="10"/>
  <c r="I5304" i="10"/>
  <c r="I5303" i="10"/>
  <c r="I5302" i="10"/>
  <c r="I5301" i="10"/>
  <c r="I5300" i="10"/>
  <c r="I5299" i="10"/>
  <c r="I5298" i="10"/>
  <c r="I5297" i="10"/>
  <c r="I5296" i="10"/>
  <c r="I5295" i="10"/>
  <c r="I5294" i="10"/>
  <c r="I5293" i="10"/>
  <c r="I5292" i="10"/>
  <c r="I5291" i="10"/>
  <c r="I5290" i="10"/>
  <c r="I5289" i="10"/>
  <c r="I5288" i="10"/>
  <c r="I5287" i="10"/>
  <c r="I5286" i="10"/>
  <c r="I5285" i="10"/>
  <c r="I5284" i="10"/>
  <c r="I5283" i="10"/>
  <c r="I5282" i="10"/>
  <c r="I5281" i="10"/>
  <c r="I5280" i="10"/>
  <c r="I5279" i="10"/>
  <c r="I5278" i="10"/>
  <c r="I5277" i="10"/>
  <c r="I5276" i="10"/>
  <c r="I5275" i="10"/>
  <c r="I5274" i="10"/>
  <c r="I5273" i="10"/>
  <c r="I5272" i="10"/>
  <c r="I5271" i="10"/>
  <c r="I5270" i="10"/>
  <c r="I5269" i="10"/>
  <c r="I5268" i="10"/>
  <c r="I5267" i="10"/>
  <c r="I5266" i="10"/>
  <c r="I5265" i="10"/>
  <c r="I5264" i="10"/>
  <c r="I5263" i="10"/>
  <c r="I5262" i="10"/>
  <c r="I5261" i="10"/>
  <c r="I5260" i="10"/>
  <c r="I5259" i="10"/>
  <c r="I5258" i="10"/>
  <c r="I5257" i="10"/>
  <c r="I5256" i="10"/>
  <c r="I5255" i="10"/>
  <c r="I5254" i="10"/>
  <c r="I5253" i="10"/>
  <c r="I5252" i="10"/>
  <c r="I5251" i="10"/>
  <c r="I5250" i="10"/>
  <c r="I5249" i="10"/>
  <c r="I5248" i="10"/>
  <c r="I5247" i="10"/>
  <c r="I5246" i="10"/>
  <c r="I5245" i="10"/>
  <c r="I5244" i="10"/>
  <c r="I5243" i="10"/>
  <c r="I5242" i="10"/>
  <c r="I5241" i="10"/>
  <c r="I5240" i="10"/>
  <c r="I5239" i="10"/>
  <c r="I5238" i="10"/>
  <c r="I5237" i="10"/>
  <c r="I5236" i="10"/>
  <c r="I5235" i="10"/>
  <c r="I5234" i="10"/>
  <c r="I5233" i="10"/>
  <c r="I5232" i="10"/>
  <c r="I5231" i="10"/>
  <c r="I5230" i="10"/>
  <c r="I5229" i="10"/>
  <c r="I5228" i="10"/>
  <c r="I5227" i="10"/>
  <c r="I5226" i="10"/>
  <c r="I5225" i="10"/>
  <c r="I5224" i="10"/>
  <c r="I5223" i="10"/>
  <c r="I5222" i="10"/>
  <c r="I5221" i="10"/>
  <c r="I5220" i="10"/>
  <c r="I5219" i="10"/>
  <c r="I5218" i="10"/>
  <c r="I5217" i="10"/>
  <c r="I5216" i="10"/>
  <c r="I5215" i="10"/>
  <c r="I5214" i="10"/>
  <c r="I5213" i="10"/>
  <c r="I5212" i="10"/>
  <c r="I5211" i="10"/>
  <c r="I5210" i="10"/>
  <c r="I5209" i="10"/>
  <c r="I5208" i="10"/>
  <c r="I5207" i="10"/>
  <c r="I5206" i="10"/>
  <c r="I5205" i="10"/>
  <c r="E5205" i="10"/>
  <c r="I5204" i="10"/>
  <c r="I5203" i="10"/>
  <c r="I5202" i="10"/>
  <c r="I5201" i="10"/>
  <c r="I5200" i="10"/>
  <c r="I5199" i="10"/>
  <c r="I5198" i="10"/>
  <c r="I5197" i="10"/>
  <c r="I5196" i="10"/>
  <c r="I5195" i="10"/>
  <c r="I5194" i="10"/>
  <c r="I5193" i="10"/>
  <c r="I5192" i="10"/>
  <c r="I5191" i="10"/>
  <c r="I5190" i="10"/>
  <c r="I5189" i="10"/>
  <c r="I5188" i="10"/>
  <c r="I5187" i="10"/>
  <c r="I5186" i="10"/>
  <c r="I5185" i="10"/>
  <c r="I5184" i="10"/>
  <c r="I5183" i="10"/>
  <c r="I5182" i="10"/>
  <c r="I5181" i="10"/>
  <c r="I5180" i="10"/>
  <c r="I5179" i="10"/>
  <c r="I5178" i="10"/>
  <c r="I5177" i="10"/>
  <c r="I5176" i="10"/>
  <c r="I5175" i="10"/>
  <c r="I5174" i="10"/>
  <c r="I5173" i="10"/>
  <c r="I5172" i="10"/>
  <c r="I5171" i="10"/>
  <c r="I5170" i="10"/>
  <c r="I5169" i="10"/>
  <c r="I5168" i="10"/>
  <c r="I5167" i="10"/>
  <c r="I5166" i="10"/>
  <c r="I5165" i="10"/>
  <c r="I5164" i="10"/>
  <c r="I5163" i="10"/>
  <c r="I5162" i="10"/>
  <c r="I5161" i="10"/>
  <c r="I5160" i="10"/>
  <c r="I5159" i="10"/>
  <c r="I5158" i="10"/>
  <c r="I5157" i="10"/>
  <c r="I5156" i="10"/>
  <c r="I5155" i="10"/>
  <c r="I5154" i="10"/>
  <c r="I5153" i="10"/>
  <c r="I5152" i="10"/>
  <c r="I5151" i="10"/>
  <c r="I5150" i="10"/>
  <c r="I5149" i="10"/>
  <c r="I5148" i="10"/>
  <c r="I5147" i="10"/>
  <c r="I5146" i="10"/>
  <c r="I5145" i="10"/>
  <c r="I5144" i="10"/>
  <c r="I5143" i="10"/>
  <c r="I5142" i="10"/>
  <c r="I5141" i="10"/>
  <c r="I5140" i="10"/>
  <c r="I5139" i="10"/>
  <c r="I5138" i="10"/>
  <c r="I5137" i="10"/>
  <c r="I5136" i="10"/>
  <c r="I5135" i="10"/>
  <c r="I5134" i="10"/>
  <c r="I5133" i="10"/>
  <c r="I5132" i="10"/>
  <c r="I5131" i="10"/>
  <c r="I5130" i="10"/>
  <c r="I5129" i="10"/>
  <c r="I5128" i="10"/>
  <c r="I5127" i="10"/>
  <c r="I5126" i="10"/>
  <c r="I5125" i="10"/>
  <c r="I5124" i="10"/>
  <c r="I5123" i="10"/>
  <c r="I5122" i="10"/>
  <c r="I5121" i="10"/>
  <c r="I5120" i="10"/>
  <c r="I5119" i="10"/>
  <c r="I5118" i="10"/>
  <c r="I5117" i="10"/>
  <c r="I5116" i="10"/>
  <c r="I5115" i="10"/>
  <c r="I5114" i="10"/>
  <c r="I5113" i="10"/>
  <c r="I5112" i="10"/>
  <c r="I5111" i="10"/>
  <c r="I5110" i="10"/>
  <c r="I5109" i="10"/>
  <c r="I5108" i="10"/>
  <c r="I5107" i="10"/>
  <c r="I5106" i="10"/>
  <c r="I5105" i="10"/>
  <c r="I5104" i="10"/>
  <c r="I5103" i="10"/>
  <c r="I5102" i="10"/>
  <c r="I5101" i="10"/>
  <c r="I5100" i="10"/>
  <c r="I5099" i="10"/>
  <c r="I5098" i="10"/>
  <c r="I5097" i="10"/>
  <c r="I5096" i="10"/>
  <c r="I5095" i="10"/>
  <c r="I5094" i="10"/>
  <c r="I5093" i="10"/>
  <c r="I5092" i="10"/>
  <c r="I5091" i="10"/>
  <c r="I5090" i="10"/>
  <c r="I5089" i="10"/>
  <c r="I5088" i="10"/>
  <c r="I5087" i="10"/>
  <c r="I5086" i="10"/>
  <c r="I5085" i="10"/>
  <c r="I5084" i="10"/>
  <c r="I5083" i="10"/>
  <c r="I5082" i="10"/>
  <c r="I5081" i="10"/>
  <c r="I5080" i="10"/>
  <c r="I5079" i="10"/>
  <c r="I5078" i="10"/>
  <c r="I5077" i="10"/>
  <c r="I5076" i="10"/>
  <c r="I5075" i="10"/>
  <c r="I5074" i="10"/>
  <c r="I5073" i="10"/>
  <c r="I5072" i="10"/>
  <c r="I5071" i="10"/>
  <c r="I5070" i="10"/>
  <c r="I5069" i="10"/>
  <c r="I5068" i="10"/>
  <c r="I5067" i="10"/>
  <c r="I5066" i="10"/>
  <c r="I5065" i="10"/>
  <c r="I5064" i="10"/>
  <c r="I5063" i="10"/>
  <c r="I5062" i="10"/>
  <c r="I5061" i="10"/>
  <c r="I5060" i="10"/>
  <c r="I5059" i="10"/>
  <c r="I5058" i="10"/>
  <c r="I5057" i="10"/>
  <c r="I5056" i="10"/>
  <c r="I5055" i="10"/>
  <c r="I5054" i="10"/>
  <c r="I5053" i="10"/>
  <c r="I5052" i="10"/>
  <c r="I5051" i="10"/>
  <c r="I5050" i="10"/>
  <c r="I5049" i="10"/>
  <c r="I5048" i="10"/>
  <c r="I5047" i="10"/>
  <c r="I5046" i="10"/>
  <c r="I5045" i="10"/>
  <c r="I5044" i="10"/>
  <c r="I5043" i="10"/>
  <c r="I5042" i="10"/>
  <c r="I5041" i="10"/>
  <c r="I5040" i="10"/>
  <c r="I5039" i="10"/>
  <c r="I5038" i="10"/>
  <c r="I5037" i="10"/>
  <c r="I5036" i="10"/>
  <c r="I5035" i="10"/>
  <c r="I5034" i="10"/>
  <c r="I5033" i="10"/>
  <c r="I5032" i="10"/>
  <c r="I5031" i="10"/>
  <c r="I5030" i="10"/>
  <c r="I5029" i="10"/>
  <c r="I5028" i="10"/>
  <c r="I5027" i="10"/>
  <c r="I5026" i="10"/>
  <c r="I5025" i="10"/>
  <c r="I5024" i="10"/>
  <c r="I5023" i="10"/>
  <c r="I5022" i="10"/>
  <c r="I5021" i="10"/>
  <c r="I5020" i="10"/>
  <c r="I5019" i="10"/>
  <c r="I5018" i="10"/>
  <c r="I5017" i="10"/>
  <c r="I5016" i="10"/>
  <c r="I5015" i="10"/>
  <c r="I5014" i="10"/>
  <c r="I5013" i="10"/>
  <c r="I5012" i="10"/>
  <c r="I5011" i="10"/>
  <c r="I5010" i="10"/>
  <c r="I5009" i="10"/>
  <c r="I5008" i="10"/>
  <c r="I5007" i="10"/>
  <c r="I5006" i="10"/>
  <c r="I5005" i="10"/>
  <c r="I5004" i="10"/>
  <c r="I5003" i="10"/>
  <c r="I5002" i="10"/>
  <c r="I5001" i="10"/>
  <c r="I5000" i="10"/>
  <c r="I4999" i="10"/>
  <c r="I4998" i="10"/>
  <c r="I4997" i="10"/>
  <c r="I4996" i="10"/>
  <c r="I4995" i="10"/>
  <c r="I4994" i="10"/>
  <c r="I4993" i="10"/>
  <c r="I4992" i="10"/>
  <c r="I4991" i="10"/>
  <c r="I4990" i="10"/>
  <c r="I4989" i="10"/>
  <c r="I4988" i="10"/>
  <c r="I4987" i="10"/>
  <c r="I4986" i="10"/>
  <c r="I4985" i="10"/>
  <c r="I4984" i="10"/>
  <c r="I4983" i="10"/>
  <c r="I4982" i="10"/>
  <c r="I4981" i="10"/>
  <c r="I4980" i="10"/>
  <c r="I4979" i="10"/>
  <c r="I4978" i="10"/>
  <c r="I4977" i="10"/>
  <c r="I4976" i="10"/>
  <c r="I4975" i="10"/>
  <c r="I4974" i="10"/>
  <c r="I4973" i="10"/>
  <c r="I4972" i="10"/>
  <c r="I4971" i="10"/>
  <c r="I4970" i="10"/>
  <c r="I4969" i="10"/>
  <c r="I4968" i="10"/>
  <c r="I4967" i="10"/>
  <c r="I4966" i="10"/>
  <c r="I4965" i="10"/>
  <c r="I4964" i="10"/>
  <c r="I4963" i="10"/>
  <c r="I4962" i="10"/>
  <c r="I4961" i="10"/>
  <c r="I4960" i="10"/>
  <c r="I4959" i="10"/>
  <c r="I4958" i="10"/>
  <c r="I4957" i="10"/>
  <c r="I4956" i="10"/>
  <c r="I4955" i="10"/>
  <c r="I4954" i="10"/>
  <c r="I4953" i="10"/>
  <c r="I4952" i="10"/>
  <c r="I4951" i="10"/>
  <c r="I4950" i="10"/>
  <c r="I4949" i="10"/>
  <c r="I4948" i="10"/>
  <c r="I4947" i="10"/>
  <c r="I4946" i="10"/>
  <c r="I4945" i="10"/>
  <c r="I4944" i="10"/>
  <c r="I4943" i="10"/>
  <c r="I4942" i="10"/>
  <c r="I4941" i="10"/>
  <c r="I4940" i="10"/>
  <c r="I4939" i="10"/>
  <c r="I4938" i="10"/>
  <c r="I4937" i="10"/>
  <c r="I4936" i="10"/>
  <c r="I4935" i="10"/>
  <c r="I4934" i="10"/>
  <c r="I4933" i="10"/>
  <c r="I4932" i="10"/>
  <c r="I4931" i="10"/>
  <c r="I4930" i="10"/>
  <c r="I4929" i="10"/>
  <c r="I4928" i="10"/>
  <c r="I4927" i="10"/>
  <c r="I4926" i="10"/>
  <c r="I4925" i="10"/>
  <c r="I4924" i="10"/>
  <c r="I4923" i="10"/>
  <c r="I4922" i="10"/>
  <c r="I4921" i="10"/>
  <c r="I4920" i="10"/>
  <c r="I4919" i="10"/>
  <c r="E4919" i="10"/>
  <c r="I4918" i="10"/>
  <c r="I4917" i="10"/>
  <c r="I4916" i="10"/>
  <c r="I4915" i="10"/>
  <c r="I4914" i="10"/>
  <c r="I4913" i="10"/>
  <c r="I4912" i="10"/>
  <c r="I4911" i="10"/>
  <c r="I4910" i="10"/>
  <c r="I4909" i="10"/>
  <c r="I4908" i="10"/>
  <c r="I4907" i="10"/>
  <c r="I4906" i="10"/>
  <c r="I4905" i="10"/>
  <c r="I4904" i="10"/>
  <c r="I4903" i="10"/>
  <c r="I4902" i="10"/>
  <c r="I4901" i="10"/>
  <c r="I4900" i="10"/>
  <c r="I4899" i="10"/>
  <c r="I4898" i="10"/>
  <c r="I4897" i="10"/>
  <c r="I4896" i="10"/>
  <c r="I4895" i="10"/>
  <c r="I4894" i="10"/>
  <c r="I4893" i="10"/>
  <c r="I4892" i="10"/>
  <c r="I4891" i="10"/>
  <c r="I4890" i="10"/>
  <c r="I4889" i="10"/>
  <c r="I4888" i="10"/>
  <c r="I4887" i="10"/>
  <c r="I4886" i="10"/>
  <c r="I4885" i="10"/>
  <c r="I4884" i="10"/>
  <c r="I4883" i="10"/>
  <c r="I4882" i="10"/>
  <c r="I4881" i="10"/>
  <c r="I4880" i="10"/>
  <c r="I4879" i="10"/>
  <c r="I4878" i="10"/>
  <c r="I4877" i="10"/>
  <c r="I4876" i="10"/>
  <c r="I4875" i="10"/>
  <c r="I4874" i="10"/>
  <c r="I4873" i="10"/>
  <c r="I4872" i="10"/>
  <c r="I4871" i="10"/>
  <c r="I4870" i="10"/>
  <c r="I4869" i="10"/>
  <c r="I4868" i="10"/>
  <c r="I4867" i="10"/>
  <c r="I4866" i="10"/>
  <c r="I4865" i="10"/>
  <c r="I4864" i="10"/>
  <c r="I4863" i="10"/>
  <c r="I4862" i="10"/>
  <c r="I4861" i="10"/>
  <c r="I4860" i="10"/>
  <c r="I4859" i="10"/>
  <c r="I4858" i="10"/>
  <c r="I4857" i="10"/>
  <c r="I4856" i="10"/>
  <c r="I4855" i="10"/>
  <c r="I4854" i="10"/>
  <c r="I4853" i="10"/>
  <c r="I4852" i="10"/>
  <c r="I4851" i="10"/>
  <c r="I4850" i="10"/>
  <c r="I4849" i="10"/>
  <c r="I4848" i="10"/>
  <c r="I4847" i="10"/>
  <c r="I4846" i="10"/>
  <c r="I4845" i="10"/>
  <c r="I4844" i="10"/>
  <c r="I4843" i="10"/>
  <c r="I4842" i="10"/>
  <c r="I4841" i="10"/>
  <c r="I4840" i="10"/>
  <c r="I4839" i="10"/>
  <c r="I4838" i="10"/>
  <c r="I4837" i="10"/>
  <c r="I4836" i="10"/>
  <c r="I4835" i="10"/>
  <c r="I4834" i="10"/>
  <c r="I4833" i="10"/>
  <c r="I4832" i="10"/>
  <c r="I4831" i="10"/>
  <c r="I4830" i="10"/>
  <c r="I4829" i="10"/>
  <c r="I4828" i="10"/>
  <c r="I4827" i="10"/>
  <c r="I4826" i="10"/>
  <c r="I4825" i="10"/>
  <c r="I4824" i="10"/>
  <c r="I4823" i="10"/>
  <c r="I4822" i="10"/>
  <c r="I4821" i="10"/>
  <c r="I4820" i="10"/>
  <c r="I4819" i="10"/>
  <c r="I4818" i="10"/>
  <c r="I4817" i="10"/>
  <c r="I4816" i="10"/>
  <c r="I4815" i="10"/>
  <c r="I4814" i="10"/>
  <c r="I4813" i="10"/>
  <c r="I4812" i="10"/>
  <c r="I4811" i="10"/>
  <c r="I4810" i="10"/>
  <c r="I4809" i="10"/>
  <c r="I4808" i="10"/>
  <c r="I4807" i="10"/>
  <c r="I4806" i="10"/>
  <c r="I4805" i="10"/>
  <c r="I4804" i="10"/>
  <c r="I4803" i="10"/>
  <c r="I4802" i="10"/>
  <c r="I4801" i="10"/>
  <c r="I4800" i="10"/>
  <c r="I4799" i="10"/>
  <c r="I4798" i="10"/>
  <c r="I4797" i="10"/>
  <c r="I4796" i="10"/>
  <c r="I4795" i="10"/>
  <c r="I4794" i="10"/>
  <c r="I4793" i="10"/>
  <c r="I4792" i="10"/>
  <c r="I4791" i="10"/>
  <c r="I4790" i="10"/>
  <c r="I4789" i="10"/>
  <c r="I4788" i="10"/>
  <c r="I4787" i="10"/>
  <c r="I4786" i="10"/>
  <c r="I4785" i="10"/>
  <c r="I4784" i="10"/>
  <c r="I4783" i="10"/>
  <c r="I4782" i="10"/>
  <c r="I4781" i="10"/>
  <c r="I4780" i="10"/>
  <c r="I4779" i="10"/>
  <c r="I4778" i="10"/>
  <c r="I4777" i="10"/>
  <c r="I4776" i="10"/>
  <c r="I4775" i="10"/>
  <c r="I4774" i="10"/>
  <c r="I4773" i="10"/>
  <c r="I4772" i="10"/>
  <c r="I4771" i="10"/>
  <c r="I4770" i="10"/>
  <c r="I4769" i="10"/>
  <c r="I4768" i="10"/>
  <c r="I4767" i="10"/>
  <c r="I4766" i="10"/>
  <c r="I4765" i="10"/>
  <c r="I4764" i="10"/>
  <c r="I4763" i="10"/>
  <c r="I4762" i="10"/>
  <c r="I4761" i="10"/>
  <c r="I4760" i="10"/>
  <c r="I4759" i="10"/>
  <c r="I4758" i="10"/>
  <c r="I4757" i="10"/>
  <c r="I4756" i="10"/>
  <c r="I4755" i="10"/>
  <c r="I4754" i="10"/>
  <c r="I4753" i="10"/>
  <c r="I4752" i="10"/>
  <c r="I4751" i="10"/>
  <c r="I4750" i="10"/>
  <c r="I4749" i="10"/>
  <c r="I4748" i="10"/>
  <c r="I4747" i="10"/>
  <c r="I4746" i="10"/>
  <c r="I4745" i="10"/>
  <c r="I4744" i="10"/>
  <c r="I4743" i="10"/>
  <c r="I4742" i="10"/>
  <c r="I4741" i="10"/>
  <c r="I4740" i="10"/>
  <c r="I4739" i="10"/>
  <c r="I4738" i="10"/>
  <c r="I4737" i="10"/>
  <c r="I4736" i="10"/>
  <c r="I4735" i="10"/>
  <c r="I4734" i="10"/>
  <c r="I4733" i="10"/>
  <c r="I4732" i="10"/>
  <c r="I4731" i="10"/>
  <c r="I4730" i="10"/>
  <c r="I4729" i="10"/>
  <c r="I4728" i="10"/>
  <c r="I4727" i="10"/>
  <c r="I4726" i="10"/>
  <c r="I4725" i="10"/>
  <c r="I4724" i="10"/>
  <c r="I4723" i="10"/>
  <c r="I4722" i="10"/>
  <c r="I4721" i="10"/>
  <c r="I4720" i="10"/>
  <c r="I4719" i="10"/>
  <c r="I4718" i="10"/>
  <c r="I4717" i="10"/>
  <c r="I4716" i="10"/>
  <c r="I4715" i="10"/>
  <c r="I4714" i="10"/>
  <c r="I4713" i="10"/>
  <c r="I4712" i="10"/>
  <c r="I4711" i="10"/>
  <c r="I4710" i="10"/>
  <c r="I4709" i="10"/>
  <c r="I4708" i="10"/>
  <c r="I4707" i="10"/>
  <c r="I4706" i="10"/>
  <c r="I4705" i="10"/>
  <c r="I4704" i="10"/>
  <c r="I4703" i="10"/>
  <c r="I4702" i="10"/>
  <c r="I4701" i="10"/>
  <c r="I4700" i="10"/>
  <c r="I4699" i="10"/>
  <c r="I4698" i="10"/>
  <c r="I4697" i="10"/>
  <c r="I4696" i="10"/>
  <c r="I4695" i="10"/>
  <c r="I4694" i="10"/>
  <c r="I4693" i="10"/>
  <c r="I4692" i="10"/>
  <c r="I4691" i="10"/>
  <c r="I4690" i="10"/>
  <c r="I4689" i="10"/>
  <c r="I4688" i="10"/>
  <c r="I4687" i="10"/>
  <c r="I4686" i="10"/>
  <c r="I4685" i="10"/>
  <c r="I4684" i="10"/>
  <c r="I4683" i="10"/>
  <c r="I4682" i="10"/>
  <c r="I4681" i="10"/>
  <c r="I4680" i="10"/>
  <c r="I4679" i="10"/>
  <c r="I4678" i="10"/>
  <c r="I4677" i="10"/>
  <c r="I4676" i="10"/>
  <c r="I4675" i="10"/>
  <c r="I4674" i="10"/>
  <c r="I4673" i="10"/>
  <c r="I4672" i="10"/>
  <c r="I4671" i="10"/>
  <c r="I4670" i="10"/>
  <c r="I4669" i="10"/>
  <c r="I4668" i="10"/>
  <c r="I4667" i="10"/>
  <c r="I4666" i="10"/>
  <c r="I4665" i="10"/>
  <c r="I4664" i="10"/>
  <c r="I4663" i="10"/>
  <c r="I4662" i="10"/>
  <c r="I4661" i="10"/>
  <c r="I4660" i="10"/>
  <c r="I4659" i="10"/>
  <c r="I4658" i="10"/>
  <c r="I4657" i="10"/>
  <c r="I4656" i="10"/>
  <c r="I4655" i="10"/>
  <c r="I4654" i="10"/>
  <c r="I4653" i="10"/>
  <c r="I4652" i="10"/>
  <c r="I4651" i="10"/>
  <c r="I4650" i="10"/>
  <c r="I4649" i="10"/>
  <c r="I4648" i="10"/>
  <c r="I4647" i="10"/>
  <c r="I4646" i="10"/>
  <c r="I4645" i="10"/>
  <c r="I4644" i="10"/>
  <c r="I4643" i="10"/>
  <c r="I4642" i="10"/>
  <c r="I4641" i="10"/>
  <c r="I4640" i="10"/>
  <c r="I4639" i="10"/>
  <c r="I4638" i="10"/>
  <c r="I4637" i="10"/>
  <c r="I4636" i="10"/>
  <c r="I4635" i="10"/>
  <c r="I4634" i="10"/>
  <c r="I4633" i="10"/>
  <c r="I4632" i="10"/>
  <c r="I4631" i="10"/>
  <c r="I4630" i="10"/>
  <c r="I4629" i="10"/>
  <c r="I4628" i="10"/>
  <c r="I4627" i="10"/>
  <c r="I4626" i="10"/>
  <c r="I4625" i="10"/>
  <c r="I4624" i="10"/>
  <c r="I4623" i="10"/>
  <c r="I4622" i="10"/>
  <c r="I4621" i="10"/>
  <c r="I4620" i="10"/>
  <c r="I4619" i="10"/>
  <c r="I4618" i="10"/>
  <c r="I4617" i="10"/>
  <c r="I4616" i="10"/>
  <c r="I4615" i="10"/>
  <c r="I4614" i="10"/>
  <c r="I4613" i="10"/>
  <c r="I4612" i="10"/>
  <c r="I4611" i="10"/>
  <c r="I4610" i="10"/>
  <c r="I4609" i="10"/>
  <c r="I4608" i="10"/>
  <c r="I4607" i="10"/>
  <c r="I4606" i="10"/>
  <c r="I4605" i="10"/>
  <c r="I4604" i="10"/>
  <c r="I4603" i="10"/>
  <c r="I4602" i="10"/>
  <c r="I4601" i="10"/>
  <c r="I4600" i="10"/>
  <c r="I4599" i="10"/>
  <c r="I4598" i="10"/>
  <c r="I4597" i="10"/>
  <c r="I4596" i="10"/>
  <c r="I4595" i="10"/>
  <c r="I4594" i="10"/>
  <c r="I4593" i="10"/>
  <c r="I4592" i="10"/>
  <c r="I4591" i="10"/>
  <c r="I4590" i="10"/>
  <c r="I4589" i="10"/>
  <c r="I4588" i="10"/>
  <c r="I4587" i="10"/>
  <c r="I4586" i="10"/>
  <c r="I4585" i="10"/>
  <c r="I4584" i="10"/>
  <c r="I4583" i="10"/>
  <c r="I4582" i="10"/>
  <c r="I4581" i="10"/>
  <c r="I4580" i="10"/>
  <c r="I4579" i="10"/>
  <c r="I4578" i="10"/>
  <c r="I4577" i="10"/>
  <c r="I4576" i="10"/>
  <c r="I4575" i="10"/>
  <c r="I4574" i="10"/>
  <c r="I4573" i="10"/>
  <c r="I4572" i="10"/>
  <c r="I4571" i="10"/>
  <c r="I4570" i="10"/>
  <c r="I4569" i="10"/>
  <c r="I4568" i="10"/>
  <c r="I4567" i="10"/>
  <c r="I4566" i="10"/>
  <c r="I4565" i="10"/>
  <c r="I4564" i="10"/>
  <c r="I4563" i="10"/>
  <c r="I4562" i="10"/>
  <c r="I4561" i="10"/>
  <c r="I4560" i="10"/>
  <c r="I4559" i="10"/>
  <c r="I4558" i="10"/>
  <c r="I4557" i="10"/>
  <c r="I4556" i="10"/>
  <c r="I4555" i="10"/>
  <c r="I4554" i="10"/>
  <c r="I4553" i="10"/>
  <c r="I4552" i="10"/>
  <c r="I4551" i="10"/>
  <c r="I4550" i="10"/>
  <c r="I4549" i="10"/>
  <c r="I4548" i="10"/>
  <c r="I4547" i="10"/>
  <c r="I4546" i="10"/>
  <c r="I4545" i="10"/>
  <c r="I4544" i="10"/>
  <c r="I4543" i="10"/>
  <c r="I4542" i="10"/>
  <c r="I4541" i="10"/>
  <c r="I4540" i="10"/>
  <c r="I4539" i="10"/>
  <c r="I4538" i="10"/>
  <c r="I4537" i="10"/>
  <c r="I4536" i="10"/>
  <c r="I4535" i="10"/>
  <c r="I4534" i="10"/>
  <c r="I4533" i="10"/>
  <c r="I4532" i="10"/>
  <c r="I4531" i="10"/>
  <c r="I4530" i="10"/>
  <c r="I4529" i="10"/>
  <c r="I4528" i="10"/>
  <c r="I4527" i="10"/>
  <c r="I4526" i="10"/>
  <c r="I4525" i="10"/>
  <c r="I4524" i="10"/>
  <c r="I4523" i="10"/>
  <c r="I4522" i="10"/>
  <c r="I4521" i="10"/>
  <c r="I4520" i="10"/>
  <c r="I4519" i="10"/>
  <c r="I4518" i="10"/>
  <c r="I4517" i="10"/>
  <c r="I4516" i="10"/>
  <c r="I4515" i="10"/>
  <c r="I4514" i="10"/>
  <c r="I4513" i="10"/>
  <c r="I4512" i="10"/>
  <c r="I4511" i="10"/>
  <c r="I4510" i="10"/>
  <c r="I4509" i="10"/>
  <c r="I4508" i="10"/>
  <c r="I4507" i="10"/>
  <c r="I4506" i="10"/>
  <c r="I4505" i="10"/>
  <c r="I4504" i="10"/>
  <c r="I4503" i="10"/>
  <c r="I4502" i="10"/>
  <c r="I4501" i="10"/>
  <c r="I4500" i="10"/>
  <c r="I4499" i="10"/>
  <c r="I4498" i="10"/>
  <c r="I4497" i="10"/>
  <c r="I4496" i="10"/>
  <c r="I4495" i="10"/>
  <c r="I4494" i="10"/>
  <c r="I4493" i="10"/>
  <c r="I4492" i="10"/>
  <c r="I4491" i="10"/>
  <c r="I4490" i="10"/>
  <c r="I4489" i="10"/>
  <c r="I4488" i="10"/>
  <c r="I4487" i="10"/>
  <c r="I4486" i="10"/>
  <c r="I4485" i="10"/>
  <c r="I4484" i="10"/>
  <c r="I4483" i="10"/>
  <c r="I4482" i="10"/>
  <c r="I4481" i="10"/>
  <c r="I4480" i="10"/>
  <c r="I4479" i="10"/>
  <c r="I4478" i="10"/>
  <c r="I4477" i="10"/>
  <c r="I4476" i="10"/>
  <c r="I4475" i="10"/>
  <c r="I4474" i="10"/>
  <c r="I4473" i="10"/>
  <c r="I4472" i="10"/>
  <c r="I4471" i="10"/>
  <c r="I4470" i="10"/>
  <c r="I4469" i="10"/>
  <c r="I4468" i="10"/>
  <c r="I4467" i="10"/>
  <c r="I4466" i="10"/>
  <c r="I4465" i="10"/>
  <c r="I4464" i="10"/>
  <c r="I4463" i="10"/>
  <c r="I4462" i="10"/>
  <c r="I4461" i="10"/>
  <c r="I4460" i="10"/>
  <c r="I4459" i="10"/>
  <c r="I4458" i="10"/>
  <c r="I4457" i="10"/>
  <c r="I4456" i="10"/>
  <c r="I4455" i="10"/>
  <c r="I4454" i="10"/>
  <c r="I4453" i="10"/>
  <c r="I4452" i="10"/>
  <c r="I4451" i="10"/>
  <c r="I4450" i="10"/>
  <c r="I4449" i="10"/>
  <c r="I4448" i="10"/>
  <c r="I4447" i="10"/>
  <c r="I4446" i="10"/>
  <c r="I4445" i="10"/>
  <c r="I4444" i="10"/>
  <c r="I4443" i="10"/>
  <c r="I4442" i="10"/>
  <c r="I4441" i="10"/>
  <c r="I4440" i="10"/>
  <c r="I4439" i="10"/>
  <c r="I4438" i="10"/>
  <c r="I4437" i="10"/>
  <c r="I4436" i="10"/>
  <c r="I4435" i="10"/>
  <c r="I4434" i="10"/>
  <c r="I4433" i="10"/>
  <c r="I4432" i="10"/>
  <c r="I4431" i="10"/>
  <c r="I4430" i="10"/>
  <c r="I4429" i="10"/>
  <c r="I4428" i="10"/>
  <c r="I4427" i="10"/>
  <c r="I4426" i="10"/>
  <c r="I4425" i="10"/>
  <c r="I4424" i="10"/>
  <c r="I4423" i="10"/>
  <c r="I4422" i="10"/>
  <c r="I4421" i="10"/>
  <c r="I4420" i="10"/>
  <c r="I4419" i="10"/>
  <c r="I4418" i="10"/>
  <c r="I4417" i="10"/>
  <c r="I4416" i="10"/>
  <c r="I4415" i="10"/>
  <c r="I4414" i="10"/>
  <c r="I4413" i="10"/>
  <c r="I4412" i="10"/>
  <c r="I4411" i="10"/>
  <c r="I4410" i="10"/>
  <c r="I4409" i="10"/>
  <c r="I4408" i="10"/>
  <c r="I4407" i="10"/>
  <c r="I4406" i="10"/>
  <c r="I4405" i="10"/>
  <c r="I4404" i="10"/>
  <c r="I4403" i="10"/>
  <c r="I4402" i="10"/>
  <c r="I4401" i="10"/>
  <c r="I4400" i="10"/>
  <c r="I4399" i="10"/>
  <c r="I4398" i="10"/>
  <c r="I4397" i="10"/>
  <c r="I4396" i="10"/>
  <c r="I4395" i="10"/>
  <c r="I4394" i="10"/>
  <c r="I4393" i="10"/>
  <c r="I4392" i="10"/>
  <c r="I4391" i="10"/>
  <c r="I4390" i="10"/>
  <c r="I4389" i="10"/>
  <c r="I4388" i="10"/>
  <c r="I4387" i="10"/>
  <c r="I4386" i="10"/>
  <c r="I4385" i="10"/>
  <c r="I4384" i="10"/>
  <c r="I4383" i="10"/>
  <c r="I4382" i="10"/>
  <c r="I4381" i="10"/>
  <c r="I4380" i="10"/>
  <c r="I4379" i="10"/>
  <c r="I4378" i="10"/>
  <c r="I4377" i="10"/>
  <c r="I4376" i="10"/>
  <c r="I4375" i="10"/>
  <c r="I4374" i="10"/>
  <c r="I4373" i="10"/>
  <c r="I4372" i="10"/>
  <c r="I4371" i="10"/>
  <c r="I4370" i="10"/>
  <c r="I4369" i="10"/>
  <c r="I4368" i="10"/>
  <c r="I4367" i="10"/>
  <c r="I4366" i="10"/>
  <c r="I4365" i="10"/>
  <c r="I4364" i="10"/>
  <c r="I4363" i="10"/>
  <c r="I4362" i="10"/>
  <c r="I4361" i="10"/>
  <c r="I4360" i="10"/>
  <c r="I4359" i="10"/>
  <c r="I4358" i="10"/>
  <c r="I4357" i="10"/>
  <c r="I4356" i="10"/>
  <c r="I4355" i="10"/>
  <c r="I4354" i="10"/>
  <c r="I4353" i="10"/>
  <c r="I4352" i="10"/>
  <c r="I4351" i="10"/>
  <c r="I4350" i="10"/>
  <c r="I4349" i="10"/>
  <c r="I4348" i="10"/>
  <c r="I4347" i="10"/>
  <c r="I4346" i="10"/>
  <c r="I4345" i="10"/>
  <c r="I4344" i="10"/>
  <c r="I4343" i="10"/>
  <c r="I4342" i="10"/>
  <c r="I4341" i="10"/>
  <c r="I4340" i="10"/>
  <c r="I4339" i="10"/>
  <c r="I4338" i="10"/>
  <c r="I4337" i="10"/>
  <c r="I4336" i="10"/>
  <c r="I4335" i="10"/>
  <c r="I4334" i="10"/>
  <c r="I4333" i="10"/>
  <c r="I4332" i="10"/>
  <c r="I4331" i="10"/>
  <c r="I4330" i="10"/>
  <c r="I4329" i="10"/>
  <c r="I4328" i="10"/>
  <c r="I4327" i="10"/>
  <c r="I4326" i="10"/>
  <c r="I4325" i="10"/>
  <c r="I4324" i="10"/>
  <c r="I4323" i="10"/>
  <c r="I4322" i="10"/>
  <c r="I4321" i="10"/>
  <c r="I4320" i="10"/>
  <c r="I4319" i="10"/>
  <c r="I4318" i="10"/>
  <c r="I4317" i="10"/>
  <c r="I4316" i="10"/>
  <c r="I4315" i="10"/>
  <c r="I4314" i="10"/>
  <c r="I4313" i="10"/>
  <c r="I4312" i="10"/>
  <c r="I4311" i="10"/>
  <c r="I4310" i="10"/>
  <c r="I4309" i="10"/>
  <c r="I4308" i="10"/>
  <c r="I4307" i="10"/>
  <c r="I4306" i="10"/>
  <c r="I4305" i="10"/>
  <c r="I4304" i="10"/>
  <c r="I4303" i="10"/>
  <c r="I4302" i="10"/>
  <c r="I4301" i="10"/>
  <c r="I4300" i="10"/>
  <c r="I4299" i="10"/>
  <c r="I4298" i="10"/>
  <c r="I4297" i="10"/>
  <c r="I4296" i="10"/>
  <c r="I4295" i="10"/>
  <c r="I4294" i="10"/>
  <c r="I4293" i="10"/>
  <c r="I4292" i="10"/>
  <c r="I4291" i="10"/>
  <c r="I4290" i="10"/>
  <c r="I4289" i="10"/>
  <c r="I4288" i="10"/>
  <c r="I4287" i="10"/>
  <c r="I4286" i="10"/>
  <c r="I4285" i="10"/>
  <c r="I4284" i="10"/>
  <c r="I4283" i="10"/>
  <c r="I4282" i="10"/>
  <c r="I4281" i="10"/>
  <c r="I4280" i="10"/>
  <c r="I4279" i="10"/>
  <c r="I4278" i="10"/>
  <c r="I4277" i="10"/>
  <c r="I4276" i="10"/>
  <c r="I4275" i="10"/>
  <c r="I4274" i="10"/>
  <c r="I4273" i="10"/>
  <c r="I4272" i="10"/>
  <c r="I4271" i="10"/>
  <c r="I4270" i="10"/>
  <c r="I4269" i="10"/>
  <c r="I4268" i="10"/>
  <c r="I4267" i="10"/>
  <c r="I4266" i="10"/>
  <c r="I4265" i="10"/>
  <c r="I4264" i="10"/>
  <c r="I4263" i="10"/>
  <c r="I4262" i="10"/>
  <c r="I4261" i="10"/>
  <c r="I4260" i="10"/>
  <c r="I4259" i="10"/>
  <c r="I4258" i="10"/>
  <c r="I4257" i="10"/>
  <c r="I4256" i="10"/>
  <c r="I4255" i="10"/>
  <c r="I4254" i="10"/>
  <c r="I4253" i="10"/>
  <c r="I4252" i="10"/>
  <c r="I4251" i="10"/>
  <c r="I4250" i="10"/>
  <c r="I4249" i="10"/>
  <c r="I4248" i="10"/>
  <c r="I4247" i="10"/>
  <c r="I4246" i="10"/>
  <c r="I4245" i="10"/>
  <c r="I4244" i="10"/>
  <c r="I4243" i="10"/>
  <c r="I4242" i="10"/>
  <c r="I4241" i="10"/>
  <c r="I4240" i="10"/>
  <c r="I4239" i="10"/>
  <c r="I4238" i="10"/>
  <c r="I4237" i="10"/>
  <c r="I4236" i="10"/>
  <c r="I4235" i="10"/>
  <c r="I4234" i="10"/>
  <c r="I4233" i="10"/>
  <c r="I4232" i="10"/>
  <c r="I4231" i="10"/>
  <c r="I4230" i="10"/>
  <c r="I4229" i="10"/>
  <c r="I4228" i="10"/>
  <c r="I4227" i="10"/>
  <c r="I4226" i="10"/>
  <c r="I4225" i="10"/>
  <c r="I4224" i="10"/>
  <c r="I4223" i="10"/>
  <c r="I4222" i="10"/>
  <c r="I4221" i="10"/>
  <c r="I4220" i="10"/>
  <c r="I4219" i="10"/>
  <c r="I4218" i="10"/>
  <c r="I4217" i="10"/>
  <c r="I4216" i="10"/>
  <c r="I4215" i="10"/>
  <c r="I4214" i="10"/>
  <c r="I4213" i="10"/>
  <c r="I4212" i="10"/>
  <c r="I4211" i="10"/>
  <c r="I4210" i="10"/>
  <c r="I4209" i="10"/>
  <c r="I4208" i="10"/>
  <c r="I4207" i="10"/>
  <c r="I4206" i="10"/>
  <c r="I4205" i="10"/>
  <c r="I4204" i="10"/>
  <c r="I4203" i="10"/>
  <c r="I4202" i="10"/>
  <c r="I4201" i="10"/>
  <c r="I4200" i="10"/>
  <c r="I4199" i="10"/>
  <c r="I4198" i="10"/>
  <c r="I4197" i="10"/>
  <c r="I4196" i="10"/>
  <c r="I4195" i="10"/>
  <c r="I4194" i="10"/>
  <c r="I4193" i="10"/>
  <c r="I4192" i="10"/>
  <c r="I4191" i="10"/>
  <c r="I4190" i="10"/>
  <c r="I4189" i="10"/>
  <c r="I4188" i="10"/>
  <c r="I4187" i="10"/>
  <c r="I4186" i="10"/>
  <c r="I4185" i="10"/>
  <c r="I4184" i="10"/>
  <c r="I4183" i="10"/>
  <c r="I4182" i="10"/>
  <c r="I4181" i="10"/>
  <c r="I4180" i="10"/>
  <c r="I4179" i="10"/>
  <c r="I4178" i="10"/>
  <c r="I4177" i="10"/>
  <c r="I4176" i="10"/>
  <c r="I4175" i="10"/>
  <c r="I4174" i="10"/>
  <c r="I4173" i="10"/>
  <c r="I4172" i="10"/>
  <c r="I4171" i="10"/>
  <c r="I4170" i="10"/>
  <c r="I4169" i="10"/>
  <c r="I4168" i="10"/>
  <c r="I4167" i="10"/>
  <c r="I4166" i="10"/>
  <c r="I4165" i="10"/>
  <c r="I4164" i="10"/>
  <c r="I4163" i="10"/>
  <c r="I4162" i="10"/>
  <c r="I4161" i="10"/>
  <c r="I4160" i="10"/>
  <c r="I4159" i="10"/>
  <c r="I4158" i="10"/>
  <c r="I4157" i="10"/>
  <c r="I4156" i="10"/>
  <c r="I4155" i="10"/>
  <c r="I4154" i="10"/>
  <c r="I4153" i="10"/>
  <c r="I4152" i="10"/>
  <c r="I4151" i="10"/>
  <c r="I4150" i="10"/>
  <c r="I4149" i="10"/>
  <c r="I4148" i="10"/>
  <c r="I4147" i="10"/>
  <c r="I4146" i="10"/>
  <c r="I4145" i="10"/>
  <c r="I4144" i="10"/>
  <c r="I4143" i="10"/>
  <c r="I4142" i="10"/>
  <c r="I4141" i="10"/>
  <c r="I4140" i="10"/>
  <c r="I4139" i="10"/>
  <c r="I4138" i="10"/>
  <c r="I4137" i="10"/>
  <c r="I4136" i="10"/>
  <c r="I4135" i="10"/>
  <c r="I4134" i="10"/>
  <c r="I4133" i="10"/>
  <c r="I4132" i="10"/>
  <c r="I4131" i="10"/>
  <c r="I4130" i="10"/>
  <c r="I4129" i="10"/>
  <c r="I4128" i="10"/>
  <c r="I4127" i="10"/>
  <c r="I4126" i="10"/>
  <c r="I4125" i="10"/>
  <c r="I4124" i="10"/>
  <c r="I4123" i="10"/>
  <c r="I4122" i="10"/>
  <c r="I4121" i="10"/>
  <c r="I4120" i="10"/>
  <c r="I4119" i="10"/>
  <c r="I4118" i="10"/>
  <c r="I4117" i="10"/>
  <c r="I4116" i="10"/>
  <c r="I4115" i="10"/>
  <c r="I4114" i="10"/>
  <c r="I4113" i="10"/>
  <c r="I4112" i="10"/>
  <c r="I4111" i="10"/>
  <c r="I4110" i="10"/>
  <c r="I4109" i="10"/>
  <c r="I4108" i="10"/>
  <c r="I4107" i="10"/>
  <c r="I4106" i="10"/>
  <c r="I4105" i="10"/>
  <c r="I4104" i="10"/>
  <c r="I4103" i="10"/>
  <c r="I4102" i="10"/>
  <c r="I4101" i="10"/>
  <c r="I4100" i="10"/>
  <c r="I4099" i="10"/>
  <c r="I4098" i="10"/>
  <c r="I4097" i="10"/>
  <c r="I4096" i="10"/>
  <c r="I4095" i="10"/>
  <c r="I4094" i="10"/>
  <c r="I4093" i="10"/>
  <c r="I4092" i="10"/>
  <c r="I4091" i="10"/>
  <c r="I4090" i="10"/>
  <c r="I4089" i="10"/>
  <c r="I4088" i="10"/>
  <c r="I4087" i="10"/>
  <c r="I4086" i="10"/>
  <c r="I4085" i="10"/>
  <c r="I4084" i="10"/>
  <c r="I4083" i="10"/>
  <c r="I4082" i="10"/>
  <c r="I4081" i="10"/>
  <c r="I4080" i="10"/>
  <c r="I4079" i="10"/>
  <c r="I4078" i="10"/>
  <c r="I4077" i="10"/>
  <c r="I4076" i="10"/>
  <c r="I4075" i="10"/>
  <c r="I4074" i="10"/>
  <c r="I4073" i="10"/>
  <c r="I4072" i="10"/>
  <c r="I4071" i="10"/>
  <c r="I4070" i="10"/>
  <c r="I4069" i="10"/>
  <c r="I4068" i="10"/>
  <c r="I4067" i="10"/>
  <c r="I4066" i="10"/>
  <c r="I4065" i="10"/>
  <c r="I4064" i="10"/>
  <c r="I4063" i="10"/>
  <c r="I4062" i="10"/>
  <c r="I4061" i="10"/>
  <c r="I4060" i="10"/>
  <c r="I4059" i="10"/>
  <c r="I4058" i="10"/>
  <c r="I4057" i="10"/>
  <c r="I4056" i="10"/>
  <c r="I4055" i="10"/>
  <c r="I4054" i="10"/>
  <c r="I4053" i="10"/>
  <c r="I4052" i="10"/>
  <c r="I4051" i="10"/>
  <c r="I4050" i="10"/>
  <c r="I4049" i="10"/>
  <c r="I4048" i="10"/>
  <c r="I4047" i="10"/>
  <c r="I4046" i="10"/>
  <c r="I4045" i="10"/>
  <c r="I4044" i="10"/>
  <c r="I4043" i="10"/>
  <c r="I4042" i="10"/>
  <c r="I4041" i="10"/>
  <c r="I4040" i="10"/>
  <c r="I4039" i="10"/>
  <c r="I4038" i="10"/>
  <c r="I4037" i="10"/>
  <c r="I4036" i="10"/>
  <c r="I4035" i="10"/>
  <c r="I4034" i="10"/>
  <c r="I4033" i="10"/>
  <c r="I4032" i="10"/>
  <c r="I4031" i="10"/>
  <c r="I4030" i="10"/>
  <c r="I4029" i="10"/>
  <c r="I4028" i="10"/>
  <c r="I4027" i="10"/>
  <c r="I4026" i="10"/>
  <c r="I4025" i="10"/>
  <c r="I4024" i="10"/>
  <c r="I4023" i="10"/>
  <c r="I4022" i="10"/>
  <c r="I4021" i="10"/>
  <c r="I4020" i="10"/>
  <c r="I4019" i="10"/>
  <c r="I4018" i="10"/>
  <c r="I4017" i="10"/>
  <c r="I4016" i="10"/>
  <c r="I4015" i="10"/>
  <c r="I4014" i="10"/>
  <c r="I4013" i="10"/>
  <c r="I4012" i="10"/>
  <c r="I4011" i="10"/>
  <c r="I4010" i="10"/>
  <c r="I4009" i="10"/>
  <c r="I4008" i="10"/>
  <c r="I4007" i="10"/>
  <c r="I4006" i="10"/>
  <c r="I4005" i="10"/>
  <c r="I4004" i="10"/>
  <c r="I4003" i="10"/>
  <c r="I4002" i="10"/>
  <c r="I4001" i="10"/>
  <c r="I4000" i="10"/>
  <c r="I3999" i="10"/>
  <c r="I3998" i="10"/>
  <c r="I3997" i="10"/>
  <c r="I3996" i="10"/>
  <c r="I3995" i="10"/>
  <c r="I3994" i="10"/>
  <c r="I3993" i="10"/>
  <c r="I3992" i="10"/>
  <c r="I3991" i="10"/>
  <c r="I3990" i="10"/>
  <c r="I3989" i="10"/>
  <c r="I3988" i="10"/>
  <c r="I3987" i="10"/>
  <c r="I3986" i="10"/>
  <c r="I3985" i="10"/>
  <c r="I3984" i="10"/>
  <c r="I3983" i="10"/>
  <c r="I3982" i="10"/>
  <c r="I3981" i="10"/>
  <c r="I3980" i="10"/>
  <c r="I3979" i="10"/>
  <c r="I3978" i="10"/>
  <c r="I3977" i="10"/>
  <c r="I3976" i="10"/>
  <c r="I3975" i="10"/>
  <c r="I3974" i="10"/>
  <c r="I3973" i="10"/>
  <c r="I3972" i="10"/>
  <c r="I3971" i="10"/>
  <c r="I3970" i="10"/>
  <c r="I3969" i="10"/>
  <c r="I3968" i="10"/>
  <c r="I3967" i="10"/>
  <c r="I3966" i="10"/>
  <c r="I3965" i="10"/>
  <c r="I3964" i="10"/>
  <c r="I3963" i="10"/>
  <c r="I3962" i="10"/>
  <c r="I3961" i="10"/>
  <c r="I3960" i="10"/>
  <c r="I3959" i="10"/>
  <c r="I3958" i="10"/>
  <c r="I3957" i="10"/>
  <c r="I3956" i="10"/>
  <c r="I3955" i="10"/>
  <c r="I3954" i="10"/>
  <c r="I3953" i="10"/>
  <c r="I3952" i="10"/>
  <c r="I3951" i="10"/>
  <c r="I3950" i="10"/>
  <c r="I3949" i="10"/>
  <c r="I3948" i="10"/>
  <c r="I3947" i="10"/>
  <c r="I3946" i="10"/>
  <c r="I3945" i="10"/>
  <c r="I3944" i="10"/>
  <c r="I3943" i="10"/>
  <c r="I3942" i="10"/>
  <c r="I3941" i="10"/>
  <c r="I3940" i="10"/>
  <c r="I3939" i="10"/>
  <c r="I3938" i="10"/>
  <c r="I3937" i="10"/>
  <c r="I3936" i="10"/>
  <c r="I3935" i="10"/>
  <c r="I3934" i="10"/>
  <c r="I3933" i="10"/>
  <c r="I3932" i="10"/>
  <c r="I3931" i="10"/>
  <c r="I3930" i="10"/>
  <c r="I3929" i="10"/>
  <c r="I3928" i="10"/>
  <c r="I3927" i="10"/>
  <c r="I3926" i="10"/>
  <c r="I3925" i="10"/>
  <c r="I3924" i="10"/>
  <c r="I3923" i="10"/>
  <c r="I3922" i="10"/>
  <c r="I3921" i="10"/>
  <c r="I3920" i="10"/>
  <c r="I3919" i="10"/>
  <c r="I3918" i="10"/>
  <c r="I3917" i="10"/>
  <c r="I3916" i="10"/>
  <c r="I3915" i="10"/>
  <c r="I3914" i="10"/>
  <c r="I3913" i="10"/>
  <c r="I3912" i="10"/>
  <c r="I3911" i="10"/>
  <c r="E3911" i="10"/>
  <c r="I3910" i="10"/>
  <c r="I3909" i="10"/>
  <c r="I3908" i="10"/>
  <c r="I3907" i="10"/>
  <c r="I3906" i="10"/>
  <c r="I3905" i="10"/>
  <c r="I3904" i="10"/>
  <c r="I3903" i="10"/>
  <c r="I3902" i="10"/>
  <c r="I3901" i="10"/>
  <c r="I3900" i="10"/>
  <c r="I3899" i="10"/>
  <c r="I3898" i="10"/>
  <c r="I3897" i="10"/>
  <c r="I3896" i="10"/>
  <c r="I3895" i="10"/>
  <c r="I3894" i="10"/>
  <c r="I3893" i="10"/>
  <c r="I3892" i="10"/>
  <c r="I3891" i="10"/>
  <c r="I3890" i="10"/>
  <c r="I3889" i="10"/>
  <c r="I3888" i="10"/>
  <c r="I3887" i="10"/>
  <c r="I3886" i="10"/>
  <c r="I3885" i="10"/>
  <c r="I3884" i="10"/>
  <c r="I3883" i="10"/>
  <c r="I3882" i="10"/>
  <c r="I3881" i="10"/>
  <c r="I3880" i="10"/>
  <c r="I3879" i="10"/>
  <c r="I3878" i="10"/>
  <c r="I3877" i="10"/>
  <c r="I3876" i="10"/>
  <c r="I3875" i="10"/>
  <c r="I3874" i="10"/>
  <c r="I3873" i="10"/>
  <c r="I3872" i="10"/>
  <c r="I3871" i="10"/>
  <c r="I3870" i="10"/>
  <c r="I3869" i="10"/>
  <c r="I3868" i="10"/>
  <c r="I3867" i="10"/>
  <c r="I3866" i="10"/>
  <c r="I3865" i="10"/>
  <c r="I3864" i="10"/>
  <c r="I3863" i="10"/>
  <c r="I3862" i="10"/>
  <c r="I3861" i="10"/>
  <c r="I3860" i="10"/>
  <c r="I3859" i="10"/>
  <c r="I3858" i="10"/>
  <c r="I3857" i="10"/>
  <c r="I3856" i="10"/>
  <c r="I3855" i="10"/>
  <c r="I3854" i="10"/>
  <c r="I3853" i="10"/>
  <c r="I3852" i="10"/>
  <c r="I3851" i="10"/>
  <c r="I3850" i="10"/>
  <c r="I3849" i="10"/>
  <c r="I3848" i="10"/>
  <c r="I3847" i="10"/>
  <c r="I3846" i="10"/>
  <c r="I3845" i="10"/>
  <c r="I3844" i="10"/>
  <c r="I3843" i="10"/>
  <c r="I3842" i="10"/>
  <c r="I3841" i="10"/>
  <c r="I3840" i="10"/>
  <c r="I3839" i="10"/>
  <c r="I3838" i="10"/>
  <c r="I3837" i="10"/>
  <c r="I3836" i="10"/>
  <c r="I3835" i="10"/>
  <c r="I3834" i="10"/>
  <c r="I3833" i="10"/>
  <c r="I3832" i="10"/>
  <c r="I3831" i="10"/>
  <c r="I3830" i="10"/>
  <c r="I3829" i="10"/>
  <c r="I3828" i="10"/>
  <c r="I3827" i="10"/>
  <c r="I3826" i="10"/>
  <c r="I3825" i="10"/>
  <c r="I3824" i="10"/>
  <c r="I3823" i="10"/>
  <c r="I3822" i="10"/>
  <c r="I3821" i="10"/>
  <c r="I3820" i="10"/>
  <c r="I3819" i="10"/>
  <c r="I3818" i="10"/>
  <c r="I3817" i="10"/>
  <c r="I3816" i="10"/>
  <c r="I3815" i="10"/>
  <c r="I3814" i="10"/>
  <c r="I3813" i="10"/>
  <c r="I3812" i="10"/>
  <c r="I3811" i="10"/>
  <c r="I3810" i="10"/>
  <c r="I3809" i="10"/>
  <c r="I3808" i="10"/>
  <c r="I3807" i="10"/>
  <c r="I3806" i="10"/>
  <c r="I3805" i="10"/>
  <c r="I3804" i="10"/>
  <c r="I3803" i="10"/>
  <c r="I3802" i="10"/>
  <c r="I3801" i="10"/>
  <c r="I3800" i="10"/>
  <c r="I3799" i="10"/>
  <c r="I3798" i="10"/>
  <c r="I3797" i="10"/>
  <c r="I3796" i="10"/>
  <c r="I3795" i="10"/>
  <c r="I3794" i="10"/>
  <c r="I3793" i="10"/>
  <c r="I3792" i="10"/>
  <c r="I3791" i="10"/>
  <c r="I3790" i="10"/>
  <c r="I3789" i="10"/>
  <c r="I3788" i="10"/>
  <c r="I3787" i="10"/>
  <c r="I3786" i="10"/>
  <c r="I3785" i="10"/>
  <c r="I3784" i="10"/>
  <c r="I3783" i="10"/>
  <c r="I3782" i="10"/>
  <c r="I3781" i="10"/>
  <c r="I3780" i="10"/>
  <c r="I3779" i="10"/>
  <c r="I3778" i="10"/>
  <c r="I3777" i="10"/>
  <c r="I3776" i="10"/>
  <c r="I3775" i="10"/>
  <c r="I3774" i="10"/>
  <c r="I3773" i="10"/>
  <c r="I3772" i="10"/>
  <c r="I3771" i="10"/>
  <c r="I3770" i="10"/>
  <c r="I3769" i="10"/>
  <c r="I3768" i="10"/>
  <c r="I3767" i="10"/>
  <c r="I3766" i="10"/>
  <c r="I3765" i="10"/>
  <c r="I3764" i="10"/>
  <c r="I3763" i="10"/>
  <c r="I3762" i="10"/>
  <c r="I3761" i="10"/>
  <c r="I3760" i="10"/>
  <c r="I3759" i="10"/>
  <c r="I3758" i="10"/>
  <c r="I3757" i="10"/>
  <c r="I3756" i="10"/>
  <c r="I3755" i="10"/>
  <c r="I3754" i="10"/>
  <c r="I3753" i="10"/>
  <c r="I3752" i="10"/>
  <c r="I3751" i="10"/>
  <c r="I3750" i="10"/>
  <c r="I3749" i="10"/>
  <c r="I3748" i="10"/>
  <c r="I3747" i="10"/>
  <c r="I3746" i="10"/>
  <c r="I3745" i="10"/>
  <c r="I3744" i="10"/>
  <c r="I3743" i="10"/>
  <c r="I3742" i="10"/>
  <c r="I3741" i="10"/>
  <c r="I3740" i="10"/>
  <c r="I3739" i="10"/>
  <c r="I3738" i="10"/>
  <c r="I3737" i="10"/>
  <c r="I3736" i="10"/>
  <c r="I3735" i="10"/>
  <c r="I3734" i="10"/>
  <c r="I3733" i="10"/>
  <c r="I3732" i="10"/>
  <c r="I3731" i="10"/>
  <c r="I3730" i="10"/>
  <c r="I3729" i="10"/>
  <c r="I3728" i="10"/>
  <c r="I3727" i="10"/>
  <c r="I3726" i="10"/>
  <c r="I3725" i="10"/>
  <c r="I3724" i="10"/>
  <c r="I3723" i="10"/>
  <c r="I3722" i="10"/>
  <c r="I3721" i="10"/>
  <c r="I3720" i="10"/>
  <c r="I3719" i="10"/>
  <c r="I3718" i="10"/>
  <c r="I3717" i="10"/>
  <c r="I3716" i="10"/>
  <c r="I3715" i="10"/>
  <c r="I3714" i="10"/>
  <c r="I3713" i="10"/>
  <c r="I3712" i="10"/>
  <c r="I3711" i="10"/>
  <c r="I3710" i="10"/>
  <c r="I3709" i="10"/>
  <c r="I3708" i="10"/>
  <c r="I3707" i="10"/>
  <c r="I3706" i="10"/>
  <c r="I3705" i="10"/>
  <c r="I3704" i="10"/>
  <c r="I3703" i="10"/>
  <c r="I3702" i="10"/>
  <c r="I3701" i="10"/>
  <c r="I3700" i="10"/>
  <c r="I3699" i="10"/>
  <c r="I3698" i="10"/>
  <c r="I3697" i="10"/>
  <c r="I3696" i="10"/>
  <c r="I3695" i="10"/>
  <c r="I3694" i="10"/>
  <c r="I3693" i="10"/>
  <c r="I3692" i="10"/>
  <c r="I3691" i="10"/>
  <c r="I3690" i="10"/>
  <c r="I3689" i="10"/>
  <c r="I3688" i="10"/>
  <c r="I3687" i="10"/>
  <c r="I3686" i="10"/>
  <c r="I3685" i="10"/>
  <c r="I3684" i="10"/>
  <c r="I3683" i="10"/>
  <c r="I3682" i="10"/>
  <c r="I3681" i="10"/>
  <c r="I3680" i="10"/>
  <c r="I3679" i="10"/>
  <c r="I3678" i="10"/>
  <c r="I3677" i="10"/>
  <c r="I3676" i="10"/>
  <c r="I3675" i="10"/>
  <c r="I3674" i="10"/>
  <c r="I3673" i="10"/>
  <c r="I3672" i="10"/>
  <c r="I3671" i="10"/>
  <c r="I3670" i="10"/>
  <c r="I3669" i="10"/>
  <c r="I3668" i="10"/>
  <c r="I3667" i="10"/>
  <c r="I3666" i="10"/>
  <c r="I3665" i="10"/>
  <c r="I3664" i="10"/>
  <c r="I3663" i="10"/>
  <c r="I3662" i="10"/>
  <c r="I3661" i="10"/>
  <c r="I3660" i="10"/>
  <c r="I3659" i="10"/>
  <c r="I3658" i="10"/>
  <c r="I3657" i="10"/>
  <c r="I3656" i="10"/>
  <c r="I3655" i="10"/>
  <c r="I3654" i="10"/>
  <c r="I3653" i="10"/>
  <c r="I3652" i="10"/>
  <c r="I3651" i="10"/>
  <c r="I3650" i="10"/>
  <c r="E3650" i="10"/>
  <c r="I3649" i="10"/>
  <c r="I3648" i="10"/>
  <c r="I3647" i="10"/>
  <c r="I3646" i="10"/>
  <c r="I3645" i="10"/>
  <c r="I3644" i="10"/>
  <c r="I3643" i="10"/>
  <c r="I3642" i="10"/>
  <c r="I3641" i="10"/>
  <c r="I3640" i="10"/>
  <c r="I3639" i="10"/>
  <c r="I3638" i="10"/>
  <c r="I3637" i="10"/>
  <c r="I3636" i="10"/>
  <c r="I3635" i="10"/>
  <c r="I3634" i="10"/>
  <c r="I3633" i="10"/>
  <c r="I3632" i="10"/>
  <c r="I3631" i="10"/>
  <c r="I3630" i="10"/>
  <c r="I3629" i="10"/>
  <c r="I3628" i="10"/>
  <c r="I3627" i="10"/>
  <c r="I3626" i="10"/>
  <c r="I3625" i="10"/>
  <c r="I3624" i="10"/>
  <c r="I3623" i="10"/>
  <c r="I3622" i="10"/>
  <c r="I3621" i="10"/>
  <c r="I3620" i="10"/>
  <c r="I3619" i="10"/>
  <c r="I3618" i="10"/>
  <c r="I3617" i="10"/>
  <c r="I3616" i="10"/>
  <c r="I3615" i="10"/>
  <c r="I3614" i="10"/>
  <c r="I3613" i="10"/>
  <c r="I3612" i="10"/>
  <c r="I3611" i="10"/>
  <c r="I3610" i="10"/>
  <c r="I3609" i="10"/>
  <c r="I3608" i="10"/>
  <c r="I3607" i="10"/>
  <c r="I3606" i="10"/>
  <c r="I3605" i="10"/>
  <c r="I3604" i="10"/>
  <c r="I3603" i="10"/>
  <c r="I3602" i="10"/>
  <c r="I3601" i="10"/>
  <c r="I3600" i="10"/>
  <c r="I3599" i="10"/>
  <c r="I3598" i="10"/>
  <c r="I3597" i="10"/>
  <c r="I3596" i="10"/>
  <c r="I3595" i="10"/>
  <c r="I3594" i="10"/>
  <c r="I3593" i="10"/>
  <c r="I3592" i="10"/>
  <c r="I3591" i="10"/>
  <c r="I3590" i="10"/>
  <c r="I3589" i="10"/>
  <c r="I3588" i="10"/>
  <c r="I3587" i="10"/>
  <c r="I3586" i="10"/>
  <c r="I3585" i="10"/>
  <c r="I3584" i="10"/>
  <c r="I3583" i="10"/>
  <c r="I3582" i="10"/>
  <c r="I3581" i="10"/>
  <c r="I3580" i="10"/>
  <c r="I3579" i="10"/>
  <c r="I3578" i="10"/>
  <c r="I3577" i="10"/>
  <c r="I3576" i="10"/>
  <c r="I3575" i="10"/>
  <c r="I3574" i="10"/>
  <c r="I3573" i="10"/>
  <c r="I3572" i="10"/>
  <c r="I3571" i="10"/>
  <c r="I3570" i="10"/>
  <c r="I3569" i="10"/>
  <c r="I3568" i="10"/>
  <c r="I3567" i="10"/>
  <c r="I3566" i="10"/>
  <c r="I3565" i="10"/>
  <c r="I3564" i="10"/>
  <c r="I3563" i="10"/>
  <c r="I3562" i="10"/>
  <c r="I3561" i="10"/>
  <c r="I3560" i="10"/>
  <c r="I3559" i="10"/>
  <c r="I3558" i="10"/>
  <c r="I3557" i="10"/>
  <c r="I3556" i="10"/>
  <c r="I3555" i="10"/>
  <c r="I3554" i="10"/>
  <c r="I3553" i="10"/>
  <c r="I3552" i="10"/>
  <c r="I3551" i="10"/>
  <c r="I3550" i="10"/>
  <c r="I3549" i="10"/>
  <c r="I3548" i="10"/>
  <c r="I3547" i="10"/>
  <c r="I3546" i="10"/>
  <c r="I3545" i="10"/>
  <c r="I3544" i="10"/>
  <c r="I3543" i="10"/>
  <c r="I3542" i="10"/>
  <c r="I3541" i="10"/>
  <c r="I3540" i="10"/>
  <c r="I3539" i="10"/>
  <c r="I3538" i="10"/>
  <c r="I3537" i="10"/>
  <c r="I3536" i="10"/>
  <c r="I3535" i="10"/>
  <c r="I3534" i="10"/>
  <c r="I3533" i="10"/>
  <c r="I3532" i="10"/>
  <c r="I3531" i="10"/>
  <c r="I3530" i="10"/>
  <c r="I3529" i="10"/>
  <c r="I3528" i="10"/>
  <c r="I3527" i="10"/>
  <c r="I3526" i="10"/>
  <c r="I3525" i="10"/>
  <c r="I3524" i="10"/>
  <c r="I3523" i="10"/>
  <c r="I3522" i="10"/>
  <c r="I3521" i="10"/>
  <c r="I3520" i="10"/>
  <c r="I3519" i="10"/>
  <c r="I3518" i="10"/>
  <c r="I3517" i="10"/>
  <c r="I3516" i="10"/>
  <c r="I3515" i="10"/>
  <c r="I3514" i="10"/>
  <c r="I3513" i="10"/>
  <c r="I3512" i="10"/>
  <c r="I3511" i="10"/>
  <c r="I3510" i="10"/>
  <c r="I3509" i="10"/>
  <c r="I3508" i="10"/>
  <c r="I3507" i="10"/>
  <c r="I3506" i="10"/>
  <c r="I3505" i="10"/>
  <c r="I3504" i="10"/>
  <c r="I3503" i="10"/>
  <c r="I3502" i="10"/>
  <c r="I3501" i="10"/>
  <c r="I3500" i="10"/>
  <c r="I3499" i="10"/>
  <c r="I3498" i="10"/>
  <c r="I3497" i="10"/>
  <c r="I3496" i="10"/>
  <c r="I3495" i="10"/>
  <c r="I3494" i="10"/>
  <c r="I3493" i="10"/>
  <c r="I3492" i="10"/>
  <c r="I3491" i="10"/>
  <c r="I3490" i="10"/>
  <c r="I3489" i="10"/>
  <c r="I3488" i="10"/>
  <c r="I3487" i="10"/>
  <c r="I3486" i="10"/>
  <c r="I3485" i="10"/>
  <c r="I3484" i="10"/>
  <c r="I3483" i="10"/>
  <c r="I3482" i="10"/>
  <c r="I3481" i="10"/>
  <c r="I3480" i="10"/>
  <c r="I3479" i="10"/>
  <c r="I3478" i="10"/>
  <c r="I3477" i="10"/>
  <c r="I3476" i="10"/>
  <c r="I3475" i="10"/>
  <c r="I3474" i="10"/>
  <c r="I3473" i="10"/>
  <c r="I3472" i="10"/>
  <c r="I3471" i="10"/>
  <c r="I3470" i="10"/>
  <c r="I3469" i="10"/>
  <c r="I3468" i="10"/>
  <c r="I3467" i="10"/>
  <c r="I3466" i="10"/>
  <c r="I3465" i="10"/>
  <c r="I3464" i="10"/>
  <c r="I3463" i="10"/>
  <c r="I3462" i="10"/>
  <c r="I3461" i="10"/>
  <c r="I3460" i="10"/>
  <c r="I3459" i="10"/>
  <c r="I3458" i="10"/>
  <c r="I3457" i="10"/>
  <c r="I3456" i="10"/>
  <c r="I3455" i="10"/>
  <c r="I3454" i="10"/>
  <c r="I3453" i="10"/>
  <c r="I3452" i="10"/>
  <c r="I3451" i="10"/>
  <c r="I3450" i="10"/>
  <c r="I3449" i="10"/>
  <c r="I3448" i="10"/>
  <c r="I3447" i="10"/>
  <c r="I3446" i="10"/>
  <c r="I3445" i="10"/>
  <c r="I3444" i="10"/>
  <c r="I3443" i="10"/>
  <c r="I3442" i="10"/>
  <c r="I3441" i="10"/>
  <c r="I3440" i="10"/>
  <c r="I3439" i="10"/>
  <c r="I3438" i="10"/>
  <c r="I3437" i="10"/>
  <c r="I3436" i="10"/>
  <c r="I3435" i="10"/>
  <c r="I3434" i="10"/>
  <c r="I3433" i="10"/>
  <c r="I3432" i="10"/>
  <c r="I3431" i="10"/>
  <c r="I3430" i="10"/>
  <c r="I3429" i="10"/>
  <c r="I3428" i="10"/>
  <c r="I3427" i="10"/>
  <c r="I3426" i="10"/>
  <c r="I3425" i="10"/>
  <c r="I3424" i="10"/>
  <c r="I3423" i="10"/>
  <c r="I3422" i="10"/>
  <c r="I3421" i="10"/>
  <c r="I3420" i="10"/>
  <c r="I3419" i="10"/>
  <c r="I3418" i="10"/>
  <c r="I3417" i="10"/>
  <c r="I3416" i="10"/>
  <c r="I3415" i="10"/>
  <c r="I3414" i="10"/>
  <c r="I3413" i="10"/>
  <c r="I3412" i="10"/>
  <c r="I3411" i="10"/>
  <c r="I3410" i="10"/>
  <c r="I3409" i="10"/>
  <c r="I3408" i="10"/>
  <c r="I3407" i="10"/>
  <c r="I3406" i="10"/>
  <c r="I3405" i="10"/>
  <c r="I3404" i="10"/>
  <c r="I3403" i="10"/>
  <c r="I3402" i="10"/>
  <c r="I3401" i="10"/>
  <c r="I3400" i="10"/>
  <c r="I3399" i="10"/>
  <c r="I3398" i="10"/>
  <c r="I3397" i="10"/>
  <c r="I3396" i="10"/>
  <c r="I3395" i="10"/>
  <c r="I3394" i="10"/>
  <c r="I3393" i="10"/>
  <c r="I3392" i="10"/>
  <c r="I3391" i="10"/>
  <c r="I3390" i="10"/>
  <c r="I3389" i="10"/>
  <c r="I3388" i="10"/>
  <c r="I3387" i="10"/>
  <c r="I3386" i="10"/>
  <c r="I3385" i="10"/>
  <c r="I3384" i="10"/>
  <c r="I3383" i="10"/>
  <c r="I3382" i="10"/>
  <c r="I3381" i="10"/>
  <c r="I3380" i="10"/>
  <c r="I3379" i="10"/>
  <c r="I3378" i="10"/>
  <c r="I3377" i="10"/>
  <c r="I3376" i="10"/>
  <c r="I3375" i="10"/>
  <c r="I3374" i="10"/>
  <c r="I3373" i="10"/>
  <c r="I3372" i="10"/>
  <c r="I3371" i="10"/>
  <c r="I3370" i="10"/>
  <c r="I3369" i="10"/>
  <c r="I3368" i="10"/>
  <c r="I3367" i="10"/>
  <c r="I3366" i="10"/>
  <c r="I3365" i="10"/>
  <c r="I3364" i="10"/>
  <c r="I3363" i="10"/>
  <c r="I3362" i="10"/>
  <c r="I3361" i="10"/>
  <c r="I3360" i="10"/>
  <c r="I3359" i="10"/>
  <c r="I3358" i="10"/>
  <c r="I3357" i="10"/>
  <c r="I3356" i="10"/>
  <c r="I3355" i="10"/>
  <c r="I3354" i="10"/>
  <c r="I3353" i="10"/>
  <c r="I3352" i="10"/>
  <c r="I3351" i="10"/>
  <c r="I3350" i="10"/>
  <c r="I3349" i="10"/>
  <c r="I3348" i="10"/>
  <c r="I3347" i="10"/>
  <c r="I3346" i="10"/>
  <c r="I3345" i="10"/>
  <c r="I3344" i="10"/>
  <c r="I3343" i="10"/>
  <c r="I3342" i="10"/>
  <c r="I3341" i="10"/>
  <c r="I3340" i="10"/>
  <c r="I3339" i="10"/>
  <c r="I3338" i="10"/>
  <c r="I3337" i="10"/>
  <c r="I3336" i="10"/>
  <c r="I3335" i="10"/>
  <c r="I3334" i="10"/>
  <c r="I3333" i="10"/>
  <c r="I3332" i="10"/>
  <c r="I3331" i="10"/>
  <c r="I3330" i="10"/>
  <c r="I3329" i="10"/>
  <c r="I3328" i="10"/>
  <c r="I3327" i="10"/>
  <c r="I3326" i="10"/>
  <c r="I3325" i="10"/>
  <c r="I3324" i="10"/>
  <c r="I3323" i="10"/>
  <c r="I3322" i="10"/>
  <c r="I3321" i="10"/>
  <c r="I3320" i="10"/>
  <c r="I3319" i="10"/>
  <c r="I3318" i="10"/>
  <c r="I3317" i="10"/>
  <c r="I3316" i="10"/>
  <c r="I3315" i="10"/>
  <c r="I3314" i="10"/>
  <c r="I3313" i="10"/>
  <c r="I3312" i="10"/>
  <c r="I3311" i="10"/>
  <c r="I3310" i="10"/>
  <c r="I3309" i="10"/>
  <c r="I3308" i="10"/>
  <c r="I3307" i="10"/>
  <c r="I3306" i="10"/>
  <c r="I3305" i="10"/>
  <c r="I3304" i="10"/>
  <c r="I3303" i="10"/>
  <c r="I3302" i="10"/>
  <c r="I3301" i="10"/>
  <c r="I3300" i="10"/>
  <c r="I3299" i="10"/>
  <c r="I3298" i="10"/>
  <c r="I3297" i="10"/>
  <c r="I3296" i="10"/>
  <c r="I3295" i="10"/>
  <c r="I3294" i="10"/>
  <c r="I3293" i="10"/>
  <c r="I3292" i="10"/>
  <c r="I3291" i="10"/>
  <c r="I3290" i="10"/>
  <c r="I3289" i="10"/>
  <c r="I3288" i="10"/>
  <c r="I3287" i="10"/>
  <c r="I3286" i="10"/>
  <c r="I3285" i="10"/>
  <c r="I3284" i="10"/>
  <c r="I3283" i="10"/>
  <c r="I3282" i="10"/>
  <c r="I3281" i="10"/>
  <c r="I3280" i="10"/>
  <c r="I3279" i="10"/>
  <c r="I3278" i="10"/>
  <c r="I3277" i="10"/>
  <c r="I3276" i="10"/>
  <c r="I3275" i="10"/>
  <c r="I3274" i="10"/>
  <c r="I3273" i="10"/>
  <c r="I3272" i="10"/>
  <c r="I3271" i="10"/>
  <c r="I3270" i="10"/>
  <c r="I3269" i="10"/>
  <c r="I3268" i="10"/>
  <c r="I3267" i="10"/>
  <c r="I3266" i="10"/>
  <c r="I3265" i="10"/>
  <c r="I3264" i="10"/>
  <c r="I3263" i="10"/>
  <c r="I3262" i="10"/>
  <c r="I3261" i="10"/>
  <c r="I3260" i="10"/>
  <c r="I3259" i="10"/>
  <c r="I3258" i="10"/>
  <c r="I3257" i="10"/>
  <c r="I3256" i="10"/>
  <c r="I3255" i="10"/>
  <c r="I3254" i="10"/>
  <c r="I3253" i="10"/>
  <c r="I3252" i="10"/>
  <c r="I3251" i="10"/>
  <c r="I3250" i="10"/>
  <c r="I3249" i="10"/>
  <c r="I3248" i="10"/>
  <c r="I3247" i="10"/>
  <c r="I3246" i="10"/>
  <c r="I3245" i="10"/>
  <c r="I3244" i="10"/>
  <c r="I3243" i="10"/>
  <c r="I3242" i="10"/>
  <c r="I3241" i="10"/>
  <c r="I3240" i="10"/>
  <c r="I3239" i="10"/>
  <c r="I3238" i="10"/>
  <c r="I3237" i="10"/>
  <c r="I3236" i="10"/>
  <c r="I3235" i="10"/>
  <c r="I3234" i="10"/>
  <c r="I3233" i="10"/>
  <c r="I3232" i="10"/>
  <c r="I3231" i="10"/>
  <c r="I3230" i="10"/>
  <c r="I3229" i="10"/>
  <c r="I3228" i="10"/>
  <c r="I3227" i="10"/>
  <c r="I3226" i="10"/>
  <c r="I3225" i="10"/>
  <c r="I3224" i="10"/>
  <c r="I3223" i="10"/>
  <c r="I3222" i="10"/>
  <c r="I3221" i="10"/>
  <c r="I3220" i="10"/>
  <c r="I3219" i="10"/>
  <c r="I3218" i="10"/>
  <c r="I3217" i="10"/>
  <c r="I3216" i="10"/>
  <c r="I3215" i="10"/>
  <c r="I3214" i="10"/>
  <c r="I3213" i="10"/>
  <c r="I3212" i="10"/>
  <c r="I3211" i="10"/>
  <c r="I3210" i="10"/>
  <c r="I3209" i="10"/>
  <c r="I3208" i="10"/>
  <c r="I3207" i="10"/>
  <c r="I3206" i="10"/>
  <c r="I3205" i="10"/>
  <c r="I3204" i="10"/>
  <c r="I3203" i="10"/>
  <c r="I3202" i="10"/>
  <c r="I3201" i="10"/>
  <c r="I3200" i="10"/>
  <c r="I3199" i="10"/>
  <c r="I3198" i="10"/>
  <c r="I3197" i="10"/>
  <c r="I3196" i="10"/>
  <c r="I3195" i="10"/>
  <c r="I3194" i="10"/>
  <c r="I3193" i="10"/>
  <c r="I3192" i="10"/>
  <c r="I3191" i="10"/>
  <c r="I3190" i="10"/>
  <c r="I3189" i="10"/>
  <c r="I3188" i="10"/>
  <c r="I3187" i="10"/>
  <c r="I3186" i="10"/>
  <c r="I3185" i="10"/>
  <c r="I3184" i="10"/>
  <c r="I3183" i="10"/>
  <c r="I3182" i="10"/>
  <c r="I3181" i="10"/>
  <c r="I3180" i="10"/>
  <c r="I3179" i="10"/>
  <c r="I3178" i="10"/>
  <c r="I3177" i="10"/>
  <c r="I3176" i="10"/>
  <c r="I3175" i="10"/>
  <c r="I3174" i="10"/>
  <c r="I3173" i="10"/>
  <c r="I3172" i="10"/>
  <c r="I3171" i="10"/>
  <c r="I3170" i="10"/>
  <c r="I3169" i="10"/>
  <c r="I3168" i="10"/>
  <c r="I3167" i="10"/>
  <c r="I3166" i="10"/>
  <c r="I3165" i="10"/>
  <c r="I3164" i="10"/>
  <c r="I3163" i="10"/>
  <c r="I3162" i="10"/>
  <c r="I3161" i="10"/>
  <c r="I3160" i="10"/>
  <c r="I3159" i="10"/>
  <c r="I3158" i="10"/>
  <c r="I3157" i="10"/>
  <c r="I3156" i="10"/>
  <c r="I3155" i="10"/>
  <c r="I3154" i="10"/>
  <c r="I3153" i="10"/>
  <c r="I3152" i="10"/>
  <c r="I3151" i="10"/>
  <c r="I3150" i="10"/>
  <c r="I3149" i="10"/>
  <c r="I3148" i="10"/>
  <c r="I3147" i="10"/>
  <c r="I3146" i="10"/>
  <c r="I3145" i="10"/>
  <c r="I3144" i="10"/>
  <c r="I3143" i="10"/>
  <c r="I3142" i="10"/>
  <c r="I3141" i="10"/>
  <c r="I3140" i="10"/>
  <c r="I3139" i="10"/>
  <c r="I3138" i="10"/>
  <c r="I3137" i="10"/>
  <c r="I3136" i="10"/>
  <c r="I3135" i="10"/>
  <c r="I3134" i="10"/>
  <c r="I3133" i="10"/>
  <c r="I3132" i="10"/>
  <c r="I3131" i="10"/>
  <c r="I3130" i="10"/>
  <c r="I3129" i="10"/>
  <c r="I3128" i="10"/>
  <c r="I3127" i="10"/>
  <c r="I3126" i="10"/>
  <c r="I3125" i="10"/>
  <c r="I3124" i="10"/>
  <c r="I3123" i="10"/>
  <c r="I3122" i="10"/>
  <c r="I3121" i="10"/>
  <c r="I3120" i="10"/>
  <c r="I3119" i="10"/>
  <c r="I3118" i="10"/>
  <c r="I3117" i="10"/>
  <c r="I3116" i="10"/>
  <c r="I3115" i="10"/>
  <c r="I3114" i="10"/>
  <c r="I3113" i="10"/>
  <c r="I3112" i="10"/>
  <c r="I3111" i="10"/>
  <c r="I3110" i="10"/>
  <c r="I3109" i="10"/>
  <c r="I3108" i="10"/>
  <c r="I3107" i="10"/>
  <c r="I3106" i="10"/>
  <c r="I3105" i="10"/>
  <c r="I3104" i="10"/>
  <c r="I3103" i="10"/>
  <c r="I3102" i="10"/>
  <c r="I3101" i="10"/>
  <c r="I3100" i="10"/>
  <c r="I3099" i="10"/>
  <c r="I3098" i="10"/>
  <c r="I3097" i="10"/>
  <c r="I3096" i="10"/>
  <c r="I3095" i="10"/>
  <c r="I3094" i="10"/>
  <c r="I3093" i="10"/>
  <c r="I3092" i="10"/>
  <c r="I3091" i="10"/>
  <c r="I3090" i="10"/>
  <c r="I3089" i="10"/>
  <c r="I3088" i="10"/>
  <c r="I3087" i="10"/>
  <c r="I3086" i="10"/>
  <c r="I3085" i="10"/>
  <c r="I3084" i="10"/>
  <c r="I3083" i="10"/>
  <c r="I3082" i="10"/>
  <c r="I3081" i="10"/>
  <c r="I3080" i="10"/>
  <c r="I3079" i="10"/>
  <c r="I3078" i="10"/>
  <c r="I3077" i="10"/>
  <c r="I3076" i="10"/>
  <c r="I3075" i="10"/>
  <c r="I3074" i="10"/>
  <c r="I3073" i="10"/>
  <c r="I3072" i="10"/>
  <c r="I3071" i="10"/>
  <c r="I3070" i="10"/>
  <c r="I3069" i="10"/>
  <c r="I3068" i="10"/>
  <c r="I3067" i="10"/>
  <c r="I3066" i="10"/>
  <c r="I3065" i="10"/>
  <c r="I3064" i="10"/>
  <c r="I3063" i="10"/>
  <c r="I3062" i="10"/>
  <c r="I3061" i="10"/>
  <c r="I3060" i="10"/>
  <c r="I3059" i="10"/>
  <c r="I3058" i="10"/>
  <c r="I3057" i="10"/>
  <c r="I3056" i="10"/>
  <c r="I3055" i="10"/>
  <c r="I3054" i="10"/>
  <c r="I3053" i="10"/>
  <c r="I3052" i="10"/>
  <c r="I3051" i="10"/>
  <c r="I3050" i="10"/>
  <c r="I3049" i="10"/>
  <c r="I3048" i="10"/>
  <c r="I3047" i="10"/>
  <c r="I3046" i="10"/>
  <c r="I3045" i="10"/>
  <c r="I3044" i="10"/>
  <c r="I3043" i="10"/>
  <c r="I3042" i="10"/>
  <c r="I3041" i="10"/>
  <c r="I3040" i="10"/>
  <c r="I3039" i="10"/>
  <c r="I3038" i="10"/>
  <c r="I3037" i="10"/>
  <c r="I3036" i="10"/>
  <c r="I3035" i="10"/>
  <c r="I3034" i="10"/>
  <c r="I3033" i="10"/>
  <c r="I3032" i="10"/>
  <c r="I3031" i="10"/>
  <c r="I3030" i="10"/>
  <c r="I3029" i="10"/>
  <c r="I3028" i="10"/>
  <c r="I3027" i="10"/>
  <c r="I3026" i="10"/>
  <c r="I3025" i="10"/>
  <c r="I3024" i="10"/>
  <c r="I3023" i="10"/>
  <c r="I3022" i="10"/>
  <c r="I3021" i="10"/>
  <c r="I3020" i="10"/>
  <c r="I3019" i="10"/>
  <c r="I3018" i="10"/>
  <c r="I3017" i="10"/>
  <c r="I3016" i="10"/>
  <c r="I3015" i="10"/>
  <c r="I3014" i="10"/>
  <c r="I3013" i="10"/>
  <c r="I3012" i="10"/>
  <c r="I3011" i="10"/>
  <c r="I3010" i="10"/>
  <c r="I3009" i="10"/>
  <c r="I3008" i="10"/>
  <c r="I3007" i="10"/>
  <c r="I3006" i="10"/>
  <c r="I3005" i="10"/>
  <c r="I3004" i="10"/>
  <c r="I3003" i="10"/>
  <c r="I3002" i="10"/>
  <c r="I3001" i="10"/>
  <c r="I3000" i="10"/>
  <c r="I2999" i="10"/>
  <c r="I2998" i="10"/>
  <c r="I2997" i="10"/>
  <c r="I2996" i="10"/>
  <c r="I2995" i="10"/>
  <c r="I2994" i="10"/>
  <c r="I2993" i="10"/>
  <c r="I2992" i="10"/>
  <c r="I2991" i="10"/>
  <c r="I2990" i="10"/>
  <c r="I2989" i="10"/>
  <c r="I2988" i="10"/>
  <c r="I2987" i="10"/>
  <c r="I2986" i="10"/>
  <c r="I2985" i="10"/>
  <c r="I2984" i="10"/>
  <c r="I2983" i="10"/>
  <c r="I2982" i="10"/>
  <c r="I2981" i="10"/>
  <c r="I2980" i="10"/>
  <c r="I2979" i="10"/>
  <c r="I2978" i="10"/>
  <c r="I2977" i="10"/>
  <c r="I2976" i="10"/>
  <c r="I2975" i="10"/>
  <c r="I2974" i="10"/>
  <c r="I2973" i="10"/>
  <c r="I2972" i="10"/>
  <c r="I2971" i="10"/>
  <c r="I2970" i="10"/>
  <c r="I2969" i="10"/>
  <c r="I2968" i="10"/>
  <c r="I2967" i="10"/>
  <c r="I2966" i="10"/>
  <c r="I2965" i="10"/>
  <c r="I2964" i="10"/>
  <c r="I2963" i="10"/>
  <c r="I2962" i="10"/>
  <c r="I2961" i="10"/>
  <c r="I2960" i="10"/>
  <c r="I2959" i="10"/>
  <c r="I2958" i="10"/>
  <c r="I2957" i="10"/>
  <c r="I2956" i="10"/>
  <c r="I2955" i="10"/>
  <c r="I2954" i="10"/>
  <c r="I2953" i="10"/>
  <c r="I2952" i="10"/>
  <c r="I2951" i="10"/>
  <c r="I2950" i="10"/>
  <c r="I2949" i="10"/>
  <c r="I2948" i="10"/>
  <c r="I2947" i="10"/>
  <c r="I2946" i="10"/>
  <c r="I2945" i="10"/>
  <c r="I2944" i="10"/>
  <c r="I2943" i="10"/>
  <c r="I2942" i="10"/>
  <c r="I2941" i="10"/>
  <c r="I2940" i="10"/>
  <c r="I2939" i="10"/>
  <c r="I2938" i="10"/>
  <c r="I2937" i="10"/>
  <c r="I2936" i="10"/>
  <c r="I2935" i="10"/>
  <c r="I2934" i="10"/>
  <c r="I2933" i="10"/>
  <c r="I2932" i="10"/>
  <c r="I2931" i="10"/>
  <c r="I2930" i="10"/>
  <c r="I2929" i="10"/>
  <c r="I2928" i="10"/>
  <c r="I2927" i="10"/>
  <c r="I2926" i="10"/>
  <c r="I2925" i="10"/>
  <c r="I2924" i="10"/>
  <c r="I2923" i="10"/>
  <c r="I2922" i="10"/>
  <c r="I2921" i="10"/>
  <c r="I2920" i="10"/>
  <c r="I2919" i="10"/>
  <c r="I2918" i="10"/>
  <c r="I2917" i="10"/>
  <c r="I2916" i="10"/>
  <c r="I2915" i="10"/>
  <c r="I2914" i="10"/>
  <c r="I2913" i="10"/>
  <c r="I2912" i="10"/>
  <c r="I2911" i="10"/>
  <c r="I2910" i="10"/>
  <c r="I2909" i="10"/>
  <c r="I2908" i="10"/>
  <c r="I2907" i="10"/>
  <c r="I2906" i="10"/>
  <c r="I2905" i="10"/>
  <c r="I2904" i="10"/>
  <c r="I2903" i="10"/>
  <c r="I2902" i="10"/>
  <c r="I2901" i="10"/>
  <c r="I2900" i="10"/>
  <c r="I2899" i="10"/>
  <c r="I2898" i="10"/>
  <c r="I2897" i="10"/>
  <c r="I2896" i="10"/>
  <c r="I2895" i="10"/>
  <c r="I2894" i="10"/>
  <c r="I2893" i="10"/>
  <c r="I2892" i="10"/>
  <c r="I2891" i="10"/>
  <c r="I2890" i="10"/>
  <c r="I2889" i="10"/>
  <c r="I2888" i="10"/>
  <c r="I2887" i="10"/>
  <c r="I2886" i="10"/>
  <c r="I2885" i="10"/>
  <c r="I2884" i="10"/>
  <c r="I2883" i="10"/>
  <c r="I2882" i="10"/>
  <c r="I2881" i="10"/>
  <c r="E2881" i="10"/>
  <c r="I2880" i="10"/>
  <c r="I2879" i="10"/>
  <c r="I2878" i="10"/>
  <c r="I2877" i="10"/>
  <c r="I2876" i="10"/>
  <c r="I2875" i="10"/>
  <c r="I2874" i="10"/>
  <c r="I2873" i="10"/>
  <c r="I2872" i="10"/>
  <c r="I2871" i="10"/>
  <c r="I2870" i="10"/>
  <c r="I2869" i="10"/>
  <c r="I2868" i="10"/>
  <c r="I2867" i="10"/>
  <c r="I2866" i="10"/>
  <c r="I2865" i="10"/>
  <c r="I2864" i="10"/>
  <c r="I2863" i="10"/>
  <c r="I2862" i="10"/>
  <c r="I2861" i="10"/>
  <c r="I2860" i="10"/>
  <c r="I2859" i="10"/>
  <c r="I2858" i="10"/>
  <c r="I2857" i="10"/>
  <c r="I2856" i="10"/>
  <c r="I2855" i="10"/>
  <c r="I2854" i="10"/>
  <c r="I2853" i="10"/>
  <c r="I2852" i="10"/>
  <c r="I2851" i="10"/>
  <c r="I2850" i="10"/>
  <c r="I2849" i="10"/>
  <c r="I2848" i="10"/>
  <c r="I2847" i="10"/>
  <c r="I2846" i="10"/>
  <c r="I2845" i="10"/>
  <c r="I2844" i="10"/>
  <c r="I2843" i="10"/>
  <c r="I2842" i="10"/>
  <c r="I2841" i="10"/>
  <c r="I2840" i="10"/>
  <c r="I2839" i="10"/>
  <c r="I2838" i="10"/>
  <c r="I2837" i="10"/>
  <c r="I2836" i="10"/>
  <c r="I2835" i="10"/>
  <c r="I2834" i="10"/>
  <c r="I2833" i="10"/>
  <c r="I2832" i="10"/>
  <c r="I2831" i="10"/>
  <c r="I2830" i="10"/>
  <c r="I2829" i="10"/>
  <c r="I2828" i="10"/>
  <c r="I2827" i="10"/>
  <c r="I2826" i="10"/>
  <c r="I2825" i="10"/>
  <c r="I2824" i="10"/>
  <c r="I2823" i="10"/>
  <c r="I2822" i="10"/>
  <c r="I2821" i="10"/>
  <c r="I2820" i="10"/>
  <c r="I2819" i="10"/>
  <c r="I2818" i="10"/>
  <c r="I2817" i="10"/>
  <c r="I2816" i="10"/>
  <c r="I2815" i="10"/>
  <c r="I2814" i="10"/>
  <c r="I2813" i="10"/>
  <c r="I2812" i="10"/>
  <c r="I2811" i="10"/>
  <c r="I2810" i="10"/>
  <c r="I2809" i="10"/>
  <c r="I2808" i="10"/>
  <c r="I2807" i="10"/>
  <c r="I2806" i="10"/>
  <c r="I2805" i="10"/>
  <c r="I2804" i="10"/>
  <c r="I2803" i="10"/>
  <c r="I2802" i="10"/>
  <c r="I2801" i="10"/>
  <c r="I2800" i="10"/>
  <c r="I2799" i="10"/>
  <c r="I2798" i="10"/>
  <c r="I2797" i="10"/>
  <c r="I2796" i="10"/>
  <c r="I2795" i="10"/>
  <c r="I2794" i="10"/>
  <c r="I2793" i="10"/>
  <c r="I2792" i="10"/>
  <c r="I2791" i="10"/>
  <c r="I2790" i="10"/>
  <c r="I2789" i="10"/>
  <c r="I2788" i="10"/>
  <c r="I2787" i="10"/>
  <c r="I2786" i="10"/>
  <c r="I2785" i="10"/>
  <c r="I2784" i="10"/>
  <c r="I2783" i="10"/>
  <c r="I2782" i="10"/>
  <c r="I2781" i="10"/>
  <c r="I2780" i="10"/>
  <c r="I2779" i="10"/>
  <c r="I2778" i="10"/>
  <c r="I2777" i="10"/>
  <c r="I2776" i="10"/>
  <c r="I2775" i="10"/>
  <c r="I2774" i="10"/>
  <c r="I2773" i="10"/>
  <c r="I2772" i="10"/>
  <c r="I2771" i="10"/>
  <c r="I2770" i="10"/>
  <c r="I2769" i="10"/>
  <c r="I2768" i="10"/>
  <c r="I2767" i="10"/>
  <c r="I2766" i="10"/>
  <c r="I2765" i="10"/>
  <c r="I2764" i="10"/>
  <c r="I2763" i="10"/>
  <c r="I2762" i="10"/>
  <c r="I2761" i="10"/>
  <c r="I2760" i="10"/>
  <c r="I2759" i="10"/>
  <c r="I2758" i="10"/>
  <c r="I2757" i="10"/>
  <c r="I2756" i="10"/>
  <c r="I2755" i="10"/>
  <c r="I2754" i="10"/>
  <c r="I2753" i="10"/>
  <c r="I2752" i="10"/>
  <c r="I2751" i="10"/>
  <c r="I2750" i="10"/>
  <c r="I2749" i="10"/>
  <c r="I2748" i="10"/>
  <c r="I2747" i="10"/>
  <c r="I2746" i="10"/>
  <c r="I2745" i="10"/>
  <c r="I2744" i="10"/>
  <c r="I2743" i="10"/>
  <c r="I2742" i="10"/>
  <c r="I2741" i="10"/>
  <c r="I2740" i="10"/>
  <c r="I2739" i="10"/>
  <c r="I2738" i="10"/>
  <c r="I2737" i="10"/>
  <c r="I2736" i="10"/>
  <c r="I2735" i="10"/>
  <c r="I2734" i="10"/>
  <c r="I2733" i="10"/>
  <c r="I2732" i="10"/>
  <c r="I2731" i="10"/>
  <c r="I2730" i="10"/>
  <c r="I2729" i="10"/>
  <c r="I2728" i="10"/>
  <c r="I2727" i="10"/>
  <c r="I2726" i="10"/>
  <c r="I2725" i="10"/>
  <c r="I2724" i="10"/>
  <c r="I2723" i="10"/>
  <c r="I2722" i="10"/>
  <c r="I2721" i="10"/>
  <c r="I2720" i="10"/>
  <c r="I2719" i="10"/>
  <c r="I2718" i="10"/>
  <c r="I2717" i="10"/>
  <c r="I2716" i="10"/>
  <c r="I2715" i="10"/>
  <c r="I2714" i="10"/>
  <c r="I2713" i="10"/>
  <c r="I2712" i="10"/>
  <c r="I2711" i="10"/>
  <c r="I2710" i="10"/>
  <c r="I2709" i="10"/>
  <c r="I2708" i="10"/>
  <c r="I2707" i="10"/>
  <c r="I2706" i="10"/>
  <c r="I2705" i="10"/>
  <c r="I2704" i="10"/>
  <c r="I2703" i="10"/>
  <c r="I2702" i="10"/>
  <c r="I2701" i="10"/>
  <c r="I2700" i="10"/>
  <c r="I2699" i="10"/>
  <c r="I2698" i="10"/>
  <c r="I2697" i="10"/>
  <c r="I2696" i="10"/>
  <c r="I2695" i="10"/>
  <c r="I2694" i="10"/>
  <c r="I2693" i="10"/>
  <c r="I2692" i="10"/>
  <c r="I2691" i="10"/>
  <c r="I2690" i="10"/>
  <c r="I2689" i="10"/>
  <c r="I2688" i="10"/>
  <c r="I2687" i="10"/>
  <c r="I2686" i="10"/>
  <c r="I2685" i="10"/>
  <c r="I2684" i="10"/>
  <c r="I2683" i="10"/>
  <c r="I2682" i="10"/>
  <c r="I2681" i="10"/>
  <c r="I2680" i="10"/>
  <c r="I2679" i="10"/>
  <c r="I2678" i="10"/>
  <c r="I2677" i="10"/>
  <c r="I2676" i="10"/>
  <c r="I2675" i="10"/>
  <c r="I2674" i="10"/>
  <c r="I2673" i="10"/>
  <c r="I2672" i="10"/>
  <c r="I2671" i="10"/>
  <c r="I2670" i="10"/>
  <c r="I2669" i="10"/>
  <c r="I2668" i="10"/>
  <c r="I2667" i="10"/>
  <c r="I2666" i="10"/>
  <c r="I2665" i="10"/>
  <c r="I2664" i="10"/>
  <c r="I2663" i="10"/>
  <c r="I2662" i="10"/>
  <c r="I2661" i="10"/>
  <c r="I2660" i="10"/>
  <c r="I2659" i="10"/>
  <c r="I2658" i="10"/>
  <c r="I2657" i="10"/>
  <c r="I2656" i="10"/>
  <c r="I2655" i="10"/>
  <c r="I2654" i="10"/>
  <c r="I2653" i="10"/>
  <c r="I2652" i="10"/>
  <c r="I2651" i="10"/>
  <c r="I2650" i="10"/>
  <c r="I2649" i="10"/>
  <c r="I2648" i="10"/>
  <c r="I2647" i="10"/>
  <c r="I2646" i="10"/>
  <c r="I2645" i="10"/>
  <c r="I2644" i="10"/>
  <c r="I2643" i="10"/>
  <c r="I2642" i="10"/>
  <c r="I2641" i="10"/>
  <c r="I2640" i="10"/>
  <c r="I2639" i="10"/>
  <c r="I2638" i="10"/>
  <c r="I2637" i="10"/>
  <c r="I2636" i="10"/>
  <c r="I2635" i="10"/>
  <c r="I2634" i="10"/>
  <c r="I2633" i="10"/>
  <c r="I2632" i="10"/>
  <c r="I2631" i="10"/>
  <c r="I2630" i="10"/>
  <c r="I2629" i="10"/>
  <c r="I2628" i="10"/>
  <c r="I2627" i="10"/>
  <c r="I2626" i="10"/>
  <c r="I2625" i="10"/>
  <c r="I2624" i="10"/>
  <c r="I2623" i="10"/>
  <c r="I2622" i="10"/>
  <c r="I2621" i="10"/>
  <c r="I2620" i="10"/>
  <c r="I2619" i="10"/>
  <c r="I2618" i="10"/>
  <c r="I2617" i="10"/>
  <c r="I2616" i="10"/>
  <c r="I2615" i="10"/>
  <c r="I2614" i="10"/>
  <c r="I2613" i="10"/>
  <c r="I2612" i="10"/>
  <c r="I2611" i="10"/>
  <c r="I2610" i="10"/>
  <c r="I2609" i="10"/>
  <c r="I2608" i="10"/>
  <c r="I2607" i="10"/>
  <c r="I2606" i="10"/>
  <c r="I2605" i="10"/>
  <c r="I2604" i="10"/>
  <c r="I2603" i="10"/>
  <c r="I2602" i="10"/>
  <c r="I2601" i="10"/>
  <c r="I2600" i="10"/>
  <c r="I2599" i="10"/>
  <c r="I2598" i="10"/>
  <c r="I2597" i="10"/>
  <c r="I2596" i="10"/>
  <c r="I2595" i="10"/>
  <c r="I2594" i="10"/>
  <c r="I2593" i="10"/>
  <c r="I2592" i="10"/>
  <c r="I2591" i="10"/>
  <c r="I2590" i="10"/>
  <c r="I2589" i="10"/>
  <c r="I2588" i="10"/>
  <c r="I2587" i="10"/>
  <c r="I2586" i="10"/>
  <c r="I2585" i="10"/>
  <c r="I2584" i="10"/>
  <c r="I2583" i="10"/>
  <c r="I2582" i="10"/>
  <c r="I2581" i="10"/>
  <c r="I2580" i="10"/>
  <c r="I2579" i="10"/>
  <c r="I2578" i="10"/>
  <c r="I2577" i="10"/>
  <c r="I2576" i="10"/>
  <c r="I2575" i="10"/>
  <c r="I2574" i="10"/>
  <c r="I2573" i="10"/>
  <c r="I2572" i="10"/>
  <c r="I2571" i="10"/>
  <c r="I2570" i="10"/>
  <c r="I2569" i="10"/>
  <c r="I2568" i="10"/>
  <c r="I2567" i="10"/>
  <c r="I2566" i="10"/>
  <c r="I2565" i="10"/>
  <c r="I2564" i="10"/>
  <c r="I2563" i="10"/>
  <c r="I2562" i="10"/>
  <c r="I2561" i="10"/>
  <c r="I2560" i="10"/>
  <c r="I2559" i="10"/>
  <c r="I2558" i="10"/>
  <c r="I2557" i="10"/>
  <c r="I2556" i="10"/>
  <c r="I2555" i="10"/>
  <c r="I2554" i="10"/>
  <c r="I2553" i="10"/>
  <c r="I2552" i="10"/>
  <c r="I2551" i="10"/>
  <c r="I2550" i="10"/>
  <c r="I2549" i="10"/>
  <c r="I2548" i="10"/>
  <c r="I2547" i="10"/>
  <c r="I2546" i="10"/>
  <c r="E2546" i="10"/>
  <c r="I2545" i="10"/>
  <c r="I2544" i="10"/>
  <c r="I2543" i="10"/>
  <c r="I2542" i="10"/>
  <c r="I2541" i="10"/>
  <c r="I2540" i="10"/>
  <c r="I2539" i="10"/>
  <c r="I2538" i="10"/>
  <c r="I2537" i="10"/>
  <c r="I2536" i="10"/>
  <c r="I2535" i="10"/>
  <c r="I2534" i="10"/>
  <c r="I2533" i="10"/>
  <c r="I2532" i="10"/>
  <c r="I2531" i="10"/>
  <c r="I2530" i="10"/>
  <c r="I2529" i="10"/>
  <c r="I2528" i="10"/>
  <c r="I2527" i="10"/>
  <c r="I2526" i="10"/>
  <c r="I2525" i="10"/>
  <c r="I2524" i="10"/>
  <c r="I2523" i="10"/>
  <c r="I2522" i="10"/>
  <c r="I2521" i="10"/>
  <c r="I2520" i="10"/>
  <c r="I2519" i="10"/>
  <c r="I2518" i="10"/>
  <c r="I2517" i="10"/>
  <c r="I2516" i="10"/>
  <c r="I2515" i="10"/>
  <c r="I2514" i="10"/>
  <c r="I2513" i="10"/>
  <c r="I2512" i="10"/>
  <c r="I2511" i="10"/>
  <c r="I2510" i="10"/>
  <c r="I2509" i="10"/>
  <c r="I2508" i="10"/>
  <c r="I2507" i="10"/>
  <c r="I2506" i="10"/>
  <c r="I2505" i="10"/>
  <c r="I2504" i="10"/>
  <c r="I2503" i="10"/>
  <c r="I2502" i="10"/>
  <c r="I2501" i="10"/>
  <c r="I2500" i="10"/>
  <c r="I2499" i="10"/>
  <c r="I2498" i="10"/>
  <c r="I2497" i="10"/>
  <c r="I2496" i="10"/>
  <c r="I2495" i="10"/>
  <c r="I2494" i="10"/>
  <c r="I2493" i="10"/>
  <c r="I2492" i="10"/>
  <c r="I2491" i="10"/>
  <c r="I2490" i="10"/>
  <c r="I2489" i="10"/>
  <c r="I2488" i="10"/>
  <c r="I2487" i="10"/>
  <c r="I2486" i="10"/>
  <c r="I2485" i="10"/>
  <c r="I2484" i="10"/>
  <c r="I2483" i="10"/>
  <c r="I2482" i="10"/>
  <c r="I2481" i="10"/>
  <c r="I2480" i="10"/>
  <c r="I2479" i="10"/>
  <c r="I2478" i="10"/>
  <c r="I2477" i="10"/>
  <c r="I2476" i="10"/>
  <c r="I2475" i="10"/>
  <c r="I2474" i="10"/>
  <c r="I2473" i="10"/>
  <c r="I2472" i="10"/>
  <c r="I2471" i="10"/>
  <c r="I2470" i="10"/>
  <c r="I2469" i="10"/>
  <c r="I2468" i="10"/>
  <c r="I2467" i="10"/>
  <c r="I2466" i="10"/>
  <c r="I2465" i="10"/>
  <c r="I2464" i="10"/>
  <c r="I2463" i="10"/>
  <c r="I2462" i="10"/>
  <c r="I2461" i="10"/>
  <c r="I2460" i="10"/>
  <c r="I2459" i="10"/>
  <c r="I2458" i="10"/>
  <c r="I2457" i="10"/>
  <c r="I2456" i="10"/>
  <c r="I2455" i="10"/>
  <c r="I2454" i="10"/>
  <c r="I2453" i="10"/>
  <c r="I2452" i="10"/>
  <c r="I2451" i="10"/>
  <c r="I2450" i="10"/>
  <c r="I2449" i="10"/>
  <c r="I2448" i="10"/>
  <c r="I2447" i="10"/>
  <c r="I2446" i="10"/>
  <c r="I2445" i="10"/>
  <c r="I2444" i="10"/>
  <c r="I2443" i="10"/>
  <c r="I2442" i="10"/>
  <c r="I2441" i="10"/>
  <c r="I2440" i="10"/>
  <c r="I2439" i="10"/>
  <c r="I2438" i="10"/>
  <c r="I2437" i="10"/>
  <c r="I2436" i="10"/>
  <c r="I2435" i="10"/>
  <c r="I2434" i="10"/>
  <c r="I2433" i="10"/>
  <c r="I2432" i="10"/>
  <c r="I2431" i="10"/>
  <c r="I2430" i="10"/>
  <c r="I2429" i="10"/>
  <c r="I2428" i="10"/>
  <c r="I2427" i="10"/>
  <c r="I2426" i="10"/>
  <c r="I2425" i="10"/>
  <c r="I2424" i="10"/>
  <c r="I2423" i="10"/>
  <c r="I2422" i="10"/>
  <c r="I2421" i="10"/>
  <c r="I2420" i="10"/>
  <c r="I2419" i="10"/>
  <c r="I2418" i="10"/>
  <c r="I2417" i="10"/>
  <c r="I2416" i="10"/>
  <c r="I2415" i="10"/>
  <c r="I2414" i="10"/>
  <c r="I2413" i="10"/>
  <c r="I2412" i="10"/>
  <c r="I2411" i="10"/>
  <c r="I2410" i="10"/>
  <c r="I2409" i="10"/>
  <c r="I2408" i="10"/>
  <c r="I2407" i="10"/>
  <c r="I2406" i="10"/>
  <c r="I2405" i="10"/>
  <c r="I2404" i="10"/>
  <c r="I2403" i="10"/>
  <c r="I2402" i="10"/>
  <c r="I2401" i="10"/>
  <c r="I2400" i="10"/>
  <c r="I2399" i="10"/>
  <c r="I2398" i="10"/>
  <c r="I2397" i="10"/>
  <c r="I2396" i="10"/>
  <c r="I2395" i="10"/>
  <c r="I2394" i="10"/>
  <c r="I2393" i="10"/>
  <c r="I2392" i="10"/>
  <c r="I2391" i="10"/>
  <c r="I2390" i="10"/>
  <c r="I2389" i="10"/>
  <c r="I2388" i="10"/>
  <c r="I2387" i="10"/>
  <c r="I2386" i="10"/>
  <c r="I2385" i="10"/>
  <c r="I2384" i="10"/>
  <c r="I2383" i="10"/>
  <c r="I2382" i="10"/>
  <c r="I2381" i="10"/>
  <c r="I2380" i="10"/>
  <c r="I2379" i="10"/>
  <c r="I2378" i="10"/>
  <c r="I2377" i="10"/>
  <c r="I2376" i="10"/>
  <c r="I2375" i="10"/>
  <c r="I2374" i="10"/>
  <c r="I2373" i="10"/>
  <c r="I2372" i="10"/>
  <c r="I2371" i="10"/>
  <c r="I2370" i="10"/>
  <c r="I2369" i="10"/>
  <c r="I2368" i="10"/>
  <c r="I2367" i="10"/>
  <c r="I2366" i="10"/>
  <c r="I2365" i="10"/>
  <c r="I2364" i="10"/>
  <c r="I2363" i="10"/>
  <c r="I2362" i="10"/>
  <c r="I2361" i="10"/>
  <c r="I2360" i="10"/>
  <c r="I2359" i="10"/>
  <c r="I2358" i="10"/>
  <c r="I2357" i="10"/>
  <c r="I2356" i="10"/>
  <c r="I2355" i="10"/>
  <c r="I2354" i="10"/>
  <c r="I2353" i="10"/>
  <c r="I2352" i="10"/>
  <c r="I2351" i="10"/>
  <c r="I2350" i="10"/>
  <c r="I2349" i="10"/>
  <c r="I2348" i="10"/>
  <c r="I2347" i="10"/>
  <c r="I2346" i="10"/>
  <c r="I2345" i="10"/>
  <c r="I2344" i="10"/>
  <c r="I2343" i="10"/>
  <c r="I2342" i="10"/>
  <c r="I2341" i="10"/>
  <c r="I2340" i="10"/>
  <c r="I2339" i="10"/>
  <c r="I2338" i="10"/>
  <c r="I2337" i="10"/>
  <c r="I2336" i="10"/>
  <c r="I2335" i="10"/>
  <c r="I2334" i="10"/>
  <c r="I2333" i="10"/>
  <c r="I2332" i="10"/>
  <c r="I2331" i="10"/>
  <c r="I2330" i="10"/>
  <c r="I2329" i="10"/>
  <c r="I2328" i="10"/>
  <c r="I2327" i="10"/>
  <c r="I2326" i="10"/>
  <c r="I2325" i="10"/>
  <c r="I2324" i="10"/>
  <c r="I2323" i="10"/>
  <c r="I2322" i="10"/>
  <c r="I2321" i="10"/>
  <c r="I2320" i="10"/>
  <c r="I2319" i="10"/>
  <c r="I2318" i="10"/>
  <c r="I2317" i="10"/>
  <c r="I2316" i="10"/>
  <c r="I2315" i="10"/>
  <c r="I2314" i="10"/>
  <c r="I2313" i="10"/>
  <c r="I2312" i="10"/>
  <c r="I2311" i="10"/>
  <c r="I2310" i="10"/>
  <c r="I2309" i="10"/>
  <c r="I2308" i="10"/>
  <c r="I2307" i="10"/>
  <c r="I2306" i="10"/>
  <c r="I2305" i="10"/>
  <c r="I2304" i="10"/>
  <c r="I2303" i="10"/>
  <c r="I2302" i="10"/>
  <c r="I2301" i="10"/>
  <c r="I2300" i="10"/>
  <c r="I2299" i="10"/>
  <c r="I2298" i="10"/>
  <c r="I2297" i="10"/>
  <c r="I2296" i="10"/>
  <c r="I2295" i="10"/>
  <c r="I2294" i="10"/>
  <c r="I2293" i="10"/>
  <c r="I2292" i="10"/>
  <c r="I2291" i="10"/>
  <c r="I2290" i="10"/>
  <c r="I2289" i="10"/>
  <c r="I2288" i="10"/>
  <c r="I2287" i="10"/>
  <c r="I2286" i="10"/>
  <c r="I2285" i="10"/>
  <c r="I2284" i="10"/>
  <c r="I2283" i="10"/>
  <c r="I2282" i="10"/>
  <c r="I2281" i="10"/>
  <c r="I2280" i="10"/>
  <c r="I2279" i="10"/>
  <c r="I2278" i="10"/>
  <c r="I2277" i="10"/>
  <c r="I2276" i="10"/>
  <c r="I2275" i="10"/>
  <c r="I2274" i="10"/>
  <c r="I2273" i="10"/>
  <c r="I2272" i="10"/>
  <c r="I2271" i="10"/>
  <c r="I2270" i="10"/>
  <c r="I2269" i="10"/>
  <c r="I2268" i="10"/>
  <c r="I2267" i="10"/>
  <c r="I2266" i="10"/>
  <c r="I2265" i="10"/>
  <c r="I2264" i="10"/>
  <c r="I2263" i="10"/>
  <c r="I2262" i="10"/>
  <c r="I2261" i="10"/>
  <c r="I2260" i="10"/>
  <c r="I2259" i="10"/>
  <c r="I2258" i="10"/>
  <c r="I2257" i="10"/>
  <c r="I2256" i="10"/>
  <c r="I2255" i="10"/>
  <c r="I2254" i="10"/>
  <c r="I2253" i="10"/>
  <c r="I2252" i="10"/>
  <c r="I2251" i="10"/>
  <c r="I2250" i="10"/>
  <c r="I2249" i="10"/>
  <c r="I2248" i="10"/>
  <c r="I2247" i="10"/>
  <c r="I2246" i="10"/>
  <c r="I2245" i="10"/>
  <c r="I2244" i="10"/>
  <c r="I2243" i="10"/>
  <c r="I2242" i="10"/>
  <c r="I2241" i="10"/>
  <c r="I2240" i="10"/>
  <c r="I2239" i="10"/>
  <c r="I2238" i="10"/>
  <c r="I2237" i="10"/>
  <c r="I2236" i="10"/>
  <c r="I2235" i="10"/>
  <c r="I2234" i="10"/>
  <c r="I2233" i="10"/>
  <c r="I2232" i="10"/>
  <c r="I2231" i="10"/>
  <c r="I2230" i="10"/>
  <c r="I2229" i="10"/>
  <c r="I2228" i="10"/>
  <c r="I2227" i="10"/>
  <c r="I2226" i="10"/>
  <c r="I2225" i="10"/>
  <c r="I2224" i="10"/>
  <c r="I2223" i="10"/>
  <c r="I2222" i="10"/>
  <c r="I2221" i="10"/>
  <c r="I2220" i="10"/>
  <c r="I2219" i="10"/>
  <c r="I2218" i="10"/>
  <c r="I2217" i="10"/>
  <c r="I2216" i="10"/>
  <c r="I2215" i="10"/>
  <c r="I2214" i="10"/>
  <c r="I2213" i="10"/>
  <c r="I2212" i="10"/>
  <c r="I2211" i="10"/>
  <c r="I2210" i="10"/>
  <c r="I2209" i="10"/>
  <c r="I2208" i="10"/>
  <c r="I2207" i="10"/>
  <c r="I2206" i="10"/>
  <c r="I2205" i="10"/>
  <c r="I2204" i="10"/>
  <c r="I2203" i="10"/>
  <c r="I2202" i="10"/>
  <c r="I2201" i="10"/>
  <c r="I2200" i="10"/>
  <c r="I2199" i="10"/>
  <c r="I2198" i="10"/>
  <c r="I2197" i="10"/>
  <c r="I2196" i="10"/>
  <c r="I2195" i="10"/>
  <c r="I2194" i="10"/>
  <c r="I2193" i="10"/>
  <c r="I2192" i="10"/>
  <c r="I2191" i="10"/>
  <c r="I2190" i="10"/>
  <c r="I2189" i="10"/>
  <c r="I2188" i="10"/>
  <c r="I2187" i="10"/>
  <c r="I2186" i="10"/>
  <c r="I2185" i="10"/>
  <c r="I2184" i="10"/>
  <c r="I2183" i="10"/>
  <c r="I2182" i="10"/>
  <c r="I2181" i="10"/>
  <c r="I2180" i="10"/>
  <c r="I2179" i="10"/>
  <c r="I2178" i="10"/>
  <c r="I2177" i="10"/>
  <c r="I2176" i="10"/>
  <c r="I2175" i="10"/>
  <c r="I2174" i="10"/>
  <c r="I2173" i="10"/>
  <c r="I2172" i="10"/>
  <c r="I2171" i="10"/>
  <c r="I2170" i="10"/>
  <c r="I2169" i="10"/>
  <c r="I2168" i="10"/>
  <c r="I2167" i="10"/>
  <c r="I2166" i="10"/>
  <c r="I2165" i="10"/>
  <c r="I2164" i="10"/>
  <c r="I2163" i="10"/>
  <c r="I2162" i="10"/>
  <c r="I2161" i="10"/>
  <c r="I2160" i="10"/>
  <c r="I2159" i="10"/>
  <c r="I2158" i="10"/>
  <c r="I2157" i="10"/>
  <c r="I2156" i="10"/>
  <c r="I2155" i="10"/>
  <c r="I2154" i="10"/>
  <c r="I2153" i="10"/>
  <c r="I2152" i="10"/>
  <c r="I2151" i="10"/>
  <c r="I2150" i="10"/>
  <c r="I2149" i="10"/>
  <c r="I2148" i="10"/>
  <c r="I2147" i="10"/>
  <c r="I2146" i="10"/>
  <c r="I2145" i="10"/>
  <c r="I2144" i="10"/>
  <c r="I2143" i="10"/>
  <c r="I2142" i="10"/>
  <c r="I2141" i="10"/>
  <c r="I2140" i="10"/>
  <c r="I2139" i="10"/>
  <c r="I2138" i="10"/>
  <c r="I2137" i="10"/>
  <c r="I2136" i="10"/>
  <c r="I2135" i="10"/>
  <c r="I2134" i="10"/>
  <c r="I2133" i="10"/>
  <c r="I2132" i="10"/>
  <c r="I2131" i="10"/>
  <c r="I2130" i="10"/>
  <c r="I2129" i="10"/>
  <c r="I2128" i="10"/>
  <c r="I2127" i="10"/>
  <c r="I2126" i="10"/>
  <c r="I2125" i="10"/>
  <c r="I2124" i="10"/>
  <c r="I2123" i="10"/>
  <c r="I2122" i="10"/>
  <c r="I2121" i="10"/>
  <c r="I2120" i="10"/>
  <c r="I2119" i="10"/>
  <c r="I2118" i="10"/>
  <c r="I2117" i="10"/>
  <c r="I2116" i="10"/>
  <c r="I2115" i="10"/>
  <c r="I2114" i="10"/>
  <c r="I2113" i="10"/>
  <c r="I2112" i="10"/>
  <c r="I2111" i="10"/>
  <c r="I2110" i="10"/>
  <c r="I2109" i="10"/>
  <c r="I2108" i="10"/>
  <c r="I2107" i="10"/>
  <c r="I2106" i="10"/>
  <c r="I2105" i="10"/>
  <c r="I2104" i="10"/>
  <c r="I2103" i="10"/>
  <c r="I2102" i="10"/>
  <c r="I2101" i="10"/>
  <c r="I2100" i="10"/>
  <c r="I2099" i="10"/>
  <c r="I2098" i="10"/>
  <c r="I2097" i="10"/>
  <c r="I2096" i="10"/>
  <c r="I2095" i="10"/>
  <c r="I2094" i="10"/>
  <c r="I2093" i="10"/>
  <c r="I2092" i="10"/>
  <c r="I2091" i="10"/>
  <c r="I2090" i="10"/>
  <c r="I2089" i="10"/>
  <c r="I2088" i="10"/>
  <c r="I2087" i="10"/>
  <c r="I2086" i="10"/>
  <c r="I2085" i="10"/>
  <c r="I2084" i="10"/>
  <c r="I2083" i="10"/>
  <c r="I2082" i="10"/>
  <c r="I2081" i="10"/>
  <c r="I2080" i="10"/>
  <c r="I2079" i="10"/>
  <c r="I2078" i="10"/>
  <c r="I2077" i="10"/>
  <c r="I2076" i="10"/>
  <c r="I2075" i="10"/>
  <c r="I2074" i="10"/>
  <c r="I2073" i="10"/>
  <c r="I2072" i="10"/>
  <c r="I2071" i="10"/>
  <c r="I2070" i="10"/>
  <c r="I2069" i="10"/>
  <c r="I2068" i="10"/>
  <c r="I2067" i="10"/>
  <c r="I2066" i="10"/>
  <c r="I2065" i="10"/>
  <c r="I2064" i="10"/>
  <c r="I2063" i="10"/>
  <c r="I2062" i="10"/>
  <c r="I2061" i="10"/>
  <c r="I2060" i="10"/>
  <c r="I2059" i="10"/>
  <c r="I2058" i="10"/>
  <c r="I2057" i="10"/>
  <c r="I2056" i="10"/>
  <c r="I2055" i="10"/>
  <c r="I2054" i="10"/>
  <c r="I2053" i="10"/>
  <c r="I2052" i="10"/>
  <c r="I2051" i="10"/>
  <c r="I2050" i="10"/>
  <c r="I2049" i="10"/>
  <c r="I2048" i="10"/>
  <c r="I2047" i="10"/>
  <c r="I2046" i="10"/>
  <c r="I2045" i="10"/>
  <c r="I2044" i="10"/>
  <c r="I2043" i="10"/>
  <c r="I2042" i="10"/>
  <c r="I2041" i="10"/>
  <c r="I2040" i="10"/>
  <c r="I2039" i="10"/>
  <c r="I2038" i="10"/>
  <c r="I2037" i="10"/>
  <c r="I2036" i="10"/>
  <c r="I2035" i="10"/>
  <c r="I2034" i="10"/>
  <c r="I2033" i="10"/>
  <c r="I2032" i="10"/>
  <c r="I2031" i="10"/>
  <c r="I2030" i="10"/>
  <c r="I2029" i="10"/>
  <c r="I2028" i="10"/>
  <c r="I2027" i="10"/>
  <c r="I2026" i="10"/>
  <c r="I2025" i="10"/>
  <c r="I2024" i="10"/>
  <c r="I2023" i="10"/>
  <c r="I2022" i="10"/>
  <c r="I2021" i="10"/>
  <c r="I2020" i="10"/>
  <c r="I2019" i="10"/>
  <c r="I2018" i="10"/>
  <c r="I2017" i="10"/>
  <c r="I2016" i="10"/>
  <c r="I2015" i="10"/>
  <c r="I2014" i="10"/>
  <c r="I2013" i="10"/>
  <c r="I2012" i="10"/>
  <c r="I2011" i="10"/>
  <c r="I2010" i="10"/>
  <c r="I2009" i="10"/>
  <c r="I2008" i="10"/>
  <c r="I2007" i="10"/>
  <c r="I2006" i="10"/>
  <c r="I2005" i="10"/>
  <c r="I2004" i="10"/>
  <c r="I2003" i="10"/>
  <c r="I2002" i="10"/>
  <c r="I2001" i="10"/>
  <c r="I2000" i="10"/>
  <c r="I1999" i="10"/>
  <c r="I1998" i="10"/>
  <c r="I1997" i="10"/>
  <c r="I1996" i="10"/>
  <c r="I1995" i="10"/>
  <c r="I1994" i="10"/>
  <c r="I1993" i="10"/>
  <c r="I1992" i="10"/>
  <c r="I1991" i="10"/>
  <c r="I1990" i="10"/>
  <c r="I1989" i="10"/>
  <c r="I1988" i="10"/>
  <c r="I1987" i="10"/>
  <c r="I1986" i="10"/>
  <c r="I1985" i="10"/>
  <c r="I1984" i="10"/>
  <c r="I1983" i="10"/>
  <c r="I1982" i="10"/>
  <c r="I1981" i="10"/>
  <c r="I1980" i="10"/>
  <c r="I1979" i="10"/>
  <c r="I1978" i="10"/>
  <c r="I1977" i="10"/>
  <c r="I1976" i="10"/>
  <c r="I1975" i="10"/>
  <c r="I1974" i="10"/>
  <c r="I1973" i="10"/>
  <c r="I1972" i="10"/>
  <c r="I1971" i="10"/>
  <c r="I1970" i="10"/>
  <c r="I1969" i="10"/>
  <c r="I1968" i="10"/>
  <c r="I1967" i="10"/>
  <c r="I1966" i="10"/>
  <c r="I1965" i="10"/>
  <c r="I1964" i="10"/>
  <c r="I1963" i="10"/>
  <c r="I1962" i="10"/>
  <c r="I1961" i="10"/>
  <c r="I1960" i="10"/>
  <c r="I1959" i="10"/>
  <c r="I1958" i="10"/>
  <c r="I1957" i="10"/>
  <c r="I1956" i="10"/>
  <c r="I1955" i="10"/>
  <c r="I1954" i="10"/>
  <c r="I1953" i="10"/>
  <c r="I1952" i="10"/>
  <c r="I1951" i="10"/>
  <c r="I1950" i="10"/>
  <c r="I1949" i="10"/>
  <c r="I1948" i="10"/>
  <c r="I1947" i="10"/>
  <c r="I1946" i="10"/>
  <c r="I1945" i="10"/>
  <c r="I1944" i="10"/>
  <c r="I1943" i="10"/>
  <c r="I1942" i="10"/>
  <c r="I1941" i="10"/>
  <c r="I1940" i="10"/>
  <c r="I1939" i="10"/>
  <c r="I1938" i="10"/>
  <c r="I1937" i="10"/>
  <c r="I1936" i="10"/>
  <c r="I1935" i="10"/>
  <c r="I1934" i="10"/>
  <c r="I1933" i="10"/>
  <c r="I1932" i="10"/>
  <c r="I1931" i="10"/>
  <c r="I1930" i="10"/>
  <c r="I1929" i="10"/>
  <c r="I1928" i="10"/>
  <c r="I1927" i="10"/>
  <c r="I1926" i="10"/>
  <c r="I1925" i="10"/>
  <c r="I1924" i="10"/>
  <c r="I1923" i="10"/>
  <c r="I1922" i="10"/>
  <c r="I1921" i="10"/>
  <c r="I1920" i="10"/>
  <c r="I1919" i="10"/>
  <c r="I1918" i="10"/>
  <c r="I1917" i="10"/>
  <c r="I1916" i="10"/>
  <c r="I1915" i="10"/>
  <c r="I1914" i="10"/>
  <c r="I1913" i="10"/>
  <c r="I1912" i="10"/>
  <c r="I1911" i="10"/>
  <c r="I1910" i="10"/>
  <c r="I1909" i="10"/>
  <c r="I1908" i="10"/>
  <c r="I1907" i="10"/>
  <c r="I1906" i="10"/>
  <c r="I1905" i="10"/>
  <c r="I1904" i="10"/>
  <c r="I1903" i="10"/>
  <c r="I1902" i="10"/>
  <c r="I1901" i="10"/>
  <c r="I1900" i="10"/>
  <c r="I1899" i="10"/>
  <c r="I1898" i="10"/>
  <c r="I1897" i="10"/>
  <c r="I1896" i="10"/>
  <c r="I1895" i="10"/>
  <c r="I1894" i="10"/>
  <c r="I1893" i="10"/>
  <c r="I1892" i="10"/>
  <c r="I1891" i="10"/>
  <c r="I1890" i="10"/>
  <c r="I1889" i="10"/>
  <c r="I1888" i="10"/>
  <c r="I1887" i="10"/>
  <c r="I1886" i="10"/>
  <c r="I1885" i="10"/>
  <c r="I1884" i="10"/>
  <c r="I1883" i="10"/>
  <c r="I1882" i="10"/>
  <c r="I1881" i="10"/>
  <c r="I1880" i="10"/>
  <c r="I1879" i="10"/>
  <c r="I1878" i="10"/>
  <c r="I1877" i="10"/>
  <c r="I1876" i="10"/>
  <c r="I1875" i="10"/>
  <c r="I1874" i="10"/>
  <c r="I1873" i="10"/>
  <c r="I1872" i="10"/>
  <c r="I1871" i="10"/>
  <c r="I1870" i="10"/>
  <c r="I1869" i="10"/>
  <c r="I1868" i="10"/>
  <c r="I1867" i="10"/>
  <c r="I1866" i="10"/>
  <c r="I1865" i="10"/>
  <c r="I1864" i="10"/>
  <c r="I1863" i="10"/>
  <c r="I1862" i="10"/>
  <c r="I1861" i="10"/>
  <c r="I1860" i="10"/>
  <c r="I1859" i="10"/>
  <c r="I1858" i="10"/>
  <c r="I1857" i="10"/>
  <c r="I1856" i="10"/>
  <c r="I1855" i="10"/>
  <c r="I1854" i="10"/>
  <c r="I1853" i="10"/>
  <c r="I1852" i="10"/>
  <c r="I1851" i="10"/>
  <c r="I1850" i="10"/>
  <c r="I1849" i="10"/>
  <c r="I1848" i="10"/>
  <c r="I1847" i="10"/>
  <c r="I1846" i="10"/>
  <c r="I1845" i="10"/>
  <c r="I1844" i="10"/>
  <c r="I1843" i="10"/>
  <c r="I1842" i="10"/>
  <c r="I1841" i="10"/>
  <c r="I1840" i="10"/>
  <c r="I1839" i="10"/>
  <c r="I1838" i="10"/>
  <c r="I1837" i="10"/>
  <c r="I1836" i="10"/>
  <c r="I1835" i="10"/>
  <c r="I1834" i="10"/>
  <c r="I1833" i="10"/>
  <c r="I1832" i="10"/>
  <c r="I1831" i="10"/>
  <c r="I1830" i="10"/>
  <c r="I1829" i="10"/>
  <c r="I1828" i="10"/>
  <c r="I1827" i="10"/>
  <c r="I1826" i="10"/>
  <c r="I1825" i="10"/>
  <c r="I1824" i="10"/>
  <c r="I1823" i="10"/>
  <c r="I1822" i="10"/>
  <c r="I1821" i="10"/>
  <c r="I1820" i="10"/>
  <c r="I1819" i="10"/>
  <c r="I1818" i="10"/>
  <c r="I1817" i="10"/>
  <c r="I1816" i="10"/>
  <c r="I1815" i="10"/>
  <c r="I1814" i="10"/>
  <c r="I1813" i="10"/>
  <c r="I1812" i="10"/>
  <c r="I1811" i="10"/>
  <c r="I1810" i="10"/>
  <c r="I1809" i="10"/>
  <c r="I1808" i="10"/>
  <c r="I1807" i="10"/>
  <c r="I1806" i="10"/>
  <c r="I1805" i="10"/>
  <c r="I1804" i="10"/>
  <c r="I1803" i="10"/>
  <c r="I1802" i="10"/>
  <c r="I1801" i="10"/>
  <c r="I1800" i="10"/>
  <c r="I1799" i="10"/>
  <c r="I1798" i="10"/>
  <c r="I1797" i="10"/>
  <c r="I1796" i="10"/>
  <c r="I1795" i="10"/>
  <c r="I1794" i="10"/>
  <c r="I1793" i="10"/>
  <c r="I1792" i="10"/>
  <c r="I1791" i="10"/>
  <c r="I1790" i="10"/>
  <c r="I1789" i="10"/>
  <c r="I1788" i="10"/>
  <c r="I1787" i="10"/>
  <c r="I1786" i="10"/>
  <c r="I1785" i="10"/>
  <c r="I1784" i="10"/>
  <c r="I1783" i="10"/>
  <c r="I1782" i="10"/>
  <c r="I1781" i="10"/>
  <c r="I1780" i="10"/>
  <c r="I1779" i="10"/>
  <c r="I1778" i="10"/>
  <c r="I1777" i="10"/>
  <c r="I1776" i="10"/>
  <c r="I1775" i="10"/>
  <c r="I1774" i="10"/>
  <c r="I1773" i="10"/>
  <c r="I1772" i="10"/>
  <c r="I1771" i="10"/>
  <c r="I1770" i="10"/>
  <c r="I1769" i="10"/>
  <c r="I1768" i="10"/>
  <c r="I1767" i="10"/>
  <c r="I1766" i="10"/>
  <c r="I1765" i="10"/>
  <c r="I1764" i="10"/>
  <c r="I1763" i="10"/>
  <c r="I1762" i="10"/>
  <c r="I1761" i="10"/>
  <c r="I1760" i="10"/>
  <c r="I1759" i="10"/>
  <c r="I1758" i="10"/>
  <c r="I1757" i="10"/>
  <c r="I1756" i="10"/>
  <c r="I1755" i="10"/>
  <c r="I1754" i="10"/>
  <c r="I1753" i="10"/>
  <c r="I1752" i="10"/>
  <c r="I1751" i="10"/>
  <c r="I1750" i="10"/>
  <c r="I1749" i="10"/>
  <c r="I1748" i="10"/>
  <c r="I1747" i="10"/>
  <c r="I1746" i="10"/>
  <c r="I1745" i="10"/>
  <c r="I1744" i="10"/>
  <c r="I1743" i="10"/>
  <c r="I1742" i="10"/>
  <c r="I1741" i="10"/>
  <c r="I1740" i="10"/>
  <c r="I1739" i="10"/>
  <c r="I1738" i="10"/>
  <c r="I1737" i="10"/>
  <c r="I1736" i="10"/>
  <c r="I1735" i="10"/>
  <c r="I1734" i="10"/>
  <c r="I1733" i="10"/>
  <c r="I1732" i="10"/>
  <c r="I1731" i="10"/>
  <c r="I1730" i="10"/>
  <c r="I1729" i="10"/>
  <c r="I1728" i="10"/>
  <c r="I1727" i="10"/>
  <c r="I1726" i="10"/>
  <c r="I1725" i="10"/>
  <c r="I1724" i="10"/>
  <c r="I1723" i="10"/>
  <c r="I1722" i="10"/>
  <c r="I1721" i="10"/>
  <c r="I1720" i="10"/>
  <c r="I1719" i="10"/>
  <c r="I1718" i="10"/>
  <c r="I1717" i="10"/>
  <c r="I1716" i="10"/>
  <c r="I1715" i="10"/>
  <c r="I1714" i="10"/>
  <c r="I1713" i="10"/>
  <c r="I1712" i="10"/>
  <c r="I1711" i="10"/>
  <c r="I1710" i="10"/>
  <c r="I1709" i="10"/>
  <c r="I1708" i="10"/>
  <c r="I1707" i="10"/>
  <c r="I1706" i="10"/>
  <c r="I1705" i="10"/>
  <c r="I1704" i="10"/>
  <c r="I1703" i="10"/>
  <c r="I1702" i="10"/>
  <c r="I1701" i="10"/>
  <c r="I1700" i="10"/>
  <c r="I1699" i="10"/>
  <c r="I1698" i="10"/>
  <c r="I1697" i="10"/>
  <c r="I1696" i="10"/>
  <c r="I1695" i="10"/>
  <c r="I1694" i="10"/>
  <c r="I1693" i="10"/>
  <c r="I1692" i="10"/>
  <c r="I1691" i="10"/>
  <c r="I1690" i="10"/>
  <c r="I1689" i="10"/>
  <c r="I1688" i="10"/>
  <c r="I1687" i="10"/>
  <c r="I1686" i="10"/>
  <c r="I1685" i="10"/>
  <c r="I1684" i="10"/>
  <c r="I1683" i="10"/>
  <c r="I1682" i="10"/>
  <c r="I1681" i="10"/>
  <c r="I1680" i="10"/>
  <c r="I1679" i="10"/>
  <c r="I1678" i="10"/>
  <c r="I1677" i="10"/>
  <c r="I1676" i="10"/>
  <c r="I1675" i="10"/>
  <c r="I1674" i="10"/>
  <c r="I1673" i="10"/>
  <c r="I1672" i="10"/>
  <c r="I1671" i="10"/>
  <c r="I1670" i="10"/>
  <c r="I1669" i="10"/>
  <c r="I1668" i="10"/>
  <c r="I1667" i="10"/>
  <c r="I1666" i="10"/>
  <c r="I1665" i="10"/>
  <c r="I1664" i="10"/>
  <c r="I1663" i="10"/>
  <c r="I1662" i="10"/>
  <c r="I1661" i="10"/>
  <c r="I1660" i="10"/>
  <c r="I1659" i="10"/>
  <c r="I1658" i="10"/>
  <c r="I1657" i="10"/>
  <c r="I1656" i="10"/>
  <c r="I1655" i="10"/>
  <c r="I1654" i="10"/>
  <c r="I1653" i="10"/>
  <c r="I1652" i="10"/>
  <c r="I1651" i="10"/>
  <c r="I1650" i="10"/>
  <c r="I1649" i="10"/>
  <c r="I1648" i="10"/>
  <c r="I1647" i="10"/>
  <c r="I1646" i="10"/>
  <c r="I1645" i="10"/>
  <c r="I1644" i="10"/>
  <c r="I1643" i="10"/>
  <c r="I1642" i="10"/>
  <c r="I1641" i="10"/>
  <c r="I1640" i="10"/>
  <c r="I1639" i="10"/>
  <c r="I1638" i="10"/>
  <c r="I1637" i="10"/>
  <c r="I1636" i="10"/>
  <c r="I1635" i="10"/>
  <c r="I1634" i="10"/>
  <c r="I1633" i="10"/>
  <c r="I1632" i="10"/>
  <c r="I1631" i="10"/>
  <c r="I1630" i="10"/>
  <c r="I1629" i="10"/>
  <c r="I1628" i="10"/>
  <c r="I1627" i="10"/>
  <c r="I1626" i="10"/>
  <c r="I1625" i="10"/>
  <c r="I1624" i="10"/>
  <c r="I1623" i="10"/>
  <c r="I1622" i="10"/>
  <c r="I1621" i="10"/>
  <c r="I1620" i="10"/>
  <c r="I1619" i="10"/>
  <c r="I1618" i="10"/>
  <c r="I1617" i="10"/>
  <c r="I1616" i="10"/>
  <c r="I1615" i="10"/>
  <c r="I1614" i="10"/>
  <c r="I1613" i="10"/>
  <c r="I1612" i="10"/>
  <c r="I1611" i="10"/>
  <c r="I1610" i="10"/>
  <c r="I1609" i="10"/>
  <c r="I1608" i="10"/>
  <c r="I1607" i="10"/>
  <c r="I1606" i="10"/>
  <c r="I1605" i="10"/>
  <c r="I1604" i="10"/>
  <c r="I1603" i="10"/>
  <c r="I1602" i="10"/>
  <c r="I1601" i="10"/>
  <c r="I1600" i="10"/>
  <c r="I1599" i="10"/>
  <c r="I1598" i="10"/>
  <c r="I1597" i="10"/>
  <c r="I1596" i="10"/>
  <c r="I1595" i="10"/>
  <c r="I1594" i="10"/>
  <c r="I1593" i="10"/>
  <c r="I1592" i="10"/>
  <c r="I1591" i="10"/>
  <c r="I1590" i="10"/>
  <c r="I1589" i="10"/>
  <c r="I1588" i="10"/>
  <c r="I1587" i="10"/>
  <c r="I1586" i="10"/>
  <c r="I1585" i="10"/>
  <c r="I1584" i="10"/>
  <c r="I1583" i="10"/>
  <c r="I1582" i="10"/>
  <c r="I1581" i="10"/>
  <c r="I1580" i="10"/>
  <c r="I1579" i="10"/>
  <c r="I1578" i="10"/>
  <c r="I1577" i="10"/>
  <c r="I1576" i="10"/>
  <c r="I1575" i="10"/>
  <c r="E1575" i="10"/>
  <c r="I1574" i="10"/>
  <c r="I1573" i="10"/>
  <c r="I1572" i="10"/>
  <c r="I1571" i="10"/>
  <c r="I1570" i="10"/>
  <c r="I1569" i="10"/>
  <c r="I1568" i="10"/>
  <c r="I1567" i="10"/>
  <c r="I1566" i="10"/>
  <c r="I1565" i="10"/>
  <c r="I1564" i="10"/>
  <c r="I1563" i="10"/>
  <c r="I1562" i="10"/>
  <c r="I1561" i="10"/>
  <c r="I1560" i="10"/>
  <c r="I1559" i="10"/>
  <c r="I1558" i="10"/>
  <c r="I1557" i="10"/>
  <c r="I1556" i="10"/>
  <c r="I1555" i="10"/>
  <c r="I1554" i="10"/>
  <c r="I1553" i="10"/>
  <c r="I1552" i="10"/>
  <c r="I1551" i="10"/>
  <c r="I1550" i="10"/>
  <c r="I1549" i="10"/>
  <c r="I1548" i="10"/>
  <c r="I1547" i="10"/>
  <c r="I1546" i="10"/>
  <c r="I1545" i="10"/>
  <c r="I1544" i="10"/>
  <c r="I1543" i="10"/>
  <c r="I1542" i="10"/>
  <c r="I1541" i="10"/>
  <c r="I1540" i="10"/>
  <c r="I1539" i="10"/>
  <c r="I1538" i="10"/>
  <c r="I1537" i="10"/>
  <c r="I1536" i="10"/>
  <c r="I1535" i="10"/>
  <c r="I1534" i="10"/>
  <c r="I1533" i="10"/>
  <c r="I1532" i="10"/>
  <c r="I1531" i="10"/>
  <c r="I1530" i="10"/>
  <c r="I1529" i="10"/>
  <c r="I1528" i="10"/>
  <c r="I1527" i="10"/>
  <c r="I1526" i="10"/>
  <c r="I1525" i="10"/>
  <c r="I1524" i="10"/>
  <c r="I1523" i="10"/>
  <c r="I1522" i="10"/>
  <c r="I1521" i="10"/>
  <c r="I1520" i="10"/>
  <c r="I1519" i="10"/>
  <c r="I1518" i="10"/>
  <c r="I1517" i="10"/>
  <c r="I1516" i="10"/>
  <c r="I1515" i="10"/>
  <c r="I1514" i="10"/>
  <c r="I1513" i="10"/>
  <c r="I1512" i="10"/>
  <c r="I1511" i="10"/>
  <c r="I1510" i="10"/>
  <c r="I1509" i="10"/>
  <c r="I1508" i="10"/>
  <c r="I1507" i="10"/>
  <c r="I1506" i="10"/>
  <c r="I1505" i="10"/>
  <c r="I1504" i="10"/>
  <c r="I1503" i="10"/>
  <c r="I1502" i="10"/>
  <c r="I1501" i="10"/>
  <c r="I1500" i="10"/>
  <c r="I1499" i="10"/>
  <c r="I1498" i="10"/>
  <c r="I1497" i="10"/>
  <c r="I1496" i="10"/>
  <c r="I1495" i="10"/>
  <c r="I1494" i="10"/>
  <c r="I1493" i="10"/>
  <c r="I1492" i="10"/>
  <c r="I1491" i="10"/>
  <c r="I1490" i="10"/>
  <c r="I1489" i="10"/>
  <c r="I1488" i="10"/>
  <c r="I1487" i="10"/>
  <c r="I1486" i="10"/>
  <c r="I1485" i="10"/>
  <c r="I1484" i="10"/>
  <c r="I1483" i="10"/>
  <c r="I1482" i="10"/>
  <c r="I1481" i="10"/>
  <c r="I1480" i="10"/>
  <c r="I1479" i="10"/>
  <c r="I1478" i="10"/>
  <c r="I1477" i="10"/>
  <c r="I1476" i="10"/>
  <c r="I1475" i="10"/>
  <c r="I1474" i="10"/>
  <c r="I1473" i="10"/>
  <c r="I1472" i="10"/>
  <c r="I1471" i="10"/>
  <c r="I1470" i="10"/>
  <c r="I1469" i="10"/>
  <c r="I1468" i="10"/>
  <c r="I1467" i="10"/>
  <c r="I1466" i="10"/>
  <c r="I1465" i="10"/>
  <c r="I1464" i="10"/>
  <c r="I1463" i="10"/>
  <c r="I1462" i="10"/>
  <c r="I1461" i="10"/>
  <c r="I1460" i="10"/>
  <c r="I1459" i="10"/>
  <c r="I1458" i="10"/>
  <c r="I1457" i="10"/>
  <c r="I1456" i="10"/>
  <c r="I1455" i="10"/>
  <c r="I1454" i="10"/>
  <c r="I1453" i="10"/>
  <c r="I1452" i="10"/>
  <c r="I1451" i="10"/>
  <c r="I1450" i="10"/>
  <c r="I1449" i="10"/>
  <c r="I1448" i="10"/>
  <c r="I1447" i="10"/>
  <c r="I1446" i="10"/>
  <c r="I1445" i="10"/>
  <c r="I1444" i="10"/>
  <c r="I1443" i="10"/>
  <c r="I1442" i="10"/>
  <c r="I1441" i="10"/>
  <c r="I1440" i="10"/>
  <c r="I1439" i="10"/>
  <c r="I1438" i="10"/>
  <c r="I1437" i="10"/>
  <c r="I1436" i="10"/>
  <c r="I1435" i="10"/>
  <c r="I1434" i="10"/>
  <c r="I1433" i="10"/>
  <c r="I1432" i="10"/>
  <c r="I1431" i="10"/>
  <c r="I1430" i="10"/>
  <c r="I1429" i="10"/>
  <c r="I1428" i="10"/>
  <c r="I1427" i="10"/>
  <c r="I1426" i="10"/>
  <c r="I1425" i="10"/>
  <c r="I1424" i="10"/>
  <c r="I1423" i="10"/>
  <c r="I1422" i="10"/>
  <c r="I1421" i="10"/>
  <c r="I1420" i="10"/>
  <c r="I1419" i="10"/>
  <c r="I1418" i="10"/>
  <c r="I1417" i="10"/>
  <c r="I1416" i="10"/>
  <c r="I1415" i="10"/>
  <c r="I1414" i="10"/>
  <c r="I1413" i="10"/>
  <c r="I1412" i="10"/>
  <c r="I1411" i="10"/>
  <c r="I1410" i="10"/>
  <c r="I1409" i="10"/>
  <c r="I1408" i="10"/>
  <c r="I1407" i="10"/>
  <c r="I1406" i="10"/>
  <c r="I1405" i="10"/>
  <c r="I1404" i="10"/>
  <c r="I1403" i="10"/>
  <c r="E1403" i="10"/>
  <c r="I1402" i="10"/>
  <c r="I1401" i="10"/>
  <c r="I1400" i="10"/>
  <c r="I1399" i="10"/>
  <c r="I1398" i="10"/>
  <c r="I1397" i="10"/>
  <c r="I1396" i="10"/>
  <c r="I1395" i="10"/>
  <c r="I1394" i="10"/>
  <c r="I1393" i="10"/>
  <c r="I1392" i="10"/>
  <c r="I1391" i="10"/>
  <c r="I1390" i="10"/>
  <c r="I1389" i="10"/>
  <c r="I1388" i="10"/>
  <c r="I1387" i="10"/>
  <c r="I1386" i="10"/>
  <c r="I1385" i="10"/>
  <c r="I1384" i="10"/>
  <c r="I1383" i="10"/>
  <c r="I1382" i="10"/>
  <c r="I1381" i="10"/>
  <c r="I1380" i="10"/>
  <c r="I1379" i="10"/>
  <c r="I1378" i="10"/>
  <c r="I1377" i="10"/>
  <c r="I1376" i="10"/>
  <c r="I1375" i="10"/>
  <c r="I1374" i="10"/>
  <c r="I1373" i="10"/>
  <c r="I1372" i="10"/>
  <c r="I1371" i="10"/>
  <c r="I1370" i="10"/>
  <c r="I1369" i="10"/>
  <c r="I1368" i="10"/>
  <c r="I1367" i="10"/>
  <c r="I1366" i="10"/>
  <c r="I1365" i="10"/>
  <c r="I1364" i="10"/>
  <c r="I1363" i="10"/>
  <c r="I1362" i="10"/>
  <c r="I1361" i="10"/>
  <c r="I1360" i="10"/>
  <c r="I1359" i="10"/>
  <c r="I1358" i="10"/>
  <c r="I1357" i="10"/>
  <c r="I1356" i="10"/>
  <c r="I1355" i="10"/>
  <c r="I1354" i="10"/>
  <c r="I1353" i="10"/>
  <c r="I1352" i="10"/>
  <c r="I1351" i="10"/>
  <c r="I1350" i="10"/>
  <c r="I1349" i="10"/>
  <c r="I1348" i="10"/>
  <c r="I1347" i="10"/>
  <c r="I1346" i="10"/>
  <c r="I1345" i="10"/>
  <c r="I1344" i="10"/>
  <c r="I1343" i="10"/>
  <c r="I1342" i="10"/>
  <c r="I1341" i="10"/>
  <c r="I1340" i="10"/>
  <c r="I1339" i="10"/>
  <c r="I1338" i="10"/>
  <c r="I1337" i="10"/>
  <c r="I1336" i="10"/>
  <c r="I1335" i="10"/>
  <c r="I1334" i="10"/>
  <c r="I1333" i="10"/>
  <c r="I1332" i="10"/>
  <c r="I1331" i="10"/>
  <c r="I1330" i="10"/>
  <c r="I1329" i="10"/>
  <c r="I1328" i="10"/>
  <c r="I1327" i="10"/>
  <c r="I1326" i="10"/>
  <c r="I1325" i="10"/>
  <c r="I1324" i="10"/>
  <c r="I1323" i="10"/>
  <c r="I1322" i="10"/>
  <c r="I1321" i="10"/>
  <c r="I1320" i="10"/>
  <c r="I1319" i="10"/>
  <c r="I1318" i="10"/>
  <c r="I1317" i="10"/>
  <c r="I1316" i="10"/>
  <c r="I1315" i="10"/>
  <c r="I1314" i="10"/>
  <c r="I1313" i="10"/>
  <c r="I1312" i="10"/>
  <c r="I1311" i="10"/>
  <c r="I1310" i="10"/>
  <c r="I1309" i="10"/>
  <c r="I1308" i="10"/>
  <c r="I1307" i="10"/>
  <c r="I1306" i="10"/>
  <c r="I1305" i="10"/>
  <c r="I1304" i="10"/>
  <c r="I1303" i="10"/>
  <c r="I1302" i="10"/>
  <c r="I1301" i="10"/>
  <c r="I1300" i="10"/>
  <c r="I1299" i="10"/>
  <c r="I1298" i="10"/>
  <c r="I1297" i="10"/>
  <c r="I1296" i="10"/>
  <c r="I1295" i="10"/>
  <c r="I1294" i="10"/>
  <c r="I1293" i="10"/>
  <c r="I1292" i="10"/>
  <c r="I1291" i="10"/>
  <c r="I1290" i="10"/>
  <c r="I1289" i="10"/>
  <c r="I1288" i="10"/>
  <c r="I1287" i="10"/>
  <c r="I1286" i="10"/>
  <c r="I1285" i="10"/>
  <c r="I1284" i="10"/>
  <c r="I1283" i="10"/>
  <c r="I1282" i="10"/>
  <c r="I1281" i="10"/>
  <c r="I1280" i="10"/>
  <c r="I1279" i="10"/>
  <c r="I1278" i="10"/>
  <c r="I1277" i="10"/>
  <c r="I1276" i="10"/>
  <c r="I1275" i="10"/>
  <c r="I1274" i="10"/>
  <c r="I1273" i="10"/>
  <c r="I1272" i="10"/>
  <c r="I1271" i="10"/>
  <c r="I1270" i="10"/>
  <c r="I1269" i="10"/>
  <c r="I1268" i="10"/>
  <c r="I1267" i="10"/>
  <c r="I1266" i="10"/>
  <c r="I1265" i="10"/>
  <c r="I1264" i="10"/>
  <c r="I1263" i="10"/>
  <c r="I1262" i="10"/>
  <c r="I1261" i="10"/>
  <c r="I1260" i="10"/>
  <c r="I1259" i="10"/>
  <c r="I1258" i="10"/>
  <c r="I1257" i="10"/>
  <c r="I1256" i="10"/>
  <c r="I1255" i="10"/>
  <c r="I1254" i="10"/>
  <c r="I1253" i="10"/>
  <c r="I1252" i="10"/>
  <c r="I1251" i="10"/>
  <c r="I1250" i="10"/>
  <c r="I1249" i="10"/>
  <c r="I1248" i="10"/>
  <c r="I1247" i="10"/>
  <c r="I1246" i="10"/>
  <c r="I1245" i="10"/>
  <c r="I1244" i="10"/>
  <c r="I1243" i="10"/>
  <c r="I1242" i="10"/>
  <c r="I1241" i="10"/>
  <c r="I1240" i="10"/>
  <c r="I1239" i="10"/>
  <c r="I1238" i="10"/>
  <c r="I1237" i="10"/>
  <c r="I1236" i="10"/>
  <c r="I1235" i="10"/>
  <c r="I1234" i="10"/>
  <c r="I1233" i="10"/>
  <c r="I1232" i="10"/>
  <c r="I1231" i="10"/>
  <c r="I1230" i="10"/>
  <c r="I1229" i="10"/>
  <c r="I1228" i="10"/>
  <c r="I1227" i="10"/>
  <c r="I1226" i="10"/>
  <c r="I1225" i="10"/>
  <c r="I1224" i="10"/>
  <c r="I1223" i="10"/>
  <c r="I1222" i="10"/>
  <c r="I1221" i="10"/>
  <c r="I1220" i="10"/>
  <c r="I1219" i="10"/>
  <c r="I1218" i="10"/>
  <c r="I1217" i="10"/>
  <c r="I1216" i="10"/>
  <c r="I1215" i="10"/>
  <c r="I1214" i="10"/>
  <c r="I1213" i="10"/>
  <c r="I1212" i="10"/>
  <c r="I1211" i="10"/>
  <c r="I1210" i="10"/>
  <c r="I1209" i="10"/>
  <c r="I1208" i="10"/>
  <c r="I1207" i="10"/>
  <c r="I1206" i="10"/>
  <c r="I1205" i="10"/>
  <c r="I1204" i="10"/>
  <c r="I1203" i="10"/>
  <c r="I1202" i="10"/>
  <c r="I1201" i="10"/>
  <c r="I1200" i="10"/>
  <c r="I1199" i="10"/>
  <c r="I1198" i="10"/>
  <c r="I1197" i="10"/>
  <c r="I1196" i="10"/>
  <c r="I1195" i="10"/>
  <c r="I1194" i="10"/>
  <c r="I1193" i="10"/>
  <c r="I1192" i="10"/>
  <c r="I1191" i="10"/>
  <c r="I1190" i="10"/>
  <c r="I1189" i="10"/>
  <c r="I1188" i="10"/>
  <c r="I1187" i="10"/>
  <c r="I1186" i="10"/>
  <c r="I1185" i="10"/>
  <c r="I1184" i="10"/>
  <c r="I1183" i="10"/>
  <c r="I1182" i="10"/>
  <c r="I1181" i="10"/>
  <c r="I1180" i="10"/>
  <c r="I1179" i="10"/>
  <c r="I1178" i="10"/>
  <c r="I1177" i="10"/>
  <c r="I1176" i="10"/>
  <c r="I1175" i="10"/>
  <c r="I1174" i="10"/>
  <c r="I1173" i="10"/>
  <c r="I1172" i="10"/>
  <c r="I1171" i="10"/>
  <c r="I1170" i="10"/>
  <c r="I1169" i="10"/>
  <c r="I1168" i="10"/>
  <c r="I1167" i="10"/>
  <c r="I1166" i="10"/>
  <c r="I1165" i="10"/>
  <c r="I1164" i="10"/>
  <c r="I1163" i="10"/>
  <c r="I1162" i="10"/>
  <c r="I1161" i="10"/>
  <c r="I1160" i="10"/>
  <c r="I1159" i="10"/>
  <c r="I1158" i="10"/>
  <c r="I1157" i="10"/>
  <c r="I1156" i="10"/>
  <c r="I1155" i="10"/>
  <c r="I1154" i="10"/>
  <c r="I1153" i="10"/>
  <c r="I1152" i="10"/>
  <c r="I1151" i="10"/>
  <c r="I1150" i="10"/>
  <c r="I1149" i="10"/>
  <c r="I1148" i="10"/>
  <c r="I1147" i="10"/>
  <c r="I1146" i="10"/>
  <c r="I1145" i="10"/>
  <c r="I1144" i="10"/>
  <c r="I1143" i="10"/>
  <c r="I1142" i="10"/>
  <c r="I1141" i="10"/>
  <c r="I1140" i="10"/>
  <c r="I1139" i="10"/>
  <c r="I1138" i="10"/>
  <c r="I1137" i="10"/>
  <c r="I1136" i="10"/>
  <c r="I1135" i="10"/>
  <c r="I1134" i="10"/>
  <c r="I1133" i="10"/>
  <c r="I1132" i="10"/>
  <c r="I1131" i="10"/>
  <c r="I1130" i="10"/>
  <c r="I1129" i="10"/>
  <c r="I1128" i="10"/>
  <c r="I1127" i="10"/>
  <c r="I1126" i="10"/>
  <c r="I1125" i="10"/>
  <c r="I1124" i="10"/>
  <c r="I1123" i="10"/>
  <c r="I1122" i="10"/>
  <c r="I1121" i="10"/>
  <c r="I1120" i="10"/>
  <c r="I1119" i="10"/>
  <c r="I1118" i="10"/>
  <c r="I1117" i="10"/>
  <c r="I1116" i="10"/>
  <c r="I1115" i="10"/>
  <c r="I1114" i="10"/>
  <c r="I1113" i="10"/>
  <c r="I1112" i="10"/>
  <c r="I1111" i="10"/>
  <c r="I1110" i="10"/>
  <c r="I1109" i="10"/>
  <c r="I1108" i="10"/>
  <c r="I1107" i="10"/>
  <c r="I1106" i="10"/>
  <c r="I1105" i="10"/>
  <c r="I1104" i="10"/>
  <c r="I1103" i="10"/>
  <c r="I1102" i="10"/>
  <c r="I1101" i="10"/>
  <c r="I1100" i="10"/>
  <c r="I1099" i="10"/>
  <c r="I1098" i="10"/>
  <c r="I1097" i="10"/>
  <c r="I1096" i="10"/>
  <c r="I1095" i="10"/>
  <c r="I1094" i="10"/>
  <c r="I1093" i="10"/>
  <c r="I1092" i="10"/>
  <c r="I1091" i="10"/>
  <c r="I1090" i="10"/>
  <c r="I1089" i="10"/>
  <c r="I1088" i="10"/>
  <c r="I1087" i="10"/>
  <c r="I1086" i="10"/>
  <c r="I1085" i="10"/>
  <c r="I1084" i="10"/>
  <c r="I1083" i="10"/>
  <c r="I1082" i="10"/>
  <c r="I1081" i="10"/>
  <c r="I1080" i="10"/>
  <c r="I1079" i="10"/>
  <c r="I1078" i="10"/>
  <c r="I1077" i="10"/>
  <c r="I1076" i="10"/>
  <c r="I1075" i="10"/>
  <c r="I1074" i="10"/>
  <c r="I1073" i="10"/>
  <c r="I1072" i="10"/>
  <c r="I1071" i="10"/>
  <c r="I1070" i="10"/>
  <c r="I1069" i="10"/>
  <c r="I1068" i="10"/>
  <c r="I1067" i="10"/>
  <c r="I1066" i="10"/>
  <c r="I1065" i="10"/>
  <c r="I1064" i="10"/>
  <c r="I1063" i="10"/>
  <c r="I1062" i="10"/>
  <c r="I1061" i="10"/>
  <c r="I1060" i="10"/>
  <c r="I1059" i="10"/>
  <c r="I1058" i="10"/>
  <c r="I1057" i="10"/>
  <c r="I1056" i="10"/>
  <c r="I1055" i="10"/>
  <c r="I1054" i="10"/>
  <c r="I1053" i="10"/>
  <c r="I1052" i="10"/>
  <c r="I1051" i="10"/>
  <c r="I1050" i="10"/>
  <c r="I1049" i="10"/>
  <c r="I1048" i="10"/>
  <c r="I1047" i="10"/>
  <c r="I1046" i="10"/>
  <c r="I1045" i="10"/>
  <c r="I1044" i="10"/>
  <c r="I1043" i="10"/>
  <c r="I1042" i="10"/>
  <c r="I1041" i="10"/>
  <c r="I1040" i="10"/>
  <c r="I1039" i="10"/>
  <c r="I1038" i="10"/>
  <c r="I1037" i="10"/>
  <c r="I1036" i="10"/>
  <c r="I1035" i="10"/>
  <c r="I1034" i="10"/>
  <c r="I1033" i="10"/>
  <c r="I1032" i="10"/>
  <c r="I1031" i="10"/>
  <c r="I1030" i="10"/>
  <c r="I1029" i="10"/>
  <c r="I1028" i="10"/>
  <c r="I1027" i="10"/>
  <c r="I1026" i="10"/>
  <c r="I1025" i="10"/>
  <c r="I1024" i="10"/>
  <c r="I1023" i="10"/>
  <c r="I1022" i="10"/>
  <c r="I1021" i="10"/>
  <c r="I1020" i="10"/>
  <c r="I1019" i="10"/>
  <c r="I1018" i="10"/>
  <c r="I1017" i="10"/>
  <c r="I1016" i="10"/>
  <c r="I1015" i="10"/>
  <c r="I1014" i="10"/>
  <c r="I1013" i="10"/>
  <c r="I1012" i="10"/>
  <c r="I1011" i="10"/>
  <c r="I1010" i="10"/>
  <c r="I1009" i="10"/>
  <c r="I1008" i="10"/>
  <c r="I1007" i="10"/>
  <c r="I1006" i="10"/>
  <c r="I1005" i="10"/>
  <c r="I1004" i="10"/>
  <c r="I1003" i="10"/>
  <c r="I1002" i="10"/>
  <c r="I1001" i="10"/>
  <c r="I1000" i="10"/>
  <c r="I999" i="10"/>
  <c r="I998" i="10"/>
  <c r="I997" i="10"/>
  <c r="I996" i="10"/>
  <c r="I995" i="10"/>
  <c r="I994" i="10"/>
  <c r="I993" i="10"/>
  <c r="I992" i="10"/>
  <c r="I991" i="10"/>
  <c r="I990" i="10"/>
  <c r="I989" i="10"/>
  <c r="I988" i="10"/>
  <c r="I987" i="10"/>
  <c r="I986" i="10"/>
  <c r="I985" i="10"/>
  <c r="I984" i="10"/>
  <c r="I983" i="10"/>
  <c r="I982" i="10"/>
  <c r="I981" i="10"/>
  <c r="I980" i="10"/>
  <c r="I979" i="10"/>
  <c r="I978" i="10"/>
  <c r="I977" i="10"/>
  <c r="I976" i="10"/>
  <c r="I975" i="10"/>
  <c r="I974" i="10"/>
  <c r="I973" i="10"/>
  <c r="I972" i="10"/>
  <c r="I971" i="10"/>
  <c r="I970" i="10"/>
  <c r="I969" i="10"/>
  <c r="I968" i="10"/>
  <c r="I967" i="10"/>
  <c r="I966" i="10"/>
  <c r="I965" i="10"/>
  <c r="I964" i="10"/>
  <c r="I963" i="10"/>
  <c r="I962" i="10"/>
  <c r="I961" i="10"/>
  <c r="I960" i="10"/>
  <c r="I959" i="10"/>
  <c r="I958" i="10"/>
  <c r="I957" i="10"/>
  <c r="I956" i="10"/>
  <c r="I955" i="10"/>
  <c r="I954" i="10"/>
  <c r="I953" i="10"/>
  <c r="I952" i="10"/>
  <c r="I951" i="10"/>
  <c r="I950" i="10"/>
  <c r="I949" i="10"/>
  <c r="I948" i="10"/>
  <c r="I947" i="10"/>
  <c r="I946" i="10"/>
  <c r="I945" i="10"/>
  <c r="I944" i="10"/>
  <c r="I943" i="10"/>
  <c r="I942" i="10"/>
  <c r="I941" i="10"/>
  <c r="I940" i="10"/>
  <c r="I939" i="10"/>
  <c r="I938" i="10"/>
  <c r="I937" i="10"/>
  <c r="I936" i="10"/>
  <c r="I935" i="10"/>
  <c r="I934" i="10"/>
  <c r="I933" i="10"/>
  <c r="I932" i="10"/>
  <c r="I931" i="10"/>
  <c r="I930" i="10"/>
  <c r="I929" i="10"/>
  <c r="I928" i="10"/>
  <c r="I927" i="10"/>
  <c r="I926" i="10"/>
  <c r="I925" i="10"/>
  <c r="I924" i="10"/>
  <c r="I923" i="10"/>
  <c r="I922" i="10"/>
  <c r="I921" i="10"/>
  <c r="I920" i="10"/>
  <c r="I919" i="10"/>
  <c r="I918" i="10"/>
  <c r="I917" i="10"/>
  <c r="I916" i="10"/>
  <c r="I915" i="10"/>
  <c r="I914" i="10"/>
  <c r="I913" i="10"/>
  <c r="I912" i="10"/>
  <c r="I911" i="10"/>
  <c r="I910" i="10"/>
  <c r="I909" i="10"/>
  <c r="I908" i="10"/>
  <c r="I907" i="10"/>
  <c r="I906" i="10"/>
  <c r="I905" i="10"/>
  <c r="I904" i="10"/>
  <c r="I903" i="10"/>
  <c r="I902" i="10"/>
  <c r="I901" i="10"/>
  <c r="I900" i="10"/>
  <c r="I899" i="10"/>
  <c r="I898" i="10"/>
  <c r="I897" i="10"/>
  <c r="I896" i="10"/>
  <c r="I895" i="10"/>
  <c r="I894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I867" i="10"/>
  <c r="I866" i="10"/>
  <c r="I865" i="10"/>
  <c r="I864" i="10"/>
  <c r="I863" i="10"/>
  <c r="I862" i="10"/>
  <c r="I861" i="10"/>
  <c r="I860" i="10"/>
  <c r="I859" i="10"/>
  <c r="I858" i="10"/>
  <c r="I857" i="10"/>
  <c r="I856" i="10"/>
  <c r="I855" i="10"/>
  <c r="I854" i="10"/>
  <c r="I853" i="10"/>
  <c r="I852" i="10"/>
  <c r="I851" i="10"/>
  <c r="I850" i="10"/>
  <c r="I849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I824" i="10"/>
  <c r="I823" i="10"/>
  <c r="I822" i="10"/>
  <c r="I821" i="10"/>
  <c r="I820" i="10"/>
  <c r="I819" i="10"/>
  <c r="I818" i="10"/>
  <c r="I817" i="10"/>
  <c r="I816" i="10"/>
  <c r="I815" i="10"/>
  <c r="I814" i="10"/>
  <c r="I813" i="10"/>
  <c r="I812" i="10"/>
  <c r="I811" i="10"/>
  <c r="I810" i="10"/>
  <c r="I809" i="10"/>
  <c r="I808" i="10"/>
  <c r="I807" i="10"/>
  <c r="I806" i="10"/>
  <c r="I805" i="10"/>
  <c r="I804" i="10"/>
  <c r="I803" i="10"/>
  <c r="I802" i="10"/>
  <c r="I801" i="10"/>
  <c r="I800" i="10"/>
  <c r="I799" i="10"/>
  <c r="I798" i="10"/>
  <c r="I797" i="10"/>
  <c r="I796" i="10"/>
  <c r="I795" i="10"/>
  <c r="I794" i="10"/>
  <c r="I793" i="10"/>
  <c r="I792" i="10"/>
  <c r="I791" i="10"/>
  <c r="I790" i="10"/>
  <c r="I789" i="10"/>
  <c r="I788" i="10"/>
  <c r="I787" i="10"/>
  <c r="I786" i="10"/>
  <c r="I785" i="10"/>
  <c r="I784" i="10"/>
  <c r="I783" i="10"/>
  <c r="I782" i="10"/>
  <c r="I781" i="10"/>
  <c r="I780" i="10"/>
  <c r="I779" i="10"/>
  <c r="I778" i="10"/>
  <c r="I777" i="10"/>
  <c r="I776" i="10"/>
  <c r="I775" i="10"/>
  <c r="I774" i="10"/>
  <c r="I773" i="10"/>
  <c r="I772" i="10"/>
  <c r="I771" i="10"/>
  <c r="I770" i="10"/>
  <c r="I769" i="10"/>
  <c r="I768" i="10"/>
  <c r="I767" i="10"/>
  <c r="I766" i="10"/>
  <c r="I765" i="10"/>
  <c r="I764" i="10"/>
  <c r="I763" i="10"/>
  <c r="I762" i="10"/>
  <c r="I761" i="10"/>
  <c r="I760" i="10"/>
  <c r="I759" i="10"/>
  <c r="I758" i="10"/>
  <c r="I757" i="10"/>
  <c r="I756" i="10"/>
  <c r="I755" i="10"/>
  <c r="I754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33" i="10"/>
  <c r="I732" i="10"/>
  <c r="I731" i="10"/>
  <c r="I730" i="10"/>
  <c r="I729" i="10"/>
  <c r="I728" i="10"/>
  <c r="I727" i="10"/>
  <c r="I726" i="10"/>
  <c r="I725" i="10"/>
  <c r="I724" i="10"/>
  <c r="I723" i="10"/>
  <c r="I722" i="10"/>
  <c r="I721" i="10"/>
  <c r="I720" i="10"/>
  <c r="I719" i="10"/>
  <c r="I718" i="10"/>
  <c r="I717" i="10"/>
  <c r="I716" i="10"/>
  <c r="I715" i="10"/>
  <c r="I714" i="10"/>
  <c r="I713" i="10"/>
  <c r="I712" i="10"/>
  <c r="I711" i="10"/>
  <c r="I710" i="10"/>
  <c r="I709" i="10"/>
  <c r="I708" i="10"/>
  <c r="I707" i="10"/>
  <c r="I706" i="10"/>
  <c r="I705" i="10"/>
  <c r="I704" i="10"/>
  <c r="I703" i="10"/>
  <c r="I702" i="10"/>
  <c r="I701" i="10"/>
  <c r="I700" i="10"/>
  <c r="I699" i="10"/>
  <c r="I698" i="10"/>
  <c r="I697" i="10"/>
  <c r="I696" i="10"/>
  <c r="I695" i="10"/>
  <c r="I694" i="10"/>
  <c r="I693" i="10"/>
  <c r="I692" i="10"/>
  <c r="I691" i="10"/>
  <c r="I690" i="10"/>
  <c r="I689" i="10"/>
  <c r="I688" i="10"/>
  <c r="I687" i="10"/>
  <c r="I686" i="10"/>
  <c r="I685" i="10"/>
  <c r="I684" i="10"/>
  <c r="I683" i="10"/>
  <c r="I682" i="10"/>
  <c r="I681" i="10"/>
  <c r="I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61" i="10"/>
  <c r="I660" i="10"/>
  <c r="I659" i="10"/>
  <c r="I658" i="10"/>
  <c r="I657" i="10"/>
  <c r="I656" i="10"/>
  <c r="I655" i="10"/>
  <c r="I654" i="10"/>
  <c r="I653" i="10"/>
  <c r="I652" i="10"/>
  <c r="I651" i="10"/>
  <c r="I650" i="10"/>
  <c r="I649" i="10"/>
  <c r="I648" i="10"/>
  <c r="I647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31" i="10"/>
  <c r="I630" i="10"/>
  <c r="I629" i="10"/>
  <c r="I628" i="10"/>
  <c r="I627" i="10"/>
  <c r="I626" i="10"/>
  <c r="I625" i="10"/>
  <c r="I624" i="10"/>
  <c r="I623" i="10"/>
  <c r="I622" i="10"/>
  <c r="I621" i="10"/>
  <c r="I620" i="10"/>
  <c r="I619" i="10"/>
  <c r="I618" i="10"/>
  <c r="I617" i="10"/>
  <c r="I616" i="10"/>
  <c r="I615" i="10"/>
  <c r="I614" i="10"/>
  <c r="I613" i="10"/>
  <c r="I612" i="10"/>
  <c r="I611" i="10"/>
  <c r="I610" i="10"/>
  <c r="I609" i="10"/>
  <c r="I608" i="10"/>
  <c r="I607" i="10"/>
  <c r="I606" i="10"/>
  <c r="I605" i="10"/>
  <c r="I604" i="10"/>
  <c r="I603" i="10"/>
  <c r="I602" i="10"/>
  <c r="I601" i="10"/>
  <c r="I600" i="10"/>
  <c r="I599" i="10"/>
  <c r="I598" i="10"/>
  <c r="I597" i="10"/>
  <c r="I596" i="10"/>
  <c r="I595" i="10"/>
  <c r="I594" i="10"/>
  <c r="I593" i="10"/>
  <c r="I592" i="10"/>
  <c r="I591" i="10"/>
  <c r="I590" i="10"/>
  <c r="I589" i="10"/>
  <c r="I588" i="10"/>
  <c r="I587" i="10"/>
  <c r="I586" i="10"/>
  <c r="I585" i="10"/>
  <c r="I584" i="10"/>
  <c r="I583" i="10"/>
  <c r="I582" i="10"/>
  <c r="I581" i="10"/>
  <c r="I580" i="10"/>
  <c r="I579" i="10"/>
  <c r="I578" i="10"/>
  <c r="I577" i="10"/>
  <c r="I576" i="10"/>
  <c r="I575" i="10"/>
  <c r="I574" i="10"/>
  <c r="I573" i="10"/>
  <c r="I572" i="10"/>
  <c r="I571" i="10"/>
  <c r="I570" i="10"/>
  <c r="I569" i="10"/>
  <c r="I568" i="10"/>
  <c r="I567" i="10"/>
  <c r="I566" i="10"/>
  <c r="I565" i="10"/>
  <c r="I564" i="10"/>
  <c r="I563" i="10"/>
  <c r="I562" i="10"/>
  <c r="I561" i="10"/>
  <c r="I560" i="10"/>
  <c r="I559" i="10"/>
  <c r="I558" i="10"/>
  <c r="I557" i="10"/>
  <c r="I556" i="10"/>
  <c r="I555" i="10"/>
  <c r="I554" i="10"/>
  <c r="I553" i="10"/>
  <c r="I552" i="10"/>
  <c r="I551" i="10"/>
  <c r="I550" i="10"/>
  <c r="I549" i="10"/>
  <c r="I548" i="10"/>
  <c r="I547" i="10"/>
  <c r="I546" i="10"/>
  <c r="I545" i="10"/>
  <c r="I544" i="10"/>
  <c r="I543" i="10"/>
  <c r="I542" i="10"/>
  <c r="I541" i="10"/>
  <c r="I540" i="10"/>
  <c r="I539" i="10"/>
  <c r="I538" i="10"/>
  <c r="I537" i="10"/>
  <c r="I536" i="10"/>
  <c r="I535" i="10"/>
  <c r="I534" i="10"/>
  <c r="I533" i="10"/>
  <c r="I532" i="10"/>
  <c r="I531" i="10"/>
  <c r="I530" i="10"/>
  <c r="I529" i="10"/>
  <c r="I528" i="10"/>
  <c r="I527" i="10"/>
  <c r="I526" i="10"/>
  <c r="I525" i="10"/>
  <c r="I524" i="10"/>
  <c r="I523" i="10"/>
  <c r="I522" i="10"/>
  <c r="I521" i="10"/>
  <c r="I520" i="10"/>
  <c r="I519" i="10"/>
  <c r="I518" i="10"/>
  <c r="I517" i="10"/>
  <c r="I516" i="10"/>
  <c r="I515" i="10"/>
  <c r="I514" i="10"/>
  <c r="I513" i="10"/>
  <c r="I512" i="10"/>
  <c r="I511" i="10"/>
  <c r="I510" i="10"/>
  <c r="I509" i="10"/>
  <c r="I508" i="10"/>
  <c r="I507" i="10"/>
  <c r="I506" i="10"/>
  <c r="I505" i="10"/>
  <c r="I504" i="10"/>
  <c r="I503" i="10"/>
  <c r="I502" i="10"/>
  <c r="I501" i="10"/>
  <c r="I500" i="10"/>
  <c r="I499" i="10"/>
  <c r="I498" i="10"/>
  <c r="I497" i="10"/>
  <c r="I496" i="10"/>
  <c r="I495" i="10"/>
  <c r="I494" i="10"/>
  <c r="I493" i="10"/>
  <c r="I492" i="10"/>
  <c r="I491" i="10"/>
  <c r="I490" i="10"/>
  <c r="I489" i="10"/>
  <c r="I488" i="10"/>
  <c r="I487" i="10"/>
  <c r="I486" i="10"/>
  <c r="I485" i="10"/>
  <c r="I484" i="10"/>
  <c r="I483" i="10"/>
  <c r="I482" i="10"/>
  <c r="I481" i="10"/>
  <c r="I480" i="10"/>
  <c r="I479" i="10"/>
  <c r="I478" i="10"/>
  <c r="I477" i="10"/>
  <c r="I476" i="10"/>
  <c r="I475" i="10"/>
  <c r="I474" i="10"/>
  <c r="I473" i="10"/>
  <c r="I472" i="10"/>
  <c r="I471" i="10"/>
  <c r="I470" i="10"/>
  <c r="I469" i="10"/>
  <c r="I468" i="10"/>
  <c r="I467" i="10"/>
  <c r="I466" i="10"/>
  <c r="I465" i="10"/>
  <c r="I464" i="10"/>
  <c r="I463" i="10"/>
  <c r="I462" i="10"/>
  <c r="I461" i="10"/>
  <c r="I460" i="10"/>
  <c r="I459" i="10"/>
  <c r="I458" i="10"/>
  <c r="I457" i="10"/>
  <c r="I456" i="10"/>
  <c r="I455" i="10"/>
  <c r="I454" i="10"/>
  <c r="I453" i="10"/>
  <c r="I452" i="10"/>
  <c r="I451" i="10"/>
  <c r="I450" i="10"/>
  <c r="I449" i="10"/>
  <c r="I448" i="10"/>
  <c r="I447" i="10"/>
  <c r="I446" i="10"/>
  <c r="I445" i="10"/>
  <c r="I444" i="10"/>
  <c r="I443" i="10"/>
  <c r="I442" i="10"/>
  <c r="I441" i="10"/>
  <c r="I440" i="10"/>
  <c r="I439" i="10"/>
  <c r="I438" i="10"/>
  <c r="I437" i="10"/>
  <c r="I436" i="10"/>
  <c r="I435" i="10"/>
  <c r="I434" i="10"/>
  <c r="I433" i="10"/>
  <c r="I432" i="10"/>
  <c r="I431" i="10"/>
  <c r="I430" i="10"/>
  <c r="I429" i="10"/>
  <c r="I428" i="10"/>
  <c r="I427" i="10"/>
  <c r="I426" i="10"/>
  <c r="I425" i="10"/>
  <c r="I424" i="10"/>
  <c r="I423" i="10"/>
  <c r="I422" i="10"/>
  <c r="I421" i="10"/>
  <c r="I420" i="10"/>
  <c r="I419" i="10"/>
  <c r="I418" i="10"/>
  <c r="I417" i="10"/>
  <c r="I416" i="10"/>
  <c r="I415" i="10"/>
  <c r="I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1" i="10"/>
  <c r="I400" i="10"/>
  <c r="I399" i="10"/>
  <c r="I398" i="10"/>
  <c r="I397" i="10"/>
  <c r="I396" i="10"/>
  <c r="I395" i="10"/>
  <c r="I394" i="10"/>
  <c r="I393" i="10"/>
  <c r="I392" i="10"/>
  <c r="I391" i="10"/>
  <c r="I390" i="10"/>
  <c r="I389" i="10"/>
  <c r="I388" i="10"/>
  <c r="I387" i="10"/>
  <c r="I386" i="10"/>
  <c r="I385" i="10"/>
  <c r="I384" i="10"/>
  <c r="I383" i="10"/>
  <c r="I382" i="10"/>
  <c r="I381" i="10"/>
  <c r="I380" i="10"/>
  <c r="I379" i="10"/>
  <c r="I378" i="10"/>
  <c r="I377" i="10"/>
  <c r="I376" i="10"/>
  <c r="I375" i="10"/>
  <c r="I374" i="10"/>
  <c r="I373" i="10"/>
  <c r="I372" i="10"/>
  <c r="I371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I358" i="10"/>
  <c r="I357" i="10"/>
  <c r="I356" i="10"/>
  <c r="I355" i="10"/>
  <c r="I354" i="10"/>
  <c r="I353" i="10"/>
  <c r="I352" i="10"/>
  <c r="I351" i="10"/>
  <c r="I350" i="10"/>
  <c r="I349" i="10"/>
  <c r="I348" i="10"/>
  <c r="I347" i="10"/>
  <c r="I346" i="10"/>
  <c r="I345" i="10"/>
  <c r="I344" i="10"/>
  <c r="I343" i="10"/>
  <c r="I342" i="10"/>
  <c r="I341" i="10"/>
  <c r="I340" i="10"/>
  <c r="I339" i="10"/>
  <c r="I338" i="10"/>
  <c r="I337" i="10"/>
  <c r="I336" i="10"/>
  <c r="I335" i="10"/>
  <c r="I334" i="10"/>
  <c r="I333" i="10"/>
  <c r="I332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I288" i="10"/>
  <c r="I287" i="10"/>
  <c r="I286" i="10"/>
  <c r="I285" i="10"/>
  <c r="I284" i="10"/>
  <c r="I283" i="10"/>
  <c r="I282" i="10"/>
  <c r="I281" i="10"/>
  <c r="I280" i="10"/>
  <c r="I279" i="10"/>
  <c r="I278" i="10"/>
  <c r="I277" i="10"/>
  <c r="I276" i="10"/>
  <c r="I275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I72" i="10"/>
  <c r="I71" i="10"/>
  <c r="I70" i="10"/>
  <c r="I69" i="10"/>
  <c r="I68" i="10"/>
  <c r="I67" i="10"/>
  <c r="I66" i="10"/>
  <c r="H66" i="10"/>
  <c r="I65" i="10"/>
  <c r="I64" i="10"/>
  <c r="I63" i="10"/>
  <c r="I62" i="10"/>
  <c r="I61" i="10"/>
  <c r="I60" i="10"/>
  <c r="I59" i="10"/>
  <c r="I58" i="10"/>
  <c r="I57" i="10"/>
  <c r="I56" i="10"/>
  <c r="I55" i="10"/>
  <c r="I54" i="10"/>
  <c r="I53" i="10"/>
  <c r="I52" i="10"/>
  <c r="I51" i="10"/>
  <c r="I50" i="10"/>
  <c r="I49" i="10"/>
  <c r="I48" i="10"/>
  <c r="I47" i="10"/>
  <c r="I46" i="10"/>
  <c r="I45" i="10"/>
  <c r="I44" i="10"/>
  <c r="I43" i="10"/>
  <c r="I42" i="10"/>
  <c r="I41" i="10"/>
  <c r="I40" i="10"/>
  <c r="I39" i="10"/>
  <c r="I38" i="10"/>
  <c r="I37" i="10"/>
  <c r="I36" i="10"/>
  <c r="I35" i="10"/>
  <c r="I34" i="10"/>
  <c r="I33" i="10"/>
  <c r="I32" i="10"/>
  <c r="I31" i="10"/>
  <c r="I30" i="10"/>
  <c r="I29" i="10"/>
  <c r="I28" i="10"/>
  <c r="I27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E13" i="10"/>
  <c r="M16" i="10"/>
  <c r="L16" i="10"/>
  <c r="I12" i="10"/>
  <c r="M15" i="10"/>
  <c r="L15" i="10"/>
  <c r="I11" i="10"/>
  <c r="I10" i="10"/>
  <c r="I9" i="10"/>
  <c r="I8" i="10"/>
  <c r="I7" i="10"/>
  <c r="P7" i="10"/>
  <c r="O7" i="10"/>
  <c r="I6" i="10"/>
  <c r="G6" i="10"/>
  <c r="I5" i="10"/>
  <c r="I4" i="10"/>
  <c r="I3" i="10"/>
  <c r="I2" i="10"/>
  <c r="R7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P16" i="2"/>
  <c r="O16" i="2"/>
  <c r="P15" i="2"/>
  <c r="O15" i="2"/>
  <c r="K21" i="10" l="1"/>
  <c r="K7" i="10"/>
  <c r="L10" i="10"/>
  <c r="L9" i="10"/>
  <c r="L7" i="10"/>
  <c r="M7" i="10"/>
  <c r="N7" i="10"/>
  <c r="G7" i="2" l="1"/>
  <c r="E17" i="2"/>
  <c r="E19" i="2"/>
  <c r="H80" i="2"/>
  <c r="E1602" i="2"/>
  <c r="E1791" i="2"/>
  <c r="E2878" i="2"/>
  <c r="E3259" i="2"/>
  <c r="E4018" i="2"/>
  <c r="E4126" i="2"/>
  <c r="E4410" i="2"/>
  <c r="E5560" i="2"/>
  <c r="E5607" i="2"/>
  <c r="E5889" i="2"/>
  <c r="E6330" i="2"/>
  <c r="E6658" i="2"/>
  <c r="E6998" i="2"/>
  <c r="O25" i="2" l="1"/>
  <c r="N7" i="2"/>
  <c r="O26" i="2"/>
  <c r="S7" i="2"/>
  <c r="N21" i="2"/>
  <c r="O9" i="2"/>
  <c r="O10" i="2"/>
  <c r="P7" i="2"/>
  <c r="O7" i="2"/>
  <c r="Q7" i="2"/>
  <c r="L2" i="2" l="1"/>
  <c r="L14" i="2"/>
  <c r="L26" i="2"/>
  <c r="L38" i="2"/>
  <c r="L50" i="2"/>
  <c r="L62" i="2"/>
  <c r="L74" i="2"/>
  <c r="L86" i="2"/>
  <c r="L98" i="2"/>
  <c r="L110" i="2"/>
  <c r="L122" i="2"/>
  <c r="L134" i="2"/>
  <c r="L146" i="2"/>
  <c r="L158" i="2"/>
  <c r="L170" i="2"/>
  <c r="L182" i="2"/>
  <c r="L194" i="2"/>
  <c r="L206" i="2"/>
  <c r="L218" i="2"/>
  <c r="L230" i="2"/>
  <c r="L242" i="2"/>
  <c r="L254" i="2"/>
  <c r="L266" i="2"/>
  <c r="L278" i="2"/>
  <c r="L290" i="2"/>
  <c r="L302" i="2"/>
  <c r="L314" i="2"/>
  <c r="L326" i="2"/>
  <c r="L338" i="2"/>
  <c r="L350" i="2"/>
  <c r="L362" i="2"/>
  <c r="L374" i="2"/>
  <c r="L386" i="2"/>
  <c r="L398" i="2"/>
  <c r="L410" i="2"/>
  <c r="L422" i="2"/>
  <c r="L434" i="2"/>
  <c r="L446" i="2"/>
  <c r="L458" i="2"/>
  <c r="L470" i="2"/>
  <c r="L482" i="2"/>
  <c r="L494" i="2"/>
  <c r="L506" i="2"/>
  <c r="L518" i="2"/>
  <c r="L3" i="2"/>
  <c r="L15" i="2"/>
  <c r="L27" i="2"/>
  <c r="L39" i="2"/>
  <c r="L51" i="2"/>
  <c r="L63" i="2"/>
  <c r="L75" i="2"/>
  <c r="L87" i="2"/>
  <c r="L99" i="2"/>
  <c r="L111" i="2"/>
  <c r="L123" i="2"/>
  <c r="L135" i="2"/>
  <c r="L147" i="2"/>
  <c r="L159" i="2"/>
  <c r="L171" i="2"/>
  <c r="L183" i="2"/>
  <c r="L195" i="2"/>
  <c r="L207" i="2"/>
  <c r="L219" i="2"/>
  <c r="L231" i="2"/>
  <c r="L243" i="2"/>
  <c r="L255" i="2"/>
  <c r="L267" i="2"/>
  <c r="L279" i="2"/>
  <c r="L291" i="2"/>
  <c r="L303" i="2"/>
  <c r="L315" i="2"/>
  <c r="L327" i="2"/>
  <c r="L339" i="2"/>
  <c r="L351" i="2"/>
  <c r="L363" i="2"/>
  <c r="L375" i="2"/>
  <c r="L387" i="2"/>
  <c r="L399" i="2"/>
  <c r="L411" i="2"/>
  <c r="L423" i="2"/>
  <c r="L435" i="2"/>
  <c r="L447" i="2"/>
  <c r="L459" i="2"/>
  <c r="L471" i="2"/>
  <c r="L483" i="2"/>
  <c r="L495" i="2"/>
  <c r="L507" i="2"/>
  <c r="L519" i="2"/>
  <c r="L531" i="2"/>
  <c r="L543" i="2"/>
  <c r="L555" i="2"/>
  <c r="L567" i="2"/>
  <c r="L579" i="2"/>
  <c r="L591" i="2"/>
  <c r="L603" i="2"/>
  <c r="L615" i="2"/>
  <c r="L627" i="2"/>
  <c r="L639" i="2"/>
  <c r="L651" i="2"/>
  <c r="L663" i="2"/>
  <c r="L675" i="2"/>
  <c r="L687" i="2"/>
  <c r="L699" i="2"/>
  <c r="L711" i="2"/>
  <c r="L723" i="2"/>
  <c r="L735" i="2"/>
  <c r="L747" i="2"/>
  <c r="L4" i="2"/>
  <c r="L16" i="2"/>
  <c r="L28" i="2"/>
  <c r="L40" i="2"/>
  <c r="L52" i="2"/>
  <c r="L64" i="2"/>
  <c r="L76" i="2"/>
  <c r="L88" i="2"/>
  <c r="L100" i="2"/>
  <c r="L112" i="2"/>
  <c r="L124" i="2"/>
  <c r="L136" i="2"/>
  <c r="L148" i="2"/>
  <c r="L160" i="2"/>
  <c r="L172" i="2"/>
  <c r="L184" i="2"/>
  <c r="L196" i="2"/>
  <c r="L208" i="2"/>
  <c r="L220" i="2"/>
  <c r="L232" i="2"/>
  <c r="L244" i="2"/>
  <c r="L256" i="2"/>
  <c r="L268" i="2"/>
  <c r="L280" i="2"/>
  <c r="L292" i="2"/>
  <c r="L304" i="2"/>
  <c r="L316" i="2"/>
  <c r="L328" i="2"/>
  <c r="L340" i="2"/>
  <c r="L352" i="2"/>
  <c r="L364" i="2"/>
  <c r="L376" i="2"/>
  <c r="L388" i="2"/>
  <c r="L400" i="2"/>
  <c r="L412" i="2"/>
  <c r="L424" i="2"/>
  <c r="L436" i="2"/>
  <c r="L448" i="2"/>
  <c r="L460" i="2"/>
  <c r="L472" i="2"/>
  <c r="L484" i="2"/>
  <c r="L496" i="2"/>
  <c r="L508" i="2"/>
  <c r="L520" i="2"/>
  <c r="L532" i="2"/>
  <c r="L544" i="2"/>
  <c r="L556" i="2"/>
  <c r="L568" i="2"/>
  <c r="L580" i="2"/>
  <c r="L592" i="2"/>
  <c r="L604" i="2"/>
  <c r="L616" i="2"/>
  <c r="L628" i="2"/>
  <c r="L640" i="2"/>
  <c r="L652" i="2"/>
  <c r="L664" i="2"/>
  <c r="L676" i="2"/>
  <c r="L688" i="2"/>
  <c r="L700" i="2"/>
  <c r="L712" i="2"/>
  <c r="L724" i="2"/>
  <c r="L736" i="2"/>
  <c r="L748" i="2"/>
  <c r="L760" i="2"/>
  <c r="L772" i="2"/>
  <c r="L784" i="2"/>
  <c r="L796" i="2"/>
  <c r="L808" i="2"/>
  <c r="L820" i="2"/>
  <c r="L832" i="2"/>
  <c r="L844" i="2"/>
  <c r="L856" i="2"/>
  <c r="L868" i="2"/>
  <c r="L880" i="2"/>
  <c r="L892" i="2"/>
  <c r="L904" i="2"/>
  <c r="L916" i="2"/>
  <c r="L928" i="2"/>
  <c r="L940" i="2"/>
  <c r="L952" i="2"/>
  <c r="L964" i="2"/>
  <c r="L976" i="2"/>
  <c r="L988" i="2"/>
  <c r="L1000" i="2"/>
  <c r="L1012" i="2"/>
  <c r="L5" i="2"/>
  <c r="L17" i="2"/>
  <c r="L29" i="2"/>
  <c r="L41" i="2"/>
  <c r="L53" i="2"/>
  <c r="L65" i="2"/>
  <c r="L77" i="2"/>
  <c r="L89" i="2"/>
  <c r="L101" i="2"/>
  <c r="L113" i="2"/>
  <c r="L125" i="2"/>
  <c r="L137" i="2"/>
  <c r="L149" i="2"/>
  <c r="L161" i="2"/>
  <c r="L173" i="2"/>
  <c r="L185" i="2"/>
  <c r="L197" i="2"/>
  <c r="L209" i="2"/>
  <c r="L221" i="2"/>
  <c r="L233" i="2"/>
  <c r="L245" i="2"/>
  <c r="L257" i="2"/>
  <c r="L269" i="2"/>
  <c r="L281" i="2"/>
  <c r="L293" i="2"/>
  <c r="L305" i="2"/>
  <c r="L317" i="2"/>
  <c r="L329" i="2"/>
  <c r="L341" i="2"/>
  <c r="L353" i="2"/>
  <c r="L365" i="2"/>
  <c r="L377" i="2"/>
  <c r="L389" i="2"/>
  <c r="L401" i="2"/>
  <c r="L413" i="2"/>
  <c r="L425" i="2"/>
  <c r="L437" i="2"/>
  <c r="L449" i="2"/>
  <c r="L461" i="2"/>
  <c r="L473" i="2"/>
  <c r="L485" i="2"/>
  <c r="L497" i="2"/>
  <c r="L509" i="2"/>
  <c r="L521" i="2"/>
  <c r="L533" i="2"/>
  <c r="L545" i="2"/>
  <c r="L557" i="2"/>
  <c r="L569" i="2"/>
  <c r="L581" i="2"/>
  <c r="L593" i="2"/>
  <c r="L605" i="2"/>
  <c r="L617" i="2"/>
  <c r="L629" i="2"/>
  <c r="L641" i="2"/>
  <c r="L653" i="2"/>
  <c r="L665" i="2"/>
  <c r="L6" i="2"/>
  <c r="L18" i="2"/>
  <c r="L30" i="2"/>
  <c r="L42" i="2"/>
  <c r="L54" i="2"/>
  <c r="L66" i="2"/>
  <c r="L78" i="2"/>
  <c r="L90" i="2"/>
  <c r="L102" i="2"/>
  <c r="L114" i="2"/>
  <c r="L126" i="2"/>
  <c r="L138" i="2"/>
  <c r="L150" i="2"/>
  <c r="L162" i="2"/>
  <c r="L174" i="2"/>
  <c r="L186" i="2"/>
  <c r="L198" i="2"/>
  <c r="L210" i="2"/>
  <c r="L222" i="2"/>
  <c r="L234" i="2"/>
  <c r="L246" i="2"/>
  <c r="L258" i="2"/>
  <c r="L270" i="2"/>
  <c r="L282" i="2"/>
  <c r="L294" i="2"/>
  <c r="L306" i="2"/>
  <c r="L318" i="2"/>
  <c r="L330" i="2"/>
  <c r="L342" i="2"/>
  <c r="L354" i="2"/>
  <c r="L366" i="2"/>
  <c r="L378" i="2"/>
  <c r="L390" i="2"/>
  <c r="L402" i="2"/>
  <c r="L414" i="2"/>
  <c r="L426" i="2"/>
  <c r="L438" i="2"/>
  <c r="L450" i="2"/>
  <c r="L462" i="2"/>
  <c r="L474" i="2"/>
  <c r="L486" i="2"/>
  <c r="L498" i="2"/>
  <c r="L510" i="2"/>
  <c r="L522" i="2"/>
  <c r="L534" i="2"/>
  <c r="L546" i="2"/>
  <c r="L558" i="2"/>
  <c r="L570" i="2"/>
  <c r="L582" i="2"/>
  <c r="L594" i="2"/>
  <c r="L606" i="2"/>
  <c r="L618" i="2"/>
  <c r="L630" i="2"/>
  <c r="L642" i="2"/>
  <c r="L654" i="2"/>
  <c r="L666" i="2"/>
  <c r="L678" i="2"/>
  <c r="L690" i="2"/>
  <c r="L702" i="2"/>
  <c r="L714" i="2"/>
  <c r="L726" i="2"/>
  <c r="L738" i="2"/>
  <c r="L750" i="2"/>
  <c r="L7" i="2"/>
  <c r="L19" i="2"/>
  <c r="L31" i="2"/>
  <c r="L43" i="2"/>
  <c r="L55" i="2"/>
  <c r="L67" i="2"/>
  <c r="L79" i="2"/>
  <c r="L91" i="2"/>
  <c r="L103" i="2"/>
  <c r="L115" i="2"/>
  <c r="L127" i="2"/>
  <c r="L139" i="2"/>
  <c r="L151" i="2"/>
  <c r="L163" i="2"/>
  <c r="L175" i="2"/>
  <c r="L187" i="2"/>
  <c r="L199" i="2"/>
  <c r="L211" i="2"/>
  <c r="L223" i="2"/>
  <c r="L235" i="2"/>
  <c r="L247" i="2"/>
  <c r="L259" i="2"/>
  <c r="L271" i="2"/>
  <c r="L283" i="2"/>
  <c r="L295" i="2"/>
  <c r="L307" i="2"/>
  <c r="L319" i="2"/>
  <c r="L331" i="2"/>
  <c r="L343" i="2"/>
  <c r="L355" i="2"/>
  <c r="L367" i="2"/>
  <c r="L379" i="2"/>
  <c r="L391" i="2"/>
  <c r="L403" i="2"/>
  <c r="L415" i="2"/>
  <c r="L427" i="2"/>
  <c r="L439" i="2"/>
  <c r="L451" i="2"/>
  <c r="L463" i="2"/>
  <c r="L475" i="2"/>
  <c r="L487" i="2"/>
  <c r="L499" i="2"/>
  <c r="L511" i="2"/>
  <c r="L523" i="2"/>
  <c r="L535" i="2"/>
  <c r="L547" i="2"/>
  <c r="L559" i="2"/>
  <c r="L571" i="2"/>
  <c r="L583" i="2"/>
  <c r="L595" i="2"/>
  <c r="L607" i="2"/>
  <c r="L619" i="2"/>
  <c r="L631" i="2"/>
  <c r="L643" i="2"/>
  <c r="L655" i="2"/>
  <c r="L667" i="2"/>
  <c r="L679" i="2"/>
  <c r="L691" i="2"/>
  <c r="L703" i="2"/>
  <c r="L715" i="2"/>
  <c r="L727" i="2"/>
  <c r="L739" i="2"/>
  <c r="L751" i="2"/>
  <c r="L8" i="2"/>
  <c r="L20" i="2"/>
  <c r="L32" i="2"/>
  <c r="L44" i="2"/>
  <c r="L56" i="2"/>
  <c r="L68" i="2"/>
  <c r="L92" i="2"/>
  <c r="L104" i="2"/>
  <c r="L116" i="2"/>
  <c r="L128" i="2"/>
  <c r="L140" i="2"/>
  <c r="L152" i="2"/>
  <c r="L164" i="2"/>
  <c r="L176" i="2"/>
  <c r="L188" i="2"/>
  <c r="L200" i="2"/>
  <c r="L212" i="2"/>
  <c r="L224" i="2"/>
  <c r="L236" i="2"/>
  <c r="L248" i="2"/>
  <c r="L260" i="2"/>
  <c r="L272" i="2"/>
  <c r="L284" i="2"/>
  <c r="L296" i="2"/>
  <c r="L308" i="2"/>
  <c r="L320" i="2"/>
  <c r="L332" i="2"/>
  <c r="L344" i="2"/>
  <c r="L356" i="2"/>
  <c r="L368" i="2"/>
  <c r="L380" i="2"/>
  <c r="L392" i="2"/>
  <c r="L404" i="2"/>
  <c r="L416" i="2"/>
  <c r="L428" i="2"/>
  <c r="L440" i="2"/>
  <c r="L452" i="2"/>
  <c r="L464" i="2"/>
  <c r="L476" i="2"/>
  <c r="L488" i="2"/>
  <c r="L500" i="2"/>
  <c r="L512" i="2"/>
  <c r="L524" i="2"/>
  <c r="L536" i="2"/>
  <c r="L548" i="2"/>
  <c r="L560" i="2"/>
  <c r="L572" i="2"/>
  <c r="L584" i="2"/>
  <c r="L596" i="2"/>
  <c r="L608" i="2"/>
  <c r="L620" i="2"/>
  <c r="L632" i="2"/>
  <c r="L644" i="2"/>
  <c r="L656" i="2"/>
  <c r="L668" i="2"/>
  <c r="L680" i="2"/>
  <c r="L692" i="2"/>
  <c r="L704" i="2"/>
  <c r="L716" i="2"/>
  <c r="L728" i="2"/>
  <c r="L740" i="2"/>
  <c r="L752" i="2"/>
  <c r="L764" i="2"/>
  <c r="L776" i="2"/>
  <c r="L788" i="2"/>
  <c r="L800" i="2"/>
  <c r="L812" i="2"/>
  <c r="L824" i="2"/>
  <c r="L836" i="2"/>
  <c r="L848" i="2"/>
  <c r="L860" i="2"/>
  <c r="L872" i="2"/>
  <c r="L884" i="2"/>
  <c r="L896" i="2"/>
  <c r="L908" i="2"/>
  <c r="L920" i="2"/>
  <c r="L932" i="2"/>
  <c r="L944" i="2"/>
  <c r="L956" i="2"/>
  <c r="L968" i="2"/>
  <c r="L980" i="2"/>
  <c r="L992" i="2"/>
  <c r="L1004" i="2"/>
  <c r="L1016" i="2"/>
  <c r="L9" i="2"/>
  <c r="L35" i="2"/>
  <c r="L61" i="2"/>
  <c r="L94" i="2"/>
  <c r="L120" i="2"/>
  <c r="L153" i="2"/>
  <c r="L179" i="2"/>
  <c r="L205" i="2"/>
  <c r="L238" i="2"/>
  <c r="L264" i="2"/>
  <c r="L297" i="2"/>
  <c r="L323" i="2"/>
  <c r="L349" i="2"/>
  <c r="L382" i="2"/>
  <c r="L408" i="2"/>
  <c r="L441" i="2"/>
  <c r="L467" i="2"/>
  <c r="L493" i="2"/>
  <c r="L526" i="2"/>
  <c r="L550" i="2"/>
  <c r="L574" i="2"/>
  <c r="L598" i="2"/>
  <c r="L622" i="2"/>
  <c r="L646" i="2"/>
  <c r="L670" i="2"/>
  <c r="L689" i="2"/>
  <c r="L709" i="2"/>
  <c r="L731" i="2"/>
  <c r="L753" i="2"/>
  <c r="L767" i="2"/>
  <c r="L781" i="2"/>
  <c r="L795" i="2"/>
  <c r="L810" i="2"/>
  <c r="L825" i="2"/>
  <c r="L839" i="2"/>
  <c r="L853" i="2"/>
  <c r="L867" i="2"/>
  <c r="L882" i="2"/>
  <c r="L897" i="2"/>
  <c r="L911" i="2"/>
  <c r="L925" i="2"/>
  <c r="L939" i="2"/>
  <c r="L954" i="2"/>
  <c r="L969" i="2"/>
  <c r="L983" i="2"/>
  <c r="L997" i="2"/>
  <c r="L1011" i="2"/>
  <c r="L1025" i="2"/>
  <c r="L1037" i="2"/>
  <c r="L1049" i="2"/>
  <c r="L1061" i="2"/>
  <c r="L1073" i="2"/>
  <c r="L1085" i="2"/>
  <c r="L1097" i="2"/>
  <c r="L1109" i="2"/>
  <c r="L1121" i="2"/>
  <c r="L1133" i="2"/>
  <c r="L1145" i="2"/>
  <c r="L1157" i="2"/>
  <c r="L1169" i="2"/>
  <c r="L1181" i="2"/>
  <c r="L1193" i="2"/>
  <c r="L1205" i="2"/>
  <c r="L1217" i="2"/>
  <c r="L1229" i="2"/>
  <c r="L1241" i="2"/>
  <c r="L1253" i="2"/>
  <c r="L1265" i="2"/>
  <c r="L1277" i="2"/>
  <c r="L1289" i="2"/>
  <c r="L1301" i="2"/>
  <c r="L1313" i="2"/>
  <c r="L1325" i="2"/>
  <c r="L1337" i="2"/>
  <c r="L1349" i="2"/>
  <c r="L1361" i="2"/>
  <c r="L1373" i="2"/>
  <c r="L1385" i="2"/>
  <c r="L1397" i="2"/>
  <c r="L1409" i="2"/>
  <c r="L1421" i="2"/>
  <c r="L1433" i="2"/>
  <c r="L1445" i="2"/>
  <c r="L1457" i="2"/>
  <c r="L1469" i="2"/>
  <c r="L10" i="2"/>
  <c r="L36" i="2"/>
  <c r="L69" i="2"/>
  <c r="L95" i="2"/>
  <c r="L121" i="2"/>
  <c r="L154" i="2"/>
  <c r="L180" i="2"/>
  <c r="L213" i="2"/>
  <c r="L239" i="2"/>
  <c r="L265" i="2"/>
  <c r="L298" i="2"/>
  <c r="L324" i="2"/>
  <c r="L357" i="2"/>
  <c r="L383" i="2"/>
  <c r="L409" i="2"/>
  <c r="L442" i="2"/>
  <c r="L468" i="2"/>
  <c r="L501" i="2"/>
  <c r="L527" i="2"/>
  <c r="L551" i="2"/>
  <c r="L575" i="2"/>
  <c r="L599" i="2"/>
  <c r="L623" i="2"/>
  <c r="L647" i="2"/>
  <c r="L671" i="2"/>
  <c r="L693" i="2"/>
  <c r="L710" i="2"/>
  <c r="L732" i="2"/>
  <c r="L754" i="2"/>
  <c r="L768" i="2"/>
  <c r="L782" i="2"/>
  <c r="L797" i="2"/>
  <c r="L811" i="2"/>
  <c r="L826" i="2"/>
  <c r="L840" i="2"/>
  <c r="L854" i="2"/>
  <c r="L869" i="2"/>
  <c r="L883" i="2"/>
  <c r="L898" i="2"/>
  <c r="L912" i="2"/>
  <c r="L926" i="2"/>
  <c r="L941" i="2"/>
  <c r="L955" i="2"/>
  <c r="L970" i="2"/>
  <c r="L984" i="2"/>
  <c r="L998" i="2"/>
  <c r="L1013" i="2"/>
  <c r="L1026" i="2"/>
  <c r="L1038" i="2"/>
  <c r="L1050" i="2"/>
  <c r="L1062" i="2"/>
  <c r="L1074" i="2"/>
  <c r="L1086" i="2"/>
  <c r="L1098" i="2"/>
  <c r="L1110" i="2"/>
  <c r="L1122" i="2"/>
  <c r="L1134" i="2"/>
  <c r="L1146" i="2"/>
  <c r="L1158" i="2"/>
  <c r="L1170" i="2"/>
  <c r="L1182" i="2"/>
  <c r="L1194" i="2"/>
  <c r="L1206" i="2"/>
  <c r="L1218" i="2"/>
  <c r="L1230" i="2"/>
  <c r="L1242" i="2"/>
  <c r="L1254" i="2"/>
  <c r="L1266" i="2"/>
  <c r="L1278" i="2"/>
  <c r="L1290" i="2"/>
  <c r="L1302" i="2"/>
  <c r="L1314" i="2"/>
  <c r="L1326" i="2"/>
  <c r="L1338" i="2"/>
  <c r="L1350" i="2"/>
  <c r="L1362" i="2"/>
  <c r="L1374" i="2"/>
  <c r="L1386" i="2"/>
  <c r="L1398" i="2"/>
  <c r="L1410" i="2"/>
  <c r="L1422" i="2"/>
  <c r="L1434" i="2"/>
  <c r="L1446" i="2"/>
  <c r="L1458" i="2"/>
  <c r="L1470" i="2"/>
  <c r="L11" i="2"/>
  <c r="L37" i="2"/>
  <c r="L70" i="2"/>
  <c r="L96" i="2"/>
  <c r="L129" i="2"/>
  <c r="L155" i="2"/>
  <c r="L181" i="2"/>
  <c r="L214" i="2"/>
  <c r="L240" i="2"/>
  <c r="L273" i="2"/>
  <c r="L299" i="2"/>
  <c r="L325" i="2"/>
  <c r="L358" i="2"/>
  <c r="L384" i="2"/>
  <c r="L417" i="2"/>
  <c r="L443" i="2"/>
  <c r="L469" i="2"/>
  <c r="L502" i="2"/>
  <c r="L528" i="2"/>
  <c r="L552" i="2"/>
  <c r="L576" i="2"/>
  <c r="L600" i="2"/>
  <c r="L624" i="2"/>
  <c r="L648" i="2"/>
  <c r="L672" i="2"/>
  <c r="L694" i="2"/>
  <c r="L713" i="2"/>
  <c r="L733" i="2"/>
  <c r="L755" i="2"/>
  <c r="L769" i="2"/>
  <c r="L783" i="2"/>
  <c r="L798" i="2"/>
  <c r="L813" i="2"/>
  <c r="L827" i="2"/>
  <c r="L841" i="2"/>
  <c r="L855" i="2"/>
  <c r="L870" i="2"/>
  <c r="L885" i="2"/>
  <c r="L899" i="2"/>
  <c r="L913" i="2"/>
  <c r="L927" i="2"/>
  <c r="L942" i="2"/>
  <c r="L957" i="2"/>
  <c r="L971" i="2"/>
  <c r="L985" i="2"/>
  <c r="L999" i="2"/>
  <c r="L1014" i="2"/>
  <c r="L1027" i="2"/>
  <c r="L1039" i="2"/>
  <c r="L1051" i="2"/>
  <c r="L1063" i="2"/>
  <c r="L1075" i="2"/>
  <c r="L1087" i="2"/>
  <c r="L1099" i="2"/>
  <c r="L1111" i="2"/>
  <c r="L1123" i="2"/>
  <c r="L1135" i="2"/>
  <c r="L1147" i="2"/>
  <c r="L1159" i="2"/>
  <c r="L1171" i="2"/>
  <c r="L1183" i="2"/>
  <c r="L1195" i="2"/>
  <c r="L1207" i="2"/>
  <c r="L1219" i="2"/>
  <c r="L1231" i="2"/>
  <c r="L1243" i="2"/>
  <c r="L1255" i="2"/>
  <c r="L1267" i="2"/>
  <c r="L1279" i="2"/>
  <c r="L1291" i="2"/>
  <c r="L1303" i="2"/>
  <c r="L1315" i="2"/>
  <c r="L1327" i="2"/>
  <c r="L1339" i="2"/>
  <c r="L1351" i="2"/>
  <c r="L1363" i="2"/>
  <c r="L1375" i="2"/>
  <c r="L1387" i="2"/>
  <c r="L1399" i="2"/>
  <c r="L1411" i="2"/>
  <c r="L1423" i="2"/>
  <c r="L1435" i="2"/>
  <c r="L1447" i="2"/>
  <c r="L1459" i="2"/>
  <c r="L1471" i="2"/>
  <c r="L1483" i="2"/>
  <c r="L1495" i="2"/>
  <c r="L1507" i="2"/>
  <c r="L12" i="2"/>
  <c r="L45" i="2"/>
  <c r="L71" i="2"/>
  <c r="L97" i="2"/>
  <c r="L130" i="2"/>
  <c r="L156" i="2"/>
  <c r="L189" i="2"/>
  <c r="L215" i="2"/>
  <c r="L241" i="2"/>
  <c r="L274" i="2"/>
  <c r="L300" i="2"/>
  <c r="L333" i="2"/>
  <c r="L359" i="2"/>
  <c r="L385" i="2"/>
  <c r="L418" i="2"/>
  <c r="L444" i="2"/>
  <c r="L477" i="2"/>
  <c r="L503" i="2"/>
  <c r="L529" i="2"/>
  <c r="L553" i="2"/>
  <c r="L577" i="2"/>
  <c r="L601" i="2"/>
  <c r="L625" i="2"/>
  <c r="L649" i="2"/>
  <c r="L673" i="2"/>
  <c r="L695" i="2"/>
  <c r="L717" i="2"/>
  <c r="L734" i="2"/>
  <c r="L756" i="2"/>
  <c r="L770" i="2"/>
  <c r="L785" i="2"/>
  <c r="L799" i="2"/>
  <c r="L814" i="2"/>
  <c r="L828" i="2"/>
  <c r="L842" i="2"/>
  <c r="L857" i="2"/>
  <c r="L871" i="2"/>
  <c r="L886" i="2"/>
  <c r="L900" i="2"/>
  <c r="L914" i="2"/>
  <c r="L929" i="2"/>
  <c r="L943" i="2"/>
  <c r="L958" i="2"/>
  <c r="L972" i="2"/>
  <c r="L986" i="2"/>
  <c r="L1001" i="2"/>
  <c r="L1015" i="2"/>
  <c r="L1028" i="2"/>
  <c r="L1040" i="2"/>
  <c r="L1052" i="2"/>
  <c r="L1064" i="2"/>
  <c r="L1076" i="2"/>
  <c r="L1088" i="2"/>
  <c r="L1100" i="2"/>
  <c r="L1112" i="2"/>
  <c r="L1124" i="2"/>
  <c r="L1136" i="2"/>
  <c r="L1148" i="2"/>
  <c r="L1160" i="2"/>
  <c r="L1172" i="2"/>
  <c r="L1184" i="2"/>
  <c r="L1196" i="2"/>
  <c r="L1208" i="2"/>
  <c r="L1220" i="2"/>
  <c r="L1232" i="2"/>
  <c r="L1244" i="2"/>
  <c r="L1256" i="2"/>
  <c r="L1268" i="2"/>
  <c r="L1280" i="2"/>
  <c r="L1292" i="2"/>
  <c r="L1304" i="2"/>
  <c r="L1316" i="2"/>
  <c r="L1328" i="2"/>
  <c r="L1340" i="2"/>
  <c r="L1352" i="2"/>
  <c r="L1364" i="2"/>
  <c r="L1376" i="2"/>
  <c r="L1388" i="2"/>
  <c r="L1400" i="2"/>
  <c r="L1412" i="2"/>
  <c r="L1424" i="2"/>
  <c r="L1436" i="2"/>
  <c r="L1448" i="2"/>
  <c r="L1460" i="2"/>
  <c r="L1472" i="2"/>
  <c r="L13" i="2"/>
  <c r="L46" i="2"/>
  <c r="L72" i="2"/>
  <c r="L105" i="2"/>
  <c r="L131" i="2"/>
  <c r="L157" i="2"/>
  <c r="L190" i="2"/>
  <c r="L216" i="2"/>
  <c r="L249" i="2"/>
  <c r="L275" i="2"/>
  <c r="L301" i="2"/>
  <c r="L334" i="2"/>
  <c r="L360" i="2"/>
  <c r="L393" i="2"/>
  <c r="L419" i="2"/>
  <c r="L445" i="2"/>
  <c r="L478" i="2"/>
  <c r="L504" i="2"/>
  <c r="L530" i="2"/>
  <c r="L554" i="2"/>
  <c r="L578" i="2"/>
  <c r="L602" i="2"/>
  <c r="L626" i="2"/>
  <c r="L650" i="2"/>
  <c r="L674" i="2"/>
  <c r="L696" i="2"/>
  <c r="L718" i="2"/>
  <c r="L737" i="2"/>
  <c r="L757" i="2"/>
  <c r="L771" i="2"/>
  <c r="L786" i="2"/>
  <c r="L801" i="2"/>
  <c r="L815" i="2"/>
  <c r="L829" i="2"/>
  <c r="L843" i="2"/>
  <c r="L858" i="2"/>
  <c r="L873" i="2"/>
  <c r="L887" i="2"/>
  <c r="L901" i="2"/>
  <c r="L915" i="2"/>
  <c r="L930" i="2"/>
  <c r="L945" i="2"/>
  <c r="L959" i="2"/>
  <c r="L973" i="2"/>
  <c r="L987" i="2"/>
  <c r="L1002" i="2"/>
  <c r="L1017" i="2"/>
  <c r="L1029" i="2"/>
  <c r="L1041" i="2"/>
  <c r="L1053" i="2"/>
  <c r="L1065" i="2"/>
  <c r="L1077" i="2"/>
  <c r="L1089" i="2"/>
  <c r="L1101" i="2"/>
  <c r="L1113" i="2"/>
  <c r="L1125" i="2"/>
  <c r="L1137" i="2"/>
  <c r="L1149" i="2"/>
  <c r="L1161" i="2"/>
  <c r="L1173" i="2"/>
  <c r="L1185" i="2"/>
  <c r="L1197" i="2"/>
  <c r="L1209" i="2"/>
  <c r="L1221" i="2"/>
  <c r="L1233" i="2"/>
  <c r="L1245" i="2"/>
  <c r="L1257" i="2"/>
  <c r="L1269" i="2"/>
  <c r="L1281" i="2"/>
  <c r="L1293" i="2"/>
  <c r="L1305" i="2"/>
  <c r="L1317" i="2"/>
  <c r="L1329" i="2"/>
  <c r="L1341" i="2"/>
  <c r="L1353" i="2"/>
  <c r="L1365" i="2"/>
  <c r="L1377" i="2"/>
  <c r="L1389" i="2"/>
  <c r="L1401" i="2"/>
  <c r="L1413" i="2"/>
  <c r="L1425" i="2"/>
  <c r="L1437" i="2"/>
  <c r="L1449" i="2"/>
  <c r="L1461" i="2"/>
  <c r="L21" i="2"/>
  <c r="L47" i="2"/>
  <c r="L73" i="2"/>
  <c r="L106" i="2"/>
  <c r="L132" i="2"/>
  <c r="L165" i="2"/>
  <c r="L191" i="2"/>
  <c r="L217" i="2"/>
  <c r="L250" i="2"/>
  <c r="L276" i="2"/>
  <c r="L309" i="2"/>
  <c r="L335" i="2"/>
  <c r="L361" i="2"/>
  <c r="L394" i="2"/>
  <c r="L420" i="2"/>
  <c r="L453" i="2"/>
  <c r="L479" i="2"/>
  <c r="L505" i="2"/>
  <c r="L537" i="2"/>
  <c r="L561" i="2"/>
  <c r="L585" i="2"/>
  <c r="L609" i="2"/>
  <c r="L633" i="2"/>
  <c r="L657" i="2"/>
  <c r="L677" i="2"/>
  <c r="L697" i="2"/>
  <c r="L719" i="2"/>
  <c r="L741" i="2"/>
  <c r="L758" i="2"/>
  <c r="L773" i="2"/>
  <c r="L787" i="2"/>
  <c r="L802" i="2"/>
  <c r="L816" i="2"/>
  <c r="L830" i="2"/>
  <c r="L845" i="2"/>
  <c r="L859" i="2"/>
  <c r="L874" i="2"/>
  <c r="L888" i="2"/>
  <c r="L902" i="2"/>
  <c r="L917" i="2"/>
  <c r="L931" i="2"/>
  <c r="L946" i="2"/>
  <c r="L960" i="2"/>
  <c r="L974" i="2"/>
  <c r="L989" i="2"/>
  <c r="L1003" i="2"/>
  <c r="L1018" i="2"/>
  <c r="L1030" i="2"/>
  <c r="L1042" i="2"/>
  <c r="L1054" i="2"/>
  <c r="L1066" i="2"/>
  <c r="L1078" i="2"/>
  <c r="L1090" i="2"/>
  <c r="L1102" i="2"/>
  <c r="L1114" i="2"/>
  <c r="L1126" i="2"/>
  <c r="L1138" i="2"/>
  <c r="L1150" i="2"/>
  <c r="L1162" i="2"/>
  <c r="L1174" i="2"/>
  <c r="L1186" i="2"/>
  <c r="L1198" i="2"/>
  <c r="L1210" i="2"/>
  <c r="L1222" i="2"/>
  <c r="L1234" i="2"/>
  <c r="L1246" i="2"/>
  <c r="L1258" i="2"/>
  <c r="L1270" i="2"/>
  <c r="L1282" i="2"/>
  <c r="L1294" i="2"/>
  <c r="L1306" i="2"/>
  <c r="L1318" i="2"/>
  <c r="L1330" i="2"/>
  <c r="L1342" i="2"/>
  <c r="L1354" i="2"/>
  <c r="L1366" i="2"/>
  <c r="L1378" i="2"/>
  <c r="L1390" i="2"/>
  <c r="L1402" i="2"/>
  <c r="L1414" i="2"/>
  <c r="L1426" i="2"/>
  <c r="L1438" i="2"/>
  <c r="L1450" i="2"/>
  <c r="L1462" i="2"/>
  <c r="L24" i="2"/>
  <c r="L57" i="2"/>
  <c r="L83" i="2"/>
  <c r="L109" i="2"/>
  <c r="L142" i="2"/>
  <c r="L168" i="2"/>
  <c r="L201" i="2"/>
  <c r="L227" i="2"/>
  <c r="L253" i="2"/>
  <c r="L286" i="2"/>
  <c r="L312" i="2"/>
  <c r="L345" i="2"/>
  <c r="L371" i="2"/>
  <c r="L397" i="2"/>
  <c r="L430" i="2"/>
  <c r="L456" i="2"/>
  <c r="L489" i="2"/>
  <c r="L515" i="2"/>
  <c r="L540" i="2"/>
  <c r="L564" i="2"/>
  <c r="L588" i="2"/>
  <c r="L612" i="2"/>
  <c r="L636" i="2"/>
  <c r="L660" i="2"/>
  <c r="L683" i="2"/>
  <c r="L705" i="2"/>
  <c r="L722" i="2"/>
  <c r="L744" i="2"/>
  <c r="L762" i="2"/>
  <c r="L777" i="2"/>
  <c r="L791" i="2"/>
  <c r="L805" i="2"/>
  <c r="L819" i="2"/>
  <c r="L834" i="2"/>
  <c r="L849" i="2"/>
  <c r="L863" i="2"/>
  <c r="L877" i="2"/>
  <c r="L891" i="2"/>
  <c r="L906" i="2"/>
  <c r="L921" i="2"/>
  <c r="L22" i="2"/>
  <c r="L84" i="2"/>
  <c r="L145" i="2"/>
  <c r="L226" i="2"/>
  <c r="L288" i="2"/>
  <c r="L369" i="2"/>
  <c r="L431" i="2"/>
  <c r="L492" i="2"/>
  <c r="L563" i="2"/>
  <c r="L614" i="2"/>
  <c r="L681" i="2"/>
  <c r="L725" i="2"/>
  <c r="L766" i="2"/>
  <c r="L804" i="2"/>
  <c r="L837" i="2"/>
  <c r="L875" i="2"/>
  <c r="L907" i="2"/>
  <c r="L937" i="2"/>
  <c r="L966" i="2"/>
  <c r="L995" i="2"/>
  <c r="L1023" i="2"/>
  <c r="L1047" i="2"/>
  <c r="L1071" i="2"/>
  <c r="L1095" i="2"/>
  <c r="L1119" i="2"/>
  <c r="L1143" i="2"/>
  <c r="L1167" i="2"/>
  <c r="L1191" i="2"/>
  <c r="L1215" i="2"/>
  <c r="L1239" i="2"/>
  <c r="L1263" i="2"/>
  <c r="L1287" i="2"/>
  <c r="L1311" i="2"/>
  <c r="L1335" i="2"/>
  <c r="L1359" i="2"/>
  <c r="L1383" i="2"/>
  <c r="L1407" i="2"/>
  <c r="L1431" i="2"/>
  <c r="L1455" i="2"/>
  <c r="L1477" i="2"/>
  <c r="L1490" i="2"/>
  <c r="L1503" i="2"/>
  <c r="L1516" i="2"/>
  <c r="L1528" i="2"/>
  <c r="L1540" i="2"/>
  <c r="L1552" i="2"/>
  <c r="L1564" i="2"/>
  <c r="L1576" i="2"/>
  <c r="L1588" i="2"/>
  <c r="L1600" i="2"/>
  <c r="L1612" i="2"/>
  <c r="L1624" i="2"/>
  <c r="L1636" i="2"/>
  <c r="L1648" i="2"/>
  <c r="L1660" i="2"/>
  <c r="L1672" i="2"/>
  <c r="L1684" i="2"/>
  <c r="L1696" i="2"/>
  <c r="L1708" i="2"/>
  <c r="L1720" i="2"/>
  <c r="L1732" i="2"/>
  <c r="L1744" i="2"/>
  <c r="L1756" i="2"/>
  <c r="L1768" i="2"/>
  <c r="L1780" i="2"/>
  <c r="L1792" i="2"/>
  <c r="L1804" i="2"/>
  <c r="L1816" i="2"/>
  <c r="L1828" i="2"/>
  <c r="L1840" i="2"/>
  <c r="L1852" i="2"/>
  <c r="L1864" i="2"/>
  <c r="L1876" i="2"/>
  <c r="L1888" i="2"/>
  <c r="L1900" i="2"/>
  <c r="L1912" i="2"/>
  <c r="L1924" i="2"/>
  <c r="L1936" i="2"/>
  <c r="L1948" i="2"/>
  <c r="L1960" i="2"/>
  <c r="L1972" i="2"/>
  <c r="L1984" i="2"/>
  <c r="L1996" i="2"/>
  <c r="L2008" i="2"/>
  <c r="L2020" i="2"/>
  <c r="L2032" i="2"/>
  <c r="L2044" i="2"/>
  <c r="L2056" i="2"/>
  <c r="L23" i="2"/>
  <c r="L85" i="2"/>
  <c r="L166" i="2"/>
  <c r="L228" i="2"/>
  <c r="L289" i="2"/>
  <c r="L370" i="2"/>
  <c r="L432" i="2"/>
  <c r="L513" i="2"/>
  <c r="L565" i="2"/>
  <c r="L621" i="2"/>
  <c r="L682" i="2"/>
  <c r="L729" i="2"/>
  <c r="L774" i="2"/>
  <c r="L806" i="2"/>
  <c r="L838" i="2"/>
  <c r="L876" i="2"/>
  <c r="L909" i="2"/>
  <c r="L938" i="2"/>
  <c r="L967" i="2"/>
  <c r="L996" i="2"/>
  <c r="L1024" i="2"/>
  <c r="L1048" i="2"/>
  <c r="L1072" i="2"/>
  <c r="L1096" i="2"/>
  <c r="L1120" i="2"/>
  <c r="L1144" i="2"/>
  <c r="L1168" i="2"/>
  <c r="L1192" i="2"/>
  <c r="L1216" i="2"/>
  <c r="L1240" i="2"/>
  <c r="L1264" i="2"/>
  <c r="L1288" i="2"/>
  <c r="L1312" i="2"/>
  <c r="L1336" i="2"/>
  <c r="L1360" i="2"/>
  <c r="L1384" i="2"/>
  <c r="L1408" i="2"/>
  <c r="L1432" i="2"/>
  <c r="L1456" i="2"/>
  <c r="L1478" i="2"/>
  <c r="L1491" i="2"/>
  <c r="L1504" i="2"/>
  <c r="L1517" i="2"/>
  <c r="L1529" i="2"/>
  <c r="L1541" i="2"/>
  <c r="L1553" i="2"/>
  <c r="L1565" i="2"/>
  <c r="L1577" i="2"/>
  <c r="L1589" i="2"/>
  <c r="L1601" i="2"/>
  <c r="L1613" i="2"/>
  <c r="L1625" i="2"/>
  <c r="L1637" i="2"/>
  <c r="L1649" i="2"/>
  <c r="L1661" i="2"/>
  <c r="L1673" i="2"/>
  <c r="L1685" i="2"/>
  <c r="L1697" i="2"/>
  <c r="L1709" i="2"/>
  <c r="L1721" i="2"/>
  <c r="L1733" i="2"/>
  <c r="L1745" i="2"/>
  <c r="L1757" i="2"/>
  <c r="L1769" i="2"/>
  <c r="L1781" i="2"/>
  <c r="L1793" i="2"/>
  <c r="L1805" i="2"/>
  <c r="L1817" i="2"/>
  <c r="L1829" i="2"/>
  <c r="L1841" i="2"/>
  <c r="L1853" i="2"/>
  <c r="L1865" i="2"/>
  <c r="L1877" i="2"/>
  <c r="L1889" i="2"/>
  <c r="L1901" i="2"/>
  <c r="L1913" i="2"/>
  <c r="L1925" i="2"/>
  <c r="L1937" i="2"/>
  <c r="L1949" i="2"/>
  <c r="L1961" i="2"/>
  <c r="L1973" i="2"/>
  <c r="L1985" i="2"/>
  <c r="L1997" i="2"/>
  <c r="L2009" i="2"/>
  <c r="L2021" i="2"/>
  <c r="L2033" i="2"/>
  <c r="L2045" i="2"/>
  <c r="L2057" i="2"/>
  <c r="L2069" i="2"/>
  <c r="L2081" i="2"/>
  <c r="L2093" i="2"/>
  <c r="L2105" i="2"/>
  <c r="L2117" i="2"/>
  <c r="L2129" i="2"/>
  <c r="L2141" i="2"/>
  <c r="L2153" i="2"/>
  <c r="L2165" i="2"/>
  <c r="L2177" i="2"/>
  <c r="L2189" i="2"/>
  <c r="L2201" i="2"/>
  <c r="L2213" i="2"/>
  <c r="L25" i="2"/>
  <c r="L93" i="2"/>
  <c r="L167" i="2"/>
  <c r="L229" i="2"/>
  <c r="L310" i="2"/>
  <c r="L372" i="2"/>
  <c r="L433" i="2"/>
  <c r="L514" i="2"/>
  <c r="L566" i="2"/>
  <c r="L634" i="2"/>
  <c r="L684" i="2"/>
  <c r="L730" i="2"/>
  <c r="L775" i="2"/>
  <c r="L807" i="2"/>
  <c r="L846" i="2"/>
  <c r="L878" i="2"/>
  <c r="L910" i="2"/>
  <c r="L947" i="2"/>
  <c r="L975" i="2"/>
  <c r="L1005" i="2"/>
  <c r="L1031" i="2"/>
  <c r="L1055" i="2"/>
  <c r="L1079" i="2"/>
  <c r="L1103" i="2"/>
  <c r="L1127" i="2"/>
  <c r="L1151" i="2"/>
  <c r="L1175" i="2"/>
  <c r="L1199" i="2"/>
  <c r="L1223" i="2"/>
  <c r="L1247" i="2"/>
  <c r="L1271" i="2"/>
  <c r="L1295" i="2"/>
  <c r="L1319" i="2"/>
  <c r="L1343" i="2"/>
  <c r="L1367" i="2"/>
  <c r="L1391" i="2"/>
  <c r="L1415" i="2"/>
  <c r="L1439" i="2"/>
  <c r="L1463" i="2"/>
  <c r="L1479" i="2"/>
  <c r="L1492" i="2"/>
  <c r="L1505" i="2"/>
  <c r="L1518" i="2"/>
  <c r="L1530" i="2"/>
  <c r="L1542" i="2"/>
  <c r="L1554" i="2"/>
  <c r="L1566" i="2"/>
  <c r="L1578" i="2"/>
  <c r="L1590" i="2"/>
  <c r="L1602" i="2"/>
  <c r="L1614" i="2"/>
  <c r="L1626" i="2"/>
  <c r="L1638" i="2"/>
  <c r="L1650" i="2"/>
  <c r="L1662" i="2"/>
  <c r="L1674" i="2"/>
  <c r="L1686" i="2"/>
  <c r="L1698" i="2"/>
  <c r="L1710" i="2"/>
  <c r="L1722" i="2"/>
  <c r="L1734" i="2"/>
  <c r="L1746" i="2"/>
  <c r="L33" i="2"/>
  <c r="L107" i="2"/>
  <c r="L169" i="2"/>
  <c r="L237" i="2"/>
  <c r="L311" i="2"/>
  <c r="L373" i="2"/>
  <c r="L454" i="2"/>
  <c r="L516" i="2"/>
  <c r="L573" i="2"/>
  <c r="L635" i="2"/>
  <c r="L685" i="2"/>
  <c r="L742" i="2"/>
  <c r="L778" i="2"/>
  <c r="L809" i="2"/>
  <c r="L847" i="2"/>
  <c r="L879" i="2"/>
  <c r="L918" i="2"/>
  <c r="L948" i="2"/>
  <c r="L977" i="2"/>
  <c r="L1006" i="2"/>
  <c r="L1032" i="2"/>
  <c r="L1056" i="2"/>
  <c r="L1080" i="2"/>
  <c r="L1104" i="2"/>
  <c r="L1128" i="2"/>
  <c r="L1152" i="2"/>
  <c r="L1176" i="2"/>
  <c r="L1200" i="2"/>
  <c r="L1224" i="2"/>
  <c r="L1248" i="2"/>
  <c r="L1272" i="2"/>
  <c r="L1296" i="2"/>
  <c r="L1320" i="2"/>
  <c r="L1344" i="2"/>
  <c r="L1368" i="2"/>
  <c r="L1392" i="2"/>
  <c r="L1416" i="2"/>
  <c r="L1440" i="2"/>
  <c r="L1464" i="2"/>
  <c r="L1480" i="2"/>
  <c r="L1493" i="2"/>
  <c r="L1506" i="2"/>
  <c r="L1519" i="2"/>
  <c r="L1531" i="2"/>
  <c r="L1543" i="2"/>
  <c r="L1555" i="2"/>
  <c r="L1567" i="2"/>
  <c r="L1579" i="2"/>
  <c r="L1591" i="2"/>
  <c r="L1603" i="2"/>
  <c r="L1615" i="2"/>
  <c r="L1627" i="2"/>
  <c r="L1639" i="2"/>
  <c r="L1651" i="2"/>
  <c r="L1663" i="2"/>
  <c r="L1675" i="2"/>
  <c r="L1687" i="2"/>
  <c r="L1699" i="2"/>
  <c r="L1711" i="2"/>
  <c r="L1723" i="2"/>
  <c r="L1735" i="2"/>
  <c r="L1747" i="2"/>
  <c r="L1759" i="2"/>
  <c r="L1771" i="2"/>
  <c r="L1783" i="2"/>
  <c r="L1795" i="2"/>
  <c r="L1807" i="2"/>
  <c r="L1819" i="2"/>
  <c r="L1831" i="2"/>
  <c r="L1843" i="2"/>
  <c r="L1855" i="2"/>
  <c r="L1867" i="2"/>
  <c r="L1879" i="2"/>
  <c r="L1891" i="2"/>
  <c r="L1903" i="2"/>
  <c r="L1915" i="2"/>
  <c r="L1927" i="2"/>
  <c r="L1939" i="2"/>
  <c r="L1951" i="2"/>
  <c r="L1963" i="2"/>
  <c r="L1975" i="2"/>
  <c r="L1987" i="2"/>
  <c r="L1999" i="2"/>
  <c r="L2011" i="2"/>
  <c r="L2023" i="2"/>
  <c r="L2035" i="2"/>
  <c r="L2047" i="2"/>
  <c r="L2059" i="2"/>
  <c r="L2071" i="2"/>
  <c r="L2083" i="2"/>
  <c r="L2095" i="2"/>
  <c r="L2107" i="2"/>
  <c r="L2119" i="2"/>
  <c r="L2131" i="2"/>
  <c r="L2143" i="2"/>
  <c r="L2155" i="2"/>
  <c r="L2167" i="2"/>
  <c r="L2179" i="2"/>
  <c r="L2191" i="2"/>
  <c r="L2203" i="2"/>
  <c r="L34" i="2"/>
  <c r="L108" i="2"/>
  <c r="L177" i="2"/>
  <c r="L251" i="2"/>
  <c r="L313" i="2"/>
  <c r="L381" i="2"/>
  <c r="L455" i="2"/>
  <c r="L517" i="2"/>
  <c r="L586" i="2"/>
  <c r="L637" i="2"/>
  <c r="L686" i="2"/>
  <c r="L743" i="2"/>
  <c r="L779" i="2"/>
  <c r="L817" i="2"/>
  <c r="L850" i="2"/>
  <c r="L881" i="2"/>
  <c r="L919" i="2"/>
  <c r="L949" i="2"/>
  <c r="L978" i="2"/>
  <c r="L1007" i="2"/>
  <c r="L1033" i="2"/>
  <c r="L1057" i="2"/>
  <c r="L1081" i="2"/>
  <c r="L1105" i="2"/>
  <c r="L1129" i="2"/>
  <c r="L1153" i="2"/>
  <c r="L1177" i="2"/>
  <c r="L1201" i="2"/>
  <c r="L1225" i="2"/>
  <c r="L1249" i="2"/>
  <c r="L1273" i="2"/>
  <c r="L1297" i="2"/>
  <c r="L1321" i="2"/>
  <c r="L1345" i="2"/>
  <c r="L1369" i="2"/>
  <c r="L1393" i="2"/>
  <c r="L1417" i="2"/>
  <c r="L1441" i="2"/>
  <c r="L1465" i="2"/>
  <c r="L1481" i="2"/>
  <c r="L1494" i="2"/>
  <c r="L1508" i="2"/>
  <c r="L1520" i="2"/>
  <c r="L1532" i="2"/>
  <c r="L1544" i="2"/>
  <c r="L1556" i="2"/>
  <c r="L1568" i="2"/>
  <c r="L1580" i="2"/>
  <c r="L1592" i="2"/>
  <c r="L1604" i="2"/>
  <c r="L1616" i="2"/>
  <c r="L1628" i="2"/>
  <c r="L1640" i="2"/>
  <c r="L1652" i="2"/>
  <c r="L1664" i="2"/>
  <c r="L1676" i="2"/>
  <c r="L1688" i="2"/>
  <c r="L1700" i="2"/>
  <c r="L1712" i="2"/>
  <c r="L1724" i="2"/>
  <c r="L1736" i="2"/>
  <c r="L1748" i="2"/>
  <c r="L1760" i="2"/>
  <c r="L1772" i="2"/>
  <c r="L1784" i="2"/>
  <c r="L1796" i="2"/>
  <c r="L1808" i="2"/>
  <c r="L1820" i="2"/>
  <c r="L1832" i="2"/>
  <c r="L1844" i="2"/>
  <c r="L1856" i="2"/>
  <c r="L1868" i="2"/>
  <c r="L1880" i="2"/>
  <c r="L1892" i="2"/>
  <c r="L1904" i="2"/>
  <c r="L1916" i="2"/>
  <c r="L1928" i="2"/>
  <c r="L1940" i="2"/>
  <c r="L1952" i="2"/>
  <c r="L1964" i="2"/>
  <c r="L1976" i="2"/>
  <c r="L1988" i="2"/>
  <c r="L2000" i="2"/>
  <c r="L2012" i="2"/>
  <c r="L2024" i="2"/>
  <c r="L48" i="2"/>
  <c r="L117" i="2"/>
  <c r="L178" i="2"/>
  <c r="L252" i="2"/>
  <c r="L321" i="2"/>
  <c r="L395" i="2"/>
  <c r="L457" i="2"/>
  <c r="L525" i="2"/>
  <c r="L587" i="2"/>
  <c r="L638" i="2"/>
  <c r="L698" i="2"/>
  <c r="L745" i="2"/>
  <c r="L780" i="2"/>
  <c r="L818" i="2"/>
  <c r="L851" i="2"/>
  <c r="L889" i="2"/>
  <c r="L922" i="2"/>
  <c r="L950" i="2"/>
  <c r="L979" i="2"/>
  <c r="L1008" i="2"/>
  <c r="L1034" i="2"/>
  <c r="L1058" i="2"/>
  <c r="L1082" i="2"/>
  <c r="L1106" i="2"/>
  <c r="L1130" i="2"/>
  <c r="L1154" i="2"/>
  <c r="L1178" i="2"/>
  <c r="L1202" i="2"/>
  <c r="L1226" i="2"/>
  <c r="L1250" i="2"/>
  <c r="L1274" i="2"/>
  <c r="L1298" i="2"/>
  <c r="L1322" i="2"/>
  <c r="L1346" i="2"/>
  <c r="L1370" i="2"/>
  <c r="L1394" i="2"/>
  <c r="L1418" i="2"/>
  <c r="L1442" i="2"/>
  <c r="L1466" i="2"/>
  <c r="L1482" i="2"/>
  <c r="L1496" i="2"/>
  <c r="L1509" i="2"/>
  <c r="L1521" i="2"/>
  <c r="L1533" i="2"/>
  <c r="L1545" i="2"/>
  <c r="L1557" i="2"/>
  <c r="L1569" i="2"/>
  <c r="L1581" i="2"/>
  <c r="L1593" i="2"/>
  <c r="L1605" i="2"/>
  <c r="L1617" i="2"/>
  <c r="L1629" i="2"/>
  <c r="L1641" i="2"/>
  <c r="L1653" i="2"/>
  <c r="L1665" i="2"/>
  <c r="L1677" i="2"/>
  <c r="L1689" i="2"/>
  <c r="L1701" i="2"/>
  <c r="L1713" i="2"/>
  <c r="L1725" i="2"/>
  <c r="L1737" i="2"/>
  <c r="L1749" i="2"/>
  <c r="L1761" i="2"/>
  <c r="L1773" i="2"/>
  <c r="L1785" i="2"/>
  <c r="L1797" i="2"/>
  <c r="L1809" i="2"/>
  <c r="L1821" i="2"/>
  <c r="L1833" i="2"/>
  <c r="L1845" i="2"/>
  <c r="L1857" i="2"/>
  <c r="L1869" i="2"/>
  <c r="L1881" i="2"/>
  <c r="L1893" i="2"/>
  <c r="L1905" i="2"/>
  <c r="L1917" i="2"/>
  <c r="L1929" i="2"/>
  <c r="L1941" i="2"/>
  <c r="L1953" i="2"/>
  <c r="L1965" i="2"/>
  <c r="L1977" i="2"/>
  <c r="L1989" i="2"/>
  <c r="L2001" i="2"/>
  <c r="L2013" i="2"/>
  <c r="L2025" i="2"/>
  <c r="L49" i="2"/>
  <c r="L118" i="2"/>
  <c r="L192" i="2"/>
  <c r="L261" i="2"/>
  <c r="L322" i="2"/>
  <c r="L396" i="2"/>
  <c r="L465" i="2"/>
  <c r="L538" i="2"/>
  <c r="L589" i="2"/>
  <c r="L645" i="2"/>
  <c r="L701" i="2"/>
  <c r="L746" i="2"/>
  <c r="L789" i="2"/>
  <c r="L821" i="2"/>
  <c r="L852" i="2"/>
  <c r="L890" i="2"/>
  <c r="L923" i="2"/>
  <c r="L951" i="2"/>
  <c r="L981" i="2"/>
  <c r="L1009" i="2"/>
  <c r="L1035" i="2"/>
  <c r="L1059" i="2"/>
  <c r="L1083" i="2"/>
  <c r="L1107" i="2"/>
  <c r="L1131" i="2"/>
  <c r="L1155" i="2"/>
  <c r="L1179" i="2"/>
  <c r="L1203" i="2"/>
  <c r="L1227" i="2"/>
  <c r="L1251" i="2"/>
  <c r="L1275" i="2"/>
  <c r="L1299" i="2"/>
  <c r="L1323" i="2"/>
  <c r="L1347" i="2"/>
  <c r="L1371" i="2"/>
  <c r="L1395" i="2"/>
  <c r="L1419" i="2"/>
  <c r="L1443" i="2"/>
  <c r="L1467" i="2"/>
  <c r="L1484" i="2"/>
  <c r="L1497" i="2"/>
  <c r="L1510" i="2"/>
  <c r="L1522" i="2"/>
  <c r="L1534" i="2"/>
  <c r="L1546" i="2"/>
  <c r="L1558" i="2"/>
  <c r="L1570" i="2"/>
  <c r="L1582" i="2"/>
  <c r="L1594" i="2"/>
  <c r="L1606" i="2"/>
  <c r="L1618" i="2"/>
  <c r="L58" i="2"/>
  <c r="L203" i="2"/>
  <c r="L348" i="2"/>
  <c r="L541" i="2"/>
  <c r="L662" i="2"/>
  <c r="L790" i="2"/>
  <c r="L864" i="2"/>
  <c r="L936" i="2"/>
  <c r="L1019" i="2"/>
  <c r="L1069" i="2"/>
  <c r="L1132" i="2"/>
  <c r="L1188" i="2"/>
  <c r="L1238" i="2"/>
  <c r="L1307" i="2"/>
  <c r="L1357" i="2"/>
  <c r="L1420" i="2"/>
  <c r="L1474" i="2"/>
  <c r="L1502" i="2"/>
  <c r="L1536" i="2"/>
  <c r="L1562" i="2"/>
  <c r="L1595" i="2"/>
  <c r="L1621" i="2"/>
  <c r="L1645" i="2"/>
  <c r="L1669" i="2"/>
  <c r="L1693" i="2"/>
  <c r="L1717" i="2"/>
  <c r="L1741" i="2"/>
  <c r="L1764" i="2"/>
  <c r="L1786" i="2"/>
  <c r="L1803" i="2"/>
  <c r="L1825" i="2"/>
  <c r="L1847" i="2"/>
  <c r="L1866" i="2"/>
  <c r="L1886" i="2"/>
  <c r="L1908" i="2"/>
  <c r="L1930" i="2"/>
  <c r="L1947" i="2"/>
  <c r="L1969" i="2"/>
  <c r="L1991" i="2"/>
  <c r="L2010" i="2"/>
  <c r="L2030" i="2"/>
  <c r="L2048" i="2"/>
  <c r="L2063" i="2"/>
  <c r="L2077" i="2"/>
  <c r="L2091" i="2"/>
  <c r="L2106" i="2"/>
  <c r="L2121" i="2"/>
  <c r="L2135" i="2"/>
  <c r="L2149" i="2"/>
  <c r="L2163" i="2"/>
  <c r="L2178" i="2"/>
  <c r="L2193" i="2"/>
  <c r="L2207" i="2"/>
  <c r="L2220" i="2"/>
  <c r="L2232" i="2"/>
  <c r="L2244" i="2"/>
  <c r="L2256" i="2"/>
  <c r="L2268" i="2"/>
  <c r="L2280" i="2"/>
  <c r="L2292" i="2"/>
  <c r="L2304" i="2"/>
  <c r="L2316" i="2"/>
  <c r="L2328" i="2"/>
  <c r="L2340" i="2"/>
  <c r="L2352" i="2"/>
  <c r="L2364" i="2"/>
  <c r="L2376" i="2"/>
  <c r="L2388" i="2"/>
  <c r="L2400" i="2"/>
  <c r="L2412" i="2"/>
  <c r="L2424" i="2"/>
  <c r="L2436" i="2"/>
  <c r="L2448" i="2"/>
  <c r="L2460" i="2"/>
  <c r="L2472" i="2"/>
  <c r="L2484" i="2"/>
  <c r="L2496" i="2"/>
  <c r="L2508" i="2"/>
  <c r="L2520" i="2"/>
  <c r="L2532" i="2"/>
  <c r="L2544" i="2"/>
  <c r="L2556" i="2"/>
  <c r="L2568" i="2"/>
  <c r="L2580" i="2"/>
  <c r="L2592" i="2"/>
  <c r="L2604" i="2"/>
  <c r="L2616" i="2"/>
  <c r="L2628" i="2"/>
  <c r="L2640" i="2"/>
  <c r="L2652" i="2"/>
  <c r="L2664" i="2"/>
  <c r="L2676" i="2"/>
  <c r="L2688" i="2"/>
  <c r="L2700" i="2"/>
  <c r="L2712" i="2"/>
  <c r="L2724" i="2"/>
  <c r="L2736" i="2"/>
  <c r="L2748" i="2"/>
  <c r="L2760" i="2"/>
  <c r="L2772" i="2"/>
  <c r="L2784" i="2"/>
  <c r="L2796" i="2"/>
  <c r="L2808" i="2"/>
  <c r="L2820" i="2"/>
  <c r="L2832" i="2"/>
  <c r="L2844" i="2"/>
  <c r="L2856" i="2"/>
  <c r="L2868" i="2"/>
  <c r="L2880" i="2"/>
  <c r="L2892" i="2"/>
  <c r="L2904" i="2"/>
  <c r="L2916" i="2"/>
  <c r="L2928" i="2"/>
  <c r="L2940" i="2"/>
  <c r="L2952" i="2"/>
  <c r="L2964" i="2"/>
  <c r="L2976" i="2"/>
  <c r="L2988" i="2"/>
  <c r="L3000" i="2"/>
  <c r="L3012" i="2"/>
  <c r="L3024" i="2"/>
  <c r="L3036" i="2"/>
  <c r="L3048" i="2"/>
  <c r="L3060" i="2"/>
  <c r="L3072" i="2"/>
  <c r="L3084" i="2"/>
  <c r="L3096" i="2"/>
  <c r="L3108" i="2"/>
  <c r="L3120" i="2"/>
  <c r="L3132" i="2"/>
  <c r="L3144" i="2"/>
  <c r="L3156" i="2"/>
  <c r="L3168" i="2"/>
  <c r="L3180" i="2"/>
  <c r="L3192" i="2"/>
  <c r="L3204" i="2"/>
  <c r="L3216" i="2"/>
  <c r="L3228" i="2"/>
  <c r="L3240" i="2"/>
  <c r="L3252" i="2"/>
  <c r="L3264" i="2"/>
  <c r="L3276" i="2"/>
  <c r="L3288" i="2"/>
  <c r="L3300" i="2"/>
  <c r="L3312" i="2"/>
  <c r="L3324" i="2"/>
  <c r="L3336" i="2"/>
  <c r="L3348" i="2"/>
  <c r="L3360" i="2"/>
  <c r="L3372" i="2"/>
  <c r="L3384" i="2"/>
  <c r="L3396" i="2"/>
  <c r="L59" i="2"/>
  <c r="L204" i="2"/>
  <c r="L405" i="2"/>
  <c r="L542" i="2"/>
  <c r="L669" i="2"/>
  <c r="L792" i="2"/>
  <c r="L865" i="2"/>
  <c r="L953" i="2"/>
  <c r="L1020" i="2"/>
  <c r="L1070" i="2"/>
  <c r="L1139" i="2"/>
  <c r="L1189" i="2"/>
  <c r="L1252" i="2"/>
  <c r="L1308" i="2"/>
  <c r="L1358" i="2"/>
  <c r="L1427" i="2"/>
  <c r="L1475" i="2"/>
  <c r="L1511" i="2"/>
  <c r="L1537" i="2"/>
  <c r="L1563" i="2"/>
  <c r="L1596" i="2"/>
  <c r="L1622" i="2"/>
  <c r="L1646" i="2"/>
  <c r="L1670" i="2"/>
  <c r="L1694" i="2"/>
  <c r="L1718" i="2"/>
  <c r="L1742" i="2"/>
  <c r="L1765" i="2"/>
  <c r="L1787" i="2"/>
  <c r="L1806" i="2"/>
  <c r="L1826" i="2"/>
  <c r="L1848" i="2"/>
  <c r="L1870" i="2"/>
  <c r="L1887" i="2"/>
  <c r="L1909" i="2"/>
  <c r="L1931" i="2"/>
  <c r="L1950" i="2"/>
  <c r="L1970" i="2"/>
  <c r="L1992" i="2"/>
  <c r="L2014" i="2"/>
  <c r="L2031" i="2"/>
  <c r="L2049" i="2"/>
  <c r="L2064" i="2"/>
  <c r="L2078" i="2"/>
  <c r="L2092" i="2"/>
  <c r="L2108" i="2"/>
  <c r="L2122" i="2"/>
  <c r="L2136" i="2"/>
  <c r="L2150" i="2"/>
  <c r="L2164" i="2"/>
  <c r="L2180" i="2"/>
  <c r="L2194" i="2"/>
  <c r="L2208" i="2"/>
  <c r="L2221" i="2"/>
  <c r="L2233" i="2"/>
  <c r="L2245" i="2"/>
  <c r="L2257" i="2"/>
  <c r="L2269" i="2"/>
  <c r="L2281" i="2"/>
  <c r="L2293" i="2"/>
  <c r="L2305" i="2"/>
  <c r="L2317" i="2"/>
  <c r="L2329" i="2"/>
  <c r="L2341" i="2"/>
  <c r="L2353" i="2"/>
  <c r="L2365" i="2"/>
  <c r="L2377" i="2"/>
  <c r="L2389" i="2"/>
  <c r="L2401" i="2"/>
  <c r="L2413" i="2"/>
  <c r="L2425" i="2"/>
  <c r="L2437" i="2"/>
  <c r="L2449" i="2"/>
  <c r="L2461" i="2"/>
  <c r="L2473" i="2"/>
  <c r="L2485" i="2"/>
  <c r="L2497" i="2"/>
  <c r="L2509" i="2"/>
  <c r="L2521" i="2"/>
  <c r="L2533" i="2"/>
  <c r="L2545" i="2"/>
  <c r="L2557" i="2"/>
  <c r="L2569" i="2"/>
  <c r="L2581" i="2"/>
  <c r="L2593" i="2"/>
  <c r="L2605" i="2"/>
  <c r="L2617" i="2"/>
  <c r="L2629" i="2"/>
  <c r="L2641" i="2"/>
  <c r="L2653" i="2"/>
  <c r="L2665" i="2"/>
  <c r="L2677" i="2"/>
  <c r="L2689" i="2"/>
  <c r="L2701" i="2"/>
  <c r="L2713" i="2"/>
  <c r="L2725" i="2"/>
  <c r="L2737" i="2"/>
  <c r="L2749" i="2"/>
  <c r="L2761" i="2"/>
  <c r="L2773" i="2"/>
  <c r="L2785" i="2"/>
  <c r="L2797" i="2"/>
  <c r="L2809" i="2"/>
  <c r="L2821" i="2"/>
  <c r="L2833" i="2"/>
  <c r="L2845" i="2"/>
  <c r="L2857" i="2"/>
  <c r="L2869" i="2"/>
  <c r="L2881" i="2"/>
  <c r="L2893" i="2"/>
  <c r="L2905" i="2"/>
  <c r="L2917" i="2"/>
  <c r="L2929" i="2"/>
  <c r="L2941" i="2"/>
  <c r="L2953" i="2"/>
  <c r="L60" i="2"/>
  <c r="L225" i="2"/>
  <c r="L406" i="2"/>
  <c r="L549" i="2"/>
  <c r="L706" i="2"/>
  <c r="L793" i="2"/>
  <c r="L866" i="2"/>
  <c r="L961" i="2"/>
  <c r="L1021" i="2"/>
  <c r="L1084" i="2"/>
  <c r="L1140" i="2"/>
  <c r="L1190" i="2"/>
  <c r="L1259" i="2"/>
  <c r="L1309" i="2"/>
  <c r="L1372" i="2"/>
  <c r="L1428" i="2"/>
  <c r="L1476" i="2"/>
  <c r="L1512" i="2"/>
  <c r="L1538" i="2"/>
  <c r="L1571" i="2"/>
  <c r="L1597" i="2"/>
  <c r="L1623" i="2"/>
  <c r="L1647" i="2"/>
  <c r="L1671" i="2"/>
  <c r="L1695" i="2"/>
  <c r="L1719" i="2"/>
  <c r="L1743" i="2"/>
  <c r="L1766" i="2"/>
  <c r="L1788" i="2"/>
  <c r="L1810" i="2"/>
  <c r="L1827" i="2"/>
  <c r="L1849" i="2"/>
  <c r="L1871" i="2"/>
  <c r="L1890" i="2"/>
  <c r="L1910" i="2"/>
  <c r="L1932" i="2"/>
  <c r="L1954" i="2"/>
  <c r="L1971" i="2"/>
  <c r="L1993" i="2"/>
  <c r="L2015" i="2"/>
  <c r="L2034" i="2"/>
  <c r="L2050" i="2"/>
  <c r="L2065" i="2"/>
  <c r="L2079" i="2"/>
  <c r="L2094" i="2"/>
  <c r="L2109" i="2"/>
  <c r="L2123" i="2"/>
  <c r="L2137" i="2"/>
  <c r="L2151" i="2"/>
  <c r="L2166" i="2"/>
  <c r="L2181" i="2"/>
  <c r="L2195" i="2"/>
  <c r="L2209" i="2"/>
  <c r="L2222" i="2"/>
  <c r="L2234" i="2"/>
  <c r="L2246" i="2"/>
  <c r="L2258" i="2"/>
  <c r="L2270" i="2"/>
  <c r="L2282" i="2"/>
  <c r="L2294" i="2"/>
  <c r="L2306" i="2"/>
  <c r="L2318" i="2"/>
  <c r="L2330" i="2"/>
  <c r="L2342" i="2"/>
  <c r="L2354" i="2"/>
  <c r="L2366" i="2"/>
  <c r="L2378" i="2"/>
  <c r="L2390" i="2"/>
  <c r="L2402" i="2"/>
  <c r="L2414" i="2"/>
  <c r="L2426" i="2"/>
  <c r="L2438" i="2"/>
  <c r="L2450" i="2"/>
  <c r="L2462" i="2"/>
  <c r="L2474" i="2"/>
  <c r="L2486" i="2"/>
  <c r="L2498" i="2"/>
  <c r="L2510" i="2"/>
  <c r="L2522" i="2"/>
  <c r="L2534" i="2"/>
  <c r="L2546" i="2"/>
  <c r="L2558" i="2"/>
  <c r="L2570" i="2"/>
  <c r="L2582" i="2"/>
  <c r="L2594" i="2"/>
  <c r="L2606" i="2"/>
  <c r="L2618" i="2"/>
  <c r="L2630" i="2"/>
  <c r="L2642" i="2"/>
  <c r="L2654" i="2"/>
  <c r="L2666" i="2"/>
  <c r="L2678" i="2"/>
  <c r="L2690" i="2"/>
  <c r="L2702" i="2"/>
  <c r="L2714" i="2"/>
  <c r="L2726" i="2"/>
  <c r="L2738" i="2"/>
  <c r="L2750" i="2"/>
  <c r="L2762" i="2"/>
  <c r="L2774" i="2"/>
  <c r="L2786" i="2"/>
  <c r="L2798" i="2"/>
  <c r="L2810" i="2"/>
  <c r="L2822" i="2"/>
  <c r="L2834" i="2"/>
  <c r="L2846" i="2"/>
  <c r="L2858" i="2"/>
  <c r="L2870" i="2"/>
  <c r="L2882" i="2"/>
  <c r="L2894" i="2"/>
  <c r="L2906" i="2"/>
  <c r="L2918" i="2"/>
  <c r="L2930" i="2"/>
  <c r="L2942" i="2"/>
  <c r="L2954" i="2"/>
  <c r="L81" i="2"/>
  <c r="L262" i="2"/>
  <c r="L407" i="2"/>
  <c r="L562" i="2"/>
  <c r="L707" i="2"/>
  <c r="L794" i="2"/>
  <c r="L893" i="2"/>
  <c r="L962" i="2"/>
  <c r="L1022" i="2"/>
  <c r="L1091" i="2"/>
  <c r="L1141" i="2"/>
  <c r="L1204" i="2"/>
  <c r="L1260" i="2"/>
  <c r="L1310" i="2"/>
  <c r="L1379" i="2"/>
  <c r="L1429" i="2"/>
  <c r="L1485" i="2"/>
  <c r="L1513" i="2"/>
  <c r="L1539" i="2"/>
  <c r="L1572" i="2"/>
  <c r="L1598" i="2"/>
  <c r="L1630" i="2"/>
  <c r="L1654" i="2"/>
  <c r="L1678" i="2"/>
  <c r="L1702" i="2"/>
  <c r="L1726" i="2"/>
  <c r="L1750" i="2"/>
  <c r="L1767" i="2"/>
  <c r="L1789" i="2"/>
  <c r="L1811" i="2"/>
  <c r="L1830" i="2"/>
  <c r="L1850" i="2"/>
  <c r="L1872" i="2"/>
  <c r="L1894" i="2"/>
  <c r="L1911" i="2"/>
  <c r="L1933" i="2"/>
  <c r="L1955" i="2"/>
  <c r="L1974" i="2"/>
  <c r="L1994" i="2"/>
  <c r="L2016" i="2"/>
  <c r="L2036" i="2"/>
  <c r="L2051" i="2"/>
  <c r="L2066" i="2"/>
  <c r="L2080" i="2"/>
  <c r="L2096" i="2"/>
  <c r="L2110" i="2"/>
  <c r="L2124" i="2"/>
  <c r="L2138" i="2"/>
  <c r="L2152" i="2"/>
  <c r="L2168" i="2"/>
  <c r="L2182" i="2"/>
  <c r="L2196" i="2"/>
  <c r="L2210" i="2"/>
  <c r="L2223" i="2"/>
  <c r="L2235" i="2"/>
  <c r="L2247" i="2"/>
  <c r="L2259" i="2"/>
  <c r="L2271" i="2"/>
  <c r="L2283" i="2"/>
  <c r="L2295" i="2"/>
  <c r="L2307" i="2"/>
  <c r="L2319" i="2"/>
  <c r="L2331" i="2"/>
  <c r="L2343" i="2"/>
  <c r="L2355" i="2"/>
  <c r="L2367" i="2"/>
  <c r="L2379" i="2"/>
  <c r="L2391" i="2"/>
  <c r="L2403" i="2"/>
  <c r="L2415" i="2"/>
  <c r="L2427" i="2"/>
  <c r="L2439" i="2"/>
  <c r="L2451" i="2"/>
  <c r="L2463" i="2"/>
  <c r="L2475" i="2"/>
  <c r="L2487" i="2"/>
  <c r="L2499" i="2"/>
  <c r="L2511" i="2"/>
  <c r="L2523" i="2"/>
  <c r="L2535" i="2"/>
  <c r="L2547" i="2"/>
  <c r="L2559" i="2"/>
  <c r="L2571" i="2"/>
  <c r="L2583" i="2"/>
  <c r="L2595" i="2"/>
  <c r="L2607" i="2"/>
  <c r="L2619" i="2"/>
  <c r="L2631" i="2"/>
  <c r="L2643" i="2"/>
  <c r="L2655" i="2"/>
  <c r="L2667" i="2"/>
  <c r="L2679" i="2"/>
  <c r="L2691" i="2"/>
  <c r="L2703" i="2"/>
  <c r="L2715" i="2"/>
  <c r="L2727" i="2"/>
  <c r="L2739" i="2"/>
  <c r="L2751" i="2"/>
  <c r="L2763" i="2"/>
  <c r="L2775" i="2"/>
  <c r="L2787" i="2"/>
  <c r="L2799" i="2"/>
  <c r="L2811" i="2"/>
  <c r="L2823" i="2"/>
  <c r="L2835" i="2"/>
  <c r="L2847" i="2"/>
  <c r="L2859" i="2"/>
  <c r="L2871" i="2"/>
  <c r="L2883" i="2"/>
  <c r="L2895" i="2"/>
  <c r="L2907" i="2"/>
  <c r="L2919" i="2"/>
  <c r="L2931" i="2"/>
  <c r="L2943" i="2"/>
  <c r="L2955" i="2"/>
  <c r="L2967" i="2"/>
  <c r="L2979" i="2"/>
  <c r="L2991" i="2"/>
  <c r="L3003" i="2"/>
  <c r="L3015" i="2"/>
  <c r="L3027" i="2"/>
  <c r="L3039" i="2"/>
  <c r="L3051" i="2"/>
  <c r="L3063" i="2"/>
  <c r="L3075" i="2"/>
  <c r="L3087" i="2"/>
  <c r="L3099" i="2"/>
  <c r="L3111" i="2"/>
  <c r="L3123" i="2"/>
  <c r="L3135" i="2"/>
  <c r="L3147" i="2"/>
  <c r="L3159" i="2"/>
  <c r="L3171" i="2"/>
  <c r="L3183" i="2"/>
  <c r="L3195" i="2"/>
  <c r="L3207" i="2"/>
  <c r="L3219" i="2"/>
  <c r="L3231" i="2"/>
  <c r="L3243" i="2"/>
  <c r="L3255" i="2"/>
  <c r="L3267" i="2"/>
  <c r="L3279" i="2"/>
  <c r="L3291" i="2"/>
  <c r="L3303" i="2"/>
  <c r="L3315" i="2"/>
  <c r="L3327" i="2"/>
  <c r="L3339" i="2"/>
  <c r="L3351" i="2"/>
  <c r="L3363" i="2"/>
  <c r="L3375" i="2"/>
  <c r="L3387" i="2"/>
  <c r="L3399" i="2"/>
  <c r="L82" i="2"/>
  <c r="L263" i="2"/>
  <c r="L421" i="2"/>
  <c r="L590" i="2"/>
  <c r="L708" i="2"/>
  <c r="L803" i="2"/>
  <c r="L894" i="2"/>
  <c r="L963" i="2"/>
  <c r="L1036" i="2"/>
  <c r="L1092" i="2"/>
  <c r="L1142" i="2"/>
  <c r="L1211" i="2"/>
  <c r="L1261" i="2"/>
  <c r="L1324" i="2"/>
  <c r="L1380" i="2"/>
  <c r="L1430" i="2"/>
  <c r="L1486" i="2"/>
  <c r="L1514" i="2"/>
  <c r="L1547" i="2"/>
  <c r="L1573" i="2"/>
  <c r="L1599" i="2"/>
  <c r="L1631" i="2"/>
  <c r="L1655" i="2"/>
  <c r="L1679" i="2"/>
  <c r="L1703" i="2"/>
  <c r="L1727" i="2"/>
  <c r="L1751" i="2"/>
  <c r="L1770" i="2"/>
  <c r="L1790" i="2"/>
  <c r="L1812" i="2"/>
  <c r="L1834" i="2"/>
  <c r="L1851" i="2"/>
  <c r="L1873" i="2"/>
  <c r="L1895" i="2"/>
  <c r="L1914" i="2"/>
  <c r="L1934" i="2"/>
  <c r="L1956" i="2"/>
  <c r="L1978" i="2"/>
  <c r="L1995" i="2"/>
  <c r="L2017" i="2"/>
  <c r="L2037" i="2"/>
  <c r="L2052" i="2"/>
  <c r="L2067" i="2"/>
  <c r="L2082" i="2"/>
  <c r="L2097" i="2"/>
  <c r="L2111" i="2"/>
  <c r="L2125" i="2"/>
  <c r="L2139" i="2"/>
  <c r="L2154" i="2"/>
  <c r="L2169" i="2"/>
  <c r="L2183" i="2"/>
  <c r="L2197" i="2"/>
  <c r="L2211" i="2"/>
  <c r="L2224" i="2"/>
  <c r="L2236" i="2"/>
  <c r="L2248" i="2"/>
  <c r="L2260" i="2"/>
  <c r="L2272" i="2"/>
  <c r="L2284" i="2"/>
  <c r="L2296" i="2"/>
  <c r="L2308" i="2"/>
  <c r="L2320" i="2"/>
  <c r="L2332" i="2"/>
  <c r="L2344" i="2"/>
  <c r="L2356" i="2"/>
  <c r="L2368" i="2"/>
  <c r="L2380" i="2"/>
  <c r="L2392" i="2"/>
  <c r="L2404" i="2"/>
  <c r="L2416" i="2"/>
  <c r="L2428" i="2"/>
  <c r="L2440" i="2"/>
  <c r="L2452" i="2"/>
  <c r="L2464" i="2"/>
  <c r="L2476" i="2"/>
  <c r="L2488" i="2"/>
  <c r="L2500" i="2"/>
  <c r="L2512" i="2"/>
  <c r="L2524" i="2"/>
  <c r="L2536" i="2"/>
  <c r="L2548" i="2"/>
  <c r="L2560" i="2"/>
  <c r="L2572" i="2"/>
  <c r="L2584" i="2"/>
  <c r="L2596" i="2"/>
  <c r="L2608" i="2"/>
  <c r="L2620" i="2"/>
  <c r="L2632" i="2"/>
  <c r="L2644" i="2"/>
  <c r="L2656" i="2"/>
  <c r="L2668" i="2"/>
  <c r="L2680" i="2"/>
  <c r="L2692" i="2"/>
  <c r="L2704" i="2"/>
  <c r="L2716" i="2"/>
  <c r="L2728" i="2"/>
  <c r="L2740" i="2"/>
  <c r="L2752" i="2"/>
  <c r="L2764" i="2"/>
  <c r="L2776" i="2"/>
  <c r="L2788" i="2"/>
  <c r="L2800" i="2"/>
  <c r="L2812" i="2"/>
  <c r="L2824" i="2"/>
  <c r="L2836" i="2"/>
  <c r="L2848" i="2"/>
  <c r="L2860" i="2"/>
  <c r="L2872" i="2"/>
  <c r="L2884" i="2"/>
  <c r="L2896" i="2"/>
  <c r="L2908" i="2"/>
  <c r="L2920" i="2"/>
  <c r="L2932" i="2"/>
  <c r="L2944" i="2"/>
  <c r="L2956" i="2"/>
  <c r="L2968" i="2"/>
  <c r="L2980" i="2"/>
  <c r="L2992" i="2"/>
  <c r="L3004" i="2"/>
  <c r="L3016" i="2"/>
  <c r="L3028" i="2"/>
  <c r="L3040" i="2"/>
  <c r="L3052" i="2"/>
  <c r="L3064" i="2"/>
  <c r="L3076" i="2"/>
  <c r="L3088" i="2"/>
  <c r="L3100" i="2"/>
  <c r="L3112" i="2"/>
  <c r="L3124" i="2"/>
  <c r="L3136" i="2"/>
  <c r="L3148" i="2"/>
  <c r="L3160" i="2"/>
  <c r="L3172" i="2"/>
  <c r="L3184" i="2"/>
  <c r="L3196" i="2"/>
  <c r="L3208" i="2"/>
  <c r="L3220" i="2"/>
  <c r="L3232" i="2"/>
  <c r="L3244" i="2"/>
  <c r="L3256" i="2"/>
  <c r="L3268" i="2"/>
  <c r="L3280" i="2"/>
  <c r="L3292" i="2"/>
  <c r="L3304" i="2"/>
  <c r="L3316" i="2"/>
  <c r="L3328" i="2"/>
  <c r="L3340" i="2"/>
  <c r="L3352" i="2"/>
  <c r="L3364" i="2"/>
  <c r="L3376" i="2"/>
  <c r="L3388" i="2"/>
  <c r="L3400" i="2"/>
  <c r="L119" i="2"/>
  <c r="L277" i="2"/>
  <c r="L429" i="2"/>
  <c r="L597" i="2"/>
  <c r="L720" i="2"/>
  <c r="L822" i="2"/>
  <c r="L895" i="2"/>
  <c r="L965" i="2"/>
  <c r="L1043" i="2"/>
  <c r="L1093" i="2"/>
  <c r="L1156" i="2"/>
  <c r="L1212" i="2"/>
  <c r="L1262" i="2"/>
  <c r="L1331" i="2"/>
  <c r="L1381" i="2"/>
  <c r="L1444" i="2"/>
  <c r="L1487" i="2"/>
  <c r="L1515" i="2"/>
  <c r="L1548" i="2"/>
  <c r="L1574" i="2"/>
  <c r="L1607" i="2"/>
  <c r="L1632" i="2"/>
  <c r="L1656" i="2"/>
  <c r="L1680" i="2"/>
  <c r="L1704" i="2"/>
  <c r="L1728" i="2"/>
  <c r="L1752" i="2"/>
  <c r="L1774" i="2"/>
  <c r="L1791" i="2"/>
  <c r="L1813" i="2"/>
  <c r="L1835" i="2"/>
  <c r="L1854" i="2"/>
  <c r="L1874" i="2"/>
  <c r="L1896" i="2"/>
  <c r="L1918" i="2"/>
  <c r="L1935" i="2"/>
  <c r="L1957" i="2"/>
  <c r="L1979" i="2"/>
  <c r="L1998" i="2"/>
  <c r="L2018" i="2"/>
  <c r="L2038" i="2"/>
  <c r="L2053" i="2"/>
  <c r="L2068" i="2"/>
  <c r="L2084" i="2"/>
  <c r="L2098" i="2"/>
  <c r="L2112" i="2"/>
  <c r="L2126" i="2"/>
  <c r="L2140" i="2"/>
  <c r="L2156" i="2"/>
  <c r="L2170" i="2"/>
  <c r="L2184" i="2"/>
  <c r="L2198" i="2"/>
  <c r="L2212" i="2"/>
  <c r="L2225" i="2"/>
  <c r="L2237" i="2"/>
  <c r="L2249" i="2"/>
  <c r="L2261" i="2"/>
  <c r="L2273" i="2"/>
  <c r="L2285" i="2"/>
  <c r="L2297" i="2"/>
  <c r="L2309" i="2"/>
  <c r="L2321" i="2"/>
  <c r="L2333" i="2"/>
  <c r="L2345" i="2"/>
  <c r="L2357" i="2"/>
  <c r="L2369" i="2"/>
  <c r="L2381" i="2"/>
  <c r="L2393" i="2"/>
  <c r="L2405" i="2"/>
  <c r="L2417" i="2"/>
  <c r="L2429" i="2"/>
  <c r="L2441" i="2"/>
  <c r="L2453" i="2"/>
  <c r="L2465" i="2"/>
  <c r="L2477" i="2"/>
  <c r="L2489" i="2"/>
  <c r="L2501" i="2"/>
  <c r="L2513" i="2"/>
  <c r="L2525" i="2"/>
  <c r="L2537" i="2"/>
  <c r="L2549" i="2"/>
  <c r="L2561" i="2"/>
  <c r="L2573" i="2"/>
  <c r="L2585" i="2"/>
  <c r="L2597" i="2"/>
  <c r="L2609" i="2"/>
  <c r="L2621" i="2"/>
  <c r="L2633" i="2"/>
  <c r="L2645" i="2"/>
  <c r="L2657" i="2"/>
  <c r="L2669" i="2"/>
  <c r="L2681" i="2"/>
  <c r="L2693" i="2"/>
  <c r="L2705" i="2"/>
  <c r="L2717" i="2"/>
  <c r="L2729" i="2"/>
  <c r="L2741" i="2"/>
  <c r="L2753" i="2"/>
  <c r="L2765" i="2"/>
  <c r="L2777" i="2"/>
  <c r="L2789" i="2"/>
  <c r="L2801" i="2"/>
  <c r="L2813" i="2"/>
  <c r="L2825" i="2"/>
  <c r="L2837" i="2"/>
  <c r="L2849" i="2"/>
  <c r="L2861" i="2"/>
  <c r="L2873" i="2"/>
  <c r="L2885" i="2"/>
  <c r="L2897" i="2"/>
  <c r="L2909" i="2"/>
  <c r="L2921" i="2"/>
  <c r="L2933" i="2"/>
  <c r="L2945" i="2"/>
  <c r="L2957" i="2"/>
  <c r="L2969" i="2"/>
  <c r="L143" i="2"/>
  <c r="L336" i="2"/>
  <c r="L481" i="2"/>
  <c r="L613" i="2"/>
  <c r="L759" i="2"/>
  <c r="L833" i="2"/>
  <c r="L924" i="2"/>
  <c r="L991" i="2"/>
  <c r="L1046" i="2"/>
  <c r="L1115" i="2"/>
  <c r="L1165" i="2"/>
  <c r="L1228" i="2"/>
  <c r="L1284" i="2"/>
  <c r="L1334" i="2"/>
  <c r="L1403" i="2"/>
  <c r="L1453" i="2"/>
  <c r="L1498" i="2"/>
  <c r="L1525" i="2"/>
  <c r="L1551" i="2"/>
  <c r="L1584" i="2"/>
  <c r="L1610" i="2"/>
  <c r="L1635" i="2"/>
  <c r="L1659" i="2"/>
  <c r="L1683" i="2"/>
  <c r="L1707" i="2"/>
  <c r="L1731" i="2"/>
  <c r="L1755" i="2"/>
  <c r="L1777" i="2"/>
  <c r="L1799" i="2"/>
  <c r="L1818" i="2"/>
  <c r="L1838" i="2"/>
  <c r="L1860" i="2"/>
  <c r="L1882" i="2"/>
  <c r="L1899" i="2"/>
  <c r="L1921" i="2"/>
  <c r="L1943" i="2"/>
  <c r="L1962" i="2"/>
  <c r="L1982" i="2"/>
  <c r="L2004" i="2"/>
  <c r="L2026" i="2"/>
  <c r="L2041" i="2"/>
  <c r="L2058" i="2"/>
  <c r="L2073" i="2"/>
  <c r="L2087" i="2"/>
  <c r="L2101" i="2"/>
  <c r="L2115" i="2"/>
  <c r="L2130" i="2"/>
  <c r="L2145" i="2"/>
  <c r="L2159" i="2"/>
  <c r="L2173" i="2"/>
  <c r="L2187" i="2"/>
  <c r="L2202" i="2"/>
  <c r="L2216" i="2"/>
  <c r="L2228" i="2"/>
  <c r="L2240" i="2"/>
  <c r="L2252" i="2"/>
  <c r="L2264" i="2"/>
  <c r="L2276" i="2"/>
  <c r="L2288" i="2"/>
  <c r="L2300" i="2"/>
  <c r="L2312" i="2"/>
  <c r="L2324" i="2"/>
  <c r="L2336" i="2"/>
  <c r="L2348" i="2"/>
  <c r="L2360" i="2"/>
  <c r="L2372" i="2"/>
  <c r="L2384" i="2"/>
  <c r="L2396" i="2"/>
  <c r="L2408" i="2"/>
  <c r="L2420" i="2"/>
  <c r="L2432" i="2"/>
  <c r="L2444" i="2"/>
  <c r="L2456" i="2"/>
  <c r="L2468" i="2"/>
  <c r="L2480" i="2"/>
  <c r="L2492" i="2"/>
  <c r="L2504" i="2"/>
  <c r="L2516" i="2"/>
  <c r="L2528" i="2"/>
  <c r="L2540" i="2"/>
  <c r="L2552" i="2"/>
  <c r="L2564" i="2"/>
  <c r="L2576" i="2"/>
  <c r="L2588" i="2"/>
  <c r="L2600" i="2"/>
  <c r="L133" i="2"/>
  <c r="L490" i="2"/>
  <c r="L765" i="2"/>
  <c r="L990" i="2"/>
  <c r="L1117" i="2"/>
  <c r="L1276" i="2"/>
  <c r="L1404" i="2"/>
  <c r="L1501" i="2"/>
  <c r="L1583" i="2"/>
  <c r="L1643" i="2"/>
  <c r="L1705" i="2"/>
  <c r="L1758" i="2"/>
  <c r="L1802" i="2"/>
  <c r="L1859" i="2"/>
  <c r="L1906" i="2"/>
  <c r="L1958" i="2"/>
  <c r="L2005" i="2"/>
  <c r="L2046" i="2"/>
  <c r="L2086" i="2"/>
  <c r="L2118" i="2"/>
  <c r="L2157" i="2"/>
  <c r="L2188" i="2"/>
  <c r="L2219" i="2"/>
  <c r="L2251" i="2"/>
  <c r="L2278" i="2"/>
  <c r="L2310" i="2"/>
  <c r="L2337" i="2"/>
  <c r="L2363" i="2"/>
  <c r="L2395" i="2"/>
  <c r="L2422" i="2"/>
  <c r="L2454" i="2"/>
  <c r="L2481" i="2"/>
  <c r="L2507" i="2"/>
  <c r="L2539" i="2"/>
  <c r="L2566" i="2"/>
  <c r="L2598" i="2"/>
  <c r="L2623" i="2"/>
  <c r="L2647" i="2"/>
  <c r="L2671" i="2"/>
  <c r="L2695" i="2"/>
  <c r="L2719" i="2"/>
  <c r="L2743" i="2"/>
  <c r="L2767" i="2"/>
  <c r="L2791" i="2"/>
  <c r="L2815" i="2"/>
  <c r="L2839" i="2"/>
  <c r="L2863" i="2"/>
  <c r="L2887" i="2"/>
  <c r="L2911" i="2"/>
  <c r="L2935" i="2"/>
  <c r="L2959" i="2"/>
  <c r="L2975" i="2"/>
  <c r="L2993" i="2"/>
  <c r="L3008" i="2"/>
  <c r="L3023" i="2"/>
  <c r="L3041" i="2"/>
  <c r="L3056" i="2"/>
  <c r="L3071" i="2"/>
  <c r="L3089" i="2"/>
  <c r="L3104" i="2"/>
  <c r="L3119" i="2"/>
  <c r="L3137" i="2"/>
  <c r="L3152" i="2"/>
  <c r="L3167" i="2"/>
  <c r="L3185" i="2"/>
  <c r="L3200" i="2"/>
  <c r="L3215" i="2"/>
  <c r="L3233" i="2"/>
  <c r="L3248" i="2"/>
  <c r="L3263" i="2"/>
  <c r="L3281" i="2"/>
  <c r="L3296" i="2"/>
  <c r="L3311" i="2"/>
  <c r="L3329" i="2"/>
  <c r="L3344" i="2"/>
  <c r="L3359" i="2"/>
  <c r="L3377" i="2"/>
  <c r="L3392" i="2"/>
  <c r="L3407" i="2"/>
  <c r="L3419" i="2"/>
  <c r="L3431" i="2"/>
  <c r="L3443" i="2"/>
  <c r="L3455" i="2"/>
  <c r="L3467" i="2"/>
  <c r="L3479" i="2"/>
  <c r="L3491" i="2"/>
  <c r="L3503" i="2"/>
  <c r="L3515" i="2"/>
  <c r="L3527" i="2"/>
  <c r="L3539" i="2"/>
  <c r="L3551" i="2"/>
  <c r="L3563" i="2"/>
  <c r="L3575" i="2"/>
  <c r="L3587" i="2"/>
  <c r="L3599" i="2"/>
  <c r="L3611" i="2"/>
  <c r="L3623" i="2"/>
  <c r="L3635" i="2"/>
  <c r="L3647" i="2"/>
  <c r="L3659" i="2"/>
  <c r="L3671" i="2"/>
  <c r="L3683" i="2"/>
  <c r="L3695" i="2"/>
  <c r="L3707" i="2"/>
  <c r="L3719" i="2"/>
  <c r="L3731" i="2"/>
  <c r="L3743" i="2"/>
  <c r="L3755" i="2"/>
  <c r="L3767" i="2"/>
  <c r="L3779" i="2"/>
  <c r="L3791" i="2"/>
  <c r="L3803" i="2"/>
  <c r="L3815" i="2"/>
  <c r="L3827" i="2"/>
  <c r="L3839" i="2"/>
  <c r="L3851" i="2"/>
  <c r="L3863" i="2"/>
  <c r="L3875" i="2"/>
  <c r="L3887" i="2"/>
  <c r="L3899" i="2"/>
  <c r="L3911" i="2"/>
  <c r="L3923" i="2"/>
  <c r="L3935" i="2"/>
  <c r="L3947" i="2"/>
  <c r="L3959" i="2"/>
  <c r="L3971" i="2"/>
  <c r="L3983" i="2"/>
  <c r="L3995" i="2"/>
  <c r="L4007" i="2"/>
  <c r="L4019" i="2"/>
  <c r="L4031" i="2"/>
  <c r="L4043" i="2"/>
  <c r="L4055" i="2"/>
  <c r="L4067" i="2"/>
  <c r="L4079" i="2"/>
  <c r="L4091" i="2"/>
  <c r="L4103" i="2"/>
  <c r="L4115" i="2"/>
  <c r="L4127" i="2"/>
  <c r="L4139" i="2"/>
  <c r="L4151" i="2"/>
  <c r="L4163" i="2"/>
  <c r="L4175" i="2"/>
  <c r="L4187" i="2"/>
  <c r="L4199" i="2"/>
  <c r="L4211" i="2"/>
  <c r="L4223" i="2"/>
  <c r="L4235" i="2"/>
  <c r="L4247" i="2"/>
  <c r="L4259" i="2"/>
  <c r="L4271" i="2"/>
  <c r="L4283" i="2"/>
  <c r="L4295" i="2"/>
  <c r="L4307" i="2"/>
  <c r="L4319" i="2"/>
  <c r="L4331" i="2"/>
  <c r="L4343" i="2"/>
  <c r="L4355" i="2"/>
  <c r="L4367" i="2"/>
  <c r="L4379" i="2"/>
  <c r="L4391" i="2"/>
  <c r="L4403" i="2"/>
  <c r="L4415" i="2"/>
  <c r="L4427" i="2"/>
  <c r="L4439" i="2"/>
  <c r="L4451" i="2"/>
  <c r="L4463" i="2"/>
  <c r="L4475" i="2"/>
  <c r="L4487" i="2"/>
  <c r="L4499" i="2"/>
  <c r="L141" i="2"/>
  <c r="L491" i="2"/>
  <c r="L823" i="2"/>
  <c r="L993" i="2"/>
  <c r="L1118" i="2"/>
  <c r="L1283" i="2"/>
  <c r="L1405" i="2"/>
  <c r="L1523" i="2"/>
  <c r="L1585" i="2"/>
  <c r="L1644" i="2"/>
  <c r="L1706" i="2"/>
  <c r="L1762" i="2"/>
  <c r="L1814" i="2"/>
  <c r="L1861" i="2"/>
  <c r="L1907" i="2"/>
  <c r="L1959" i="2"/>
  <c r="L2006" i="2"/>
  <c r="L2054" i="2"/>
  <c r="L2088" i="2"/>
  <c r="L2120" i="2"/>
  <c r="L2158" i="2"/>
  <c r="L2190" i="2"/>
  <c r="L2226" i="2"/>
  <c r="L2253" i="2"/>
  <c r="L2279" i="2"/>
  <c r="L2311" i="2"/>
  <c r="L2338" i="2"/>
  <c r="L2370" i="2"/>
  <c r="L2397" i="2"/>
  <c r="L2423" i="2"/>
  <c r="L2455" i="2"/>
  <c r="L2482" i="2"/>
  <c r="L2514" i="2"/>
  <c r="L2541" i="2"/>
  <c r="L2567" i="2"/>
  <c r="L2599" i="2"/>
  <c r="L2624" i="2"/>
  <c r="L2648" i="2"/>
  <c r="L2672" i="2"/>
  <c r="L2696" i="2"/>
  <c r="L2720" i="2"/>
  <c r="L2744" i="2"/>
  <c r="L2768" i="2"/>
  <c r="L2792" i="2"/>
  <c r="L2816" i="2"/>
  <c r="L2840" i="2"/>
  <c r="L2864" i="2"/>
  <c r="L2888" i="2"/>
  <c r="L2912" i="2"/>
  <c r="L2936" i="2"/>
  <c r="L2960" i="2"/>
  <c r="L2977" i="2"/>
  <c r="L2994" i="2"/>
  <c r="L3009" i="2"/>
  <c r="L3025" i="2"/>
  <c r="L3042" i="2"/>
  <c r="L3057" i="2"/>
  <c r="L3073" i="2"/>
  <c r="L3090" i="2"/>
  <c r="L3105" i="2"/>
  <c r="L3121" i="2"/>
  <c r="L3138" i="2"/>
  <c r="L3153" i="2"/>
  <c r="L3169" i="2"/>
  <c r="L3186" i="2"/>
  <c r="L3201" i="2"/>
  <c r="L3217" i="2"/>
  <c r="L3234" i="2"/>
  <c r="L3249" i="2"/>
  <c r="L3265" i="2"/>
  <c r="L3282" i="2"/>
  <c r="L3297" i="2"/>
  <c r="L3313" i="2"/>
  <c r="L3330" i="2"/>
  <c r="L3345" i="2"/>
  <c r="L3361" i="2"/>
  <c r="L3378" i="2"/>
  <c r="L3393" i="2"/>
  <c r="L3408" i="2"/>
  <c r="L3420" i="2"/>
  <c r="L3432" i="2"/>
  <c r="L3444" i="2"/>
  <c r="L3456" i="2"/>
  <c r="L3468" i="2"/>
  <c r="L3480" i="2"/>
  <c r="L3492" i="2"/>
  <c r="L3504" i="2"/>
  <c r="L3516" i="2"/>
  <c r="L3528" i="2"/>
  <c r="L3540" i="2"/>
  <c r="L3552" i="2"/>
  <c r="L3564" i="2"/>
  <c r="L3576" i="2"/>
  <c r="L3588" i="2"/>
  <c r="L3600" i="2"/>
  <c r="L144" i="2"/>
  <c r="L539" i="2"/>
  <c r="L831" i="2"/>
  <c r="L994" i="2"/>
  <c r="L1163" i="2"/>
  <c r="L1285" i="2"/>
  <c r="L1406" i="2"/>
  <c r="L1524" i="2"/>
  <c r="L1586" i="2"/>
  <c r="L1657" i="2"/>
  <c r="L1714" i="2"/>
  <c r="L1763" i="2"/>
  <c r="L1815" i="2"/>
  <c r="L1862" i="2"/>
  <c r="L1919" i="2"/>
  <c r="L1966" i="2"/>
  <c r="L2007" i="2"/>
  <c r="L2055" i="2"/>
  <c r="L2089" i="2"/>
  <c r="L2127" i="2"/>
  <c r="L2160" i="2"/>
  <c r="L2192" i="2"/>
  <c r="L2227" i="2"/>
  <c r="L2254" i="2"/>
  <c r="L2286" i="2"/>
  <c r="L2313" i="2"/>
  <c r="L2339" i="2"/>
  <c r="L2371" i="2"/>
  <c r="L2398" i="2"/>
  <c r="L2430" i="2"/>
  <c r="L2457" i="2"/>
  <c r="L2483" i="2"/>
  <c r="L2515" i="2"/>
  <c r="L2542" i="2"/>
  <c r="L2574" i="2"/>
  <c r="L2601" i="2"/>
  <c r="L2625" i="2"/>
  <c r="L2649" i="2"/>
  <c r="L2673" i="2"/>
  <c r="L2697" i="2"/>
  <c r="L2721" i="2"/>
  <c r="L2745" i="2"/>
  <c r="L2769" i="2"/>
  <c r="L2793" i="2"/>
  <c r="L2817" i="2"/>
  <c r="L2841" i="2"/>
  <c r="L2865" i="2"/>
  <c r="L2889" i="2"/>
  <c r="L2913" i="2"/>
  <c r="L2937" i="2"/>
  <c r="L2961" i="2"/>
  <c r="L2978" i="2"/>
  <c r="L2995" i="2"/>
  <c r="L3010" i="2"/>
  <c r="L3026" i="2"/>
  <c r="L3043" i="2"/>
  <c r="L3058" i="2"/>
  <c r="L3074" i="2"/>
  <c r="L3091" i="2"/>
  <c r="L3106" i="2"/>
  <c r="L3122" i="2"/>
  <c r="L3139" i="2"/>
  <c r="L3154" i="2"/>
  <c r="L3170" i="2"/>
  <c r="L3187" i="2"/>
  <c r="L3202" i="2"/>
  <c r="L3218" i="2"/>
  <c r="L3235" i="2"/>
  <c r="L3250" i="2"/>
  <c r="L3266" i="2"/>
  <c r="L3283" i="2"/>
  <c r="L3298" i="2"/>
  <c r="L3314" i="2"/>
  <c r="L3331" i="2"/>
  <c r="L3346" i="2"/>
  <c r="L3362" i="2"/>
  <c r="L3379" i="2"/>
  <c r="L3394" i="2"/>
  <c r="L3409" i="2"/>
  <c r="L3421" i="2"/>
  <c r="L3433" i="2"/>
  <c r="L3445" i="2"/>
  <c r="L3457" i="2"/>
  <c r="L3469" i="2"/>
  <c r="L3481" i="2"/>
  <c r="L3493" i="2"/>
  <c r="L3505" i="2"/>
  <c r="L3517" i="2"/>
  <c r="L3529" i="2"/>
  <c r="L3541" i="2"/>
  <c r="L3553" i="2"/>
  <c r="L3565" i="2"/>
  <c r="L3577" i="2"/>
  <c r="L3589" i="2"/>
  <c r="L3601" i="2"/>
  <c r="L3613" i="2"/>
  <c r="L3625" i="2"/>
  <c r="L3637" i="2"/>
  <c r="L3649" i="2"/>
  <c r="L3661" i="2"/>
  <c r="L3673" i="2"/>
  <c r="L3685" i="2"/>
  <c r="L3697" i="2"/>
  <c r="L3709" i="2"/>
  <c r="L3721" i="2"/>
  <c r="L3733" i="2"/>
  <c r="L3745" i="2"/>
  <c r="L3757" i="2"/>
  <c r="L3769" i="2"/>
  <c r="L3781" i="2"/>
  <c r="L3793" i="2"/>
  <c r="L3805" i="2"/>
  <c r="L3817" i="2"/>
  <c r="L3829" i="2"/>
  <c r="L3841" i="2"/>
  <c r="L3853" i="2"/>
  <c r="L3865" i="2"/>
  <c r="L3877" i="2"/>
  <c r="L3889" i="2"/>
  <c r="L3901" i="2"/>
  <c r="L3913" i="2"/>
  <c r="L3925" i="2"/>
  <c r="L3937" i="2"/>
  <c r="L3949" i="2"/>
  <c r="L3961" i="2"/>
  <c r="L3973" i="2"/>
  <c r="L3985" i="2"/>
  <c r="L3997" i="2"/>
  <c r="L4009" i="2"/>
  <c r="L4021" i="2"/>
  <c r="L4033" i="2"/>
  <c r="L4045" i="2"/>
  <c r="L4057" i="2"/>
  <c r="L4069" i="2"/>
  <c r="L4081" i="2"/>
  <c r="L4093" i="2"/>
  <c r="L4105" i="2"/>
  <c r="L4117" i="2"/>
  <c r="L4129" i="2"/>
  <c r="L4141" i="2"/>
  <c r="L4153" i="2"/>
  <c r="L4165" i="2"/>
  <c r="L4177" i="2"/>
  <c r="L4189" i="2"/>
  <c r="L4201" i="2"/>
  <c r="L4213" i="2"/>
  <c r="L4225" i="2"/>
  <c r="L4237" i="2"/>
  <c r="L4249" i="2"/>
  <c r="L4261" i="2"/>
  <c r="L4273" i="2"/>
  <c r="L4285" i="2"/>
  <c r="L4297" i="2"/>
  <c r="L4309" i="2"/>
  <c r="L4321" i="2"/>
  <c r="L4333" i="2"/>
  <c r="L4345" i="2"/>
  <c r="L4357" i="2"/>
  <c r="L4369" i="2"/>
  <c r="L4381" i="2"/>
  <c r="L4393" i="2"/>
  <c r="L4405" i="2"/>
  <c r="L4417" i="2"/>
  <c r="L4429" i="2"/>
  <c r="L4441" i="2"/>
  <c r="L4453" i="2"/>
  <c r="L4465" i="2"/>
  <c r="L4477" i="2"/>
  <c r="L4489" i="2"/>
  <c r="L4501" i="2"/>
  <c r="L193" i="2"/>
  <c r="L610" i="2"/>
  <c r="L835" i="2"/>
  <c r="L1010" i="2"/>
  <c r="L1164" i="2"/>
  <c r="L1286" i="2"/>
  <c r="L1451" i="2"/>
  <c r="L1526" i="2"/>
  <c r="L1587" i="2"/>
  <c r="L1658" i="2"/>
  <c r="L1715" i="2"/>
  <c r="L1775" i="2"/>
  <c r="L1822" i="2"/>
  <c r="L1863" i="2"/>
  <c r="L1920" i="2"/>
  <c r="L1967" i="2"/>
  <c r="L2019" i="2"/>
  <c r="L2060" i="2"/>
  <c r="L2090" i="2"/>
  <c r="L2128" i="2"/>
  <c r="L2161" i="2"/>
  <c r="L2199" i="2"/>
  <c r="L2229" i="2"/>
  <c r="L2255" i="2"/>
  <c r="L2287" i="2"/>
  <c r="L2314" i="2"/>
  <c r="L2346" i="2"/>
  <c r="L2373" i="2"/>
  <c r="L2399" i="2"/>
  <c r="L2431" i="2"/>
  <c r="L2458" i="2"/>
  <c r="L2490" i="2"/>
  <c r="L2517" i="2"/>
  <c r="L2543" i="2"/>
  <c r="L2575" i="2"/>
  <c r="L2602" i="2"/>
  <c r="L2626" i="2"/>
  <c r="L2650" i="2"/>
  <c r="L2674" i="2"/>
  <c r="L2698" i="2"/>
  <c r="L2722" i="2"/>
  <c r="L2746" i="2"/>
  <c r="L2770" i="2"/>
  <c r="L2794" i="2"/>
  <c r="L2818" i="2"/>
  <c r="L2842" i="2"/>
  <c r="L2866" i="2"/>
  <c r="L2890" i="2"/>
  <c r="L2914" i="2"/>
  <c r="L2938" i="2"/>
  <c r="L2962" i="2"/>
  <c r="L2981" i="2"/>
  <c r="L2996" i="2"/>
  <c r="L3011" i="2"/>
  <c r="L3029" i="2"/>
  <c r="L3044" i="2"/>
  <c r="L3059" i="2"/>
  <c r="L3077" i="2"/>
  <c r="L3092" i="2"/>
  <c r="L3107" i="2"/>
  <c r="L3125" i="2"/>
  <c r="L3140" i="2"/>
  <c r="L3155" i="2"/>
  <c r="L3173" i="2"/>
  <c r="L3188" i="2"/>
  <c r="L3203" i="2"/>
  <c r="L3221" i="2"/>
  <c r="L3236" i="2"/>
  <c r="L3251" i="2"/>
  <c r="L3269" i="2"/>
  <c r="L3284" i="2"/>
  <c r="L3299" i="2"/>
  <c r="L3317" i="2"/>
  <c r="L3332" i="2"/>
  <c r="L3347" i="2"/>
  <c r="L3365" i="2"/>
  <c r="L3380" i="2"/>
  <c r="L3395" i="2"/>
  <c r="L3410" i="2"/>
  <c r="L3422" i="2"/>
  <c r="L3434" i="2"/>
  <c r="L3446" i="2"/>
  <c r="L3458" i="2"/>
  <c r="L3470" i="2"/>
  <c r="L3482" i="2"/>
  <c r="L3494" i="2"/>
  <c r="L3506" i="2"/>
  <c r="L3518" i="2"/>
  <c r="L3530" i="2"/>
  <c r="L3542" i="2"/>
  <c r="L3554" i="2"/>
  <c r="L3566" i="2"/>
  <c r="L3578" i="2"/>
  <c r="L3590" i="2"/>
  <c r="L3602" i="2"/>
  <c r="L3614" i="2"/>
  <c r="L3626" i="2"/>
  <c r="L3638" i="2"/>
  <c r="L3650" i="2"/>
  <c r="L3662" i="2"/>
  <c r="L3674" i="2"/>
  <c r="L3686" i="2"/>
  <c r="L3698" i="2"/>
  <c r="L3710" i="2"/>
  <c r="L3722" i="2"/>
  <c r="L3734" i="2"/>
  <c r="L3746" i="2"/>
  <c r="L3758" i="2"/>
  <c r="L3770" i="2"/>
  <c r="L3782" i="2"/>
  <c r="L3794" i="2"/>
  <c r="L3806" i="2"/>
  <c r="L3818" i="2"/>
  <c r="L3830" i="2"/>
  <c r="L3842" i="2"/>
  <c r="L3854" i="2"/>
  <c r="L3866" i="2"/>
  <c r="L3878" i="2"/>
  <c r="L3890" i="2"/>
  <c r="L3902" i="2"/>
  <c r="L3914" i="2"/>
  <c r="L3926" i="2"/>
  <c r="L3938" i="2"/>
  <c r="L3950" i="2"/>
  <c r="L3962" i="2"/>
  <c r="L3974" i="2"/>
  <c r="L3986" i="2"/>
  <c r="L3998" i="2"/>
  <c r="L4010" i="2"/>
  <c r="L4022" i="2"/>
  <c r="L4034" i="2"/>
  <c r="L4046" i="2"/>
  <c r="L4058" i="2"/>
  <c r="L4070" i="2"/>
  <c r="L4082" i="2"/>
  <c r="L4094" i="2"/>
  <c r="L4106" i="2"/>
  <c r="L4118" i="2"/>
  <c r="L4130" i="2"/>
  <c r="L4142" i="2"/>
  <c r="L4154" i="2"/>
  <c r="L4166" i="2"/>
  <c r="L4178" i="2"/>
  <c r="L4190" i="2"/>
  <c r="L4202" i="2"/>
  <c r="L4214" i="2"/>
  <c r="L4226" i="2"/>
  <c r="L4238" i="2"/>
  <c r="L4250" i="2"/>
  <c r="L4262" i="2"/>
  <c r="L4274" i="2"/>
  <c r="L4286" i="2"/>
  <c r="L4298" i="2"/>
  <c r="L4310" i="2"/>
  <c r="L4322" i="2"/>
  <c r="L4334" i="2"/>
  <c r="L4346" i="2"/>
  <c r="L4358" i="2"/>
  <c r="L4370" i="2"/>
  <c r="L4382" i="2"/>
  <c r="L4394" i="2"/>
  <c r="L202" i="2"/>
  <c r="L611" i="2"/>
  <c r="L861" i="2"/>
  <c r="L1044" i="2"/>
  <c r="L1166" i="2"/>
  <c r="L1300" i="2"/>
  <c r="L1452" i="2"/>
  <c r="L1527" i="2"/>
  <c r="L1608" i="2"/>
  <c r="L1666" i="2"/>
  <c r="L1716" i="2"/>
  <c r="L1776" i="2"/>
  <c r="L1823" i="2"/>
  <c r="L1875" i="2"/>
  <c r="L1922" i="2"/>
  <c r="L1968" i="2"/>
  <c r="L2022" i="2"/>
  <c r="L2061" i="2"/>
  <c r="L2099" i="2"/>
  <c r="L2132" i="2"/>
  <c r="L2162" i="2"/>
  <c r="L2200" i="2"/>
  <c r="L2230" i="2"/>
  <c r="L2262" i="2"/>
  <c r="L2289" i="2"/>
  <c r="L2315" i="2"/>
  <c r="L2347" i="2"/>
  <c r="L2374" i="2"/>
  <c r="L2406" i="2"/>
  <c r="L2433" i="2"/>
  <c r="L2459" i="2"/>
  <c r="L2491" i="2"/>
  <c r="L2518" i="2"/>
  <c r="L2550" i="2"/>
  <c r="L2577" i="2"/>
  <c r="L2603" i="2"/>
  <c r="L2627" i="2"/>
  <c r="L2651" i="2"/>
  <c r="L2675" i="2"/>
  <c r="L2699" i="2"/>
  <c r="L2723" i="2"/>
  <c r="L2747" i="2"/>
  <c r="L2771" i="2"/>
  <c r="L2795" i="2"/>
  <c r="L2819" i="2"/>
  <c r="L2843" i="2"/>
  <c r="L2867" i="2"/>
  <c r="L2891" i="2"/>
  <c r="L2915" i="2"/>
  <c r="L2939" i="2"/>
  <c r="L2963" i="2"/>
  <c r="L2982" i="2"/>
  <c r="L2997" i="2"/>
  <c r="L3013" i="2"/>
  <c r="L3030" i="2"/>
  <c r="L3045" i="2"/>
  <c r="L3061" i="2"/>
  <c r="L3078" i="2"/>
  <c r="L3093" i="2"/>
  <c r="L3109" i="2"/>
  <c r="L3126" i="2"/>
  <c r="L3141" i="2"/>
  <c r="L3157" i="2"/>
  <c r="L3174" i="2"/>
  <c r="L3189" i="2"/>
  <c r="L3205" i="2"/>
  <c r="L3222" i="2"/>
  <c r="L3237" i="2"/>
  <c r="L3253" i="2"/>
  <c r="L3270" i="2"/>
  <c r="L3285" i="2"/>
  <c r="L3301" i="2"/>
  <c r="L3318" i="2"/>
  <c r="L3333" i="2"/>
  <c r="L3349" i="2"/>
  <c r="L3366" i="2"/>
  <c r="L3381" i="2"/>
  <c r="L3397" i="2"/>
  <c r="L3411" i="2"/>
  <c r="L3423" i="2"/>
  <c r="L3435" i="2"/>
  <c r="L3447" i="2"/>
  <c r="L3459" i="2"/>
  <c r="L3471" i="2"/>
  <c r="L3483" i="2"/>
  <c r="L3495" i="2"/>
  <c r="L3507" i="2"/>
  <c r="L3519" i="2"/>
  <c r="L3531" i="2"/>
  <c r="L3543" i="2"/>
  <c r="L3555" i="2"/>
  <c r="L3567" i="2"/>
  <c r="L3579" i="2"/>
  <c r="L3591" i="2"/>
  <c r="L3603" i="2"/>
  <c r="L3615" i="2"/>
  <c r="L3627" i="2"/>
  <c r="L3639" i="2"/>
  <c r="L3651" i="2"/>
  <c r="L3663" i="2"/>
  <c r="L3675" i="2"/>
  <c r="L3687" i="2"/>
  <c r="L285" i="2"/>
  <c r="L658" i="2"/>
  <c r="L862" i="2"/>
  <c r="L1045" i="2"/>
  <c r="L1180" i="2"/>
  <c r="L1332" i="2"/>
  <c r="L1454" i="2"/>
  <c r="L1535" i="2"/>
  <c r="L1609" i="2"/>
  <c r="L1667" i="2"/>
  <c r="L1729" i="2"/>
  <c r="L1778" i="2"/>
  <c r="L1824" i="2"/>
  <c r="L1878" i="2"/>
  <c r="L1923" i="2"/>
  <c r="L1980" i="2"/>
  <c r="L2027" i="2"/>
  <c r="L2062" i="2"/>
  <c r="L2100" i="2"/>
  <c r="L2133" i="2"/>
  <c r="L2171" i="2"/>
  <c r="L2204" i="2"/>
  <c r="L2231" i="2"/>
  <c r="L2263" i="2"/>
  <c r="L2290" i="2"/>
  <c r="L2322" i="2"/>
  <c r="L2349" i="2"/>
  <c r="L2375" i="2"/>
  <c r="L2407" i="2"/>
  <c r="L2434" i="2"/>
  <c r="L2466" i="2"/>
  <c r="L2493" i="2"/>
  <c r="L2519" i="2"/>
  <c r="L2551" i="2"/>
  <c r="L2578" i="2"/>
  <c r="L2610" i="2"/>
  <c r="L2634" i="2"/>
  <c r="L2658" i="2"/>
  <c r="L2682" i="2"/>
  <c r="L2706" i="2"/>
  <c r="L2730" i="2"/>
  <c r="L2754" i="2"/>
  <c r="L2778" i="2"/>
  <c r="L2802" i="2"/>
  <c r="L2826" i="2"/>
  <c r="L2850" i="2"/>
  <c r="L2874" i="2"/>
  <c r="L2898" i="2"/>
  <c r="L2922" i="2"/>
  <c r="L2946" i="2"/>
  <c r="L2965" i="2"/>
  <c r="L2983" i="2"/>
  <c r="L2998" i="2"/>
  <c r="L3014" i="2"/>
  <c r="L3031" i="2"/>
  <c r="L3046" i="2"/>
  <c r="L3062" i="2"/>
  <c r="L3079" i="2"/>
  <c r="L3094" i="2"/>
  <c r="L3110" i="2"/>
  <c r="L3127" i="2"/>
  <c r="L3142" i="2"/>
  <c r="L3158" i="2"/>
  <c r="L3175" i="2"/>
  <c r="L3190" i="2"/>
  <c r="L3206" i="2"/>
  <c r="L3223" i="2"/>
  <c r="L3238" i="2"/>
  <c r="L3254" i="2"/>
  <c r="L3271" i="2"/>
  <c r="L3286" i="2"/>
  <c r="L3302" i="2"/>
  <c r="L3319" i="2"/>
  <c r="L3334" i="2"/>
  <c r="L3350" i="2"/>
  <c r="L3367" i="2"/>
  <c r="L3382" i="2"/>
  <c r="L3398" i="2"/>
  <c r="L3412" i="2"/>
  <c r="L3424" i="2"/>
  <c r="L3436" i="2"/>
  <c r="L3448" i="2"/>
  <c r="L3460" i="2"/>
  <c r="L3472" i="2"/>
  <c r="L3484" i="2"/>
  <c r="L3496" i="2"/>
  <c r="L3508" i="2"/>
  <c r="L3520" i="2"/>
  <c r="L3532" i="2"/>
  <c r="L3544" i="2"/>
  <c r="L3556" i="2"/>
  <c r="L3568" i="2"/>
  <c r="L3580" i="2"/>
  <c r="L3592" i="2"/>
  <c r="L3604" i="2"/>
  <c r="L3616" i="2"/>
  <c r="L3628" i="2"/>
  <c r="L3640" i="2"/>
  <c r="L3652" i="2"/>
  <c r="L3664" i="2"/>
  <c r="L3676" i="2"/>
  <c r="L3688" i="2"/>
  <c r="L3700" i="2"/>
  <c r="L3712" i="2"/>
  <c r="L3724" i="2"/>
  <c r="L3736" i="2"/>
  <c r="L3748" i="2"/>
  <c r="L3760" i="2"/>
  <c r="L3772" i="2"/>
  <c r="L3784" i="2"/>
  <c r="L3796" i="2"/>
  <c r="L3808" i="2"/>
  <c r="L3820" i="2"/>
  <c r="L3832" i="2"/>
  <c r="L3844" i="2"/>
  <c r="L3856" i="2"/>
  <c r="L3868" i="2"/>
  <c r="L3880" i="2"/>
  <c r="L3892" i="2"/>
  <c r="L3904" i="2"/>
  <c r="L3916" i="2"/>
  <c r="L3928" i="2"/>
  <c r="L3940" i="2"/>
  <c r="L3952" i="2"/>
  <c r="L3964" i="2"/>
  <c r="L3976" i="2"/>
  <c r="L3988" i="2"/>
  <c r="L4000" i="2"/>
  <c r="L4012" i="2"/>
  <c r="L4024" i="2"/>
  <c r="L4036" i="2"/>
  <c r="L4048" i="2"/>
  <c r="L4060" i="2"/>
  <c r="L4072" i="2"/>
  <c r="L4084" i="2"/>
  <c r="L4096" i="2"/>
  <c r="L4108" i="2"/>
  <c r="L4120" i="2"/>
  <c r="L4132" i="2"/>
  <c r="L4144" i="2"/>
  <c r="L4156" i="2"/>
  <c r="L4168" i="2"/>
  <c r="L4180" i="2"/>
  <c r="L4192" i="2"/>
  <c r="L287" i="2"/>
  <c r="L659" i="2"/>
  <c r="L903" i="2"/>
  <c r="L1060" i="2"/>
  <c r="L1187" i="2"/>
  <c r="L1333" i="2"/>
  <c r="L1468" i="2"/>
  <c r="L1549" i="2"/>
  <c r="L1611" i="2"/>
  <c r="L1668" i="2"/>
  <c r="L1730" i="2"/>
  <c r="L1779" i="2"/>
  <c r="L1836" i="2"/>
  <c r="L1883" i="2"/>
  <c r="L1926" i="2"/>
  <c r="L1981" i="2"/>
  <c r="L2028" i="2"/>
  <c r="L2070" i="2"/>
  <c r="L2102" i="2"/>
  <c r="L2134" i="2"/>
  <c r="L2172" i="2"/>
  <c r="L2205" i="2"/>
  <c r="L2238" i="2"/>
  <c r="L2265" i="2"/>
  <c r="L2291" i="2"/>
  <c r="L2323" i="2"/>
  <c r="L2350" i="2"/>
  <c r="L2382" i="2"/>
  <c r="L2409" i="2"/>
  <c r="L2435" i="2"/>
  <c r="L2467" i="2"/>
  <c r="L2494" i="2"/>
  <c r="L2526" i="2"/>
  <c r="L2553" i="2"/>
  <c r="L2579" i="2"/>
  <c r="L2611" i="2"/>
  <c r="L2635" i="2"/>
  <c r="L2659" i="2"/>
  <c r="L2683" i="2"/>
  <c r="L2707" i="2"/>
  <c r="L2731" i="2"/>
  <c r="L2755" i="2"/>
  <c r="L2779" i="2"/>
  <c r="L2803" i="2"/>
  <c r="L2827" i="2"/>
  <c r="L2851" i="2"/>
  <c r="L2875" i="2"/>
  <c r="L2899" i="2"/>
  <c r="L2923" i="2"/>
  <c r="L2947" i="2"/>
  <c r="L2966" i="2"/>
  <c r="L2984" i="2"/>
  <c r="L2999" i="2"/>
  <c r="L3017" i="2"/>
  <c r="L3032" i="2"/>
  <c r="L3047" i="2"/>
  <c r="L3065" i="2"/>
  <c r="L3080" i="2"/>
  <c r="L3095" i="2"/>
  <c r="L3113" i="2"/>
  <c r="L3128" i="2"/>
  <c r="L3143" i="2"/>
  <c r="L3161" i="2"/>
  <c r="L3176" i="2"/>
  <c r="L3191" i="2"/>
  <c r="L3209" i="2"/>
  <c r="L3224" i="2"/>
  <c r="L3239" i="2"/>
  <c r="L3257" i="2"/>
  <c r="L3272" i="2"/>
  <c r="L3287" i="2"/>
  <c r="L3305" i="2"/>
  <c r="L3320" i="2"/>
  <c r="L3335" i="2"/>
  <c r="L3353" i="2"/>
  <c r="L3368" i="2"/>
  <c r="L3383" i="2"/>
  <c r="L3401" i="2"/>
  <c r="L3413" i="2"/>
  <c r="L3425" i="2"/>
  <c r="L3437" i="2"/>
  <c r="L3449" i="2"/>
  <c r="L3461" i="2"/>
  <c r="L3473" i="2"/>
  <c r="L3485" i="2"/>
  <c r="L3497" i="2"/>
  <c r="L3509" i="2"/>
  <c r="L3521" i="2"/>
  <c r="L3533" i="2"/>
  <c r="L3545" i="2"/>
  <c r="L3557" i="2"/>
  <c r="L3569" i="2"/>
  <c r="L3581" i="2"/>
  <c r="L3593" i="2"/>
  <c r="L3605" i="2"/>
  <c r="L3617" i="2"/>
  <c r="L3629" i="2"/>
  <c r="L3641" i="2"/>
  <c r="L3653" i="2"/>
  <c r="L3665" i="2"/>
  <c r="L3677" i="2"/>
  <c r="L3689" i="2"/>
  <c r="L337" i="2"/>
  <c r="L934" i="2"/>
  <c r="L1237" i="2"/>
  <c r="L1559" i="2"/>
  <c r="L1691" i="2"/>
  <c r="L1837" i="2"/>
  <c r="L1944" i="2"/>
  <c r="L2043" i="2"/>
  <c r="L2144" i="2"/>
  <c r="L2217" i="2"/>
  <c r="L2298" i="2"/>
  <c r="L2359" i="2"/>
  <c r="L2421" i="2"/>
  <c r="L2502" i="2"/>
  <c r="L2563" i="2"/>
  <c r="L2636" i="2"/>
  <c r="L2686" i="2"/>
  <c r="L2742" i="2"/>
  <c r="L2805" i="2"/>
  <c r="L2855" i="2"/>
  <c r="L2924" i="2"/>
  <c r="L2972" i="2"/>
  <c r="L3007" i="2"/>
  <c r="L3050" i="2"/>
  <c r="L3085" i="2"/>
  <c r="L3129" i="2"/>
  <c r="L3164" i="2"/>
  <c r="L3199" i="2"/>
  <c r="L3242" i="2"/>
  <c r="L3277" i="2"/>
  <c r="L3321" i="2"/>
  <c r="L3356" i="2"/>
  <c r="L3391" i="2"/>
  <c r="L3427" i="2"/>
  <c r="L3453" i="2"/>
  <c r="L3486" i="2"/>
  <c r="L3512" i="2"/>
  <c r="L3538" i="2"/>
  <c r="L3571" i="2"/>
  <c r="L3597" i="2"/>
  <c r="L3622" i="2"/>
  <c r="L3646" i="2"/>
  <c r="L3670" i="2"/>
  <c r="L3694" i="2"/>
  <c r="L3714" i="2"/>
  <c r="L3730" i="2"/>
  <c r="L3750" i="2"/>
  <c r="L3766" i="2"/>
  <c r="L3786" i="2"/>
  <c r="L3802" i="2"/>
  <c r="L3822" i="2"/>
  <c r="L3838" i="2"/>
  <c r="L3858" i="2"/>
  <c r="L3874" i="2"/>
  <c r="L3894" i="2"/>
  <c r="L3910" i="2"/>
  <c r="L3930" i="2"/>
  <c r="L3946" i="2"/>
  <c r="L3966" i="2"/>
  <c r="L3982" i="2"/>
  <c r="L4002" i="2"/>
  <c r="L4018" i="2"/>
  <c r="L4038" i="2"/>
  <c r="L4054" i="2"/>
  <c r="L4074" i="2"/>
  <c r="L4090" i="2"/>
  <c r="L4110" i="2"/>
  <c r="L4126" i="2"/>
  <c r="L4146" i="2"/>
  <c r="L4162" i="2"/>
  <c r="L4182" i="2"/>
  <c r="L4198" i="2"/>
  <c r="L4216" i="2"/>
  <c r="L4231" i="2"/>
  <c r="L4246" i="2"/>
  <c r="L4264" i="2"/>
  <c r="L4279" i="2"/>
  <c r="L4294" i="2"/>
  <c r="L4312" i="2"/>
  <c r="L4327" i="2"/>
  <c r="L4342" i="2"/>
  <c r="L4360" i="2"/>
  <c r="L4375" i="2"/>
  <c r="L4390" i="2"/>
  <c r="L4407" i="2"/>
  <c r="L4421" i="2"/>
  <c r="L4435" i="2"/>
  <c r="L4449" i="2"/>
  <c r="L4464" i="2"/>
  <c r="L4479" i="2"/>
  <c r="L4493" i="2"/>
  <c r="L4507" i="2"/>
  <c r="L4519" i="2"/>
  <c r="L4531" i="2"/>
  <c r="L4543" i="2"/>
  <c r="L4555" i="2"/>
  <c r="L4567" i="2"/>
  <c r="L4579" i="2"/>
  <c r="L4591" i="2"/>
  <c r="L4603" i="2"/>
  <c r="L4615" i="2"/>
  <c r="L4627" i="2"/>
  <c r="L4639" i="2"/>
  <c r="L4651" i="2"/>
  <c r="L4663" i="2"/>
  <c r="L4675" i="2"/>
  <c r="L4687" i="2"/>
  <c r="L4699" i="2"/>
  <c r="L4711" i="2"/>
  <c r="L4723" i="2"/>
  <c r="L4735" i="2"/>
  <c r="L4747" i="2"/>
  <c r="L4759" i="2"/>
  <c r="L4771" i="2"/>
  <c r="L4783" i="2"/>
  <c r="L4795" i="2"/>
  <c r="L4807" i="2"/>
  <c r="L346" i="2"/>
  <c r="L935" i="2"/>
  <c r="L1348" i="2"/>
  <c r="L1560" i="2"/>
  <c r="L1692" i="2"/>
  <c r="L1839" i="2"/>
  <c r="L1945" i="2"/>
  <c r="L2072" i="2"/>
  <c r="L2146" i="2"/>
  <c r="L2218" i="2"/>
  <c r="L2299" i="2"/>
  <c r="L2361" i="2"/>
  <c r="L2442" i="2"/>
  <c r="L2503" i="2"/>
  <c r="L2565" i="2"/>
  <c r="L2637" i="2"/>
  <c r="L2687" i="2"/>
  <c r="L2756" i="2"/>
  <c r="L2806" i="2"/>
  <c r="L2862" i="2"/>
  <c r="L2925" i="2"/>
  <c r="L2973" i="2"/>
  <c r="L3018" i="2"/>
  <c r="L3053" i="2"/>
  <c r="L3086" i="2"/>
  <c r="L3130" i="2"/>
  <c r="L3165" i="2"/>
  <c r="L3210" i="2"/>
  <c r="L3245" i="2"/>
  <c r="L3278" i="2"/>
  <c r="L3322" i="2"/>
  <c r="L3357" i="2"/>
  <c r="L3402" i="2"/>
  <c r="L3428" i="2"/>
  <c r="L3454" i="2"/>
  <c r="L3487" i="2"/>
  <c r="L3513" i="2"/>
  <c r="L3546" i="2"/>
  <c r="L3572" i="2"/>
  <c r="L3598" i="2"/>
  <c r="L3624" i="2"/>
  <c r="L3648" i="2"/>
  <c r="L3672" i="2"/>
  <c r="L3696" i="2"/>
  <c r="L3715" i="2"/>
  <c r="L3732" i="2"/>
  <c r="L3751" i="2"/>
  <c r="L3768" i="2"/>
  <c r="L3787" i="2"/>
  <c r="L3804" i="2"/>
  <c r="L3823" i="2"/>
  <c r="L3840" i="2"/>
  <c r="L3859" i="2"/>
  <c r="L3876" i="2"/>
  <c r="L3895" i="2"/>
  <c r="L3912" i="2"/>
  <c r="L3931" i="2"/>
  <c r="L3948" i="2"/>
  <c r="L3967" i="2"/>
  <c r="L3984" i="2"/>
  <c r="L4003" i="2"/>
  <c r="L4020" i="2"/>
  <c r="L4039" i="2"/>
  <c r="L4056" i="2"/>
  <c r="L4075" i="2"/>
  <c r="L4092" i="2"/>
  <c r="L4111" i="2"/>
  <c r="L4128" i="2"/>
  <c r="L4147" i="2"/>
  <c r="L4164" i="2"/>
  <c r="L4183" i="2"/>
  <c r="L4200" i="2"/>
  <c r="L4217" i="2"/>
  <c r="L4232" i="2"/>
  <c r="L4248" i="2"/>
  <c r="L4265" i="2"/>
  <c r="L4280" i="2"/>
  <c r="L4296" i="2"/>
  <c r="L4313" i="2"/>
  <c r="L4328" i="2"/>
  <c r="L4344" i="2"/>
  <c r="L4361" i="2"/>
  <c r="L4376" i="2"/>
  <c r="L4392" i="2"/>
  <c r="L4408" i="2"/>
  <c r="L4422" i="2"/>
  <c r="L4436" i="2"/>
  <c r="L4450" i="2"/>
  <c r="L4466" i="2"/>
  <c r="L4480" i="2"/>
  <c r="L4494" i="2"/>
  <c r="L4508" i="2"/>
  <c r="L4520" i="2"/>
  <c r="L4532" i="2"/>
  <c r="L4544" i="2"/>
  <c r="L4556" i="2"/>
  <c r="L4568" i="2"/>
  <c r="L4580" i="2"/>
  <c r="L4592" i="2"/>
  <c r="L4604" i="2"/>
  <c r="L4616" i="2"/>
  <c r="L4628" i="2"/>
  <c r="L4640" i="2"/>
  <c r="L4652" i="2"/>
  <c r="L4664" i="2"/>
  <c r="L4676" i="2"/>
  <c r="L4688" i="2"/>
  <c r="L4700" i="2"/>
  <c r="L4712" i="2"/>
  <c r="L4724" i="2"/>
  <c r="L4736" i="2"/>
  <c r="L4748" i="2"/>
  <c r="L4760" i="2"/>
  <c r="L4772" i="2"/>
  <c r="L4784" i="2"/>
  <c r="L4796" i="2"/>
  <c r="L4808" i="2"/>
  <c r="L4820" i="2"/>
  <c r="L4832" i="2"/>
  <c r="L4844" i="2"/>
  <c r="L4856" i="2"/>
  <c r="L4868" i="2"/>
  <c r="L4880" i="2"/>
  <c r="L4892" i="2"/>
  <c r="L4904" i="2"/>
  <c r="L4916" i="2"/>
  <c r="L4928" i="2"/>
  <c r="L4940" i="2"/>
  <c r="L4952" i="2"/>
  <c r="L4964" i="2"/>
  <c r="L4976" i="2"/>
  <c r="L4988" i="2"/>
  <c r="L5000" i="2"/>
  <c r="L5012" i="2"/>
  <c r="L5024" i="2"/>
  <c r="L5036" i="2"/>
  <c r="L5048" i="2"/>
  <c r="L5060" i="2"/>
  <c r="L5072" i="2"/>
  <c r="L5084" i="2"/>
  <c r="L5096" i="2"/>
  <c r="L5108" i="2"/>
  <c r="L5120" i="2"/>
  <c r="L5132" i="2"/>
  <c r="L5144" i="2"/>
  <c r="L5156" i="2"/>
  <c r="L5168" i="2"/>
  <c r="L5180" i="2"/>
  <c r="L5192" i="2"/>
  <c r="L5204" i="2"/>
  <c r="L5216" i="2"/>
  <c r="L5228" i="2"/>
  <c r="L5240" i="2"/>
  <c r="L5252" i="2"/>
  <c r="L5264" i="2"/>
  <c r="L5276" i="2"/>
  <c r="L5288" i="2"/>
  <c r="L5300" i="2"/>
  <c r="L5312" i="2"/>
  <c r="L5324" i="2"/>
  <c r="L5336" i="2"/>
  <c r="L5348" i="2"/>
  <c r="L5360" i="2"/>
  <c r="L5372" i="2"/>
  <c r="L5384" i="2"/>
  <c r="L5396" i="2"/>
  <c r="L347" i="2"/>
  <c r="L982" i="2"/>
  <c r="L1355" i="2"/>
  <c r="L1561" i="2"/>
  <c r="L1738" i="2"/>
  <c r="L1842" i="2"/>
  <c r="L1946" i="2"/>
  <c r="L2074" i="2"/>
  <c r="L2147" i="2"/>
  <c r="L2239" i="2"/>
  <c r="L2301" i="2"/>
  <c r="L2362" i="2"/>
  <c r="L2443" i="2"/>
  <c r="L2505" i="2"/>
  <c r="L2586" i="2"/>
  <c r="L2638" i="2"/>
  <c r="L2694" i="2"/>
  <c r="L2757" i="2"/>
  <c r="L2807" i="2"/>
  <c r="L2876" i="2"/>
  <c r="L2926" i="2"/>
  <c r="L2974" i="2"/>
  <c r="L3019" i="2"/>
  <c r="L3054" i="2"/>
  <c r="L3097" i="2"/>
  <c r="L3131" i="2"/>
  <c r="L3166" i="2"/>
  <c r="L3211" i="2"/>
  <c r="L3246" i="2"/>
  <c r="L3289" i="2"/>
  <c r="L3323" i="2"/>
  <c r="L3358" i="2"/>
  <c r="L3403" i="2"/>
  <c r="L3429" i="2"/>
  <c r="L3462" i="2"/>
  <c r="L3488" i="2"/>
  <c r="L3514" i="2"/>
  <c r="L3547" i="2"/>
  <c r="L3573" i="2"/>
  <c r="L3606" i="2"/>
  <c r="L3630" i="2"/>
  <c r="L3654" i="2"/>
  <c r="L3678" i="2"/>
  <c r="L3699" i="2"/>
  <c r="L3716" i="2"/>
  <c r="L3735" i="2"/>
  <c r="L3752" i="2"/>
  <c r="L3771" i="2"/>
  <c r="L3788" i="2"/>
  <c r="L3807" i="2"/>
  <c r="L3824" i="2"/>
  <c r="L3843" i="2"/>
  <c r="L3860" i="2"/>
  <c r="L3879" i="2"/>
  <c r="L3896" i="2"/>
  <c r="L3915" i="2"/>
  <c r="L3932" i="2"/>
  <c r="L3951" i="2"/>
  <c r="L3968" i="2"/>
  <c r="L3987" i="2"/>
  <c r="L4004" i="2"/>
  <c r="L4023" i="2"/>
  <c r="L4040" i="2"/>
  <c r="L4059" i="2"/>
  <c r="L4076" i="2"/>
  <c r="L4095" i="2"/>
  <c r="L4112" i="2"/>
  <c r="L4131" i="2"/>
  <c r="L4148" i="2"/>
  <c r="L4167" i="2"/>
  <c r="L4184" i="2"/>
  <c r="L4203" i="2"/>
  <c r="L4218" i="2"/>
  <c r="L4233" i="2"/>
  <c r="L4251" i="2"/>
  <c r="L4266" i="2"/>
  <c r="L4281" i="2"/>
  <c r="L4299" i="2"/>
  <c r="L4314" i="2"/>
  <c r="L4329" i="2"/>
  <c r="L4347" i="2"/>
  <c r="L4362" i="2"/>
  <c r="L4377" i="2"/>
  <c r="L4395" i="2"/>
  <c r="L4409" i="2"/>
  <c r="L4423" i="2"/>
  <c r="L4437" i="2"/>
  <c r="L4452" i="2"/>
  <c r="L4467" i="2"/>
  <c r="L4481" i="2"/>
  <c r="L4495" i="2"/>
  <c r="L4509" i="2"/>
  <c r="L4521" i="2"/>
  <c r="L4533" i="2"/>
  <c r="L4545" i="2"/>
  <c r="L4557" i="2"/>
  <c r="L4569" i="2"/>
  <c r="L4581" i="2"/>
  <c r="L4593" i="2"/>
  <c r="L4605" i="2"/>
  <c r="L4617" i="2"/>
  <c r="L4629" i="2"/>
  <c r="L4641" i="2"/>
  <c r="L4653" i="2"/>
  <c r="L4665" i="2"/>
  <c r="L4677" i="2"/>
  <c r="L4689" i="2"/>
  <c r="L4701" i="2"/>
  <c r="L4713" i="2"/>
  <c r="L4725" i="2"/>
  <c r="L4737" i="2"/>
  <c r="L4749" i="2"/>
  <c r="L4761" i="2"/>
  <c r="L4773" i="2"/>
  <c r="L4785" i="2"/>
  <c r="L4797" i="2"/>
  <c r="L4809" i="2"/>
  <c r="L4821" i="2"/>
  <c r="L4833" i="2"/>
  <c r="L4845" i="2"/>
  <c r="L4857" i="2"/>
  <c r="L4869" i="2"/>
  <c r="L4881" i="2"/>
  <c r="L4893" i="2"/>
  <c r="L4905" i="2"/>
  <c r="L4917" i="2"/>
  <c r="L4929" i="2"/>
  <c r="L4941" i="2"/>
  <c r="L4953" i="2"/>
  <c r="L4965" i="2"/>
  <c r="L4977" i="2"/>
  <c r="L4989" i="2"/>
  <c r="L5001" i="2"/>
  <c r="L5013" i="2"/>
  <c r="L5025" i="2"/>
  <c r="L5037" i="2"/>
  <c r="L5049" i="2"/>
  <c r="L5061" i="2"/>
  <c r="L5073" i="2"/>
  <c r="L5085" i="2"/>
  <c r="L5097" i="2"/>
  <c r="L5109" i="2"/>
  <c r="L5121" i="2"/>
  <c r="L5133" i="2"/>
  <c r="L5145" i="2"/>
  <c r="L5157" i="2"/>
  <c r="L5169" i="2"/>
  <c r="L5181" i="2"/>
  <c r="L5193" i="2"/>
  <c r="L5205" i="2"/>
  <c r="L5217" i="2"/>
  <c r="L5229" i="2"/>
  <c r="L5241" i="2"/>
  <c r="L5253" i="2"/>
  <c r="L5265" i="2"/>
  <c r="L5277" i="2"/>
  <c r="L5289" i="2"/>
  <c r="L5301" i="2"/>
  <c r="L5313" i="2"/>
  <c r="L5325" i="2"/>
  <c r="L5337" i="2"/>
  <c r="L5349" i="2"/>
  <c r="L5361" i="2"/>
  <c r="L5373" i="2"/>
  <c r="L5385" i="2"/>
  <c r="L5397" i="2"/>
  <c r="L5409" i="2"/>
  <c r="L5421" i="2"/>
  <c r="L5433" i="2"/>
  <c r="L5445" i="2"/>
  <c r="L5457" i="2"/>
  <c r="L466" i="2"/>
  <c r="L1067" i="2"/>
  <c r="L1356" i="2"/>
  <c r="L1575" i="2"/>
  <c r="L1739" i="2"/>
  <c r="L1846" i="2"/>
  <c r="L1983" i="2"/>
  <c r="L2075" i="2"/>
  <c r="L2148" i="2"/>
  <c r="L2241" i="2"/>
  <c r="L2302" i="2"/>
  <c r="L2383" i="2"/>
  <c r="L2445" i="2"/>
  <c r="L2506" i="2"/>
  <c r="L2587" i="2"/>
  <c r="L2639" i="2"/>
  <c r="L2708" i="2"/>
  <c r="L2758" i="2"/>
  <c r="L2814" i="2"/>
  <c r="L2877" i="2"/>
  <c r="L2927" i="2"/>
  <c r="L2985" i="2"/>
  <c r="L3020" i="2"/>
  <c r="L3055" i="2"/>
  <c r="L3098" i="2"/>
  <c r="L3133" i="2"/>
  <c r="L3177" i="2"/>
  <c r="L3212" i="2"/>
  <c r="L3247" i="2"/>
  <c r="L3290" i="2"/>
  <c r="L3325" i="2"/>
  <c r="L3369" i="2"/>
  <c r="L3404" i="2"/>
  <c r="L3430" i="2"/>
  <c r="L3463" i="2"/>
  <c r="L3489" i="2"/>
  <c r="L3522" i="2"/>
  <c r="L3548" i="2"/>
  <c r="L3574" i="2"/>
  <c r="L3607" i="2"/>
  <c r="L3631" i="2"/>
  <c r="L3655" i="2"/>
  <c r="L3679" i="2"/>
  <c r="L3701" i="2"/>
  <c r="L3717" i="2"/>
  <c r="L3737" i="2"/>
  <c r="L3753" i="2"/>
  <c r="L3773" i="2"/>
  <c r="L3789" i="2"/>
  <c r="L3809" i="2"/>
  <c r="L3825" i="2"/>
  <c r="L3845" i="2"/>
  <c r="L3861" i="2"/>
  <c r="L3881" i="2"/>
  <c r="L3897" i="2"/>
  <c r="L3917" i="2"/>
  <c r="L3933" i="2"/>
  <c r="L3953" i="2"/>
  <c r="L3969" i="2"/>
  <c r="L3989" i="2"/>
  <c r="L4005" i="2"/>
  <c r="L4025" i="2"/>
  <c r="L4041" i="2"/>
  <c r="L4061" i="2"/>
  <c r="L4077" i="2"/>
  <c r="L4097" i="2"/>
  <c r="L4113" i="2"/>
  <c r="L4133" i="2"/>
  <c r="L4149" i="2"/>
  <c r="L4169" i="2"/>
  <c r="L4185" i="2"/>
  <c r="L4204" i="2"/>
  <c r="L4219" i="2"/>
  <c r="L4234" i="2"/>
  <c r="L4252" i="2"/>
  <c r="L4267" i="2"/>
  <c r="L4282" i="2"/>
  <c r="L4300" i="2"/>
  <c r="L4315" i="2"/>
  <c r="L4330" i="2"/>
  <c r="L4348" i="2"/>
  <c r="L4363" i="2"/>
  <c r="L4378" i="2"/>
  <c r="L4396" i="2"/>
  <c r="L4410" i="2"/>
  <c r="L4424" i="2"/>
  <c r="L4438" i="2"/>
  <c r="L4454" i="2"/>
  <c r="L4468" i="2"/>
  <c r="L4482" i="2"/>
  <c r="L4496" i="2"/>
  <c r="L4510" i="2"/>
  <c r="L4522" i="2"/>
  <c r="L4534" i="2"/>
  <c r="L4546" i="2"/>
  <c r="L4558" i="2"/>
  <c r="L4570" i="2"/>
  <c r="L4582" i="2"/>
  <c r="L4594" i="2"/>
  <c r="L4606" i="2"/>
  <c r="L4618" i="2"/>
  <c r="L4630" i="2"/>
  <c r="L4642" i="2"/>
  <c r="L4654" i="2"/>
  <c r="L4666" i="2"/>
  <c r="L4678" i="2"/>
  <c r="L4690" i="2"/>
  <c r="L4702" i="2"/>
  <c r="L4714" i="2"/>
  <c r="L4726" i="2"/>
  <c r="L4738" i="2"/>
  <c r="L4750" i="2"/>
  <c r="L4762" i="2"/>
  <c r="L4774" i="2"/>
  <c r="L4786" i="2"/>
  <c r="L4798" i="2"/>
  <c r="L4810" i="2"/>
  <c r="L480" i="2"/>
  <c r="L1068" i="2"/>
  <c r="L1382" i="2"/>
  <c r="L1619" i="2"/>
  <c r="L1740" i="2"/>
  <c r="L1858" i="2"/>
  <c r="L1986" i="2"/>
  <c r="L2076" i="2"/>
  <c r="L2174" i="2"/>
  <c r="L2242" i="2"/>
  <c r="L2303" i="2"/>
  <c r="L2385" i="2"/>
  <c r="L2446" i="2"/>
  <c r="L2527" i="2"/>
  <c r="L2589" i="2"/>
  <c r="L2646" i="2"/>
  <c r="L2709" i="2"/>
  <c r="L2759" i="2"/>
  <c r="L2828" i="2"/>
  <c r="L2878" i="2"/>
  <c r="L2934" i="2"/>
  <c r="L2986" i="2"/>
  <c r="L3021" i="2"/>
  <c r="L3066" i="2"/>
  <c r="L3101" i="2"/>
  <c r="L3134" i="2"/>
  <c r="L3178" i="2"/>
  <c r="L3213" i="2"/>
  <c r="L3258" i="2"/>
  <c r="L3293" i="2"/>
  <c r="L3326" i="2"/>
  <c r="L3370" i="2"/>
  <c r="L3405" i="2"/>
  <c r="L3438" i="2"/>
  <c r="L3464" i="2"/>
  <c r="L3490" i="2"/>
  <c r="L3523" i="2"/>
  <c r="L3549" i="2"/>
  <c r="L3582" i="2"/>
  <c r="L3608" i="2"/>
  <c r="L3632" i="2"/>
  <c r="L3656" i="2"/>
  <c r="L3680" i="2"/>
  <c r="L3702" i="2"/>
  <c r="L3718" i="2"/>
  <c r="L3738" i="2"/>
  <c r="L3754" i="2"/>
  <c r="L3774" i="2"/>
  <c r="L3790" i="2"/>
  <c r="L3810" i="2"/>
  <c r="L3826" i="2"/>
  <c r="L3846" i="2"/>
  <c r="L3862" i="2"/>
  <c r="L3882" i="2"/>
  <c r="L3898" i="2"/>
  <c r="L3918" i="2"/>
  <c r="L3934" i="2"/>
  <c r="L3954" i="2"/>
  <c r="L3970" i="2"/>
  <c r="L3990" i="2"/>
  <c r="L4006" i="2"/>
  <c r="L4026" i="2"/>
  <c r="L4042" i="2"/>
  <c r="L4062" i="2"/>
  <c r="L4078" i="2"/>
  <c r="L4098" i="2"/>
  <c r="L4114" i="2"/>
  <c r="L4134" i="2"/>
  <c r="L4150" i="2"/>
  <c r="L4170" i="2"/>
  <c r="L4186" i="2"/>
  <c r="L4205" i="2"/>
  <c r="L4220" i="2"/>
  <c r="L4236" i="2"/>
  <c r="L4253" i="2"/>
  <c r="L4268" i="2"/>
  <c r="L4284" i="2"/>
  <c r="L4301" i="2"/>
  <c r="L4316" i="2"/>
  <c r="L4332" i="2"/>
  <c r="L4349" i="2"/>
  <c r="L4364" i="2"/>
  <c r="L4380" i="2"/>
  <c r="L4397" i="2"/>
  <c r="L4411" i="2"/>
  <c r="L4425" i="2"/>
  <c r="L4440" i="2"/>
  <c r="L4455" i="2"/>
  <c r="L4469" i="2"/>
  <c r="L4483" i="2"/>
  <c r="L4497" i="2"/>
  <c r="L4511" i="2"/>
  <c r="L4523" i="2"/>
  <c r="L4535" i="2"/>
  <c r="L4547" i="2"/>
  <c r="L4559" i="2"/>
  <c r="L4571" i="2"/>
  <c r="L4583" i="2"/>
  <c r="L4595" i="2"/>
  <c r="L4607" i="2"/>
  <c r="L4619" i="2"/>
  <c r="L4631" i="2"/>
  <c r="L4643" i="2"/>
  <c r="L4655" i="2"/>
  <c r="L4667" i="2"/>
  <c r="L4679" i="2"/>
  <c r="L4691" i="2"/>
  <c r="L4703" i="2"/>
  <c r="L4715" i="2"/>
  <c r="L4727" i="2"/>
  <c r="L4739" i="2"/>
  <c r="L4751" i="2"/>
  <c r="L4763" i="2"/>
  <c r="L4775" i="2"/>
  <c r="L4787" i="2"/>
  <c r="L4799" i="2"/>
  <c r="L4811" i="2"/>
  <c r="L4823" i="2"/>
  <c r="L4835" i="2"/>
  <c r="L4847" i="2"/>
  <c r="L4859" i="2"/>
  <c r="L4871" i="2"/>
  <c r="L4883" i="2"/>
  <c r="L4895" i="2"/>
  <c r="L4907" i="2"/>
  <c r="L4919" i="2"/>
  <c r="L4931" i="2"/>
  <c r="L4943" i="2"/>
  <c r="L4955" i="2"/>
  <c r="L4967" i="2"/>
  <c r="L4979" i="2"/>
  <c r="L4991" i="2"/>
  <c r="L5003" i="2"/>
  <c r="L5015" i="2"/>
  <c r="L5027" i="2"/>
  <c r="L5039" i="2"/>
  <c r="L5051" i="2"/>
  <c r="L5063" i="2"/>
  <c r="L5075" i="2"/>
  <c r="L5087" i="2"/>
  <c r="L5099" i="2"/>
  <c r="L5111" i="2"/>
  <c r="L5123" i="2"/>
  <c r="L5135" i="2"/>
  <c r="L5147" i="2"/>
  <c r="L5159" i="2"/>
  <c r="L5171" i="2"/>
  <c r="L5183" i="2"/>
  <c r="L5195" i="2"/>
  <c r="L5207" i="2"/>
  <c r="L5219" i="2"/>
  <c r="L5231" i="2"/>
  <c r="L5243" i="2"/>
  <c r="L5255" i="2"/>
  <c r="L5267" i="2"/>
  <c r="L5279" i="2"/>
  <c r="L5291" i="2"/>
  <c r="L5303" i="2"/>
  <c r="L5315" i="2"/>
  <c r="L5327" i="2"/>
  <c r="L5339" i="2"/>
  <c r="L5351" i="2"/>
  <c r="L5363" i="2"/>
  <c r="L5375" i="2"/>
  <c r="L5387" i="2"/>
  <c r="L5399" i="2"/>
  <c r="L5411" i="2"/>
  <c r="L5423" i="2"/>
  <c r="L5435" i="2"/>
  <c r="L5447" i="2"/>
  <c r="L661" i="2"/>
  <c r="L1094" i="2"/>
  <c r="L1396" i="2"/>
  <c r="L1620" i="2"/>
  <c r="L1753" i="2"/>
  <c r="L1884" i="2"/>
  <c r="L1990" i="2"/>
  <c r="L2085" i="2"/>
  <c r="L2175" i="2"/>
  <c r="L2243" i="2"/>
  <c r="L2325" i="2"/>
  <c r="L2386" i="2"/>
  <c r="L2447" i="2"/>
  <c r="L2529" i="2"/>
  <c r="L2590" i="2"/>
  <c r="L2660" i="2"/>
  <c r="L2710" i="2"/>
  <c r="L2766" i="2"/>
  <c r="L2829" i="2"/>
  <c r="L2879" i="2"/>
  <c r="L2948" i="2"/>
  <c r="L2987" i="2"/>
  <c r="L3022" i="2"/>
  <c r="L3067" i="2"/>
  <c r="L3102" i="2"/>
  <c r="L3145" i="2"/>
  <c r="L3179" i="2"/>
  <c r="L3214" i="2"/>
  <c r="L3259" i="2"/>
  <c r="L3294" i="2"/>
  <c r="L3337" i="2"/>
  <c r="L3371" i="2"/>
  <c r="L3406" i="2"/>
  <c r="L3439" i="2"/>
  <c r="L3465" i="2"/>
  <c r="L3498" i="2"/>
  <c r="L3524" i="2"/>
  <c r="L3550" i="2"/>
  <c r="L3583" i="2"/>
  <c r="L3609" i="2"/>
  <c r="L3633" i="2"/>
  <c r="L3657" i="2"/>
  <c r="L3681" i="2"/>
  <c r="L3703" i="2"/>
  <c r="L3720" i="2"/>
  <c r="L3739" i="2"/>
  <c r="L3756" i="2"/>
  <c r="L3775" i="2"/>
  <c r="L3792" i="2"/>
  <c r="L3811" i="2"/>
  <c r="L3828" i="2"/>
  <c r="L3847" i="2"/>
  <c r="L3864" i="2"/>
  <c r="L3883" i="2"/>
  <c r="L3900" i="2"/>
  <c r="L3919" i="2"/>
  <c r="L3936" i="2"/>
  <c r="L3955" i="2"/>
  <c r="L3972" i="2"/>
  <c r="L3991" i="2"/>
  <c r="L4008" i="2"/>
  <c r="L4027" i="2"/>
  <c r="L4044" i="2"/>
  <c r="L4063" i="2"/>
  <c r="L4080" i="2"/>
  <c r="L4099" i="2"/>
  <c r="L4116" i="2"/>
  <c r="L4135" i="2"/>
  <c r="L4152" i="2"/>
  <c r="L4171" i="2"/>
  <c r="L4188" i="2"/>
  <c r="L4206" i="2"/>
  <c r="L4221" i="2"/>
  <c r="L4239" i="2"/>
  <c r="L4254" i="2"/>
  <c r="L4269" i="2"/>
  <c r="L4287" i="2"/>
  <c r="L4302" i="2"/>
  <c r="L4317" i="2"/>
  <c r="L4335" i="2"/>
  <c r="L4350" i="2"/>
  <c r="L4365" i="2"/>
  <c r="L4383" i="2"/>
  <c r="L4398" i="2"/>
  <c r="L4412" i="2"/>
  <c r="L4426" i="2"/>
  <c r="L4442" i="2"/>
  <c r="L4456" i="2"/>
  <c r="L4470" i="2"/>
  <c r="L4484" i="2"/>
  <c r="L4498" i="2"/>
  <c r="L4512" i="2"/>
  <c r="L4524" i="2"/>
  <c r="L4536" i="2"/>
  <c r="L4548" i="2"/>
  <c r="L4560" i="2"/>
  <c r="L4572" i="2"/>
  <c r="L4584" i="2"/>
  <c r="L4596" i="2"/>
  <c r="L4608" i="2"/>
  <c r="L4620" i="2"/>
  <c r="L4632" i="2"/>
  <c r="L4644" i="2"/>
  <c r="L4656" i="2"/>
  <c r="L4668" i="2"/>
  <c r="L4680" i="2"/>
  <c r="L4692" i="2"/>
  <c r="L4704" i="2"/>
  <c r="L4716" i="2"/>
  <c r="L4728" i="2"/>
  <c r="L4740" i="2"/>
  <c r="L4752" i="2"/>
  <c r="L4764" i="2"/>
  <c r="L4776" i="2"/>
  <c r="L4788" i="2"/>
  <c r="L4800" i="2"/>
  <c r="L4812" i="2"/>
  <c r="L4824" i="2"/>
  <c r="L4836" i="2"/>
  <c r="L4848" i="2"/>
  <c r="L4860" i="2"/>
  <c r="L4872" i="2"/>
  <c r="L4884" i="2"/>
  <c r="L4896" i="2"/>
  <c r="L4908" i="2"/>
  <c r="L4920" i="2"/>
  <c r="L4932" i="2"/>
  <c r="L4944" i="2"/>
  <c r="L4956" i="2"/>
  <c r="L4968" i="2"/>
  <c r="L4980" i="2"/>
  <c r="L4992" i="2"/>
  <c r="L5004" i="2"/>
  <c r="L5016" i="2"/>
  <c r="L5028" i="2"/>
  <c r="L5040" i="2"/>
  <c r="L5052" i="2"/>
  <c r="L5064" i="2"/>
  <c r="L5076" i="2"/>
  <c r="L5088" i="2"/>
  <c r="L5100" i="2"/>
  <c r="L5112" i="2"/>
  <c r="L5124" i="2"/>
  <c r="L5136" i="2"/>
  <c r="L5148" i="2"/>
  <c r="L5160" i="2"/>
  <c r="L5172" i="2"/>
  <c r="L5184" i="2"/>
  <c r="L5196" i="2"/>
  <c r="L5208" i="2"/>
  <c r="L5220" i="2"/>
  <c r="L5232" i="2"/>
  <c r="L5244" i="2"/>
  <c r="L5256" i="2"/>
  <c r="L5268" i="2"/>
  <c r="L5280" i="2"/>
  <c r="L5292" i="2"/>
  <c r="L5304" i="2"/>
  <c r="L5316" i="2"/>
  <c r="L5328" i="2"/>
  <c r="L5340" i="2"/>
  <c r="L5352" i="2"/>
  <c r="L5364" i="2"/>
  <c r="L5376" i="2"/>
  <c r="L5388" i="2"/>
  <c r="L5400" i="2"/>
  <c r="L5412" i="2"/>
  <c r="L5424" i="2"/>
  <c r="L5436" i="2"/>
  <c r="L5448" i="2"/>
  <c r="L721" i="2"/>
  <c r="L1473" i="2"/>
  <c r="L1754" i="2"/>
  <c r="L2002" i="2"/>
  <c r="L2176" i="2"/>
  <c r="L2326" i="2"/>
  <c r="L2469" i="2"/>
  <c r="L2591" i="2"/>
  <c r="L2711" i="2"/>
  <c r="L2830" i="2"/>
  <c r="L2949" i="2"/>
  <c r="L3033" i="2"/>
  <c r="L3103" i="2"/>
  <c r="L3181" i="2"/>
  <c r="L3260" i="2"/>
  <c r="L3338" i="2"/>
  <c r="L3414" i="2"/>
  <c r="L3466" i="2"/>
  <c r="L3525" i="2"/>
  <c r="L3584" i="2"/>
  <c r="L3634" i="2"/>
  <c r="L3682" i="2"/>
  <c r="L3723" i="2"/>
  <c r="L3759" i="2"/>
  <c r="L3795" i="2"/>
  <c r="L3831" i="2"/>
  <c r="L3867" i="2"/>
  <c r="L3903" i="2"/>
  <c r="L3939" i="2"/>
  <c r="L3975" i="2"/>
  <c r="L4011" i="2"/>
  <c r="L4047" i="2"/>
  <c r="L4083" i="2"/>
  <c r="L4119" i="2"/>
  <c r="L4155" i="2"/>
  <c r="L4191" i="2"/>
  <c r="L4222" i="2"/>
  <c r="L4255" i="2"/>
  <c r="L4288" i="2"/>
  <c r="L4318" i="2"/>
  <c r="L4351" i="2"/>
  <c r="L4384" i="2"/>
  <c r="L4413" i="2"/>
  <c r="L4443" i="2"/>
  <c r="L4471" i="2"/>
  <c r="L4500" i="2"/>
  <c r="L4525" i="2"/>
  <c r="L4549" i="2"/>
  <c r="L4573" i="2"/>
  <c r="L4597" i="2"/>
  <c r="L4621" i="2"/>
  <c r="L4645" i="2"/>
  <c r="L4669" i="2"/>
  <c r="L4693" i="2"/>
  <c r="L4717" i="2"/>
  <c r="L4741" i="2"/>
  <c r="L4765" i="2"/>
  <c r="L4789" i="2"/>
  <c r="L4813" i="2"/>
  <c r="L4829" i="2"/>
  <c r="L4849" i="2"/>
  <c r="L4865" i="2"/>
  <c r="L4885" i="2"/>
  <c r="L4901" i="2"/>
  <c r="L4921" i="2"/>
  <c r="L4937" i="2"/>
  <c r="L4957" i="2"/>
  <c r="L4973" i="2"/>
  <c r="L4993" i="2"/>
  <c r="L5009" i="2"/>
  <c r="L5029" i="2"/>
  <c r="L5045" i="2"/>
  <c r="L5065" i="2"/>
  <c r="L5081" i="2"/>
  <c r="L5101" i="2"/>
  <c r="L5117" i="2"/>
  <c r="L5137" i="2"/>
  <c r="L5153" i="2"/>
  <c r="L5173" i="2"/>
  <c r="L5189" i="2"/>
  <c r="L5209" i="2"/>
  <c r="L5225" i="2"/>
  <c r="L5245" i="2"/>
  <c r="L5261" i="2"/>
  <c r="L5281" i="2"/>
  <c r="L5297" i="2"/>
  <c r="L5317" i="2"/>
  <c r="L5333" i="2"/>
  <c r="L5353" i="2"/>
  <c r="L5369" i="2"/>
  <c r="L5389" i="2"/>
  <c r="L5405" i="2"/>
  <c r="L5420" i="2"/>
  <c r="L5438" i="2"/>
  <c r="L5453" i="2"/>
  <c r="L5466" i="2"/>
  <c r="L5478" i="2"/>
  <c r="L5490" i="2"/>
  <c r="L5502" i="2"/>
  <c r="L5514" i="2"/>
  <c r="L5526" i="2"/>
  <c r="L5538" i="2"/>
  <c r="L5550" i="2"/>
  <c r="L5562" i="2"/>
  <c r="L5574" i="2"/>
  <c r="L5586" i="2"/>
  <c r="L5598" i="2"/>
  <c r="L5610" i="2"/>
  <c r="L749" i="2"/>
  <c r="L1488" i="2"/>
  <c r="L1782" i="2"/>
  <c r="L2003" i="2"/>
  <c r="L2185" i="2"/>
  <c r="L2327" i="2"/>
  <c r="L2470" i="2"/>
  <c r="L2612" i="2"/>
  <c r="L2718" i="2"/>
  <c r="L2831" i="2"/>
  <c r="L2950" i="2"/>
  <c r="L3034" i="2"/>
  <c r="L3114" i="2"/>
  <c r="L3182" i="2"/>
  <c r="L3261" i="2"/>
  <c r="L3341" i="2"/>
  <c r="L3415" i="2"/>
  <c r="L3474" i="2"/>
  <c r="L3526" i="2"/>
  <c r="L3585" i="2"/>
  <c r="L3636" i="2"/>
  <c r="L3684" i="2"/>
  <c r="L3725" i="2"/>
  <c r="L3761" i="2"/>
  <c r="L3797" i="2"/>
  <c r="L3833" i="2"/>
  <c r="L3869" i="2"/>
  <c r="L3905" i="2"/>
  <c r="L3941" i="2"/>
  <c r="L3977" i="2"/>
  <c r="L4013" i="2"/>
  <c r="L4049" i="2"/>
  <c r="L4085" i="2"/>
  <c r="L4121" i="2"/>
  <c r="L4157" i="2"/>
  <c r="L4193" i="2"/>
  <c r="L4224" i="2"/>
  <c r="L4256" i="2"/>
  <c r="L4289" i="2"/>
  <c r="L4320" i="2"/>
  <c r="L4352" i="2"/>
  <c r="L4385" i="2"/>
  <c r="L4414" i="2"/>
  <c r="L4444" i="2"/>
  <c r="L4472" i="2"/>
  <c r="L4502" i="2"/>
  <c r="L4526" i="2"/>
  <c r="L4550" i="2"/>
  <c r="L4574" i="2"/>
  <c r="L4598" i="2"/>
  <c r="L4622" i="2"/>
  <c r="L4646" i="2"/>
  <c r="L4670" i="2"/>
  <c r="L4694" i="2"/>
  <c r="L4718" i="2"/>
  <c r="L4742" i="2"/>
  <c r="L4766" i="2"/>
  <c r="L4790" i="2"/>
  <c r="L4814" i="2"/>
  <c r="L4830" i="2"/>
  <c r="L4850" i="2"/>
  <c r="L4866" i="2"/>
  <c r="L4886" i="2"/>
  <c r="L4902" i="2"/>
  <c r="L4922" i="2"/>
  <c r="L4938" i="2"/>
  <c r="L4958" i="2"/>
  <c r="L4974" i="2"/>
  <c r="L4994" i="2"/>
  <c r="L5010" i="2"/>
  <c r="L5030" i="2"/>
  <c r="L5046" i="2"/>
  <c r="L5066" i="2"/>
  <c r="L5082" i="2"/>
  <c r="L5102" i="2"/>
  <c r="L5118" i="2"/>
  <c r="L5138" i="2"/>
  <c r="L5154" i="2"/>
  <c r="L5174" i="2"/>
  <c r="L5190" i="2"/>
  <c r="L5210" i="2"/>
  <c r="L5226" i="2"/>
  <c r="L5246" i="2"/>
  <c r="L5262" i="2"/>
  <c r="L5282" i="2"/>
  <c r="L5298" i="2"/>
  <c r="L5318" i="2"/>
  <c r="L5334" i="2"/>
  <c r="L5354" i="2"/>
  <c r="L5370" i="2"/>
  <c r="L5390" i="2"/>
  <c r="L5406" i="2"/>
  <c r="L5422" i="2"/>
  <c r="L5439" i="2"/>
  <c r="L5454" i="2"/>
  <c r="L5467" i="2"/>
  <c r="L5479" i="2"/>
  <c r="L5491" i="2"/>
  <c r="L5503" i="2"/>
  <c r="L5515" i="2"/>
  <c r="L5527" i="2"/>
  <c r="L5539" i="2"/>
  <c r="L5551" i="2"/>
  <c r="L5563" i="2"/>
  <c r="L5575" i="2"/>
  <c r="L5587" i="2"/>
  <c r="L5599" i="2"/>
  <c r="L5611" i="2"/>
  <c r="L5623" i="2"/>
  <c r="L5635" i="2"/>
  <c r="L5647" i="2"/>
  <c r="L5659" i="2"/>
  <c r="L5671" i="2"/>
  <c r="L5683" i="2"/>
  <c r="L5695" i="2"/>
  <c r="L5707" i="2"/>
  <c r="L5719" i="2"/>
  <c r="L5731" i="2"/>
  <c r="L5743" i="2"/>
  <c r="L5755" i="2"/>
  <c r="L5767" i="2"/>
  <c r="L5779" i="2"/>
  <c r="L5791" i="2"/>
  <c r="L5803" i="2"/>
  <c r="L5815" i="2"/>
  <c r="L5827" i="2"/>
  <c r="L5839" i="2"/>
  <c r="L5851" i="2"/>
  <c r="L5863" i="2"/>
  <c r="L5875" i="2"/>
  <c r="L5887" i="2"/>
  <c r="L5899" i="2"/>
  <c r="L5911" i="2"/>
  <c r="L5923" i="2"/>
  <c r="L5935" i="2"/>
  <c r="L5947" i="2"/>
  <c r="L5959" i="2"/>
  <c r="L5971" i="2"/>
  <c r="L5983" i="2"/>
  <c r="L5995" i="2"/>
  <c r="L6007" i="2"/>
  <c r="L6019" i="2"/>
  <c r="L6031" i="2"/>
  <c r="L6043" i="2"/>
  <c r="L6055" i="2"/>
  <c r="L6067" i="2"/>
  <c r="L6079" i="2"/>
  <c r="L6091" i="2"/>
  <c r="L6103" i="2"/>
  <c r="L6115" i="2"/>
  <c r="L6127" i="2"/>
  <c r="L6139" i="2"/>
  <c r="L6151" i="2"/>
  <c r="L6163" i="2"/>
  <c r="L6175" i="2"/>
  <c r="L6187" i="2"/>
  <c r="L6199" i="2"/>
  <c r="L6211" i="2"/>
  <c r="L6223" i="2"/>
  <c r="L6235" i="2"/>
  <c r="L6247" i="2"/>
  <c r="L6259" i="2"/>
  <c r="L6271" i="2"/>
  <c r="L6283" i="2"/>
  <c r="L6295" i="2"/>
  <c r="L6307" i="2"/>
  <c r="L6319" i="2"/>
  <c r="L6331" i="2"/>
  <c r="L6343" i="2"/>
  <c r="L6355" i="2"/>
  <c r="L761" i="2"/>
  <c r="L1489" i="2"/>
  <c r="L1794" i="2"/>
  <c r="L2029" i="2"/>
  <c r="L2186" i="2"/>
  <c r="L2334" i="2"/>
  <c r="L2471" i="2"/>
  <c r="L2613" i="2"/>
  <c r="L2732" i="2"/>
  <c r="L2838" i="2"/>
  <c r="L2951" i="2"/>
  <c r="L3035" i="2"/>
  <c r="L3115" i="2"/>
  <c r="L3193" i="2"/>
  <c r="L3262" i="2"/>
  <c r="L3342" i="2"/>
  <c r="L3416" i="2"/>
  <c r="L3475" i="2"/>
  <c r="L3534" i="2"/>
  <c r="L3586" i="2"/>
  <c r="L3642" i="2"/>
  <c r="L3690" i="2"/>
  <c r="L3726" i="2"/>
  <c r="L3762" i="2"/>
  <c r="L3798" i="2"/>
  <c r="L3834" i="2"/>
  <c r="L3870" i="2"/>
  <c r="L3906" i="2"/>
  <c r="L3942" i="2"/>
  <c r="L3978" i="2"/>
  <c r="L4014" i="2"/>
  <c r="L4050" i="2"/>
  <c r="L4086" i="2"/>
  <c r="L4122" i="2"/>
  <c r="L4158" i="2"/>
  <c r="L4194" i="2"/>
  <c r="L4227" i="2"/>
  <c r="L4257" i="2"/>
  <c r="L4290" i="2"/>
  <c r="L4323" i="2"/>
  <c r="L4353" i="2"/>
  <c r="L4386" i="2"/>
  <c r="L4416" i="2"/>
  <c r="L4445" i="2"/>
  <c r="L4473" i="2"/>
  <c r="L4503" i="2"/>
  <c r="L4527" i="2"/>
  <c r="L4551" i="2"/>
  <c r="L4575" i="2"/>
  <c r="L4599" i="2"/>
  <c r="L4623" i="2"/>
  <c r="L4647" i="2"/>
  <c r="L4671" i="2"/>
  <c r="L4695" i="2"/>
  <c r="L4719" i="2"/>
  <c r="L4743" i="2"/>
  <c r="L4767" i="2"/>
  <c r="L4791" i="2"/>
  <c r="L4815" i="2"/>
  <c r="L4831" i="2"/>
  <c r="L4851" i="2"/>
  <c r="L4867" i="2"/>
  <c r="L4887" i="2"/>
  <c r="L4903" i="2"/>
  <c r="L4923" i="2"/>
  <c r="L4939" i="2"/>
  <c r="L4959" i="2"/>
  <c r="L4975" i="2"/>
  <c r="L4995" i="2"/>
  <c r="L5011" i="2"/>
  <c r="L5031" i="2"/>
  <c r="L5047" i="2"/>
  <c r="L5067" i="2"/>
  <c r="L5083" i="2"/>
  <c r="L5103" i="2"/>
  <c r="L5119" i="2"/>
  <c r="L5139" i="2"/>
  <c r="L5155" i="2"/>
  <c r="L5175" i="2"/>
  <c r="L5191" i="2"/>
  <c r="L5211" i="2"/>
  <c r="L5227" i="2"/>
  <c r="L5247" i="2"/>
  <c r="L5263" i="2"/>
  <c r="L5283" i="2"/>
  <c r="L5299" i="2"/>
  <c r="L5319" i="2"/>
  <c r="L5335" i="2"/>
  <c r="L5355" i="2"/>
  <c r="L5371" i="2"/>
  <c r="L5391" i="2"/>
  <c r="L5407" i="2"/>
  <c r="L5425" i="2"/>
  <c r="L5440" i="2"/>
  <c r="L5455" i="2"/>
  <c r="L5468" i="2"/>
  <c r="L5480" i="2"/>
  <c r="L5492" i="2"/>
  <c r="L5504" i="2"/>
  <c r="L5516" i="2"/>
  <c r="L5528" i="2"/>
  <c r="L5540" i="2"/>
  <c r="L5552" i="2"/>
  <c r="L5564" i="2"/>
  <c r="L5576" i="2"/>
  <c r="L5588" i="2"/>
  <c r="L5600" i="2"/>
  <c r="L5612" i="2"/>
  <c r="L763" i="2"/>
  <c r="L1499" i="2"/>
  <c r="L1798" i="2"/>
  <c r="L2039" i="2"/>
  <c r="L2206" i="2"/>
  <c r="L2335" i="2"/>
  <c r="L2478" i="2"/>
  <c r="L2614" i="2"/>
  <c r="L2733" i="2"/>
  <c r="L2852" i="2"/>
  <c r="L2958" i="2"/>
  <c r="L3037" i="2"/>
  <c r="L3116" i="2"/>
  <c r="L3194" i="2"/>
  <c r="L3273" i="2"/>
  <c r="L3343" i="2"/>
  <c r="L3417" i="2"/>
  <c r="L3476" i="2"/>
  <c r="L3535" i="2"/>
  <c r="L3594" i="2"/>
  <c r="L3643" i="2"/>
  <c r="L3691" i="2"/>
  <c r="L3727" i="2"/>
  <c r="L3763" i="2"/>
  <c r="L3799" i="2"/>
  <c r="L3835" i="2"/>
  <c r="L3871" i="2"/>
  <c r="L3907" i="2"/>
  <c r="L3943" i="2"/>
  <c r="L3979" i="2"/>
  <c r="L4015" i="2"/>
  <c r="L4051" i="2"/>
  <c r="L4087" i="2"/>
  <c r="L4123" i="2"/>
  <c r="L4159" i="2"/>
  <c r="L4195" i="2"/>
  <c r="L4228" i="2"/>
  <c r="L4258" i="2"/>
  <c r="L4291" i="2"/>
  <c r="L4324" i="2"/>
  <c r="L4354" i="2"/>
  <c r="L4387" i="2"/>
  <c r="L4418" i="2"/>
  <c r="L4446" i="2"/>
  <c r="L4474" i="2"/>
  <c r="L4504" i="2"/>
  <c r="L4528" i="2"/>
  <c r="L4552" i="2"/>
  <c r="L4576" i="2"/>
  <c r="L4600" i="2"/>
  <c r="L4624" i="2"/>
  <c r="L4648" i="2"/>
  <c r="L4672" i="2"/>
  <c r="L4696" i="2"/>
  <c r="L4720" i="2"/>
  <c r="L4744" i="2"/>
  <c r="L4768" i="2"/>
  <c r="L4792" i="2"/>
  <c r="L4816" i="2"/>
  <c r="L4834" i="2"/>
  <c r="L4852" i="2"/>
  <c r="L4870" i="2"/>
  <c r="L4888" i="2"/>
  <c r="L4906" i="2"/>
  <c r="L4924" i="2"/>
  <c r="L4942" i="2"/>
  <c r="L4960" i="2"/>
  <c r="L4978" i="2"/>
  <c r="L4996" i="2"/>
  <c r="L5014" i="2"/>
  <c r="L5032" i="2"/>
  <c r="L5050" i="2"/>
  <c r="L5068" i="2"/>
  <c r="L5086" i="2"/>
  <c r="L5104" i="2"/>
  <c r="L5122" i="2"/>
  <c r="L5140" i="2"/>
  <c r="L5158" i="2"/>
  <c r="L5176" i="2"/>
  <c r="L5194" i="2"/>
  <c r="L5212" i="2"/>
  <c r="L5230" i="2"/>
  <c r="L5248" i="2"/>
  <c r="L5266" i="2"/>
  <c r="L5284" i="2"/>
  <c r="L5302" i="2"/>
  <c r="L5320" i="2"/>
  <c r="L5338" i="2"/>
  <c r="L5356" i="2"/>
  <c r="L5374" i="2"/>
  <c r="L5392" i="2"/>
  <c r="L5408" i="2"/>
  <c r="L5426" i="2"/>
  <c r="L5441" i="2"/>
  <c r="L5456" i="2"/>
  <c r="L5469" i="2"/>
  <c r="L5481" i="2"/>
  <c r="L5493" i="2"/>
  <c r="L5505" i="2"/>
  <c r="L5517" i="2"/>
  <c r="L5529" i="2"/>
  <c r="L5541" i="2"/>
  <c r="L5553" i="2"/>
  <c r="L5565" i="2"/>
  <c r="L5577" i="2"/>
  <c r="L5589" i="2"/>
  <c r="L5601" i="2"/>
  <c r="L5613" i="2"/>
  <c r="L5625" i="2"/>
  <c r="L5637" i="2"/>
  <c r="L5649" i="2"/>
  <c r="L5661" i="2"/>
  <c r="L5673" i="2"/>
  <c r="L5685" i="2"/>
  <c r="L5697" i="2"/>
  <c r="L5709" i="2"/>
  <c r="L5721" i="2"/>
  <c r="L5733" i="2"/>
  <c r="L5745" i="2"/>
  <c r="L5757" i="2"/>
  <c r="L5769" i="2"/>
  <c r="L5781" i="2"/>
  <c r="L5793" i="2"/>
  <c r="L5805" i="2"/>
  <c r="L5817" i="2"/>
  <c r="L5829" i="2"/>
  <c r="L5841" i="2"/>
  <c r="L5853" i="2"/>
  <c r="L5865" i="2"/>
  <c r="L5877" i="2"/>
  <c r="L5889" i="2"/>
  <c r="L5901" i="2"/>
  <c r="L5913" i="2"/>
  <c r="L5925" i="2"/>
  <c r="L5937" i="2"/>
  <c r="L5949" i="2"/>
  <c r="L5961" i="2"/>
  <c r="L5973" i="2"/>
  <c r="L5985" i="2"/>
  <c r="L5997" i="2"/>
  <c r="L6009" i="2"/>
  <c r="L6021" i="2"/>
  <c r="L6033" i="2"/>
  <c r="L6045" i="2"/>
  <c r="L6057" i="2"/>
  <c r="L6069" i="2"/>
  <c r="L6081" i="2"/>
  <c r="L6093" i="2"/>
  <c r="L6105" i="2"/>
  <c r="L6117" i="2"/>
  <c r="L6129" i="2"/>
  <c r="L6141" i="2"/>
  <c r="L6153" i="2"/>
  <c r="L905" i="2"/>
  <c r="L1500" i="2"/>
  <c r="L1800" i="2"/>
  <c r="L2040" i="2"/>
  <c r="L2214" i="2"/>
  <c r="L2351" i="2"/>
  <c r="L2479" i="2"/>
  <c r="L2615" i="2"/>
  <c r="L2734" i="2"/>
  <c r="L2853" i="2"/>
  <c r="L2970" i="2"/>
  <c r="L3038" i="2"/>
  <c r="L3117" i="2"/>
  <c r="L3197" i="2"/>
  <c r="L3274" i="2"/>
  <c r="L3354" i="2"/>
  <c r="L3418" i="2"/>
  <c r="L3477" i="2"/>
  <c r="L3536" i="2"/>
  <c r="L3595" i="2"/>
  <c r="L3644" i="2"/>
  <c r="L3692" i="2"/>
  <c r="L3728" i="2"/>
  <c r="L3764" i="2"/>
  <c r="L3800" i="2"/>
  <c r="L3836" i="2"/>
  <c r="L3872" i="2"/>
  <c r="L3908" i="2"/>
  <c r="L3944" i="2"/>
  <c r="L3980" i="2"/>
  <c r="L4016" i="2"/>
  <c r="L4052" i="2"/>
  <c r="L4088" i="2"/>
  <c r="L4124" i="2"/>
  <c r="L4160" i="2"/>
  <c r="L4196" i="2"/>
  <c r="L4229" i="2"/>
  <c r="L4260" i="2"/>
  <c r="L4292" i="2"/>
  <c r="L4325" i="2"/>
  <c r="L4356" i="2"/>
  <c r="L4388" i="2"/>
  <c r="L4419" i="2"/>
  <c r="L4447" i="2"/>
  <c r="L4476" i="2"/>
  <c r="L4505" i="2"/>
  <c r="L4529" i="2"/>
  <c r="L4553" i="2"/>
  <c r="L4577" i="2"/>
  <c r="L4601" i="2"/>
  <c r="L4625" i="2"/>
  <c r="L4649" i="2"/>
  <c r="L4673" i="2"/>
  <c r="L4697" i="2"/>
  <c r="L4721" i="2"/>
  <c r="L4745" i="2"/>
  <c r="L4769" i="2"/>
  <c r="L4793" i="2"/>
  <c r="L4817" i="2"/>
  <c r="L4837" i="2"/>
  <c r="L4853" i="2"/>
  <c r="L4873" i="2"/>
  <c r="L4889" i="2"/>
  <c r="L4909" i="2"/>
  <c r="L4925" i="2"/>
  <c r="L4945" i="2"/>
  <c r="L4961" i="2"/>
  <c r="L4981" i="2"/>
  <c r="L4997" i="2"/>
  <c r="L5017" i="2"/>
  <c r="L5033" i="2"/>
  <c r="L5053" i="2"/>
  <c r="L5069" i="2"/>
  <c r="L5089" i="2"/>
  <c r="L5105" i="2"/>
  <c r="L5125" i="2"/>
  <c r="L5141" i="2"/>
  <c r="L5161" i="2"/>
  <c r="L5177" i="2"/>
  <c r="L5197" i="2"/>
  <c r="L5213" i="2"/>
  <c r="L5233" i="2"/>
  <c r="L5249" i="2"/>
  <c r="L5269" i="2"/>
  <c r="L5285" i="2"/>
  <c r="L5305" i="2"/>
  <c r="L5321" i="2"/>
  <c r="L5341" i="2"/>
  <c r="L5357" i="2"/>
  <c r="L5377" i="2"/>
  <c r="L5393" i="2"/>
  <c r="L5410" i="2"/>
  <c r="L5427" i="2"/>
  <c r="L5442" i="2"/>
  <c r="L5458" i="2"/>
  <c r="L5470" i="2"/>
  <c r="L5482" i="2"/>
  <c r="L5494" i="2"/>
  <c r="L5506" i="2"/>
  <c r="L5518" i="2"/>
  <c r="L5530" i="2"/>
  <c r="L5542" i="2"/>
  <c r="L5554" i="2"/>
  <c r="L5566" i="2"/>
  <c r="L5578" i="2"/>
  <c r="L5590" i="2"/>
  <c r="L5602" i="2"/>
  <c r="L5614" i="2"/>
  <c r="L5626" i="2"/>
  <c r="L5638" i="2"/>
  <c r="L5650" i="2"/>
  <c r="L5662" i="2"/>
  <c r="L5674" i="2"/>
  <c r="L5686" i="2"/>
  <c r="L5698" i="2"/>
  <c r="L5710" i="2"/>
  <c r="L5722" i="2"/>
  <c r="L5734" i="2"/>
  <c r="L5746" i="2"/>
  <c r="L5758" i="2"/>
  <c r="L5770" i="2"/>
  <c r="L5782" i="2"/>
  <c r="L5794" i="2"/>
  <c r="L5806" i="2"/>
  <c r="L5818" i="2"/>
  <c r="L5830" i="2"/>
  <c r="L5842" i="2"/>
  <c r="L5854" i="2"/>
  <c r="L5866" i="2"/>
  <c r="L5878" i="2"/>
  <c r="L5890" i="2"/>
  <c r="L5902" i="2"/>
  <c r="L5914" i="2"/>
  <c r="L5926" i="2"/>
  <c r="L5938" i="2"/>
  <c r="L5950" i="2"/>
  <c r="L5962" i="2"/>
  <c r="L5974" i="2"/>
  <c r="L5986" i="2"/>
  <c r="L5998" i="2"/>
  <c r="L6010" i="2"/>
  <c r="L6022" i="2"/>
  <c r="L6034" i="2"/>
  <c r="L6046" i="2"/>
  <c r="L6058" i="2"/>
  <c r="L6070" i="2"/>
  <c r="L6082" i="2"/>
  <c r="L6094" i="2"/>
  <c r="L6106" i="2"/>
  <c r="L6118" i="2"/>
  <c r="L6130" i="2"/>
  <c r="L6142" i="2"/>
  <c r="L6154" i="2"/>
  <c r="L6166" i="2"/>
  <c r="L6178" i="2"/>
  <c r="L6190" i="2"/>
  <c r="L6202" i="2"/>
  <c r="L6214" i="2"/>
  <c r="L6226" i="2"/>
  <c r="L6238" i="2"/>
  <c r="L6250" i="2"/>
  <c r="L6262" i="2"/>
  <c r="L6274" i="2"/>
  <c r="L933" i="2"/>
  <c r="L1550" i="2"/>
  <c r="L1801" i="2"/>
  <c r="L2042" i="2"/>
  <c r="L2215" i="2"/>
  <c r="L2358" i="2"/>
  <c r="L2495" i="2"/>
  <c r="L2622" i="2"/>
  <c r="L2735" i="2"/>
  <c r="L2854" i="2"/>
  <c r="L2971" i="2"/>
  <c r="L3049" i="2"/>
  <c r="L3118" i="2"/>
  <c r="L3198" i="2"/>
  <c r="L3275" i="2"/>
  <c r="L3355" i="2"/>
  <c r="L3426" i="2"/>
  <c r="L3478" i="2"/>
  <c r="L3537" i="2"/>
  <c r="L3596" i="2"/>
  <c r="L3645" i="2"/>
  <c r="L3693" i="2"/>
  <c r="L3729" i="2"/>
  <c r="L3765" i="2"/>
  <c r="L3801" i="2"/>
  <c r="L3837" i="2"/>
  <c r="L3873" i="2"/>
  <c r="L3909" i="2"/>
  <c r="L3945" i="2"/>
  <c r="L3981" i="2"/>
  <c r="L4017" i="2"/>
  <c r="L4053" i="2"/>
  <c r="L4089" i="2"/>
  <c r="L4125" i="2"/>
  <c r="L4161" i="2"/>
  <c r="L4197" i="2"/>
  <c r="L4230" i="2"/>
  <c r="L4263" i="2"/>
  <c r="L4293" i="2"/>
  <c r="L4326" i="2"/>
  <c r="L4359" i="2"/>
  <c r="L4389" i="2"/>
  <c r="L4420" i="2"/>
  <c r="L4448" i="2"/>
  <c r="L4478" i="2"/>
  <c r="L4506" i="2"/>
  <c r="L4530" i="2"/>
  <c r="L4554" i="2"/>
  <c r="L4578" i="2"/>
  <c r="L4602" i="2"/>
  <c r="L4626" i="2"/>
  <c r="L4650" i="2"/>
  <c r="L4674" i="2"/>
  <c r="L4698" i="2"/>
  <c r="L4722" i="2"/>
  <c r="L4746" i="2"/>
  <c r="L4770" i="2"/>
  <c r="L4794" i="2"/>
  <c r="L4818" i="2"/>
  <c r="L4838" i="2"/>
  <c r="L4854" i="2"/>
  <c r="L4874" i="2"/>
  <c r="L4890" i="2"/>
  <c r="L4910" i="2"/>
  <c r="L4926" i="2"/>
  <c r="L4946" i="2"/>
  <c r="L4962" i="2"/>
  <c r="L4982" i="2"/>
  <c r="L4998" i="2"/>
  <c r="L5018" i="2"/>
  <c r="L5034" i="2"/>
  <c r="L5054" i="2"/>
  <c r="L5070" i="2"/>
  <c r="L5090" i="2"/>
  <c r="L5106" i="2"/>
  <c r="L5126" i="2"/>
  <c r="L5142" i="2"/>
  <c r="L5162" i="2"/>
  <c r="L5178" i="2"/>
  <c r="L5198" i="2"/>
  <c r="L5214" i="2"/>
  <c r="L5234" i="2"/>
  <c r="L5250" i="2"/>
  <c r="L5270" i="2"/>
  <c r="L5286" i="2"/>
  <c r="L5306" i="2"/>
  <c r="L5322" i="2"/>
  <c r="L5342" i="2"/>
  <c r="L5358" i="2"/>
  <c r="L5378" i="2"/>
  <c r="L5394" i="2"/>
  <c r="L5413" i="2"/>
  <c r="L5428" i="2"/>
  <c r="L5443" i="2"/>
  <c r="L5459" i="2"/>
  <c r="L5471" i="2"/>
  <c r="L5483" i="2"/>
  <c r="L5495" i="2"/>
  <c r="L5507" i="2"/>
  <c r="L5519" i="2"/>
  <c r="L5531" i="2"/>
  <c r="L5543" i="2"/>
  <c r="L5555" i="2"/>
  <c r="L5567" i="2"/>
  <c r="L5579" i="2"/>
  <c r="L5591" i="2"/>
  <c r="L5603" i="2"/>
  <c r="L5615" i="2"/>
  <c r="L5627" i="2"/>
  <c r="L5639" i="2"/>
  <c r="L5651" i="2"/>
  <c r="L5663" i="2"/>
  <c r="L5675" i="2"/>
  <c r="L5687" i="2"/>
  <c r="L5699" i="2"/>
  <c r="L5711" i="2"/>
  <c r="L5723" i="2"/>
  <c r="L5735" i="2"/>
  <c r="L5747" i="2"/>
  <c r="L5759" i="2"/>
  <c r="L5771" i="2"/>
  <c r="L5783" i="2"/>
  <c r="L5795" i="2"/>
  <c r="L5807" i="2"/>
  <c r="L5819" i="2"/>
  <c r="L5831" i="2"/>
  <c r="L5843" i="2"/>
  <c r="L5855" i="2"/>
  <c r="L5867" i="2"/>
  <c r="L5879" i="2"/>
  <c r="L5891" i="2"/>
  <c r="L5903" i="2"/>
  <c r="L5915" i="2"/>
  <c r="L5927" i="2"/>
  <c r="L5939" i="2"/>
  <c r="L5951" i="2"/>
  <c r="L5963" i="2"/>
  <c r="L5975" i="2"/>
  <c r="L5987" i="2"/>
  <c r="L5999" i="2"/>
  <c r="L6011" i="2"/>
  <c r="L6023" i="2"/>
  <c r="L6035" i="2"/>
  <c r="L6047" i="2"/>
  <c r="L6059" i="2"/>
  <c r="L6071" i="2"/>
  <c r="L6083" i="2"/>
  <c r="L6095" i="2"/>
  <c r="L6107" i="2"/>
  <c r="L6119" i="2"/>
  <c r="L6131" i="2"/>
  <c r="L6143" i="2"/>
  <c r="L6155" i="2"/>
  <c r="L6167" i="2"/>
  <c r="L6179" i="2"/>
  <c r="L6191" i="2"/>
  <c r="L6203" i="2"/>
  <c r="L6215" i="2"/>
  <c r="L6227" i="2"/>
  <c r="L6239" i="2"/>
  <c r="L6251" i="2"/>
  <c r="L6263" i="2"/>
  <c r="L6275" i="2"/>
  <c r="L6287" i="2"/>
  <c r="L6299" i="2"/>
  <c r="L6311" i="2"/>
  <c r="L6323" i="2"/>
  <c r="L6335" i="2"/>
  <c r="L6347" i="2"/>
  <c r="L6359" i="2"/>
  <c r="L6371" i="2"/>
  <c r="L1108" i="2"/>
  <c r="L1885" i="2"/>
  <c r="L2250" i="2"/>
  <c r="L2530" i="2"/>
  <c r="L2780" i="2"/>
  <c r="L2989" i="2"/>
  <c r="L3146" i="2"/>
  <c r="L3295" i="2"/>
  <c r="L3440" i="2"/>
  <c r="L3558" i="2"/>
  <c r="L3658" i="2"/>
  <c r="L3740" i="2"/>
  <c r="L3812" i="2"/>
  <c r="L3884" i="2"/>
  <c r="L3956" i="2"/>
  <c r="L4028" i="2"/>
  <c r="L4100" i="2"/>
  <c r="L4172" i="2"/>
  <c r="L4240" i="2"/>
  <c r="L4303" i="2"/>
  <c r="L4366" i="2"/>
  <c r="L4428" i="2"/>
  <c r="L4485" i="2"/>
  <c r="L4537" i="2"/>
  <c r="L4585" i="2"/>
  <c r="L4633" i="2"/>
  <c r="L4681" i="2"/>
  <c r="L4729" i="2"/>
  <c r="L4777" i="2"/>
  <c r="L4819" i="2"/>
  <c r="L4855" i="2"/>
  <c r="L4891" i="2"/>
  <c r="L4927" i="2"/>
  <c r="L4963" i="2"/>
  <c r="L4999" i="2"/>
  <c r="L5035" i="2"/>
  <c r="L5071" i="2"/>
  <c r="L5107" i="2"/>
  <c r="L5143" i="2"/>
  <c r="L5179" i="2"/>
  <c r="L5215" i="2"/>
  <c r="L5251" i="2"/>
  <c r="L5287" i="2"/>
  <c r="L5323" i="2"/>
  <c r="L5359" i="2"/>
  <c r="L5395" i="2"/>
  <c r="L5429" i="2"/>
  <c r="L5460" i="2"/>
  <c r="L5484" i="2"/>
  <c r="L5508" i="2"/>
  <c r="L5532" i="2"/>
  <c r="L5556" i="2"/>
  <c r="L5580" i="2"/>
  <c r="L5604" i="2"/>
  <c r="L5622" i="2"/>
  <c r="L5642" i="2"/>
  <c r="L5658" i="2"/>
  <c r="L5678" i="2"/>
  <c r="L5694" i="2"/>
  <c r="L5714" i="2"/>
  <c r="L5730" i="2"/>
  <c r="L5750" i="2"/>
  <c r="L5766" i="2"/>
  <c r="L5786" i="2"/>
  <c r="L5802" i="2"/>
  <c r="L5822" i="2"/>
  <c r="L5838" i="2"/>
  <c r="L5858" i="2"/>
  <c r="L5874" i="2"/>
  <c r="L5894" i="2"/>
  <c r="L5910" i="2"/>
  <c r="L5930" i="2"/>
  <c r="L5946" i="2"/>
  <c r="L5966" i="2"/>
  <c r="L5982" i="2"/>
  <c r="L6002" i="2"/>
  <c r="L6018" i="2"/>
  <c r="L6038" i="2"/>
  <c r="L6054" i="2"/>
  <c r="L6074" i="2"/>
  <c r="L6090" i="2"/>
  <c r="L6110" i="2"/>
  <c r="L6126" i="2"/>
  <c r="L6146" i="2"/>
  <c r="L6162" i="2"/>
  <c r="L6180" i="2"/>
  <c r="L6195" i="2"/>
  <c r="L6210" i="2"/>
  <c r="L6228" i="2"/>
  <c r="L6243" i="2"/>
  <c r="L6258" i="2"/>
  <c r="L6276" i="2"/>
  <c r="L6290" i="2"/>
  <c r="L6304" i="2"/>
  <c r="L6318" i="2"/>
  <c r="L6333" i="2"/>
  <c r="L6348" i="2"/>
  <c r="L6362" i="2"/>
  <c r="L6375" i="2"/>
  <c r="L6387" i="2"/>
  <c r="L6399" i="2"/>
  <c r="L6411" i="2"/>
  <c r="L6423" i="2"/>
  <c r="L6435" i="2"/>
  <c r="L6447" i="2"/>
  <c r="L6459" i="2"/>
  <c r="L6471" i="2"/>
  <c r="L6483" i="2"/>
  <c r="L6495" i="2"/>
  <c r="L6507" i="2"/>
  <c r="L6519" i="2"/>
  <c r="L6531" i="2"/>
  <c r="L6543" i="2"/>
  <c r="L6555" i="2"/>
  <c r="L6567" i="2"/>
  <c r="L6579" i="2"/>
  <c r="L6591" i="2"/>
  <c r="L6603" i="2"/>
  <c r="L6615" i="2"/>
  <c r="L6627" i="2"/>
  <c r="L6639" i="2"/>
  <c r="L6651" i="2"/>
  <c r="L6663" i="2"/>
  <c r="L6675" i="2"/>
  <c r="L6687" i="2"/>
  <c r="L6699" i="2"/>
  <c r="L6711" i="2"/>
  <c r="L6723" i="2"/>
  <c r="L6735" i="2"/>
  <c r="L6747" i="2"/>
  <c r="L6759" i="2"/>
  <c r="L6771" i="2"/>
  <c r="L6783" i="2"/>
  <c r="L6795" i="2"/>
  <c r="L6807" i="2"/>
  <c r="L6819" i="2"/>
  <c r="L6831" i="2"/>
  <c r="L6843" i="2"/>
  <c r="L6855" i="2"/>
  <c r="L6867" i="2"/>
  <c r="L6879" i="2"/>
  <c r="L6891" i="2"/>
  <c r="L6903" i="2"/>
  <c r="L6915" i="2"/>
  <c r="L6927" i="2"/>
  <c r="L6939" i="2"/>
  <c r="L6951" i="2"/>
  <c r="L6963" i="2"/>
  <c r="L6975" i="2"/>
  <c r="L6987" i="2"/>
  <c r="L6999" i="2"/>
  <c r="L7011" i="2"/>
  <c r="L7023" i="2"/>
  <c r="L7035" i="2"/>
  <c r="L7047" i="2"/>
  <c r="L7059" i="2"/>
  <c r="L7071" i="2"/>
  <c r="L7083" i="2"/>
  <c r="L7095" i="2"/>
  <c r="L7107" i="2"/>
  <c r="L7119" i="2"/>
  <c r="L7131" i="2"/>
  <c r="L7143" i="2"/>
  <c r="L7155" i="2"/>
  <c r="L7167" i="2"/>
  <c r="L1116" i="2"/>
  <c r="L1897" i="2"/>
  <c r="L2266" i="2"/>
  <c r="L2531" i="2"/>
  <c r="L2781" i="2"/>
  <c r="L2990" i="2"/>
  <c r="L3149" i="2"/>
  <c r="L3306" i="2"/>
  <c r="L3441" i="2"/>
  <c r="L3559" i="2"/>
  <c r="L3660" i="2"/>
  <c r="L3741" i="2"/>
  <c r="L3813" i="2"/>
  <c r="L3885" i="2"/>
  <c r="L3957" i="2"/>
  <c r="L4029" i="2"/>
  <c r="L4101" i="2"/>
  <c r="L4173" i="2"/>
  <c r="L4241" i="2"/>
  <c r="L4304" i="2"/>
  <c r="L4368" i="2"/>
  <c r="L4430" i="2"/>
  <c r="L4486" i="2"/>
  <c r="L4538" i="2"/>
  <c r="L4586" i="2"/>
  <c r="L4634" i="2"/>
  <c r="L4682" i="2"/>
  <c r="L4730" i="2"/>
  <c r="L4778" i="2"/>
  <c r="L4822" i="2"/>
  <c r="L4858" i="2"/>
  <c r="L4894" i="2"/>
  <c r="L4930" i="2"/>
  <c r="L4966" i="2"/>
  <c r="L5002" i="2"/>
  <c r="L5038" i="2"/>
  <c r="L5074" i="2"/>
  <c r="L5110" i="2"/>
  <c r="L5146" i="2"/>
  <c r="L5182" i="2"/>
  <c r="L5218" i="2"/>
  <c r="L5254" i="2"/>
  <c r="L5290" i="2"/>
  <c r="L5326" i="2"/>
  <c r="L5362" i="2"/>
  <c r="L5398" i="2"/>
  <c r="L5430" i="2"/>
  <c r="L5461" i="2"/>
  <c r="L5485" i="2"/>
  <c r="L5509" i="2"/>
  <c r="L5533" i="2"/>
  <c r="L5557" i="2"/>
  <c r="L5581" i="2"/>
  <c r="L5605" i="2"/>
  <c r="L5624" i="2"/>
  <c r="L5643" i="2"/>
  <c r="L5660" i="2"/>
  <c r="L5679" i="2"/>
  <c r="L5696" i="2"/>
  <c r="L5715" i="2"/>
  <c r="L5732" i="2"/>
  <c r="L5751" i="2"/>
  <c r="L5768" i="2"/>
  <c r="L5787" i="2"/>
  <c r="L5804" i="2"/>
  <c r="L5823" i="2"/>
  <c r="L5840" i="2"/>
  <c r="L5859" i="2"/>
  <c r="L5876" i="2"/>
  <c r="L5895" i="2"/>
  <c r="L5912" i="2"/>
  <c r="L5931" i="2"/>
  <c r="L5948" i="2"/>
  <c r="L5967" i="2"/>
  <c r="L5984" i="2"/>
  <c r="L6003" i="2"/>
  <c r="L6020" i="2"/>
  <c r="L6039" i="2"/>
  <c r="L6056" i="2"/>
  <c r="L6075" i="2"/>
  <c r="L6092" i="2"/>
  <c r="L6111" i="2"/>
  <c r="L6128" i="2"/>
  <c r="L6147" i="2"/>
  <c r="L6164" i="2"/>
  <c r="L6181" i="2"/>
  <c r="L6196" i="2"/>
  <c r="L6212" i="2"/>
  <c r="L6229" i="2"/>
  <c r="L6244" i="2"/>
  <c r="L6260" i="2"/>
  <c r="L6277" i="2"/>
  <c r="L6291" i="2"/>
  <c r="L6305" i="2"/>
  <c r="L6320" i="2"/>
  <c r="L6334" i="2"/>
  <c r="L6349" i="2"/>
  <c r="L6363" i="2"/>
  <c r="L6376" i="2"/>
  <c r="L6388" i="2"/>
  <c r="L6400" i="2"/>
  <c r="L6412" i="2"/>
  <c r="L6424" i="2"/>
  <c r="L6436" i="2"/>
  <c r="L6448" i="2"/>
  <c r="L6460" i="2"/>
  <c r="L6472" i="2"/>
  <c r="L6484" i="2"/>
  <c r="L6496" i="2"/>
  <c r="L6508" i="2"/>
  <c r="L6520" i="2"/>
  <c r="L6532" i="2"/>
  <c r="L6544" i="2"/>
  <c r="L6556" i="2"/>
  <c r="L6568" i="2"/>
  <c r="L6580" i="2"/>
  <c r="L6592" i="2"/>
  <c r="L6604" i="2"/>
  <c r="L6616" i="2"/>
  <c r="L6628" i="2"/>
  <c r="L6640" i="2"/>
  <c r="L6652" i="2"/>
  <c r="L6664" i="2"/>
  <c r="L6676" i="2"/>
  <c r="L6688" i="2"/>
  <c r="L6700" i="2"/>
  <c r="L6712" i="2"/>
  <c r="L6724" i="2"/>
  <c r="L6736" i="2"/>
  <c r="L6748" i="2"/>
  <c r="L6760" i="2"/>
  <c r="L6772" i="2"/>
  <c r="L6784" i="2"/>
  <c r="L6796" i="2"/>
  <c r="L6808" i="2"/>
  <c r="L6820" i="2"/>
  <c r="L6832" i="2"/>
  <c r="L6844" i="2"/>
  <c r="L6856" i="2"/>
  <c r="L6868" i="2"/>
  <c r="L6880" i="2"/>
  <c r="L6892" i="2"/>
  <c r="L6904" i="2"/>
  <c r="L6916" i="2"/>
  <c r="L6928" i="2"/>
  <c r="L6940" i="2"/>
  <c r="L6952" i="2"/>
  <c r="L6964" i="2"/>
  <c r="L6976" i="2"/>
  <c r="L6988" i="2"/>
  <c r="L7000" i="2"/>
  <c r="L7012" i="2"/>
  <c r="L7024" i="2"/>
  <c r="L7036" i="2"/>
  <c r="L7048" i="2"/>
  <c r="L7060" i="2"/>
  <c r="L7072" i="2"/>
  <c r="L7084" i="2"/>
  <c r="L7096" i="2"/>
  <c r="L7108" i="2"/>
  <c r="L7120" i="2"/>
  <c r="L7132" i="2"/>
  <c r="L7144" i="2"/>
  <c r="L7156" i="2"/>
  <c r="L7168" i="2"/>
  <c r="L2104" i="2"/>
  <c r="L3705" i="2"/>
  <c r="L4065" i="2"/>
  <c r="L4400" i="2"/>
  <c r="L4658" i="2"/>
  <c r="L4876" i="2"/>
  <c r="L5056" i="2"/>
  <c r="L1213" i="2"/>
  <c r="L1898" i="2"/>
  <c r="L2267" i="2"/>
  <c r="L2538" i="2"/>
  <c r="L2782" i="2"/>
  <c r="L3001" i="2"/>
  <c r="L3150" i="2"/>
  <c r="L3307" i="2"/>
  <c r="L3442" i="2"/>
  <c r="L3560" i="2"/>
  <c r="L3666" i="2"/>
  <c r="L3742" i="2"/>
  <c r="L3814" i="2"/>
  <c r="L3886" i="2"/>
  <c r="L3958" i="2"/>
  <c r="L4030" i="2"/>
  <c r="L4102" i="2"/>
  <c r="L4174" i="2"/>
  <c r="L4242" i="2"/>
  <c r="L4305" i="2"/>
  <c r="L4371" i="2"/>
  <c r="L4431" i="2"/>
  <c r="L4488" i="2"/>
  <c r="L4539" i="2"/>
  <c r="L4587" i="2"/>
  <c r="L4635" i="2"/>
  <c r="L4683" i="2"/>
  <c r="L4731" i="2"/>
  <c r="L4779" i="2"/>
  <c r="L4825" i="2"/>
  <c r="L4861" i="2"/>
  <c r="L4897" i="2"/>
  <c r="L4933" i="2"/>
  <c r="L4969" i="2"/>
  <c r="L5005" i="2"/>
  <c r="L5041" i="2"/>
  <c r="L5077" i="2"/>
  <c r="L5113" i="2"/>
  <c r="L5149" i="2"/>
  <c r="L5185" i="2"/>
  <c r="L5221" i="2"/>
  <c r="L5257" i="2"/>
  <c r="L5293" i="2"/>
  <c r="L5329" i="2"/>
  <c r="L5365" i="2"/>
  <c r="L5401" i="2"/>
  <c r="L5431" i="2"/>
  <c r="L5462" i="2"/>
  <c r="L5486" i="2"/>
  <c r="L5510" i="2"/>
  <c r="L5534" i="2"/>
  <c r="L5558" i="2"/>
  <c r="L5582" i="2"/>
  <c r="L5606" i="2"/>
  <c r="L5628" i="2"/>
  <c r="L5644" i="2"/>
  <c r="L5664" i="2"/>
  <c r="L5680" i="2"/>
  <c r="L5700" i="2"/>
  <c r="L5716" i="2"/>
  <c r="L5736" i="2"/>
  <c r="L5752" i="2"/>
  <c r="L5772" i="2"/>
  <c r="L5788" i="2"/>
  <c r="L5808" i="2"/>
  <c r="L5824" i="2"/>
  <c r="L5844" i="2"/>
  <c r="L5860" i="2"/>
  <c r="L5880" i="2"/>
  <c r="L5896" i="2"/>
  <c r="L5916" i="2"/>
  <c r="L5932" i="2"/>
  <c r="L5952" i="2"/>
  <c r="L5968" i="2"/>
  <c r="L5988" i="2"/>
  <c r="L6004" i="2"/>
  <c r="L6024" i="2"/>
  <c r="L6040" i="2"/>
  <c r="L6060" i="2"/>
  <c r="L6076" i="2"/>
  <c r="L6096" i="2"/>
  <c r="L6112" i="2"/>
  <c r="L6132" i="2"/>
  <c r="L6148" i="2"/>
  <c r="L6165" i="2"/>
  <c r="L6182" i="2"/>
  <c r="L6197" i="2"/>
  <c r="L6213" i="2"/>
  <c r="L6230" i="2"/>
  <c r="L6245" i="2"/>
  <c r="L6261" i="2"/>
  <c r="L6278" i="2"/>
  <c r="L6292" i="2"/>
  <c r="L6306" i="2"/>
  <c r="L6321" i="2"/>
  <c r="L6336" i="2"/>
  <c r="L6350" i="2"/>
  <c r="L6364" i="2"/>
  <c r="L6377" i="2"/>
  <c r="L6389" i="2"/>
  <c r="L6401" i="2"/>
  <c r="L6413" i="2"/>
  <c r="L6425" i="2"/>
  <c r="L6437" i="2"/>
  <c r="L6449" i="2"/>
  <c r="L6461" i="2"/>
  <c r="L6473" i="2"/>
  <c r="L6485" i="2"/>
  <c r="L6497" i="2"/>
  <c r="L6509" i="2"/>
  <c r="L6521" i="2"/>
  <c r="L6533" i="2"/>
  <c r="L6545" i="2"/>
  <c r="L6557" i="2"/>
  <c r="L6569" i="2"/>
  <c r="L6581" i="2"/>
  <c r="L6593" i="2"/>
  <c r="L6605" i="2"/>
  <c r="L6617" i="2"/>
  <c r="L6629" i="2"/>
  <c r="L6641" i="2"/>
  <c r="L6653" i="2"/>
  <c r="L6665" i="2"/>
  <c r="L6677" i="2"/>
  <c r="L6689" i="2"/>
  <c r="L6701" i="2"/>
  <c r="L6713" i="2"/>
  <c r="L6725" i="2"/>
  <c r="L6737" i="2"/>
  <c r="L6749" i="2"/>
  <c r="L6761" i="2"/>
  <c r="L6773" i="2"/>
  <c r="L6785" i="2"/>
  <c r="L6797" i="2"/>
  <c r="L6809" i="2"/>
  <c r="L6821" i="2"/>
  <c r="L6833" i="2"/>
  <c r="L6845" i="2"/>
  <c r="L6857" i="2"/>
  <c r="L6869" i="2"/>
  <c r="L6881" i="2"/>
  <c r="L6893" i="2"/>
  <c r="L6905" i="2"/>
  <c r="L6917" i="2"/>
  <c r="L6929" i="2"/>
  <c r="L6941" i="2"/>
  <c r="L6953" i="2"/>
  <c r="L6965" i="2"/>
  <c r="L6977" i="2"/>
  <c r="L6989" i="2"/>
  <c r="L7001" i="2"/>
  <c r="L7013" i="2"/>
  <c r="L7025" i="2"/>
  <c r="L7037" i="2"/>
  <c r="L7049" i="2"/>
  <c r="L7061" i="2"/>
  <c r="L7073" i="2"/>
  <c r="L7085" i="2"/>
  <c r="L7097" i="2"/>
  <c r="L7109" i="2"/>
  <c r="L7121" i="2"/>
  <c r="L7133" i="2"/>
  <c r="L7145" i="2"/>
  <c r="L7157" i="2"/>
  <c r="L7169" i="2"/>
  <c r="L1214" i="2"/>
  <c r="L1902" i="2"/>
  <c r="L2274" i="2"/>
  <c r="L2554" i="2"/>
  <c r="L2783" i="2"/>
  <c r="L3002" i="2"/>
  <c r="L3151" i="2"/>
  <c r="L3308" i="2"/>
  <c r="L3450" i="2"/>
  <c r="L3561" i="2"/>
  <c r="L3667" i="2"/>
  <c r="L3744" i="2"/>
  <c r="L3816" i="2"/>
  <c r="L3888" i="2"/>
  <c r="L3960" i="2"/>
  <c r="L4032" i="2"/>
  <c r="L4104" i="2"/>
  <c r="L4176" i="2"/>
  <c r="L4243" i="2"/>
  <c r="L4306" i="2"/>
  <c r="L4372" i="2"/>
  <c r="L4432" i="2"/>
  <c r="L4490" i="2"/>
  <c r="L4540" i="2"/>
  <c r="L4588" i="2"/>
  <c r="L4636" i="2"/>
  <c r="L4684" i="2"/>
  <c r="L4732" i="2"/>
  <c r="L4780" i="2"/>
  <c r="L4826" i="2"/>
  <c r="L4862" i="2"/>
  <c r="L4898" i="2"/>
  <c r="L4934" i="2"/>
  <c r="L4970" i="2"/>
  <c r="L5006" i="2"/>
  <c r="L5042" i="2"/>
  <c r="L5078" i="2"/>
  <c r="L5114" i="2"/>
  <c r="L5150" i="2"/>
  <c r="L5186" i="2"/>
  <c r="L5222" i="2"/>
  <c r="L5258" i="2"/>
  <c r="L5294" i="2"/>
  <c r="L5330" i="2"/>
  <c r="L5366" i="2"/>
  <c r="L5402" i="2"/>
  <c r="L5432" i="2"/>
  <c r="L5463" i="2"/>
  <c r="L5487" i="2"/>
  <c r="L5511" i="2"/>
  <c r="L5535" i="2"/>
  <c r="L5559" i="2"/>
  <c r="L5583" i="2"/>
  <c r="L5607" i="2"/>
  <c r="L5629" i="2"/>
  <c r="L5645" i="2"/>
  <c r="L5665" i="2"/>
  <c r="L5681" i="2"/>
  <c r="L5701" i="2"/>
  <c r="L5717" i="2"/>
  <c r="L5737" i="2"/>
  <c r="L5753" i="2"/>
  <c r="L5773" i="2"/>
  <c r="L5789" i="2"/>
  <c r="L5809" i="2"/>
  <c r="L5825" i="2"/>
  <c r="L5845" i="2"/>
  <c r="L5861" i="2"/>
  <c r="L5881" i="2"/>
  <c r="L5897" i="2"/>
  <c r="L5917" i="2"/>
  <c r="L5933" i="2"/>
  <c r="L5953" i="2"/>
  <c r="L5969" i="2"/>
  <c r="L5989" i="2"/>
  <c r="L6005" i="2"/>
  <c r="L6025" i="2"/>
  <c r="L6041" i="2"/>
  <c r="L6061" i="2"/>
  <c r="L6077" i="2"/>
  <c r="L6097" i="2"/>
  <c r="L6113" i="2"/>
  <c r="L6133" i="2"/>
  <c r="L6149" i="2"/>
  <c r="L6168" i="2"/>
  <c r="L6183" i="2"/>
  <c r="L6198" i="2"/>
  <c r="L6216" i="2"/>
  <c r="L6231" i="2"/>
  <c r="L6246" i="2"/>
  <c r="L6264" i="2"/>
  <c r="L6279" i="2"/>
  <c r="L6293" i="2"/>
  <c r="L6308" i="2"/>
  <c r="L6322" i="2"/>
  <c r="L6337" i="2"/>
  <c r="L6351" i="2"/>
  <c r="L6365" i="2"/>
  <c r="L6378" i="2"/>
  <c r="L6390" i="2"/>
  <c r="L6402" i="2"/>
  <c r="L6414" i="2"/>
  <c r="L6426" i="2"/>
  <c r="L6438" i="2"/>
  <c r="L6450" i="2"/>
  <c r="L6462" i="2"/>
  <c r="L6474" i="2"/>
  <c r="L6486" i="2"/>
  <c r="L6498" i="2"/>
  <c r="L6510" i="2"/>
  <c r="L6522" i="2"/>
  <c r="L6534" i="2"/>
  <c r="L6546" i="2"/>
  <c r="L6558" i="2"/>
  <c r="L6570" i="2"/>
  <c r="L6582" i="2"/>
  <c r="L6594" i="2"/>
  <c r="L6606" i="2"/>
  <c r="L6618" i="2"/>
  <c r="L6630" i="2"/>
  <c r="L6642" i="2"/>
  <c r="L6654" i="2"/>
  <c r="L6666" i="2"/>
  <c r="L6678" i="2"/>
  <c r="L6690" i="2"/>
  <c r="L6702" i="2"/>
  <c r="L6714" i="2"/>
  <c r="L6726" i="2"/>
  <c r="L6738" i="2"/>
  <c r="L6750" i="2"/>
  <c r="L6762" i="2"/>
  <c r="L6774" i="2"/>
  <c r="L6786" i="2"/>
  <c r="L6798" i="2"/>
  <c r="L6810" i="2"/>
  <c r="L6822" i="2"/>
  <c r="L6834" i="2"/>
  <c r="L6846" i="2"/>
  <c r="L6858" i="2"/>
  <c r="L6870" i="2"/>
  <c r="L6882" i="2"/>
  <c r="L6894" i="2"/>
  <c r="L6906" i="2"/>
  <c r="L6918" i="2"/>
  <c r="L6930" i="2"/>
  <c r="L6942" i="2"/>
  <c r="L6954" i="2"/>
  <c r="L6966" i="2"/>
  <c r="L6978" i="2"/>
  <c r="L6990" i="2"/>
  <c r="L7002" i="2"/>
  <c r="L7014" i="2"/>
  <c r="L7026" i="2"/>
  <c r="L7038" i="2"/>
  <c r="L7050" i="2"/>
  <c r="L7062" i="2"/>
  <c r="L7074" i="2"/>
  <c r="L7086" i="2"/>
  <c r="L7098" i="2"/>
  <c r="L7110" i="2"/>
  <c r="L7122" i="2"/>
  <c r="L7134" i="2"/>
  <c r="L7146" i="2"/>
  <c r="L7158" i="2"/>
  <c r="L3226" i="2"/>
  <c r="L3374" i="2"/>
  <c r="L3849" i="2"/>
  <c r="L4208" i="2"/>
  <c r="L4514" i="2"/>
  <c r="L4706" i="2"/>
  <c r="L1235" i="2"/>
  <c r="L1938" i="2"/>
  <c r="L2275" i="2"/>
  <c r="L2555" i="2"/>
  <c r="L2790" i="2"/>
  <c r="L3005" i="2"/>
  <c r="L3162" i="2"/>
  <c r="L3309" i="2"/>
  <c r="L3451" i="2"/>
  <c r="L3562" i="2"/>
  <c r="L3668" i="2"/>
  <c r="L3747" i="2"/>
  <c r="L3819" i="2"/>
  <c r="L3891" i="2"/>
  <c r="L3963" i="2"/>
  <c r="L4035" i="2"/>
  <c r="L4107" i="2"/>
  <c r="L4179" i="2"/>
  <c r="L4244" i="2"/>
  <c r="L4308" i="2"/>
  <c r="L4373" i="2"/>
  <c r="L4433" i="2"/>
  <c r="L4491" i="2"/>
  <c r="L4541" i="2"/>
  <c r="L4589" i="2"/>
  <c r="L4637" i="2"/>
  <c r="L4685" i="2"/>
  <c r="L4733" i="2"/>
  <c r="L4781" i="2"/>
  <c r="L4827" i="2"/>
  <c r="L4863" i="2"/>
  <c r="L4899" i="2"/>
  <c r="L4935" i="2"/>
  <c r="L4971" i="2"/>
  <c r="L5007" i="2"/>
  <c r="L5043" i="2"/>
  <c r="L5079" i="2"/>
  <c r="L5115" i="2"/>
  <c r="L5151" i="2"/>
  <c r="L5187" i="2"/>
  <c r="L5223" i="2"/>
  <c r="L5259" i="2"/>
  <c r="L5295" i="2"/>
  <c r="L5331" i="2"/>
  <c r="L5367" i="2"/>
  <c r="L5403" i="2"/>
  <c r="L5434" i="2"/>
  <c r="L5464" i="2"/>
  <c r="L5488" i="2"/>
  <c r="L5512" i="2"/>
  <c r="L5536" i="2"/>
  <c r="L5560" i="2"/>
  <c r="L5584" i="2"/>
  <c r="L5608" i="2"/>
  <c r="L5630" i="2"/>
  <c r="L5646" i="2"/>
  <c r="L5666" i="2"/>
  <c r="L5682" i="2"/>
  <c r="L5702" i="2"/>
  <c r="L5718" i="2"/>
  <c r="L5738" i="2"/>
  <c r="L5754" i="2"/>
  <c r="L5774" i="2"/>
  <c r="L5790" i="2"/>
  <c r="L5810" i="2"/>
  <c r="L5826" i="2"/>
  <c r="L5846" i="2"/>
  <c r="L5862" i="2"/>
  <c r="L5882" i="2"/>
  <c r="L5898" i="2"/>
  <c r="L5918" i="2"/>
  <c r="L5934" i="2"/>
  <c r="L5954" i="2"/>
  <c r="L5970" i="2"/>
  <c r="L5990" i="2"/>
  <c r="L6006" i="2"/>
  <c r="L6026" i="2"/>
  <c r="L6042" i="2"/>
  <c r="L6062" i="2"/>
  <c r="L6078" i="2"/>
  <c r="L6098" i="2"/>
  <c r="L6114" i="2"/>
  <c r="L6134" i="2"/>
  <c r="L6150" i="2"/>
  <c r="L6169" i="2"/>
  <c r="L6184" i="2"/>
  <c r="L6200" i="2"/>
  <c r="L6217" i="2"/>
  <c r="L6232" i="2"/>
  <c r="L6248" i="2"/>
  <c r="L6265" i="2"/>
  <c r="L6280" i="2"/>
  <c r="L6294" i="2"/>
  <c r="L6309" i="2"/>
  <c r="L6324" i="2"/>
  <c r="L6338" i="2"/>
  <c r="L6352" i="2"/>
  <c r="L6366" i="2"/>
  <c r="L6379" i="2"/>
  <c r="L6391" i="2"/>
  <c r="L6403" i="2"/>
  <c r="L6415" i="2"/>
  <c r="L6427" i="2"/>
  <c r="L6439" i="2"/>
  <c r="L6451" i="2"/>
  <c r="L6463" i="2"/>
  <c r="L6475" i="2"/>
  <c r="L6487" i="2"/>
  <c r="L6499" i="2"/>
  <c r="L6511" i="2"/>
  <c r="L6523" i="2"/>
  <c r="L6535" i="2"/>
  <c r="L6547" i="2"/>
  <c r="L6559" i="2"/>
  <c r="L6571" i="2"/>
  <c r="L6583" i="2"/>
  <c r="L6595" i="2"/>
  <c r="L6607" i="2"/>
  <c r="L6619" i="2"/>
  <c r="L6631" i="2"/>
  <c r="L6643" i="2"/>
  <c r="L6655" i="2"/>
  <c r="L6667" i="2"/>
  <c r="L6679" i="2"/>
  <c r="L6691" i="2"/>
  <c r="L6703" i="2"/>
  <c r="L6715" i="2"/>
  <c r="L6727" i="2"/>
  <c r="L6739" i="2"/>
  <c r="L6751" i="2"/>
  <c r="L6763" i="2"/>
  <c r="L6775" i="2"/>
  <c r="L6787" i="2"/>
  <c r="L6799" i="2"/>
  <c r="L6811" i="2"/>
  <c r="L6823" i="2"/>
  <c r="L6835" i="2"/>
  <c r="L6847" i="2"/>
  <c r="L6859" i="2"/>
  <c r="L6871" i="2"/>
  <c r="L6883" i="2"/>
  <c r="L6895" i="2"/>
  <c r="L6907" i="2"/>
  <c r="L6919" i="2"/>
  <c r="L6931" i="2"/>
  <c r="L6943" i="2"/>
  <c r="L6955" i="2"/>
  <c r="L6967" i="2"/>
  <c r="L6979" i="2"/>
  <c r="L6991" i="2"/>
  <c r="L7003" i="2"/>
  <c r="L7015" i="2"/>
  <c r="L7027" i="2"/>
  <c r="L7039" i="2"/>
  <c r="L7051" i="2"/>
  <c r="L7063" i="2"/>
  <c r="L7075" i="2"/>
  <c r="L7087" i="2"/>
  <c r="L7099" i="2"/>
  <c r="L7111" i="2"/>
  <c r="L7123" i="2"/>
  <c r="L7135" i="2"/>
  <c r="L7147" i="2"/>
  <c r="L7159" i="2"/>
  <c r="L1633" i="2"/>
  <c r="L2886" i="2"/>
  <c r="L3373" i="2"/>
  <c r="L3610" i="2"/>
  <c r="L3776" i="2"/>
  <c r="L3920" i="2"/>
  <c r="L4064" i="2"/>
  <c r="L4207" i="2"/>
  <c r="L4336" i="2"/>
  <c r="L4457" i="2"/>
  <c r="L4561" i="2"/>
  <c r="L4657" i="2"/>
  <c r="L4753" i="2"/>
  <c r="L4839" i="2"/>
  <c r="L4911" i="2"/>
  <c r="L4983" i="2"/>
  <c r="L5091" i="2"/>
  <c r="L5163" i="2"/>
  <c r="L5235" i="2"/>
  <c r="L5271" i="2"/>
  <c r="L5343" i="2"/>
  <c r="L5414" i="2"/>
  <c r="L5472" i="2"/>
  <c r="L5520" i="2"/>
  <c r="L5568" i="2"/>
  <c r="L5616" i="2"/>
  <c r="L5652" i="2"/>
  <c r="L5688" i="2"/>
  <c r="L5724" i="2"/>
  <c r="L5760" i="2"/>
  <c r="L5796" i="2"/>
  <c r="L5832" i="2"/>
  <c r="L5868" i="2"/>
  <c r="L5904" i="2"/>
  <c r="L5940" i="2"/>
  <c r="L5976" i="2"/>
  <c r="L6012" i="2"/>
  <c r="L6048" i="2"/>
  <c r="L6084" i="2"/>
  <c r="L6120" i="2"/>
  <c r="L6136" i="2"/>
  <c r="L6171" i="2"/>
  <c r="L6204" i="2"/>
  <c r="L6234" i="2"/>
  <c r="L6282" i="2"/>
  <c r="L6312" i="2"/>
  <c r="L6368" i="2"/>
  <c r="L6393" i="2"/>
  <c r="L6417" i="2"/>
  <c r="L6441" i="2"/>
  <c r="L6465" i="2"/>
  <c r="L6489" i="2"/>
  <c r="L6525" i="2"/>
  <c r="L6549" i="2"/>
  <c r="L6573" i="2"/>
  <c r="L6597" i="2"/>
  <c r="L6621" i="2"/>
  <c r="L6645" i="2"/>
  <c r="L6669" i="2"/>
  <c r="L6705" i="2"/>
  <c r="L6717" i="2"/>
  <c r="L6741" i="2"/>
  <c r="L6765" i="2"/>
  <c r="L6789" i="2"/>
  <c r="L6813" i="2"/>
  <c r="L6837" i="2"/>
  <c r="L6861" i="2"/>
  <c r="L6885" i="2"/>
  <c r="L6909" i="2"/>
  <c r="L6933" i="2"/>
  <c r="L6957" i="2"/>
  <c r="L6993" i="2"/>
  <c r="L7017" i="2"/>
  <c r="L7041" i="2"/>
  <c r="L7077" i="2"/>
  <c r="L7101" i="2"/>
  <c r="L7137" i="2"/>
  <c r="L3069" i="2"/>
  <c r="L3777" i="2"/>
  <c r="L4137" i="2"/>
  <c r="L4458" i="2"/>
  <c r="L4802" i="2"/>
  <c r="L5020" i="2"/>
  <c r="L1236" i="2"/>
  <c r="L1942" i="2"/>
  <c r="L2277" i="2"/>
  <c r="L2562" i="2"/>
  <c r="L2804" i="2"/>
  <c r="L3006" i="2"/>
  <c r="L3163" i="2"/>
  <c r="L3310" i="2"/>
  <c r="L3452" i="2"/>
  <c r="L3570" i="2"/>
  <c r="L3669" i="2"/>
  <c r="L3749" i="2"/>
  <c r="L3821" i="2"/>
  <c r="L3893" i="2"/>
  <c r="L3965" i="2"/>
  <c r="L4037" i="2"/>
  <c r="L4109" i="2"/>
  <c r="L4181" i="2"/>
  <c r="L4245" i="2"/>
  <c r="L4311" i="2"/>
  <c r="L4374" i="2"/>
  <c r="L4434" i="2"/>
  <c r="L4492" i="2"/>
  <c r="L4542" i="2"/>
  <c r="L4590" i="2"/>
  <c r="L4638" i="2"/>
  <c r="L4686" i="2"/>
  <c r="L4734" i="2"/>
  <c r="L4782" i="2"/>
  <c r="L4828" i="2"/>
  <c r="L4864" i="2"/>
  <c r="L4900" i="2"/>
  <c r="L4936" i="2"/>
  <c r="L4972" i="2"/>
  <c r="L5008" i="2"/>
  <c r="L5044" i="2"/>
  <c r="L5080" i="2"/>
  <c r="L5116" i="2"/>
  <c r="L5152" i="2"/>
  <c r="L5188" i="2"/>
  <c r="L5224" i="2"/>
  <c r="L5260" i="2"/>
  <c r="L5296" i="2"/>
  <c r="L5332" i="2"/>
  <c r="L5368" i="2"/>
  <c r="L5404" i="2"/>
  <c r="L5437" i="2"/>
  <c r="L5465" i="2"/>
  <c r="L5489" i="2"/>
  <c r="L5513" i="2"/>
  <c r="L5537" i="2"/>
  <c r="L5561" i="2"/>
  <c r="L5585" i="2"/>
  <c r="L5609" i="2"/>
  <c r="L5631" i="2"/>
  <c r="L5648" i="2"/>
  <c r="L5667" i="2"/>
  <c r="L5684" i="2"/>
  <c r="L5703" i="2"/>
  <c r="L5720" i="2"/>
  <c r="L5739" i="2"/>
  <c r="L5756" i="2"/>
  <c r="L5775" i="2"/>
  <c r="L5792" i="2"/>
  <c r="L5811" i="2"/>
  <c r="L5828" i="2"/>
  <c r="L5847" i="2"/>
  <c r="L5864" i="2"/>
  <c r="L5883" i="2"/>
  <c r="L5900" i="2"/>
  <c r="L5919" i="2"/>
  <c r="L5936" i="2"/>
  <c r="L5955" i="2"/>
  <c r="L5972" i="2"/>
  <c r="L5991" i="2"/>
  <c r="L6008" i="2"/>
  <c r="L6027" i="2"/>
  <c r="L6044" i="2"/>
  <c r="L6063" i="2"/>
  <c r="L6080" i="2"/>
  <c r="L6099" i="2"/>
  <c r="L6116" i="2"/>
  <c r="L6135" i="2"/>
  <c r="L6152" i="2"/>
  <c r="L6170" i="2"/>
  <c r="L6185" i="2"/>
  <c r="L6201" i="2"/>
  <c r="L6218" i="2"/>
  <c r="L6233" i="2"/>
  <c r="L6249" i="2"/>
  <c r="L6266" i="2"/>
  <c r="L6281" i="2"/>
  <c r="L6296" i="2"/>
  <c r="L6310" i="2"/>
  <c r="L6325" i="2"/>
  <c r="L6339" i="2"/>
  <c r="L6353" i="2"/>
  <c r="L6367" i="2"/>
  <c r="L6380" i="2"/>
  <c r="L6392" i="2"/>
  <c r="L6404" i="2"/>
  <c r="L6416" i="2"/>
  <c r="L6428" i="2"/>
  <c r="L6440" i="2"/>
  <c r="L6452" i="2"/>
  <c r="L6464" i="2"/>
  <c r="L6476" i="2"/>
  <c r="L6488" i="2"/>
  <c r="L6500" i="2"/>
  <c r="L6512" i="2"/>
  <c r="L6524" i="2"/>
  <c r="L6536" i="2"/>
  <c r="L6548" i="2"/>
  <c r="L6560" i="2"/>
  <c r="L6572" i="2"/>
  <c r="L6584" i="2"/>
  <c r="L6596" i="2"/>
  <c r="L6608" i="2"/>
  <c r="L6620" i="2"/>
  <c r="L6632" i="2"/>
  <c r="L6644" i="2"/>
  <c r="L6656" i="2"/>
  <c r="L6668" i="2"/>
  <c r="L6680" i="2"/>
  <c r="L6692" i="2"/>
  <c r="L6704" i="2"/>
  <c r="L6716" i="2"/>
  <c r="L6728" i="2"/>
  <c r="L6740" i="2"/>
  <c r="L6752" i="2"/>
  <c r="L6764" i="2"/>
  <c r="L6776" i="2"/>
  <c r="L6788" i="2"/>
  <c r="L6800" i="2"/>
  <c r="L6812" i="2"/>
  <c r="L6824" i="2"/>
  <c r="L6836" i="2"/>
  <c r="L6848" i="2"/>
  <c r="L6860" i="2"/>
  <c r="L6872" i="2"/>
  <c r="L6884" i="2"/>
  <c r="L6896" i="2"/>
  <c r="L6908" i="2"/>
  <c r="L6920" i="2"/>
  <c r="L6932" i="2"/>
  <c r="L6944" i="2"/>
  <c r="L6956" i="2"/>
  <c r="L6968" i="2"/>
  <c r="L6980" i="2"/>
  <c r="L6992" i="2"/>
  <c r="L7004" i="2"/>
  <c r="L7016" i="2"/>
  <c r="L7028" i="2"/>
  <c r="L7040" i="2"/>
  <c r="L7052" i="2"/>
  <c r="L7064" i="2"/>
  <c r="L7076" i="2"/>
  <c r="L7088" i="2"/>
  <c r="L7100" i="2"/>
  <c r="L7112" i="2"/>
  <c r="L7124" i="2"/>
  <c r="L7136" i="2"/>
  <c r="L7148" i="2"/>
  <c r="L7160" i="2"/>
  <c r="L2103" i="2"/>
  <c r="L2387" i="2"/>
  <c r="L2661" i="2"/>
  <c r="L3068" i="2"/>
  <c r="L3225" i="2"/>
  <c r="L3499" i="2"/>
  <c r="L3704" i="2"/>
  <c r="L3848" i="2"/>
  <c r="L3992" i="2"/>
  <c r="L4136" i="2"/>
  <c r="L4270" i="2"/>
  <c r="L4399" i="2"/>
  <c r="L4513" i="2"/>
  <c r="L4609" i="2"/>
  <c r="L4705" i="2"/>
  <c r="L4801" i="2"/>
  <c r="L4875" i="2"/>
  <c r="L4947" i="2"/>
  <c r="L5019" i="2"/>
  <c r="L5055" i="2"/>
  <c r="L5127" i="2"/>
  <c r="L5199" i="2"/>
  <c r="L5307" i="2"/>
  <c r="L5379" i="2"/>
  <c r="L5444" i="2"/>
  <c r="L5496" i="2"/>
  <c r="L5544" i="2"/>
  <c r="L5592" i="2"/>
  <c r="L5632" i="2"/>
  <c r="L5668" i="2"/>
  <c r="L5704" i="2"/>
  <c r="L5740" i="2"/>
  <c r="L5776" i="2"/>
  <c r="L5812" i="2"/>
  <c r="L5848" i="2"/>
  <c r="L5884" i="2"/>
  <c r="L5920" i="2"/>
  <c r="L5956" i="2"/>
  <c r="L5992" i="2"/>
  <c r="L6028" i="2"/>
  <c r="L6064" i="2"/>
  <c r="L6100" i="2"/>
  <c r="L6156" i="2"/>
  <c r="L6186" i="2"/>
  <c r="L6219" i="2"/>
  <c r="L6252" i="2"/>
  <c r="L6267" i="2"/>
  <c r="L6297" i="2"/>
  <c r="L6326" i="2"/>
  <c r="L6340" i="2"/>
  <c r="L6354" i="2"/>
  <c r="L6381" i="2"/>
  <c r="L6405" i="2"/>
  <c r="L6429" i="2"/>
  <c r="L6453" i="2"/>
  <c r="L6477" i="2"/>
  <c r="L6501" i="2"/>
  <c r="L6513" i="2"/>
  <c r="L6537" i="2"/>
  <c r="L6561" i="2"/>
  <c r="L6585" i="2"/>
  <c r="L6609" i="2"/>
  <c r="L6633" i="2"/>
  <c r="L6657" i="2"/>
  <c r="L6693" i="2"/>
  <c r="L6729" i="2"/>
  <c r="L6753" i="2"/>
  <c r="L6777" i="2"/>
  <c r="L6801" i="2"/>
  <c r="L6825" i="2"/>
  <c r="L6849" i="2"/>
  <c r="L6873" i="2"/>
  <c r="L6897" i="2"/>
  <c r="L6921" i="2"/>
  <c r="L6945" i="2"/>
  <c r="L6969" i="2"/>
  <c r="L6981" i="2"/>
  <c r="L7005" i="2"/>
  <c r="L7029" i="2"/>
  <c r="L7053" i="2"/>
  <c r="L7089" i="2"/>
  <c r="L7113" i="2"/>
  <c r="L7149" i="2"/>
  <c r="L1634" i="2"/>
  <c r="L3612" i="2"/>
  <c r="L3993" i="2"/>
  <c r="L4337" i="2"/>
  <c r="L4610" i="2"/>
  <c r="L4840" i="2"/>
  <c r="L4984" i="2"/>
  <c r="L6681" i="2"/>
  <c r="L7065" i="2"/>
  <c r="L7125" i="2"/>
  <c r="L7161" i="2"/>
  <c r="L2394" i="2"/>
  <c r="L3500" i="2"/>
  <c r="L3921" i="2"/>
  <c r="L4272" i="2"/>
  <c r="L4562" i="2"/>
  <c r="L4754" i="2"/>
  <c r="L4948" i="2"/>
  <c r="L5092" i="2"/>
  <c r="L1642" i="2"/>
  <c r="L2662" i="2"/>
  <c r="L3082" i="2"/>
  <c r="L3510" i="2"/>
  <c r="L3783" i="2"/>
  <c r="L3999" i="2"/>
  <c r="L4212" i="2"/>
  <c r="L4404" i="2"/>
  <c r="L4565" i="2"/>
  <c r="L4709" i="2"/>
  <c r="L4843" i="2"/>
  <c r="L4950" i="2"/>
  <c r="L5058" i="2"/>
  <c r="L5164" i="2"/>
  <c r="L5238" i="2"/>
  <c r="L5314" i="2"/>
  <c r="L5416" i="2"/>
  <c r="L5476" i="2"/>
  <c r="L5545" i="2"/>
  <c r="L5595" i="2"/>
  <c r="L5641" i="2"/>
  <c r="L5690" i="2"/>
  <c r="L5728" i="2"/>
  <c r="L5777" i="2"/>
  <c r="L5816" i="2"/>
  <c r="L5857" i="2"/>
  <c r="L5906" i="2"/>
  <c r="L5944" i="2"/>
  <c r="L5993" i="2"/>
  <c r="L6032" i="2"/>
  <c r="L6073" i="2"/>
  <c r="L6122" i="2"/>
  <c r="L6160" i="2"/>
  <c r="L6205" i="2"/>
  <c r="L6240" i="2"/>
  <c r="L6273" i="2"/>
  <c r="L6314" i="2"/>
  <c r="L6345" i="2"/>
  <c r="L6382" i="2"/>
  <c r="L6408" i="2"/>
  <c r="L6434" i="2"/>
  <c r="L6467" i="2"/>
  <c r="L6493" i="2"/>
  <c r="L6526" i="2"/>
  <c r="L6552" i="2"/>
  <c r="L6578" i="2"/>
  <c r="L6611" i="2"/>
  <c r="L6637" i="2"/>
  <c r="L6670" i="2"/>
  <c r="L6696" i="2"/>
  <c r="L6722" i="2"/>
  <c r="L6755" i="2"/>
  <c r="L6781" i="2"/>
  <c r="L6814" i="2"/>
  <c r="L6840" i="2"/>
  <c r="L6866" i="2"/>
  <c r="L6899" i="2"/>
  <c r="L6925" i="2"/>
  <c r="L6958" i="2"/>
  <c r="L6984" i="2"/>
  <c r="L7010" i="2"/>
  <c r="L7043" i="2"/>
  <c r="L7069" i="2"/>
  <c r="L7102" i="2"/>
  <c r="L7128" i="2"/>
  <c r="L7154" i="2"/>
  <c r="L1681" i="2"/>
  <c r="L2663" i="2"/>
  <c r="L3083" i="2"/>
  <c r="L3511" i="2"/>
  <c r="L3785" i="2"/>
  <c r="L4001" i="2"/>
  <c r="L4215" i="2"/>
  <c r="L4406" i="2"/>
  <c r="L4566" i="2"/>
  <c r="L4710" i="2"/>
  <c r="L4846" i="2"/>
  <c r="L4951" i="2"/>
  <c r="L5059" i="2"/>
  <c r="L5165" i="2"/>
  <c r="L5239" i="2"/>
  <c r="L5344" i="2"/>
  <c r="L5417" i="2"/>
  <c r="L5477" i="2"/>
  <c r="L5546" i="2"/>
  <c r="L5596" i="2"/>
  <c r="L5653" i="2"/>
  <c r="L5691" i="2"/>
  <c r="L5729" i="2"/>
  <c r="L5778" i="2"/>
  <c r="L5820" i="2"/>
  <c r="L5869" i="2"/>
  <c r="L5907" i="2"/>
  <c r="L5945" i="2"/>
  <c r="L5994" i="2"/>
  <c r="L6036" i="2"/>
  <c r="L6085" i="2"/>
  <c r="L6123" i="2"/>
  <c r="L6161" i="2"/>
  <c r="L6206" i="2"/>
  <c r="L6241" i="2"/>
  <c r="L6284" i="2"/>
  <c r="L6315" i="2"/>
  <c r="L6346" i="2"/>
  <c r="L6383" i="2"/>
  <c r="L6409" i="2"/>
  <c r="L6442" i="2"/>
  <c r="L6468" i="2"/>
  <c r="L6494" i="2"/>
  <c r="L6527" i="2"/>
  <c r="L6553" i="2"/>
  <c r="L6586" i="2"/>
  <c r="L6612" i="2"/>
  <c r="L6638" i="2"/>
  <c r="L6671" i="2"/>
  <c r="L6697" i="2"/>
  <c r="L6730" i="2"/>
  <c r="L6756" i="2"/>
  <c r="L6782" i="2"/>
  <c r="L6815" i="2"/>
  <c r="L6841" i="2"/>
  <c r="L6874" i="2"/>
  <c r="L6900" i="2"/>
  <c r="L6926" i="2"/>
  <c r="L6959" i="2"/>
  <c r="L6985" i="2"/>
  <c r="L7018" i="2"/>
  <c r="L7044" i="2"/>
  <c r="L7070" i="2"/>
  <c r="L7103" i="2"/>
  <c r="L7129" i="2"/>
  <c r="L7162" i="2"/>
  <c r="L1682" i="2"/>
  <c r="L2670" i="2"/>
  <c r="L3227" i="2"/>
  <c r="L3618" i="2"/>
  <c r="L3850" i="2"/>
  <c r="L4066" i="2"/>
  <c r="L4275" i="2"/>
  <c r="L4459" i="2"/>
  <c r="L4611" i="2"/>
  <c r="L4755" i="2"/>
  <c r="L4877" i="2"/>
  <c r="L4954" i="2"/>
  <c r="L5062" i="2"/>
  <c r="L5166" i="2"/>
  <c r="L5242" i="2"/>
  <c r="L5345" i="2"/>
  <c r="L5418" i="2"/>
  <c r="L5497" i="2"/>
  <c r="L5547" i="2"/>
  <c r="L5597" i="2"/>
  <c r="L5654" i="2"/>
  <c r="L5692" i="2"/>
  <c r="L5741" i="2"/>
  <c r="L5780" i="2"/>
  <c r="L5821" i="2"/>
  <c r="L5870" i="2"/>
  <c r="L5908" i="2"/>
  <c r="L5957" i="2"/>
  <c r="L5996" i="2"/>
  <c r="L6037" i="2"/>
  <c r="L6086" i="2"/>
  <c r="L6124" i="2"/>
  <c r="L6172" i="2"/>
  <c r="L6207" i="2"/>
  <c r="L6242" i="2"/>
  <c r="L6285" i="2"/>
  <c r="L6316" i="2"/>
  <c r="L6356" i="2"/>
  <c r="L6384" i="2"/>
  <c r="L6410" i="2"/>
  <c r="L6443" i="2"/>
  <c r="L6469" i="2"/>
  <c r="L6502" i="2"/>
  <c r="L6528" i="2"/>
  <c r="L6554" i="2"/>
  <c r="L6587" i="2"/>
  <c r="L6613" i="2"/>
  <c r="L6646" i="2"/>
  <c r="L6672" i="2"/>
  <c r="L6698" i="2"/>
  <c r="L6731" i="2"/>
  <c r="L6757" i="2"/>
  <c r="L6790" i="2"/>
  <c r="L6816" i="2"/>
  <c r="L6842" i="2"/>
  <c r="L6875" i="2"/>
  <c r="L6901" i="2"/>
  <c r="L6934" i="2"/>
  <c r="L6960" i="2"/>
  <c r="L6986" i="2"/>
  <c r="L7019" i="2"/>
  <c r="L7045" i="2"/>
  <c r="L7078" i="2"/>
  <c r="L7104" i="2"/>
  <c r="L7130" i="2"/>
  <c r="L7163" i="2"/>
  <c r="L1690" i="2"/>
  <c r="L2684" i="2"/>
  <c r="L3229" i="2"/>
  <c r="L3619" i="2"/>
  <c r="L3852" i="2"/>
  <c r="L4068" i="2"/>
  <c r="L4276" i="2"/>
  <c r="L4460" i="2"/>
  <c r="L4612" i="2"/>
  <c r="L4756" i="2"/>
  <c r="L4878" i="2"/>
  <c r="L4985" i="2"/>
  <c r="L5093" i="2"/>
  <c r="L5167" i="2"/>
  <c r="L5272" i="2"/>
  <c r="L5346" i="2"/>
  <c r="L5419" i="2"/>
  <c r="L5498" i="2"/>
  <c r="L5548" i="2"/>
  <c r="L5617" i="2"/>
  <c r="L5655" i="2"/>
  <c r="L5693" i="2"/>
  <c r="L5742" i="2"/>
  <c r="L5784" i="2"/>
  <c r="L5833" i="2"/>
  <c r="L5871" i="2"/>
  <c r="L5909" i="2"/>
  <c r="L5958" i="2"/>
  <c r="L6000" i="2"/>
  <c r="L6049" i="2"/>
  <c r="L6087" i="2"/>
  <c r="L6125" i="2"/>
  <c r="L6173" i="2"/>
  <c r="L6208" i="2"/>
  <c r="L6253" i="2"/>
  <c r="L6286" i="2"/>
  <c r="L6317" i="2"/>
  <c r="L6357" i="2"/>
  <c r="L6385" i="2"/>
  <c r="L6418" i="2"/>
  <c r="L6444" i="2"/>
  <c r="L6470" i="2"/>
  <c r="L6503" i="2"/>
  <c r="L6529" i="2"/>
  <c r="L6562" i="2"/>
  <c r="L6588" i="2"/>
  <c r="L6614" i="2"/>
  <c r="L6647" i="2"/>
  <c r="L6673" i="2"/>
  <c r="L6706" i="2"/>
  <c r="L6732" i="2"/>
  <c r="L6758" i="2"/>
  <c r="L6791" i="2"/>
  <c r="L6817" i="2"/>
  <c r="L6850" i="2"/>
  <c r="L6876" i="2"/>
  <c r="L6902" i="2"/>
  <c r="L6935" i="2"/>
  <c r="L6961" i="2"/>
  <c r="L6994" i="2"/>
  <c r="L7020" i="2"/>
  <c r="L7046" i="2"/>
  <c r="L7079" i="2"/>
  <c r="L7105" i="2"/>
  <c r="L7138" i="2"/>
  <c r="L7164" i="2"/>
  <c r="L2900" i="2"/>
  <c r="L3621" i="2"/>
  <c r="L4073" i="2"/>
  <c r="L4278" i="2"/>
  <c r="L4614" i="2"/>
  <c r="L4882" i="2"/>
  <c r="L5095" i="2"/>
  <c r="L5274" i="2"/>
  <c r="L5449" i="2"/>
  <c r="L5619" i="2"/>
  <c r="L5706" i="2"/>
  <c r="L5797" i="2"/>
  <c r="L5873" i="2"/>
  <c r="L5964" i="2"/>
  <c r="L6051" i="2"/>
  <c r="L6138" i="2"/>
  <c r="L6220" i="2"/>
  <c r="L6289" i="2"/>
  <c r="L6360" i="2"/>
  <c r="L6394" i="2"/>
  <c r="L6479" i="2"/>
  <c r="L6538" i="2"/>
  <c r="L6590" i="2"/>
  <c r="L6649" i="2"/>
  <c r="L6708" i="2"/>
  <c r="L6767" i="2"/>
  <c r="L6826" i="2"/>
  <c r="L6878" i="2"/>
  <c r="L6937" i="2"/>
  <c r="L6996" i="2"/>
  <c r="L7055" i="2"/>
  <c r="L7081" i="2"/>
  <c r="L7140" i="2"/>
  <c r="L2113" i="2"/>
  <c r="L2685" i="2"/>
  <c r="L3230" i="2"/>
  <c r="L3620" i="2"/>
  <c r="L3855" i="2"/>
  <c r="L4071" i="2"/>
  <c r="L4277" i="2"/>
  <c r="L4461" i="2"/>
  <c r="L4613" i="2"/>
  <c r="L4757" i="2"/>
  <c r="L4879" i="2"/>
  <c r="L4986" i="2"/>
  <c r="L5094" i="2"/>
  <c r="L5170" i="2"/>
  <c r="L5273" i="2"/>
  <c r="L5347" i="2"/>
  <c r="L5446" i="2"/>
  <c r="L5499" i="2"/>
  <c r="L5549" i="2"/>
  <c r="L5618" i="2"/>
  <c r="L5656" i="2"/>
  <c r="L5705" i="2"/>
  <c r="L5744" i="2"/>
  <c r="L5785" i="2"/>
  <c r="L5834" i="2"/>
  <c r="L5872" i="2"/>
  <c r="L5921" i="2"/>
  <c r="L5960" i="2"/>
  <c r="L6001" i="2"/>
  <c r="L6050" i="2"/>
  <c r="L6088" i="2"/>
  <c r="L6137" i="2"/>
  <c r="L6174" i="2"/>
  <c r="L6209" i="2"/>
  <c r="L6254" i="2"/>
  <c r="L6288" i="2"/>
  <c r="L6327" i="2"/>
  <c r="L6358" i="2"/>
  <c r="L6386" i="2"/>
  <c r="L6419" i="2"/>
  <c r="L6445" i="2"/>
  <c r="L6478" i="2"/>
  <c r="L6504" i="2"/>
  <c r="L6530" i="2"/>
  <c r="L6563" i="2"/>
  <c r="L6589" i="2"/>
  <c r="L6622" i="2"/>
  <c r="L6648" i="2"/>
  <c r="L6674" i="2"/>
  <c r="L6707" i="2"/>
  <c r="L6733" i="2"/>
  <c r="L6766" i="2"/>
  <c r="L6792" i="2"/>
  <c r="L6818" i="2"/>
  <c r="L6851" i="2"/>
  <c r="L6877" i="2"/>
  <c r="L6910" i="2"/>
  <c r="L6936" i="2"/>
  <c r="L6962" i="2"/>
  <c r="L6995" i="2"/>
  <c r="L7021" i="2"/>
  <c r="L7054" i="2"/>
  <c r="L7080" i="2"/>
  <c r="L7106" i="2"/>
  <c r="L7139" i="2"/>
  <c r="L7165" i="2"/>
  <c r="L2114" i="2"/>
  <c r="L3241" i="2"/>
  <c r="L3857" i="2"/>
  <c r="L4462" i="2"/>
  <c r="L4758" i="2"/>
  <c r="L4987" i="2"/>
  <c r="L5200" i="2"/>
  <c r="L5350" i="2"/>
  <c r="L5500" i="2"/>
  <c r="L5569" i="2"/>
  <c r="L5657" i="2"/>
  <c r="L5748" i="2"/>
  <c r="L5835" i="2"/>
  <c r="L5922" i="2"/>
  <c r="L6013" i="2"/>
  <c r="L6089" i="2"/>
  <c r="L6176" i="2"/>
  <c r="L6255" i="2"/>
  <c r="L6328" i="2"/>
  <c r="L6420" i="2"/>
  <c r="L6446" i="2"/>
  <c r="L6505" i="2"/>
  <c r="L6564" i="2"/>
  <c r="L6623" i="2"/>
  <c r="L6682" i="2"/>
  <c r="L6734" i="2"/>
  <c r="L6793" i="2"/>
  <c r="L6852" i="2"/>
  <c r="L6911" i="2"/>
  <c r="L6970" i="2"/>
  <c r="L7022" i="2"/>
  <c r="L7114" i="2"/>
  <c r="L7166" i="2"/>
  <c r="L2116" i="2"/>
  <c r="L2901" i="2"/>
  <c r="L3385" i="2"/>
  <c r="L3706" i="2"/>
  <c r="L3922" i="2"/>
  <c r="L4138" i="2"/>
  <c r="L4338" i="2"/>
  <c r="L4515" i="2"/>
  <c r="L4659" i="2"/>
  <c r="L4803" i="2"/>
  <c r="L4912" i="2"/>
  <c r="L4990" i="2"/>
  <c r="L5098" i="2"/>
  <c r="L5201" i="2"/>
  <c r="L5275" i="2"/>
  <c r="L5380" i="2"/>
  <c r="L5450" i="2"/>
  <c r="L5501" i="2"/>
  <c r="L5570" i="2"/>
  <c r="L5620" i="2"/>
  <c r="L5669" i="2"/>
  <c r="L5708" i="2"/>
  <c r="L5749" i="2"/>
  <c r="L5798" i="2"/>
  <c r="L5836" i="2"/>
  <c r="L5885" i="2"/>
  <c r="L5924" i="2"/>
  <c r="L5965" i="2"/>
  <c r="L6014" i="2"/>
  <c r="L6052" i="2"/>
  <c r="L6101" i="2"/>
  <c r="L6140" i="2"/>
  <c r="L6177" i="2"/>
  <c r="L6221" i="2"/>
  <c r="L6256" i="2"/>
  <c r="L6298" i="2"/>
  <c r="L6329" i="2"/>
  <c r="L6361" i="2"/>
  <c r="L6395" i="2"/>
  <c r="L6421" i="2"/>
  <c r="L6454" i="2"/>
  <c r="L6480" i="2"/>
  <c r="L6506" i="2"/>
  <c r="L6539" i="2"/>
  <c r="L6565" i="2"/>
  <c r="L6598" i="2"/>
  <c r="L6624" i="2"/>
  <c r="L6650" i="2"/>
  <c r="L6683" i="2"/>
  <c r="L6709" i="2"/>
  <c r="L6742" i="2"/>
  <c r="L6768" i="2"/>
  <c r="L6794" i="2"/>
  <c r="L6827" i="2"/>
  <c r="L6853" i="2"/>
  <c r="L6886" i="2"/>
  <c r="L6912" i="2"/>
  <c r="L6938" i="2"/>
  <c r="L6971" i="2"/>
  <c r="L6997" i="2"/>
  <c r="L7030" i="2"/>
  <c r="L7056" i="2"/>
  <c r="L7082" i="2"/>
  <c r="L7115" i="2"/>
  <c r="L7141" i="2"/>
  <c r="L2903" i="2"/>
  <c r="L3389" i="2"/>
  <c r="L3711" i="2"/>
  <c r="L3927" i="2"/>
  <c r="L4143" i="2"/>
  <c r="L4340" i="2"/>
  <c r="L4517" i="2"/>
  <c r="L4805" i="2"/>
  <c r="L4914" i="2"/>
  <c r="L5129" i="2"/>
  <c r="L5203" i="2"/>
  <c r="L5382" i="2"/>
  <c r="L5522" i="2"/>
  <c r="L5633" i="2"/>
  <c r="L5713" i="2"/>
  <c r="L5800" i="2"/>
  <c r="L5888" i="2"/>
  <c r="L5929" i="2"/>
  <c r="L6016" i="2"/>
  <c r="L6065" i="2"/>
  <c r="L6145" i="2"/>
  <c r="L6224" i="2"/>
  <c r="L6268" i="2"/>
  <c r="L6332" i="2"/>
  <c r="L6397" i="2"/>
  <c r="L6456" i="2"/>
  <c r="L6515" i="2"/>
  <c r="L6574" i="2"/>
  <c r="L6626" i="2"/>
  <c r="L6685" i="2"/>
  <c r="L6744" i="2"/>
  <c r="L2142" i="2"/>
  <c r="L2902" i="2"/>
  <c r="L3386" i="2"/>
  <c r="L3708" i="2"/>
  <c r="L3924" i="2"/>
  <c r="L4140" i="2"/>
  <c r="L4339" i="2"/>
  <c r="L4516" i="2"/>
  <c r="L4660" i="2"/>
  <c r="L4804" i="2"/>
  <c r="L4913" i="2"/>
  <c r="L5021" i="2"/>
  <c r="L5128" i="2"/>
  <c r="L5202" i="2"/>
  <c r="L5278" i="2"/>
  <c r="L5381" i="2"/>
  <c r="L5451" i="2"/>
  <c r="L5521" i="2"/>
  <c r="L5571" i="2"/>
  <c r="L5621" i="2"/>
  <c r="L5670" i="2"/>
  <c r="L5712" i="2"/>
  <c r="L5761" i="2"/>
  <c r="L5799" i="2"/>
  <c r="L5837" i="2"/>
  <c r="L5886" i="2"/>
  <c r="L5928" i="2"/>
  <c r="L5977" i="2"/>
  <c r="L6015" i="2"/>
  <c r="L6053" i="2"/>
  <c r="L6102" i="2"/>
  <c r="L6144" i="2"/>
  <c r="L6188" i="2"/>
  <c r="L6222" i="2"/>
  <c r="L6257" i="2"/>
  <c r="L6300" i="2"/>
  <c r="L6330" i="2"/>
  <c r="L6369" i="2"/>
  <c r="L6396" i="2"/>
  <c r="L6422" i="2"/>
  <c r="L6455" i="2"/>
  <c r="L6481" i="2"/>
  <c r="L6514" i="2"/>
  <c r="L6540" i="2"/>
  <c r="L6566" i="2"/>
  <c r="L6599" i="2"/>
  <c r="L6625" i="2"/>
  <c r="L6658" i="2"/>
  <c r="L6684" i="2"/>
  <c r="L6710" i="2"/>
  <c r="L6743" i="2"/>
  <c r="L6769" i="2"/>
  <c r="L6802" i="2"/>
  <c r="L6828" i="2"/>
  <c r="L6854" i="2"/>
  <c r="L6887" i="2"/>
  <c r="L6913" i="2"/>
  <c r="L6946" i="2"/>
  <c r="L6972" i="2"/>
  <c r="L6998" i="2"/>
  <c r="L7031" i="2"/>
  <c r="L7057" i="2"/>
  <c r="L7090" i="2"/>
  <c r="L7116" i="2"/>
  <c r="L7142" i="2"/>
  <c r="L2410" i="2"/>
  <c r="L4661" i="2"/>
  <c r="L5022" i="2"/>
  <c r="L5308" i="2"/>
  <c r="L5452" i="2"/>
  <c r="L5572" i="2"/>
  <c r="L5672" i="2"/>
  <c r="L5762" i="2"/>
  <c r="L5849" i="2"/>
  <c r="L5978" i="2"/>
  <c r="L6104" i="2"/>
  <c r="L6189" i="2"/>
  <c r="L6301" i="2"/>
  <c r="L6370" i="2"/>
  <c r="L6430" i="2"/>
  <c r="L6482" i="2"/>
  <c r="L6541" i="2"/>
  <c r="L6600" i="2"/>
  <c r="L6659" i="2"/>
  <c r="L6718" i="2"/>
  <c r="L2411" i="2"/>
  <c r="L3929" i="2"/>
  <c r="L4662" i="2"/>
  <c r="L5130" i="2"/>
  <c r="L5473" i="2"/>
  <c r="L5676" i="2"/>
  <c r="L5850" i="2"/>
  <c r="L6017" i="2"/>
  <c r="L6192" i="2"/>
  <c r="L6341" i="2"/>
  <c r="L6457" i="2"/>
  <c r="L6575" i="2"/>
  <c r="L6686" i="2"/>
  <c r="L6780" i="2"/>
  <c r="L6865" i="2"/>
  <c r="L6950" i="2"/>
  <c r="L7042" i="2"/>
  <c r="L7127" i="2"/>
  <c r="L2418" i="2"/>
  <c r="L3994" i="2"/>
  <c r="L4707" i="2"/>
  <c r="L5131" i="2"/>
  <c r="L5474" i="2"/>
  <c r="L5677" i="2"/>
  <c r="L5852" i="2"/>
  <c r="L6029" i="2"/>
  <c r="L6193" i="2"/>
  <c r="L6342" i="2"/>
  <c r="L6458" i="2"/>
  <c r="L6576" i="2"/>
  <c r="L6694" i="2"/>
  <c r="L6803" i="2"/>
  <c r="L6888" i="2"/>
  <c r="L6973" i="2"/>
  <c r="L7058" i="2"/>
  <c r="L7150" i="2"/>
  <c r="L5415" i="2"/>
  <c r="L2419" i="2"/>
  <c r="L3996" i="2"/>
  <c r="L4708" i="2"/>
  <c r="L5134" i="2"/>
  <c r="L5475" i="2"/>
  <c r="L5689" i="2"/>
  <c r="L5856" i="2"/>
  <c r="L6030" i="2"/>
  <c r="L6194" i="2"/>
  <c r="L6344" i="2"/>
  <c r="L6466" i="2"/>
  <c r="L6577" i="2"/>
  <c r="L6695" i="2"/>
  <c r="L6804" i="2"/>
  <c r="L6889" i="2"/>
  <c r="L6974" i="2"/>
  <c r="L7066" i="2"/>
  <c r="L7151" i="2"/>
  <c r="L6109" i="2"/>
  <c r="L5594" i="2"/>
  <c r="L5634" i="2"/>
  <c r="L5386" i="2"/>
  <c r="L5057" i="2"/>
  <c r="L2910" i="2"/>
  <c r="L4145" i="2"/>
  <c r="L4806" i="2"/>
  <c r="L5206" i="2"/>
  <c r="L5523" i="2"/>
  <c r="L5725" i="2"/>
  <c r="L5892" i="2"/>
  <c r="L6066" i="2"/>
  <c r="L6225" i="2"/>
  <c r="L6372" i="2"/>
  <c r="L6490" i="2"/>
  <c r="L6601" i="2"/>
  <c r="L6719" i="2"/>
  <c r="L6805" i="2"/>
  <c r="L6890" i="2"/>
  <c r="L6982" i="2"/>
  <c r="L7067" i="2"/>
  <c r="L7152" i="2"/>
  <c r="L4918" i="2"/>
  <c r="L5764" i="2"/>
  <c r="L6517" i="2"/>
  <c r="L6923" i="2"/>
  <c r="L4949" i="2"/>
  <c r="L6272" i="2"/>
  <c r="L6839" i="2"/>
  <c r="L5023" i="2"/>
  <c r="L6302" i="2"/>
  <c r="L6862" i="2"/>
  <c r="L7117" i="2"/>
  <c r="L4563" i="2"/>
  <c r="L5813" i="2"/>
  <c r="L6303" i="2"/>
  <c r="L6661" i="2"/>
  <c r="L6948" i="2"/>
  <c r="L4564" i="2"/>
  <c r="L5640" i="2"/>
  <c r="L5981" i="2"/>
  <c r="L6313" i="2"/>
  <c r="L6551" i="2"/>
  <c r="L6779" i="2"/>
  <c r="L6949" i="2"/>
  <c r="L7126" i="2"/>
  <c r="L3070" i="2"/>
  <c r="L4209" i="2"/>
  <c r="L4841" i="2"/>
  <c r="L5236" i="2"/>
  <c r="L5524" i="2"/>
  <c r="L5726" i="2"/>
  <c r="L5893" i="2"/>
  <c r="L6068" i="2"/>
  <c r="L6236" i="2"/>
  <c r="L6373" i="2"/>
  <c r="L6491" i="2"/>
  <c r="L6602" i="2"/>
  <c r="L6720" i="2"/>
  <c r="L6806" i="2"/>
  <c r="L6898" i="2"/>
  <c r="L6983" i="2"/>
  <c r="L7068" i="2"/>
  <c r="L7153" i="2"/>
  <c r="L3501" i="2"/>
  <c r="L6406" i="2"/>
  <c r="L6838" i="2"/>
  <c r="L3502" i="2"/>
  <c r="L6121" i="2"/>
  <c r="L6636" i="2"/>
  <c r="L7009" i="2"/>
  <c r="L4518" i="2"/>
  <c r="L6157" i="2"/>
  <c r="L6542" i="2"/>
  <c r="L6947" i="2"/>
  <c r="L5026" i="2"/>
  <c r="L5636" i="2"/>
  <c r="L6158" i="2"/>
  <c r="L6550" i="2"/>
  <c r="L6863" i="2"/>
  <c r="L7118" i="2"/>
  <c r="L3780" i="2"/>
  <c r="L5814" i="2"/>
  <c r="L6159" i="2"/>
  <c r="L6433" i="2"/>
  <c r="L6662" i="2"/>
  <c r="L6864" i="2"/>
  <c r="L7034" i="2"/>
  <c r="L3081" i="2"/>
  <c r="L4210" i="2"/>
  <c r="L4842" i="2"/>
  <c r="L5237" i="2"/>
  <c r="L5525" i="2"/>
  <c r="L5727" i="2"/>
  <c r="L5905" i="2"/>
  <c r="L6072" i="2"/>
  <c r="L6237" i="2"/>
  <c r="L6374" i="2"/>
  <c r="L6492" i="2"/>
  <c r="L6610" i="2"/>
  <c r="L6721" i="2"/>
  <c r="L6829" i="2"/>
  <c r="L6914" i="2"/>
  <c r="L7006" i="2"/>
  <c r="L7091" i="2"/>
  <c r="L4401" i="2"/>
  <c r="L5942" i="2"/>
  <c r="L6635" i="2"/>
  <c r="L7093" i="2"/>
  <c r="L5311" i="2"/>
  <c r="L5943" i="2"/>
  <c r="L6518" i="2"/>
  <c r="L6924" i="2"/>
  <c r="L3713" i="2"/>
  <c r="L5979" i="2"/>
  <c r="L6660" i="2"/>
  <c r="L3778" i="2"/>
  <c r="L5980" i="2"/>
  <c r="L6432" i="2"/>
  <c r="L6778" i="2"/>
  <c r="L7033" i="2"/>
  <c r="L3390" i="2"/>
  <c r="L4341" i="2"/>
  <c r="L4915" i="2"/>
  <c r="L5309" i="2"/>
  <c r="L5573" i="2"/>
  <c r="L5763" i="2"/>
  <c r="L5941" i="2"/>
  <c r="L6108" i="2"/>
  <c r="L6269" i="2"/>
  <c r="L6398" i="2"/>
  <c r="L6516" i="2"/>
  <c r="L6634" i="2"/>
  <c r="L6745" i="2"/>
  <c r="L6830" i="2"/>
  <c r="L6922" i="2"/>
  <c r="L7007" i="2"/>
  <c r="L7092" i="2"/>
  <c r="L5310" i="2"/>
  <c r="L5593" i="2"/>
  <c r="L6270" i="2"/>
  <c r="L6746" i="2"/>
  <c r="L7008" i="2"/>
  <c r="L4402" i="2"/>
  <c r="L5765" i="2"/>
  <c r="L6407" i="2"/>
  <c r="L6754" i="2"/>
  <c r="L7094" i="2"/>
  <c r="L5383" i="2"/>
  <c r="L5801" i="2"/>
  <c r="L6431" i="2"/>
  <c r="L6770" i="2"/>
  <c r="L7032" i="2"/>
  <c r="L80" i="2"/>
  <c r="O28" i="2"/>
  <c r="J2206" i="2" s="1"/>
  <c r="J278" i="2"/>
  <c r="J338" i="2"/>
  <c r="J422" i="2"/>
  <c r="J532" i="2"/>
  <c r="J3006" i="2"/>
  <c r="J1472" i="2"/>
  <c r="J4751" i="2"/>
  <c r="J3696" i="2"/>
  <c r="J6034" i="2"/>
  <c r="J3532" i="2"/>
  <c r="J3561" i="2"/>
  <c r="J1468" i="2"/>
  <c r="J2456" i="2"/>
  <c r="J2512" i="2"/>
  <c r="J2735" i="2"/>
  <c r="J596" i="2"/>
  <c r="J6349" i="2"/>
  <c r="J6388" i="2"/>
  <c r="J3765" i="2"/>
  <c r="J6168" i="2"/>
  <c r="J5911" i="2"/>
  <c r="J4807" i="2"/>
  <c r="J4891" i="2"/>
  <c r="J5351" i="2"/>
  <c r="J6664" i="2"/>
  <c r="J870" i="2"/>
  <c r="J1163" i="2"/>
  <c r="J5244" i="2"/>
  <c r="J6399" i="2"/>
  <c r="J310" i="2"/>
  <c r="J3153" i="2"/>
  <c r="J3838" i="2"/>
  <c r="J4568" i="2"/>
  <c r="J4869" i="2"/>
  <c r="J6219" i="2"/>
  <c r="J6810" i="2"/>
  <c r="J5299" i="2"/>
  <c r="J7013" i="2"/>
  <c r="J726" i="2"/>
  <c r="J5918" i="2"/>
  <c r="J5225" i="2"/>
  <c r="J4248" i="2"/>
  <c r="J2906" i="2"/>
  <c r="J3197" i="2"/>
  <c r="J4452" i="2"/>
  <c r="J4637" i="2"/>
  <c r="J5083" i="2" l="1"/>
  <c r="J4200" i="2"/>
  <c r="J4895" i="2"/>
  <c r="J3358" i="2"/>
  <c r="J2485" i="2"/>
  <c r="J266" i="2"/>
  <c r="J6872" i="2"/>
  <c r="J6860" i="2"/>
  <c r="J6087" i="2"/>
  <c r="J5909" i="2"/>
  <c r="J3480" i="2"/>
  <c r="J254" i="2"/>
  <c r="J5612" i="2"/>
  <c r="J5200" i="2"/>
  <c r="J4931" i="2"/>
  <c r="J5476" i="2"/>
  <c r="J3454" i="2"/>
  <c r="J7158" i="2"/>
  <c r="J6775" i="2"/>
  <c r="J4847" i="2"/>
  <c r="J4934" i="2"/>
  <c r="J6505" i="2"/>
  <c r="J6955" i="2"/>
  <c r="J2729" i="2"/>
  <c r="J309" i="2"/>
  <c r="J5222" i="2"/>
  <c r="J4440" i="2"/>
  <c r="J1350" i="2"/>
  <c r="J5381" i="2"/>
  <c r="J289" i="2"/>
  <c r="J420" i="2"/>
  <c r="J5167" i="2"/>
  <c r="J6242" i="2"/>
  <c r="J6224" i="2"/>
  <c r="J3357" i="2"/>
  <c r="J5776" i="2"/>
  <c r="J5110" i="2"/>
  <c r="J5790" i="2"/>
  <c r="J4790" i="2"/>
  <c r="J5122" i="2"/>
  <c r="J4486" i="2"/>
  <c r="J4870" i="2"/>
  <c r="J3898" i="2"/>
  <c r="J6204" i="2"/>
  <c r="J6198" i="2"/>
  <c r="J3262" i="2"/>
  <c r="J535" i="2"/>
  <c r="J1506" i="2"/>
  <c r="J4644" i="2"/>
  <c r="J6376" i="2"/>
  <c r="J6833" i="2"/>
  <c r="J5728" i="2"/>
  <c r="J5852" i="2"/>
  <c r="J2687" i="2"/>
  <c r="J6019" i="2"/>
  <c r="J1071" i="2"/>
  <c r="J4082" i="2"/>
  <c r="J4295" i="2"/>
  <c r="J7108" i="2"/>
  <c r="J6300" i="2"/>
  <c r="J3053" i="2"/>
  <c r="J6802" i="2"/>
  <c r="J632" i="2"/>
  <c r="J5418" i="2"/>
  <c r="J3785" i="2"/>
  <c r="J3823" i="2"/>
  <c r="J5887" i="2"/>
  <c r="J4961" i="2"/>
  <c r="J1400" i="2"/>
  <c r="J5875" i="2"/>
  <c r="J6045" i="2"/>
  <c r="J5329" i="2"/>
  <c r="J80" i="2"/>
  <c r="J4657" i="2"/>
  <c r="J5816" i="2"/>
  <c r="J6786" i="2"/>
  <c r="J6146" i="2"/>
  <c r="J7024" i="2"/>
  <c r="J4978" i="2"/>
  <c r="J7016" i="2"/>
  <c r="J3116" i="2"/>
  <c r="J5180" i="2"/>
  <c r="J2927" i="2"/>
  <c r="J4381" i="2"/>
  <c r="J4764" i="2"/>
  <c r="J4485" i="2"/>
  <c r="J2292" i="2"/>
  <c r="J4496" i="2"/>
  <c r="J2851" i="2"/>
  <c r="J1834" i="2"/>
  <c r="J6185" i="2"/>
  <c r="J4126" i="2"/>
  <c r="J5155" i="2"/>
  <c r="J4456" i="2"/>
  <c r="J3056" i="2"/>
  <c r="J7000" i="2"/>
  <c r="J3004" i="2"/>
  <c r="J6988" i="2"/>
  <c r="J2968" i="2"/>
  <c r="J755" i="2"/>
  <c r="J2469" i="2"/>
  <c r="J4352" i="2"/>
  <c r="J4740" i="2"/>
  <c r="J4142" i="2"/>
  <c r="J2252" i="2"/>
  <c r="J4478" i="2"/>
  <c r="J2358" i="2"/>
  <c r="J6646" i="2"/>
  <c r="J569" i="2"/>
  <c r="J3383" i="2"/>
  <c r="J6103" i="2"/>
  <c r="J3756" i="2"/>
  <c r="J5000" i="2"/>
  <c r="J2759" i="2"/>
  <c r="J6835" i="2"/>
  <c r="J2870" i="2"/>
  <c r="J4510" i="2"/>
  <c r="J4605" i="2"/>
  <c r="J1852" i="2"/>
  <c r="J4286" i="2"/>
  <c r="J4250" i="2"/>
  <c r="J7123" i="2"/>
  <c r="J3755" i="2"/>
  <c r="J2330" i="2"/>
  <c r="J6030" i="2"/>
  <c r="J3238" i="2"/>
  <c r="J4868" i="2"/>
  <c r="J6336" i="2"/>
  <c r="J5416" i="2"/>
  <c r="J6643" i="2"/>
  <c r="J2723" i="2"/>
  <c r="J3969" i="2"/>
  <c r="J4542" i="2"/>
  <c r="J418" i="2"/>
  <c r="J1028" i="2"/>
  <c r="J5736" i="2"/>
  <c r="J6989" i="2"/>
  <c r="J7110" i="2"/>
  <c r="J3738" i="2"/>
  <c r="J3610" i="2"/>
  <c r="J487" i="2"/>
  <c r="J5954" i="2"/>
  <c r="J5478" i="2"/>
  <c r="J2438" i="2"/>
  <c r="J5524" i="2"/>
  <c r="J5166" i="2"/>
  <c r="J6413" i="2"/>
  <c r="J2549" i="2"/>
  <c r="J3864" i="2"/>
  <c r="J6113" i="2"/>
  <c r="J210" i="2"/>
  <c r="J918" i="2"/>
  <c r="J5714" i="2"/>
  <c r="J6973" i="2"/>
  <c r="J5804" i="2"/>
  <c r="J3715" i="2"/>
  <c r="J1557" i="2"/>
  <c r="J2836" i="2"/>
  <c r="J2344" i="2"/>
  <c r="J6476" i="2"/>
  <c r="J2434" i="2"/>
  <c r="J6360" i="2"/>
  <c r="J6546" i="2"/>
  <c r="J6576" i="2"/>
  <c r="J3441" i="2"/>
  <c r="J5774" i="2"/>
  <c r="J6412" i="2"/>
  <c r="J2322" i="2"/>
  <c r="J4937" i="2"/>
  <c r="J5990" i="2"/>
  <c r="J5669" i="2"/>
  <c r="J1760" i="2"/>
  <c r="J2080" i="2"/>
  <c r="J4834" i="2"/>
  <c r="J6332" i="2"/>
  <c r="J6361" i="2"/>
  <c r="J6320" i="2"/>
  <c r="J5698" i="2"/>
  <c r="J4747" i="2"/>
  <c r="J4178" i="2"/>
  <c r="J6374" i="2"/>
  <c r="J4628" i="2"/>
  <c r="J123" i="2"/>
  <c r="J2046" i="2"/>
  <c r="J6502" i="2"/>
  <c r="J2283" i="2"/>
  <c r="J5712" i="2"/>
  <c r="J5393" i="2"/>
  <c r="J4857" i="2"/>
  <c r="J1538" i="2"/>
  <c r="J4721" i="2"/>
  <c r="J3732" i="2"/>
  <c r="J4897" i="2"/>
  <c r="J2656" i="2"/>
  <c r="J6580" i="2"/>
  <c r="J6066" i="2"/>
  <c r="J6508" i="2"/>
  <c r="J5593" i="2"/>
  <c r="J2625" i="2"/>
  <c r="J2213" i="2"/>
  <c r="J1719" i="2"/>
  <c r="J5457" i="2"/>
  <c r="J5952" i="2"/>
  <c r="J4808" i="2"/>
  <c r="J4453" i="2"/>
  <c r="J5917" i="2"/>
  <c r="J5458" i="2"/>
  <c r="J7088" i="2"/>
  <c r="J6159" i="2"/>
  <c r="J4697" i="2"/>
  <c r="J5666" i="2"/>
  <c r="J6326" i="2"/>
  <c r="J6090" i="2"/>
  <c r="J4748" i="2"/>
  <c r="J3758" i="2"/>
  <c r="J3208" i="2"/>
  <c r="J6342" i="2"/>
  <c r="J2661" i="2"/>
  <c r="J101" i="2"/>
  <c r="J1983" i="2"/>
  <c r="J6484" i="2"/>
  <c r="J6990" i="2"/>
  <c r="J5693" i="2"/>
  <c r="J5376" i="2"/>
  <c r="J1010" i="2"/>
  <c r="J1484" i="2"/>
  <c r="J3019" i="2"/>
  <c r="J3717" i="2"/>
  <c r="J3800" i="2"/>
  <c r="J1302" i="2"/>
  <c r="J5955" i="2"/>
  <c r="J6450" i="2"/>
  <c r="J6745" i="2"/>
  <c r="J4236" i="2"/>
  <c r="J2626" i="2"/>
  <c r="J5559" i="2"/>
  <c r="J5197" i="2"/>
  <c r="J5206" i="2"/>
  <c r="J5858" i="2"/>
  <c r="J4487" i="2"/>
  <c r="J7087" i="2"/>
  <c r="J5815" i="2"/>
  <c r="J5224" i="2"/>
  <c r="J4029" i="2"/>
  <c r="J6008" i="2"/>
  <c r="J4540" i="2"/>
  <c r="J5337" i="2"/>
  <c r="J6292" i="2"/>
  <c r="J5378" i="2"/>
  <c r="J4682" i="2"/>
  <c r="J6390" i="2"/>
  <c r="J3141" i="2"/>
  <c r="J6316" i="2"/>
  <c r="J6428" i="2"/>
  <c r="J4501" i="2"/>
  <c r="J804" i="2"/>
  <c r="J6462" i="2"/>
  <c r="J6270" i="2"/>
  <c r="J5470" i="2"/>
  <c r="J5287" i="2"/>
  <c r="J948" i="2"/>
  <c r="J6095" i="2"/>
  <c r="J2774" i="2"/>
  <c r="J2714" i="2"/>
  <c r="J3292" i="2"/>
  <c r="J2066" i="2"/>
  <c r="J3923" i="2"/>
  <c r="J2139" i="2"/>
  <c r="J6373" i="2"/>
  <c r="J4820" i="2"/>
  <c r="J127" i="2"/>
  <c r="J3084" i="2"/>
  <c r="J5835" i="2"/>
  <c r="J4736" i="2"/>
  <c r="J237" i="2"/>
  <c r="J7142" i="2"/>
  <c r="J5756" i="2"/>
  <c r="J5780" i="2"/>
  <c r="J5995" i="2"/>
  <c r="J5724" i="2"/>
  <c r="J4947" i="2"/>
  <c r="J7127" i="2"/>
  <c r="J5836" i="2"/>
  <c r="J4354" i="2"/>
  <c r="J5273" i="2"/>
  <c r="J5040" i="2"/>
  <c r="J5319" i="2"/>
  <c r="J4606" i="2"/>
  <c r="J6355" i="2"/>
  <c r="J3055" i="2"/>
  <c r="J5255" i="2"/>
  <c r="J6256" i="2"/>
  <c r="J2534" i="2"/>
  <c r="J713" i="2"/>
  <c r="J6254" i="2"/>
  <c r="J4991" i="2"/>
  <c r="J5451" i="2"/>
  <c r="J4508" i="2"/>
  <c r="J603" i="2"/>
  <c r="J5290" i="2"/>
  <c r="J2498" i="2"/>
  <c r="J2692" i="2"/>
  <c r="J3020" i="2"/>
  <c r="J1948" i="2"/>
  <c r="J6414" i="2"/>
  <c r="J2259" i="2"/>
  <c r="J3684" i="2"/>
  <c r="J7112" i="2"/>
  <c r="J1950" i="2"/>
  <c r="J6983" i="2"/>
  <c r="J1717" i="2"/>
  <c r="J3821" i="2"/>
  <c r="J4656" i="2"/>
  <c r="J3462" i="2"/>
  <c r="J5282" i="2"/>
  <c r="J5989" i="2"/>
  <c r="J5417" i="2"/>
  <c r="J6362" i="2"/>
  <c r="J7129" i="2"/>
  <c r="J6257" i="2"/>
  <c r="J2905" i="2"/>
  <c r="J5320" i="2"/>
  <c r="J7126" i="2"/>
  <c r="J4425" i="2"/>
  <c r="J6435" i="2"/>
  <c r="J1371" i="2"/>
  <c r="J2828" i="2"/>
  <c r="J521" i="2"/>
  <c r="J6375" i="2"/>
  <c r="J3648" i="2"/>
  <c r="J4213" i="2"/>
  <c r="J4266" i="2"/>
  <c r="J4970" i="2"/>
  <c r="J4135" i="2"/>
  <c r="J5773" i="2"/>
  <c r="J6370" i="2"/>
  <c r="J2937" i="2"/>
  <c r="J4911" i="2"/>
  <c r="J6958" i="2"/>
  <c r="J2282" i="2"/>
  <c r="J5014" i="2"/>
  <c r="J6994" i="2"/>
  <c r="J1929" i="2"/>
  <c r="J4621" i="2"/>
  <c r="J4919" i="2"/>
  <c r="J5963" i="2"/>
  <c r="J453" i="2"/>
  <c r="J1348" i="2"/>
  <c r="J3389" i="2"/>
  <c r="J2994" i="2"/>
  <c r="J3774" i="2"/>
  <c r="J238" i="2"/>
  <c r="J7104" i="2"/>
  <c r="J4788" i="2"/>
  <c r="J2122" i="2"/>
  <c r="J4092" i="2"/>
  <c r="J5634" i="2"/>
  <c r="J6298" i="2"/>
  <c r="J7153" i="2"/>
  <c r="J3764" i="2"/>
  <c r="J6547" i="2"/>
  <c r="J5822" i="2"/>
  <c r="J2989" i="2"/>
  <c r="J4221" i="2"/>
  <c r="J4642" i="2"/>
  <c r="J2180" i="2"/>
  <c r="J1031" i="2"/>
  <c r="J6334" i="2"/>
  <c r="J1904" i="2"/>
  <c r="J3427" i="2"/>
  <c r="J6961" i="2"/>
  <c r="J5778" i="2"/>
  <c r="J6930" i="2"/>
  <c r="J1299" i="2"/>
  <c r="J3602" i="2"/>
  <c r="J4296" i="2"/>
  <c r="J2622" i="2"/>
  <c r="J5024" i="2"/>
  <c r="J4699" i="2"/>
  <c r="J2509" i="2"/>
  <c r="J6296" i="2"/>
  <c r="J7105" i="2"/>
  <c r="J6218" i="2"/>
  <c r="J2756" i="2"/>
  <c r="J5265" i="2"/>
  <c r="J6514" i="2"/>
  <c r="J4336" i="2"/>
  <c r="J6205" i="2"/>
  <c r="J1158" i="2"/>
  <c r="J2704" i="2"/>
  <c r="J231" i="2"/>
  <c r="J6202" i="2"/>
  <c r="J6630" i="2"/>
  <c r="J4157" i="2"/>
  <c r="J4212" i="2"/>
  <c r="J4926" i="2"/>
  <c r="J4109" i="2"/>
  <c r="J5737" i="2"/>
  <c r="J6003" i="2"/>
  <c r="J6656" i="2"/>
  <c r="J4883" i="2"/>
  <c r="J6710" i="2"/>
  <c r="J2225" i="2"/>
  <c r="J4851" i="2"/>
  <c r="J6980" i="2"/>
  <c r="J7161" i="2"/>
  <c r="J3071" i="2"/>
  <c r="J4899" i="2"/>
  <c r="J5951" i="2"/>
  <c r="J402" i="2"/>
  <c r="J1304" i="2"/>
  <c r="J2310" i="2"/>
  <c r="J2975" i="2"/>
  <c r="J1750" i="2"/>
  <c r="J3719" i="2"/>
  <c r="J1680" i="2"/>
  <c r="J2605" i="2"/>
  <c r="J2654" i="2"/>
  <c r="J5520" i="2"/>
  <c r="J6068" i="2"/>
  <c r="J2431" i="2"/>
  <c r="J5386" i="2"/>
  <c r="J6473" i="2"/>
  <c r="J849" i="2"/>
  <c r="J5141" i="2"/>
  <c r="J4319" i="2"/>
  <c r="J6406" i="2"/>
  <c r="J6974" i="2"/>
  <c r="J1298" i="2"/>
  <c r="J5861" i="2"/>
  <c r="J2898" i="2"/>
  <c r="J3425" i="2"/>
  <c r="J3787" i="2"/>
  <c r="J1733" i="2"/>
  <c r="J6260" i="2"/>
  <c r="J6642" i="2"/>
  <c r="J3152" i="2"/>
  <c r="J5584" i="2"/>
  <c r="J5576" i="2"/>
  <c r="J6874" i="2"/>
  <c r="J783" i="2"/>
  <c r="J3328" i="2"/>
  <c r="J6032" i="2"/>
  <c r="J1510" i="2"/>
  <c r="J4727" i="2"/>
  <c r="J4543" i="2"/>
  <c r="J1318" i="2"/>
  <c r="J6217" i="2"/>
  <c r="J7076" i="2"/>
  <c r="J5758" i="2"/>
  <c r="J2604" i="2"/>
  <c r="J5198" i="2"/>
  <c r="J6474" i="2"/>
  <c r="J4243" i="2"/>
  <c r="J6013" i="2"/>
  <c r="J6987" i="2"/>
  <c r="J6820" i="2"/>
  <c r="J5895" i="2"/>
  <c r="J6171" i="2"/>
  <c r="J6604" i="2"/>
  <c r="J4111" i="2"/>
  <c r="J3242" i="2"/>
  <c r="J4886" i="2"/>
  <c r="J3140" i="2"/>
  <c r="J5696" i="2"/>
  <c r="J5984" i="2"/>
  <c r="J6636" i="2"/>
  <c r="J4853" i="2"/>
  <c r="J6500" i="2"/>
  <c r="J1469" i="2"/>
  <c r="J3573" i="2"/>
  <c r="J6967" i="2"/>
  <c r="J7149" i="2"/>
  <c r="J1829" i="2"/>
  <c r="J4880" i="2"/>
  <c r="J5501" i="2"/>
  <c r="J5382" i="2"/>
  <c r="J6177" i="2"/>
  <c r="J2268" i="2"/>
  <c r="J1556" i="2"/>
  <c r="J1116" i="2"/>
  <c r="J3706" i="2"/>
  <c r="J1104" i="2"/>
  <c r="J3897" i="2"/>
  <c r="J7035" i="2"/>
  <c r="J6350" i="2"/>
  <c r="J5523" i="2"/>
  <c r="J6804" i="2"/>
  <c r="J3054" i="2"/>
  <c r="J5195" i="2"/>
  <c r="J3658" i="2"/>
  <c r="J3724" i="2"/>
  <c r="J4312" i="2"/>
  <c r="J6291" i="2"/>
  <c r="J5312" i="2"/>
  <c r="J5042" i="2"/>
  <c r="J1977" i="2"/>
  <c r="J5975" i="2"/>
  <c r="J3080" i="2"/>
  <c r="J2316" i="2"/>
  <c r="J6184" i="2"/>
  <c r="J6562" i="2"/>
  <c r="J961" i="2"/>
  <c r="J5235" i="2"/>
  <c r="J5348" i="2"/>
  <c r="J6072" i="2"/>
  <c r="J7168" i="2"/>
  <c r="J1280" i="2"/>
  <c r="J5872" i="2"/>
  <c r="J7140" i="2"/>
  <c r="J4397" i="2"/>
  <c r="J4356" i="2"/>
  <c r="J5726" i="2"/>
  <c r="J6132" i="2"/>
  <c r="J7052" i="2"/>
  <c r="J5716" i="2"/>
  <c r="J2433" i="2"/>
  <c r="J5120" i="2"/>
  <c r="J6436" i="2"/>
  <c r="J1429" i="2"/>
  <c r="J5974" i="2"/>
  <c r="J6963" i="2"/>
  <c r="J6430" i="2"/>
  <c r="J5860" i="2"/>
  <c r="J6145" i="2"/>
  <c r="J6572" i="2"/>
  <c r="J945" i="2"/>
  <c r="J3186" i="2"/>
  <c r="J4364" i="2"/>
  <c r="J3085" i="2"/>
  <c r="J5640" i="2"/>
  <c r="J5945" i="2"/>
  <c r="J6520" i="2"/>
  <c r="J3487" i="2"/>
  <c r="J6289" i="2"/>
  <c r="J481" i="2"/>
  <c r="J3533" i="2"/>
  <c r="J6699" i="2"/>
  <c r="J7136" i="2"/>
  <c r="J1779" i="2"/>
  <c r="J2518" i="2"/>
  <c r="J5304" i="2"/>
  <c r="J5369" i="2"/>
  <c r="J6165" i="2"/>
  <c r="J1396" i="2"/>
  <c r="J1533" i="2"/>
  <c r="J135" i="2"/>
  <c r="J1911" i="2"/>
  <c r="J548" i="2"/>
  <c r="J1448" i="2"/>
  <c r="J3936" i="2"/>
  <c r="J4726" i="2"/>
  <c r="J3739" i="2"/>
  <c r="J7082" i="2"/>
  <c r="J7118" i="2"/>
  <c r="J6805" i="2"/>
  <c r="J6245" i="2"/>
  <c r="J3682" i="2"/>
  <c r="J6161" i="2"/>
  <c r="J2536" i="2"/>
  <c r="J4057" i="2"/>
  <c r="J2857" i="2"/>
  <c r="J7152" i="2"/>
  <c r="J4680" i="2"/>
  <c r="J6557" i="2"/>
  <c r="J7097" i="2"/>
  <c r="J6803" i="2"/>
  <c r="J877" i="2"/>
  <c r="J1310" i="2"/>
  <c r="J902" i="2"/>
  <c r="J1052" i="2"/>
  <c r="J7001" i="2"/>
  <c r="J5201" i="2"/>
  <c r="J7141" i="2"/>
  <c r="J5552" i="2"/>
  <c r="J791" i="2"/>
  <c r="J5957" i="2"/>
  <c r="J3513" i="2"/>
  <c r="J7056" i="2"/>
  <c r="J6262" i="2"/>
  <c r="J6759" i="2"/>
  <c r="J4555" i="2"/>
  <c r="J6758" i="2"/>
  <c r="J4544" i="2"/>
  <c r="J6650" i="2"/>
  <c r="J1519" i="2"/>
  <c r="J1515" i="2"/>
  <c r="J6932" i="2"/>
  <c r="J6876" i="2"/>
  <c r="J7030" i="2"/>
  <c r="J5277" i="2"/>
  <c r="J1278" i="2"/>
  <c r="J7036" i="2"/>
  <c r="J7075" i="2"/>
  <c r="J5899" i="2"/>
  <c r="J1659" i="2"/>
  <c r="J6778" i="2"/>
  <c r="J5953" i="2"/>
  <c r="J4997" i="2"/>
  <c r="J6946" i="2"/>
  <c r="J6210" i="2"/>
  <c r="J4081" i="2"/>
  <c r="J6944" i="2"/>
  <c r="J5842" i="2"/>
  <c r="J3551" i="2"/>
  <c r="J6665" i="2"/>
  <c r="J5600" i="2"/>
  <c r="J2202" i="2"/>
  <c r="J6126" i="2"/>
  <c r="J7067" i="2"/>
  <c r="J5240" i="2"/>
  <c r="J5196" i="2"/>
  <c r="J2432" i="2"/>
  <c r="J5469" i="2"/>
  <c r="J3512" i="2"/>
  <c r="J5856" i="2"/>
  <c r="J3331" i="2"/>
  <c r="J5220" i="2"/>
  <c r="J1362" i="2"/>
  <c r="J5139" i="2"/>
  <c r="J2760" i="2"/>
  <c r="J3540" i="2"/>
  <c r="J714" i="2"/>
  <c r="J4226" i="2"/>
  <c r="J7117" i="2"/>
  <c r="J5105" i="2"/>
  <c r="J2736" i="2"/>
  <c r="J5811" i="2"/>
  <c r="J4624" i="2"/>
  <c r="J371" i="2"/>
  <c r="J5846" i="2"/>
  <c r="J2784" i="2"/>
  <c r="J6535" i="2"/>
  <c r="J4065" i="2"/>
  <c r="J3468" i="2"/>
  <c r="J6151" i="2"/>
  <c r="J3881" i="2"/>
  <c r="J6324" i="2"/>
  <c r="J4163" i="2"/>
  <c r="J6553" i="2"/>
  <c r="J4838" i="2"/>
  <c r="J6635" i="2"/>
  <c r="J4768" i="2"/>
  <c r="J1964" i="2"/>
  <c r="J4137" i="2"/>
  <c r="J6837" i="2"/>
  <c r="J3133" i="2"/>
  <c r="J4532" i="2"/>
  <c r="J4901" i="2"/>
  <c r="J1381" i="2"/>
  <c r="J3264" i="2"/>
  <c r="J1069" i="2"/>
  <c r="J3680" i="2"/>
  <c r="J3963" i="2"/>
  <c r="J236" i="2"/>
  <c r="J1127" i="2"/>
  <c r="J5664" i="2"/>
  <c r="J7155" i="2"/>
  <c r="J6816" i="2"/>
  <c r="J2319" i="2"/>
  <c r="J5916" i="2"/>
  <c r="J5986" i="2"/>
  <c r="J5062" i="2"/>
  <c r="J7102" i="2"/>
  <c r="J5643" i="2"/>
  <c r="J5300" i="2"/>
  <c r="J3572" i="2"/>
  <c r="J2070" i="2"/>
  <c r="J838" i="2"/>
  <c r="J2838" i="2"/>
  <c r="J5868" i="2"/>
  <c r="J3502" i="2"/>
  <c r="J4856" i="2"/>
  <c r="J4223" i="2"/>
  <c r="J4914" i="2"/>
  <c r="J3693" i="2"/>
  <c r="J1051" i="2"/>
  <c r="J6949" i="2"/>
  <c r="J5073" i="2"/>
  <c r="J6834" i="2"/>
  <c r="J5450" i="2"/>
  <c r="J7066" i="2"/>
  <c r="J5583" i="2"/>
  <c r="J2965" i="2"/>
  <c r="J6951" i="2"/>
  <c r="J6031" i="2"/>
  <c r="J6302" i="2"/>
  <c r="J4385" i="2"/>
  <c r="J6680" i="2"/>
  <c r="J4384" i="2"/>
  <c r="J6420" i="2"/>
  <c r="J7107" i="2"/>
  <c r="J7154" i="2"/>
  <c r="J6074" i="2"/>
  <c r="J6760" i="2"/>
  <c r="J6977" i="2"/>
  <c r="J5146" i="2"/>
  <c r="J654" i="2"/>
  <c r="J6931" i="2"/>
  <c r="J7023" i="2"/>
  <c r="J5271" i="2"/>
  <c r="J1214" i="2"/>
  <c r="J6747" i="2"/>
  <c r="J5900" i="2"/>
  <c r="J4917" i="2"/>
  <c r="J7074" i="2"/>
  <c r="J5980" i="2"/>
  <c r="J3991" i="2"/>
  <c r="J6916" i="2"/>
  <c r="J5549" i="2"/>
  <c r="J3394" i="2"/>
  <c r="J6624" i="2"/>
  <c r="J5548" i="2"/>
  <c r="J2020" i="2"/>
  <c r="J6088" i="2"/>
  <c r="J7038" i="2"/>
  <c r="J5168" i="2"/>
  <c r="J5148" i="2"/>
  <c r="J2321" i="2"/>
  <c r="J5439" i="2"/>
  <c r="J2596" i="2"/>
  <c r="J5682" i="2"/>
  <c r="J3244" i="2"/>
  <c r="J4760" i="2"/>
  <c r="J1218" i="2"/>
  <c r="J5092" i="2"/>
  <c r="J2658" i="2"/>
  <c r="J3503" i="2"/>
  <c r="J627" i="2"/>
  <c r="J4134" i="2"/>
  <c r="J7081" i="2"/>
  <c r="J5078" i="2"/>
  <c r="J162" i="2"/>
  <c r="J5792" i="2"/>
  <c r="J4259" i="2"/>
  <c r="J276" i="2"/>
  <c r="J5827" i="2"/>
  <c r="J2457" i="2"/>
  <c r="J6327" i="2"/>
  <c r="J3705" i="2"/>
  <c r="J3288" i="2"/>
  <c r="J6137" i="2"/>
  <c r="J3856" i="2"/>
  <c r="J6308" i="2"/>
  <c r="J4141" i="2"/>
  <c r="J6538" i="2"/>
  <c r="J4093" i="2"/>
  <c r="J6623" i="2"/>
  <c r="J4752" i="2"/>
  <c r="J1064" i="2"/>
  <c r="J3869" i="2"/>
  <c r="J6429" i="2"/>
  <c r="J3109" i="2"/>
  <c r="J4518" i="2"/>
  <c r="J4888" i="2"/>
  <c r="J1171" i="2"/>
  <c r="J3049" i="2"/>
  <c r="J645" i="2"/>
  <c r="J3601" i="2"/>
  <c r="J3915" i="2"/>
  <c r="J1045" i="2"/>
  <c r="J920" i="2"/>
  <c r="J5345" i="2"/>
  <c r="J7157" i="2"/>
  <c r="J6817" i="2"/>
  <c r="J6850" i="2"/>
  <c r="J6984" i="2"/>
  <c r="J7139" i="2"/>
  <c r="J6183" i="2"/>
  <c r="J4516" i="2"/>
  <c r="J6964" i="2"/>
  <c r="J2540" i="2"/>
  <c r="J6055" i="2"/>
  <c r="J5565" i="2"/>
  <c r="J4079" i="2"/>
  <c r="J5851" i="2"/>
  <c r="J2232" i="2"/>
  <c r="J4821" i="2"/>
  <c r="J4116" i="2"/>
  <c r="J475" i="2"/>
  <c r="J2875" i="2"/>
  <c r="J933" i="2"/>
  <c r="J3748" i="2"/>
  <c r="J531" i="2"/>
  <c r="J6566" i="2"/>
  <c r="J6894" i="2"/>
  <c r="J4918" i="2"/>
  <c r="J6776" i="2"/>
  <c r="J5321" i="2"/>
  <c r="J6907" i="2"/>
  <c r="J5086" i="2"/>
  <c r="J6268" i="2"/>
  <c r="J6840" i="2"/>
  <c r="J5668" i="2"/>
  <c r="J6226" i="2"/>
  <c r="J4199" i="2"/>
  <c r="J6607" i="2"/>
  <c r="J4192" i="2"/>
  <c r="J4302" i="2"/>
  <c r="J7003" i="2"/>
  <c r="J7002" i="2"/>
  <c r="J5929" i="2"/>
  <c r="J6614" i="2"/>
  <c r="J6925" i="2"/>
  <c r="J4998" i="2"/>
  <c r="J6470" i="2"/>
  <c r="J6818" i="2"/>
  <c r="J6971" i="2"/>
  <c r="J5121" i="2"/>
  <c r="J648" i="2"/>
  <c r="J6718" i="2"/>
  <c r="J5859" i="2"/>
  <c r="J4451" i="2"/>
  <c r="J7050" i="2"/>
  <c r="J5946" i="2"/>
  <c r="J3290" i="2"/>
  <c r="J6890" i="2"/>
  <c r="J5490" i="2"/>
  <c r="J3280" i="2"/>
  <c r="J6589" i="2"/>
  <c r="J5489" i="2"/>
  <c r="J1803" i="2"/>
  <c r="J5839" i="2"/>
  <c r="J6878" i="2"/>
  <c r="J5106" i="2"/>
  <c r="J5117" i="2"/>
  <c r="J983" i="2"/>
  <c r="J5400" i="2"/>
  <c r="J2496" i="2"/>
  <c r="J5504" i="2"/>
  <c r="J3187" i="2"/>
  <c r="J4723" i="2"/>
  <c r="J1056" i="2"/>
  <c r="J5055" i="2"/>
  <c r="J2069" i="2"/>
  <c r="J3229" i="2"/>
  <c r="J492" i="2"/>
  <c r="J4078" i="2"/>
  <c r="J7064" i="2"/>
  <c r="J5023" i="2"/>
  <c r="J7080" i="2"/>
  <c r="J5772" i="2"/>
  <c r="J4225" i="2"/>
  <c r="J7026" i="2"/>
  <c r="J5810" i="2"/>
  <c r="J2404" i="2"/>
  <c r="J6305" i="2"/>
  <c r="J3660" i="2"/>
  <c r="J3258" i="2"/>
  <c r="J6123" i="2"/>
  <c r="J3827" i="2"/>
  <c r="J6294" i="2"/>
  <c r="J3529" i="2"/>
  <c r="J6394" i="2"/>
  <c r="J4070" i="2"/>
  <c r="J6335" i="2"/>
  <c r="J4737" i="2"/>
  <c r="J567" i="2"/>
  <c r="J3850" i="2"/>
  <c r="J6249" i="2"/>
  <c r="J3067" i="2"/>
  <c r="J4433" i="2"/>
  <c r="J4757" i="2"/>
  <c r="J1147" i="2"/>
  <c r="J2978" i="2"/>
  <c r="J619" i="2"/>
  <c r="J2908" i="2"/>
  <c r="J3315" i="2"/>
  <c r="J7054" i="2"/>
  <c r="J848" i="2"/>
  <c r="J6493" i="2"/>
  <c r="J5406" i="2"/>
  <c r="J7037" i="2"/>
  <c r="J1663" i="2"/>
  <c r="J2067" i="2"/>
  <c r="J2251" i="2"/>
  <c r="J6053" i="2"/>
  <c r="J3659" i="2"/>
  <c r="J5688" i="2"/>
  <c r="J5996" i="2"/>
  <c r="J5796" i="2"/>
  <c r="J5313" i="2"/>
  <c r="J6232" i="2"/>
  <c r="J4040" i="2"/>
  <c r="J6685" i="2"/>
  <c r="J4595" i="2"/>
  <c r="J5219" i="2"/>
  <c r="J3155" i="2"/>
  <c r="J126" i="2"/>
  <c r="J1920" i="2"/>
  <c r="J3987" i="2"/>
  <c r="J1927" i="2"/>
  <c r="J390" i="2"/>
  <c r="J1605" i="2"/>
  <c r="J1874" i="2"/>
  <c r="J4559" i="2"/>
  <c r="J1399" i="2"/>
  <c r="J3336" i="2"/>
  <c r="J2401" i="2"/>
  <c r="J4547" i="2"/>
  <c r="J3625" i="2"/>
  <c r="J4512" i="2"/>
  <c r="J7125" i="2"/>
  <c r="J3042" i="2"/>
  <c r="J4830" i="2"/>
  <c r="J1997" i="2"/>
  <c r="J4037" i="2"/>
  <c r="J5514" i="2"/>
  <c r="J6647" i="2"/>
  <c r="J3465" i="2"/>
  <c r="J5131" i="2"/>
  <c r="J6769" i="2"/>
  <c r="J3101" i="2"/>
  <c r="J4881" i="2"/>
  <c r="J6396" i="2"/>
  <c r="J2010" i="2"/>
  <c r="J5027" i="2"/>
  <c r="J6166" i="2"/>
  <c r="J1442" i="2"/>
  <c r="J1551" i="2"/>
  <c r="J4098" i="2"/>
  <c r="J5826" i="2"/>
  <c r="J7009" i="2"/>
  <c r="J3537" i="2"/>
  <c r="J5284" i="2"/>
  <c r="J6519" i="2"/>
  <c r="J1002" i="2"/>
  <c r="J3742" i="2"/>
  <c r="J4935" i="2"/>
  <c r="J5828" i="2"/>
  <c r="J6675" i="2"/>
  <c r="J3174" i="2"/>
  <c r="J5165" i="2"/>
  <c r="J6601" i="2"/>
  <c r="J1707" i="2"/>
  <c r="J4316" i="2"/>
  <c r="J6446" i="2"/>
  <c r="J1940" i="2"/>
  <c r="J3597" i="2"/>
  <c r="J151" i="2"/>
  <c r="J3893" i="2"/>
  <c r="J5530" i="2"/>
  <c r="J6456" i="2"/>
  <c r="J3330" i="2"/>
  <c r="J5253" i="2"/>
  <c r="J1057" i="2"/>
  <c r="J4522" i="2"/>
  <c r="J5882" i="2"/>
  <c r="J1364" i="2"/>
  <c r="J3837" i="2"/>
  <c r="J5505" i="2"/>
  <c r="J6721" i="2"/>
  <c r="J3289" i="2"/>
  <c r="J5226" i="2"/>
  <c r="J3239" i="2"/>
  <c r="J6010" i="2"/>
  <c r="J7091" i="2"/>
  <c r="J4952" i="2"/>
  <c r="J6702" i="2"/>
  <c r="J2369" i="2"/>
  <c r="J4828" i="2"/>
  <c r="J6048" i="2"/>
  <c r="J6854" i="2"/>
  <c r="J1654" i="2"/>
  <c r="J4511" i="2"/>
  <c r="J5897" i="2"/>
  <c r="J6552" i="2"/>
  <c r="J642" i="2"/>
  <c r="J4176" i="2"/>
  <c r="J5701" i="2"/>
  <c r="J6408" i="2"/>
  <c r="J332" i="2"/>
  <c r="J3993" i="2"/>
  <c r="J730" i="2"/>
  <c r="J1932" i="2"/>
  <c r="J3999" i="2"/>
  <c r="J2100" i="2"/>
  <c r="J1514" i="2"/>
  <c r="J1831" i="2"/>
  <c r="J1898" i="2"/>
  <c r="J4690" i="2"/>
  <c r="J1795" i="2"/>
  <c r="J3874" i="2"/>
  <c r="J2441" i="2"/>
  <c r="J665" i="2"/>
  <c r="J3642" i="2"/>
  <c r="J4829" i="2"/>
  <c r="J723" i="2"/>
  <c r="J3068" i="2"/>
  <c r="J4845" i="2"/>
  <c r="J2028" i="2"/>
  <c r="J4362" i="2"/>
  <c r="J5527" i="2"/>
  <c r="J6767" i="2"/>
  <c r="J3494" i="2"/>
  <c r="J5322" i="2"/>
  <c r="J6783" i="2"/>
  <c r="J3127" i="2"/>
  <c r="J5359" i="2"/>
  <c r="J6410" i="2"/>
  <c r="J2744" i="2"/>
  <c r="J5048" i="2"/>
  <c r="J6181" i="2"/>
  <c r="J1939" i="2"/>
  <c r="J1612" i="2"/>
  <c r="J4739" i="2"/>
  <c r="J5845" i="2"/>
  <c r="J7025" i="2"/>
  <c r="J3581" i="2"/>
  <c r="J5311" i="2"/>
  <c r="J6536" i="2"/>
  <c r="J1180" i="2"/>
  <c r="J3949" i="2"/>
  <c r="J5238" i="2"/>
  <c r="J6041" i="2"/>
  <c r="J6905" i="2"/>
  <c r="J3883" i="2"/>
  <c r="J5405" i="2"/>
  <c r="J6637" i="2"/>
  <c r="J1768" i="2"/>
  <c r="J4408" i="2"/>
  <c r="J6485" i="2"/>
  <c r="J2306" i="2"/>
  <c r="J3988" i="2"/>
  <c r="J152" i="2"/>
  <c r="J3937" i="2"/>
  <c r="J5563" i="2"/>
  <c r="J6486" i="2"/>
  <c r="J3416" i="2"/>
  <c r="J5296" i="2"/>
  <c r="J2392" i="2"/>
  <c r="J4579" i="2"/>
  <c r="J5912" i="2"/>
  <c r="J1509" i="2"/>
  <c r="J3896" i="2"/>
  <c r="J5683" i="2"/>
  <c r="J234" i="2"/>
  <c r="J4024" i="2"/>
  <c r="J5272" i="2"/>
  <c r="J3381" i="2"/>
  <c r="J6241" i="2"/>
  <c r="J7119" i="2"/>
  <c r="J5037" i="2"/>
  <c r="J6737" i="2"/>
  <c r="J3276" i="2"/>
  <c r="J4896" i="2"/>
  <c r="J6089" i="2"/>
  <c r="J6880" i="2"/>
  <c r="J1816" i="2"/>
  <c r="J4607" i="2"/>
  <c r="J5938" i="2"/>
  <c r="J6774" i="2"/>
  <c r="J960" i="2"/>
  <c r="J4244" i="2"/>
  <c r="J5755" i="2"/>
  <c r="J6440" i="2"/>
  <c r="J333" i="2"/>
  <c r="J4087" i="2"/>
  <c r="J337" i="2"/>
  <c r="J1661" i="2"/>
  <c r="J4011" i="2"/>
  <c r="J2114" i="2"/>
  <c r="J1772" i="2"/>
  <c r="J1853" i="2"/>
  <c r="J1916" i="2"/>
  <c r="J4703" i="2"/>
  <c r="J2493" i="2"/>
  <c r="J3902" i="2"/>
  <c r="J2465" i="2"/>
  <c r="J699" i="2"/>
  <c r="J3862" i="2"/>
  <c r="J5288" i="2"/>
  <c r="J775" i="2"/>
  <c r="J3612" i="2"/>
  <c r="J4860" i="2"/>
  <c r="J2326" i="2"/>
  <c r="J4619" i="2"/>
  <c r="J5540" i="2"/>
  <c r="J6779" i="2"/>
  <c r="J3643" i="2"/>
  <c r="J5573" i="2"/>
  <c r="J6797" i="2"/>
  <c r="J3161" i="2"/>
  <c r="J5375" i="2"/>
  <c r="J6626" i="2"/>
  <c r="J2781" i="2"/>
  <c r="J5251" i="2"/>
  <c r="J6655" i="2"/>
  <c r="J1978" i="2"/>
  <c r="J2345" i="2"/>
  <c r="J4763" i="2"/>
  <c r="J5866" i="2"/>
  <c r="J7042" i="2"/>
  <c r="J3622" i="2"/>
  <c r="J5655" i="2"/>
  <c r="J6558" i="2"/>
  <c r="J2110" i="2"/>
  <c r="J4130" i="2"/>
  <c r="J5263" i="2"/>
  <c r="J6060" i="2"/>
  <c r="J6942" i="2"/>
  <c r="J3950" i="2"/>
  <c r="J5431" i="2"/>
  <c r="J6658" i="2"/>
  <c r="J1851" i="2"/>
  <c r="J5186" i="2"/>
  <c r="J6773" i="2"/>
  <c r="J2353" i="2"/>
  <c r="J4014" i="2"/>
  <c r="J207" i="2"/>
  <c r="J3994" i="2"/>
  <c r="J5738" i="2"/>
  <c r="J550" i="2"/>
  <c r="J3482" i="2"/>
  <c r="J5326" i="2"/>
  <c r="J2495" i="2"/>
  <c r="J4629" i="2"/>
  <c r="J5940" i="2"/>
  <c r="J1611" i="2"/>
  <c r="J4477" i="2"/>
  <c r="J5710" i="2"/>
  <c r="J440" i="2"/>
  <c r="J4080" i="2"/>
  <c r="J5301" i="2"/>
  <c r="J4038" i="2"/>
  <c r="J6276" i="2"/>
  <c r="J2154" i="2"/>
  <c r="J5116" i="2"/>
  <c r="J6763" i="2"/>
  <c r="J3390" i="2"/>
  <c r="J4959" i="2"/>
  <c r="J6127" i="2"/>
  <c r="J6912" i="2"/>
  <c r="J2865" i="2"/>
  <c r="J4693" i="2"/>
  <c r="J5976" i="2"/>
  <c r="J6800" i="2"/>
  <c r="J1208" i="2"/>
  <c r="J4338" i="2"/>
  <c r="J5801" i="2"/>
  <c r="J6672" i="2"/>
  <c r="J653" i="2"/>
  <c r="J4181" i="2"/>
  <c r="J753" i="2"/>
  <c r="J1675" i="2"/>
  <c r="J4035" i="2"/>
  <c r="J2436" i="2"/>
  <c r="J2286" i="2"/>
  <c r="J2820" i="2"/>
  <c r="J1937" i="2"/>
  <c r="J4716" i="2"/>
  <c r="J216" i="2"/>
  <c r="J3917" i="2"/>
  <c r="J2483" i="2"/>
  <c r="J747" i="2"/>
  <c r="J1637" i="2"/>
  <c r="J5368" i="2"/>
  <c r="J833" i="2"/>
  <c r="J3811" i="2"/>
  <c r="J4878" i="2"/>
  <c r="J2614" i="2"/>
  <c r="J4636" i="2"/>
  <c r="J5939" i="2"/>
  <c r="J6791" i="2"/>
  <c r="J3666" i="2"/>
  <c r="J5847" i="2"/>
  <c r="J6869" i="2"/>
  <c r="J3190" i="2"/>
  <c r="J5543" i="2"/>
  <c r="J6842" i="2"/>
  <c r="J2813" i="2"/>
  <c r="J5270" i="2"/>
  <c r="J6670" i="2"/>
  <c r="J2573" i="2"/>
  <c r="J2394" i="2"/>
  <c r="J4791" i="2"/>
  <c r="J6172" i="2"/>
  <c r="J7061" i="2"/>
  <c r="J4010" i="2"/>
  <c r="J5770" i="2"/>
  <c r="J6577" i="2"/>
  <c r="J2164" i="2"/>
  <c r="J4165" i="2"/>
  <c r="J5291" i="2"/>
  <c r="J6196" i="2"/>
  <c r="J6959" i="2"/>
  <c r="J4013" i="2"/>
  <c r="J5812" i="2"/>
  <c r="J6694" i="2"/>
  <c r="J1914" i="2"/>
  <c r="J5239" i="2"/>
  <c r="J6809" i="2"/>
  <c r="J2425" i="2"/>
  <c r="J4043" i="2"/>
  <c r="J1818" i="2"/>
  <c r="J4306" i="2"/>
  <c r="J5764" i="2"/>
  <c r="J728" i="2"/>
  <c r="J3566" i="2"/>
  <c r="J5364" i="2"/>
  <c r="J3023" i="2"/>
  <c r="J5094" i="2"/>
  <c r="J5970" i="2"/>
  <c r="J1743" i="2"/>
  <c r="J4538" i="2"/>
  <c r="J5741" i="2"/>
  <c r="J641" i="2"/>
  <c r="J4125" i="2"/>
  <c r="J5665" i="2"/>
  <c r="J4144" i="2"/>
  <c r="J6315" i="2"/>
  <c r="J2368" i="2"/>
  <c r="J5169" i="2"/>
  <c r="J6935" i="2"/>
  <c r="J3517" i="2"/>
  <c r="J5372" i="2"/>
  <c r="J6162" i="2"/>
  <c r="J6936" i="2"/>
  <c r="J3002" i="2"/>
  <c r="J4749" i="2"/>
  <c r="J6014" i="2"/>
  <c r="J6832" i="2"/>
  <c r="J2426" i="2"/>
  <c r="J4430" i="2"/>
  <c r="J5844" i="2"/>
  <c r="J6706" i="2"/>
  <c r="J986" i="2"/>
  <c r="J4269" i="2"/>
  <c r="J6415" i="2"/>
  <c r="J6836" i="2"/>
  <c r="J4786" i="2"/>
  <c r="J6708" i="2"/>
  <c r="J4450" i="2"/>
  <c r="J6735" i="2"/>
  <c r="J2320" i="2"/>
  <c r="J6038" i="2"/>
  <c r="J6724" i="2"/>
  <c r="J5347" i="2"/>
  <c r="J6148" i="2"/>
  <c r="J2800" i="2"/>
  <c r="J6531" i="2"/>
  <c r="J4021" i="2"/>
  <c r="J1951" i="2"/>
  <c r="J6896" i="2"/>
  <c r="J6838" i="2"/>
  <c r="J5727" i="2"/>
  <c r="J5629" i="2"/>
  <c r="J6868" i="2"/>
  <c r="J4865" i="2"/>
  <c r="J6304" i="2"/>
  <c r="J6696" i="2"/>
  <c r="J6918" i="2"/>
  <c r="J4989" i="2"/>
  <c r="J7156" i="2"/>
  <c r="J6678" i="2"/>
  <c r="J5813" i="2"/>
  <c r="J4355" i="2"/>
  <c r="J6859" i="2"/>
  <c r="J5898" i="2"/>
  <c r="J3145" i="2"/>
  <c r="J6858" i="2"/>
  <c r="J5440" i="2"/>
  <c r="J3144" i="2"/>
  <c r="J6550" i="2"/>
  <c r="J5423" i="2"/>
  <c r="J1577" i="2"/>
  <c r="J5785" i="2"/>
  <c r="J6852" i="2"/>
  <c r="J4235" i="2"/>
  <c r="J5063" i="2"/>
  <c r="J847" i="2"/>
  <c r="J4976" i="2"/>
  <c r="J1870" i="2"/>
  <c r="J5297" i="2"/>
  <c r="J3105" i="2"/>
  <c r="J4672" i="2"/>
  <c r="J944" i="2"/>
  <c r="J5010" i="2"/>
  <c r="J1956" i="2"/>
  <c r="J3175" i="2"/>
  <c r="J417" i="2"/>
  <c r="J3986" i="2"/>
  <c r="J6734" i="2"/>
  <c r="J4968" i="2"/>
  <c r="J6975" i="2"/>
  <c r="J5753" i="2"/>
  <c r="J4196" i="2"/>
  <c r="J7010" i="2"/>
  <c r="J5788" i="2"/>
  <c r="J2346" i="2"/>
  <c r="J6288" i="2"/>
  <c r="J3620" i="2"/>
  <c r="J2913" i="2"/>
  <c r="J5849" i="2"/>
  <c r="J3128" i="2"/>
  <c r="J6150" i="2"/>
  <c r="J3223" i="2"/>
  <c r="J6049" i="2"/>
  <c r="J4044" i="2"/>
  <c r="J6215" i="2"/>
  <c r="J4653" i="2"/>
  <c r="J517" i="2"/>
  <c r="J3829" i="2"/>
  <c r="J6189" i="2"/>
  <c r="J2146" i="2"/>
  <c r="J4004" i="2"/>
  <c r="J4744" i="2"/>
  <c r="J1121" i="2"/>
  <c r="J2108" i="2"/>
  <c r="J583" i="2"/>
  <c r="J2764" i="2"/>
  <c r="J2703" i="2"/>
  <c r="J839" i="2"/>
  <c r="J314" i="2"/>
  <c r="J64" i="2"/>
  <c r="J109" i="2"/>
  <c r="J212" i="2"/>
  <c r="J131" i="2"/>
  <c r="J1087" i="2"/>
  <c r="J2003" i="2"/>
  <c r="J618" i="2"/>
  <c r="J1476" i="2"/>
  <c r="J177" i="2"/>
  <c r="J1243" i="2"/>
  <c r="J1961" i="2"/>
  <c r="J2451" i="2"/>
  <c r="J3051" i="2"/>
  <c r="J3603" i="2"/>
  <c r="J4203" i="2"/>
  <c r="J4671" i="2"/>
  <c r="J959" i="2"/>
  <c r="J1720" i="2"/>
  <c r="J587" i="2"/>
  <c r="J1565" i="2"/>
  <c r="J2142" i="2"/>
  <c r="J2646" i="2"/>
  <c r="J2973" i="2"/>
  <c r="J3418" i="2"/>
  <c r="J264" i="2"/>
  <c r="J885" i="2"/>
  <c r="J1530" i="2"/>
  <c r="J2030" i="2"/>
  <c r="J2503" i="2"/>
  <c r="J2830" i="2"/>
  <c r="J673" i="2"/>
  <c r="J1501" i="2"/>
  <c r="J2005" i="2"/>
  <c r="J2569" i="2"/>
  <c r="J3034" i="2"/>
  <c r="J3520" i="2"/>
  <c r="J620" i="2"/>
  <c r="J1458" i="2"/>
  <c r="J2125" i="2"/>
  <c r="J2538" i="2"/>
  <c r="J3064" i="2"/>
  <c r="J3492" i="2"/>
  <c r="J3957" i="2"/>
  <c r="J4284" i="2"/>
  <c r="J4729" i="2"/>
  <c r="J5137" i="2"/>
  <c r="J5437" i="2"/>
  <c r="J679" i="2"/>
  <c r="J1421" i="2"/>
  <c r="J2093" i="2"/>
  <c r="J2508" i="2"/>
  <c r="J855" i="2"/>
  <c r="J1865" i="2"/>
  <c r="J2440" i="2"/>
  <c r="J3096" i="2"/>
  <c r="J3608" i="2"/>
  <c r="J4103" i="2"/>
  <c r="J4460" i="2"/>
  <c r="J4927" i="2"/>
  <c r="J223" i="2"/>
  <c r="J1177" i="2"/>
  <c r="J2082" i="2"/>
  <c r="J2732" i="2"/>
  <c r="J3337" i="2"/>
  <c r="J3746" i="2"/>
  <c r="J4233" i="2"/>
  <c r="J4718" i="2"/>
  <c r="J5046" i="2"/>
  <c r="J972" i="2"/>
  <c r="J1840" i="2"/>
  <c r="J2611" i="2"/>
  <c r="J3082" i="2"/>
  <c r="J3657" i="2"/>
  <c r="J606" i="2"/>
  <c r="J1677" i="2"/>
  <c r="J2720" i="2"/>
  <c r="J3429" i="2"/>
  <c r="J4100" i="2"/>
  <c r="J4529" i="2"/>
  <c r="J5080" i="2"/>
  <c r="J5551" i="2"/>
  <c r="J5853" i="2"/>
  <c r="J6261" i="2"/>
  <c r="J6621" i="2"/>
  <c r="J7029" i="2"/>
  <c r="J208" i="2"/>
  <c r="J139" i="2"/>
  <c r="J226" i="2"/>
  <c r="J217" i="2"/>
  <c r="J1367" i="2"/>
  <c r="J2075" i="2"/>
  <c r="J754" i="2"/>
  <c r="J1512" i="2"/>
  <c r="J199" i="2"/>
  <c r="J1257" i="2"/>
  <c r="J1987" i="2"/>
  <c r="J2619" i="2"/>
  <c r="J3087" i="2"/>
  <c r="J3699" i="2"/>
  <c r="J4239" i="2"/>
  <c r="J4683" i="2"/>
  <c r="J977" i="2"/>
  <c r="J1748" i="2"/>
  <c r="J930" i="2"/>
  <c r="J1581" i="2"/>
  <c r="J2228" i="2"/>
  <c r="J2659" i="2"/>
  <c r="J2986" i="2"/>
  <c r="J3431" i="2"/>
  <c r="J291" i="2"/>
  <c r="J1106" i="2"/>
  <c r="J1550" i="2"/>
  <c r="J2101" i="2"/>
  <c r="J2516" i="2"/>
  <c r="J2843" i="2"/>
  <c r="J705" i="2"/>
  <c r="J1521" i="2"/>
  <c r="J2176" i="2"/>
  <c r="J2585" i="2"/>
  <c r="J3106" i="2"/>
  <c r="J3534" i="2"/>
  <c r="J646" i="2"/>
  <c r="J1482" i="2"/>
  <c r="J2141" i="2"/>
  <c r="J2695" i="2"/>
  <c r="J3079" i="2"/>
  <c r="J3564" i="2"/>
  <c r="J3970" i="2"/>
  <c r="J4297" i="2"/>
  <c r="J4741" i="2"/>
  <c r="J5149" i="2"/>
  <c r="J5557" i="2"/>
  <c r="J707" i="2"/>
  <c r="J1525" i="2"/>
  <c r="J2109" i="2"/>
  <c r="J2524" i="2"/>
  <c r="J895" i="2"/>
  <c r="J1888" i="2"/>
  <c r="J2651" i="2"/>
  <c r="J3113" i="2"/>
  <c r="J3685" i="2"/>
  <c r="J4117" i="2"/>
  <c r="J4474" i="2"/>
  <c r="J4940" i="2"/>
  <c r="J265" i="2"/>
  <c r="J1450" i="2"/>
  <c r="J2104" i="2"/>
  <c r="J2826" i="2"/>
  <c r="J3355" i="2"/>
  <c r="J3762" i="2"/>
  <c r="J4247" i="2"/>
  <c r="J4732" i="2"/>
  <c r="J23" i="2"/>
  <c r="J1008" i="2"/>
  <c r="J1968" i="2"/>
  <c r="J2629" i="2"/>
  <c r="J3098" i="2"/>
  <c r="J3672" i="2"/>
  <c r="J666" i="2"/>
  <c r="J2024" i="2"/>
  <c r="J2745" i="2"/>
  <c r="J3545" i="2"/>
  <c r="J4120" i="2"/>
  <c r="J4548" i="2"/>
  <c r="J5095" i="2"/>
  <c r="J5564" i="2"/>
  <c r="J5973" i="2"/>
  <c r="J6273" i="2"/>
  <c r="J6681" i="2"/>
  <c r="J7041" i="2"/>
  <c r="J244" i="2"/>
  <c r="J557" i="2"/>
  <c r="J255" i="2"/>
  <c r="J235" i="2"/>
  <c r="J1403" i="2"/>
  <c r="J2087" i="2"/>
  <c r="J807" i="2"/>
  <c r="J1524" i="2"/>
  <c r="J551" i="2"/>
  <c r="J1273" i="2"/>
  <c r="J2000" i="2"/>
  <c r="J2655" i="2"/>
  <c r="J3099" i="2"/>
  <c r="J3711" i="2"/>
  <c r="J4251" i="2"/>
  <c r="J243" i="2"/>
  <c r="J996" i="2"/>
  <c r="J1762" i="2"/>
  <c r="J997" i="2"/>
  <c r="J1599" i="2"/>
  <c r="J2242" i="2"/>
  <c r="J2672" i="2"/>
  <c r="J3117" i="2"/>
  <c r="J3444" i="2"/>
  <c r="J315" i="2"/>
  <c r="J1124" i="2"/>
  <c r="J1566" i="2"/>
  <c r="J2115" i="2"/>
  <c r="J2529" i="2"/>
  <c r="J2974" i="2"/>
  <c r="J731" i="2"/>
  <c r="J1541" i="2"/>
  <c r="J2192" i="2"/>
  <c r="J2600" i="2"/>
  <c r="J3120" i="2"/>
  <c r="J3548" i="2"/>
  <c r="J935" i="2"/>
  <c r="J1502" i="2"/>
  <c r="J2161" i="2"/>
  <c r="J2710" i="2"/>
  <c r="J3093" i="2"/>
  <c r="J3578" i="2"/>
  <c r="J3983" i="2"/>
  <c r="J4428" i="2"/>
  <c r="J4753" i="2"/>
  <c r="J5161" i="2"/>
  <c r="J5569" i="2"/>
  <c r="J741" i="2"/>
  <c r="J1543" i="2"/>
  <c r="J2126" i="2"/>
  <c r="J2681" i="2"/>
  <c r="J929" i="2"/>
  <c r="J1918" i="2"/>
  <c r="J2670" i="2"/>
  <c r="J3129" i="2"/>
  <c r="J3701" i="2"/>
  <c r="J4132" i="2"/>
  <c r="J4617" i="2"/>
  <c r="J4953" i="2"/>
  <c r="J300" i="2"/>
  <c r="J1477" i="2"/>
  <c r="J2130" i="2"/>
  <c r="J2845" i="2"/>
  <c r="J3371" i="2"/>
  <c r="J3904" i="2"/>
  <c r="J4261" i="2"/>
  <c r="J4745" i="2"/>
  <c r="J69" i="2"/>
  <c r="J1038" i="2"/>
  <c r="J1994" i="2"/>
  <c r="J2653" i="2"/>
  <c r="J3270" i="2"/>
  <c r="J3688" i="2"/>
  <c r="J721" i="2"/>
  <c r="J2050" i="2"/>
  <c r="J2771" i="2"/>
  <c r="J3568" i="2"/>
  <c r="J4136" i="2"/>
  <c r="J4720" i="2"/>
  <c r="J5112" i="2"/>
  <c r="J5577" i="2"/>
  <c r="J5985" i="2"/>
  <c r="J6285" i="2"/>
  <c r="J6693" i="2"/>
  <c r="J7053" i="2"/>
  <c r="J412" i="2"/>
  <c r="J571" i="2"/>
  <c r="J270" i="2"/>
  <c r="J251" i="2"/>
  <c r="J1427" i="2"/>
  <c r="J2363" i="2"/>
  <c r="J824" i="2"/>
  <c r="J1632" i="2"/>
  <c r="J573" i="2"/>
  <c r="J1301" i="2"/>
  <c r="J2013" i="2"/>
  <c r="J2667" i="2"/>
  <c r="J3279" i="2"/>
  <c r="J3723" i="2"/>
  <c r="J4335" i="2"/>
  <c r="J262" i="2"/>
  <c r="J1034" i="2"/>
  <c r="J1778" i="2"/>
  <c r="J1021" i="2"/>
  <c r="J1807" i="2"/>
  <c r="J2257" i="2"/>
  <c r="J2737" i="2"/>
  <c r="J3130" i="2"/>
  <c r="J3457" i="2"/>
  <c r="J336" i="2"/>
  <c r="J1144" i="2"/>
  <c r="J1738" i="2"/>
  <c r="J2129" i="2"/>
  <c r="J2594" i="2"/>
  <c r="J13" i="2"/>
  <c r="J765" i="2"/>
  <c r="J1563" i="2"/>
  <c r="J2209" i="2"/>
  <c r="J2757" i="2"/>
  <c r="J3134" i="2"/>
  <c r="J78" i="2"/>
  <c r="J963" i="2"/>
  <c r="J1522" i="2"/>
  <c r="J2177" i="2"/>
  <c r="J2728" i="2"/>
  <c r="J3236" i="2"/>
  <c r="J3593" i="2"/>
  <c r="J4049" i="2"/>
  <c r="J4441" i="2"/>
  <c r="J4765" i="2"/>
  <c r="J5173" i="2"/>
  <c r="J18" i="2"/>
  <c r="J1023" i="2"/>
  <c r="J1567" i="2"/>
  <c r="J2212" i="2"/>
  <c r="J2696" i="2"/>
  <c r="J968" i="2"/>
  <c r="J1945" i="2"/>
  <c r="J2690" i="2"/>
  <c r="J3301" i="2"/>
  <c r="J3716" i="2"/>
  <c r="J4202" i="2"/>
  <c r="J4631" i="2"/>
  <c r="J4966" i="2"/>
  <c r="J343" i="2"/>
  <c r="J1507" i="2"/>
  <c r="J2356" i="2"/>
  <c r="J2863" i="2"/>
  <c r="J3456" i="2"/>
  <c r="J3919" i="2"/>
  <c r="J4276" i="2"/>
  <c r="J4758" i="2"/>
  <c r="J104" i="2"/>
  <c r="J1342" i="2"/>
  <c r="J2017" i="2"/>
  <c r="J2753" i="2"/>
  <c r="J3286" i="2"/>
  <c r="J3703" i="2"/>
  <c r="J768" i="2"/>
  <c r="J2084" i="2"/>
  <c r="J3018" i="2"/>
  <c r="J3587" i="2"/>
  <c r="J4222" i="2"/>
  <c r="J4735" i="2"/>
  <c r="J5128" i="2"/>
  <c r="J5589" i="2"/>
  <c r="J5997" i="2"/>
  <c r="J6405" i="2"/>
  <c r="J6705" i="2"/>
  <c r="J7113" i="2"/>
  <c r="J484" i="2"/>
  <c r="J585" i="2"/>
  <c r="J644" i="2"/>
  <c r="J305" i="2"/>
  <c r="J1487" i="2"/>
  <c r="J8" i="2"/>
  <c r="J858" i="2"/>
  <c r="J1644" i="2"/>
  <c r="J611" i="2"/>
  <c r="J1503" i="2"/>
  <c r="J2053" i="2"/>
  <c r="J2691" i="2"/>
  <c r="J3291" i="2"/>
  <c r="J3747" i="2"/>
  <c r="J4347" i="2"/>
  <c r="J303" i="2"/>
  <c r="J1258" i="2"/>
  <c r="J1820" i="2"/>
  <c r="J1061" i="2"/>
  <c r="J1841" i="2"/>
  <c r="J2271" i="2"/>
  <c r="J2750" i="2"/>
  <c r="J3143" i="2"/>
  <c r="J3588" i="2"/>
  <c r="J363" i="2"/>
  <c r="J1166" i="2"/>
  <c r="J1756" i="2"/>
  <c r="J2143" i="2"/>
  <c r="J2608" i="2"/>
  <c r="J46" i="2"/>
  <c r="J1043" i="2"/>
  <c r="J1585" i="2"/>
  <c r="J2226" i="2"/>
  <c r="J2772" i="2"/>
  <c r="J3149" i="2"/>
  <c r="J106" i="2"/>
  <c r="J990" i="2"/>
  <c r="J1730" i="2"/>
  <c r="J2193" i="2"/>
  <c r="J2743" i="2"/>
  <c r="J3250" i="2"/>
  <c r="J3607" i="2"/>
  <c r="J4062" i="2"/>
  <c r="J4454" i="2"/>
  <c r="J4885" i="2"/>
  <c r="J5185" i="2"/>
  <c r="J48" i="2"/>
  <c r="J1047" i="2"/>
  <c r="J1587" i="2"/>
  <c r="J2230" i="2"/>
  <c r="J19" i="2"/>
  <c r="J1281" i="2"/>
  <c r="J1965" i="2"/>
  <c r="J2713" i="2"/>
  <c r="J3318" i="2"/>
  <c r="J3731" i="2"/>
  <c r="J4217" i="2"/>
  <c r="J4645" i="2"/>
  <c r="J5097" i="2"/>
  <c r="J381" i="2"/>
  <c r="J1534" i="2"/>
  <c r="J2377" i="2"/>
  <c r="J2880" i="2"/>
  <c r="J3474" i="2"/>
  <c r="J3933" i="2"/>
  <c r="J4418" i="2"/>
  <c r="J4771" i="2"/>
  <c r="J147" i="2"/>
  <c r="J1369" i="2"/>
  <c r="J2036" i="2"/>
  <c r="J2770" i="2"/>
  <c r="J3304" i="2"/>
  <c r="J3848" i="2"/>
  <c r="J828" i="2"/>
  <c r="J2116" i="2"/>
  <c r="J3041" i="2"/>
  <c r="J3611" i="2"/>
  <c r="J4238" i="2"/>
  <c r="J4750" i="2"/>
  <c r="J5274" i="2"/>
  <c r="J5601" i="2"/>
  <c r="J6009" i="2"/>
  <c r="J6417" i="2"/>
  <c r="J6717" i="2"/>
  <c r="J556" i="2"/>
  <c r="J829" i="2"/>
  <c r="J744" i="2"/>
  <c r="J719" i="2"/>
  <c r="J1511" i="2"/>
  <c r="J63" i="2"/>
  <c r="J1176" i="2"/>
  <c r="J1692" i="2"/>
  <c r="J841" i="2"/>
  <c r="J1561" i="2"/>
  <c r="J2262" i="2"/>
  <c r="J2715" i="2"/>
  <c r="J3327" i="2"/>
  <c r="J3951" i="2"/>
  <c r="J4395" i="2"/>
  <c r="J490" i="2"/>
  <c r="J1316" i="2"/>
  <c r="J213" i="2"/>
  <c r="J1105" i="2"/>
  <c r="J1875" i="2"/>
  <c r="J2449" i="2"/>
  <c r="J2777" i="2"/>
  <c r="J3222" i="2"/>
  <c r="J3614" i="2"/>
  <c r="J639" i="2"/>
  <c r="J1204" i="2"/>
  <c r="J1790" i="2"/>
  <c r="J2300" i="2"/>
  <c r="J2634" i="2"/>
  <c r="J227" i="2"/>
  <c r="J1093" i="2"/>
  <c r="J1813" i="2"/>
  <c r="J2261" i="2"/>
  <c r="J2805" i="2"/>
  <c r="J3306" i="2"/>
  <c r="J171" i="2"/>
  <c r="J1142" i="2"/>
  <c r="J1770" i="2"/>
  <c r="J2381" i="2"/>
  <c r="J2773" i="2"/>
  <c r="J3278" i="2"/>
  <c r="J3761" i="2"/>
  <c r="J4088" i="2"/>
  <c r="J4533" i="2"/>
  <c r="J4909" i="2"/>
  <c r="J5317" i="2"/>
  <c r="J107" i="2"/>
  <c r="J1095" i="2"/>
  <c r="J1815" i="2"/>
  <c r="J2264" i="2"/>
  <c r="J260" i="2"/>
  <c r="J1338" i="2"/>
  <c r="J2218" i="2"/>
  <c r="J2748" i="2"/>
  <c r="J3354" i="2"/>
  <c r="J3888" i="2"/>
  <c r="J4246" i="2"/>
  <c r="J4731" i="2"/>
  <c r="J5123" i="2"/>
  <c r="J817" i="2"/>
  <c r="J1591" i="2"/>
  <c r="J2420" i="2"/>
  <c r="J3081" i="2"/>
  <c r="J3509" i="2"/>
  <c r="J4018" i="2"/>
  <c r="J4447" i="2"/>
  <c r="J4915" i="2"/>
  <c r="J224" i="2"/>
  <c r="J1424" i="2"/>
  <c r="J2290" i="2"/>
  <c r="J2809" i="2"/>
  <c r="J3408" i="2"/>
  <c r="J3876" i="2"/>
  <c r="J1303" i="2"/>
  <c r="J2179" i="2"/>
  <c r="J3086" i="2"/>
  <c r="J3828" i="2"/>
  <c r="J4272" i="2"/>
  <c r="J4844" i="2"/>
  <c r="J5302" i="2"/>
  <c r="J5733" i="2"/>
  <c r="J6033" i="2"/>
  <c r="J6441" i="2"/>
  <c r="J6849" i="2"/>
  <c r="J928" i="2"/>
  <c r="J900" i="2"/>
  <c r="J1535" i="2"/>
  <c r="J1188" i="2"/>
  <c r="J863" i="2"/>
  <c r="J2275" i="2"/>
  <c r="J3339" i="2"/>
  <c r="J4575" i="2"/>
  <c r="J1418" i="2"/>
  <c r="J1143" i="2"/>
  <c r="J2462" i="2"/>
  <c r="J3235" i="2"/>
  <c r="J663" i="2"/>
  <c r="J1808" i="2"/>
  <c r="J2765" i="2"/>
  <c r="J1209" i="2"/>
  <c r="J2278" i="2"/>
  <c r="J3320" i="2"/>
  <c r="J1168" i="2"/>
  <c r="J2396" i="2"/>
  <c r="J3293" i="2"/>
  <c r="J4219" i="2"/>
  <c r="J4969" i="2"/>
  <c r="J143" i="2"/>
  <c r="J1837" i="2"/>
  <c r="J299" i="2"/>
  <c r="J2239" i="2"/>
  <c r="J3370" i="2"/>
  <c r="J4388" i="2"/>
  <c r="J5189" i="2"/>
  <c r="J1614" i="2"/>
  <c r="J3097" i="2"/>
  <c r="J4032" i="2"/>
  <c r="J4928" i="2"/>
  <c r="J1453" i="2"/>
  <c r="J2996" i="2"/>
  <c r="J3948" i="2"/>
  <c r="J2205" i="2"/>
  <c r="J3849" i="2"/>
  <c r="J4859" i="2"/>
  <c r="J5745" i="2"/>
  <c r="J6453" i="2"/>
  <c r="J7137" i="2"/>
  <c r="J1569" i="2"/>
  <c r="J2531" i="2"/>
  <c r="J3157" i="2"/>
  <c r="J3886" i="2"/>
  <c r="J4480" i="2"/>
  <c r="J5035" i="2"/>
  <c r="J5395" i="2"/>
  <c r="J1349" i="2"/>
  <c r="J2362" i="2"/>
  <c r="J3022" i="2"/>
  <c r="J3773" i="2"/>
  <c r="J4379" i="2"/>
  <c r="J4942" i="2"/>
  <c r="J5318" i="2"/>
  <c r="J5747" i="2"/>
  <c r="J6107" i="2"/>
  <c r="J6407" i="2"/>
  <c r="J6815" i="2"/>
  <c r="J1578" i="2"/>
  <c r="J2941" i="2"/>
  <c r="J3697" i="2"/>
  <c r="J4505" i="2"/>
  <c r="J5152" i="2"/>
  <c r="J5587" i="2"/>
  <c r="J6077" i="2"/>
  <c r="J6567" i="2"/>
  <c r="J7044" i="2"/>
  <c r="J1080" i="2"/>
  <c r="J2598" i="2"/>
  <c r="J3556" i="2"/>
  <c r="J4184" i="2"/>
  <c r="J4944" i="2"/>
  <c r="J5574" i="2"/>
  <c r="J6064" i="2"/>
  <c r="J6424" i="2"/>
  <c r="J6914" i="2"/>
  <c r="J751" i="2"/>
  <c r="J2049" i="2"/>
  <c r="J3257" i="2"/>
  <c r="J4164" i="2"/>
  <c r="J4922" i="2"/>
  <c r="J5412" i="2"/>
  <c r="J5921" i="2"/>
  <c r="J6353" i="2"/>
  <c r="J6713" i="2"/>
  <c r="J49" i="2"/>
  <c r="J2018" i="2"/>
  <c r="J3103" i="2"/>
  <c r="J3619" i="2"/>
  <c r="J1695" i="2"/>
  <c r="J2985" i="2"/>
  <c r="J3740" i="2"/>
  <c r="J4434" i="2"/>
  <c r="J5074" i="2"/>
  <c r="J5596" i="2"/>
  <c r="J5923" i="2"/>
  <c r="J6344" i="2"/>
  <c r="J6766" i="2"/>
  <c r="J7078" i="2"/>
  <c r="J1552" i="2"/>
  <c r="J2889" i="2"/>
  <c r="J3841" i="2"/>
  <c r="J4373" i="2"/>
  <c r="J5015" i="2"/>
  <c r="J5556" i="2"/>
  <c r="J5885" i="2"/>
  <c r="J6306" i="2"/>
  <c r="J6732" i="2"/>
  <c r="J7131" i="2"/>
  <c r="J1407" i="2"/>
  <c r="J2793" i="2"/>
  <c r="J3781" i="2"/>
  <c r="J4315" i="2"/>
  <c r="J4965" i="2"/>
  <c r="J5518" i="2"/>
  <c r="J5944" i="2"/>
  <c r="J6271" i="2"/>
  <c r="J6692" i="2"/>
  <c r="J7099" i="2"/>
  <c r="J3265" i="2"/>
  <c r="J4500" i="2"/>
  <c r="J5477" i="2"/>
  <c r="J6216" i="2"/>
  <c r="J6751" i="2"/>
  <c r="J917" i="2"/>
  <c r="J2794" i="2"/>
  <c r="J4471" i="2"/>
  <c r="J5830" i="2"/>
  <c r="J6867" i="2"/>
  <c r="J1497" i="2"/>
  <c r="J2578" i="2"/>
  <c r="J3630" i="2"/>
  <c r="J4353" i="2"/>
  <c r="J359" i="2"/>
  <c r="J3016" i="2"/>
  <c r="J4421" i="2"/>
  <c r="J5363" i="2"/>
  <c r="J5880" i="2"/>
  <c r="J6512" i="2"/>
  <c r="J2189" i="2"/>
  <c r="J3637" i="2"/>
  <c r="J4805" i="2"/>
  <c r="J5623" i="2"/>
  <c r="J1869" i="2"/>
  <c r="J3417" i="2"/>
  <c r="J4673" i="2"/>
  <c r="J5532" i="2"/>
  <c r="J6028" i="2"/>
  <c r="J6662" i="2"/>
  <c r="J2702" i="2"/>
  <c r="J4214" i="2"/>
  <c r="J5013" i="2"/>
  <c r="J5767" i="2"/>
  <c r="J6401" i="2"/>
  <c r="J1151" i="2"/>
  <c r="J3368" i="2"/>
  <c r="J4640" i="2"/>
  <c r="J5508" i="2"/>
  <c r="J1128" i="2"/>
  <c r="J4305" i="2"/>
  <c r="J5784" i="2"/>
  <c r="J6471" i="2"/>
  <c r="J7143" i="2"/>
  <c r="J3863" i="2"/>
  <c r="J5546" i="2"/>
  <c r="J6277" i="2"/>
  <c r="J7015" i="2"/>
  <c r="J952" i="2"/>
  <c r="J913" i="2"/>
  <c r="J1799" i="2"/>
  <c r="J1212" i="2"/>
  <c r="J901" i="2"/>
  <c r="J2301" i="2"/>
  <c r="J3375" i="2"/>
  <c r="J4587" i="2"/>
  <c r="J1432" i="2"/>
  <c r="J1393" i="2"/>
  <c r="J2476" i="2"/>
  <c r="J3248" i="2"/>
  <c r="J690" i="2"/>
  <c r="J1826" i="2"/>
  <c r="J2778" i="2"/>
  <c r="J1231" i="2"/>
  <c r="J2443" i="2"/>
  <c r="J3334" i="2"/>
  <c r="J1192" i="2"/>
  <c r="J2413" i="2"/>
  <c r="J3307" i="2"/>
  <c r="J4232" i="2"/>
  <c r="J4981" i="2"/>
  <c r="J439" i="2"/>
  <c r="J1855" i="2"/>
  <c r="J334" i="2"/>
  <c r="J2265" i="2"/>
  <c r="J3386" i="2"/>
  <c r="J4403" i="2"/>
  <c r="J5202" i="2"/>
  <c r="J1889" i="2"/>
  <c r="J3114" i="2"/>
  <c r="J4046" i="2"/>
  <c r="J4941" i="2"/>
  <c r="J1478" i="2"/>
  <c r="J3013" i="2"/>
  <c r="J3962" i="2"/>
  <c r="J2497" i="2"/>
  <c r="J3868" i="2"/>
  <c r="J4877" i="2"/>
  <c r="J5757" i="2"/>
  <c r="J6465" i="2"/>
  <c r="J30" i="2"/>
  <c r="J1601" i="2"/>
  <c r="J2558" i="2"/>
  <c r="J3384" i="2"/>
  <c r="J3908" i="2"/>
  <c r="J4497" i="2"/>
  <c r="J5050" i="2"/>
  <c r="J5408" i="2"/>
  <c r="J1384" i="2"/>
  <c r="J2390" i="2"/>
  <c r="J3247" i="2"/>
  <c r="J3794" i="2"/>
  <c r="J4396" i="2"/>
  <c r="J4958" i="2"/>
  <c r="J5331" i="2"/>
  <c r="J5759" i="2"/>
  <c r="J6119" i="2"/>
  <c r="J6527" i="2"/>
  <c r="J6827" i="2"/>
  <c r="J1628" i="2"/>
  <c r="J2981" i="2"/>
  <c r="J3725" i="2"/>
  <c r="J4525" i="2"/>
  <c r="J5170" i="2"/>
  <c r="J5731" i="2"/>
  <c r="J6091" i="2"/>
  <c r="J6581" i="2"/>
  <c r="J7057" i="2"/>
  <c r="J1130" i="2"/>
  <c r="J2637" i="2"/>
  <c r="J3585" i="2"/>
  <c r="J4414" i="2"/>
  <c r="J4963" i="2"/>
  <c r="J5588" i="2"/>
  <c r="J6078" i="2"/>
  <c r="J6438" i="2"/>
  <c r="J6927" i="2"/>
  <c r="J813" i="2"/>
  <c r="J2454" i="2"/>
  <c r="J3283" i="2"/>
  <c r="J4185" i="2"/>
  <c r="J4946" i="2"/>
  <c r="J5429" i="2"/>
  <c r="J5935" i="2"/>
  <c r="J6367" i="2"/>
  <c r="J6857" i="2"/>
  <c r="J121" i="2"/>
  <c r="J2064" i="2"/>
  <c r="J3139" i="2"/>
  <c r="J3646" i="2"/>
  <c r="J1765" i="2"/>
  <c r="J3026" i="2"/>
  <c r="J3940" i="2"/>
  <c r="J4466" i="2"/>
  <c r="J5102" i="2"/>
  <c r="J5614" i="2"/>
  <c r="J5942" i="2"/>
  <c r="J6363" i="2"/>
  <c r="J6787" i="2"/>
  <c r="J58" i="2"/>
  <c r="J1622" i="2"/>
  <c r="J2933" i="2"/>
  <c r="J3873" i="2"/>
  <c r="J4405" i="2"/>
  <c r="J5043" i="2"/>
  <c r="J5580" i="2"/>
  <c r="J6001" i="2"/>
  <c r="J6328" i="2"/>
  <c r="J6749" i="2"/>
  <c r="J7147" i="2"/>
  <c r="J1470" i="2"/>
  <c r="J2834" i="2"/>
  <c r="J3814" i="2"/>
  <c r="J4499" i="2"/>
  <c r="J4995" i="2"/>
  <c r="J5537" i="2"/>
  <c r="J5966" i="2"/>
  <c r="J6290" i="2"/>
  <c r="J6714" i="2"/>
  <c r="J7116" i="2"/>
  <c r="J3665" i="2"/>
  <c r="J4536" i="2"/>
  <c r="J5519" i="2"/>
  <c r="J6233" i="2"/>
  <c r="J6792" i="2"/>
  <c r="J1003" i="2"/>
  <c r="J2891" i="2"/>
  <c r="J4912" i="2"/>
  <c r="J5870" i="2"/>
  <c r="J6906" i="2"/>
  <c r="J1555" i="2"/>
  <c r="J2644" i="2"/>
  <c r="J3679" i="2"/>
  <c r="J4382" i="2"/>
  <c r="J1352" i="2"/>
  <c r="J3094" i="2"/>
  <c r="J4465" i="2"/>
  <c r="J5397" i="2"/>
  <c r="J5910" i="2"/>
  <c r="J6544" i="2"/>
  <c r="J2276" i="2"/>
  <c r="J3995" i="2"/>
  <c r="J4842" i="2"/>
  <c r="J5650" i="2"/>
  <c r="J1960" i="2"/>
  <c r="J3504" i="2"/>
  <c r="J4724" i="2"/>
  <c r="J5567" i="2"/>
  <c r="J6200" i="2"/>
  <c r="J6688" i="2"/>
  <c r="J2766" i="2"/>
  <c r="J4268" i="2"/>
  <c r="J5060" i="2"/>
  <c r="J5799" i="2"/>
  <c r="J6433" i="2"/>
  <c r="J1903" i="2"/>
  <c r="J3428" i="2"/>
  <c r="J4694" i="2"/>
  <c r="J5547" i="2"/>
  <c r="J1321" i="2"/>
  <c r="J4399" i="2"/>
  <c r="J5838" i="2"/>
  <c r="J6701" i="2"/>
  <c r="J7169" i="2"/>
  <c r="J3967" i="2"/>
  <c r="J5586" i="2"/>
  <c r="J6318" i="2"/>
  <c r="J7039" i="2"/>
  <c r="J964" i="2"/>
  <c r="J953" i="2"/>
  <c r="J1835" i="2"/>
  <c r="J1224" i="2"/>
  <c r="J1153" i="2"/>
  <c r="J2403" i="2"/>
  <c r="J3387" i="2"/>
  <c r="J4611" i="2"/>
  <c r="J1474" i="2"/>
  <c r="J1425" i="2"/>
  <c r="J2489" i="2"/>
  <c r="J3379" i="2"/>
  <c r="J812" i="2"/>
  <c r="J1842" i="2"/>
  <c r="J2791" i="2"/>
  <c r="J1251" i="2"/>
  <c r="J2458" i="2"/>
  <c r="J3348" i="2"/>
  <c r="J1398" i="2"/>
  <c r="J2492" i="2"/>
  <c r="J3321" i="2"/>
  <c r="J4245" i="2"/>
  <c r="J4993" i="2"/>
  <c r="J473" i="2"/>
  <c r="J1879" i="2"/>
  <c r="J742" i="2"/>
  <c r="J2376" i="2"/>
  <c r="J3403" i="2"/>
  <c r="J4417" i="2"/>
  <c r="J5215" i="2"/>
  <c r="J1923" i="2"/>
  <c r="J3131" i="2"/>
  <c r="J4189" i="2"/>
  <c r="J5007" i="2"/>
  <c r="J1508" i="2"/>
  <c r="J3030" i="2"/>
  <c r="J3977" i="2"/>
  <c r="J2530" i="2"/>
  <c r="J3885" i="2"/>
  <c r="J5034" i="2"/>
  <c r="J5817" i="2"/>
  <c r="J6477" i="2"/>
  <c r="J565" i="2"/>
  <c r="J1638" i="2"/>
  <c r="J2700" i="2"/>
  <c r="J3410" i="2"/>
  <c r="J3925" i="2"/>
  <c r="J4513" i="2"/>
  <c r="J5066" i="2"/>
  <c r="J247" i="2"/>
  <c r="J1414" i="2"/>
  <c r="J2532" i="2"/>
  <c r="J3273" i="2"/>
  <c r="J3812" i="2"/>
  <c r="J4412" i="2"/>
  <c r="J4973" i="2"/>
  <c r="J5462" i="2"/>
  <c r="J5771" i="2"/>
  <c r="J6179" i="2"/>
  <c r="J6539" i="2"/>
  <c r="J6839" i="2"/>
  <c r="J1682" i="2"/>
  <c r="J3005" i="2"/>
  <c r="J3978" i="2"/>
  <c r="J4552" i="2"/>
  <c r="J5266" i="2"/>
  <c r="J5746" i="2"/>
  <c r="J6106" i="2"/>
  <c r="J6595" i="2"/>
  <c r="J7070" i="2"/>
  <c r="J1629" i="2"/>
  <c r="J2676" i="2"/>
  <c r="J3726" i="2"/>
  <c r="J4437" i="2"/>
  <c r="J4984" i="2"/>
  <c r="J5604" i="2"/>
  <c r="J6092" i="2"/>
  <c r="J6582" i="2"/>
  <c r="J6940" i="2"/>
  <c r="J1133" i="2"/>
  <c r="J2488" i="2"/>
  <c r="J3312" i="2"/>
  <c r="J4211" i="2"/>
  <c r="J4964" i="2"/>
  <c r="J5590" i="2"/>
  <c r="J5950" i="2"/>
  <c r="J6439" i="2"/>
  <c r="J6871" i="2"/>
  <c r="J204" i="2"/>
  <c r="J2097" i="2"/>
  <c r="J3168" i="2"/>
  <c r="J367" i="2"/>
  <c r="J1844" i="2"/>
  <c r="J3074" i="2"/>
  <c r="J3972" i="2"/>
  <c r="J4493" i="2"/>
  <c r="J5126" i="2"/>
  <c r="J5635" i="2"/>
  <c r="J6056" i="2"/>
  <c r="J6385" i="2"/>
  <c r="J6806" i="2"/>
  <c r="J156" i="2"/>
  <c r="J1696" i="2"/>
  <c r="J2987" i="2"/>
  <c r="J3912" i="2"/>
  <c r="J4588" i="2"/>
  <c r="J5075" i="2"/>
  <c r="J5597" i="2"/>
  <c r="J6018" i="2"/>
  <c r="J6346" i="2"/>
  <c r="J6768" i="2"/>
  <c r="J7165" i="2"/>
  <c r="J1913" i="2"/>
  <c r="J2890" i="2"/>
  <c r="J3842" i="2"/>
  <c r="J4535" i="2"/>
  <c r="J5022" i="2"/>
  <c r="J5561" i="2"/>
  <c r="J5983" i="2"/>
  <c r="J6404" i="2"/>
  <c r="J6733" i="2"/>
  <c r="J7132" i="2"/>
  <c r="J3743" i="2"/>
  <c r="J4592" i="2"/>
  <c r="J5562" i="2"/>
  <c r="J6272" i="2"/>
  <c r="J6976" i="2"/>
  <c r="J1097" i="2"/>
  <c r="J3033" i="2"/>
  <c r="J4996" i="2"/>
  <c r="J5928" i="2"/>
  <c r="J6960" i="2"/>
  <c r="J1653" i="2"/>
  <c r="J2953" i="2"/>
  <c r="J3712" i="2"/>
  <c r="J4409" i="2"/>
  <c r="J1466" i="2"/>
  <c r="J3154" i="2"/>
  <c r="J4519" i="2"/>
  <c r="J5432" i="2"/>
  <c r="J6084" i="2"/>
  <c r="J6570" i="2"/>
  <c r="J2387" i="2"/>
  <c r="J4056" i="2"/>
  <c r="J4887" i="2"/>
  <c r="J5681" i="2"/>
  <c r="J2077" i="2"/>
  <c r="J3895" i="2"/>
  <c r="J4761" i="2"/>
  <c r="J5594" i="2"/>
  <c r="J6228" i="2"/>
  <c r="J6720" i="2"/>
  <c r="J2861" i="2"/>
  <c r="J4329" i="2"/>
  <c r="J5298" i="2"/>
  <c r="J5825" i="2"/>
  <c r="J6459" i="2"/>
  <c r="J2019" i="2"/>
  <c r="J3515" i="2"/>
  <c r="J4728" i="2"/>
  <c r="J5572" i="2"/>
  <c r="J2510" i="2"/>
  <c r="J4492" i="2"/>
  <c r="J5888" i="2"/>
  <c r="J6736" i="2"/>
  <c r="J233" i="2"/>
  <c r="J4054" i="2"/>
  <c r="J5642" i="2"/>
  <c r="J6548" i="2"/>
  <c r="J7068" i="2"/>
  <c r="J35" i="2"/>
  <c r="J979" i="2"/>
  <c r="J1859" i="2"/>
  <c r="J1236" i="2"/>
  <c r="J1201" i="2"/>
  <c r="J2415" i="2"/>
  <c r="J3567" i="2"/>
  <c r="J4623" i="2"/>
  <c r="J1490" i="2"/>
  <c r="J1443" i="2"/>
  <c r="J2502" i="2"/>
  <c r="J3392" i="2"/>
  <c r="J836" i="2"/>
  <c r="J2001" i="2"/>
  <c r="J2804" i="2"/>
  <c r="J1275" i="2"/>
  <c r="J2473" i="2"/>
  <c r="J3362" i="2"/>
  <c r="J1420" i="2"/>
  <c r="J2507" i="2"/>
  <c r="J3464" i="2"/>
  <c r="J4258" i="2"/>
  <c r="J5005" i="2"/>
  <c r="J501" i="2"/>
  <c r="J1899" i="2"/>
  <c r="J777" i="2"/>
  <c r="J2400" i="2"/>
  <c r="J3574" i="2"/>
  <c r="J4432" i="2"/>
  <c r="J5228" i="2"/>
  <c r="J1946" i="2"/>
  <c r="J3148" i="2"/>
  <c r="J4204" i="2"/>
  <c r="J5020" i="2"/>
  <c r="J1783" i="2"/>
  <c r="J3046" i="2"/>
  <c r="J29" i="2"/>
  <c r="J2557" i="2"/>
  <c r="J3907" i="2"/>
  <c r="J5049" i="2"/>
  <c r="J5829" i="2"/>
  <c r="J6597" i="2"/>
  <c r="J607" i="2"/>
  <c r="J1678" i="2"/>
  <c r="J2721" i="2"/>
  <c r="J3430" i="2"/>
  <c r="J4102" i="2"/>
  <c r="J4530" i="2"/>
  <c r="J5081" i="2"/>
  <c r="J296" i="2"/>
  <c r="J1456" i="2"/>
  <c r="J2560" i="2"/>
  <c r="J3296" i="2"/>
  <c r="J4001" i="2"/>
  <c r="J4429" i="2"/>
  <c r="J4988" i="2"/>
  <c r="J5475" i="2"/>
  <c r="J5783" i="2"/>
  <c r="J6191" i="2"/>
  <c r="J6551" i="2"/>
  <c r="J248" i="2"/>
  <c r="J1732" i="2"/>
  <c r="J3036" i="2"/>
  <c r="J4002" i="2"/>
  <c r="J4571" i="2"/>
  <c r="J5285" i="2"/>
  <c r="J5761" i="2"/>
  <c r="J6250" i="2"/>
  <c r="J6610" i="2"/>
  <c r="J7083" i="2"/>
  <c r="J1683" i="2"/>
  <c r="J2707" i="2"/>
  <c r="J3751" i="2"/>
  <c r="J4458" i="2"/>
  <c r="J5193" i="2"/>
  <c r="J5618" i="2"/>
  <c r="J6108" i="2"/>
  <c r="J6596" i="2"/>
  <c r="J6953" i="2"/>
  <c r="J1190" i="2"/>
  <c r="J2520" i="2"/>
  <c r="J3618" i="2"/>
  <c r="J4234" i="2"/>
  <c r="J4985" i="2"/>
  <c r="J5605" i="2"/>
  <c r="J5965" i="2"/>
  <c r="J6454" i="2"/>
  <c r="J6886" i="2"/>
  <c r="J898" i="2"/>
  <c r="J2137" i="2"/>
  <c r="J3194" i="2"/>
  <c r="J480" i="2"/>
  <c r="J1909" i="2"/>
  <c r="J3119" i="2"/>
  <c r="J4008" i="2"/>
  <c r="J4678" i="2"/>
  <c r="J5156" i="2"/>
  <c r="J5654" i="2"/>
  <c r="J6075" i="2"/>
  <c r="J6402" i="2"/>
  <c r="J6823" i="2"/>
  <c r="J275" i="2"/>
  <c r="J2102" i="2"/>
  <c r="J3031" i="2"/>
  <c r="J3941" i="2"/>
  <c r="J4614" i="2"/>
  <c r="J5103" i="2"/>
  <c r="J5616" i="2"/>
  <c r="J6040" i="2"/>
  <c r="J6461" i="2"/>
  <c r="J6788" i="2"/>
  <c r="J70" i="2"/>
  <c r="J1982" i="2"/>
  <c r="J2936" i="2"/>
  <c r="J3882" i="2"/>
  <c r="J4558" i="2"/>
  <c r="J5184" i="2"/>
  <c r="J5581" i="2"/>
  <c r="J6002" i="2"/>
  <c r="J6426" i="2"/>
  <c r="J6750" i="2"/>
  <c r="J7151" i="2"/>
  <c r="J3782" i="2"/>
  <c r="J4884" i="2"/>
  <c r="J5582" i="2"/>
  <c r="J6313" i="2"/>
  <c r="J7012" i="2"/>
  <c r="J1181" i="2"/>
  <c r="J3125" i="2"/>
  <c r="J5054" i="2"/>
  <c r="J6197" i="2"/>
  <c r="J6996" i="2"/>
  <c r="J1708" i="2"/>
  <c r="J2990" i="2"/>
  <c r="J3744" i="2"/>
  <c r="J4442" i="2"/>
  <c r="J1594" i="2"/>
  <c r="J3636" i="2"/>
  <c r="J4570" i="2"/>
  <c r="J5466" i="2"/>
  <c r="J6110" i="2"/>
  <c r="J6602" i="2"/>
  <c r="J2481" i="2"/>
  <c r="J4110" i="2"/>
  <c r="J5140" i="2"/>
  <c r="J5707" i="2"/>
  <c r="J2190" i="2"/>
  <c r="J3956" i="2"/>
  <c r="J4806" i="2"/>
  <c r="J5624" i="2"/>
  <c r="J6258" i="2"/>
  <c r="J1122" i="2"/>
  <c r="J2959" i="2"/>
  <c r="J4370" i="2"/>
  <c r="J5332" i="2"/>
  <c r="J5857" i="2"/>
  <c r="J6490" i="2"/>
  <c r="J2121" i="2"/>
  <c r="J3910" i="2"/>
  <c r="J4779" i="2"/>
  <c r="J5607" i="2"/>
  <c r="J2657" i="2"/>
  <c r="J4584" i="2"/>
  <c r="J5930" i="2"/>
  <c r="J6762" i="2"/>
  <c r="J1802" i="2"/>
  <c r="J4145" i="2"/>
  <c r="J5692" i="2"/>
  <c r="J6588" i="2"/>
  <c r="J7092" i="2"/>
  <c r="J67" i="2"/>
  <c r="J97" i="2"/>
  <c r="J1979" i="2"/>
  <c r="J1260" i="2"/>
  <c r="J1215" i="2"/>
  <c r="J2427" i="2"/>
  <c r="J3579" i="2"/>
  <c r="J4635" i="2"/>
  <c r="J1706" i="2"/>
  <c r="J1529" i="2"/>
  <c r="J2515" i="2"/>
  <c r="J3405" i="2"/>
  <c r="J862" i="2"/>
  <c r="J2016" i="2"/>
  <c r="J2817" i="2"/>
  <c r="J1481" i="2"/>
  <c r="J2552" i="2"/>
  <c r="J3377" i="2"/>
  <c r="J1438" i="2"/>
  <c r="J2522" i="2"/>
  <c r="J3478" i="2"/>
  <c r="J4271" i="2"/>
  <c r="J5125" i="2"/>
  <c r="J647" i="2"/>
  <c r="J1917" i="2"/>
  <c r="J814" i="2"/>
  <c r="J2419" i="2"/>
  <c r="J3592" i="2"/>
  <c r="J4446" i="2"/>
  <c r="J180" i="2"/>
  <c r="J2061" i="2"/>
  <c r="J3166" i="2"/>
  <c r="J4218" i="2"/>
  <c r="J5033" i="2"/>
  <c r="J1810" i="2"/>
  <c r="J3066" i="2"/>
  <c r="J560" i="2"/>
  <c r="J2697" i="2"/>
  <c r="J3924" i="2"/>
  <c r="J5064" i="2"/>
  <c r="J5841" i="2"/>
  <c r="J6609" i="2"/>
  <c r="J669" i="2"/>
  <c r="J2025" i="2"/>
  <c r="J2746" i="2"/>
  <c r="J3546" i="2"/>
  <c r="J4121" i="2"/>
  <c r="J4549" i="2"/>
  <c r="J5096" i="2"/>
  <c r="J354" i="2"/>
  <c r="J1827" i="2"/>
  <c r="J2584" i="2"/>
  <c r="J3412" i="2"/>
  <c r="J4019" i="2"/>
  <c r="J4448" i="2"/>
  <c r="J5003" i="2"/>
  <c r="J5488" i="2"/>
  <c r="J5903" i="2"/>
  <c r="J6203" i="2"/>
  <c r="J6611" i="2"/>
  <c r="J320" i="2"/>
  <c r="J1774" i="2"/>
  <c r="J3070" i="2"/>
  <c r="J4025" i="2"/>
  <c r="J4793" i="2"/>
  <c r="J5306" i="2"/>
  <c r="J5833" i="2"/>
  <c r="J6265" i="2"/>
  <c r="J6625" i="2"/>
  <c r="J7096" i="2"/>
  <c r="J1735" i="2"/>
  <c r="J3037" i="2"/>
  <c r="J3779" i="2"/>
  <c r="J4573" i="2"/>
  <c r="J5211" i="2"/>
  <c r="J5632" i="2"/>
  <c r="J6122" i="2"/>
  <c r="J6612" i="2"/>
  <c r="J7084" i="2"/>
  <c r="J1245" i="2"/>
  <c r="J2708" i="2"/>
  <c r="J3645" i="2"/>
  <c r="J4254" i="2"/>
  <c r="J5009" i="2"/>
  <c r="J5619" i="2"/>
  <c r="J6109" i="2"/>
  <c r="J6469" i="2"/>
  <c r="J6954" i="2"/>
  <c r="J957" i="2"/>
  <c r="J2182" i="2"/>
  <c r="J3228" i="2"/>
  <c r="J575" i="2"/>
  <c r="J2277" i="2"/>
  <c r="J3170" i="2"/>
  <c r="J4039" i="2"/>
  <c r="J4708" i="2"/>
  <c r="J5182" i="2"/>
  <c r="J5671" i="2"/>
  <c r="J6097" i="2"/>
  <c r="J6518" i="2"/>
  <c r="J6845" i="2"/>
  <c r="J368" i="2"/>
  <c r="J2163" i="2"/>
  <c r="J3076" i="2"/>
  <c r="J3973" i="2"/>
  <c r="J4649" i="2"/>
  <c r="J5259" i="2"/>
  <c r="J5636" i="2"/>
  <c r="J6058" i="2"/>
  <c r="J6480" i="2"/>
  <c r="J6807" i="2"/>
  <c r="J161" i="2"/>
  <c r="J2045" i="2"/>
  <c r="J3213" i="2"/>
  <c r="J3913" i="2"/>
  <c r="J4591" i="2"/>
  <c r="J5213" i="2"/>
  <c r="J5598" i="2"/>
  <c r="J6024" i="2"/>
  <c r="J6445" i="2"/>
  <c r="J6866" i="2"/>
  <c r="J7166" i="2"/>
  <c r="J3844" i="2"/>
  <c r="J4936" i="2"/>
  <c r="J5621" i="2"/>
  <c r="J6330" i="2"/>
  <c r="J7028" i="2"/>
  <c r="J1624" i="2"/>
  <c r="J3214" i="2"/>
  <c r="J5135" i="2"/>
  <c r="J6255" i="2"/>
  <c r="J7048" i="2"/>
  <c r="J1797" i="2"/>
  <c r="J3050" i="2"/>
  <c r="J3952" i="2"/>
  <c r="J4472" i="2"/>
  <c r="J1718" i="2"/>
  <c r="J3691" i="2"/>
  <c r="J4627" i="2"/>
  <c r="J5502" i="2"/>
  <c r="J6140" i="2"/>
  <c r="J360" i="2"/>
  <c r="J2591" i="2"/>
  <c r="J4151" i="2"/>
  <c r="J5179" i="2"/>
  <c r="J5739" i="2"/>
  <c r="J2307" i="2"/>
  <c r="J3997" i="2"/>
  <c r="J5057" i="2"/>
  <c r="J5652" i="2"/>
  <c r="J6284" i="2"/>
  <c r="J1222" i="2"/>
  <c r="J3024" i="2"/>
  <c r="J4424" i="2"/>
  <c r="J5367" i="2"/>
  <c r="J6029" i="2"/>
  <c r="J6517" i="2"/>
  <c r="J2204" i="2"/>
  <c r="J3968" i="2"/>
  <c r="J4812" i="2"/>
  <c r="J5630" i="2"/>
  <c r="J2818" i="2"/>
  <c r="J5031" i="2"/>
  <c r="J5969" i="2"/>
  <c r="J6794" i="2"/>
  <c r="J2004" i="2"/>
  <c r="J4237" i="2"/>
  <c r="J5742" i="2"/>
  <c r="J6622" i="2"/>
  <c r="J6248" i="2"/>
  <c r="J5536" i="2"/>
  <c r="J4709" i="2"/>
  <c r="J3486" i="2"/>
  <c r="J1406" i="2"/>
  <c r="J6864" i="2"/>
  <c r="J6154" i="2"/>
  <c r="J5424" i="2"/>
  <c r="J4401" i="2"/>
  <c r="J3485" i="2"/>
  <c r="J987" i="2"/>
  <c r="J2887" i="2"/>
  <c r="J1027" i="2"/>
  <c r="J6641" i="2"/>
  <c r="J5821" i="2"/>
  <c r="J4712" i="2"/>
  <c r="J3802" i="2"/>
  <c r="J1882" i="2"/>
  <c r="J6828" i="2"/>
  <c r="J6136" i="2"/>
  <c r="J5339" i="2"/>
  <c r="J4115" i="2"/>
  <c r="J2408" i="2"/>
  <c r="J7122" i="2"/>
  <c r="J6379" i="2"/>
  <c r="J5558" i="2"/>
  <c r="J4817" i="2"/>
  <c r="J3433" i="2"/>
  <c r="J947" i="2"/>
  <c r="J6395" i="2"/>
  <c r="J5927" i="2"/>
  <c r="J5205" i="2"/>
  <c r="J4343" i="2"/>
  <c r="J3432" i="2"/>
  <c r="J1934" i="2"/>
  <c r="J5303" i="2"/>
  <c r="J4463" i="2"/>
  <c r="J3589" i="2"/>
  <c r="J2148" i="2"/>
  <c r="J6909" i="2"/>
  <c r="J6021" i="2"/>
  <c r="J4462" i="2"/>
  <c r="J1598" i="2"/>
  <c r="J2792" i="2"/>
  <c r="J267" i="2"/>
  <c r="J3702" i="2"/>
  <c r="J1139" i="2"/>
  <c r="J4717" i="2"/>
  <c r="J2956" i="2"/>
  <c r="J2478" i="2"/>
  <c r="J83" i="2"/>
  <c r="J4546" i="2"/>
  <c r="J2963" i="2"/>
  <c r="J584" i="2"/>
  <c r="J2788" i="2"/>
  <c r="J285" i="2"/>
  <c r="J1426" i="2"/>
  <c r="J3209" i="2"/>
  <c r="J1893" i="2"/>
  <c r="J843" i="2"/>
  <c r="J3039" i="2"/>
  <c r="J1545" i="2"/>
  <c r="J219" i="2"/>
  <c r="J96" i="2"/>
  <c r="J3446" i="2"/>
  <c r="J1326" i="2"/>
  <c r="J6938" i="2"/>
  <c r="J6231" i="2"/>
  <c r="J5403" i="2"/>
  <c r="J4679" i="2"/>
  <c r="J3445" i="2"/>
  <c r="J1325" i="2"/>
  <c r="J6748" i="2"/>
  <c r="J6133" i="2"/>
  <c r="J5402" i="2"/>
  <c r="J4372" i="2"/>
  <c r="J3211" i="2"/>
  <c r="J903" i="2"/>
  <c r="J2853" i="2"/>
  <c r="J7162" i="2"/>
  <c r="J6627" i="2"/>
  <c r="J5677" i="2"/>
  <c r="J4692" i="2"/>
  <c r="J3669" i="2"/>
  <c r="J1830" i="2"/>
  <c r="J6812" i="2"/>
  <c r="J5920" i="2"/>
  <c r="J5323" i="2"/>
  <c r="J4094" i="2"/>
  <c r="J2374" i="2"/>
  <c r="J7109" i="2"/>
  <c r="J6365" i="2"/>
  <c r="J5542" i="2"/>
  <c r="J4387" i="2"/>
  <c r="J3126" i="2"/>
  <c r="J889" i="2"/>
  <c r="J6383" i="2"/>
  <c r="J5915" i="2"/>
  <c r="J5191" i="2"/>
  <c r="J4172" i="2"/>
  <c r="J3000" i="2"/>
  <c r="J1902" i="2"/>
  <c r="J5289" i="2"/>
  <c r="J4445" i="2"/>
  <c r="J3569" i="2"/>
  <c r="J2117" i="2"/>
  <c r="J6897" i="2"/>
  <c r="J5613" i="2"/>
  <c r="J4444" i="2"/>
  <c r="J1568" i="2"/>
  <c r="J2402" i="2"/>
  <c r="J187" i="2"/>
  <c r="J3686" i="2"/>
  <c r="J1108" i="2"/>
  <c r="J4231" i="2"/>
  <c r="J2768" i="2"/>
  <c r="J2460" i="2"/>
  <c r="J5425" i="2"/>
  <c r="J4520" i="2"/>
  <c r="J2946" i="2"/>
  <c r="J555" i="2"/>
  <c r="J2245" i="2"/>
  <c r="J257" i="2"/>
  <c r="J1410" i="2"/>
  <c r="J2960" i="2"/>
  <c r="J1857" i="2"/>
  <c r="J552" i="2"/>
  <c r="J2955" i="2"/>
  <c r="J821" i="2"/>
  <c r="J116" i="2"/>
  <c r="J82" i="2"/>
  <c r="J6923" i="2"/>
  <c r="J6214" i="2"/>
  <c r="J5498" i="2"/>
  <c r="J4654" i="2"/>
  <c r="J3397" i="2"/>
  <c r="J1263" i="2"/>
  <c r="J6922" i="2"/>
  <c r="J6115" i="2"/>
  <c r="J5380" i="2"/>
  <c r="J4340" i="2"/>
  <c r="J3396" i="2"/>
  <c r="J1250" i="2"/>
  <c r="J6632" i="2"/>
  <c r="J6114" i="2"/>
  <c r="J5379" i="2"/>
  <c r="J4339" i="2"/>
  <c r="J2932" i="2"/>
  <c r="J792" i="2"/>
  <c r="J2814" i="2"/>
  <c r="J7150" i="2"/>
  <c r="J6483" i="2"/>
  <c r="J5662" i="2"/>
  <c r="J4666" i="2"/>
  <c r="J3224" i="2"/>
  <c r="J1780" i="2"/>
  <c r="J6668" i="2"/>
  <c r="J5906" i="2"/>
  <c r="J5229" i="2"/>
  <c r="J4072" i="2"/>
  <c r="J2338" i="2"/>
  <c r="J6913" i="2"/>
  <c r="J6351" i="2"/>
  <c r="J5526" i="2"/>
  <c r="J4367" i="2"/>
  <c r="J3100" i="2"/>
  <c r="J809" i="2"/>
  <c r="J6371" i="2"/>
  <c r="J5687" i="2"/>
  <c r="J5036" i="2"/>
  <c r="J4156" i="2"/>
  <c r="J2972" i="2"/>
  <c r="J1862" i="2"/>
  <c r="J5275" i="2"/>
  <c r="J4273" i="2"/>
  <c r="J3137" i="2"/>
  <c r="J2088" i="2"/>
  <c r="J6885" i="2"/>
  <c r="J5538" i="2"/>
  <c r="J4255" i="2"/>
  <c r="J1382" i="2"/>
  <c r="J2378" i="2"/>
  <c r="J4784" i="2"/>
  <c r="J3671" i="2"/>
  <c r="J1075" i="2"/>
  <c r="J3960" i="2"/>
  <c r="J2731" i="2"/>
  <c r="J2445" i="2"/>
  <c r="J5413" i="2"/>
  <c r="J4075" i="2"/>
  <c r="J2789" i="2"/>
  <c r="J524" i="2"/>
  <c r="J1988" i="2"/>
  <c r="J193" i="2"/>
  <c r="J1394" i="2"/>
  <c r="J2947" i="2"/>
  <c r="J1081" i="2"/>
  <c r="J510" i="2"/>
  <c r="J2943" i="2"/>
  <c r="J73" i="2"/>
  <c r="J45" i="2"/>
  <c r="J925" i="2"/>
  <c r="J6098" i="2"/>
  <c r="J5354" i="2"/>
  <c r="J4314" i="2"/>
  <c r="J3352" i="2"/>
  <c r="J693" i="2"/>
  <c r="J6615" i="2"/>
  <c r="J5902" i="2"/>
  <c r="J5352" i="2"/>
  <c r="J4313" i="2"/>
  <c r="J2623" i="2"/>
  <c r="J692" i="2"/>
  <c r="J2642" i="2"/>
  <c r="J7138" i="2"/>
  <c r="J6339" i="2"/>
  <c r="J5647" i="2"/>
  <c r="J4643" i="2"/>
  <c r="J3193" i="2"/>
  <c r="J1292" i="2"/>
  <c r="J6654" i="2"/>
  <c r="J5892" i="2"/>
  <c r="J4920" i="2"/>
  <c r="J4048" i="2"/>
  <c r="J1926" i="2"/>
  <c r="J6898" i="2"/>
  <c r="J6279" i="2"/>
  <c r="J5510" i="2"/>
  <c r="J4344" i="2"/>
  <c r="J2597" i="2"/>
  <c r="J749" i="2"/>
  <c r="J6359" i="2"/>
  <c r="J5675" i="2"/>
  <c r="J5021" i="2"/>
  <c r="J4138" i="2"/>
  <c r="J2951" i="2"/>
  <c r="J1157" i="2"/>
  <c r="J5129" i="2"/>
  <c r="J4256" i="2"/>
  <c r="J3110" i="2"/>
  <c r="J2052" i="2"/>
  <c r="J6873" i="2"/>
  <c r="J5407" i="2"/>
  <c r="J3810" i="2"/>
  <c r="J1347" i="2"/>
  <c r="J2359" i="2"/>
  <c r="J4704" i="2"/>
  <c r="J3490" i="2"/>
  <c r="J896" i="2"/>
  <c r="J3946" i="2"/>
  <c r="J1992" i="2"/>
  <c r="J2430" i="2"/>
  <c r="J5401" i="2"/>
  <c r="J3826" i="2"/>
  <c r="J2758" i="2"/>
  <c r="J498" i="2"/>
  <c r="J1969" i="2"/>
  <c r="J2621" i="2"/>
  <c r="J1220" i="2"/>
  <c r="J2934" i="2"/>
  <c r="J537" i="2"/>
  <c r="J468" i="2"/>
  <c r="J2907" i="2"/>
  <c r="J55" i="2"/>
  <c r="J1499" i="2"/>
  <c r="J912" i="2"/>
  <c r="J6888" i="2"/>
  <c r="J6174" i="2"/>
  <c r="J5335" i="2"/>
  <c r="J4285" i="2"/>
  <c r="J3308" i="2"/>
  <c r="J1096" i="2"/>
  <c r="J6691" i="2"/>
  <c r="J6076" i="2"/>
  <c r="J5334" i="2"/>
  <c r="J4283" i="2"/>
  <c r="J2833" i="2"/>
  <c r="J591" i="2"/>
  <c r="J6593" i="2"/>
  <c r="J5884" i="2"/>
  <c r="J5333" i="2"/>
  <c r="J4128" i="2"/>
  <c r="J2574" i="2"/>
  <c r="J3596" i="2"/>
  <c r="J2603" i="2"/>
  <c r="J7124" i="2"/>
  <c r="J6195" i="2"/>
  <c r="J5633" i="2"/>
  <c r="J4528" i="2"/>
  <c r="J3162" i="2"/>
  <c r="J682" i="2"/>
  <c r="J6640" i="2"/>
  <c r="J5876" i="2"/>
  <c r="J4900" i="2"/>
  <c r="J3801" i="2"/>
  <c r="J1881" i="2"/>
  <c r="J6883" i="2"/>
  <c r="J6063" i="2"/>
  <c r="J5494" i="2"/>
  <c r="J4113" i="2"/>
  <c r="J2561" i="2"/>
  <c r="J393" i="2"/>
  <c r="J6347" i="2"/>
  <c r="J5663" i="2"/>
  <c r="J4785" i="2"/>
  <c r="J4122" i="2"/>
  <c r="J2926" i="2"/>
  <c r="J1112" i="2"/>
  <c r="J5114" i="2"/>
  <c r="J4240" i="2"/>
  <c r="J3088" i="2"/>
  <c r="J1383" i="2"/>
  <c r="J6861" i="2"/>
  <c r="J5394" i="2"/>
  <c r="J3409" i="2"/>
  <c r="J872" i="2"/>
  <c r="J2336" i="2"/>
  <c r="J4561" i="2"/>
  <c r="J3061" i="2"/>
  <c r="J865" i="2"/>
  <c r="J3932" i="2"/>
  <c r="J1838" i="2"/>
  <c r="J2247" i="2"/>
  <c r="J5341" i="2"/>
  <c r="J3813" i="2"/>
  <c r="J2211" i="2"/>
  <c r="J466" i="2"/>
  <c r="J1952" i="2"/>
  <c r="J2372" i="2"/>
  <c r="J1184" i="2"/>
  <c r="J2921" i="2"/>
  <c r="J515" i="2"/>
  <c r="J4383" i="2"/>
  <c r="J2739" i="2"/>
  <c r="J31" i="2"/>
  <c r="J1059" i="2"/>
  <c r="J787" i="2"/>
  <c r="J194" i="2"/>
  <c r="J3" i="2"/>
  <c r="J4787" i="2"/>
  <c r="J7103" i="2"/>
  <c r="J6354" i="2"/>
  <c r="J4124" i="2"/>
  <c r="J6687" i="2"/>
  <c r="J5278" i="2"/>
  <c r="J6752" i="2"/>
  <c r="J5028" i="2"/>
  <c r="J4177" i="2"/>
  <c r="J6603" i="2"/>
  <c r="J3798" i="2"/>
  <c r="J6638" i="2"/>
  <c r="J4913" i="2"/>
  <c r="J6744" i="2"/>
  <c r="J5119" i="2"/>
  <c r="J7145" i="2"/>
  <c r="J5932" i="2"/>
  <c r="J869" i="2"/>
  <c r="J5487" i="2"/>
  <c r="J7014" i="2"/>
  <c r="J4951" i="2"/>
  <c r="J5483" i="2"/>
  <c r="J2966" i="2"/>
  <c r="J5998" i="2"/>
  <c r="J4173" i="2"/>
  <c r="J6516" i="2"/>
  <c r="J5468" i="2"/>
  <c r="J2954" i="2"/>
  <c r="J5093" i="2"/>
  <c r="J1959" i="2"/>
  <c r="J5706" i="2"/>
  <c r="J2551" i="2"/>
  <c r="J3916" i="2"/>
  <c r="J1411" i="2"/>
  <c r="J5599" i="2"/>
  <c r="J1554" i="2"/>
  <c r="J6175" i="2"/>
  <c r="J4262" i="2"/>
  <c r="J6847" i="2"/>
  <c r="J5926" i="2"/>
  <c r="J4826" i="2"/>
  <c r="J3173" i="2"/>
  <c r="J7115" i="2"/>
  <c r="J6212" i="2"/>
  <c r="J5237" i="2"/>
  <c r="J4195" i="2"/>
  <c r="J1179" i="2"/>
  <c r="J6499" i="2"/>
  <c r="J5578" i="2"/>
  <c r="J4282" i="2"/>
  <c r="J1405" i="2"/>
  <c r="J2533" i="2"/>
  <c r="J6843" i="2"/>
  <c r="J5806" i="2"/>
  <c r="J4459" i="2"/>
  <c r="J2409" i="2"/>
  <c r="J6798" i="2"/>
  <c r="J5528" i="2"/>
  <c r="J4026" i="2"/>
  <c r="J1579" i="2"/>
  <c r="J6523" i="2"/>
  <c r="J5479" i="2"/>
  <c r="J3953" i="2"/>
  <c r="J1434" i="2"/>
  <c r="J6323" i="2"/>
  <c r="J5177" i="2"/>
  <c r="J3984" i="2"/>
  <c r="J1786" i="2"/>
  <c r="J5261" i="2"/>
  <c r="J4085" i="2"/>
  <c r="J2471" i="2"/>
  <c r="J7017" i="2"/>
  <c r="J5961" i="2"/>
  <c r="J5016" i="2"/>
  <c r="J3792" i="2"/>
  <c r="J1995" i="2"/>
  <c r="J3595" i="2"/>
  <c r="J2590" i="2"/>
  <c r="J624" i="2"/>
  <c r="J4404" i="2"/>
  <c r="J3045" i="2"/>
  <c r="J1423" i="2"/>
  <c r="J4875" i="2"/>
  <c r="J3860" i="2"/>
  <c r="J2627" i="2"/>
  <c r="J2665" i="2"/>
  <c r="J1361" i="2"/>
  <c r="J5545" i="2"/>
  <c r="J4677" i="2"/>
  <c r="J3944" i="2"/>
  <c r="J2930" i="2"/>
  <c r="J1710" i="2"/>
  <c r="J3505" i="2"/>
  <c r="J2428" i="2"/>
  <c r="J1019" i="2"/>
  <c r="J2490" i="2"/>
  <c r="J1376" i="2"/>
  <c r="J3366" i="2"/>
  <c r="J2423" i="2"/>
  <c r="J908" i="2"/>
  <c r="J222" i="2"/>
  <c r="J3555" i="2"/>
  <c r="J2249" i="2"/>
  <c r="J533" i="2"/>
  <c r="J512" i="2"/>
  <c r="J703" i="2"/>
  <c r="J485" i="2"/>
  <c r="J1035" i="2"/>
  <c r="J4294" i="2"/>
  <c r="J6722" i="2"/>
  <c r="J5760" i="2"/>
  <c r="J4091" i="2"/>
  <c r="J7051" i="2"/>
  <c r="J6246" i="2"/>
  <c r="J5061" i="2"/>
  <c r="J2550" i="2"/>
  <c r="J6043" i="2"/>
  <c r="J6844" i="2"/>
  <c r="J6584" i="2"/>
  <c r="J7060" i="2"/>
  <c r="J3935" i="2"/>
  <c r="J6416" i="2"/>
  <c r="J1949" i="2"/>
  <c r="J3198" i="2"/>
  <c r="J6608" i="2"/>
  <c r="J5628" i="2"/>
  <c r="J3822" i="2"/>
  <c r="J7086" i="2"/>
  <c r="J6301" i="2"/>
  <c r="J5147" i="2"/>
  <c r="J2767" i="2"/>
  <c r="J5958" i="2"/>
  <c r="J5873" i="2"/>
  <c r="J6648" i="2"/>
  <c r="J3729" i="2"/>
  <c r="J5871" i="2"/>
  <c r="J6700" i="2"/>
  <c r="J4030" i="2"/>
  <c r="J6303" i="2"/>
  <c r="J3059" i="2"/>
  <c r="J6679" i="2"/>
  <c r="J5720" i="2"/>
  <c r="J4020" i="2"/>
  <c r="J6985" i="2"/>
  <c r="J4738" i="2"/>
  <c r="J6384" i="2"/>
  <c r="J2802" i="2"/>
  <c r="J6677" i="2"/>
  <c r="J5702" i="2"/>
  <c r="J3992" i="2"/>
  <c r="J447" i="2"/>
  <c r="J6948" i="2"/>
  <c r="J6564" i="2"/>
  <c r="J6102" i="2"/>
  <c r="J5554" i="2"/>
  <c r="J4780" i="2"/>
  <c r="J3689" i="2"/>
  <c r="J1887" i="2"/>
  <c r="J6998" i="2"/>
  <c r="J6591" i="2"/>
  <c r="J6130" i="2"/>
  <c r="J5608" i="2"/>
  <c r="J4833" i="2"/>
  <c r="J3788" i="2"/>
  <c r="J2032" i="2"/>
  <c r="J7049" i="2"/>
  <c r="J6704" i="2"/>
  <c r="J6244" i="2"/>
  <c r="J5750" i="2"/>
  <c r="J5039" i="2"/>
  <c r="J4064" i="2"/>
  <c r="J2544" i="2"/>
  <c r="J7121" i="2"/>
  <c r="J6796" i="2"/>
  <c r="J6358" i="2"/>
  <c r="J5896" i="2"/>
  <c r="J5243" i="2"/>
  <c r="J4333" i="2"/>
  <c r="J3001" i="2"/>
  <c r="J631" i="2"/>
  <c r="J6879" i="2"/>
  <c r="J6472" i="2"/>
  <c r="J6012" i="2"/>
  <c r="J5419" i="2"/>
  <c r="J4602" i="2"/>
  <c r="J3382" i="2"/>
  <c r="J1370" i="2"/>
  <c r="J6986" i="2"/>
  <c r="J6620" i="2"/>
  <c r="J6160" i="2"/>
  <c r="J5641" i="2"/>
  <c r="J4871" i="2"/>
  <c r="J3859" i="2"/>
  <c r="J2153" i="2"/>
  <c r="J5802" i="2"/>
  <c r="J5442" i="2"/>
  <c r="J4982" i="2"/>
  <c r="J4449" i="2"/>
  <c r="J3796" i="2"/>
  <c r="J2872" i="2"/>
  <c r="J1658" i="2"/>
  <c r="J6663" i="2"/>
  <c r="J6317" i="2"/>
  <c r="J5971" i="2"/>
  <c r="J5626" i="2"/>
  <c r="J5223" i="2"/>
  <c r="J4725" i="2"/>
  <c r="J4112" i="2"/>
  <c r="J3332" i="2"/>
  <c r="J2318" i="2"/>
  <c r="J756" i="2"/>
  <c r="J6488" i="2"/>
  <c r="J6144" i="2"/>
  <c r="J5798" i="2"/>
  <c r="J5438" i="2"/>
  <c r="J4975" i="2"/>
  <c r="J4423" i="2"/>
  <c r="J3767" i="2"/>
  <c r="J2860" i="2"/>
  <c r="J1610" i="2"/>
  <c r="J5854" i="2"/>
  <c r="J5503" i="2"/>
  <c r="J5056" i="2"/>
  <c r="J4521" i="2"/>
  <c r="J3894" i="2"/>
  <c r="J3017" i="2"/>
  <c r="J1868" i="2"/>
  <c r="J6716" i="2"/>
  <c r="J6372" i="2"/>
  <c r="J6026" i="2"/>
  <c r="J5680" i="2"/>
  <c r="J5295" i="2"/>
  <c r="J4804" i="2"/>
  <c r="J4201" i="2"/>
  <c r="J3481" i="2"/>
  <c r="J2480" i="2"/>
  <c r="J1055" i="2"/>
  <c r="J91" i="2"/>
  <c r="J4264" i="2"/>
  <c r="J3884" i="2"/>
  <c r="J3414" i="2"/>
  <c r="J2854" i="2"/>
  <c r="J2185" i="2"/>
  <c r="J1351" i="2"/>
  <c r="J205" i="2"/>
  <c r="J6676" i="2"/>
  <c r="J6100" i="2"/>
  <c r="J5539" i="2"/>
  <c r="J4772" i="2"/>
  <c r="J3815" i="2"/>
  <c r="J2352" i="2"/>
  <c r="J1471" i="2"/>
  <c r="J372" i="2"/>
  <c r="J6924" i="2"/>
  <c r="J6521" i="2"/>
  <c r="J6139" i="2"/>
  <c r="J5754" i="2"/>
  <c r="J5336" i="2"/>
  <c r="J4803" i="2"/>
  <c r="J4197" i="2"/>
  <c r="J3539" i="2"/>
  <c r="J2577" i="2"/>
  <c r="J7047" i="2"/>
  <c r="J6830" i="2"/>
  <c r="J6600" i="2"/>
  <c r="J6368" i="2"/>
  <c r="J6138" i="2"/>
  <c r="J5908" i="2"/>
  <c r="J5678" i="2"/>
  <c r="J5430" i="2"/>
  <c r="J5134" i="2"/>
  <c r="J4802" i="2"/>
  <c r="J4439" i="2"/>
  <c r="J4077" i="2"/>
  <c r="J3662" i="2"/>
  <c r="J3124" i="2"/>
  <c r="J2514" i="2"/>
  <c r="J1767" i="2"/>
  <c r="J803" i="2"/>
  <c r="J7095" i="2"/>
  <c r="J6882" i="2"/>
  <c r="J6652" i="2"/>
  <c r="J6422" i="2"/>
  <c r="J6192" i="2"/>
  <c r="J5960" i="2"/>
  <c r="J5730" i="2"/>
  <c r="J5493" i="2"/>
  <c r="J5208" i="2"/>
  <c r="J4874" i="2"/>
  <c r="J4524" i="2"/>
  <c r="J4159" i="2"/>
  <c r="J3769" i="2"/>
  <c r="J3260" i="2"/>
  <c r="J2684" i="2"/>
  <c r="J1981" i="2"/>
  <c r="J1092" i="2"/>
  <c r="J7146" i="2"/>
  <c r="J6937" i="2"/>
  <c r="J6709" i="2"/>
  <c r="J6478" i="2"/>
  <c r="J6247" i="2"/>
  <c r="J6017" i="2"/>
  <c r="J5787" i="2"/>
  <c r="J5555" i="2"/>
  <c r="J5283" i="2"/>
  <c r="J4960" i="2"/>
  <c r="J4613" i="2"/>
  <c r="J4249" i="2"/>
  <c r="J3872" i="2"/>
  <c r="J3395" i="2"/>
  <c r="J2832" i="2"/>
  <c r="J2155" i="2"/>
  <c r="J1322" i="2"/>
  <c r="J155" i="2"/>
  <c r="J3413" i="2"/>
  <c r="J3047" i="2"/>
  <c r="J2494" i="2"/>
  <c r="J1650" i="2"/>
  <c r="J752" i="2"/>
  <c r="J7046" i="2"/>
  <c r="J6829" i="2"/>
  <c r="J6541" i="2"/>
  <c r="J6310" i="2"/>
  <c r="J6022" i="2"/>
  <c r="J5791" i="2"/>
  <c r="J5496" i="2"/>
  <c r="J5212" i="2"/>
  <c r="J4795" i="2"/>
  <c r="J4438" i="2"/>
  <c r="J3980" i="2"/>
  <c r="J3557" i="2"/>
  <c r="J2944" i="2"/>
  <c r="J2375" i="2"/>
  <c r="J1486" i="2"/>
  <c r="J536" i="2"/>
  <c r="J7006" i="2"/>
  <c r="J6784" i="2"/>
  <c r="J6496" i="2"/>
  <c r="J6266" i="2"/>
  <c r="J5978" i="2"/>
  <c r="J5748" i="2"/>
  <c r="J5444" i="2"/>
  <c r="J5153" i="2"/>
  <c r="J4733" i="2"/>
  <c r="J4368" i="2"/>
  <c r="J3900" i="2"/>
  <c r="J3466" i="2"/>
  <c r="J2840" i="2"/>
  <c r="J2253" i="2"/>
  <c r="J1333" i="2"/>
  <c r="J329" i="2"/>
  <c r="J6965" i="2"/>
  <c r="J6739" i="2"/>
  <c r="J6451" i="2"/>
  <c r="J6221" i="2"/>
  <c r="J5933" i="2"/>
  <c r="J5703" i="2"/>
  <c r="J5391" i="2"/>
  <c r="J5088" i="2"/>
  <c r="J4663" i="2"/>
  <c r="J4298" i="2"/>
  <c r="J3824" i="2"/>
  <c r="J3373" i="2"/>
  <c r="J2740" i="2"/>
  <c r="J2133" i="2"/>
  <c r="J1182" i="2"/>
  <c r="J108" i="2"/>
  <c r="J6695" i="2"/>
  <c r="J6503" i="2"/>
  <c r="J6263" i="2"/>
  <c r="J6071" i="2"/>
  <c r="J5831" i="2"/>
  <c r="J5639" i="2"/>
  <c r="J5383" i="2"/>
  <c r="J5160" i="2"/>
  <c r="J4846" i="2"/>
  <c r="J4583" i="2"/>
  <c r="J4241" i="2"/>
  <c r="J3966" i="2"/>
  <c r="J3570" i="2"/>
  <c r="J3204" i="2"/>
  <c r="J2722" i="2"/>
  <c r="J2273" i="2"/>
  <c r="J1602" i="2"/>
  <c r="J982" i="2"/>
  <c r="J5460" i="2"/>
  <c r="J5247" i="2"/>
  <c r="J4939" i="2"/>
  <c r="J4685" i="2"/>
  <c r="J4342" i="2"/>
  <c r="J4068" i="2"/>
  <c r="J3695" i="2"/>
  <c r="J3342" i="2"/>
  <c r="J2874" i="2"/>
  <c r="J2447" i="2"/>
  <c r="J1822" i="2"/>
  <c r="J1239" i="2"/>
  <c r="J246" i="2"/>
  <c r="J7005" i="2"/>
  <c r="J6765" i="2"/>
  <c r="J6573" i="2"/>
  <c r="J6333" i="2"/>
  <c r="J6141" i="2"/>
  <c r="J5901" i="2"/>
  <c r="J5709" i="2"/>
  <c r="J5459" i="2"/>
  <c r="J5246" i="2"/>
  <c r="J4938" i="2"/>
  <c r="J4684" i="2"/>
  <c r="J4341" i="2"/>
  <c r="J4067" i="2"/>
  <c r="J3694" i="2"/>
  <c r="J3341" i="2"/>
  <c r="J2873" i="2"/>
  <c r="J2446" i="2"/>
  <c r="J1821" i="2"/>
  <c r="J1234" i="2"/>
  <c r="J245" i="2"/>
  <c r="J3820" i="2"/>
  <c r="J3511" i="2"/>
  <c r="J3237" i="2"/>
  <c r="J2886" i="2"/>
  <c r="J2566" i="2"/>
  <c r="J2132" i="2"/>
  <c r="J1726" i="2"/>
  <c r="J1178" i="2"/>
  <c r="J579" i="2"/>
  <c r="J5098" i="2"/>
  <c r="J4889" i="2"/>
  <c r="J4618" i="2"/>
  <c r="J4390" i="2"/>
  <c r="J4104" i="2"/>
  <c r="J3875" i="2"/>
  <c r="J3576" i="2"/>
  <c r="J3302" i="2"/>
  <c r="J2957" i="2"/>
  <c r="J2652" i="2"/>
  <c r="J2220" i="2"/>
  <c r="J1839" i="2"/>
  <c r="J1282" i="2"/>
  <c r="J745" i="2"/>
  <c r="J5280" i="2"/>
  <c r="J5071" i="2"/>
  <c r="J4809" i="2"/>
  <c r="J4589" i="2"/>
  <c r="J4303" i="2"/>
  <c r="J4074" i="2"/>
  <c r="J3789" i="2"/>
  <c r="J3541" i="2"/>
  <c r="J3199" i="2"/>
  <c r="J2918" i="2"/>
  <c r="J2525" i="2"/>
  <c r="J2169" i="2"/>
  <c r="J1672" i="2"/>
  <c r="J1226" i="2"/>
  <c r="J502" i="2"/>
  <c r="J2650" i="2"/>
  <c r="J2333" i="2"/>
  <c r="J2059" i="2"/>
  <c r="J1671" i="2"/>
  <c r="J1337" i="2"/>
  <c r="J853" i="2"/>
  <c r="J379" i="2"/>
  <c r="J5485" i="2"/>
  <c r="J5293" i="2"/>
  <c r="J5053" i="2"/>
  <c r="J4861" i="2"/>
  <c r="J4612" i="2"/>
  <c r="J4402" i="2"/>
  <c r="J4140" i="2"/>
  <c r="J3931" i="2"/>
  <c r="J3664" i="2"/>
  <c r="J3436" i="2"/>
  <c r="J3150" i="2"/>
  <c r="J2915" i="2"/>
  <c r="J2601" i="2"/>
  <c r="J2348" i="2"/>
  <c r="J2006" i="2"/>
  <c r="J1688" i="2"/>
  <c r="J1276" i="2"/>
  <c r="J881" i="2"/>
  <c r="J286" i="2"/>
  <c r="J3491" i="2"/>
  <c r="J3205" i="2"/>
  <c r="J2977" i="2"/>
  <c r="J2663" i="2"/>
  <c r="J2412" i="2"/>
  <c r="J2073" i="2"/>
  <c r="J1769" i="2"/>
  <c r="J1353" i="2"/>
  <c r="J989" i="2"/>
  <c r="J403" i="2"/>
  <c r="J2948" i="2"/>
  <c r="J2686" i="2"/>
  <c r="J2477" i="2"/>
  <c r="J2201" i="2"/>
  <c r="J1972" i="2"/>
  <c r="J1636" i="2"/>
  <c r="J1358" i="2"/>
  <c r="J974" i="2"/>
  <c r="J588" i="2"/>
  <c r="J90" i="2"/>
  <c r="J3562" i="2"/>
  <c r="J3300" i="2"/>
  <c r="J3091" i="2"/>
  <c r="J2829" i="2"/>
  <c r="J2620" i="2"/>
  <c r="J2343" i="2"/>
  <c r="J2071" i="2"/>
  <c r="J1685" i="2"/>
  <c r="J1357" i="2"/>
  <c r="J733" i="2"/>
  <c r="J141" i="2"/>
  <c r="J1576" i="2"/>
  <c r="J1230" i="2"/>
  <c r="J678" i="2"/>
  <c r="J178" i="2"/>
  <c r="J4467" i="2"/>
  <c r="J4179" i="2"/>
  <c r="J3819" i="2"/>
  <c r="J3531" i="2"/>
  <c r="J3171" i="2"/>
  <c r="J2883" i="2"/>
  <c r="J2523" i="2"/>
  <c r="J2223" i="2"/>
  <c r="J1819" i="2"/>
  <c r="J1473" i="2"/>
  <c r="J1013" i="2"/>
  <c r="J489" i="2"/>
  <c r="J1788" i="2"/>
  <c r="J1428" i="2"/>
  <c r="J955" i="2"/>
  <c r="J478" i="2"/>
  <c r="J2207" i="2"/>
  <c r="J1775" i="2"/>
  <c r="J1223" i="2"/>
  <c r="J667" i="2"/>
  <c r="J1090" i="2"/>
  <c r="J600" i="2"/>
  <c r="J1053" i="2"/>
  <c r="J455" i="2"/>
  <c r="J772" i="2"/>
  <c r="J1048" i="2"/>
  <c r="J4270" i="2"/>
  <c r="J2904" i="2"/>
  <c r="J6793" i="2"/>
  <c r="J3210" i="2"/>
  <c r="J5725" i="2"/>
  <c r="J7128" i="2"/>
  <c r="J3057" i="2"/>
  <c r="J6782" i="2"/>
  <c r="J6819" i="2"/>
  <c r="J3605" i="2"/>
  <c r="J7090" i="2"/>
  <c r="J6746" i="2"/>
  <c r="J519" i="2"/>
  <c r="J5610" i="2"/>
  <c r="J2068" i="2"/>
  <c r="J6176" i="2"/>
  <c r="J2248" i="2"/>
  <c r="J6283" i="2"/>
  <c r="J4149" i="2"/>
  <c r="J6822" i="2"/>
  <c r="J5314" i="2"/>
  <c r="J6910" i="2"/>
  <c r="J4662" i="2"/>
  <c r="J6661" i="2"/>
  <c r="J3959" i="2"/>
  <c r="J5030" i="2"/>
  <c r="J1798" i="2"/>
  <c r="J5653" i="2"/>
  <c r="J3419" i="2"/>
  <c r="J6170" i="2"/>
  <c r="J4476" i="2"/>
  <c r="J5881" i="2"/>
  <c r="J3938" i="2"/>
  <c r="J6398" i="2"/>
  <c r="J4841" i="2"/>
  <c r="J1217" i="2"/>
  <c r="J3451" i="2"/>
  <c r="J279" i="2"/>
  <c r="J4854" i="2"/>
  <c r="J491" i="2"/>
  <c r="J5794" i="2"/>
  <c r="J3583" i="2"/>
  <c r="J6617" i="2"/>
  <c r="J5695" i="2"/>
  <c r="J4106" i="2"/>
  <c r="J2576" i="2"/>
  <c r="J6674" i="2"/>
  <c r="J5752" i="2"/>
  <c r="J4906" i="2"/>
  <c r="J3305" i="2"/>
  <c r="J7164" i="2"/>
  <c r="J6039" i="2"/>
  <c r="J4990" i="2"/>
  <c r="J3443" i="2"/>
  <c r="J2224" i="2"/>
  <c r="J3073" i="2"/>
  <c r="J7111" i="2"/>
  <c r="J6094" i="2"/>
  <c r="J5230" i="2"/>
  <c r="J3102" i="2"/>
  <c r="J7071" i="2"/>
  <c r="J6050" i="2"/>
  <c r="J4839" i="2"/>
  <c r="J3008" i="2"/>
  <c r="J7031" i="2"/>
  <c r="J6235" i="2"/>
  <c r="J4774" i="2"/>
  <c r="J2910" i="2"/>
  <c r="J174" i="2"/>
  <c r="J6083" i="2"/>
  <c r="J5448" i="2"/>
  <c r="J4327" i="2"/>
  <c r="J3227" i="2"/>
  <c r="J1026" i="2"/>
  <c r="J4701" i="2"/>
  <c r="J3361" i="2"/>
  <c r="J1267" i="2"/>
  <c r="J6393" i="2"/>
  <c r="J5525" i="2"/>
  <c r="J4700" i="2"/>
  <c r="J3360" i="2"/>
  <c r="J1266" i="2"/>
  <c r="J2980" i="2"/>
  <c r="J1312" i="2"/>
  <c r="J4689" i="2"/>
  <c r="J3656" i="2"/>
  <c r="J2335" i="2"/>
  <c r="J145" i="2"/>
  <c r="J4374" i="2"/>
  <c r="J3284" i="2"/>
  <c r="J1804" i="2"/>
  <c r="J2414" i="2"/>
  <c r="J993" i="2"/>
  <c r="J5113" i="2"/>
  <c r="J4206" i="2"/>
  <c r="J3221" i="2"/>
  <c r="J2091" i="2"/>
  <c r="J435" i="2"/>
  <c r="J2992" i="2"/>
  <c r="J2160" i="2"/>
  <c r="J553" i="2"/>
  <c r="J2272" i="2"/>
  <c r="J1082" i="2"/>
  <c r="J3575" i="2"/>
  <c r="J2633" i="2"/>
  <c r="J1375" i="2"/>
  <c r="J822" i="2"/>
  <c r="J4191" i="2"/>
  <c r="J2895" i="2"/>
  <c r="J1489" i="2"/>
  <c r="J1464" i="2"/>
  <c r="J1787" i="2"/>
  <c r="J79" i="2"/>
  <c r="J54" i="2"/>
  <c r="J458" i="2"/>
  <c r="J268" i="2"/>
  <c r="J784" i="2"/>
  <c r="J211" i="2"/>
  <c r="J629" i="2"/>
  <c r="J1065" i="2"/>
  <c r="J370" i="2"/>
  <c r="J774" i="2"/>
  <c r="J1102" i="2"/>
  <c r="J425" i="2"/>
  <c r="J857" i="2"/>
  <c r="J1247" i="2"/>
  <c r="J1547" i="2"/>
  <c r="J1919" i="2"/>
  <c r="J2219" i="2"/>
  <c r="J272" i="2"/>
  <c r="J634" i="2"/>
  <c r="J1016" i="2"/>
  <c r="J1272" i="2"/>
  <c r="J1548" i="2"/>
  <c r="J1800" i="2"/>
  <c r="J241" i="2"/>
  <c r="J677" i="2"/>
  <c r="J1049" i="2"/>
  <c r="J1315" i="2"/>
  <c r="J1589" i="2"/>
  <c r="J1833" i="2"/>
  <c r="J2092" i="2"/>
  <c r="J2314" i="2"/>
  <c r="J2547" i="2"/>
  <c r="J2751" i="2"/>
  <c r="J2979" i="2"/>
  <c r="J3183" i="2"/>
  <c r="J3411" i="2"/>
  <c r="J3615" i="2"/>
  <c r="J3843" i="2"/>
  <c r="J4047" i="2"/>
  <c r="J4275" i="2"/>
  <c r="J4479" i="2"/>
  <c r="J4707" i="2"/>
  <c r="J324" i="2"/>
  <c r="J718" i="2"/>
  <c r="J1050" i="2"/>
  <c r="J1346" i="2"/>
  <c r="J1590" i="2"/>
  <c r="J1864" i="2"/>
  <c r="J313" i="2"/>
  <c r="J785" i="2"/>
  <c r="J1165" i="2"/>
  <c r="J1461" i="2"/>
  <c r="J1701" i="2"/>
  <c r="J1942" i="2"/>
  <c r="J2156" i="2"/>
  <c r="J2371" i="2"/>
  <c r="J2528" i="2"/>
  <c r="J2685" i="2"/>
  <c r="J2842" i="2"/>
  <c r="J2999" i="2"/>
  <c r="J3156" i="2"/>
  <c r="J3313" i="2"/>
  <c r="J3470" i="2"/>
  <c r="J3628" i="2"/>
  <c r="J114" i="2"/>
  <c r="J416" i="2"/>
  <c r="J711" i="2"/>
  <c r="J998" i="2"/>
  <c r="J1238" i="2"/>
  <c r="J1444" i="2"/>
  <c r="J1652" i="2"/>
  <c r="J1858" i="2"/>
  <c r="J2044" i="2"/>
  <c r="J2215" i="2"/>
  <c r="J2385" i="2"/>
  <c r="J2542" i="2"/>
  <c r="J2699" i="2"/>
  <c r="J2856" i="2"/>
  <c r="J77" i="2"/>
  <c r="J433" i="2"/>
  <c r="J793" i="2"/>
  <c r="J1115" i="2"/>
  <c r="J1377" i="2"/>
  <c r="J1625" i="2"/>
  <c r="J1873" i="2"/>
  <c r="J2090" i="2"/>
  <c r="J2295" i="2"/>
  <c r="J2491" i="2"/>
  <c r="J2678" i="2"/>
  <c r="J2866" i="2"/>
  <c r="J3048" i="2"/>
  <c r="J3220" i="2"/>
  <c r="J3391" i="2"/>
  <c r="J3563" i="2"/>
  <c r="J318" i="2"/>
  <c r="J675" i="2"/>
  <c r="J1020" i="2"/>
  <c r="J1294" i="2"/>
  <c r="J1542" i="2"/>
  <c r="J1794" i="2"/>
  <c r="J2022" i="2"/>
  <c r="J2227" i="2"/>
  <c r="J2429" i="2"/>
  <c r="J2616" i="2"/>
  <c r="J2806" i="2"/>
  <c r="J2993" i="2"/>
  <c r="J3164" i="2"/>
  <c r="J3335" i="2"/>
  <c r="J3506" i="2"/>
  <c r="J3678" i="2"/>
  <c r="J3839" i="2"/>
  <c r="J3996" i="2"/>
  <c r="J4153" i="2"/>
  <c r="J4310" i="2"/>
  <c r="J4468" i="2"/>
  <c r="J4625" i="2"/>
  <c r="J4777" i="2"/>
  <c r="J4921" i="2"/>
  <c r="J5065" i="2"/>
  <c r="J5209" i="2"/>
  <c r="J5353" i="2"/>
  <c r="J5497" i="2"/>
  <c r="J173" i="2"/>
  <c r="J525" i="2"/>
  <c r="J888" i="2"/>
  <c r="J1193" i="2"/>
  <c r="J1441" i="2"/>
  <c r="J1693" i="2"/>
  <c r="J1938" i="2"/>
  <c r="J2145" i="2"/>
  <c r="J2349" i="2"/>
  <c r="J2539" i="2"/>
  <c r="J59" i="2"/>
  <c r="J539" i="2"/>
  <c r="J1006" i="2"/>
  <c r="J1365" i="2"/>
  <c r="J1697" i="2"/>
  <c r="J2011" i="2"/>
  <c r="J2287" i="2"/>
  <c r="J2545" i="2"/>
  <c r="J2785" i="2"/>
  <c r="J3010" i="2"/>
  <c r="J3215" i="2"/>
  <c r="J3422" i="2"/>
  <c r="J3623" i="2"/>
  <c r="J3803" i="2"/>
  <c r="J3974" i="2"/>
  <c r="J4146" i="2"/>
  <c r="J4317" i="2"/>
  <c r="J4488" i="2"/>
  <c r="J4660" i="2"/>
  <c r="J4822" i="2"/>
  <c r="J4979" i="2"/>
  <c r="J5136" i="2"/>
  <c r="J5294" i="2"/>
  <c r="J457" i="2"/>
  <c r="J932" i="2"/>
  <c r="J1311" i="2"/>
  <c r="J1641" i="2"/>
  <c r="J1966" i="2"/>
  <c r="J2240" i="2"/>
  <c r="J2504" i="2"/>
  <c r="J2749" i="2"/>
  <c r="J2976" i="2"/>
  <c r="J3184" i="2"/>
  <c r="J3388" i="2"/>
  <c r="J3594" i="2"/>
  <c r="J3776" i="2"/>
  <c r="J3947" i="2"/>
  <c r="J4118" i="2"/>
  <c r="J4290" i="2"/>
  <c r="J4461" i="2"/>
  <c r="J4632" i="2"/>
  <c r="J4797" i="2"/>
  <c r="J4954" i="2"/>
  <c r="J5111" i="2"/>
  <c r="J307" i="2"/>
  <c r="J781" i="2"/>
  <c r="J1205" i="2"/>
  <c r="J1537" i="2"/>
  <c r="J1867" i="2"/>
  <c r="J2152" i="2"/>
  <c r="J2421" i="2"/>
  <c r="J2674" i="2"/>
  <c r="J2903" i="2"/>
  <c r="J3115" i="2"/>
  <c r="J3322" i="2"/>
  <c r="J3527" i="2"/>
  <c r="J3718" i="2"/>
  <c r="J3890" i="2"/>
  <c r="J294" i="2"/>
  <c r="J923" i="2"/>
  <c r="J1412" i="2"/>
  <c r="J1856" i="2"/>
  <c r="J2235" i="2"/>
  <c r="J2579" i="2"/>
  <c r="J2893" i="2"/>
  <c r="J3176" i="2"/>
  <c r="J3452" i="2"/>
  <c r="J3713" i="2"/>
  <c r="J3942" i="2"/>
  <c r="J4152" i="2"/>
  <c r="J4357" i="2"/>
  <c r="J4565" i="2"/>
  <c r="J4766" i="2"/>
  <c r="J4955" i="2"/>
  <c r="J5143" i="2"/>
  <c r="J5315" i="2"/>
  <c r="J5472" i="2"/>
  <c r="J5625" i="2"/>
  <c r="J5769" i="2"/>
  <c r="J5913" i="2"/>
  <c r="J6057" i="2"/>
  <c r="J6201" i="2"/>
  <c r="J6345" i="2"/>
  <c r="J6489" i="2"/>
  <c r="J6633" i="2"/>
  <c r="J6777" i="2"/>
  <c r="J6921" i="2"/>
  <c r="J7065" i="2"/>
  <c r="J295" i="2"/>
  <c r="J924" i="2"/>
  <c r="J1413" i="2"/>
  <c r="J1861" i="2"/>
  <c r="J2237" i="2"/>
  <c r="J2582" i="2"/>
  <c r="J2897" i="2"/>
  <c r="J3179" i="2"/>
  <c r="J3453" i="2"/>
  <c r="J3714" i="2"/>
  <c r="J3943" i="2"/>
  <c r="J4154" i="2"/>
  <c r="J4358" i="2"/>
  <c r="J4566" i="2"/>
  <c r="J4767" i="2"/>
  <c r="J4956" i="2"/>
  <c r="J5144" i="2"/>
  <c r="J5316" i="2"/>
  <c r="J5474" i="2"/>
  <c r="J608" i="2"/>
  <c r="J1196" i="2"/>
  <c r="J1639" i="2"/>
  <c r="J2054" i="2"/>
  <c r="J2418" i="2"/>
  <c r="J2747" i="2"/>
  <c r="J3043" i="2"/>
  <c r="J3317" i="2"/>
  <c r="J3590" i="2"/>
  <c r="J3830" i="2"/>
  <c r="J4053" i="2"/>
  <c r="J4257" i="2"/>
  <c r="J4464" i="2"/>
  <c r="J4669" i="2"/>
  <c r="J4864" i="2"/>
  <c r="J5051" i="2"/>
  <c r="J5234" i="2"/>
  <c r="J5396" i="2"/>
  <c r="J5553" i="2"/>
  <c r="J5699" i="2"/>
  <c r="J5843" i="2"/>
  <c r="J5987" i="2"/>
  <c r="J6131" i="2"/>
  <c r="J6275" i="2"/>
  <c r="J6419" i="2"/>
  <c r="J6563" i="2"/>
  <c r="J6707" i="2"/>
  <c r="J6851" i="2"/>
  <c r="J474" i="2"/>
  <c r="J1241" i="2"/>
  <c r="J1828" i="2"/>
  <c r="J2337" i="2"/>
  <c r="J2779" i="2"/>
  <c r="J3160" i="2"/>
  <c r="J3528" i="2"/>
  <c r="J3853" i="2"/>
  <c r="J4139" i="2"/>
  <c r="J4413" i="2"/>
  <c r="J4687" i="2"/>
  <c r="J4943" i="2"/>
  <c r="J5192" i="2"/>
  <c r="J5410" i="2"/>
  <c r="J5602" i="2"/>
  <c r="J5775" i="2"/>
  <c r="J5947" i="2"/>
  <c r="J6121" i="2"/>
  <c r="J6293" i="2"/>
  <c r="J6466" i="2"/>
  <c r="J6639" i="2"/>
  <c r="J6811" i="2"/>
  <c r="J6978" i="2"/>
  <c r="J7135" i="2"/>
  <c r="J681" i="2"/>
  <c r="J1386" i="2"/>
  <c r="J1976" i="2"/>
  <c r="J2453" i="2"/>
  <c r="J2877" i="2"/>
  <c r="J3256" i="2"/>
  <c r="J3617" i="2"/>
  <c r="J3929" i="2"/>
  <c r="J4210" i="2"/>
  <c r="J4484" i="2"/>
  <c r="J4755" i="2"/>
  <c r="J5008" i="2"/>
  <c r="J5250" i="2"/>
  <c r="J5464" i="2"/>
  <c r="J5646" i="2"/>
  <c r="J5820" i="2"/>
  <c r="J5992" i="2"/>
  <c r="J6164" i="2"/>
  <c r="J6338" i="2"/>
  <c r="J6510" i="2"/>
  <c r="J6684" i="2"/>
  <c r="J6856" i="2"/>
  <c r="J7019" i="2"/>
  <c r="J43" i="2"/>
  <c r="J894" i="2"/>
  <c r="J1540" i="2"/>
  <c r="J2096" i="2"/>
  <c r="J2563" i="2"/>
  <c r="J2983" i="2"/>
  <c r="J3346" i="2"/>
  <c r="J3700" i="2"/>
  <c r="J4006" i="2"/>
  <c r="J4280" i="2"/>
  <c r="J4554" i="2"/>
  <c r="J4819" i="2"/>
  <c r="J5070" i="2"/>
  <c r="J5308" i="2"/>
  <c r="J5513" i="2"/>
  <c r="J5691" i="2"/>
  <c r="J5863" i="2"/>
  <c r="J6037" i="2"/>
  <c r="J6209" i="2"/>
  <c r="J6382" i="2"/>
  <c r="J6555" i="2"/>
  <c r="J6727" i="2"/>
  <c r="J6901" i="2"/>
  <c r="J7059" i="2"/>
  <c r="J273" i="2"/>
  <c r="J1086" i="2"/>
  <c r="J1694" i="2"/>
  <c r="J2222" i="2"/>
  <c r="J2682" i="2"/>
  <c r="J554" i="2"/>
  <c r="J328" i="2"/>
  <c r="J808" i="2"/>
  <c r="J225" i="2"/>
  <c r="J657" i="2"/>
  <c r="J1077" i="2"/>
  <c r="J399" i="2"/>
  <c r="J788" i="2"/>
  <c r="J1126" i="2"/>
  <c r="J443" i="2"/>
  <c r="J875" i="2"/>
  <c r="J1259" i="2"/>
  <c r="J1571" i="2"/>
  <c r="J1931" i="2"/>
  <c r="J2231" i="2"/>
  <c r="J288" i="2"/>
  <c r="J651" i="2"/>
  <c r="J1032" i="2"/>
  <c r="J1284" i="2"/>
  <c r="J1560" i="2"/>
  <c r="J1812" i="2"/>
  <c r="J261" i="2"/>
  <c r="J695" i="2"/>
  <c r="J1067" i="2"/>
  <c r="J1329" i="2"/>
  <c r="J1603" i="2"/>
  <c r="J1849" i="2"/>
  <c r="J2105" i="2"/>
  <c r="J2328" i="2"/>
  <c r="J2559" i="2"/>
  <c r="J2763" i="2"/>
  <c r="J2991" i="2"/>
  <c r="J3195" i="2"/>
  <c r="J3423" i="2"/>
  <c r="J3627" i="2"/>
  <c r="J3855" i="2"/>
  <c r="J4059" i="2"/>
  <c r="J4287" i="2"/>
  <c r="J4491" i="2"/>
  <c r="J4719" i="2"/>
  <c r="J346" i="2"/>
  <c r="J740" i="2"/>
  <c r="J1068" i="2"/>
  <c r="J1360" i="2"/>
  <c r="J1604" i="2"/>
  <c r="J1878" i="2"/>
  <c r="J335" i="2"/>
  <c r="J811" i="2"/>
  <c r="J1183" i="2"/>
  <c r="J1479" i="2"/>
  <c r="J1721" i="2"/>
  <c r="J1971" i="2"/>
  <c r="J2172" i="2"/>
  <c r="J2384" i="2"/>
  <c r="J2541" i="2"/>
  <c r="J2698" i="2"/>
  <c r="J2855" i="2"/>
  <c r="J3012" i="2"/>
  <c r="J3169" i="2"/>
  <c r="J3326" i="2"/>
  <c r="J3484" i="2"/>
  <c r="J3641" i="2"/>
  <c r="J142" i="2"/>
  <c r="J438" i="2"/>
  <c r="J735" i="2"/>
  <c r="J1022" i="2"/>
  <c r="J1254" i="2"/>
  <c r="J1462" i="2"/>
  <c r="J1670" i="2"/>
  <c r="J1876" i="2"/>
  <c r="J2058" i="2"/>
  <c r="J2229" i="2"/>
  <c r="J2398" i="2"/>
  <c r="J2555" i="2"/>
  <c r="J2712" i="2"/>
  <c r="J2869" i="2"/>
  <c r="J105" i="2"/>
  <c r="J465" i="2"/>
  <c r="J825" i="2"/>
  <c r="J1141" i="2"/>
  <c r="J1397" i="2"/>
  <c r="J1645" i="2"/>
  <c r="J1897" i="2"/>
  <c r="J2107" i="2"/>
  <c r="J2311" i="2"/>
  <c r="J2506" i="2"/>
  <c r="J2694" i="2"/>
  <c r="J2884" i="2"/>
  <c r="J3062" i="2"/>
  <c r="J3234" i="2"/>
  <c r="J3406" i="2"/>
  <c r="J3577" i="2"/>
  <c r="J348" i="2"/>
  <c r="J706" i="2"/>
  <c r="J1044" i="2"/>
  <c r="J1314" i="2"/>
  <c r="J1564" i="2"/>
  <c r="J1814" i="2"/>
  <c r="J2038" i="2"/>
  <c r="J2246" i="2"/>
  <c r="J2444" i="2"/>
  <c r="J2632" i="2"/>
  <c r="J2821" i="2"/>
  <c r="J3007" i="2"/>
  <c r="J3178" i="2"/>
  <c r="J3349" i="2"/>
  <c r="J3521" i="2"/>
  <c r="J3692" i="2"/>
  <c r="J3852" i="2"/>
  <c r="J4009" i="2"/>
  <c r="J4166" i="2"/>
  <c r="J4324" i="2"/>
  <c r="J4481" i="2"/>
  <c r="J4638" i="2"/>
  <c r="J4789" i="2"/>
  <c r="J4933" i="2"/>
  <c r="J5077" i="2"/>
  <c r="J5221" i="2"/>
  <c r="J5365" i="2"/>
  <c r="J5509" i="2"/>
  <c r="J203" i="2"/>
  <c r="J559" i="2"/>
  <c r="J914" i="2"/>
  <c r="J1213" i="2"/>
  <c r="J1465" i="2"/>
  <c r="J1711" i="2"/>
  <c r="J1954" i="2"/>
  <c r="J2162" i="2"/>
  <c r="J2366" i="2"/>
  <c r="J2556" i="2"/>
  <c r="J102" i="2"/>
  <c r="J576" i="2"/>
  <c r="J1036" i="2"/>
  <c r="J1390" i="2"/>
  <c r="J1724" i="2"/>
  <c r="J2034" i="2"/>
  <c r="J2308" i="2"/>
  <c r="J2564" i="2"/>
  <c r="J2807" i="2"/>
  <c r="J3028" i="2"/>
  <c r="J3232" i="2"/>
  <c r="J3439" i="2"/>
  <c r="J3638" i="2"/>
  <c r="J3817" i="2"/>
  <c r="J3989" i="2"/>
  <c r="J4160" i="2"/>
  <c r="J4331" i="2"/>
  <c r="J4502" i="2"/>
  <c r="J4674" i="2"/>
  <c r="J4835" i="2"/>
  <c r="J4992" i="2"/>
  <c r="J5150" i="2"/>
  <c r="J22" i="2"/>
  <c r="J503" i="2"/>
  <c r="J971" i="2"/>
  <c r="J1341" i="2"/>
  <c r="J1673" i="2"/>
  <c r="J1993" i="2"/>
  <c r="J2266" i="2"/>
  <c r="J2526" i="2"/>
  <c r="J2769" i="2"/>
  <c r="J2995" i="2"/>
  <c r="J3200" i="2"/>
  <c r="J3404" i="2"/>
  <c r="J3609" i="2"/>
  <c r="J3790" i="2"/>
  <c r="J3961" i="2"/>
  <c r="J4133" i="2"/>
  <c r="J4304" i="2"/>
  <c r="J4475" i="2"/>
  <c r="J4646" i="2"/>
  <c r="J4810" i="2"/>
  <c r="J4967" i="2"/>
  <c r="J5124" i="2"/>
  <c r="J344" i="2"/>
  <c r="J819" i="2"/>
  <c r="J1228" i="2"/>
  <c r="J1558" i="2"/>
  <c r="J1890" i="2"/>
  <c r="J2175" i="2"/>
  <c r="J2442" i="2"/>
  <c r="J2693" i="2"/>
  <c r="J2923" i="2"/>
  <c r="J3132" i="2"/>
  <c r="J3338" i="2"/>
  <c r="J3544" i="2"/>
  <c r="J3733" i="2"/>
  <c r="J3906" i="2"/>
  <c r="J351" i="2"/>
  <c r="J980" i="2"/>
  <c r="J1454" i="2"/>
  <c r="J1900" i="2"/>
  <c r="J2269" i="2"/>
  <c r="J2612" i="2"/>
  <c r="J2924" i="2"/>
  <c r="J3202" i="2"/>
  <c r="J3476" i="2"/>
  <c r="J3736" i="2"/>
  <c r="J3964" i="2"/>
  <c r="J4170" i="2"/>
  <c r="J4377" i="2"/>
  <c r="J4581" i="2"/>
  <c r="J4781" i="2"/>
  <c r="J4971" i="2"/>
  <c r="J5158" i="2"/>
  <c r="J5328" i="2"/>
  <c r="J5486" i="2"/>
  <c r="J5637" i="2"/>
  <c r="J5781" i="2"/>
  <c r="J5925" i="2"/>
  <c r="J6069" i="2"/>
  <c r="J6213" i="2"/>
  <c r="J6357" i="2"/>
  <c r="J6501" i="2"/>
  <c r="J6645" i="2"/>
  <c r="J6789" i="2"/>
  <c r="J6933" i="2"/>
  <c r="J7077" i="2"/>
  <c r="J353" i="2"/>
  <c r="J981" i="2"/>
  <c r="J1455" i="2"/>
  <c r="J1901" i="2"/>
  <c r="J2270" i="2"/>
  <c r="J2613" i="2"/>
  <c r="J2925" i="2"/>
  <c r="J3203" i="2"/>
  <c r="J3479" i="2"/>
  <c r="J3737" i="2"/>
  <c r="J3965" i="2"/>
  <c r="J4171" i="2"/>
  <c r="J4378" i="2"/>
  <c r="J4582" i="2"/>
  <c r="J4782" i="2"/>
  <c r="J4972" i="2"/>
  <c r="J5159" i="2"/>
  <c r="J5330" i="2"/>
  <c r="J33" i="2"/>
  <c r="J670" i="2"/>
  <c r="J1240" i="2"/>
  <c r="J1681" i="2"/>
  <c r="J2089" i="2"/>
  <c r="J2448" i="2"/>
  <c r="J2776" i="2"/>
  <c r="J3069" i="2"/>
  <c r="J3343" i="2"/>
  <c r="J3613" i="2"/>
  <c r="J3851" i="2"/>
  <c r="J4069" i="2"/>
  <c r="J4277" i="2"/>
  <c r="J4482" i="2"/>
  <c r="J4686" i="2"/>
  <c r="J4879" i="2"/>
  <c r="J5067" i="2"/>
  <c r="J5248" i="2"/>
  <c r="J5409" i="2"/>
  <c r="J5566" i="2"/>
  <c r="J5711" i="2"/>
  <c r="J5855" i="2"/>
  <c r="J5999" i="2"/>
  <c r="J6143" i="2"/>
  <c r="J6287" i="2"/>
  <c r="J6431" i="2"/>
  <c r="J6575" i="2"/>
  <c r="J6719" i="2"/>
  <c r="J6863" i="2"/>
  <c r="J526" i="2"/>
  <c r="J1286" i="2"/>
  <c r="J1880" i="2"/>
  <c r="J2373" i="2"/>
  <c r="J2810" i="2"/>
  <c r="J3189" i="2"/>
  <c r="J3554" i="2"/>
  <c r="J3877" i="2"/>
  <c r="J4162" i="2"/>
  <c r="J4436" i="2"/>
  <c r="J4710" i="2"/>
  <c r="J4962" i="2"/>
  <c r="J5210" i="2"/>
  <c r="J5427" i="2"/>
  <c r="J5617" i="2"/>
  <c r="J5789" i="2"/>
  <c r="J5962" i="2"/>
  <c r="J6135" i="2"/>
  <c r="J6307" i="2"/>
  <c r="J6481" i="2"/>
  <c r="J6653" i="2"/>
  <c r="J6826" i="2"/>
  <c r="J6991" i="2"/>
  <c r="J7148" i="2"/>
  <c r="J750" i="2"/>
  <c r="J1435" i="2"/>
  <c r="J2009" i="2"/>
  <c r="J2486" i="2"/>
  <c r="J2911" i="2"/>
  <c r="J3282" i="2"/>
  <c r="J3644" i="2"/>
  <c r="J3954" i="2"/>
  <c r="J4230" i="2"/>
  <c r="J4506" i="2"/>
  <c r="J4775" i="2"/>
  <c r="J5026" i="2"/>
  <c r="J5268" i="2"/>
  <c r="J5480" i="2"/>
  <c r="J5660" i="2"/>
  <c r="J5834" i="2"/>
  <c r="J6006" i="2"/>
  <c r="J6180" i="2"/>
  <c r="J6352" i="2"/>
  <c r="J6524" i="2"/>
  <c r="J6698" i="2"/>
  <c r="J6870" i="2"/>
  <c r="J7032" i="2"/>
  <c r="J120" i="2"/>
  <c r="J956" i="2"/>
  <c r="J1580" i="2"/>
  <c r="J2136" i="2"/>
  <c r="J2599" i="2"/>
  <c r="J3009" i="2"/>
  <c r="J3376" i="2"/>
  <c r="J3727" i="2"/>
  <c r="J4027" i="2"/>
  <c r="J4301" i="2"/>
  <c r="J4577" i="2"/>
  <c r="J4840" i="2"/>
  <c r="J5091" i="2"/>
  <c r="J5324" i="2"/>
  <c r="J5529" i="2"/>
  <c r="J5705" i="2"/>
  <c r="J5878" i="2"/>
  <c r="J6051" i="2"/>
  <c r="J6223" i="2"/>
  <c r="J6397" i="2"/>
  <c r="J6569" i="2"/>
  <c r="J6742" i="2"/>
  <c r="J6915" i="2"/>
  <c r="J7072" i="2"/>
  <c r="J331" i="2"/>
  <c r="J1148" i="2"/>
  <c r="J1741" i="2"/>
  <c r="J2256" i="2"/>
  <c r="J2717" i="2"/>
  <c r="J602" i="2"/>
  <c r="J340" i="2"/>
  <c r="J820" i="2"/>
  <c r="J239" i="2"/>
  <c r="J729" i="2"/>
  <c r="J1137" i="2"/>
  <c r="J442" i="2"/>
  <c r="J816" i="2"/>
  <c r="J24" i="2"/>
  <c r="J461" i="2"/>
  <c r="J921" i="2"/>
  <c r="J1283" i="2"/>
  <c r="J1643" i="2"/>
  <c r="J1943" i="2"/>
  <c r="J2267" i="2"/>
  <c r="J306" i="2"/>
  <c r="J704" i="2"/>
  <c r="J1046" i="2"/>
  <c r="J1344" i="2"/>
  <c r="J1572" i="2"/>
  <c r="J1848" i="2"/>
  <c r="J281" i="2"/>
  <c r="J761" i="2"/>
  <c r="J1083" i="2"/>
  <c r="J1373" i="2"/>
  <c r="J1617" i="2"/>
  <c r="J1891" i="2"/>
  <c r="J2118" i="2"/>
  <c r="J2367" i="2"/>
  <c r="J2571" i="2"/>
  <c r="J2799" i="2"/>
  <c r="J3003" i="2"/>
  <c r="J3231" i="2"/>
  <c r="J3435" i="2"/>
  <c r="J3663" i="2"/>
  <c r="J3867" i="2"/>
  <c r="J4095" i="2"/>
  <c r="J4299" i="2"/>
  <c r="J4527" i="2"/>
  <c r="J10" i="2"/>
  <c r="J406" i="2"/>
  <c r="J762" i="2"/>
  <c r="J1120" i="2"/>
  <c r="J1374" i="2"/>
  <c r="J1648" i="2"/>
  <c r="J1892" i="2"/>
  <c r="J415" i="2"/>
  <c r="J835" i="2"/>
  <c r="J1237" i="2"/>
  <c r="J1495" i="2"/>
  <c r="J1737" i="2"/>
  <c r="J1985" i="2"/>
  <c r="J2200" i="2"/>
  <c r="J2397" i="2"/>
  <c r="J2554" i="2"/>
  <c r="J2711" i="2"/>
  <c r="J2868" i="2"/>
  <c r="J3025" i="2"/>
  <c r="J3182" i="2"/>
  <c r="J3340" i="2"/>
  <c r="J3497" i="2"/>
  <c r="J3654" i="2"/>
  <c r="J164" i="2"/>
  <c r="J464" i="2"/>
  <c r="J764" i="2"/>
  <c r="J1040" i="2"/>
  <c r="J1270" i="2"/>
  <c r="J1480" i="2"/>
  <c r="J1686" i="2"/>
  <c r="J1894" i="2"/>
  <c r="J2072" i="2"/>
  <c r="J2244" i="2"/>
  <c r="J2411" i="2"/>
  <c r="J2568" i="2"/>
  <c r="J2725" i="2"/>
  <c r="J2882" i="2"/>
  <c r="J133" i="2"/>
  <c r="J497" i="2"/>
  <c r="J851" i="2"/>
  <c r="J1167" i="2"/>
  <c r="J1419" i="2"/>
  <c r="J1665" i="2"/>
  <c r="J1915" i="2"/>
  <c r="J2124" i="2"/>
  <c r="J2331" i="2"/>
  <c r="J2521" i="2"/>
  <c r="J2709" i="2"/>
  <c r="J2899" i="2"/>
  <c r="J3077" i="2"/>
  <c r="J3249" i="2"/>
  <c r="J3420" i="2"/>
  <c r="J17" i="2"/>
  <c r="J378" i="2"/>
  <c r="J732" i="2"/>
  <c r="J1070" i="2"/>
  <c r="J1336" i="2"/>
  <c r="J1586" i="2"/>
  <c r="J1832" i="2"/>
  <c r="J2056" i="2"/>
  <c r="J2263" i="2"/>
  <c r="J2459" i="2"/>
  <c r="J2649" i="2"/>
  <c r="J2837" i="2"/>
  <c r="J3021" i="2"/>
  <c r="J3192" i="2"/>
  <c r="J3364" i="2"/>
  <c r="J3535" i="2"/>
  <c r="J3707" i="2"/>
  <c r="J3865" i="2"/>
  <c r="J4022" i="2"/>
  <c r="J4180" i="2"/>
  <c r="J4337" i="2"/>
  <c r="J4494" i="2"/>
  <c r="J4651" i="2"/>
  <c r="J4801" i="2"/>
  <c r="J4945" i="2"/>
  <c r="J5089" i="2"/>
  <c r="J5233" i="2"/>
  <c r="J5377" i="2"/>
  <c r="J5521" i="2"/>
  <c r="J229" i="2"/>
  <c r="J589" i="2"/>
  <c r="J943" i="2"/>
  <c r="J1233" i="2"/>
  <c r="J1483" i="2"/>
  <c r="J1731" i="2"/>
  <c r="J1973" i="2"/>
  <c r="J2178" i="2"/>
  <c r="J2382" i="2"/>
  <c r="J2572" i="2"/>
  <c r="J144" i="2"/>
  <c r="J622" i="2"/>
  <c r="J1072" i="2"/>
  <c r="J1422" i="2"/>
  <c r="J1754" i="2"/>
  <c r="J2060" i="2"/>
  <c r="J2334" i="2"/>
  <c r="J2588" i="2"/>
  <c r="J2825" i="2"/>
  <c r="J3044" i="2"/>
  <c r="J3251" i="2"/>
  <c r="J3455" i="2"/>
  <c r="J3655" i="2"/>
  <c r="J3832" i="2"/>
  <c r="J4003" i="2"/>
  <c r="J4174" i="2"/>
  <c r="J4345" i="2"/>
  <c r="J4517" i="2"/>
  <c r="J4688" i="2"/>
  <c r="J4848" i="2"/>
  <c r="J5006" i="2"/>
  <c r="J5163" i="2"/>
  <c r="J60" i="2"/>
  <c r="J540" i="2"/>
  <c r="J1007" i="2"/>
  <c r="J1366" i="2"/>
  <c r="J1698" i="2"/>
  <c r="J2012" i="2"/>
  <c r="J2289" i="2"/>
  <c r="J2546" i="2"/>
  <c r="J2786" i="2"/>
  <c r="J3011" i="2"/>
  <c r="J3216" i="2"/>
  <c r="J3424" i="2"/>
  <c r="J3624" i="2"/>
  <c r="J3804" i="2"/>
  <c r="J3976" i="2"/>
  <c r="J4147" i="2"/>
  <c r="J4318" i="2"/>
  <c r="J4489" i="2"/>
  <c r="J4661" i="2"/>
  <c r="J4823" i="2"/>
  <c r="J4980" i="2"/>
  <c r="J5138" i="2"/>
  <c r="J382" i="2"/>
  <c r="J867" i="2"/>
  <c r="J1262" i="2"/>
  <c r="J1592" i="2"/>
  <c r="J1924" i="2"/>
  <c r="J2199" i="2"/>
  <c r="J2466" i="2"/>
  <c r="J2716" i="2"/>
  <c r="J2940" i="2"/>
  <c r="J3151" i="2"/>
  <c r="J3356" i="2"/>
  <c r="J3560" i="2"/>
  <c r="J3749" i="2"/>
  <c r="J3920" i="2"/>
  <c r="J396" i="2"/>
  <c r="J1024" i="2"/>
  <c r="J1491" i="2"/>
  <c r="J1930" i="2"/>
  <c r="J2298" i="2"/>
  <c r="J2639" i="2"/>
  <c r="J2949" i="2"/>
  <c r="J3225" i="2"/>
  <c r="J3499" i="2"/>
  <c r="J3753" i="2"/>
  <c r="J3981" i="2"/>
  <c r="J4186" i="2"/>
  <c r="J4393" i="2"/>
  <c r="J4597" i="2"/>
  <c r="J4798" i="2"/>
  <c r="J4986" i="2"/>
  <c r="J5174" i="2"/>
  <c r="J5342" i="2"/>
  <c r="J5499" i="2"/>
  <c r="J5649" i="2"/>
  <c r="J5793" i="2"/>
  <c r="J5937" i="2"/>
  <c r="J6081" i="2"/>
  <c r="J6225" i="2"/>
  <c r="J6369" i="2"/>
  <c r="J6513" i="2"/>
  <c r="J6657" i="2"/>
  <c r="J6801" i="2"/>
  <c r="J6945" i="2"/>
  <c r="J7089" i="2"/>
  <c r="J401" i="2"/>
  <c r="J1025" i="2"/>
  <c r="J1492" i="2"/>
  <c r="J1933" i="2"/>
  <c r="J2302" i="2"/>
  <c r="J2640" i="2"/>
  <c r="J2950" i="2"/>
  <c r="J3226" i="2"/>
  <c r="J3500" i="2"/>
  <c r="J3754" i="2"/>
  <c r="J3982" i="2"/>
  <c r="J4187" i="2"/>
  <c r="J4394" i="2"/>
  <c r="J4600" i="2"/>
  <c r="J4799" i="2"/>
  <c r="J4987" i="2"/>
  <c r="J5175" i="2"/>
  <c r="J5343" i="2"/>
  <c r="J87" i="2"/>
  <c r="J725" i="2"/>
  <c r="J1268" i="2"/>
  <c r="J1714" i="2"/>
  <c r="J2119" i="2"/>
  <c r="J2472" i="2"/>
  <c r="J2798" i="2"/>
  <c r="J3089" i="2"/>
  <c r="J3365" i="2"/>
  <c r="J3633" i="2"/>
  <c r="J3870" i="2"/>
  <c r="J4086" i="2"/>
  <c r="J4293" i="2"/>
  <c r="J4498" i="2"/>
  <c r="J4705" i="2"/>
  <c r="J4894" i="2"/>
  <c r="J5082" i="2"/>
  <c r="J5262" i="2"/>
  <c r="J5422" i="2"/>
  <c r="J5579" i="2"/>
  <c r="J5723" i="2"/>
  <c r="J5867" i="2"/>
  <c r="J6011" i="2"/>
  <c r="J6155" i="2"/>
  <c r="J6299" i="2"/>
  <c r="J6443" i="2"/>
  <c r="J6587" i="2"/>
  <c r="J6731" i="2"/>
  <c r="J6875" i="2"/>
  <c r="J601" i="2"/>
  <c r="J1328" i="2"/>
  <c r="J1925" i="2"/>
  <c r="J2407" i="2"/>
  <c r="J2839" i="2"/>
  <c r="J3218" i="2"/>
  <c r="J3584" i="2"/>
  <c r="J3899" i="2"/>
  <c r="J4183" i="2"/>
  <c r="J4457" i="2"/>
  <c r="J4730" i="2"/>
  <c r="J4983" i="2"/>
  <c r="J5227" i="2"/>
  <c r="J5443" i="2"/>
  <c r="J5631" i="2"/>
  <c r="J5803" i="2"/>
  <c r="J5977" i="2"/>
  <c r="J6149" i="2"/>
  <c r="J6322" i="2"/>
  <c r="J6495" i="2"/>
  <c r="J6667" i="2"/>
  <c r="J6841" i="2"/>
  <c r="J7004" i="2"/>
  <c r="J7160" i="2"/>
  <c r="J810" i="2"/>
  <c r="J1485" i="2"/>
  <c r="J2048" i="2"/>
  <c r="J2519" i="2"/>
  <c r="J2942" i="2"/>
  <c r="J3311" i="2"/>
  <c r="J3668" i="2"/>
  <c r="J3979" i="2"/>
  <c r="J4253" i="2"/>
  <c r="J4526" i="2"/>
  <c r="J4794" i="2"/>
  <c r="J5047" i="2"/>
  <c r="J5286" i="2"/>
  <c r="J5495" i="2"/>
  <c r="J5676" i="2"/>
  <c r="J5848" i="2"/>
  <c r="J6020" i="2"/>
  <c r="J6194" i="2"/>
  <c r="J6366" i="2"/>
  <c r="J6540" i="2"/>
  <c r="J6712" i="2"/>
  <c r="J6884" i="2"/>
  <c r="J7045" i="2"/>
  <c r="J176" i="2"/>
  <c r="J1011" i="2"/>
  <c r="J1630" i="2"/>
  <c r="J2168" i="2"/>
  <c r="J2638" i="2"/>
  <c r="J3040" i="2"/>
  <c r="J3402" i="2"/>
  <c r="J3752" i="2"/>
  <c r="J4050" i="2"/>
  <c r="J4322" i="2"/>
  <c r="J4596" i="2"/>
  <c r="J4858" i="2"/>
  <c r="J5109" i="2"/>
  <c r="J5340" i="2"/>
  <c r="J5544" i="2"/>
  <c r="J5719" i="2"/>
  <c r="J5893" i="2"/>
  <c r="J6065" i="2"/>
  <c r="J6238" i="2"/>
  <c r="J6411" i="2"/>
  <c r="J6583" i="2"/>
  <c r="J6757" i="2"/>
  <c r="J6928" i="2"/>
  <c r="J7085" i="2"/>
  <c r="J411" i="2"/>
  <c r="J1206" i="2"/>
  <c r="J1796" i="2"/>
  <c r="J2305" i="2"/>
  <c r="J2754" i="2"/>
  <c r="J746" i="2"/>
  <c r="J376" i="2"/>
  <c r="J844" i="2"/>
  <c r="J269" i="2"/>
  <c r="J743" i="2"/>
  <c r="J36" i="2"/>
  <c r="J471" i="2"/>
  <c r="J887" i="2"/>
  <c r="J44" i="2"/>
  <c r="J493" i="2"/>
  <c r="J954" i="2"/>
  <c r="J1343" i="2"/>
  <c r="J1655" i="2"/>
  <c r="J1967" i="2"/>
  <c r="J2291" i="2"/>
  <c r="J339" i="2"/>
  <c r="J720" i="2"/>
  <c r="J1074" i="2"/>
  <c r="J1356" i="2"/>
  <c r="J1620" i="2"/>
  <c r="J1860" i="2"/>
  <c r="J323" i="2"/>
  <c r="J779" i="2"/>
  <c r="J1119" i="2"/>
  <c r="J1387" i="2"/>
  <c r="J1647" i="2"/>
  <c r="J1905" i="2"/>
  <c r="J2144" i="2"/>
  <c r="J2379" i="2"/>
  <c r="J2595" i="2"/>
  <c r="J2811" i="2"/>
  <c r="J3027" i="2"/>
  <c r="J3243" i="2"/>
  <c r="J3459" i="2"/>
  <c r="J3675" i="2"/>
  <c r="J3891" i="2"/>
  <c r="J4107" i="2"/>
  <c r="J4323" i="2"/>
  <c r="J4539" i="2"/>
  <c r="J56" i="2"/>
  <c r="J430" i="2"/>
  <c r="J800" i="2"/>
  <c r="J1136" i="2"/>
  <c r="J1402" i="2"/>
  <c r="J1662" i="2"/>
  <c r="J1922" i="2"/>
  <c r="J437" i="2"/>
  <c r="J884" i="2"/>
  <c r="J1253" i="2"/>
  <c r="J1513" i="2"/>
  <c r="J1771" i="2"/>
  <c r="J1999" i="2"/>
  <c r="J2214" i="2"/>
  <c r="J2410" i="2"/>
  <c r="J2567" i="2"/>
  <c r="J2724" i="2"/>
  <c r="J2881" i="2"/>
  <c r="J3038" i="2"/>
  <c r="J3196" i="2"/>
  <c r="J3353" i="2"/>
  <c r="J3510" i="2"/>
  <c r="J3667" i="2"/>
  <c r="J190" i="2"/>
  <c r="J488" i="2"/>
  <c r="J786" i="2"/>
  <c r="J1062" i="2"/>
  <c r="J1290" i="2"/>
  <c r="J1496" i="2"/>
  <c r="J1702" i="2"/>
  <c r="J1912" i="2"/>
  <c r="J2086" i="2"/>
  <c r="J2258" i="2"/>
  <c r="J2424" i="2"/>
  <c r="J2581" i="2"/>
  <c r="J2738" i="2"/>
  <c r="J2896" i="2"/>
  <c r="J169" i="2"/>
  <c r="J523" i="2"/>
  <c r="J879" i="2"/>
  <c r="J1191" i="2"/>
  <c r="J1437" i="2"/>
  <c r="J1687" i="2"/>
  <c r="J1936" i="2"/>
  <c r="J2140" i="2"/>
  <c r="J2347" i="2"/>
  <c r="J2537" i="2"/>
  <c r="J2726" i="2"/>
  <c r="J2914" i="2"/>
  <c r="J3092" i="2"/>
  <c r="J3263" i="2"/>
  <c r="J3434" i="2"/>
  <c r="J47" i="2"/>
  <c r="J404" i="2"/>
  <c r="J766" i="2"/>
  <c r="J1094" i="2"/>
  <c r="J1354" i="2"/>
  <c r="J1606" i="2"/>
  <c r="J1854" i="2"/>
  <c r="J2074" i="2"/>
  <c r="J2280" i="2"/>
  <c r="J2474" i="2"/>
  <c r="J2664" i="2"/>
  <c r="J2852" i="2"/>
  <c r="J3035" i="2"/>
  <c r="J3206" i="2"/>
  <c r="J3378" i="2"/>
  <c r="J3550" i="2"/>
  <c r="J3721" i="2"/>
  <c r="J3878" i="2"/>
  <c r="J4036" i="2"/>
  <c r="J4193" i="2"/>
  <c r="J4350" i="2"/>
  <c r="J4507" i="2"/>
  <c r="J4664" i="2"/>
  <c r="J4813" i="2"/>
  <c r="J4957" i="2"/>
  <c r="J5101" i="2"/>
  <c r="J5245" i="2"/>
  <c r="J5389" i="2"/>
  <c r="J5533" i="2"/>
  <c r="J259" i="2"/>
  <c r="J621" i="2"/>
  <c r="J967" i="2"/>
  <c r="J1255" i="2"/>
  <c r="J1505" i="2"/>
  <c r="J1753" i="2"/>
  <c r="J1990" i="2"/>
  <c r="J2194" i="2"/>
  <c r="J2399" i="2"/>
  <c r="J2587" i="2"/>
  <c r="J179" i="2"/>
  <c r="J659" i="2"/>
  <c r="J1107" i="2"/>
  <c r="J1449" i="2"/>
  <c r="J1781" i="2"/>
  <c r="J2081" i="2"/>
  <c r="J2355" i="2"/>
  <c r="J2609" i="2"/>
  <c r="J2844" i="2"/>
  <c r="J3060" i="2"/>
  <c r="J3268" i="2"/>
  <c r="J3473" i="2"/>
  <c r="J3670" i="2"/>
  <c r="J3846" i="2"/>
  <c r="J4017" i="2"/>
  <c r="J4188" i="2"/>
  <c r="J4360" i="2"/>
  <c r="J4531" i="2"/>
  <c r="J4702" i="2"/>
  <c r="J4862" i="2"/>
  <c r="J5019" i="2"/>
  <c r="J5176" i="2"/>
  <c r="J103" i="2"/>
  <c r="J577" i="2"/>
  <c r="J1037" i="2"/>
  <c r="J1395" i="2"/>
  <c r="J1725" i="2"/>
  <c r="J2035" i="2"/>
  <c r="J2309" i="2"/>
  <c r="J2565" i="2"/>
  <c r="J2808" i="2"/>
  <c r="J3029" i="2"/>
  <c r="J3233" i="2"/>
  <c r="J3440" i="2"/>
  <c r="J3640" i="2"/>
  <c r="J3818" i="2"/>
  <c r="J3990" i="2"/>
  <c r="J4161" i="2"/>
  <c r="J4332" i="2"/>
  <c r="J4504" i="2"/>
  <c r="J4675" i="2"/>
  <c r="J4836" i="2"/>
  <c r="J4994" i="2"/>
  <c r="J5151" i="2"/>
  <c r="J421" i="2"/>
  <c r="J897" i="2"/>
  <c r="J1285" i="2"/>
  <c r="J1621" i="2"/>
  <c r="J1947" i="2"/>
  <c r="J2221" i="2"/>
  <c r="J2484" i="2"/>
  <c r="J2733" i="2"/>
  <c r="J2958" i="2"/>
  <c r="J3167" i="2"/>
  <c r="J3372" i="2"/>
  <c r="J3580" i="2"/>
  <c r="J3763" i="2"/>
  <c r="J3934" i="2"/>
  <c r="J451" i="2"/>
  <c r="J1058" i="2"/>
  <c r="J1526" i="2"/>
  <c r="J1962" i="2"/>
  <c r="J2324" i="2"/>
  <c r="J2666" i="2"/>
  <c r="J2970" i="2"/>
  <c r="J3245" i="2"/>
  <c r="J3518" i="2"/>
  <c r="J3770" i="2"/>
  <c r="J3998" i="2"/>
  <c r="J4205" i="2"/>
  <c r="J4410" i="2"/>
  <c r="J4615" i="2"/>
  <c r="J4814" i="2"/>
  <c r="J5001" i="2"/>
  <c r="J5188" i="2"/>
  <c r="J5355" i="2"/>
  <c r="J5512" i="2"/>
  <c r="J5661" i="2"/>
  <c r="J5805" i="2"/>
  <c r="J5949" i="2"/>
  <c r="J6093" i="2"/>
  <c r="J6237" i="2"/>
  <c r="J6381" i="2"/>
  <c r="J6525" i="2"/>
  <c r="J6669" i="2"/>
  <c r="J6813" i="2"/>
  <c r="J6957" i="2"/>
  <c r="J7101" i="2"/>
  <c r="J452" i="2"/>
  <c r="J1063" i="2"/>
  <c r="J1527" i="2"/>
  <c r="J1963" i="2"/>
  <c r="J2325" i="2"/>
  <c r="J2668" i="2"/>
  <c r="J2971" i="2"/>
  <c r="J3246" i="2"/>
  <c r="J3522" i="2"/>
  <c r="J3772" i="2"/>
  <c r="J4000" i="2"/>
  <c r="J4207" i="2"/>
  <c r="J4411" i="2"/>
  <c r="J4616" i="2"/>
  <c r="J4815" i="2"/>
  <c r="J5002" i="2"/>
  <c r="J5190" i="2"/>
  <c r="J5356" i="2"/>
  <c r="J130" i="2"/>
  <c r="J776" i="2"/>
  <c r="J1309" i="2"/>
  <c r="J1746" i="2"/>
  <c r="J2149" i="2"/>
  <c r="J2500" i="2"/>
  <c r="J2824" i="2"/>
  <c r="J3112" i="2"/>
  <c r="J3385" i="2"/>
  <c r="J3653" i="2"/>
  <c r="J3887" i="2"/>
  <c r="J4105" i="2"/>
  <c r="J4309" i="2"/>
  <c r="J4514" i="2"/>
  <c r="J4722" i="2"/>
  <c r="J4910" i="2"/>
  <c r="J5099" i="2"/>
  <c r="J5276" i="2"/>
  <c r="J5435" i="2"/>
  <c r="J5591" i="2"/>
  <c r="J5735" i="2"/>
  <c r="J5879" i="2"/>
  <c r="J6023" i="2"/>
  <c r="J6167" i="2"/>
  <c r="J6311" i="2"/>
  <c r="J6455" i="2"/>
  <c r="J6599" i="2"/>
  <c r="J6743" i="2"/>
  <c r="J6887" i="2"/>
  <c r="J680" i="2"/>
  <c r="J1385" i="2"/>
  <c r="J1975" i="2"/>
  <c r="J2452" i="2"/>
  <c r="J2876" i="2"/>
  <c r="J3254" i="2"/>
  <c r="J3616" i="2"/>
  <c r="J3928" i="2"/>
  <c r="J4209" i="2"/>
  <c r="J4483" i="2"/>
  <c r="J4754" i="2"/>
  <c r="J5004" i="2"/>
  <c r="J5249" i="2"/>
  <c r="J5463" i="2"/>
  <c r="J5645" i="2"/>
  <c r="J5818" i="2"/>
  <c r="J5991" i="2"/>
  <c r="J6163" i="2"/>
  <c r="J6337" i="2"/>
  <c r="J6509" i="2"/>
  <c r="J6682" i="2"/>
  <c r="J6855" i="2"/>
  <c r="J7018" i="2"/>
  <c r="J42" i="2"/>
  <c r="J893" i="2"/>
  <c r="J1539" i="2"/>
  <c r="J2095" i="2"/>
  <c r="J2562" i="2"/>
  <c r="J2982" i="2"/>
  <c r="J3345" i="2"/>
  <c r="J3698" i="2"/>
  <c r="J4005" i="2"/>
  <c r="J4279" i="2"/>
  <c r="J4553" i="2"/>
  <c r="J4818" i="2"/>
  <c r="J5069" i="2"/>
  <c r="J5307" i="2"/>
  <c r="J5511" i="2"/>
  <c r="J5690" i="2"/>
  <c r="J5862" i="2"/>
  <c r="J6036" i="2"/>
  <c r="J6208" i="2"/>
  <c r="J6380" i="2"/>
  <c r="J6554" i="2"/>
  <c r="J6726" i="2"/>
  <c r="J6900" i="2"/>
  <c r="J7058" i="2"/>
  <c r="J250" i="2"/>
  <c r="J1085" i="2"/>
  <c r="J1684" i="2"/>
  <c r="J2217" i="2"/>
  <c r="J2677" i="2"/>
  <c r="J3072" i="2"/>
  <c r="J3438" i="2"/>
  <c r="J3780" i="2"/>
  <c r="J4073" i="2"/>
  <c r="J4349" i="2"/>
  <c r="J4622" i="2"/>
  <c r="J4882" i="2"/>
  <c r="J5133" i="2"/>
  <c r="J5360" i="2"/>
  <c r="J5560" i="2"/>
  <c r="J5734" i="2"/>
  <c r="J5907" i="2"/>
  <c r="J6079" i="2"/>
  <c r="J6253" i="2"/>
  <c r="J6425" i="2"/>
  <c r="J6598" i="2"/>
  <c r="J6771" i="2"/>
  <c r="J6941" i="2"/>
  <c r="J7098" i="2"/>
  <c r="J479" i="2"/>
  <c r="J1246" i="2"/>
  <c r="J1843" i="2"/>
  <c r="J2342" i="2"/>
  <c r="J2782" i="2"/>
  <c r="J7106" i="2"/>
  <c r="J3728" i="2"/>
  <c r="J6644" i="2"/>
  <c r="J5667" i="2"/>
  <c r="J3921" i="2"/>
  <c r="J6999" i="2"/>
  <c r="J6182" i="2"/>
  <c r="J4916" i="2"/>
  <c r="J2250" i="2"/>
  <c r="J5782" i="2"/>
  <c r="J6649" i="2"/>
  <c r="J6274" i="2"/>
  <c r="J6902" i="2"/>
  <c r="J3472" i="2"/>
  <c r="J6264" i="2"/>
  <c r="J7055" i="2"/>
  <c r="J2260" i="2"/>
  <c r="J6532" i="2"/>
  <c r="J5522" i="2"/>
  <c r="J3604" i="2"/>
  <c r="J7034" i="2"/>
  <c r="J6220" i="2"/>
  <c r="J4999" i="2"/>
  <c r="J2435" i="2"/>
  <c r="J5684" i="2"/>
  <c r="J5670" i="2"/>
  <c r="J6494" i="2"/>
  <c r="J3469" i="2"/>
  <c r="J5571" i="2"/>
  <c r="J6534" i="2"/>
  <c r="J3606" i="2"/>
  <c r="J6152" i="2"/>
  <c r="J2479" i="2"/>
  <c r="J6606" i="2"/>
  <c r="J5611" i="2"/>
  <c r="J3806" i="2"/>
  <c r="J6877" i="2"/>
  <c r="J4398" i="2"/>
  <c r="J6234" i="2"/>
  <c r="J2138" i="2"/>
  <c r="J6592" i="2"/>
  <c r="J5609" i="2"/>
  <c r="J3797" i="2"/>
  <c r="J445" i="2"/>
  <c r="J6919" i="2"/>
  <c r="J6529" i="2"/>
  <c r="J6067" i="2"/>
  <c r="J5507" i="2"/>
  <c r="J4698" i="2"/>
  <c r="J3598" i="2"/>
  <c r="J1660" i="2"/>
  <c r="J6970" i="2"/>
  <c r="J6556" i="2"/>
  <c r="J6096" i="2"/>
  <c r="J5550" i="2"/>
  <c r="J4773" i="2"/>
  <c r="J3683" i="2"/>
  <c r="J1817" i="2"/>
  <c r="J7021" i="2"/>
  <c r="J6666" i="2"/>
  <c r="J6206" i="2"/>
  <c r="J5700" i="2"/>
  <c r="J4977" i="2"/>
  <c r="J3971" i="2"/>
  <c r="J2370" i="2"/>
  <c r="J7093" i="2"/>
  <c r="J6764" i="2"/>
  <c r="J6319" i="2"/>
  <c r="J5840" i="2"/>
  <c r="J5187" i="2"/>
  <c r="J4242" i="2"/>
  <c r="J2831" i="2"/>
  <c r="J308" i="2"/>
  <c r="J6853" i="2"/>
  <c r="J6434" i="2"/>
  <c r="J5972" i="2"/>
  <c r="J5371" i="2"/>
  <c r="J4509" i="2"/>
  <c r="J3240" i="2"/>
  <c r="J1152" i="2"/>
  <c r="J6962" i="2"/>
  <c r="J6586" i="2"/>
  <c r="J6125" i="2"/>
  <c r="J5585" i="2"/>
  <c r="J4811" i="2"/>
  <c r="J3757" i="2"/>
  <c r="J2002" i="2"/>
  <c r="J5779" i="2"/>
  <c r="J5415" i="2"/>
  <c r="J4948" i="2"/>
  <c r="J4386" i="2"/>
  <c r="J3730" i="2"/>
  <c r="J2801" i="2"/>
  <c r="J1516" i="2"/>
  <c r="J6631" i="2"/>
  <c r="J6286" i="2"/>
  <c r="J5941" i="2"/>
  <c r="J5595" i="2"/>
  <c r="J5181" i="2"/>
  <c r="J4676" i="2"/>
  <c r="J4058" i="2"/>
  <c r="J3275" i="2"/>
  <c r="J2191" i="2"/>
  <c r="J570" i="2"/>
  <c r="J6458" i="2"/>
  <c r="J6112" i="2"/>
  <c r="J5766" i="2"/>
  <c r="J5399" i="2"/>
  <c r="J4930" i="2"/>
  <c r="J4366" i="2"/>
  <c r="J3722" i="2"/>
  <c r="J2762" i="2"/>
  <c r="J1498" i="2"/>
  <c r="J5823" i="2"/>
  <c r="J5467" i="2"/>
  <c r="J5011" i="2"/>
  <c r="J4473" i="2"/>
  <c r="J3835" i="2"/>
  <c r="J2928" i="2"/>
  <c r="J1723" i="2"/>
  <c r="J6686" i="2"/>
  <c r="J6340" i="2"/>
  <c r="J5994" i="2"/>
  <c r="J5648" i="2"/>
  <c r="J5252" i="2"/>
  <c r="J4759" i="2"/>
  <c r="J4150" i="2"/>
  <c r="J3415" i="2"/>
  <c r="J2386" i="2"/>
  <c r="J871" i="2"/>
  <c r="J4593" i="2"/>
  <c r="J4228" i="2"/>
  <c r="J3845" i="2"/>
  <c r="J3359" i="2"/>
  <c r="J2795" i="2"/>
  <c r="J2113" i="2"/>
  <c r="J1265" i="2"/>
  <c r="J72" i="2"/>
  <c r="J6618" i="2"/>
  <c r="J6061" i="2"/>
  <c r="J5500" i="2"/>
  <c r="J4714" i="2"/>
  <c r="J3710" i="2"/>
  <c r="J2284" i="2"/>
  <c r="J1408" i="2"/>
  <c r="J277" i="2"/>
  <c r="J6889" i="2"/>
  <c r="J6504" i="2"/>
  <c r="J6118" i="2"/>
  <c r="J5715" i="2"/>
  <c r="J5292" i="2"/>
  <c r="J4743" i="2"/>
  <c r="J4168" i="2"/>
  <c r="J3448" i="2"/>
  <c r="J2517" i="2"/>
  <c r="J7027" i="2"/>
  <c r="J6808" i="2"/>
  <c r="J6578" i="2"/>
  <c r="J6348" i="2"/>
  <c r="J6116" i="2"/>
  <c r="J5886" i="2"/>
  <c r="J5656" i="2"/>
  <c r="J5404" i="2"/>
  <c r="J5104" i="2"/>
  <c r="J4769" i="2"/>
  <c r="J4406" i="2"/>
  <c r="J4041" i="2"/>
  <c r="J3626" i="2"/>
  <c r="J3083" i="2"/>
  <c r="J2467" i="2"/>
  <c r="J1700" i="2"/>
  <c r="J708" i="2"/>
  <c r="J7079" i="2"/>
  <c r="J6865" i="2"/>
  <c r="J6634" i="2"/>
  <c r="J6403" i="2"/>
  <c r="J6173" i="2"/>
  <c r="J5943" i="2"/>
  <c r="J5713" i="2"/>
  <c r="J5471" i="2"/>
  <c r="J5183" i="2"/>
  <c r="J4852" i="2"/>
  <c r="J4495" i="2"/>
  <c r="J4129" i="2"/>
  <c r="J3741" i="2"/>
  <c r="J3212" i="2"/>
  <c r="J2624" i="2"/>
  <c r="J1910" i="2"/>
  <c r="J994" i="2"/>
  <c r="J7130" i="2"/>
  <c r="J6920" i="2"/>
  <c r="J6690" i="2"/>
  <c r="J6460" i="2"/>
  <c r="J6230" i="2"/>
  <c r="J6000" i="2"/>
  <c r="J5768" i="2"/>
  <c r="J5535" i="2"/>
  <c r="J5258" i="2"/>
  <c r="J4932" i="2"/>
  <c r="J4586" i="2"/>
  <c r="J4220" i="2"/>
  <c r="J3840" i="2"/>
  <c r="J3350" i="2"/>
  <c r="J2783" i="2"/>
  <c r="J2098" i="2"/>
  <c r="J1249" i="2"/>
  <c r="J57" i="2"/>
  <c r="J3380" i="2"/>
  <c r="J3014" i="2"/>
  <c r="J2455" i="2"/>
  <c r="J1593" i="2"/>
  <c r="J691" i="2"/>
  <c r="J7033" i="2"/>
  <c r="J6814" i="2"/>
  <c r="J6526" i="2"/>
  <c r="J6295" i="2"/>
  <c r="J6007" i="2"/>
  <c r="J5777" i="2"/>
  <c r="J5481" i="2"/>
  <c r="J5194" i="2"/>
  <c r="J4776" i="2"/>
  <c r="J4416" i="2"/>
  <c r="J3955" i="2"/>
  <c r="J3530" i="2"/>
  <c r="J2912" i="2"/>
  <c r="J2340" i="2"/>
  <c r="J1436" i="2"/>
  <c r="J476" i="2"/>
  <c r="J6992" i="2"/>
  <c r="J6770" i="2"/>
  <c r="J6482" i="2"/>
  <c r="J6252" i="2"/>
  <c r="J5964" i="2"/>
  <c r="J5732" i="2"/>
  <c r="J5428" i="2"/>
  <c r="J5132" i="2"/>
  <c r="J4711" i="2"/>
  <c r="J4348" i="2"/>
  <c r="J3880" i="2"/>
  <c r="J3437" i="2"/>
  <c r="J2812" i="2"/>
  <c r="J2216" i="2"/>
  <c r="J1291" i="2"/>
  <c r="J249" i="2"/>
  <c r="J6952" i="2"/>
  <c r="J6725" i="2"/>
  <c r="J6437" i="2"/>
  <c r="J6207" i="2"/>
  <c r="J5919" i="2"/>
  <c r="J5689" i="2"/>
  <c r="J5374" i="2"/>
  <c r="J5068" i="2"/>
  <c r="J4641" i="2"/>
  <c r="J4278" i="2"/>
  <c r="J3799" i="2"/>
  <c r="J3344" i="2"/>
  <c r="J2706" i="2"/>
  <c r="J2094" i="2"/>
  <c r="J1129" i="2"/>
  <c r="J34" i="2"/>
  <c r="J6683" i="2"/>
  <c r="J6491" i="2"/>
  <c r="J6251" i="2"/>
  <c r="J6059" i="2"/>
  <c r="J5819" i="2"/>
  <c r="J5627" i="2"/>
  <c r="J5370" i="2"/>
  <c r="J5145" i="2"/>
  <c r="J4831" i="2"/>
  <c r="J4567" i="2"/>
  <c r="J4224" i="2"/>
  <c r="J3945" i="2"/>
  <c r="J3547" i="2"/>
  <c r="J3180" i="2"/>
  <c r="J2701" i="2"/>
  <c r="J2238" i="2"/>
  <c r="J1570" i="2"/>
  <c r="J927" i="2"/>
  <c r="J5447" i="2"/>
  <c r="J5232" i="2"/>
  <c r="J4924" i="2"/>
  <c r="J4668" i="2"/>
  <c r="J4326" i="2"/>
  <c r="J4052" i="2"/>
  <c r="J3674" i="2"/>
  <c r="J3316" i="2"/>
  <c r="J2849" i="2"/>
  <c r="J2417" i="2"/>
  <c r="J1785" i="2"/>
  <c r="J1195" i="2"/>
  <c r="J191" i="2"/>
  <c r="J6993" i="2"/>
  <c r="J6753" i="2"/>
  <c r="J6561" i="2"/>
  <c r="J6321" i="2"/>
  <c r="J6129" i="2"/>
  <c r="J5889" i="2"/>
  <c r="J5697" i="2"/>
  <c r="J5446" i="2"/>
  <c r="J5231" i="2"/>
  <c r="J4923" i="2"/>
  <c r="J4667" i="2"/>
  <c r="J4325" i="2"/>
  <c r="J4051" i="2"/>
  <c r="J3673" i="2"/>
  <c r="J3314" i="2"/>
  <c r="J2848" i="2"/>
  <c r="J2416" i="2"/>
  <c r="J1784" i="2"/>
  <c r="J1194" i="2"/>
  <c r="J188" i="2"/>
  <c r="J3805" i="2"/>
  <c r="J3493" i="2"/>
  <c r="J3217" i="2"/>
  <c r="J2864" i="2"/>
  <c r="J2548" i="2"/>
  <c r="J2106" i="2"/>
  <c r="J1699" i="2"/>
  <c r="J1140" i="2"/>
  <c r="J545" i="2"/>
  <c r="J5085" i="2"/>
  <c r="J4876" i="2"/>
  <c r="J4604" i="2"/>
  <c r="J4375" i="2"/>
  <c r="J4090" i="2"/>
  <c r="J3861" i="2"/>
  <c r="J3559" i="2"/>
  <c r="J3285" i="2"/>
  <c r="J2939" i="2"/>
  <c r="J2628" i="2"/>
  <c r="J2198" i="2"/>
  <c r="J1809" i="2"/>
  <c r="J1261" i="2"/>
  <c r="J697" i="2"/>
  <c r="J5267" i="2"/>
  <c r="J5058" i="2"/>
  <c r="J4796" i="2"/>
  <c r="J4574" i="2"/>
  <c r="J4289" i="2"/>
  <c r="J4060" i="2"/>
  <c r="J3775" i="2"/>
  <c r="J3525" i="2"/>
  <c r="J3181" i="2"/>
  <c r="J2901" i="2"/>
  <c r="J2501" i="2"/>
  <c r="J2150" i="2"/>
  <c r="J1640" i="2"/>
  <c r="J1197" i="2"/>
  <c r="J454" i="2"/>
  <c r="J2635" i="2"/>
  <c r="J2317" i="2"/>
  <c r="J2041" i="2"/>
  <c r="J1649" i="2"/>
  <c r="J1317" i="2"/>
  <c r="J827" i="2"/>
  <c r="J349" i="2"/>
  <c r="J5473" i="2"/>
  <c r="J5281" i="2"/>
  <c r="J5041" i="2"/>
  <c r="J4849" i="2"/>
  <c r="J4598" i="2"/>
  <c r="J4389" i="2"/>
  <c r="J4127" i="2"/>
  <c r="J3918" i="2"/>
  <c r="J3649" i="2"/>
  <c r="J3421" i="2"/>
  <c r="J3136" i="2"/>
  <c r="J2900" i="2"/>
  <c r="J2586" i="2"/>
  <c r="J2332" i="2"/>
  <c r="J1989" i="2"/>
  <c r="J1666" i="2"/>
  <c r="J1252" i="2"/>
  <c r="J852" i="2"/>
  <c r="J258" i="2"/>
  <c r="J3477" i="2"/>
  <c r="J3191" i="2"/>
  <c r="J2962" i="2"/>
  <c r="J2648" i="2"/>
  <c r="J2395" i="2"/>
  <c r="J2055" i="2"/>
  <c r="J1749" i="2"/>
  <c r="J1335" i="2"/>
  <c r="J962" i="2"/>
  <c r="J377" i="2"/>
  <c r="J2935" i="2"/>
  <c r="J2673" i="2"/>
  <c r="J2464" i="2"/>
  <c r="J2187" i="2"/>
  <c r="J1958" i="2"/>
  <c r="J1616" i="2"/>
  <c r="J1340" i="2"/>
  <c r="J950" i="2"/>
  <c r="J562" i="2"/>
  <c r="J66" i="2"/>
  <c r="J3549" i="2"/>
  <c r="J3287" i="2"/>
  <c r="J3078" i="2"/>
  <c r="J2816" i="2"/>
  <c r="J2606" i="2"/>
  <c r="J2329" i="2"/>
  <c r="J2057" i="2"/>
  <c r="J1669" i="2"/>
  <c r="J1323" i="2"/>
  <c r="J709" i="2"/>
  <c r="J113" i="2"/>
  <c r="J1546" i="2"/>
  <c r="J1202" i="2"/>
  <c r="J656" i="2"/>
  <c r="J159" i="2"/>
  <c r="J4443" i="2"/>
  <c r="J4155" i="2"/>
  <c r="J3807" i="2"/>
  <c r="J3519" i="2"/>
  <c r="J3147" i="2"/>
  <c r="J2859" i="2"/>
  <c r="J2511" i="2"/>
  <c r="J2210" i="2"/>
  <c r="J1791" i="2"/>
  <c r="J1445" i="2"/>
  <c r="J995" i="2"/>
  <c r="J467" i="2"/>
  <c r="J1764" i="2"/>
  <c r="J1404" i="2"/>
  <c r="J937" i="2"/>
  <c r="J462" i="2"/>
  <c r="J2147" i="2"/>
  <c r="J1715" i="2"/>
  <c r="J1211" i="2"/>
  <c r="J649" i="2"/>
  <c r="J1066" i="2"/>
  <c r="J572" i="2"/>
  <c r="J991" i="2"/>
  <c r="J413" i="2"/>
  <c r="J700" i="2"/>
  <c r="J854" i="2"/>
  <c r="J5864" i="2"/>
  <c r="J5199" i="2"/>
  <c r="J1520" i="2"/>
  <c r="J6120" i="2"/>
  <c r="J6104" i="2"/>
  <c r="J6464" i="2"/>
  <c r="J4182" i="2"/>
  <c r="J6533" i="2"/>
  <c r="J5808" i="2"/>
  <c r="J6972" i="2"/>
  <c r="J4855" i="2"/>
  <c r="J7022" i="2"/>
  <c r="J5658" i="2"/>
  <c r="J3871" i="2"/>
  <c r="J7073" i="2"/>
  <c r="J5800" i="2"/>
  <c r="J2719" i="2"/>
  <c r="J6392" i="2"/>
  <c r="J3142" i="2"/>
  <c r="J6046" i="2"/>
  <c r="J1574" i="2"/>
  <c r="J5686" i="2"/>
  <c r="J5837" i="2"/>
  <c r="J3858" i="2"/>
  <c r="J6343" i="2"/>
  <c r="J4762" i="2"/>
  <c r="J946" i="2"/>
  <c r="J5012" i="2"/>
  <c r="J1742" i="2"/>
  <c r="J4578" i="2"/>
  <c r="J209" i="2"/>
  <c r="J5325" i="2"/>
  <c r="J3565" i="2"/>
  <c r="J4288" i="2"/>
  <c r="J2234" i="2"/>
  <c r="J6158" i="2"/>
  <c r="J2468" i="2"/>
  <c r="J6560" i="2"/>
  <c r="J4827" i="2"/>
  <c r="J7063" i="2"/>
  <c r="J6157" i="2"/>
  <c r="J5162" i="2"/>
  <c r="J3709" i="2"/>
  <c r="J915" i="2"/>
  <c r="J6444" i="2"/>
  <c r="J5517" i="2"/>
  <c r="J3809" i="2"/>
  <c r="J2042" i="2"/>
  <c r="J6730" i="2"/>
  <c r="J5809" i="2"/>
  <c r="J3911" i="2"/>
  <c r="J274" i="2"/>
  <c r="J1885" i="2"/>
  <c r="J6613" i="2"/>
  <c r="J5575" i="2"/>
  <c r="J4096" i="2"/>
  <c r="J1736" i="2"/>
  <c r="J6568" i="2"/>
  <c r="J5762" i="2"/>
  <c r="J4391" i="2"/>
  <c r="J2293" i="2"/>
  <c r="J6754" i="2"/>
  <c r="J5717" i="2"/>
  <c r="J4320" i="2"/>
  <c r="J2166" i="2"/>
  <c r="J6515" i="2"/>
  <c r="J5651" i="2"/>
  <c r="J4601" i="2"/>
  <c r="J2850" i="2"/>
  <c r="J5018" i="2"/>
  <c r="J3793" i="2"/>
  <c r="J1996" i="2"/>
  <c r="J6825" i="2"/>
  <c r="J6153" i="2"/>
  <c r="J5260" i="2"/>
  <c r="J4084" i="2"/>
  <c r="J2470" i="2"/>
  <c r="J3834" i="2"/>
  <c r="J2241" i="2"/>
  <c r="J5164" i="2"/>
  <c r="J4175" i="2"/>
  <c r="J3319" i="2"/>
  <c r="J1866" i="2"/>
  <c r="J5084" i="2"/>
  <c r="J4089" i="2"/>
  <c r="J2938" i="2"/>
  <c r="J1256" i="2"/>
  <c r="J2076" i="2"/>
  <c r="J409" i="2"/>
  <c r="J4873" i="2"/>
  <c r="J3734" i="2"/>
  <c r="J2680" i="2"/>
  <c r="J1378" i="2"/>
  <c r="J3277" i="2"/>
  <c r="J1793" i="2"/>
  <c r="J2961" i="2"/>
  <c r="J1986" i="2"/>
  <c r="J610" i="2"/>
  <c r="J3104" i="2"/>
  <c r="J1789" i="2"/>
  <c r="J1690" i="2"/>
  <c r="J4563" i="2"/>
  <c r="J3267" i="2"/>
  <c r="J1935" i="2"/>
  <c r="J1908" i="2"/>
  <c r="J2351" i="2"/>
  <c r="J615" i="2"/>
  <c r="J916" i="2"/>
  <c r="J6950" i="2"/>
  <c r="J2916" i="2"/>
  <c r="J6565" i="2"/>
  <c r="J5570" i="2"/>
  <c r="J3690" i="2"/>
  <c r="J6947" i="2"/>
  <c r="J6101" i="2"/>
  <c r="J4778" i="2"/>
  <c r="J1886" i="2"/>
  <c r="J5482" i="2"/>
  <c r="J6418" i="2"/>
  <c r="J6124" i="2"/>
  <c r="J6728" i="2"/>
  <c r="J3230" i="2"/>
  <c r="J6111" i="2"/>
  <c r="J6895" i="2"/>
  <c r="J4216" i="2"/>
  <c r="J6457" i="2"/>
  <c r="J5414" i="2"/>
  <c r="J3333" i="2"/>
  <c r="J6982" i="2"/>
  <c r="J6147" i="2"/>
  <c r="J4867" i="2"/>
  <c r="J2120" i="2"/>
  <c r="J5350" i="2"/>
  <c r="J5349" i="2"/>
  <c r="J6341" i="2"/>
  <c r="J2917" i="2"/>
  <c r="J5079" i="2"/>
  <c r="J6389" i="2"/>
  <c r="J3090" i="2"/>
  <c r="J6004" i="2"/>
  <c r="J1759" i="2"/>
  <c r="J6530" i="2"/>
  <c r="J5515" i="2"/>
  <c r="J3599" i="2"/>
  <c r="J6761" i="2"/>
  <c r="J3857" i="2"/>
  <c r="J6073" i="2"/>
  <c r="J1300" i="2"/>
  <c r="J6528" i="2"/>
  <c r="J5506" i="2"/>
  <c r="J3553" i="2"/>
  <c r="J432" i="2"/>
  <c r="J6893" i="2"/>
  <c r="J6487" i="2"/>
  <c r="J6027" i="2"/>
  <c r="J5455" i="2"/>
  <c r="J4610" i="2"/>
  <c r="J3460" i="2"/>
  <c r="J1447" i="2"/>
  <c r="J6917" i="2"/>
  <c r="J6522" i="2"/>
  <c r="J6062" i="2"/>
  <c r="J5491" i="2"/>
  <c r="J4696" i="2"/>
  <c r="J3552" i="2"/>
  <c r="J1657" i="2"/>
  <c r="J6997" i="2"/>
  <c r="J6629" i="2"/>
  <c r="J6169" i="2"/>
  <c r="J5644" i="2"/>
  <c r="J4904" i="2"/>
  <c r="J3866" i="2"/>
  <c r="J2203" i="2"/>
  <c r="J7069" i="2"/>
  <c r="J6738" i="2"/>
  <c r="J6278" i="2"/>
  <c r="J5786" i="2"/>
  <c r="J5118" i="2"/>
  <c r="J4148" i="2"/>
  <c r="J2705" i="2"/>
  <c r="J7144" i="2"/>
  <c r="J6821" i="2"/>
  <c r="J6391" i="2"/>
  <c r="J5931" i="2"/>
  <c r="J5309" i="2"/>
  <c r="J4400" i="2"/>
  <c r="J3118" i="2"/>
  <c r="J850" i="2"/>
  <c r="J6934" i="2"/>
  <c r="J6545" i="2"/>
  <c r="J6085" i="2"/>
  <c r="J5541" i="2"/>
  <c r="J4746" i="2"/>
  <c r="J3634" i="2"/>
  <c r="J1801" i="2"/>
  <c r="J5744" i="2"/>
  <c r="J5373" i="2"/>
  <c r="J4898" i="2"/>
  <c r="J4334" i="2"/>
  <c r="J3681" i="2"/>
  <c r="J2718" i="2"/>
  <c r="J1372" i="2"/>
  <c r="J6605" i="2"/>
  <c r="J6259" i="2"/>
  <c r="J5914" i="2"/>
  <c r="J5568" i="2"/>
  <c r="J5142" i="2"/>
  <c r="J4630" i="2"/>
  <c r="J4007" i="2"/>
  <c r="J3188" i="2"/>
  <c r="J2078" i="2"/>
  <c r="J423" i="2"/>
  <c r="J6432" i="2"/>
  <c r="J6086" i="2"/>
  <c r="J5740" i="2"/>
  <c r="J5366" i="2"/>
  <c r="J4890" i="2"/>
  <c r="J4328" i="2"/>
  <c r="J3647" i="2"/>
  <c r="J2662" i="2"/>
  <c r="J1363" i="2"/>
  <c r="J5797" i="2"/>
  <c r="J5436" i="2"/>
  <c r="J4974" i="2"/>
  <c r="J4422" i="2"/>
  <c r="J3766" i="2"/>
  <c r="J2858" i="2"/>
  <c r="J1597" i="2"/>
  <c r="J6660" i="2"/>
  <c r="J6314" i="2"/>
  <c r="J5968" i="2"/>
  <c r="J5622" i="2"/>
  <c r="J5216" i="2"/>
  <c r="J4715" i="2"/>
  <c r="J4097" i="2"/>
  <c r="J3329" i="2"/>
  <c r="J2274" i="2"/>
  <c r="J727" i="2"/>
  <c r="J4564" i="2"/>
  <c r="J4198" i="2"/>
  <c r="J3816" i="2"/>
  <c r="J3324" i="2"/>
  <c r="J2755" i="2"/>
  <c r="J2065" i="2"/>
  <c r="J1207" i="2"/>
  <c r="J7133" i="2"/>
  <c r="J6579" i="2"/>
  <c r="J6025" i="2"/>
  <c r="J5454" i="2"/>
  <c r="J4626" i="2"/>
  <c r="J3629" i="2"/>
  <c r="J2165" i="2"/>
  <c r="J1327" i="2"/>
  <c r="J71" i="2"/>
  <c r="J6848" i="2"/>
  <c r="J6463" i="2"/>
  <c r="J6082" i="2"/>
  <c r="J5679" i="2"/>
  <c r="J5264" i="2"/>
  <c r="J4681" i="2"/>
  <c r="J4108" i="2"/>
  <c r="J3398" i="2"/>
  <c r="J2406" i="2"/>
  <c r="J7011" i="2"/>
  <c r="J6790" i="2"/>
  <c r="J6559" i="2"/>
  <c r="J6329" i="2"/>
  <c r="J6099" i="2"/>
  <c r="J5869" i="2"/>
  <c r="J5638" i="2"/>
  <c r="J5384" i="2"/>
  <c r="J5076" i="2"/>
  <c r="J4742" i="2"/>
  <c r="J4380" i="2"/>
  <c r="J4012" i="2"/>
  <c r="J3582" i="2"/>
  <c r="J3032" i="2"/>
  <c r="J2405" i="2"/>
  <c r="J1623" i="2"/>
  <c r="J595" i="2"/>
  <c r="J7062" i="2"/>
  <c r="J6846" i="2"/>
  <c r="J6616" i="2"/>
  <c r="J6386" i="2"/>
  <c r="J6156" i="2"/>
  <c r="J5924" i="2"/>
  <c r="J5694" i="2"/>
  <c r="J5452" i="2"/>
  <c r="J5157" i="2"/>
  <c r="J4824" i="2"/>
  <c r="J4469" i="2"/>
  <c r="J4099" i="2"/>
  <c r="J3708" i="2"/>
  <c r="J3172" i="2"/>
  <c r="J2575" i="2"/>
  <c r="J1845" i="2"/>
  <c r="J905" i="2"/>
  <c r="J7114" i="2"/>
  <c r="J6903" i="2"/>
  <c r="J6673" i="2"/>
  <c r="J6442" i="2"/>
  <c r="J6211" i="2"/>
  <c r="J5981" i="2"/>
  <c r="J5751" i="2"/>
  <c r="J5516" i="2"/>
  <c r="J5236" i="2"/>
  <c r="J4905" i="2"/>
  <c r="J4556" i="2"/>
  <c r="J4194" i="2"/>
  <c r="J3808" i="2"/>
  <c r="J3299" i="2"/>
  <c r="J2730" i="2"/>
  <c r="J2033" i="2"/>
  <c r="J1164" i="2"/>
  <c r="J3704" i="2"/>
  <c r="J3347" i="2"/>
  <c r="J2984" i="2"/>
  <c r="J2422" i="2"/>
  <c r="J1544" i="2"/>
  <c r="J625" i="2"/>
  <c r="J7020" i="2"/>
  <c r="J6799" i="2"/>
  <c r="J6511" i="2"/>
  <c r="J6281" i="2"/>
  <c r="J5993" i="2"/>
  <c r="J5763" i="2"/>
  <c r="J5465" i="2"/>
  <c r="J5172" i="2"/>
  <c r="J4756" i="2"/>
  <c r="J4392" i="2"/>
  <c r="J3930" i="2"/>
  <c r="J3498" i="2"/>
  <c r="J2878" i="2"/>
  <c r="J2294" i="2"/>
  <c r="J1389" i="2"/>
  <c r="J395" i="2"/>
  <c r="J6979" i="2"/>
  <c r="J6756" i="2"/>
  <c r="J6468" i="2"/>
  <c r="J6236" i="2"/>
  <c r="J5948" i="2"/>
  <c r="J5718" i="2"/>
  <c r="J5411" i="2"/>
  <c r="J5108" i="2"/>
  <c r="J4691" i="2"/>
  <c r="J4321" i="2"/>
  <c r="J3854" i="2"/>
  <c r="J3401" i="2"/>
  <c r="J2780" i="2"/>
  <c r="J2167" i="2"/>
  <c r="J1242" i="2"/>
  <c r="J175" i="2"/>
  <c r="J6939" i="2"/>
  <c r="J6711" i="2"/>
  <c r="J6423" i="2"/>
  <c r="J6193" i="2"/>
  <c r="J5905" i="2"/>
  <c r="J5674" i="2"/>
  <c r="J5358" i="2"/>
  <c r="J5044" i="2"/>
  <c r="J4620" i="2"/>
  <c r="J4252" i="2"/>
  <c r="J3778" i="2"/>
  <c r="J3310" i="2"/>
  <c r="J2675" i="2"/>
  <c r="J2047" i="2"/>
  <c r="J1079" i="2"/>
  <c r="J6911" i="2"/>
  <c r="J6671" i="2"/>
  <c r="J6479" i="2"/>
  <c r="J6239" i="2"/>
  <c r="J6047" i="2"/>
  <c r="J5807" i="2"/>
  <c r="J5615" i="2"/>
  <c r="J5357" i="2"/>
  <c r="J5130" i="2"/>
  <c r="J4816" i="2"/>
  <c r="J4550" i="2"/>
  <c r="J4208" i="2"/>
  <c r="J3926" i="2"/>
  <c r="J3524" i="2"/>
  <c r="J3158" i="2"/>
  <c r="J2669" i="2"/>
  <c r="J2208" i="2"/>
  <c r="J1528" i="2"/>
  <c r="J878" i="2"/>
  <c r="J5434" i="2"/>
  <c r="J5218" i="2"/>
  <c r="J4908" i="2"/>
  <c r="J4652" i="2"/>
  <c r="J4308" i="2"/>
  <c r="J4034" i="2"/>
  <c r="J3652" i="2"/>
  <c r="J3295" i="2"/>
  <c r="J2822" i="2"/>
  <c r="J2389" i="2"/>
  <c r="J1745" i="2"/>
  <c r="J1156" i="2"/>
  <c r="J129" i="2"/>
  <c r="J6981" i="2"/>
  <c r="J6741" i="2"/>
  <c r="J6549" i="2"/>
  <c r="J6309" i="2"/>
  <c r="J6117" i="2"/>
  <c r="J5877" i="2"/>
  <c r="J5685" i="2"/>
  <c r="J5433" i="2"/>
  <c r="J5217" i="2"/>
  <c r="J4907" i="2"/>
  <c r="J4650" i="2"/>
  <c r="J4307" i="2"/>
  <c r="J4033" i="2"/>
  <c r="J3650" i="2"/>
  <c r="J3294" i="2"/>
  <c r="J2819" i="2"/>
  <c r="J2388" i="2"/>
  <c r="J1744" i="2"/>
  <c r="J1155" i="2"/>
  <c r="J128" i="2"/>
  <c r="J3791" i="2"/>
  <c r="J3475" i="2"/>
  <c r="J3201" i="2"/>
  <c r="J2846" i="2"/>
  <c r="J2527" i="2"/>
  <c r="J2083" i="2"/>
  <c r="J1674" i="2"/>
  <c r="J1109" i="2"/>
  <c r="J504" i="2"/>
  <c r="J5072" i="2"/>
  <c r="J4863" i="2"/>
  <c r="J4590" i="2"/>
  <c r="J4361" i="2"/>
  <c r="J4076" i="2"/>
  <c r="J3847" i="2"/>
  <c r="J3542" i="2"/>
  <c r="J3269" i="2"/>
  <c r="J2920" i="2"/>
  <c r="J2610" i="2"/>
  <c r="J2174" i="2"/>
  <c r="J1782" i="2"/>
  <c r="J1227" i="2"/>
  <c r="J660" i="2"/>
  <c r="J5254" i="2"/>
  <c r="J5045" i="2"/>
  <c r="J4783" i="2"/>
  <c r="J4560" i="2"/>
  <c r="J4274" i="2"/>
  <c r="J4045" i="2"/>
  <c r="J3760" i="2"/>
  <c r="J3508" i="2"/>
  <c r="J3165" i="2"/>
  <c r="J2879" i="2"/>
  <c r="J2482" i="2"/>
  <c r="J2127" i="2"/>
  <c r="J1613" i="2"/>
  <c r="J1172" i="2"/>
  <c r="J419" i="2"/>
  <c r="J2617" i="2"/>
  <c r="J2297" i="2"/>
  <c r="J2023" i="2"/>
  <c r="J1627" i="2"/>
  <c r="J1297" i="2"/>
  <c r="J797" i="2"/>
  <c r="J319" i="2"/>
  <c r="J5461" i="2"/>
  <c r="J5269" i="2"/>
  <c r="J5029" i="2"/>
  <c r="J4837" i="2"/>
  <c r="J4585" i="2"/>
  <c r="J4376" i="2"/>
  <c r="J4114" i="2"/>
  <c r="J3905" i="2"/>
  <c r="J3635" i="2"/>
  <c r="J3407" i="2"/>
  <c r="J3121" i="2"/>
  <c r="J2885" i="2"/>
  <c r="J2570" i="2"/>
  <c r="J2312" i="2"/>
  <c r="J1970" i="2"/>
  <c r="J1646" i="2"/>
  <c r="J1232" i="2"/>
  <c r="J826" i="2"/>
  <c r="J228" i="2"/>
  <c r="J3463" i="2"/>
  <c r="J3177" i="2"/>
  <c r="J2945" i="2"/>
  <c r="J2630" i="2"/>
  <c r="J2380" i="2"/>
  <c r="J2037" i="2"/>
  <c r="J1729" i="2"/>
  <c r="J1313" i="2"/>
  <c r="J934" i="2"/>
  <c r="J347" i="2"/>
  <c r="J2922" i="2"/>
  <c r="J2660" i="2"/>
  <c r="J2450" i="2"/>
  <c r="J2173" i="2"/>
  <c r="J1944" i="2"/>
  <c r="J1600" i="2"/>
  <c r="J1324" i="2"/>
  <c r="J931" i="2"/>
  <c r="J538" i="2"/>
  <c r="J41" i="2"/>
  <c r="J3536" i="2"/>
  <c r="J3274" i="2"/>
  <c r="J3065" i="2"/>
  <c r="J2803" i="2"/>
  <c r="J2593" i="2"/>
  <c r="J2313" i="2"/>
  <c r="J2043" i="2"/>
  <c r="J1651" i="2"/>
  <c r="J1305" i="2"/>
  <c r="J637" i="2"/>
  <c r="J37" i="2"/>
  <c r="J1532" i="2"/>
  <c r="J1186" i="2"/>
  <c r="J594" i="2"/>
  <c r="J94" i="2"/>
  <c r="J4431" i="2"/>
  <c r="J4143" i="2"/>
  <c r="J3771" i="2"/>
  <c r="J3483" i="2"/>
  <c r="J3135" i="2"/>
  <c r="J2847" i="2"/>
  <c r="J2475" i="2"/>
  <c r="J2170" i="2"/>
  <c r="J1777" i="2"/>
  <c r="J1431" i="2"/>
  <c r="J941" i="2"/>
  <c r="J365" i="2"/>
  <c r="J1752" i="2"/>
  <c r="J1392" i="2"/>
  <c r="J891" i="2"/>
  <c r="J408" i="2"/>
  <c r="J2123" i="2"/>
  <c r="J1691" i="2"/>
  <c r="J1131" i="2"/>
  <c r="J547" i="2"/>
  <c r="J1054" i="2"/>
  <c r="J558" i="2"/>
  <c r="J965" i="2"/>
  <c r="J311" i="2"/>
  <c r="J640" i="2"/>
  <c r="J842" i="2"/>
  <c r="J6780" i="2"/>
  <c r="J6331" i="2"/>
  <c r="J7008" i="2"/>
  <c r="J6571" i="2"/>
  <c r="J3922" i="2"/>
  <c r="J4028" i="2"/>
  <c r="J6377" i="2"/>
  <c r="J6188" i="2"/>
  <c r="J4123" i="2"/>
  <c r="J4569" i="2"/>
  <c r="J5814" i="2"/>
  <c r="J3367" i="2"/>
  <c r="J6142" i="2"/>
  <c r="J4420" i="2"/>
  <c r="J6507" i="2"/>
  <c r="J3516" i="2"/>
  <c r="J6199" i="2"/>
  <c r="J2323" i="2"/>
  <c r="J4490" i="2"/>
  <c r="J6689" i="2"/>
  <c r="J5256" i="2"/>
  <c r="J2393" i="2"/>
  <c r="J5824" i="2"/>
  <c r="J3836" i="2"/>
  <c r="J5531" i="2"/>
  <c r="J3095" i="2"/>
  <c r="J6052" i="2"/>
  <c r="J4265" i="2"/>
  <c r="J92" i="2"/>
  <c r="J2892" i="2"/>
  <c r="J6715" i="2"/>
  <c r="J3914" i="2"/>
  <c r="J6943" i="2"/>
  <c r="J5362" i="2"/>
  <c r="J2688" i="2"/>
  <c r="J6387" i="2"/>
  <c r="J5453" i="2"/>
  <c r="J4470" i="2"/>
  <c r="J1846" i="2"/>
  <c r="J6904" i="2"/>
  <c r="J5982" i="2"/>
  <c r="J4557" i="2"/>
  <c r="J2734" i="2"/>
  <c r="J6956" i="2"/>
  <c r="J6269" i="2"/>
  <c r="J5310" i="2"/>
  <c r="J4648" i="2"/>
  <c r="J2888" i="2"/>
  <c r="J3442" i="2"/>
  <c r="J837" i="2"/>
  <c r="J6325" i="2"/>
  <c r="J4903" i="2"/>
  <c r="J3586" i="2"/>
  <c r="J605" i="2"/>
  <c r="J6280" i="2"/>
  <c r="J5171" i="2"/>
  <c r="J3496" i="2"/>
  <c r="J394" i="2"/>
  <c r="J6005" i="2"/>
  <c r="J5107" i="2"/>
  <c r="J3400" i="2"/>
  <c r="J6755" i="2"/>
  <c r="J5891" i="2"/>
  <c r="J4925" i="2"/>
  <c r="J3676" i="2"/>
  <c r="J2304" i="2"/>
  <c r="J192" i="2"/>
  <c r="J4427" i="2"/>
  <c r="J2998" i="2"/>
  <c r="J507" i="2"/>
  <c r="J6585" i="2"/>
  <c r="J5721" i="2"/>
  <c r="J4426" i="2"/>
  <c r="J2997" i="2"/>
  <c r="J505" i="2"/>
  <c r="J3253" i="2"/>
  <c r="J1758" i="2"/>
  <c r="J4902" i="2"/>
  <c r="J3889" i="2"/>
  <c r="J2671" i="2"/>
  <c r="J778" i="2"/>
  <c r="J4603" i="2"/>
  <c r="J3558" i="2"/>
  <c r="J2196" i="2"/>
  <c r="J694" i="2"/>
  <c r="J1773" i="2"/>
  <c r="J5305" i="2"/>
  <c r="J4415" i="2"/>
  <c r="J3450" i="2"/>
  <c r="J2365" i="2"/>
  <c r="J911" i="2"/>
  <c r="J2742" i="2"/>
  <c r="J1457" i="2"/>
  <c r="J2752" i="2"/>
  <c r="J1722" i="2"/>
  <c r="J214" i="2"/>
  <c r="J2894" i="2"/>
  <c r="J2085" i="2"/>
  <c r="J189" i="2"/>
  <c r="J1244" i="2"/>
  <c r="J3903" i="2"/>
  <c r="J2607" i="2"/>
  <c r="J1135" i="2"/>
  <c r="J1088" i="2"/>
  <c r="J1355" i="2"/>
  <c r="J15" i="2"/>
  <c r="J6781" i="2"/>
  <c r="J1941" i="2"/>
  <c r="J6492" i="2"/>
  <c r="J5456" i="2"/>
  <c r="J3461" i="2"/>
  <c r="J6892" i="2"/>
  <c r="J6016" i="2"/>
  <c r="J4609" i="2"/>
  <c r="J1433" i="2"/>
  <c r="J5087" i="2"/>
  <c r="J6187" i="2"/>
  <c r="J5874" i="2"/>
  <c r="J6498" i="2"/>
  <c r="J2964" i="2"/>
  <c r="J5956" i="2"/>
  <c r="J6723" i="2"/>
  <c r="J7134" i="2"/>
  <c r="J6378" i="2"/>
  <c r="J5279" i="2"/>
  <c r="J3058" i="2"/>
  <c r="J6929" i="2"/>
  <c r="J6070" i="2"/>
  <c r="J4706" i="2"/>
  <c r="J1664" i="2"/>
  <c r="J4950" i="2"/>
  <c r="J4949" i="2"/>
  <c r="J6186" i="2"/>
  <c r="J2645" i="2"/>
  <c r="J4639" i="2"/>
  <c r="J6240" i="2"/>
  <c r="J2815" i="2"/>
  <c r="J5832" i="2"/>
  <c r="J7163" i="2"/>
  <c r="J6449" i="2"/>
  <c r="J5390" i="2"/>
  <c r="J3325" i="2"/>
  <c r="J6619" i="2"/>
  <c r="J3369" i="2"/>
  <c r="J5922" i="2"/>
  <c r="J7159" i="2"/>
  <c r="J6447" i="2"/>
  <c r="J5387" i="2"/>
  <c r="J3297" i="2"/>
  <c r="J431" i="2"/>
  <c r="J6862" i="2"/>
  <c r="J6448" i="2"/>
  <c r="J5988" i="2"/>
  <c r="J5388" i="2"/>
  <c r="J4541" i="2"/>
  <c r="J3298" i="2"/>
  <c r="J1225" i="2"/>
  <c r="J6891" i="2"/>
  <c r="J6475" i="2"/>
  <c r="J6015" i="2"/>
  <c r="J5441" i="2"/>
  <c r="J4608" i="2"/>
  <c r="J3426" i="2"/>
  <c r="J1430" i="2"/>
  <c r="J6968" i="2"/>
  <c r="J6590" i="2"/>
  <c r="J6128" i="2"/>
  <c r="J5606" i="2"/>
  <c r="J4832" i="2"/>
  <c r="J3786" i="2"/>
  <c r="J2031" i="2"/>
  <c r="J7040" i="2"/>
  <c r="J6703" i="2"/>
  <c r="J6243" i="2"/>
  <c r="J5743" i="2"/>
  <c r="J5038" i="2"/>
  <c r="J4063" i="2"/>
  <c r="J2543" i="2"/>
  <c r="J7120" i="2"/>
  <c r="J6795" i="2"/>
  <c r="J6356" i="2"/>
  <c r="J5894" i="2"/>
  <c r="J5242" i="2"/>
  <c r="J4330" i="2"/>
  <c r="J2969" i="2"/>
  <c r="J522" i="2"/>
  <c r="J6908" i="2"/>
  <c r="J6506" i="2"/>
  <c r="J6044" i="2"/>
  <c r="J5484" i="2"/>
  <c r="J4658" i="2"/>
  <c r="J3514" i="2"/>
  <c r="J1573" i="2"/>
  <c r="J5722" i="2"/>
  <c r="J5346" i="2"/>
  <c r="J4866" i="2"/>
  <c r="J4281" i="2"/>
  <c r="J3600" i="2"/>
  <c r="J2618" i="2"/>
  <c r="J1279" i="2"/>
  <c r="J6574" i="2"/>
  <c r="J6229" i="2"/>
  <c r="J5883" i="2"/>
  <c r="J5534" i="2"/>
  <c r="J5100" i="2"/>
  <c r="J4580" i="2"/>
  <c r="J3958" i="2"/>
  <c r="J3108" i="2"/>
  <c r="J1998" i="2"/>
  <c r="J215" i="2"/>
  <c r="J6400" i="2"/>
  <c r="J6054" i="2"/>
  <c r="J5708" i="2"/>
  <c r="J5327" i="2"/>
  <c r="J4843" i="2"/>
  <c r="J4267" i="2"/>
  <c r="J3571" i="2"/>
  <c r="J2592" i="2"/>
  <c r="J1221" i="2"/>
  <c r="J5765" i="2"/>
  <c r="J5398" i="2"/>
  <c r="J4929" i="2"/>
  <c r="J4365" i="2"/>
  <c r="J3720" i="2"/>
  <c r="J2761" i="2"/>
  <c r="J1467" i="2"/>
  <c r="J6628" i="2"/>
  <c r="J6282" i="2"/>
  <c r="J5936" i="2"/>
  <c r="J5592" i="2"/>
  <c r="J5178" i="2"/>
  <c r="J4670" i="2"/>
  <c r="J4055" i="2"/>
  <c r="J3241" i="2"/>
  <c r="J2188" i="2"/>
  <c r="J549" i="2"/>
  <c r="J4537" i="2"/>
  <c r="J4169" i="2"/>
  <c r="J3784" i="2"/>
  <c r="J3266" i="2"/>
  <c r="J2689" i="2"/>
  <c r="J1984" i="2"/>
  <c r="J1098" i="2"/>
  <c r="J7100" i="2"/>
  <c r="J6543" i="2"/>
  <c r="J5967" i="2"/>
  <c r="J5385" i="2"/>
  <c r="J4562" i="2"/>
  <c r="J3488" i="2"/>
  <c r="J2112" i="2"/>
  <c r="J1264" i="2"/>
  <c r="J7167" i="2"/>
  <c r="J6831" i="2"/>
  <c r="J6427" i="2"/>
  <c r="J6042" i="2"/>
  <c r="J5657" i="2"/>
  <c r="J5214" i="2"/>
  <c r="J4655" i="2"/>
  <c r="J4042" i="2"/>
  <c r="J3309" i="2"/>
  <c r="J2233" i="2"/>
  <c r="J6995" i="2"/>
  <c r="J6772" i="2"/>
  <c r="J6542" i="2"/>
  <c r="J6312" i="2"/>
  <c r="J6080" i="2"/>
  <c r="J5850" i="2"/>
  <c r="J5620" i="2"/>
  <c r="J5361" i="2"/>
  <c r="J5052" i="2"/>
  <c r="J4713" i="2"/>
  <c r="J4351" i="2"/>
  <c r="J3985" i="2"/>
  <c r="J3538" i="2"/>
  <c r="J2988" i="2"/>
  <c r="J2350" i="2"/>
  <c r="J1553" i="2"/>
  <c r="J483" i="2"/>
  <c r="J7043" i="2"/>
  <c r="J6824" i="2"/>
  <c r="J6594" i="2"/>
  <c r="J6364" i="2"/>
  <c r="J6134" i="2"/>
  <c r="J5904" i="2"/>
  <c r="J5672" i="2"/>
  <c r="J5426" i="2"/>
  <c r="J5127" i="2"/>
  <c r="J4792" i="2"/>
  <c r="J4435" i="2"/>
  <c r="J4066" i="2"/>
  <c r="J3661" i="2"/>
  <c r="J3122" i="2"/>
  <c r="J2513" i="2"/>
  <c r="J1766" i="2"/>
  <c r="J798" i="2"/>
  <c r="J7094" i="2"/>
  <c r="J6881" i="2"/>
  <c r="J6651" i="2"/>
  <c r="J6421" i="2"/>
  <c r="J6190" i="2"/>
  <c r="J5959" i="2"/>
  <c r="J5729" i="2"/>
  <c r="J5492" i="2"/>
  <c r="J5207" i="2"/>
  <c r="J4872" i="2"/>
  <c r="J4523" i="2"/>
  <c r="J4158" i="2"/>
  <c r="J3768" i="2"/>
  <c r="J3259" i="2"/>
  <c r="J2683" i="2"/>
  <c r="J1980" i="2"/>
  <c r="J1091" i="2"/>
  <c r="J3677" i="2"/>
  <c r="J3323" i="2"/>
  <c r="J2952" i="2"/>
  <c r="J2383" i="2"/>
  <c r="J1494" i="2"/>
  <c r="J546" i="2"/>
  <c r="J7007" i="2"/>
  <c r="J6785" i="2"/>
  <c r="J6497" i="2"/>
  <c r="J6267" i="2"/>
  <c r="J5979" i="2"/>
  <c r="J5749" i="2"/>
  <c r="J5445" i="2"/>
  <c r="J5154" i="2"/>
  <c r="J4734" i="2"/>
  <c r="J4369" i="2"/>
  <c r="J3901" i="2"/>
  <c r="J3467" i="2"/>
  <c r="J2841" i="2"/>
  <c r="J2254" i="2"/>
  <c r="J1334" i="2"/>
  <c r="J330" i="2"/>
  <c r="J6966" i="2"/>
  <c r="J6740" i="2"/>
  <c r="J6452" i="2"/>
  <c r="J6222" i="2"/>
  <c r="J5934" i="2"/>
  <c r="J5704" i="2"/>
  <c r="J5392" i="2"/>
  <c r="J5090" i="2"/>
  <c r="J4665" i="2"/>
  <c r="J4300" i="2"/>
  <c r="J3825" i="2"/>
  <c r="J3374" i="2"/>
  <c r="J2741" i="2"/>
  <c r="J2134" i="2"/>
  <c r="J1189" i="2"/>
  <c r="J119" i="2"/>
  <c r="J6926" i="2"/>
  <c r="J6697" i="2"/>
  <c r="J6409" i="2"/>
  <c r="J6178" i="2"/>
  <c r="J5890" i="2"/>
  <c r="J5659" i="2"/>
  <c r="J5338" i="2"/>
  <c r="J5025" i="2"/>
  <c r="J4594" i="2"/>
  <c r="J4229" i="2"/>
  <c r="J3750" i="2"/>
  <c r="J3281" i="2"/>
  <c r="J2636" i="2"/>
  <c r="J2008" i="2"/>
  <c r="J1009" i="2"/>
  <c r="J6899" i="2"/>
  <c r="J6659" i="2"/>
  <c r="J6467" i="2"/>
  <c r="J6227" i="2"/>
  <c r="J6035" i="2"/>
  <c r="J5795" i="2"/>
  <c r="J5603" i="2"/>
  <c r="J5344" i="2"/>
  <c r="J5115" i="2"/>
  <c r="J4800" i="2"/>
  <c r="J4534" i="2"/>
  <c r="J4190" i="2"/>
  <c r="J3909" i="2"/>
  <c r="J3501" i="2"/>
  <c r="J3138" i="2"/>
  <c r="J2641" i="2"/>
  <c r="J2181" i="2"/>
  <c r="J1493" i="2"/>
  <c r="J834" i="2"/>
  <c r="J5421" i="2"/>
  <c r="J5204" i="2"/>
  <c r="J4893" i="2"/>
  <c r="J4634" i="2"/>
  <c r="J4292" i="2"/>
  <c r="J4016" i="2"/>
  <c r="J3632" i="2"/>
  <c r="J3272" i="2"/>
  <c r="J2797" i="2"/>
  <c r="J2361" i="2"/>
  <c r="J1713" i="2"/>
  <c r="J1111" i="2"/>
  <c r="J85" i="2"/>
  <c r="J6969" i="2"/>
  <c r="J6729" i="2"/>
  <c r="J6537" i="2"/>
  <c r="J6297" i="2"/>
  <c r="J6105" i="2"/>
  <c r="J5865" i="2"/>
  <c r="J5673" i="2"/>
  <c r="J5420" i="2"/>
  <c r="J5203" i="2"/>
  <c r="J4892" i="2"/>
  <c r="J4633" i="2"/>
  <c r="J4291" i="2"/>
  <c r="J4015" i="2"/>
  <c r="J3631" i="2"/>
  <c r="J3271" i="2"/>
  <c r="J2796" i="2"/>
  <c r="J2360" i="2"/>
  <c r="J1712" i="2"/>
  <c r="J1110" i="2"/>
  <c r="J84" i="2"/>
  <c r="J3777" i="2"/>
  <c r="J3458" i="2"/>
  <c r="J3185" i="2"/>
  <c r="J2827" i="2"/>
  <c r="J2505" i="2"/>
  <c r="J2062" i="2"/>
  <c r="J1642" i="2"/>
  <c r="J1076" i="2"/>
  <c r="J459" i="2"/>
  <c r="J5059" i="2"/>
  <c r="J4850" i="2"/>
  <c r="J4576" i="2"/>
  <c r="J4346" i="2"/>
  <c r="J4061" i="2"/>
  <c r="J3833" i="2"/>
  <c r="J3526" i="2"/>
  <c r="J3252" i="2"/>
  <c r="J2902" i="2"/>
  <c r="J2589" i="2"/>
  <c r="J2151" i="2"/>
  <c r="J1757" i="2"/>
  <c r="J1198" i="2"/>
  <c r="J623" i="2"/>
  <c r="J5241" i="2"/>
  <c r="J5032" i="2"/>
  <c r="J4770" i="2"/>
  <c r="J4545" i="2"/>
  <c r="J4260" i="2"/>
  <c r="J4031" i="2"/>
  <c r="J3745" i="2"/>
  <c r="J3489" i="2"/>
  <c r="J3146" i="2"/>
  <c r="J2862" i="2"/>
  <c r="J2461" i="2"/>
  <c r="J2103" i="2"/>
  <c r="J1588" i="2"/>
  <c r="J1134" i="2"/>
  <c r="J380" i="2"/>
  <c r="J2602" i="2"/>
  <c r="J2281" i="2"/>
  <c r="J2007" i="2"/>
  <c r="J1609" i="2"/>
  <c r="J1277" i="2"/>
  <c r="J767" i="2"/>
  <c r="J293" i="2"/>
  <c r="J5449" i="2"/>
  <c r="J5257" i="2"/>
  <c r="J5017" i="2"/>
  <c r="J4825" i="2"/>
  <c r="J4572" i="2"/>
  <c r="J4363" i="2"/>
  <c r="J4101" i="2"/>
  <c r="J3892" i="2"/>
  <c r="J3621" i="2"/>
  <c r="J3393" i="2"/>
  <c r="J3107" i="2"/>
  <c r="J2867" i="2"/>
  <c r="J2553" i="2"/>
  <c r="J2296" i="2"/>
  <c r="J1953" i="2"/>
  <c r="J1626" i="2"/>
  <c r="J1210" i="2"/>
  <c r="J795" i="2"/>
  <c r="J195" i="2"/>
  <c r="J3449" i="2"/>
  <c r="J3163" i="2"/>
  <c r="J2929" i="2"/>
  <c r="J2615" i="2"/>
  <c r="J2364" i="2"/>
  <c r="J2021" i="2"/>
  <c r="J1709" i="2"/>
  <c r="J1293" i="2"/>
  <c r="J910" i="2"/>
  <c r="J317" i="2"/>
  <c r="J2909" i="2"/>
  <c r="J2647" i="2"/>
  <c r="J2437" i="2"/>
  <c r="J2158" i="2"/>
  <c r="J1928" i="2"/>
  <c r="J1582" i="2"/>
  <c r="J1306" i="2"/>
  <c r="J909" i="2"/>
  <c r="J516" i="2"/>
  <c r="J12" i="2"/>
  <c r="J3523" i="2"/>
  <c r="J3261" i="2"/>
  <c r="J3052" i="2"/>
  <c r="J2790" i="2"/>
  <c r="J2580" i="2"/>
  <c r="J2285" i="2"/>
  <c r="J2029" i="2"/>
  <c r="J1635" i="2"/>
  <c r="J1289" i="2"/>
  <c r="J609" i="2"/>
  <c r="J11" i="2"/>
  <c r="J1518" i="2"/>
  <c r="J1170" i="2"/>
  <c r="J574" i="2"/>
  <c r="J75" i="2"/>
  <c r="J4419" i="2"/>
  <c r="J4131" i="2"/>
  <c r="J3759" i="2"/>
  <c r="J3471" i="2"/>
  <c r="J3123" i="2"/>
  <c r="J2835" i="2"/>
  <c r="J2463" i="2"/>
  <c r="J2157" i="2"/>
  <c r="J1761" i="2"/>
  <c r="J1417" i="2"/>
  <c r="J919" i="2"/>
  <c r="J345" i="2"/>
  <c r="J1716" i="2"/>
  <c r="J1380" i="2"/>
  <c r="J876" i="2"/>
  <c r="J392" i="2"/>
  <c r="J2111" i="2"/>
  <c r="J1679" i="2"/>
  <c r="J1103" i="2"/>
  <c r="J511" i="2"/>
  <c r="J1042" i="2"/>
  <c r="J543" i="2"/>
  <c r="J951" i="2"/>
  <c r="J283" i="2"/>
  <c r="J628" i="2"/>
  <c r="J830" i="2"/>
  <c r="J170" i="2"/>
  <c r="J686" i="2"/>
  <c r="J616" i="2"/>
  <c r="J196" i="2"/>
  <c r="J590" i="2"/>
  <c r="J158" i="2"/>
  <c r="J124" i="2"/>
  <c r="J566" i="2"/>
  <c r="J122" i="2"/>
  <c r="J520" i="2"/>
  <c r="J39" i="2"/>
  <c r="J482" i="2"/>
  <c r="J496" i="2"/>
  <c r="J184" i="2"/>
  <c r="J770" i="2"/>
  <c r="J446" i="2"/>
  <c r="J134" i="2"/>
  <c r="J100" i="2"/>
  <c r="J710" i="2"/>
  <c r="J410" i="2"/>
  <c r="J50" i="2"/>
  <c r="J384" i="2"/>
  <c r="J21" i="2"/>
  <c r="J801" i="2"/>
  <c r="J441" i="2"/>
  <c r="J53" i="2"/>
  <c r="J760" i="2"/>
  <c r="J388" i="2"/>
  <c r="J88" i="2"/>
  <c r="J698" i="2"/>
  <c r="J398" i="2"/>
  <c r="J14" i="2"/>
  <c r="J298" i="2"/>
  <c r="J1113" i="2"/>
  <c r="J757" i="2"/>
  <c r="J397" i="2"/>
  <c r="J988" i="2"/>
  <c r="J676" i="2"/>
  <c r="J352" i="2"/>
  <c r="J52" i="2"/>
  <c r="J626" i="2"/>
  <c r="K2" i="2"/>
  <c r="K14" i="2"/>
  <c r="K26" i="2"/>
  <c r="K38" i="2"/>
  <c r="K50" i="2"/>
  <c r="K62" i="2"/>
  <c r="K74" i="2"/>
  <c r="K86" i="2"/>
  <c r="K98" i="2"/>
  <c r="K110" i="2"/>
  <c r="K122" i="2"/>
  <c r="K134" i="2"/>
  <c r="K146" i="2"/>
  <c r="K158" i="2"/>
  <c r="K170" i="2"/>
  <c r="K182" i="2"/>
  <c r="K194" i="2"/>
  <c r="K206" i="2"/>
  <c r="K218" i="2"/>
  <c r="K230" i="2"/>
  <c r="K242" i="2"/>
  <c r="K254" i="2"/>
  <c r="K266" i="2"/>
  <c r="K278" i="2"/>
  <c r="K290" i="2"/>
  <c r="K302" i="2"/>
  <c r="K314" i="2"/>
  <c r="K326" i="2"/>
  <c r="K338" i="2"/>
  <c r="K350" i="2"/>
  <c r="K362" i="2"/>
  <c r="K374" i="2"/>
  <c r="K386" i="2"/>
  <c r="K398" i="2"/>
  <c r="K410" i="2"/>
  <c r="K422" i="2"/>
  <c r="K434" i="2"/>
  <c r="K446" i="2"/>
  <c r="K458" i="2"/>
  <c r="K470" i="2"/>
  <c r="K482" i="2"/>
  <c r="K494" i="2"/>
  <c r="K506" i="2"/>
  <c r="K518" i="2"/>
  <c r="K530" i="2"/>
  <c r="K542" i="2"/>
  <c r="K554" i="2"/>
  <c r="K566" i="2"/>
  <c r="K578" i="2"/>
  <c r="K590" i="2"/>
  <c r="K602" i="2"/>
  <c r="K614" i="2"/>
  <c r="K626" i="2"/>
  <c r="K638" i="2"/>
  <c r="K650" i="2"/>
  <c r="K662" i="2"/>
  <c r="K674" i="2"/>
  <c r="K686" i="2"/>
  <c r="K698" i="2"/>
  <c r="K710" i="2"/>
  <c r="K722" i="2"/>
  <c r="K734" i="2"/>
  <c r="K746" i="2"/>
  <c r="K758" i="2"/>
  <c r="K770" i="2"/>
  <c r="K782" i="2"/>
  <c r="K794" i="2"/>
  <c r="K806" i="2"/>
  <c r="K818" i="2"/>
  <c r="K830" i="2"/>
  <c r="K842" i="2"/>
  <c r="K854" i="2"/>
  <c r="K866" i="2"/>
  <c r="K878" i="2"/>
  <c r="K890" i="2"/>
  <c r="K902" i="2"/>
  <c r="K914" i="2"/>
  <c r="K926" i="2"/>
  <c r="K938" i="2"/>
  <c r="K950" i="2"/>
  <c r="K962" i="2"/>
  <c r="K974" i="2"/>
  <c r="K986" i="2"/>
  <c r="K998" i="2"/>
  <c r="K1010" i="2"/>
  <c r="K3" i="2"/>
  <c r="K15" i="2"/>
  <c r="K27" i="2"/>
  <c r="K39" i="2"/>
  <c r="K51" i="2"/>
  <c r="K63" i="2"/>
  <c r="K75" i="2"/>
  <c r="K87" i="2"/>
  <c r="K99" i="2"/>
  <c r="K111" i="2"/>
  <c r="K123" i="2"/>
  <c r="K135" i="2"/>
  <c r="K147" i="2"/>
  <c r="K159" i="2"/>
  <c r="K171" i="2"/>
  <c r="K183" i="2"/>
  <c r="K195" i="2"/>
  <c r="K207" i="2"/>
  <c r="K219" i="2"/>
  <c r="K231" i="2"/>
  <c r="K243" i="2"/>
  <c r="K255" i="2"/>
  <c r="K267" i="2"/>
  <c r="K279" i="2"/>
  <c r="K291" i="2"/>
  <c r="K303" i="2"/>
  <c r="K315" i="2"/>
  <c r="K327" i="2"/>
  <c r="K339" i="2"/>
  <c r="K351" i="2"/>
  <c r="K363" i="2"/>
  <c r="K375" i="2"/>
  <c r="K387" i="2"/>
  <c r="K399" i="2"/>
  <c r="K411" i="2"/>
  <c r="K423" i="2"/>
  <c r="K435" i="2"/>
  <c r="K447" i="2"/>
  <c r="K459" i="2"/>
  <c r="K471" i="2"/>
  <c r="K483" i="2"/>
  <c r="K495" i="2"/>
  <c r="K507" i="2"/>
  <c r="K519" i="2"/>
  <c r="K531" i="2"/>
  <c r="K543" i="2"/>
  <c r="K555" i="2"/>
  <c r="K567" i="2"/>
  <c r="K579" i="2"/>
  <c r="K591" i="2"/>
  <c r="K603" i="2"/>
  <c r="K615" i="2"/>
  <c r="K627" i="2"/>
  <c r="K639" i="2"/>
  <c r="K651" i="2"/>
  <c r="K663" i="2"/>
  <c r="K675" i="2"/>
  <c r="K687" i="2"/>
  <c r="K699" i="2"/>
  <c r="K711" i="2"/>
  <c r="K723" i="2"/>
  <c r="K735" i="2"/>
  <c r="K747" i="2"/>
  <c r="K759" i="2"/>
  <c r="K771" i="2"/>
  <c r="K783" i="2"/>
  <c r="K795" i="2"/>
  <c r="K807" i="2"/>
  <c r="K819" i="2"/>
  <c r="K831" i="2"/>
  <c r="K843" i="2"/>
  <c r="K855" i="2"/>
  <c r="K867" i="2"/>
  <c r="K879" i="2"/>
  <c r="K891" i="2"/>
  <c r="K903" i="2"/>
  <c r="K915" i="2"/>
  <c r="K927" i="2"/>
  <c r="K939" i="2"/>
  <c r="K951" i="2"/>
  <c r="K963" i="2"/>
  <c r="K975" i="2"/>
  <c r="K987" i="2"/>
  <c r="K999" i="2"/>
  <c r="K1011" i="2"/>
  <c r="K4" i="2"/>
  <c r="K16" i="2"/>
  <c r="K28" i="2"/>
  <c r="K40" i="2"/>
  <c r="K52" i="2"/>
  <c r="K64" i="2"/>
  <c r="K76" i="2"/>
  <c r="K88" i="2"/>
  <c r="K100" i="2"/>
  <c r="K112" i="2"/>
  <c r="K124" i="2"/>
  <c r="K136" i="2"/>
  <c r="K148" i="2"/>
  <c r="K160" i="2"/>
  <c r="K172" i="2"/>
  <c r="K184" i="2"/>
  <c r="K196" i="2"/>
  <c r="K208" i="2"/>
  <c r="K220" i="2"/>
  <c r="K232" i="2"/>
  <c r="K244" i="2"/>
  <c r="K256" i="2"/>
  <c r="K268" i="2"/>
  <c r="K280" i="2"/>
  <c r="K292" i="2"/>
  <c r="K304" i="2"/>
  <c r="K316" i="2"/>
  <c r="K328" i="2"/>
  <c r="K340" i="2"/>
  <c r="K352" i="2"/>
  <c r="K364" i="2"/>
  <c r="K376" i="2"/>
  <c r="K388" i="2"/>
  <c r="K400" i="2"/>
  <c r="K412" i="2"/>
  <c r="K424" i="2"/>
  <c r="K436" i="2"/>
  <c r="K448" i="2"/>
  <c r="K460" i="2"/>
  <c r="K472" i="2"/>
  <c r="K484" i="2"/>
  <c r="K496" i="2"/>
  <c r="K508" i="2"/>
  <c r="K520" i="2"/>
  <c r="K532" i="2"/>
  <c r="K544" i="2"/>
  <c r="K556" i="2"/>
  <c r="K568" i="2"/>
  <c r="K580" i="2"/>
  <c r="K592" i="2"/>
  <c r="K604" i="2"/>
  <c r="K616" i="2"/>
  <c r="K628" i="2"/>
  <c r="K640" i="2"/>
  <c r="K652" i="2"/>
  <c r="K664" i="2"/>
  <c r="K676" i="2"/>
  <c r="K688" i="2"/>
  <c r="K700" i="2"/>
  <c r="K712" i="2"/>
  <c r="K724" i="2"/>
  <c r="K736" i="2"/>
  <c r="K748" i="2"/>
  <c r="K760" i="2"/>
  <c r="K772" i="2"/>
  <c r="K784" i="2"/>
  <c r="K796" i="2"/>
  <c r="K808" i="2"/>
  <c r="K820" i="2"/>
  <c r="K832" i="2"/>
  <c r="K844" i="2"/>
  <c r="K856" i="2"/>
  <c r="K868" i="2"/>
  <c r="K880" i="2"/>
  <c r="K892" i="2"/>
  <c r="K904" i="2"/>
  <c r="K916" i="2"/>
  <c r="K928" i="2"/>
  <c r="K940" i="2"/>
  <c r="K952" i="2"/>
  <c r="K964" i="2"/>
  <c r="K976" i="2"/>
  <c r="K5" i="2"/>
  <c r="K20" i="2"/>
  <c r="K35" i="2"/>
  <c r="K53" i="2"/>
  <c r="K68" i="2"/>
  <c r="K83" i="2"/>
  <c r="K101" i="2"/>
  <c r="K116" i="2"/>
  <c r="K131" i="2"/>
  <c r="K149" i="2"/>
  <c r="K164" i="2"/>
  <c r="K179" i="2"/>
  <c r="K197" i="2"/>
  <c r="K212" i="2"/>
  <c r="K227" i="2"/>
  <c r="K245" i="2"/>
  <c r="K260" i="2"/>
  <c r="K275" i="2"/>
  <c r="K293" i="2"/>
  <c r="K308" i="2"/>
  <c r="K323" i="2"/>
  <c r="K341" i="2"/>
  <c r="K356" i="2"/>
  <c r="K371" i="2"/>
  <c r="K389" i="2"/>
  <c r="K404" i="2"/>
  <c r="K419" i="2"/>
  <c r="K437" i="2"/>
  <c r="K452" i="2"/>
  <c r="K467" i="2"/>
  <c r="K485" i="2"/>
  <c r="K500" i="2"/>
  <c r="K515" i="2"/>
  <c r="K533" i="2"/>
  <c r="K548" i="2"/>
  <c r="K563" i="2"/>
  <c r="K581" i="2"/>
  <c r="K596" i="2"/>
  <c r="K611" i="2"/>
  <c r="K629" i="2"/>
  <c r="K644" i="2"/>
  <c r="K659" i="2"/>
  <c r="K677" i="2"/>
  <c r="K692" i="2"/>
  <c r="K707" i="2"/>
  <c r="K725" i="2"/>
  <c r="K740" i="2"/>
  <c r="K755" i="2"/>
  <c r="K773" i="2"/>
  <c r="K788" i="2"/>
  <c r="K803" i="2"/>
  <c r="K821" i="2"/>
  <c r="K836" i="2"/>
  <c r="K851" i="2"/>
  <c r="K869" i="2"/>
  <c r="K884" i="2"/>
  <c r="K899" i="2"/>
  <c r="K917" i="2"/>
  <c r="K932" i="2"/>
  <c r="K947" i="2"/>
  <c r="K965" i="2"/>
  <c r="K980" i="2"/>
  <c r="K994" i="2"/>
  <c r="K1008" i="2"/>
  <c r="K1022" i="2"/>
  <c r="K1034" i="2"/>
  <c r="K1046" i="2"/>
  <c r="K1058" i="2"/>
  <c r="K1070" i="2"/>
  <c r="K1082" i="2"/>
  <c r="K1094" i="2"/>
  <c r="K1106" i="2"/>
  <c r="K1118" i="2"/>
  <c r="K1130" i="2"/>
  <c r="K1142" i="2"/>
  <c r="K1154" i="2"/>
  <c r="K1166" i="2"/>
  <c r="K1178" i="2"/>
  <c r="K1190" i="2"/>
  <c r="K1202" i="2"/>
  <c r="K1214" i="2"/>
  <c r="K1226" i="2"/>
  <c r="K1238" i="2"/>
  <c r="K1250" i="2"/>
  <c r="K1262" i="2"/>
  <c r="K1274" i="2"/>
  <c r="K1286" i="2"/>
  <c r="K1298" i="2"/>
  <c r="K1310" i="2"/>
  <c r="K1322" i="2"/>
  <c r="K1334" i="2"/>
  <c r="K1346" i="2"/>
  <c r="K1358" i="2"/>
  <c r="K1370" i="2"/>
  <c r="K1382" i="2"/>
  <c r="K1394" i="2"/>
  <c r="K1406" i="2"/>
  <c r="K1418" i="2"/>
  <c r="K1430" i="2"/>
  <c r="K1442" i="2"/>
  <c r="K1454" i="2"/>
  <c r="K1466" i="2"/>
  <c r="K1478" i="2"/>
  <c r="K1490" i="2"/>
  <c r="K1502" i="2"/>
  <c r="K1514" i="2"/>
  <c r="K1526" i="2"/>
  <c r="K1538" i="2"/>
  <c r="K1550" i="2"/>
  <c r="K1562" i="2"/>
  <c r="K1574" i="2"/>
  <c r="K1586" i="2"/>
  <c r="K1598" i="2"/>
  <c r="K1610" i="2"/>
  <c r="K1622" i="2"/>
  <c r="K1634" i="2"/>
  <c r="K1646" i="2"/>
  <c r="K1658" i="2"/>
  <c r="K1670" i="2"/>
  <c r="K1682" i="2"/>
  <c r="K1694" i="2"/>
  <c r="K1706" i="2"/>
  <c r="K1718" i="2"/>
  <c r="K1730" i="2"/>
  <c r="K1742" i="2"/>
  <c r="K1754" i="2"/>
  <c r="K1766" i="2"/>
  <c r="K1778" i="2"/>
  <c r="K1790" i="2"/>
  <c r="K1802" i="2"/>
  <c r="K1814" i="2"/>
  <c r="K1826" i="2"/>
  <c r="K1838" i="2"/>
  <c r="K1850" i="2"/>
  <c r="K1862" i="2"/>
  <c r="K1874" i="2"/>
  <c r="K1886" i="2"/>
  <c r="K1898" i="2"/>
  <c r="K1910" i="2"/>
  <c r="K1922" i="2"/>
  <c r="K1934" i="2"/>
  <c r="K1946" i="2"/>
  <c r="K1958" i="2"/>
  <c r="K1970" i="2"/>
  <c r="K1982" i="2"/>
  <c r="K1994" i="2"/>
  <c r="K2006" i="2"/>
  <c r="K2018" i="2"/>
  <c r="K2030" i="2"/>
  <c r="K2042" i="2"/>
  <c r="K2054" i="2"/>
  <c r="K2066" i="2"/>
  <c r="K2078" i="2"/>
  <c r="K2090" i="2"/>
  <c r="K2102" i="2"/>
  <c r="K2114" i="2"/>
  <c r="K2126" i="2"/>
  <c r="K2138" i="2"/>
  <c r="K2150" i="2"/>
  <c r="K2162" i="2"/>
  <c r="K2174" i="2"/>
  <c r="K2186" i="2"/>
  <c r="K2198" i="2"/>
  <c r="K2210" i="2"/>
  <c r="K2222" i="2"/>
  <c r="K2234" i="2"/>
  <c r="K2246" i="2"/>
  <c r="K2258" i="2"/>
  <c r="K2270" i="2"/>
  <c r="K2282" i="2"/>
  <c r="K6" i="2"/>
  <c r="K21" i="2"/>
  <c r="K36" i="2"/>
  <c r="K54" i="2"/>
  <c r="K69" i="2"/>
  <c r="K84" i="2"/>
  <c r="K102" i="2"/>
  <c r="K117" i="2"/>
  <c r="K132" i="2"/>
  <c r="K150" i="2"/>
  <c r="K165" i="2"/>
  <c r="K180" i="2"/>
  <c r="K198" i="2"/>
  <c r="K213" i="2"/>
  <c r="K228" i="2"/>
  <c r="K246" i="2"/>
  <c r="K261" i="2"/>
  <c r="K276" i="2"/>
  <c r="K294" i="2"/>
  <c r="K309" i="2"/>
  <c r="K324" i="2"/>
  <c r="K342" i="2"/>
  <c r="K357" i="2"/>
  <c r="K372" i="2"/>
  <c r="K390" i="2"/>
  <c r="K405" i="2"/>
  <c r="K420" i="2"/>
  <c r="K438" i="2"/>
  <c r="K453" i="2"/>
  <c r="K468" i="2"/>
  <c r="K486" i="2"/>
  <c r="K501" i="2"/>
  <c r="K516" i="2"/>
  <c r="K534" i="2"/>
  <c r="K549" i="2"/>
  <c r="K564" i="2"/>
  <c r="K582" i="2"/>
  <c r="K597" i="2"/>
  <c r="K612" i="2"/>
  <c r="K630" i="2"/>
  <c r="K645" i="2"/>
  <c r="K660" i="2"/>
  <c r="K678" i="2"/>
  <c r="K693" i="2"/>
  <c r="K708" i="2"/>
  <c r="K726" i="2"/>
  <c r="K741" i="2"/>
  <c r="K756" i="2"/>
  <c r="K774" i="2"/>
  <c r="K789" i="2"/>
  <c r="K804" i="2"/>
  <c r="K822" i="2"/>
  <c r="K837" i="2"/>
  <c r="K852" i="2"/>
  <c r="K870" i="2"/>
  <c r="K885" i="2"/>
  <c r="K900" i="2"/>
  <c r="K918" i="2"/>
  <c r="K933" i="2"/>
  <c r="K948" i="2"/>
  <c r="K966" i="2"/>
  <c r="K981" i="2"/>
  <c r="K995" i="2"/>
  <c r="K1009" i="2"/>
  <c r="K1023" i="2"/>
  <c r="K1035" i="2"/>
  <c r="K1047" i="2"/>
  <c r="K1059" i="2"/>
  <c r="K1071" i="2"/>
  <c r="K1083" i="2"/>
  <c r="K1095" i="2"/>
  <c r="K1107" i="2"/>
  <c r="K1119" i="2"/>
  <c r="K1131" i="2"/>
  <c r="K1143" i="2"/>
  <c r="K1155" i="2"/>
  <c r="K1167" i="2"/>
  <c r="K1179" i="2"/>
  <c r="K1191" i="2"/>
  <c r="K1203" i="2"/>
  <c r="K1215" i="2"/>
  <c r="K1227" i="2"/>
  <c r="K1239" i="2"/>
  <c r="K1251" i="2"/>
  <c r="K1263" i="2"/>
  <c r="K1275" i="2"/>
  <c r="K1287" i="2"/>
  <c r="K1299" i="2"/>
  <c r="K1311" i="2"/>
  <c r="K1323" i="2"/>
  <c r="K1335" i="2"/>
  <c r="K1347" i="2"/>
  <c r="K1359" i="2"/>
  <c r="K1371" i="2"/>
  <c r="K1383" i="2"/>
  <c r="K1395" i="2"/>
  <c r="K1407" i="2"/>
  <c r="K1419" i="2"/>
  <c r="K1431" i="2"/>
  <c r="K1443" i="2"/>
  <c r="K1455" i="2"/>
  <c r="K1467" i="2"/>
  <c r="K1479" i="2"/>
  <c r="K1491" i="2"/>
  <c r="K1503" i="2"/>
  <c r="K1515" i="2"/>
  <c r="K1527" i="2"/>
  <c r="K1539" i="2"/>
  <c r="K1551" i="2"/>
  <c r="K1563" i="2"/>
  <c r="K1575" i="2"/>
  <c r="K1587" i="2"/>
  <c r="K1599" i="2"/>
  <c r="K1611" i="2"/>
  <c r="K1623" i="2"/>
  <c r="K1635" i="2"/>
  <c r="K1647" i="2"/>
  <c r="K1659" i="2"/>
  <c r="K1671" i="2"/>
  <c r="K1683" i="2"/>
  <c r="K1695" i="2"/>
  <c r="K1707" i="2"/>
  <c r="K1719" i="2"/>
  <c r="K1731" i="2"/>
  <c r="K1743" i="2"/>
  <c r="K1755" i="2"/>
  <c r="K1767" i="2"/>
  <c r="K1779" i="2"/>
  <c r="K1791" i="2"/>
  <c r="K1803" i="2"/>
  <c r="K1815" i="2"/>
  <c r="K1827" i="2"/>
  <c r="K1839" i="2"/>
  <c r="K1851" i="2"/>
  <c r="K1863" i="2"/>
  <c r="K1875" i="2"/>
  <c r="K1887" i="2"/>
  <c r="K1899" i="2"/>
  <c r="K1911" i="2"/>
  <c r="K1923" i="2"/>
  <c r="K1935" i="2"/>
  <c r="K7" i="2"/>
  <c r="K24" i="2"/>
  <c r="K44" i="2"/>
  <c r="K61" i="2"/>
  <c r="K81" i="2"/>
  <c r="K103" i="2"/>
  <c r="K120" i="2"/>
  <c r="K140" i="2"/>
  <c r="K157" i="2"/>
  <c r="K177" i="2"/>
  <c r="K199" i="2"/>
  <c r="K216" i="2"/>
  <c r="K236" i="2"/>
  <c r="K253" i="2"/>
  <c r="K273" i="2"/>
  <c r="K295" i="2"/>
  <c r="K312" i="2"/>
  <c r="K332" i="2"/>
  <c r="K349" i="2"/>
  <c r="K369" i="2"/>
  <c r="K391" i="2"/>
  <c r="K408" i="2"/>
  <c r="K428" i="2"/>
  <c r="K445" i="2"/>
  <c r="K465" i="2"/>
  <c r="K487" i="2"/>
  <c r="K504" i="2"/>
  <c r="K524" i="2"/>
  <c r="K541" i="2"/>
  <c r="K561" i="2"/>
  <c r="K583" i="2"/>
  <c r="K600" i="2"/>
  <c r="K620" i="2"/>
  <c r="K637" i="2"/>
  <c r="K657" i="2"/>
  <c r="K679" i="2"/>
  <c r="K696" i="2"/>
  <c r="K716" i="2"/>
  <c r="K733" i="2"/>
  <c r="K753" i="2"/>
  <c r="K775" i="2"/>
  <c r="K792" i="2"/>
  <c r="K812" i="2"/>
  <c r="K829" i="2"/>
  <c r="K849" i="2"/>
  <c r="K871" i="2"/>
  <c r="K888" i="2"/>
  <c r="K908" i="2"/>
  <c r="K925" i="2"/>
  <c r="K945" i="2"/>
  <c r="K967" i="2"/>
  <c r="K984" i="2"/>
  <c r="K1002" i="2"/>
  <c r="K1018" i="2"/>
  <c r="K1032" i="2"/>
  <c r="K1048" i="2"/>
  <c r="K1062" i="2"/>
  <c r="K1076" i="2"/>
  <c r="K1090" i="2"/>
  <c r="K1104" i="2"/>
  <c r="K1120" i="2"/>
  <c r="K1134" i="2"/>
  <c r="K1148" i="2"/>
  <c r="K1162" i="2"/>
  <c r="K1176" i="2"/>
  <c r="K1192" i="2"/>
  <c r="K1206" i="2"/>
  <c r="K1220" i="2"/>
  <c r="K1234" i="2"/>
  <c r="K1248" i="2"/>
  <c r="K1264" i="2"/>
  <c r="K1278" i="2"/>
  <c r="K1292" i="2"/>
  <c r="K1306" i="2"/>
  <c r="K1320" i="2"/>
  <c r="K1336" i="2"/>
  <c r="K1350" i="2"/>
  <c r="K1364" i="2"/>
  <c r="K1378" i="2"/>
  <c r="K1392" i="2"/>
  <c r="K1408" i="2"/>
  <c r="K1422" i="2"/>
  <c r="K1436" i="2"/>
  <c r="K1450" i="2"/>
  <c r="K1464" i="2"/>
  <c r="K1480" i="2"/>
  <c r="K1494" i="2"/>
  <c r="K1508" i="2"/>
  <c r="K1522" i="2"/>
  <c r="K1536" i="2"/>
  <c r="K1552" i="2"/>
  <c r="K1566" i="2"/>
  <c r="K1580" i="2"/>
  <c r="K1594" i="2"/>
  <c r="K1608" i="2"/>
  <c r="K1624" i="2"/>
  <c r="K1638" i="2"/>
  <c r="K1652" i="2"/>
  <c r="K1666" i="2"/>
  <c r="K1680" i="2"/>
  <c r="K1696" i="2"/>
  <c r="K1710" i="2"/>
  <c r="K1724" i="2"/>
  <c r="K1738" i="2"/>
  <c r="K1752" i="2"/>
  <c r="K1768" i="2"/>
  <c r="K1782" i="2"/>
  <c r="K1796" i="2"/>
  <c r="K1810" i="2"/>
  <c r="K1824" i="2"/>
  <c r="K1840" i="2"/>
  <c r="K1854" i="2"/>
  <c r="K1868" i="2"/>
  <c r="K1882" i="2"/>
  <c r="K1896" i="2"/>
  <c r="K1912" i="2"/>
  <c r="K1926" i="2"/>
  <c r="K1940" i="2"/>
  <c r="K1953" i="2"/>
  <c r="K1966" i="2"/>
  <c r="K1979" i="2"/>
  <c r="K1992" i="2"/>
  <c r="K2005" i="2"/>
  <c r="K2019" i="2"/>
  <c r="K2032" i="2"/>
  <c r="K2045" i="2"/>
  <c r="K2058" i="2"/>
  <c r="K2071" i="2"/>
  <c r="K2084" i="2"/>
  <c r="K2097" i="2"/>
  <c r="K2110" i="2"/>
  <c r="K2123" i="2"/>
  <c r="K2136" i="2"/>
  <c r="K2149" i="2"/>
  <c r="K2163" i="2"/>
  <c r="K2176" i="2"/>
  <c r="K2189" i="2"/>
  <c r="K2202" i="2"/>
  <c r="K2215" i="2"/>
  <c r="K2228" i="2"/>
  <c r="K2241" i="2"/>
  <c r="K2254" i="2"/>
  <c r="K2267" i="2"/>
  <c r="K2280" i="2"/>
  <c r="K2293" i="2"/>
  <c r="K2305" i="2"/>
  <c r="K2317" i="2"/>
  <c r="K2329" i="2"/>
  <c r="K2341" i="2"/>
  <c r="K2353" i="2"/>
  <c r="K2365" i="2"/>
  <c r="K2377" i="2"/>
  <c r="K2389" i="2"/>
  <c r="K2401" i="2"/>
  <c r="K2413" i="2"/>
  <c r="K2425" i="2"/>
  <c r="K2437" i="2"/>
  <c r="K2449" i="2"/>
  <c r="K2461" i="2"/>
  <c r="K2473" i="2"/>
  <c r="K2485" i="2"/>
  <c r="K2497" i="2"/>
  <c r="K2509" i="2"/>
  <c r="K2521" i="2"/>
  <c r="K2533" i="2"/>
  <c r="K2545" i="2"/>
  <c r="K2557" i="2"/>
  <c r="K2569" i="2"/>
  <c r="K2581" i="2"/>
  <c r="K2593" i="2"/>
  <c r="K2605" i="2"/>
  <c r="K2617" i="2"/>
  <c r="K2629" i="2"/>
  <c r="K2641" i="2"/>
  <c r="K2653" i="2"/>
  <c r="K8" i="2"/>
  <c r="K25" i="2"/>
  <c r="K45" i="2"/>
  <c r="K65" i="2"/>
  <c r="K82" i="2"/>
  <c r="K104" i="2"/>
  <c r="K121" i="2"/>
  <c r="K141" i="2"/>
  <c r="K161" i="2"/>
  <c r="K178" i="2"/>
  <c r="K200" i="2"/>
  <c r="K217" i="2"/>
  <c r="K237" i="2"/>
  <c r="K257" i="2"/>
  <c r="K274" i="2"/>
  <c r="K296" i="2"/>
  <c r="K313" i="2"/>
  <c r="K333" i="2"/>
  <c r="K353" i="2"/>
  <c r="K370" i="2"/>
  <c r="K392" i="2"/>
  <c r="K409" i="2"/>
  <c r="K429" i="2"/>
  <c r="K449" i="2"/>
  <c r="K466" i="2"/>
  <c r="K488" i="2"/>
  <c r="K505" i="2"/>
  <c r="K525" i="2"/>
  <c r="K545" i="2"/>
  <c r="K562" i="2"/>
  <c r="K584" i="2"/>
  <c r="K601" i="2"/>
  <c r="K621" i="2"/>
  <c r="K641" i="2"/>
  <c r="K658" i="2"/>
  <c r="K680" i="2"/>
  <c r="K697" i="2"/>
  <c r="K717" i="2"/>
  <c r="K737" i="2"/>
  <c r="K754" i="2"/>
  <c r="K776" i="2"/>
  <c r="K793" i="2"/>
  <c r="K813" i="2"/>
  <c r="K833" i="2"/>
  <c r="K850" i="2"/>
  <c r="K872" i="2"/>
  <c r="K889" i="2"/>
  <c r="K909" i="2"/>
  <c r="K929" i="2"/>
  <c r="K946" i="2"/>
  <c r="K968" i="2"/>
  <c r="K985" i="2"/>
  <c r="K1003" i="2"/>
  <c r="K1019" i="2"/>
  <c r="K1033" i="2"/>
  <c r="K1049" i="2"/>
  <c r="K1063" i="2"/>
  <c r="K1077" i="2"/>
  <c r="K1091" i="2"/>
  <c r="K1105" i="2"/>
  <c r="K1121" i="2"/>
  <c r="K1135" i="2"/>
  <c r="K1149" i="2"/>
  <c r="K1163" i="2"/>
  <c r="K1177" i="2"/>
  <c r="K1193" i="2"/>
  <c r="K1207" i="2"/>
  <c r="K1221" i="2"/>
  <c r="K1235" i="2"/>
  <c r="K1249" i="2"/>
  <c r="K1265" i="2"/>
  <c r="K1279" i="2"/>
  <c r="K1293" i="2"/>
  <c r="K1307" i="2"/>
  <c r="K1321" i="2"/>
  <c r="K1337" i="2"/>
  <c r="K1351" i="2"/>
  <c r="K1365" i="2"/>
  <c r="K1379" i="2"/>
  <c r="K1393" i="2"/>
  <c r="K1409" i="2"/>
  <c r="K1423" i="2"/>
  <c r="K1437" i="2"/>
  <c r="K1451" i="2"/>
  <c r="K1465" i="2"/>
  <c r="K1481" i="2"/>
  <c r="K1495" i="2"/>
  <c r="K1509" i="2"/>
  <c r="K1523" i="2"/>
  <c r="K1537" i="2"/>
  <c r="K1553" i="2"/>
  <c r="K1567" i="2"/>
  <c r="K1581" i="2"/>
  <c r="K1595" i="2"/>
  <c r="K1609" i="2"/>
  <c r="K1625" i="2"/>
  <c r="K1639" i="2"/>
  <c r="K1653" i="2"/>
  <c r="K1667" i="2"/>
  <c r="K1681" i="2"/>
  <c r="K1697" i="2"/>
  <c r="K1711" i="2"/>
  <c r="K1725" i="2"/>
  <c r="K1739" i="2"/>
  <c r="K1753" i="2"/>
  <c r="K1769" i="2"/>
  <c r="K1783" i="2"/>
  <c r="K1797" i="2"/>
  <c r="K1811" i="2"/>
  <c r="K1825" i="2"/>
  <c r="K1841" i="2"/>
  <c r="K1855" i="2"/>
  <c r="K1869" i="2"/>
  <c r="K1883" i="2"/>
  <c r="K1897" i="2"/>
  <c r="K1913" i="2"/>
  <c r="K1927" i="2"/>
  <c r="K1941" i="2"/>
  <c r="K1954" i="2"/>
  <c r="K1967" i="2"/>
  <c r="K1980" i="2"/>
  <c r="K1993" i="2"/>
  <c r="K2007" i="2"/>
  <c r="K2020" i="2"/>
  <c r="K2033" i="2"/>
  <c r="K2046" i="2"/>
  <c r="K2059" i="2"/>
  <c r="K2072" i="2"/>
  <c r="K2085" i="2"/>
  <c r="K2098" i="2"/>
  <c r="K2111" i="2"/>
  <c r="K2124" i="2"/>
  <c r="K2137" i="2"/>
  <c r="K2151" i="2"/>
  <c r="K2164" i="2"/>
  <c r="K2177" i="2"/>
  <c r="K2190" i="2"/>
  <c r="K2203" i="2"/>
  <c r="K2216" i="2"/>
  <c r="K2229" i="2"/>
  <c r="K2242" i="2"/>
  <c r="K2255" i="2"/>
  <c r="K2268" i="2"/>
  <c r="K2281" i="2"/>
  <c r="K2294" i="2"/>
  <c r="K2306" i="2"/>
  <c r="K2318" i="2"/>
  <c r="K2330" i="2"/>
  <c r="K2342" i="2"/>
  <c r="K2354" i="2"/>
  <c r="K2366" i="2"/>
  <c r="K2378" i="2"/>
  <c r="K2390" i="2"/>
  <c r="K2402" i="2"/>
  <c r="K2414" i="2"/>
  <c r="K2426" i="2"/>
  <c r="K2438" i="2"/>
  <c r="K2450" i="2"/>
  <c r="K2462" i="2"/>
  <c r="K2474" i="2"/>
  <c r="K2486" i="2"/>
  <c r="K2498" i="2"/>
  <c r="K2510" i="2"/>
  <c r="K2522" i="2"/>
  <c r="K2534" i="2"/>
  <c r="K2546" i="2"/>
  <c r="K2558" i="2"/>
  <c r="K2570" i="2"/>
  <c r="K2582" i="2"/>
  <c r="K2594" i="2"/>
  <c r="K9" i="2"/>
  <c r="K31" i="2"/>
  <c r="K55" i="2"/>
  <c r="K77" i="2"/>
  <c r="K96" i="2"/>
  <c r="K125" i="2"/>
  <c r="K144" i="2"/>
  <c r="K168" i="2"/>
  <c r="K190" i="2"/>
  <c r="K214" i="2"/>
  <c r="K238" i="2"/>
  <c r="K262" i="2"/>
  <c r="K284" i="2"/>
  <c r="K306" i="2"/>
  <c r="K330" i="2"/>
  <c r="K354" i="2"/>
  <c r="K378" i="2"/>
  <c r="K397" i="2"/>
  <c r="K421" i="2"/>
  <c r="K443" i="2"/>
  <c r="K469" i="2"/>
  <c r="K491" i="2"/>
  <c r="K513" i="2"/>
  <c r="K537" i="2"/>
  <c r="K559" i="2"/>
  <c r="K585" i="2"/>
  <c r="K607" i="2"/>
  <c r="K631" i="2"/>
  <c r="K653" i="2"/>
  <c r="K672" i="2"/>
  <c r="K701" i="2"/>
  <c r="K720" i="2"/>
  <c r="K744" i="2"/>
  <c r="K766" i="2"/>
  <c r="K790" i="2"/>
  <c r="K814" i="2"/>
  <c r="K838" i="2"/>
  <c r="K860" i="2"/>
  <c r="K882" i="2"/>
  <c r="K906" i="2"/>
  <c r="K930" i="2"/>
  <c r="K954" i="2"/>
  <c r="K973" i="2"/>
  <c r="K996" i="2"/>
  <c r="K1016" i="2"/>
  <c r="K1036" i="2"/>
  <c r="K1052" i="2"/>
  <c r="K1068" i="2"/>
  <c r="K1086" i="2"/>
  <c r="K1102" i="2"/>
  <c r="K1122" i="2"/>
  <c r="K1138" i="2"/>
  <c r="K1156" i="2"/>
  <c r="K1172" i="2"/>
  <c r="K1188" i="2"/>
  <c r="K1208" i="2"/>
  <c r="K1224" i="2"/>
  <c r="K1242" i="2"/>
  <c r="K1258" i="2"/>
  <c r="K1276" i="2"/>
  <c r="K1294" i="2"/>
  <c r="K1312" i="2"/>
  <c r="K1328" i="2"/>
  <c r="K1344" i="2"/>
  <c r="K1362" i="2"/>
  <c r="K1380" i="2"/>
  <c r="K1398" i="2"/>
  <c r="K1414" i="2"/>
  <c r="K1432" i="2"/>
  <c r="K1448" i="2"/>
  <c r="K1468" i="2"/>
  <c r="K1484" i="2"/>
  <c r="K1500" i="2"/>
  <c r="K1518" i="2"/>
  <c r="K1534" i="2"/>
  <c r="K1554" i="2"/>
  <c r="K1570" i="2"/>
  <c r="K1588" i="2"/>
  <c r="K1604" i="2"/>
  <c r="K1620" i="2"/>
  <c r="K1640" i="2"/>
  <c r="K1656" i="2"/>
  <c r="K1674" i="2"/>
  <c r="K1690" i="2"/>
  <c r="K1708" i="2"/>
  <c r="K1726" i="2"/>
  <c r="K1744" i="2"/>
  <c r="K1760" i="2"/>
  <c r="K1776" i="2"/>
  <c r="K1794" i="2"/>
  <c r="K1812" i="2"/>
  <c r="K1830" i="2"/>
  <c r="K1846" i="2"/>
  <c r="K1864" i="2"/>
  <c r="K1880" i="2"/>
  <c r="K1900" i="2"/>
  <c r="K1916" i="2"/>
  <c r="K1932" i="2"/>
  <c r="K1949" i="2"/>
  <c r="K1964" i="2"/>
  <c r="K1981" i="2"/>
  <c r="K1997" i="2"/>
  <c r="K2012" i="2"/>
  <c r="K2027" i="2"/>
  <c r="K2043" i="2"/>
  <c r="K2060" i="2"/>
  <c r="K2075" i="2"/>
  <c r="K2091" i="2"/>
  <c r="K2106" i="2"/>
  <c r="K2121" i="2"/>
  <c r="K2139" i="2"/>
  <c r="K2154" i="2"/>
  <c r="K2169" i="2"/>
  <c r="K2184" i="2"/>
  <c r="K2200" i="2"/>
  <c r="K2217" i="2"/>
  <c r="K2232" i="2"/>
  <c r="K2248" i="2"/>
  <c r="K2263" i="2"/>
  <c r="K2278" i="2"/>
  <c r="K2295" i="2"/>
  <c r="K2309" i="2"/>
  <c r="K2323" i="2"/>
  <c r="K2337" i="2"/>
  <c r="K2351" i="2"/>
  <c r="K2367" i="2"/>
  <c r="K2381" i="2"/>
  <c r="K2395" i="2"/>
  <c r="K2409" i="2"/>
  <c r="K2423" i="2"/>
  <c r="K2439" i="2"/>
  <c r="K2453" i="2"/>
  <c r="K2467" i="2"/>
  <c r="K2481" i="2"/>
  <c r="K2495" i="2"/>
  <c r="K2511" i="2"/>
  <c r="K2525" i="2"/>
  <c r="K2539" i="2"/>
  <c r="K2553" i="2"/>
  <c r="K2567" i="2"/>
  <c r="K2583" i="2"/>
  <c r="K2597" i="2"/>
  <c r="K2610" i="2"/>
  <c r="K2623" i="2"/>
  <c r="K2636" i="2"/>
  <c r="K2649" i="2"/>
  <c r="K2662" i="2"/>
  <c r="K2674" i="2"/>
  <c r="K2686" i="2"/>
  <c r="K2698" i="2"/>
  <c r="K2710" i="2"/>
  <c r="K2722" i="2"/>
  <c r="K2734" i="2"/>
  <c r="K2746" i="2"/>
  <c r="K2758" i="2"/>
  <c r="K2770" i="2"/>
  <c r="K2782" i="2"/>
  <c r="K2794" i="2"/>
  <c r="K2806" i="2"/>
  <c r="K2818" i="2"/>
  <c r="K2830" i="2"/>
  <c r="K2842" i="2"/>
  <c r="K2854" i="2"/>
  <c r="K2866" i="2"/>
  <c r="K2878" i="2"/>
  <c r="K2890" i="2"/>
  <c r="K2902" i="2"/>
  <c r="K2914" i="2"/>
  <c r="K2926" i="2"/>
  <c r="K2938" i="2"/>
  <c r="K2950" i="2"/>
  <c r="K2962" i="2"/>
  <c r="K2974" i="2"/>
  <c r="K2986" i="2"/>
  <c r="K2998" i="2"/>
  <c r="K3010" i="2"/>
  <c r="K3022" i="2"/>
  <c r="K3034" i="2"/>
  <c r="K3046" i="2"/>
  <c r="K3058" i="2"/>
  <c r="K3070" i="2"/>
  <c r="K3082" i="2"/>
  <c r="K3094" i="2"/>
  <c r="K3106" i="2"/>
  <c r="K3118" i="2"/>
  <c r="K3130" i="2"/>
  <c r="K3142" i="2"/>
  <c r="K3154" i="2"/>
  <c r="K3166" i="2"/>
  <c r="K3178" i="2"/>
  <c r="K3190" i="2"/>
  <c r="K3202" i="2"/>
  <c r="K3214" i="2"/>
  <c r="K3226" i="2"/>
  <c r="K3238" i="2"/>
  <c r="K3250" i="2"/>
  <c r="K3262" i="2"/>
  <c r="K3274" i="2"/>
  <c r="K3286" i="2"/>
  <c r="K3298" i="2"/>
  <c r="K3310" i="2"/>
  <c r="K3322" i="2"/>
  <c r="K3334" i="2"/>
  <c r="K3346" i="2"/>
  <c r="K3358" i="2"/>
  <c r="K3370" i="2"/>
  <c r="K3382" i="2"/>
  <c r="K3394" i="2"/>
  <c r="K3406" i="2"/>
  <c r="K3418" i="2"/>
  <c r="K3430" i="2"/>
  <c r="K3442" i="2"/>
  <c r="K3454" i="2"/>
  <c r="K3466" i="2"/>
  <c r="K3478" i="2"/>
  <c r="K3490" i="2"/>
  <c r="K3502" i="2"/>
  <c r="K3514" i="2"/>
  <c r="K3526" i="2"/>
  <c r="K3538" i="2"/>
  <c r="K3550" i="2"/>
  <c r="K3562" i="2"/>
  <c r="K3574" i="2"/>
  <c r="K3586" i="2"/>
  <c r="K3598" i="2"/>
  <c r="K3610" i="2"/>
  <c r="K3622" i="2"/>
  <c r="K3634" i="2"/>
  <c r="K3646" i="2"/>
  <c r="K3658" i="2"/>
  <c r="K3670" i="2"/>
  <c r="K3682" i="2"/>
  <c r="K3694" i="2"/>
  <c r="K3706" i="2"/>
  <c r="K3718" i="2"/>
  <c r="K3730" i="2"/>
  <c r="K3742" i="2"/>
  <c r="K3754" i="2"/>
  <c r="K3766" i="2"/>
  <c r="K3778" i="2"/>
  <c r="K3790" i="2"/>
  <c r="K3802" i="2"/>
  <c r="K3814" i="2"/>
  <c r="K3826" i="2"/>
  <c r="K3838" i="2"/>
  <c r="K3850" i="2"/>
  <c r="K3862" i="2"/>
  <c r="K3874" i="2"/>
  <c r="K3886" i="2"/>
  <c r="K3898" i="2"/>
  <c r="K3910" i="2"/>
  <c r="K3922" i="2"/>
  <c r="K3934" i="2"/>
  <c r="K3946" i="2"/>
  <c r="K3958" i="2"/>
  <c r="K3970" i="2"/>
  <c r="K3982" i="2"/>
  <c r="K3994" i="2"/>
  <c r="K4006" i="2"/>
  <c r="K4018" i="2"/>
  <c r="K4030" i="2"/>
  <c r="K4042" i="2"/>
  <c r="K4054" i="2"/>
  <c r="K4066" i="2"/>
  <c r="K4078" i="2"/>
  <c r="K4090" i="2"/>
  <c r="K4102" i="2"/>
  <c r="K4114" i="2"/>
  <c r="K4126" i="2"/>
  <c r="K4138" i="2"/>
  <c r="K4150" i="2"/>
  <c r="K4162" i="2"/>
  <c r="K4174" i="2"/>
  <c r="K4186" i="2"/>
  <c r="K4198" i="2"/>
  <c r="K4210" i="2"/>
  <c r="K4222" i="2"/>
  <c r="K4234" i="2"/>
  <c r="K4246" i="2"/>
  <c r="K4258" i="2"/>
  <c r="K4270" i="2"/>
  <c r="K4282" i="2"/>
  <c r="K4294" i="2"/>
  <c r="K4306" i="2"/>
  <c r="K4318" i="2"/>
  <c r="K4330" i="2"/>
  <c r="K4342" i="2"/>
  <c r="K4354" i="2"/>
  <c r="K4366" i="2"/>
  <c r="K4378" i="2"/>
  <c r="K4390" i="2"/>
  <c r="K4402" i="2"/>
  <c r="K4414" i="2"/>
  <c r="K4426" i="2"/>
  <c r="K4438" i="2"/>
  <c r="K4450" i="2"/>
  <c r="K4462" i="2"/>
  <c r="K4474" i="2"/>
  <c r="K4486" i="2"/>
  <c r="K4498" i="2"/>
  <c r="K4510" i="2"/>
  <c r="K4522" i="2"/>
  <c r="K4534" i="2"/>
  <c r="K4546" i="2"/>
  <c r="K4558" i="2"/>
  <c r="K4570" i="2"/>
  <c r="K4582" i="2"/>
  <c r="K4594" i="2"/>
  <c r="K4606" i="2"/>
  <c r="K4618" i="2"/>
  <c r="K4630" i="2"/>
  <c r="K4642" i="2"/>
  <c r="K4654" i="2"/>
  <c r="K4666" i="2"/>
  <c r="K4678" i="2"/>
  <c r="K4690" i="2"/>
  <c r="K4702" i="2"/>
  <c r="K4714" i="2"/>
  <c r="K4726" i="2"/>
  <c r="K4738" i="2"/>
  <c r="K4750" i="2"/>
  <c r="K4762" i="2"/>
  <c r="K4774" i="2"/>
  <c r="K4786" i="2"/>
  <c r="K4798" i="2"/>
  <c r="K4810" i="2"/>
  <c r="K4822" i="2"/>
  <c r="K4834" i="2"/>
  <c r="K4846" i="2"/>
  <c r="K4858" i="2"/>
  <c r="K4870" i="2"/>
  <c r="K4882" i="2"/>
  <c r="K4894" i="2"/>
  <c r="K4906" i="2"/>
  <c r="K4918" i="2"/>
  <c r="K4930" i="2"/>
  <c r="K4942" i="2"/>
  <c r="K4954" i="2"/>
  <c r="K4966" i="2"/>
  <c r="K4978" i="2"/>
  <c r="K4990" i="2"/>
  <c r="K10" i="2"/>
  <c r="K32" i="2"/>
  <c r="K56" i="2"/>
  <c r="K78" i="2"/>
  <c r="K97" i="2"/>
  <c r="K126" i="2"/>
  <c r="K145" i="2"/>
  <c r="K169" i="2"/>
  <c r="K191" i="2"/>
  <c r="K215" i="2"/>
  <c r="K239" i="2"/>
  <c r="K263" i="2"/>
  <c r="K285" i="2"/>
  <c r="K307" i="2"/>
  <c r="K331" i="2"/>
  <c r="K355" i="2"/>
  <c r="K379" i="2"/>
  <c r="K401" i="2"/>
  <c r="K425" i="2"/>
  <c r="K444" i="2"/>
  <c r="K473" i="2"/>
  <c r="K492" i="2"/>
  <c r="K514" i="2"/>
  <c r="K538" i="2"/>
  <c r="K560" i="2"/>
  <c r="K586" i="2"/>
  <c r="K608" i="2"/>
  <c r="K632" i="2"/>
  <c r="K654" i="2"/>
  <c r="K673" i="2"/>
  <c r="K702" i="2"/>
  <c r="K721" i="2"/>
  <c r="K745" i="2"/>
  <c r="K767" i="2"/>
  <c r="K791" i="2"/>
  <c r="K815" i="2"/>
  <c r="K839" i="2"/>
  <c r="K861" i="2"/>
  <c r="K883" i="2"/>
  <c r="K907" i="2"/>
  <c r="K931" i="2"/>
  <c r="K955" i="2"/>
  <c r="K977" i="2"/>
  <c r="K997" i="2"/>
  <c r="K1017" i="2"/>
  <c r="K1037" i="2"/>
  <c r="K1053" i="2"/>
  <c r="K1069" i="2"/>
  <c r="K1087" i="2"/>
  <c r="K1103" i="2"/>
  <c r="K1123" i="2"/>
  <c r="K1139" i="2"/>
  <c r="K1157" i="2"/>
  <c r="K1173" i="2"/>
  <c r="K1189" i="2"/>
  <c r="K1209" i="2"/>
  <c r="K1225" i="2"/>
  <c r="K1243" i="2"/>
  <c r="K1259" i="2"/>
  <c r="K1277" i="2"/>
  <c r="K1295" i="2"/>
  <c r="K1313" i="2"/>
  <c r="K1329" i="2"/>
  <c r="K1345" i="2"/>
  <c r="K1363" i="2"/>
  <c r="K1381" i="2"/>
  <c r="K1399" i="2"/>
  <c r="K1415" i="2"/>
  <c r="K1433" i="2"/>
  <c r="K1449" i="2"/>
  <c r="K1469" i="2"/>
  <c r="K1485" i="2"/>
  <c r="K1501" i="2"/>
  <c r="K1519" i="2"/>
  <c r="K1535" i="2"/>
  <c r="K1555" i="2"/>
  <c r="K1571" i="2"/>
  <c r="K1589" i="2"/>
  <c r="K1605" i="2"/>
  <c r="K1621" i="2"/>
  <c r="K1641" i="2"/>
  <c r="K1657" i="2"/>
  <c r="K1675" i="2"/>
  <c r="K1691" i="2"/>
  <c r="K1709" i="2"/>
  <c r="K1727" i="2"/>
  <c r="K1745" i="2"/>
  <c r="K1761" i="2"/>
  <c r="K1777" i="2"/>
  <c r="K1795" i="2"/>
  <c r="K1813" i="2"/>
  <c r="K1831" i="2"/>
  <c r="K1847" i="2"/>
  <c r="K1865" i="2"/>
  <c r="K1881" i="2"/>
  <c r="K1901" i="2"/>
  <c r="K1917" i="2"/>
  <c r="K1933" i="2"/>
  <c r="K1950" i="2"/>
  <c r="K1965" i="2"/>
  <c r="K1983" i="2"/>
  <c r="K1998" i="2"/>
  <c r="K2013" i="2"/>
  <c r="K2028" i="2"/>
  <c r="K2044" i="2"/>
  <c r="K2061" i="2"/>
  <c r="K2076" i="2"/>
  <c r="K2092" i="2"/>
  <c r="K2107" i="2"/>
  <c r="K2122" i="2"/>
  <c r="K2140" i="2"/>
  <c r="K2155" i="2"/>
  <c r="K2170" i="2"/>
  <c r="K2185" i="2"/>
  <c r="K2201" i="2"/>
  <c r="K2218" i="2"/>
  <c r="K2233" i="2"/>
  <c r="K2249" i="2"/>
  <c r="K2264" i="2"/>
  <c r="K2279" i="2"/>
  <c r="K2296" i="2"/>
  <c r="K2310" i="2"/>
  <c r="K2324" i="2"/>
  <c r="K2338" i="2"/>
  <c r="K2352" i="2"/>
  <c r="K2368" i="2"/>
  <c r="K2382" i="2"/>
  <c r="K2396" i="2"/>
  <c r="K2410" i="2"/>
  <c r="K2424" i="2"/>
  <c r="K2440" i="2"/>
  <c r="K2454" i="2"/>
  <c r="K2468" i="2"/>
  <c r="K2482" i="2"/>
  <c r="K2496" i="2"/>
  <c r="K2512" i="2"/>
  <c r="K2526" i="2"/>
  <c r="K2540" i="2"/>
  <c r="K2554" i="2"/>
  <c r="K2568" i="2"/>
  <c r="K2584" i="2"/>
  <c r="K2598" i="2"/>
  <c r="K2611" i="2"/>
  <c r="K2624" i="2"/>
  <c r="K2637" i="2"/>
  <c r="K2650" i="2"/>
  <c r="K2663" i="2"/>
  <c r="K2675" i="2"/>
  <c r="K2687" i="2"/>
  <c r="K2699" i="2"/>
  <c r="K2711" i="2"/>
  <c r="K2723" i="2"/>
  <c r="K2735" i="2"/>
  <c r="K2747" i="2"/>
  <c r="K2759" i="2"/>
  <c r="K2771" i="2"/>
  <c r="K2783" i="2"/>
  <c r="K2795" i="2"/>
  <c r="K2807" i="2"/>
  <c r="K2819" i="2"/>
  <c r="K2831" i="2"/>
  <c r="K2843" i="2"/>
  <c r="K2855" i="2"/>
  <c r="K2867" i="2"/>
  <c r="K11" i="2"/>
  <c r="K37" i="2"/>
  <c r="K66" i="2"/>
  <c r="K92" i="2"/>
  <c r="K118" i="2"/>
  <c r="K151" i="2"/>
  <c r="K175" i="2"/>
  <c r="K203" i="2"/>
  <c r="K229" i="2"/>
  <c r="K258" i="2"/>
  <c r="K286" i="2"/>
  <c r="K317" i="2"/>
  <c r="K343" i="2"/>
  <c r="K367" i="2"/>
  <c r="K395" i="2"/>
  <c r="K426" i="2"/>
  <c r="K454" i="2"/>
  <c r="K478" i="2"/>
  <c r="K509" i="2"/>
  <c r="K535" i="2"/>
  <c r="K565" i="2"/>
  <c r="K589" i="2"/>
  <c r="K618" i="2"/>
  <c r="K646" i="2"/>
  <c r="K670" i="2"/>
  <c r="K703" i="2"/>
  <c r="K729" i="2"/>
  <c r="K757" i="2"/>
  <c r="K781" i="2"/>
  <c r="K810" i="2"/>
  <c r="K840" i="2"/>
  <c r="K864" i="2"/>
  <c r="K895" i="2"/>
  <c r="K921" i="2"/>
  <c r="K949" i="2"/>
  <c r="K978" i="2"/>
  <c r="K1004" i="2"/>
  <c r="K1026" i="2"/>
  <c r="K1044" i="2"/>
  <c r="K1066" i="2"/>
  <c r="K1088" i="2"/>
  <c r="K1110" i="2"/>
  <c r="K1128" i="2"/>
  <c r="K1150" i="2"/>
  <c r="K1170" i="2"/>
  <c r="K1194" i="2"/>
  <c r="K1212" i="2"/>
  <c r="K1232" i="2"/>
  <c r="K1254" i="2"/>
  <c r="K1272" i="2"/>
  <c r="K1296" i="2"/>
  <c r="K1316" i="2"/>
  <c r="K1338" i="2"/>
  <c r="K1356" i="2"/>
  <c r="K1376" i="2"/>
  <c r="K1400" i="2"/>
  <c r="K1420" i="2"/>
  <c r="K1440" i="2"/>
  <c r="K1460" i="2"/>
  <c r="K1482" i="2"/>
  <c r="K1504" i="2"/>
  <c r="K1524" i="2"/>
  <c r="K1544" i="2"/>
  <c r="K1564" i="2"/>
  <c r="K1584" i="2"/>
  <c r="K1606" i="2"/>
  <c r="K1628" i="2"/>
  <c r="K1648" i="2"/>
  <c r="K1668" i="2"/>
  <c r="K1688" i="2"/>
  <c r="K1712" i="2"/>
  <c r="K1732" i="2"/>
  <c r="K1750" i="2"/>
  <c r="K1772" i="2"/>
  <c r="K1792" i="2"/>
  <c r="K1816" i="2"/>
  <c r="K1834" i="2"/>
  <c r="K1856" i="2"/>
  <c r="K1876" i="2"/>
  <c r="K1894" i="2"/>
  <c r="K1918" i="2"/>
  <c r="K1938" i="2"/>
  <c r="K1957" i="2"/>
  <c r="K1975" i="2"/>
  <c r="K1995" i="2"/>
  <c r="K2014" i="2"/>
  <c r="K2034" i="2"/>
  <c r="K2051" i="2"/>
  <c r="K2069" i="2"/>
  <c r="K2088" i="2"/>
  <c r="K2108" i="2"/>
  <c r="K2128" i="2"/>
  <c r="K2145" i="2"/>
  <c r="K2165" i="2"/>
  <c r="K2182" i="2"/>
  <c r="K2204" i="2"/>
  <c r="K2221" i="2"/>
  <c r="K2239" i="2"/>
  <c r="K2259" i="2"/>
  <c r="K2276" i="2"/>
  <c r="K2297" i="2"/>
  <c r="K2313" i="2"/>
  <c r="K2331" i="2"/>
  <c r="K2347" i="2"/>
  <c r="K2363" i="2"/>
  <c r="K2383" i="2"/>
  <c r="K2399" i="2"/>
  <c r="K2417" i="2"/>
  <c r="K2433" i="2"/>
  <c r="K2451" i="2"/>
  <c r="K2469" i="2"/>
  <c r="K2487" i="2"/>
  <c r="K2503" i="2"/>
  <c r="K2519" i="2"/>
  <c r="K2537" i="2"/>
  <c r="K2555" i="2"/>
  <c r="K2573" i="2"/>
  <c r="K2589" i="2"/>
  <c r="K2606" i="2"/>
  <c r="K2621" i="2"/>
  <c r="K2638" i="2"/>
  <c r="K2654" i="2"/>
  <c r="K2668" i="2"/>
  <c r="K2682" i="2"/>
  <c r="K2696" i="2"/>
  <c r="K2712" i="2"/>
  <c r="K2726" i="2"/>
  <c r="K2740" i="2"/>
  <c r="K2754" i="2"/>
  <c r="K2768" i="2"/>
  <c r="K2784" i="2"/>
  <c r="K2798" i="2"/>
  <c r="K2812" i="2"/>
  <c r="K2826" i="2"/>
  <c r="K2840" i="2"/>
  <c r="K2856" i="2"/>
  <c r="K2870" i="2"/>
  <c r="K2883" i="2"/>
  <c r="K2896" i="2"/>
  <c r="K2909" i="2"/>
  <c r="K2922" i="2"/>
  <c r="K2935" i="2"/>
  <c r="K2948" i="2"/>
  <c r="K2961" i="2"/>
  <c r="K2975" i="2"/>
  <c r="K2988" i="2"/>
  <c r="K3001" i="2"/>
  <c r="K3014" i="2"/>
  <c r="K3027" i="2"/>
  <c r="K3040" i="2"/>
  <c r="K3053" i="2"/>
  <c r="K3066" i="2"/>
  <c r="K3079" i="2"/>
  <c r="K3092" i="2"/>
  <c r="K3105" i="2"/>
  <c r="K3119" i="2"/>
  <c r="K3132" i="2"/>
  <c r="K3145" i="2"/>
  <c r="K3158" i="2"/>
  <c r="K3171" i="2"/>
  <c r="K3184" i="2"/>
  <c r="K3197" i="2"/>
  <c r="K3210" i="2"/>
  <c r="K3223" i="2"/>
  <c r="K3236" i="2"/>
  <c r="K3249" i="2"/>
  <c r="K3263" i="2"/>
  <c r="K3276" i="2"/>
  <c r="K3289" i="2"/>
  <c r="K3302" i="2"/>
  <c r="K3315" i="2"/>
  <c r="K3328" i="2"/>
  <c r="K3341" i="2"/>
  <c r="K3354" i="2"/>
  <c r="K3367" i="2"/>
  <c r="K3380" i="2"/>
  <c r="K3393" i="2"/>
  <c r="K3407" i="2"/>
  <c r="K3420" i="2"/>
  <c r="K3433" i="2"/>
  <c r="K3446" i="2"/>
  <c r="K3459" i="2"/>
  <c r="K3472" i="2"/>
  <c r="K3485" i="2"/>
  <c r="K3498" i="2"/>
  <c r="K3511" i="2"/>
  <c r="K3524" i="2"/>
  <c r="K3537" i="2"/>
  <c r="K3551" i="2"/>
  <c r="K3564" i="2"/>
  <c r="K3577" i="2"/>
  <c r="K3590" i="2"/>
  <c r="K3603" i="2"/>
  <c r="K3616" i="2"/>
  <c r="K3629" i="2"/>
  <c r="K3642" i="2"/>
  <c r="K3655" i="2"/>
  <c r="K3668" i="2"/>
  <c r="K3681" i="2"/>
  <c r="K3695" i="2"/>
  <c r="K3708" i="2"/>
  <c r="K3721" i="2"/>
  <c r="K3734" i="2"/>
  <c r="K3747" i="2"/>
  <c r="K3760" i="2"/>
  <c r="K3773" i="2"/>
  <c r="K3786" i="2"/>
  <c r="K3799" i="2"/>
  <c r="K3812" i="2"/>
  <c r="K3825" i="2"/>
  <c r="K3839" i="2"/>
  <c r="K3852" i="2"/>
  <c r="K3865" i="2"/>
  <c r="K3878" i="2"/>
  <c r="K3891" i="2"/>
  <c r="K3904" i="2"/>
  <c r="K3917" i="2"/>
  <c r="K3930" i="2"/>
  <c r="K3943" i="2"/>
  <c r="K3956" i="2"/>
  <c r="K3969" i="2"/>
  <c r="K3983" i="2"/>
  <c r="K3996" i="2"/>
  <c r="K4009" i="2"/>
  <c r="K4022" i="2"/>
  <c r="K4035" i="2"/>
  <c r="K4048" i="2"/>
  <c r="K4061" i="2"/>
  <c r="K4074" i="2"/>
  <c r="K4087" i="2"/>
  <c r="K4100" i="2"/>
  <c r="K4113" i="2"/>
  <c r="K4127" i="2"/>
  <c r="K4140" i="2"/>
  <c r="K4153" i="2"/>
  <c r="K4166" i="2"/>
  <c r="K4179" i="2"/>
  <c r="K4192" i="2"/>
  <c r="K4205" i="2"/>
  <c r="K4218" i="2"/>
  <c r="K4231" i="2"/>
  <c r="K4244" i="2"/>
  <c r="K4257" i="2"/>
  <c r="K4271" i="2"/>
  <c r="K4284" i="2"/>
  <c r="K4297" i="2"/>
  <c r="K4310" i="2"/>
  <c r="K4323" i="2"/>
  <c r="K4336" i="2"/>
  <c r="K4349" i="2"/>
  <c r="K4362" i="2"/>
  <c r="K4375" i="2"/>
  <c r="K4388" i="2"/>
  <c r="K4401" i="2"/>
  <c r="K4415" i="2"/>
  <c r="K4428" i="2"/>
  <c r="K4441" i="2"/>
  <c r="K4454" i="2"/>
  <c r="K4467" i="2"/>
  <c r="K4480" i="2"/>
  <c r="K4493" i="2"/>
  <c r="K4506" i="2"/>
  <c r="K4519" i="2"/>
  <c r="K4532" i="2"/>
  <c r="K4545" i="2"/>
  <c r="K4559" i="2"/>
  <c r="K4572" i="2"/>
  <c r="K4585" i="2"/>
  <c r="K4598" i="2"/>
  <c r="K4611" i="2"/>
  <c r="K4624" i="2"/>
  <c r="K4637" i="2"/>
  <c r="K4650" i="2"/>
  <c r="K4663" i="2"/>
  <c r="K4676" i="2"/>
  <c r="K4689" i="2"/>
  <c r="K4703" i="2"/>
  <c r="K4716" i="2"/>
  <c r="K4729" i="2"/>
  <c r="K4742" i="2"/>
  <c r="K4755" i="2"/>
  <c r="K4768" i="2"/>
  <c r="K4781" i="2"/>
  <c r="K4794" i="2"/>
  <c r="K4807" i="2"/>
  <c r="K4820" i="2"/>
  <c r="K4833" i="2"/>
  <c r="K4847" i="2"/>
  <c r="K4860" i="2"/>
  <c r="K4873" i="2"/>
  <c r="K4886" i="2"/>
  <c r="K4899" i="2"/>
  <c r="K4912" i="2"/>
  <c r="K4925" i="2"/>
  <c r="K4938" i="2"/>
  <c r="K4951" i="2"/>
  <c r="K4964" i="2"/>
  <c r="K4977" i="2"/>
  <c r="K4991" i="2"/>
  <c r="K5003" i="2"/>
  <c r="K5015" i="2"/>
  <c r="K5027" i="2"/>
  <c r="K5039" i="2"/>
  <c r="K5051" i="2"/>
  <c r="K5063" i="2"/>
  <c r="K5075" i="2"/>
  <c r="K5087" i="2"/>
  <c r="K5099" i="2"/>
  <c r="K5111" i="2"/>
  <c r="K5123" i="2"/>
  <c r="K5135" i="2"/>
  <c r="K5147" i="2"/>
  <c r="K5159" i="2"/>
  <c r="K5171" i="2"/>
  <c r="K5183" i="2"/>
  <c r="K5195" i="2"/>
  <c r="K5207" i="2"/>
  <c r="K5219" i="2"/>
  <c r="K5231" i="2"/>
  <c r="K5243" i="2"/>
  <c r="K5255" i="2"/>
  <c r="K5267" i="2"/>
  <c r="K5279" i="2"/>
  <c r="K5291" i="2"/>
  <c r="K5303" i="2"/>
  <c r="K5315" i="2"/>
  <c r="K5327" i="2"/>
  <c r="K5339" i="2"/>
  <c r="K5351" i="2"/>
  <c r="K5363" i="2"/>
  <c r="K5375" i="2"/>
  <c r="K5387" i="2"/>
  <c r="K5399" i="2"/>
  <c r="K5411" i="2"/>
  <c r="K5423" i="2"/>
  <c r="K5435" i="2"/>
  <c r="K5447" i="2"/>
  <c r="K5459" i="2"/>
  <c r="K5471" i="2"/>
  <c r="K5483" i="2"/>
  <c r="K5495" i="2"/>
  <c r="K5507" i="2"/>
  <c r="K5519" i="2"/>
  <c r="K5531" i="2"/>
  <c r="K5543" i="2"/>
  <c r="K5555" i="2"/>
  <c r="K5567" i="2"/>
  <c r="K5579" i="2"/>
  <c r="K5591" i="2"/>
  <c r="K5603" i="2"/>
  <c r="K5615" i="2"/>
  <c r="K5627" i="2"/>
  <c r="K5639" i="2"/>
  <c r="K5651" i="2"/>
  <c r="K5663" i="2"/>
  <c r="K5675" i="2"/>
  <c r="K5687" i="2"/>
  <c r="K5699" i="2"/>
  <c r="K5711" i="2"/>
  <c r="K5723" i="2"/>
  <c r="K5735" i="2"/>
  <c r="K5747" i="2"/>
  <c r="K5759" i="2"/>
  <c r="K5771" i="2"/>
  <c r="K5783" i="2"/>
  <c r="K5795" i="2"/>
  <c r="K5807" i="2"/>
  <c r="K5819" i="2"/>
  <c r="K5831" i="2"/>
  <c r="K5843" i="2"/>
  <c r="K5855" i="2"/>
  <c r="K5867" i="2"/>
  <c r="K5879" i="2"/>
  <c r="K5891" i="2"/>
  <c r="K5903" i="2"/>
  <c r="K5915" i="2"/>
  <c r="K5927" i="2"/>
  <c r="K5939" i="2"/>
  <c r="K5951" i="2"/>
  <c r="K5963" i="2"/>
  <c r="K5975" i="2"/>
  <c r="K5987" i="2"/>
  <c r="K5999" i="2"/>
  <c r="K6011" i="2"/>
  <c r="K6023" i="2"/>
  <c r="K6035" i="2"/>
  <c r="K6047" i="2"/>
  <c r="K6059" i="2"/>
  <c r="K6071" i="2"/>
  <c r="K12" i="2"/>
  <c r="K41" i="2"/>
  <c r="K67" i="2"/>
  <c r="K93" i="2"/>
  <c r="K119" i="2"/>
  <c r="K152" i="2"/>
  <c r="K176" i="2"/>
  <c r="K204" i="2"/>
  <c r="K233" i="2"/>
  <c r="K259" i="2"/>
  <c r="K287" i="2"/>
  <c r="K318" i="2"/>
  <c r="K344" i="2"/>
  <c r="K368" i="2"/>
  <c r="K396" i="2"/>
  <c r="K427" i="2"/>
  <c r="K455" i="2"/>
  <c r="K479" i="2"/>
  <c r="K510" i="2"/>
  <c r="K536" i="2"/>
  <c r="K569" i="2"/>
  <c r="K593" i="2"/>
  <c r="K619" i="2"/>
  <c r="K647" i="2"/>
  <c r="K671" i="2"/>
  <c r="K704" i="2"/>
  <c r="K730" i="2"/>
  <c r="K761" i="2"/>
  <c r="K785" i="2"/>
  <c r="K811" i="2"/>
  <c r="K841" i="2"/>
  <c r="K865" i="2"/>
  <c r="K896" i="2"/>
  <c r="K922" i="2"/>
  <c r="K953" i="2"/>
  <c r="K979" i="2"/>
  <c r="K1005" i="2"/>
  <c r="K1027" i="2"/>
  <c r="K1045" i="2"/>
  <c r="K1067" i="2"/>
  <c r="K1089" i="2"/>
  <c r="K1111" i="2"/>
  <c r="K1129" i="2"/>
  <c r="K1151" i="2"/>
  <c r="K1171" i="2"/>
  <c r="K1195" i="2"/>
  <c r="K1213" i="2"/>
  <c r="K1233" i="2"/>
  <c r="K1255" i="2"/>
  <c r="K1273" i="2"/>
  <c r="K1297" i="2"/>
  <c r="K1317" i="2"/>
  <c r="K1339" i="2"/>
  <c r="K1357" i="2"/>
  <c r="K1377" i="2"/>
  <c r="K1401" i="2"/>
  <c r="K1421" i="2"/>
  <c r="K1441" i="2"/>
  <c r="K1461" i="2"/>
  <c r="K1483" i="2"/>
  <c r="K1505" i="2"/>
  <c r="K1525" i="2"/>
  <c r="K1545" i="2"/>
  <c r="K1565" i="2"/>
  <c r="K1585" i="2"/>
  <c r="K1607" i="2"/>
  <c r="K1629" i="2"/>
  <c r="K1649" i="2"/>
  <c r="K1669" i="2"/>
  <c r="K1689" i="2"/>
  <c r="K1713" i="2"/>
  <c r="K1733" i="2"/>
  <c r="K1751" i="2"/>
  <c r="K1773" i="2"/>
  <c r="K1793" i="2"/>
  <c r="K1817" i="2"/>
  <c r="K1835" i="2"/>
  <c r="K1857" i="2"/>
  <c r="K1877" i="2"/>
  <c r="K1895" i="2"/>
  <c r="K1919" i="2"/>
  <c r="K1939" i="2"/>
  <c r="K1959" i="2"/>
  <c r="K1976" i="2"/>
  <c r="K1996" i="2"/>
  <c r="K2015" i="2"/>
  <c r="K2035" i="2"/>
  <c r="K2052" i="2"/>
  <c r="K2070" i="2"/>
  <c r="K2089" i="2"/>
  <c r="K2109" i="2"/>
  <c r="K2129" i="2"/>
  <c r="K2146" i="2"/>
  <c r="K2166" i="2"/>
  <c r="K2183" i="2"/>
  <c r="K2205" i="2"/>
  <c r="K2223" i="2"/>
  <c r="K2240" i="2"/>
  <c r="K2260" i="2"/>
  <c r="K2277" i="2"/>
  <c r="K2298" i="2"/>
  <c r="K2314" i="2"/>
  <c r="K2332" i="2"/>
  <c r="K2348" i="2"/>
  <c r="K2364" i="2"/>
  <c r="K2384" i="2"/>
  <c r="K2400" i="2"/>
  <c r="K2418" i="2"/>
  <c r="K2434" i="2"/>
  <c r="K2452" i="2"/>
  <c r="K2470" i="2"/>
  <c r="K2488" i="2"/>
  <c r="K2504" i="2"/>
  <c r="K2520" i="2"/>
  <c r="K2538" i="2"/>
  <c r="K2556" i="2"/>
  <c r="K2574" i="2"/>
  <c r="K2590" i="2"/>
  <c r="K2607" i="2"/>
  <c r="K2622" i="2"/>
  <c r="K2639" i="2"/>
  <c r="K2655" i="2"/>
  <c r="K2669" i="2"/>
  <c r="K2683" i="2"/>
  <c r="K2697" i="2"/>
  <c r="K2713" i="2"/>
  <c r="K2727" i="2"/>
  <c r="K2741" i="2"/>
  <c r="K2755" i="2"/>
  <c r="K2769" i="2"/>
  <c r="K2785" i="2"/>
  <c r="K2799" i="2"/>
  <c r="K2813" i="2"/>
  <c r="K2827" i="2"/>
  <c r="K2841" i="2"/>
  <c r="K2857" i="2"/>
  <c r="K2871" i="2"/>
  <c r="K2884" i="2"/>
  <c r="K2897" i="2"/>
  <c r="K2910" i="2"/>
  <c r="K2923" i="2"/>
  <c r="K2936" i="2"/>
  <c r="K2949" i="2"/>
  <c r="K2963" i="2"/>
  <c r="K2976" i="2"/>
  <c r="K2989" i="2"/>
  <c r="K3002" i="2"/>
  <c r="K3015" i="2"/>
  <c r="K3028" i="2"/>
  <c r="K3041" i="2"/>
  <c r="K3054" i="2"/>
  <c r="K3067" i="2"/>
  <c r="K3080" i="2"/>
  <c r="K3093" i="2"/>
  <c r="K3107" i="2"/>
  <c r="K3120" i="2"/>
  <c r="K3133" i="2"/>
  <c r="K3146" i="2"/>
  <c r="K3159" i="2"/>
  <c r="K3172" i="2"/>
  <c r="K3185" i="2"/>
  <c r="K3198" i="2"/>
  <c r="K3211" i="2"/>
  <c r="K3224" i="2"/>
  <c r="K3237" i="2"/>
  <c r="K3251" i="2"/>
  <c r="K3264" i="2"/>
  <c r="K3277" i="2"/>
  <c r="K3290" i="2"/>
  <c r="K3303" i="2"/>
  <c r="K3316" i="2"/>
  <c r="K3329" i="2"/>
  <c r="K3342" i="2"/>
  <c r="K3355" i="2"/>
  <c r="K3368" i="2"/>
  <c r="K3381" i="2"/>
  <c r="K3395" i="2"/>
  <c r="K3408" i="2"/>
  <c r="K3421" i="2"/>
  <c r="K3434" i="2"/>
  <c r="K3447" i="2"/>
  <c r="K3460" i="2"/>
  <c r="K3473" i="2"/>
  <c r="K3486" i="2"/>
  <c r="K3499" i="2"/>
  <c r="K3512" i="2"/>
  <c r="K3525" i="2"/>
  <c r="K3539" i="2"/>
  <c r="K3552" i="2"/>
  <c r="K3565" i="2"/>
  <c r="K3578" i="2"/>
  <c r="K3591" i="2"/>
  <c r="K3604" i="2"/>
  <c r="K3617" i="2"/>
  <c r="K3630" i="2"/>
  <c r="K3643" i="2"/>
  <c r="K3656" i="2"/>
  <c r="K3669" i="2"/>
  <c r="K3683" i="2"/>
  <c r="K3696" i="2"/>
  <c r="K3709" i="2"/>
  <c r="K3722" i="2"/>
  <c r="K3735" i="2"/>
  <c r="K3748" i="2"/>
  <c r="K3761" i="2"/>
  <c r="K3774" i="2"/>
  <c r="K3787" i="2"/>
  <c r="K3800" i="2"/>
  <c r="K3813" i="2"/>
  <c r="K3827" i="2"/>
  <c r="K3840" i="2"/>
  <c r="K3853" i="2"/>
  <c r="K3866" i="2"/>
  <c r="K3879" i="2"/>
  <c r="K3892" i="2"/>
  <c r="K3905" i="2"/>
  <c r="K3918" i="2"/>
  <c r="K3931" i="2"/>
  <c r="K3944" i="2"/>
  <c r="K3957" i="2"/>
  <c r="K3971" i="2"/>
  <c r="K3984" i="2"/>
  <c r="K3997" i="2"/>
  <c r="K4010" i="2"/>
  <c r="K4023" i="2"/>
  <c r="K4036" i="2"/>
  <c r="K4049" i="2"/>
  <c r="K4062" i="2"/>
  <c r="K4075" i="2"/>
  <c r="K4088" i="2"/>
  <c r="K4101" i="2"/>
  <c r="K4115" i="2"/>
  <c r="K4128" i="2"/>
  <c r="K4141" i="2"/>
  <c r="K4154" i="2"/>
  <c r="K4167" i="2"/>
  <c r="K4180" i="2"/>
  <c r="K4193" i="2"/>
  <c r="K4206" i="2"/>
  <c r="K4219" i="2"/>
  <c r="K4232" i="2"/>
  <c r="K4245" i="2"/>
  <c r="K4259" i="2"/>
  <c r="K4272" i="2"/>
  <c r="K4285" i="2"/>
  <c r="K4298" i="2"/>
  <c r="K4311" i="2"/>
  <c r="K4324" i="2"/>
  <c r="K4337" i="2"/>
  <c r="K4350" i="2"/>
  <c r="K4363" i="2"/>
  <c r="K4376" i="2"/>
  <c r="K4389" i="2"/>
  <c r="K4403" i="2"/>
  <c r="K4416" i="2"/>
  <c r="K4429" i="2"/>
  <c r="K4442" i="2"/>
  <c r="K4455" i="2"/>
  <c r="K4468" i="2"/>
  <c r="K4481" i="2"/>
  <c r="K4494" i="2"/>
  <c r="K4507" i="2"/>
  <c r="K4520" i="2"/>
  <c r="K4533" i="2"/>
  <c r="K4547" i="2"/>
  <c r="K4560" i="2"/>
  <c r="K4573" i="2"/>
  <c r="K4586" i="2"/>
  <c r="K4599" i="2"/>
  <c r="K4612" i="2"/>
  <c r="K4625" i="2"/>
  <c r="K4638" i="2"/>
  <c r="K4651" i="2"/>
  <c r="K4664" i="2"/>
  <c r="K4677" i="2"/>
  <c r="K4691" i="2"/>
  <c r="K4704" i="2"/>
  <c r="K4717" i="2"/>
  <c r="K4730" i="2"/>
  <c r="K4743" i="2"/>
  <c r="K4756" i="2"/>
  <c r="K4769" i="2"/>
  <c r="K4782" i="2"/>
  <c r="K4795" i="2"/>
  <c r="K4808" i="2"/>
  <c r="K4821" i="2"/>
  <c r="K4835" i="2"/>
  <c r="K4848" i="2"/>
  <c r="K4861" i="2"/>
  <c r="K4874" i="2"/>
  <c r="K4887" i="2"/>
  <c r="K4900" i="2"/>
  <c r="K4913" i="2"/>
  <c r="K4926" i="2"/>
  <c r="K4939" i="2"/>
  <c r="K4952" i="2"/>
  <c r="K4965" i="2"/>
  <c r="K4979" i="2"/>
  <c r="K4992" i="2"/>
  <c r="K5004" i="2"/>
  <c r="K5016" i="2"/>
  <c r="K5028" i="2"/>
  <c r="K5040" i="2"/>
  <c r="K5052" i="2"/>
  <c r="K5064" i="2"/>
  <c r="K5076" i="2"/>
  <c r="K5088" i="2"/>
  <c r="K5100" i="2"/>
  <c r="K5112" i="2"/>
  <c r="K5124" i="2"/>
  <c r="K5136" i="2"/>
  <c r="K5148" i="2"/>
  <c r="K5160" i="2"/>
  <c r="K5172" i="2"/>
  <c r="K5184" i="2"/>
  <c r="K5196" i="2"/>
  <c r="K5208" i="2"/>
  <c r="K5220" i="2"/>
  <c r="K5232" i="2"/>
  <c r="K5244" i="2"/>
  <c r="K5256" i="2"/>
  <c r="K5268" i="2"/>
  <c r="K5280" i="2"/>
  <c r="K5292" i="2"/>
  <c r="K5304" i="2"/>
  <c r="K5316" i="2"/>
  <c r="K5328" i="2"/>
  <c r="K5340" i="2"/>
  <c r="K5352" i="2"/>
  <c r="K5364" i="2"/>
  <c r="K5376" i="2"/>
  <c r="K5388" i="2"/>
  <c r="K5400" i="2"/>
  <c r="K5412" i="2"/>
  <c r="K5424" i="2"/>
  <c r="K5436" i="2"/>
  <c r="K5448" i="2"/>
  <c r="K5460" i="2"/>
  <c r="K5472" i="2"/>
  <c r="K5484" i="2"/>
  <c r="K5496" i="2"/>
  <c r="K13" i="2"/>
  <c r="K46" i="2"/>
  <c r="K79" i="2"/>
  <c r="K109" i="2"/>
  <c r="K142" i="2"/>
  <c r="K181" i="2"/>
  <c r="K210" i="2"/>
  <c r="K247" i="2"/>
  <c r="K277" i="2"/>
  <c r="K310" i="2"/>
  <c r="K345" i="2"/>
  <c r="K380" i="2"/>
  <c r="K413" i="2"/>
  <c r="K441" i="2"/>
  <c r="K476" i="2"/>
  <c r="K511" i="2"/>
  <c r="K546" i="2"/>
  <c r="K574" i="2"/>
  <c r="K609" i="2"/>
  <c r="K642" i="2"/>
  <c r="K681" i="2"/>
  <c r="K709" i="2"/>
  <c r="K742" i="2"/>
  <c r="K777" i="2"/>
  <c r="K805" i="2"/>
  <c r="K845" i="2"/>
  <c r="K875" i="2"/>
  <c r="K910" i="2"/>
  <c r="K941" i="2"/>
  <c r="K971" i="2"/>
  <c r="K1006" i="2"/>
  <c r="K1030" i="2"/>
  <c r="K1056" i="2"/>
  <c r="K1080" i="2"/>
  <c r="K1108" i="2"/>
  <c r="K1132" i="2"/>
  <c r="K1158" i="2"/>
  <c r="K1182" i="2"/>
  <c r="K1204" i="2"/>
  <c r="K1230" i="2"/>
  <c r="K1256" i="2"/>
  <c r="K1282" i="2"/>
  <c r="K1304" i="2"/>
  <c r="K1330" i="2"/>
  <c r="K1354" i="2"/>
  <c r="K1384" i="2"/>
  <c r="K1404" i="2"/>
  <c r="K1428" i="2"/>
  <c r="K1456" i="2"/>
  <c r="K1476" i="2"/>
  <c r="K1506" i="2"/>
  <c r="K1530" i="2"/>
  <c r="K1556" i="2"/>
  <c r="K1578" i="2"/>
  <c r="K1602" i="2"/>
  <c r="K1630" i="2"/>
  <c r="K1654" i="2"/>
  <c r="K1678" i="2"/>
  <c r="K1702" i="2"/>
  <c r="K1728" i="2"/>
  <c r="K1756" i="2"/>
  <c r="K1780" i="2"/>
  <c r="K1804" i="2"/>
  <c r="K1828" i="2"/>
  <c r="K1852" i="2"/>
  <c r="K1878" i="2"/>
  <c r="K1904" i="2"/>
  <c r="K1928" i="2"/>
  <c r="K1951" i="2"/>
  <c r="K1973" i="2"/>
  <c r="K1999" i="2"/>
  <c r="K2021" i="2"/>
  <c r="K2040" i="2"/>
  <c r="K2064" i="2"/>
  <c r="K2086" i="2"/>
  <c r="K2112" i="2"/>
  <c r="K2132" i="2"/>
  <c r="K2156" i="2"/>
  <c r="K2178" i="2"/>
  <c r="K2197" i="2"/>
  <c r="K2224" i="2"/>
  <c r="K2245" i="2"/>
  <c r="K2269" i="2"/>
  <c r="K2289" i="2"/>
  <c r="K2311" i="2"/>
  <c r="K2333" i="2"/>
  <c r="K2355" i="2"/>
  <c r="K2373" i="2"/>
  <c r="K2393" i="2"/>
  <c r="K2415" i="2"/>
  <c r="K2435" i="2"/>
  <c r="K2457" i="2"/>
  <c r="K2477" i="2"/>
  <c r="K2499" i="2"/>
  <c r="K2517" i="2"/>
  <c r="K2541" i="2"/>
  <c r="K2561" i="2"/>
  <c r="K2579" i="2"/>
  <c r="K2601" i="2"/>
  <c r="K2619" i="2"/>
  <c r="K2640" i="2"/>
  <c r="K2658" i="2"/>
  <c r="K2676" i="2"/>
  <c r="K2692" i="2"/>
  <c r="K2708" i="2"/>
  <c r="K2728" i="2"/>
  <c r="K2744" i="2"/>
  <c r="K2762" i="2"/>
  <c r="K2778" i="2"/>
  <c r="K2796" i="2"/>
  <c r="K2814" i="2"/>
  <c r="K2832" i="2"/>
  <c r="K2848" i="2"/>
  <c r="K2864" i="2"/>
  <c r="K2881" i="2"/>
  <c r="K2898" i="2"/>
  <c r="K2913" i="2"/>
  <c r="K2929" i="2"/>
  <c r="K2944" i="2"/>
  <c r="K2959" i="2"/>
  <c r="K2977" i="2"/>
  <c r="K2992" i="2"/>
  <c r="K3007" i="2"/>
  <c r="K3023" i="2"/>
  <c r="K3038" i="2"/>
  <c r="K3055" i="2"/>
  <c r="K3071" i="2"/>
  <c r="K3086" i="2"/>
  <c r="K3101" i="2"/>
  <c r="K3116" i="2"/>
  <c r="K3134" i="2"/>
  <c r="K3149" i="2"/>
  <c r="K3164" i="2"/>
  <c r="K3180" i="2"/>
  <c r="K3195" i="2"/>
  <c r="K3212" i="2"/>
  <c r="K3228" i="2"/>
  <c r="K3243" i="2"/>
  <c r="K3258" i="2"/>
  <c r="K3273" i="2"/>
  <c r="K3291" i="2"/>
  <c r="K3306" i="2"/>
  <c r="K3321" i="2"/>
  <c r="K3337" i="2"/>
  <c r="K3352" i="2"/>
  <c r="K3369" i="2"/>
  <c r="K3385" i="2"/>
  <c r="K3400" i="2"/>
  <c r="K3415" i="2"/>
  <c r="K3431" i="2"/>
  <c r="K3448" i="2"/>
  <c r="K3463" i="2"/>
  <c r="K3479" i="2"/>
  <c r="K3494" i="2"/>
  <c r="K3509" i="2"/>
  <c r="K3527" i="2"/>
  <c r="K3542" i="2"/>
  <c r="K3557" i="2"/>
  <c r="K3572" i="2"/>
  <c r="K3588" i="2"/>
  <c r="K3605" i="2"/>
  <c r="K3620" i="2"/>
  <c r="K3636" i="2"/>
  <c r="K3651" i="2"/>
  <c r="K3666" i="2"/>
  <c r="K3684" i="2"/>
  <c r="K3699" i="2"/>
  <c r="K3714" i="2"/>
  <c r="K3729" i="2"/>
  <c r="K3745" i="2"/>
  <c r="K3762" i="2"/>
  <c r="K3777" i="2"/>
  <c r="K3793" i="2"/>
  <c r="K3808" i="2"/>
  <c r="K3823" i="2"/>
  <c r="K3841" i="2"/>
  <c r="K3856" i="2"/>
  <c r="K3871" i="2"/>
  <c r="K3887" i="2"/>
  <c r="K3902" i="2"/>
  <c r="K3919" i="2"/>
  <c r="K3935" i="2"/>
  <c r="K3950" i="2"/>
  <c r="K3965" i="2"/>
  <c r="K3980" i="2"/>
  <c r="K3998" i="2"/>
  <c r="K4013" i="2"/>
  <c r="K4028" i="2"/>
  <c r="K4044" i="2"/>
  <c r="K4059" i="2"/>
  <c r="K4076" i="2"/>
  <c r="K4092" i="2"/>
  <c r="K4107" i="2"/>
  <c r="K4122" i="2"/>
  <c r="K4137" i="2"/>
  <c r="K4155" i="2"/>
  <c r="K4170" i="2"/>
  <c r="K4185" i="2"/>
  <c r="K4201" i="2"/>
  <c r="K4216" i="2"/>
  <c r="K4233" i="2"/>
  <c r="K4249" i="2"/>
  <c r="K4264" i="2"/>
  <c r="K4279" i="2"/>
  <c r="K4295" i="2"/>
  <c r="K4312" i="2"/>
  <c r="K4327" i="2"/>
  <c r="K4343" i="2"/>
  <c r="K4358" i="2"/>
  <c r="K4373" i="2"/>
  <c r="K4391" i="2"/>
  <c r="K4406" i="2"/>
  <c r="K4421" i="2"/>
  <c r="K4436" i="2"/>
  <c r="K4452" i="2"/>
  <c r="K4469" i="2"/>
  <c r="K4484" i="2"/>
  <c r="K4500" i="2"/>
  <c r="K4515" i="2"/>
  <c r="K4530" i="2"/>
  <c r="K4548" i="2"/>
  <c r="K4563" i="2"/>
  <c r="K4578" i="2"/>
  <c r="K4593" i="2"/>
  <c r="K4609" i="2"/>
  <c r="K4626" i="2"/>
  <c r="K4641" i="2"/>
  <c r="K4657" i="2"/>
  <c r="K4672" i="2"/>
  <c r="K4687" i="2"/>
  <c r="K4705" i="2"/>
  <c r="K4720" i="2"/>
  <c r="K4735" i="2"/>
  <c r="K4751" i="2"/>
  <c r="K4766" i="2"/>
  <c r="K4783" i="2"/>
  <c r="K4799" i="2"/>
  <c r="K4814" i="2"/>
  <c r="K4829" i="2"/>
  <c r="K4844" i="2"/>
  <c r="K4862" i="2"/>
  <c r="K4877" i="2"/>
  <c r="K4892" i="2"/>
  <c r="K4908" i="2"/>
  <c r="K4923" i="2"/>
  <c r="K4940" i="2"/>
  <c r="K4956" i="2"/>
  <c r="K4971" i="2"/>
  <c r="K4986" i="2"/>
  <c r="K5001" i="2"/>
  <c r="K5017" i="2"/>
  <c r="K5031" i="2"/>
  <c r="K5045" i="2"/>
  <c r="K5059" i="2"/>
  <c r="K5073" i="2"/>
  <c r="K5089" i="2"/>
  <c r="K5103" i="2"/>
  <c r="K5117" i="2"/>
  <c r="K5131" i="2"/>
  <c r="K5145" i="2"/>
  <c r="K5161" i="2"/>
  <c r="K5175" i="2"/>
  <c r="K5189" i="2"/>
  <c r="K5203" i="2"/>
  <c r="K5217" i="2"/>
  <c r="K5233" i="2"/>
  <c r="K5247" i="2"/>
  <c r="K5261" i="2"/>
  <c r="K5275" i="2"/>
  <c r="K5289" i="2"/>
  <c r="K5305" i="2"/>
  <c r="K5319" i="2"/>
  <c r="K5333" i="2"/>
  <c r="K5347" i="2"/>
  <c r="K5361" i="2"/>
  <c r="K5377" i="2"/>
  <c r="K5391" i="2"/>
  <c r="K5405" i="2"/>
  <c r="K5419" i="2"/>
  <c r="K5433" i="2"/>
  <c r="K5449" i="2"/>
  <c r="K5463" i="2"/>
  <c r="K5477" i="2"/>
  <c r="K5491" i="2"/>
  <c r="K5505" i="2"/>
  <c r="K5518" i="2"/>
  <c r="K5532" i="2"/>
  <c r="K5545" i="2"/>
  <c r="K5558" i="2"/>
  <c r="K5571" i="2"/>
  <c r="K5584" i="2"/>
  <c r="K5597" i="2"/>
  <c r="K5610" i="2"/>
  <c r="K5623" i="2"/>
  <c r="K5636" i="2"/>
  <c r="K5649" i="2"/>
  <c r="K5662" i="2"/>
  <c r="K5676" i="2"/>
  <c r="K5689" i="2"/>
  <c r="K5702" i="2"/>
  <c r="K5715" i="2"/>
  <c r="K5728" i="2"/>
  <c r="K5741" i="2"/>
  <c r="K5754" i="2"/>
  <c r="K5767" i="2"/>
  <c r="K5780" i="2"/>
  <c r="K5793" i="2"/>
  <c r="K5806" i="2"/>
  <c r="K5820" i="2"/>
  <c r="K5833" i="2"/>
  <c r="K5846" i="2"/>
  <c r="K5859" i="2"/>
  <c r="K5872" i="2"/>
  <c r="K5885" i="2"/>
  <c r="K5898" i="2"/>
  <c r="K5911" i="2"/>
  <c r="K5924" i="2"/>
  <c r="K5937" i="2"/>
  <c r="K5950" i="2"/>
  <c r="K5964" i="2"/>
  <c r="K5977" i="2"/>
  <c r="K5990" i="2"/>
  <c r="K6003" i="2"/>
  <c r="K6016" i="2"/>
  <c r="K6029" i="2"/>
  <c r="K6042" i="2"/>
  <c r="K6055" i="2"/>
  <c r="K6068" i="2"/>
  <c r="K6081" i="2"/>
  <c r="K6093" i="2"/>
  <c r="K6105" i="2"/>
  <c r="K6117" i="2"/>
  <c r="K6129" i="2"/>
  <c r="K6141" i="2"/>
  <c r="K6153" i="2"/>
  <c r="K6165" i="2"/>
  <c r="K6177" i="2"/>
  <c r="K6189" i="2"/>
  <c r="K6201" i="2"/>
  <c r="K6213" i="2"/>
  <c r="K6225" i="2"/>
  <c r="K6237" i="2"/>
  <c r="K6249" i="2"/>
  <c r="K6261" i="2"/>
  <c r="K6273" i="2"/>
  <c r="K6285" i="2"/>
  <c r="K6297" i="2"/>
  <c r="K6309" i="2"/>
  <c r="K6321" i="2"/>
  <c r="K6333" i="2"/>
  <c r="K6345" i="2"/>
  <c r="K6357" i="2"/>
  <c r="K6369" i="2"/>
  <c r="K6381" i="2"/>
  <c r="K6393" i="2"/>
  <c r="K6405" i="2"/>
  <c r="K6417" i="2"/>
  <c r="K6429" i="2"/>
  <c r="K6441" i="2"/>
  <c r="K6453" i="2"/>
  <c r="K6465" i="2"/>
  <c r="K6477" i="2"/>
  <c r="K6489" i="2"/>
  <c r="K6501" i="2"/>
  <c r="K6513" i="2"/>
  <c r="K6525" i="2"/>
  <c r="K6537" i="2"/>
  <c r="K6549" i="2"/>
  <c r="K6561" i="2"/>
  <c r="K6573" i="2"/>
  <c r="K6585" i="2"/>
  <c r="K6597" i="2"/>
  <c r="K6609" i="2"/>
  <c r="K6621" i="2"/>
  <c r="K6633" i="2"/>
  <c r="K6645" i="2"/>
  <c r="K6657" i="2"/>
  <c r="K6669" i="2"/>
  <c r="K6681" i="2"/>
  <c r="K6693" i="2"/>
  <c r="K6705" i="2"/>
  <c r="K6717" i="2"/>
  <c r="K6729" i="2"/>
  <c r="K6741" i="2"/>
  <c r="K6753" i="2"/>
  <c r="K6765" i="2"/>
  <c r="K6777" i="2"/>
  <c r="K6789" i="2"/>
  <c r="K6801" i="2"/>
  <c r="K6813" i="2"/>
  <c r="K6825" i="2"/>
  <c r="K6837" i="2"/>
  <c r="K6849" i="2"/>
  <c r="K6861" i="2"/>
  <c r="K6873" i="2"/>
  <c r="K6885" i="2"/>
  <c r="K6897" i="2"/>
  <c r="K6909" i="2"/>
  <c r="K6921" i="2"/>
  <c r="K6933" i="2"/>
  <c r="K6945" i="2"/>
  <c r="K6957" i="2"/>
  <c r="K6969" i="2"/>
  <c r="K6981" i="2"/>
  <c r="K6993" i="2"/>
  <c r="K7005" i="2"/>
  <c r="K7017" i="2"/>
  <c r="K7029" i="2"/>
  <c r="K7041" i="2"/>
  <c r="K7053" i="2"/>
  <c r="K7065" i="2"/>
  <c r="K7077" i="2"/>
  <c r="K7089" i="2"/>
  <c r="K7101" i="2"/>
  <c r="K7113" i="2"/>
  <c r="K7125" i="2"/>
  <c r="K7137" i="2"/>
  <c r="K7149" i="2"/>
  <c r="K7161" i="2"/>
  <c r="K6946" i="2"/>
  <c r="K17" i="2"/>
  <c r="K47" i="2"/>
  <c r="K113" i="2"/>
  <c r="K143" i="2"/>
  <c r="K185" i="2"/>
  <c r="K211" i="2"/>
  <c r="K248" i="2"/>
  <c r="K281" i="2"/>
  <c r="K311" i="2"/>
  <c r="K346" i="2"/>
  <c r="K381" i="2"/>
  <c r="K414" i="2"/>
  <c r="K442" i="2"/>
  <c r="K477" i="2"/>
  <c r="K512" i="2"/>
  <c r="K547" i="2"/>
  <c r="K575" i="2"/>
  <c r="K610" i="2"/>
  <c r="K643" i="2"/>
  <c r="K682" i="2"/>
  <c r="K713" i="2"/>
  <c r="K743" i="2"/>
  <c r="K778" i="2"/>
  <c r="K809" i="2"/>
  <c r="K846" i="2"/>
  <c r="K876" i="2"/>
  <c r="K911" i="2"/>
  <c r="K942" i="2"/>
  <c r="K972" i="2"/>
  <c r="K1007" i="2"/>
  <c r="K1031" i="2"/>
  <c r="K1057" i="2"/>
  <c r="K1081" i="2"/>
  <c r="K1109" i="2"/>
  <c r="K1133" i="2"/>
  <c r="K1159" i="2"/>
  <c r="K1183" i="2"/>
  <c r="K1205" i="2"/>
  <c r="K1231" i="2"/>
  <c r="K1257" i="2"/>
  <c r="K1283" i="2"/>
  <c r="K1305" i="2"/>
  <c r="K1331" i="2"/>
  <c r="K1355" i="2"/>
  <c r="K1385" i="2"/>
  <c r="K1405" i="2"/>
  <c r="K1429" i="2"/>
  <c r="K1457" i="2"/>
  <c r="K1477" i="2"/>
  <c r="K1507" i="2"/>
  <c r="K1531" i="2"/>
  <c r="K1557" i="2"/>
  <c r="K1579" i="2"/>
  <c r="K1603" i="2"/>
  <c r="K1631" i="2"/>
  <c r="K1655" i="2"/>
  <c r="K1679" i="2"/>
  <c r="K1703" i="2"/>
  <c r="K1729" i="2"/>
  <c r="K1757" i="2"/>
  <c r="K1781" i="2"/>
  <c r="K1805" i="2"/>
  <c r="K1829" i="2"/>
  <c r="K1853" i="2"/>
  <c r="K1879" i="2"/>
  <c r="K1905" i="2"/>
  <c r="K1929" i="2"/>
  <c r="K1952" i="2"/>
  <c r="K1974" i="2"/>
  <c r="K2000" i="2"/>
  <c r="K2022" i="2"/>
  <c r="K2041" i="2"/>
  <c r="K2065" i="2"/>
  <c r="K2087" i="2"/>
  <c r="K2113" i="2"/>
  <c r="K2133" i="2"/>
  <c r="K2157" i="2"/>
  <c r="K2179" i="2"/>
  <c r="K2199" i="2"/>
  <c r="K2225" i="2"/>
  <c r="K2247" i="2"/>
  <c r="K2271" i="2"/>
  <c r="K2290" i="2"/>
  <c r="K2312" i="2"/>
  <c r="K2334" i="2"/>
  <c r="K2356" i="2"/>
  <c r="K2374" i="2"/>
  <c r="K2394" i="2"/>
  <c r="K2416" i="2"/>
  <c r="K2436" i="2"/>
  <c r="K2458" i="2"/>
  <c r="K2478" i="2"/>
  <c r="K2500" i="2"/>
  <c r="K2518" i="2"/>
  <c r="K2542" i="2"/>
  <c r="K2562" i="2"/>
  <c r="K2580" i="2"/>
  <c r="K2602" i="2"/>
  <c r="K2620" i="2"/>
  <c r="K2642" i="2"/>
  <c r="K2659" i="2"/>
  <c r="K2677" i="2"/>
  <c r="K2693" i="2"/>
  <c r="K2709" i="2"/>
  <c r="K2729" i="2"/>
  <c r="K2745" i="2"/>
  <c r="K2763" i="2"/>
  <c r="K2779" i="2"/>
  <c r="K2797" i="2"/>
  <c r="K2815" i="2"/>
  <c r="K2833" i="2"/>
  <c r="K2849" i="2"/>
  <c r="K2865" i="2"/>
  <c r="K2882" i="2"/>
  <c r="K2899" i="2"/>
  <c r="K2915" i="2"/>
  <c r="K2930" i="2"/>
  <c r="K2945" i="2"/>
  <c r="K2960" i="2"/>
  <c r="K2978" i="2"/>
  <c r="K2993" i="2"/>
  <c r="K3008" i="2"/>
  <c r="K3024" i="2"/>
  <c r="K3039" i="2"/>
  <c r="K3056" i="2"/>
  <c r="K3072" i="2"/>
  <c r="K3087" i="2"/>
  <c r="K3102" i="2"/>
  <c r="K3117" i="2"/>
  <c r="K3135" i="2"/>
  <c r="K3150" i="2"/>
  <c r="K3165" i="2"/>
  <c r="K3181" i="2"/>
  <c r="K3196" i="2"/>
  <c r="K3213" i="2"/>
  <c r="K3229" i="2"/>
  <c r="K3244" i="2"/>
  <c r="K3259" i="2"/>
  <c r="K3275" i="2"/>
  <c r="K3292" i="2"/>
  <c r="K3307" i="2"/>
  <c r="K3323" i="2"/>
  <c r="K3338" i="2"/>
  <c r="K3353" i="2"/>
  <c r="K3371" i="2"/>
  <c r="K3386" i="2"/>
  <c r="K3401" i="2"/>
  <c r="K3416" i="2"/>
  <c r="K3432" i="2"/>
  <c r="K3449" i="2"/>
  <c r="K3464" i="2"/>
  <c r="K3480" i="2"/>
  <c r="K3495" i="2"/>
  <c r="K3510" i="2"/>
  <c r="K3528" i="2"/>
  <c r="K3543" i="2"/>
  <c r="K3558" i="2"/>
  <c r="K3573" i="2"/>
  <c r="K3589" i="2"/>
  <c r="K3606" i="2"/>
  <c r="K3621" i="2"/>
  <c r="K3637" i="2"/>
  <c r="K3652" i="2"/>
  <c r="K3667" i="2"/>
  <c r="K3685" i="2"/>
  <c r="K3700" i="2"/>
  <c r="K3715" i="2"/>
  <c r="K3731" i="2"/>
  <c r="K3746" i="2"/>
  <c r="K3763" i="2"/>
  <c r="K3779" i="2"/>
  <c r="K3794" i="2"/>
  <c r="K3809" i="2"/>
  <c r="K3824" i="2"/>
  <c r="K3842" i="2"/>
  <c r="K3857" i="2"/>
  <c r="K3872" i="2"/>
  <c r="K3888" i="2"/>
  <c r="K3903" i="2"/>
  <c r="K3920" i="2"/>
  <c r="K3936" i="2"/>
  <c r="K3951" i="2"/>
  <c r="K3966" i="2"/>
  <c r="K3981" i="2"/>
  <c r="K3999" i="2"/>
  <c r="K4014" i="2"/>
  <c r="K4029" i="2"/>
  <c r="K4045" i="2"/>
  <c r="K4060" i="2"/>
  <c r="K4077" i="2"/>
  <c r="K4093" i="2"/>
  <c r="K4108" i="2"/>
  <c r="K4123" i="2"/>
  <c r="K4139" i="2"/>
  <c r="K4156" i="2"/>
  <c r="K4171" i="2"/>
  <c r="K4187" i="2"/>
  <c r="K4202" i="2"/>
  <c r="K4217" i="2"/>
  <c r="K4235" i="2"/>
  <c r="K4250" i="2"/>
  <c r="K4265" i="2"/>
  <c r="K4280" i="2"/>
  <c r="K4296" i="2"/>
  <c r="K4313" i="2"/>
  <c r="K4328" i="2"/>
  <c r="K4344" i="2"/>
  <c r="K4359" i="2"/>
  <c r="K4374" i="2"/>
  <c r="K4392" i="2"/>
  <c r="K4407" i="2"/>
  <c r="K4422" i="2"/>
  <c r="K4437" i="2"/>
  <c r="K4453" i="2"/>
  <c r="K4470" i="2"/>
  <c r="K4485" i="2"/>
  <c r="K4501" i="2"/>
  <c r="K4516" i="2"/>
  <c r="K4531" i="2"/>
  <c r="K4549" i="2"/>
  <c r="K4564" i="2"/>
  <c r="K4579" i="2"/>
  <c r="K4595" i="2"/>
  <c r="K4610" i="2"/>
  <c r="K4627" i="2"/>
  <c r="K4643" i="2"/>
  <c r="K4658" i="2"/>
  <c r="K4673" i="2"/>
  <c r="K4688" i="2"/>
  <c r="K4706" i="2"/>
  <c r="K4721" i="2"/>
  <c r="K4736" i="2"/>
  <c r="K4752" i="2"/>
  <c r="K4767" i="2"/>
  <c r="K4784" i="2"/>
  <c r="K4800" i="2"/>
  <c r="K4815" i="2"/>
  <c r="K4830" i="2"/>
  <c r="K4845" i="2"/>
  <c r="K4863" i="2"/>
  <c r="K4878" i="2"/>
  <c r="K4893" i="2"/>
  <c r="K4909" i="2"/>
  <c r="K4924" i="2"/>
  <c r="K4941" i="2"/>
  <c r="K4957" i="2"/>
  <c r="K4972" i="2"/>
  <c r="K4987" i="2"/>
  <c r="K5002" i="2"/>
  <c r="K5018" i="2"/>
  <c r="K5032" i="2"/>
  <c r="K5046" i="2"/>
  <c r="K5060" i="2"/>
  <c r="K5074" i="2"/>
  <c r="K5090" i="2"/>
  <c r="K5104" i="2"/>
  <c r="K5118" i="2"/>
  <c r="K5132" i="2"/>
  <c r="K5146" i="2"/>
  <c r="K5162" i="2"/>
  <c r="K5176" i="2"/>
  <c r="K5190" i="2"/>
  <c r="K5204" i="2"/>
  <c r="K5218" i="2"/>
  <c r="K5234" i="2"/>
  <c r="K5248" i="2"/>
  <c r="K5262" i="2"/>
  <c r="K5276" i="2"/>
  <c r="K5290" i="2"/>
  <c r="K5306" i="2"/>
  <c r="K5320" i="2"/>
  <c r="K5334" i="2"/>
  <c r="K5348" i="2"/>
  <c r="K5362" i="2"/>
  <c r="K5378" i="2"/>
  <c r="K5392" i="2"/>
  <c r="K5406" i="2"/>
  <c r="K5420" i="2"/>
  <c r="K5434" i="2"/>
  <c r="K5450" i="2"/>
  <c r="K5464" i="2"/>
  <c r="K5478" i="2"/>
  <c r="K5492" i="2"/>
  <c r="K5506" i="2"/>
  <c r="K5520" i="2"/>
  <c r="K5533" i="2"/>
  <c r="K5546" i="2"/>
  <c r="K5559" i="2"/>
  <c r="K5572" i="2"/>
  <c r="K5585" i="2"/>
  <c r="K5598" i="2"/>
  <c r="K5611" i="2"/>
  <c r="K5624" i="2"/>
  <c r="K5637" i="2"/>
  <c r="K5650" i="2"/>
  <c r="K5664" i="2"/>
  <c r="K5677" i="2"/>
  <c r="K5690" i="2"/>
  <c r="K5703" i="2"/>
  <c r="K5716" i="2"/>
  <c r="K5729" i="2"/>
  <c r="K5742" i="2"/>
  <c r="K5755" i="2"/>
  <c r="K5768" i="2"/>
  <c r="K5781" i="2"/>
  <c r="K5794" i="2"/>
  <c r="K5808" i="2"/>
  <c r="K5821" i="2"/>
  <c r="K5834" i="2"/>
  <c r="K5847" i="2"/>
  <c r="K5860" i="2"/>
  <c r="K5873" i="2"/>
  <c r="K5886" i="2"/>
  <c r="K5899" i="2"/>
  <c r="K5912" i="2"/>
  <c r="K5925" i="2"/>
  <c r="K5938" i="2"/>
  <c r="K5952" i="2"/>
  <c r="K5965" i="2"/>
  <c r="K5978" i="2"/>
  <c r="K5991" i="2"/>
  <c r="K6004" i="2"/>
  <c r="K6017" i="2"/>
  <c r="K6030" i="2"/>
  <c r="K6043" i="2"/>
  <c r="K6056" i="2"/>
  <c r="K6069" i="2"/>
  <c r="K6082" i="2"/>
  <c r="K6094" i="2"/>
  <c r="K6106" i="2"/>
  <c r="K6118" i="2"/>
  <c r="K6130" i="2"/>
  <c r="K6142" i="2"/>
  <c r="K6154" i="2"/>
  <c r="K6166" i="2"/>
  <c r="K6178" i="2"/>
  <c r="K6190" i="2"/>
  <c r="K6202" i="2"/>
  <c r="K6214" i="2"/>
  <c r="K6226" i="2"/>
  <c r="K6238" i="2"/>
  <c r="K6250" i="2"/>
  <c r="K6262" i="2"/>
  <c r="K6274" i="2"/>
  <c r="K6286" i="2"/>
  <c r="K6298" i="2"/>
  <c r="K6310" i="2"/>
  <c r="K6322" i="2"/>
  <c r="K6334" i="2"/>
  <c r="K6346" i="2"/>
  <c r="K6358" i="2"/>
  <c r="K6370" i="2"/>
  <c r="K6382" i="2"/>
  <c r="K6394" i="2"/>
  <c r="K6406" i="2"/>
  <c r="K6418" i="2"/>
  <c r="K6430" i="2"/>
  <c r="K6442" i="2"/>
  <c r="K6454" i="2"/>
  <c r="K6466" i="2"/>
  <c r="K6478" i="2"/>
  <c r="K6490" i="2"/>
  <c r="K6502" i="2"/>
  <c r="K6514" i="2"/>
  <c r="K6526" i="2"/>
  <c r="K6538" i="2"/>
  <c r="K6550" i="2"/>
  <c r="K6562" i="2"/>
  <c r="K6574" i="2"/>
  <c r="K6586" i="2"/>
  <c r="K6598" i="2"/>
  <c r="K6610" i="2"/>
  <c r="K6622" i="2"/>
  <c r="K6634" i="2"/>
  <c r="K6646" i="2"/>
  <c r="K6658" i="2"/>
  <c r="K6670" i="2"/>
  <c r="K6682" i="2"/>
  <c r="K6694" i="2"/>
  <c r="K6706" i="2"/>
  <c r="K6718" i="2"/>
  <c r="K6730" i="2"/>
  <c r="K6742" i="2"/>
  <c r="K6754" i="2"/>
  <c r="K6766" i="2"/>
  <c r="K6778" i="2"/>
  <c r="K6790" i="2"/>
  <c r="K6802" i="2"/>
  <c r="K6814" i="2"/>
  <c r="K6826" i="2"/>
  <c r="K6838" i="2"/>
  <c r="K6850" i="2"/>
  <c r="K6862" i="2"/>
  <c r="K6874" i="2"/>
  <c r="K6886" i="2"/>
  <c r="K6898" i="2"/>
  <c r="K6910" i="2"/>
  <c r="K6922" i="2"/>
  <c r="K6934" i="2"/>
  <c r="K6958" i="2"/>
  <c r="K6970" i="2"/>
  <c r="K6982" i="2"/>
  <c r="K6994" i="2"/>
  <c r="K7006" i="2"/>
  <c r="K7018" i="2"/>
  <c r="K7030" i="2"/>
  <c r="K7042" i="2"/>
  <c r="K7054" i="2"/>
  <c r="K7066" i="2"/>
  <c r="K7078" i="2"/>
  <c r="K7090" i="2"/>
  <c r="K7102" i="2"/>
  <c r="K7114" i="2"/>
  <c r="K7126" i="2"/>
  <c r="K7138" i="2"/>
  <c r="K7150" i="2"/>
  <c r="K7162" i="2"/>
  <c r="K48" i="2"/>
  <c r="K85" i="2"/>
  <c r="K114" i="2"/>
  <c r="K153" i="2"/>
  <c r="K186" i="2"/>
  <c r="K221" i="2"/>
  <c r="K249" i="2"/>
  <c r="K282" i="2"/>
  <c r="K319" i="2"/>
  <c r="K347" i="2"/>
  <c r="K382" i="2"/>
  <c r="K415" i="2"/>
  <c r="K450" i="2"/>
  <c r="K480" i="2"/>
  <c r="K517" i="2"/>
  <c r="K550" i="2"/>
  <c r="K576" i="2"/>
  <c r="K613" i="2"/>
  <c r="K648" i="2"/>
  <c r="K683" i="2"/>
  <c r="K714" i="2"/>
  <c r="K749" i="2"/>
  <c r="K779" i="2"/>
  <c r="K816" i="2"/>
  <c r="K847" i="2"/>
  <c r="K877" i="2"/>
  <c r="K912" i="2"/>
  <c r="K943" i="2"/>
  <c r="K982" i="2"/>
  <c r="K1012" i="2"/>
  <c r="K1038" i="2"/>
  <c r="K1060" i="2"/>
  <c r="K1084" i="2"/>
  <c r="K1112" i="2"/>
  <c r="K1136" i="2"/>
  <c r="K1160" i="2"/>
  <c r="K1184" i="2"/>
  <c r="K1210" i="2"/>
  <c r="K1236" i="2"/>
  <c r="K1260" i="2"/>
  <c r="K1284" i="2"/>
  <c r="K1308" i="2"/>
  <c r="K1332" i="2"/>
  <c r="K1360" i="2"/>
  <c r="K1386" i="2"/>
  <c r="K1410" i="2"/>
  <c r="K1434" i="2"/>
  <c r="K1458" i="2"/>
  <c r="K1486" i="2"/>
  <c r="K1510" i="2"/>
  <c r="K1532" i="2"/>
  <c r="K1558" i="2"/>
  <c r="K1582" i="2"/>
  <c r="K1612" i="2"/>
  <c r="K1632" i="2"/>
  <c r="K1660" i="2"/>
  <c r="K1684" i="2"/>
  <c r="K1704" i="2"/>
  <c r="K1734" i="2"/>
  <c r="K1758" i="2"/>
  <c r="K1784" i="2"/>
  <c r="K1806" i="2"/>
  <c r="K1832" i="2"/>
  <c r="K1858" i="2"/>
  <c r="K1884" i="2"/>
  <c r="K1906" i="2"/>
  <c r="K1930" i="2"/>
  <c r="K1955" i="2"/>
  <c r="K1977" i="2"/>
  <c r="K2001" i="2"/>
  <c r="K2023" i="2"/>
  <c r="K2047" i="2"/>
  <c r="K2067" i="2"/>
  <c r="K2093" i="2"/>
  <c r="K2115" i="2"/>
  <c r="K2134" i="2"/>
  <c r="K2158" i="2"/>
  <c r="K2180" i="2"/>
  <c r="K2206" i="2"/>
  <c r="K2226" i="2"/>
  <c r="K2250" i="2"/>
  <c r="K2272" i="2"/>
  <c r="K2291" i="2"/>
  <c r="K2315" i="2"/>
  <c r="K2335" i="2"/>
  <c r="K2357" i="2"/>
  <c r="K2375" i="2"/>
  <c r="K2397" i="2"/>
  <c r="K2419" i="2"/>
  <c r="K2441" i="2"/>
  <c r="K2459" i="2"/>
  <c r="K2479" i="2"/>
  <c r="K2501" i="2"/>
  <c r="K2523" i="2"/>
  <c r="K2543" i="2"/>
  <c r="K2563" i="2"/>
  <c r="K2585" i="2"/>
  <c r="K2603" i="2"/>
  <c r="K2625" i="2"/>
  <c r="K2643" i="2"/>
  <c r="K2660" i="2"/>
  <c r="K2678" i="2"/>
  <c r="K2694" i="2"/>
  <c r="K2714" i="2"/>
  <c r="K2730" i="2"/>
  <c r="K2748" i="2"/>
  <c r="K2764" i="2"/>
  <c r="K2780" i="2"/>
  <c r="K2800" i="2"/>
  <c r="K2816" i="2"/>
  <c r="K2834" i="2"/>
  <c r="K2850" i="2"/>
  <c r="K2868" i="2"/>
  <c r="K2885" i="2"/>
  <c r="K2900" i="2"/>
  <c r="K2916" i="2"/>
  <c r="K2931" i="2"/>
  <c r="K2946" i="2"/>
  <c r="K2964" i="2"/>
  <c r="K2979" i="2"/>
  <c r="K2994" i="2"/>
  <c r="K3009" i="2"/>
  <c r="K3025" i="2"/>
  <c r="K3042" i="2"/>
  <c r="K3057" i="2"/>
  <c r="K3073" i="2"/>
  <c r="K3088" i="2"/>
  <c r="K3103" i="2"/>
  <c r="K3121" i="2"/>
  <c r="K3136" i="2"/>
  <c r="K3151" i="2"/>
  <c r="K3167" i="2"/>
  <c r="K3182" i="2"/>
  <c r="K3199" i="2"/>
  <c r="K3215" i="2"/>
  <c r="K3230" i="2"/>
  <c r="K3245" i="2"/>
  <c r="K3260" i="2"/>
  <c r="K3278" i="2"/>
  <c r="K3293" i="2"/>
  <c r="K3308" i="2"/>
  <c r="K3324" i="2"/>
  <c r="K3339" i="2"/>
  <c r="K3356" i="2"/>
  <c r="K3372" i="2"/>
  <c r="K3387" i="2"/>
  <c r="K3402" i="2"/>
  <c r="K3417" i="2"/>
  <c r="K3435" i="2"/>
  <c r="K3450" i="2"/>
  <c r="K3465" i="2"/>
  <c r="K3481" i="2"/>
  <c r="K3496" i="2"/>
  <c r="K3513" i="2"/>
  <c r="K3529" i="2"/>
  <c r="K3544" i="2"/>
  <c r="K3559" i="2"/>
  <c r="K3575" i="2"/>
  <c r="K3592" i="2"/>
  <c r="K3607" i="2"/>
  <c r="K3623" i="2"/>
  <c r="K3638" i="2"/>
  <c r="K3653" i="2"/>
  <c r="K3671" i="2"/>
  <c r="K3686" i="2"/>
  <c r="K3701" i="2"/>
  <c r="K3716" i="2"/>
  <c r="K3732" i="2"/>
  <c r="K3749" i="2"/>
  <c r="K3764" i="2"/>
  <c r="K3780" i="2"/>
  <c r="K3795" i="2"/>
  <c r="K3810" i="2"/>
  <c r="K3828" i="2"/>
  <c r="K3843" i="2"/>
  <c r="K3858" i="2"/>
  <c r="K3873" i="2"/>
  <c r="K3889" i="2"/>
  <c r="K3906" i="2"/>
  <c r="K3921" i="2"/>
  <c r="K3937" i="2"/>
  <c r="K3952" i="2"/>
  <c r="K3967" i="2"/>
  <c r="K3985" i="2"/>
  <c r="K4000" i="2"/>
  <c r="K4015" i="2"/>
  <c r="K4031" i="2"/>
  <c r="K4046" i="2"/>
  <c r="K4063" i="2"/>
  <c r="K4079" i="2"/>
  <c r="K4094" i="2"/>
  <c r="K4109" i="2"/>
  <c r="K4124" i="2"/>
  <c r="K4142" i="2"/>
  <c r="K4157" i="2"/>
  <c r="K4172" i="2"/>
  <c r="K4188" i="2"/>
  <c r="K4203" i="2"/>
  <c r="K4220" i="2"/>
  <c r="K4236" i="2"/>
  <c r="K4251" i="2"/>
  <c r="K4266" i="2"/>
  <c r="K4281" i="2"/>
  <c r="K4299" i="2"/>
  <c r="K4314" i="2"/>
  <c r="K4329" i="2"/>
  <c r="K4345" i="2"/>
  <c r="K4360" i="2"/>
  <c r="K4377" i="2"/>
  <c r="K4393" i="2"/>
  <c r="K4408" i="2"/>
  <c r="K4423" i="2"/>
  <c r="K4439" i="2"/>
  <c r="K4456" i="2"/>
  <c r="K4471" i="2"/>
  <c r="K4487" i="2"/>
  <c r="K4502" i="2"/>
  <c r="K4517" i="2"/>
  <c r="K4535" i="2"/>
  <c r="K4550" i="2"/>
  <c r="K4565" i="2"/>
  <c r="K4580" i="2"/>
  <c r="K4596" i="2"/>
  <c r="K4613" i="2"/>
  <c r="K4628" i="2"/>
  <c r="K4644" i="2"/>
  <c r="K4659" i="2"/>
  <c r="K4674" i="2"/>
  <c r="K4692" i="2"/>
  <c r="K4707" i="2"/>
  <c r="K4722" i="2"/>
  <c r="K4737" i="2"/>
  <c r="K4753" i="2"/>
  <c r="K4770" i="2"/>
  <c r="K4785" i="2"/>
  <c r="K4801" i="2"/>
  <c r="K4816" i="2"/>
  <c r="K4831" i="2"/>
  <c r="K4849" i="2"/>
  <c r="K4864" i="2"/>
  <c r="K4879" i="2"/>
  <c r="K4895" i="2"/>
  <c r="K4910" i="2"/>
  <c r="K4927" i="2"/>
  <c r="K4943" i="2"/>
  <c r="K4958" i="2"/>
  <c r="K4973" i="2"/>
  <c r="K4988" i="2"/>
  <c r="K5005" i="2"/>
  <c r="K5019" i="2"/>
  <c r="K5033" i="2"/>
  <c r="K5047" i="2"/>
  <c r="K5061" i="2"/>
  <c r="K5077" i="2"/>
  <c r="K5091" i="2"/>
  <c r="K5105" i="2"/>
  <c r="K5119" i="2"/>
  <c r="K5133" i="2"/>
  <c r="K5149" i="2"/>
  <c r="K5163" i="2"/>
  <c r="K5177" i="2"/>
  <c r="K5191" i="2"/>
  <c r="K5205" i="2"/>
  <c r="K5221" i="2"/>
  <c r="K18" i="2"/>
  <c r="K19" i="2"/>
  <c r="K22" i="2"/>
  <c r="K23" i="2"/>
  <c r="K29" i="2"/>
  <c r="K30" i="2"/>
  <c r="K33" i="2"/>
  <c r="K34" i="2"/>
  <c r="K42" i="2"/>
  <c r="K43" i="2"/>
  <c r="K49" i="2"/>
  <c r="K94" i="2"/>
  <c r="K137" i="2"/>
  <c r="K187" i="2"/>
  <c r="K225" i="2"/>
  <c r="K270" i="2"/>
  <c r="K320" i="2"/>
  <c r="K360" i="2"/>
  <c r="K403" i="2"/>
  <c r="K451" i="2"/>
  <c r="K493" i="2"/>
  <c r="K529" i="2"/>
  <c r="K577" i="2"/>
  <c r="K624" i="2"/>
  <c r="K667" i="2"/>
  <c r="K715" i="2"/>
  <c r="K762" i="2"/>
  <c r="K800" i="2"/>
  <c r="K848" i="2"/>
  <c r="K893" i="2"/>
  <c r="K935" i="2"/>
  <c r="K983" i="2"/>
  <c r="K1020" i="2"/>
  <c r="K1051" i="2"/>
  <c r="K1085" i="2"/>
  <c r="K1116" i="2"/>
  <c r="K1147" i="2"/>
  <c r="K1185" i="2"/>
  <c r="K1218" i="2"/>
  <c r="K1247" i="2"/>
  <c r="K1285" i="2"/>
  <c r="K1318" i="2"/>
  <c r="K1349" i="2"/>
  <c r="K1387" i="2"/>
  <c r="K1416" i="2"/>
  <c r="K1447" i="2"/>
  <c r="K1487" i="2"/>
  <c r="K1516" i="2"/>
  <c r="K1547" i="2"/>
  <c r="K1583" i="2"/>
  <c r="K1616" i="2"/>
  <c r="K1645" i="2"/>
  <c r="K1685" i="2"/>
  <c r="K1716" i="2"/>
  <c r="K1747" i="2"/>
  <c r="K1785" i="2"/>
  <c r="K1818" i="2"/>
  <c r="K1845" i="2"/>
  <c r="K1885" i="2"/>
  <c r="K1914" i="2"/>
  <c r="K1945" i="2"/>
  <c r="K1978" i="2"/>
  <c r="K2008" i="2"/>
  <c r="K2037" i="2"/>
  <c r="K2068" i="2"/>
  <c r="K2099" i="2"/>
  <c r="K2127" i="2"/>
  <c r="K2159" i="2"/>
  <c r="K2191" i="2"/>
  <c r="K2214" i="2"/>
  <c r="K2251" i="2"/>
  <c r="K2283" i="2"/>
  <c r="K2304" i="2"/>
  <c r="K2336" i="2"/>
  <c r="K2361" i="2"/>
  <c r="K2388" i="2"/>
  <c r="K2420" i="2"/>
  <c r="K2445" i="2"/>
  <c r="K2472" i="2"/>
  <c r="K2502" i="2"/>
  <c r="K2529" i="2"/>
  <c r="K2552" i="2"/>
  <c r="K2586" i="2"/>
  <c r="K2612" i="2"/>
  <c r="K2633" i="2"/>
  <c r="K2661" i="2"/>
  <c r="K2684" i="2"/>
  <c r="K2705" i="2"/>
  <c r="K2731" i="2"/>
  <c r="K2752" i="2"/>
  <c r="K2775" i="2"/>
  <c r="K2801" i="2"/>
  <c r="K2822" i="2"/>
  <c r="K2845" i="2"/>
  <c r="K2869" i="2"/>
  <c r="K2889" i="2"/>
  <c r="K57" i="2"/>
  <c r="K95" i="2"/>
  <c r="K138" i="2"/>
  <c r="K188" i="2"/>
  <c r="K226" i="2"/>
  <c r="K271" i="2"/>
  <c r="K321" i="2"/>
  <c r="K361" i="2"/>
  <c r="K406" i="2"/>
  <c r="K456" i="2"/>
  <c r="K497" i="2"/>
  <c r="K539" i="2"/>
  <c r="K587" i="2"/>
  <c r="K625" i="2"/>
  <c r="K668" i="2"/>
  <c r="K718" i="2"/>
  <c r="K763" i="2"/>
  <c r="K801" i="2"/>
  <c r="K853" i="2"/>
  <c r="K894" i="2"/>
  <c r="K936" i="2"/>
  <c r="K988" i="2"/>
  <c r="K1021" i="2"/>
  <c r="K1054" i="2"/>
  <c r="K1092" i="2"/>
  <c r="K1117" i="2"/>
  <c r="K1152" i="2"/>
  <c r="K1186" i="2"/>
  <c r="K1219" i="2"/>
  <c r="K1252" i="2"/>
  <c r="K1288" i="2"/>
  <c r="K1319" i="2"/>
  <c r="K1352" i="2"/>
  <c r="K1388" i="2"/>
  <c r="K1417" i="2"/>
  <c r="K1452" i="2"/>
  <c r="K1488" i="2"/>
  <c r="K1517" i="2"/>
  <c r="K1548" i="2"/>
  <c r="K1590" i="2"/>
  <c r="K1617" i="2"/>
  <c r="K1650" i="2"/>
  <c r="K1686" i="2"/>
  <c r="K1717" i="2"/>
  <c r="K1748" i="2"/>
  <c r="K1786" i="2"/>
  <c r="K1819" i="2"/>
  <c r="K1848" i="2"/>
  <c r="K1888" i="2"/>
  <c r="K1915" i="2"/>
  <c r="K1947" i="2"/>
  <c r="K1984" i="2"/>
  <c r="K2009" i="2"/>
  <c r="K2038" i="2"/>
  <c r="K2073" i="2"/>
  <c r="K2100" i="2"/>
  <c r="K2130" i="2"/>
  <c r="K2160" i="2"/>
  <c r="K2192" i="2"/>
  <c r="K2219" i="2"/>
  <c r="K2252" i="2"/>
  <c r="K2284" i="2"/>
  <c r="K2307" i="2"/>
  <c r="K2339" i="2"/>
  <c r="K2362" i="2"/>
  <c r="K2391" i="2"/>
  <c r="K2421" i="2"/>
  <c r="K2446" i="2"/>
  <c r="K2475" i="2"/>
  <c r="K2505" i="2"/>
  <c r="K2530" i="2"/>
  <c r="K2559" i="2"/>
  <c r="K2587" i="2"/>
  <c r="K2613" i="2"/>
  <c r="K2634" i="2"/>
  <c r="K2664" i="2"/>
  <c r="K2685" i="2"/>
  <c r="K2706" i="2"/>
  <c r="K2732" i="2"/>
  <c r="K2753" i="2"/>
  <c r="K2776" i="2"/>
  <c r="K2802" i="2"/>
  <c r="K2823" i="2"/>
  <c r="K2846" i="2"/>
  <c r="K2872" i="2"/>
  <c r="K2891" i="2"/>
  <c r="K58" i="2"/>
  <c r="K105" i="2"/>
  <c r="K139" i="2"/>
  <c r="K189" i="2"/>
  <c r="K234" i="2"/>
  <c r="K272" i="2"/>
  <c r="K322" i="2"/>
  <c r="K365" i="2"/>
  <c r="K407" i="2"/>
  <c r="K457" i="2"/>
  <c r="K498" i="2"/>
  <c r="K540" i="2"/>
  <c r="K588" i="2"/>
  <c r="K633" i="2"/>
  <c r="K669" i="2"/>
  <c r="K719" i="2"/>
  <c r="K764" i="2"/>
  <c r="K802" i="2"/>
  <c r="K857" i="2"/>
  <c r="K897" i="2"/>
  <c r="K937" i="2"/>
  <c r="K989" i="2"/>
  <c r="K1024" i="2"/>
  <c r="K1055" i="2"/>
  <c r="K1093" i="2"/>
  <c r="K1124" i="2"/>
  <c r="K1153" i="2"/>
  <c r="K1187" i="2"/>
  <c r="K1222" i="2"/>
  <c r="K1253" i="2"/>
  <c r="K1289" i="2"/>
  <c r="K1324" i="2"/>
  <c r="K1353" i="2"/>
  <c r="K1389" i="2"/>
  <c r="K1424" i="2"/>
  <c r="K1453" i="2"/>
  <c r="K1489" i="2"/>
  <c r="K1520" i="2"/>
  <c r="K1549" i="2"/>
  <c r="K1591" i="2"/>
  <c r="K1618" i="2"/>
  <c r="K1651" i="2"/>
  <c r="K1687" i="2"/>
  <c r="K1720" i="2"/>
  <c r="K1749" i="2"/>
  <c r="K1787" i="2"/>
  <c r="K1820" i="2"/>
  <c r="K1849" i="2"/>
  <c r="K1889" i="2"/>
  <c r="K1920" i="2"/>
  <c r="K1948" i="2"/>
  <c r="K1985" i="2"/>
  <c r="K2010" i="2"/>
  <c r="K2039" i="2"/>
  <c r="K2074" i="2"/>
  <c r="K2101" i="2"/>
  <c r="K2131" i="2"/>
  <c r="K2161" i="2"/>
  <c r="K2193" i="2"/>
  <c r="K2220" i="2"/>
  <c r="K2253" i="2"/>
  <c r="K2285" i="2"/>
  <c r="K2308" i="2"/>
  <c r="K2340" i="2"/>
  <c r="K2369" i="2"/>
  <c r="K2392" i="2"/>
  <c r="K2422" i="2"/>
  <c r="K2447" i="2"/>
  <c r="K2476" i="2"/>
  <c r="K2506" i="2"/>
  <c r="K2531" i="2"/>
  <c r="K2560" i="2"/>
  <c r="K2588" i="2"/>
  <c r="K2614" i="2"/>
  <c r="K2635" i="2"/>
  <c r="K2665" i="2"/>
  <c r="K2688" i="2"/>
  <c r="K2707" i="2"/>
  <c r="K2733" i="2"/>
  <c r="K2756" i="2"/>
  <c r="K2777" i="2"/>
  <c r="K2803" i="2"/>
  <c r="K2824" i="2"/>
  <c r="K2847" i="2"/>
  <c r="K2873" i="2"/>
  <c r="K59" i="2"/>
  <c r="K115" i="2"/>
  <c r="K167" i="2"/>
  <c r="K235" i="2"/>
  <c r="K297" i="2"/>
  <c r="K348" i="2"/>
  <c r="K416" i="2"/>
  <c r="K464" i="2"/>
  <c r="K526" i="2"/>
  <c r="K594" i="2"/>
  <c r="K649" i="2"/>
  <c r="K695" i="2"/>
  <c r="K765" i="2"/>
  <c r="K825" i="2"/>
  <c r="K881" i="2"/>
  <c r="K944" i="2"/>
  <c r="K993" i="2"/>
  <c r="K1042" i="2"/>
  <c r="K1096" i="2"/>
  <c r="K1137" i="2"/>
  <c r="K1175" i="2"/>
  <c r="K1223" i="2"/>
  <c r="K1268" i="2"/>
  <c r="K1309" i="2"/>
  <c r="K1361" i="2"/>
  <c r="K1397" i="2"/>
  <c r="K1444" i="2"/>
  <c r="K1492" i="2"/>
  <c r="K1533" i="2"/>
  <c r="K1573" i="2"/>
  <c r="K1619" i="2"/>
  <c r="K1664" i="2"/>
  <c r="K1705" i="2"/>
  <c r="K1759" i="2"/>
  <c r="K1799" i="2"/>
  <c r="K1842" i="2"/>
  <c r="K1890" i="2"/>
  <c r="K1931" i="2"/>
  <c r="K1969" i="2"/>
  <c r="K2011" i="2"/>
  <c r="K2053" i="2"/>
  <c r="K2094" i="2"/>
  <c r="K2135" i="2"/>
  <c r="K2172" i="2"/>
  <c r="K2211" i="2"/>
  <c r="K2256" i="2"/>
  <c r="K2292" i="2"/>
  <c r="K2326" i="2"/>
  <c r="K2370" i="2"/>
  <c r="K2405" i="2"/>
  <c r="K2442" i="2"/>
  <c r="K2480" i="2"/>
  <c r="K2514" i="2"/>
  <c r="K2549" i="2"/>
  <c r="K2591" i="2"/>
  <c r="K2626" i="2"/>
  <c r="K2652" i="2"/>
  <c r="K2689" i="2"/>
  <c r="K2718" i="2"/>
  <c r="K2749" i="2"/>
  <c r="K2781" i="2"/>
  <c r="K2809" i="2"/>
  <c r="K2838" i="2"/>
  <c r="K2874" i="2"/>
  <c r="K2895" i="2"/>
  <c r="K2919" i="2"/>
  <c r="K2940" i="2"/>
  <c r="K2958" i="2"/>
  <c r="K2982" i="2"/>
  <c r="K3003" i="2"/>
  <c r="K3021" i="2"/>
  <c r="K3045" i="2"/>
  <c r="K3064" i="2"/>
  <c r="K3085" i="2"/>
  <c r="K3109" i="2"/>
  <c r="K3127" i="2"/>
  <c r="K3148" i="2"/>
  <c r="K3170" i="2"/>
  <c r="K3191" i="2"/>
  <c r="K3209" i="2"/>
  <c r="K3233" i="2"/>
  <c r="K3254" i="2"/>
  <c r="K3272" i="2"/>
  <c r="K3296" i="2"/>
  <c r="K3317" i="2"/>
  <c r="K3336" i="2"/>
  <c r="K3360" i="2"/>
  <c r="K3378" i="2"/>
  <c r="K3399" i="2"/>
  <c r="K3423" i="2"/>
  <c r="K3441" i="2"/>
  <c r="K3462" i="2"/>
  <c r="K3484" i="2"/>
  <c r="K3505" i="2"/>
  <c r="K3523" i="2"/>
  <c r="K3547" i="2"/>
  <c r="K3568" i="2"/>
  <c r="K3587" i="2"/>
  <c r="K3611" i="2"/>
  <c r="K3631" i="2"/>
  <c r="K3650" i="2"/>
  <c r="K3674" i="2"/>
  <c r="K3692" i="2"/>
  <c r="K3713" i="2"/>
  <c r="K3737" i="2"/>
  <c r="K3756" i="2"/>
  <c r="K3776" i="2"/>
  <c r="K3798" i="2"/>
  <c r="K3819" i="2"/>
  <c r="K3837" i="2"/>
  <c r="K3861" i="2"/>
  <c r="K3882" i="2"/>
  <c r="K3901" i="2"/>
  <c r="K3925" i="2"/>
  <c r="K3945" i="2"/>
  <c r="K3964" i="2"/>
  <c r="K3988" i="2"/>
  <c r="K4007" i="2"/>
  <c r="K4027" i="2"/>
  <c r="K4051" i="2"/>
  <c r="K4070" i="2"/>
  <c r="K4091" i="2"/>
  <c r="K4112" i="2"/>
  <c r="K4133" i="2"/>
  <c r="K4152" i="2"/>
  <c r="K4176" i="2"/>
  <c r="K4196" i="2"/>
  <c r="K4215" i="2"/>
  <c r="K4239" i="2"/>
  <c r="K4260" i="2"/>
  <c r="K4278" i="2"/>
  <c r="K4302" i="2"/>
  <c r="K4321" i="2"/>
  <c r="K4341" i="2"/>
  <c r="K4365" i="2"/>
  <c r="K4384" i="2"/>
  <c r="K4405" i="2"/>
  <c r="K4427" i="2"/>
  <c r="K4447" i="2"/>
  <c r="K4466" i="2"/>
  <c r="K4490" i="2"/>
  <c r="K4511" i="2"/>
  <c r="K4529" i="2"/>
  <c r="K4553" i="2"/>
  <c r="K4574" i="2"/>
  <c r="K4592" i="2"/>
  <c r="K4616" i="2"/>
  <c r="K4635" i="2"/>
  <c r="K4656" i="2"/>
  <c r="K4680" i="2"/>
  <c r="K4698" i="2"/>
  <c r="K4719" i="2"/>
  <c r="K4741" i="2"/>
  <c r="K4761" i="2"/>
  <c r="K4780" i="2"/>
  <c r="K4804" i="2"/>
  <c r="K4825" i="2"/>
  <c r="K4843" i="2"/>
  <c r="K4867" i="2"/>
  <c r="K4888" i="2"/>
  <c r="K4907" i="2"/>
  <c r="K4931" i="2"/>
  <c r="K4949" i="2"/>
  <c r="K4970" i="2"/>
  <c r="K4994" i="2"/>
  <c r="K5011" i="2"/>
  <c r="K5030" i="2"/>
  <c r="K5050" i="2"/>
  <c r="K5069" i="2"/>
  <c r="K5086" i="2"/>
  <c r="K5108" i="2"/>
  <c r="K5127" i="2"/>
  <c r="K5144" i="2"/>
  <c r="K5166" i="2"/>
  <c r="K5185" i="2"/>
  <c r="K5202" i="2"/>
  <c r="K5224" i="2"/>
  <c r="K5240" i="2"/>
  <c r="K5258" i="2"/>
  <c r="K5274" i="2"/>
  <c r="K5294" i="2"/>
  <c r="K5310" i="2"/>
  <c r="K5326" i="2"/>
  <c r="K5344" i="2"/>
  <c r="K5360" i="2"/>
  <c r="K5380" i="2"/>
  <c r="K5396" i="2"/>
  <c r="K5414" i="2"/>
  <c r="K5430" i="2"/>
  <c r="K5446" i="2"/>
  <c r="K5466" i="2"/>
  <c r="K5482" i="2"/>
  <c r="K5500" i="2"/>
  <c r="K5515" i="2"/>
  <c r="K5530" i="2"/>
  <c r="K5548" i="2"/>
  <c r="K5563" i="2"/>
  <c r="K5578" i="2"/>
  <c r="K5594" i="2"/>
  <c r="K5609" i="2"/>
  <c r="K5626" i="2"/>
  <c r="K5642" i="2"/>
  <c r="K5657" i="2"/>
  <c r="K60" i="2"/>
  <c r="K127" i="2"/>
  <c r="K173" i="2"/>
  <c r="K240" i="2"/>
  <c r="K298" i="2"/>
  <c r="K358" i="2"/>
  <c r="K417" i="2"/>
  <c r="K474" i="2"/>
  <c r="K527" i="2"/>
  <c r="K595" i="2"/>
  <c r="K655" i="2"/>
  <c r="K705" i="2"/>
  <c r="K768" i="2"/>
  <c r="K826" i="2"/>
  <c r="K886" i="2"/>
  <c r="K956" i="2"/>
  <c r="K1000" i="2"/>
  <c r="K1043" i="2"/>
  <c r="K1097" i="2"/>
  <c r="K1140" i="2"/>
  <c r="K1180" i="2"/>
  <c r="K1228" i="2"/>
  <c r="K1269" i="2"/>
  <c r="K1314" i="2"/>
  <c r="K1366" i="2"/>
  <c r="K1402" i="2"/>
  <c r="K1445" i="2"/>
  <c r="K1493" i="2"/>
  <c r="K1540" i="2"/>
  <c r="K1576" i="2"/>
  <c r="K1626" i="2"/>
  <c r="K1665" i="2"/>
  <c r="K1714" i="2"/>
  <c r="K1762" i="2"/>
  <c r="K1800" i="2"/>
  <c r="K1843" i="2"/>
  <c r="K1891" i="2"/>
  <c r="K1936" i="2"/>
  <c r="K1971" i="2"/>
  <c r="K2016" i="2"/>
  <c r="K2055" i="2"/>
  <c r="K2095" i="2"/>
  <c r="K2141" i="2"/>
  <c r="K2173" i="2"/>
  <c r="K2212" i="2"/>
  <c r="K2257" i="2"/>
  <c r="K2299" i="2"/>
  <c r="K2327" i="2"/>
  <c r="K2371" i="2"/>
  <c r="K2406" i="2"/>
  <c r="K2443" i="2"/>
  <c r="K2483" i="2"/>
  <c r="K2515" i="2"/>
  <c r="K2550" i="2"/>
  <c r="K2592" i="2"/>
  <c r="K2627" i="2"/>
  <c r="K2656" i="2"/>
  <c r="K2690" i="2"/>
  <c r="K2719" i="2"/>
  <c r="K2750" i="2"/>
  <c r="K2786" i="2"/>
  <c r="K2810" i="2"/>
  <c r="K2839" i="2"/>
  <c r="K2875" i="2"/>
  <c r="K2901" i="2"/>
  <c r="K2920" i="2"/>
  <c r="K2941" i="2"/>
  <c r="K2965" i="2"/>
  <c r="K2983" i="2"/>
  <c r="K3004" i="2"/>
  <c r="K3026" i="2"/>
  <c r="K3047" i="2"/>
  <c r="K3065" i="2"/>
  <c r="K3089" i="2"/>
  <c r="K3110" i="2"/>
  <c r="K3128" i="2"/>
  <c r="K3152" i="2"/>
  <c r="K3173" i="2"/>
  <c r="K3192" i="2"/>
  <c r="K3216" i="2"/>
  <c r="K3234" i="2"/>
  <c r="K3255" i="2"/>
  <c r="K3279" i="2"/>
  <c r="K3297" i="2"/>
  <c r="K3318" i="2"/>
  <c r="K3340" i="2"/>
  <c r="K3361" i="2"/>
  <c r="K3379" i="2"/>
  <c r="K3403" i="2"/>
  <c r="K3424" i="2"/>
  <c r="K3443" i="2"/>
  <c r="K3467" i="2"/>
  <c r="K3487" i="2"/>
  <c r="K3506" i="2"/>
  <c r="K3530" i="2"/>
  <c r="K3548" i="2"/>
  <c r="K3569" i="2"/>
  <c r="K3593" i="2"/>
  <c r="K3612" i="2"/>
  <c r="K3632" i="2"/>
  <c r="K3654" i="2"/>
  <c r="K3675" i="2"/>
  <c r="K3693" i="2"/>
  <c r="K3717" i="2"/>
  <c r="K3738" i="2"/>
  <c r="K3757" i="2"/>
  <c r="K3781" i="2"/>
  <c r="K3801" i="2"/>
  <c r="K3820" i="2"/>
  <c r="K3844" i="2"/>
  <c r="K3863" i="2"/>
  <c r="K3883" i="2"/>
  <c r="K3907" i="2"/>
  <c r="K3926" i="2"/>
  <c r="K3947" i="2"/>
  <c r="K3968" i="2"/>
  <c r="K3989" i="2"/>
  <c r="K4008" i="2"/>
  <c r="K4032" i="2"/>
  <c r="K4052" i="2"/>
  <c r="K4071" i="2"/>
  <c r="K4095" i="2"/>
  <c r="K4116" i="2"/>
  <c r="K4134" i="2"/>
  <c r="K4158" i="2"/>
  <c r="K4177" i="2"/>
  <c r="K4197" i="2"/>
  <c r="K4221" i="2"/>
  <c r="K4240" i="2"/>
  <c r="K4261" i="2"/>
  <c r="K4283" i="2"/>
  <c r="K4303" i="2"/>
  <c r="K4322" i="2"/>
  <c r="K4346" i="2"/>
  <c r="K4367" i="2"/>
  <c r="K4385" i="2"/>
  <c r="K4409" i="2"/>
  <c r="K4430" i="2"/>
  <c r="K4448" i="2"/>
  <c r="K4472" i="2"/>
  <c r="K4491" i="2"/>
  <c r="K4512" i="2"/>
  <c r="K4536" i="2"/>
  <c r="K4554" i="2"/>
  <c r="K4575" i="2"/>
  <c r="K4597" i="2"/>
  <c r="K4617" i="2"/>
  <c r="K4636" i="2"/>
  <c r="K4660" i="2"/>
  <c r="K4681" i="2"/>
  <c r="K4699" i="2"/>
  <c r="K4723" i="2"/>
  <c r="K4744" i="2"/>
  <c r="K4763" i="2"/>
  <c r="K4787" i="2"/>
  <c r="K4805" i="2"/>
  <c r="K4826" i="2"/>
  <c r="K4850" i="2"/>
  <c r="K4868" i="2"/>
  <c r="K4889" i="2"/>
  <c r="K4911" i="2"/>
  <c r="K4932" i="2"/>
  <c r="K4950" i="2"/>
  <c r="K4974" i="2"/>
  <c r="K4995" i="2"/>
  <c r="K5012" i="2"/>
  <c r="K5034" i="2"/>
  <c r="K5053" i="2"/>
  <c r="K5070" i="2"/>
  <c r="K5092" i="2"/>
  <c r="K5109" i="2"/>
  <c r="K5128" i="2"/>
  <c r="K5150" i="2"/>
  <c r="K5167" i="2"/>
  <c r="K5186" i="2"/>
  <c r="K5206" i="2"/>
  <c r="K5225" i="2"/>
  <c r="K5241" i="2"/>
  <c r="K5259" i="2"/>
  <c r="K5277" i="2"/>
  <c r="K5295" i="2"/>
  <c r="K5311" i="2"/>
  <c r="K5329" i="2"/>
  <c r="K5345" i="2"/>
  <c r="K5365" i="2"/>
  <c r="K5381" i="2"/>
  <c r="K5397" i="2"/>
  <c r="K5415" i="2"/>
  <c r="K5431" i="2"/>
  <c r="K5451" i="2"/>
  <c r="K5467" i="2"/>
  <c r="K5485" i="2"/>
  <c r="K5501" i="2"/>
  <c r="K5516" i="2"/>
  <c r="K5534" i="2"/>
  <c r="K5549" i="2"/>
  <c r="K5564" i="2"/>
  <c r="K5580" i="2"/>
  <c r="K5595" i="2"/>
  <c r="K5612" i="2"/>
  <c r="K5628" i="2"/>
  <c r="K5643" i="2"/>
  <c r="K5658" i="2"/>
  <c r="K70" i="2"/>
  <c r="K128" i="2"/>
  <c r="K174" i="2"/>
  <c r="K241" i="2"/>
  <c r="K299" i="2"/>
  <c r="K359" i="2"/>
  <c r="K418" i="2"/>
  <c r="K475" i="2"/>
  <c r="K528" i="2"/>
  <c r="K598" i="2"/>
  <c r="K656" i="2"/>
  <c r="K706" i="2"/>
  <c r="K769" i="2"/>
  <c r="K827" i="2"/>
  <c r="K887" i="2"/>
  <c r="K957" i="2"/>
  <c r="K1001" i="2"/>
  <c r="K1050" i="2"/>
  <c r="K1098" i="2"/>
  <c r="K1141" i="2"/>
  <c r="K1181" i="2"/>
  <c r="K1229" i="2"/>
  <c r="K1270" i="2"/>
  <c r="K1315" i="2"/>
  <c r="K1367" i="2"/>
  <c r="K1403" i="2"/>
  <c r="K1446" i="2"/>
  <c r="K1496" i="2"/>
  <c r="K1541" i="2"/>
  <c r="K1577" i="2"/>
  <c r="K1627" i="2"/>
  <c r="K1672" i="2"/>
  <c r="K1715" i="2"/>
  <c r="K1763" i="2"/>
  <c r="K1801" i="2"/>
  <c r="K1844" i="2"/>
  <c r="K1892" i="2"/>
  <c r="K1937" i="2"/>
  <c r="K1972" i="2"/>
  <c r="K2017" i="2"/>
  <c r="K2056" i="2"/>
  <c r="K2096" i="2"/>
  <c r="K2142" i="2"/>
  <c r="K2175" i="2"/>
  <c r="K2213" i="2"/>
  <c r="K2261" i="2"/>
  <c r="K2300" i="2"/>
  <c r="K2328" i="2"/>
  <c r="K2372" i="2"/>
  <c r="K2407" i="2"/>
  <c r="K2444" i="2"/>
  <c r="K2484" i="2"/>
  <c r="K2516" i="2"/>
  <c r="K2551" i="2"/>
  <c r="K2595" i="2"/>
  <c r="K2628" i="2"/>
  <c r="K2657" i="2"/>
  <c r="K2691" i="2"/>
  <c r="K2720" i="2"/>
  <c r="K2751" i="2"/>
  <c r="K2787" i="2"/>
  <c r="K2811" i="2"/>
  <c r="K2844" i="2"/>
  <c r="K2876" i="2"/>
  <c r="K2903" i="2"/>
  <c r="K2921" i="2"/>
  <c r="K2942" i="2"/>
  <c r="K2966" i="2"/>
  <c r="K2984" i="2"/>
  <c r="K3005" i="2"/>
  <c r="K3029" i="2"/>
  <c r="K3048" i="2"/>
  <c r="K3068" i="2"/>
  <c r="K3090" i="2"/>
  <c r="K3111" i="2"/>
  <c r="K3129" i="2"/>
  <c r="K3153" i="2"/>
  <c r="K3174" i="2"/>
  <c r="K3193" i="2"/>
  <c r="K3217" i="2"/>
  <c r="K3235" i="2"/>
  <c r="K3256" i="2"/>
  <c r="K3280" i="2"/>
  <c r="K3299" i="2"/>
  <c r="K3319" i="2"/>
  <c r="K3343" i="2"/>
  <c r="K3362" i="2"/>
  <c r="K3383" i="2"/>
  <c r="K3404" i="2"/>
  <c r="K3425" i="2"/>
  <c r="K3444" i="2"/>
  <c r="K3468" i="2"/>
  <c r="K3488" i="2"/>
  <c r="K3507" i="2"/>
  <c r="K3531" i="2"/>
  <c r="K3549" i="2"/>
  <c r="K3570" i="2"/>
  <c r="K3594" i="2"/>
  <c r="K3613" i="2"/>
  <c r="K3633" i="2"/>
  <c r="K3657" i="2"/>
  <c r="K3676" i="2"/>
  <c r="K3697" i="2"/>
  <c r="K3719" i="2"/>
  <c r="K3739" i="2"/>
  <c r="K3758" i="2"/>
  <c r="K3782" i="2"/>
  <c r="K3803" i="2"/>
  <c r="K3821" i="2"/>
  <c r="K3845" i="2"/>
  <c r="K3864" i="2"/>
  <c r="K3884" i="2"/>
  <c r="K3908" i="2"/>
  <c r="K3927" i="2"/>
  <c r="K3948" i="2"/>
  <c r="K3972" i="2"/>
  <c r="K3990" i="2"/>
  <c r="K4011" i="2"/>
  <c r="K4033" i="2"/>
  <c r="K4053" i="2"/>
  <c r="K4072" i="2"/>
  <c r="K4096" i="2"/>
  <c r="K4117" i="2"/>
  <c r="K4135" i="2"/>
  <c r="K4159" i="2"/>
  <c r="K4178" i="2"/>
  <c r="K4199" i="2"/>
  <c r="K4223" i="2"/>
  <c r="K4241" i="2"/>
  <c r="K4262" i="2"/>
  <c r="K4286" i="2"/>
  <c r="K4304" i="2"/>
  <c r="K4325" i="2"/>
  <c r="K4347" i="2"/>
  <c r="K4368" i="2"/>
  <c r="K4386" i="2"/>
  <c r="K4410" i="2"/>
  <c r="K4431" i="2"/>
  <c r="K4449" i="2"/>
  <c r="K4473" i="2"/>
  <c r="K4492" i="2"/>
  <c r="K4513" i="2"/>
  <c r="K4537" i="2"/>
  <c r="K4555" i="2"/>
  <c r="K4576" i="2"/>
  <c r="K4600" i="2"/>
  <c r="K4619" i="2"/>
  <c r="K4639" i="2"/>
  <c r="K4661" i="2"/>
  <c r="K4682" i="2"/>
  <c r="K4700" i="2"/>
  <c r="K4724" i="2"/>
  <c r="K4745" i="2"/>
  <c r="K4764" i="2"/>
  <c r="K4788" i="2"/>
  <c r="K4806" i="2"/>
  <c r="K4827" i="2"/>
  <c r="K4851" i="2"/>
  <c r="K4869" i="2"/>
  <c r="K4890" i="2"/>
  <c r="K4914" i="2"/>
  <c r="K4933" i="2"/>
  <c r="K4953" i="2"/>
  <c r="K4975" i="2"/>
  <c r="K4996" i="2"/>
  <c r="K5013" i="2"/>
  <c r="K5035" i="2"/>
  <c r="K5054" i="2"/>
  <c r="K5071" i="2"/>
  <c r="K5093" i="2"/>
  <c r="K71" i="2"/>
  <c r="K154" i="2"/>
  <c r="K222" i="2"/>
  <c r="K300" i="2"/>
  <c r="K383" i="2"/>
  <c r="K461" i="2"/>
  <c r="K551" i="2"/>
  <c r="K617" i="2"/>
  <c r="K690" i="2"/>
  <c r="K780" i="2"/>
  <c r="K858" i="2"/>
  <c r="K923" i="2"/>
  <c r="K1013" i="2"/>
  <c r="K1072" i="2"/>
  <c r="K1125" i="2"/>
  <c r="K1196" i="2"/>
  <c r="K1244" i="2"/>
  <c r="K1301" i="2"/>
  <c r="K1368" i="2"/>
  <c r="K1425" i="2"/>
  <c r="K1473" i="2"/>
  <c r="K1542" i="2"/>
  <c r="K1597" i="2"/>
  <c r="K1661" i="2"/>
  <c r="K1721" i="2"/>
  <c r="K1771" i="2"/>
  <c r="K1833" i="2"/>
  <c r="K1893" i="2"/>
  <c r="K1956" i="2"/>
  <c r="K2002" i="2"/>
  <c r="K2057" i="2"/>
  <c r="K2116" i="2"/>
  <c r="K2167" i="2"/>
  <c r="K2227" i="2"/>
  <c r="K2273" i="2"/>
  <c r="K2321" i="2"/>
  <c r="K2376" i="2"/>
  <c r="K2427" i="2"/>
  <c r="K2465" i="2"/>
  <c r="K2524" i="2"/>
  <c r="K2571" i="2"/>
  <c r="K2615" i="2"/>
  <c r="K2666" i="2"/>
  <c r="K2702" i="2"/>
  <c r="K2739" i="2"/>
  <c r="K2788" i="2"/>
  <c r="K2825" i="2"/>
  <c r="K2861" i="2"/>
  <c r="K2904" i="2"/>
  <c r="K2928" i="2"/>
  <c r="K2955" i="2"/>
  <c r="K2985" i="2"/>
  <c r="K3013" i="2"/>
  <c r="K3037" i="2"/>
  <c r="K3069" i="2"/>
  <c r="K3097" i="2"/>
  <c r="K3124" i="2"/>
  <c r="K3155" i="2"/>
  <c r="K3179" i="2"/>
  <c r="K3206" i="2"/>
  <c r="K3239" i="2"/>
  <c r="K3266" i="2"/>
  <c r="K3288" i="2"/>
  <c r="K3320" i="2"/>
  <c r="K3348" i="2"/>
  <c r="K3375" i="2"/>
  <c r="K3405" i="2"/>
  <c r="K3429" i="2"/>
  <c r="K3457" i="2"/>
  <c r="K3489" i="2"/>
  <c r="K3517" i="2"/>
  <c r="K3541" i="2"/>
  <c r="K3571" i="2"/>
  <c r="K3599" i="2"/>
  <c r="K3626" i="2"/>
  <c r="K3659" i="2"/>
  <c r="K3680" i="2"/>
  <c r="K3710" i="2"/>
  <c r="K3740" i="2"/>
  <c r="K3768" i="2"/>
  <c r="K3792" i="2"/>
  <c r="K3822" i="2"/>
  <c r="K3849" i="2"/>
  <c r="K3877" i="2"/>
  <c r="K3909" i="2"/>
  <c r="K3933" i="2"/>
  <c r="K3961" i="2"/>
  <c r="K3991" i="2"/>
  <c r="K4019" i="2"/>
  <c r="K4043" i="2"/>
  <c r="K4073" i="2"/>
  <c r="K4103" i="2"/>
  <c r="K4130" i="2"/>
  <c r="K4160" i="2"/>
  <c r="K4184" i="2"/>
  <c r="K4212" i="2"/>
  <c r="K4242" i="2"/>
  <c r="K4269" i="2"/>
  <c r="K4293" i="2"/>
  <c r="K4326" i="2"/>
  <c r="K4353" i="2"/>
  <c r="K4381" i="2"/>
  <c r="K4411" i="2"/>
  <c r="K4435" i="2"/>
  <c r="K4463" i="2"/>
  <c r="K4495" i="2"/>
  <c r="K4523" i="2"/>
  <c r="K4544" i="2"/>
  <c r="K4577" i="2"/>
  <c r="K4604" i="2"/>
  <c r="K4632" i="2"/>
  <c r="K4662" i="2"/>
  <c r="K4686" i="2"/>
  <c r="K4713" i="2"/>
  <c r="K4746" i="2"/>
  <c r="K4773" i="2"/>
  <c r="K4797" i="2"/>
  <c r="K4828" i="2"/>
  <c r="K4855" i="2"/>
  <c r="K4883" i="2"/>
  <c r="K4915" i="2"/>
  <c r="K4937" i="2"/>
  <c r="K4967" i="2"/>
  <c r="K4997" i="2"/>
  <c r="K5022" i="2"/>
  <c r="K5044" i="2"/>
  <c r="K5072" i="2"/>
  <c r="K5097" i="2"/>
  <c r="K5121" i="2"/>
  <c r="K5142" i="2"/>
  <c r="K5168" i="2"/>
  <c r="K5192" i="2"/>
  <c r="K5213" i="2"/>
  <c r="K5236" i="2"/>
  <c r="K5254" i="2"/>
  <c r="K5278" i="2"/>
  <c r="K5298" i="2"/>
  <c r="K5318" i="2"/>
  <c r="K5338" i="2"/>
  <c r="K5358" i="2"/>
  <c r="K5382" i="2"/>
  <c r="K5402" i="2"/>
  <c r="K5422" i="2"/>
  <c r="K5442" i="2"/>
  <c r="K5462" i="2"/>
  <c r="K5486" i="2"/>
  <c r="K5504" i="2"/>
  <c r="K5524" i="2"/>
  <c r="K5541" i="2"/>
  <c r="K5561" i="2"/>
  <c r="K5581" i="2"/>
  <c r="K5600" i="2"/>
  <c r="K5618" i="2"/>
  <c r="K5635" i="2"/>
  <c r="K5655" i="2"/>
  <c r="K5672" i="2"/>
  <c r="K5688" i="2"/>
  <c r="K5705" i="2"/>
  <c r="K5720" i="2"/>
  <c r="K5736" i="2"/>
  <c r="K5751" i="2"/>
  <c r="K5766" i="2"/>
  <c r="K5784" i="2"/>
  <c r="K5799" i="2"/>
  <c r="K5814" i="2"/>
  <c r="K5829" i="2"/>
  <c r="K5845" i="2"/>
  <c r="K5862" i="2"/>
  <c r="K5877" i="2"/>
  <c r="K5893" i="2"/>
  <c r="K5908" i="2"/>
  <c r="K5923" i="2"/>
  <c r="K5941" i="2"/>
  <c r="K5956" i="2"/>
  <c r="K5971" i="2"/>
  <c r="K5986" i="2"/>
  <c r="K6002" i="2"/>
  <c r="K6019" i="2"/>
  <c r="K6034" i="2"/>
  <c r="K6050" i="2"/>
  <c r="K6065" i="2"/>
  <c r="K6080" i="2"/>
  <c r="K6096" i="2"/>
  <c r="K6110" i="2"/>
  <c r="K6124" i="2"/>
  <c r="K6138" i="2"/>
  <c r="K6152" i="2"/>
  <c r="K6168" i="2"/>
  <c r="K6182" i="2"/>
  <c r="K6196" i="2"/>
  <c r="K6210" i="2"/>
  <c r="K6224" i="2"/>
  <c r="K6240" i="2"/>
  <c r="K6254" i="2"/>
  <c r="K6268" i="2"/>
  <c r="K6282" i="2"/>
  <c r="K6296" i="2"/>
  <c r="K6312" i="2"/>
  <c r="K6326" i="2"/>
  <c r="K6340" i="2"/>
  <c r="K6354" i="2"/>
  <c r="K6368" i="2"/>
  <c r="K6384" i="2"/>
  <c r="K6398" i="2"/>
  <c r="K6412" i="2"/>
  <c r="K6426" i="2"/>
  <c r="K6440" i="2"/>
  <c r="K6456" i="2"/>
  <c r="K6470" i="2"/>
  <c r="K6484" i="2"/>
  <c r="K6498" i="2"/>
  <c r="K6512" i="2"/>
  <c r="K6528" i="2"/>
  <c r="K6542" i="2"/>
  <c r="K6556" i="2"/>
  <c r="K6570" i="2"/>
  <c r="K6584" i="2"/>
  <c r="K6600" i="2"/>
  <c r="K6614" i="2"/>
  <c r="K6628" i="2"/>
  <c r="K6642" i="2"/>
  <c r="K6656" i="2"/>
  <c r="K6672" i="2"/>
  <c r="K6686" i="2"/>
  <c r="K6700" i="2"/>
  <c r="K6714" i="2"/>
  <c r="K6728" i="2"/>
  <c r="K6744" i="2"/>
  <c r="K6758" i="2"/>
  <c r="K6772" i="2"/>
  <c r="K6786" i="2"/>
  <c r="K6800" i="2"/>
  <c r="K6816" i="2"/>
  <c r="K6830" i="2"/>
  <c r="K6844" i="2"/>
  <c r="K6858" i="2"/>
  <c r="K6872" i="2"/>
  <c r="K6888" i="2"/>
  <c r="K6902" i="2"/>
  <c r="K6916" i="2"/>
  <c r="K6930" i="2"/>
  <c r="K6944" i="2"/>
  <c r="K6960" i="2"/>
  <c r="K6974" i="2"/>
  <c r="K6988" i="2"/>
  <c r="K7002" i="2"/>
  <c r="K7016" i="2"/>
  <c r="K7032" i="2"/>
  <c r="K7046" i="2"/>
  <c r="K7060" i="2"/>
  <c r="K7074" i="2"/>
  <c r="K7088" i="2"/>
  <c r="K7104" i="2"/>
  <c r="K7118" i="2"/>
  <c r="K7132" i="2"/>
  <c r="K7146" i="2"/>
  <c r="K7160" i="2"/>
  <c r="K6427" i="2"/>
  <c r="K6443" i="2"/>
  <c r="K6457" i="2"/>
  <c r="K6471" i="2"/>
  <c r="K6485" i="2"/>
  <c r="K6499" i="2"/>
  <c r="K6515" i="2"/>
  <c r="K6529" i="2"/>
  <c r="K6543" i="2"/>
  <c r="K6557" i="2"/>
  <c r="K6571" i="2"/>
  <c r="K6587" i="2"/>
  <c r="K6601" i="2"/>
  <c r="K6615" i="2"/>
  <c r="K6629" i="2"/>
  <c r="K6643" i="2"/>
  <c r="K6659" i="2"/>
  <c r="K6673" i="2"/>
  <c r="K6687" i="2"/>
  <c r="K6701" i="2"/>
  <c r="K6715" i="2"/>
  <c r="K6731" i="2"/>
  <c r="K6745" i="2"/>
  <c r="K6759" i="2"/>
  <c r="K6773" i="2"/>
  <c r="K6787" i="2"/>
  <c r="K6803" i="2"/>
  <c r="K6817" i="2"/>
  <c r="K6831" i="2"/>
  <c r="K6845" i="2"/>
  <c r="K6859" i="2"/>
  <c r="K6875" i="2"/>
  <c r="K6889" i="2"/>
  <c r="K6903" i="2"/>
  <c r="K6917" i="2"/>
  <c r="K6931" i="2"/>
  <c r="K6947" i="2"/>
  <c r="K6961" i="2"/>
  <c r="K6975" i="2"/>
  <c r="K6989" i="2"/>
  <c r="K7003" i="2"/>
  <c r="K7019" i="2"/>
  <c r="K7033" i="2"/>
  <c r="K7047" i="2"/>
  <c r="K7061" i="2"/>
  <c r="K7075" i="2"/>
  <c r="K7091" i="2"/>
  <c r="K7105" i="2"/>
  <c r="K7119" i="2"/>
  <c r="K7133" i="2"/>
  <c r="K7147" i="2"/>
  <c r="K7163" i="2"/>
  <c r="K162" i="2"/>
  <c r="K393" i="2"/>
  <c r="K557" i="2"/>
  <c r="K727" i="2"/>
  <c r="K863" i="2"/>
  <c r="K958" i="2"/>
  <c r="K1075" i="2"/>
  <c r="K1199" i="2"/>
  <c r="K1325" i="2"/>
  <c r="K1435" i="2"/>
  <c r="K1559" i="2"/>
  <c r="K1673" i="2"/>
  <c r="K1788" i="2"/>
  <c r="K1907" i="2"/>
  <c r="K2024" i="2"/>
  <c r="K2119" i="2"/>
  <c r="K2235" i="2"/>
  <c r="K2343" i="2"/>
  <c r="K2430" i="2"/>
  <c r="K2532" i="2"/>
  <c r="K2630" i="2"/>
  <c r="K2715" i="2"/>
  <c r="K2791" i="2"/>
  <c r="K2877" i="2"/>
  <c r="K2934" i="2"/>
  <c r="K2991" i="2"/>
  <c r="K3049" i="2"/>
  <c r="K3100" i="2"/>
  <c r="K3160" i="2"/>
  <c r="K3218" i="2"/>
  <c r="K3269" i="2"/>
  <c r="K3327" i="2"/>
  <c r="K3384" i="2"/>
  <c r="K3438" i="2"/>
  <c r="K3493" i="2"/>
  <c r="K3553" i="2"/>
  <c r="K3635" i="2"/>
  <c r="K3689" i="2"/>
  <c r="K3744" i="2"/>
  <c r="K3804" i="2"/>
  <c r="K3855" i="2"/>
  <c r="K3885" i="2"/>
  <c r="K3940" i="2"/>
  <c r="K4024" i="2"/>
  <c r="K4055" i="2"/>
  <c r="K4106" i="2"/>
  <c r="K4164" i="2"/>
  <c r="K4224" i="2"/>
  <c r="K4275" i="2"/>
  <c r="K4333" i="2"/>
  <c r="K4417" i="2"/>
  <c r="K4475" i="2"/>
  <c r="K4499" i="2"/>
  <c r="K4556" i="2"/>
  <c r="K4608" i="2"/>
  <c r="K4668" i="2"/>
  <c r="K4725" i="2"/>
  <c r="K4777" i="2"/>
  <c r="K4837" i="2"/>
  <c r="K4946" i="2"/>
  <c r="K5000" i="2"/>
  <c r="K5055" i="2"/>
  <c r="K5126" i="2"/>
  <c r="K5197" i="2"/>
  <c r="K5263" i="2"/>
  <c r="K5323" i="2"/>
  <c r="K5385" i="2"/>
  <c r="K5445" i="2"/>
  <c r="K5489" i="2"/>
  <c r="K5547" i="2"/>
  <c r="K5604" i="2"/>
  <c r="K5678" i="2"/>
  <c r="K5724" i="2"/>
  <c r="K5772" i="2"/>
  <c r="K5817" i="2"/>
  <c r="K5850" i="2"/>
  <c r="K5896" i="2"/>
  <c r="K5944" i="2"/>
  <c r="K6007" i="2"/>
  <c r="K6053" i="2"/>
  <c r="K6099" i="2"/>
  <c r="K6143" i="2"/>
  <c r="K6185" i="2"/>
  <c r="K6229" i="2"/>
  <c r="K6271" i="2"/>
  <c r="K6315" i="2"/>
  <c r="K6359" i="2"/>
  <c r="K6401" i="2"/>
  <c r="K6445" i="2"/>
  <c r="K6487" i="2"/>
  <c r="K6531" i="2"/>
  <c r="K6559" i="2"/>
  <c r="K6603" i="2"/>
  <c r="K6647" i="2"/>
  <c r="K6689" i="2"/>
  <c r="K6747" i="2"/>
  <c r="K6791" i="2"/>
  <c r="K6833" i="2"/>
  <c r="K6877" i="2"/>
  <c r="K6919" i="2"/>
  <c r="K6963" i="2"/>
  <c r="K7007" i="2"/>
  <c r="K7049" i="2"/>
  <c r="K7093" i="2"/>
  <c r="K7135" i="2"/>
  <c r="K163" i="2"/>
  <c r="K489" i="2"/>
  <c r="K728" i="2"/>
  <c r="K873" i="2"/>
  <c r="K1028" i="2"/>
  <c r="K1145" i="2"/>
  <c r="K1266" i="2"/>
  <c r="K1374" i="2"/>
  <c r="K1498" i="2"/>
  <c r="K1560" i="2"/>
  <c r="K1676" i="2"/>
  <c r="K1789" i="2"/>
  <c r="K1908" i="2"/>
  <c r="K2025" i="2"/>
  <c r="K2120" i="2"/>
  <c r="K2236" i="2"/>
  <c r="K2344" i="2"/>
  <c r="K2386" i="2"/>
  <c r="K2490" i="2"/>
  <c r="K2577" i="2"/>
  <c r="K2672" i="2"/>
  <c r="K2760" i="2"/>
  <c r="K2792" i="2"/>
  <c r="K2879" i="2"/>
  <c r="K2937" i="2"/>
  <c r="K2995" i="2"/>
  <c r="K3050" i="2"/>
  <c r="K3104" i="2"/>
  <c r="K3161" i="2"/>
  <c r="K3219" i="2"/>
  <c r="K3270" i="2"/>
  <c r="K3330" i="2"/>
  <c r="K3388" i="2"/>
  <c r="K3439" i="2"/>
  <c r="K3497" i="2"/>
  <c r="K3554" i="2"/>
  <c r="K3608" i="2"/>
  <c r="K72" i="2"/>
  <c r="K155" i="2"/>
  <c r="K223" i="2"/>
  <c r="K301" i="2"/>
  <c r="K384" i="2"/>
  <c r="K462" i="2"/>
  <c r="K552" i="2"/>
  <c r="K622" i="2"/>
  <c r="K691" i="2"/>
  <c r="K786" i="2"/>
  <c r="K859" i="2"/>
  <c r="K924" i="2"/>
  <c r="K1014" i="2"/>
  <c r="K1073" i="2"/>
  <c r="K1126" i="2"/>
  <c r="K1197" i="2"/>
  <c r="K1245" i="2"/>
  <c r="K1302" i="2"/>
  <c r="K1369" i="2"/>
  <c r="K1426" i="2"/>
  <c r="K1474" i="2"/>
  <c r="K1543" i="2"/>
  <c r="K1600" i="2"/>
  <c r="K1662" i="2"/>
  <c r="K1722" i="2"/>
  <c r="K1774" i="2"/>
  <c r="K1836" i="2"/>
  <c r="K1902" i="2"/>
  <c r="K1960" i="2"/>
  <c r="K2003" i="2"/>
  <c r="K2062" i="2"/>
  <c r="K2117" i="2"/>
  <c r="K2168" i="2"/>
  <c r="K2230" i="2"/>
  <c r="K2274" i="2"/>
  <c r="K2322" i="2"/>
  <c r="K2379" i="2"/>
  <c r="K2428" i="2"/>
  <c r="K2466" i="2"/>
  <c r="K2527" i="2"/>
  <c r="K2572" i="2"/>
  <c r="K2616" i="2"/>
  <c r="K2667" i="2"/>
  <c r="K2703" i="2"/>
  <c r="K2742" i="2"/>
  <c r="K2789" i="2"/>
  <c r="K2828" i="2"/>
  <c r="K2862" i="2"/>
  <c r="K2905" i="2"/>
  <c r="K2932" i="2"/>
  <c r="K2956" i="2"/>
  <c r="K2987" i="2"/>
  <c r="K3016" i="2"/>
  <c r="K3043" i="2"/>
  <c r="K3074" i="2"/>
  <c r="K3098" i="2"/>
  <c r="K3125" i="2"/>
  <c r="K3156" i="2"/>
  <c r="K3183" i="2"/>
  <c r="K3207" i="2"/>
  <c r="K3240" i="2"/>
  <c r="K3267" i="2"/>
  <c r="K3294" i="2"/>
  <c r="K3325" i="2"/>
  <c r="K3349" i="2"/>
  <c r="K3376" i="2"/>
  <c r="K3409" i="2"/>
  <c r="K3436" i="2"/>
  <c r="K3458" i="2"/>
  <c r="K3491" i="2"/>
  <c r="K3518" i="2"/>
  <c r="K3545" i="2"/>
  <c r="K3576" i="2"/>
  <c r="K3600" i="2"/>
  <c r="K3627" i="2"/>
  <c r="K3660" i="2"/>
  <c r="K3687" i="2"/>
  <c r="K3711" i="2"/>
  <c r="K3741" i="2"/>
  <c r="K3769" i="2"/>
  <c r="K3796" i="2"/>
  <c r="K3829" i="2"/>
  <c r="K3851" i="2"/>
  <c r="K3880" i="2"/>
  <c r="K3911" i="2"/>
  <c r="K3938" i="2"/>
  <c r="K3962" i="2"/>
  <c r="K3992" i="2"/>
  <c r="K4020" i="2"/>
  <c r="K4047" i="2"/>
  <c r="K4080" i="2"/>
  <c r="K4104" i="2"/>
  <c r="K4131" i="2"/>
  <c r="K4161" i="2"/>
  <c r="K4189" i="2"/>
  <c r="K4213" i="2"/>
  <c r="K4243" i="2"/>
  <c r="K4273" i="2"/>
  <c r="K4300" i="2"/>
  <c r="K4331" i="2"/>
  <c r="K4355" i="2"/>
  <c r="K4382" i="2"/>
  <c r="K4412" i="2"/>
  <c r="K4440" i="2"/>
  <c r="K4464" i="2"/>
  <c r="K4496" i="2"/>
  <c r="K4524" i="2"/>
  <c r="K4551" i="2"/>
  <c r="K4581" i="2"/>
  <c r="K4605" i="2"/>
  <c r="K4633" i="2"/>
  <c r="K4665" i="2"/>
  <c r="K4693" i="2"/>
  <c r="K4715" i="2"/>
  <c r="K4747" i="2"/>
  <c r="K4775" i="2"/>
  <c r="K4802" i="2"/>
  <c r="K4832" i="2"/>
  <c r="K4856" i="2"/>
  <c r="K4884" i="2"/>
  <c r="K4916" i="2"/>
  <c r="K4944" i="2"/>
  <c r="K4968" i="2"/>
  <c r="K4998" i="2"/>
  <c r="K5023" i="2"/>
  <c r="K5048" i="2"/>
  <c r="K5078" i="2"/>
  <c r="K5098" i="2"/>
  <c r="K5122" i="2"/>
  <c r="K5143" i="2"/>
  <c r="K5169" i="2"/>
  <c r="K5193" i="2"/>
  <c r="K5214" i="2"/>
  <c r="K5237" i="2"/>
  <c r="K5257" i="2"/>
  <c r="K5281" i="2"/>
  <c r="K5299" i="2"/>
  <c r="K5321" i="2"/>
  <c r="K5341" i="2"/>
  <c r="K5359" i="2"/>
  <c r="K5383" i="2"/>
  <c r="K5403" i="2"/>
  <c r="K5425" i="2"/>
  <c r="K5443" i="2"/>
  <c r="K5465" i="2"/>
  <c r="K5487" i="2"/>
  <c r="K5508" i="2"/>
  <c r="K5525" i="2"/>
  <c r="K5542" i="2"/>
  <c r="K5562" i="2"/>
  <c r="K5582" i="2"/>
  <c r="K5601" i="2"/>
  <c r="K5619" i="2"/>
  <c r="K5638" i="2"/>
  <c r="K5656" i="2"/>
  <c r="K5673" i="2"/>
  <c r="K5691" i="2"/>
  <c r="K5706" i="2"/>
  <c r="K5721" i="2"/>
  <c r="K5737" i="2"/>
  <c r="K5752" i="2"/>
  <c r="K5769" i="2"/>
  <c r="K5785" i="2"/>
  <c r="K5800" i="2"/>
  <c r="K5815" i="2"/>
  <c r="K5830" i="2"/>
  <c r="K5848" i="2"/>
  <c r="K5863" i="2"/>
  <c r="K5878" i="2"/>
  <c r="K5894" i="2"/>
  <c r="K5909" i="2"/>
  <c r="K5926" i="2"/>
  <c r="K5942" i="2"/>
  <c r="K5957" i="2"/>
  <c r="K5972" i="2"/>
  <c r="K5988" i="2"/>
  <c r="K6005" i="2"/>
  <c r="K6020" i="2"/>
  <c r="K6036" i="2"/>
  <c r="K6051" i="2"/>
  <c r="K6066" i="2"/>
  <c r="K6083" i="2"/>
  <c r="K6097" i="2"/>
  <c r="K6111" i="2"/>
  <c r="K6125" i="2"/>
  <c r="K6139" i="2"/>
  <c r="K6155" i="2"/>
  <c r="K6169" i="2"/>
  <c r="K6183" i="2"/>
  <c r="K6197" i="2"/>
  <c r="K6211" i="2"/>
  <c r="K6227" i="2"/>
  <c r="K6241" i="2"/>
  <c r="K6255" i="2"/>
  <c r="K6269" i="2"/>
  <c r="K6283" i="2"/>
  <c r="K6299" i="2"/>
  <c r="K6313" i="2"/>
  <c r="K6327" i="2"/>
  <c r="K6341" i="2"/>
  <c r="K6355" i="2"/>
  <c r="K6371" i="2"/>
  <c r="K6385" i="2"/>
  <c r="K6399" i="2"/>
  <c r="K6413" i="2"/>
  <c r="K89" i="2"/>
  <c r="K325" i="2"/>
  <c r="K481" i="2"/>
  <c r="K634" i="2"/>
  <c r="K797" i="2"/>
  <c r="K1025" i="2"/>
  <c r="K1144" i="2"/>
  <c r="K1261" i="2"/>
  <c r="K1373" i="2"/>
  <c r="K1497" i="2"/>
  <c r="K1613" i="2"/>
  <c r="K1735" i="2"/>
  <c r="K1859" i="2"/>
  <c r="K1962" i="2"/>
  <c r="K2077" i="2"/>
  <c r="K2181" i="2"/>
  <c r="K2286" i="2"/>
  <c r="K2385" i="2"/>
  <c r="K2489" i="2"/>
  <c r="K2576" i="2"/>
  <c r="K2671" i="2"/>
  <c r="K2757" i="2"/>
  <c r="K2835" i="2"/>
  <c r="K2907" i="2"/>
  <c r="K2967" i="2"/>
  <c r="K3018" i="2"/>
  <c r="K3076" i="2"/>
  <c r="K3131" i="2"/>
  <c r="K3187" i="2"/>
  <c r="K3242" i="2"/>
  <c r="K3300" i="2"/>
  <c r="K3351" i="2"/>
  <c r="K3411" i="2"/>
  <c r="K3469" i="2"/>
  <c r="K3520" i="2"/>
  <c r="K3580" i="2"/>
  <c r="K3602" i="2"/>
  <c r="K3662" i="2"/>
  <c r="K3720" i="2"/>
  <c r="K3771" i="2"/>
  <c r="K3831" i="2"/>
  <c r="K3913" i="2"/>
  <c r="K3973" i="2"/>
  <c r="K3995" i="2"/>
  <c r="K4082" i="2"/>
  <c r="K4136" i="2"/>
  <c r="K4191" i="2"/>
  <c r="K4248" i="2"/>
  <c r="K4305" i="2"/>
  <c r="K4387" i="2"/>
  <c r="K4444" i="2"/>
  <c r="K4526" i="2"/>
  <c r="K4584" i="2"/>
  <c r="K4640" i="2"/>
  <c r="K4695" i="2"/>
  <c r="K4749" i="2"/>
  <c r="K4809" i="2"/>
  <c r="K4859" i="2"/>
  <c r="K4919" i="2"/>
  <c r="K4976" i="2"/>
  <c r="K5025" i="2"/>
  <c r="K5102" i="2"/>
  <c r="K5173" i="2"/>
  <c r="K5239" i="2"/>
  <c r="K5301" i="2"/>
  <c r="K5367" i="2"/>
  <c r="K5427" i="2"/>
  <c r="K5510" i="2"/>
  <c r="K5566" i="2"/>
  <c r="K5621" i="2"/>
  <c r="K5660" i="2"/>
  <c r="K5708" i="2"/>
  <c r="K5756" i="2"/>
  <c r="K5802" i="2"/>
  <c r="K5865" i="2"/>
  <c r="K5913" i="2"/>
  <c r="K5959" i="2"/>
  <c r="K5992" i="2"/>
  <c r="K6038" i="2"/>
  <c r="K6085" i="2"/>
  <c r="K6127" i="2"/>
  <c r="K6171" i="2"/>
  <c r="K6215" i="2"/>
  <c r="K6257" i="2"/>
  <c r="K6301" i="2"/>
  <c r="K6343" i="2"/>
  <c r="K6387" i="2"/>
  <c r="K6431" i="2"/>
  <c r="K6473" i="2"/>
  <c r="K6517" i="2"/>
  <c r="K6575" i="2"/>
  <c r="K6617" i="2"/>
  <c r="K6661" i="2"/>
  <c r="K6719" i="2"/>
  <c r="K6761" i="2"/>
  <c r="K6805" i="2"/>
  <c r="K6847" i="2"/>
  <c r="K6891" i="2"/>
  <c r="K6935" i="2"/>
  <c r="K6977" i="2"/>
  <c r="K7021" i="2"/>
  <c r="K7063" i="2"/>
  <c r="K7107" i="2"/>
  <c r="K7151" i="2"/>
  <c r="K73" i="2"/>
  <c r="K156" i="2"/>
  <c r="K224" i="2"/>
  <c r="K305" i="2"/>
  <c r="K385" i="2"/>
  <c r="K463" i="2"/>
  <c r="K553" i="2"/>
  <c r="K623" i="2"/>
  <c r="K694" i="2"/>
  <c r="K787" i="2"/>
  <c r="K862" i="2"/>
  <c r="K934" i="2"/>
  <c r="K1015" i="2"/>
  <c r="K1074" i="2"/>
  <c r="K1127" i="2"/>
  <c r="K1198" i="2"/>
  <c r="K1246" i="2"/>
  <c r="K1303" i="2"/>
  <c r="K1372" i="2"/>
  <c r="K1427" i="2"/>
  <c r="K1475" i="2"/>
  <c r="K1546" i="2"/>
  <c r="K1601" i="2"/>
  <c r="K1663" i="2"/>
  <c r="K1723" i="2"/>
  <c r="K1775" i="2"/>
  <c r="K1837" i="2"/>
  <c r="K1903" i="2"/>
  <c r="K1961" i="2"/>
  <c r="K2004" i="2"/>
  <c r="K2063" i="2"/>
  <c r="K2118" i="2"/>
  <c r="K2171" i="2"/>
  <c r="K2231" i="2"/>
  <c r="K2275" i="2"/>
  <c r="K2325" i="2"/>
  <c r="K2380" i="2"/>
  <c r="K2429" i="2"/>
  <c r="K2471" i="2"/>
  <c r="K2528" i="2"/>
  <c r="K2575" i="2"/>
  <c r="K2618" i="2"/>
  <c r="K2670" i="2"/>
  <c r="K2704" i="2"/>
  <c r="K2743" i="2"/>
  <c r="K2790" i="2"/>
  <c r="K2829" i="2"/>
  <c r="K2863" i="2"/>
  <c r="K2906" i="2"/>
  <c r="K2933" i="2"/>
  <c r="K2957" i="2"/>
  <c r="K2990" i="2"/>
  <c r="K3017" i="2"/>
  <c r="K3044" i="2"/>
  <c r="K3075" i="2"/>
  <c r="K3099" i="2"/>
  <c r="K3126" i="2"/>
  <c r="K3157" i="2"/>
  <c r="K3186" i="2"/>
  <c r="K3208" i="2"/>
  <c r="K3241" i="2"/>
  <c r="K3268" i="2"/>
  <c r="K3295" i="2"/>
  <c r="K3326" i="2"/>
  <c r="K3350" i="2"/>
  <c r="K3377" i="2"/>
  <c r="K3410" i="2"/>
  <c r="K3437" i="2"/>
  <c r="K3461" i="2"/>
  <c r="K3492" i="2"/>
  <c r="K3519" i="2"/>
  <c r="K3546" i="2"/>
  <c r="K3579" i="2"/>
  <c r="K3601" i="2"/>
  <c r="K3628" i="2"/>
  <c r="K3661" i="2"/>
  <c r="K3688" i="2"/>
  <c r="K3712" i="2"/>
  <c r="K3743" i="2"/>
  <c r="K3770" i="2"/>
  <c r="K3797" i="2"/>
  <c r="K3830" i="2"/>
  <c r="K3854" i="2"/>
  <c r="K3881" i="2"/>
  <c r="K3912" i="2"/>
  <c r="K3939" i="2"/>
  <c r="K3963" i="2"/>
  <c r="K3993" i="2"/>
  <c r="K4021" i="2"/>
  <c r="K4050" i="2"/>
  <c r="K4081" i="2"/>
  <c r="K4105" i="2"/>
  <c r="K4132" i="2"/>
  <c r="K4163" i="2"/>
  <c r="K4190" i="2"/>
  <c r="K4214" i="2"/>
  <c r="K4247" i="2"/>
  <c r="K4274" i="2"/>
  <c r="K4301" i="2"/>
  <c r="K4332" i="2"/>
  <c r="K4356" i="2"/>
  <c r="K4383" i="2"/>
  <c r="K4413" i="2"/>
  <c r="K4443" i="2"/>
  <c r="K4465" i="2"/>
  <c r="K4497" i="2"/>
  <c r="K4525" i="2"/>
  <c r="K4552" i="2"/>
  <c r="K4583" i="2"/>
  <c r="K4607" i="2"/>
  <c r="K4634" i="2"/>
  <c r="K4667" i="2"/>
  <c r="K4694" i="2"/>
  <c r="K4718" i="2"/>
  <c r="K4748" i="2"/>
  <c r="K4776" i="2"/>
  <c r="K4803" i="2"/>
  <c r="K4836" i="2"/>
  <c r="K4857" i="2"/>
  <c r="K4885" i="2"/>
  <c r="K4917" i="2"/>
  <c r="K4945" i="2"/>
  <c r="K4969" i="2"/>
  <c r="K4999" i="2"/>
  <c r="K5024" i="2"/>
  <c r="K5049" i="2"/>
  <c r="K5079" i="2"/>
  <c r="K5101" i="2"/>
  <c r="K5125" i="2"/>
  <c r="K5151" i="2"/>
  <c r="K5170" i="2"/>
  <c r="K5194" i="2"/>
  <c r="K5215" i="2"/>
  <c r="K5238" i="2"/>
  <c r="K5260" i="2"/>
  <c r="K5282" i="2"/>
  <c r="K5300" i="2"/>
  <c r="K5322" i="2"/>
  <c r="K5342" i="2"/>
  <c r="K5366" i="2"/>
  <c r="K5384" i="2"/>
  <c r="K5404" i="2"/>
  <c r="K5426" i="2"/>
  <c r="K5444" i="2"/>
  <c r="K5468" i="2"/>
  <c r="K5488" i="2"/>
  <c r="K5509" i="2"/>
  <c r="K5526" i="2"/>
  <c r="K5544" i="2"/>
  <c r="K5565" i="2"/>
  <c r="K5583" i="2"/>
  <c r="K5602" i="2"/>
  <c r="K5620" i="2"/>
  <c r="K5640" i="2"/>
  <c r="K5659" i="2"/>
  <c r="K5674" i="2"/>
  <c r="K5692" i="2"/>
  <c r="K5707" i="2"/>
  <c r="K5722" i="2"/>
  <c r="K5738" i="2"/>
  <c r="K5753" i="2"/>
  <c r="K5770" i="2"/>
  <c r="K5786" i="2"/>
  <c r="K5801" i="2"/>
  <c r="K5816" i="2"/>
  <c r="K5832" i="2"/>
  <c r="K5849" i="2"/>
  <c r="K5864" i="2"/>
  <c r="K5880" i="2"/>
  <c r="K5895" i="2"/>
  <c r="K5910" i="2"/>
  <c r="K5928" i="2"/>
  <c r="K5943" i="2"/>
  <c r="K5958" i="2"/>
  <c r="K5973" i="2"/>
  <c r="K5989" i="2"/>
  <c r="K6006" i="2"/>
  <c r="K6021" i="2"/>
  <c r="K6037" i="2"/>
  <c r="K6052" i="2"/>
  <c r="K6067" i="2"/>
  <c r="K6084" i="2"/>
  <c r="K6098" i="2"/>
  <c r="K6112" i="2"/>
  <c r="K6126" i="2"/>
  <c r="K6140" i="2"/>
  <c r="K6156" i="2"/>
  <c r="K6170" i="2"/>
  <c r="K6184" i="2"/>
  <c r="K6198" i="2"/>
  <c r="K6212" i="2"/>
  <c r="K6228" i="2"/>
  <c r="K6242" i="2"/>
  <c r="K6256" i="2"/>
  <c r="K6270" i="2"/>
  <c r="K6284" i="2"/>
  <c r="K6300" i="2"/>
  <c r="K6314" i="2"/>
  <c r="K6328" i="2"/>
  <c r="K6342" i="2"/>
  <c r="K6356" i="2"/>
  <c r="K6372" i="2"/>
  <c r="K6386" i="2"/>
  <c r="K6400" i="2"/>
  <c r="K6414" i="2"/>
  <c r="K6428" i="2"/>
  <c r="K6444" i="2"/>
  <c r="K6458" i="2"/>
  <c r="K6472" i="2"/>
  <c r="K6486" i="2"/>
  <c r="K6500" i="2"/>
  <c r="K6516" i="2"/>
  <c r="K6530" i="2"/>
  <c r="K6544" i="2"/>
  <c r="K6558" i="2"/>
  <c r="K6572" i="2"/>
  <c r="K6588" i="2"/>
  <c r="K6602" i="2"/>
  <c r="K6616" i="2"/>
  <c r="K6630" i="2"/>
  <c r="K6644" i="2"/>
  <c r="K6660" i="2"/>
  <c r="K6674" i="2"/>
  <c r="K6688" i="2"/>
  <c r="K6702" i="2"/>
  <c r="K6716" i="2"/>
  <c r="K6732" i="2"/>
  <c r="K6746" i="2"/>
  <c r="K6760" i="2"/>
  <c r="K6774" i="2"/>
  <c r="K6788" i="2"/>
  <c r="K6804" i="2"/>
  <c r="K6818" i="2"/>
  <c r="K6832" i="2"/>
  <c r="K6846" i="2"/>
  <c r="K6860" i="2"/>
  <c r="K6876" i="2"/>
  <c r="K6890" i="2"/>
  <c r="K6904" i="2"/>
  <c r="K6918" i="2"/>
  <c r="K6932" i="2"/>
  <c r="K6948" i="2"/>
  <c r="K6962" i="2"/>
  <c r="K6976" i="2"/>
  <c r="K6990" i="2"/>
  <c r="K7004" i="2"/>
  <c r="K7020" i="2"/>
  <c r="K7034" i="2"/>
  <c r="K7048" i="2"/>
  <c r="K7062" i="2"/>
  <c r="K7076" i="2"/>
  <c r="K7092" i="2"/>
  <c r="K7106" i="2"/>
  <c r="K7120" i="2"/>
  <c r="K7134" i="2"/>
  <c r="K7148" i="2"/>
  <c r="K7164" i="2"/>
  <c r="K250" i="2"/>
  <c r="K4357" i="2"/>
  <c r="K4891" i="2"/>
  <c r="K5080" i="2"/>
  <c r="K5152" i="2"/>
  <c r="K5216" i="2"/>
  <c r="K5283" i="2"/>
  <c r="K5343" i="2"/>
  <c r="K5407" i="2"/>
  <c r="K5469" i="2"/>
  <c r="K5527" i="2"/>
  <c r="K5586" i="2"/>
  <c r="K5641" i="2"/>
  <c r="K5693" i="2"/>
  <c r="K5739" i="2"/>
  <c r="K5787" i="2"/>
  <c r="K5835" i="2"/>
  <c r="K5881" i="2"/>
  <c r="K5929" i="2"/>
  <c r="K5974" i="2"/>
  <c r="K6022" i="2"/>
  <c r="K6070" i="2"/>
  <c r="K6113" i="2"/>
  <c r="K6157" i="2"/>
  <c r="K6199" i="2"/>
  <c r="K6243" i="2"/>
  <c r="K6287" i="2"/>
  <c r="K6329" i="2"/>
  <c r="K6373" i="2"/>
  <c r="K6415" i="2"/>
  <c r="K6459" i="2"/>
  <c r="K6503" i="2"/>
  <c r="K6545" i="2"/>
  <c r="K6589" i="2"/>
  <c r="K6631" i="2"/>
  <c r="K6675" i="2"/>
  <c r="K6703" i="2"/>
  <c r="K6733" i="2"/>
  <c r="K6775" i="2"/>
  <c r="K6819" i="2"/>
  <c r="K6863" i="2"/>
  <c r="K6905" i="2"/>
  <c r="K6949" i="2"/>
  <c r="K6991" i="2"/>
  <c r="K7035" i="2"/>
  <c r="K7079" i="2"/>
  <c r="K7121" i="2"/>
  <c r="K7165" i="2"/>
  <c r="K90" i="2"/>
  <c r="K251" i="2"/>
  <c r="K329" i="2"/>
  <c r="K394" i="2"/>
  <c r="K558" i="2"/>
  <c r="K635" i="2"/>
  <c r="K798" i="2"/>
  <c r="K959" i="2"/>
  <c r="K1078" i="2"/>
  <c r="K1200" i="2"/>
  <c r="K1326" i="2"/>
  <c r="K1438" i="2"/>
  <c r="K1614" i="2"/>
  <c r="K1736" i="2"/>
  <c r="K1860" i="2"/>
  <c r="K1963" i="2"/>
  <c r="K2079" i="2"/>
  <c r="K2187" i="2"/>
  <c r="K2287" i="2"/>
  <c r="K2431" i="2"/>
  <c r="K2535" i="2"/>
  <c r="K2631" i="2"/>
  <c r="K2716" i="2"/>
  <c r="K2836" i="2"/>
  <c r="K2908" i="2"/>
  <c r="K2968" i="2"/>
  <c r="K3019" i="2"/>
  <c r="K3077" i="2"/>
  <c r="K3137" i="2"/>
  <c r="K3188" i="2"/>
  <c r="K3246" i="2"/>
  <c r="K3301" i="2"/>
  <c r="K3357" i="2"/>
  <c r="K3412" i="2"/>
  <c r="K3470" i="2"/>
  <c r="K3521" i="2"/>
  <c r="K91" i="2"/>
  <c r="K205" i="2"/>
  <c r="K337" i="2"/>
  <c r="K499" i="2"/>
  <c r="K606" i="2"/>
  <c r="K750" i="2"/>
  <c r="K901" i="2"/>
  <c r="K1029" i="2"/>
  <c r="K1114" i="2"/>
  <c r="K1217" i="2"/>
  <c r="K1333" i="2"/>
  <c r="K1413" i="2"/>
  <c r="K1521" i="2"/>
  <c r="K1636" i="2"/>
  <c r="K1737" i="2"/>
  <c r="K1822" i="2"/>
  <c r="K1925" i="2"/>
  <c r="K2029" i="2"/>
  <c r="K2105" i="2"/>
  <c r="K2207" i="2"/>
  <c r="K2302" i="2"/>
  <c r="K2387" i="2"/>
  <c r="K2463" i="2"/>
  <c r="K2548" i="2"/>
  <c r="K2644" i="2"/>
  <c r="K2701" i="2"/>
  <c r="K2772" i="2"/>
  <c r="K2852" i="2"/>
  <c r="K2911" i="2"/>
  <c r="K2953" i="2"/>
  <c r="K3000" i="2"/>
  <c r="K3052" i="2"/>
  <c r="K3096" i="2"/>
  <c r="K3143" i="2"/>
  <c r="K3200" i="2"/>
  <c r="K3247" i="2"/>
  <c r="K3285" i="2"/>
  <c r="K3335" i="2"/>
  <c r="K3390" i="2"/>
  <c r="K3428" i="2"/>
  <c r="K3477" i="2"/>
  <c r="K3533" i="2"/>
  <c r="K3581" i="2"/>
  <c r="K3619" i="2"/>
  <c r="K3664" i="2"/>
  <c r="K3704" i="2"/>
  <c r="K3751" i="2"/>
  <c r="K3788" i="2"/>
  <c r="K3833" i="2"/>
  <c r="K3870" i="2"/>
  <c r="K3915" i="2"/>
  <c r="K3955" i="2"/>
  <c r="K4002" i="2"/>
  <c r="K4039" i="2"/>
  <c r="K4084" i="2"/>
  <c r="K4121" i="2"/>
  <c r="K4168" i="2"/>
  <c r="K4208" i="2"/>
  <c r="K4253" i="2"/>
  <c r="K4290" i="2"/>
  <c r="K4335" i="2"/>
  <c r="K4372" i="2"/>
  <c r="K4419" i="2"/>
  <c r="K4459" i="2"/>
  <c r="K4504" i="2"/>
  <c r="K4541" i="2"/>
  <c r="K4588" i="2"/>
  <c r="K4623" i="2"/>
  <c r="K4670" i="2"/>
  <c r="K4710" i="2"/>
  <c r="K4757" i="2"/>
  <c r="K4792" i="2"/>
  <c r="K4839" i="2"/>
  <c r="K4876" i="2"/>
  <c r="K4921" i="2"/>
  <c r="K4961" i="2"/>
  <c r="K5007" i="2"/>
  <c r="K5041" i="2"/>
  <c r="K5082" i="2"/>
  <c r="K5115" i="2"/>
  <c r="K5154" i="2"/>
  <c r="K5182" i="2"/>
  <c r="K5223" i="2"/>
  <c r="K5251" i="2"/>
  <c r="K5285" i="2"/>
  <c r="K5313" i="2"/>
  <c r="K5349" i="2"/>
  <c r="K5373" i="2"/>
  <c r="K5409" i="2"/>
  <c r="K5439" i="2"/>
  <c r="K5473" i="2"/>
  <c r="K5499" i="2"/>
  <c r="K5529" i="2"/>
  <c r="K5556" i="2"/>
  <c r="K5588" i="2"/>
  <c r="K5614" i="2"/>
  <c r="K5645" i="2"/>
  <c r="K5669" i="2"/>
  <c r="K5695" i="2"/>
  <c r="K5717" i="2"/>
  <c r="K5743" i="2"/>
  <c r="K5763" i="2"/>
  <c r="K5789" i="2"/>
  <c r="K5811" i="2"/>
  <c r="K5837" i="2"/>
  <c r="K5857" i="2"/>
  <c r="K5883" i="2"/>
  <c r="K5905" i="2"/>
  <c r="K5931" i="2"/>
  <c r="K5953" i="2"/>
  <c r="K5979" i="2"/>
  <c r="K5998" i="2"/>
  <c r="K6025" i="2"/>
  <c r="K6046" i="2"/>
  <c r="K6073" i="2"/>
  <c r="K6091" i="2"/>
  <c r="K6115" i="2"/>
  <c r="K6135" i="2"/>
  <c r="K6159" i="2"/>
  <c r="K6179" i="2"/>
  <c r="K6203" i="2"/>
  <c r="K6221" i="2"/>
  <c r="K6245" i="2"/>
  <c r="K6265" i="2"/>
  <c r="K6289" i="2"/>
  <c r="K6307" i="2"/>
  <c r="K6331" i="2"/>
  <c r="K6351" i="2"/>
  <c r="K6375" i="2"/>
  <c r="K6395" i="2"/>
  <c r="K6419" i="2"/>
  <c r="K6437" i="2"/>
  <c r="K6461" i="2"/>
  <c r="K6481" i="2"/>
  <c r="K6505" i="2"/>
  <c r="K6523" i="2"/>
  <c r="K6547" i="2"/>
  <c r="K6567" i="2"/>
  <c r="K6591" i="2"/>
  <c r="K6611" i="2"/>
  <c r="K6635" i="2"/>
  <c r="K6653" i="2"/>
  <c r="K6677" i="2"/>
  <c r="K6697" i="2"/>
  <c r="K6721" i="2"/>
  <c r="K6739" i="2"/>
  <c r="K6763" i="2"/>
  <c r="K6783" i="2"/>
  <c r="K6807" i="2"/>
  <c r="K6827" i="2"/>
  <c r="K6851" i="2"/>
  <c r="K6869" i="2"/>
  <c r="K6893" i="2"/>
  <c r="K6913" i="2"/>
  <c r="K6937" i="2"/>
  <c r="K6955" i="2"/>
  <c r="K6979" i="2"/>
  <c r="K6999" i="2"/>
  <c r="K7023" i="2"/>
  <c r="K7043" i="2"/>
  <c r="K7067" i="2"/>
  <c r="K7085" i="2"/>
  <c r="K7109" i="2"/>
  <c r="K7129" i="2"/>
  <c r="K7153" i="2"/>
  <c r="K431" i="2"/>
  <c r="K961" i="2"/>
  <c r="K1280" i="2"/>
  <c r="K1572" i="2"/>
  <c r="K1871" i="2"/>
  <c r="K2152" i="2"/>
  <c r="K2412" i="2"/>
  <c r="K2673" i="2"/>
  <c r="K2808" i="2"/>
  <c r="K2973" i="2"/>
  <c r="K3122" i="2"/>
  <c r="K3265" i="2"/>
  <c r="K3413" i="2"/>
  <c r="K3556" i="2"/>
  <c r="K3679" i="2"/>
  <c r="K3811" i="2"/>
  <c r="K3895" i="2"/>
  <c r="K4017" i="2"/>
  <c r="K4146" i="2"/>
  <c r="K4268" i="2"/>
  <c r="K4397" i="2"/>
  <c r="K4521" i="2"/>
  <c r="K4648" i="2"/>
  <c r="K4772" i="2"/>
  <c r="K4901" i="2"/>
  <c r="K5021" i="2"/>
  <c r="K5137" i="2"/>
  <c r="K5201" i="2"/>
  <c r="K5297" i="2"/>
  <c r="K5393" i="2"/>
  <c r="K5514" i="2"/>
  <c r="K5599" i="2"/>
  <c r="K5682" i="2"/>
  <c r="K5750" i="2"/>
  <c r="K5824" i="2"/>
  <c r="K5892" i="2"/>
  <c r="K5966" i="2"/>
  <c r="K6033" i="2"/>
  <c r="K6103" i="2"/>
  <c r="K6167" i="2"/>
  <c r="K6209" i="2"/>
  <c r="K6277" i="2"/>
  <c r="K6363" i="2"/>
  <c r="K6425" i="2"/>
  <c r="K6493" i="2"/>
  <c r="K6555" i="2"/>
  <c r="K6623" i="2"/>
  <c r="K6685" i="2"/>
  <c r="K6751" i="2"/>
  <c r="K6795" i="2"/>
  <c r="K6857" i="2"/>
  <c r="K6925" i="2"/>
  <c r="K6987" i="2"/>
  <c r="K7055" i="2"/>
  <c r="K7117" i="2"/>
  <c r="K166" i="2"/>
  <c r="K689" i="2"/>
  <c r="K969" i="2"/>
  <c r="K1169" i="2"/>
  <c r="K1472" i="2"/>
  <c r="K1592" i="2"/>
  <c r="K1872" i="2"/>
  <c r="K2153" i="2"/>
  <c r="K2432" i="2"/>
  <c r="K2679" i="2"/>
  <c r="K2887" i="2"/>
  <c r="K3032" i="2"/>
  <c r="K3175" i="2"/>
  <c r="K3313" i="2"/>
  <c r="K3414" i="2"/>
  <c r="K3560" i="2"/>
  <c r="K3690" i="2"/>
  <c r="K3815" i="2"/>
  <c r="K3941" i="2"/>
  <c r="K4065" i="2"/>
  <c r="K4194" i="2"/>
  <c r="K4316" i="2"/>
  <c r="K4398" i="2"/>
  <c r="K4527" i="2"/>
  <c r="K4614" i="2"/>
  <c r="K4733" i="2"/>
  <c r="K4865" i="2"/>
  <c r="K4984" i="2"/>
  <c r="K5106" i="2"/>
  <c r="K5209" i="2"/>
  <c r="K5302" i="2"/>
  <c r="K5394" i="2"/>
  <c r="K106" i="2"/>
  <c r="K209" i="2"/>
  <c r="K366" i="2"/>
  <c r="K502" i="2"/>
  <c r="K636" i="2"/>
  <c r="K751" i="2"/>
  <c r="K905" i="2"/>
  <c r="K1039" i="2"/>
  <c r="K1115" i="2"/>
  <c r="K1237" i="2"/>
  <c r="K1340" i="2"/>
  <c r="K1439" i="2"/>
  <c r="K1528" i="2"/>
  <c r="K1637" i="2"/>
  <c r="K1740" i="2"/>
  <c r="K1823" i="2"/>
  <c r="K1942" i="2"/>
  <c r="K2031" i="2"/>
  <c r="K2125" i="2"/>
  <c r="K2208" i="2"/>
  <c r="K2303" i="2"/>
  <c r="K2398" i="2"/>
  <c r="K2464" i="2"/>
  <c r="K2564" i="2"/>
  <c r="K2645" i="2"/>
  <c r="K2717" i="2"/>
  <c r="K2773" i="2"/>
  <c r="K2853" i="2"/>
  <c r="K2912" i="2"/>
  <c r="K2954" i="2"/>
  <c r="K3006" i="2"/>
  <c r="K3059" i="2"/>
  <c r="K3108" i="2"/>
  <c r="K3144" i="2"/>
  <c r="K3201" i="2"/>
  <c r="K3248" i="2"/>
  <c r="K3287" i="2"/>
  <c r="K3344" i="2"/>
  <c r="K3391" i="2"/>
  <c r="K3440" i="2"/>
  <c r="K3482" i="2"/>
  <c r="K3534" i="2"/>
  <c r="K3582" i="2"/>
  <c r="K3624" i="2"/>
  <c r="K3665" i="2"/>
  <c r="K3705" i="2"/>
  <c r="K3752" i="2"/>
  <c r="K3789" i="2"/>
  <c r="K3834" i="2"/>
  <c r="K3875" i="2"/>
  <c r="K3916" i="2"/>
  <c r="K3959" i="2"/>
  <c r="K4003" i="2"/>
  <c r="K4040" i="2"/>
  <c r="K4085" i="2"/>
  <c r="K4125" i="2"/>
  <c r="K4169" i="2"/>
  <c r="K4209" i="2"/>
  <c r="K4254" i="2"/>
  <c r="K4291" i="2"/>
  <c r="K4338" i="2"/>
  <c r="K4379" i="2"/>
  <c r="K4420" i="2"/>
  <c r="K4460" i="2"/>
  <c r="K4505" i="2"/>
  <c r="K4542" i="2"/>
  <c r="K4589" i="2"/>
  <c r="K4629" i="2"/>
  <c r="K4671" i="2"/>
  <c r="K4711" i="2"/>
  <c r="K4758" i="2"/>
  <c r="K4793" i="2"/>
  <c r="K4840" i="2"/>
  <c r="K4880" i="2"/>
  <c r="K4922" i="2"/>
  <c r="K4962" i="2"/>
  <c r="K5008" i="2"/>
  <c r="K5042" i="2"/>
  <c r="K5083" i="2"/>
  <c r="K5116" i="2"/>
  <c r="K5155" i="2"/>
  <c r="K5187" i="2"/>
  <c r="K5226" i="2"/>
  <c r="K5252" i="2"/>
  <c r="K5286" i="2"/>
  <c r="K5314" i="2"/>
  <c r="K5350" i="2"/>
  <c r="K5374" i="2"/>
  <c r="K5410" i="2"/>
  <c r="K5440" i="2"/>
  <c r="K5474" i="2"/>
  <c r="K5502" i="2"/>
  <c r="K5535" i="2"/>
  <c r="K5557" i="2"/>
  <c r="K5589" i="2"/>
  <c r="K5616" i="2"/>
  <c r="K5646" i="2"/>
  <c r="K5670" i="2"/>
  <c r="K5696" i="2"/>
  <c r="K5718" i="2"/>
  <c r="K5744" i="2"/>
  <c r="K5764" i="2"/>
  <c r="K5790" i="2"/>
  <c r="K5812" i="2"/>
  <c r="K5838" i="2"/>
  <c r="K5858" i="2"/>
  <c r="K5884" i="2"/>
  <c r="K5906" i="2"/>
  <c r="K5932" i="2"/>
  <c r="K5954" i="2"/>
  <c r="K5980" i="2"/>
  <c r="K6000" i="2"/>
  <c r="K6026" i="2"/>
  <c r="K6048" i="2"/>
  <c r="K6074" i="2"/>
  <c r="K6092" i="2"/>
  <c r="K6116" i="2"/>
  <c r="K6136" i="2"/>
  <c r="K6160" i="2"/>
  <c r="K6180" i="2"/>
  <c r="K6204" i="2"/>
  <c r="K6222" i="2"/>
  <c r="K6246" i="2"/>
  <c r="K6266" i="2"/>
  <c r="K6290" i="2"/>
  <c r="K6308" i="2"/>
  <c r="K6332" i="2"/>
  <c r="K6352" i="2"/>
  <c r="K6376" i="2"/>
  <c r="K6396" i="2"/>
  <c r="K6420" i="2"/>
  <c r="K6438" i="2"/>
  <c r="K6462" i="2"/>
  <c r="K6482" i="2"/>
  <c r="K6506" i="2"/>
  <c r="K6524" i="2"/>
  <c r="K6548" i="2"/>
  <c r="K6568" i="2"/>
  <c r="K6592" i="2"/>
  <c r="K6612" i="2"/>
  <c r="K6636" i="2"/>
  <c r="K6654" i="2"/>
  <c r="K6678" i="2"/>
  <c r="K6698" i="2"/>
  <c r="K6722" i="2"/>
  <c r="K6740" i="2"/>
  <c r="K6764" i="2"/>
  <c r="K6784" i="2"/>
  <c r="K6808" i="2"/>
  <c r="K6828" i="2"/>
  <c r="K6852" i="2"/>
  <c r="K6870" i="2"/>
  <c r="K6894" i="2"/>
  <c r="K6914" i="2"/>
  <c r="K6938" i="2"/>
  <c r="K6956" i="2"/>
  <c r="K6980" i="2"/>
  <c r="K7000" i="2"/>
  <c r="K7024" i="2"/>
  <c r="K7044" i="2"/>
  <c r="K7068" i="2"/>
  <c r="K7086" i="2"/>
  <c r="K7110" i="2"/>
  <c r="K7130" i="2"/>
  <c r="K7154" i="2"/>
  <c r="K684" i="2"/>
  <c r="K4016" i="2"/>
  <c r="K4267" i="2"/>
  <c r="K4351" i="2"/>
  <c r="K4433" i="2"/>
  <c r="K4562" i="2"/>
  <c r="K4647" i="2"/>
  <c r="K4731" i="2"/>
  <c r="K4813" i="2"/>
  <c r="K4898" i="2"/>
  <c r="K4982" i="2"/>
  <c r="K5058" i="2"/>
  <c r="K5134" i="2"/>
  <c r="K5200" i="2"/>
  <c r="K5266" i="2"/>
  <c r="K5296" i="2"/>
  <c r="K5356" i="2"/>
  <c r="K5418" i="2"/>
  <c r="K5480" i="2"/>
  <c r="K5539" i="2"/>
  <c r="K5596" i="2"/>
  <c r="K5653" i="2"/>
  <c r="K5701" i="2"/>
  <c r="K5749" i="2"/>
  <c r="K5797" i="2"/>
  <c r="K5842" i="2"/>
  <c r="K5890" i="2"/>
  <c r="K5936" i="2"/>
  <c r="K5984" i="2"/>
  <c r="K6032" i="2"/>
  <c r="K6058" i="2"/>
  <c r="K6102" i="2"/>
  <c r="K6146" i="2"/>
  <c r="K6188" i="2"/>
  <c r="K6232" i="2"/>
  <c r="K6294" i="2"/>
  <c r="K6338" i="2"/>
  <c r="K6380" i="2"/>
  <c r="K6424" i="2"/>
  <c r="K6468" i="2"/>
  <c r="K6510" i="2"/>
  <c r="K6554" i="2"/>
  <c r="K6596" i="2"/>
  <c r="K6640" i="2"/>
  <c r="K6684" i="2"/>
  <c r="K6726" i="2"/>
  <c r="K6770" i="2"/>
  <c r="K6812" i="2"/>
  <c r="K6856" i="2"/>
  <c r="K6900" i="2"/>
  <c r="K6942" i="2"/>
  <c r="K6986" i="2"/>
  <c r="K7028" i="2"/>
  <c r="K7072" i="2"/>
  <c r="K7116" i="2"/>
  <c r="K7158" i="2"/>
  <c r="K283" i="2"/>
  <c r="K570" i="2"/>
  <c r="K685" i="2"/>
  <c r="K824" i="2"/>
  <c r="K1168" i="2"/>
  <c r="K1375" i="2"/>
  <c r="K1692" i="2"/>
  <c r="K1987" i="2"/>
  <c r="K2244" i="2"/>
  <c r="K2507" i="2"/>
  <c r="K2737" i="2"/>
  <c r="K2927" i="2"/>
  <c r="K3078" i="2"/>
  <c r="K3221" i="2"/>
  <c r="K3364" i="2"/>
  <c r="K3504" i="2"/>
  <c r="K3644" i="2"/>
  <c r="K3726" i="2"/>
  <c r="K3848" i="2"/>
  <c r="K3977" i="2"/>
  <c r="K4099" i="2"/>
  <c r="K4228" i="2"/>
  <c r="K4352" i="2"/>
  <c r="K4479" i="2"/>
  <c r="K4603" i="2"/>
  <c r="K4732" i="2"/>
  <c r="K4817" i="2"/>
  <c r="K4936" i="2"/>
  <c r="K5062" i="2"/>
  <c r="K5165" i="2"/>
  <c r="K5269" i="2"/>
  <c r="K5357" i="2"/>
  <c r="K5455" i="2"/>
  <c r="K5540" i="2"/>
  <c r="K5630" i="2"/>
  <c r="K5704" i="2"/>
  <c r="K5776" i="2"/>
  <c r="K5798" i="2"/>
  <c r="K5870" i="2"/>
  <c r="K5940" i="2"/>
  <c r="K6012" i="2"/>
  <c r="K6079" i="2"/>
  <c r="K6147" i="2"/>
  <c r="K6233" i="2"/>
  <c r="K6295" i="2"/>
  <c r="K6339" i="2"/>
  <c r="K6407" i="2"/>
  <c r="K6469" i="2"/>
  <c r="K6535" i="2"/>
  <c r="K6599" i="2"/>
  <c r="K6665" i="2"/>
  <c r="K6727" i="2"/>
  <c r="K6815" i="2"/>
  <c r="K6881" i="2"/>
  <c r="K6943" i="2"/>
  <c r="K7011" i="2"/>
  <c r="K7073" i="2"/>
  <c r="K7159" i="2"/>
  <c r="K432" i="2"/>
  <c r="K571" i="2"/>
  <c r="K828" i="2"/>
  <c r="K1079" i="2"/>
  <c r="K1390" i="2"/>
  <c r="K1693" i="2"/>
  <c r="K1988" i="2"/>
  <c r="K2262" i="2"/>
  <c r="K2508" i="2"/>
  <c r="K2738" i="2"/>
  <c r="K2939" i="2"/>
  <c r="K3081" i="2"/>
  <c r="K3222" i="2"/>
  <c r="K3365" i="2"/>
  <c r="K3508" i="2"/>
  <c r="K3645" i="2"/>
  <c r="K3772" i="2"/>
  <c r="K3896" i="2"/>
  <c r="K4025" i="2"/>
  <c r="K4147" i="2"/>
  <c r="K4229" i="2"/>
  <c r="K4361" i="2"/>
  <c r="K4482" i="2"/>
  <c r="K4649" i="2"/>
  <c r="K4778" i="2"/>
  <c r="K4902" i="2"/>
  <c r="K5026" i="2"/>
  <c r="K5138" i="2"/>
  <c r="K5242" i="2"/>
  <c r="K5332" i="2"/>
  <c r="K5428" i="2"/>
  <c r="K5490" i="2"/>
  <c r="K107" i="2"/>
  <c r="K252" i="2"/>
  <c r="K373" i="2"/>
  <c r="K503" i="2"/>
  <c r="K661" i="2"/>
  <c r="K752" i="2"/>
  <c r="K913" i="2"/>
  <c r="K1040" i="2"/>
  <c r="K1146" i="2"/>
  <c r="K1240" i="2"/>
  <c r="K1341" i="2"/>
  <c r="K1459" i="2"/>
  <c r="K1529" i="2"/>
  <c r="K1642" i="2"/>
  <c r="K1741" i="2"/>
  <c r="K1861" i="2"/>
  <c r="K1943" i="2"/>
  <c r="K2036" i="2"/>
  <c r="K2143" i="2"/>
  <c r="K2209" i="2"/>
  <c r="K2316" i="2"/>
  <c r="K2403" i="2"/>
  <c r="K2491" i="2"/>
  <c r="K2565" i="2"/>
  <c r="K2646" i="2"/>
  <c r="K2721" i="2"/>
  <c r="K2774" i="2"/>
  <c r="K2858" i="2"/>
  <c r="K2917" i="2"/>
  <c r="K2969" i="2"/>
  <c r="K3011" i="2"/>
  <c r="K3060" i="2"/>
  <c r="K3112" i="2"/>
  <c r="K3147" i="2"/>
  <c r="K3203" i="2"/>
  <c r="K3252" i="2"/>
  <c r="K3304" i="2"/>
  <c r="K3345" i="2"/>
  <c r="K3392" i="2"/>
  <c r="K3445" i="2"/>
  <c r="K3483" i="2"/>
  <c r="K3535" i="2"/>
  <c r="K3583" i="2"/>
  <c r="K3625" i="2"/>
  <c r="K3672" i="2"/>
  <c r="K3707" i="2"/>
  <c r="K3753" i="2"/>
  <c r="K3791" i="2"/>
  <c r="K3835" i="2"/>
  <c r="K3876" i="2"/>
  <c r="K3923" i="2"/>
  <c r="K3960" i="2"/>
  <c r="K4004" i="2"/>
  <c r="K4041" i="2"/>
  <c r="K4086" i="2"/>
  <c r="K4129" i="2"/>
  <c r="K4173" i="2"/>
  <c r="K4211" i="2"/>
  <c r="K4255" i="2"/>
  <c r="K4292" i="2"/>
  <c r="K4339" i="2"/>
  <c r="K4380" i="2"/>
  <c r="K4424" i="2"/>
  <c r="K4461" i="2"/>
  <c r="K4508" i="2"/>
  <c r="K4543" i="2"/>
  <c r="K4590" i="2"/>
  <c r="K4631" i="2"/>
  <c r="K4675" i="2"/>
  <c r="K4712" i="2"/>
  <c r="K4759" i="2"/>
  <c r="K4796" i="2"/>
  <c r="K4841" i="2"/>
  <c r="K4881" i="2"/>
  <c r="K4928" i="2"/>
  <c r="K4963" i="2"/>
  <c r="K5009" i="2"/>
  <c r="K5043" i="2"/>
  <c r="K5084" i="2"/>
  <c r="K5120" i="2"/>
  <c r="K5156" i="2"/>
  <c r="K5188" i="2"/>
  <c r="K5227" i="2"/>
  <c r="K5253" i="2"/>
  <c r="K5287" i="2"/>
  <c r="K5317" i="2"/>
  <c r="K5353" i="2"/>
  <c r="K5379" i="2"/>
  <c r="K5413" i="2"/>
  <c r="K5441" i="2"/>
  <c r="K5475" i="2"/>
  <c r="K5503" i="2"/>
  <c r="K5536" i="2"/>
  <c r="K5560" i="2"/>
  <c r="K5590" i="2"/>
  <c r="K5617" i="2"/>
  <c r="K5647" i="2"/>
  <c r="K5671" i="2"/>
  <c r="K5697" i="2"/>
  <c r="K5719" i="2"/>
  <c r="K5745" i="2"/>
  <c r="K5765" i="2"/>
  <c r="K5791" i="2"/>
  <c r="K5813" i="2"/>
  <c r="K5839" i="2"/>
  <c r="K5861" i="2"/>
  <c r="K5887" i="2"/>
  <c r="K5907" i="2"/>
  <c r="K5933" i="2"/>
  <c r="K5955" i="2"/>
  <c r="K5981" i="2"/>
  <c r="K6001" i="2"/>
  <c r="K6027" i="2"/>
  <c r="K6049" i="2"/>
  <c r="K6075" i="2"/>
  <c r="K6095" i="2"/>
  <c r="K6119" i="2"/>
  <c r="K6137" i="2"/>
  <c r="K6161" i="2"/>
  <c r="K6181" i="2"/>
  <c r="K6205" i="2"/>
  <c r="K6223" i="2"/>
  <c r="K6247" i="2"/>
  <c r="K6267" i="2"/>
  <c r="K6291" i="2"/>
  <c r="K6311" i="2"/>
  <c r="K6335" i="2"/>
  <c r="K6353" i="2"/>
  <c r="K6377" i="2"/>
  <c r="K6397" i="2"/>
  <c r="K6421" i="2"/>
  <c r="K6439" i="2"/>
  <c r="K6463" i="2"/>
  <c r="K6483" i="2"/>
  <c r="K6507" i="2"/>
  <c r="K6527" i="2"/>
  <c r="K6551" i="2"/>
  <c r="K6569" i="2"/>
  <c r="K6593" i="2"/>
  <c r="K6613" i="2"/>
  <c r="K6637" i="2"/>
  <c r="K6655" i="2"/>
  <c r="K6679" i="2"/>
  <c r="K6699" i="2"/>
  <c r="K6723" i="2"/>
  <c r="K6743" i="2"/>
  <c r="K6767" i="2"/>
  <c r="K6785" i="2"/>
  <c r="K6809" i="2"/>
  <c r="K6829" i="2"/>
  <c r="K6853" i="2"/>
  <c r="K6871" i="2"/>
  <c r="K6895" i="2"/>
  <c r="K6915" i="2"/>
  <c r="K6939" i="2"/>
  <c r="K6959" i="2"/>
  <c r="K6983" i="2"/>
  <c r="K7001" i="2"/>
  <c r="K7025" i="2"/>
  <c r="K7045" i="2"/>
  <c r="K7069" i="2"/>
  <c r="K7087" i="2"/>
  <c r="K7111" i="2"/>
  <c r="K7131" i="2"/>
  <c r="K7155" i="2"/>
  <c r="K108" i="2"/>
  <c r="K264" i="2"/>
  <c r="K377" i="2"/>
  <c r="K521" i="2"/>
  <c r="K665" i="2"/>
  <c r="K799" i="2"/>
  <c r="K919" i="2"/>
  <c r="K1041" i="2"/>
  <c r="K1161" i="2"/>
  <c r="K1241" i="2"/>
  <c r="K1342" i="2"/>
  <c r="K1462" i="2"/>
  <c r="K1561" i="2"/>
  <c r="K1643" i="2"/>
  <c r="K1746" i="2"/>
  <c r="K1866" i="2"/>
  <c r="K1944" i="2"/>
  <c r="K2048" i="2"/>
  <c r="K2144" i="2"/>
  <c r="K2237" i="2"/>
  <c r="K2319" i="2"/>
  <c r="K2404" i="2"/>
  <c r="K2492" i="2"/>
  <c r="K2566" i="2"/>
  <c r="K2647" i="2"/>
  <c r="K2724" i="2"/>
  <c r="K2793" i="2"/>
  <c r="K2859" i="2"/>
  <c r="K2918" i="2"/>
  <c r="K2970" i="2"/>
  <c r="K3012" i="2"/>
  <c r="K3061" i="2"/>
  <c r="K3113" i="2"/>
  <c r="K3162" i="2"/>
  <c r="K3204" i="2"/>
  <c r="K3253" i="2"/>
  <c r="K3305" i="2"/>
  <c r="K3347" i="2"/>
  <c r="K3396" i="2"/>
  <c r="K3451" i="2"/>
  <c r="K3500" i="2"/>
  <c r="K3536" i="2"/>
  <c r="K3584" i="2"/>
  <c r="K3639" i="2"/>
  <c r="K3673" i="2"/>
  <c r="K3723" i="2"/>
  <c r="K3755" i="2"/>
  <c r="K3805" i="2"/>
  <c r="K3836" i="2"/>
  <c r="K3890" i="2"/>
  <c r="K3924" i="2"/>
  <c r="K3974" i="2"/>
  <c r="K4005" i="2"/>
  <c r="K4056" i="2"/>
  <c r="K4089" i="2"/>
  <c r="K4143" i="2"/>
  <c r="K4175" i="2"/>
  <c r="K4225" i="2"/>
  <c r="K4256" i="2"/>
  <c r="K4307" i="2"/>
  <c r="K4340" i="2"/>
  <c r="K4394" i="2"/>
  <c r="K4425" i="2"/>
  <c r="K4476" i="2"/>
  <c r="K4509" i="2"/>
  <c r="K4557" i="2"/>
  <c r="K4591" i="2"/>
  <c r="K4645" i="2"/>
  <c r="K4679" i="2"/>
  <c r="K4727" i="2"/>
  <c r="K4760" i="2"/>
  <c r="K4811" i="2"/>
  <c r="K4842" i="2"/>
  <c r="K4896" i="2"/>
  <c r="K4929" i="2"/>
  <c r="K4980" i="2"/>
  <c r="K5010" i="2"/>
  <c r="K5056" i="2"/>
  <c r="K5085" i="2"/>
  <c r="K5129" i="2"/>
  <c r="K5157" i="2"/>
  <c r="K5198" i="2"/>
  <c r="K5228" i="2"/>
  <c r="K5264" i="2"/>
  <c r="K5288" i="2"/>
  <c r="K5324" i="2"/>
  <c r="K5354" i="2"/>
  <c r="K5386" i="2"/>
  <c r="K5416" i="2"/>
  <c r="K5452" i="2"/>
  <c r="K5476" i="2"/>
  <c r="K5511" i="2"/>
  <c r="K5537" i="2"/>
  <c r="K5568" i="2"/>
  <c r="K5592" i="2"/>
  <c r="K5622" i="2"/>
  <c r="K5648" i="2"/>
  <c r="K5679" i="2"/>
  <c r="K5698" i="2"/>
  <c r="K5725" i="2"/>
  <c r="K5746" i="2"/>
  <c r="K5773" i="2"/>
  <c r="K5792" i="2"/>
  <c r="K5818" i="2"/>
  <c r="K5840" i="2"/>
  <c r="K5866" i="2"/>
  <c r="K5888" i="2"/>
  <c r="K5914" i="2"/>
  <c r="K5934" i="2"/>
  <c r="K5960" i="2"/>
  <c r="K5982" i="2"/>
  <c r="K6008" i="2"/>
  <c r="K6028" i="2"/>
  <c r="K6054" i="2"/>
  <c r="K6076" i="2"/>
  <c r="K6100" i="2"/>
  <c r="K6120" i="2"/>
  <c r="K6144" i="2"/>
  <c r="K6162" i="2"/>
  <c r="K6186" i="2"/>
  <c r="K6206" i="2"/>
  <c r="K6230" i="2"/>
  <c r="K6248" i="2"/>
  <c r="K6272" i="2"/>
  <c r="K6292" i="2"/>
  <c r="K6316" i="2"/>
  <c r="K6336" i="2"/>
  <c r="K6360" i="2"/>
  <c r="K6378" i="2"/>
  <c r="K6402" i="2"/>
  <c r="K6422" i="2"/>
  <c r="K6446" i="2"/>
  <c r="K6464" i="2"/>
  <c r="K6488" i="2"/>
  <c r="K6508" i="2"/>
  <c r="K6532" i="2"/>
  <c r="K6552" i="2"/>
  <c r="K6576" i="2"/>
  <c r="K6594" i="2"/>
  <c r="K6618" i="2"/>
  <c r="K6638" i="2"/>
  <c r="K6662" i="2"/>
  <c r="K6680" i="2"/>
  <c r="K6704" i="2"/>
  <c r="K6724" i="2"/>
  <c r="K6748" i="2"/>
  <c r="K6768" i="2"/>
  <c r="K6792" i="2"/>
  <c r="K6810" i="2"/>
  <c r="K6834" i="2"/>
  <c r="K6854" i="2"/>
  <c r="K6878" i="2"/>
  <c r="K6896" i="2"/>
  <c r="K6920" i="2"/>
  <c r="K6940" i="2"/>
  <c r="K6964" i="2"/>
  <c r="K6984" i="2"/>
  <c r="K7008" i="2"/>
  <c r="K7026" i="2"/>
  <c r="K7050" i="2"/>
  <c r="K7070" i="2"/>
  <c r="K7094" i="2"/>
  <c r="K7112" i="2"/>
  <c r="K7136" i="2"/>
  <c r="K7156" i="2"/>
  <c r="K129" i="2"/>
  <c r="K265" i="2"/>
  <c r="K402" i="2"/>
  <c r="K522" i="2"/>
  <c r="K666" i="2"/>
  <c r="K817" i="2"/>
  <c r="K920" i="2"/>
  <c r="K1061" i="2"/>
  <c r="K1164" i="2"/>
  <c r="K1267" i="2"/>
  <c r="K1343" i="2"/>
  <c r="K1463" i="2"/>
  <c r="K1568" i="2"/>
  <c r="K1644" i="2"/>
  <c r="K1764" i="2"/>
  <c r="K1867" i="2"/>
  <c r="K1968" i="2"/>
  <c r="K2049" i="2"/>
  <c r="K2147" i="2"/>
  <c r="K2238" i="2"/>
  <c r="K2320" i="2"/>
  <c r="K2408" i="2"/>
  <c r="K2493" i="2"/>
  <c r="K2578" i="2"/>
  <c r="K2648" i="2"/>
  <c r="K2725" i="2"/>
  <c r="K2804" i="2"/>
  <c r="K2860" i="2"/>
  <c r="K2924" i="2"/>
  <c r="K2971" i="2"/>
  <c r="K3020" i="2"/>
  <c r="K3062" i="2"/>
  <c r="K3114" i="2"/>
  <c r="K3163" i="2"/>
  <c r="K3205" i="2"/>
  <c r="K3257" i="2"/>
  <c r="K3309" i="2"/>
  <c r="K3359" i="2"/>
  <c r="K3397" i="2"/>
  <c r="K3452" i="2"/>
  <c r="K3501" i="2"/>
  <c r="K3540" i="2"/>
  <c r="K3585" i="2"/>
  <c r="K3640" i="2"/>
  <c r="K3677" i="2"/>
  <c r="K3724" i="2"/>
  <c r="K3759" i="2"/>
  <c r="K3806" i="2"/>
  <c r="K3846" i="2"/>
  <c r="K3893" i="2"/>
  <c r="K3928" i="2"/>
  <c r="K3975" i="2"/>
  <c r="K4012" i="2"/>
  <c r="K4057" i="2"/>
  <c r="K4097" i="2"/>
  <c r="K4144" i="2"/>
  <c r="K4181" i="2"/>
  <c r="K4226" i="2"/>
  <c r="K4263" i="2"/>
  <c r="K4308" i="2"/>
  <c r="K4348" i="2"/>
  <c r="K4395" i="2"/>
  <c r="K4432" i="2"/>
  <c r="K4477" i="2"/>
  <c r="K4514" i="2"/>
  <c r="K4561" i="2"/>
  <c r="K4601" i="2"/>
  <c r="K4646" i="2"/>
  <c r="K4683" i="2"/>
  <c r="K4728" i="2"/>
  <c r="K4765" i="2"/>
  <c r="K4812" i="2"/>
  <c r="K4852" i="2"/>
  <c r="K4897" i="2"/>
  <c r="K4934" i="2"/>
  <c r="K4981" i="2"/>
  <c r="K5014" i="2"/>
  <c r="K5057" i="2"/>
  <c r="K5094" i="2"/>
  <c r="K5130" i="2"/>
  <c r="K5158" i="2"/>
  <c r="K5199" i="2"/>
  <c r="K5229" i="2"/>
  <c r="K5265" i="2"/>
  <c r="K5293" i="2"/>
  <c r="K5325" i="2"/>
  <c r="K5355" i="2"/>
  <c r="K5389" i="2"/>
  <c r="K5417" i="2"/>
  <c r="K5453" i="2"/>
  <c r="K5479" i="2"/>
  <c r="K5512" i="2"/>
  <c r="K5538" i="2"/>
  <c r="K5569" i="2"/>
  <c r="K5593" i="2"/>
  <c r="K5625" i="2"/>
  <c r="K5652" i="2"/>
  <c r="K5680" i="2"/>
  <c r="K5700" i="2"/>
  <c r="K5726" i="2"/>
  <c r="K5748" i="2"/>
  <c r="K5774" i="2"/>
  <c r="K5796" i="2"/>
  <c r="K5822" i="2"/>
  <c r="K5841" i="2"/>
  <c r="K5868" i="2"/>
  <c r="K5889" i="2"/>
  <c r="K5916" i="2"/>
  <c r="K5935" i="2"/>
  <c r="K5961" i="2"/>
  <c r="K5983" i="2"/>
  <c r="K6009" i="2"/>
  <c r="K6031" i="2"/>
  <c r="K6057" i="2"/>
  <c r="K6077" i="2"/>
  <c r="K6101" i="2"/>
  <c r="K6121" i="2"/>
  <c r="K6145" i="2"/>
  <c r="K6163" i="2"/>
  <c r="K6187" i="2"/>
  <c r="K6207" i="2"/>
  <c r="K6231" i="2"/>
  <c r="K6251" i="2"/>
  <c r="K6275" i="2"/>
  <c r="K6293" i="2"/>
  <c r="K6317" i="2"/>
  <c r="K6337" i="2"/>
  <c r="K6361" i="2"/>
  <c r="K6379" i="2"/>
  <c r="K6403" i="2"/>
  <c r="K6423" i="2"/>
  <c r="K6447" i="2"/>
  <c r="K6467" i="2"/>
  <c r="K6491" i="2"/>
  <c r="K6509" i="2"/>
  <c r="K6533" i="2"/>
  <c r="K6553" i="2"/>
  <c r="K6577" i="2"/>
  <c r="K6595" i="2"/>
  <c r="K6619" i="2"/>
  <c r="K6639" i="2"/>
  <c r="K6663" i="2"/>
  <c r="K6683" i="2"/>
  <c r="K6707" i="2"/>
  <c r="K6725" i="2"/>
  <c r="K6749" i="2"/>
  <c r="K6769" i="2"/>
  <c r="K6793" i="2"/>
  <c r="K6811" i="2"/>
  <c r="K6835" i="2"/>
  <c r="K6855" i="2"/>
  <c r="K6879" i="2"/>
  <c r="K6899" i="2"/>
  <c r="K6923" i="2"/>
  <c r="K6941" i="2"/>
  <c r="K6965" i="2"/>
  <c r="K6985" i="2"/>
  <c r="K7009" i="2"/>
  <c r="K7027" i="2"/>
  <c r="K7051" i="2"/>
  <c r="K7071" i="2"/>
  <c r="K7095" i="2"/>
  <c r="K7115" i="2"/>
  <c r="K7139" i="2"/>
  <c r="K7157" i="2"/>
  <c r="K130" i="2"/>
  <c r="K269" i="2"/>
  <c r="K430" i="2"/>
  <c r="K523" i="2"/>
  <c r="K823" i="2"/>
  <c r="K960" i="2"/>
  <c r="K1064" i="2"/>
  <c r="K1165" i="2"/>
  <c r="K1271" i="2"/>
  <c r="K1348" i="2"/>
  <c r="K1470" i="2"/>
  <c r="K1569" i="2"/>
  <c r="K1677" i="2"/>
  <c r="K1765" i="2"/>
  <c r="K1870" i="2"/>
  <c r="K1986" i="2"/>
  <c r="K2050" i="2"/>
  <c r="K2148" i="2"/>
  <c r="K2243" i="2"/>
  <c r="K2345" i="2"/>
  <c r="K2411" i="2"/>
  <c r="K2494" i="2"/>
  <c r="K2596" i="2"/>
  <c r="K2651" i="2"/>
  <c r="K2736" i="2"/>
  <c r="K2805" i="2"/>
  <c r="K2880" i="2"/>
  <c r="K2925" i="2"/>
  <c r="K2972" i="2"/>
  <c r="K3030" i="2"/>
  <c r="K3063" i="2"/>
  <c r="K3115" i="2"/>
  <c r="K3168" i="2"/>
  <c r="K3220" i="2"/>
  <c r="K3261" i="2"/>
  <c r="K3311" i="2"/>
  <c r="K3363" i="2"/>
  <c r="K3398" i="2"/>
  <c r="K3453" i="2"/>
  <c r="K3503" i="2"/>
  <c r="K3555" i="2"/>
  <c r="K3595" i="2"/>
  <c r="K3641" i="2"/>
  <c r="K3678" i="2"/>
  <c r="K3725" i="2"/>
  <c r="K3765" i="2"/>
  <c r="K3807" i="2"/>
  <c r="K3847" i="2"/>
  <c r="K3894" i="2"/>
  <c r="K3929" i="2"/>
  <c r="K3976" i="2"/>
  <c r="K4058" i="2"/>
  <c r="K4098" i="2"/>
  <c r="K4145" i="2"/>
  <c r="K4182" i="2"/>
  <c r="K4227" i="2"/>
  <c r="K4309" i="2"/>
  <c r="K4396" i="2"/>
  <c r="K4478" i="2"/>
  <c r="K4518" i="2"/>
  <c r="K4602" i="2"/>
  <c r="K4684" i="2"/>
  <c r="K4771" i="2"/>
  <c r="K4853" i="2"/>
  <c r="K4935" i="2"/>
  <c r="K5020" i="2"/>
  <c r="K5095" i="2"/>
  <c r="K5164" i="2"/>
  <c r="K5230" i="2"/>
  <c r="K5330" i="2"/>
  <c r="K5390" i="2"/>
  <c r="K5454" i="2"/>
  <c r="K5513" i="2"/>
  <c r="K5570" i="2"/>
  <c r="K5629" i="2"/>
  <c r="K5681" i="2"/>
  <c r="K5727" i="2"/>
  <c r="K5775" i="2"/>
  <c r="K5823" i="2"/>
  <c r="K5869" i="2"/>
  <c r="K5917" i="2"/>
  <c r="K5962" i="2"/>
  <c r="K6010" i="2"/>
  <c r="K6078" i="2"/>
  <c r="K6122" i="2"/>
  <c r="K6164" i="2"/>
  <c r="K6208" i="2"/>
  <c r="K6252" i="2"/>
  <c r="K6276" i="2"/>
  <c r="K6318" i="2"/>
  <c r="K6362" i="2"/>
  <c r="K6404" i="2"/>
  <c r="K6448" i="2"/>
  <c r="K6492" i="2"/>
  <c r="K6534" i="2"/>
  <c r="K6578" i="2"/>
  <c r="K6620" i="2"/>
  <c r="K6664" i="2"/>
  <c r="K6708" i="2"/>
  <c r="K6750" i="2"/>
  <c r="K6794" i="2"/>
  <c r="K6836" i="2"/>
  <c r="K6880" i="2"/>
  <c r="K6924" i="2"/>
  <c r="K6966" i="2"/>
  <c r="K7010" i="2"/>
  <c r="K7052" i="2"/>
  <c r="K7096" i="2"/>
  <c r="K7140" i="2"/>
  <c r="K133" i="2"/>
  <c r="K1065" i="2"/>
  <c r="K1471" i="2"/>
  <c r="K1770" i="2"/>
  <c r="K2080" i="2"/>
  <c r="K2346" i="2"/>
  <c r="K2599" i="2"/>
  <c r="K2886" i="2"/>
  <c r="K3031" i="2"/>
  <c r="K3169" i="2"/>
  <c r="K3312" i="2"/>
  <c r="K3455" i="2"/>
  <c r="K3596" i="2"/>
  <c r="K3767" i="2"/>
  <c r="K3932" i="2"/>
  <c r="K4064" i="2"/>
  <c r="K4183" i="2"/>
  <c r="K4315" i="2"/>
  <c r="K4434" i="2"/>
  <c r="K4566" i="2"/>
  <c r="K4685" i="2"/>
  <c r="K4854" i="2"/>
  <c r="K4983" i="2"/>
  <c r="K5096" i="2"/>
  <c r="K5235" i="2"/>
  <c r="K5331" i="2"/>
  <c r="K5421" i="2"/>
  <c r="K5481" i="2"/>
  <c r="K5573" i="2"/>
  <c r="K5654" i="2"/>
  <c r="K5730" i="2"/>
  <c r="K5844" i="2"/>
  <c r="K5918" i="2"/>
  <c r="K5985" i="2"/>
  <c r="K6060" i="2"/>
  <c r="K6123" i="2"/>
  <c r="K6191" i="2"/>
  <c r="K6253" i="2"/>
  <c r="K6319" i="2"/>
  <c r="K6383" i="2"/>
  <c r="K6449" i="2"/>
  <c r="K6511" i="2"/>
  <c r="K6579" i="2"/>
  <c r="K6641" i="2"/>
  <c r="K6709" i="2"/>
  <c r="K6771" i="2"/>
  <c r="K6839" i="2"/>
  <c r="K6901" i="2"/>
  <c r="K6967" i="2"/>
  <c r="K7031" i="2"/>
  <c r="K7097" i="2"/>
  <c r="K7141" i="2"/>
  <c r="K288" i="2"/>
  <c r="K1281" i="2"/>
  <c r="K1798" i="2"/>
  <c r="K2081" i="2"/>
  <c r="K2349" i="2"/>
  <c r="K2600" i="2"/>
  <c r="K2817" i="2"/>
  <c r="K2980" i="2"/>
  <c r="K3123" i="2"/>
  <c r="K3271" i="2"/>
  <c r="K3456" i="2"/>
  <c r="K3597" i="2"/>
  <c r="K3727" i="2"/>
  <c r="K3859" i="2"/>
  <c r="K3978" i="2"/>
  <c r="K4110" i="2"/>
  <c r="K4276" i="2"/>
  <c r="K4445" i="2"/>
  <c r="K4567" i="2"/>
  <c r="K4696" i="2"/>
  <c r="K4818" i="2"/>
  <c r="K4947" i="2"/>
  <c r="K5065" i="2"/>
  <c r="K5174" i="2"/>
  <c r="K5270" i="2"/>
  <c r="K5368" i="2"/>
  <c r="K192" i="2"/>
  <c r="K572" i="2"/>
  <c r="K970" i="2"/>
  <c r="K1290" i="2"/>
  <c r="K1593" i="2"/>
  <c r="K1873" i="2"/>
  <c r="K2188" i="2"/>
  <c r="K2448" i="2"/>
  <c r="K2680" i="2"/>
  <c r="K2888" i="2"/>
  <c r="K3033" i="2"/>
  <c r="K3176" i="2"/>
  <c r="K3314" i="2"/>
  <c r="K3471" i="2"/>
  <c r="K3609" i="2"/>
  <c r="K3728" i="2"/>
  <c r="K3860" i="2"/>
  <c r="K3979" i="2"/>
  <c r="K4111" i="2"/>
  <c r="K4230" i="2"/>
  <c r="K4364" i="2"/>
  <c r="K4483" i="2"/>
  <c r="K4615" i="2"/>
  <c r="K4734" i="2"/>
  <c r="K4866" i="2"/>
  <c r="K4985" i="2"/>
  <c r="K5107" i="2"/>
  <c r="K5210" i="2"/>
  <c r="K5307" i="2"/>
  <c r="K5395" i="2"/>
  <c r="K5470" i="2"/>
  <c r="K5552" i="2"/>
  <c r="K5613" i="2"/>
  <c r="K5684" i="2"/>
  <c r="K5734" i="2"/>
  <c r="K5803" i="2"/>
  <c r="K5853" i="2"/>
  <c r="K5904" i="2"/>
  <c r="K5968" i="2"/>
  <c r="K6018" i="2"/>
  <c r="K6086" i="2"/>
  <c r="K6132" i="2"/>
  <c r="K6176" i="2"/>
  <c r="K6235" i="2"/>
  <c r="K6281" i="2"/>
  <c r="K6344" i="2"/>
  <c r="K6390" i="2"/>
  <c r="K6436" i="2"/>
  <c r="K6495" i="2"/>
  <c r="K6541" i="2"/>
  <c r="K6604" i="2"/>
  <c r="K6650" i="2"/>
  <c r="K6696" i="2"/>
  <c r="K6755" i="2"/>
  <c r="K6799" i="2"/>
  <c r="K6864" i="2"/>
  <c r="K6908" i="2"/>
  <c r="K6954" i="2"/>
  <c r="K7013" i="2"/>
  <c r="K7059" i="2"/>
  <c r="K7122" i="2"/>
  <c r="K7168" i="2"/>
  <c r="K992" i="2"/>
  <c r="K1327" i="2"/>
  <c r="K1924" i="2"/>
  <c r="K2460" i="2"/>
  <c r="K2894" i="2"/>
  <c r="K3194" i="2"/>
  <c r="K3476" i="2"/>
  <c r="K3750" i="2"/>
  <c r="K3869" i="2"/>
  <c r="K4120" i="2"/>
  <c r="K4371" i="2"/>
  <c r="K4622" i="2"/>
  <c r="K4875" i="2"/>
  <c r="K5114" i="2"/>
  <c r="K5312" i="2"/>
  <c r="K5497" i="2"/>
  <c r="K5633" i="2"/>
  <c r="K5758" i="2"/>
  <c r="K5871" i="2"/>
  <c r="K6089" i="2"/>
  <c r="K6148" i="2"/>
  <c r="K6194" i="2"/>
  <c r="K6244" i="2"/>
  <c r="K6303" i="2"/>
  <c r="K6349" i="2"/>
  <c r="K6408" i="2"/>
  <c r="K6452" i="2"/>
  <c r="K6504" i="2"/>
  <c r="K6563" i="2"/>
  <c r="K6607" i="2"/>
  <c r="K6666" i="2"/>
  <c r="K6712" i="2"/>
  <c r="K6762" i="2"/>
  <c r="K6821" i="2"/>
  <c r="K6867" i="2"/>
  <c r="K6926" i="2"/>
  <c r="K6972" i="2"/>
  <c r="K7022" i="2"/>
  <c r="K7081" i="2"/>
  <c r="K7127" i="2"/>
  <c r="K289" i="2"/>
  <c r="K1099" i="2"/>
  <c r="K1391" i="2"/>
  <c r="K1698" i="2"/>
  <c r="K1989" i="2"/>
  <c r="K2265" i="2"/>
  <c r="K2513" i="2"/>
  <c r="K2761" i="2"/>
  <c r="K2943" i="2"/>
  <c r="K3083" i="2"/>
  <c r="K3225" i="2"/>
  <c r="K3366" i="2"/>
  <c r="K3515" i="2"/>
  <c r="K3647" i="2"/>
  <c r="K3775" i="2"/>
  <c r="K3897" i="2"/>
  <c r="K4026" i="2"/>
  <c r="K4148" i="2"/>
  <c r="K4277" i="2"/>
  <c r="K4399" i="2"/>
  <c r="K4528" i="2"/>
  <c r="K4652" i="2"/>
  <c r="K4779" i="2"/>
  <c r="K4903" i="2"/>
  <c r="K5029" i="2"/>
  <c r="K5139" i="2"/>
  <c r="K5335" i="2"/>
  <c r="K5429" i="2"/>
  <c r="K5498" i="2"/>
  <c r="K5634" i="2"/>
  <c r="K5709" i="2"/>
  <c r="K5810" i="2"/>
  <c r="K5922" i="2"/>
  <c r="K6041" i="2"/>
  <c r="K6149" i="2"/>
  <c r="K6258" i="2"/>
  <c r="K6350" i="2"/>
  <c r="K6455" i="2"/>
  <c r="K6564" i="2"/>
  <c r="K6667" i="2"/>
  <c r="K6776" i="2"/>
  <c r="K6868" i="2"/>
  <c r="K6973" i="2"/>
  <c r="K7082" i="2"/>
  <c r="K7128" i="2"/>
  <c r="K334" i="2"/>
  <c r="K1100" i="2"/>
  <c r="K1699" i="2"/>
  <c r="K1990" i="2"/>
  <c r="K2536" i="2"/>
  <c r="K2947" i="2"/>
  <c r="K3227" i="2"/>
  <c r="K3516" i="2"/>
  <c r="K3783" i="2"/>
  <c r="K3899" i="2"/>
  <c r="K4149" i="2"/>
  <c r="K4400" i="2"/>
  <c r="K4653" i="2"/>
  <c r="K4904" i="2"/>
  <c r="K5140" i="2"/>
  <c r="K5336" i="2"/>
  <c r="K5517" i="2"/>
  <c r="K5644" i="2"/>
  <c r="K5761" i="2"/>
  <c r="K5825" i="2"/>
  <c r="K5930" i="2"/>
  <c r="K6044" i="2"/>
  <c r="K6150" i="2"/>
  <c r="K6259" i="2"/>
  <c r="K6364" i="2"/>
  <c r="K6460" i="2"/>
  <c r="K6565" i="2"/>
  <c r="K6668" i="2"/>
  <c r="K6779" i="2"/>
  <c r="K6882" i="2"/>
  <c r="K6978" i="2"/>
  <c r="K7083" i="2"/>
  <c r="K335" i="2"/>
  <c r="K1101" i="2"/>
  <c r="K1700" i="2"/>
  <c r="K2288" i="2"/>
  <c r="K2766" i="2"/>
  <c r="K3091" i="2"/>
  <c r="K3374" i="2"/>
  <c r="K3649" i="2"/>
  <c r="K3900" i="2"/>
  <c r="K4037" i="2"/>
  <c r="K4288" i="2"/>
  <c r="K4539" i="2"/>
  <c r="K4790" i="2"/>
  <c r="K5037" i="2"/>
  <c r="K5249" i="2"/>
  <c r="K5437" i="2"/>
  <c r="K5577" i="2"/>
  <c r="K5712" i="2"/>
  <c r="K5826" i="2"/>
  <c r="K5945" i="2"/>
  <c r="K6045" i="2"/>
  <c r="K6151" i="2"/>
  <c r="K6216" i="2"/>
  <c r="K6306" i="2"/>
  <c r="K6411" i="2"/>
  <c r="K6520" i="2"/>
  <c r="K6625" i="2"/>
  <c r="K6734" i="2"/>
  <c r="K6824" i="2"/>
  <c r="K6929" i="2"/>
  <c r="K7038" i="2"/>
  <c r="K7143" i="2"/>
  <c r="K336" i="2"/>
  <c r="K1412" i="2"/>
  <c r="K2026" i="2"/>
  <c r="K2547" i="2"/>
  <c r="K2952" i="2"/>
  <c r="K3389" i="2"/>
  <c r="K3785" i="2"/>
  <c r="K4165" i="2"/>
  <c r="K4540" i="2"/>
  <c r="K4920" i="2"/>
  <c r="K5250" i="2"/>
  <c r="K5522" i="2"/>
  <c r="K5713" i="2"/>
  <c r="K5827" i="2"/>
  <c r="K5996" i="2"/>
  <c r="K6158" i="2"/>
  <c r="K6320" i="2"/>
  <c r="K6475" i="2"/>
  <c r="K6626" i="2"/>
  <c r="K6781" i="2"/>
  <c r="K6884" i="2"/>
  <c r="K7039" i="2"/>
  <c r="K433" i="2"/>
  <c r="K1807" i="2"/>
  <c r="K2350" i="2"/>
  <c r="K2820" i="2"/>
  <c r="K3138" i="2"/>
  <c r="K3561" i="2"/>
  <c r="K3942" i="2"/>
  <c r="K4195" i="2"/>
  <c r="K4568" i="2"/>
  <c r="K4819" i="2"/>
  <c r="K5178" i="2"/>
  <c r="K5456" i="2"/>
  <c r="K5666" i="2"/>
  <c r="K5828" i="2"/>
  <c r="K5997" i="2"/>
  <c r="K6172" i="2"/>
  <c r="K6323" i="2"/>
  <c r="K6476" i="2"/>
  <c r="K6627" i="2"/>
  <c r="K6782" i="2"/>
  <c r="K6950" i="2"/>
  <c r="K7099" i="2"/>
  <c r="K835" i="2"/>
  <c r="K1511" i="2"/>
  <c r="K2083" i="2"/>
  <c r="K2608" i="2"/>
  <c r="K2996" i="2"/>
  <c r="K3422" i="2"/>
  <c r="K3698" i="2"/>
  <c r="K4068" i="2"/>
  <c r="K4451" i="2"/>
  <c r="K4823" i="2"/>
  <c r="K5179" i="2"/>
  <c r="K5457" i="2"/>
  <c r="K5667" i="2"/>
  <c r="K5900" i="2"/>
  <c r="K6013" i="2"/>
  <c r="K6173" i="2"/>
  <c r="K6324" i="2"/>
  <c r="K6479" i="2"/>
  <c r="K6632" i="2"/>
  <c r="K6796" i="2"/>
  <c r="K6951" i="2"/>
  <c r="K7100" i="2"/>
  <c r="K874" i="2"/>
  <c r="K1809" i="2"/>
  <c r="K2359" i="2"/>
  <c r="K2609" i="2"/>
  <c r="K2997" i="2"/>
  <c r="K3283" i="2"/>
  <c r="K3702" i="2"/>
  <c r="K3953" i="2"/>
  <c r="K4320" i="2"/>
  <c r="K4708" i="2"/>
  <c r="K5068" i="2"/>
  <c r="K5371" i="2"/>
  <c r="K5607" i="2"/>
  <c r="K5782" i="2"/>
  <c r="K5949" i="2"/>
  <c r="K6064" i="2"/>
  <c r="K6220" i="2"/>
  <c r="K6388" i="2"/>
  <c r="K6539" i="2"/>
  <c r="K6692" i="2"/>
  <c r="K6843" i="2"/>
  <c r="K6998" i="2"/>
  <c r="K7166" i="2"/>
  <c r="K1513" i="2"/>
  <c r="K193" i="2"/>
  <c r="K573" i="2"/>
  <c r="K990" i="2"/>
  <c r="K1291" i="2"/>
  <c r="K1596" i="2"/>
  <c r="K1909" i="2"/>
  <c r="K2194" i="2"/>
  <c r="K2455" i="2"/>
  <c r="K2681" i="2"/>
  <c r="K2892" i="2"/>
  <c r="K3035" i="2"/>
  <c r="K3177" i="2"/>
  <c r="K3331" i="2"/>
  <c r="K3474" i="2"/>
  <c r="K3614" i="2"/>
  <c r="K3733" i="2"/>
  <c r="K3867" i="2"/>
  <c r="K3986" i="2"/>
  <c r="K4118" i="2"/>
  <c r="K4237" i="2"/>
  <c r="K4369" i="2"/>
  <c r="K4488" i="2"/>
  <c r="K4620" i="2"/>
  <c r="K4739" i="2"/>
  <c r="K4871" i="2"/>
  <c r="K4989" i="2"/>
  <c r="K5110" i="2"/>
  <c r="K5211" i="2"/>
  <c r="K5308" i="2"/>
  <c r="K5398" i="2"/>
  <c r="K5493" i="2"/>
  <c r="K5553" i="2"/>
  <c r="K5631" i="2"/>
  <c r="K5685" i="2"/>
  <c r="K5740" i="2"/>
  <c r="K5804" i="2"/>
  <c r="K5854" i="2"/>
  <c r="K5919" i="2"/>
  <c r="K5969" i="2"/>
  <c r="K6024" i="2"/>
  <c r="K6087" i="2"/>
  <c r="K6133" i="2"/>
  <c r="K6192" i="2"/>
  <c r="K6236" i="2"/>
  <c r="K6288" i="2"/>
  <c r="K6347" i="2"/>
  <c r="K6391" i="2"/>
  <c r="K6450" i="2"/>
  <c r="K6496" i="2"/>
  <c r="K6546" i="2"/>
  <c r="K6605" i="2"/>
  <c r="K6651" i="2"/>
  <c r="K6710" i="2"/>
  <c r="K6756" i="2"/>
  <c r="K6806" i="2"/>
  <c r="K6865" i="2"/>
  <c r="K6911" i="2"/>
  <c r="K6968" i="2"/>
  <c r="K7014" i="2"/>
  <c r="K7064" i="2"/>
  <c r="K7123" i="2"/>
  <c r="K7169" i="2"/>
  <c r="K605" i="2"/>
  <c r="K1633" i="2"/>
  <c r="K2196" i="2"/>
  <c r="K2700" i="2"/>
  <c r="K3051" i="2"/>
  <c r="K3333" i="2"/>
  <c r="K3618" i="2"/>
  <c r="K4001" i="2"/>
  <c r="K4252" i="2"/>
  <c r="K4503" i="2"/>
  <c r="K4754" i="2"/>
  <c r="K5006" i="2"/>
  <c r="K5222" i="2"/>
  <c r="K5408" i="2"/>
  <c r="K5574" i="2"/>
  <c r="K5694" i="2"/>
  <c r="K5809" i="2"/>
  <c r="K5921" i="2"/>
  <c r="K5976" i="2"/>
  <c r="K6040" i="2"/>
  <c r="K731" i="2"/>
  <c r="K5245" i="2"/>
  <c r="K5575" i="2"/>
  <c r="K5760" i="2"/>
  <c r="K5874" i="2"/>
  <c r="K5993" i="2"/>
  <c r="K6090" i="2"/>
  <c r="K6195" i="2"/>
  <c r="K6304" i="2"/>
  <c r="K6409" i="2"/>
  <c r="K6518" i="2"/>
  <c r="K6608" i="2"/>
  <c r="K6713" i="2"/>
  <c r="K6822" i="2"/>
  <c r="K6927" i="2"/>
  <c r="K7036" i="2"/>
  <c r="K732" i="2"/>
  <c r="K1396" i="2"/>
  <c r="K2266" i="2"/>
  <c r="K2765" i="2"/>
  <c r="K3084" i="2"/>
  <c r="K3373" i="2"/>
  <c r="K3648" i="2"/>
  <c r="K4034" i="2"/>
  <c r="K4287" i="2"/>
  <c r="K4538" i="2"/>
  <c r="K4789" i="2"/>
  <c r="K5036" i="2"/>
  <c r="K5246" i="2"/>
  <c r="K5432" i="2"/>
  <c r="K5576" i="2"/>
  <c r="K5710" i="2"/>
  <c r="K5875" i="2"/>
  <c r="K5994" i="2"/>
  <c r="K6104" i="2"/>
  <c r="K6200" i="2"/>
  <c r="K6305" i="2"/>
  <c r="K6410" i="2"/>
  <c r="K6519" i="2"/>
  <c r="K6624" i="2"/>
  <c r="K6720" i="2"/>
  <c r="K6823" i="2"/>
  <c r="K6928" i="2"/>
  <c r="K7037" i="2"/>
  <c r="K7142" i="2"/>
  <c r="K738" i="2"/>
  <c r="K1411" i="2"/>
  <c r="K1991" i="2"/>
  <c r="K2544" i="2"/>
  <c r="K2951" i="2"/>
  <c r="K3231" i="2"/>
  <c r="K3522" i="2"/>
  <c r="K3784" i="2"/>
  <c r="K4151" i="2"/>
  <c r="K4404" i="2"/>
  <c r="K4655" i="2"/>
  <c r="K4905" i="2"/>
  <c r="K5141" i="2"/>
  <c r="K5337" i="2"/>
  <c r="K5521" i="2"/>
  <c r="K5661" i="2"/>
  <c r="K5762" i="2"/>
  <c r="K5876" i="2"/>
  <c r="K5995" i="2"/>
  <c r="K6107" i="2"/>
  <c r="K6260" i="2"/>
  <c r="K6365" i="2"/>
  <c r="K6474" i="2"/>
  <c r="K6566" i="2"/>
  <c r="K6671" i="2"/>
  <c r="K6780" i="2"/>
  <c r="K6883" i="2"/>
  <c r="K6992" i="2"/>
  <c r="K7084" i="2"/>
  <c r="K739" i="2"/>
  <c r="K3232" i="2"/>
  <c r="K3663" i="2"/>
  <c r="K4038" i="2"/>
  <c r="K4418" i="2"/>
  <c r="K4669" i="2"/>
  <c r="K5038" i="2"/>
  <c r="K5346" i="2"/>
  <c r="K5587" i="2"/>
  <c r="K5777" i="2"/>
  <c r="K5946" i="2"/>
  <c r="K6108" i="2"/>
  <c r="K6217" i="2"/>
  <c r="K6366" i="2"/>
  <c r="K6521" i="2"/>
  <c r="K6676" i="2"/>
  <c r="K6840" i="2"/>
  <c r="K6995" i="2"/>
  <c r="K7144" i="2"/>
  <c r="K834" i="2"/>
  <c r="K3281" i="2"/>
  <c r="K3816" i="2"/>
  <c r="K4317" i="2"/>
  <c r="K4697" i="2"/>
  <c r="K5066" i="2"/>
  <c r="K5369" i="2"/>
  <c r="K5605" i="2"/>
  <c r="K5778" i="2"/>
  <c r="K5947" i="2"/>
  <c r="K6109" i="2"/>
  <c r="K6264" i="2"/>
  <c r="K6432" i="2"/>
  <c r="K6581" i="2"/>
  <c r="K6690" i="2"/>
  <c r="K6841" i="2"/>
  <c r="K6996" i="2"/>
  <c r="K7145" i="2"/>
  <c r="K439" i="2"/>
  <c r="K3282" i="2"/>
  <c r="K3817" i="2"/>
  <c r="K4200" i="2"/>
  <c r="K4569" i="2"/>
  <c r="K4955" i="2"/>
  <c r="K5272" i="2"/>
  <c r="K5528" i="2"/>
  <c r="K5731" i="2"/>
  <c r="K5836" i="2"/>
  <c r="K5948" i="2"/>
  <c r="K6114" i="2"/>
  <c r="K6278" i="2"/>
  <c r="K6433" i="2"/>
  <c r="K6582" i="2"/>
  <c r="K6737" i="2"/>
  <c r="K6892" i="2"/>
  <c r="K7056" i="2"/>
  <c r="K7152" i="2"/>
  <c r="K440" i="2"/>
  <c r="K3426" i="2"/>
  <c r="K4069" i="2"/>
  <c r="K4457" i="2"/>
  <c r="K4824" i="2"/>
  <c r="K5180" i="2"/>
  <c r="K5458" i="2"/>
  <c r="K5668" i="2"/>
  <c r="K5851" i="2"/>
  <c r="K6014" i="2"/>
  <c r="K6174" i="2"/>
  <c r="K6325" i="2"/>
  <c r="K6480" i="2"/>
  <c r="K6648" i="2"/>
  <c r="K6797" i="2"/>
  <c r="K6952" i="2"/>
  <c r="K7103" i="2"/>
  <c r="K1216" i="2"/>
  <c r="K2104" i="2"/>
  <c r="K2632" i="2"/>
  <c r="K2999" i="2"/>
  <c r="K3284" i="2"/>
  <c r="K3567" i="2"/>
  <c r="K3832" i="2"/>
  <c r="K4083" i="2"/>
  <c r="K4458" i="2"/>
  <c r="K4709" i="2"/>
  <c r="K4960" i="2"/>
  <c r="K5081" i="2"/>
  <c r="K5284" i="2"/>
  <c r="K5461" i="2"/>
  <c r="K5608" i="2"/>
  <c r="K5733" i="2"/>
  <c r="K5852" i="2"/>
  <c r="K5967" i="2"/>
  <c r="K6072" i="2"/>
  <c r="K6175" i="2"/>
  <c r="K6280" i="2"/>
  <c r="K6389" i="2"/>
  <c r="K6494" i="2"/>
  <c r="K6590" i="2"/>
  <c r="K6695" i="2"/>
  <c r="K6798" i="2"/>
  <c r="K6907" i="2"/>
  <c r="K7012" i="2"/>
  <c r="K7108" i="2"/>
  <c r="K201" i="2"/>
  <c r="K599" i="2"/>
  <c r="K991" i="2"/>
  <c r="K1300" i="2"/>
  <c r="K1615" i="2"/>
  <c r="K1921" i="2"/>
  <c r="K2195" i="2"/>
  <c r="K2456" i="2"/>
  <c r="K2695" i="2"/>
  <c r="K2893" i="2"/>
  <c r="K3036" i="2"/>
  <c r="K3189" i="2"/>
  <c r="K3332" i="2"/>
  <c r="K3475" i="2"/>
  <c r="K3615" i="2"/>
  <c r="K3736" i="2"/>
  <c r="K3868" i="2"/>
  <c r="K3987" i="2"/>
  <c r="K4119" i="2"/>
  <c r="K4238" i="2"/>
  <c r="K4370" i="2"/>
  <c r="K4489" i="2"/>
  <c r="K4621" i="2"/>
  <c r="K4740" i="2"/>
  <c r="K4872" i="2"/>
  <c r="K4993" i="2"/>
  <c r="K5113" i="2"/>
  <c r="K5212" i="2"/>
  <c r="K5309" i="2"/>
  <c r="K5401" i="2"/>
  <c r="K5494" i="2"/>
  <c r="K5554" i="2"/>
  <c r="K5632" i="2"/>
  <c r="K5686" i="2"/>
  <c r="K5757" i="2"/>
  <c r="K5805" i="2"/>
  <c r="K5856" i="2"/>
  <c r="K5920" i="2"/>
  <c r="K5970" i="2"/>
  <c r="K6039" i="2"/>
  <c r="K6088" i="2"/>
  <c r="K6134" i="2"/>
  <c r="K6193" i="2"/>
  <c r="K6239" i="2"/>
  <c r="K6302" i="2"/>
  <c r="K6348" i="2"/>
  <c r="K6392" i="2"/>
  <c r="K6451" i="2"/>
  <c r="K6497" i="2"/>
  <c r="K6560" i="2"/>
  <c r="K6606" i="2"/>
  <c r="K6652" i="2"/>
  <c r="K6711" i="2"/>
  <c r="K6757" i="2"/>
  <c r="K6820" i="2"/>
  <c r="K6866" i="2"/>
  <c r="K6912" i="2"/>
  <c r="K6971" i="2"/>
  <c r="K7015" i="2"/>
  <c r="K7080" i="2"/>
  <c r="K7124" i="2"/>
  <c r="K202" i="2"/>
  <c r="K1113" i="2"/>
  <c r="K1701" i="2"/>
  <c r="K2301" i="2"/>
  <c r="K2767" i="2"/>
  <c r="K3095" i="2"/>
  <c r="K3532" i="2"/>
  <c r="K3914" i="2"/>
  <c r="K4289" i="2"/>
  <c r="K4791" i="2"/>
  <c r="K5153" i="2"/>
  <c r="K5438" i="2"/>
  <c r="K5665" i="2"/>
  <c r="K5882" i="2"/>
  <c r="K6061" i="2"/>
  <c r="K6263" i="2"/>
  <c r="K6416" i="2"/>
  <c r="K6580" i="2"/>
  <c r="K6735" i="2"/>
  <c r="K6936" i="2"/>
  <c r="K7098" i="2"/>
  <c r="K1174" i="2"/>
  <c r="K1499" i="2"/>
  <c r="K2082" i="2"/>
  <c r="K2604" i="2"/>
  <c r="K2981" i="2"/>
  <c r="K3419" i="2"/>
  <c r="K3691" i="2"/>
  <c r="K4067" i="2"/>
  <c r="K4446" i="2"/>
  <c r="K4948" i="2"/>
  <c r="K5271" i="2"/>
  <c r="K5523" i="2"/>
  <c r="K5714" i="2"/>
  <c r="K5897" i="2"/>
  <c r="K6062" i="2"/>
  <c r="K6218" i="2"/>
  <c r="K6367" i="2"/>
  <c r="K6522" i="2"/>
  <c r="K6736" i="2"/>
  <c r="K6887" i="2"/>
  <c r="K7040" i="2"/>
  <c r="K1201" i="2"/>
  <c r="K1808" i="2"/>
  <c r="K2358" i="2"/>
  <c r="K2821" i="2"/>
  <c r="K3139" i="2"/>
  <c r="K3563" i="2"/>
  <c r="K3949" i="2"/>
  <c r="K4319" i="2"/>
  <c r="K4701" i="2"/>
  <c r="K5067" i="2"/>
  <c r="K5370" i="2"/>
  <c r="K5606" i="2"/>
  <c r="K5779" i="2"/>
  <c r="K6063" i="2"/>
  <c r="K6219" i="2"/>
  <c r="K6374" i="2"/>
  <c r="K6536" i="2"/>
  <c r="K6691" i="2"/>
  <c r="K6842" i="2"/>
  <c r="K6997" i="2"/>
  <c r="K1211" i="2"/>
  <c r="K1512" i="2"/>
  <c r="K2103" i="2"/>
  <c r="K2837" i="2"/>
  <c r="K3140" i="2"/>
  <c r="K3566" i="2"/>
  <c r="K3818" i="2"/>
  <c r="K4204" i="2"/>
  <c r="K4571" i="2"/>
  <c r="K4959" i="2"/>
  <c r="K5273" i="2"/>
  <c r="K5550" i="2"/>
  <c r="K5732" i="2"/>
  <c r="K5901" i="2"/>
  <c r="K6128" i="2"/>
  <c r="K6279" i="2"/>
  <c r="K6434" i="2"/>
  <c r="K6583" i="2"/>
  <c r="K6738" i="2"/>
  <c r="K6906" i="2"/>
  <c r="K7057" i="2"/>
  <c r="K898" i="2"/>
  <c r="K2360" i="2"/>
  <c r="K2851" i="2"/>
  <c r="K3141" i="2"/>
  <c r="K3427" i="2"/>
  <c r="K3703" i="2"/>
  <c r="K3954" i="2"/>
  <c r="K4207" i="2"/>
  <c r="K4334" i="2"/>
  <c r="K4587" i="2"/>
  <c r="K4838" i="2"/>
  <c r="K5181" i="2"/>
  <c r="K5372" i="2"/>
  <c r="K5551" i="2"/>
  <c r="K5683" i="2"/>
  <c r="K5788" i="2"/>
  <c r="K5902" i="2"/>
  <c r="K6015" i="2"/>
  <c r="K6131" i="2"/>
  <c r="K6234" i="2"/>
  <c r="K6330" i="2"/>
  <c r="K6435" i="2"/>
  <c r="K6540" i="2"/>
  <c r="K6649" i="2"/>
  <c r="K6752" i="2"/>
  <c r="K6848" i="2"/>
  <c r="K6953" i="2"/>
  <c r="K7058" i="2"/>
  <c r="K7167" i="2"/>
  <c r="K1821" i="2"/>
  <c r="K490" i="2"/>
  <c r="K80" i="2"/>
  <c r="J206" i="2"/>
  <c r="J1269" i="2"/>
  <c r="J1039" i="2"/>
  <c r="J763" i="2"/>
  <c r="J463" i="2"/>
  <c r="J163" i="2"/>
  <c r="J1850" i="2"/>
  <c r="J1676" i="2"/>
  <c r="J1504" i="2"/>
  <c r="J1330" i="2"/>
  <c r="J1154" i="2"/>
  <c r="J942" i="2"/>
  <c r="J696" i="2"/>
  <c r="J450" i="2"/>
  <c r="J200" i="2"/>
  <c r="J4695" i="2"/>
  <c r="J4551" i="2"/>
  <c r="J4407" i="2"/>
  <c r="J4263" i="2"/>
  <c r="J4119" i="2"/>
  <c r="J3975" i="2"/>
  <c r="J3831" i="2"/>
  <c r="J3687" i="2"/>
  <c r="J3543" i="2"/>
  <c r="J3399" i="2"/>
  <c r="J3255" i="2"/>
  <c r="J3111" i="2"/>
  <c r="J2967" i="2"/>
  <c r="J2823" i="2"/>
  <c r="J2679" i="2"/>
  <c r="J2535" i="2"/>
  <c r="J2391" i="2"/>
  <c r="J2236" i="2"/>
  <c r="J2079" i="2"/>
  <c r="J1921" i="2"/>
  <c r="J1747" i="2"/>
  <c r="J1575" i="2"/>
  <c r="J1401" i="2"/>
  <c r="J1229" i="2"/>
  <c r="J1033" i="2"/>
  <c r="J799" i="2"/>
  <c r="J509" i="2"/>
  <c r="J221" i="2"/>
  <c r="J1896" i="2"/>
  <c r="J1704" i="2"/>
  <c r="J1536" i="2"/>
  <c r="J1368" i="2"/>
  <c r="J1200" i="2"/>
  <c r="J1001" i="2"/>
  <c r="J738" i="2"/>
  <c r="J495" i="2"/>
  <c r="J252" i="2"/>
  <c r="J2303" i="2"/>
  <c r="J2099" i="2"/>
  <c r="J1871" i="2"/>
  <c r="J1667" i="2"/>
  <c r="J1439" i="2"/>
  <c r="J1235" i="2"/>
  <c r="J969" i="2"/>
  <c r="J683" i="2"/>
  <c r="J357" i="2"/>
  <c r="J61" i="2"/>
  <c r="J992" i="2"/>
  <c r="J759" i="2"/>
  <c r="J486" i="2"/>
  <c r="J240" i="2"/>
  <c r="J1149" i="2"/>
  <c r="J938" i="2"/>
  <c r="J671" i="2"/>
  <c r="J427" i="2"/>
  <c r="J153" i="2"/>
  <c r="J940" i="2"/>
  <c r="J712" i="2"/>
  <c r="J508" i="2"/>
  <c r="J280" i="2"/>
  <c r="J76" i="2"/>
  <c r="J782" i="2"/>
  <c r="J578" i="2"/>
  <c r="J350" i="2"/>
  <c r="J146" i="2"/>
  <c r="J1219" i="2"/>
  <c r="J973" i="2"/>
  <c r="J689" i="2"/>
  <c r="J389" i="2"/>
  <c r="J89" i="2"/>
  <c r="J1806" i="2"/>
  <c r="J1634" i="2"/>
  <c r="J1460" i="2"/>
  <c r="J1288" i="2"/>
  <c r="J1100" i="2"/>
  <c r="J883" i="2"/>
  <c r="J636" i="2"/>
  <c r="J387" i="2"/>
  <c r="J138" i="2"/>
  <c r="J4659" i="2"/>
  <c r="J4515" i="2"/>
  <c r="J4371" i="2"/>
  <c r="J4227" i="2"/>
  <c r="J4083" i="2"/>
  <c r="J3939" i="2"/>
  <c r="J3795" i="2"/>
  <c r="J3651" i="2"/>
  <c r="J3507" i="2"/>
  <c r="J3363" i="2"/>
  <c r="J3219" i="2"/>
  <c r="J3075" i="2"/>
  <c r="J2931" i="2"/>
  <c r="J2787" i="2"/>
  <c r="J2643" i="2"/>
  <c r="J2499" i="2"/>
  <c r="J2354" i="2"/>
  <c r="J2197" i="2"/>
  <c r="J2040" i="2"/>
  <c r="J1877" i="2"/>
  <c r="J1705" i="2"/>
  <c r="J1531" i="2"/>
  <c r="J1359" i="2"/>
  <c r="J1185" i="2"/>
  <c r="J975" i="2"/>
  <c r="J739" i="2"/>
  <c r="J449" i="2"/>
  <c r="J117" i="2"/>
  <c r="J1836" i="2"/>
  <c r="J1668" i="2"/>
  <c r="J1500" i="2"/>
  <c r="J1332" i="2"/>
  <c r="J1132" i="2"/>
  <c r="J922" i="2"/>
  <c r="J684" i="2"/>
  <c r="J444" i="2"/>
  <c r="J202" i="2"/>
  <c r="J2255" i="2"/>
  <c r="J2063" i="2"/>
  <c r="J1823" i="2"/>
  <c r="J1631" i="2"/>
  <c r="J1391" i="2"/>
  <c r="J1199" i="2"/>
  <c r="J906" i="2"/>
  <c r="J633" i="2"/>
  <c r="J287" i="2"/>
  <c r="J7" i="2"/>
  <c r="J939" i="2"/>
  <c r="J716" i="2"/>
  <c r="J428" i="2"/>
  <c r="J198" i="2"/>
  <c r="J1101" i="2"/>
  <c r="J899" i="2"/>
  <c r="J613" i="2"/>
  <c r="J383" i="2"/>
  <c r="J95" i="2"/>
  <c r="J904" i="2"/>
  <c r="J664" i="2"/>
  <c r="J472" i="2"/>
  <c r="J232" i="2"/>
  <c r="J40" i="2"/>
  <c r="J734" i="2"/>
  <c r="J542" i="2"/>
  <c r="J302" i="2"/>
  <c r="J110" i="2"/>
  <c r="J2357" i="2"/>
  <c r="J2186" i="2"/>
  <c r="J2014" i="2"/>
  <c r="J1825" i="2"/>
  <c r="J1615" i="2"/>
  <c r="J1409" i="2"/>
  <c r="J1203" i="2"/>
  <c r="J949" i="2"/>
  <c r="J661" i="2"/>
  <c r="J361" i="2"/>
  <c r="J65" i="2"/>
  <c r="J1792" i="2"/>
  <c r="J1618" i="2"/>
  <c r="J1446" i="2"/>
  <c r="J1274" i="2"/>
  <c r="J1084" i="2"/>
  <c r="J864" i="2"/>
  <c r="J612" i="2"/>
  <c r="J366" i="2"/>
  <c r="J118" i="2"/>
  <c r="J4647" i="2"/>
  <c r="J4503" i="2"/>
  <c r="J4359" i="2"/>
  <c r="J4215" i="2"/>
  <c r="J4071" i="2"/>
  <c r="J3927" i="2"/>
  <c r="J3783" i="2"/>
  <c r="J3639" i="2"/>
  <c r="J3495" i="2"/>
  <c r="J3351" i="2"/>
  <c r="J3207" i="2"/>
  <c r="J3063" i="2"/>
  <c r="J2919" i="2"/>
  <c r="J2775" i="2"/>
  <c r="J2631" i="2"/>
  <c r="J2487" i="2"/>
  <c r="J2341" i="2"/>
  <c r="J2184" i="2"/>
  <c r="J2026" i="2"/>
  <c r="J1863" i="2"/>
  <c r="J1689" i="2"/>
  <c r="J1517" i="2"/>
  <c r="J1345" i="2"/>
  <c r="J1169" i="2"/>
  <c r="J958" i="2"/>
  <c r="J717" i="2"/>
  <c r="J429" i="2"/>
  <c r="J93" i="2"/>
  <c r="J1824" i="2"/>
  <c r="J1656" i="2"/>
  <c r="J1488" i="2"/>
  <c r="J1320" i="2"/>
  <c r="J1118" i="2"/>
  <c r="J907" i="2"/>
  <c r="J668" i="2"/>
  <c r="J426" i="2"/>
  <c r="J132" i="2"/>
  <c r="J2243" i="2"/>
  <c r="J2015" i="2"/>
  <c r="J1811" i="2"/>
  <c r="J1583" i="2"/>
  <c r="J1379" i="2"/>
  <c r="J1145" i="2"/>
  <c r="J890" i="2"/>
  <c r="J563" i="2"/>
  <c r="J271" i="2"/>
  <c r="J1138" i="2"/>
  <c r="J926" i="2"/>
  <c r="J658" i="2"/>
  <c r="J414" i="2"/>
  <c r="J140" i="2"/>
  <c r="J1089" i="2"/>
  <c r="J845" i="2"/>
  <c r="J599" i="2"/>
  <c r="J325" i="2"/>
  <c r="J81" i="2"/>
  <c r="J856" i="2"/>
  <c r="J652" i="2"/>
  <c r="J424" i="2"/>
  <c r="J220" i="2"/>
  <c r="J51" i="2"/>
  <c r="J722" i="2"/>
  <c r="J494" i="2"/>
  <c r="J290" i="2"/>
  <c r="J62" i="2"/>
  <c r="J2299" i="2"/>
  <c r="J2128" i="2"/>
  <c r="J1957" i="2"/>
  <c r="J1755" i="2"/>
  <c r="J1549" i="2"/>
  <c r="J1339" i="2"/>
  <c r="J1123" i="2"/>
  <c r="J861" i="2"/>
  <c r="J561" i="2"/>
  <c r="J263" i="2"/>
  <c r="J1906" i="2"/>
  <c r="J1734" i="2"/>
  <c r="J1562" i="2"/>
  <c r="J1388" i="2"/>
  <c r="J1216" i="2"/>
  <c r="J1014" i="2"/>
  <c r="J780" i="2"/>
  <c r="J534" i="2"/>
  <c r="J282" i="2"/>
  <c r="J32" i="2"/>
  <c r="J4599" i="2"/>
  <c r="J4455" i="2"/>
  <c r="J4311" i="2"/>
  <c r="J4167" i="2"/>
  <c r="J4023" i="2"/>
  <c r="J3879" i="2"/>
  <c r="J3735" i="2"/>
  <c r="J3591" i="2"/>
  <c r="J3447" i="2"/>
  <c r="J3303" i="2"/>
  <c r="J3159" i="2"/>
  <c r="J3015" i="2"/>
  <c r="J2871" i="2"/>
  <c r="J2727" i="2"/>
  <c r="J2583" i="2"/>
  <c r="J2439" i="2"/>
  <c r="J2288" i="2"/>
  <c r="J2131" i="2"/>
  <c r="J1974" i="2"/>
  <c r="J1805" i="2"/>
  <c r="J1633" i="2"/>
  <c r="J1459" i="2"/>
  <c r="J1287" i="2"/>
  <c r="J1099" i="2"/>
  <c r="J882" i="2"/>
  <c r="J593" i="2"/>
  <c r="J301" i="2"/>
  <c r="J9" i="2"/>
  <c r="J1776" i="2"/>
  <c r="J1608" i="2"/>
  <c r="J1416" i="2"/>
  <c r="J1248" i="2"/>
  <c r="J1060" i="2"/>
  <c r="J840" i="2"/>
  <c r="J598" i="2"/>
  <c r="J322" i="2"/>
  <c r="J25" i="2"/>
  <c r="J2159" i="2"/>
  <c r="J1955" i="2"/>
  <c r="J1727" i="2"/>
  <c r="J1523" i="2"/>
  <c r="J1295" i="2"/>
  <c r="J1073" i="2"/>
  <c r="J769" i="2"/>
  <c r="J477" i="2"/>
  <c r="J149" i="2"/>
  <c r="J1078" i="2"/>
  <c r="J831" i="2"/>
  <c r="J586" i="2"/>
  <c r="J312" i="2"/>
  <c r="J68" i="2"/>
  <c r="J1004" i="2"/>
  <c r="J773" i="2"/>
  <c r="J499" i="2"/>
  <c r="J253" i="2"/>
  <c r="J1000" i="2"/>
  <c r="J796" i="2"/>
  <c r="J568" i="2"/>
  <c r="J364" i="2"/>
  <c r="J136" i="2"/>
  <c r="J866" i="2"/>
  <c r="J638" i="2"/>
  <c r="J434" i="2"/>
  <c r="J2" i="2"/>
  <c r="J186" i="2"/>
  <c r="J2339" i="2"/>
  <c r="J2195" i="2"/>
  <c r="J2051" i="2"/>
  <c r="J1907" i="2"/>
  <c r="J1763" i="2"/>
  <c r="J1619" i="2"/>
  <c r="J1475" i="2"/>
  <c r="J1331" i="2"/>
  <c r="J1187" i="2"/>
  <c r="J1015" i="2"/>
  <c r="J823" i="2"/>
  <c r="J617" i="2"/>
  <c r="J407" i="2"/>
  <c r="J201" i="2"/>
  <c r="J1174" i="2"/>
  <c r="J1030" i="2"/>
  <c r="J874" i="2"/>
  <c r="J702" i="2"/>
  <c r="J528" i="2"/>
  <c r="J356" i="2"/>
  <c r="J183" i="2"/>
  <c r="J6" i="2"/>
  <c r="J1041" i="2"/>
  <c r="J886" i="2"/>
  <c r="J715" i="2"/>
  <c r="J541" i="2"/>
  <c r="J369" i="2"/>
  <c r="J197" i="2"/>
  <c r="J20" i="2"/>
  <c r="J892" i="2"/>
  <c r="J748" i="2"/>
  <c r="J604" i="2"/>
  <c r="J460" i="2"/>
  <c r="J316" i="2"/>
  <c r="J172" i="2"/>
  <c r="J28" i="2"/>
  <c r="J818" i="2"/>
  <c r="J674" i="2"/>
  <c r="J530" i="2"/>
  <c r="J386" i="2"/>
  <c r="J242" i="2"/>
  <c r="J98" i="2"/>
  <c r="J655" i="2"/>
  <c r="J405" i="2"/>
  <c r="J157" i="2"/>
  <c r="J1884" i="2"/>
  <c r="J1740" i="2"/>
  <c r="J1596" i="2"/>
  <c r="J1452" i="2"/>
  <c r="J1308" i="2"/>
  <c r="J1160" i="2"/>
  <c r="J985" i="2"/>
  <c r="J790" i="2"/>
  <c r="J582" i="2"/>
  <c r="J375" i="2"/>
  <c r="J166" i="2"/>
  <c r="J2327" i="2"/>
  <c r="J2183" i="2"/>
  <c r="J2039" i="2"/>
  <c r="J1895" i="2"/>
  <c r="J1751" i="2"/>
  <c r="J1607" i="2"/>
  <c r="J1463" i="2"/>
  <c r="J1319" i="2"/>
  <c r="J1175" i="2"/>
  <c r="J999" i="2"/>
  <c r="J805" i="2"/>
  <c r="J597" i="2"/>
  <c r="J391" i="2"/>
  <c r="J185" i="2"/>
  <c r="J1162" i="2"/>
  <c r="J1018" i="2"/>
  <c r="J860" i="2"/>
  <c r="J687" i="2"/>
  <c r="J514" i="2"/>
  <c r="J342" i="2"/>
  <c r="J168" i="2"/>
  <c r="J1173" i="2"/>
  <c r="J1029" i="2"/>
  <c r="J873" i="2"/>
  <c r="J701" i="2"/>
  <c r="J527" i="2"/>
  <c r="J355" i="2"/>
  <c r="J181" i="2"/>
  <c r="J5" i="2"/>
  <c r="J880" i="2"/>
  <c r="J736" i="2"/>
  <c r="J592" i="2"/>
  <c r="J448" i="2"/>
  <c r="J304" i="2"/>
  <c r="J160" i="2"/>
  <c r="J16" i="2"/>
  <c r="J806" i="2"/>
  <c r="J662" i="2"/>
  <c r="J518" i="2"/>
  <c r="J374" i="2"/>
  <c r="J230" i="2"/>
  <c r="J86" i="2"/>
  <c r="J635" i="2"/>
  <c r="J385" i="2"/>
  <c r="J137" i="2"/>
  <c r="J1872" i="2"/>
  <c r="J1728" i="2"/>
  <c r="J1584" i="2"/>
  <c r="J1440" i="2"/>
  <c r="J1296" i="2"/>
  <c r="J1146" i="2"/>
  <c r="J970" i="2"/>
  <c r="J771" i="2"/>
  <c r="J564" i="2"/>
  <c r="J358" i="2"/>
  <c r="J150" i="2"/>
  <c r="J2315" i="2"/>
  <c r="J2171" i="2"/>
  <c r="J2027" i="2"/>
  <c r="J1883" i="2"/>
  <c r="J1739" i="2"/>
  <c r="J1595" i="2"/>
  <c r="J1451" i="2"/>
  <c r="J1307" i="2"/>
  <c r="J1159" i="2"/>
  <c r="J984" i="2"/>
  <c r="J789" i="2"/>
  <c r="J581" i="2"/>
  <c r="J373" i="2"/>
  <c r="J165" i="2"/>
  <c r="J1150" i="2"/>
  <c r="J1005" i="2"/>
  <c r="J846" i="2"/>
  <c r="J672" i="2"/>
  <c r="J500" i="2"/>
  <c r="J327" i="2"/>
  <c r="J154" i="2"/>
  <c r="J1161" i="2"/>
  <c r="J1017" i="2"/>
  <c r="J859" i="2"/>
  <c r="J685" i="2"/>
  <c r="J513" i="2"/>
  <c r="J341" i="2"/>
  <c r="J167" i="2"/>
  <c r="J1012" i="2"/>
  <c r="J868" i="2"/>
  <c r="J724" i="2"/>
  <c r="J580" i="2"/>
  <c r="J436" i="2"/>
  <c r="J292" i="2"/>
  <c r="J148" i="2"/>
  <c r="J4" i="2"/>
  <c r="J794" i="2"/>
  <c r="J650" i="2"/>
  <c r="J506" i="2"/>
  <c r="J362" i="2"/>
  <c r="J218" i="2"/>
  <c r="J74" i="2"/>
  <c r="J99" i="2"/>
  <c r="J2279" i="2"/>
  <c r="J2135" i="2"/>
  <c r="J1991" i="2"/>
  <c r="J1847" i="2"/>
  <c r="J1703" i="2"/>
  <c r="J1559" i="2"/>
  <c r="J1415" i="2"/>
  <c r="J1271" i="2"/>
  <c r="J1117" i="2"/>
  <c r="J936" i="2"/>
  <c r="J737" i="2"/>
  <c r="J529" i="2"/>
  <c r="J321" i="2"/>
  <c r="J115" i="2"/>
  <c r="J1114" i="2"/>
  <c r="J966" i="2"/>
  <c r="J802" i="2"/>
  <c r="J630" i="2"/>
  <c r="J456" i="2"/>
  <c r="J284" i="2"/>
  <c r="J111" i="2"/>
  <c r="J1125" i="2"/>
  <c r="J978" i="2"/>
  <c r="J815" i="2"/>
  <c r="J643" i="2"/>
  <c r="J469" i="2"/>
  <c r="J297" i="2"/>
  <c r="J125" i="2"/>
  <c r="J976" i="2"/>
  <c r="J832" i="2"/>
  <c r="J688" i="2"/>
  <c r="J544" i="2"/>
  <c r="J400" i="2"/>
  <c r="J256" i="2"/>
  <c r="J112" i="2"/>
  <c r="J27" i="2"/>
  <c r="J758" i="2"/>
  <c r="J614" i="2"/>
  <c r="J470" i="2"/>
  <c r="J326" i="2"/>
  <c r="J182" i="2"/>
  <c r="J38" i="2"/>
  <c r="J2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D7D0A-A894-4042-B4A1-51994F178B7E}" keepAlive="1" name="Query - Table3" description="Connection to the 'Table3' query in the workbook." type="5" refreshedVersion="8" background="1" saveData="1">
    <dbPr connection="Provider=Microsoft.Mashup.OleDb.1;Data Source=$Workbook$;Location=Table3;Extended Properties=&quot;&quot;" command="SELECT * FROM [Table3]"/>
  </connection>
  <connection id="2" xr16:uid="{ED31D551-24D7-4F22-8D33-CDD4774BF7B9}" keepAlive="1" name="Query - Table3 (2)" description="Connection to the 'Table3 (2)' query in the workbook." type="5" refreshedVersion="8" background="1" saveData="1">
    <dbPr connection="Provider=Microsoft.Mashup.OleDb.1;Data Source=$Workbook$;Location=&quot;Table3 (2)&quot;;Extended Properties=&quot;&quot;" command="SELECT * FROM [Table3 (2)]"/>
  </connection>
  <connection id="3" xr16:uid="{BA8C55BE-9864-4034-B84B-6C41C0CEA12B}" keepAlive="1" name="Query - Table3 (3)" description="Connection to the 'Table3 (3)' query in the workbook." type="5" refreshedVersion="8" background="1" saveData="1">
    <dbPr connection="Provider=Microsoft.Mashup.OleDb.1;Data Source=$Workbook$;Location=&quot;Table3 (3)&quot;;Extended Properties=&quot;&quot;" command="SELECT * FROM [Table3 (3)]"/>
  </connection>
  <connection id="4" xr16:uid="{F83F08F0-B287-444D-869A-7A66B85EF831}" keepAlive="1" name="Query - Table3 (4)" description="Connection to the 'Table3 (4)' query in the workbook." type="5" refreshedVersion="8" background="1" saveData="1">
    <dbPr connection="Provider=Microsoft.Mashup.OleDb.1;Data Source=$Workbook$;Location=&quot;Table3 (4)&quot;;Extended Properties=&quot;&quot;" command="SELECT * FROM [Table3 (4)]"/>
  </connection>
  <connection id="5" xr16:uid="{732B5E84-7D9D-45EE-867F-5B2898FD2D40}" keepAlive="1" name="Query - Table3 (5)" description="Connection to the 'Table3 (5)' query in the workbook." type="5" refreshedVersion="8" background="1" saveData="1">
    <dbPr connection="Provider=Microsoft.Mashup.OleDb.1;Data Source=$Workbook$;Location=&quot;Table3 (5)&quot;;Extended Properties=&quot;&quot;" command="SELECT * FROM [Table3 (5)]"/>
  </connection>
  <connection id="6" xr16:uid="{3708BC1C-9CDB-49A6-AD56-E492C1760887}" keepAlive="1" name="Query - Table3 (6)" description="Connection to the 'Table3 (6)' query in the workbook." type="5" refreshedVersion="8" background="1" saveData="1">
    <dbPr connection="Provider=Microsoft.Mashup.OleDb.1;Data Source=$Workbook$;Location=&quot;Table3 (6)&quot;;Extended Properties=&quot;&quot;" command="SELECT * FROM [Table3 (6)]"/>
  </connection>
  <connection id="7" xr16:uid="{6E65D7FB-F32B-4DB4-8E7F-D452F4E144E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C8998C59-3D9B-432D-9F2D-07C7F96FF73E}" name="WorksheetConnection_Statistics.xlsx!Table3_1" type="102" refreshedVersion="8" minRefreshableVersion="5">
    <extLst>
      <ext xmlns:x15="http://schemas.microsoft.com/office/spreadsheetml/2010/11/main" uri="{DE250136-89BD-433C-8126-D09CA5730AF9}">
        <x15:connection id="Table3_1" autoDelete="1">
          <x15:rangePr sourceName="_xlcn.WorksheetConnection_Statistics.xlsxTable3_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3_1].[Status].&amp;[Hired]}"/>
    <s v="{[Table3_1].[event_name].&amp;[Male],[Table3_1].[event_name].&amp;[Female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<sst xmlns="http://schemas.openxmlformats.org/spreadsheetml/2006/main" count="75625" uniqueCount="106">
  <si>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</si>
  <si>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</si>
  <si>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</si>
  <si>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</si>
  <si>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</si>
  <si>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</si>
  <si>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</si>
  <si>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</si>
  <si>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</si>
  <si>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</si>
  <si>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</si>
  <si>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</si>
  <si>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</si>
  <si>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</si>
  <si>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</si>
  <si>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</si>
  <si>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</si>
  <si>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</si>
  <si>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</si>
  <si>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</si>
  <si>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</si>
  <si>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</si>
  <si>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</si>
  <si>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</si>
  <si>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</si>
  <si>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</si>
  <si>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</si>
  <si>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</si>
  <si>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</si>
  <si>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</si>
  <si>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</si>
  <si>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</si>
  <si>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</si>
  <si>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application_id</t>
  </si>
  <si>
    <t>Offered Salary</t>
  </si>
  <si>
    <t xml:space="preserve"> </t>
  </si>
  <si>
    <t>Interview Taken Date</t>
  </si>
  <si>
    <t>Interview Taken Time</t>
  </si>
  <si>
    <t>Average of Offered Salary</t>
  </si>
  <si>
    <t>Row Labels</t>
  </si>
  <si>
    <t>Grand Total</t>
  </si>
  <si>
    <t>Column Labels</t>
  </si>
  <si>
    <t>(Multiple Items)</t>
  </si>
  <si>
    <t>Total Avg Salary</t>
  </si>
  <si>
    <t>Descriptive Statistics</t>
  </si>
  <si>
    <t>Mean</t>
  </si>
  <si>
    <t>Median</t>
  </si>
  <si>
    <t>Central Tendancy of Offered Salary</t>
  </si>
  <si>
    <t>Mode</t>
  </si>
  <si>
    <t>Range</t>
  </si>
  <si>
    <t>Variance</t>
  </si>
  <si>
    <t>Standard Deviation</t>
  </si>
  <si>
    <t>Max</t>
  </si>
  <si>
    <t>Min</t>
  </si>
  <si>
    <t>Dispersion of Offered Salary</t>
  </si>
  <si>
    <t>Frequency and Percentage of ‘Hired’ and ‘Rejected’ statuses</t>
  </si>
  <si>
    <t>Frequency</t>
  </si>
  <si>
    <t>Percentage</t>
  </si>
  <si>
    <t>Interview Result</t>
  </si>
  <si>
    <t>Correlation Analysis:</t>
  </si>
  <si>
    <t>Correlation between Offered Salary and Status</t>
  </si>
  <si>
    <t>May</t>
  </si>
  <si>
    <t>Jun</t>
  </si>
  <si>
    <t>Jul</t>
  </si>
  <si>
    <t>Aug</t>
  </si>
  <si>
    <t>Count of Status</t>
  </si>
  <si>
    <t>Trend Analysis</t>
  </si>
  <si>
    <r>
      <t>Comparative Analysis</t>
    </r>
    <r>
      <rPr>
        <sz val="10"/>
        <color rgb="FFFF0000"/>
        <rFont val="Segoe UI"/>
        <family val="2"/>
      </rPr>
      <t>:</t>
    </r>
  </si>
  <si>
    <t>Outliers</t>
  </si>
  <si>
    <t>Lower Bound</t>
  </si>
  <si>
    <t>Higher Bound</t>
  </si>
  <si>
    <t>Outlier</t>
  </si>
  <si>
    <t>Outliers H/L</t>
  </si>
  <si>
    <t>Z-scores</t>
  </si>
  <si>
    <t>Descriptive Statistics after removing outliers)</t>
  </si>
  <si>
    <t>A. Hiring Analysis: The hiring process involves bringing new individuals into the organization for various roles.
Your Task: Determine the gender distribution of hires. How many males and females have been hired by the company?</t>
  </si>
  <si>
    <t>Answer</t>
  </si>
  <si>
    <t>Gender</t>
  </si>
  <si>
    <t>B. Salary Analysis: The average salary is calculated by adding up the salaries of a group of employees and then dividing the total by the number of employees.
Your Task: What is the average salary offered by this company? Use Excel functions to calculate this.</t>
  </si>
  <si>
    <t>Average of Offered Salary using excel function</t>
  </si>
  <si>
    <t>Salary Range</t>
  </si>
  <si>
    <t>Count of Offered Salary</t>
  </si>
  <si>
    <t>10000-29999</t>
  </si>
  <si>
    <t>30000-49999</t>
  </si>
  <si>
    <t>50000-69999</t>
  </si>
  <si>
    <t>70000-89999</t>
  </si>
  <si>
    <t>90000-109999</t>
  </si>
  <si>
    <t>C. Salary Distribution: Class intervals represent ranges of values, in this case, salary ranges. The class interval is the difference between the upper and lower limits of a class.
Your Task: Create class intervals for the salaries in the company. This will help you understand the salary distribution.</t>
  </si>
  <si>
    <t>To anwer this question used table from "Table exclude outliers" sheet. Salary Ranges calculated after removing the High and Low outliers from the data. Refer "Table3" sheet for outliers calculation</t>
  </si>
  <si>
    <t>D. Departmental Analysis: Visualizing data through charts and plots is a crucial part of data analysis.
Your Task: Use a pie chart, bar graph, or any other suitable visualization to show the proportion of people working in different departments.</t>
  </si>
  <si>
    <t>Count of Post Name</t>
  </si>
  <si>
    <t>E. Position Tier Analysis: Different positions within a company often have different tiers or levels.
Your Task: Use a chart or graph to represent the different position tiers within the company. This will help you understand the distribution of positions across different tiers.</t>
  </si>
  <si>
    <t>Salary offered - Male</t>
  </si>
  <si>
    <t>Salarty offered - female</t>
  </si>
  <si>
    <t>t-Test: Two-Sample Assuming Equal Variances</t>
  </si>
  <si>
    <t>Variable 1</t>
  </si>
  <si>
    <t>Variable 2</t>
  </si>
  <si>
    <t>Observations</t>
  </si>
  <si>
    <t>Pooled Variance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</si>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</sst>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"/>
    <numFmt numFmtId="165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0000"/>
      <name val="Segoe UI"/>
      <family val="2"/>
    </font>
    <font>
      <sz val="10"/>
      <color rgb="FFFF0000"/>
      <name val="Segoe UI"/>
      <family val="2"/>
    </font>
    <font>
      <b/>
      <sz val="10"/>
      <name val="Segoe UI"/>
      <family val="2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1" xfId="0" applyBorder="1"/>
    <xf numFmtId="0" fontId="2" fillId="0" borderId="0" xfId="0" applyFont="1"/>
    <xf numFmtId="0" fontId="3" fillId="0" borderId="0" xfId="0" applyFont="1"/>
    <xf numFmtId="0" fontId="1" fillId="0" borderId="1" xfId="0" applyFont="1" applyBorder="1" applyAlignment="1">
      <alignment horizontal="center"/>
    </xf>
    <xf numFmtId="0" fontId="1" fillId="2" borderId="2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NumberFormat="1"/>
    <xf numFmtId="0" fontId="0" fillId="0" borderId="0" xfId="0" applyFill="1" applyBorder="1" applyAlignment="1">
      <alignment horizontal="left"/>
    </xf>
    <xf numFmtId="0" fontId="5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/>
    <xf numFmtId="0" fontId="0" fillId="0" borderId="3" xfId="0" applyFill="1" applyBorder="1" applyAlignment="1"/>
    <xf numFmtId="0" fontId="6" fillId="0" borderId="4" xfId="0" applyFont="1" applyFill="1" applyBorder="1" applyAlignment="1">
      <alignment horizontal="center"/>
    </xf>
  </cellXfs>
  <cellStyles count="1">
    <cellStyle name="Normal" xfId="0" builtinId="0"/>
  </cellStyles>
  <dxfs count="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64" formatCode="dd\/mm\/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[$-F400]h:mm:ss\ AM/PM"/>
    </dxf>
    <dxf>
      <numFmt numFmtId="164" formatCode="dd\/mm\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4 - Hiring Process Analytics.xlsx]Question D!PivotTable14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D'!$A$6:$A$15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'Question D'!$B$6:$B$15</c:f>
              <c:numCache>
                <c:formatCode>0.00</c:formatCode>
                <c:ptCount val="9"/>
                <c:pt idx="0">
                  <c:v>49628.006944444445</c:v>
                </c:pt>
                <c:pt idx="1">
                  <c:v>58722.093023255817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49326.682730923698</c:v>
                </c:pt>
                <c:pt idx="8">
                  <c:v>50629.884184914845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5-4FE5-843A-C5775F532D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66409408"/>
        <c:axId val="371151904"/>
      </c:barChart>
      <c:catAx>
        <c:axId val="366409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151904"/>
        <c:crosses val="autoZero"/>
        <c:auto val="1"/>
        <c:lblAlgn val="ctr"/>
        <c:lblOffset val="100"/>
        <c:noMultiLvlLbl val="0"/>
      </c:catAx>
      <c:valAx>
        <c:axId val="371151904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366409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4 - Hiring Process Analytics.xlsx]Question D!PivotTable15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 D'!$B$19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'Question D'!$A$20:$A$23</c:f>
              <c:strCache>
                <c:ptCount val="3"/>
                <c:pt idx="0">
                  <c:v>Don’t want to say</c:v>
                </c:pt>
                <c:pt idx="1">
                  <c:v>Female</c:v>
                </c:pt>
                <c:pt idx="2">
                  <c:v>Male</c:v>
                </c:pt>
              </c:strCache>
            </c:strRef>
          </c:cat>
          <c:val>
            <c:numRef>
              <c:f>'Question D'!$B$20:$B$23</c:f>
              <c:numCache>
                <c:formatCode>0.00</c:formatCode>
                <c:ptCount val="3"/>
                <c:pt idx="0">
                  <c:v>49906.791348600505</c:v>
                </c:pt>
                <c:pt idx="1">
                  <c:v>50094.165922619046</c:v>
                </c:pt>
                <c:pt idx="2">
                  <c:v>49920.080743821876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C-4E84-987B-B05603199D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66387328"/>
        <c:axId val="362820384"/>
      </c:barChart>
      <c:catAx>
        <c:axId val="366387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820384"/>
        <c:crosses val="autoZero"/>
        <c:auto val="1"/>
        <c:lblAlgn val="ctr"/>
        <c:lblOffset val="100"/>
        <c:noMultiLvlLbl val="0"/>
      </c:catAx>
      <c:valAx>
        <c:axId val="362820384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36638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4 - Hiring Process Analytics.xlsx]Question D!PivotTable14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83333333333334E-2"/>
          <c:y val="9.1569767441860475E-2"/>
          <c:w val="0.81388888888888888"/>
          <c:h val="0.80394056847545214"/>
        </c:manualLayout>
      </c:layout>
      <c:ofPieChart>
        <c:ofPieType val="pie"/>
        <c:varyColors val="1"/>
        <c:ser>
          <c:idx val="0"/>
          <c:order val="0"/>
          <c:tx>
            <c:strRef>
              <c:f>'Question D'!$B$5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'Question D'!$A$6:$A$15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'Question D'!$B$6:$B$15</c:f>
              <c:numCache>
                <c:formatCode>0.00</c:formatCode>
                <c:ptCount val="9"/>
                <c:pt idx="0">
                  <c:v>49628.006944444445</c:v>
                </c:pt>
                <c:pt idx="1">
                  <c:v>58722.093023255817</c:v>
                </c:pt>
                <c:pt idx="2">
                  <c:v>49002.278350515466</c:v>
                </c:pt>
                <c:pt idx="3">
                  <c:v>48489.935384615383</c:v>
                </c:pt>
                <c:pt idx="4">
                  <c:v>49151.354384698665</c:v>
                </c:pt>
                <c:pt idx="5">
                  <c:v>49448.484210526316</c:v>
                </c:pt>
                <c:pt idx="6">
                  <c:v>52564.774774774778</c:v>
                </c:pt>
                <c:pt idx="7">
                  <c:v>49326.682730923698</c:v>
                </c:pt>
                <c:pt idx="8">
                  <c:v>50629.884184914845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B2-4BA9-9637-DAB160D3E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219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4 - Hiring Process Analytics.xlsx]Question E!PivotTable20</c:name>
    <c:fmtId val="3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star"/>
          <c:size val="6"/>
          <c:spPr>
            <a:noFill/>
            <a:ln w="952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plus"/>
          <c:size val="6"/>
          <c:spPr>
            <a:noFill/>
            <a:ln w="9525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dot"/>
          <c:size val="6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dash"/>
          <c:size val="6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'Question E'!$B$25:$B$26</c:f>
              <c:strCache>
                <c:ptCount val="1"/>
                <c:pt idx="0">
                  <c:v>Finance Department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E'!$B$27:$B$42</c:f>
              <c:numCache>
                <c:formatCode>General</c:formatCode>
                <c:ptCount val="15"/>
                <c:pt idx="0">
                  <c:v>13</c:v>
                </c:pt>
                <c:pt idx="1">
                  <c:v>4</c:v>
                </c:pt>
                <c:pt idx="2">
                  <c:v>68</c:v>
                </c:pt>
                <c:pt idx="3">
                  <c:v>4</c:v>
                </c:pt>
                <c:pt idx="4">
                  <c:v>107</c:v>
                </c:pt>
                <c:pt idx="5">
                  <c:v>9</c:v>
                </c:pt>
                <c:pt idx="6">
                  <c:v>3</c:v>
                </c:pt>
                <c:pt idx="7">
                  <c:v>41</c:v>
                </c:pt>
                <c:pt idx="8">
                  <c:v>12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E-490A-AF94-29D0AC243BB9}"/>
            </c:ext>
          </c:extLst>
        </c:ser>
        <c:ser>
          <c:idx val="1"/>
          <c:order val="1"/>
          <c:tx>
            <c:strRef>
              <c:f>'Question E'!$C$25:$C$26</c:f>
              <c:strCache>
                <c:ptCount val="1"/>
                <c:pt idx="0">
                  <c:v>General Management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E'!$C$27:$C$42</c:f>
              <c:numCache>
                <c:formatCode>General</c:formatCode>
                <c:ptCount val="15"/>
                <c:pt idx="0">
                  <c:v>2</c:v>
                </c:pt>
                <c:pt idx="1">
                  <c:v>10</c:v>
                </c:pt>
                <c:pt idx="2">
                  <c:v>29</c:v>
                </c:pt>
                <c:pt idx="3">
                  <c:v>7</c:v>
                </c:pt>
                <c:pt idx="4">
                  <c:v>39</c:v>
                </c:pt>
                <c:pt idx="5">
                  <c:v>1</c:v>
                </c:pt>
                <c:pt idx="6">
                  <c:v>1</c:v>
                </c:pt>
                <c:pt idx="7">
                  <c:v>31</c:v>
                </c:pt>
                <c:pt idx="8">
                  <c:v>9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AE-490A-AF94-29D0AC243BB9}"/>
            </c:ext>
          </c:extLst>
        </c:ser>
        <c:ser>
          <c:idx val="2"/>
          <c:order val="2"/>
          <c:tx>
            <c:strRef>
              <c:f>'Question E'!$D$25:$D$26</c:f>
              <c:strCache>
                <c:ptCount val="1"/>
                <c:pt idx="0">
                  <c:v>Human Resource Department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E'!$D$27:$D$42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21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7">
                  <c:v>42</c:v>
                </c:pt>
                <c:pt idx="8">
                  <c:v>6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AE-490A-AF94-29D0AC243BB9}"/>
            </c:ext>
          </c:extLst>
        </c:ser>
        <c:ser>
          <c:idx val="3"/>
          <c:order val="3"/>
          <c:tx>
            <c:strRef>
              <c:f>'Question E'!$E$25:$E$26</c:f>
              <c:strCache>
                <c:ptCount val="1"/>
                <c:pt idx="0">
                  <c:v>Marketing Department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E'!$E$27:$E$42</c:f>
              <c:numCache>
                <c:formatCode>General</c:formatCode>
                <c:ptCount val="15"/>
                <c:pt idx="0">
                  <c:v>28</c:v>
                </c:pt>
                <c:pt idx="1">
                  <c:v>18</c:v>
                </c:pt>
                <c:pt idx="2">
                  <c:v>74</c:v>
                </c:pt>
                <c:pt idx="3">
                  <c:v>26</c:v>
                </c:pt>
                <c:pt idx="4">
                  <c:v>70</c:v>
                </c:pt>
                <c:pt idx="5">
                  <c:v>13</c:v>
                </c:pt>
                <c:pt idx="6">
                  <c:v>1</c:v>
                </c:pt>
                <c:pt idx="7">
                  <c:v>30</c:v>
                </c:pt>
                <c:pt idx="8">
                  <c:v>15</c:v>
                </c:pt>
                <c:pt idx="9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AE-490A-AF94-29D0AC243BB9}"/>
            </c:ext>
          </c:extLst>
        </c:ser>
        <c:ser>
          <c:idx val="4"/>
          <c:order val="4"/>
          <c:tx>
            <c:strRef>
              <c:f>'Question E'!$F$25:$F$26</c:f>
              <c:strCache>
                <c:ptCount val="1"/>
                <c:pt idx="0">
                  <c:v>Operations Department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E'!$F$27:$F$42</c:f>
              <c:numCache>
                <c:formatCode>General</c:formatCode>
                <c:ptCount val="15"/>
                <c:pt idx="0">
                  <c:v>158</c:v>
                </c:pt>
                <c:pt idx="1">
                  <c:v>99</c:v>
                </c:pt>
                <c:pt idx="2">
                  <c:v>671</c:v>
                </c:pt>
                <c:pt idx="3">
                  <c:v>98</c:v>
                </c:pt>
                <c:pt idx="4">
                  <c:v>711</c:v>
                </c:pt>
                <c:pt idx="5">
                  <c:v>94</c:v>
                </c:pt>
                <c:pt idx="6">
                  <c:v>38</c:v>
                </c:pt>
                <c:pt idx="7">
                  <c:v>272</c:v>
                </c:pt>
                <c:pt idx="8">
                  <c:v>278</c:v>
                </c:pt>
                <c:pt idx="9">
                  <c:v>351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CAE-490A-AF94-29D0AC243BB9}"/>
            </c:ext>
          </c:extLst>
        </c:ser>
        <c:ser>
          <c:idx val="5"/>
          <c:order val="5"/>
          <c:tx>
            <c:strRef>
              <c:f>'Question E'!$G$25:$G$26</c:f>
              <c:strCache>
                <c:ptCount val="1"/>
                <c:pt idx="0">
                  <c:v>Production Department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E'!$G$27:$G$42</c:f>
              <c:numCache>
                <c:formatCode>General</c:formatCode>
                <c:ptCount val="15"/>
                <c:pt idx="0">
                  <c:v>40</c:v>
                </c:pt>
                <c:pt idx="1">
                  <c:v>8</c:v>
                </c:pt>
                <c:pt idx="2">
                  <c:v>79</c:v>
                </c:pt>
                <c:pt idx="3">
                  <c:v>8</c:v>
                </c:pt>
                <c:pt idx="4">
                  <c:v>87</c:v>
                </c:pt>
                <c:pt idx="5">
                  <c:v>28</c:v>
                </c:pt>
                <c:pt idx="6">
                  <c:v>3</c:v>
                </c:pt>
                <c:pt idx="7">
                  <c:v>37</c:v>
                </c:pt>
                <c:pt idx="8">
                  <c:v>26</c:v>
                </c:pt>
                <c:pt idx="9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CAE-490A-AF94-29D0AC243BB9}"/>
            </c:ext>
          </c:extLst>
        </c:ser>
        <c:ser>
          <c:idx val="6"/>
          <c:order val="6"/>
          <c:tx>
            <c:strRef>
              <c:f>'Question E'!$H$25:$H$26</c:f>
              <c:strCache>
                <c:ptCount val="1"/>
                <c:pt idx="0">
                  <c:v>Purchase Department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E'!$H$27:$H$42</c:f>
              <c:numCache>
                <c:formatCode>General</c:formatCode>
                <c:ptCount val="15"/>
                <c:pt idx="0">
                  <c:v>22</c:v>
                </c:pt>
                <c:pt idx="1">
                  <c:v>5</c:v>
                </c:pt>
                <c:pt idx="2">
                  <c:v>107</c:v>
                </c:pt>
                <c:pt idx="3">
                  <c:v>4</c:v>
                </c:pt>
                <c:pt idx="4">
                  <c:v>74</c:v>
                </c:pt>
                <c:pt idx="5">
                  <c:v>2</c:v>
                </c:pt>
                <c:pt idx="6">
                  <c:v>3</c:v>
                </c:pt>
                <c:pt idx="7">
                  <c:v>36</c:v>
                </c:pt>
                <c:pt idx="8">
                  <c:v>23</c:v>
                </c:pt>
                <c:pt idx="9">
                  <c:v>55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CAE-490A-AF94-29D0AC243BB9}"/>
            </c:ext>
          </c:extLst>
        </c:ser>
        <c:ser>
          <c:idx val="7"/>
          <c:order val="7"/>
          <c:tx>
            <c:strRef>
              <c:f>'Question E'!$I$25:$I$26</c:f>
              <c:strCache>
                <c:ptCount val="1"/>
                <c:pt idx="0">
                  <c:v>Sales Department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E'!$I$27:$I$42</c:f>
              <c:numCache>
                <c:formatCode>General</c:formatCode>
                <c:ptCount val="15"/>
                <c:pt idx="0">
                  <c:v>28</c:v>
                </c:pt>
                <c:pt idx="1">
                  <c:v>23</c:v>
                </c:pt>
                <c:pt idx="2">
                  <c:v>216</c:v>
                </c:pt>
                <c:pt idx="3">
                  <c:v>48</c:v>
                </c:pt>
                <c:pt idx="4">
                  <c:v>175</c:v>
                </c:pt>
                <c:pt idx="5">
                  <c:v>2</c:v>
                </c:pt>
                <c:pt idx="6">
                  <c:v>11</c:v>
                </c:pt>
                <c:pt idx="7">
                  <c:v>88</c:v>
                </c:pt>
                <c:pt idx="8">
                  <c:v>43</c:v>
                </c:pt>
                <c:pt idx="9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CAE-490A-AF94-29D0AC243BB9}"/>
            </c:ext>
          </c:extLst>
        </c:ser>
        <c:ser>
          <c:idx val="8"/>
          <c:order val="8"/>
          <c:tx>
            <c:strRef>
              <c:f>'Question E'!$J$25:$J$26</c:f>
              <c:strCache>
                <c:ptCount val="1"/>
                <c:pt idx="0">
                  <c:v>Service Department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 E'!$A$27:$A$42</c:f>
              <c:strCache>
                <c:ptCount val="15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m7</c:v>
                </c:pt>
                <c:pt idx="12">
                  <c:v>n10</c:v>
                </c:pt>
                <c:pt idx="13">
                  <c:v>n6</c:v>
                </c:pt>
                <c:pt idx="14">
                  <c:v>n9</c:v>
                </c:pt>
              </c:strCache>
            </c:strRef>
          </c:cat>
          <c:val>
            <c:numRef>
              <c:f>'Question E'!$J$27:$J$42</c:f>
              <c:numCache>
                <c:formatCode>General</c:formatCode>
                <c:ptCount val="15"/>
                <c:pt idx="0">
                  <c:v>170</c:v>
                </c:pt>
                <c:pt idx="1">
                  <c:v>63</c:v>
                </c:pt>
                <c:pt idx="2">
                  <c:v>482</c:v>
                </c:pt>
                <c:pt idx="3">
                  <c:v>119</c:v>
                </c:pt>
                <c:pt idx="4">
                  <c:v>522</c:v>
                </c:pt>
                <c:pt idx="5">
                  <c:v>71</c:v>
                </c:pt>
                <c:pt idx="6">
                  <c:v>29</c:v>
                </c:pt>
                <c:pt idx="7">
                  <c:v>210</c:v>
                </c:pt>
                <c:pt idx="8">
                  <c:v>115</c:v>
                </c:pt>
                <c:pt idx="9">
                  <c:v>270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CAE-490A-AF94-29D0AC243BB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1455574768"/>
        <c:axId val="366494336"/>
      </c:barChart>
      <c:catAx>
        <c:axId val="14555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94336"/>
        <c:crosses val="autoZero"/>
        <c:auto val="1"/>
        <c:lblAlgn val="ctr"/>
        <c:lblOffset val="100"/>
        <c:noMultiLvlLbl val="0"/>
      </c:catAx>
      <c:valAx>
        <c:axId val="3664943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555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829577532581886"/>
          <c:y val="0.10512953241955866"/>
          <c:w val="0.31091673815853926"/>
          <c:h val="0.72492612034606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4 - Hiring Process Analytics.xlsx]Sheet2!PivotTable12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Sheet2!$A$5:$A$9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Sheet2!$B$5:$B$9</c:f>
              <c:numCache>
                <c:formatCode>General</c:formatCode>
                <c:ptCount val="4"/>
                <c:pt idx="0">
                  <c:v>1095</c:v>
                </c:pt>
                <c:pt idx="1">
                  <c:v>1079</c:v>
                </c:pt>
                <c:pt idx="2">
                  <c:v>1296</c:v>
                </c:pt>
                <c:pt idx="3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3-4E6B-AE32-C94141DE4BB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Rejected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Sheet2!$A$5:$A$9</c:f>
              <c:strCache>
                <c:ptCount val="4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</c:strCache>
            </c:strRef>
          </c:cat>
          <c:val>
            <c:numRef>
              <c:f>Sheet2!$C$5:$C$9</c:f>
              <c:numCache>
                <c:formatCode>General</c:formatCode>
                <c:ptCount val="4"/>
                <c:pt idx="0">
                  <c:v>651</c:v>
                </c:pt>
                <c:pt idx="1">
                  <c:v>561</c:v>
                </c:pt>
                <c:pt idx="2">
                  <c:v>650</c:v>
                </c:pt>
                <c:pt idx="3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B3-4E6B-AE32-C94141DE4BB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66401248"/>
        <c:axId val="1292463712"/>
      </c:lineChart>
      <c:catAx>
        <c:axId val="3664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463712"/>
        <c:crosses val="autoZero"/>
        <c:auto val="1"/>
        <c:lblAlgn val="ctr"/>
        <c:lblOffset val="100"/>
        <c:noMultiLvlLbl val="0"/>
      </c:catAx>
      <c:valAx>
        <c:axId val="12924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4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4</xdr:row>
      <xdr:rowOff>7620</xdr:rowOff>
    </xdr:from>
    <xdr:to>
      <xdr:col>9</xdr:col>
      <xdr:colOff>175260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A4447-38B5-3A47-3AF2-B2300A28D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45720</xdr:colOff>
      <xdr:row>17</xdr:row>
      <xdr:rowOff>160020</xdr:rowOff>
    </xdr:from>
    <xdr:to>
      <xdr:col>8</xdr:col>
      <xdr:colOff>289560</xdr:colOff>
      <xdr:row>23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36120C-D794-725B-CF26-74D0C363D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312420</xdr:colOff>
      <xdr:row>1</xdr:row>
      <xdr:rowOff>563880</xdr:rowOff>
    </xdr:from>
    <xdr:to>
      <xdr:col>18</xdr:col>
      <xdr:colOff>220980</xdr:colOff>
      <xdr:row>17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791A8-BE3F-4787-8352-45FEFB172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845820</xdr:rowOff>
    </xdr:from>
    <xdr:to>
      <xdr:col>5</xdr:col>
      <xdr:colOff>99060</xdr:colOff>
      <xdr:row>23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42D03-0D2D-84F6-F91C-F25B50467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388620</xdr:colOff>
      <xdr:row>1</xdr:row>
      <xdr:rowOff>167640</xdr:rowOff>
    </xdr:from>
    <xdr:to>
      <xdr:col>12</xdr:col>
      <xdr:colOff>83820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4D3387-E679-011D-AC0E-9962E9DE4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nodh Krishna" refreshedDate="45246.641695370374" backgroundQuery="1" createdVersion="8" refreshedVersion="8" minRefreshableVersion="3" recordCount="0" supportSubquery="1" supportAdvancedDrill="1" xr:uid="{9E732EFE-A5E3-42FC-95A4-957E9B3B3F34}">
  <cacheSource type="external" connectionId="7"/>
  <cacheFields count="4">
    <cacheField name="[Measures].[Average of Offered Salary]" caption="Average of Offered Salary" numFmtId="0" hierarchy="13" level="32767"/>
    <cacheField name="[Table3_1].[Post Name].[Post Name]" caption="Post Name" numFmtId="0" hierarchy="6" level="1">
      <sharedItems count="12">
        <s v="b9"/>
        <s v="c-10"/>
        <s v="c5"/>
        <s v="c8"/>
        <s v="c9"/>
        <s v="i1"/>
        <s v="i4"/>
        <s v="i5"/>
        <s v="i6"/>
        <s v="i7"/>
        <s v="m6"/>
        <s v="n6"/>
      </sharedItems>
    </cacheField>
    <cacheField name="[Table3_1].[event_name].[event_name]" caption="event_name" numFmtId="0" hierarchy="4" level="1">
      <sharedItems count="2">
        <s v="Female"/>
        <s v="Male"/>
      </sharedItems>
    </cacheField>
    <cacheField name="[Table3_1].[Status].[Status]" caption="Status" numFmtId="0" hierarchy="3" level="1">
      <sharedItems containsSemiMixedTypes="0" containsNonDate="0" containsString="0"/>
    </cacheField>
  </cacheFields>
  <cacheHierarchies count="15">
    <cacheHierarchy uniqueName="[Table3_1].[application_id]" caption="application_id" attribute="1" defaultMemberUniqueName="[Table3_1].[application_id].[All]" allUniqueName="[Table3_1].[application_id].[All]" dimensionUniqueName="[Table3_1]" displayFolder="" count="0" memberValueDatatype="20" unbalanced="0"/>
    <cacheHierarchy uniqueName="[Table3_1].[Interview Taken Date]" caption="Interview Taken Date" attribute="1" time="1" defaultMemberUniqueName="[Table3_1].[Interview Taken Date].[All]" allUniqueName="[Table3_1].[Interview Taken Date].[All]" dimensionUniqueName="[Table3_1]" displayFolder="" count="0" memberValueDatatype="7" unbalanced="0"/>
    <cacheHierarchy uniqueName="[Table3_1].[Interview Taken Time]" caption="Interview Taken Time" attribute="1" time="1" defaultMemberUniqueName="[Table3_1].[Interview Taken Time].[All]" allUniqueName="[Table3_1].[Interview Taken Time].[All]" dimensionUniqueName="[Table3_1]" displayFolder="" count="0" memberValueDatatype="7" unbalanced="0"/>
    <cacheHierarchy uniqueName="[Table3_1].[Status]" caption="Status" attribute="1" defaultMemberUniqueName="[Table3_1].[Status].[All]" allUniqueName="[Table3_1].[Status].[All]" dimensionUniqueName="[Table3_1]" displayFolder="" count="2" memberValueDatatype="130" unbalanced="0">
      <fieldsUsage count="2">
        <fieldUsage x="-1"/>
        <fieldUsage x="3"/>
      </fieldsUsage>
    </cacheHierarchy>
    <cacheHierarchy uniqueName="[Table3_1].[event_name]" caption="event_name" attribute="1" defaultMemberUniqueName="[Table3_1].[event_name].[All]" allUniqueName="[Table3_1].[event_name].[All]" dimensionUniqueName="[Table3_1]" displayFolder="" count="2" memberValueDatatype="130" unbalanced="0">
      <fieldsUsage count="2">
        <fieldUsage x="-1"/>
        <fieldUsage x="2"/>
      </fieldsUsage>
    </cacheHierarchy>
    <cacheHierarchy uniqueName="[Table3_1].[Department]" caption="Department" attribute="1" defaultMemberUniqueName="[Table3_1].[Department].[All]" allUniqueName="[Table3_1].[Department].[All]" dimensionUniqueName="[Table3_1]" displayFolder="" count="0" memberValueDatatype="130" unbalanced="0"/>
    <cacheHierarchy uniqueName="[Table3_1].[Post Name]" caption="Post Name" attribute="1" defaultMemberUniqueName="[Table3_1].[Post Name].[All]" allUniqueName="[Table3_1].[Post Name].[All]" dimensionUniqueName="[Table3_1]" displayFolder="" count="2" memberValueDatatype="130" unbalanced="0">
      <fieldsUsage count="2">
        <fieldUsage x="-1"/>
        <fieldUsage x="1"/>
      </fieldsUsage>
    </cacheHierarchy>
    <cacheHierarchy uniqueName="[Table3_1].[Offered Salary]" caption="Offered Salary" attribute="1" defaultMemberUniqueName="[Table3_1].[Offered Salary].[All]" allUniqueName="[Table3_1].[Offered Salary].[All]" dimensionUniqueName="[Table3_1]" displayFolder="" count="0" memberValueDatatype="20" unbalanced="0"/>
    <cacheHierarchy uniqueName="[Table3_1].[Interview Taken Date (Month)]" caption="Interview Taken Date (Month)" attribute="1" defaultMemberUniqueName="[Table3_1].[Interview Taken Date (Month)].[All]" allUniqueName="[Table3_1].[Interview Taken Date (Month)].[All]" dimensionUniqueName="[Table3_1]" displayFolder="" count="0" memberValueDatatype="130" unbalanced="0"/>
    <cacheHierarchy uniqueName="[Table3_1].[Interview Taken Date (Month Index)]" caption="Interview Taken Date (Month Index)" attribute="1" defaultMemberUniqueName="[Table3_1].[Interview Taken Date (Month Index)].[All]" allUniqueName="[Table3_1].[Interview Taken Date (Month Index)].[All]" dimensionUniqueName="[Table3_1]" displayFolder="" count="0" memberValueDatatype="20" unbalanced="0" hidden="1"/>
    <cacheHierarchy uniqueName="[Measures].[__XL_Count Table3_1]" caption="__XL_Count Table3_1" measure="1" displayFolder="" measureGroup="Table3_1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Table3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Offered Salary]" caption="Average of Offered Salary" measure="1" displayFolder="" measureGroup="Table3_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us]" caption="Count of Status" measure="1" displayFolder="" measureGroup="Table3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3_1" uniqueName="[Table3_1]" caption="Table3_1"/>
  </dimensions>
  <measureGroups count="1">
    <measureGroup name="Table3_1" caption="Table3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nodh Krishna" refreshedDate="45246.642345370368" backgroundQuery="1" createdVersion="8" refreshedVersion="8" minRefreshableVersion="3" recordCount="0" supportSubquery="1" supportAdvancedDrill="1" xr:uid="{80AE605C-57FB-42E0-AE78-43F49A2AB594}">
  <cacheSource type="external" connectionId="7"/>
  <cacheFields count="4">
    <cacheField name="[Table3_1].[Interview Taken Date].[Interview Taken Date]" caption="Interview Taken Date" numFmtId="0" hierarchy="1" level="1">
      <sharedItems containsSemiMixedTypes="0" containsNonDate="0" containsDate="1" containsString="0" minDate="2014-05-01T00:00:00" maxDate="2014-06-01T00:00:00" count="31"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</sharedItems>
    </cacheField>
    <cacheField name="[Table3_1].[Interview Taken Date (Month)].[Interview Taken Date (Month)]" caption="Interview Taken Date (Month)" numFmtId="0" hierarchy="8" level="1">
      <sharedItems count="4">
        <s v="May"/>
        <s v="Jun"/>
        <s v="Jul"/>
        <s v="Aug"/>
      </sharedItems>
    </cacheField>
    <cacheField name="[Table3_1].[Status].[Status]" caption="Status" numFmtId="0" hierarchy="3" level="1">
      <sharedItems count="2">
        <s v="Hired"/>
        <s v="Rejected"/>
      </sharedItems>
    </cacheField>
    <cacheField name="[Measures].[Count of Status]" caption="Count of Status" numFmtId="0" hierarchy="14" level="32767"/>
  </cacheFields>
  <cacheHierarchies count="15">
    <cacheHierarchy uniqueName="[Table3_1].[application_id]" caption="application_id" attribute="1" defaultMemberUniqueName="[Table3_1].[application_id].[All]" allUniqueName="[Table3_1].[application_id].[All]" dimensionUniqueName="[Table3_1]" displayFolder="" count="0" memberValueDatatype="20" unbalanced="0"/>
    <cacheHierarchy uniqueName="[Table3_1].[Interview Taken Date]" caption="Interview Taken Date" attribute="1" time="1" defaultMemberUniqueName="[Table3_1].[Interview Taken Date].[All]" allUniqueName="[Table3_1].[Interview Taken Date].[All]" dimensionUniqueName="[Table3_1]" displayFolder="" count="2" memberValueDatatype="7" unbalanced="0">
      <fieldsUsage count="2">
        <fieldUsage x="-1"/>
        <fieldUsage x="0"/>
      </fieldsUsage>
    </cacheHierarchy>
    <cacheHierarchy uniqueName="[Table3_1].[Interview Taken Time]" caption="Interview Taken Time" attribute="1" time="1" defaultMemberUniqueName="[Table3_1].[Interview Taken Time].[All]" allUniqueName="[Table3_1].[Interview Taken Time].[All]" dimensionUniqueName="[Table3_1]" displayFolder="" count="0" memberValueDatatype="7" unbalanced="0"/>
    <cacheHierarchy uniqueName="[Table3_1].[Status]" caption="Status" attribute="1" defaultMemberUniqueName="[Table3_1].[Status].[All]" allUniqueName="[Table3_1].[Status].[All]" dimensionUniqueName="[Table3_1]" displayFolder="" count="2" memberValueDatatype="130" unbalanced="0">
      <fieldsUsage count="2">
        <fieldUsage x="-1"/>
        <fieldUsage x="2"/>
      </fieldsUsage>
    </cacheHierarchy>
    <cacheHierarchy uniqueName="[Table3_1].[event_name]" caption="event_name" attribute="1" defaultMemberUniqueName="[Table3_1].[event_name].[All]" allUniqueName="[Table3_1].[event_name].[All]" dimensionUniqueName="[Table3_1]" displayFolder="" count="0" memberValueDatatype="130" unbalanced="0"/>
    <cacheHierarchy uniqueName="[Table3_1].[Department]" caption="Department" attribute="1" defaultMemberUniqueName="[Table3_1].[Department].[All]" allUniqueName="[Table3_1].[Department].[All]" dimensionUniqueName="[Table3_1]" displayFolder="" count="0" memberValueDatatype="130" unbalanced="0"/>
    <cacheHierarchy uniqueName="[Table3_1].[Post Name]" caption="Post Name" attribute="1" defaultMemberUniqueName="[Table3_1].[Post Name].[All]" allUniqueName="[Table3_1].[Post Name].[All]" dimensionUniqueName="[Table3_1]" displayFolder="" count="0" memberValueDatatype="130" unbalanced="0"/>
    <cacheHierarchy uniqueName="[Table3_1].[Offered Salary]" caption="Offered Salary" attribute="1" defaultMemberUniqueName="[Table3_1].[Offered Salary].[All]" allUniqueName="[Table3_1].[Offered Salary].[All]" dimensionUniqueName="[Table3_1]" displayFolder="" count="0" memberValueDatatype="20" unbalanced="0"/>
    <cacheHierarchy uniqueName="[Table3_1].[Interview Taken Date (Month)]" caption="Interview Taken Date (Month)" attribute="1" defaultMemberUniqueName="[Table3_1].[Interview Taken Date (Month)].[All]" allUniqueName="[Table3_1].[Interview Taken Date (Month)].[All]" dimensionUniqueName="[Table3_1]" displayFolder="" count="2" memberValueDatatype="130" unbalanced="0">
      <fieldsUsage count="2">
        <fieldUsage x="-1"/>
        <fieldUsage x="1"/>
      </fieldsUsage>
    </cacheHierarchy>
    <cacheHierarchy uniqueName="[Table3_1].[Interview Taken Date (Month Index)]" caption="Interview Taken Date (Month Index)" attribute="1" defaultMemberUniqueName="[Table3_1].[Interview Taken Date (Month Index)].[All]" allUniqueName="[Table3_1].[Interview Taken Date (Month Index)].[All]" dimensionUniqueName="[Table3_1]" displayFolder="" count="0" memberValueDatatype="20" unbalanced="0" hidden="1"/>
    <cacheHierarchy uniqueName="[Measures].[__XL_Count Table3_1]" caption="__XL_Count Table3_1" measure="1" displayFolder="" measureGroup="Table3_1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Table3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Offered Salary]" caption="Average of Offered Salary" measure="1" displayFolder="" measureGroup="Table3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us]" caption="Count of Status" measure="1" displayFolder="" measureGroup="Table3_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3_1" uniqueName="[Table3_1]" caption="Table3_1"/>
  </dimensions>
  <measureGroups count="1">
    <measureGroup name="Table3_1" caption="Table3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odh Krishna" refreshedDate="45246.648389236114" createdVersion="8" refreshedVersion="8" minRefreshableVersion="3" recordCount="7168" xr:uid="{90C3D9B4-8B9D-43C7-A1B5-B7907E3409DC}">
  <cacheSource type="worksheet">
    <worksheetSource name="Table3_1"/>
  </cacheSource>
  <cacheFields count="9">
    <cacheField name="application_id" numFmtId="0">
      <sharedItems containsSemiMixedTypes="0" containsString="0" containsNumber="1" containsInteger="1" minValue="12073" maxValue="999936"/>
    </cacheField>
    <cacheField name="Interview Taken Date" numFmtId="164">
      <sharedItems containsSemiMixedTypes="0" containsNonDate="0" containsDate="1" containsString="0" minDate="2014-05-01T00:00:00" maxDate="2014-09-01T00:00:00"/>
    </cacheField>
    <cacheField name="Interview Taken Time" numFmtId="165">
      <sharedItems containsSemiMixedTypes="0" containsNonDate="0" containsDate="1" containsString="0" minDate="1899-12-30T00:00:35" maxDate="1899-12-30T23:59:25"/>
    </cacheField>
    <cacheField name="Status" numFmtId="0">
      <sharedItems count="2">
        <s v="Hired"/>
        <s v="Rejected"/>
      </sharedItems>
    </cacheField>
    <cacheField name="event_name" numFmtId="0">
      <sharedItems count="3">
        <s v="Male"/>
        <s v="Female"/>
        <s v="Don’t want to say"/>
      </sharedItems>
    </cacheField>
    <cacheField name="Department" numFmtId="0">
      <sharedItems count="9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</sharedItems>
    </cacheField>
    <cacheField name="Post Name" numFmtId="0">
      <sharedItems count="15">
        <s v="c8"/>
        <s v="c5"/>
        <s v="i4"/>
        <s v="i7"/>
        <s v="n10"/>
        <s v="b9"/>
        <s v="i5"/>
        <s v="i1"/>
        <s v="i6"/>
        <s v="m6"/>
        <s v="m7"/>
        <s v="c-10"/>
        <s v="c9"/>
        <s v="n9"/>
        <s v="n6"/>
      </sharedItems>
    </cacheField>
    <cacheField name="Offered Salary" numFmtId="0">
      <sharedItems containsSemiMixedTypes="0" containsString="0" containsNumber="1" containsInteger="1" minValue="100" maxValue="400000" count="6910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</cacheField>
    <cacheField name="Interview Resul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nodh Krishna" refreshedDate="45248.607402893518" backgroundQuery="1" createdVersion="8" refreshedVersion="8" minRefreshableVersion="3" recordCount="0" supportSubquery="1" supportAdvancedDrill="1" xr:uid="{6DF57EF1-B504-4513-927B-6552AB4D0BA2}">
  <cacheSource type="external" connectionId="7"/>
  <cacheFields count="4">
    <cacheField name="[Measures].[Average of Offered Salary]" caption="Average of Offered Salary" numFmtId="0" hierarchy="13" level="32767"/>
    <cacheField name="[Table3_1].[Post Name].[Post Name]" caption="Post Name" numFmtId="0" hierarchy="6" level="1">
      <sharedItems count="12">
        <s v="b9"/>
        <s v="c-10"/>
        <s v="c5"/>
        <s v="c8"/>
        <s v="c9"/>
        <s v="i1"/>
        <s v="i4"/>
        <s v="i5"/>
        <s v="i6"/>
        <s v="i7"/>
        <s v="m6"/>
        <s v="n6"/>
      </sharedItems>
    </cacheField>
    <cacheField name="[Table3_1].[event_name].[event_name]" caption="event_name" numFmtId="0" hierarchy="4" level="1">
      <sharedItems containsSemiMixedTypes="0" containsNonDate="0" containsString="0"/>
    </cacheField>
    <cacheField name="[Table3_1].[Status].[Status]" caption="Status" numFmtId="0" hierarchy="3" level="1">
      <sharedItems containsSemiMixedTypes="0" containsNonDate="0" containsString="0"/>
    </cacheField>
  </cacheFields>
  <cacheHierarchies count="15">
    <cacheHierarchy uniqueName="[Table3_1].[application_id]" caption="application_id" attribute="1" defaultMemberUniqueName="[Table3_1].[application_id].[All]" allUniqueName="[Table3_1].[application_id].[All]" dimensionUniqueName="[Table3_1]" displayFolder="" count="0" memberValueDatatype="20" unbalanced="0"/>
    <cacheHierarchy uniqueName="[Table3_1].[Interview Taken Date]" caption="Interview Taken Date" attribute="1" time="1" defaultMemberUniqueName="[Table3_1].[Interview Taken Date].[All]" allUniqueName="[Table3_1].[Interview Taken Date].[All]" dimensionUniqueName="[Table3_1]" displayFolder="" count="0" memberValueDatatype="7" unbalanced="0"/>
    <cacheHierarchy uniqueName="[Table3_1].[Interview Taken Time]" caption="Interview Taken Time" attribute="1" time="1" defaultMemberUniqueName="[Table3_1].[Interview Taken Time].[All]" allUniqueName="[Table3_1].[Interview Taken Time].[All]" dimensionUniqueName="[Table3_1]" displayFolder="" count="0" memberValueDatatype="7" unbalanced="0"/>
    <cacheHierarchy uniqueName="[Table3_1].[Status]" caption="Status" attribute="1" defaultMemberUniqueName="[Table3_1].[Status].[All]" allUniqueName="[Table3_1].[Status].[All]" dimensionUniqueName="[Table3_1]" displayFolder="" count="2" memberValueDatatype="130" unbalanced="0">
      <fieldsUsage count="2">
        <fieldUsage x="-1"/>
        <fieldUsage x="3"/>
      </fieldsUsage>
    </cacheHierarchy>
    <cacheHierarchy uniqueName="[Table3_1].[event_name]" caption="event_name" attribute="1" defaultMemberUniqueName="[Table3_1].[event_name].[All]" allUniqueName="[Table3_1].[event_name].[All]" dimensionUniqueName="[Table3_1]" displayFolder="" count="2" memberValueDatatype="130" unbalanced="0">
      <fieldsUsage count="2">
        <fieldUsage x="-1"/>
        <fieldUsage x="2"/>
      </fieldsUsage>
    </cacheHierarchy>
    <cacheHierarchy uniqueName="[Table3_1].[Department]" caption="Department" attribute="1" defaultMemberUniqueName="[Table3_1].[Department].[All]" allUniqueName="[Table3_1].[Department].[All]" dimensionUniqueName="[Table3_1]" displayFolder="" count="2" memberValueDatatype="130" unbalanced="0"/>
    <cacheHierarchy uniqueName="[Table3_1].[Post Name]" caption="Post Name" attribute="1" defaultMemberUniqueName="[Table3_1].[Post Name].[All]" allUniqueName="[Table3_1].[Post Name].[All]" dimensionUniqueName="[Table3_1]" displayFolder="" count="2" memberValueDatatype="130" unbalanced="0">
      <fieldsUsage count="2">
        <fieldUsage x="-1"/>
        <fieldUsage x="1"/>
      </fieldsUsage>
    </cacheHierarchy>
    <cacheHierarchy uniqueName="[Table3_1].[Offered Salary]" caption="Offered Salary" attribute="1" defaultMemberUniqueName="[Table3_1].[Offered Salary].[All]" allUniqueName="[Table3_1].[Offered Salary].[All]" dimensionUniqueName="[Table3_1]" displayFolder="" count="0" memberValueDatatype="20" unbalanced="0"/>
    <cacheHierarchy uniqueName="[Table3_1].[Interview Taken Date (Month)]" caption="Interview Taken Date (Month)" attribute="1" defaultMemberUniqueName="[Table3_1].[Interview Taken Date (Month)].[All]" allUniqueName="[Table3_1].[Interview Taken Date (Month)].[All]" dimensionUniqueName="[Table3_1]" displayFolder="" count="0" memberValueDatatype="130" unbalanced="0"/>
    <cacheHierarchy uniqueName="[Table3_1].[Interview Taken Date (Month Index)]" caption="Interview Taken Date (Month Index)" attribute="1" defaultMemberUniqueName="[Table3_1].[Interview Taken Date (Month Index)].[All]" allUniqueName="[Table3_1].[Interview Taken Date (Month Index)].[All]" dimensionUniqueName="[Table3_1]" displayFolder="" count="0" memberValueDatatype="20" unbalanced="0" hidden="1"/>
    <cacheHierarchy uniqueName="[Measures].[__XL_Count Table3_1]" caption="__XL_Count Table3_1" measure="1" displayFolder="" measureGroup="Table3_1" count="0" hidden="1"/>
    <cacheHierarchy uniqueName="[Measures].[__No measures defined]" caption="__No measures defined" measure="1" displayFolder="" count="0" hidden="1"/>
    <cacheHierarchy uniqueName="[Measures].[Sum of Offered Salary]" caption="Sum of Offered Salary" measure="1" displayFolder="" measureGroup="Table3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Offered Salary]" caption="Average of Offered Salary" measure="1" displayFolder="" measureGroup="Table3_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Status]" caption="Count of Status" measure="1" displayFolder="" measureGroup="Table3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Table3_1" uniqueName="[Table3_1]" caption="Table3_1"/>
  </dimensions>
  <measureGroups count="1">
    <measureGroup name="Table3_1" caption="Table3_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odh Krishna" refreshedDate="45249.476350578705" createdVersion="8" refreshedVersion="8" minRefreshableVersion="3" recordCount="6319" xr:uid="{DAB9E96D-304A-42FE-A5ED-2134D355E414}">
  <cacheSource type="worksheet">
    <worksheetSource name="Table3_1810"/>
  </cacheSource>
  <cacheFields count="9">
    <cacheField name="application_id" numFmtId="0">
      <sharedItems containsSemiMixedTypes="0" containsString="0" containsNumber="1" containsInteger="1" minValue="12073" maxValue="999936"/>
    </cacheField>
    <cacheField name="Interview Taken Date" numFmtId="164">
      <sharedItems containsSemiMixedTypes="0" containsNonDate="0" containsDate="1" containsString="0" minDate="2014-05-01T00:00:00" maxDate="2014-09-01T00:00:00"/>
    </cacheField>
    <cacheField name="Interview Taken Time" numFmtId="165">
      <sharedItems containsSemiMixedTypes="0" containsNonDate="0" containsDate="1" containsString="0" minDate="1899-12-30T00:00:35" maxDate="1899-12-30T23:59:25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12498" maxValue="99967" count="6085">
        <n v="56553"/>
        <n v="22075"/>
        <n v="70069"/>
        <n v="29668"/>
        <n v="85914"/>
        <n v="69904"/>
        <n v="15156"/>
        <n v="49515"/>
        <n v="26990"/>
        <n v="86787"/>
        <n v="56688"/>
        <n v="81757"/>
        <n v="15134"/>
        <n v="73579"/>
        <n v="50351"/>
        <n v="38462"/>
        <n v="82510"/>
        <n v="52554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41402"/>
        <n v="48028"/>
        <n v="22832"/>
        <n v="89786"/>
        <n v="51645"/>
        <n v="60294"/>
        <n v="53465"/>
        <n v="52285"/>
        <n v="98622"/>
        <n v="68666"/>
        <n v="67434"/>
        <n v="12624"/>
        <n v="68466"/>
        <n v="27418"/>
        <n v="40831"/>
        <n v="85140"/>
        <n v="39485"/>
        <n v="84675"/>
        <n v="33631"/>
        <n v="45288"/>
        <n v="46980"/>
        <n v="25621"/>
        <n v="25239"/>
        <n v="94869"/>
        <n v="77157"/>
        <n v="62894"/>
        <n v="61532"/>
        <n v="81261"/>
        <n v="59644"/>
        <n v="46852"/>
        <n v="61488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4781"/>
        <n v="43093"/>
        <n v="85201"/>
        <n v="16236"/>
        <n v="67557"/>
        <n v="74863"/>
        <n v="60370"/>
        <n v="33331"/>
        <n v="28473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43261"/>
        <n v="23446"/>
        <n v="17748"/>
        <n v="19261"/>
        <n v="44582"/>
        <n v="19035"/>
        <n v="55777"/>
        <n v="91475"/>
        <n v="21244"/>
        <n v="79762"/>
        <n v="69765"/>
        <n v="30809"/>
        <n v="78988"/>
        <n v="34674"/>
        <n v="56938"/>
        <n v="21848"/>
        <n v="55595"/>
        <n v="67066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95633"/>
        <n v="78192"/>
        <n v="22267"/>
        <n v="49631"/>
        <n v="84858"/>
        <n v="81257"/>
        <n v="59735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87084"/>
        <n v="91928"/>
        <n v="28224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45985"/>
        <n v="15137"/>
        <n v="58037"/>
        <n v="21913"/>
        <n v="48957"/>
        <n v="22549"/>
        <n v="13490"/>
        <n v="88483"/>
        <n v="20489"/>
        <n v="33603"/>
        <n v="86860"/>
        <n v="42285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2545"/>
        <n v="44767"/>
        <n v="28753"/>
        <n v="54524"/>
        <n v="95011"/>
        <n v="90897"/>
        <n v="41908"/>
        <n v="30114"/>
        <n v="66608"/>
        <n v="65247"/>
        <n v="63559"/>
        <n v="55465"/>
        <n v="56488"/>
        <n v="55553"/>
        <n v="50000"/>
        <n v="77422"/>
        <n v="67823"/>
        <n v="56255"/>
        <n v="53806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12775"/>
        <n v="72083"/>
        <n v="83490"/>
        <n v="80788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64093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84718"/>
        <n v="61734"/>
        <n v="41177"/>
        <n v="40367"/>
        <n v="96553"/>
        <n v="68165"/>
        <n v="47196"/>
        <n v="78657"/>
        <n v="69497"/>
        <n v="44449"/>
        <n v="64722"/>
        <n v="95519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8759"/>
        <n v="93633"/>
        <n v="94599"/>
        <n v="66048"/>
        <n v="22580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44445"/>
        <n v="57390"/>
        <n v="19351"/>
        <n v="90879"/>
        <n v="28592"/>
        <n v="85827"/>
        <n v="86287"/>
        <n v="37485"/>
        <n v="71079"/>
        <n v="89547"/>
        <n v="42500"/>
        <n v="81722"/>
        <n v="40902"/>
        <n v="89323"/>
        <n v="27817"/>
        <n v="93685"/>
        <n v="24329"/>
        <n v="98488"/>
        <n v="80153"/>
        <n v="18933"/>
        <n v="99950"/>
        <n v="58760"/>
        <n v="92747"/>
        <n v="45000"/>
        <n v="21609"/>
        <n v="69826"/>
        <n v="66193"/>
        <n v="56772"/>
        <n v="28392"/>
        <n v="58099"/>
        <n v="64733"/>
        <n v="84778"/>
        <n v="57572"/>
        <n v="71034"/>
        <n v="79329"/>
        <n v="36480"/>
        <n v="77882"/>
        <n v="45473"/>
        <n v="88469"/>
        <n v="72641"/>
        <n v="36612"/>
        <n v="65268"/>
        <n v="98297"/>
        <n v="55512"/>
        <n v="31271"/>
        <n v="42656"/>
        <n v="82745"/>
        <n v="97823"/>
        <n v="75871"/>
        <n v="47122"/>
        <n v="16873"/>
        <n v="66536"/>
        <n v="51779"/>
        <n v="60429"/>
        <n v="30070"/>
        <n v="62255"/>
        <n v="95458"/>
        <n v="42248"/>
        <n v="66336"/>
        <n v="76666"/>
        <n v="28931"/>
        <n v="26238"/>
        <n v="71021"/>
        <n v="54810"/>
        <n v="38722"/>
        <n v="61652"/>
        <n v="84733"/>
        <n v="69498"/>
        <n v="48728"/>
        <n v="39800"/>
        <n v="86589"/>
        <n v="21392"/>
        <n v="13201"/>
        <n v="53789"/>
        <n v="93280"/>
        <n v="17687"/>
        <n v="83659"/>
        <n v="72303"/>
        <n v="40537"/>
        <n v="76824"/>
        <n v="38429"/>
        <n v="72632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21305"/>
        <n v="91084"/>
        <n v="93487"/>
        <n v="40463"/>
        <n v="90379"/>
        <n v="97563"/>
        <n v="94163"/>
        <n v="18221"/>
        <n v="57358"/>
        <n v="47754"/>
        <n v="22978"/>
        <n v="77828"/>
        <n v="71443"/>
        <n v="21542"/>
        <n v="30565"/>
        <n v="51074"/>
        <n v="69889"/>
        <n v="67722"/>
        <n v="68417"/>
        <n v="41975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29961"/>
        <n v="75766"/>
        <n v="65964"/>
        <n v="16447"/>
        <n v="23381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95033"/>
        <n v="79285"/>
        <n v="22962"/>
        <n v="45686"/>
        <n v="39438"/>
        <n v="30878"/>
        <n v="81586"/>
        <n v="75800"/>
        <n v="38130"/>
        <n v="24170"/>
        <n v="48215"/>
        <n v="13400"/>
        <n v="43799"/>
        <n v="30063"/>
        <n v="55388"/>
        <n v="28540"/>
        <n v="78860"/>
        <n v="15652"/>
        <n v="50995"/>
        <n v="87960"/>
        <n v="49625"/>
        <n v="86329"/>
        <n v="94873"/>
        <n v="36363"/>
        <n v="21262"/>
        <n v="74935"/>
        <n v="13023"/>
        <n v="24135"/>
        <n v="75650"/>
        <n v="59757"/>
        <n v="18423"/>
        <n v="16341"/>
        <n v="98706"/>
        <n v="92530"/>
        <n v="98195"/>
        <n v="94482"/>
        <n v="27497"/>
        <n v="23885"/>
        <n v="54903"/>
        <n v="16826"/>
        <n v="90267"/>
        <n v="28135"/>
        <n v="12822"/>
        <n v="78567"/>
        <n v="32517"/>
        <n v="60926"/>
        <n v="17641"/>
        <n v="97083"/>
        <n v="48169"/>
        <n v="25144"/>
        <n v="25686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65858"/>
        <n v="84508"/>
        <n v="76907"/>
        <n v="39033"/>
        <n v="30743"/>
        <n v="60051"/>
        <n v="33822"/>
        <n v="47388"/>
        <n v="85868"/>
        <n v="43678"/>
        <n v="39935"/>
        <n v="14256"/>
        <n v="15601"/>
        <n v="37241"/>
        <n v="96271"/>
        <n v="26063"/>
        <n v="95591"/>
        <n v="47611"/>
        <n v="48142"/>
        <n v="39113"/>
        <n v="14732"/>
        <n v="55851"/>
        <n v="45682"/>
        <n v="78026"/>
        <n v="18384"/>
        <n v="81983"/>
        <n v="53640"/>
        <n v="97057"/>
        <n v="90932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4346"/>
        <n v="63211"/>
        <n v="49942"/>
        <n v="30467"/>
        <n v="25717"/>
        <n v="99229"/>
        <n v="20584"/>
        <n v="99929"/>
        <n v="95933"/>
        <n v="86839"/>
        <n v="37732"/>
        <n v="32321"/>
        <n v="62370"/>
        <n v="69959"/>
        <n v="80230"/>
        <n v="34797"/>
        <n v="51789"/>
        <n v="88354"/>
        <n v="55654"/>
        <n v="28869"/>
        <n v="92438"/>
        <n v="70048"/>
        <n v="87032"/>
        <n v="17731"/>
        <n v="98075"/>
        <n v="97421"/>
        <n v="66439"/>
        <n v="73619"/>
        <n v="49636"/>
        <n v="53354"/>
        <n v="52923"/>
        <n v="63667"/>
        <n v="55168"/>
        <n v="97112"/>
        <n v="53574"/>
        <n v="68050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68297"/>
        <n v="60356"/>
        <n v="50384"/>
        <n v="45105"/>
        <n v="72937"/>
        <n v="59487"/>
        <n v="46626"/>
        <n v="84884"/>
        <n v="64781"/>
        <n v="21457"/>
        <n v="97943"/>
        <n v="99384"/>
        <n v="17521"/>
        <n v="42653"/>
        <n v="64085"/>
        <n v="98651"/>
        <n v="53754"/>
        <n v="68138"/>
        <n v="52952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68692"/>
        <n v="78475"/>
        <n v="30104"/>
        <n v="83539"/>
        <n v="59109"/>
        <n v="52685"/>
        <n v="57434"/>
        <n v="44421"/>
        <n v="92203"/>
        <n v="90311"/>
        <n v="89780"/>
        <n v="64015"/>
        <n v="68802"/>
        <n v="94298"/>
        <n v="43226"/>
        <n v="51666"/>
        <n v="99891"/>
        <n v="50352"/>
        <n v="88378"/>
        <n v="52084"/>
        <n v="64676"/>
        <n v="49412"/>
        <n v="35089"/>
        <n v="80508"/>
        <n v="72198"/>
        <n v="68715"/>
        <n v="27938"/>
        <n v="30623"/>
        <n v="81715"/>
        <n v="86818"/>
        <n v="27359"/>
        <n v="21853"/>
        <n v="54013"/>
        <n v="68484"/>
        <n v="1681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77040"/>
        <n v="52783"/>
        <n v="75430"/>
        <n v="34018"/>
        <n v="15261"/>
        <n v="78158"/>
        <n v="25268"/>
        <n v="60943"/>
        <n v="62436"/>
        <n v="31126"/>
        <n v="16473"/>
        <n v="13179"/>
        <n v="22662"/>
        <n v="99828"/>
        <n v="39513"/>
        <n v="68826"/>
        <n v="14269"/>
        <n v="74391"/>
        <n v="29286"/>
        <n v="74653"/>
        <n v="81934"/>
        <n v="93038"/>
        <n v="54164"/>
        <n v="47232"/>
        <n v="92521"/>
        <n v="63314"/>
        <n v="90984"/>
        <n v="44666"/>
        <n v="38655"/>
        <n v="36030"/>
        <n v="53182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3744"/>
        <n v="92315"/>
        <n v="19321"/>
        <n v="82442"/>
        <n v="88969"/>
        <n v="98535"/>
        <n v="9339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58640"/>
        <n v="75372"/>
        <n v="27201"/>
        <n v="2283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47377"/>
        <n v="92785"/>
        <n v="47646"/>
        <n v="65579"/>
        <n v="57386"/>
        <n v="16108"/>
        <n v="40016"/>
        <n v="86245"/>
        <n v="68928"/>
        <n v="80622"/>
        <n v="32340"/>
        <n v="13597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45787"/>
        <n v="76243"/>
        <n v="25236"/>
        <n v="15119"/>
        <n v="24908"/>
        <n v="30336"/>
        <n v="21750"/>
        <n v="77584"/>
        <n v="88767"/>
        <n v="74117"/>
        <n v="16903"/>
        <n v="19252"/>
        <n v="43716"/>
        <n v="99273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47192"/>
        <n v="94160"/>
        <n v="22640"/>
        <n v="34695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81029"/>
        <n v="91349"/>
        <n v="25838"/>
        <n v="45598"/>
        <n v="23575"/>
        <n v="80854"/>
        <n v="13457"/>
        <n v="66035"/>
        <n v="98625"/>
        <n v="47983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075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290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50696"/>
        <n v="28657"/>
        <n v="17722"/>
        <n v="63933"/>
        <n v="29616"/>
        <n v="69290"/>
        <n v="70351"/>
        <n v="68331"/>
        <n v="99880"/>
        <n v="29960"/>
        <n v="28447"/>
        <n v="14251"/>
        <n v="20426"/>
        <n v="96456"/>
        <n v="41636"/>
        <n v="76762"/>
        <n v="28137"/>
        <n v="23116"/>
        <n v="85620"/>
        <n v="15445"/>
        <n v="85925"/>
        <n v="72487"/>
        <n v="80111"/>
        <n v="39402"/>
        <n v="41022"/>
        <n v="14293"/>
        <n v="78621"/>
        <n v="76123"/>
        <n v="19222"/>
        <n v="31944"/>
        <n v="15091"/>
        <n v="22954"/>
        <n v="15158"/>
        <n v="52606"/>
        <n v="78138"/>
        <n v="78669"/>
        <n v="69997"/>
        <n v="86557"/>
        <n v="43402"/>
        <n v="51268"/>
        <n v="79999"/>
        <n v="36260"/>
        <n v="68162"/>
        <n v="65417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26666"/>
        <n v="50349"/>
        <n v="76326"/>
        <n v="48861"/>
        <n v="73960"/>
        <n v="53484"/>
        <n v="73873"/>
        <n v="81742"/>
        <n v="88589"/>
        <n v="49869"/>
        <n v="22624"/>
        <n v="48454"/>
        <n v="83286"/>
        <n v="99347"/>
        <n v="47302"/>
        <n v="27830"/>
        <n v="51603"/>
        <n v="87431"/>
        <n v="39881"/>
        <n v="96593"/>
        <n v="66262"/>
        <n v="31838"/>
        <n v="53338"/>
        <n v="72200"/>
        <n v="17320"/>
        <n v="87445"/>
        <n v="31041"/>
        <n v="41123"/>
        <n v="85673"/>
        <n v="12735"/>
        <n v="51638"/>
        <n v="57586"/>
        <n v="91138"/>
        <n v="82763"/>
        <n v="51741"/>
        <n v="33398"/>
        <n v="96127"/>
        <n v="89516"/>
        <n v="46100"/>
        <n v="93400"/>
        <n v="31788"/>
        <n v="77446"/>
        <n v="54321"/>
        <n v="87688"/>
        <n v="44157"/>
        <n v="55382"/>
        <n v="29460"/>
        <n v="56073"/>
        <n v="23082"/>
        <n v="65747"/>
        <n v="87332"/>
        <n v="23746"/>
        <n v="47389"/>
        <n v="60096"/>
        <n v="43830"/>
        <n v="38315"/>
        <n v="39097"/>
        <n v="47884"/>
        <n v="50460"/>
        <n v="95088"/>
        <n v="54885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93522"/>
        <n v="62718"/>
        <n v="79470"/>
        <n v="81522"/>
        <n v="59695"/>
        <n v="27426"/>
        <n v="80117"/>
        <n v="67605"/>
        <n v="33043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43328"/>
        <n v="72598"/>
        <n v="41355"/>
        <n v="99614"/>
        <n v="52280"/>
        <n v="96032"/>
        <n v="55177"/>
        <n v="38034"/>
        <n v="54503"/>
        <n v="25923"/>
        <n v="93530"/>
        <n v="43798"/>
        <n v="26422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44564"/>
        <n v="46129"/>
        <n v="84992"/>
        <n v="65433"/>
        <n v="37285"/>
        <n v="57559"/>
        <n v="76032"/>
        <n v="85954"/>
        <n v="95587"/>
        <n v="33484"/>
        <n v="26851"/>
        <n v="49667"/>
        <n v="24867"/>
        <n v="97614"/>
        <n v="38880"/>
        <n v="79611"/>
        <n v="18881"/>
        <n v="55809"/>
        <n v="88236"/>
        <n v="72664"/>
        <n v="92805"/>
        <n v="87521"/>
        <n v="19917"/>
        <n v="69565"/>
        <n v="16385"/>
        <n v="39002"/>
        <n v="95555"/>
        <n v="34260"/>
        <n v="43040"/>
        <n v="61174"/>
        <n v="70497"/>
        <n v="32483"/>
        <n v="40687"/>
        <n v="44400"/>
        <n v="57847"/>
        <n v="18527"/>
        <n v="81539"/>
        <n v="12508"/>
        <n v="27621"/>
        <n v="59246"/>
        <n v="99169"/>
        <n v="65933"/>
        <n v="61098"/>
        <n v="66521"/>
        <n v="95111"/>
        <n v="41460"/>
        <n v="42869"/>
        <n v="51131"/>
        <n v="67869"/>
        <n v="42459"/>
        <n v="55713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61779"/>
        <n v="25785"/>
        <n v="69626"/>
        <n v="94575"/>
        <n v="70530"/>
        <n v="76110"/>
        <n v="71269"/>
        <n v="95194"/>
        <n v="72140"/>
        <n v="30326"/>
        <n v="80215"/>
        <n v="98666"/>
        <n v="80165"/>
        <n v="75557"/>
        <n v="54112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79777"/>
        <n v="37271"/>
        <n v="74970"/>
        <n v="53193"/>
        <n v="16698"/>
        <n v="62982"/>
        <n v="70542"/>
        <n v="95050"/>
        <n v="49285"/>
        <n v="92172"/>
        <n v="63653"/>
        <n v="97174"/>
        <n v="45782"/>
        <n v="98444"/>
        <n v="37173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38483"/>
        <n v="16530"/>
        <n v="12753"/>
        <n v="69273"/>
        <n v="51476"/>
        <n v="81590"/>
        <n v="52538"/>
        <n v="14054"/>
        <n v="18564"/>
        <n v="95328"/>
        <n v="67493"/>
        <n v="3295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90471"/>
        <n v="17952"/>
        <n v="17835"/>
        <n v="25771"/>
        <n v="41470"/>
        <n v="43960"/>
        <n v="89851"/>
        <n v="97293"/>
        <n v="52117"/>
        <n v="78249"/>
        <n v="98419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21586"/>
        <n v="38500"/>
        <n v="67779"/>
        <n v="53256"/>
        <n v="98965"/>
        <n v="16546"/>
        <n v="26053"/>
        <n v="83818"/>
        <n v="20666"/>
        <n v="43505"/>
        <n v="33648"/>
        <n v="36859"/>
        <n v="28612"/>
        <n v="32576"/>
        <n v="41513"/>
        <n v="21413"/>
        <n v="27289"/>
        <n v="43088"/>
        <n v="17504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27403"/>
        <n v="84905"/>
        <n v="14871"/>
        <n v="83828"/>
        <n v="95400"/>
        <n v="98670"/>
        <n v="31185"/>
        <n v="30750"/>
        <n v="57130"/>
        <n v="17249"/>
        <n v="80966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55322"/>
        <n v="34988"/>
        <n v="22567"/>
        <n v="85877"/>
        <n v="16544"/>
        <n v="73966"/>
        <n v="31755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85191"/>
        <n v="76634"/>
        <n v="30504"/>
        <n v="21368"/>
        <n v="97131"/>
        <n v="70071"/>
        <n v="74310"/>
        <n v="94627"/>
        <n v="75525"/>
        <n v="44507"/>
        <n v="83962"/>
        <n v="59448"/>
        <n v="46044"/>
        <n v="45064"/>
        <n v="78340"/>
        <n v="26152"/>
        <n v="69312"/>
        <n v="41667"/>
        <n v="55059"/>
        <n v="15947"/>
        <n v="40213"/>
        <n v="28118"/>
        <n v="63315"/>
        <n v="35917"/>
        <n v="52260"/>
        <n v="37742"/>
        <n v="63015"/>
        <n v="53506"/>
        <n v="94176"/>
        <n v="23845"/>
        <n v="99026"/>
        <n v="52897"/>
        <n v="12903"/>
        <n v="72419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18012"/>
        <n v="72228"/>
        <n v="90599"/>
        <n v="55963"/>
        <n v="51250"/>
        <n v="5123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9605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93190"/>
        <n v="68947"/>
        <n v="36135"/>
        <n v="66220"/>
        <n v="14118"/>
        <n v="95117"/>
        <n v="72977"/>
        <n v="29794"/>
        <n v="96644"/>
        <n v="72500"/>
        <n v="62391"/>
        <n v="25285"/>
        <n v="45006"/>
        <n v="90793"/>
        <n v="24343"/>
        <n v="27331"/>
        <n v="44086"/>
        <n v="60668"/>
        <n v="19809"/>
        <n v="24872"/>
        <n v="69519"/>
        <n v="27797"/>
        <n v="60313"/>
        <n v="48825"/>
        <n v="15753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82414"/>
        <n v="43910"/>
        <n v="71936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1209"/>
        <n v="82546"/>
        <n v="45843"/>
        <n v="35039"/>
        <n v="68282"/>
        <n v="12911"/>
        <n v="81188"/>
        <n v="51894"/>
        <n v="96641"/>
        <n v="55718"/>
        <n v="79746"/>
        <n v="78690"/>
        <n v="88171"/>
        <n v="58270"/>
        <n v="84717"/>
        <n v="54911"/>
        <n v="48625"/>
        <n v="41983"/>
        <n v="83838"/>
        <n v="79079"/>
        <n v="88647"/>
        <n v="42186"/>
        <n v="58432"/>
        <n v="16259"/>
        <n v="39448"/>
        <n v="69844"/>
        <n v="15911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21485"/>
        <n v="90757"/>
        <n v="40298"/>
        <n v="89801"/>
        <n v="86673"/>
        <n v="44072"/>
        <n v="75095"/>
        <n v="81122"/>
        <n v="70417"/>
        <n v="75626"/>
        <n v="70664"/>
        <n v="19789"/>
        <n v="98494"/>
        <n v="37834"/>
        <n v="86552"/>
        <n v="68737"/>
        <n v="27268"/>
        <n v="37255"/>
        <n v="74352"/>
        <n v="7081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2353"/>
        <n v="55682"/>
        <n v="63105"/>
        <n v="66388"/>
        <n v="46604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47469"/>
        <n v="59854"/>
        <n v="51553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42635"/>
        <n v="13864"/>
        <n v="23051"/>
        <n v="86680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92283"/>
        <n v="43397"/>
        <n v="41989"/>
        <n v="77656"/>
        <n v="15380"/>
        <n v="54655"/>
        <n v="61894"/>
        <n v="60526"/>
        <n v="48534"/>
        <n v="28543"/>
        <n v="65832"/>
        <n v="27720"/>
        <n v="58226"/>
        <n v="29903"/>
        <n v="78615"/>
        <n v="96143"/>
        <n v="51667"/>
        <n v="93524"/>
        <n v="74895"/>
        <n v="12777"/>
        <n v="26397"/>
        <n v="21067"/>
        <n v="54824"/>
        <n v="45543"/>
        <n v="39756"/>
        <n v="51700"/>
        <n v="38128"/>
        <n v="90974"/>
        <n v="26155"/>
        <n v="92019"/>
        <n v="72713"/>
        <n v="99920"/>
        <n v="27348"/>
        <n v="49980"/>
        <n v="51514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42771"/>
        <n v="86808"/>
        <n v="22233"/>
        <n v="88906"/>
        <n v="68338"/>
        <n v="24234"/>
        <n v="63263"/>
        <n v="50464"/>
        <n v="59424"/>
        <n v="54960"/>
        <n v="86956"/>
        <n v="90036"/>
        <n v="56147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50918"/>
        <n v="62566"/>
        <n v="50435"/>
        <n v="99841"/>
        <n v="78708"/>
        <n v="95428"/>
        <n v="96737"/>
        <n v="35384"/>
        <n v="26310"/>
        <n v="56005"/>
        <n v="16304"/>
        <n v="56014"/>
        <n v="26991"/>
        <n v="80654"/>
        <n v="64260"/>
        <n v="93323"/>
        <n v="83380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44565"/>
        <n v="86933"/>
        <n v="39503"/>
        <n v="23002"/>
        <n v="14068"/>
        <n v="63058"/>
        <n v="34103"/>
        <n v="28230"/>
        <n v="60848"/>
        <n v="69669"/>
        <n v="94924"/>
        <n v="61722"/>
        <n v="52213"/>
        <n v="16193"/>
        <n v="87696"/>
        <n v="79112"/>
        <n v="26764"/>
        <n v="27076"/>
        <n v="13426"/>
        <n v="79527"/>
        <n v="23484"/>
        <n v="96002"/>
        <n v="98626"/>
        <n v="64968"/>
        <n v="98318"/>
        <n v="41305"/>
        <n v="22923"/>
        <n v="83851"/>
        <n v="39563"/>
        <n v="70822"/>
        <n v="91025"/>
        <n v="16136"/>
        <n v="60863"/>
        <n v="88372"/>
        <n v="25300"/>
        <n v="64808"/>
        <n v="29034"/>
        <n v="42405"/>
        <n v="47099"/>
        <n v="24740"/>
        <n v="27917"/>
        <n v="76246"/>
        <n v="66728"/>
        <n v="84559"/>
        <n v="94532"/>
        <n v="34564"/>
        <n v="45259"/>
        <n v="68553"/>
        <n v="97491"/>
        <n v="72676"/>
        <n v="62984"/>
        <n v="32457"/>
        <n v="42052"/>
        <n v="58547"/>
        <n v="50962"/>
        <n v="34487"/>
        <n v="36386"/>
        <n v="72478"/>
        <n v="98218"/>
        <n v="52802"/>
        <n v="62805"/>
        <n v="82655"/>
        <n v="36553"/>
        <n v="25861"/>
        <n v="16421"/>
        <n v="75908"/>
        <n v="89490"/>
        <n v="44105"/>
        <n v="26952"/>
        <n v="74233"/>
        <n v="25583"/>
        <n v="85262"/>
        <n v="32690"/>
        <n v="75013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22895"/>
        <n v="76523"/>
        <n v="39177"/>
        <n v="35297"/>
        <n v="83350"/>
        <n v="35970"/>
        <n v="39302"/>
        <n v="91344"/>
        <n v="28745"/>
        <n v="55717"/>
        <n v="35811"/>
        <n v="21674"/>
        <n v="26686"/>
        <n v="74073"/>
        <n v="73594"/>
        <n v="84724"/>
        <n v="90511"/>
        <n v="30520"/>
        <n v="98227"/>
        <n v="18211"/>
        <n v="62202"/>
        <n v="69260"/>
        <n v="42369"/>
        <n v="16843"/>
        <n v="88090"/>
        <n v="45036"/>
        <n v="73631"/>
        <n v="33890"/>
        <n v="67640"/>
        <n v="32154"/>
        <n v="69619"/>
        <n v="83906"/>
        <n v="59150"/>
        <n v="26812"/>
        <n v="17169"/>
        <n v="39805"/>
        <n v="58046"/>
        <n v="46622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75449"/>
        <n v="61453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47942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74861"/>
        <n v="41179"/>
        <n v="81143"/>
        <n v="44275"/>
        <n v="70297"/>
        <n v="51508"/>
        <n v="43545"/>
        <n v="53003"/>
        <n v="38085"/>
        <n v="49225"/>
        <n v="62015"/>
        <n v="50726"/>
        <n v="19521"/>
        <n v="39274"/>
        <n v="40647"/>
        <n v="44540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92689"/>
        <n v="93563"/>
        <n v="92951"/>
        <n v="50875"/>
        <n v="61568"/>
        <n v="44269"/>
        <n v="78713"/>
        <n v="69667"/>
        <n v="64051"/>
        <n v="25652"/>
        <n v="41246"/>
        <n v="97918"/>
        <n v="21746"/>
        <n v="49441"/>
        <n v="41227"/>
        <n v="86339"/>
        <n v="45046"/>
        <n v="33906"/>
        <n v="62591"/>
        <n v="98784"/>
        <n v="57085"/>
        <n v="60280"/>
        <n v="38861"/>
        <n v="96985"/>
        <n v="91506"/>
        <n v="48811"/>
        <n v="57686"/>
        <n v="85940"/>
        <n v="67215"/>
        <n v="86043"/>
        <n v="41415"/>
        <n v="50264"/>
        <n v="12710"/>
        <n v="45940"/>
        <n v="67919"/>
        <n v="89727"/>
        <n v="72872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91576"/>
        <n v="64551"/>
        <n v="53920"/>
        <n v="43660"/>
        <n v="74846"/>
        <n v="18152"/>
        <n v="44748"/>
        <n v="56859"/>
        <n v="22264"/>
        <n v="53916"/>
        <n v="51497"/>
        <n v="13290"/>
        <n v="98527"/>
        <n v="38502"/>
        <n v="74689"/>
        <n v="59225"/>
        <n v="78640"/>
        <n v="56913"/>
        <n v="46459"/>
        <n v="90033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43872"/>
        <n v="81463"/>
        <n v="59932"/>
        <n v="40859"/>
        <n v="36776"/>
        <n v="48222"/>
        <n v="83296"/>
        <n v="41843"/>
        <n v="48675"/>
        <n v="81290"/>
        <n v="52214"/>
        <n v="32961"/>
        <n v="20760"/>
        <n v="44070"/>
        <n v="25378"/>
        <n v="23320"/>
        <n v="34249"/>
        <n v="79172"/>
        <n v="28326"/>
        <n v="68839"/>
        <n v="68792"/>
        <n v="62873"/>
        <n v="47444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22600"/>
        <n v="31893"/>
        <n v="82718"/>
        <n v="86177"/>
        <n v="25627"/>
        <n v="91603"/>
        <n v="14197"/>
        <n v="76771"/>
        <n v="64995"/>
        <n v="35264"/>
        <n v="70471"/>
        <n v="25660"/>
        <n v="14281"/>
        <n v="62495"/>
        <n v="79181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7048"/>
        <n v="78795"/>
        <n v="30324"/>
        <n v="67527"/>
        <n v="82628"/>
        <n v="14051"/>
        <n v="27703"/>
        <n v="42138"/>
        <n v="18431"/>
        <n v="99554"/>
        <n v="24756"/>
        <n v="84552"/>
        <n v="28180"/>
        <n v="75762"/>
        <n v="42790"/>
        <n v="19217"/>
        <n v="43284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2959"/>
        <n v="68381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27527"/>
        <n v="82887"/>
        <n v="92421"/>
        <n v="68769"/>
        <n v="48995"/>
        <n v="73949"/>
        <n v="33123"/>
        <n v="69383"/>
        <n v="39293"/>
        <n v="85723"/>
        <n v="30372"/>
        <n v="70088"/>
        <n v="89482"/>
        <n v="54160"/>
        <n v="24409"/>
        <n v="79742"/>
        <n v="95702"/>
        <n v="81419"/>
        <n v="85902"/>
        <n v="75180"/>
        <n v="20789"/>
        <n v="36897"/>
        <n v="33426"/>
        <n v="58513"/>
        <n v="88507"/>
        <n v="54952"/>
        <n v="60226"/>
        <n v="26156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26058"/>
        <n v="53350"/>
        <n v="74005"/>
        <n v="57447"/>
        <n v="42927"/>
        <n v="92701"/>
        <n v="72220"/>
        <n v="33291"/>
        <n v="97711"/>
        <n v="45833"/>
        <n v="3866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80984"/>
        <n v="84331"/>
        <n v="40828"/>
        <n v="67278"/>
        <n v="54399"/>
        <n v="65670"/>
        <n v="82259"/>
        <n v="74944"/>
        <n v="75715"/>
        <n v="52349"/>
        <n v="24050"/>
        <n v="50973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1268"/>
        <n v="30905"/>
        <n v="40726"/>
        <n v="15926"/>
        <n v="49903"/>
        <n v="40540"/>
        <n v="14794"/>
        <n v="84735"/>
        <n v="37286"/>
        <n v="91614"/>
        <n v="45554"/>
        <n v="77907"/>
        <n v="52319"/>
        <n v="55487"/>
        <n v="89135"/>
        <n v="17512"/>
        <n v="56352"/>
        <n v="71803"/>
        <n v="18475"/>
        <n v="86347"/>
        <n v="19117"/>
        <n v="27219"/>
        <n v="88285"/>
        <n v="13732"/>
        <n v="58033"/>
        <n v="74931"/>
        <n v="73062"/>
        <n v="59009"/>
        <n v="73556"/>
        <n v="70146"/>
        <n v="36761"/>
        <n v="83910"/>
        <n v="33791"/>
        <n v="37655"/>
        <n v="99345"/>
        <n v="57333"/>
        <n v="14745"/>
        <n v="81124"/>
        <n v="63777"/>
        <n v="36932"/>
        <n v="81106"/>
        <n v="55056"/>
        <n v="94052"/>
        <n v="14617"/>
        <n v="99343"/>
        <n v="69100"/>
        <n v="96405"/>
        <n v="45721"/>
        <n v="79271"/>
        <n v="61301"/>
        <n v="21961"/>
        <n v="87802"/>
        <n v="45966"/>
        <n v="77540"/>
        <n v="52833"/>
        <n v="79712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18555"/>
        <n v="92097"/>
        <n v="38306"/>
        <n v="71065"/>
        <n v="83315"/>
        <n v="52826"/>
        <n v="77478"/>
        <n v="98662"/>
        <n v="69017"/>
        <n v="31542"/>
        <n v="75544"/>
        <n v="15887"/>
        <n v="93106"/>
        <n v="51865"/>
        <n v="28413"/>
        <n v="73512"/>
        <n v="52875"/>
        <n v="78962"/>
        <n v="27465"/>
        <n v="40744"/>
        <n v="58001"/>
        <n v="52191"/>
        <n v="15641"/>
        <n v="28415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38848"/>
        <n v="63329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99408"/>
        <n v="87327"/>
        <n v="68344"/>
        <n v="79265"/>
        <n v="98599"/>
        <n v="17920"/>
        <n v="26390"/>
        <n v="41454"/>
        <n v="57695"/>
        <n v="52882"/>
        <n v="61359"/>
        <n v="83626"/>
        <n v="44515"/>
        <n v="79839"/>
        <n v="85704"/>
        <n v="24144"/>
        <n v="71756"/>
        <n v="75979"/>
        <n v="14929"/>
        <n v="30239"/>
        <n v="29908"/>
        <n v="69338"/>
        <n v="72531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66603"/>
        <n v="80789"/>
        <n v="30441"/>
        <n v="80845"/>
        <n v="44468"/>
        <n v="14577"/>
        <n v="70851"/>
        <n v="21016"/>
        <n v="17473"/>
        <n v="52816"/>
        <n v="54283"/>
        <n v="54176"/>
        <n v="58527"/>
        <n v="57181"/>
        <n v="25059"/>
        <n v="57291"/>
        <n v="65169"/>
        <n v="26028"/>
        <n v="48402"/>
        <n v="41353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69448"/>
        <n v="44632"/>
        <n v="61147"/>
        <n v="46857"/>
        <n v="13458"/>
        <n v="86978"/>
        <n v="32356"/>
        <n v="69060"/>
        <n v="22441"/>
        <n v="87059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89202"/>
        <n v="58367"/>
        <n v="44023"/>
        <n v="93939"/>
        <n v="85130"/>
        <n v="47672"/>
        <n v="15263"/>
        <n v="93321"/>
        <n v="36633"/>
        <n v="84213"/>
        <n v="92846"/>
        <n v="96490"/>
        <n v="80623"/>
        <n v="19223"/>
        <n v="18593"/>
        <n v="27447"/>
        <n v="87626"/>
        <n v="97502"/>
        <n v="33367"/>
        <n v="69471"/>
        <n v="48191"/>
        <n v="44155"/>
        <n v="83387"/>
        <n v="99127"/>
        <n v="48129"/>
        <n v="68590"/>
        <n v="23249"/>
        <n v="30140"/>
        <n v="30100"/>
        <n v="19850"/>
        <n v="36874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51428"/>
        <n v="20974"/>
        <n v="46028"/>
        <n v="34189"/>
        <n v="56011"/>
        <n v="86815"/>
        <n v="78945"/>
        <n v="82458"/>
        <n v="50915"/>
        <n v="17425"/>
        <n v="57809"/>
        <n v="47681"/>
        <n v="53582"/>
        <n v="95535"/>
        <n v="26036"/>
        <n v="48477"/>
        <n v="15293"/>
        <n v="97932"/>
        <n v="22683"/>
        <n v="14559"/>
        <n v="15216"/>
        <n v="22862"/>
        <n v="37882"/>
        <n v="54712"/>
        <n v="62020"/>
        <n v="14997"/>
        <n v="80927"/>
        <n v="35844"/>
        <n v="52182"/>
        <n v="81683"/>
        <n v="86432"/>
        <n v="57400"/>
        <n v="47351"/>
        <n v="37465"/>
        <n v="19308"/>
        <n v="69597"/>
        <n v="79833"/>
        <n v="60789"/>
        <n v="18480"/>
        <n v="68528"/>
        <n v="72160"/>
        <n v="87237"/>
        <n v="78769"/>
        <n v="83655"/>
        <n v="76751"/>
        <n v="47531"/>
        <n v="46636"/>
        <n v="55502"/>
        <n v="87691"/>
        <n v="22503"/>
        <n v="80256"/>
        <n v="41453"/>
        <n v="38604"/>
        <n v="83971"/>
        <n v="23608"/>
        <n v="31123"/>
        <n v="57219"/>
        <n v="69108"/>
        <n v="28339"/>
        <n v="54909"/>
        <n v="15450"/>
        <n v="37936"/>
        <n v="12875"/>
        <n v="23379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99432"/>
        <n v="17536"/>
        <n v="63967"/>
        <n v="19571"/>
        <n v="86946"/>
        <n v="27724"/>
        <n v="40305"/>
        <n v="47561"/>
        <n v="79879"/>
        <n v="97965"/>
        <n v="77318"/>
        <n v="21525"/>
        <n v="79893"/>
        <n v="29565"/>
        <n v="56505"/>
        <n v="42736"/>
        <n v="40402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50403"/>
        <n v="51996"/>
        <n v="94704"/>
        <n v="55936"/>
        <n v="49368"/>
        <n v="83837"/>
        <n v="51089"/>
        <n v="42152"/>
        <n v="22434"/>
        <n v="64653"/>
        <n v="15292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39395"/>
        <n v="76159"/>
        <n v="23442"/>
        <n v="23006"/>
        <n v="21338"/>
        <n v="83408"/>
        <n v="83887"/>
        <n v="85160"/>
        <n v="51619"/>
        <n v="15924"/>
        <n v="70509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52278"/>
        <n v="12991"/>
        <n v="98590"/>
        <n v="41524"/>
        <n v="23504"/>
        <n v="84015"/>
        <n v="88439"/>
        <n v="12658"/>
        <n v="66735"/>
        <n v="63894"/>
        <n v="74299"/>
        <n v="60580"/>
        <n v="67267"/>
        <n v="41796"/>
        <n v="80720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41697"/>
        <n v="46623"/>
        <n v="32546"/>
        <n v="72014"/>
        <n v="93664"/>
        <n v="88015"/>
        <n v="65244"/>
        <n v="54521"/>
        <n v="83568"/>
        <n v="49010"/>
        <n v="87673"/>
        <n v="77094"/>
        <n v="75764"/>
        <n v="76421"/>
        <n v="23726"/>
        <n v="89244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83734"/>
        <n v="58419"/>
        <n v="76090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67827"/>
        <n v="51925"/>
        <n v="98278"/>
        <n v="77953"/>
        <n v="79311"/>
        <n v="49233"/>
        <n v="46329"/>
        <n v="78719"/>
        <n v="26511"/>
        <n v="61363"/>
        <n v="40121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41403"/>
        <n v="93290"/>
        <n v="60798"/>
        <n v="70991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79784"/>
        <n v="83617"/>
        <n v="37668"/>
        <n v="31627"/>
        <n v="31340"/>
        <n v="60853"/>
        <n v="81920"/>
        <n v="60458"/>
        <n v="65290"/>
        <n v="57040"/>
        <n v="57566"/>
        <n v="95324"/>
        <n v="73988"/>
        <n v="87176"/>
        <n v="15430"/>
        <n v="30653"/>
        <n v="46299"/>
        <n v="51839"/>
        <n v="71083"/>
        <n v="22393"/>
        <n v="81245"/>
        <n v="82448"/>
        <n v="40154"/>
        <n v="83637"/>
        <n v="26908"/>
        <n v="94226"/>
        <n v="85076"/>
        <n v="81111"/>
        <n v="28974"/>
        <n v="40767"/>
        <n v="95528"/>
        <n v="35795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53615"/>
        <n v="68294"/>
        <n v="30614"/>
        <n v="41964"/>
        <n v="45191"/>
        <n v="96041"/>
        <n v="14605"/>
        <n v="27190"/>
        <n v="24782"/>
        <n v="76181"/>
        <n v="53660"/>
        <n v="61643"/>
        <n v="70430"/>
        <n v="77272"/>
        <n v="73559"/>
        <n v="17698"/>
        <n v="54274"/>
        <n v="94677"/>
        <n v="17436"/>
        <n v="36887"/>
        <n v="93345"/>
        <n v="31438"/>
        <n v="70176"/>
        <n v="65197"/>
        <n v="60821"/>
        <n v="72342"/>
        <n v="54161"/>
        <n v="88585"/>
        <n v="75995"/>
        <n v="71266"/>
        <n v="20359"/>
        <n v="24637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33667"/>
        <n v="25657"/>
        <n v="17951"/>
        <n v="37853"/>
        <n v="98968"/>
        <n v="77939"/>
        <n v="47164"/>
        <n v="93263"/>
        <n v="18887"/>
        <n v="14689"/>
        <n v="96315"/>
        <n v="47449"/>
        <n v="61337"/>
        <n v="77329"/>
        <n v="88226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67781"/>
        <n v="37796"/>
        <n v="37145"/>
        <n v="27741"/>
        <n v="27577"/>
        <n v="38917"/>
        <n v="49865"/>
        <n v="93020"/>
        <n v="90365"/>
        <n v="90336"/>
        <n v="78916"/>
        <n v="43024"/>
        <n v="13512"/>
        <n v="53611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95546"/>
        <n v="33967"/>
        <n v="34157"/>
        <n v="42892"/>
        <n v="30152"/>
        <n v="13143"/>
        <n v="36283"/>
        <n v="47503"/>
        <n v="49877"/>
        <n v="56674"/>
        <n v="83497"/>
        <n v="68941"/>
        <n v="54974"/>
        <n v="19391"/>
        <n v="90747"/>
        <n v="76895"/>
        <n v="91905"/>
        <n v="35972"/>
        <n v="75137"/>
        <n v="26508"/>
        <n v="24791"/>
        <n v="39818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81256"/>
        <n v="64629"/>
        <n v="77546"/>
        <n v="73785"/>
        <n v="78256"/>
        <n v="71264"/>
        <n v="50714"/>
        <n v="52257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80760"/>
        <n v="89675"/>
        <n v="22128"/>
        <n v="91247"/>
        <n v="65949"/>
        <n v="56371"/>
        <n v="96235"/>
        <n v="88125"/>
        <n v="13558"/>
        <n v="59450"/>
        <n v="45602"/>
        <n v="99852"/>
        <n v="87236"/>
        <n v="36563"/>
        <n v="30205"/>
        <n v="23054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85562"/>
        <n v="98994"/>
        <n v="14805"/>
        <n v="73430"/>
        <n v="78927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17189"/>
        <n v="47344"/>
        <n v="94729"/>
        <n v="13871"/>
        <n v="22748"/>
        <n v="82558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51982"/>
        <n v="88295"/>
        <n v="75573"/>
        <n v="46576"/>
        <n v="64981"/>
        <n v="49845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95798"/>
        <n v="44677"/>
        <n v="16974"/>
        <n v="52261"/>
        <n v="40822"/>
        <n v="69622"/>
        <n v="74833"/>
        <n v="61550"/>
        <n v="58558"/>
        <n v="68766"/>
        <n v="62798"/>
        <n v="41546"/>
        <n v="34106"/>
        <n v="98949"/>
        <n v="65491"/>
        <n v="88555"/>
        <n v="13229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34640"/>
        <n v="59497"/>
        <n v="80368"/>
        <n v="20130"/>
        <n v="95161"/>
        <n v="79945"/>
        <n v="71051"/>
        <n v="12816"/>
        <n v="41258"/>
        <n v="52192"/>
        <n v="83130"/>
        <n v="70640"/>
        <n v="83055"/>
        <n v="64302"/>
        <n v="35156"/>
        <n v="65720"/>
        <n v="70925"/>
        <n v="65144"/>
        <n v="14698"/>
        <n v="67100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95512"/>
        <n v="91565"/>
        <n v="54823"/>
        <n v="96730"/>
        <n v="95802"/>
        <n v="35988"/>
        <n v="53545"/>
        <n v="47886"/>
        <n v="19935"/>
        <n v="85882"/>
        <n v="80224"/>
        <n v="42107"/>
        <n v="80787"/>
        <n v="43379"/>
        <n v="89541"/>
        <n v="42542"/>
        <n v="46062"/>
        <n v="94918"/>
        <n v="73347"/>
        <n v="88092"/>
        <n v="42584"/>
        <n v="97495"/>
        <n v="44858"/>
        <n v="23879"/>
        <n v="23370"/>
        <n v="25617"/>
        <n v="26504"/>
        <n v="38303"/>
        <n v="57956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72164"/>
        <n v="50597"/>
        <n v="89372"/>
        <n v="38247"/>
        <n v="71127"/>
        <n v="72053"/>
        <n v="15859"/>
        <n v="59724"/>
        <n v="80183"/>
        <n v="81931"/>
        <n v="60131"/>
        <n v="67838"/>
        <n v="36237"/>
        <n v="33996"/>
        <n v="90559"/>
        <n v="50144"/>
        <n v="17255"/>
        <n v="89861"/>
        <n v="97910"/>
        <n v="54394"/>
        <n v="86346"/>
        <n v="17291"/>
        <n v="59339"/>
        <n v="67140"/>
        <n v="74708"/>
        <n v="28483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47520"/>
        <n v="18777"/>
        <n v="48502"/>
        <n v="75046"/>
        <n v="37529"/>
        <n v="14523"/>
        <n v="95311"/>
        <n v="54676"/>
        <n v="98221"/>
        <n v="13643"/>
        <n v="47784"/>
        <n v="42540"/>
        <n v="88274"/>
        <n v="59251"/>
        <n v="57373"/>
        <n v="37065"/>
        <n v="31500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40787"/>
        <n v="36607"/>
        <n v="88043"/>
        <n v="17389"/>
        <n v="17353"/>
        <n v="15884"/>
        <n v="19962"/>
        <n v="18024"/>
        <n v="69332"/>
        <n v="96590"/>
        <n v="65116"/>
        <n v="93776"/>
        <n v="41584"/>
        <n v="33170"/>
        <n v="23443"/>
        <n v="75429"/>
        <n v="74516"/>
        <n v="80813"/>
        <n v="76503"/>
        <n v="71175"/>
        <n v="69538"/>
        <n v="65644"/>
        <n v="53797"/>
        <n v="43917"/>
        <n v="96783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73940"/>
        <n v="68535"/>
        <n v="29090"/>
        <n v="67021"/>
        <n v="65480"/>
        <n v="31708"/>
        <n v="78537"/>
        <n v="70582"/>
        <n v="47329"/>
        <n v="48343"/>
        <n v="20799"/>
        <n v="76940"/>
        <n v="49559"/>
        <n v="38368"/>
        <n v="83128"/>
        <n v="45154"/>
        <n v="17312"/>
        <n v="72650"/>
        <n v="34934"/>
        <n v="82042"/>
        <n v="54765"/>
        <n v="56960"/>
        <n v="92806"/>
        <n v="43017"/>
        <n v="20919"/>
        <n v="24243"/>
        <n v="84299"/>
        <n v="53641"/>
        <n v="63574"/>
        <n v="63254"/>
        <n v="37747"/>
        <n v="71919"/>
        <n v="63507"/>
        <n v="80120"/>
        <n v="72628"/>
        <n v="23191"/>
        <n v="91608"/>
        <n v="63209"/>
        <n v="75867"/>
        <n v="37454"/>
        <n v="75522"/>
        <n v="82752"/>
        <n v="73900"/>
        <n v="80999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36243"/>
        <n v="41580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22967"/>
        <n v="84865"/>
        <n v="26467"/>
        <n v="37388"/>
        <n v="49049"/>
        <n v="54497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44621"/>
        <n v="79306"/>
        <n v="32006"/>
        <n v="20431"/>
        <n v="81254"/>
        <n v="18839"/>
        <n v="76958"/>
        <n v="49745"/>
        <n v="72027"/>
        <n v="57295"/>
        <n v="73833"/>
        <n v="13487"/>
        <n v="55563"/>
        <n v="58637"/>
        <n v="30975"/>
        <n v="31717"/>
        <n v="58254"/>
        <n v="76694"/>
        <n v="79072"/>
        <n v="87749"/>
        <n v="14183"/>
        <n v="70361"/>
        <n v="35093"/>
        <n v="29355"/>
        <n v="24608"/>
        <n v="98491"/>
        <n v="24788"/>
        <n v="21399"/>
        <n v="33459"/>
        <n v="19238"/>
        <n v="66297"/>
        <n v="19790"/>
        <n v="62406"/>
        <n v="54428"/>
        <n v="39937"/>
        <n v="55240"/>
        <n v="58886"/>
        <n v="73104"/>
        <n v="18468"/>
        <n v="98164"/>
        <n v="13296"/>
        <n v="17931"/>
        <n v="50670"/>
        <n v="60492"/>
        <n v="31528"/>
        <n v="50854"/>
        <n v="32201"/>
        <n v="99637"/>
        <n v="77572"/>
        <n v="27162"/>
        <n v="57531"/>
        <n v="81977"/>
        <n v="63744"/>
        <n v="64333"/>
        <n v="16771"/>
        <n v="35173"/>
        <n v="21407"/>
        <n v="17002"/>
        <n v="64183"/>
        <n v="98558"/>
        <n v="95300"/>
        <n v="55842"/>
        <n v="98640"/>
        <n v="34777"/>
        <n v="65768"/>
        <n v="48439"/>
        <n v="82051"/>
        <n v="35716"/>
        <n v="30769"/>
        <n v="30442"/>
        <n v="16509"/>
        <n v="41137"/>
        <n v="70354"/>
        <n v="58976"/>
        <n v="18000"/>
        <n v="14946"/>
        <n v="21461"/>
        <n v="95338"/>
        <n v="73505"/>
        <n v="26995"/>
        <n v="35088"/>
        <n v="33946"/>
        <n v="87990"/>
        <n v="57840"/>
        <n v="27602"/>
        <n v="32323"/>
        <n v="74485"/>
        <n v="69095"/>
        <n v="71495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77503"/>
        <n v="78677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6526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68719"/>
        <n v="38600"/>
        <n v="22147"/>
        <n v="42657"/>
        <n v="67149"/>
        <n v="68790"/>
        <n v="70229"/>
        <n v="43775"/>
        <n v="89749"/>
        <n v="48303"/>
        <n v="41256"/>
        <n v="85388"/>
        <n v="14622"/>
        <n v="37532"/>
        <n v="49509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77654"/>
        <n v="54308"/>
        <n v="40027"/>
        <n v="24324"/>
        <n v="21527"/>
        <n v="64561"/>
        <n v="82095"/>
        <n v="23772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35977"/>
        <n v="94032"/>
        <n v="52310"/>
        <n v="76950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76707"/>
        <n v="52044"/>
        <n v="55483"/>
        <n v="36391"/>
        <n v="33445"/>
        <n v="54367"/>
        <n v="30060"/>
        <n v="50987"/>
        <n v="83282"/>
        <n v="44730"/>
        <n v="12527"/>
        <n v="13152"/>
        <n v="51542"/>
        <n v="40276"/>
        <n v="50187"/>
        <n v="92378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66298"/>
        <n v="89000"/>
        <n v="76418"/>
        <n v="48445"/>
        <n v="22484"/>
        <n v="50062"/>
        <n v="74414"/>
        <n v="43374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22589"/>
        <n v="33034"/>
        <n v="92302"/>
        <n v="54702"/>
        <n v="74129"/>
        <n v="45742"/>
        <n v="53580"/>
        <n v="37001"/>
        <n v="67934"/>
        <n v="73057"/>
        <n v="90938"/>
        <n v="53979"/>
        <n v="34428"/>
        <n v="62860"/>
        <n v="88264"/>
        <n v="72695"/>
        <n v="37195"/>
        <n v="35610"/>
        <n v="21635"/>
        <n v="54729"/>
        <n v="16189"/>
        <n v="13413"/>
        <n v="80531"/>
        <n v="26345"/>
        <n v="14950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91018"/>
        <n v="75033"/>
        <n v="25854"/>
        <n v="74230"/>
        <n v="80569"/>
        <n v="52165"/>
        <n v="46313"/>
        <n v="20569"/>
        <n v="16046"/>
        <n v="66629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76533"/>
        <n v="82245"/>
        <n v="89217"/>
        <n v="42735"/>
        <n v="59506"/>
        <n v="78755"/>
        <n v="37559"/>
        <n v="40018"/>
        <n v="99303"/>
        <n v="34628"/>
        <n v="92464"/>
        <n v="91023"/>
        <n v="68706"/>
        <n v="96147"/>
        <n v="40569"/>
        <n v="74044"/>
        <n v="33730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21099"/>
        <n v="80863"/>
        <n v="22475"/>
        <n v="12503"/>
        <n v="13431"/>
        <n v="69793"/>
        <n v="42952"/>
        <n v="45402"/>
        <n v="15834"/>
        <n v="63197"/>
        <n v="25857"/>
        <n v="64416"/>
        <n v="26938"/>
        <n v="54652"/>
        <n v="75139"/>
        <n v="89261"/>
        <n v="81456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62188"/>
        <n v="56780"/>
        <n v="48114"/>
        <n v="15925"/>
        <n v="32149"/>
        <n v="19127"/>
        <n v="71092"/>
        <n v="33569"/>
        <n v="90391"/>
        <n v="59438"/>
        <n v="43722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62324"/>
        <n v="86358"/>
        <n v="88772"/>
        <n v="46516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90690"/>
        <n v="43137"/>
        <n v="91721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27136"/>
        <n v="38098"/>
        <n v="87971"/>
        <n v="81425"/>
        <n v="95249"/>
        <n v="84045"/>
        <n v="13900"/>
        <n v="97702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18410"/>
        <n v="57825"/>
        <n v="57773"/>
        <n v="67143"/>
        <n v="37109"/>
        <n v="81692"/>
        <n v="27534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70766"/>
        <n v="51254"/>
        <n v="96194"/>
        <n v="77879"/>
        <n v="19664"/>
        <n v="14452"/>
        <n v="38517"/>
        <n v="28134"/>
        <n v="33139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25843"/>
        <n v="77827"/>
        <n v="26211"/>
        <n v="81574"/>
        <n v="13696"/>
        <n v="81259"/>
        <n v="27760"/>
        <n v="52925"/>
        <n v="91040"/>
        <n v="58832"/>
        <n v="91620"/>
        <n v="90339"/>
        <n v="95073"/>
        <n v="22922"/>
        <n v="76995"/>
        <n v="80943"/>
        <n v="51820"/>
        <n v="52653"/>
        <n v="18127"/>
        <n v="38840"/>
        <n v="23496"/>
        <n v="43528"/>
        <n v="67819"/>
        <n v="41010"/>
        <n v="45873"/>
        <n v="57779"/>
        <n v="37657"/>
        <n v="89013"/>
        <n v="56513"/>
        <n v="43943"/>
        <n v="42322"/>
        <n v="94223"/>
        <n v="73584"/>
        <n v="47082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77250"/>
        <n v="29420"/>
        <n v="19722"/>
        <n v="53848"/>
        <n v="62141"/>
        <n v="45743"/>
        <n v="49061"/>
        <n v="47131"/>
        <n v="65192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46585"/>
        <n v="73890"/>
        <n v="62098"/>
        <n v="38755"/>
        <n v="80793"/>
        <n v="2307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79897"/>
        <n v="76938"/>
        <n v="32705"/>
        <n v="87482"/>
        <n v="71496"/>
        <n v="35976"/>
        <n v="62619"/>
        <n v="22789"/>
        <n v="72229"/>
        <n v="24540"/>
        <n v="45367"/>
        <n v="22482"/>
        <n v="98373"/>
        <n v="35734"/>
        <n v="15319"/>
        <n v="43076"/>
        <n v="88147"/>
        <n v="15072"/>
        <n v="41763"/>
        <n v="71558"/>
        <n v="36764"/>
        <n v="7431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33148"/>
        <n v="13432"/>
        <n v="31537"/>
        <n v="28807"/>
        <n v="12823"/>
        <n v="39347"/>
        <n v="90092"/>
        <n v="92668"/>
        <n v="88402"/>
        <n v="90724"/>
        <n v="18040"/>
        <n v="39748"/>
        <n v="71235"/>
        <n v="98424"/>
        <n v="36156"/>
        <n v="73640"/>
        <n v="17631"/>
        <n v="48959"/>
        <n v="72651"/>
        <n v="84530"/>
        <n v="64888"/>
        <n v="33458"/>
        <n v="73859"/>
        <n v="32102"/>
        <n v="57786"/>
        <n v="21177"/>
        <n v="84360"/>
        <n v="75404"/>
        <n v="71906"/>
        <n v="88244"/>
        <n v="59948"/>
        <n v="73242"/>
        <n v="78284"/>
        <n v="40759"/>
        <n v="55597"/>
        <n v="30207"/>
        <n v="91112"/>
        <n v="57823"/>
        <n v="54973"/>
        <n v="68698"/>
        <n v="32801"/>
        <n v="48568"/>
        <n v="82325"/>
        <n v="72434"/>
        <n v="22161"/>
        <n v="33189"/>
        <n v="54630"/>
        <n v="15033"/>
        <n v="43552"/>
        <n v="26094"/>
        <n v="83823"/>
        <n v="56613"/>
        <n v="72516"/>
        <n v="91106"/>
        <n v="50920"/>
        <n v="41249"/>
        <n v="41967"/>
        <n v="52881"/>
        <n v="13658"/>
        <n v="45800"/>
        <n v="66299"/>
        <n v="76257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32743"/>
        <n v="59616"/>
        <n v="13347"/>
        <n v="36348"/>
        <n v="42654"/>
        <n v="90203"/>
        <n v="70239"/>
        <n v="14810"/>
        <n v="66540"/>
        <n v="98070"/>
        <n v="18428"/>
        <n v="13714"/>
        <n v="25850"/>
        <n v="78918"/>
        <n v="52645"/>
        <n v="6760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72534"/>
        <n v="66288"/>
        <n v="82115"/>
        <n v="65881"/>
        <n v="85386"/>
        <n v="88305"/>
        <n v="92225"/>
        <n v="32807"/>
        <n v="28028"/>
        <n v="45999"/>
        <n v="52985"/>
        <n v="86944"/>
        <n v="19525"/>
        <n v="40852"/>
        <n v="14881"/>
        <n v="35111"/>
        <n v="36774"/>
        <n v="95509"/>
        <n v="72425"/>
        <n v="20389"/>
        <n v="13109"/>
        <n v="91531"/>
        <n v="96738"/>
        <n v="35998"/>
        <n v="93726"/>
        <n v="95140"/>
        <n v="41408"/>
        <n v="56962"/>
        <n v="77565"/>
        <n v="92403"/>
        <n v="80811"/>
        <n v="62722"/>
        <n v="18892"/>
        <n v="44771"/>
        <n v="80150"/>
        <n v="51692"/>
        <n v="66637"/>
        <n v="94111"/>
        <n v="71820"/>
        <n v="76349"/>
        <n v="24715"/>
        <n v="45460"/>
        <n v="91750"/>
        <n v="35569"/>
        <n v="96769"/>
        <n v="14743"/>
        <n v="77512"/>
        <n v="48927"/>
        <n v="97065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61668"/>
        <n v="24253"/>
        <n v="21426"/>
        <n v="74831"/>
        <n v="54528"/>
        <n v="87106"/>
        <n v="93276"/>
        <n v="73254"/>
        <n v="23808"/>
        <n v="97566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34032"/>
        <n v="63619"/>
        <n v="39891"/>
        <n v="54083"/>
        <n v="76633"/>
        <n v="38724"/>
        <n v="60292"/>
        <n v="55980"/>
        <n v="27608"/>
        <n v="32700"/>
        <n v="97989"/>
        <n v="55349"/>
        <n v="31096"/>
        <n v="88127"/>
        <n v="26653"/>
        <n v="50528"/>
        <n v="33374"/>
        <n v="92128"/>
        <n v="45685"/>
        <n v="51950"/>
        <n v="52785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43276"/>
        <n v="88279"/>
        <n v="38926"/>
        <n v="12939"/>
        <n v="59004"/>
        <n v="40563"/>
        <n v="25449"/>
        <n v="94615"/>
        <n v="94879"/>
        <n v="54776"/>
        <n v="91716"/>
        <n v="91334"/>
        <n v="15983"/>
        <n v="48821"/>
        <n v="28771"/>
        <n v="38156"/>
        <n v="90068"/>
        <n v="72806"/>
        <n v="32011"/>
        <n v="93101"/>
        <n v="16763"/>
        <n v="39578"/>
        <n v="55365"/>
        <n v="26741"/>
        <n v="33792"/>
        <n v="34270"/>
        <n v="43171"/>
        <n v="80434"/>
        <n v="65183"/>
        <n v="81274"/>
        <n v="15698"/>
        <n v="29288"/>
        <n v="72311"/>
        <n v="84840"/>
        <n v="45289"/>
        <n v="37431"/>
        <n v="69080"/>
        <n v="68509"/>
        <n v="41011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49520"/>
        <n v="20736"/>
        <n v="80343"/>
        <n v="56881"/>
        <n v="94543"/>
        <n v="60609"/>
        <n v="25553"/>
        <n v="18653"/>
        <n v="31116"/>
        <n v="88886"/>
        <n v="90535"/>
        <n v="46825"/>
        <n v="64122"/>
        <n v="86726"/>
        <n v="56422"/>
        <n v="98380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44686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99331"/>
        <n v="48718"/>
        <n v="54821"/>
        <n v="47876"/>
        <n v="90453"/>
        <n v="12897"/>
        <n v="46842"/>
        <n v="94625"/>
        <n v="36904"/>
        <n v="33760"/>
        <n v="37212"/>
        <n v="35357"/>
        <n v="28649"/>
        <n v="79437"/>
        <n v="64370"/>
        <n v="51976"/>
        <n v="90903"/>
        <n v="76987"/>
        <n v="46388"/>
        <n v="68728"/>
        <n v="33989"/>
        <n v="17165"/>
        <n v="45354"/>
        <n v="53502"/>
        <n v="46236"/>
        <n v="22935"/>
        <n v="53899"/>
        <n v="55353"/>
        <n v="72477"/>
        <n v="77110"/>
        <n v="73989"/>
        <n v="78359"/>
        <n v="95976"/>
        <n v="53778"/>
        <n v="50984"/>
        <n v="31647"/>
        <n v="59321"/>
        <n v="80619"/>
        <n v="43920"/>
        <n v="90323"/>
        <n v="59167"/>
        <n v="61900"/>
        <n v="72899"/>
        <n v="25172"/>
        <n v="90457"/>
        <n v="983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81410"/>
        <n v="74739"/>
        <n v="5359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98589"/>
        <n v="14815"/>
        <n v="19732"/>
        <n v="76350"/>
        <n v="28912"/>
        <n v="81226"/>
        <n v="75131"/>
        <n v="95417"/>
        <n v="89453"/>
        <n v="96163"/>
        <n v="43038"/>
        <n v="73636"/>
        <n v="66701"/>
        <n v="40678"/>
        <n v="89905"/>
        <n v="82172"/>
        <n v="45675"/>
        <n v="75856"/>
        <n v="47378"/>
        <n v="51586"/>
        <n v="85671"/>
        <n v="83412"/>
        <n v="21224"/>
        <n v="93668"/>
        <n v="41080"/>
        <n v="64109"/>
        <n v="97633"/>
        <n v="79412"/>
        <n v="87008"/>
        <n v="62736"/>
        <n v="34528"/>
        <n v="40026"/>
        <n v="69692"/>
        <n v="84727"/>
        <n v="50685"/>
        <n v="23737"/>
        <n v="24678"/>
        <n v="27131"/>
        <n v="57137"/>
        <n v="42488"/>
        <n v="87979"/>
        <n v="49006"/>
        <n v="70775"/>
        <n v="70642"/>
        <n v="94638"/>
        <n v="90063"/>
        <n v="47772"/>
        <n v="69855"/>
        <n v="27125"/>
        <n v="83859"/>
        <n v="32089"/>
        <n v="13301"/>
        <n v="59093"/>
        <n v="43554"/>
        <n v="32506"/>
        <n v="47823"/>
        <n v="34876"/>
        <n v="72420"/>
        <n v="20447"/>
        <n v="73979"/>
        <n v="14676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39744"/>
        <n v="35514"/>
        <n v="77087"/>
        <n v="23670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65660"/>
        <n v="68868"/>
        <n v="96176"/>
        <n v="75367"/>
        <n v="25716"/>
        <n v="91730"/>
        <n v="13094"/>
        <n v="65350"/>
        <n v="59930"/>
        <n v="40786"/>
        <n v="71965"/>
        <n v="64880"/>
        <n v="17756"/>
        <n v="90750"/>
        <n v="22705"/>
        <n v="31580"/>
        <n v="20625"/>
        <n v="70280"/>
        <n v="59304"/>
        <n v="21456"/>
        <n v="79134"/>
        <n v="15541"/>
        <n v="18044"/>
        <n v="91437"/>
        <n v="63723"/>
        <n v="96628"/>
        <n v="21126"/>
        <n v="43958"/>
        <n v="81770"/>
        <n v="59752"/>
        <n v="87727"/>
        <n v="46396"/>
        <n v="33625"/>
        <n v="35721"/>
        <n v="72979"/>
        <n v="34964"/>
        <n v="85632"/>
        <n v="96871"/>
        <n v="67535"/>
        <n v="94539"/>
        <n v="63500"/>
        <n v="89869"/>
        <n v="60076"/>
        <n v="83842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85078"/>
        <n v="72204"/>
        <n v="79028"/>
        <n v="75002"/>
        <n v="72809"/>
        <n v="42711"/>
        <n v="12989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39477"/>
        <n v="75703"/>
        <n v="13712"/>
        <n v="95743"/>
        <n v="69156"/>
        <n v="84894"/>
        <n v="18947"/>
        <n v="13464"/>
        <n v="89903"/>
        <n v="23357"/>
        <n v="93601"/>
        <n v="87078"/>
        <n v="21762"/>
        <n v="73294"/>
        <n v="83804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79469"/>
        <n v="35057"/>
        <n v="13471"/>
        <n v="91047"/>
        <n v="89960"/>
        <n v="48369"/>
        <n v="98469"/>
        <n v="92058"/>
        <n v="75537"/>
        <n v="44764"/>
        <n v="29837"/>
        <n v="20875"/>
        <n v="56000"/>
        <n v="14304"/>
        <n v="24645"/>
        <n v="67373"/>
        <n v="46056"/>
        <n v="64298"/>
        <n v="76971"/>
        <n v="38985"/>
        <n v="68938"/>
        <n v="89428"/>
        <n v="47286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7">
        <rangePr autoStart="0" autoEnd="0" startNum="10000" endNum="130000" groupInterval="20000"/>
        <groupItems count="8">
          <s v="&lt;10000"/>
          <s v="10000-29999"/>
          <s v="30000-49999"/>
          <s v="50000-69999"/>
          <s v="70000-89999"/>
          <s v="90000-109999"/>
          <s v="110000-130000"/>
          <s v="&gt;130000"/>
        </groupItems>
      </fieldGroup>
    </cacheField>
    <cacheField name="Interview Result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00:00:00"/>
    <d v="1899-12-30T11:40:49"/>
    <x v="0"/>
    <x v="0"/>
    <x v="0"/>
    <x v="0"/>
    <x v="0"/>
    <n v="1"/>
  </r>
  <r>
    <n v="907518"/>
    <d v="2014-05-06T00:00:00"/>
    <d v="1899-12-30T08:08:32"/>
    <x v="0"/>
    <x v="1"/>
    <x v="0"/>
    <x v="1"/>
    <x v="1"/>
    <n v="1"/>
  </r>
  <r>
    <n v="176719"/>
    <d v="2014-05-06T00:00:00"/>
    <d v="1899-12-30T08:08:54"/>
    <x v="1"/>
    <x v="0"/>
    <x v="0"/>
    <x v="1"/>
    <x v="2"/>
    <n v="0"/>
  </r>
  <r>
    <n v="429799"/>
    <d v="2014-05-02T00:00:00"/>
    <d v="1899-12-30T16:28:59"/>
    <x v="1"/>
    <x v="1"/>
    <x v="1"/>
    <x v="2"/>
    <x v="3"/>
    <n v="0"/>
  </r>
  <r>
    <n v="253651"/>
    <d v="2014-05-02T00:00:00"/>
    <d v="1899-12-30T16:32:26"/>
    <x v="0"/>
    <x v="0"/>
    <x v="1"/>
    <x v="2"/>
    <x v="4"/>
    <n v="1"/>
  </r>
  <r>
    <n v="289907"/>
    <d v="2014-05-01T00:00:00"/>
    <d v="1899-12-30T07:44:18"/>
    <x v="0"/>
    <x v="0"/>
    <x v="2"/>
    <x v="2"/>
    <x v="5"/>
    <n v="1"/>
  </r>
  <r>
    <n v="959124"/>
    <d v="2014-05-06T00:00:00"/>
    <d v="1899-12-30T16:27:55"/>
    <x v="1"/>
    <x v="0"/>
    <x v="2"/>
    <x v="3"/>
    <x v="6"/>
    <n v="0"/>
  </r>
  <r>
    <n v="86642"/>
    <d v="2014-05-09T00:00:00"/>
    <d v="1899-12-30T13:17:36"/>
    <x v="1"/>
    <x v="0"/>
    <x v="2"/>
    <x v="3"/>
    <x v="7"/>
    <n v="0"/>
  </r>
  <r>
    <n v="751029"/>
    <d v="2014-05-02T00:00:00"/>
    <d v="1899-12-30T13:09:57"/>
    <x v="0"/>
    <x v="1"/>
    <x v="0"/>
    <x v="2"/>
    <x v="8"/>
    <n v="1"/>
  </r>
  <r>
    <n v="434547"/>
    <d v="2014-05-02T00:00:00"/>
    <d v="1899-12-30T13:11:11"/>
    <x v="1"/>
    <x v="1"/>
    <x v="0"/>
    <x v="2"/>
    <x v="9"/>
    <n v="0"/>
  </r>
  <r>
    <n v="518854"/>
    <d v="2014-05-01T00:00:00"/>
    <d v="1899-12-30T09:00:54"/>
    <x v="1"/>
    <x v="0"/>
    <x v="0"/>
    <x v="4"/>
    <x v="10"/>
    <n v="0"/>
  </r>
  <r>
    <n v="649039"/>
    <d v="2014-05-07T00:00:00"/>
    <d v="1899-12-30T10:48:25"/>
    <x v="0"/>
    <x v="1"/>
    <x v="0"/>
    <x v="5"/>
    <x v="11"/>
    <n v="1"/>
  </r>
  <r>
    <n v="199526"/>
    <d v="2014-05-07T00:00:00"/>
    <d v="1899-12-30T10:50:05"/>
    <x v="0"/>
    <x v="0"/>
    <x v="0"/>
    <x v="5"/>
    <x v="12"/>
    <n v="1"/>
  </r>
  <r>
    <n v="539803"/>
    <d v="2014-05-15T00:00:00"/>
    <d v="1899-12-30T09:31:30"/>
    <x v="0"/>
    <x v="0"/>
    <x v="3"/>
    <x v="5"/>
    <x v="13"/>
    <n v="1"/>
  </r>
  <r>
    <n v="191009"/>
    <d v="2014-05-09T00:00:00"/>
    <d v="1899-12-30T12:48:56"/>
    <x v="0"/>
    <x v="1"/>
    <x v="0"/>
    <x v="3"/>
    <x v="14"/>
    <n v="1"/>
  </r>
  <r>
    <n v="195323"/>
    <d v="2014-05-09T00:00:00"/>
    <d v="1899-12-30T12:48:34"/>
    <x v="0"/>
    <x v="1"/>
    <x v="0"/>
    <x v="3"/>
    <x v="15"/>
    <n v="1"/>
  </r>
  <r>
    <n v="51318"/>
    <d v="2014-05-02T00:00:00"/>
    <d v="1899-12-30T08:07:08"/>
    <x v="0"/>
    <x v="0"/>
    <x v="0"/>
    <x v="6"/>
    <x v="16"/>
    <n v="1"/>
  </r>
  <r>
    <n v="742283"/>
    <d v="2014-05-02T00:00:00"/>
    <d v="1899-12-30T08:11:07"/>
    <x v="1"/>
    <x v="0"/>
    <x v="0"/>
    <x v="6"/>
    <x v="17"/>
    <n v="0"/>
  </r>
  <r>
    <n v="513166"/>
    <d v="2014-05-01T00:00:00"/>
    <d v="1899-12-30T22:53:32"/>
    <x v="0"/>
    <x v="1"/>
    <x v="1"/>
    <x v="7"/>
    <x v="18"/>
    <n v="1"/>
  </r>
  <r>
    <n v="791372"/>
    <d v="2014-05-01T00:00:00"/>
    <d v="1899-12-30T22:54:28"/>
    <x v="1"/>
    <x v="0"/>
    <x v="1"/>
    <x v="7"/>
    <x v="19"/>
    <n v="0"/>
  </r>
  <r>
    <n v="47857"/>
    <d v="2014-05-01T00:00:00"/>
    <d v="1899-12-30T22:55:29"/>
    <x v="1"/>
    <x v="1"/>
    <x v="1"/>
    <x v="7"/>
    <x v="20"/>
    <n v="0"/>
  </r>
  <r>
    <n v="834101"/>
    <d v="2014-05-01T00:00:00"/>
    <d v="1899-12-30T22:53:12"/>
    <x v="1"/>
    <x v="2"/>
    <x v="1"/>
    <x v="7"/>
    <x v="21"/>
    <n v="0"/>
  </r>
  <r>
    <n v="985008"/>
    <d v="2014-05-01T00:00:00"/>
    <d v="1899-12-30T09:41:45"/>
    <x v="1"/>
    <x v="0"/>
    <x v="0"/>
    <x v="8"/>
    <x v="22"/>
    <n v="0"/>
  </r>
  <r>
    <n v="891568"/>
    <d v="2014-05-01T00:00:00"/>
    <d v="1899-12-30T16:28:25"/>
    <x v="0"/>
    <x v="1"/>
    <x v="1"/>
    <x v="3"/>
    <x v="23"/>
    <n v="1"/>
  </r>
  <r>
    <n v="935899"/>
    <d v="2014-05-10T00:00:00"/>
    <d v="1899-12-30T14:17:55"/>
    <x v="1"/>
    <x v="0"/>
    <x v="0"/>
    <x v="7"/>
    <x v="24"/>
    <n v="0"/>
  </r>
  <r>
    <n v="780839"/>
    <d v="2014-05-10T00:00:00"/>
    <d v="1899-12-30T14:18:18"/>
    <x v="0"/>
    <x v="1"/>
    <x v="0"/>
    <x v="7"/>
    <x v="25"/>
    <n v="1"/>
  </r>
  <r>
    <n v="851764"/>
    <d v="2014-05-01T00:00:00"/>
    <d v="1899-12-30T16:01:19"/>
    <x v="1"/>
    <x v="0"/>
    <x v="1"/>
    <x v="8"/>
    <x v="26"/>
    <n v="0"/>
  </r>
  <r>
    <n v="202821"/>
    <d v="2014-05-01T00:00:00"/>
    <d v="1899-12-30T16:01:49"/>
    <x v="0"/>
    <x v="0"/>
    <x v="1"/>
    <x v="8"/>
    <x v="27"/>
    <n v="1"/>
  </r>
  <r>
    <n v="969924"/>
    <d v="2014-05-01T00:00:00"/>
    <d v="1899-12-30T11:47:49"/>
    <x v="1"/>
    <x v="0"/>
    <x v="3"/>
    <x v="7"/>
    <x v="28"/>
    <n v="0"/>
  </r>
  <r>
    <n v="765579"/>
    <d v="2014-05-01T00:00:00"/>
    <d v="1899-12-30T09:26:23"/>
    <x v="1"/>
    <x v="0"/>
    <x v="2"/>
    <x v="2"/>
    <x v="29"/>
    <n v="0"/>
  </r>
  <r>
    <n v="924976"/>
    <d v="2014-05-01T00:00:00"/>
    <d v="1899-12-30T09:26:53"/>
    <x v="1"/>
    <x v="0"/>
    <x v="2"/>
    <x v="2"/>
    <x v="30"/>
    <n v="0"/>
  </r>
  <r>
    <n v="896164"/>
    <d v="2014-05-01T00:00:00"/>
    <d v="1899-12-30T17:21:29"/>
    <x v="0"/>
    <x v="2"/>
    <x v="4"/>
    <x v="3"/>
    <x v="31"/>
    <n v="1"/>
  </r>
  <r>
    <n v="600625"/>
    <d v="2014-05-02T00:00:00"/>
    <d v="1899-12-30T18:21:43"/>
    <x v="1"/>
    <x v="0"/>
    <x v="0"/>
    <x v="1"/>
    <x v="32"/>
    <n v="0"/>
  </r>
  <r>
    <n v="692533"/>
    <d v="2014-05-02T00:00:00"/>
    <d v="1899-12-30T18:23:53"/>
    <x v="0"/>
    <x v="0"/>
    <x v="0"/>
    <x v="1"/>
    <x v="33"/>
    <n v="1"/>
  </r>
  <r>
    <n v="894276"/>
    <d v="2014-05-02T00:00:00"/>
    <d v="1899-12-30T11:47:58"/>
    <x v="1"/>
    <x v="0"/>
    <x v="1"/>
    <x v="2"/>
    <x v="34"/>
    <n v="0"/>
  </r>
  <r>
    <n v="121909"/>
    <d v="2014-05-02T00:00:00"/>
    <d v="1899-12-30T12:21:13"/>
    <x v="1"/>
    <x v="0"/>
    <x v="1"/>
    <x v="2"/>
    <x v="35"/>
    <n v="0"/>
  </r>
  <r>
    <n v="176467"/>
    <d v="2014-05-02T00:00:00"/>
    <d v="1899-12-30T12:21:47"/>
    <x v="1"/>
    <x v="0"/>
    <x v="1"/>
    <x v="2"/>
    <x v="36"/>
    <n v="0"/>
  </r>
  <r>
    <n v="955372"/>
    <d v="2014-05-02T00:00:00"/>
    <d v="1899-12-30T09:16:50"/>
    <x v="1"/>
    <x v="1"/>
    <x v="2"/>
    <x v="5"/>
    <x v="37"/>
    <n v="0"/>
  </r>
  <r>
    <n v="958058"/>
    <d v="2014-05-02T00:00:00"/>
    <d v="1899-12-30T13:04:36"/>
    <x v="1"/>
    <x v="0"/>
    <x v="0"/>
    <x v="5"/>
    <x v="38"/>
    <n v="0"/>
  </r>
  <r>
    <n v="15712"/>
    <d v="2014-05-03T00:00:00"/>
    <d v="1899-12-30T00:36:50"/>
    <x v="1"/>
    <x v="0"/>
    <x v="2"/>
    <x v="8"/>
    <x v="39"/>
    <n v="0"/>
  </r>
  <r>
    <n v="443525"/>
    <d v="2014-05-09T00:00:00"/>
    <d v="1899-12-30T15:40:50"/>
    <x v="1"/>
    <x v="0"/>
    <x v="0"/>
    <x v="6"/>
    <x v="40"/>
    <n v="0"/>
  </r>
  <r>
    <n v="847880"/>
    <d v="2014-05-09T00:00:00"/>
    <d v="1899-12-30T15:43:03"/>
    <x v="0"/>
    <x v="1"/>
    <x v="0"/>
    <x v="9"/>
    <x v="41"/>
    <n v="1"/>
  </r>
  <r>
    <n v="577498"/>
    <d v="2014-05-04T00:00:00"/>
    <d v="1899-12-30T09:41:19"/>
    <x v="1"/>
    <x v="0"/>
    <x v="0"/>
    <x v="10"/>
    <x v="42"/>
    <n v="0"/>
  </r>
  <r>
    <n v="959638"/>
    <d v="2014-05-04T00:00:00"/>
    <d v="1899-12-30T09:44:20"/>
    <x v="1"/>
    <x v="0"/>
    <x v="0"/>
    <x v="3"/>
    <x v="43"/>
    <n v="0"/>
  </r>
  <r>
    <n v="442311"/>
    <d v="2014-05-04T00:00:00"/>
    <d v="1899-12-30T17:32:34"/>
    <x v="1"/>
    <x v="0"/>
    <x v="0"/>
    <x v="6"/>
    <x v="44"/>
    <n v="0"/>
  </r>
  <r>
    <n v="300293"/>
    <d v="2014-05-05T00:00:00"/>
    <d v="1899-12-30T13:25:23"/>
    <x v="1"/>
    <x v="0"/>
    <x v="1"/>
    <x v="3"/>
    <x v="45"/>
    <n v="0"/>
  </r>
  <r>
    <n v="290946"/>
    <d v="2014-05-05T00:00:00"/>
    <d v="1899-12-30T19:35:42"/>
    <x v="1"/>
    <x v="0"/>
    <x v="5"/>
    <x v="3"/>
    <x v="46"/>
    <n v="0"/>
  </r>
  <r>
    <n v="37073"/>
    <d v="2014-05-05T00:00:00"/>
    <d v="1899-12-30T19:37:25"/>
    <x v="0"/>
    <x v="1"/>
    <x v="5"/>
    <x v="3"/>
    <x v="47"/>
    <n v="1"/>
  </r>
  <r>
    <n v="622677"/>
    <d v="2014-05-05T00:00:00"/>
    <d v="1899-12-30T15:41:23"/>
    <x v="1"/>
    <x v="0"/>
    <x v="3"/>
    <x v="1"/>
    <x v="48"/>
    <n v="0"/>
  </r>
  <r>
    <n v="580633"/>
    <d v="2014-05-05T00:00:00"/>
    <d v="1899-12-30T15:42:18"/>
    <x v="1"/>
    <x v="0"/>
    <x v="3"/>
    <x v="1"/>
    <x v="49"/>
    <n v="0"/>
  </r>
  <r>
    <n v="116456"/>
    <d v="2014-05-05T00:00:00"/>
    <d v="1899-12-30T15:44:33"/>
    <x v="0"/>
    <x v="1"/>
    <x v="3"/>
    <x v="1"/>
    <x v="50"/>
    <n v="1"/>
  </r>
  <r>
    <n v="798741"/>
    <d v="2014-05-05T00:00:00"/>
    <d v="1899-12-30T15:45:16"/>
    <x v="1"/>
    <x v="1"/>
    <x v="3"/>
    <x v="1"/>
    <x v="51"/>
    <n v="0"/>
  </r>
  <r>
    <n v="39036"/>
    <d v="2014-05-05T00:00:00"/>
    <d v="1899-12-30T11:41:14"/>
    <x v="1"/>
    <x v="0"/>
    <x v="1"/>
    <x v="2"/>
    <x v="52"/>
    <n v="0"/>
  </r>
  <r>
    <n v="349039"/>
    <d v="2014-05-06T00:00:00"/>
    <d v="1899-12-30T16:05:03"/>
    <x v="1"/>
    <x v="0"/>
    <x v="1"/>
    <x v="1"/>
    <x v="53"/>
    <n v="0"/>
  </r>
  <r>
    <n v="94068"/>
    <d v="2014-05-10T00:00:00"/>
    <d v="1899-12-30T17:34:15"/>
    <x v="0"/>
    <x v="0"/>
    <x v="1"/>
    <x v="2"/>
    <x v="54"/>
    <n v="1"/>
  </r>
  <r>
    <n v="487441"/>
    <d v="2014-05-10T00:00:00"/>
    <d v="1899-12-30T17:34:52"/>
    <x v="0"/>
    <x v="1"/>
    <x v="1"/>
    <x v="2"/>
    <x v="55"/>
    <n v="1"/>
  </r>
  <r>
    <n v="235574"/>
    <d v="2014-05-06T00:00:00"/>
    <d v="1899-12-30T21:40:19"/>
    <x v="1"/>
    <x v="0"/>
    <x v="0"/>
    <x v="9"/>
    <x v="56"/>
    <n v="0"/>
  </r>
  <r>
    <n v="180166"/>
    <d v="2014-05-06T00:00:00"/>
    <d v="1899-12-30T04:03:39"/>
    <x v="1"/>
    <x v="0"/>
    <x v="1"/>
    <x v="5"/>
    <x v="57"/>
    <n v="0"/>
  </r>
  <r>
    <n v="249045"/>
    <d v="2014-05-06T00:00:00"/>
    <d v="1899-12-30T13:26:57"/>
    <x v="1"/>
    <x v="1"/>
    <x v="3"/>
    <x v="1"/>
    <x v="58"/>
    <n v="0"/>
  </r>
  <r>
    <n v="563405"/>
    <d v="2014-05-06T00:00:00"/>
    <d v="1899-12-30T13:28:21"/>
    <x v="1"/>
    <x v="1"/>
    <x v="3"/>
    <x v="1"/>
    <x v="59"/>
    <n v="0"/>
  </r>
  <r>
    <n v="810490"/>
    <d v="2014-05-06T00:00:00"/>
    <d v="1899-12-30T13:30:32"/>
    <x v="1"/>
    <x v="1"/>
    <x v="3"/>
    <x v="1"/>
    <x v="60"/>
    <n v="0"/>
  </r>
  <r>
    <n v="296052"/>
    <d v="2014-05-29T00:00:00"/>
    <d v="1899-12-30T14:43:35"/>
    <x v="0"/>
    <x v="1"/>
    <x v="3"/>
    <x v="1"/>
    <x v="61"/>
    <n v="1"/>
  </r>
  <r>
    <n v="964704"/>
    <d v="2014-05-29T00:00:00"/>
    <d v="1899-12-30T14:44:34"/>
    <x v="0"/>
    <x v="1"/>
    <x v="3"/>
    <x v="1"/>
    <x v="62"/>
    <n v="1"/>
  </r>
  <r>
    <n v="565183"/>
    <d v="2014-05-06T00:00:00"/>
    <d v="1899-12-30T08:40:10"/>
    <x v="1"/>
    <x v="0"/>
    <x v="6"/>
    <x v="5"/>
    <x v="63"/>
    <n v="0"/>
  </r>
  <r>
    <n v="288171"/>
    <d v="2014-05-06T00:00:00"/>
    <d v="1899-12-30T15:37:22"/>
    <x v="0"/>
    <x v="1"/>
    <x v="6"/>
    <x v="2"/>
    <x v="64"/>
    <n v="1"/>
  </r>
  <r>
    <n v="499643"/>
    <d v="2014-05-06T00:00:00"/>
    <d v="1899-12-30T09:26:58"/>
    <x v="1"/>
    <x v="1"/>
    <x v="0"/>
    <x v="2"/>
    <x v="65"/>
    <n v="0"/>
  </r>
  <r>
    <n v="610176"/>
    <d v="2014-05-07T00:00:00"/>
    <d v="1899-12-30T14:06:28"/>
    <x v="1"/>
    <x v="0"/>
    <x v="0"/>
    <x v="2"/>
    <x v="66"/>
    <n v="0"/>
  </r>
  <r>
    <n v="346219"/>
    <d v="2014-05-22T00:00:00"/>
    <d v="1899-12-30T10:21:37"/>
    <x v="1"/>
    <x v="1"/>
    <x v="1"/>
    <x v="6"/>
    <x v="67"/>
    <n v="0"/>
  </r>
  <r>
    <n v="310984"/>
    <d v="2014-05-07T00:00:00"/>
    <d v="1899-12-30T02:13:11"/>
    <x v="1"/>
    <x v="0"/>
    <x v="0"/>
    <x v="3"/>
    <x v="68"/>
    <n v="0"/>
  </r>
  <r>
    <n v="357945"/>
    <d v="2014-05-07T00:00:00"/>
    <d v="1899-12-30T02:13:47"/>
    <x v="1"/>
    <x v="0"/>
    <x v="0"/>
    <x v="3"/>
    <x v="69"/>
    <n v="0"/>
  </r>
  <r>
    <n v="188820"/>
    <d v="2014-05-07T00:00:00"/>
    <d v="1899-12-30T17:58:13"/>
    <x v="1"/>
    <x v="0"/>
    <x v="2"/>
    <x v="2"/>
    <x v="70"/>
    <n v="0"/>
  </r>
  <r>
    <n v="193244"/>
    <d v="2014-05-07T00:00:00"/>
    <d v="1899-12-30T10:53:31"/>
    <x v="1"/>
    <x v="0"/>
    <x v="1"/>
    <x v="8"/>
    <x v="71"/>
    <n v="0"/>
  </r>
  <r>
    <n v="781620"/>
    <d v="2014-05-07T00:00:00"/>
    <d v="1899-12-30T15:34:16"/>
    <x v="1"/>
    <x v="0"/>
    <x v="4"/>
    <x v="2"/>
    <x v="72"/>
    <n v="0"/>
  </r>
  <r>
    <n v="379557"/>
    <d v="2014-05-07T00:00:00"/>
    <d v="1899-12-30T15:34:48"/>
    <x v="0"/>
    <x v="1"/>
    <x v="4"/>
    <x v="2"/>
    <x v="73"/>
    <n v="1"/>
  </r>
  <r>
    <n v="674051"/>
    <d v="2014-05-07T00:00:00"/>
    <d v="1899-12-30T15:35:24"/>
    <x v="1"/>
    <x v="1"/>
    <x v="4"/>
    <x v="2"/>
    <x v="74"/>
    <n v="0"/>
  </r>
  <r>
    <n v="928902"/>
    <d v="2014-05-07T00:00:00"/>
    <d v="1899-12-30T16:26:40"/>
    <x v="1"/>
    <x v="1"/>
    <x v="3"/>
    <x v="5"/>
    <x v="75"/>
    <n v="0"/>
  </r>
  <r>
    <n v="22155"/>
    <d v="2014-05-07T00:00:00"/>
    <d v="1899-12-30T16:26:40"/>
    <x v="1"/>
    <x v="1"/>
    <x v="3"/>
    <x v="5"/>
    <x v="76"/>
    <n v="0"/>
  </r>
  <r>
    <n v="572422"/>
    <d v="2014-05-07T00:00:00"/>
    <d v="1899-12-30T08:07:34"/>
    <x v="1"/>
    <x v="0"/>
    <x v="2"/>
    <x v="3"/>
    <x v="77"/>
    <n v="0"/>
  </r>
  <r>
    <n v="114584"/>
    <d v="2014-05-07T00:00:00"/>
    <d v="1899-12-30T08:08:06"/>
    <x v="1"/>
    <x v="0"/>
    <x v="2"/>
    <x v="3"/>
    <x v="77"/>
    <n v="0"/>
  </r>
  <r>
    <n v="794226"/>
    <d v="2014-05-07T00:00:00"/>
    <d v="1899-12-30T16:01:13"/>
    <x v="1"/>
    <x v="0"/>
    <x v="0"/>
    <x v="3"/>
    <x v="78"/>
    <n v="0"/>
  </r>
  <r>
    <n v="496573"/>
    <d v="2014-05-07T00:00:00"/>
    <d v="1899-12-30T16:01:42"/>
    <x v="1"/>
    <x v="0"/>
    <x v="0"/>
    <x v="3"/>
    <x v="79"/>
    <n v="0"/>
  </r>
  <r>
    <n v="437695"/>
    <d v="2014-05-13T00:00:00"/>
    <d v="1899-12-30T15:22:01"/>
    <x v="1"/>
    <x v="0"/>
    <x v="0"/>
    <x v="3"/>
    <x v="80"/>
    <n v="0"/>
  </r>
  <r>
    <n v="983577"/>
    <d v="2014-05-08T00:00:00"/>
    <d v="1899-12-30T07:13:23"/>
    <x v="1"/>
    <x v="0"/>
    <x v="0"/>
    <x v="5"/>
    <x v="81"/>
    <n v="0"/>
  </r>
  <r>
    <n v="720850"/>
    <d v="2014-05-08T00:00:00"/>
    <d v="1899-12-30T22:10:32"/>
    <x v="1"/>
    <x v="0"/>
    <x v="2"/>
    <x v="8"/>
    <x v="82"/>
    <n v="0"/>
  </r>
  <r>
    <n v="453498"/>
    <d v="2014-05-08T00:00:00"/>
    <d v="1899-12-30T03:12:26"/>
    <x v="0"/>
    <x v="0"/>
    <x v="2"/>
    <x v="2"/>
    <x v="83"/>
    <n v="1"/>
  </r>
  <r>
    <n v="550914"/>
    <d v="2014-05-08T00:00:00"/>
    <d v="1899-12-30T03:15:14"/>
    <x v="1"/>
    <x v="1"/>
    <x v="2"/>
    <x v="2"/>
    <x v="84"/>
    <n v="0"/>
  </r>
  <r>
    <n v="37906"/>
    <d v="2014-05-08T00:00:00"/>
    <d v="1899-12-30T03:16:01"/>
    <x v="0"/>
    <x v="1"/>
    <x v="2"/>
    <x v="2"/>
    <x v="85"/>
    <n v="1"/>
  </r>
  <r>
    <n v="692080"/>
    <d v="2014-05-08T00:00:00"/>
    <d v="1899-12-30T03:16:17"/>
    <x v="0"/>
    <x v="0"/>
    <x v="2"/>
    <x v="2"/>
    <x v="86"/>
    <n v="1"/>
  </r>
  <r>
    <n v="735087"/>
    <d v="2014-05-08T00:00:00"/>
    <d v="1899-12-30T03:16:46"/>
    <x v="1"/>
    <x v="0"/>
    <x v="2"/>
    <x v="2"/>
    <x v="87"/>
    <n v="0"/>
  </r>
  <r>
    <n v="855558"/>
    <d v="2014-05-08T00:00:00"/>
    <d v="1899-12-30T11:52:07"/>
    <x v="1"/>
    <x v="1"/>
    <x v="4"/>
    <x v="1"/>
    <x v="88"/>
    <n v="0"/>
  </r>
  <r>
    <n v="480514"/>
    <d v="2014-05-08T00:00:00"/>
    <d v="1899-12-30T19:13:11"/>
    <x v="1"/>
    <x v="1"/>
    <x v="1"/>
    <x v="7"/>
    <x v="89"/>
    <n v="0"/>
  </r>
  <r>
    <n v="111017"/>
    <d v="2014-05-08T00:00:00"/>
    <d v="1899-12-30T19:17:36"/>
    <x v="1"/>
    <x v="1"/>
    <x v="1"/>
    <x v="7"/>
    <x v="90"/>
    <n v="0"/>
  </r>
  <r>
    <n v="860311"/>
    <d v="2014-05-08T00:00:00"/>
    <d v="1899-12-30T07:59:58"/>
    <x v="0"/>
    <x v="0"/>
    <x v="5"/>
    <x v="6"/>
    <x v="91"/>
    <n v="1"/>
  </r>
  <r>
    <n v="269204"/>
    <d v="2014-05-08T00:00:00"/>
    <d v="1899-12-30T07:57:49"/>
    <x v="0"/>
    <x v="2"/>
    <x v="5"/>
    <x v="6"/>
    <x v="92"/>
    <n v="1"/>
  </r>
  <r>
    <n v="566403"/>
    <d v="2014-05-09T00:00:00"/>
    <d v="1899-12-30T15:05:12"/>
    <x v="0"/>
    <x v="1"/>
    <x v="1"/>
    <x v="1"/>
    <x v="93"/>
    <n v="1"/>
  </r>
  <r>
    <n v="63871"/>
    <d v="2014-05-09T00:00:00"/>
    <d v="1899-12-30T09:58:45"/>
    <x v="1"/>
    <x v="1"/>
    <x v="7"/>
    <x v="1"/>
    <x v="94"/>
    <n v="0"/>
  </r>
  <r>
    <n v="269231"/>
    <d v="2014-05-09T00:00:00"/>
    <d v="1899-12-30T12:28:30"/>
    <x v="1"/>
    <x v="1"/>
    <x v="7"/>
    <x v="6"/>
    <x v="95"/>
    <n v="0"/>
  </r>
  <r>
    <n v="45301"/>
    <d v="2014-05-09T00:00:00"/>
    <d v="1899-12-30T12:30:25"/>
    <x v="1"/>
    <x v="1"/>
    <x v="7"/>
    <x v="6"/>
    <x v="96"/>
    <n v="0"/>
  </r>
  <r>
    <n v="455073"/>
    <d v="2014-05-09T00:00:00"/>
    <d v="1899-12-30T13:53:33"/>
    <x v="0"/>
    <x v="1"/>
    <x v="0"/>
    <x v="2"/>
    <x v="97"/>
    <n v="1"/>
  </r>
  <r>
    <n v="499649"/>
    <d v="2014-05-09T00:00:00"/>
    <d v="1899-12-30T17:27:55"/>
    <x v="1"/>
    <x v="1"/>
    <x v="1"/>
    <x v="2"/>
    <x v="98"/>
    <n v="0"/>
  </r>
  <r>
    <n v="611809"/>
    <d v="2014-05-09T00:00:00"/>
    <d v="1899-12-30T17:31:34"/>
    <x v="0"/>
    <x v="1"/>
    <x v="1"/>
    <x v="2"/>
    <x v="99"/>
    <n v="1"/>
  </r>
  <r>
    <n v="475118"/>
    <d v="2014-05-09T00:00:00"/>
    <d v="1899-12-30T14:10:50"/>
    <x v="1"/>
    <x v="1"/>
    <x v="1"/>
    <x v="2"/>
    <x v="100"/>
    <n v="0"/>
  </r>
  <r>
    <n v="556899"/>
    <d v="2014-05-09T00:00:00"/>
    <d v="1899-12-30T14:11:55"/>
    <x v="1"/>
    <x v="1"/>
    <x v="1"/>
    <x v="2"/>
    <x v="101"/>
    <n v="0"/>
  </r>
  <r>
    <n v="879830"/>
    <d v="2014-05-10T00:00:00"/>
    <d v="1899-12-30T20:03:37"/>
    <x v="1"/>
    <x v="0"/>
    <x v="2"/>
    <x v="2"/>
    <x v="102"/>
    <n v="0"/>
  </r>
  <r>
    <n v="773816"/>
    <d v="2014-05-10T00:00:00"/>
    <d v="1899-12-30T20:09:58"/>
    <x v="1"/>
    <x v="1"/>
    <x v="2"/>
    <x v="2"/>
    <x v="103"/>
    <n v="0"/>
  </r>
  <r>
    <n v="316208"/>
    <d v="2014-05-10T00:00:00"/>
    <d v="1899-12-30T17:30:13"/>
    <x v="1"/>
    <x v="0"/>
    <x v="0"/>
    <x v="6"/>
    <x v="104"/>
    <n v="0"/>
  </r>
  <r>
    <n v="244695"/>
    <d v="2014-05-10T00:00:00"/>
    <d v="1899-12-30T03:16:36"/>
    <x v="1"/>
    <x v="0"/>
    <x v="0"/>
    <x v="2"/>
    <x v="105"/>
    <n v="0"/>
  </r>
  <r>
    <n v="458216"/>
    <d v="2014-05-12T00:00:00"/>
    <d v="1899-12-30T08:27:51"/>
    <x v="0"/>
    <x v="1"/>
    <x v="1"/>
    <x v="8"/>
    <x v="106"/>
    <n v="1"/>
  </r>
  <r>
    <n v="702304"/>
    <d v="2014-05-12T00:00:00"/>
    <d v="1899-12-30T08:24:49"/>
    <x v="1"/>
    <x v="2"/>
    <x v="1"/>
    <x v="8"/>
    <x v="107"/>
    <n v="0"/>
  </r>
  <r>
    <n v="788145"/>
    <d v="2014-05-12T00:00:00"/>
    <d v="1899-12-30T18:26:09"/>
    <x v="1"/>
    <x v="0"/>
    <x v="0"/>
    <x v="1"/>
    <x v="108"/>
    <n v="0"/>
  </r>
  <r>
    <n v="841217"/>
    <d v="2014-05-12T00:00:00"/>
    <d v="1899-12-30T18:26:55"/>
    <x v="1"/>
    <x v="0"/>
    <x v="0"/>
    <x v="1"/>
    <x v="109"/>
    <n v="0"/>
  </r>
  <r>
    <n v="599654"/>
    <d v="2014-05-13T00:00:00"/>
    <d v="1899-12-30T18:40:25"/>
    <x v="1"/>
    <x v="0"/>
    <x v="6"/>
    <x v="7"/>
    <x v="110"/>
    <n v="0"/>
  </r>
  <r>
    <n v="272804"/>
    <d v="2014-05-13T00:00:00"/>
    <d v="1899-12-30T18:41:26"/>
    <x v="0"/>
    <x v="0"/>
    <x v="6"/>
    <x v="7"/>
    <x v="111"/>
    <n v="1"/>
  </r>
  <r>
    <n v="114169"/>
    <d v="2014-05-13T00:00:00"/>
    <d v="1899-12-30T18:41:55"/>
    <x v="0"/>
    <x v="1"/>
    <x v="6"/>
    <x v="7"/>
    <x v="112"/>
    <n v="1"/>
  </r>
  <r>
    <n v="644226"/>
    <d v="2014-05-13T00:00:00"/>
    <d v="1899-12-30T18:42:38"/>
    <x v="1"/>
    <x v="1"/>
    <x v="6"/>
    <x v="7"/>
    <x v="113"/>
    <n v="0"/>
  </r>
  <r>
    <n v="576340"/>
    <d v="2014-05-13T00:00:00"/>
    <d v="1899-12-30T09:18:14"/>
    <x v="0"/>
    <x v="1"/>
    <x v="1"/>
    <x v="3"/>
    <x v="114"/>
    <n v="1"/>
  </r>
  <r>
    <n v="368184"/>
    <d v="2014-05-13T00:00:00"/>
    <d v="1899-12-30T09:18:42"/>
    <x v="1"/>
    <x v="1"/>
    <x v="1"/>
    <x v="3"/>
    <x v="115"/>
    <n v="0"/>
  </r>
  <r>
    <n v="305032"/>
    <d v="2014-05-13T00:00:00"/>
    <d v="1899-12-30T09:19:09"/>
    <x v="0"/>
    <x v="1"/>
    <x v="1"/>
    <x v="3"/>
    <x v="116"/>
    <n v="1"/>
  </r>
  <r>
    <n v="814453"/>
    <d v="2014-05-13T00:00:00"/>
    <d v="1899-12-30T09:19:44"/>
    <x v="0"/>
    <x v="2"/>
    <x v="1"/>
    <x v="3"/>
    <x v="117"/>
    <n v="1"/>
  </r>
  <r>
    <n v="658727"/>
    <d v="2014-05-13T00:00:00"/>
    <d v="1899-12-30T17:44:46"/>
    <x v="1"/>
    <x v="1"/>
    <x v="1"/>
    <x v="1"/>
    <x v="118"/>
    <n v="0"/>
  </r>
  <r>
    <n v="244207"/>
    <d v="2014-05-13T00:00:00"/>
    <d v="1899-12-30T17:46:35"/>
    <x v="1"/>
    <x v="1"/>
    <x v="1"/>
    <x v="1"/>
    <x v="119"/>
    <n v="0"/>
  </r>
  <r>
    <n v="26472"/>
    <d v="2014-05-13T00:00:00"/>
    <d v="1899-12-30T19:57:31"/>
    <x v="0"/>
    <x v="0"/>
    <x v="5"/>
    <x v="8"/>
    <x v="120"/>
    <n v="1"/>
  </r>
  <r>
    <n v="468867"/>
    <d v="2014-05-13T00:00:00"/>
    <d v="1899-12-30T18:56:36"/>
    <x v="1"/>
    <x v="1"/>
    <x v="7"/>
    <x v="1"/>
    <x v="121"/>
    <n v="0"/>
  </r>
  <r>
    <n v="495899"/>
    <d v="2014-05-13T00:00:00"/>
    <d v="1899-12-30T18:56:59"/>
    <x v="1"/>
    <x v="1"/>
    <x v="7"/>
    <x v="1"/>
    <x v="122"/>
    <n v="0"/>
  </r>
  <r>
    <n v="217101"/>
    <d v="2014-05-13T00:00:00"/>
    <d v="1899-12-30T11:00:58"/>
    <x v="1"/>
    <x v="1"/>
    <x v="1"/>
    <x v="2"/>
    <x v="123"/>
    <n v="0"/>
  </r>
  <r>
    <n v="521234"/>
    <d v="2014-05-13T00:00:00"/>
    <d v="1899-12-30T11:03:55"/>
    <x v="0"/>
    <x v="2"/>
    <x v="1"/>
    <x v="2"/>
    <x v="124"/>
    <n v="1"/>
  </r>
  <r>
    <n v="377976"/>
    <d v="2014-05-21T00:00:00"/>
    <d v="1899-12-30T14:41:18"/>
    <x v="1"/>
    <x v="1"/>
    <x v="1"/>
    <x v="2"/>
    <x v="125"/>
    <n v="0"/>
  </r>
  <r>
    <n v="796234"/>
    <d v="2014-05-14T00:00:00"/>
    <d v="1899-12-30T13:28:50"/>
    <x v="1"/>
    <x v="0"/>
    <x v="0"/>
    <x v="0"/>
    <x v="126"/>
    <n v="0"/>
  </r>
  <r>
    <n v="736087"/>
    <d v="2014-05-14T00:00:00"/>
    <d v="1899-12-30T13:30:55"/>
    <x v="1"/>
    <x v="0"/>
    <x v="0"/>
    <x v="0"/>
    <x v="127"/>
    <n v="0"/>
  </r>
  <r>
    <n v="17030"/>
    <d v="2014-05-14T00:00:00"/>
    <d v="1899-12-30T13:32:23"/>
    <x v="1"/>
    <x v="1"/>
    <x v="0"/>
    <x v="0"/>
    <x v="128"/>
    <n v="0"/>
  </r>
  <r>
    <n v="677063"/>
    <d v="2014-05-14T00:00:00"/>
    <d v="1899-12-30T18:07:07"/>
    <x v="1"/>
    <x v="0"/>
    <x v="6"/>
    <x v="1"/>
    <x v="129"/>
    <n v="0"/>
  </r>
  <r>
    <n v="656629"/>
    <d v="2014-05-14T00:00:00"/>
    <d v="1899-12-30T15:03:09"/>
    <x v="1"/>
    <x v="1"/>
    <x v="3"/>
    <x v="2"/>
    <x v="130"/>
    <n v="0"/>
  </r>
  <r>
    <n v="831439"/>
    <d v="2014-05-14T00:00:00"/>
    <d v="1899-12-30T15:06:10"/>
    <x v="1"/>
    <x v="1"/>
    <x v="3"/>
    <x v="2"/>
    <x v="131"/>
    <n v="0"/>
  </r>
  <r>
    <n v="243961"/>
    <d v="2014-05-14T00:00:00"/>
    <d v="1899-12-30T15:50:17"/>
    <x v="1"/>
    <x v="0"/>
    <x v="5"/>
    <x v="1"/>
    <x v="132"/>
    <n v="0"/>
  </r>
  <r>
    <n v="385418"/>
    <d v="2014-05-16T00:00:00"/>
    <d v="1899-12-30T11:58:59"/>
    <x v="1"/>
    <x v="2"/>
    <x v="0"/>
    <x v="5"/>
    <x v="133"/>
    <n v="0"/>
  </r>
  <r>
    <n v="956145"/>
    <d v="2014-05-15T00:00:00"/>
    <d v="1899-12-30T08:27:02"/>
    <x v="1"/>
    <x v="0"/>
    <x v="2"/>
    <x v="1"/>
    <x v="134"/>
    <n v="0"/>
  </r>
  <r>
    <n v="730676"/>
    <d v="2014-05-15T00:00:00"/>
    <d v="1899-12-30T08:27:23"/>
    <x v="1"/>
    <x v="0"/>
    <x v="2"/>
    <x v="1"/>
    <x v="135"/>
    <n v="0"/>
  </r>
  <r>
    <n v="255026"/>
    <d v="2014-05-15T00:00:00"/>
    <d v="1899-12-30T08:27:50"/>
    <x v="1"/>
    <x v="0"/>
    <x v="2"/>
    <x v="1"/>
    <x v="136"/>
    <n v="0"/>
  </r>
  <r>
    <n v="404918"/>
    <d v="2014-05-15T00:00:00"/>
    <d v="1899-12-30T08:27:50"/>
    <x v="1"/>
    <x v="0"/>
    <x v="2"/>
    <x v="1"/>
    <x v="137"/>
    <n v="0"/>
  </r>
  <r>
    <n v="809992"/>
    <d v="2014-05-15T00:00:00"/>
    <d v="1899-12-30T16:17:08"/>
    <x v="1"/>
    <x v="0"/>
    <x v="6"/>
    <x v="1"/>
    <x v="138"/>
    <n v="0"/>
  </r>
  <r>
    <n v="361096"/>
    <d v="2014-05-15T00:00:00"/>
    <d v="1899-12-30T09:56:35"/>
    <x v="1"/>
    <x v="0"/>
    <x v="0"/>
    <x v="11"/>
    <x v="139"/>
    <n v="0"/>
  </r>
  <r>
    <n v="691216"/>
    <d v="2014-05-15T00:00:00"/>
    <d v="1899-12-30T09:56:56"/>
    <x v="1"/>
    <x v="0"/>
    <x v="0"/>
    <x v="11"/>
    <x v="140"/>
    <n v="0"/>
  </r>
  <r>
    <n v="567661"/>
    <d v="2014-05-15T00:00:00"/>
    <d v="1899-12-30T09:57:25"/>
    <x v="1"/>
    <x v="0"/>
    <x v="0"/>
    <x v="11"/>
    <x v="141"/>
    <n v="0"/>
  </r>
  <r>
    <n v="382645"/>
    <d v="2014-05-15T00:00:00"/>
    <d v="1899-12-30T09:57:46"/>
    <x v="0"/>
    <x v="0"/>
    <x v="0"/>
    <x v="11"/>
    <x v="142"/>
    <n v="1"/>
  </r>
  <r>
    <n v="767003"/>
    <d v="2014-05-15T00:00:00"/>
    <d v="1899-12-30T10:01:07"/>
    <x v="0"/>
    <x v="0"/>
    <x v="0"/>
    <x v="11"/>
    <x v="143"/>
    <n v="1"/>
  </r>
  <r>
    <n v="412827"/>
    <d v="2014-05-15T00:00:00"/>
    <d v="1899-12-30T15:57:38"/>
    <x v="1"/>
    <x v="0"/>
    <x v="0"/>
    <x v="11"/>
    <x v="144"/>
    <n v="0"/>
  </r>
  <r>
    <n v="912261"/>
    <d v="2014-05-15T00:00:00"/>
    <d v="1899-12-30T13:48:40"/>
    <x v="1"/>
    <x v="0"/>
    <x v="2"/>
    <x v="6"/>
    <x v="145"/>
    <n v="0"/>
  </r>
  <r>
    <n v="881891"/>
    <d v="2014-05-15T00:00:00"/>
    <d v="1899-12-30T13:51:18"/>
    <x v="0"/>
    <x v="1"/>
    <x v="2"/>
    <x v="6"/>
    <x v="146"/>
    <n v="1"/>
  </r>
  <r>
    <n v="574621"/>
    <d v="2014-05-15T00:00:00"/>
    <d v="1899-12-30T11:29:17"/>
    <x v="1"/>
    <x v="1"/>
    <x v="1"/>
    <x v="3"/>
    <x v="147"/>
    <n v="0"/>
  </r>
  <r>
    <n v="105729"/>
    <d v="2014-05-15T00:00:00"/>
    <d v="1899-12-30T16:13:25"/>
    <x v="1"/>
    <x v="0"/>
    <x v="0"/>
    <x v="11"/>
    <x v="148"/>
    <n v="0"/>
  </r>
  <r>
    <n v="961551"/>
    <d v="2014-05-15T00:00:00"/>
    <d v="1899-12-30T20:41:30"/>
    <x v="1"/>
    <x v="0"/>
    <x v="1"/>
    <x v="8"/>
    <x v="149"/>
    <n v="0"/>
  </r>
  <r>
    <n v="824221"/>
    <d v="2014-05-16T00:00:00"/>
    <d v="1899-12-30T09:55:11"/>
    <x v="0"/>
    <x v="0"/>
    <x v="0"/>
    <x v="2"/>
    <x v="150"/>
    <n v="1"/>
  </r>
  <r>
    <n v="966786"/>
    <d v="2014-05-16T00:00:00"/>
    <d v="1899-12-30T09:55:45"/>
    <x v="0"/>
    <x v="1"/>
    <x v="0"/>
    <x v="2"/>
    <x v="151"/>
    <n v="1"/>
  </r>
  <r>
    <n v="19370"/>
    <d v="2014-05-16T00:00:00"/>
    <d v="1899-12-30T09:57:39"/>
    <x v="1"/>
    <x v="1"/>
    <x v="0"/>
    <x v="2"/>
    <x v="152"/>
    <n v="0"/>
  </r>
  <r>
    <n v="462721"/>
    <d v="2014-05-16T00:00:00"/>
    <d v="1899-12-30T16:49:41"/>
    <x v="1"/>
    <x v="0"/>
    <x v="1"/>
    <x v="2"/>
    <x v="153"/>
    <n v="0"/>
  </r>
  <r>
    <n v="381072"/>
    <d v="2014-05-16T00:00:00"/>
    <d v="1899-12-30T16:50:31"/>
    <x v="0"/>
    <x v="0"/>
    <x v="1"/>
    <x v="2"/>
    <x v="154"/>
    <n v="1"/>
  </r>
  <r>
    <n v="664109"/>
    <d v="2014-05-16T00:00:00"/>
    <d v="1899-12-30T16:54:04"/>
    <x v="0"/>
    <x v="0"/>
    <x v="1"/>
    <x v="2"/>
    <x v="155"/>
    <n v="1"/>
  </r>
  <r>
    <n v="505365"/>
    <d v="2014-05-16T00:00:00"/>
    <d v="1899-12-30T18:06:25"/>
    <x v="0"/>
    <x v="2"/>
    <x v="8"/>
    <x v="6"/>
    <x v="156"/>
    <n v="1"/>
  </r>
  <r>
    <n v="132154"/>
    <d v="2014-05-16T00:00:00"/>
    <d v="1899-12-30T18:07:54"/>
    <x v="1"/>
    <x v="2"/>
    <x v="8"/>
    <x v="6"/>
    <x v="157"/>
    <n v="0"/>
  </r>
  <r>
    <n v="482656"/>
    <d v="2014-05-29T00:00:00"/>
    <d v="1899-12-30T09:19:45"/>
    <x v="0"/>
    <x v="1"/>
    <x v="4"/>
    <x v="3"/>
    <x v="158"/>
    <n v="1"/>
  </r>
  <r>
    <n v="735179"/>
    <d v="2014-05-29T00:00:00"/>
    <d v="1899-12-30T09:20:09"/>
    <x v="1"/>
    <x v="0"/>
    <x v="4"/>
    <x v="3"/>
    <x v="159"/>
    <n v="0"/>
  </r>
  <r>
    <n v="813519"/>
    <d v="2014-05-29T00:00:00"/>
    <d v="1899-12-30T09:19:09"/>
    <x v="1"/>
    <x v="2"/>
    <x v="4"/>
    <x v="3"/>
    <x v="160"/>
    <n v="0"/>
  </r>
  <r>
    <n v="225116"/>
    <d v="2014-05-16T00:00:00"/>
    <d v="1899-12-30T17:41:09"/>
    <x v="0"/>
    <x v="0"/>
    <x v="1"/>
    <x v="7"/>
    <x v="161"/>
    <n v="1"/>
  </r>
  <r>
    <n v="830139"/>
    <d v="2014-05-19T00:00:00"/>
    <d v="1899-12-30T00:05:00"/>
    <x v="1"/>
    <x v="2"/>
    <x v="1"/>
    <x v="2"/>
    <x v="162"/>
    <n v="0"/>
  </r>
  <r>
    <n v="45162"/>
    <d v="2014-05-19T00:00:00"/>
    <d v="1899-12-30T00:05:18"/>
    <x v="0"/>
    <x v="2"/>
    <x v="1"/>
    <x v="2"/>
    <x v="163"/>
    <n v="1"/>
  </r>
  <r>
    <n v="883717"/>
    <d v="2014-05-18T00:00:00"/>
    <d v="1899-12-30T16:21:39"/>
    <x v="1"/>
    <x v="0"/>
    <x v="1"/>
    <x v="2"/>
    <x v="164"/>
    <n v="0"/>
  </r>
  <r>
    <n v="583818"/>
    <d v="2014-05-18T00:00:00"/>
    <d v="1899-12-30T17:49:55"/>
    <x v="1"/>
    <x v="0"/>
    <x v="0"/>
    <x v="3"/>
    <x v="165"/>
    <n v="0"/>
  </r>
  <r>
    <n v="192500"/>
    <d v="2014-05-18T00:00:00"/>
    <d v="1899-12-30T17:53:19"/>
    <x v="1"/>
    <x v="0"/>
    <x v="1"/>
    <x v="8"/>
    <x v="166"/>
    <n v="0"/>
  </r>
  <r>
    <n v="641336"/>
    <d v="2014-05-18T00:00:00"/>
    <d v="1899-12-30T17:53:59"/>
    <x v="0"/>
    <x v="1"/>
    <x v="1"/>
    <x v="8"/>
    <x v="167"/>
    <n v="1"/>
  </r>
  <r>
    <n v="466709"/>
    <d v="2014-05-19T00:00:00"/>
    <d v="1899-12-30T13:22:10"/>
    <x v="0"/>
    <x v="1"/>
    <x v="4"/>
    <x v="3"/>
    <x v="168"/>
    <n v="1"/>
  </r>
  <r>
    <n v="318812"/>
    <d v="2014-05-19T00:00:00"/>
    <d v="1899-12-30T12:58:34"/>
    <x v="0"/>
    <x v="1"/>
    <x v="2"/>
    <x v="1"/>
    <x v="169"/>
    <n v="1"/>
  </r>
  <r>
    <n v="303466"/>
    <d v="2014-05-19T00:00:00"/>
    <d v="1899-12-30T13:17:24"/>
    <x v="1"/>
    <x v="0"/>
    <x v="4"/>
    <x v="11"/>
    <x v="170"/>
    <n v="0"/>
  </r>
  <r>
    <n v="549934"/>
    <d v="2014-05-19T00:00:00"/>
    <d v="1899-12-30T13:18:27"/>
    <x v="1"/>
    <x v="0"/>
    <x v="4"/>
    <x v="11"/>
    <x v="171"/>
    <n v="0"/>
  </r>
  <r>
    <n v="40385"/>
    <d v="2014-05-19T00:00:00"/>
    <d v="1899-12-30T14:28:13"/>
    <x v="0"/>
    <x v="0"/>
    <x v="1"/>
    <x v="2"/>
    <x v="172"/>
    <n v="1"/>
  </r>
  <r>
    <n v="730191"/>
    <d v="2014-05-19T00:00:00"/>
    <d v="1899-12-30T15:25:54"/>
    <x v="1"/>
    <x v="1"/>
    <x v="7"/>
    <x v="6"/>
    <x v="173"/>
    <n v="0"/>
  </r>
  <r>
    <n v="151361"/>
    <d v="2014-05-20T00:00:00"/>
    <d v="1899-12-30T18:56:37"/>
    <x v="1"/>
    <x v="1"/>
    <x v="0"/>
    <x v="0"/>
    <x v="174"/>
    <n v="0"/>
  </r>
  <r>
    <n v="299540"/>
    <d v="2014-05-20T00:00:00"/>
    <d v="1899-12-30T17:03:09"/>
    <x v="1"/>
    <x v="1"/>
    <x v="7"/>
    <x v="11"/>
    <x v="175"/>
    <n v="0"/>
  </r>
  <r>
    <n v="66952"/>
    <d v="2014-05-20T00:00:00"/>
    <d v="1899-12-30T17:04:49"/>
    <x v="1"/>
    <x v="0"/>
    <x v="7"/>
    <x v="11"/>
    <x v="176"/>
    <n v="0"/>
  </r>
  <r>
    <n v="372707"/>
    <d v="2014-05-20T00:00:00"/>
    <d v="1899-12-30T17:05:24"/>
    <x v="1"/>
    <x v="1"/>
    <x v="7"/>
    <x v="11"/>
    <x v="177"/>
    <n v="0"/>
  </r>
  <r>
    <n v="703540"/>
    <d v="2014-05-20T00:00:00"/>
    <d v="1899-12-30T17:06:56"/>
    <x v="0"/>
    <x v="1"/>
    <x v="7"/>
    <x v="11"/>
    <x v="178"/>
    <n v="1"/>
  </r>
  <r>
    <n v="838911"/>
    <d v="2014-05-20T00:00:00"/>
    <d v="1899-12-30T17:03:11"/>
    <x v="0"/>
    <x v="0"/>
    <x v="7"/>
    <x v="11"/>
    <x v="179"/>
    <n v="1"/>
  </r>
  <r>
    <n v="51314"/>
    <d v="2014-05-20T00:00:00"/>
    <d v="1899-12-30T17:05:10"/>
    <x v="0"/>
    <x v="1"/>
    <x v="7"/>
    <x v="11"/>
    <x v="180"/>
    <n v="1"/>
  </r>
  <r>
    <n v="716333"/>
    <d v="2014-05-20T00:00:00"/>
    <d v="1899-12-30T17:03:11"/>
    <x v="0"/>
    <x v="2"/>
    <x v="7"/>
    <x v="11"/>
    <x v="181"/>
    <n v="1"/>
  </r>
  <r>
    <n v="350612"/>
    <d v="2014-05-20T00:00:00"/>
    <d v="1899-12-30T19:45:11"/>
    <x v="0"/>
    <x v="0"/>
    <x v="0"/>
    <x v="5"/>
    <x v="182"/>
    <n v="1"/>
  </r>
  <r>
    <n v="101674"/>
    <d v="2014-05-20T00:00:00"/>
    <d v="1899-12-30T09:49:11"/>
    <x v="1"/>
    <x v="0"/>
    <x v="4"/>
    <x v="1"/>
    <x v="183"/>
    <n v="0"/>
  </r>
  <r>
    <n v="542532"/>
    <d v="2014-05-20T00:00:00"/>
    <d v="1899-12-30T09:51:20"/>
    <x v="1"/>
    <x v="1"/>
    <x v="4"/>
    <x v="1"/>
    <x v="184"/>
    <n v="0"/>
  </r>
  <r>
    <n v="626271"/>
    <d v="2014-05-20T00:00:00"/>
    <d v="1899-12-30T09:49:40"/>
    <x v="1"/>
    <x v="2"/>
    <x v="4"/>
    <x v="1"/>
    <x v="185"/>
    <n v="0"/>
  </r>
  <r>
    <n v="272182"/>
    <d v="2014-05-20T00:00:00"/>
    <d v="1899-12-30T12:28:42"/>
    <x v="0"/>
    <x v="1"/>
    <x v="0"/>
    <x v="8"/>
    <x v="186"/>
    <n v="1"/>
  </r>
  <r>
    <n v="942393"/>
    <d v="2014-05-20T00:00:00"/>
    <d v="1899-12-30T16:02:33"/>
    <x v="1"/>
    <x v="0"/>
    <x v="5"/>
    <x v="2"/>
    <x v="187"/>
    <n v="0"/>
  </r>
  <r>
    <n v="118533"/>
    <d v="2014-05-20T00:00:00"/>
    <d v="1899-12-30T16:05:51"/>
    <x v="0"/>
    <x v="0"/>
    <x v="5"/>
    <x v="2"/>
    <x v="188"/>
    <n v="1"/>
  </r>
  <r>
    <n v="646468"/>
    <d v="2014-05-21T00:00:00"/>
    <d v="1899-12-30T08:56:45"/>
    <x v="1"/>
    <x v="0"/>
    <x v="0"/>
    <x v="2"/>
    <x v="189"/>
    <n v="0"/>
  </r>
  <r>
    <n v="29796"/>
    <d v="2014-05-21T00:00:00"/>
    <d v="1899-12-30T08:57:03"/>
    <x v="1"/>
    <x v="0"/>
    <x v="0"/>
    <x v="2"/>
    <x v="190"/>
    <n v="0"/>
  </r>
  <r>
    <n v="484007"/>
    <d v="2014-05-21T00:00:00"/>
    <d v="1899-12-30T08:59:25"/>
    <x v="1"/>
    <x v="0"/>
    <x v="0"/>
    <x v="2"/>
    <x v="191"/>
    <n v="0"/>
  </r>
  <r>
    <n v="485806"/>
    <d v="2014-05-21T00:00:00"/>
    <d v="1899-12-30T08:58:30"/>
    <x v="1"/>
    <x v="1"/>
    <x v="0"/>
    <x v="2"/>
    <x v="192"/>
    <n v="0"/>
  </r>
  <r>
    <n v="34378"/>
    <d v="2014-05-21T00:00:00"/>
    <d v="1899-12-30T14:21:33"/>
    <x v="1"/>
    <x v="1"/>
    <x v="0"/>
    <x v="3"/>
    <x v="193"/>
    <n v="0"/>
  </r>
  <r>
    <n v="745574"/>
    <d v="2014-05-21T00:00:00"/>
    <d v="1899-12-30T14:21:59"/>
    <x v="1"/>
    <x v="0"/>
    <x v="0"/>
    <x v="3"/>
    <x v="194"/>
    <n v="0"/>
  </r>
  <r>
    <n v="508134"/>
    <d v="2014-05-21T00:00:00"/>
    <d v="1899-12-30T14:24:35"/>
    <x v="1"/>
    <x v="0"/>
    <x v="0"/>
    <x v="3"/>
    <x v="195"/>
    <n v="0"/>
  </r>
  <r>
    <n v="826902"/>
    <d v="2014-05-21T00:00:00"/>
    <d v="1899-12-30T12:35:53"/>
    <x v="1"/>
    <x v="1"/>
    <x v="3"/>
    <x v="11"/>
    <x v="196"/>
    <n v="0"/>
  </r>
  <r>
    <n v="25028"/>
    <d v="2014-05-21T00:00:00"/>
    <d v="1899-12-30T18:45:15"/>
    <x v="1"/>
    <x v="0"/>
    <x v="0"/>
    <x v="1"/>
    <x v="197"/>
    <n v="0"/>
  </r>
  <r>
    <n v="891404"/>
    <d v="2014-05-21T00:00:00"/>
    <d v="1899-12-30T18:03:16"/>
    <x v="1"/>
    <x v="0"/>
    <x v="0"/>
    <x v="2"/>
    <x v="198"/>
    <n v="0"/>
  </r>
  <r>
    <n v="456232"/>
    <d v="2014-05-21T00:00:00"/>
    <d v="1899-12-30T17:35:24"/>
    <x v="1"/>
    <x v="0"/>
    <x v="0"/>
    <x v="2"/>
    <x v="199"/>
    <n v="0"/>
  </r>
  <r>
    <n v="488788"/>
    <d v="2014-05-21T00:00:00"/>
    <d v="1899-12-30T15:06:27"/>
    <x v="1"/>
    <x v="0"/>
    <x v="2"/>
    <x v="1"/>
    <x v="200"/>
    <n v="0"/>
  </r>
  <r>
    <n v="757514"/>
    <d v="2014-05-21T00:00:00"/>
    <d v="1899-12-30T04:02:02"/>
    <x v="0"/>
    <x v="1"/>
    <x v="1"/>
    <x v="1"/>
    <x v="201"/>
    <n v="1"/>
  </r>
  <r>
    <n v="337880"/>
    <d v="2014-05-21T00:00:00"/>
    <d v="1899-12-30T04:03:10"/>
    <x v="0"/>
    <x v="0"/>
    <x v="1"/>
    <x v="1"/>
    <x v="202"/>
    <n v="1"/>
  </r>
  <r>
    <n v="806305"/>
    <d v="2014-05-21T00:00:00"/>
    <d v="1899-12-30T12:46:38"/>
    <x v="0"/>
    <x v="0"/>
    <x v="1"/>
    <x v="3"/>
    <x v="203"/>
    <n v="1"/>
  </r>
  <r>
    <n v="304630"/>
    <d v="2014-05-21T00:00:00"/>
    <d v="1899-12-30T16:05:23"/>
    <x v="1"/>
    <x v="0"/>
    <x v="0"/>
    <x v="0"/>
    <x v="204"/>
    <n v="0"/>
  </r>
  <r>
    <n v="382693"/>
    <d v="2014-05-21T00:00:00"/>
    <d v="1899-12-30T16:06:19"/>
    <x v="1"/>
    <x v="1"/>
    <x v="0"/>
    <x v="0"/>
    <x v="205"/>
    <n v="0"/>
  </r>
  <r>
    <n v="150277"/>
    <d v="2014-05-22T00:00:00"/>
    <d v="1899-12-30T22:18:49"/>
    <x v="1"/>
    <x v="0"/>
    <x v="2"/>
    <x v="11"/>
    <x v="206"/>
    <n v="0"/>
  </r>
  <r>
    <n v="827372"/>
    <d v="2014-05-22T00:00:00"/>
    <d v="1899-12-30T09:09:09"/>
    <x v="1"/>
    <x v="0"/>
    <x v="0"/>
    <x v="3"/>
    <x v="207"/>
    <n v="0"/>
  </r>
  <r>
    <n v="761496"/>
    <d v="2014-05-22T00:00:00"/>
    <d v="1899-12-30T11:51:08"/>
    <x v="1"/>
    <x v="1"/>
    <x v="3"/>
    <x v="2"/>
    <x v="208"/>
    <n v="0"/>
  </r>
  <r>
    <n v="321721"/>
    <d v="2014-05-22T00:00:00"/>
    <d v="1899-12-30T14:01:21"/>
    <x v="0"/>
    <x v="1"/>
    <x v="4"/>
    <x v="3"/>
    <x v="209"/>
    <n v="1"/>
  </r>
  <r>
    <n v="406013"/>
    <d v="2014-05-22T00:00:00"/>
    <d v="1899-12-30T14:03:01"/>
    <x v="1"/>
    <x v="0"/>
    <x v="4"/>
    <x v="3"/>
    <x v="210"/>
    <n v="0"/>
  </r>
  <r>
    <n v="515475"/>
    <d v="2014-05-22T00:00:00"/>
    <d v="1899-12-30T18:09:06"/>
    <x v="1"/>
    <x v="0"/>
    <x v="2"/>
    <x v="6"/>
    <x v="211"/>
    <n v="0"/>
  </r>
  <r>
    <n v="29574"/>
    <d v="2014-05-22T00:00:00"/>
    <d v="1899-12-30T18:10:10"/>
    <x v="1"/>
    <x v="1"/>
    <x v="2"/>
    <x v="6"/>
    <x v="212"/>
    <n v="0"/>
  </r>
  <r>
    <n v="797115"/>
    <d v="2014-05-22T00:00:00"/>
    <d v="1899-12-30T18:15:36"/>
    <x v="0"/>
    <x v="0"/>
    <x v="2"/>
    <x v="6"/>
    <x v="213"/>
    <n v="1"/>
  </r>
  <r>
    <n v="183456"/>
    <d v="2014-05-22T00:00:00"/>
    <d v="1899-12-30T23:57:40"/>
    <x v="1"/>
    <x v="0"/>
    <x v="0"/>
    <x v="2"/>
    <x v="214"/>
    <n v="0"/>
  </r>
  <r>
    <n v="812987"/>
    <d v="2014-05-22T00:00:00"/>
    <d v="1899-12-30T09:12:27"/>
    <x v="0"/>
    <x v="1"/>
    <x v="5"/>
    <x v="3"/>
    <x v="215"/>
    <n v="1"/>
  </r>
  <r>
    <n v="463120"/>
    <d v="2014-05-22T00:00:00"/>
    <d v="1899-12-30T09:14:06"/>
    <x v="0"/>
    <x v="1"/>
    <x v="5"/>
    <x v="3"/>
    <x v="216"/>
    <n v="1"/>
  </r>
  <r>
    <n v="461901"/>
    <d v="2014-05-30T00:00:00"/>
    <d v="1899-12-30T19:43:03"/>
    <x v="0"/>
    <x v="1"/>
    <x v="5"/>
    <x v="3"/>
    <x v="217"/>
    <n v="1"/>
  </r>
  <r>
    <n v="256912"/>
    <d v="2014-05-22T00:00:00"/>
    <d v="1899-12-30T16:46:42"/>
    <x v="0"/>
    <x v="0"/>
    <x v="1"/>
    <x v="6"/>
    <x v="218"/>
    <n v="1"/>
  </r>
  <r>
    <n v="524606"/>
    <d v="2014-05-22T00:00:00"/>
    <d v="1899-12-30T16:49:40"/>
    <x v="1"/>
    <x v="0"/>
    <x v="1"/>
    <x v="6"/>
    <x v="219"/>
    <n v="0"/>
  </r>
  <r>
    <n v="206017"/>
    <d v="2014-05-22T00:00:00"/>
    <d v="1899-12-30T10:30:11"/>
    <x v="1"/>
    <x v="0"/>
    <x v="0"/>
    <x v="2"/>
    <x v="220"/>
    <n v="0"/>
  </r>
  <r>
    <n v="855219"/>
    <d v="2014-05-23T00:00:00"/>
    <d v="1899-12-30T16:24:16"/>
    <x v="1"/>
    <x v="0"/>
    <x v="0"/>
    <x v="0"/>
    <x v="221"/>
    <n v="0"/>
  </r>
  <r>
    <n v="556830"/>
    <d v="2014-05-23T00:00:00"/>
    <d v="1899-12-30T16:25:18"/>
    <x v="0"/>
    <x v="1"/>
    <x v="0"/>
    <x v="0"/>
    <x v="222"/>
    <n v="1"/>
  </r>
  <r>
    <n v="725295"/>
    <d v="2014-05-27T00:00:00"/>
    <d v="1899-12-30T16:26:26"/>
    <x v="1"/>
    <x v="0"/>
    <x v="1"/>
    <x v="11"/>
    <x v="223"/>
    <n v="0"/>
  </r>
  <r>
    <n v="278581"/>
    <d v="2014-05-26T00:00:00"/>
    <d v="1899-12-30T09:42:02"/>
    <x v="0"/>
    <x v="0"/>
    <x v="1"/>
    <x v="5"/>
    <x v="224"/>
    <n v="1"/>
  </r>
  <r>
    <n v="328190"/>
    <d v="2014-05-26T00:00:00"/>
    <d v="1899-12-30T14:51:58"/>
    <x v="1"/>
    <x v="0"/>
    <x v="5"/>
    <x v="11"/>
    <x v="225"/>
    <n v="0"/>
  </r>
  <r>
    <n v="634463"/>
    <d v="2014-05-26T00:00:00"/>
    <d v="1899-12-30T13:24:12"/>
    <x v="1"/>
    <x v="0"/>
    <x v="6"/>
    <x v="3"/>
    <x v="226"/>
    <n v="0"/>
  </r>
  <r>
    <n v="721691"/>
    <d v="2014-05-26T00:00:00"/>
    <d v="1899-12-30T01:43:47"/>
    <x v="1"/>
    <x v="1"/>
    <x v="3"/>
    <x v="0"/>
    <x v="227"/>
    <n v="0"/>
  </r>
  <r>
    <n v="872878"/>
    <d v="2014-05-26T00:00:00"/>
    <d v="1899-12-30T15:07:23"/>
    <x v="1"/>
    <x v="0"/>
    <x v="4"/>
    <x v="6"/>
    <x v="228"/>
    <n v="0"/>
  </r>
  <r>
    <n v="910501"/>
    <d v="2014-05-26T00:00:00"/>
    <d v="1899-12-30T15:08:16"/>
    <x v="1"/>
    <x v="0"/>
    <x v="4"/>
    <x v="6"/>
    <x v="229"/>
    <n v="0"/>
  </r>
  <r>
    <n v="437082"/>
    <d v="2014-05-26T00:00:00"/>
    <d v="1899-12-30T03:02:29"/>
    <x v="1"/>
    <x v="0"/>
    <x v="1"/>
    <x v="2"/>
    <x v="230"/>
    <n v="0"/>
  </r>
  <r>
    <n v="693950"/>
    <d v="2014-05-26T00:00:00"/>
    <d v="1899-12-30T13:44:02"/>
    <x v="1"/>
    <x v="0"/>
    <x v="0"/>
    <x v="0"/>
    <x v="231"/>
    <n v="0"/>
  </r>
  <r>
    <n v="213968"/>
    <d v="2014-05-26T00:00:00"/>
    <d v="1899-12-30T14:43:49"/>
    <x v="1"/>
    <x v="0"/>
    <x v="1"/>
    <x v="2"/>
    <x v="232"/>
    <n v="0"/>
  </r>
  <r>
    <n v="207860"/>
    <d v="2014-05-26T00:00:00"/>
    <d v="1899-12-30T14:45:15"/>
    <x v="0"/>
    <x v="0"/>
    <x v="1"/>
    <x v="2"/>
    <x v="233"/>
    <n v="1"/>
  </r>
  <r>
    <n v="968918"/>
    <d v="2014-05-27T00:00:00"/>
    <d v="1899-12-30T09:55:48"/>
    <x v="1"/>
    <x v="0"/>
    <x v="1"/>
    <x v="8"/>
    <x v="234"/>
    <n v="0"/>
  </r>
  <r>
    <n v="970445"/>
    <d v="2014-05-27T00:00:00"/>
    <d v="1899-12-30T09:56:49"/>
    <x v="0"/>
    <x v="0"/>
    <x v="1"/>
    <x v="8"/>
    <x v="235"/>
    <n v="1"/>
  </r>
  <r>
    <n v="200462"/>
    <d v="2014-05-27T00:00:00"/>
    <d v="1899-12-30T09:57:19"/>
    <x v="0"/>
    <x v="0"/>
    <x v="1"/>
    <x v="8"/>
    <x v="236"/>
    <n v="1"/>
  </r>
  <r>
    <n v="417540"/>
    <d v="2014-05-27T00:00:00"/>
    <d v="1899-12-30T19:43:14"/>
    <x v="1"/>
    <x v="0"/>
    <x v="6"/>
    <x v="11"/>
    <x v="237"/>
    <n v="0"/>
  </r>
  <r>
    <n v="180642"/>
    <d v="2014-05-27T00:00:00"/>
    <d v="1899-12-30T19:44:36"/>
    <x v="1"/>
    <x v="0"/>
    <x v="6"/>
    <x v="11"/>
    <x v="238"/>
    <n v="0"/>
  </r>
  <r>
    <n v="231975"/>
    <d v="2014-05-27T00:00:00"/>
    <d v="1899-12-30T14:14:28"/>
    <x v="1"/>
    <x v="1"/>
    <x v="1"/>
    <x v="2"/>
    <x v="239"/>
    <n v="0"/>
  </r>
  <r>
    <n v="905452"/>
    <d v="2014-05-27T00:00:00"/>
    <d v="1899-12-30T14:17:55"/>
    <x v="0"/>
    <x v="1"/>
    <x v="1"/>
    <x v="2"/>
    <x v="240"/>
    <n v="1"/>
  </r>
  <r>
    <n v="550693"/>
    <d v="2014-05-27T00:00:00"/>
    <d v="1899-12-30T14:18:29"/>
    <x v="1"/>
    <x v="0"/>
    <x v="1"/>
    <x v="2"/>
    <x v="241"/>
    <n v="0"/>
  </r>
  <r>
    <n v="495892"/>
    <d v="2014-05-27T00:00:00"/>
    <d v="1899-12-30T14:15:01"/>
    <x v="0"/>
    <x v="2"/>
    <x v="1"/>
    <x v="2"/>
    <x v="242"/>
    <n v="1"/>
  </r>
  <r>
    <n v="359390"/>
    <d v="2014-05-27T00:00:00"/>
    <d v="1899-12-30T17:17:54"/>
    <x v="1"/>
    <x v="0"/>
    <x v="1"/>
    <x v="3"/>
    <x v="243"/>
    <n v="0"/>
  </r>
  <r>
    <n v="167998"/>
    <d v="2014-05-27T00:00:00"/>
    <d v="1899-12-30T17:18:16"/>
    <x v="0"/>
    <x v="1"/>
    <x v="1"/>
    <x v="3"/>
    <x v="244"/>
    <n v="1"/>
  </r>
  <r>
    <n v="456321"/>
    <d v="2014-05-27T00:00:00"/>
    <d v="1899-12-30T17:20:21"/>
    <x v="1"/>
    <x v="0"/>
    <x v="1"/>
    <x v="3"/>
    <x v="245"/>
    <n v="0"/>
  </r>
  <r>
    <n v="481220"/>
    <d v="2014-05-27T00:00:00"/>
    <d v="1899-12-30T10:58:34"/>
    <x v="1"/>
    <x v="0"/>
    <x v="0"/>
    <x v="3"/>
    <x v="246"/>
    <n v="0"/>
  </r>
  <r>
    <n v="387131"/>
    <d v="2014-05-27T00:00:00"/>
    <d v="1899-12-30T10:59:07"/>
    <x v="1"/>
    <x v="0"/>
    <x v="0"/>
    <x v="3"/>
    <x v="247"/>
    <n v="0"/>
  </r>
  <r>
    <n v="723507"/>
    <d v="2014-05-27T00:00:00"/>
    <d v="1899-12-30T12:26:55"/>
    <x v="1"/>
    <x v="1"/>
    <x v="7"/>
    <x v="1"/>
    <x v="248"/>
    <n v="0"/>
  </r>
  <r>
    <n v="874807"/>
    <d v="2014-05-27T00:00:00"/>
    <d v="1899-12-30T12:27:33"/>
    <x v="1"/>
    <x v="1"/>
    <x v="7"/>
    <x v="1"/>
    <x v="249"/>
    <n v="0"/>
  </r>
  <r>
    <n v="501620"/>
    <d v="2014-05-27T00:00:00"/>
    <d v="1899-12-30T12:28:11"/>
    <x v="1"/>
    <x v="1"/>
    <x v="7"/>
    <x v="1"/>
    <x v="250"/>
    <n v="0"/>
  </r>
  <r>
    <n v="109266"/>
    <d v="2014-05-27T00:00:00"/>
    <d v="1899-12-30T18:17:41"/>
    <x v="0"/>
    <x v="1"/>
    <x v="3"/>
    <x v="3"/>
    <x v="251"/>
    <n v="1"/>
  </r>
  <r>
    <n v="516967"/>
    <d v="2014-05-27T00:00:00"/>
    <d v="1899-12-30T18:17:32"/>
    <x v="0"/>
    <x v="2"/>
    <x v="3"/>
    <x v="3"/>
    <x v="252"/>
    <n v="1"/>
  </r>
  <r>
    <n v="265784"/>
    <d v="2014-05-28T00:00:00"/>
    <d v="1899-12-30T12:02:49"/>
    <x v="1"/>
    <x v="1"/>
    <x v="3"/>
    <x v="6"/>
    <x v="253"/>
    <n v="0"/>
  </r>
  <r>
    <n v="216582"/>
    <d v="2014-05-28T00:00:00"/>
    <d v="1899-12-30T08:19:51"/>
    <x v="0"/>
    <x v="0"/>
    <x v="1"/>
    <x v="2"/>
    <x v="254"/>
    <n v="1"/>
  </r>
  <r>
    <n v="846310"/>
    <d v="2014-05-28T00:00:00"/>
    <d v="1899-12-30T08:20:19"/>
    <x v="0"/>
    <x v="1"/>
    <x v="1"/>
    <x v="2"/>
    <x v="255"/>
    <n v="1"/>
  </r>
  <r>
    <n v="13742"/>
    <d v="2014-05-28T00:00:00"/>
    <d v="1899-12-30T01:42:08"/>
    <x v="0"/>
    <x v="0"/>
    <x v="4"/>
    <x v="11"/>
    <x v="256"/>
    <n v="1"/>
  </r>
  <r>
    <n v="773059"/>
    <d v="2014-05-28T00:00:00"/>
    <d v="1899-12-30T11:23:24"/>
    <x v="1"/>
    <x v="0"/>
    <x v="1"/>
    <x v="2"/>
    <x v="257"/>
    <n v="0"/>
  </r>
  <r>
    <n v="876247"/>
    <d v="2014-05-28T00:00:00"/>
    <d v="1899-12-30T00:32:12"/>
    <x v="1"/>
    <x v="0"/>
    <x v="1"/>
    <x v="3"/>
    <x v="258"/>
    <n v="0"/>
  </r>
  <r>
    <n v="714683"/>
    <d v="2014-05-28T00:00:00"/>
    <d v="1899-12-30T00:33:11"/>
    <x v="0"/>
    <x v="0"/>
    <x v="1"/>
    <x v="3"/>
    <x v="259"/>
    <n v="1"/>
  </r>
  <r>
    <n v="630224"/>
    <d v="2014-05-28T00:00:00"/>
    <d v="1899-12-30T00:34:21"/>
    <x v="0"/>
    <x v="0"/>
    <x v="1"/>
    <x v="3"/>
    <x v="260"/>
    <n v="1"/>
  </r>
  <r>
    <n v="370968"/>
    <d v="2014-05-28T00:00:00"/>
    <d v="1899-12-30T00:35:18"/>
    <x v="0"/>
    <x v="1"/>
    <x v="1"/>
    <x v="3"/>
    <x v="261"/>
    <n v="1"/>
  </r>
  <r>
    <n v="445539"/>
    <d v="2014-06-13T00:00:00"/>
    <d v="1899-12-30T14:30:52"/>
    <x v="0"/>
    <x v="0"/>
    <x v="1"/>
    <x v="3"/>
    <x v="262"/>
    <n v="1"/>
  </r>
  <r>
    <n v="65835"/>
    <d v="2014-06-13T00:00:00"/>
    <d v="1899-12-30T14:31:14"/>
    <x v="1"/>
    <x v="1"/>
    <x v="1"/>
    <x v="3"/>
    <x v="263"/>
    <n v="0"/>
  </r>
  <r>
    <n v="402829"/>
    <d v="2014-06-13T00:00:00"/>
    <d v="1899-12-30T14:32:25"/>
    <x v="0"/>
    <x v="0"/>
    <x v="1"/>
    <x v="3"/>
    <x v="264"/>
    <n v="1"/>
  </r>
  <r>
    <n v="937743"/>
    <d v="2014-05-28T00:00:00"/>
    <d v="1899-12-30T11:16:54"/>
    <x v="1"/>
    <x v="0"/>
    <x v="6"/>
    <x v="1"/>
    <x v="265"/>
    <n v="0"/>
  </r>
  <r>
    <n v="865692"/>
    <d v="2014-05-28T00:00:00"/>
    <d v="1899-12-30T10:40:28"/>
    <x v="1"/>
    <x v="0"/>
    <x v="1"/>
    <x v="11"/>
    <x v="266"/>
    <n v="0"/>
  </r>
  <r>
    <n v="913308"/>
    <d v="2014-05-28T00:00:00"/>
    <d v="1899-12-30T04:56:27"/>
    <x v="1"/>
    <x v="0"/>
    <x v="4"/>
    <x v="8"/>
    <x v="267"/>
    <n v="0"/>
  </r>
  <r>
    <n v="753595"/>
    <d v="2014-06-01T00:00:00"/>
    <d v="1899-12-30T22:23:30"/>
    <x v="0"/>
    <x v="0"/>
    <x v="4"/>
    <x v="8"/>
    <x v="268"/>
    <n v="1"/>
  </r>
  <r>
    <n v="231901"/>
    <d v="2014-06-01T00:00:00"/>
    <d v="1899-12-30T22:25:05"/>
    <x v="0"/>
    <x v="0"/>
    <x v="4"/>
    <x v="8"/>
    <x v="269"/>
    <n v="1"/>
  </r>
  <r>
    <n v="439628"/>
    <d v="2014-05-29T00:00:00"/>
    <d v="1899-12-30T15:47:26"/>
    <x v="1"/>
    <x v="0"/>
    <x v="1"/>
    <x v="3"/>
    <x v="270"/>
    <n v="0"/>
  </r>
  <r>
    <n v="67222"/>
    <d v="2014-05-29T00:00:00"/>
    <d v="1899-12-30T18:46:08"/>
    <x v="0"/>
    <x v="0"/>
    <x v="1"/>
    <x v="11"/>
    <x v="271"/>
    <n v="1"/>
  </r>
  <r>
    <n v="280350"/>
    <d v="2014-05-29T00:00:00"/>
    <d v="1899-12-30T18:47:26"/>
    <x v="0"/>
    <x v="1"/>
    <x v="1"/>
    <x v="11"/>
    <x v="272"/>
    <n v="1"/>
  </r>
  <r>
    <n v="587939"/>
    <d v="2014-05-29T00:00:00"/>
    <d v="1899-12-30T12:15:38"/>
    <x v="1"/>
    <x v="0"/>
    <x v="1"/>
    <x v="8"/>
    <x v="273"/>
    <n v="0"/>
  </r>
  <r>
    <n v="493551"/>
    <d v="2014-05-29T00:00:00"/>
    <d v="1899-12-30T12:17:02"/>
    <x v="0"/>
    <x v="0"/>
    <x v="1"/>
    <x v="8"/>
    <x v="274"/>
    <n v="1"/>
  </r>
  <r>
    <n v="792362"/>
    <d v="2014-05-29T00:00:00"/>
    <d v="1899-12-30T06:44:05"/>
    <x v="0"/>
    <x v="0"/>
    <x v="0"/>
    <x v="1"/>
    <x v="275"/>
    <n v="1"/>
  </r>
  <r>
    <n v="614502"/>
    <d v="2014-05-29T00:00:00"/>
    <d v="1899-12-30T06:43:12"/>
    <x v="0"/>
    <x v="1"/>
    <x v="0"/>
    <x v="1"/>
    <x v="276"/>
    <n v="1"/>
  </r>
  <r>
    <n v="363830"/>
    <d v="2014-05-29T00:00:00"/>
    <d v="1899-12-30T08:54:12"/>
    <x v="1"/>
    <x v="0"/>
    <x v="5"/>
    <x v="1"/>
    <x v="277"/>
    <n v="0"/>
  </r>
  <r>
    <n v="212493"/>
    <d v="2014-05-29T00:00:00"/>
    <d v="1899-12-30T08:54:12"/>
    <x v="0"/>
    <x v="0"/>
    <x v="5"/>
    <x v="1"/>
    <x v="278"/>
    <n v="1"/>
  </r>
  <r>
    <n v="524904"/>
    <d v="2014-05-29T00:00:00"/>
    <d v="1899-12-30T08:56:36"/>
    <x v="1"/>
    <x v="1"/>
    <x v="5"/>
    <x v="1"/>
    <x v="279"/>
    <n v="0"/>
  </r>
  <r>
    <n v="359609"/>
    <d v="2014-06-01T00:00:00"/>
    <d v="1899-12-30T07:04:05"/>
    <x v="0"/>
    <x v="0"/>
    <x v="5"/>
    <x v="1"/>
    <x v="280"/>
    <n v="1"/>
  </r>
  <r>
    <n v="821717"/>
    <d v="2014-05-29T00:00:00"/>
    <d v="1899-12-30T17:07:35"/>
    <x v="1"/>
    <x v="0"/>
    <x v="0"/>
    <x v="1"/>
    <x v="281"/>
    <n v="0"/>
  </r>
  <r>
    <n v="24310"/>
    <d v="2014-05-29T00:00:00"/>
    <d v="1899-12-30T12:24:59"/>
    <x v="1"/>
    <x v="0"/>
    <x v="0"/>
    <x v="2"/>
    <x v="282"/>
    <n v="0"/>
  </r>
  <r>
    <n v="795330"/>
    <d v="2014-06-15T00:00:00"/>
    <d v="1899-12-30T09:45:31"/>
    <x v="0"/>
    <x v="1"/>
    <x v="7"/>
    <x v="2"/>
    <x v="283"/>
    <n v="1"/>
  </r>
  <r>
    <n v="906700"/>
    <d v="2014-05-30T00:00:00"/>
    <d v="1899-12-30T18:46:50"/>
    <x v="1"/>
    <x v="0"/>
    <x v="1"/>
    <x v="5"/>
    <x v="284"/>
    <n v="0"/>
  </r>
  <r>
    <n v="772644"/>
    <d v="2014-05-30T00:00:00"/>
    <d v="1899-12-30T08:07:29"/>
    <x v="1"/>
    <x v="0"/>
    <x v="0"/>
    <x v="11"/>
    <x v="285"/>
    <n v="0"/>
  </r>
  <r>
    <n v="79758"/>
    <d v="2014-05-30T00:00:00"/>
    <d v="1899-12-30T08:09:14"/>
    <x v="1"/>
    <x v="0"/>
    <x v="0"/>
    <x v="11"/>
    <x v="286"/>
    <n v="0"/>
  </r>
  <r>
    <n v="181028"/>
    <d v="2014-06-04T00:00:00"/>
    <d v="1899-12-30T07:20:44"/>
    <x v="1"/>
    <x v="1"/>
    <x v="1"/>
    <x v="0"/>
    <x v="287"/>
    <n v="0"/>
  </r>
  <r>
    <n v="582449"/>
    <d v="2014-06-04T00:00:00"/>
    <d v="1899-12-30T07:21:49"/>
    <x v="1"/>
    <x v="0"/>
    <x v="1"/>
    <x v="0"/>
    <x v="288"/>
    <n v="0"/>
  </r>
  <r>
    <n v="462254"/>
    <d v="2014-05-30T00:00:00"/>
    <d v="1899-12-30T09:14:39"/>
    <x v="0"/>
    <x v="1"/>
    <x v="1"/>
    <x v="2"/>
    <x v="289"/>
    <n v="1"/>
  </r>
  <r>
    <n v="413388"/>
    <d v="2014-05-30T00:00:00"/>
    <d v="1899-12-30T09:14:36"/>
    <x v="1"/>
    <x v="2"/>
    <x v="1"/>
    <x v="2"/>
    <x v="290"/>
    <n v="0"/>
  </r>
  <r>
    <n v="938274"/>
    <d v="2014-06-12T00:00:00"/>
    <d v="1899-12-30T15:46:43"/>
    <x v="0"/>
    <x v="1"/>
    <x v="1"/>
    <x v="1"/>
    <x v="291"/>
    <n v="1"/>
  </r>
  <r>
    <n v="517354"/>
    <d v="2014-05-31T00:00:00"/>
    <d v="1899-12-30T13:07:51"/>
    <x v="1"/>
    <x v="0"/>
    <x v="5"/>
    <x v="2"/>
    <x v="292"/>
    <n v="0"/>
  </r>
  <r>
    <n v="842308"/>
    <d v="2014-06-01T00:00:00"/>
    <d v="1899-12-30T13:36:24"/>
    <x v="1"/>
    <x v="0"/>
    <x v="0"/>
    <x v="3"/>
    <x v="293"/>
    <n v="0"/>
  </r>
  <r>
    <n v="657117"/>
    <d v="2014-06-02T00:00:00"/>
    <d v="1899-12-30T22:30:40"/>
    <x v="1"/>
    <x v="0"/>
    <x v="1"/>
    <x v="2"/>
    <x v="294"/>
    <n v="0"/>
  </r>
  <r>
    <n v="22963"/>
    <d v="2014-06-02T00:00:00"/>
    <d v="1899-12-30T22:33:23"/>
    <x v="1"/>
    <x v="1"/>
    <x v="1"/>
    <x v="2"/>
    <x v="295"/>
    <n v="0"/>
  </r>
  <r>
    <n v="201095"/>
    <d v="2014-06-02T00:00:00"/>
    <d v="1899-12-30T22:35:11"/>
    <x v="1"/>
    <x v="0"/>
    <x v="1"/>
    <x v="2"/>
    <x v="296"/>
    <n v="0"/>
  </r>
  <r>
    <n v="880451"/>
    <d v="2014-06-02T00:00:00"/>
    <d v="1899-12-30T07:13:30"/>
    <x v="1"/>
    <x v="0"/>
    <x v="1"/>
    <x v="5"/>
    <x v="297"/>
    <n v="0"/>
  </r>
  <r>
    <n v="187096"/>
    <d v="2014-06-02T00:00:00"/>
    <d v="1899-12-30T17:14:07"/>
    <x v="0"/>
    <x v="1"/>
    <x v="4"/>
    <x v="1"/>
    <x v="298"/>
    <n v="1"/>
  </r>
  <r>
    <n v="333678"/>
    <d v="2014-06-02T00:00:00"/>
    <d v="1899-12-30T11:21:02"/>
    <x v="1"/>
    <x v="0"/>
    <x v="1"/>
    <x v="5"/>
    <x v="299"/>
    <n v="0"/>
  </r>
  <r>
    <n v="579048"/>
    <d v="2014-06-02T00:00:00"/>
    <d v="1899-12-30T11:21:02"/>
    <x v="0"/>
    <x v="0"/>
    <x v="1"/>
    <x v="5"/>
    <x v="300"/>
    <n v="1"/>
  </r>
  <r>
    <n v="133347"/>
    <d v="2014-06-02T00:00:00"/>
    <d v="1899-12-30T11:21:31"/>
    <x v="0"/>
    <x v="0"/>
    <x v="1"/>
    <x v="5"/>
    <x v="301"/>
    <n v="1"/>
  </r>
  <r>
    <n v="20595"/>
    <d v="2014-06-02T00:00:00"/>
    <d v="1899-12-30T13:08:22"/>
    <x v="1"/>
    <x v="0"/>
    <x v="4"/>
    <x v="0"/>
    <x v="302"/>
    <n v="0"/>
  </r>
  <r>
    <n v="12320"/>
    <d v="2014-06-02T00:00:00"/>
    <d v="1899-12-30T13:10:00"/>
    <x v="1"/>
    <x v="0"/>
    <x v="4"/>
    <x v="0"/>
    <x v="303"/>
    <n v="0"/>
  </r>
  <r>
    <n v="68151"/>
    <d v="2014-06-03T00:00:00"/>
    <d v="1899-12-30T12:44:46"/>
    <x v="1"/>
    <x v="0"/>
    <x v="0"/>
    <x v="11"/>
    <x v="304"/>
    <n v="0"/>
  </r>
  <r>
    <n v="567549"/>
    <d v="2014-06-03T00:00:00"/>
    <d v="1899-12-30T12:47:35"/>
    <x v="0"/>
    <x v="0"/>
    <x v="0"/>
    <x v="11"/>
    <x v="305"/>
    <n v="1"/>
  </r>
  <r>
    <n v="379251"/>
    <d v="2014-06-03T00:00:00"/>
    <d v="1899-12-30T12:15:08"/>
    <x v="1"/>
    <x v="0"/>
    <x v="2"/>
    <x v="6"/>
    <x v="306"/>
    <n v="0"/>
  </r>
  <r>
    <n v="540849"/>
    <d v="2014-06-03T00:00:00"/>
    <d v="1899-12-30T12:15:08"/>
    <x v="1"/>
    <x v="0"/>
    <x v="2"/>
    <x v="6"/>
    <x v="307"/>
    <n v="0"/>
  </r>
  <r>
    <n v="270850"/>
    <d v="2014-06-14T00:00:00"/>
    <d v="1899-12-30T10:49:40"/>
    <x v="0"/>
    <x v="1"/>
    <x v="0"/>
    <x v="2"/>
    <x v="308"/>
    <n v="1"/>
  </r>
  <r>
    <n v="754298"/>
    <d v="2014-06-14T00:00:00"/>
    <d v="1899-12-30T10:50:53"/>
    <x v="0"/>
    <x v="1"/>
    <x v="0"/>
    <x v="2"/>
    <x v="309"/>
    <n v="1"/>
  </r>
  <r>
    <n v="238948"/>
    <d v="2014-06-03T00:00:00"/>
    <d v="1899-12-30T17:40:51"/>
    <x v="1"/>
    <x v="0"/>
    <x v="4"/>
    <x v="5"/>
    <x v="310"/>
    <n v="0"/>
  </r>
  <r>
    <n v="840739"/>
    <d v="2014-06-03T00:00:00"/>
    <d v="1899-12-30T23:15:00"/>
    <x v="1"/>
    <x v="1"/>
    <x v="5"/>
    <x v="11"/>
    <x v="311"/>
    <n v="0"/>
  </r>
  <r>
    <n v="944802"/>
    <d v="2014-06-03T00:00:00"/>
    <d v="1899-12-30T10:57:41"/>
    <x v="1"/>
    <x v="0"/>
    <x v="0"/>
    <x v="1"/>
    <x v="312"/>
    <n v="0"/>
  </r>
  <r>
    <n v="528415"/>
    <d v="2014-06-03T00:00:00"/>
    <d v="1899-12-30T10:57:41"/>
    <x v="0"/>
    <x v="0"/>
    <x v="0"/>
    <x v="1"/>
    <x v="313"/>
    <n v="1"/>
  </r>
  <r>
    <n v="598089"/>
    <d v="2014-06-03T00:00:00"/>
    <d v="1899-12-30T13:19:04"/>
    <x v="1"/>
    <x v="1"/>
    <x v="0"/>
    <x v="2"/>
    <x v="314"/>
    <n v="0"/>
  </r>
  <r>
    <n v="947903"/>
    <d v="2014-06-03T00:00:00"/>
    <d v="1899-12-30T08:24:23"/>
    <x v="1"/>
    <x v="0"/>
    <x v="0"/>
    <x v="2"/>
    <x v="315"/>
    <n v="0"/>
  </r>
  <r>
    <n v="831750"/>
    <d v="2014-06-03T00:00:00"/>
    <d v="1899-12-30T08:25:44"/>
    <x v="0"/>
    <x v="0"/>
    <x v="0"/>
    <x v="2"/>
    <x v="316"/>
    <n v="1"/>
  </r>
  <r>
    <n v="578768"/>
    <d v="2014-06-03T00:00:00"/>
    <d v="1899-12-30T20:45:16"/>
    <x v="1"/>
    <x v="0"/>
    <x v="0"/>
    <x v="0"/>
    <x v="317"/>
    <n v="0"/>
  </r>
  <r>
    <n v="366864"/>
    <d v="2014-06-03T00:00:00"/>
    <d v="1899-12-30T20:46:45"/>
    <x v="0"/>
    <x v="0"/>
    <x v="0"/>
    <x v="0"/>
    <x v="318"/>
    <n v="1"/>
  </r>
  <r>
    <n v="787584"/>
    <d v="2014-06-04T00:00:00"/>
    <d v="1899-12-30T12:27:12"/>
    <x v="1"/>
    <x v="0"/>
    <x v="8"/>
    <x v="6"/>
    <x v="319"/>
    <n v="0"/>
  </r>
  <r>
    <n v="506061"/>
    <d v="2014-06-04T00:00:00"/>
    <d v="1899-12-30T21:38:50"/>
    <x v="1"/>
    <x v="0"/>
    <x v="1"/>
    <x v="1"/>
    <x v="320"/>
    <n v="0"/>
  </r>
  <r>
    <n v="832162"/>
    <d v="2014-06-04T00:00:00"/>
    <d v="1899-12-30T21:40:23"/>
    <x v="1"/>
    <x v="0"/>
    <x v="1"/>
    <x v="1"/>
    <x v="321"/>
    <n v="0"/>
  </r>
  <r>
    <n v="71829"/>
    <d v="2014-06-04T00:00:00"/>
    <d v="1899-12-30T00:59:15"/>
    <x v="0"/>
    <x v="1"/>
    <x v="0"/>
    <x v="7"/>
    <x v="322"/>
    <n v="1"/>
  </r>
  <r>
    <n v="240857"/>
    <d v="2014-06-04T00:00:00"/>
    <d v="1899-12-30T10:40:58"/>
    <x v="0"/>
    <x v="0"/>
    <x v="0"/>
    <x v="5"/>
    <x v="323"/>
    <n v="1"/>
  </r>
  <r>
    <n v="983968"/>
    <d v="2014-06-13T00:00:00"/>
    <d v="1899-12-30T15:43:16"/>
    <x v="0"/>
    <x v="1"/>
    <x v="0"/>
    <x v="11"/>
    <x v="324"/>
    <n v="1"/>
  </r>
  <r>
    <n v="717149"/>
    <d v="2014-06-04T00:00:00"/>
    <d v="1899-12-30T07:56:09"/>
    <x v="1"/>
    <x v="0"/>
    <x v="1"/>
    <x v="5"/>
    <x v="325"/>
    <n v="0"/>
  </r>
  <r>
    <n v="33558"/>
    <d v="2014-06-04T00:00:00"/>
    <d v="1899-12-30T07:57:13"/>
    <x v="1"/>
    <x v="0"/>
    <x v="1"/>
    <x v="5"/>
    <x v="326"/>
    <n v="0"/>
  </r>
  <r>
    <n v="806798"/>
    <d v="2014-06-04T00:00:00"/>
    <d v="1899-12-30T13:17:46"/>
    <x v="1"/>
    <x v="1"/>
    <x v="1"/>
    <x v="3"/>
    <x v="327"/>
    <n v="0"/>
  </r>
  <r>
    <n v="817082"/>
    <d v="2014-06-04T00:00:00"/>
    <d v="1899-12-30T13:19:37"/>
    <x v="1"/>
    <x v="1"/>
    <x v="1"/>
    <x v="3"/>
    <x v="328"/>
    <n v="0"/>
  </r>
  <r>
    <n v="372328"/>
    <d v="2014-06-04T00:00:00"/>
    <d v="1899-12-30T18:14:08"/>
    <x v="0"/>
    <x v="0"/>
    <x v="0"/>
    <x v="2"/>
    <x v="329"/>
    <n v="1"/>
  </r>
  <r>
    <n v="290105"/>
    <d v="2014-06-04T00:00:00"/>
    <d v="1899-12-30T18:16:14"/>
    <x v="0"/>
    <x v="1"/>
    <x v="0"/>
    <x v="2"/>
    <x v="330"/>
    <n v="1"/>
  </r>
  <r>
    <n v="524956"/>
    <d v="2014-06-05T00:00:00"/>
    <d v="1899-12-30T10:40:01"/>
    <x v="1"/>
    <x v="0"/>
    <x v="0"/>
    <x v="6"/>
    <x v="331"/>
    <n v="0"/>
  </r>
  <r>
    <n v="525261"/>
    <d v="2014-06-05T00:00:00"/>
    <d v="1899-12-30T10:41:18"/>
    <x v="0"/>
    <x v="0"/>
    <x v="0"/>
    <x v="6"/>
    <x v="332"/>
    <n v="1"/>
  </r>
  <r>
    <n v="865282"/>
    <d v="2014-06-05T00:00:00"/>
    <d v="1899-12-30T17:39:31"/>
    <x v="0"/>
    <x v="0"/>
    <x v="6"/>
    <x v="6"/>
    <x v="333"/>
    <n v="1"/>
  </r>
  <r>
    <n v="422877"/>
    <d v="2014-06-05T00:00:00"/>
    <d v="1899-12-30T15:38:24"/>
    <x v="1"/>
    <x v="0"/>
    <x v="5"/>
    <x v="6"/>
    <x v="334"/>
    <n v="0"/>
  </r>
  <r>
    <n v="140614"/>
    <d v="2014-06-05T00:00:00"/>
    <d v="1899-12-30T01:45:18"/>
    <x v="1"/>
    <x v="0"/>
    <x v="1"/>
    <x v="8"/>
    <x v="335"/>
    <n v="0"/>
  </r>
  <r>
    <n v="508051"/>
    <d v="2014-06-05T00:00:00"/>
    <d v="1899-12-30T04:15:49"/>
    <x v="1"/>
    <x v="0"/>
    <x v="1"/>
    <x v="0"/>
    <x v="336"/>
    <n v="0"/>
  </r>
  <r>
    <n v="896420"/>
    <d v="2014-06-05T00:00:00"/>
    <d v="1899-12-30T04:19:17"/>
    <x v="0"/>
    <x v="0"/>
    <x v="1"/>
    <x v="0"/>
    <x v="337"/>
    <n v="1"/>
  </r>
  <r>
    <n v="868204"/>
    <d v="2014-06-05T00:00:00"/>
    <d v="1899-12-30T13:39:08"/>
    <x v="1"/>
    <x v="0"/>
    <x v="1"/>
    <x v="2"/>
    <x v="338"/>
    <n v="0"/>
  </r>
  <r>
    <n v="462656"/>
    <d v="2014-07-24T00:00:00"/>
    <d v="1899-12-30T09:19:49"/>
    <x v="0"/>
    <x v="2"/>
    <x v="1"/>
    <x v="6"/>
    <x v="339"/>
    <n v="1"/>
  </r>
  <r>
    <n v="516379"/>
    <d v="2014-06-05T00:00:00"/>
    <d v="1899-12-30T17:25:19"/>
    <x v="1"/>
    <x v="1"/>
    <x v="0"/>
    <x v="2"/>
    <x v="340"/>
    <n v="0"/>
  </r>
  <r>
    <n v="831633"/>
    <d v="2014-06-05T00:00:00"/>
    <d v="1899-12-30T17:05:02"/>
    <x v="1"/>
    <x v="0"/>
    <x v="0"/>
    <x v="0"/>
    <x v="341"/>
    <n v="0"/>
  </r>
  <r>
    <n v="623164"/>
    <d v="2014-06-05T00:00:00"/>
    <d v="1899-12-30T15:11:05"/>
    <x v="1"/>
    <x v="0"/>
    <x v="0"/>
    <x v="2"/>
    <x v="342"/>
    <n v="0"/>
  </r>
  <r>
    <n v="504281"/>
    <d v="2014-06-05T00:00:00"/>
    <d v="1899-12-30T16:14:35"/>
    <x v="1"/>
    <x v="0"/>
    <x v="1"/>
    <x v="7"/>
    <x v="343"/>
    <n v="0"/>
  </r>
  <r>
    <n v="951881"/>
    <d v="2014-06-05T00:00:00"/>
    <d v="1899-12-30T16:07:53"/>
    <x v="1"/>
    <x v="0"/>
    <x v="0"/>
    <x v="2"/>
    <x v="344"/>
    <n v="0"/>
  </r>
  <r>
    <n v="528775"/>
    <d v="2014-06-05T00:00:00"/>
    <d v="1899-12-30T16:08:55"/>
    <x v="0"/>
    <x v="0"/>
    <x v="0"/>
    <x v="2"/>
    <x v="345"/>
    <n v="1"/>
  </r>
  <r>
    <n v="147127"/>
    <d v="2014-06-05T00:00:00"/>
    <d v="1899-12-30T08:17:37"/>
    <x v="1"/>
    <x v="0"/>
    <x v="1"/>
    <x v="7"/>
    <x v="346"/>
    <n v="0"/>
  </r>
  <r>
    <n v="730892"/>
    <d v="2014-06-06T00:00:00"/>
    <d v="1899-12-30T18:01:59"/>
    <x v="0"/>
    <x v="0"/>
    <x v="2"/>
    <x v="0"/>
    <x v="347"/>
    <n v="1"/>
  </r>
  <r>
    <n v="294893"/>
    <d v="2014-06-06T00:00:00"/>
    <d v="1899-12-30T08:39:43"/>
    <x v="1"/>
    <x v="0"/>
    <x v="2"/>
    <x v="6"/>
    <x v="348"/>
    <n v="0"/>
  </r>
  <r>
    <n v="341409"/>
    <d v="2014-06-06T00:00:00"/>
    <d v="1899-12-30T08:42:22"/>
    <x v="0"/>
    <x v="1"/>
    <x v="2"/>
    <x v="6"/>
    <x v="349"/>
    <n v="1"/>
  </r>
  <r>
    <n v="206532"/>
    <d v="2014-06-06T00:00:00"/>
    <d v="1899-12-30T08:42:58"/>
    <x v="1"/>
    <x v="1"/>
    <x v="2"/>
    <x v="6"/>
    <x v="350"/>
    <n v="0"/>
  </r>
  <r>
    <n v="481356"/>
    <d v="2014-06-14T00:00:00"/>
    <d v="1899-12-30T04:22:26"/>
    <x v="1"/>
    <x v="1"/>
    <x v="4"/>
    <x v="12"/>
    <x v="351"/>
    <n v="0"/>
  </r>
  <r>
    <n v="39266"/>
    <d v="2014-06-06T00:00:00"/>
    <d v="1899-12-30T17:28:35"/>
    <x v="1"/>
    <x v="0"/>
    <x v="0"/>
    <x v="1"/>
    <x v="352"/>
    <n v="0"/>
  </r>
  <r>
    <n v="104660"/>
    <d v="2014-06-06T00:00:00"/>
    <d v="1899-12-30T18:01:50"/>
    <x v="1"/>
    <x v="0"/>
    <x v="1"/>
    <x v="3"/>
    <x v="353"/>
    <n v="0"/>
  </r>
  <r>
    <n v="284817"/>
    <d v="2014-06-07T00:00:00"/>
    <d v="1899-12-30T02:51:46"/>
    <x v="1"/>
    <x v="1"/>
    <x v="3"/>
    <x v="12"/>
    <x v="354"/>
    <n v="0"/>
  </r>
  <r>
    <n v="635035"/>
    <d v="2014-06-07T00:00:00"/>
    <d v="1899-12-30T02:52:06"/>
    <x v="1"/>
    <x v="1"/>
    <x v="3"/>
    <x v="12"/>
    <x v="355"/>
    <n v="0"/>
  </r>
  <r>
    <n v="480056"/>
    <d v="2014-06-08T00:00:00"/>
    <d v="1899-12-30T14:15:53"/>
    <x v="1"/>
    <x v="0"/>
    <x v="6"/>
    <x v="5"/>
    <x v="356"/>
    <n v="0"/>
  </r>
  <r>
    <n v="679609"/>
    <d v="2014-06-08T00:00:00"/>
    <d v="1899-12-30T14:17:06"/>
    <x v="1"/>
    <x v="0"/>
    <x v="6"/>
    <x v="5"/>
    <x v="357"/>
    <n v="0"/>
  </r>
  <r>
    <n v="427013"/>
    <d v="2014-06-08T00:00:00"/>
    <d v="1899-12-30T18:56:32"/>
    <x v="1"/>
    <x v="0"/>
    <x v="1"/>
    <x v="5"/>
    <x v="358"/>
    <n v="0"/>
  </r>
  <r>
    <n v="894420"/>
    <d v="2014-06-08T00:00:00"/>
    <d v="1899-12-30T17:29:53"/>
    <x v="1"/>
    <x v="0"/>
    <x v="2"/>
    <x v="12"/>
    <x v="359"/>
    <n v="0"/>
  </r>
  <r>
    <n v="246137"/>
    <d v="2014-06-08T00:00:00"/>
    <d v="1899-12-30T10:41:58"/>
    <x v="0"/>
    <x v="0"/>
    <x v="6"/>
    <x v="0"/>
    <x v="360"/>
    <n v="1"/>
  </r>
  <r>
    <n v="858212"/>
    <d v="2014-07-02T00:00:00"/>
    <d v="1899-12-30T17:23:30"/>
    <x v="1"/>
    <x v="0"/>
    <x v="1"/>
    <x v="1"/>
    <x v="361"/>
    <n v="0"/>
  </r>
  <r>
    <n v="818753"/>
    <d v="2014-06-09T00:00:00"/>
    <d v="1899-12-30T03:20:53"/>
    <x v="1"/>
    <x v="0"/>
    <x v="6"/>
    <x v="12"/>
    <x v="362"/>
    <n v="0"/>
  </r>
  <r>
    <n v="987341"/>
    <d v="2014-06-09T00:00:00"/>
    <d v="1899-12-30T13:23:23"/>
    <x v="1"/>
    <x v="0"/>
    <x v="2"/>
    <x v="1"/>
    <x v="363"/>
    <n v="0"/>
  </r>
  <r>
    <n v="594873"/>
    <d v="2014-06-09T00:00:00"/>
    <d v="1899-12-30T13:24:16"/>
    <x v="1"/>
    <x v="0"/>
    <x v="2"/>
    <x v="1"/>
    <x v="364"/>
    <n v="0"/>
  </r>
  <r>
    <n v="139046"/>
    <d v="2014-06-09T00:00:00"/>
    <d v="1899-12-30T13:25:35"/>
    <x v="1"/>
    <x v="0"/>
    <x v="2"/>
    <x v="1"/>
    <x v="365"/>
    <n v="0"/>
  </r>
  <r>
    <n v="359285"/>
    <d v="2014-06-09T00:00:00"/>
    <d v="1899-12-30T13:29:28"/>
    <x v="1"/>
    <x v="0"/>
    <x v="2"/>
    <x v="12"/>
    <x v="366"/>
    <n v="0"/>
  </r>
  <r>
    <n v="619825"/>
    <d v="2014-06-09T00:00:00"/>
    <d v="1899-12-30T23:57:45"/>
    <x v="0"/>
    <x v="0"/>
    <x v="0"/>
    <x v="6"/>
    <x v="367"/>
    <n v="1"/>
  </r>
  <r>
    <n v="651596"/>
    <d v="2014-06-09T00:00:00"/>
    <d v="1899-12-30T23:58:19"/>
    <x v="1"/>
    <x v="1"/>
    <x v="0"/>
    <x v="6"/>
    <x v="368"/>
    <n v="0"/>
  </r>
  <r>
    <n v="220653"/>
    <d v="2014-06-09T00:00:00"/>
    <d v="1899-12-30T09:44:36"/>
    <x v="0"/>
    <x v="0"/>
    <x v="4"/>
    <x v="5"/>
    <x v="369"/>
    <n v="1"/>
  </r>
  <r>
    <n v="997908"/>
    <d v="2014-06-09T00:00:00"/>
    <d v="1899-12-30T09:47:36"/>
    <x v="0"/>
    <x v="1"/>
    <x v="4"/>
    <x v="5"/>
    <x v="370"/>
    <n v="1"/>
  </r>
  <r>
    <n v="687198"/>
    <d v="2014-06-09T00:00:00"/>
    <d v="1899-12-30T00:37:46"/>
    <x v="1"/>
    <x v="0"/>
    <x v="0"/>
    <x v="1"/>
    <x v="371"/>
    <n v="0"/>
  </r>
  <r>
    <n v="808956"/>
    <d v="2014-06-09T00:00:00"/>
    <d v="1899-12-30T19:26:23"/>
    <x v="1"/>
    <x v="0"/>
    <x v="0"/>
    <x v="0"/>
    <x v="372"/>
    <n v="0"/>
  </r>
  <r>
    <n v="643354"/>
    <d v="2014-06-09T00:00:00"/>
    <d v="1899-12-30T18:54:52"/>
    <x v="1"/>
    <x v="0"/>
    <x v="0"/>
    <x v="0"/>
    <x v="373"/>
    <n v="0"/>
  </r>
  <r>
    <n v="797497"/>
    <d v="2014-06-09T00:00:00"/>
    <d v="1899-12-30T23:25:32"/>
    <x v="1"/>
    <x v="0"/>
    <x v="0"/>
    <x v="12"/>
    <x v="374"/>
    <n v="0"/>
  </r>
  <r>
    <n v="214058"/>
    <d v="2014-06-09T00:00:00"/>
    <d v="1899-12-30T23:28:06"/>
    <x v="1"/>
    <x v="0"/>
    <x v="0"/>
    <x v="12"/>
    <x v="375"/>
    <n v="0"/>
  </r>
  <r>
    <n v="899341"/>
    <d v="2014-06-10T00:00:00"/>
    <d v="1899-12-30T10:55:53"/>
    <x v="1"/>
    <x v="0"/>
    <x v="1"/>
    <x v="3"/>
    <x v="376"/>
    <n v="0"/>
  </r>
  <r>
    <n v="220067"/>
    <d v="2014-06-10T00:00:00"/>
    <d v="1899-12-30T12:05:01"/>
    <x v="1"/>
    <x v="0"/>
    <x v="1"/>
    <x v="8"/>
    <x v="377"/>
    <n v="0"/>
  </r>
  <r>
    <n v="251517"/>
    <d v="2014-06-10T00:00:00"/>
    <d v="1899-12-30T12:05:38"/>
    <x v="1"/>
    <x v="0"/>
    <x v="1"/>
    <x v="8"/>
    <x v="378"/>
    <n v="0"/>
  </r>
  <r>
    <n v="202279"/>
    <d v="2014-06-10T00:00:00"/>
    <d v="1899-12-30T12:07:21"/>
    <x v="0"/>
    <x v="2"/>
    <x v="1"/>
    <x v="8"/>
    <x v="379"/>
    <n v="1"/>
  </r>
  <r>
    <n v="915603"/>
    <d v="2014-06-10T00:00:00"/>
    <d v="1899-12-30T17:48:18"/>
    <x v="1"/>
    <x v="0"/>
    <x v="1"/>
    <x v="5"/>
    <x v="380"/>
    <n v="0"/>
  </r>
  <r>
    <n v="117676"/>
    <d v="2014-06-10T00:00:00"/>
    <d v="1899-12-30T00:11:56"/>
    <x v="1"/>
    <x v="0"/>
    <x v="0"/>
    <x v="0"/>
    <x v="381"/>
    <n v="0"/>
  </r>
  <r>
    <n v="106504"/>
    <d v="2014-06-10T00:00:00"/>
    <d v="1899-12-30T00:11:56"/>
    <x v="1"/>
    <x v="0"/>
    <x v="0"/>
    <x v="0"/>
    <x v="382"/>
    <n v="0"/>
  </r>
  <r>
    <n v="495662"/>
    <d v="2014-06-11T00:00:00"/>
    <d v="1899-12-30T13:32:17"/>
    <x v="1"/>
    <x v="0"/>
    <x v="4"/>
    <x v="12"/>
    <x v="383"/>
    <n v="0"/>
  </r>
  <r>
    <n v="891509"/>
    <d v="2014-06-11T00:00:00"/>
    <d v="1899-12-30T17:54:18"/>
    <x v="0"/>
    <x v="0"/>
    <x v="1"/>
    <x v="11"/>
    <x v="384"/>
    <n v="1"/>
  </r>
  <r>
    <n v="821506"/>
    <d v="2014-06-11T00:00:00"/>
    <d v="1899-12-30T17:55:24"/>
    <x v="1"/>
    <x v="0"/>
    <x v="1"/>
    <x v="11"/>
    <x v="385"/>
    <n v="0"/>
  </r>
  <r>
    <n v="877797"/>
    <d v="2014-06-11T00:00:00"/>
    <d v="1899-12-30T18:01:37"/>
    <x v="0"/>
    <x v="1"/>
    <x v="1"/>
    <x v="11"/>
    <x v="386"/>
    <n v="1"/>
  </r>
  <r>
    <n v="933454"/>
    <d v="2014-06-11T00:00:00"/>
    <d v="1899-12-30T08:12:27"/>
    <x v="0"/>
    <x v="0"/>
    <x v="1"/>
    <x v="1"/>
    <x v="387"/>
    <n v="1"/>
  </r>
  <r>
    <n v="145895"/>
    <d v="2014-06-11T00:00:00"/>
    <d v="1899-12-30T12:30:54"/>
    <x v="1"/>
    <x v="0"/>
    <x v="2"/>
    <x v="6"/>
    <x v="388"/>
    <n v="0"/>
  </r>
  <r>
    <n v="867135"/>
    <d v="2014-06-11T00:00:00"/>
    <d v="1899-12-30T12:31:16"/>
    <x v="1"/>
    <x v="0"/>
    <x v="2"/>
    <x v="6"/>
    <x v="389"/>
    <n v="0"/>
  </r>
  <r>
    <n v="228826"/>
    <d v="2014-06-11T00:00:00"/>
    <d v="1899-12-30T06:19:56"/>
    <x v="1"/>
    <x v="1"/>
    <x v="7"/>
    <x v="12"/>
    <x v="390"/>
    <n v="0"/>
  </r>
  <r>
    <n v="812681"/>
    <d v="2014-06-11T00:00:00"/>
    <d v="1899-12-30T00:42:45"/>
    <x v="1"/>
    <x v="0"/>
    <x v="0"/>
    <x v="0"/>
    <x v="391"/>
    <n v="0"/>
  </r>
  <r>
    <n v="280565"/>
    <d v="2014-06-11T00:00:00"/>
    <d v="1899-12-30T10:38:34"/>
    <x v="0"/>
    <x v="0"/>
    <x v="5"/>
    <x v="1"/>
    <x v="392"/>
    <n v="1"/>
  </r>
  <r>
    <n v="272553"/>
    <d v="2014-06-12T00:00:00"/>
    <d v="1899-12-30T08:30:01"/>
    <x v="1"/>
    <x v="1"/>
    <x v="7"/>
    <x v="8"/>
    <x v="393"/>
    <n v="0"/>
  </r>
  <r>
    <n v="781537"/>
    <d v="2014-06-12T00:00:00"/>
    <d v="1899-12-30T12:58:47"/>
    <x v="1"/>
    <x v="0"/>
    <x v="0"/>
    <x v="12"/>
    <x v="394"/>
    <n v="0"/>
  </r>
  <r>
    <n v="919066"/>
    <d v="2014-06-12T00:00:00"/>
    <d v="1899-12-30T12:55:57"/>
    <x v="1"/>
    <x v="0"/>
    <x v="2"/>
    <x v="8"/>
    <x v="395"/>
    <n v="0"/>
  </r>
  <r>
    <n v="295087"/>
    <d v="2014-06-12T00:00:00"/>
    <d v="1899-12-30T11:52:24"/>
    <x v="1"/>
    <x v="0"/>
    <x v="0"/>
    <x v="1"/>
    <x v="396"/>
    <n v="0"/>
  </r>
  <r>
    <n v="448658"/>
    <d v="2014-06-12T00:00:00"/>
    <d v="1899-12-30T11:53:21"/>
    <x v="1"/>
    <x v="0"/>
    <x v="0"/>
    <x v="1"/>
    <x v="397"/>
    <n v="0"/>
  </r>
  <r>
    <n v="134620"/>
    <d v="2014-06-12T00:00:00"/>
    <d v="1899-12-30T11:56:17"/>
    <x v="0"/>
    <x v="0"/>
    <x v="0"/>
    <x v="1"/>
    <x v="398"/>
    <n v="1"/>
  </r>
  <r>
    <n v="98630"/>
    <d v="2014-06-12T00:00:00"/>
    <d v="1899-12-30T03:25:46"/>
    <x v="1"/>
    <x v="1"/>
    <x v="1"/>
    <x v="1"/>
    <x v="399"/>
    <n v="0"/>
  </r>
  <r>
    <n v="743668"/>
    <d v="2014-06-12T00:00:00"/>
    <d v="1899-12-30T03:28:19"/>
    <x v="0"/>
    <x v="1"/>
    <x v="1"/>
    <x v="1"/>
    <x v="400"/>
    <n v="1"/>
  </r>
  <r>
    <n v="112172"/>
    <d v="2014-06-12T00:00:00"/>
    <d v="1899-12-30T10:46:31"/>
    <x v="0"/>
    <x v="0"/>
    <x v="2"/>
    <x v="6"/>
    <x v="401"/>
    <n v="1"/>
  </r>
  <r>
    <n v="284546"/>
    <d v="2014-06-12T00:00:00"/>
    <d v="1899-12-30T10:47:07"/>
    <x v="0"/>
    <x v="2"/>
    <x v="2"/>
    <x v="6"/>
    <x v="402"/>
    <n v="1"/>
  </r>
  <r>
    <n v="589650"/>
    <d v="2014-06-12T00:00:00"/>
    <d v="1899-12-30T15:50:56"/>
    <x v="1"/>
    <x v="0"/>
    <x v="6"/>
    <x v="8"/>
    <x v="403"/>
    <n v="0"/>
  </r>
  <r>
    <n v="385568"/>
    <d v="2014-06-13T00:00:00"/>
    <d v="1899-12-30T07:06:13"/>
    <x v="1"/>
    <x v="0"/>
    <x v="2"/>
    <x v="3"/>
    <x v="404"/>
    <n v="0"/>
  </r>
  <r>
    <n v="784187"/>
    <d v="2014-06-13T00:00:00"/>
    <d v="1899-12-30T07:07:40"/>
    <x v="0"/>
    <x v="1"/>
    <x v="2"/>
    <x v="3"/>
    <x v="405"/>
    <n v="1"/>
  </r>
  <r>
    <n v="897981"/>
    <d v="2014-06-13T00:00:00"/>
    <d v="1899-12-30T07:08:45"/>
    <x v="0"/>
    <x v="1"/>
    <x v="2"/>
    <x v="3"/>
    <x v="406"/>
    <n v="1"/>
  </r>
  <r>
    <n v="422447"/>
    <d v="2014-06-13T00:00:00"/>
    <d v="1899-12-30T07:09:10"/>
    <x v="1"/>
    <x v="1"/>
    <x v="2"/>
    <x v="3"/>
    <x v="407"/>
    <n v="0"/>
  </r>
  <r>
    <n v="803693"/>
    <d v="2014-06-13T00:00:00"/>
    <d v="1899-12-30T07:07:05"/>
    <x v="0"/>
    <x v="2"/>
    <x v="2"/>
    <x v="3"/>
    <x v="408"/>
    <n v="1"/>
  </r>
  <r>
    <n v="605070"/>
    <d v="2014-06-13T00:00:00"/>
    <d v="1899-12-30T20:11:28"/>
    <x v="0"/>
    <x v="0"/>
    <x v="1"/>
    <x v="12"/>
    <x v="409"/>
    <n v="1"/>
  </r>
  <r>
    <n v="993627"/>
    <d v="2014-06-14T00:00:00"/>
    <d v="1899-12-30T14:53:26"/>
    <x v="0"/>
    <x v="0"/>
    <x v="0"/>
    <x v="3"/>
    <x v="410"/>
    <n v="1"/>
  </r>
  <r>
    <n v="692274"/>
    <d v="2014-06-14T00:00:00"/>
    <d v="1899-12-30T14:55:00"/>
    <x v="0"/>
    <x v="0"/>
    <x v="0"/>
    <x v="3"/>
    <x v="411"/>
    <n v="1"/>
  </r>
  <r>
    <n v="140135"/>
    <d v="2014-06-14T00:00:00"/>
    <d v="1899-12-30T11:28:56"/>
    <x v="1"/>
    <x v="0"/>
    <x v="2"/>
    <x v="0"/>
    <x v="412"/>
    <n v="0"/>
  </r>
  <r>
    <n v="278058"/>
    <d v="2014-06-14T00:00:00"/>
    <d v="1899-12-30T15:55:58"/>
    <x v="1"/>
    <x v="0"/>
    <x v="0"/>
    <x v="1"/>
    <x v="413"/>
    <n v="0"/>
  </r>
  <r>
    <n v="155879"/>
    <d v="2014-06-15T00:00:00"/>
    <d v="1899-12-30T12:08:12"/>
    <x v="1"/>
    <x v="0"/>
    <x v="1"/>
    <x v="1"/>
    <x v="414"/>
    <n v="0"/>
  </r>
  <r>
    <n v="690984"/>
    <d v="2014-06-15T00:00:00"/>
    <d v="1899-12-30T16:18:58"/>
    <x v="1"/>
    <x v="0"/>
    <x v="0"/>
    <x v="1"/>
    <x v="415"/>
    <n v="0"/>
  </r>
  <r>
    <n v="860350"/>
    <d v="2014-06-15T00:00:00"/>
    <d v="1899-12-30T16:19:50"/>
    <x v="1"/>
    <x v="0"/>
    <x v="0"/>
    <x v="1"/>
    <x v="416"/>
    <n v="0"/>
  </r>
  <r>
    <n v="129706"/>
    <d v="2014-06-16T00:00:00"/>
    <d v="1899-12-30T11:26:02"/>
    <x v="1"/>
    <x v="0"/>
    <x v="6"/>
    <x v="6"/>
    <x v="417"/>
    <n v="0"/>
  </r>
  <r>
    <n v="232317"/>
    <d v="2014-06-16T00:00:00"/>
    <d v="1899-12-30T12:20:21"/>
    <x v="0"/>
    <x v="1"/>
    <x v="8"/>
    <x v="12"/>
    <x v="418"/>
    <n v="1"/>
  </r>
  <r>
    <n v="450279"/>
    <d v="2014-06-16T00:00:00"/>
    <d v="1899-12-30T15:10:05"/>
    <x v="1"/>
    <x v="1"/>
    <x v="7"/>
    <x v="6"/>
    <x v="419"/>
    <n v="0"/>
  </r>
  <r>
    <n v="959439"/>
    <d v="2014-06-16T00:00:00"/>
    <d v="1899-12-30T15:10:05"/>
    <x v="0"/>
    <x v="1"/>
    <x v="7"/>
    <x v="6"/>
    <x v="420"/>
    <n v="1"/>
  </r>
  <r>
    <n v="281797"/>
    <d v="2014-06-16T00:00:00"/>
    <d v="1899-12-30T15:10:41"/>
    <x v="0"/>
    <x v="2"/>
    <x v="7"/>
    <x v="6"/>
    <x v="421"/>
    <n v="1"/>
  </r>
  <r>
    <n v="184057"/>
    <d v="2014-06-16T00:00:00"/>
    <d v="1899-12-30T02:47:31"/>
    <x v="1"/>
    <x v="0"/>
    <x v="6"/>
    <x v="3"/>
    <x v="422"/>
    <n v="0"/>
  </r>
  <r>
    <n v="595958"/>
    <d v="2014-06-16T00:00:00"/>
    <d v="1899-12-30T02:47:54"/>
    <x v="1"/>
    <x v="0"/>
    <x v="6"/>
    <x v="3"/>
    <x v="423"/>
    <n v="0"/>
  </r>
  <r>
    <n v="321811"/>
    <d v="2014-06-27T00:00:00"/>
    <d v="1899-12-30T15:54:44"/>
    <x v="1"/>
    <x v="0"/>
    <x v="6"/>
    <x v="3"/>
    <x v="424"/>
    <n v="0"/>
  </r>
  <r>
    <n v="717204"/>
    <d v="2014-06-16T00:00:00"/>
    <d v="1899-12-30T15:38:26"/>
    <x v="0"/>
    <x v="0"/>
    <x v="1"/>
    <x v="3"/>
    <x v="425"/>
    <n v="1"/>
  </r>
  <r>
    <n v="865820"/>
    <d v="2014-06-16T00:00:00"/>
    <d v="1899-12-30T15:40:32"/>
    <x v="0"/>
    <x v="0"/>
    <x v="1"/>
    <x v="3"/>
    <x v="426"/>
    <n v="1"/>
  </r>
  <r>
    <n v="211845"/>
    <d v="2014-06-16T00:00:00"/>
    <d v="1899-12-30T15:43:55"/>
    <x v="0"/>
    <x v="0"/>
    <x v="1"/>
    <x v="3"/>
    <x v="427"/>
    <n v="1"/>
  </r>
  <r>
    <n v="728259"/>
    <d v="2014-07-04T00:00:00"/>
    <d v="1899-12-30T15:37:18"/>
    <x v="1"/>
    <x v="0"/>
    <x v="1"/>
    <x v="8"/>
    <x v="428"/>
    <n v="0"/>
  </r>
  <r>
    <n v="378829"/>
    <d v="2014-07-04T00:00:00"/>
    <d v="1899-12-30T15:39:20"/>
    <x v="1"/>
    <x v="0"/>
    <x v="1"/>
    <x v="8"/>
    <x v="429"/>
    <n v="0"/>
  </r>
  <r>
    <n v="782971"/>
    <d v="2014-07-07T00:00:00"/>
    <d v="1899-12-30T13:42:54"/>
    <x v="0"/>
    <x v="1"/>
    <x v="1"/>
    <x v="8"/>
    <x v="430"/>
    <n v="1"/>
  </r>
  <r>
    <n v="746982"/>
    <d v="2014-07-07T00:00:00"/>
    <d v="1899-12-30T13:40:19"/>
    <x v="0"/>
    <x v="2"/>
    <x v="1"/>
    <x v="8"/>
    <x v="431"/>
    <n v="1"/>
  </r>
  <r>
    <n v="882121"/>
    <d v="2014-06-16T00:00:00"/>
    <d v="1899-12-30T17:03:13"/>
    <x v="1"/>
    <x v="0"/>
    <x v="1"/>
    <x v="3"/>
    <x v="432"/>
    <n v="0"/>
  </r>
  <r>
    <n v="960400"/>
    <d v="2014-06-16T00:00:00"/>
    <d v="1899-12-30T07:31:53"/>
    <x v="1"/>
    <x v="0"/>
    <x v="2"/>
    <x v="3"/>
    <x v="433"/>
    <n v="0"/>
  </r>
  <r>
    <n v="292179"/>
    <d v="2014-06-16T00:00:00"/>
    <d v="1899-12-30T10:20:15"/>
    <x v="1"/>
    <x v="0"/>
    <x v="1"/>
    <x v="12"/>
    <x v="434"/>
    <n v="0"/>
  </r>
  <r>
    <n v="675024"/>
    <d v="2014-06-16T00:00:00"/>
    <d v="1899-12-30T10:04:40"/>
    <x v="1"/>
    <x v="0"/>
    <x v="1"/>
    <x v="6"/>
    <x v="435"/>
    <n v="0"/>
  </r>
  <r>
    <n v="112074"/>
    <d v="2014-06-16T00:00:00"/>
    <d v="1899-12-30T11:06:46"/>
    <x v="0"/>
    <x v="0"/>
    <x v="4"/>
    <x v="8"/>
    <x v="436"/>
    <n v="1"/>
  </r>
  <r>
    <n v="660727"/>
    <d v="2014-07-07T00:00:00"/>
    <d v="1899-12-30T16:23:07"/>
    <x v="1"/>
    <x v="0"/>
    <x v="4"/>
    <x v="8"/>
    <x v="437"/>
    <n v="0"/>
  </r>
  <r>
    <n v="976582"/>
    <d v="2014-07-07T00:00:00"/>
    <d v="1899-12-30T16:24:05"/>
    <x v="0"/>
    <x v="0"/>
    <x v="4"/>
    <x v="8"/>
    <x v="438"/>
    <n v="1"/>
  </r>
  <r>
    <n v="833229"/>
    <d v="2014-07-07T00:00:00"/>
    <d v="1899-12-30T16:24:35"/>
    <x v="1"/>
    <x v="0"/>
    <x v="4"/>
    <x v="8"/>
    <x v="439"/>
    <n v="0"/>
  </r>
  <r>
    <n v="703438"/>
    <d v="2014-06-17T00:00:00"/>
    <d v="1899-12-30T19:50:06"/>
    <x v="1"/>
    <x v="0"/>
    <x v="2"/>
    <x v="6"/>
    <x v="440"/>
    <n v="0"/>
  </r>
  <r>
    <n v="306707"/>
    <d v="2014-06-17T00:00:00"/>
    <d v="1899-12-30T12:56:59"/>
    <x v="1"/>
    <x v="0"/>
    <x v="1"/>
    <x v="11"/>
    <x v="441"/>
    <n v="0"/>
  </r>
  <r>
    <n v="174113"/>
    <d v="2014-06-17T00:00:00"/>
    <d v="1899-12-30T11:11:13"/>
    <x v="1"/>
    <x v="0"/>
    <x v="0"/>
    <x v="6"/>
    <x v="442"/>
    <n v="0"/>
  </r>
  <r>
    <n v="793265"/>
    <d v="2014-06-17T00:00:00"/>
    <d v="1899-12-30T13:31:48"/>
    <x v="1"/>
    <x v="0"/>
    <x v="0"/>
    <x v="12"/>
    <x v="443"/>
    <n v="0"/>
  </r>
  <r>
    <n v="71650"/>
    <d v="2014-06-17T00:00:00"/>
    <d v="1899-12-30T09:43:31"/>
    <x v="1"/>
    <x v="0"/>
    <x v="0"/>
    <x v="8"/>
    <x v="444"/>
    <n v="0"/>
  </r>
  <r>
    <n v="598035"/>
    <d v="2014-06-17T00:00:00"/>
    <d v="1899-12-30T09:43:57"/>
    <x v="0"/>
    <x v="0"/>
    <x v="0"/>
    <x v="8"/>
    <x v="445"/>
    <n v="1"/>
  </r>
  <r>
    <n v="693363"/>
    <d v="2014-06-17T00:00:00"/>
    <d v="1899-12-30T09:45:29"/>
    <x v="0"/>
    <x v="1"/>
    <x v="0"/>
    <x v="8"/>
    <x v="446"/>
    <n v="1"/>
  </r>
  <r>
    <n v="978878"/>
    <d v="2014-06-17T00:00:00"/>
    <d v="1899-12-30T09:41:00"/>
    <x v="1"/>
    <x v="2"/>
    <x v="0"/>
    <x v="8"/>
    <x v="447"/>
    <n v="0"/>
  </r>
  <r>
    <n v="741707"/>
    <d v="2014-06-17T00:00:00"/>
    <d v="1899-12-30T15:55:33"/>
    <x v="0"/>
    <x v="1"/>
    <x v="2"/>
    <x v="11"/>
    <x v="448"/>
    <n v="1"/>
  </r>
  <r>
    <n v="124924"/>
    <d v="2014-06-17T00:00:00"/>
    <d v="1899-12-30T08:56:21"/>
    <x v="1"/>
    <x v="0"/>
    <x v="1"/>
    <x v="3"/>
    <x v="449"/>
    <n v="0"/>
  </r>
  <r>
    <n v="570987"/>
    <d v="2014-06-20T00:00:00"/>
    <d v="1899-12-30T01:06:55"/>
    <x v="1"/>
    <x v="1"/>
    <x v="1"/>
    <x v="7"/>
    <x v="450"/>
    <n v="0"/>
  </r>
  <r>
    <n v="821427"/>
    <d v="2014-06-18T00:00:00"/>
    <d v="1899-12-30T16:30:48"/>
    <x v="0"/>
    <x v="0"/>
    <x v="0"/>
    <x v="0"/>
    <x v="451"/>
    <n v="1"/>
  </r>
  <r>
    <n v="159009"/>
    <d v="2014-06-18T00:00:00"/>
    <d v="1899-12-30T16:32:24"/>
    <x v="1"/>
    <x v="2"/>
    <x v="0"/>
    <x v="0"/>
    <x v="452"/>
    <n v="0"/>
  </r>
  <r>
    <n v="431469"/>
    <d v="2014-06-18T00:00:00"/>
    <d v="1899-12-30T23:53:56"/>
    <x v="1"/>
    <x v="0"/>
    <x v="0"/>
    <x v="12"/>
    <x v="155"/>
    <n v="0"/>
  </r>
  <r>
    <n v="87527"/>
    <d v="2014-06-18T00:00:00"/>
    <d v="1899-12-30T15:17:54"/>
    <x v="1"/>
    <x v="0"/>
    <x v="0"/>
    <x v="6"/>
    <x v="453"/>
    <n v="0"/>
  </r>
  <r>
    <n v="749355"/>
    <d v="2014-06-18T00:00:00"/>
    <d v="1899-12-30T11:59:38"/>
    <x v="1"/>
    <x v="0"/>
    <x v="6"/>
    <x v="11"/>
    <x v="454"/>
    <n v="0"/>
  </r>
  <r>
    <n v="450487"/>
    <d v="2014-06-18T00:00:00"/>
    <d v="1899-12-30T12:00:24"/>
    <x v="0"/>
    <x v="1"/>
    <x v="6"/>
    <x v="11"/>
    <x v="455"/>
    <n v="1"/>
  </r>
  <r>
    <n v="427831"/>
    <d v="2014-06-18T00:00:00"/>
    <d v="1899-12-30T12:11:01"/>
    <x v="1"/>
    <x v="0"/>
    <x v="1"/>
    <x v="12"/>
    <x v="456"/>
    <n v="0"/>
  </r>
  <r>
    <n v="17608"/>
    <d v="2014-06-18T00:00:00"/>
    <d v="1899-12-30T12:12:25"/>
    <x v="1"/>
    <x v="0"/>
    <x v="1"/>
    <x v="12"/>
    <x v="457"/>
    <n v="0"/>
  </r>
  <r>
    <n v="14313"/>
    <d v="2014-06-18T00:00:00"/>
    <d v="1899-12-30T10:30:52"/>
    <x v="1"/>
    <x v="0"/>
    <x v="1"/>
    <x v="6"/>
    <x v="458"/>
    <n v="0"/>
  </r>
  <r>
    <n v="777059"/>
    <d v="2014-06-18T00:00:00"/>
    <d v="1899-12-30T12:38:42"/>
    <x v="1"/>
    <x v="0"/>
    <x v="0"/>
    <x v="1"/>
    <x v="459"/>
    <n v="0"/>
  </r>
  <r>
    <n v="249616"/>
    <d v="2014-06-18T00:00:00"/>
    <d v="1899-12-30T12:40:09"/>
    <x v="1"/>
    <x v="0"/>
    <x v="0"/>
    <x v="1"/>
    <x v="460"/>
    <n v="0"/>
  </r>
  <r>
    <n v="583928"/>
    <d v="2014-06-18T00:00:00"/>
    <d v="1899-12-30T12:43:58"/>
    <x v="0"/>
    <x v="0"/>
    <x v="0"/>
    <x v="1"/>
    <x v="461"/>
    <n v="1"/>
  </r>
  <r>
    <n v="75888"/>
    <d v="2014-06-18T00:00:00"/>
    <d v="1899-12-30T05:31:08"/>
    <x v="0"/>
    <x v="2"/>
    <x v="6"/>
    <x v="12"/>
    <x v="462"/>
    <n v="1"/>
  </r>
  <r>
    <n v="655469"/>
    <d v="2014-06-18T00:00:00"/>
    <d v="1899-12-30T17:20:41"/>
    <x v="1"/>
    <x v="0"/>
    <x v="0"/>
    <x v="12"/>
    <x v="463"/>
    <n v="0"/>
  </r>
  <r>
    <n v="990771"/>
    <d v="2014-06-18T00:00:00"/>
    <d v="1899-12-30T17:21:14"/>
    <x v="1"/>
    <x v="0"/>
    <x v="0"/>
    <x v="12"/>
    <x v="464"/>
    <n v="0"/>
  </r>
  <r>
    <n v="963868"/>
    <d v="2014-06-18T00:00:00"/>
    <d v="1899-12-30T17:21:39"/>
    <x v="1"/>
    <x v="0"/>
    <x v="0"/>
    <x v="12"/>
    <x v="465"/>
    <n v="0"/>
  </r>
  <r>
    <n v="228644"/>
    <d v="2014-06-18T00:00:00"/>
    <d v="1899-12-30T14:26:26"/>
    <x v="1"/>
    <x v="0"/>
    <x v="0"/>
    <x v="1"/>
    <x v="466"/>
    <n v="0"/>
  </r>
  <r>
    <n v="840497"/>
    <d v="2014-06-19T00:00:00"/>
    <d v="1899-12-30T12:47:42"/>
    <x v="1"/>
    <x v="1"/>
    <x v="3"/>
    <x v="1"/>
    <x v="467"/>
    <n v="0"/>
  </r>
  <r>
    <n v="612764"/>
    <d v="2014-06-19T00:00:00"/>
    <d v="1899-12-30T15:51:50"/>
    <x v="1"/>
    <x v="1"/>
    <x v="4"/>
    <x v="1"/>
    <x v="468"/>
    <n v="0"/>
  </r>
  <r>
    <n v="140937"/>
    <d v="2014-06-19T00:00:00"/>
    <d v="1899-12-30T14:49:24"/>
    <x v="1"/>
    <x v="0"/>
    <x v="6"/>
    <x v="3"/>
    <x v="469"/>
    <n v="0"/>
  </r>
  <r>
    <n v="157059"/>
    <d v="2014-06-19T00:00:00"/>
    <d v="1899-12-30T16:48:15"/>
    <x v="1"/>
    <x v="0"/>
    <x v="4"/>
    <x v="12"/>
    <x v="470"/>
    <n v="0"/>
  </r>
  <r>
    <n v="18776"/>
    <d v="2014-06-19T00:00:00"/>
    <d v="1899-12-30T17:44:44"/>
    <x v="1"/>
    <x v="0"/>
    <x v="5"/>
    <x v="7"/>
    <x v="471"/>
    <n v="0"/>
  </r>
  <r>
    <n v="316797"/>
    <d v="2014-06-20T00:00:00"/>
    <d v="1899-12-30T09:56:51"/>
    <x v="1"/>
    <x v="0"/>
    <x v="1"/>
    <x v="11"/>
    <x v="472"/>
    <n v="0"/>
  </r>
  <r>
    <n v="831922"/>
    <d v="2014-06-20T00:00:00"/>
    <d v="1899-12-30T04:52:09"/>
    <x v="0"/>
    <x v="0"/>
    <x v="5"/>
    <x v="12"/>
    <x v="473"/>
    <n v="1"/>
  </r>
  <r>
    <n v="339313"/>
    <d v="2014-06-20T00:00:00"/>
    <d v="1899-12-30T15:26:36"/>
    <x v="1"/>
    <x v="1"/>
    <x v="7"/>
    <x v="12"/>
    <x v="474"/>
    <n v="0"/>
  </r>
  <r>
    <n v="58885"/>
    <d v="2014-06-20T00:00:00"/>
    <d v="1899-12-30T15:31:16"/>
    <x v="1"/>
    <x v="1"/>
    <x v="7"/>
    <x v="12"/>
    <x v="475"/>
    <n v="0"/>
  </r>
  <r>
    <n v="469633"/>
    <d v="2014-06-20T00:00:00"/>
    <d v="1899-12-30T09:45:52"/>
    <x v="1"/>
    <x v="0"/>
    <x v="2"/>
    <x v="8"/>
    <x v="476"/>
    <n v="0"/>
  </r>
  <r>
    <n v="604341"/>
    <d v="2014-06-20T00:00:00"/>
    <d v="1899-12-30T09:46:17"/>
    <x v="1"/>
    <x v="0"/>
    <x v="2"/>
    <x v="8"/>
    <x v="477"/>
    <n v="0"/>
  </r>
  <r>
    <n v="252378"/>
    <d v="2014-06-20T00:00:00"/>
    <d v="1899-12-30T17:19:50"/>
    <x v="1"/>
    <x v="0"/>
    <x v="1"/>
    <x v="11"/>
    <x v="478"/>
    <n v="0"/>
  </r>
  <r>
    <n v="870897"/>
    <d v="2014-06-20T00:00:00"/>
    <d v="1899-12-30T15:08:54"/>
    <x v="1"/>
    <x v="0"/>
    <x v="0"/>
    <x v="6"/>
    <x v="479"/>
    <n v="0"/>
  </r>
  <r>
    <n v="445431"/>
    <d v="2014-06-20T00:00:00"/>
    <d v="1899-12-30T15:09:53"/>
    <x v="1"/>
    <x v="0"/>
    <x v="0"/>
    <x v="6"/>
    <x v="480"/>
    <n v="0"/>
  </r>
  <r>
    <n v="529856"/>
    <d v="2014-06-20T00:00:00"/>
    <d v="1899-12-30T15:10:53"/>
    <x v="0"/>
    <x v="0"/>
    <x v="0"/>
    <x v="6"/>
    <x v="481"/>
    <n v="1"/>
  </r>
  <r>
    <n v="617345"/>
    <d v="2014-06-20T00:00:00"/>
    <d v="1899-12-30T15:11:21"/>
    <x v="0"/>
    <x v="2"/>
    <x v="0"/>
    <x v="6"/>
    <x v="482"/>
    <n v="1"/>
  </r>
  <r>
    <n v="931047"/>
    <d v="2014-06-20T00:00:00"/>
    <d v="1899-12-30T15:11:47"/>
    <x v="1"/>
    <x v="2"/>
    <x v="0"/>
    <x v="6"/>
    <x v="483"/>
    <n v="0"/>
  </r>
  <r>
    <n v="212844"/>
    <d v="2014-06-20T00:00:00"/>
    <d v="1899-12-30T16:39:10"/>
    <x v="0"/>
    <x v="1"/>
    <x v="3"/>
    <x v="12"/>
    <x v="484"/>
    <n v="1"/>
  </r>
  <r>
    <n v="496033"/>
    <d v="2014-06-20T00:00:00"/>
    <d v="1899-12-30T16:40:24"/>
    <x v="1"/>
    <x v="1"/>
    <x v="3"/>
    <x v="12"/>
    <x v="485"/>
    <n v="0"/>
  </r>
  <r>
    <n v="80259"/>
    <d v="2014-06-20T00:00:00"/>
    <d v="1899-12-30T08:20:35"/>
    <x v="0"/>
    <x v="1"/>
    <x v="2"/>
    <x v="11"/>
    <x v="486"/>
    <n v="1"/>
  </r>
  <r>
    <n v="278631"/>
    <d v="2014-06-20T00:00:00"/>
    <d v="1899-12-30T13:35:44"/>
    <x v="1"/>
    <x v="0"/>
    <x v="1"/>
    <x v="6"/>
    <x v="487"/>
    <n v="0"/>
  </r>
  <r>
    <n v="431577"/>
    <d v="2014-06-20T00:00:00"/>
    <d v="1899-12-30T13:37:42"/>
    <x v="0"/>
    <x v="0"/>
    <x v="1"/>
    <x v="6"/>
    <x v="488"/>
    <n v="1"/>
  </r>
  <r>
    <n v="709095"/>
    <d v="2014-06-20T00:00:00"/>
    <d v="1899-12-30T13:39:29"/>
    <x v="0"/>
    <x v="0"/>
    <x v="1"/>
    <x v="6"/>
    <x v="489"/>
    <n v="1"/>
  </r>
  <r>
    <n v="239190"/>
    <d v="2014-06-20T00:00:00"/>
    <d v="1899-12-30T12:59:14"/>
    <x v="1"/>
    <x v="0"/>
    <x v="1"/>
    <x v="12"/>
    <x v="490"/>
    <n v="0"/>
  </r>
  <r>
    <n v="468968"/>
    <d v="2014-06-20T00:00:00"/>
    <d v="1899-12-30T11:40:33"/>
    <x v="1"/>
    <x v="0"/>
    <x v="0"/>
    <x v="1"/>
    <x v="491"/>
    <n v="0"/>
  </r>
  <r>
    <n v="278514"/>
    <d v="2014-06-20T00:00:00"/>
    <d v="1899-12-30T05:52:16"/>
    <x v="0"/>
    <x v="0"/>
    <x v="2"/>
    <x v="6"/>
    <x v="492"/>
    <n v="1"/>
  </r>
  <r>
    <n v="308552"/>
    <d v="2014-06-20T00:00:00"/>
    <d v="1899-12-30T09:29:38"/>
    <x v="0"/>
    <x v="1"/>
    <x v="0"/>
    <x v="8"/>
    <x v="493"/>
    <n v="1"/>
  </r>
  <r>
    <n v="647156"/>
    <d v="2014-06-21T00:00:00"/>
    <d v="1899-12-30T16:34:52"/>
    <x v="1"/>
    <x v="2"/>
    <x v="1"/>
    <x v="1"/>
    <x v="494"/>
    <n v="0"/>
  </r>
  <r>
    <n v="219236"/>
    <d v="2014-06-21T00:00:00"/>
    <d v="1899-12-30T14:25:52"/>
    <x v="1"/>
    <x v="2"/>
    <x v="6"/>
    <x v="12"/>
    <x v="495"/>
    <n v="0"/>
  </r>
  <r>
    <n v="951001"/>
    <d v="2014-06-22T00:00:00"/>
    <d v="1899-12-30T09:07:35"/>
    <x v="0"/>
    <x v="1"/>
    <x v="0"/>
    <x v="11"/>
    <x v="496"/>
    <n v="1"/>
  </r>
  <r>
    <n v="783405"/>
    <d v="2014-06-22T00:00:00"/>
    <d v="1899-12-30T16:01:16"/>
    <x v="1"/>
    <x v="0"/>
    <x v="0"/>
    <x v="12"/>
    <x v="497"/>
    <n v="0"/>
  </r>
  <r>
    <n v="139588"/>
    <d v="2014-06-22T00:00:00"/>
    <d v="1899-12-30T12:41:17"/>
    <x v="1"/>
    <x v="0"/>
    <x v="0"/>
    <x v="1"/>
    <x v="498"/>
    <n v="0"/>
  </r>
  <r>
    <n v="763361"/>
    <d v="2014-06-22T00:00:00"/>
    <d v="1899-12-30T02:38:49"/>
    <x v="0"/>
    <x v="0"/>
    <x v="1"/>
    <x v="1"/>
    <x v="499"/>
    <n v="1"/>
  </r>
  <r>
    <n v="151914"/>
    <d v="2014-06-22T00:00:00"/>
    <d v="1899-12-30T02:39:13"/>
    <x v="1"/>
    <x v="2"/>
    <x v="1"/>
    <x v="1"/>
    <x v="500"/>
    <n v="0"/>
  </r>
  <r>
    <n v="813774"/>
    <d v="2014-06-22T00:00:00"/>
    <d v="1899-12-30T02:40:54"/>
    <x v="1"/>
    <x v="2"/>
    <x v="1"/>
    <x v="1"/>
    <x v="501"/>
    <n v="0"/>
  </r>
  <r>
    <n v="787490"/>
    <d v="2014-06-22T00:00:00"/>
    <d v="1899-12-30T14:55:41"/>
    <x v="1"/>
    <x v="0"/>
    <x v="1"/>
    <x v="11"/>
    <x v="502"/>
    <n v="0"/>
  </r>
  <r>
    <n v="507412"/>
    <d v="2014-06-22T00:00:00"/>
    <d v="1899-12-30T14:56:04"/>
    <x v="1"/>
    <x v="0"/>
    <x v="1"/>
    <x v="11"/>
    <x v="503"/>
    <n v="0"/>
  </r>
  <r>
    <n v="190392"/>
    <d v="2014-06-22T00:00:00"/>
    <d v="1899-12-30T14:59:49"/>
    <x v="0"/>
    <x v="1"/>
    <x v="1"/>
    <x v="11"/>
    <x v="504"/>
    <n v="1"/>
  </r>
  <r>
    <n v="529792"/>
    <d v="2014-06-22T00:00:00"/>
    <d v="1899-12-30T15:00:10"/>
    <x v="1"/>
    <x v="1"/>
    <x v="1"/>
    <x v="11"/>
    <x v="505"/>
    <n v="0"/>
  </r>
  <r>
    <n v="661229"/>
    <d v="2014-07-10T00:00:00"/>
    <d v="1899-12-30T17:09:16"/>
    <x v="0"/>
    <x v="0"/>
    <x v="1"/>
    <x v="11"/>
    <x v="506"/>
    <n v="1"/>
  </r>
  <r>
    <n v="686696"/>
    <d v="2014-07-10T00:00:00"/>
    <d v="1899-12-30T17:10:39"/>
    <x v="0"/>
    <x v="0"/>
    <x v="1"/>
    <x v="11"/>
    <x v="507"/>
    <n v="1"/>
  </r>
  <r>
    <n v="48507"/>
    <d v="2014-06-22T00:00:00"/>
    <d v="1899-12-30T09:11:21"/>
    <x v="1"/>
    <x v="0"/>
    <x v="0"/>
    <x v="12"/>
    <x v="508"/>
    <n v="0"/>
  </r>
  <r>
    <n v="90943"/>
    <d v="2014-06-23T00:00:00"/>
    <d v="1899-12-30T21:11:13"/>
    <x v="0"/>
    <x v="0"/>
    <x v="1"/>
    <x v="3"/>
    <x v="509"/>
    <n v="1"/>
  </r>
  <r>
    <n v="397684"/>
    <d v="2014-06-23T00:00:00"/>
    <d v="1899-12-30T16:41:14"/>
    <x v="1"/>
    <x v="0"/>
    <x v="1"/>
    <x v="3"/>
    <x v="510"/>
    <n v="0"/>
  </r>
  <r>
    <n v="860109"/>
    <d v="2014-06-23T00:00:00"/>
    <d v="1899-12-30T16:22:25"/>
    <x v="1"/>
    <x v="0"/>
    <x v="0"/>
    <x v="12"/>
    <x v="511"/>
    <n v="0"/>
  </r>
  <r>
    <n v="381855"/>
    <d v="2014-06-23T00:00:00"/>
    <d v="1899-12-30T16:23:01"/>
    <x v="1"/>
    <x v="0"/>
    <x v="0"/>
    <x v="12"/>
    <x v="512"/>
    <n v="0"/>
  </r>
  <r>
    <n v="124098"/>
    <d v="2014-06-23T00:00:00"/>
    <d v="1899-12-30T16:23:21"/>
    <x v="0"/>
    <x v="0"/>
    <x v="0"/>
    <x v="12"/>
    <x v="513"/>
    <n v="1"/>
  </r>
  <r>
    <n v="26091"/>
    <d v="2014-06-23T00:00:00"/>
    <d v="1899-12-30T17:43:50"/>
    <x v="1"/>
    <x v="0"/>
    <x v="2"/>
    <x v="11"/>
    <x v="514"/>
    <n v="0"/>
  </r>
  <r>
    <n v="849322"/>
    <d v="2014-06-23T00:00:00"/>
    <d v="1899-12-30T08:58:09"/>
    <x v="1"/>
    <x v="0"/>
    <x v="1"/>
    <x v="12"/>
    <x v="515"/>
    <n v="0"/>
  </r>
  <r>
    <n v="842644"/>
    <d v="2014-06-23T00:00:00"/>
    <d v="1899-12-30T15:57:08"/>
    <x v="1"/>
    <x v="0"/>
    <x v="4"/>
    <x v="3"/>
    <x v="516"/>
    <n v="0"/>
  </r>
  <r>
    <n v="500389"/>
    <d v="2014-06-23T00:00:00"/>
    <d v="1899-12-30T10:49:50"/>
    <x v="1"/>
    <x v="0"/>
    <x v="1"/>
    <x v="8"/>
    <x v="517"/>
    <n v="0"/>
  </r>
  <r>
    <n v="961630"/>
    <d v="2014-06-23T00:00:00"/>
    <d v="1899-12-30T10:51:46"/>
    <x v="0"/>
    <x v="2"/>
    <x v="1"/>
    <x v="8"/>
    <x v="518"/>
    <n v="1"/>
  </r>
  <r>
    <n v="887205"/>
    <d v="2014-06-23T00:00:00"/>
    <d v="1899-12-30T10:14:27"/>
    <x v="1"/>
    <x v="0"/>
    <x v="2"/>
    <x v="6"/>
    <x v="519"/>
    <n v="0"/>
  </r>
  <r>
    <n v="724771"/>
    <d v="2014-06-23T00:00:00"/>
    <d v="1899-12-30T10:14:58"/>
    <x v="1"/>
    <x v="0"/>
    <x v="2"/>
    <x v="6"/>
    <x v="520"/>
    <n v="0"/>
  </r>
  <r>
    <n v="202953"/>
    <d v="2014-06-24T00:00:00"/>
    <d v="1899-12-30T21:24:05"/>
    <x v="0"/>
    <x v="0"/>
    <x v="0"/>
    <x v="6"/>
    <x v="521"/>
    <n v="1"/>
  </r>
  <r>
    <n v="141903"/>
    <d v="2014-06-24T00:00:00"/>
    <d v="1899-12-30T20:10:25"/>
    <x v="1"/>
    <x v="0"/>
    <x v="0"/>
    <x v="5"/>
    <x v="522"/>
    <n v="0"/>
  </r>
  <r>
    <n v="746731"/>
    <d v="2014-06-24T00:00:00"/>
    <d v="1899-12-30T18:05:33"/>
    <x v="1"/>
    <x v="0"/>
    <x v="1"/>
    <x v="12"/>
    <x v="523"/>
    <n v="0"/>
  </r>
  <r>
    <n v="39116"/>
    <d v="2014-06-24T00:00:00"/>
    <d v="1899-12-30T00:33:40"/>
    <x v="1"/>
    <x v="0"/>
    <x v="1"/>
    <x v="5"/>
    <x v="524"/>
    <n v="0"/>
  </r>
  <r>
    <n v="832026"/>
    <d v="2014-06-24T00:00:00"/>
    <d v="1899-12-30T07:17:51"/>
    <x v="1"/>
    <x v="1"/>
    <x v="3"/>
    <x v="12"/>
    <x v="525"/>
    <n v="0"/>
  </r>
  <r>
    <n v="103409"/>
    <d v="2014-06-24T00:00:00"/>
    <d v="1899-12-30T19:13:09"/>
    <x v="1"/>
    <x v="1"/>
    <x v="0"/>
    <x v="7"/>
    <x v="526"/>
    <n v="0"/>
  </r>
  <r>
    <n v="842023"/>
    <d v="2014-06-25T00:00:00"/>
    <d v="1899-12-30T11:25:54"/>
    <x v="1"/>
    <x v="0"/>
    <x v="0"/>
    <x v="12"/>
    <x v="527"/>
    <n v="0"/>
  </r>
  <r>
    <n v="273935"/>
    <d v="2014-06-25T00:00:00"/>
    <d v="1899-12-30T11:27:21"/>
    <x v="0"/>
    <x v="1"/>
    <x v="0"/>
    <x v="12"/>
    <x v="528"/>
    <n v="1"/>
  </r>
  <r>
    <n v="224305"/>
    <d v="2014-06-25T00:00:00"/>
    <d v="1899-12-30T17:50:53"/>
    <x v="1"/>
    <x v="0"/>
    <x v="0"/>
    <x v="12"/>
    <x v="529"/>
    <n v="0"/>
  </r>
  <r>
    <n v="930428"/>
    <d v="2014-06-25T00:00:00"/>
    <d v="1899-12-30T11:55:02"/>
    <x v="1"/>
    <x v="0"/>
    <x v="0"/>
    <x v="0"/>
    <x v="530"/>
    <n v="0"/>
  </r>
  <r>
    <n v="904609"/>
    <d v="2014-06-25T00:00:00"/>
    <d v="1899-12-30T11:57:30"/>
    <x v="1"/>
    <x v="0"/>
    <x v="0"/>
    <x v="0"/>
    <x v="531"/>
    <n v="0"/>
  </r>
  <r>
    <n v="820245"/>
    <d v="2014-06-25T00:00:00"/>
    <d v="1899-12-30T12:20:25"/>
    <x v="0"/>
    <x v="1"/>
    <x v="7"/>
    <x v="12"/>
    <x v="532"/>
    <n v="1"/>
  </r>
  <r>
    <n v="213385"/>
    <d v="2014-06-25T00:00:00"/>
    <d v="1899-12-30T12:20:59"/>
    <x v="1"/>
    <x v="1"/>
    <x v="7"/>
    <x v="12"/>
    <x v="533"/>
    <n v="0"/>
  </r>
  <r>
    <n v="797233"/>
    <d v="2014-07-18T00:00:00"/>
    <d v="1899-12-30T17:26:15"/>
    <x v="0"/>
    <x v="2"/>
    <x v="1"/>
    <x v="1"/>
    <x v="534"/>
    <n v="1"/>
  </r>
  <r>
    <n v="52581"/>
    <d v="2014-06-25T00:00:00"/>
    <d v="1899-12-30T15:39:16"/>
    <x v="1"/>
    <x v="1"/>
    <x v="1"/>
    <x v="6"/>
    <x v="535"/>
    <n v="0"/>
  </r>
  <r>
    <n v="205409"/>
    <d v="2014-06-25T00:00:00"/>
    <d v="1899-12-30T19:58:44"/>
    <x v="1"/>
    <x v="1"/>
    <x v="0"/>
    <x v="3"/>
    <x v="536"/>
    <n v="0"/>
  </r>
  <r>
    <n v="926369"/>
    <d v="2014-06-26T00:00:00"/>
    <d v="1899-12-30T09:39:21"/>
    <x v="0"/>
    <x v="1"/>
    <x v="1"/>
    <x v="3"/>
    <x v="537"/>
    <n v="1"/>
  </r>
  <r>
    <n v="409635"/>
    <d v="2014-06-26T00:00:00"/>
    <d v="1899-12-30T18:13:47"/>
    <x v="0"/>
    <x v="0"/>
    <x v="0"/>
    <x v="5"/>
    <x v="538"/>
    <n v="1"/>
  </r>
  <r>
    <n v="669926"/>
    <d v="2014-06-26T00:00:00"/>
    <d v="1899-12-30T10:44:14"/>
    <x v="0"/>
    <x v="1"/>
    <x v="0"/>
    <x v="5"/>
    <x v="539"/>
    <n v="1"/>
  </r>
  <r>
    <n v="99798"/>
    <d v="2014-06-26T00:00:00"/>
    <d v="1899-12-30T10:44:23"/>
    <x v="0"/>
    <x v="1"/>
    <x v="0"/>
    <x v="5"/>
    <x v="540"/>
    <n v="1"/>
  </r>
  <r>
    <n v="465488"/>
    <d v="2014-06-26T00:00:00"/>
    <d v="1899-12-30T18:07:13"/>
    <x v="1"/>
    <x v="0"/>
    <x v="1"/>
    <x v="12"/>
    <x v="541"/>
    <n v="0"/>
  </r>
  <r>
    <n v="377818"/>
    <d v="2014-07-04T00:00:00"/>
    <d v="1899-12-30T07:37:58"/>
    <x v="0"/>
    <x v="1"/>
    <x v="2"/>
    <x v="5"/>
    <x v="542"/>
    <n v="1"/>
  </r>
  <r>
    <n v="218937"/>
    <d v="2014-07-04T00:00:00"/>
    <d v="1899-12-30T07:37:49"/>
    <x v="1"/>
    <x v="2"/>
    <x v="2"/>
    <x v="5"/>
    <x v="543"/>
    <n v="0"/>
  </r>
  <r>
    <n v="692071"/>
    <d v="2014-06-26T00:00:00"/>
    <d v="1899-12-30T08:19:35"/>
    <x v="1"/>
    <x v="0"/>
    <x v="2"/>
    <x v="11"/>
    <x v="544"/>
    <n v="0"/>
  </r>
  <r>
    <n v="958561"/>
    <d v="2014-06-26T00:00:00"/>
    <d v="1899-12-30T16:47:08"/>
    <x v="0"/>
    <x v="0"/>
    <x v="1"/>
    <x v="8"/>
    <x v="545"/>
    <n v="1"/>
  </r>
  <r>
    <n v="796498"/>
    <d v="2014-06-26T00:00:00"/>
    <d v="1899-12-30T11:59:37"/>
    <x v="1"/>
    <x v="0"/>
    <x v="1"/>
    <x v="7"/>
    <x v="546"/>
    <n v="0"/>
  </r>
  <r>
    <n v="167582"/>
    <d v="2014-06-26T00:00:00"/>
    <d v="1899-12-30T09:02:18"/>
    <x v="1"/>
    <x v="0"/>
    <x v="5"/>
    <x v="3"/>
    <x v="547"/>
    <n v="0"/>
  </r>
  <r>
    <n v="170195"/>
    <d v="2014-06-26T00:00:00"/>
    <d v="1899-12-30T09:04:28"/>
    <x v="1"/>
    <x v="0"/>
    <x v="5"/>
    <x v="3"/>
    <x v="548"/>
    <n v="0"/>
  </r>
  <r>
    <n v="245448"/>
    <d v="2014-06-26T00:00:00"/>
    <d v="1899-12-30T09:05:33"/>
    <x v="1"/>
    <x v="1"/>
    <x v="5"/>
    <x v="3"/>
    <x v="549"/>
    <n v="0"/>
  </r>
  <r>
    <n v="106736"/>
    <d v="2014-07-11T00:00:00"/>
    <d v="1899-12-30T10:44:45"/>
    <x v="1"/>
    <x v="1"/>
    <x v="1"/>
    <x v="3"/>
    <x v="550"/>
    <n v="0"/>
  </r>
  <r>
    <n v="347906"/>
    <d v="2014-07-11T00:00:00"/>
    <d v="1899-12-30T10:45:15"/>
    <x v="0"/>
    <x v="0"/>
    <x v="1"/>
    <x v="3"/>
    <x v="551"/>
    <n v="1"/>
  </r>
  <r>
    <n v="575292"/>
    <d v="2014-07-03T00:00:00"/>
    <d v="1899-12-30T16:50:40"/>
    <x v="0"/>
    <x v="1"/>
    <x v="3"/>
    <x v="12"/>
    <x v="552"/>
    <n v="1"/>
  </r>
  <r>
    <n v="910150"/>
    <d v="2014-06-27T00:00:00"/>
    <d v="1899-12-30T13:51:45"/>
    <x v="1"/>
    <x v="0"/>
    <x v="1"/>
    <x v="1"/>
    <x v="553"/>
    <n v="0"/>
  </r>
  <r>
    <n v="499010"/>
    <d v="2014-06-27T00:00:00"/>
    <d v="1899-12-30T13:55:55"/>
    <x v="0"/>
    <x v="0"/>
    <x v="1"/>
    <x v="1"/>
    <x v="554"/>
    <n v="1"/>
  </r>
  <r>
    <n v="777478"/>
    <d v="2014-06-30T00:00:00"/>
    <d v="1899-12-30T09:51:23"/>
    <x v="0"/>
    <x v="1"/>
    <x v="1"/>
    <x v="1"/>
    <x v="555"/>
    <n v="1"/>
  </r>
  <r>
    <n v="926942"/>
    <d v="2014-06-30T00:00:00"/>
    <d v="1899-12-30T09:54:08"/>
    <x v="1"/>
    <x v="0"/>
    <x v="1"/>
    <x v="1"/>
    <x v="556"/>
    <n v="0"/>
  </r>
  <r>
    <n v="728782"/>
    <d v="2014-06-27T00:00:00"/>
    <d v="1899-12-30T05:19:31"/>
    <x v="1"/>
    <x v="0"/>
    <x v="0"/>
    <x v="11"/>
    <x v="557"/>
    <n v="0"/>
  </r>
  <r>
    <n v="605607"/>
    <d v="2014-06-27T00:00:00"/>
    <d v="1899-12-30T05:22:37"/>
    <x v="0"/>
    <x v="0"/>
    <x v="0"/>
    <x v="11"/>
    <x v="558"/>
    <n v="1"/>
  </r>
  <r>
    <n v="524171"/>
    <d v="2014-06-27T00:00:00"/>
    <d v="1899-12-30T05:24:55"/>
    <x v="0"/>
    <x v="1"/>
    <x v="0"/>
    <x v="11"/>
    <x v="559"/>
    <n v="1"/>
  </r>
  <r>
    <n v="118021"/>
    <d v="2014-06-27T00:00:00"/>
    <d v="1899-12-30T18:02:10"/>
    <x v="1"/>
    <x v="0"/>
    <x v="0"/>
    <x v="5"/>
    <x v="560"/>
    <n v="0"/>
  </r>
  <r>
    <n v="865873"/>
    <d v="2014-06-27T00:00:00"/>
    <d v="1899-12-30T18:04:11"/>
    <x v="0"/>
    <x v="1"/>
    <x v="0"/>
    <x v="5"/>
    <x v="561"/>
    <n v="1"/>
  </r>
  <r>
    <n v="459625"/>
    <d v="2014-06-27T00:00:00"/>
    <d v="1899-12-30T08:08:47"/>
    <x v="1"/>
    <x v="0"/>
    <x v="1"/>
    <x v="11"/>
    <x v="562"/>
    <n v="0"/>
  </r>
  <r>
    <n v="95500"/>
    <d v="2014-06-27T00:00:00"/>
    <d v="1899-12-30T15:51:29"/>
    <x v="1"/>
    <x v="0"/>
    <x v="2"/>
    <x v="12"/>
    <x v="563"/>
    <n v="0"/>
  </r>
  <r>
    <n v="405195"/>
    <d v="2014-06-27T00:00:00"/>
    <d v="1899-12-30T14:12:08"/>
    <x v="1"/>
    <x v="0"/>
    <x v="2"/>
    <x v="11"/>
    <x v="564"/>
    <n v="0"/>
  </r>
  <r>
    <n v="86468"/>
    <d v="2014-06-27T00:00:00"/>
    <d v="1899-12-30T10:25:16"/>
    <x v="1"/>
    <x v="0"/>
    <x v="1"/>
    <x v="11"/>
    <x v="565"/>
    <n v="0"/>
  </r>
  <r>
    <n v="369294"/>
    <d v="2014-06-27T00:00:00"/>
    <d v="1899-12-30T14:12:40"/>
    <x v="1"/>
    <x v="0"/>
    <x v="0"/>
    <x v="1"/>
    <x v="566"/>
    <n v="0"/>
  </r>
  <r>
    <n v="758632"/>
    <d v="2014-06-27T00:00:00"/>
    <d v="1899-12-30T14:14:16"/>
    <x v="1"/>
    <x v="0"/>
    <x v="0"/>
    <x v="1"/>
    <x v="567"/>
    <n v="0"/>
  </r>
  <r>
    <n v="58792"/>
    <d v="2014-06-27T00:00:00"/>
    <d v="1899-12-30T18:41:43"/>
    <x v="1"/>
    <x v="0"/>
    <x v="0"/>
    <x v="1"/>
    <x v="568"/>
    <n v="0"/>
  </r>
  <r>
    <n v="185368"/>
    <d v="2014-06-27T00:00:00"/>
    <d v="1899-12-30T18:42:07"/>
    <x v="1"/>
    <x v="0"/>
    <x v="0"/>
    <x v="1"/>
    <x v="569"/>
    <n v="0"/>
  </r>
  <r>
    <n v="760150"/>
    <d v="2014-06-27T00:00:00"/>
    <d v="1899-12-30T02:57:29"/>
    <x v="1"/>
    <x v="0"/>
    <x v="1"/>
    <x v="6"/>
    <x v="570"/>
    <n v="0"/>
  </r>
  <r>
    <n v="879614"/>
    <d v="2014-06-27T00:00:00"/>
    <d v="1899-12-30T02:58:57"/>
    <x v="1"/>
    <x v="1"/>
    <x v="1"/>
    <x v="6"/>
    <x v="571"/>
    <n v="0"/>
  </r>
  <r>
    <n v="388194"/>
    <d v="2014-06-28T00:00:00"/>
    <d v="1899-12-30T15:42:00"/>
    <x v="1"/>
    <x v="0"/>
    <x v="5"/>
    <x v="6"/>
    <x v="572"/>
    <n v="0"/>
  </r>
  <r>
    <n v="981989"/>
    <d v="2014-06-28T00:00:00"/>
    <d v="1899-12-30T00:06:30"/>
    <x v="1"/>
    <x v="0"/>
    <x v="0"/>
    <x v="6"/>
    <x v="573"/>
    <n v="0"/>
  </r>
  <r>
    <n v="224545"/>
    <d v="2014-06-28T00:00:00"/>
    <d v="1899-12-30T13:43:21"/>
    <x v="1"/>
    <x v="1"/>
    <x v="2"/>
    <x v="6"/>
    <x v="574"/>
    <n v="0"/>
  </r>
  <r>
    <n v="79239"/>
    <d v="2014-06-28T00:00:00"/>
    <d v="1899-12-30T13:44:18"/>
    <x v="0"/>
    <x v="0"/>
    <x v="2"/>
    <x v="6"/>
    <x v="575"/>
    <n v="1"/>
  </r>
  <r>
    <n v="94365"/>
    <d v="2014-06-28T00:00:00"/>
    <d v="1899-12-30T16:30:05"/>
    <x v="1"/>
    <x v="0"/>
    <x v="1"/>
    <x v="0"/>
    <x v="576"/>
    <n v="0"/>
  </r>
  <r>
    <n v="165194"/>
    <d v="2014-06-28T00:00:00"/>
    <d v="1899-12-30T16:31:38"/>
    <x v="0"/>
    <x v="0"/>
    <x v="1"/>
    <x v="0"/>
    <x v="577"/>
    <n v="1"/>
  </r>
  <r>
    <n v="102178"/>
    <d v="2014-06-28T00:00:00"/>
    <d v="1899-12-30T16:32:10"/>
    <x v="1"/>
    <x v="0"/>
    <x v="1"/>
    <x v="0"/>
    <x v="578"/>
    <n v="0"/>
  </r>
  <r>
    <n v="790311"/>
    <d v="2014-06-28T00:00:00"/>
    <d v="1899-12-30T07:12:23"/>
    <x v="1"/>
    <x v="0"/>
    <x v="2"/>
    <x v="12"/>
    <x v="579"/>
    <n v="0"/>
  </r>
  <r>
    <n v="12887"/>
    <d v="2014-06-29T00:00:00"/>
    <d v="1899-12-30T17:47:14"/>
    <x v="0"/>
    <x v="0"/>
    <x v="8"/>
    <x v="8"/>
    <x v="580"/>
    <n v="1"/>
  </r>
  <r>
    <n v="572590"/>
    <d v="2014-06-29T00:00:00"/>
    <d v="1899-12-30T17:47:53"/>
    <x v="0"/>
    <x v="1"/>
    <x v="8"/>
    <x v="8"/>
    <x v="581"/>
    <n v="1"/>
  </r>
  <r>
    <n v="147125"/>
    <d v="2014-06-29T00:00:00"/>
    <d v="1899-12-30T00:36:52"/>
    <x v="1"/>
    <x v="0"/>
    <x v="1"/>
    <x v="1"/>
    <x v="582"/>
    <n v="0"/>
  </r>
  <r>
    <n v="819071"/>
    <d v="2014-06-29T00:00:00"/>
    <d v="1899-12-30T00:37:22"/>
    <x v="1"/>
    <x v="0"/>
    <x v="1"/>
    <x v="1"/>
    <x v="583"/>
    <n v="0"/>
  </r>
  <r>
    <n v="754821"/>
    <d v="2014-06-29T00:00:00"/>
    <d v="1899-12-30T00:14:18"/>
    <x v="0"/>
    <x v="0"/>
    <x v="5"/>
    <x v="3"/>
    <x v="584"/>
    <n v="1"/>
  </r>
  <r>
    <n v="524867"/>
    <d v="2014-06-29T00:00:00"/>
    <d v="1899-12-30T12:38:22"/>
    <x v="1"/>
    <x v="0"/>
    <x v="0"/>
    <x v="3"/>
    <x v="585"/>
    <n v="0"/>
  </r>
  <r>
    <n v="326373"/>
    <d v="2014-06-29T00:00:00"/>
    <d v="1899-12-30T12:39:53"/>
    <x v="0"/>
    <x v="0"/>
    <x v="0"/>
    <x v="3"/>
    <x v="586"/>
    <n v="1"/>
  </r>
  <r>
    <n v="253780"/>
    <d v="2014-06-30T00:00:00"/>
    <d v="1899-12-30T16:12:29"/>
    <x v="1"/>
    <x v="0"/>
    <x v="0"/>
    <x v="6"/>
    <x v="587"/>
    <n v="0"/>
  </r>
  <r>
    <n v="405282"/>
    <d v="2014-07-08T00:00:00"/>
    <d v="1899-12-30T08:03:39"/>
    <x v="0"/>
    <x v="1"/>
    <x v="7"/>
    <x v="3"/>
    <x v="588"/>
    <n v="1"/>
  </r>
  <r>
    <n v="780674"/>
    <d v="2014-06-30T00:00:00"/>
    <d v="1899-12-30T10:32:28"/>
    <x v="1"/>
    <x v="0"/>
    <x v="6"/>
    <x v="3"/>
    <x v="589"/>
    <n v="0"/>
  </r>
  <r>
    <n v="686874"/>
    <d v="2014-06-30T00:00:00"/>
    <d v="1899-12-30T16:38:42"/>
    <x v="1"/>
    <x v="0"/>
    <x v="0"/>
    <x v="6"/>
    <x v="590"/>
    <n v="0"/>
  </r>
  <r>
    <n v="568925"/>
    <d v="2014-06-30T00:00:00"/>
    <d v="1899-12-30T18:53:50"/>
    <x v="1"/>
    <x v="0"/>
    <x v="6"/>
    <x v="8"/>
    <x v="591"/>
    <n v="0"/>
  </r>
  <r>
    <n v="293063"/>
    <d v="2014-06-30T00:00:00"/>
    <d v="1899-12-30T14:40:36"/>
    <x v="1"/>
    <x v="1"/>
    <x v="2"/>
    <x v="6"/>
    <x v="592"/>
    <n v="0"/>
  </r>
  <r>
    <n v="260348"/>
    <d v="2014-06-30T00:00:00"/>
    <d v="1899-12-30T14:45:41"/>
    <x v="0"/>
    <x v="1"/>
    <x v="2"/>
    <x v="6"/>
    <x v="593"/>
    <n v="1"/>
  </r>
  <r>
    <n v="113826"/>
    <d v="2014-06-30T00:00:00"/>
    <d v="1899-12-30T14:46:16"/>
    <x v="0"/>
    <x v="0"/>
    <x v="2"/>
    <x v="6"/>
    <x v="594"/>
    <n v="1"/>
  </r>
  <r>
    <n v="196727"/>
    <d v="2014-06-30T00:00:00"/>
    <d v="1899-12-30T07:14:28"/>
    <x v="0"/>
    <x v="1"/>
    <x v="5"/>
    <x v="8"/>
    <x v="595"/>
    <n v="1"/>
  </r>
  <r>
    <n v="818735"/>
    <d v="2014-06-30T00:00:00"/>
    <d v="1899-12-30T07:16:56"/>
    <x v="1"/>
    <x v="0"/>
    <x v="5"/>
    <x v="8"/>
    <x v="596"/>
    <n v="0"/>
  </r>
  <r>
    <n v="612260"/>
    <d v="2014-07-01T00:00:00"/>
    <d v="1899-12-30T14:30:29"/>
    <x v="1"/>
    <x v="1"/>
    <x v="4"/>
    <x v="1"/>
    <x v="597"/>
    <n v="0"/>
  </r>
  <r>
    <n v="330494"/>
    <d v="2014-07-01T00:00:00"/>
    <d v="1899-12-30T12:46:46"/>
    <x v="1"/>
    <x v="0"/>
    <x v="1"/>
    <x v="1"/>
    <x v="598"/>
    <n v="0"/>
  </r>
  <r>
    <n v="126343"/>
    <d v="2014-07-01T00:00:00"/>
    <d v="1899-12-30T15:09:13"/>
    <x v="1"/>
    <x v="0"/>
    <x v="0"/>
    <x v="11"/>
    <x v="599"/>
    <n v="0"/>
  </r>
  <r>
    <n v="23469"/>
    <d v="2014-07-14T00:00:00"/>
    <d v="1899-12-30T18:36:22"/>
    <x v="1"/>
    <x v="0"/>
    <x v="2"/>
    <x v="12"/>
    <x v="600"/>
    <n v="0"/>
  </r>
  <r>
    <n v="497220"/>
    <d v="2014-07-01T00:00:00"/>
    <d v="1899-12-30T18:45:45"/>
    <x v="0"/>
    <x v="0"/>
    <x v="1"/>
    <x v="7"/>
    <x v="601"/>
    <n v="1"/>
  </r>
  <r>
    <n v="138200"/>
    <d v="2014-07-01T00:00:00"/>
    <d v="1899-12-30T16:27:45"/>
    <x v="1"/>
    <x v="0"/>
    <x v="2"/>
    <x v="8"/>
    <x v="602"/>
    <n v="0"/>
  </r>
  <r>
    <n v="489004"/>
    <d v="2014-07-01T00:00:00"/>
    <d v="1899-12-30T16:30:44"/>
    <x v="0"/>
    <x v="1"/>
    <x v="2"/>
    <x v="8"/>
    <x v="603"/>
    <n v="1"/>
  </r>
  <r>
    <n v="949475"/>
    <d v="2014-07-01T00:00:00"/>
    <d v="1899-12-30T16:31:43"/>
    <x v="0"/>
    <x v="1"/>
    <x v="2"/>
    <x v="8"/>
    <x v="604"/>
    <n v="1"/>
  </r>
  <r>
    <n v="474738"/>
    <d v="2014-07-01T00:00:00"/>
    <d v="1899-12-30T16:33:24"/>
    <x v="0"/>
    <x v="0"/>
    <x v="2"/>
    <x v="8"/>
    <x v="605"/>
    <n v="1"/>
  </r>
  <r>
    <n v="767146"/>
    <d v="2014-07-01T00:00:00"/>
    <d v="1899-12-30T01:39:11"/>
    <x v="1"/>
    <x v="1"/>
    <x v="0"/>
    <x v="7"/>
    <x v="606"/>
    <n v="0"/>
  </r>
  <r>
    <n v="778898"/>
    <d v="2014-07-01T00:00:00"/>
    <d v="1899-12-30T09:46:58"/>
    <x v="1"/>
    <x v="0"/>
    <x v="0"/>
    <x v="12"/>
    <x v="607"/>
    <n v="0"/>
  </r>
  <r>
    <n v="925339"/>
    <d v="2014-07-01T00:00:00"/>
    <d v="1899-12-30T09:47:22"/>
    <x v="1"/>
    <x v="0"/>
    <x v="0"/>
    <x v="12"/>
    <x v="608"/>
    <n v="0"/>
  </r>
  <r>
    <n v="408232"/>
    <d v="2014-07-01T00:00:00"/>
    <d v="1899-12-30T18:30:56"/>
    <x v="1"/>
    <x v="0"/>
    <x v="0"/>
    <x v="6"/>
    <x v="609"/>
    <n v="0"/>
  </r>
  <r>
    <n v="820647"/>
    <d v="2014-07-04T00:00:00"/>
    <d v="1899-12-30T15:39:42"/>
    <x v="0"/>
    <x v="0"/>
    <x v="0"/>
    <x v="11"/>
    <x v="610"/>
    <n v="1"/>
  </r>
  <r>
    <n v="940730"/>
    <d v="2014-07-04T00:00:00"/>
    <d v="1899-12-30T15:40:08"/>
    <x v="1"/>
    <x v="0"/>
    <x v="0"/>
    <x v="11"/>
    <x v="611"/>
    <n v="0"/>
  </r>
  <r>
    <n v="661566"/>
    <d v="2014-07-04T00:00:00"/>
    <d v="1899-12-30T15:43:15"/>
    <x v="0"/>
    <x v="1"/>
    <x v="0"/>
    <x v="11"/>
    <x v="612"/>
    <n v="1"/>
  </r>
  <r>
    <n v="777656"/>
    <d v="2014-07-01T00:00:00"/>
    <d v="1899-12-30T14:49:53"/>
    <x v="1"/>
    <x v="0"/>
    <x v="1"/>
    <x v="7"/>
    <x v="613"/>
    <n v="0"/>
  </r>
  <r>
    <n v="639198"/>
    <d v="2014-07-23T00:00:00"/>
    <d v="1899-12-30T16:00:10"/>
    <x v="0"/>
    <x v="1"/>
    <x v="1"/>
    <x v="1"/>
    <x v="614"/>
    <n v="1"/>
  </r>
  <r>
    <n v="979135"/>
    <d v="2014-07-02T00:00:00"/>
    <d v="1899-12-30T08:10:44"/>
    <x v="0"/>
    <x v="0"/>
    <x v="0"/>
    <x v="1"/>
    <x v="615"/>
    <n v="1"/>
  </r>
  <r>
    <n v="891161"/>
    <d v="2014-07-02T00:00:00"/>
    <d v="1899-12-30T23:00:20"/>
    <x v="0"/>
    <x v="0"/>
    <x v="1"/>
    <x v="12"/>
    <x v="616"/>
    <n v="1"/>
  </r>
  <r>
    <n v="171540"/>
    <d v="2014-07-02T00:00:00"/>
    <d v="1899-12-30T10:04:21"/>
    <x v="0"/>
    <x v="1"/>
    <x v="1"/>
    <x v="0"/>
    <x v="617"/>
    <n v="1"/>
  </r>
  <r>
    <n v="67082"/>
    <d v="2014-07-02T00:00:00"/>
    <d v="1899-12-30T12:10:46"/>
    <x v="1"/>
    <x v="0"/>
    <x v="1"/>
    <x v="6"/>
    <x v="618"/>
    <n v="0"/>
  </r>
  <r>
    <n v="401929"/>
    <d v="2014-07-02T00:00:00"/>
    <d v="1899-12-30T10:57:43"/>
    <x v="0"/>
    <x v="1"/>
    <x v="1"/>
    <x v="12"/>
    <x v="619"/>
    <n v="1"/>
  </r>
  <r>
    <n v="518050"/>
    <d v="2014-07-02T00:00:00"/>
    <d v="1899-12-30T02:11:01"/>
    <x v="1"/>
    <x v="0"/>
    <x v="2"/>
    <x v="1"/>
    <x v="620"/>
    <n v="0"/>
  </r>
  <r>
    <n v="257932"/>
    <d v="2014-07-02T00:00:00"/>
    <d v="1899-12-30T06:12:43"/>
    <x v="0"/>
    <x v="1"/>
    <x v="2"/>
    <x v="5"/>
    <x v="621"/>
    <n v="1"/>
  </r>
  <r>
    <n v="532479"/>
    <d v="2014-07-02T00:00:00"/>
    <d v="1899-12-30T17:06:53"/>
    <x v="1"/>
    <x v="0"/>
    <x v="5"/>
    <x v="6"/>
    <x v="622"/>
    <n v="0"/>
  </r>
  <r>
    <n v="312444"/>
    <d v="2014-07-02T00:00:00"/>
    <d v="1899-12-30T12:04:49"/>
    <x v="1"/>
    <x v="1"/>
    <x v="3"/>
    <x v="1"/>
    <x v="623"/>
    <n v="0"/>
  </r>
  <r>
    <n v="123836"/>
    <d v="2014-07-02T00:00:00"/>
    <d v="1899-12-30T12:05:22"/>
    <x v="1"/>
    <x v="1"/>
    <x v="3"/>
    <x v="1"/>
    <x v="624"/>
    <n v="0"/>
  </r>
  <r>
    <n v="736754"/>
    <d v="2014-07-03T00:00:00"/>
    <d v="1899-12-30T18:01:04"/>
    <x v="0"/>
    <x v="0"/>
    <x v="5"/>
    <x v="3"/>
    <x v="625"/>
    <n v="1"/>
  </r>
  <r>
    <n v="870269"/>
    <d v="2014-07-03T00:00:00"/>
    <d v="1899-12-30T09:12:13"/>
    <x v="1"/>
    <x v="0"/>
    <x v="1"/>
    <x v="6"/>
    <x v="626"/>
    <n v="0"/>
  </r>
  <r>
    <n v="593675"/>
    <d v="2014-07-03T00:00:00"/>
    <d v="1899-12-30T09:12:42"/>
    <x v="0"/>
    <x v="0"/>
    <x v="1"/>
    <x v="6"/>
    <x v="627"/>
    <n v="1"/>
  </r>
  <r>
    <n v="59370"/>
    <d v="2014-07-03T00:00:00"/>
    <d v="1899-12-30T09:13:11"/>
    <x v="1"/>
    <x v="1"/>
    <x v="1"/>
    <x v="6"/>
    <x v="628"/>
    <n v="0"/>
  </r>
  <r>
    <n v="257346"/>
    <d v="2014-07-03T00:00:00"/>
    <d v="1899-12-30T18:40:40"/>
    <x v="1"/>
    <x v="0"/>
    <x v="1"/>
    <x v="12"/>
    <x v="629"/>
    <n v="0"/>
  </r>
  <r>
    <n v="767725"/>
    <d v="2014-07-03T00:00:00"/>
    <d v="1899-12-30T18:43:17"/>
    <x v="0"/>
    <x v="1"/>
    <x v="1"/>
    <x v="12"/>
    <x v="630"/>
    <n v="1"/>
  </r>
  <r>
    <n v="449755"/>
    <d v="2014-07-16T00:00:00"/>
    <d v="1899-12-30T12:29:08"/>
    <x v="1"/>
    <x v="1"/>
    <x v="1"/>
    <x v="12"/>
    <x v="280"/>
    <n v="0"/>
  </r>
  <r>
    <n v="322174"/>
    <d v="2014-07-16T00:00:00"/>
    <d v="1899-12-30T12:29:26"/>
    <x v="0"/>
    <x v="0"/>
    <x v="1"/>
    <x v="12"/>
    <x v="631"/>
    <n v="1"/>
  </r>
  <r>
    <n v="292713"/>
    <d v="2014-07-03T00:00:00"/>
    <d v="1899-12-30T15:58:31"/>
    <x v="0"/>
    <x v="1"/>
    <x v="0"/>
    <x v="3"/>
    <x v="632"/>
    <n v="1"/>
  </r>
  <r>
    <n v="622008"/>
    <d v="2014-07-10T00:00:00"/>
    <d v="1899-12-30T08:03:35"/>
    <x v="1"/>
    <x v="0"/>
    <x v="1"/>
    <x v="12"/>
    <x v="633"/>
    <n v="0"/>
  </r>
  <r>
    <n v="644076"/>
    <d v="2014-07-10T00:00:00"/>
    <d v="1899-12-30T08:07:11"/>
    <x v="0"/>
    <x v="0"/>
    <x v="1"/>
    <x v="12"/>
    <x v="634"/>
    <n v="1"/>
  </r>
  <r>
    <n v="846754"/>
    <d v="2014-07-10T00:00:00"/>
    <d v="1899-12-30T08:06:25"/>
    <x v="0"/>
    <x v="1"/>
    <x v="1"/>
    <x v="12"/>
    <x v="635"/>
    <n v="1"/>
  </r>
  <r>
    <n v="612651"/>
    <d v="2014-07-03T00:00:00"/>
    <d v="1899-12-30T07:23:08"/>
    <x v="1"/>
    <x v="0"/>
    <x v="0"/>
    <x v="0"/>
    <x v="636"/>
    <n v="0"/>
  </r>
  <r>
    <n v="816780"/>
    <d v="2014-07-03T00:00:00"/>
    <d v="1899-12-30T07:24:53"/>
    <x v="1"/>
    <x v="1"/>
    <x v="0"/>
    <x v="0"/>
    <x v="637"/>
    <n v="0"/>
  </r>
  <r>
    <n v="801096"/>
    <d v="2014-07-03T00:00:00"/>
    <d v="1899-12-30T15:59:41"/>
    <x v="0"/>
    <x v="1"/>
    <x v="3"/>
    <x v="6"/>
    <x v="638"/>
    <n v="1"/>
  </r>
  <r>
    <n v="46893"/>
    <d v="2014-07-04T00:00:00"/>
    <d v="1899-12-30T09:17:38"/>
    <x v="1"/>
    <x v="0"/>
    <x v="2"/>
    <x v="3"/>
    <x v="639"/>
    <n v="0"/>
  </r>
  <r>
    <n v="537285"/>
    <d v="2014-07-04T00:00:00"/>
    <d v="1899-12-30T09:18:52"/>
    <x v="1"/>
    <x v="0"/>
    <x v="2"/>
    <x v="3"/>
    <x v="640"/>
    <n v="0"/>
  </r>
  <r>
    <n v="779410"/>
    <d v="2014-07-04T00:00:00"/>
    <d v="1899-12-30T03:57:28"/>
    <x v="1"/>
    <x v="0"/>
    <x v="2"/>
    <x v="1"/>
    <x v="641"/>
    <n v="0"/>
  </r>
  <r>
    <n v="754754"/>
    <d v="2014-07-04T00:00:00"/>
    <d v="1899-12-30T04:00:13"/>
    <x v="0"/>
    <x v="0"/>
    <x v="2"/>
    <x v="1"/>
    <x v="642"/>
    <n v="1"/>
  </r>
  <r>
    <n v="251737"/>
    <d v="2014-07-04T00:00:00"/>
    <d v="1899-12-30T18:17:59"/>
    <x v="1"/>
    <x v="0"/>
    <x v="1"/>
    <x v="1"/>
    <x v="643"/>
    <n v="0"/>
  </r>
  <r>
    <n v="413637"/>
    <d v="2014-07-04T00:00:00"/>
    <d v="1899-12-30T18:18:28"/>
    <x v="1"/>
    <x v="0"/>
    <x v="1"/>
    <x v="1"/>
    <x v="644"/>
    <n v="0"/>
  </r>
  <r>
    <n v="642052"/>
    <d v="2014-07-04T00:00:00"/>
    <d v="1899-12-30T18:25:07"/>
    <x v="0"/>
    <x v="1"/>
    <x v="1"/>
    <x v="1"/>
    <x v="645"/>
    <n v="1"/>
  </r>
  <r>
    <n v="48899"/>
    <d v="2014-07-04T00:00:00"/>
    <d v="1899-12-30T18:27:05"/>
    <x v="1"/>
    <x v="0"/>
    <x v="1"/>
    <x v="1"/>
    <x v="646"/>
    <n v="0"/>
  </r>
  <r>
    <n v="943501"/>
    <d v="2014-07-04T00:00:00"/>
    <d v="1899-12-30T16:36:26"/>
    <x v="1"/>
    <x v="0"/>
    <x v="4"/>
    <x v="12"/>
    <x v="647"/>
    <n v="0"/>
  </r>
  <r>
    <n v="983194"/>
    <d v="2014-07-04T00:00:00"/>
    <d v="1899-12-30T16:37:43"/>
    <x v="0"/>
    <x v="0"/>
    <x v="4"/>
    <x v="12"/>
    <x v="648"/>
    <n v="1"/>
  </r>
  <r>
    <n v="515701"/>
    <d v="2014-07-04T00:00:00"/>
    <d v="1899-12-30T16:38:07"/>
    <x v="1"/>
    <x v="0"/>
    <x v="4"/>
    <x v="12"/>
    <x v="649"/>
    <n v="0"/>
  </r>
  <r>
    <n v="59145"/>
    <d v="2014-07-04T00:00:00"/>
    <d v="1899-12-30T09:27:23"/>
    <x v="1"/>
    <x v="1"/>
    <x v="3"/>
    <x v="5"/>
    <x v="650"/>
    <n v="0"/>
  </r>
  <r>
    <n v="530199"/>
    <d v="2014-07-04T00:00:00"/>
    <d v="1899-12-30T09:30:12"/>
    <x v="1"/>
    <x v="1"/>
    <x v="3"/>
    <x v="5"/>
    <x v="651"/>
    <n v="0"/>
  </r>
  <r>
    <n v="903278"/>
    <d v="2014-07-04T00:00:00"/>
    <d v="1899-12-30T08:47:49"/>
    <x v="1"/>
    <x v="1"/>
    <x v="0"/>
    <x v="6"/>
    <x v="652"/>
    <n v="0"/>
  </r>
  <r>
    <n v="333940"/>
    <d v="2014-07-04T00:00:00"/>
    <d v="1899-12-30T08:47:58"/>
    <x v="0"/>
    <x v="2"/>
    <x v="0"/>
    <x v="6"/>
    <x v="653"/>
    <n v="1"/>
  </r>
  <r>
    <n v="417031"/>
    <d v="2014-07-04T00:00:00"/>
    <d v="1899-12-30T18:03:45"/>
    <x v="1"/>
    <x v="1"/>
    <x v="0"/>
    <x v="8"/>
    <x v="654"/>
    <n v="0"/>
  </r>
  <r>
    <n v="93833"/>
    <d v="2014-07-04T00:00:00"/>
    <d v="1899-12-30T18:04:59"/>
    <x v="0"/>
    <x v="2"/>
    <x v="0"/>
    <x v="8"/>
    <x v="655"/>
    <n v="1"/>
  </r>
  <r>
    <n v="676366"/>
    <d v="2014-07-05T00:00:00"/>
    <d v="1899-12-30T08:41:38"/>
    <x v="1"/>
    <x v="0"/>
    <x v="1"/>
    <x v="6"/>
    <x v="656"/>
    <n v="0"/>
  </r>
  <r>
    <n v="433088"/>
    <d v="2014-07-05T00:00:00"/>
    <d v="1899-12-30T08:45:01"/>
    <x v="0"/>
    <x v="0"/>
    <x v="1"/>
    <x v="6"/>
    <x v="657"/>
    <n v="1"/>
  </r>
  <r>
    <n v="440851"/>
    <d v="2014-07-06T00:00:00"/>
    <d v="1899-12-30T05:35:25"/>
    <x v="1"/>
    <x v="0"/>
    <x v="1"/>
    <x v="3"/>
    <x v="658"/>
    <n v="0"/>
  </r>
  <r>
    <n v="351047"/>
    <d v="2014-08-12T00:00:00"/>
    <d v="1899-12-30T22:33:42"/>
    <x v="1"/>
    <x v="0"/>
    <x v="1"/>
    <x v="0"/>
    <x v="659"/>
    <n v="0"/>
  </r>
  <r>
    <n v="605824"/>
    <d v="2014-07-06T00:00:00"/>
    <d v="1899-12-30T18:50:37"/>
    <x v="1"/>
    <x v="0"/>
    <x v="0"/>
    <x v="5"/>
    <x v="660"/>
    <n v="0"/>
  </r>
  <r>
    <n v="556389"/>
    <d v="2014-07-07T00:00:00"/>
    <d v="1899-12-30T22:53:03"/>
    <x v="1"/>
    <x v="0"/>
    <x v="1"/>
    <x v="8"/>
    <x v="661"/>
    <n v="0"/>
  </r>
  <r>
    <n v="991784"/>
    <d v="2014-07-07T00:00:00"/>
    <d v="1899-12-30T14:18:08"/>
    <x v="1"/>
    <x v="0"/>
    <x v="1"/>
    <x v="6"/>
    <x v="662"/>
    <n v="0"/>
  </r>
  <r>
    <n v="715088"/>
    <d v="2014-07-07T00:00:00"/>
    <d v="1899-12-30T02:01:26"/>
    <x v="0"/>
    <x v="1"/>
    <x v="3"/>
    <x v="5"/>
    <x v="663"/>
    <n v="1"/>
  </r>
  <r>
    <n v="342655"/>
    <d v="2014-07-07T00:00:00"/>
    <d v="1899-12-30T02:01:54"/>
    <x v="0"/>
    <x v="1"/>
    <x v="3"/>
    <x v="5"/>
    <x v="664"/>
    <n v="1"/>
  </r>
  <r>
    <n v="138814"/>
    <d v="2014-07-07T00:00:00"/>
    <d v="1899-12-30T07:30:58"/>
    <x v="0"/>
    <x v="0"/>
    <x v="1"/>
    <x v="12"/>
    <x v="665"/>
    <n v="1"/>
  </r>
  <r>
    <n v="529405"/>
    <d v="2014-07-07T00:00:00"/>
    <d v="1899-12-30T13:43:33"/>
    <x v="1"/>
    <x v="0"/>
    <x v="2"/>
    <x v="12"/>
    <x v="666"/>
    <n v="0"/>
  </r>
  <r>
    <n v="648961"/>
    <d v="2014-07-07T00:00:00"/>
    <d v="1899-12-30T15:15:54"/>
    <x v="1"/>
    <x v="0"/>
    <x v="1"/>
    <x v="11"/>
    <x v="667"/>
    <n v="0"/>
  </r>
  <r>
    <n v="134062"/>
    <d v="2014-07-07T00:00:00"/>
    <d v="1899-12-30T15:19:40"/>
    <x v="1"/>
    <x v="1"/>
    <x v="1"/>
    <x v="11"/>
    <x v="668"/>
    <n v="0"/>
  </r>
  <r>
    <n v="262036"/>
    <d v="2014-07-07T00:00:00"/>
    <d v="1899-12-30T15:20:44"/>
    <x v="1"/>
    <x v="1"/>
    <x v="1"/>
    <x v="11"/>
    <x v="669"/>
    <n v="0"/>
  </r>
  <r>
    <n v="609084"/>
    <d v="2014-07-08T00:00:00"/>
    <d v="1899-12-30T09:02:37"/>
    <x v="1"/>
    <x v="0"/>
    <x v="1"/>
    <x v="12"/>
    <x v="670"/>
    <n v="0"/>
  </r>
  <r>
    <n v="130175"/>
    <d v="2014-07-08T00:00:00"/>
    <d v="1899-12-30T14:15:45"/>
    <x v="1"/>
    <x v="0"/>
    <x v="2"/>
    <x v="1"/>
    <x v="671"/>
    <n v="0"/>
  </r>
  <r>
    <n v="584172"/>
    <d v="2014-07-08T00:00:00"/>
    <d v="1899-12-30T14:16:15"/>
    <x v="1"/>
    <x v="0"/>
    <x v="2"/>
    <x v="1"/>
    <x v="672"/>
    <n v="0"/>
  </r>
  <r>
    <n v="510776"/>
    <d v="2014-07-08T00:00:00"/>
    <d v="1899-12-30T14:16:45"/>
    <x v="0"/>
    <x v="0"/>
    <x v="2"/>
    <x v="1"/>
    <x v="673"/>
    <n v="1"/>
  </r>
  <r>
    <n v="144246"/>
    <d v="2014-07-08T00:00:00"/>
    <d v="1899-12-30T14:17:11"/>
    <x v="0"/>
    <x v="0"/>
    <x v="2"/>
    <x v="1"/>
    <x v="674"/>
    <n v="1"/>
  </r>
  <r>
    <n v="938043"/>
    <d v="2014-07-08T00:00:00"/>
    <d v="1899-12-30T14:20:23"/>
    <x v="1"/>
    <x v="0"/>
    <x v="2"/>
    <x v="1"/>
    <x v="675"/>
    <n v="0"/>
  </r>
  <r>
    <n v="780341"/>
    <d v="2014-07-08T00:00:00"/>
    <d v="1899-12-30T15:52:57"/>
    <x v="1"/>
    <x v="0"/>
    <x v="5"/>
    <x v="5"/>
    <x v="676"/>
    <n v="0"/>
  </r>
  <r>
    <n v="858680"/>
    <d v="2014-07-08T00:00:00"/>
    <d v="1899-12-30T15:53:32"/>
    <x v="0"/>
    <x v="0"/>
    <x v="5"/>
    <x v="5"/>
    <x v="677"/>
    <n v="1"/>
  </r>
  <r>
    <n v="283658"/>
    <d v="2014-07-08T00:00:00"/>
    <d v="1899-12-30T13:23:18"/>
    <x v="1"/>
    <x v="1"/>
    <x v="3"/>
    <x v="6"/>
    <x v="678"/>
    <n v="0"/>
  </r>
  <r>
    <n v="55307"/>
    <d v="2014-07-08T00:00:00"/>
    <d v="1899-12-30T13:25:39"/>
    <x v="1"/>
    <x v="1"/>
    <x v="3"/>
    <x v="6"/>
    <x v="679"/>
    <n v="0"/>
  </r>
  <r>
    <n v="838936"/>
    <d v="2014-07-08T00:00:00"/>
    <d v="1899-12-30T13:27:01"/>
    <x v="0"/>
    <x v="1"/>
    <x v="3"/>
    <x v="6"/>
    <x v="680"/>
    <n v="1"/>
  </r>
  <r>
    <n v="730650"/>
    <d v="2014-07-08T00:00:00"/>
    <d v="1899-12-30T13:27:31"/>
    <x v="1"/>
    <x v="1"/>
    <x v="3"/>
    <x v="6"/>
    <x v="681"/>
    <n v="0"/>
  </r>
  <r>
    <n v="824627"/>
    <d v="2014-07-18T00:00:00"/>
    <d v="1899-12-30T14:54:19"/>
    <x v="0"/>
    <x v="1"/>
    <x v="3"/>
    <x v="6"/>
    <x v="682"/>
    <n v="1"/>
  </r>
  <r>
    <n v="304128"/>
    <d v="2014-07-18T00:00:00"/>
    <d v="1899-12-30T14:54:47"/>
    <x v="0"/>
    <x v="1"/>
    <x v="3"/>
    <x v="6"/>
    <x v="683"/>
    <n v="1"/>
  </r>
  <r>
    <n v="629045"/>
    <d v="2014-07-08T00:00:00"/>
    <d v="1899-12-30T07:28:01"/>
    <x v="1"/>
    <x v="0"/>
    <x v="0"/>
    <x v="12"/>
    <x v="684"/>
    <n v="0"/>
  </r>
  <r>
    <n v="286384"/>
    <d v="2014-07-08T00:00:00"/>
    <d v="1899-12-30T07:31:28"/>
    <x v="1"/>
    <x v="1"/>
    <x v="0"/>
    <x v="12"/>
    <x v="685"/>
    <n v="0"/>
  </r>
  <r>
    <n v="220619"/>
    <d v="2014-07-12T00:00:00"/>
    <d v="1899-12-30T13:41:24"/>
    <x v="1"/>
    <x v="1"/>
    <x v="0"/>
    <x v="8"/>
    <x v="686"/>
    <n v="0"/>
  </r>
  <r>
    <n v="764883"/>
    <d v="2014-07-12T00:00:00"/>
    <d v="1899-12-30T13:41:50"/>
    <x v="1"/>
    <x v="0"/>
    <x v="0"/>
    <x v="8"/>
    <x v="687"/>
    <n v="0"/>
  </r>
  <r>
    <n v="426255"/>
    <d v="2014-07-12T00:00:00"/>
    <d v="1899-12-30T13:43:13"/>
    <x v="0"/>
    <x v="1"/>
    <x v="0"/>
    <x v="8"/>
    <x v="688"/>
    <n v="1"/>
  </r>
  <r>
    <n v="14220"/>
    <d v="2014-07-14T00:00:00"/>
    <d v="1899-12-30T16:43:12"/>
    <x v="0"/>
    <x v="0"/>
    <x v="0"/>
    <x v="8"/>
    <x v="689"/>
    <n v="1"/>
  </r>
  <r>
    <n v="548492"/>
    <d v="2014-07-08T00:00:00"/>
    <d v="1899-12-30T22:49:44"/>
    <x v="1"/>
    <x v="0"/>
    <x v="0"/>
    <x v="6"/>
    <x v="690"/>
    <n v="0"/>
  </r>
  <r>
    <n v="42449"/>
    <d v="2014-07-08T00:00:00"/>
    <d v="1899-12-30T11:49:02"/>
    <x v="1"/>
    <x v="0"/>
    <x v="0"/>
    <x v="5"/>
    <x v="691"/>
    <n v="0"/>
  </r>
  <r>
    <n v="213478"/>
    <d v="2014-07-08T00:00:00"/>
    <d v="1899-12-30T14:42:50"/>
    <x v="1"/>
    <x v="0"/>
    <x v="2"/>
    <x v="11"/>
    <x v="692"/>
    <n v="0"/>
  </r>
  <r>
    <n v="74289"/>
    <d v="2014-07-08T00:00:00"/>
    <d v="1899-12-30T14:44:04"/>
    <x v="1"/>
    <x v="0"/>
    <x v="2"/>
    <x v="11"/>
    <x v="693"/>
    <n v="0"/>
  </r>
  <r>
    <n v="131853"/>
    <d v="2014-07-08T00:00:00"/>
    <d v="1899-12-30T14:45:55"/>
    <x v="0"/>
    <x v="0"/>
    <x v="2"/>
    <x v="11"/>
    <x v="694"/>
    <n v="1"/>
  </r>
  <r>
    <n v="991235"/>
    <d v="2014-07-08T00:00:00"/>
    <d v="1899-12-30T14:46:14"/>
    <x v="0"/>
    <x v="1"/>
    <x v="2"/>
    <x v="11"/>
    <x v="695"/>
    <n v="1"/>
  </r>
  <r>
    <n v="890158"/>
    <d v="2014-07-08T00:00:00"/>
    <d v="1899-12-30T14:46:39"/>
    <x v="0"/>
    <x v="0"/>
    <x v="2"/>
    <x v="11"/>
    <x v="696"/>
    <n v="1"/>
  </r>
  <r>
    <n v="554834"/>
    <d v="2014-07-18T00:00:00"/>
    <d v="1899-12-30T03:23:42"/>
    <x v="0"/>
    <x v="0"/>
    <x v="2"/>
    <x v="11"/>
    <x v="697"/>
    <n v="1"/>
  </r>
  <r>
    <n v="36675"/>
    <d v="2014-07-09T00:00:00"/>
    <d v="1899-12-30T19:04:58"/>
    <x v="0"/>
    <x v="0"/>
    <x v="0"/>
    <x v="11"/>
    <x v="698"/>
    <n v="1"/>
  </r>
  <r>
    <n v="756087"/>
    <d v="2014-07-09T00:00:00"/>
    <d v="1899-12-30T08:31:13"/>
    <x v="0"/>
    <x v="0"/>
    <x v="0"/>
    <x v="1"/>
    <x v="699"/>
    <n v="1"/>
  </r>
  <r>
    <n v="630342"/>
    <d v="2014-07-09T00:00:00"/>
    <d v="1899-12-30T08:33:47"/>
    <x v="1"/>
    <x v="1"/>
    <x v="0"/>
    <x v="1"/>
    <x v="700"/>
    <n v="0"/>
  </r>
  <r>
    <n v="245583"/>
    <d v="2014-07-10T00:00:00"/>
    <d v="1899-12-30T14:02:16"/>
    <x v="1"/>
    <x v="1"/>
    <x v="1"/>
    <x v="8"/>
    <x v="701"/>
    <n v="0"/>
  </r>
  <r>
    <n v="317175"/>
    <d v="2014-07-10T00:00:00"/>
    <d v="1899-12-30T14:04:16"/>
    <x v="0"/>
    <x v="1"/>
    <x v="1"/>
    <x v="8"/>
    <x v="702"/>
    <n v="1"/>
  </r>
  <r>
    <n v="874702"/>
    <d v="2014-07-14T00:00:00"/>
    <d v="1899-12-30T18:11:21"/>
    <x v="0"/>
    <x v="0"/>
    <x v="1"/>
    <x v="8"/>
    <x v="703"/>
    <n v="1"/>
  </r>
  <r>
    <n v="358167"/>
    <d v="2014-07-09T00:00:00"/>
    <d v="1899-12-30T17:18:59"/>
    <x v="1"/>
    <x v="0"/>
    <x v="1"/>
    <x v="3"/>
    <x v="704"/>
    <n v="0"/>
  </r>
  <r>
    <n v="68810"/>
    <d v="2014-07-09T00:00:00"/>
    <d v="1899-12-30T13:43:17"/>
    <x v="0"/>
    <x v="1"/>
    <x v="1"/>
    <x v="11"/>
    <x v="705"/>
    <n v="1"/>
  </r>
  <r>
    <n v="687917"/>
    <d v="2014-07-09T00:00:00"/>
    <d v="1899-12-30T13:44:12"/>
    <x v="1"/>
    <x v="0"/>
    <x v="1"/>
    <x v="11"/>
    <x v="706"/>
    <n v="0"/>
  </r>
  <r>
    <n v="837553"/>
    <d v="2014-07-09T00:00:00"/>
    <d v="1899-12-30T13:44:47"/>
    <x v="1"/>
    <x v="1"/>
    <x v="1"/>
    <x v="11"/>
    <x v="707"/>
    <n v="0"/>
  </r>
  <r>
    <n v="896428"/>
    <d v="2014-07-09T00:00:00"/>
    <d v="1899-12-30T08:33:31"/>
    <x v="1"/>
    <x v="0"/>
    <x v="1"/>
    <x v="8"/>
    <x v="708"/>
    <n v="0"/>
  </r>
  <r>
    <n v="955711"/>
    <d v="2014-07-09T00:00:00"/>
    <d v="1899-12-30T00:16:37"/>
    <x v="0"/>
    <x v="1"/>
    <x v="1"/>
    <x v="5"/>
    <x v="709"/>
    <n v="1"/>
  </r>
  <r>
    <n v="830372"/>
    <d v="2014-07-09T00:00:00"/>
    <d v="1899-12-30T00:17:42"/>
    <x v="0"/>
    <x v="0"/>
    <x v="1"/>
    <x v="5"/>
    <x v="710"/>
    <n v="1"/>
  </r>
  <r>
    <n v="586207"/>
    <d v="2014-07-10T00:00:00"/>
    <d v="1899-12-30T04:27:11"/>
    <x v="0"/>
    <x v="0"/>
    <x v="1"/>
    <x v="3"/>
    <x v="711"/>
    <n v="1"/>
  </r>
  <r>
    <n v="21454"/>
    <d v="2014-07-10T00:00:00"/>
    <d v="1899-12-30T04:26:10"/>
    <x v="1"/>
    <x v="1"/>
    <x v="1"/>
    <x v="3"/>
    <x v="712"/>
    <n v="0"/>
  </r>
  <r>
    <n v="892394"/>
    <d v="2014-07-10T00:00:00"/>
    <d v="1899-12-30T12:56:05"/>
    <x v="1"/>
    <x v="1"/>
    <x v="3"/>
    <x v="8"/>
    <x v="713"/>
    <n v="0"/>
  </r>
  <r>
    <n v="255391"/>
    <d v="2014-07-10T00:00:00"/>
    <d v="1899-12-30T11:42:25"/>
    <x v="1"/>
    <x v="0"/>
    <x v="6"/>
    <x v="0"/>
    <x v="714"/>
    <n v="0"/>
  </r>
  <r>
    <n v="893087"/>
    <d v="2014-07-10T00:00:00"/>
    <d v="1899-12-30T14:48:14"/>
    <x v="0"/>
    <x v="1"/>
    <x v="1"/>
    <x v="1"/>
    <x v="715"/>
    <n v="1"/>
  </r>
  <r>
    <n v="703441"/>
    <d v="2014-07-10T00:00:00"/>
    <d v="1899-12-30T17:42:57"/>
    <x v="0"/>
    <x v="0"/>
    <x v="0"/>
    <x v="5"/>
    <x v="716"/>
    <n v="1"/>
  </r>
  <r>
    <n v="65852"/>
    <d v="2014-07-10T00:00:00"/>
    <d v="1899-12-30T17:05:26"/>
    <x v="1"/>
    <x v="0"/>
    <x v="1"/>
    <x v="12"/>
    <x v="717"/>
    <n v="0"/>
  </r>
  <r>
    <n v="433482"/>
    <d v="2014-07-22T00:00:00"/>
    <d v="1899-12-30T08:21:22"/>
    <x v="0"/>
    <x v="0"/>
    <x v="0"/>
    <x v="3"/>
    <x v="718"/>
    <n v="1"/>
  </r>
  <r>
    <n v="927997"/>
    <d v="2014-07-22T00:00:00"/>
    <d v="1899-12-30T08:22:58"/>
    <x v="0"/>
    <x v="1"/>
    <x v="0"/>
    <x v="3"/>
    <x v="719"/>
    <n v="1"/>
  </r>
  <r>
    <n v="327346"/>
    <d v="2014-07-11T00:00:00"/>
    <d v="1899-12-30T11:35:42"/>
    <x v="0"/>
    <x v="1"/>
    <x v="1"/>
    <x v="1"/>
    <x v="720"/>
    <n v="1"/>
  </r>
  <r>
    <n v="978658"/>
    <d v="2014-07-11T00:00:00"/>
    <d v="1899-12-30T12:28:33"/>
    <x v="1"/>
    <x v="0"/>
    <x v="0"/>
    <x v="12"/>
    <x v="721"/>
    <n v="0"/>
  </r>
  <r>
    <n v="905126"/>
    <d v="2014-07-11T00:00:00"/>
    <d v="1899-12-30T12:25:24"/>
    <x v="1"/>
    <x v="0"/>
    <x v="0"/>
    <x v="8"/>
    <x v="722"/>
    <n v="0"/>
  </r>
  <r>
    <n v="80431"/>
    <d v="2014-07-11T00:00:00"/>
    <d v="1899-12-30T12:26:55"/>
    <x v="1"/>
    <x v="1"/>
    <x v="0"/>
    <x v="8"/>
    <x v="723"/>
    <n v="0"/>
  </r>
  <r>
    <n v="964456"/>
    <d v="2014-07-11T00:00:00"/>
    <d v="1899-12-30T13:00:27"/>
    <x v="1"/>
    <x v="1"/>
    <x v="7"/>
    <x v="8"/>
    <x v="724"/>
    <n v="0"/>
  </r>
  <r>
    <n v="433227"/>
    <d v="2014-07-11T00:00:00"/>
    <d v="1899-12-30T07:16:35"/>
    <x v="0"/>
    <x v="0"/>
    <x v="1"/>
    <x v="12"/>
    <x v="725"/>
    <n v="1"/>
  </r>
  <r>
    <n v="416101"/>
    <d v="2014-07-12T00:00:00"/>
    <d v="1899-12-30T17:26:41"/>
    <x v="1"/>
    <x v="0"/>
    <x v="1"/>
    <x v="3"/>
    <x v="726"/>
    <n v="0"/>
  </r>
  <r>
    <n v="831852"/>
    <d v="2014-07-12T00:00:00"/>
    <d v="1899-12-30T17:27:12"/>
    <x v="1"/>
    <x v="0"/>
    <x v="1"/>
    <x v="3"/>
    <x v="727"/>
    <n v="0"/>
  </r>
  <r>
    <n v="635720"/>
    <d v="2014-07-12T00:00:00"/>
    <d v="1899-12-30T17:28:03"/>
    <x v="1"/>
    <x v="0"/>
    <x v="1"/>
    <x v="3"/>
    <x v="728"/>
    <n v="0"/>
  </r>
  <r>
    <n v="503834"/>
    <d v="2014-07-12T00:00:00"/>
    <d v="1899-12-30T11:17:17"/>
    <x v="0"/>
    <x v="0"/>
    <x v="1"/>
    <x v="12"/>
    <x v="729"/>
    <n v="1"/>
  </r>
  <r>
    <n v="204766"/>
    <d v="2014-07-12T00:00:00"/>
    <d v="1899-12-30T13:01:31"/>
    <x v="1"/>
    <x v="0"/>
    <x v="0"/>
    <x v="6"/>
    <x v="730"/>
    <n v="0"/>
  </r>
  <r>
    <n v="817052"/>
    <d v="2014-07-12T00:00:00"/>
    <d v="1899-12-30T09:32:05"/>
    <x v="1"/>
    <x v="0"/>
    <x v="1"/>
    <x v="8"/>
    <x v="731"/>
    <n v="0"/>
  </r>
  <r>
    <n v="622415"/>
    <d v="2014-07-13T00:00:00"/>
    <d v="1899-12-30T21:28:59"/>
    <x v="0"/>
    <x v="0"/>
    <x v="0"/>
    <x v="12"/>
    <x v="732"/>
    <n v="1"/>
  </r>
  <r>
    <n v="569877"/>
    <d v="2014-07-16T00:00:00"/>
    <d v="1899-12-30T09:44:13"/>
    <x v="1"/>
    <x v="0"/>
    <x v="0"/>
    <x v="12"/>
    <x v="733"/>
    <n v="0"/>
  </r>
  <r>
    <n v="339815"/>
    <d v="2014-07-13T00:00:00"/>
    <d v="1899-12-30T17:36:26"/>
    <x v="1"/>
    <x v="0"/>
    <x v="0"/>
    <x v="1"/>
    <x v="734"/>
    <n v="0"/>
  </r>
  <r>
    <n v="729349"/>
    <d v="2014-07-13T00:00:00"/>
    <d v="1899-12-30T17:36:57"/>
    <x v="1"/>
    <x v="0"/>
    <x v="0"/>
    <x v="1"/>
    <x v="735"/>
    <n v="0"/>
  </r>
  <r>
    <n v="434358"/>
    <d v="2014-07-13T00:00:00"/>
    <d v="1899-12-30T16:12:01"/>
    <x v="1"/>
    <x v="0"/>
    <x v="6"/>
    <x v="12"/>
    <x v="736"/>
    <n v="0"/>
  </r>
  <r>
    <n v="641740"/>
    <d v="2014-07-14T00:00:00"/>
    <d v="1899-12-30T20:00:05"/>
    <x v="1"/>
    <x v="0"/>
    <x v="1"/>
    <x v="12"/>
    <x v="737"/>
    <n v="0"/>
  </r>
  <r>
    <n v="915321"/>
    <d v="2014-07-14T00:00:00"/>
    <d v="1899-12-30T20:03:22"/>
    <x v="1"/>
    <x v="1"/>
    <x v="1"/>
    <x v="12"/>
    <x v="738"/>
    <n v="0"/>
  </r>
  <r>
    <n v="439149"/>
    <d v="2014-07-14T00:00:00"/>
    <d v="1899-12-30T18:23:39"/>
    <x v="1"/>
    <x v="1"/>
    <x v="1"/>
    <x v="12"/>
    <x v="739"/>
    <n v="0"/>
  </r>
  <r>
    <n v="545838"/>
    <d v="2014-07-14T00:00:00"/>
    <d v="1899-12-30T18:24:39"/>
    <x v="0"/>
    <x v="1"/>
    <x v="1"/>
    <x v="12"/>
    <x v="740"/>
    <n v="1"/>
  </r>
  <r>
    <n v="276379"/>
    <d v="2014-07-14T00:00:00"/>
    <d v="1899-12-30T20:08:34"/>
    <x v="1"/>
    <x v="0"/>
    <x v="0"/>
    <x v="11"/>
    <x v="741"/>
    <n v="0"/>
  </r>
  <r>
    <n v="977339"/>
    <d v="2014-07-14T00:00:00"/>
    <d v="1899-12-30T06:50:47"/>
    <x v="0"/>
    <x v="1"/>
    <x v="0"/>
    <x v="12"/>
    <x v="742"/>
    <n v="1"/>
  </r>
  <r>
    <n v="828999"/>
    <d v="2014-07-14T00:00:00"/>
    <d v="1899-12-30T06:51:52"/>
    <x v="1"/>
    <x v="0"/>
    <x v="0"/>
    <x v="12"/>
    <x v="743"/>
    <n v="0"/>
  </r>
  <r>
    <n v="549839"/>
    <d v="2014-07-14T00:00:00"/>
    <d v="1899-12-30T06:55:06"/>
    <x v="0"/>
    <x v="0"/>
    <x v="0"/>
    <x v="12"/>
    <x v="744"/>
    <n v="1"/>
  </r>
  <r>
    <n v="776820"/>
    <d v="2014-07-14T00:00:00"/>
    <d v="1899-12-30T11:17:06"/>
    <x v="0"/>
    <x v="0"/>
    <x v="1"/>
    <x v="12"/>
    <x v="745"/>
    <n v="1"/>
  </r>
  <r>
    <n v="758701"/>
    <d v="2014-07-14T00:00:00"/>
    <d v="1899-12-30T11:18:47"/>
    <x v="1"/>
    <x v="0"/>
    <x v="1"/>
    <x v="12"/>
    <x v="746"/>
    <n v="0"/>
  </r>
  <r>
    <n v="383202"/>
    <d v="2014-07-14T00:00:00"/>
    <d v="1899-12-30T11:19:24"/>
    <x v="0"/>
    <x v="1"/>
    <x v="1"/>
    <x v="12"/>
    <x v="747"/>
    <n v="1"/>
  </r>
  <r>
    <n v="167846"/>
    <d v="2014-07-14T00:00:00"/>
    <d v="1899-12-30T11:17:30"/>
    <x v="0"/>
    <x v="1"/>
    <x v="1"/>
    <x v="12"/>
    <x v="748"/>
    <n v="1"/>
  </r>
  <r>
    <n v="543747"/>
    <d v="2014-07-14T00:00:00"/>
    <d v="1899-12-30T10:21:36"/>
    <x v="1"/>
    <x v="0"/>
    <x v="1"/>
    <x v="12"/>
    <x v="749"/>
    <n v="0"/>
  </r>
  <r>
    <n v="904605"/>
    <d v="2014-07-14T00:00:00"/>
    <d v="1899-12-30T04:05:49"/>
    <x v="1"/>
    <x v="0"/>
    <x v="1"/>
    <x v="12"/>
    <x v="161"/>
    <n v="0"/>
  </r>
  <r>
    <n v="233602"/>
    <d v="2014-07-14T00:00:00"/>
    <d v="1899-12-30T14:54:34"/>
    <x v="1"/>
    <x v="0"/>
    <x v="1"/>
    <x v="5"/>
    <x v="750"/>
    <n v="0"/>
  </r>
  <r>
    <n v="968462"/>
    <d v="2014-07-15T00:00:00"/>
    <d v="1899-12-30T11:36:04"/>
    <x v="1"/>
    <x v="0"/>
    <x v="4"/>
    <x v="12"/>
    <x v="751"/>
    <n v="0"/>
  </r>
  <r>
    <n v="321567"/>
    <d v="2014-07-15T00:00:00"/>
    <d v="1899-12-30T17:36:22"/>
    <x v="0"/>
    <x v="0"/>
    <x v="5"/>
    <x v="11"/>
    <x v="752"/>
    <n v="1"/>
  </r>
  <r>
    <n v="699493"/>
    <d v="2014-07-15T00:00:00"/>
    <d v="1899-12-30T11:34:41"/>
    <x v="1"/>
    <x v="0"/>
    <x v="0"/>
    <x v="0"/>
    <x v="753"/>
    <n v="0"/>
  </r>
  <r>
    <n v="511167"/>
    <d v="2014-07-15T00:00:00"/>
    <d v="1899-12-30T15:21:34"/>
    <x v="1"/>
    <x v="0"/>
    <x v="1"/>
    <x v="12"/>
    <x v="754"/>
    <n v="0"/>
  </r>
  <r>
    <n v="661288"/>
    <d v="2014-07-15T00:00:00"/>
    <d v="1899-12-30T07:12:02"/>
    <x v="1"/>
    <x v="0"/>
    <x v="2"/>
    <x v="3"/>
    <x v="755"/>
    <n v="0"/>
  </r>
  <r>
    <n v="336100"/>
    <d v="2014-07-15T00:00:00"/>
    <d v="1899-12-30T11:45:40"/>
    <x v="1"/>
    <x v="0"/>
    <x v="1"/>
    <x v="1"/>
    <x v="756"/>
    <n v="0"/>
  </r>
  <r>
    <n v="359450"/>
    <d v="2014-07-20T00:00:00"/>
    <d v="1899-12-30T12:56:15"/>
    <x v="1"/>
    <x v="0"/>
    <x v="1"/>
    <x v="1"/>
    <x v="757"/>
    <n v="0"/>
  </r>
  <r>
    <n v="934807"/>
    <d v="2014-07-15T00:00:00"/>
    <d v="1899-12-30T17:11:06"/>
    <x v="1"/>
    <x v="1"/>
    <x v="0"/>
    <x v="6"/>
    <x v="758"/>
    <n v="0"/>
  </r>
  <r>
    <n v="49980"/>
    <d v="2014-07-15T00:00:00"/>
    <d v="1899-12-30T02:04:05"/>
    <x v="1"/>
    <x v="0"/>
    <x v="1"/>
    <x v="12"/>
    <x v="759"/>
    <n v="0"/>
  </r>
  <r>
    <n v="560870"/>
    <d v="2014-07-16T00:00:00"/>
    <d v="1899-12-30T10:28:38"/>
    <x v="0"/>
    <x v="0"/>
    <x v="8"/>
    <x v="6"/>
    <x v="760"/>
    <n v="1"/>
  </r>
  <r>
    <n v="128021"/>
    <d v="2014-07-16T00:00:00"/>
    <d v="1899-12-30T17:34:14"/>
    <x v="1"/>
    <x v="1"/>
    <x v="1"/>
    <x v="11"/>
    <x v="761"/>
    <n v="0"/>
  </r>
  <r>
    <n v="678497"/>
    <d v="2014-07-16T00:00:00"/>
    <d v="1899-12-30T16:18:11"/>
    <x v="1"/>
    <x v="1"/>
    <x v="3"/>
    <x v="12"/>
    <x v="762"/>
    <n v="0"/>
  </r>
  <r>
    <n v="568508"/>
    <d v="2014-07-16T00:00:00"/>
    <d v="1899-12-30T16:19:56"/>
    <x v="0"/>
    <x v="1"/>
    <x v="3"/>
    <x v="12"/>
    <x v="763"/>
    <n v="1"/>
  </r>
  <r>
    <n v="18213"/>
    <d v="2014-07-16T00:00:00"/>
    <d v="1899-12-30T16:20:34"/>
    <x v="0"/>
    <x v="1"/>
    <x v="3"/>
    <x v="12"/>
    <x v="198"/>
    <n v="1"/>
  </r>
  <r>
    <n v="965502"/>
    <d v="2014-07-16T00:00:00"/>
    <d v="1899-12-30T06:53:53"/>
    <x v="1"/>
    <x v="0"/>
    <x v="1"/>
    <x v="11"/>
    <x v="764"/>
    <n v="0"/>
  </r>
  <r>
    <n v="706970"/>
    <d v="2014-07-16T00:00:00"/>
    <d v="1899-12-30T19:24:10"/>
    <x v="1"/>
    <x v="0"/>
    <x v="2"/>
    <x v="11"/>
    <x v="765"/>
    <n v="0"/>
  </r>
  <r>
    <n v="53766"/>
    <d v="2014-07-16T00:00:00"/>
    <d v="1899-12-30T19:24:37"/>
    <x v="1"/>
    <x v="0"/>
    <x v="2"/>
    <x v="11"/>
    <x v="766"/>
    <n v="0"/>
  </r>
  <r>
    <n v="819022"/>
    <d v="2014-07-16T00:00:00"/>
    <d v="1899-12-30T12:29:38"/>
    <x v="0"/>
    <x v="1"/>
    <x v="1"/>
    <x v="3"/>
    <x v="767"/>
    <n v="1"/>
  </r>
  <r>
    <n v="552802"/>
    <d v="2014-07-16T00:00:00"/>
    <d v="1899-12-30T11:41:37"/>
    <x v="1"/>
    <x v="0"/>
    <x v="0"/>
    <x v="1"/>
    <x v="768"/>
    <n v="0"/>
  </r>
  <r>
    <n v="542141"/>
    <d v="2014-07-22T00:00:00"/>
    <d v="1899-12-30T21:05:55"/>
    <x v="0"/>
    <x v="0"/>
    <x v="0"/>
    <x v="3"/>
    <x v="769"/>
    <n v="1"/>
  </r>
  <r>
    <n v="620985"/>
    <d v="2014-07-16T00:00:00"/>
    <d v="1899-12-30T12:06:55"/>
    <x v="1"/>
    <x v="0"/>
    <x v="1"/>
    <x v="3"/>
    <x v="770"/>
    <n v="0"/>
  </r>
  <r>
    <n v="686841"/>
    <d v="2014-07-26T00:00:00"/>
    <d v="1899-12-30T12:55:43"/>
    <x v="0"/>
    <x v="1"/>
    <x v="1"/>
    <x v="1"/>
    <x v="771"/>
    <n v="1"/>
  </r>
  <r>
    <n v="902523"/>
    <d v="2014-07-17T00:00:00"/>
    <d v="1899-12-30T03:52:11"/>
    <x v="1"/>
    <x v="0"/>
    <x v="0"/>
    <x v="1"/>
    <x v="772"/>
    <n v="0"/>
  </r>
  <r>
    <n v="414795"/>
    <d v="2014-07-17T00:00:00"/>
    <d v="1899-12-30T13:36:43"/>
    <x v="1"/>
    <x v="0"/>
    <x v="2"/>
    <x v="1"/>
    <x v="773"/>
    <n v="0"/>
  </r>
  <r>
    <n v="908749"/>
    <d v="2014-07-17T00:00:00"/>
    <d v="1899-12-30T13:37:20"/>
    <x v="1"/>
    <x v="0"/>
    <x v="2"/>
    <x v="1"/>
    <x v="774"/>
    <n v="0"/>
  </r>
  <r>
    <n v="219096"/>
    <d v="2014-07-17T00:00:00"/>
    <d v="1899-12-30T13:38:13"/>
    <x v="1"/>
    <x v="0"/>
    <x v="2"/>
    <x v="1"/>
    <x v="775"/>
    <n v="0"/>
  </r>
  <r>
    <n v="78350"/>
    <d v="2014-07-17T00:00:00"/>
    <d v="1899-12-30T18:46:20"/>
    <x v="1"/>
    <x v="0"/>
    <x v="4"/>
    <x v="12"/>
    <x v="776"/>
    <n v="0"/>
  </r>
  <r>
    <n v="412418"/>
    <d v="2014-07-17T00:00:00"/>
    <d v="1899-12-30T18:47:00"/>
    <x v="1"/>
    <x v="0"/>
    <x v="4"/>
    <x v="12"/>
    <x v="777"/>
    <n v="0"/>
  </r>
  <r>
    <n v="857879"/>
    <d v="2014-07-17T00:00:00"/>
    <d v="1899-12-30T18:48:38"/>
    <x v="0"/>
    <x v="0"/>
    <x v="4"/>
    <x v="12"/>
    <x v="778"/>
    <n v="1"/>
  </r>
  <r>
    <n v="866111"/>
    <d v="2014-07-17T00:00:00"/>
    <d v="1899-12-30T17:56:34"/>
    <x v="1"/>
    <x v="0"/>
    <x v="1"/>
    <x v="8"/>
    <x v="779"/>
    <n v="0"/>
  </r>
  <r>
    <n v="892761"/>
    <d v="2014-07-17T00:00:00"/>
    <d v="1899-12-30T17:17:23"/>
    <x v="1"/>
    <x v="0"/>
    <x v="0"/>
    <x v="1"/>
    <x v="780"/>
    <n v="0"/>
  </r>
  <r>
    <n v="176980"/>
    <d v="2014-07-17T00:00:00"/>
    <d v="1899-12-30T17:17:47"/>
    <x v="1"/>
    <x v="0"/>
    <x v="0"/>
    <x v="1"/>
    <x v="781"/>
    <n v="0"/>
  </r>
  <r>
    <n v="735436"/>
    <d v="2014-07-17T00:00:00"/>
    <d v="1899-12-30T18:29:00"/>
    <x v="0"/>
    <x v="1"/>
    <x v="0"/>
    <x v="8"/>
    <x v="782"/>
    <n v="1"/>
  </r>
  <r>
    <n v="866300"/>
    <d v="2014-07-17T00:00:00"/>
    <d v="1899-12-30T15:20:15"/>
    <x v="1"/>
    <x v="0"/>
    <x v="6"/>
    <x v="3"/>
    <x v="783"/>
    <n v="0"/>
  </r>
  <r>
    <n v="438195"/>
    <d v="2014-07-22T00:00:00"/>
    <d v="1899-12-30T19:05:31"/>
    <x v="1"/>
    <x v="1"/>
    <x v="2"/>
    <x v="5"/>
    <x v="784"/>
    <n v="0"/>
  </r>
  <r>
    <n v="88234"/>
    <d v="2014-07-18T00:00:00"/>
    <d v="1899-12-30T14:24:21"/>
    <x v="1"/>
    <x v="0"/>
    <x v="6"/>
    <x v="3"/>
    <x v="785"/>
    <n v="0"/>
  </r>
  <r>
    <n v="385051"/>
    <d v="2014-07-18T00:00:00"/>
    <d v="1899-12-30T12:47:04"/>
    <x v="1"/>
    <x v="0"/>
    <x v="1"/>
    <x v="3"/>
    <x v="786"/>
    <n v="0"/>
  </r>
  <r>
    <n v="322530"/>
    <d v="2014-07-18T00:00:00"/>
    <d v="1899-12-30T12:47:35"/>
    <x v="0"/>
    <x v="0"/>
    <x v="1"/>
    <x v="3"/>
    <x v="787"/>
    <n v="1"/>
  </r>
  <r>
    <n v="631387"/>
    <d v="2014-07-18T00:00:00"/>
    <d v="1899-12-30T12:51:03"/>
    <x v="0"/>
    <x v="0"/>
    <x v="1"/>
    <x v="3"/>
    <x v="788"/>
    <n v="1"/>
  </r>
  <r>
    <n v="924631"/>
    <d v="2014-07-22T00:00:00"/>
    <d v="1899-12-30T09:39:17"/>
    <x v="0"/>
    <x v="0"/>
    <x v="6"/>
    <x v="12"/>
    <x v="789"/>
    <n v="1"/>
  </r>
  <r>
    <n v="823234"/>
    <d v="2014-07-22T00:00:00"/>
    <d v="1899-12-30T09:42:23"/>
    <x v="1"/>
    <x v="0"/>
    <x v="6"/>
    <x v="12"/>
    <x v="790"/>
    <n v="0"/>
  </r>
  <r>
    <n v="515022"/>
    <d v="2014-07-18T00:00:00"/>
    <d v="1899-12-30T14:16:58"/>
    <x v="0"/>
    <x v="0"/>
    <x v="0"/>
    <x v="6"/>
    <x v="791"/>
    <n v="1"/>
  </r>
  <r>
    <n v="873591"/>
    <d v="2014-07-18T00:00:00"/>
    <d v="1899-12-30T14:18:31"/>
    <x v="1"/>
    <x v="0"/>
    <x v="0"/>
    <x v="6"/>
    <x v="792"/>
    <n v="0"/>
  </r>
  <r>
    <n v="868701"/>
    <d v="2014-07-18T00:00:00"/>
    <d v="1899-12-30T14:19:42"/>
    <x v="1"/>
    <x v="1"/>
    <x v="0"/>
    <x v="6"/>
    <x v="793"/>
    <n v="0"/>
  </r>
  <r>
    <n v="322926"/>
    <d v="2014-07-18T00:00:00"/>
    <d v="1899-12-30T11:13:33"/>
    <x v="0"/>
    <x v="0"/>
    <x v="6"/>
    <x v="11"/>
    <x v="794"/>
    <n v="1"/>
  </r>
  <r>
    <n v="232998"/>
    <d v="2014-07-18T00:00:00"/>
    <d v="1899-12-30T11:13:54"/>
    <x v="1"/>
    <x v="0"/>
    <x v="6"/>
    <x v="11"/>
    <x v="795"/>
    <n v="0"/>
  </r>
  <r>
    <n v="67001"/>
    <d v="2014-07-18T00:00:00"/>
    <d v="1899-12-30T15:03:49"/>
    <x v="1"/>
    <x v="0"/>
    <x v="1"/>
    <x v="12"/>
    <x v="796"/>
    <n v="0"/>
  </r>
  <r>
    <n v="325045"/>
    <d v="2014-07-18T00:00:00"/>
    <d v="1899-12-30T15:04:20"/>
    <x v="1"/>
    <x v="0"/>
    <x v="1"/>
    <x v="12"/>
    <x v="797"/>
    <n v="0"/>
  </r>
  <r>
    <n v="364042"/>
    <d v="2014-07-18T00:00:00"/>
    <d v="1899-12-30T15:04:51"/>
    <x v="1"/>
    <x v="0"/>
    <x v="1"/>
    <x v="12"/>
    <x v="798"/>
    <n v="0"/>
  </r>
  <r>
    <n v="978447"/>
    <d v="2014-07-18T00:00:00"/>
    <d v="1899-12-30T15:05:50"/>
    <x v="0"/>
    <x v="1"/>
    <x v="1"/>
    <x v="12"/>
    <x v="799"/>
    <n v="1"/>
  </r>
  <r>
    <n v="708890"/>
    <d v="2014-07-18T00:00:00"/>
    <d v="1899-12-30T13:25:46"/>
    <x v="1"/>
    <x v="0"/>
    <x v="2"/>
    <x v="1"/>
    <x v="800"/>
    <n v="0"/>
  </r>
  <r>
    <n v="142086"/>
    <d v="2014-07-18T00:00:00"/>
    <d v="1899-12-30T13:28:46"/>
    <x v="0"/>
    <x v="0"/>
    <x v="2"/>
    <x v="1"/>
    <x v="801"/>
    <n v="1"/>
  </r>
  <r>
    <n v="55751"/>
    <d v="2014-07-18T00:00:00"/>
    <d v="1899-12-30T13:29:13"/>
    <x v="0"/>
    <x v="1"/>
    <x v="2"/>
    <x v="1"/>
    <x v="802"/>
    <n v="1"/>
  </r>
  <r>
    <n v="612997"/>
    <d v="2014-07-19T00:00:00"/>
    <d v="1899-12-30T11:50:33"/>
    <x v="1"/>
    <x v="0"/>
    <x v="0"/>
    <x v="12"/>
    <x v="803"/>
    <n v="0"/>
  </r>
  <r>
    <n v="22091"/>
    <d v="2014-07-20T00:00:00"/>
    <d v="1899-12-30T09:19:25"/>
    <x v="1"/>
    <x v="1"/>
    <x v="2"/>
    <x v="11"/>
    <x v="804"/>
    <n v="0"/>
  </r>
  <r>
    <n v="721792"/>
    <d v="2014-07-24T00:00:00"/>
    <d v="1899-12-30T12:58:50"/>
    <x v="0"/>
    <x v="0"/>
    <x v="2"/>
    <x v="1"/>
    <x v="805"/>
    <n v="1"/>
  </r>
  <r>
    <n v="682173"/>
    <d v="2014-07-24T00:00:00"/>
    <d v="1899-12-30T12:59:44"/>
    <x v="0"/>
    <x v="0"/>
    <x v="2"/>
    <x v="1"/>
    <x v="806"/>
    <n v="1"/>
  </r>
  <r>
    <n v="978831"/>
    <d v="2014-07-21T00:00:00"/>
    <d v="1899-12-30T17:02:39"/>
    <x v="1"/>
    <x v="0"/>
    <x v="1"/>
    <x v="3"/>
    <x v="807"/>
    <n v="0"/>
  </r>
  <r>
    <n v="253384"/>
    <d v="2014-07-21T00:00:00"/>
    <d v="1899-12-30T17:03:17"/>
    <x v="1"/>
    <x v="0"/>
    <x v="1"/>
    <x v="3"/>
    <x v="808"/>
    <n v="0"/>
  </r>
  <r>
    <n v="817265"/>
    <d v="2014-07-21T00:00:00"/>
    <d v="1899-12-30T18:14:38"/>
    <x v="1"/>
    <x v="0"/>
    <x v="6"/>
    <x v="6"/>
    <x v="809"/>
    <n v="0"/>
  </r>
  <r>
    <n v="734018"/>
    <d v="2014-07-21T00:00:00"/>
    <d v="1899-12-30T18:17:15"/>
    <x v="0"/>
    <x v="0"/>
    <x v="6"/>
    <x v="6"/>
    <x v="810"/>
    <n v="1"/>
  </r>
  <r>
    <n v="527009"/>
    <d v="2014-08-01T00:00:00"/>
    <d v="1899-12-30T17:59:56"/>
    <x v="1"/>
    <x v="0"/>
    <x v="6"/>
    <x v="6"/>
    <x v="811"/>
    <n v="0"/>
  </r>
  <r>
    <n v="897407"/>
    <d v="2014-08-13T00:00:00"/>
    <d v="1899-12-30T17:19:58"/>
    <x v="0"/>
    <x v="0"/>
    <x v="6"/>
    <x v="11"/>
    <x v="812"/>
    <n v="1"/>
  </r>
  <r>
    <n v="515923"/>
    <d v="2014-08-13T00:00:00"/>
    <d v="1899-12-30T17:20:15"/>
    <x v="1"/>
    <x v="1"/>
    <x v="6"/>
    <x v="11"/>
    <x v="813"/>
    <n v="0"/>
  </r>
  <r>
    <n v="138577"/>
    <d v="2014-07-21T00:00:00"/>
    <d v="1899-12-30T13:13:22"/>
    <x v="1"/>
    <x v="0"/>
    <x v="1"/>
    <x v="5"/>
    <x v="814"/>
    <n v="0"/>
  </r>
  <r>
    <n v="972571"/>
    <d v="2014-07-21T00:00:00"/>
    <d v="1899-12-30T13:15:20"/>
    <x v="0"/>
    <x v="0"/>
    <x v="1"/>
    <x v="5"/>
    <x v="815"/>
    <n v="1"/>
  </r>
  <r>
    <n v="903288"/>
    <d v="2014-07-21T00:00:00"/>
    <d v="1899-12-30T17:55:57"/>
    <x v="1"/>
    <x v="0"/>
    <x v="4"/>
    <x v="5"/>
    <x v="816"/>
    <n v="0"/>
  </r>
  <r>
    <n v="45861"/>
    <d v="2014-07-21T00:00:00"/>
    <d v="1899-12-30T18:58:27"/>
    <x v="1"/>
    <x v="0"/>
    <x v="1"/>
    <x v="11"/>
    <x v="817"/>
    <n v="0"/>
  </r>
  <r>
    <n v="767327"/>
    <d v="2014-07-21T00:00:00"/>
    <d v="1899-12-30T11:54:35"/>
    <x v="0"/>
    <x v="0"/>
    <x v="5"/>
    <x v="0"/>
    <x v="818"/>
    <n v="1"/>
  </r>
  <r>
    <n v="816124"/>
    <d v="2014-07-21T00:00:00"/>
    <d v="1899-12-30T11:55:07"/>
    <x v="0"/>
    <x v="0"/>
    <x v="5"/>
    <x v="0"/>
    <x v="819"/>
    <n v="1"/>
  </r>
  <r>
    <n v="718500"/>
    <d v="2014-07-24T00:00:00"/>
    <d v="1899-12-30T08:39:08"/>
    <x v="0"/>
    <x v="0"/>
    <x v="0"/>
    <x v="12"/>
    <x v="820"/>
    <n v="1"/>
  </r>
  <r>
    <n v="357434"/>
    <d v="2014-07-24T00:00:00"/>
    <d v="1899-12-30T08:40:14"/>
    <x v="1"/>
    <x v="1"/>
    <x v="0"/>
    <x v="12"/>
    <x v="821"/>
    <n v="0"/>
  </r>
  <r>
    <n v="195576"/>
    <d v="2014-07-22T00:00:00"/>
    <d v="1899-12-30T16:33:16"/>
    <x v="1"/>
    <x v="0"/>
    <x v="0"/>
    <x v="6"/>
    <x v="822"/>
    <n v="0"/>
  </r>
  <r>
    <n v="83781"/>
    <d v="2014-07-22T00:00:00"/>
    <d v="1899-12-30T23:44:34"/>
    <x v="0"/>
    <x v="0"/>
    <x v="0"/>
    <x v="8"/>
    <x v="823"/>
    <n v="1"/>
  </r>
  <r>
    <n v="194285"/>
    <d v="2014-07-22T00:00:00"/>
    <d v="1899-12-30T16:30:07"/>
    <x v="1"/>
    <x v="0"/>
    <x v="0"/>
    <x v="12"/>
    <x v="824"/>
    <n v="0"/>
  </r>
  <r>
    <n v="486811"/>
    <d v="2014-07-22T00:00:00"/>
    <d v="1899-12-30T10:03:18"/>
    <x v="1"/>
    <x v="0"/>
    <x v="1"/>
    <x v="8"/>
    <x v="825"/>
    <n v="0"/>
  </r>
  <r>
    <n v="863832"/>
    <d v="2014-07-22T00:00:00"/>
    <d v="1899-12-30T17:46:29"/>
    <x v="1"/>
    <x v="0"/>
    <x v="5"/>
    <x v="3"/>
    <x v="826"/>
    <n v="0"/>
  </r>
  <r>
    <n v="458519"/>
    <d v="2014-07-22T00:00:00"/>
    <d v="1899-12-30T17:47:32"/>
    <x v="1"/>
    <x v="0"/>
    <x v="5"/>
    <x v="3"/>
    <x v="827"/>
    <n v="0"/>
  </r>
  <r>
    <n v="669162"/>
    <d v="2014-07-22T00:00:00"/>
    <d v="1899-12-30T17:48:32"/>
    <x v="0"/>
    <x v="0"/>
    <x v="5"/>
    <x v="3"/>
    <x v="828"/>
    <n v="1"/>
  </r>
  <r>
    <n v="707384"/>
    <d v="2014-07-22T00:00:00"/>
    <d v="1899-12-30T13:23:26"/>
    <x v="1"/>
    <x v="0"/>
    <x v="0"/>
    <x v="11"/>
    <x v="829"/>
    <n v="0"/>
  </r>
  <r>
    <n v="704619"/>
    <d v="2014-07-22T00:00:00"/>
    <d v="1899-12-30T13:23:53"/>
    <x v="1"/>
    <x v="0"/>
    <x v="0"/>
    <x v="11"/>
    <x v="830"/>
    <n v="0"/>
  </r>
  <r>
    <n v="28310"/>
    <d v="2014-07-22T00:00:00"/>
    <d v="1899-12-30T23:39:56"/>
    <x v="0"/>
    <x v="0"/>
    <x v="4"/>
    <x v="12"/>
    <x v="831"/>
    <n v="1"/>
  </r>
  <r>
    <n v="498363"/>
    <d v="2014-07-22T00:00:00"/>
    <d v="1899-12-30T15:22:32"/>
    <x v="1"/>
    <x v="0"/>
    <x v="0"/>
    <x v="12"/>
    <x v="832"/>
    <n v="0"/>
  </r>
  <r>
    <n v="188744"/>
    <d v="2014-07-22T00:00:00"/>
    <d v="1899-12-30T15:25:57"/>
    <x v="0"/>
    <x v="0"/>
    <x v="0"/>
    <x v="12"/>
    <x v="833"/>
    <n v="1"/>
  </r>
  <r>
    <n v="264099"/>
    <d v="2014-07-22T00:00:00"/>
    <d v="1899-12-30T15:26:52"/>
    <x v="0"/>
    <x v="0"/>
    <x v="0"/>
    <x v="12"/>
    <x v="834"/>
    <n v="1"/>
  </r>
  <r>
    <n v="999758"/>
    <d v="2014-07-22T00:00:00"/>
    <d v="1899-12-30T08:53:34"/>
    <x v="1"/>
    <x v="1"/>
    <x v="3"/>
    <x v="11"/>
    <x v="835"/>
    <n v="0"/>
  </r>
  <r>
    <n v="451952"/>
    <d v="2014-07-22T00:00:00"/>
    <d v="1899-12-30T08:55:57"/>
    <x v="0"/>
    <x v="1"/>
    <x v="3"/>
    <x v="11"/>
    <x v="836"/>
    <n v="1"/>
  </r>
  <r>
    <n v="158508"/>
    <d v="2014-07-23T00:00:00"/>
    <d v="1899-12-30T07:36:05"/>
    <x v="1"/>
    <x v="0"/>
    <x v="1"/>
    <x v="8"/>
    <x v="837"/>
    <n v="0"/>
  </r>
  <r>
    <n v="456675"/>
    <d v="2014-07-23T00:00:00"/>
    <d v="1899-12-30T14:11:39"/>
    <x v="1"/>
    <x v="0"/>
    <x v="1"/>
    <x v="6"/>
    <x v="838"/>
    <n v="0"/>
  </r>
  <r>
    <n v="123710"/>
    <d v="2014-07-23T00:00:00"/>
    <d v="1899-12-30T13:58:19"/>
    <x v="1"/>
    <x v="0"/>
    <x v="2"/>
    <x v="5"/>
    <x v="839"/>
    <n v="0"/>
  </r>
  <r>
    <n v="273732"/>
    <d v="2014-07-23T00:00:00"/>
    <d v="1899-12-30T13:44:04"/>
    <x v="0"/>
    <x v="1"/>
    <x v="0"/>
    <x v="3"/>
    <x v="840"/>
    <n v="1"/>
  </r>
  <r>
    <n v="760812"/>
    <d v="2014-07-23T00:00:00"/>
    <d v="1899-12-30T16:24:58"/>
    <x v="1"/>
    <x v="0"/>
    <x v="5"/>
    <x v="12"/>
    <x v="841"/>
    <n v="0"/>
  </r>
  <r>
    <n v="310070"/>
    <d v="2014-07-29T00:00:00"/>
    <d v="1899-12-30T14:49:02"/>
    <x v="1"/>
    <x v="0"/>
    <x v="5"/>
    <x v="12"/>
    <x v="842"/>
    <n v="0"/>
  </r>
  <r>
    <n v="861705"/>
    <d v="2014-07-23T00:00:00"/>
    <d v="1899-12-30T08:56:00"/>
    <x v="0"/>
    <x v="0"/>
    <x v="1"/>
    <x v="8"/>
    <x v="843"/>
    <n v="1"/>
  </r>
  <r>
    <n v="789524"/>
    <d v="2014-07-23T00:00:00"/>
    <d v="1899-12-30T14:36:22"/>
    <x v="1"/>
    <x v="0"/>
    <x v="1"/>
    <x v="12"/>
    <x v="844"/>
    <n v="0"/>
  </r>
  <r>
    <n v="634091"/>
    <d v="2014-07-23T00:00:00"/>
    <d v="1899-12-30T03:40:53"/>
    <x v="1"/>
    <x v="0"/>
    <x v="0"/>
    <x v="12"/>
    <x v="845"/>
    <n v="0"/>
  </r>
  <r>
    <n v="811700"/>
    <d v="2014-07-23T00:00:00"/>
    <d v="1899-12-30T03:45:32"/>
    <x v="0"/>
    <x v="0"/>
    <x v="0"/>
    <x v="12"/>
    <x v="846"/>
    <n v="1"/>
  </r>
  <r>
    <n v="629557"/>
    <d v="2014-07-23T00:00:00"/>
    <d v="1899-12-30T03:46:44"/>
    <x v="1"/>
    <x v="0"/>
    <x v="0"/>
    <x v="12"/>
    <x v="847"/>
    <n v="0"/>
  </r>
  <r>
    <n v="437442"/>
    <d v="2014-07-24T00:00:00"/>
    <d v="1899-12-30T09:07:58"/>
    <x v="1"/>
    <x v="0"/>
    <x v="1"/>
    <x v="8"/>
    <x v="848"/>
    <n v="0"/>
  </r>
  <r>
    <n v="751267"/>
    <d v="2014-07-24T00:00:00"/>
    <d v="1899-12-30T18:56:55"/>
    <x v="1"/>
    <x v="0"/>
    <x v="0"/>
    <x v="12"/>
    <x v="849"/>
    <n v="0"/>
  </r>
  <r>
    <n v="500570"/>
    <d v="2014-07-24T00:00:00"/>
    <d v="1899-12-30T10:57:36"/>
    <x v="0"/>
    <x v="1"/>
    <x v="1"/>
    <x v="1"/>
    <x v="850"/>
    <n v="1"/>
  </r>
  <r>
    <n v="52902"/>
    <d v="2014-07-24T00:00:00"/>
    <d v="1899-12-30T10:58:00"/>
    <x v="1"/>
    <x v="0"/>
    <x v="1"/>
    <x v="1"/>
    <x v="851"/>
    <n v="0"/>
  </r>
  <r>
    <n v="666642"/>
    <d v="2014-07-24T00:00:00"/>
    <d v="1899-12-30T05:42:20"/>
    <x v="1"/>
    <x v="0"/>
    <x v="1"/>
    <x v="3"/>
    <x v="852"/>
    <n v="0"/>
  </r>
  <r>
    <n v="222116"/>
    <d v="2014-07-24T00:00:00"/>
    <d v="1899-12-30T05:43:46"/>
    <x v="1"/>
    <x v="0"/>
    <x v="1"/>
    <x v="3"/>
    <x v="853"/>
    <n v="0"/>
  </r>
  <r>
    <n v="31994"/>
    <d v="2014-07-24T00:00:00"/>
    <d v="1899-12-30T09:00:54"/>
    <x v="0"/>
    <x v="1"/>
    <x v="0"/>
    <x v="6"/>
    <x v="854"/>
    <n v="1"/>
  </r>
  <r>
    <n v="190139"/>
    <d v="2014-07-24T00:00:00"/>
    <d v="1899-12-30T11:17:57"/>
    <x v="0"/>
    <x v="1"/>
    <x v="1"/>
    <x v="6"/>
    <x v="855"/>
    <n v="1"/>
  </r>
  <r>
    <n v="568544"/>
    <d v="2014-07-24T00:00:00"/>
    <d v="1899-12-30T19:38:06"/>
    <x v="1"/>
    <x v="1"/>
    <x v="3"/>
    <x v="8"/>
    <x v="856"/>
    <n v="0"/>
  </r>
  <r>
    <n v="59497"/>
    <d v="2014-07-24T00:00:00"/>
    <d v="1899-12-30T17:00:28"/>
    <x v="1"/>
    <x v="0"/>
    <x v="1"/>
    <x v="6"/>
    <x v="857"/>
    <n v="0"/>
  </r>
  <r>
    <n v="219527"/>
    <d v="2014-07-24T00:00:00"/>
    <d v="1899-12-30T12:20:05"/>
    <x v="1"/>
    <x v="0"/>
    <x v="2"/>
    <x v="11"/>
    <x v="858"/>
    <n v="0"/>
  </r>
  <r>
    <n v="74002"/>
    <d v="2014-07-24T00:00:00"/>
    <d v="1899-12-30T12:26:23"/>
    <x v="0"/>
    <x v="0"/>
    <x v="2"/>
    <x v="11"/>
    <x v="859"/>
    <n v="1"/>
  </r>
  <r>
    <n v="711500"/>
    <d v="2014-07-24T00:00:00"/>
    <d v="1899-12-30T12:44:49"/>
    <x v="1"/>
    <x v="0"/>
    <x v="1"/>
    <x v="1"/>
    <x v="860"/>
    <n v="0"/>
  </r>
  <r>
    <n v="996718"/>
    <d v="2014-07-24T00:00:00"/>
    <d v="1899-12-30T12:44:49"/>
    <x v="0"/>
    <x v="0"/>
    <x v="1"/>
    <x v="1"/>
    <x v="861"/>
    <n v="1"/>
  </r>
  <r>
    <n v="469490"/>
    <d v="2014-07-24T00:00:00"/>
    <d v="1899-12-30T12:46:34"/>
    <x v="1"/>
    <x v="1"/>
    <x v="1"/>
    <x v="1"/>
    <x v="862"/>
    <n v="0"/>
  </r>
  <r>
    <n v="453574"/>
    <d v="2014-07-24T00:00:00"/>
    <d v="1899-12-30T12:46:57"/>
    <x v="0"/>
    <x v="0"/>
    <x v="1"/>
    <x v="1"/>
    <x v="863"/>
    <n v="1"/>
  </r>
  <r>
    <n v="723677"/>
    <d v="2014-07-24T00:00:00"/>
    <d v="1899-12-30T18:59:23"/>
    <x v="1"/>
    <x v="0"/>
    <x v="0"/>
    <x v="0"/>
    <x v="864"/>
    <n v="0"/>
  </r>
  <r>
    <n v="457162"/>
    <d v="2014-07-24T00:00:00"/>
    <d v="1899-12-30T19:01:48"/>
    <x v="1"/>
    <x v="1"/>
    <x v="0"/>
    <x v="0"/>
    <x v="865"/>
    <n v="0"/>
  </r>
  <r>
    <n v="197780"/>
    <d v="2014-07-24T00:00:00"/>
    <d v="1899-12-30T18:59:56"/>
    <x v="1"/>
    <x v="2"/>
    <x v="0"/>
    <x v="0"/>
    <x v="866"/>
    <n v="0"/>
  </r>
  <r>
    <n v="692434"/>
    <d v="2014-07-25T00:00:00"/>
    <d v="1899-12-30T14:00:40"/>
    <x v="0"/>
    <x v="0"/>
    <x v="1"/>
    <x v="12"/>
    <x v="867"/>
    <n v="1"/>
  </r>
  <r>
    <n v="112554"/>
    <d v="2014-07-25T00:00:00"/>
    <d v="1899-12-30T04:47:38"/>
    <x v="1"/>
    <x v="0"/>
    <x v="2"/>
    <x v="1"/>
    <x v="868"/>
    <n v="0"/>
  </r>
  <r>
    <n v="467947"/>
    <d v="2014-07-25T00:00:00"/>
    <d v="1899-12-30T04:48:39"/>
    <x v="1"/>
    <x v="0"/>
    <x v="2"/>
    <x v="1"/>
    <x v="869"/>
    <n v="0"/>
  </r>
  <r>
    <n v="995575"/>
    <d v="2014-07-25T00:00:00"/>
    <d v="1899-12-30T15:55:27"/>
    <x v="1"/>
    <x v="1"/>
    <x v="2"/>
    <x v="1"/>
    <x v="870"/>
    <n v="0"/>
  </r>
  <r>
    <n v="237486"/>
    <d v="2014-08-02T00:00:00"/>
    <d v="1899-12-30T13:48:36"/>
    <x v="0"/>
    <x v="0"/>
    <x v="2"/>
    <x v="1"/>
    <x v="871"/>
    <n v="1"/>
  </r>
  <r>
    <n v="59551"/>
    <d v="2014-07-25T00:00:00"/>
    <d v="1899-12-30T13:13:32"/>
    <x v="1"/>
    <x v="1"/>
    <x v="3"/>
    <x v="1"/>
    <x v="872"/>
    <n v="0"/>
  </r>
  <r>
    <n v="52314"/>
    <d v="2014-07-25T00:00:00"/>
    <d v="1899-12-30T13:14:31"/>
    <x v="1"/>
    <x v="1"/>
    <x v="3"/>
    <x v="1"/>
    <x v="873"/>
    <n v="0"/>
  </r>
  <r>
    <n v="391604"/>
    <d v="2014-07-25T00:00:00"/>
    <d v="1899-12-30T13:15:41"/>
    <x v="1"/>
    <x v="1"/>
    <x v="3"/>
    <x v="1"/>
    <x v="874"/>
    <n v="0"/>
  </r>
  <r>
    <n v="34849"/>
    <d v="2014-07-25T00:00:00"/>
    <d v="1899-12-30T13:16:51"/>
    <x v="0"/>
    <x v="1"/>
    <x v="3"/>
    <x v="1"/>
    <x v="875"/>
    <n v="1"/>
  </r>
  <r>
    <n v="154535"/>
    <d v="2014-07-25T00:00:00"/>
    <d v="1899-12-30T15:57:02"/>
    <x v="1"/>
    <x v="2"/>
    <x v="0"/>
    <x v="12"/>
    <x v="876"/>
    <n v="0"/>
  </r>
  <r>
    <n v="792207"/>
    <d v="2014-07-25T00:00:00"/>
    <d v="1899-12-30T10:52:25"/>
    <x v="0"/>
    <x v="1"/>
    <x v="6"/>
    <x v="3"/>
    <x v="877"/>
    <n v="1"/>
  </r>
  <r>
    <n v="168642"/>
    <d v="2014-07-25T00:00:00"/>
    <d v="1899-12-30T22:58:35"/>
    <x v="1"/>
    <x v="0"/>
    <x v="1"/>
    <x v="5"/>
    <x v="878"/>
    <n v="0"/>
  </r>
  <r>
    <n v="189641"/>
    <d v="2014-07-25T00:00:00"/>
    <d v="1899-12-30T22:58:10"/>
    <x v="0"/>
    <x v="1"/>
    <x v="1"/>
    <x v="5"/>
    <x v="879"/>
    <n v="1"/>
  </r>
  <r>
    <n v="990452"/>
    <d v="2014-07-25T00:00:00"/>
    <d v="1899-12-30T22:58:49"/>
    <x v="0"/>
    <x v="1"/>
    <x v="1"/>
    <x v="5"/>
    <x v="880"/>
    <n v="1"/>
  </r>
  <r>
    <n v="228808"/>
    <d v="2014-07-25T00:00:00"/>
    <d v="1899-12-30T22:59:23"/>
    <x v="0"/>
    <x v="1"/>
    <x v="1"/>
    <x v="5"/>
    <x v="881"/>
    <n v="1"/>
  </r>
  <r>
    <n v="168699"/>
    <d v="2014-07-25T00:00:00"/>
    <d v="1899-12-30T09:28:16"/>
    <x v="0"/>
    <x v="1"/>
    <x v="1"/>
    <x v="8"/>
    <x v="882"/>
    <n v="1"/>
  </r>
  <r>
    <n v="855930"/>
    <d v="2014-07-25T00:00:00"/>
    <d v="1899-12-30T09:28:15"/>
    <x v="0"/>
    <x v="2"/>
    <x v="1"/>
    <x v="8"/>
    <x v="883"/>
    <n v="1"/>
  </r>
  <r>
    <n v="130541"/>
    <d v="2014-07-26T00:00:00"/>
    <d v="1899-12-30T07:53:28"/>
    <x v="0"/>
    <x v="0"/>
    <x v="1"/>
    <x v="8"/>
    <x v="884"/>
    <n v="1"/>
  </r>
  <r>
    <n v="547124"/>
    <d v="2014-07-26T00:00:00"/>
    <d v="1899-12-30T14:19:08"/>
    <x v="1"/>
    <x v="0"/>
    <x v="1"/>
    <x v="3"/>
    <x v="885"/>
    <n v="0"/>
  </r>
  <r>
    <n v="775926"/>
    <d v="2014-07-26T00:00:00"/>
    <d v="1899-12-30T14:19:39"/>
    <x v="0"/>
    <x v="0"/>
    <x v="1"/>
    <x v="3"/>
    <x v="886"/>
    <n v="1"/>
  </r>
  <r>
    <n v="331610"/>
    <d v="2014-07-26T00:00:00"/>
    <d v="1899-12-30T14:20:49"/>
    <x v="1"/>
    <x v="1"/>
    <x v="1"/>
    <x v="3"/>
    <x v="887"/>
    <n v="0"/>
  </r>
  <r>
    <n v="868266"/>
    <d v="2014-07-26T00:00:00"/>
    <d v="1899-12-30T14:21:15"/>
    <x v="0"/>
    <x v="0"/>
    <x v="1"/>
    <x v="3"/>
    <x v="888"/>
    <n v="1"/>
  </r>
  <r>
    <n v="532374"/>
    <d v="2014-07-27T00:00:00"/>
    <d v="1899-12-30T15:43:52"/>
    <x v="1"/>
    <x v="0"/>
    <x v="1"/>
    <x v="3"/>
    <x v="889"/>
    <n v="0"/>
  </r>
  <r>
    <n v="273913"/>
    <d v="2014-07-27T00:00:00"/>
    <d v="1899-12-30T15:44:20"/>
    <x v="1"/>
    <x v="0"/>
    <x v="1"/>
    <x v="3"/>
    <x v="890"/>
    <n v="0"/>
  </r>
  <r>
    <n v="729769"/>
    <d v="2014-07-27T00:00:00"/>
    <d v="1899-12-30T15:44:54"/>
    <x v="0"/>
    <x v="0"/>
    <x v="1"/>
    <x v="3"/>
    <x v="891"/>
    <n v="1"/>
  </r>
  <r>
    <n v="843913"/>
    <d v="2014-07-27T00:00:00"/>
    <d v="1899-12-30T12:32:47"/>
    <x v="1"/>
    <x v="0"/>
    <x v="2"/>
    <x v="3"/>
    <x v="892"/>
    <n v="0"/>
  </r>
  <r>
    <n v="94490"/>
    <d v="2014-07-27T00:00:00"/>
    <d v="1899-12-30T14:03:24"/>
    <x v="1"/>
    <x v="0"/>
    <x v="0"/>
    <x v="12"/>
    <x v="893"/>
    <n v="0"/>
  </r>
  <r>
    <n v="844577"/>
    <d v="2014-07-27T00:00:00"/>
    <d v="1899-12-30T07:30:29"/>
    <x v="1"/>
    <x v="0"/>
    <x v="1"/>
    <x v="6"/>
    <x v="894"/>
    <n v="0"/>
  </r>
  <r>
    <n v="975941"/>
    <d v="2014-07-28T00:00:00"/>
    <d v="1899-12-30T21:50:25"/>
    <x v="1"/>
    <x v="0"/>
    <x v="0"/>
    <x v="3"/>
    <x v="895"/>
    <n v="0"/>
  </r>
  <r>
    <n v="807597"/>
    <d v="2014-07-28T00:00:00"/>
    <d v="1899-12-30T04:18:25"/>
    <x v="1"/>
    <x v="0"/>
    <x v="0"/>
    <x v="12"/>
    <x v="896"/>
    <n v="0"/>
  </r>
  <r>
    <n v="726260"/>
    <d v="2014-07-28T00:00:00"/>
    <d v="1899-12-30T13:49:12"/>
    <x v="1"/>
    <x v="0"/>
    <x v="1"/>
    <x v="7"/>
    <x v="897"/>
    <n v="0"/>
  </r>
  <r>
    <n v="565233"/>
    <d v="2014-07-28T00:00:00"/>
    <d v="1899-12-30T13:07:53"/>
    <x v="1"/>
    <x v="0"/>
    <x v="4"/>
    <x v="6"/>
    <x v="898"/>
    <n v="0"/>
  </r>
  <r>
    <n v="596097"/>
    <d v="2014-07-28T00:00:00"/>
    <d v="1899-12-30T13:10:34"/>
    <x v="1"/>
    <x v="0"/>
    <x v="4"/>
    <x v="6"/>
    <x v="899"/>
    <n v="0"/>
  </r>
  <r>
    <n v="323756"/>
    <d v="2014-07-28T00:00:00"/>
    <d v="1899-12-30T13:12:05"/>
    <x v="0"/>
    <x v="1"/>
    <x v="4"/>
    <x v="6"/>
    <x v="900"/>
    <n v="1"/>
  </r>
  <r>
    <n v="788230"/>
    <d v="2014-07-28T00:00:00"/>
    <d v="1899-12-30T13:14:05"/>
    <x v="1"/>
    <x v="1"/>
    <x v="4"/>
    <x v="6"/>
    <x v="901"/>
    <n v="0"/>
  </r>
  <r>
    <n v="646167"/>
    <d v="2014-07-29T00:00:00"/>
    <d v="1899-12-30T06:17:22"/>
    <x v="1"/>
    <x v="0"/>
    <x v="0"/>
    <x v="6"/>
    <x v="902"/>
    <n v="0"/>
  </r>
  <r>
    <n v="155836"/>
    <d v="2014-08-01T00:00:00"/>
    <d v="1899-12-30T09:51:49"/>
    <x v="0"/>
    <x v="0"/>
    <x v="0"/>
    <x v="6"/>
    <x v="903"/>
    <n v="1"/>
  </r>
  <r>
    <n v="441985"/>
    <d v="2014-07-29T00:00:00"/>
    <d v="1899-12-30T18:53:04"/>
    <x v="1"/>
    <x v="0"/>
    <x v="0"/>
    <x v="1"/>
    <x v="904"/>
    <n v="0"/>
  </r>
  <r>
    <n v="44896"/>
    <d v="2014-07-29T00:00:00"/>
    <d v="1899-12-30T09:34:17"/>
    <x v="1"/>
    <x v="0"/>
    <x v="1"/>
    <x v="3"/>
    <x v="905"/>
    <n v="0"/>
  </r>
  <r>
    <n v="620118"/>
    <d v="2014-07-29T00:00:00"/>
    <d v="1899-12-30T10:31:29"/>
    <x v="1"/>
    <x v="0"/>
    <x v="0"/>
    <x v="12"/>
    <x v="906"/>
    <n v="0"/>
  </r>
  <r>
    <n v="249552"/>
    <d v="2014-07-29T00:00:00"/>
    <d v="1899-12-30T12:26:45"/>
    <x v="1"/>
    <x v="0"/>
    <x v="1"/>
    <x v="12"/>
    <x v="907"/>
    <n v="0"/>
  </r>
  <r>
    <n v="83479"/>
    <d v="2014-07-29T00:00:00"/>
    <d v="1899-12-30T09:48:59"/>
    <x v="1"/>
    <x v="0"/>
    <x v="2"/>
    <x v="11"/>
    <x v="908"/>
    <n v="0"/>
  </r>
  <r>
    <n v="859749"/>
    <d v="2014-07-29T00:00:00"/>
    <d v="1899-12-30T11:41:17"/>
    <x v="0"/>
    <x v="0"/>
    <x v="0"/>
    <x v="1"/>
    <x v="909"/>
    <n v="1"/>
  </r>
  <r>
    <n v="842011"/>
    <d v="2014-07-31T00:00:00"/>
    <d v="1899-12-30T17:36:52"/>
    <x v="1"/>
    <x v="1"/>
    <x v="0"/>
    <x v="1"/>
    <x v="910"/>
    <n v="0"/>
  </r>
  <r>
    <n v="264784"/>
    <d v="2014-07-31T00:00:00"/>
    <d v="1899-12-30T17:40:38"/>
    <x v="0"/>
    <x v="1"/>
    <x v="0"/>
    <x v="1"/>
    <x v="911"/>
    <n v="1"/>
  </r>
  <r>
    <n v="854925"/>
    <d v="2014-07-31T00:00:00"/>
    <d v="1899-12-30T17:41:29"/>
    <x v="1"/>
    <x v="1"/>
    <x v="0"/>
    <x v="1"/>
    <x v="912"/>
    <n v="0"/>
  </r>
  <r>
    <n v="607172"/>
    <d v="2014-07-29T00:00:00"/>
    <d v="1899-12-30T02:02:01"/>
    <x v="1"/>
    <x v="0"/>
    <x v="1"/>
    <x v="11"/>
    <x v="913"/>
    <n v="0"/>
  </r>
  <r>
    <n v="460382"/>
    <d v="2014-07-29T00:00:00"/>
    <d v="1899-12-30T13:01:21"/>
    <x v="1"/>
    <x v="0"/>
    <x v="4"/>
    <x v="1"/>
    <x v="914"/>
    <n v="0"/>
  </r>
  <r>
    <n v="986281"/>
    <d v="2014-07-29T00:00:00"/>
    <d v="1899-12-30T07:27:08"/>
    <x v="0"/>
    <x v="1"/>
    <x v="0"/>
    <x v="3"/>
    <x v="915"/>
    <n v="1"/>
  </r>
  <r>
    <n v="293153"/>
    <d v="2014-07-29T00:00:00"/>
    <d v="1899-12-30T07:27:04"/>
    <x v="1"/>
    <x v="1"/>
    <x v="0"/>
    <x v="3"/>
    <x v="916"/>
    <n v="0"/>
  </r>
  <r>
    <n v="985306"/>
    <d v="2014-07-30T00:00:00"/>
    <d v="1899-12-30T09:20:43"/>
    <x v="1"/>
    <x v="0"/>
    <x v="0"/>
    <x v="3"/>
    <x v="917"/>
    <n v="0"/>
  </r>
  <r>
    <n v="223490"/>
    <d v="2014-07-30T00:00:00"/>
    <d v="1899-12-30T18:55:56"/>
    <x v="1"/>
    <x v="0"/>
    <x v="0"/>
    <x v="3"/>
    <x v="918"/>
    <n v="0"/>
  </r>
  <r>
    <n v="869833"/>
    <d v="2014-08-04T00:00:00"/>
    <d v="1899-12-30T08:34:00"/>
    <x v="0"/>
    <x v="0"/>
    <x v="0"/>
    <x v="3"/>
    <x v="919"/>
    <n v="1"/>
  </r>
  <r>
    <n v="111712"/>
    <d v="2014-07-30T00:00:00"/>
    <d v="1899-12-30T08:05:45"/>
    <x v="1"/>
    <x v="0"/>
    <x v="0"/>
    <x v="3"/>
    <x v="920"/>
    <n v="0"/>
  </r>
  <r>
    <n v="503568"/>
    <d v="2014-07-30T00:00:00"/>
    <d v="1899-12-30T10:47:37"/>
    <x v="1"/>
    <x v="0"/>
    <x v="4"/>
    <x v="8"/>
    <x v="921"/>
    <n v="0"/>
  </r>
  <r>
    <n v="566830"/>
    <d v="2014-07-30T00:00:00"/>
    <d v="1899-12-30T11:28:52"/>
    <x v="0"/>
    <x v="0"/>
    <x v="1"/>
    <x v="6"/>
    <x v="922"/>
    <n v="1"/>
  </r>
  <r>
    <n v="94941"/>
    <d v="2014-07-30T00:00:00"/>
    <d v="1899-12-30T16:57:51"/>
    <x v="1"/>
    <x v="0"/>
    <x v="1"/>
    <x v="6"/>
    <x v="923"/>
    <n v="0"/>
  </r>
  <r>
    <n v="51271"/>
    <d v="2014-07-30T00:00:00"/>
    <d v="1899-12-30T17:01:05"/>
    <x v="1"/>
    <x v="0"/>
    <x v="1"/>
    <x v="6"/>
    <x v="924"/>
    <n v="0"/>
  </r>
  <r>
    <n v="360395"/>
    <d v="2014-07-30T00:00:00"/>
    <d v="1899-12-30T09:10:49"/>
    <x v="0"/>
    <x v="0"/>
    <x v="6"/>
    <x v="1"/>
    <x v="925"/>
    <n v="1"/>
  </r>
  <r>
    <n v="943968"/>
    <d v="2014-07-30T00:00:00"/>
    <d v="1899-12-30T09:11:07"/>
    <x v="1"/>
    <x v="1"/>
    <x v="6"/>
    <x v="1"/>
    <x v="926"/>
    <n v="0"/>
  </r>
  <r>
    <n v="963386"/>
    <d v="2014-07-30T00:00:00"/>
    <d v="1899-12-30T14:43:15"/>
    <x v="0"/>
    <x v="1"/>
    <x v="7"/>
    <x v="12"/>
    <x v="927"/>
    <n v="1"/>
  </r>
  <r>
    <n v="891106"/>
    <d v="2014-07-30T00:00:00"/>
    <d v="1899-12-30T15:25:35"/>
    <x v="1"/>
    <x v="0"/>
    <x v="2"/>
    <x v="1"/>
    <x v="928"/>
    <n v="0"/>
  </r>
  <r>
    <n v="248270"/>
    <d v="2014-07-30T00:00:00"/>
    <d v="1899-12-30T13:41:34"/>
    <x v="0"/>
    <x v="0"/>
    <x v="1"/>
    <x v="1"/>
    <x v="929"/>
    <n v="1"/>
  </r>
  <r>
    <n v="48877"/>
    <d v="2014-07-30T00:00:00"/>
    <d v="1899-12-30T14:57:36"/>
    <x v="1"/>
    <x v="0"/>
    <x v="0"/>
    <x v="3"/>
    <x v="930"/>
    <n v="0"/>
  </r>
  <r>
    <n v="828450"/>
    <d v="2014-07-30T00:00:00"/>
    <d v="1899-12-30T00:56:26"/>
    <x v="1"/>
    <x v="0"/>
    <x v="1"/>
    <x v="12"/>
    <x v="931"/>
    <n v="0"/>
  </r>
  <r>
    <n v="312667"/>
    <d v="2014-07-31T00:00:00"/>
    <d v="1899-12-30T08:43:14"/>
    <x v="1"/>
    <x v="0"/>
    <x v="0"/>
    <x v="6"/>
    <x v="932"/>
    <n v="0"/>
  </r>
  <r>
    <n v="927293"/>
    <d v="2014-07-31T00:00:00"/>
    <d v="1899-12-30T17:27:05"/>
    <x v="1"/>
    <x v="0"/>
    <x v="0"/>
    <x v="1"/>
    <x v="933"/>
    <n v="0"/>
  </r>
  <r>
    <n v="495919"/>
    <d v="2014-07-31T00:00:00"/>
    <d v="1899-12-30T14:17:46"/>
    <x v="1"/>
    <x v="0"/>
    <x v="1"/>
    <x v="6"/>
    <x v="934"/>
    <n v="0"/>
  </r>
  <r>
    <n v="593217"/>
    <d v="2014-08-01T00:00:00"/>
    <d v="1899-12-30T08:32:47"/>
    <x v="0"/>
    <x v="0"/>
    <x v="1"/>
    <x v="3"/>
    <x v="935"/>
    <n v="1"/>
  </r>
  <r>
    <n v="163587"/>
    <d v="2014-08-01T00:00:00"/>
    <d v="1899-12-30T13:32:42"/>
    <x v="1"/>
    <x v="0"/>
    <x v="0"/>
    <x v="3"/>
    <x v="936"/>
    <n v="0"/>
  </r>
  <r>
    <n v="983169"/>
    <d v="2014-08-09T00:00:00"/>
    <d v="1899-12-30T06:34:13"/>
    <x v="0"/>
    <x v="0"/>
    <x v="2"/>
    <x v="1"/>
    <x v="937"/>
    <n v="1"/>
  </r>
  <r>
    <n v="67621"/>
    <d v="2014-08-01T00:00:00"/>
    <d v="1899-12-30T14:52:21"/>
    <x v="0"/>
    <x v="0"/>
    <x v="1"/>
    <x v="5"/>
    <x v="938"/>
    <n v="1"/>
  </r>
  <r>
    <n v="588264"/>
    <d v="2014-08-01T00:00:00"/>
    <d v="1899-12-30T14:52:48"/>
    <x v="1"/>
    <x v="0"/>
    <x v="1"/>
    <x v="5"/>
    <x v="939"/>
    <n v="0"/>
  </r>
  <r>
    <n v="115745"/>
    <d v="2014-08-01T00:00:00"/>
    <d v="1899-12-30T16:39:50"/>
    <x v="0"/>
    <x v="1"/>
    <x v="1"/>
    <x v="3"/>
    <x v="940"/>
    <n v="1"/>
  </r>
  <r>
    <n v="316392"/>
    <d v="2014-08-01T00:00:00"/>
    <d v="1899-12-30T16:39:02"/>
    <x v="1"/>
    <x v="1"/>
    <x v="1"/>
    <x v="3"/>
    <x v="941"/>
    <n v="0"/>
  </r>
  <r>
    <n v="694948"/>
    <d v="2014-08-01T00:00:00"/>
    <d v="1899-12-30T08:50:34"/>
    <x v="1"/>
    <x v="0"/>
    <x v="0"/>
    <x v="1"/>
    <x v="942"/>
    <n v="0"/>
  </r>
  <r>
    <n v="110760"/>
    <d v="2014-08-01T00:00:00"/>
    <d v="1899-12-30T08:51:29"/>
    <x v="1"/>
    <x v="0"/>
    <x v="0"/>
    <x v="1"/>
    <x v="943"/>
    <n v="0"/>
  </r>
  <r>
    <n v="907193"/>
    <d v="2014-08-01T00:00:00"/>
    <d v="1899-12-30T08:53:17"/>
    <x v="0"/>
    <x v="0"/>
    <x v="0"/>
    <x v="1"/>
    <x v="944"/>
    <n v="1"/>
  </r>
  <r>
    <n v="693791"/>
    <d v="2014-08-01T00:00:00"/>
    <d v="1899-12-30T10:46:56"/>
    <x v="1"/>
    <x v="0"/>
    <x v="0"/>
    <x v="6"/>
    <x v="945"/>
    <n v="0"/>
  </r>
  <r>
    <n v="464639"/>
    <d v="2014-08-01T00:00:00"/>
    <d v="1899-12-30T16:14:57"/>
    <x v="1"/>
    <x v="0"/>
    <x v="0"/>
    <x v="1"/>
    <x v="428"/>
    <n v="0"/>
  </r>
  <r>
    <n v="199098"/>
    <d v="2014-08-01T00:00:00"/>
    <d v="1899-12-30T16:18:31"/>
    <x v="1"/>
    <x v="1"/>
    <x v="0"/>
    <x v="1"/>
    <x v="946"/>
    <n v="0"/>
  </r>
  <r>
    <n v="863024"/>
    <d v="2014-08-01T00:00:00"/>
    <d v="1899-12-30T10:47:07"/>
    <x v="0"/>
    <x v="0"/>
    <x v="0"/>
    <x v="0"/>
    <x v="947"/>
    <n v="1"/>
  </r>
  <r>
    <n v="71307"/>
    <d v="2014-08-01T00:00:00"/>
    <d v="1899-12-30T16:34:59"/>
    <x v="1"/>
    <x v="0"/>
    <x v="0"/>
    <x v="7"/>
    <x v="948"/>
    <n v="0"/>
  </r>
  <r>
    <n v="83766"/>
    <d v="2014-08-01T00:00:00"/>
    <d v="1899-12-30T16:35:27"/>
    <x v="1"/>
    <x v="0"/>
    <x v="0"/>
    <x v="7"/>
    <x v="949"/>
    <n v="0"/>
  </r>
  <r>
    <n v="635146"/>
    <d v="2014-08-01T00:00:00"/>
    <d v="1899-12-30T16:35:54"/>
    <x v="0"/>
    <x v="0"/>
    <x v="0"/>
    <x v="7"/>
    <x v="950"/>
    <n v="1"/>
  </r>
  <r>
    <n v="751864"/>
    <d v="2014-08-01T00:00:00"/>
    <d v="1899-12-30T16:37:21"/>
    <x v="0"/>
    <x v="0"/>
    <x v="0"/>
    <x v="7"/>
    <x v="951"/>
    <n v="1"/>
  </r>
  <r>
    <n v="737811"/>
    <d v="2014-08-02T00:00:00"/>
    <d v="1899-12-30T15:07:15"/>
    <x v="1"/>
    <x v="0"/>
    <x v="1"/>
    <x v="1"/>
    <x v="952"/>
    <n v="0"/>
  </r>
  <r>
    <n v="428159"/>
    <d v="2014-08-02T00:00:00"/>
    <d v="1899-12-30T12:05:30"/>
    <x v="1"/>
    <x v="0"/>
    <x v="1"/>
    <x v="1"/>
    <x v="953"/>
    <n v="0"/>
  </r>
  <r>
    <n v="222227"/>
    <d v="2014-08-03T00:00:00"/>
    <d v="1899-12-30T14:38:05"/>
    <x v="1"/>
    <x v="0"/>
    <x v="8"/>
    <x v="6"/>
    <x v="954"/>
    <n v="0"/>
  </r>
  <r>
    <n v="859431"/>
    <d v="2014-08-03T00:00:00"/>
    <d v="1899-12-30T14:40:18"/>
    <x v="0"/>
    <x v="0"/>
    <x v="8"/>
    <x v="6"/>
    <x v="955"/>
    <n v="1"/>
  </r>
  <r>
    <n v="355775"/>
    <d v="2014-08-03T00:00:00"/>
    <d v="1899-12-30T03:11:14"/>
    <x v="1"/>
    <x v="0"/>
    <x v="0"/>
    <x v="8"/>
    <x v="956"/>
    <n v="0"/>
  </r>
  <r>
    <n v="643873"/>
    <d v="2014-08-03T00:00:00"/>
    <d v="1899-12-30T13:22:31"/>
    <x v="1"/>
    <x v="0"/>
    <x v="1"/>
    <x v="7"/>
    <x v="957"/>
    <n v="0"/>
  </r>
  <r>
    <n v="74526"/>
    <d v="2014-08-04T00:00:00"/>
    <d v="1899-12-30T12:46:30"/>
    <x v="1"/>
    <x v="0"/>
    <x v="0"/>
    <x v="1"/>
    <x v="958"/>
    <n v="0"/>
  </r>
  <r>
    <n v="502266"/>
    <d v="2014-08-04T00:00:00"/>
    <d v="1899-12-30T15:55:37"/>
    <x v="1"/>
    <x v="0"/>
    <x v="0"/>
    <x v="1"/>
    <x v="959"/>
    <n v="0"/>
  </r>
  <r>
    <n v="113068"/>
    <d v="2014-08-04T00:00:00"/>
    <d v="1899-12-30T18:00:30"/>
    <x v="1"/>
    <x v="0"/>
    <x v="1"/>
    <x v="12"/>
    <x v="960"/>
    <n v="0"/>
  </r>
  <r>
    <n v="920916"/>
    <d v="2014-08-04T00:00:00"/>
    <d v="1899-12-30T11:00:13"/>
    <x v="1"/>
    <x v="0"/>
    <x v="1"/>
    <x v="6"/>
    <x v="961"/>
    <n v="0"/>
  </r>
  <r>
    <n v="662931"/>
    <d v="2014-08-04T00:00:00"/>
    <d v="1899-12-30T11:01:08"/>
    <x v="1"/>
    <x v="0"/>
    <x v="1"/>
    <x v="6"/>
    <x v="962"/>
    <n v="0"/>
  </r>
  <r>
    <n v="196095"/>
    <d v="2014-08-04T00:00:00"/>
    <d v="1899-12-30T11:38:04"/>
    <x v="1"/>
    <x v="0"/>
    <x v="0"/>
    <x v="6"/>
    <x v="963"/>
    <n v="0"/>
  </r>
  <r>
    <n v="265207"/>
    <d v="2014-08-04T00:00:00"/>
    <d v="1899-12-30T11:39:58"/>
    <x v="0"/>
    <x v="0"/>
    <x v="0"/>
    <x v="6"/>
    <x v="964"/>
    <n v="1"/>
  </r>
  <r>
    <n v="981459"/>
    <d v="2014-08-04T00:00:00"/>
    <d v="1899-12-30T10:56:18"/>
    <x v="0"/>
    <x v="1"/>
    <x v="1"/>
    <x v="12"/>
    <x v="965"/>
    <n v="1"/>
  </r>
  <r>
    <n v="926366"/>
    <d v="2014-08-04T00:00:00"/>
    <d v="1899-12-30T00:52:31"/>
    <x v="0"/>
    <x v="2"/>
    <x v="0"/>
    <x v="5"/>
    <x v="966"/>
    <n v="1"/>
  </r>
  <r>
    <n v="376300"/>
    <d v="2014-08-04T00:00:00"/>
    <d v="1899-12-30T00:54:05"/>
    <x v="0"/>
    <x v="2"/>
    <x v="0"/>
    <x v="5"/>
    <x v="967"/>
    <n v="1"/>
  </r>
  <r>
    <n v="61858"/>
    <d v="2014-08-04T00:00:00"/>
    <d v="1899-12-30T10:35:25"/>
    <x v="1"/>
    <x v="0"/>
    <x v="8"/>
    <x v="11"/>
    <x v="968"/>
    <n v="0"/>
  </r>
  <r>
    <n v="387990"/>
    <d v="2014-08-04T00:00:00"/>
    <d v="1899-12-30T13:22:45"/>
    <x v="1"/>
    <x v="0"/>
    <x v="1"/>
    <x v="6"/>
    <x v="969"/>
    <n v="0"/>
  </r>
  <r>
    <n v="848218"/>
    <d v="2014-08-05T00:00:00"/>
    <d v="1899-12-30T16:04:41"/>
    <x v="1"/>
    <x v="0"/>
    <x v="1"/>
    <x v="1"/>
    <x v="970"/>
    <n v="0"/>
  </r>
  <r>
    <n v="957708"/>
    <d v="2014-08-05T00:00:00"/>
    <d v="1899-12-30T16:06:28"/>
    <x v="0"/>
    <x v="0"/>
    <x v="1"/>
    <x v="1"/>
    <x v="971"/>
    <n v="1"/>
  </r>
  <r>
    <n v="473703"/>
    <d v="2014-08-08T00:00:00"/>
    <d v="1899-12-30T13:47:38"/>
    <x v="1"/>
    <x v="1"/>
    <x v="1"/>
    <x v="1"/>
    <x v="972"/>
    <n v="0"/>
  </r>
  <r>
    <n v="334311"/>
    <d v="2014-08-08T00:00:00"/>
    <d v="1899-12-30T13:48:36"/>
    <x v="0"/>
    <x v="1"/>
    <x v="1"/>
    <x v="1"/>
    <x v="973"/>
    <n v="1"/>
  </r>
  <r>
    <n v="985395"/>
    <d v="2014-08-08T00:00:00"/>
    <d v="1899-12-30T13:47:59"/>
    <x v="0"/>
    <x v="1"/>
    <x v="1"/>
    <x v="1"/>
    <x v="974"/>
    <n v="1"/>
  </r>
  <r>
    <n v="852312"/>
    <d v="2014-08-05T00:00:00"/>
    <d v="1899-12-30T12:40:25"/>
    <x v="1"/>
    <x v="1"/>
    <x v="4"/>
    <x v="7"/>
    <x v="975"/>
    <n v="0"/>
  </r>
  <r>
    <n v="648933"/>
    <d v="2014-08-05T00:00:00"/>
    <d v="1899-12-30T12:41:49"/>
    <x v="1"/>
    <x v="0"/>
    <x v="4"/>
    <x v="7"/>
    <x v="976"/>
    <n v="0"/>
  </r>
  <r>
    <n v="806092"/>
    <d v="2014-08-05T00:00:00"/>
    <d v="1899-12-30T12:42:59"/>
    <x v="1"/>
    <x v="0"/>
    <x v="4"/>
    <x v="7"/>
    <x v="977"/>
    <n v="0"/>
  </r>
  <r>
    <n v="323482"/>
    <d v="2014-08-09T00:00:00"/>
    <d v="1899-12-30T10:20:59"/>
    <x v="1"/>
    <x v="1"/>
    <x v="4"/>
    <x v="7"/>
    <x v="978"/>
    <n v="0"/>
  </r>
  <r>
    <n v="36010"/>
    <d v="2014-08-05T00:00:00"/>
    <d v="1899-12-30T10:28:03"/>
    <x v="1"/>
    <x v="0"/>
    <x v="2"/>
    <x v="12"/>
    <x v="979"/>
    <n v="0"/>
  </r>
  <r>
    <n v="980616"/>
    <d v="2014-08-05T00:00:00"/>
    <d v="1899-12-30T10:30:31"/>
    <x v="0"/>
    <x v="1"/>
    <x v="2"/>
    <x v="12"/>
    <x v="980"/>
    <n v="1"/>
  </r>
  <r>
    <n v="415817"/>
    <d v="2014-08-05T00:00:00"/>
    <d v="1899-12-30T10:31:06"/>
    <x v="0"/>
    <x v="0"/>
    <x v="2"/>
    <x v="12"/>
    <x v="981"/>
    <n v="1"/>
  </r>
  <r>
    <n v="544139"/>
    <d v="2014-08-05T00:00:00"/>
    <d v="1899-12-30T18:39:53"/>
    <x v="0"/>
    <x v="0"/>
    <x v="0"/>
    <x v="11"/>
    <x v="982"/>
    <n v="1"/>
  </r>
  <r>
    <n v="291521"/>
    <d v="2014-08-06T00:00:00"/>
    <d v="1899-12-30T13:31:04"/>
    <x v="0"/>
    <x v="1"/>
    <x v="0"/>
    <x v="1"/>
    <x v="983"/>
    <n v="1"/>
  </r>
  <r>
    <n v="502872"/>
    <d v="2014-08-06T00:00:00"/>
    <d v="1899-12-30T13:32:07"/>
    <x v="1"/>
    <x v="1"/>
    <x v="0"/>
    <x v="1"/>
    <x v="984"/>
    <n v="0"/>
  </r>
  <r>
    <n v="137196"/>
    <d v="2014-08-06T00:00:00"/>
    <d v="1899-12-30T13:33:41"/>
    <x v="0"/>
    <x v="0"/>
    <x v="0"/>
    <x v="1"/>
    <x v="985"/>
    <n v="1"/>
  </r>
  <r>
    <n v="970328"/>
    <d v="2014-08-06T00:00:00"/>
    <d v="1899-12-30T16:35:40"/>
    <x v="1"/>
    <x v="0"/>
    <x v="2"/>
    <x v="5"/>
    <x v="986"/>
    <n v="0"/>
  </r>
  <r>
    <n v="827610"/>
    <d v="2014-08-06T00:00:00"/>
    <d v="1899-12-30T08:25:29"/>
    <x v="1"/>
    <x v="0"/>
    <x v="1"/>
    <x v="3"/>
    <x v="987"/>
    <n v="0"/>
  </r>
  <r>
    <n v="22030"/>
    <d v="2014-08-06T00:00:00"/>
    <d v="1899-12-30T14:35:17"/>
    <x v="1"/>
    <x v="0"/>
    <x v="1"/>
    <x v="11"/>
    <x v="988"/>
    <n v="0"/>
  </r>
  <r>
    <n v="525625"/>
    <d v="2014-08-06T00:00:00"/>
    <d v="1899-12-30T13:02:28"/>
    <x v="1"/>
    <x v="0"/>
    <x v="0"/>
    <x v="6"/>
    <x v="989"/>
    <n v="0"/>
  </r>
  <r>
    <n v="418457"/>
    <d v="2014-08-06T00:00:00"/>
    <d v="1899-12-30T13:03:16"/>
    <x v="1"/>
    <x v="0"/>
    <x v="0"/>
    <x v="6"/>
    <x v="990"/>
    <n v="0"/>
  </r>
  <r>
    <n v="894684"/>
    <d v="2014-08-14T00:00:00"/>
    <d v="1899-12-30T17:07:13"/>
    <x v="1"/>
    <x v="0"/>
    <x v="0"/>
    <x v="3"/>
    <x v="991"/>
    <n v="0"/>
  </r>
  <r>
    <n v="606532"/>
    <d v="2014-08-14T00:00:00"/>
    <d v="1899-12-30T17:10:32"/>
    <x v="1"/>
    <x v="0"/>
    <x v="0"/>
    <x v="3"/>
    <x v="992"/>
    <n v="0"/>
  </r>
  <r>
    <n v="350665"/>
    <d v="2014-08-06T00:00:00"/>
    <d v="1899-12-30T16:25:58"/>
    <x v="0"/>
    <x v="0"/>
    <x v="1"/>
    <x v="8"/>
    <x v="993"/>
    <n v="1"/>
  </r>
  <r>
    <n v="498759"/>
    <d v="2014-08-06T00:00:00"/>
    <d v="1899-12-30T16:27:28"/>
    <x v="0"/>
    <x v="0"/>
    <x v="1"/>
    <x v="8"/>
    <x v="994"/>
    <n v="1"/>
  </r>
  <r>
    <n v="530573"/>
    <d v="2014-08-06T00:00:00"/>
    <d v="1899-12-30T16:29:05"/>
    <x v="1"/>
    <x v="1"/>
    <x v="1"/>
    <x v="8"/>
    <x v="995"/>
    <n v="0"/>
  </r>
  <r>
    <n v="214744"/>
    <d v="2014-08-06T00:00:00"/>
    <d v="1899-12-30T16:29:47"/>
    <x v="1"/>
    <x v="0"/>
    <x v="1"/>
    <x v="8"/>
    <x v="996"/>
    <n v="0"/>
  </r>
  <r>
    <n v="803545"/>
    <d v="2014-08-06T00:00:00"/>
    <d v="1899-12-30T16:30:34"/>
    <x v="1"/>
    <x v="1"/>
    <x v="1"/>
    <x v="8"/>
    <x v="997"/>
    <n v="0"/>
  </r>
  <r>
    <n v="859427"/>
    <d v="2014-08-07T00:00:00"/>
    <d v="1899-12-30T10:44:31"/>
    <x v="1"/>
    <x v="0"/>
    <x v="0"/>
    <x v="12"/>
    <x v="998"/>
    <n v="0"/>
  </r>
  <r>
    <n v="253992"/>
    <d v="2014-08-07T00:00:00"/>
    <d v="1899-12-30T16:30:39"/>
    <x v="1"/>
    <x v="0"/>
    <x v="1"/>
    <x v="11"/>
    <x v="999"/>
    <n v="0"/>
  </r>
  <r>
    <n v="861510"/>
    <d v="2014-08-07T00:00:00"/>
    <d v="1899-12-30T17:17:21"/>
    <x v="1"/>
    <x v="0"/>
    <x v="1"/>
    <x v="0"/>
    <x v="1000"/>
    <n v="0"/>
  </r>
  <r>
    <n v="508669"/>
    <d v="2014-08-07T00:00:00"/>
    <d v="1899-12-30T15:05:25"/>
    <x v="1"/>
    <x v="0"/>
    <x v="1"/>
    <x v="8"/>
    <x v="1001"/>
    <n v="0"/>
  </r>
  <r>
    <n v="331722"/>
    <d v="2014-08-07T00:00:00"/>
    <d v="1899-12-30T15:06:15"/>
    <x v="1"/>
    <x v="0"/>
    <x v="1"/>
    <x v="8"/>
    <x v="1002"/>
    <n v="0"/>
  </r>
  <r>
    <n v="656138"/>
    <d v="2014-08-07T00:00:00"/>
    <d v="1899-12-30T15:10:13"/>
    <x v="1"/>
    <x v="0"/>
    <x v="1"/>
    <x v="8"/>
    <x v="1003"/>
    <n v="0"/>
  </r>
  <r>
    <n v="891072"/>
    <d v="2014-08-07T00:00:00"/>
    <d v="1899-12-30T15:11:43"/>
    <x v="1"/>
    <x v="0"/>
    <x v="1"/>
    <x v="8"/>
    <x v="1004"/>
    <n v="0"/>
  </r>
  <r>
    <n v="758778"/>
    <d v="2014-08-07T00:00:00"/>
    <d v="1899-12-30T15:13:40"/>
    <x v="1"/>
    <x v="1"/>
    <x v="1"/>
    <x v="8"/>
    <x v="1005"/>
    <n v="0"/>
  </r>
  <r>
    <n v="452135"/>
    <d v="2014-08-07T00:00:00"/>
    <d v="1899-12-30T17:20:20"/>
    <x v="1"/>
    <x v="0"/>
    <x v="0"/>
    <x v="12"/>
    <x v="1006"/>
    <n v="0"/>
  </r>
  <r>
    <n v="447963"/>
    <d v="2014-08-07T00:00:00"/>
    <d v="1899-12-30T17:22:09"/>
    <x v="0"/>
    <x v="0"/>
    <x v="0"/>
    <x v="12"/>
    <x v="1007"/>
    <n v="1"/>
  </r>
  <r>
    <n v="650704"/>
    <d v="2014-08-11T00:00:00"/>
    <d v="1899-12-30T09:18:59"/>
    <x v="1"/>
    <x v="0"/>
    <x v="0"/>
    <x v="3"/>
    <x v="886"/>
    <n v="0"/>
  </r>
  <r>
    <n v="657642"/>
    <d v="2014-08-11T00:00:00"/>
    <d v="1899-12-30T09:20:15"/>
    <x v="1"/>
    <x v="0"/>
    <x v="0"/>
    <x v="3"/>
    <x v="1008"/>
    <n v="0"/>
  </r>
  <r>
    <n v="212568"/>
    <d v="2014-08-07T00:00:00"/>
    <d v="1899-12-30T10:53:42"/>
    <x v="0"/>
    <x v="0"/>
    <x v="2"/>
    <x v="0"/>
    <x v="1009"/>
    <n v="1"/>
  </r>
  <r>
    <n v="317248"/>
    <d v="2014-08-07T00:00:00"/>
    <d v="1899-12-30T21:38:15"/>
    <x v="1"/>
    <x v="0"/>
    <x v="1"/>
    <x v="12"/>
    <x v="1010"/>
    <n v="0"/>
  </r>
  <r>
    <n v="620938"/>
    <d v="2014-08-07T00:00:00"/>
    <d v="1899-12-30T13:24:24"/>
    <x v="1"/>
    <x v="0"/>
    <x v="4"/>
    <x v="11"/>
    <x v="1011"/>
    <n v="0"/>
  </r>
  <r>
    <n v="302732"/>
    <d v="2014-08-07T00:00:00"/>
    <d v="1899-12-30T13:25:27"/>
    <x v="0"/>
    <x v="0"/>
    <x v="4"/>
    <x v="11"/>
    <x v="1012"/>
    <n v="1"/>
  </r>
  <r>
    <n v="868416"/>
    <d v="2014-08-16T00:00:00"/>
    <d v="1899-12-30T12:12:35"/>
    <x v="1"/>
    <x v="0"/>
    <x v="0"/>
    <x v="12"/>
    <x v="1013"/>
    <n v="0"/>
  </r>
  <r>
    <n v="528664"/>
    <d v="2014-08-16T00:00:00"/>
    <d v="1899-12-30T12:13:16"/>
    <x v="0"/>
    <x v="0"/>
    <x v="0"/>
    <x v="12"/>
    <x v="1014"/>
    <n v="1"/>
  </r>
  <r>
    <n v="448896"/>
    <d v="2014-08-08T00:00:00"/>
    <d v="1899-12-30T10:23:30"/>
    <x v="1"/>
    <x v="1"/>
    <x v="1"/>
    <x v="1"/>
    <x v="1015"/>
    <n v="0"/>
  </r>
  <r>
    <n v="31391"/>
    <d v="2014-08-08T00:00:00"/>
    <d v="1899-12-30T22:30:23"/>
    <x v="1"/>
    <x v="0"/>
    <x v="2"/>
    <x v="12"/>
    <x v="1016"/>
    <n v="0"/>
  </r>
  <r>
    <n v="223105"/>
    <d v="2014-08-08T00:00:00"/>
    <d v="1899-12-30T22:31:39"/>
    <x v="1"/>
    <x v="1"/>
    <x v="2"/>
    <x v="12"/>
    <x v="1017"/>
    <n v="0"/>
  </r>
  <r>
    <n v="464586"/>
    <d v="2014-08-08T00:00:00"/>
    <d v="1899-12-30T13:08:29"/>
    <x v="1"/>
    <x v="0"/>
    <x v="6"/>
    <x v="11"/>
    <x v="1018"/>
    <n v="0"/>
  </r>
  <r>
    <n v="218974"/>
    <d v="2014-08-08T00:00:00"/>
    <d v="1899-12-30T15:48:33"/>
    <x v="0"/>
    <x v="0"/>
    <x v="1"/>
    <x v="0"/>
    <x v="1019"/>
    <n v="1"/>
  </r>
  <r>
    <n v="182749"/>
    <d v="2014-08-08T00:00:00"/>
    <d v="1899-12-30T11:33:03"/>
    <x v="1"/>
    <x v="0"/>
    <x v="0"/>
    <x v="1"/>
    <x v="1020"/>
    <n v="0"/>
  </r>
  <r>
    <n v="778617"/>
    <d v="2014-08-08T00:00:00"/>
    <d v="1899-12-30T11:34:17"/>
    <x v="0"/>
    <x v="1"/>
    <x v="0"/>
    <x v="1"/>
    <x v="1021"/>
    <n v="1"/>
  </r>
  <r>
    <n v="283695"/>
    <d v="2014-08-08T00:00:00"/>
    <d v="1899-12-30T21:55:27"/>
    <x v="1"/>
    <x v="0"/>
    <x v="0"/>
    <x v="1"/>
    <x v="1022"/>
    <n v="0"/>
  </r>
  <r>
    <n v="657610"/>
    <d v="2014-08-08T00:00:00"/>
    <d v="1899-12-30T07:48:07"/>
    <x v="0"/>
    <x v="1"/>
    <x v="0"/>
    <x v="1"/>
    <x v="1023"/>
    <n v="1"/>
  </r>
  <r>
    <n v="785816"/>
    <d v="2014-08-08T00:00:00"/>
    <d v="1899-12-30T15:26:56"/>
    <x v="1"/>
    <x v="0"/>
    <x v="2"/>
    <x v="3"/>
    <x v="1024"/>
    <n v="0"/>
  </r>
  <r>
    <n v="814813"/>
    <d v="2014-08-08T00:00:00"/>
    <d v="1899-12-30T15:29:04"/>
    <x v="0"/>
    <x v="1"/>
    <x v="2"/>
    <x v="3"/>
    <x v="1025"/>
    <n v="1"/>
  </r>
  <r>
    <n v="624094"/>
    <d v="2014-08-09T00:00:00"/>
    <d v="1899-12-30T11:37:36"/>
    <x v="1"/>
    <x v="0"/>
    <x v="4"/>
    <x v="3"/>
    <x v="1026"/>
    <n v="0"/>
  </r>
  <r>
    <n v="967117"/>
    <d v="2014-08-09T00:00:00"/>
    <d v="1899-12-30T11:38:44"/>
    <x v="1"/>
    <x v="0"/>
    <x v="4"/>
    <x v="3"/>
    <x v="1027"/>
    <n v="0"/>
  </r>
  <r>
    <n v="964284"/>
    <d v="2014-08-10T00:00:00"/>
    <d v="1899-12-30T05:46:42"/>
    <x v="1"/>
    <x v="0"/>
    <x v="0"/>
    <x v="6"/>
    <x v="1028"/>
    <n v="0"/>
  </r>
  <r>
    <n v="575159"/>
    <d v="2014-08-10T00:00:00"/>
    <d v="1899-12-30T09:02:18"/>
    <x v="1"/>
    <x v="0"/>
    <x v="0"/>
    <x v="11"/>
    <x v="1029"/>
    <n v="0"/>
  </r>
  <r>
    <n v="305745"/>
    <d v="2014-08-10T00:00:00"/>
    <d v="1899-12-30T09:03:27"/>
    <x v="1"/>
    <x v="0"/>
    <x v="0"/>
    <x v="11"/>
    <x v="1030"/>
    <n v="0"/>
  </r>
  <r>
    <n v="362804"/>
    <d v="2014-08-11T00:00:00"/>
    <d v="1899-12-30T22:14:09"/>
    <x v="1"/>
    <x v="0"/>
    <x v="0"/>
    <x v="3"/>
    <x v="1031"/>
    <n v="0"/>
  </r>
  <r>
    <n v="720610"/>
    <d v="2014-08-11T00:00:00"/>
    <d v="1899-12-30T22:15:23"/>
    <x v="1"/>
    <x v="0"/>
    <x v="0"/>
    <x v="3"/>
    <x v="1032"/>
    <n v="0"/>
  </r>
  <r>
    <n v="510971"/>
    <d v="2014-08-11T00:00:00"/>
    <d v="1899-12-30T20:49:22"/>
    <x v="1"/>
    <x v="0"/>
    <x v="1"/>
    <x v="8"/>
    <x v="1033"/>
    <n v="0"/>
  </r>
  <r>
    <n v="559485"/>
    <d v="2014-08-11T00:00:00"/>
    <d v="1899-12-30T20:50:44"/>
    <x v="0"/>
    <x v="0"/>
    <x v="1"/>
    <x v="8"/>
    <x v="1034"/>
    <n v="1"/>
  </r>
  <r>
    <n v="238863"/>
    <d v="2014-08-11T00:00:00"/>
    <d v="1899-12-30T17:39:47"/>
    <x v="0"/>
    <x v="0"/>
    <x v="1"/>
    <x v="5"/>
    <x v="1035"/>
    <n v="1"/>
  </r>
  <r>
    <n v="995634"/>
    <d v="2014-08-11T00:00:00"/>
    <d v="1899-12-30T17:41:13"/>
    <x v="0"/>
    <x v="0"/>
    <x v="1"/>
    <x v="5"/>
    <x v="1036"/>
    <n v="1"/>
  </r>
  <r>
    <n v="598603"/>
    <d v="2014-08-11T00:00:00"/>
    <d v="1899-12-30T21:28:19"/>
    <x v="0"/>
    <x v="1"/>
    <x v="2"/>
    <x v="1"/>
    <x v="1037"/>
    <n v="1"/>
  </r>
  <r>
    <n v="337737"/>
    <d v="2014-08-11T00:00:00"/>
    <d v="1899-12-30T13:38:43"/>
    <x v="1"/>
    <x v="0"/>
    <x v="6"/>
    <x v="12"/>
    <x v="1038"/>
    <n v="0"/>
  </r>
  <r>
    <n v="323081"/>
    <d v="2014-08-11T00:00:00"/>
    <d v="1899-12-30T17:31:04"/>
    <x v="1"/>
    <x v="1"/>
    <x v="2"/>
    <x v="8"/>
    <x v="1039"/>
    <n v="0"/>
  </r>
  <r>
    <n v="486709"/>
    <d v="2014-08-11T00:00:00"/>
    <d v="1899-12-30T17:31:30"/>
    <x v="0"/>
    <x v="0"/>
    <x v="2"/>
    <x v="8"/>
    <x v="1040"/>
    <n v="1"/>
  </r>
  <r>
    <n v="483281"/>
    <d v="2014-08-11T00:00:00"/>
    <d v="1899-12-30T17:31:59"/>
    <x v="0"/>
    <x v="1"/>
    <x v="2"/>
    <x v="8"/>
    <x v="1041"/>
    <n v="1"/>
  </r>
  <r>
    <n v="351740"/>
    <d v="2014-08-11T00:00:00"/>
    <d v="1899-12-30T17:32:29"/>
    <x v="1"/>
    <x v="1"/>
    <x v="2"/>
    <x v="8"/>
    <x v="1042"/>
    <n v="0"/>
  </r>
  <r>
    <n v="354090"/>
    <d v="2014-08-11T00:00:00"/>
    <d v="1899-12-30T08:04:10"/>
    <x v="1"/>
    <x v="0"/>
    <x v="1"/>
    <x v="5"/>
    <x v="1043"/>
    <n v="0"/>
  </r>
  <r>
    <n v="408891"/>
    <d v="2014-08-22T00:00:00"/>
    <d v="1899-12-30T10:18:36"/>
    <x v="1"/>
    <x v="0"/>
    <x v="5"/>
    <x v="11"/>
    <x v="1044"/>
    <n v="0"/>
  </r>
  <r>
    <n v="564995"/>
    <d v="2014-08-22T00:00:00"/>
    <d v="1899-12-30T10:19:09"/>
    <x v="0"/>
    <x v="2"/>
    <x v="5"/>
    <x v="11"/>
    <x v="1045"/>
    <n v="1"/>
  </r>
  <r>
    <n v="59076"/>
    <d v="2014-08-11T00:00:00"/>
    <d v="1899-12-30T08:37:33"/>
    <x v="1"/>
    <x v="1"/>
    <x v="0"/>
    <x v="3"/>
    <x v="1046"/>
    <n v="0"/>
  </r>
  <r>
    <n v="640999"/>
    <d v="2014-08-11T00:00:00"/>
    <d v="1899-12-30T10:45:49"/>
    <x v="1"/>
    <x v="0"/>
    <x v="1"/>
    <x v="0"/>
    <x v="1047"/>
    <n v="0"/>
  </r>
  <r>
    <n v="929955"/>
    <d v="2014-08-11T00:00:00"/>
    <d v="1899-12-30T19:26:18"/>
    <x v="1"/>
    <x v="0"/>
    <x v="0"/>
    <x v="12"/>
    <x v="1048"/>
    <n v="0"/>
  </r>
  <r>
    <n v="771329"/>
    <d v="2014-08-11T00:00:00"/>
    <d v="1899-12-30T14:32:27"/>
    <x v="1"/>
    <x v="1"/>
    <x v="2"/>
    <x v="5"/>
    <x v="1049"/>
    <n v="0"/>
  </r>
  <r>
    <n v="723807"/>
    <d v="2014-08-11T00:00:00"/>
    <d v="1899-12-30T14:33:03"/>
    <x v="0"/>
    <x v="1"/>
    <x v="2"/>
    <x v="5"/>
    <x v="1050"/>
    <n v="1"/>
  </r>
  <r>
    <n v="366299"/>
    <d v="2014-08-11T00:00:00"/>
    <d v="1899-12-30T02:58:13"/>
    <x v="1"/>
    <x v="0"/>
    <x v="6"/>
    <x v="12"/>
    <x v="1051"/>
    <n v="0"/>
  </r>
  <r>
    <n v="543895"/>
    <d v="2014-08-11T00:00:00"/>
    <d v="1899-12-30T02:59:08"/>
    <x v="1"/>
    <x v="0"/>
    <x v="6"/>
    <x v="12"/>
    <x v="1052"/>
    <n v="0"/>
  </r>
  <r>
    <n v="83215"/>
    <d v="2014-08-12T00:00:00"/>
    <d v="1899-12-30T18:44:59"/>
    <x v="0"/>
    <x v="1"/>
    <x v="0"/>
    <x v="8"/>
    <x v="1053"/>
    <n v="1"/>
  </r>
  <r>
    <n v="105862"/>
    <d v="2014-08-12T00:00:00"/>
    <d v="1899-12-30T18:45:55"/>
    <x v="0"/>
    <x v="1"/>
    <x v="0"/>
    <x v="8"/>
    <x v="1054"/>
    <n v="1"/>
  </r>
  <r>
    <n v="647810"/>
    <d v="2014-08-12T00:00:00"/>
    <d v="1899-12-30T11:04:01"/>
    <x v="0"/>
    <x v="0"/>
    <x v="1"/>
    <x v="6"/>
    <x v="1055"/>
    <n v="1"/>
  </r>
  <r>
    <n v="728165"/>
    <d v="2014-08-12T00:00:00"/>
    <d v="1899-12-30T11:06:29"/>
    <x v="1"/>
    <x v="0"/>
    <x v="1"/>
    <x v="6"/>
    <x v="1056"/>
    <n v="0"/>
  </r>
  <r>
    <n v="637125"/>
    <d v="2014-08-12T00:00:00"/>
    <d v="1899-12-30T10:58:45"/>
    <x v="0"/>
    <x v="2"/>
    <x v="1"/>
    <x v="6"/>
    <x v="1057"/>
    <n v="1"/>
  </r>
  <r>
    <n v="580033"/>
    <d v="2014-08-12T00:00:00"/>
    <d v="1899-12-30T19:54:27"/>
    <x v="1"/>
    <x v="1"/>
    <x v="1"/>
    <x v="6"/>
    <x v="1058"/>
    <n v="0"/>
  </r>
  <r>
    <n v="548514"/>
    <d v="2014-08-12T00:00:00"/>
    <d v="1899-12-30T13:50:22"/>
    <x v="1"/>
    <x v="0"/>
    <x v="1"/>
    <x v="1"/>
    <x v="29"/>
    <n v="0"/>
  </r>
  <r>
    <n v="910154"/>
    <d v="2014-08-12T00:00:00"/>
    <d v="1899-12-30T13:52:37"/>
    <x v="0"/>
    <x v="0"/>
    <x v="1"/>
    <x v="1"/>
    <x v="1059"/>
    <n v="1"/>
  </r>
  <r>
    <n v="543488"/>
    <d v="2014-08-18T00:00:00"/>
    <d v="1899-12-30T09:05:11"/>
    <x v="1"/>
    <x v="2"/>
    <x v="0"/>
    <x v="1"/>
    <x v="1060"/>
    <n v="0"/>
  </r>
  <r>
    <n v="685918"/>
    <d v="2014-08-12T00:00:00"/>
    <d v="1899-12-30T13:00:23"/>
    <x v="1"/>
    <x v="0"/>
    <x v="2"/>
    <x v="11"/>
    <x v="1061"/>
    <n v="0"/>
  </r>
  <r>
    <n v="511350"/>
    <d v="2014-08-12T00:00:00"/>
    <d v="1899-12-30T13:04:58"/>
    <x v="1"/>
    <x v="0"/>
    <x v="2"/>
    <x v="11"/>
    <x v="1062"/>
    <n v="0"/>
  </r>
  <r>
    <n v="696740"/>
    <d v="2014-08-12T00:00:00"/>
    <d v="1899-12-30T08:24:41"/>
    <x v="1"/>
    <x v="0"/>
    <x v="1"/>
    <x v="7"/>
    <x v="1063"/>
    <n v="0"/>
  </r>
  <r>
    <n v="28035"/>
    <d v="2014-08-12T00:00:00"/>
    <d v="1899-12-30T08:25:54"/>
    <x v="1"/>
    <x v="0"/>
    <x v="1"/>
    <x v="7"/>
    <x v="1064"/>
    <n v="0"/>
  </r>
  <r>
    <n v="327902"/>
    <d v="2014-08-12T00:00:00"/>
    <d v="1899-12-30T08:26:18"/>
    <x v="0"/>
    <x v="0"/>
    <x v="1"/>
    <x v="7"/>
    <x v="1065"/>
    <n v="1"/>
  </r>
  <r>
    <n v="828271"/>
    <d v="2014-08-12T00:00:00"/>
    <d v="1899-12-30T11:05:54"/>
    <x v="0"/>
    <x v="0"/>
    <x v="2"/>
    <x v="3"/>
    <x v="1066"/>
    <n v="1"/>
  </r>
  <r>
    <n v="932562"/>
    <d v="2014-08-13T00:00:00"/>
    <d v="1899-12-30T09:23:37"/>
    <x v="1"/>
    <x v="0"/>
    <x v="6"/>
    <x v="1"/>
    <x v="1067"/>
    <n v="0"/>
  </r>
  <r>
    <n v="352807"/>
    <d v="2014-08-13T00:00:00"/>
    <d v="1899-12-30T09:26:40"/>
    <x v="0"/>
    <x v="1"/>
    <x v="6"/>
    <x v="1"/>
    <x v="1068"/>
    <n v="1"/>
  </r>
  <r>
    <n v="844224"/>
    <d v="2014-08-13T00:00:00"/>
    <d v="1899-12-30T09:27:35"/>
    <x v="0"/>
    <x v="1"/>
    <x v="6"/>
    <x v="1"/>
    <x v="1069"/>
    <n v="1"/>
  </r>
  <r>
    <n v="703127"/>
    <d v="2014-08-13T00:00:00"/>
    <d v="1899-12-30T15:51:27"/>
    <x v="1"/>
    <x v="0"/>
    <x v="0"/>
    <x v="6"/>
    <x v="1070"/>
    <n v="0"/>
  </r>
  <r>
    <n v="636625"/>
    <d v="2014-08-13T00:00:00"/>
    <d v="1899-12-30T10:11:06"/>
    <x v="1"/>
    <x v="0"/>
    <x v="2"/>
    <x v="12"/>
    <x v="1071"/>
    <n v="0"/>
  </r>
  <r>
    <n v="827221"/>
    <d v="2014-08-13T00:00:00"/>
    <d v="1899-12-30T15:55:32"/>
    <x v="1"/>
    <x v="0"/>
    <x v="1"/>
    <x v="3"/>
    <x v="1072"/>
    <n v="0"/>
  </r>
  <r>
    <n v="426386"/>
    <d v="2014-08-13T00:00:00"/>
    <d v="1899-12-30T15:56:32"/>
    <x v="1"/>
    <x v="0"/>
    <x v="1"/>
    <x v="3"/>
    <x v="1073"/>
    <n v="0"/>
  </r>
  <r>
    <n v="742832"/>
    <d v="2014-08-13T00:00:00"/>
    <d v="1899-12-30T03:28:14"/>
    <x v="1"/>
    <x v="0"/>
    <x v="6"/>
    <x v="6"/>
    <x v="1074"/>
    <n v="0"/>
  </r>
  <r>
    <n v="43025"/>
    <d v="2014-08-13T00:00:00"/>
    <d v="1899-12-30T08:40:41"/>
    <x v="1"/>
    <x v="0"/>
    <x v="1"/>
    <x v="12"/>
    <x v="1075"/>
    <n v="0"/>
  </r>
  <r>
    <n v="780287"/>
    <d v="2014-08-13T00:00:00"/>
    <d v="1899-12-30T08:44:24"/>
    <x v="0"/>
    <x v="0"/>
    <x v="1"/>
    <x v="12"/>
    <x v="1076"/>
    <n v="1"/>
  </r>
  <r>
    <n v="834168"/>
    <d v="2014-08-13T00:00:00"/>
    <d v="1899-12-30T18:15:16"/>
    <x v="1"/>
    <x v="0"/>
    <x v="1"/>
    <x v="0"/>
    <x v="1077"/>
    <n v="0"/>
  </r>
  <r>
    <n v="104639"/>
    <d v="2014-08-13T00:00:00"/>
    <d v="1899-12-30T18:15:16"/>
    <x v="0"/>
    <x v="0"/>
    <x v="1"/>
    <x v="0"/>
    <x v="1078"/>
    <n v="1"/>
  </r>
  <r>
    <n v="652444"/>
    <d v="2014-08-13T00:00:00"/>
    <d v="1899-12-30T18:15:36"/>
    <x v="0"/>
    <x v="0"/>
    <x v="1"/>
    <x v="0"/>
    <x v="1079"/>
    <n v="1"/>
  </r>
  <r>
    <n v="843575"/>
    <d v="2014-08-13T00:00:00"/>
    <d v="1899-12-30T23:56:18"/>
    <x v="1"/>
    <x v="0"/>
    <x v="1"/>
    <x v="8"/>
    <x v="1080"/>
    <n v="0"/>
  </r>
  <r>
    <n v="603558"/>
    <d v="2014-08-13T00:00:00"/>
    <d v="1899-12-30T23:57:17"/>
    <x v="1"/>
    <x v="0"/>
    <x v="1"/>
    <x v="8"/>
    <x v="1081"/>
    <n v="0"/>
  </r>
  <r>
    <n v="248415"/>
    <d v="2014-08-14T00:00:00"/>
    <d v="1899-12-30T16:10:12"/>
    <x v="0"/>
    <x v="1"/>
    <x v="1"/>
    <x v="5"/>
    <x v="1082"/>
    <n v="1"/>
  </r>
  <r>
    <n v="529917"/>
    <d v="2014-08-14T00:00:00"/>
    <d v="1899-12-30T16:06:52"/>
    <x v="0"/>
    <x v="2"/>
    <x v="1"/>
    <x v="5"/>
    <x v="1083"/>
    <n v="1"/>
  </r>
  <r>
    <n v="502642"/>
    <d v="2014-08-14T00:00:00"/>
    <d v="1899-12-30T14:31:19"/>
    <x v="1"/>
    <x v="0"/>
    <x v="1"/>
    <x v="12"/>
    <x v="1084"/>
    <n v="0"/>
  </r>
  <r>
    <n v="257558"/>
    <d v="2014-08-14T00:00:00"/>
    <d v="1899-12-30T16:02:25"/>
    <x v="1"/>
    <x v="0"/>
    <x v="6"/>
    <x v="12"/>
    <x v="1085"/>
    <n v="0"/>
  </r>
  <r>
    <n v="534747"/>
    <d v="2014-08-14T00:00:00"/>
    <d v="1899-12-30T16:04:28"/>
    <x v="1"/>
    <x v="2"/>
    <x v="6"/>
    <x v="12"/>
    <x v="1086"/>
    <n v="0"/>
  </r>
  <r>
    <n v="162084"/>
    <d v="2014-08-14T00:00:00"/>
    <d v="1899-12-30T15:11:44"/>
    <x v="1"/>
    <x v="0"/>
    <x v="0"/>
    <x v="12"/>
    <x v="1087"/>
    <n v="0"/>
  </r>
  <r>
    <n v="708014"/>
    <d v="2014-08-14T00:00:00"/>
    <d v="1899-12-30T14:28:49"/>
    <x v="1"/>
    <x v="0"/>
    <x v="0"/>
    <x v="12"/>
    <x v="1088"/>
    <n v="0"/>
  </r>
  <r>
    <n v="146501"/>
    <d v="2014-08-14T00:00:00"/>
    <d v="1899-12-30T10:22:04"/>
    <x v="1"/>
    <x v="0"/>
    <x v="1"/>
    <x v="8"/>
    <x v="1089"/>
    <n v="0"/>
  </r>
  <r>
    <n v="850690"/>
    <d v="2014-08-14T00:00:00"/>
    <d v="1899-12-30T09:43:22"/>
    <x v="0"/>
    <x v="0"/>
    <x v="1"/>
    <x v="3"/>
    <x v="1090"/>
    <n v="1"/>
  </r>
  <r>
    <n v="336624"/>
    <d v="2014-08-15T00:00:00"/>
    <d v="1899-12-30T13:44:16"/>
    <x v="0"/>
    <x v="1"/>
    <x v="0"/>
    <x v="1"/>
    <x v="1091"/>
    <n v="1"/>
  </r>
  <r>
    <n v="743340"/>
    <d v="2014-08-15T00:00:00"/>
    <d v="1899-12-30T21:18:58"/>
    <x v="1"/>
    <x v="0"/>
    <x v="1"/>
    <x v="12"/>
    <x v="1092"/>
    <n v="0"/>
  </r>
  <r>
    <n v="55110"/>
    <d v="2014-08-15T00:00:00"/>
    <d v="1899-12-30T10:33:22"/>
    <x v="1"/>
    <x v="0"/>
    <x v="1"/>
    <x v="11"/>
    <x v="1093"/>
    <n v="0"/>
  </r>
  <r>
    <n v="182166"/>
    <d v="2014-08-15T00:00:00"/>
    <d v="1899-12-30T10:35:42"/>
    <x v="0"/>
    <x v="1"/>
    <x v="1"/>
    <x v="11"/>
    <x v="1094"/>
    <n v="1"/>
  </r>
  <r>
    <n v="793194"/>
    <d v="2014-08-15T00:00:00"/>
    <d v="1899-12-30T10:36:47"/>
    <x v="1"/>
    <x v="1"/>
    <x v="1"/>
    <x v="11"/>
    <x v="1095"/>
    <n v="0"/>
  </r>
  <r>
    <n v="983246"/>
    <d v="2014-08-16T00:00:00"/>
    <d v="1899-12-30T23:06:36"/>
    <x v="1"/>
    <x v="0"/>
    <x v="4"/>
    <x v="0"/>
    <x v="1096"/>
    <n v="0"/>
  </r>
  <r>
    <n v="696923"/>
    <d v="2014-08-16T00:00:00"/>
    <d v="1899-12-30T06:53:41"/>
    <x v="1"/>
    <x v="0"/>
    <x v="0"/>
    <x v="3"/>
    <x v="1097"/>
    <n v="0"/>
  </r>
  <r>
    <n v="64548"/>
    <d v="2014-08-16T00:00:00"/>
    <d v="1899-12-30T06:55:43"/>
    <x v="1"/>
    <x v="1"/>
    <x v="0"/>
    <x v="3"/>
    <x v="1098"/>
    <n v="0"/>
  </r>
  <r>
    <n v="12277"/>
    <d v="2014-08-16T00:00:00"/>
    <d v="1899-12-30T06:55:08"/>
    <x v="0"/>
    <x v="2"/>
    <x v="0"/>
    <x v="3"/>
    <x v="1099"/>
    <n v="1"/>
  </r>
  <r>
    <n v="896132"/>
    <d v="2014-08-16T00:00:00"/>
    <d v="1899-12-30T11:43:46"/>
    <x v="1"/>
    <x v="0"/>
    <x v="0"/>
    <x v="0"/>
    <x v="1100"/>
    <n v="0"/>
  </r>
  <r>
    <n v="224587"/>
    <d v="2014-08-16T00:00:00"/>
    <d v="1899-12-30T14:27:57"/>
    <x v="1"/>
    <x v="0"/>
    <x v="8"/>
    <x v="6"/>
    <x v="1101"/>
    <n v="0"/>
  </r>
  <r>
    <n v="992900"/>
    <d v="2014-08-16T00:00:00"/>
    <d v="1899-12-30T01:19:11"/>
    <x v="1"/>
    <x v="0"/>
    <x v="4"/>
    <x v="7"/>
    <x v="1102"/>
    <n v="0"/>
  </r>
  <r>
    <n v="475101"/>
    <d v="2014-08-16T00:00:00"/>
    <d v="1899-12-30T01:20:43"/>
    <x v="0"/>
    <x v="0"/>
    <x v="4"/>
    <x v="7"/>
    <x v="1103"/>
    <n v="1"/>
  </r>
  <r>
    <n v="914596"/>
    <d v="2014-08-17T00:00:00"/>
    <d v="1899-12-30T10:32:42"/>
    <x v="0"/>
    <x v="1"/>
    <x v="0"/>
    <x v="8"/>
    <x v="1104"/>
    <n v="1"/>
  </r>
  <r>
    <n v="16121"/>
    <d v="2014-08-17T00:00:00"/>
    <d v="1899-12-30T13:00:27"/>
    <x v="1"/>
    <x v="0"/>
    <x v="0"/>
    <x v="1"/>
    <x v="1105"/>
    <n v="0"/>
  </r>
  <r>
    <n v="693114"/>
    <d v="2014-08-17T00:00:00"/>
    <d v="1899-12-30T15:23:55"/>
    <x v="0"/>
    <x v="1"/>
    <x v="0"/>
    <x v="7"/>
    <x v="1106"/>
    <n v="1"/>
  </r>
  <r>
    <n v="104642"/>
    <d v="2014-08-20T00:00:00"/>
    <d v="1899-12-30T08:09:10"/>
    <x v="0"/>
    <x v="0"/>
    <x v="1"/>
    <x v="1"/>
    <x v="1107"/>
    <n v="1"/>
  </r>
  <r>
    <n v="188939"/>
    <d v="2014-08-17T00:00:00"/>
    <d v="1899-12-30T13:46:05"/>
    <x v="1"/>
    <x v="0"/>
    <x v="1"/>
    <x v="0"/>
    <x v="1108"/>
    <n v="0"/>
  </r>
  <r>
    <n v="82478"/>
    <d v="2014-08-17T00:00:00"/>
    <d v="1899-12-30T13:47:22"/>
    <x v="0"/>
    <x v="0"/>
    <x v="1"/>
    <x v="0"/>
    <x v="1109"/>
    <n v="1"/>
  </r>
  <r>
    <n v="977943"/>
    <d v="2014-08-17T00:00:00"/>
    <d v="1899-12-30T09:42:33"/>
    <x v="0"/>
    <x v="1"/>
    <x v="0"/>
    <x v="12"/>
    <x v="1110"/>
    <n v="1"/>
  </r>
  <r>
    <n v="236432"/>
    <d v="2014-08-20T00:00:00"/>
    <d v="1899-12-30T06:25:58"/>
    <x v="0"/>
    <x v="0"/>
    <x v="0"/>
    <x v="12"/>
    <x v="1111"/>
    <n v="1"/>
  </r>
  <r>
    <n v="773874"/>
    <d v="2014-08-18T00:00:00"/>
    <d v="1899-12-30T02:09:03"/>
    <x v="1"/>
    <x v="0"/>
    <x v="0"/>
    <x v="11"/>
    <x v="1112"/>
    <n v="0"/>
  </r>
  <r>
    <n v="147215"/>
    <d v="2014-08-18T00:00:00"/>
    <d v="1899-12-30T11:08:44"/>
    <x v="0"/>
    <x v="0"/>
    <x v="1"/>
    <x v="8"/>
    <x v="1113"/>
    <n v="1"/>
  </r>
  <r>
    <n v="949333"/>
    <d v="2014-08-18T00:00:00"/>
    <d v="1899-12-30T14:21:43"/>
    <x v="0"/>
    <x v="1"/>
    <x v="7"/>
    <x v="11"/>
    <x v="1114"/>
    <n v="1"/>
  </r>
  <r>
    <n v="578197"/>
    <d v="2014-08-18T00:00:00"/>
    <d v="1899-12-30T08:15:03"/>
    <x v="0"/>
    <x v="0"/>
    <x v="5"/>
    <x v="3"/>
    <x v="1115"/>
    <n v="1"/>
  </r>
  <r>
    <n v="47707"/>
    <d v="2014-08-18T00:00:00"/>
    <d v="1899-12-30T11:30:19"/>
    <x v="1"/>
    <x v="0"/>
    <x v="1"/>
    <x v="3"/>
    <x v="1116"/>
    <n v="0"/>
  </r>
  <r>
    <n v="795224"/>
    <d v="2014-08-18T00:00:00"/>
    <d v="1899-12-30T11:32:10"/>
    <x v="1"/>
    <x v="0"/>
    <x v="1"/>
    <x v="3"/>
    <x v="1117"/>
    <n v="0"/>
  </r>
  <r>
    <n v="738617"/>
    <d v="2014-08-18T00:00:00"/>
    <d v="1899-12-30T14:25:29"/>
    <x v="1"/>
    <x v="0"/>
    <x v="2"/>
    <x v="6"/>
    <x v="1118"/>
    <n v="0"/>
  </r>
  <r>
    <n v="594973"/>
    <d v="2014-08-18T00:00:00"/>
    <d v="1899-12-30T18:27:29"/>
    <x v="1"/>
    <x v="1"/>
    <x v="7"/>
    <x v="3"/>
    <x v="1119"/>
    <n v="0"/>
  </r>
  <r>
    <n v="513939"/>
    <d v="2014-08-18T00:00:00"/>
    <d v="1899-12-30T01:34:20"/>
    <x v="0"/>
    <x v="0"/>
    <x v="0"/>
    <x v="1"/>
    <x v="1120"/>
    <n v="1"/>
  </r>
  <r>
    <n v="696735"/>
    <d v="2014-08-19T00:00:00"/>
    <d v="1899-12-30T09:24:43"/>
    <x v="1"/>
    <x v="0"/>
    <x v="0"/>
    <x v="12"/>
    <x v="1121"/>
    <n v="0"/>
  </r>
  <r>
    <n v="626743"/>
    <d v="2014-08-19T00:00:00"/>
    <d v="1899-12-30T12:44:57"/>
    <x v="1"/>
    <x v="0"/>
    <x v="0"/>
    <x v="1"/>
    <x v="1122"/>
    <n v="0"/>
  </r>
  <r>
    <n v="661045"/>
    <d v="2014-08-19T00:00:00"/>
    <d v="1899-12-30T16:44:18"/>
    <x v="0"/>
    <x v="0"/>
    <x v="0"/>
    <x v="12"/>
    <x v="1123"/>
    <n v="1"/>
  </r>
  <r>
    <n v="327416"/>
    <d v="2014-08-19T00:00:00"/>
    <d v="1899-12-30T13:26:11"/>
    <x v="1"/>
    <x v="0"/>
    <x v="1"/>
    <x v="1"/>
    <x v="1124"/>
    <n v="0"/>
  </r>
  <r>
    <n v="698780"/>
    <d v="2014-08-19T00:00:00"/>
    <d v="1899-12-30T13:27:14"/>
    <x v="1"/>
    <x v="0"/>
    <x v="1"/>
    <x v="1"/>
    <x v="1125"/>
    <n v="0"/>
  </r>
  <r>
    <n v="419749"/>
    <d v="2014-08-19T00:00:00"/>
    <d v="1899-12-30T13:28:55"/>
    <x v="0"/>
    <x v="2"/>
    <x v="1"/>
    <x v="1"/>
    <x v="1126"/>
    <n v="1"/>
  </r>
  <r>
    <n v="265443"/>
    <d v="2014-08-19T00:00:00"/>
    <d v="1899-12-30T09:53:22"/>
    <x v="1"/>
    <x v="0"/>
    <x v="0"/>
    <x v="5"/>
    <x v="1127"/>
    <n v="0"/>
  </r>
  <r>
    <n v="610243"/>
    <d v="2014-08-19T00:00:00"/>
    <d v="1899-12-30T16:36:55"/>
    <x v="1"/>
    <x v="0"/>
    <x v="2"/>
    <x v="6"/>
    <x v="1128"/>
    <n v="0"/>
  </r>
  <r>
    <n v="847311"/>
    <d v="2014-08-19T00:00:00"/>
    <d v="1899-12-30T16:39:11"/>
    <x v="0"/>
    <x v="0"/>
    <x v="2"/>
    <x v="6"/>
    <x v="1129"/>
    <n v="1"/>
  </r>
  <r>
    <n v="262354"/>
    <d v="2014-08-19T00:00:00"/>
    <d v="1899-12-30T18:02:51"/>
    <x v="1"/>
    <x v="0"/>
    <x v="0"/>
    <x v="5"/>
    <x v="1130"/>
    <n v="0"/>
  </r>
  <r>
    <n v="361579"/>
    <d v="2014-08-19T00:00:00"/>
    <d v="1899-12-30T18:07:49"/>
    <x v="0"/>
    <x v="1"/>
    <x v="0"/>
    <x v="5"/>
    <x v="1131"/>
    <n v="1"/>
  </r>
  <r>
    <n v="734607"/>
    <d v="2014-08-19T00:00:00"/>
    <d v="1899-12-30T18:09:27"/>
    <x v="0"/>
    <x v="0"/>
    <x v="0"/>
    <x v="5"/>
    <x v="1132"/>
    <n v="1"/>
  </r>
  <r>
    <n v="458373"/>
    <d v="2014-08-19T00:00:00"/>
    <d v="1899-12-30T18:04:16"/>
    <x v="0"/>
    <x v="2"/>
    <x v="0"/>
    <x v="5"/>
    <x v="1133"/>
    <n v="1"/>
  </r>
  <r>
    <n v="625446"/>
    <d v="2014-08-20T00:00:00"/>
    <d v="1899-12-30T09:30:06"/>
    <x v="1"/>
    <x v="0"/>
    <x v="6"/>
    <x v="11"/>
    <x v="1134"/>
    <n v="0"/>
  </r>
  <r>
    <n v="58225"/>
    <d v="2014-08-20T00:00:00"/>
    <d v="1899-12-30T11:27:05"/>
    <x v="1"/>
    <x v="0"/>
    <x v="5"/>
    <x v="7"/>
    <x v="1135"/>
    <n v="0"/>
  </r>
  <r>
    <n v="629063"/>
    <d v="2014-08-20T00:00:00"/>
    <d v="1899-12-30T15:06:20"/>
    <x v="0"/>
    <x v="1"/>
    <x v="1"/>
    <x v="1"/>
    <x v="1136"/>
    <n v="1"/>
  </r>
  <r>
    <n v="589914"/>
    <d v="2014-08-20T00:00:00"/>
    <d v="1899-12-30T15:08:21"/>
    <x v="0"/>
    <x v="1"/>
    <x v="1"/>
    <x v="1"/>
    <x v="1137"/>
    <n v="1"/>
  </r>
  <r>
    <n v="21396"/>
    <d v="2014-08-20T00:00:00"/>
    <d v="1899-12-30T04:56:05"/>
    <x v="1"/>
    <x v="0"/>
    <x v="1"/>
    <x v="11"/>
    <x v="1138"/>
    <n v="0"/>
  </r>
  <r>
    <n v="942182"/>
    <d v="2014-08-22T00:00:00"/>
    <d v="1899-12-30T14:19:55"/>
    <x v="1"/>
    <x v="0"/>
    <x v="1"/>
    <x v="6"/>
    <x v="1139"/>
    <n v="0"/>
  </r>
  <r>
    <n v="352563"/>
    <d v="2014-08-26T00:00:00"/>
    <d v="1899-12-30T08:59:54"/>
    <x v="0"/>
    <x v="0"/>
    <x v="1"/>
    <x v="11"/>
    <x v="1140"/>
    <n v="1"/>
  </r>
  <r>
    <n v="467965"/>
    <d v="2014-08-26T00:00:00"/>
    <d v="1899-12-30T09:00:22"/>
    <x v="0"/>
    <x v="0"/>
    <x v="1"/>
    <x v="11"/>
    <x v="1141"/>
    <n v="1"/>
  </r>
  <r>
    <n v="188741"/>
    <d v="2014-08-20T00:00:00"/>
    <d v="1899-12-30T15:39:33"/>
    <x v="1"/>
    <x v="0"/>
    <x v="0"/>
    <x v="12"/>
    <x v="1142"/>
    <n v="0"/>
  </r>
  <r>
    <n v="554524"/>
    <d v="2014-08-20T00:00:00"/>
    <d v="1899-12-30T17:34:39"/>
    <x v="1"/>
    <x v="0"/>
    <x v="1"/>
    <x v="6"/>
    <x v="1143"/>
    <n v="0"/>
  </r>
  <r>
    <n v="160716"/>
    <d v="2014-08-20T00:00:00"/>
    <d v="1899-12-30T19:57:36"/>
    <x v="1"/>
    <x v="0"/>
    <x v="1"/>
    <x v="8"/>
    <x v="1144"/>
    <n v="0"/>
  </r>
  <r>
    <n v="144698"/>
    <d v="2014-08-20T00:00:00"/>
    <d v="1899-12-30T19:58:07"/>
    <x v="0"/>
    <x v="0"/>
    <x v="1"/>
    <x v="8"/>
    <x v="1145"/>
    <n v="1"/>
  </r>
  <r>
    <n v="760357"/>
    <d v="2014-08-20T00:00:00"/>
    <d v="1899-12-30T19:58:56"/>
    <x v="0"/>
    <x v="1"/>
    <x v="1"/>
    <x v="8"/>
    <x v="1146"/>
    <n v="1"/>
  </r>
  <r>
    <n v="232132"/>
    <d v="2014-08-20T00:00:00"/>
    <d v="1899-12-30T19:59:41"/>
    <x v="1"/>
    <x v="1"/>
    <x v="1"/>
    <x v="8"/>
    <x v="1147"/>
    <n v="0"/>
  </r>
  <r>
    <n v="227334"/>
    <d v="2014-08-20T00:00:00"/>
    <d v="1899-12-30T17:44:04"/>
    <x v="1"/>
    <x v="0"/>
    <x v="1"/>
    <x v="8"/>
    <x v="1148"/>
    <n v="0"/>
  </r>
  <r>
    <n v="220670"/>
    <d v="2014-08-28T00:00:00"/>
    <d v="1899-12-30T14:51:57"/>
    <x v="0"/>
    <x v="0"/>
    <x v="0"/>
    <x v="3"/>
    <x v="1149"/>
    <n v="1"/>
  </r>
  <r>
    <n v="978071"/>
    <d v="2014-08-21T00:00:00"/>
    <d v="1899-12-30T19:25:40"/>
    <x v="1"/>
    <x v="1"/>
    <x v="1"/>
    <x v="5"/>
    <x v="1150"/>
    <n v="0"/>
  </r>
  <r>
    <n v="367527"/>
    <d v="2014-08-21T00:00:00"/>
    <d v="1899-12-30T18:28:49"/>
    <x v="0"/>
    <x v="0"/>
    <x v="2"/>
    <x v="6"/>
    <x v="1151"/>
    <n v="1"/>
  </r>
  <r>
    <n v="530521"/>
    <d v="2014-08-21T00:00:00"/>
    <d v="1899-12-30T18:33:17"/>
    <x v="0"/>
    <x v="0"/>
    <x v="2"/>
    <x v="6"/>
    <x v="1152"/>
    <n v="1"/>
  </r>
  <r>
    <n v="997799"/>
    <d v="2014-08-21T00:00:00"/>
    <d v="1899-12-30T18:34:50"/>
    <x v="1"/>
    <x v="0"/>
    <x v="2"/>
    <x v="6"/>
    <x v="1153"/>
    <n v="0"/>
  </r>
  <r>
    <n v="435785"/>
    <d v="2014-08-21T00:00:00"/>
    <d v="1899-12-30T09:15:19"/>
    <x v="1"/>
    <x v="0"/>
    <x v="1"/>
    <x v="1"/>
    <x v="1154"/>
    <n v="0"/>
  </r>
  <r>
    <n v="857754"/>
    <d v="2014-08-21T00:00:00"/>
    <d v="1899-12-30T09:17:27"/>
    <x v="1"/>
    <x v="0"/>
    <x v="1"/>
    <x v="1"/>
    <x v="1155"/>
    <n v="0"/>
  </r>
  <r>
    <n v="956287"/>
    <d v="2014-08-21T00:00:00"/>
    <d v="1899-12-30T13:42:41"/>
    <x v="1"/>
    <x v="0"/>
    <x v="0"/>
    <x v="6"/>
    <x v="1156"/>
    <n v="0"/>
  </r>
  <r>
    <n v="268393"/>
    <d v="2014-08-21T00:00:00"/>
    <d v="1899-12-30T13:42:58"/>
    <x v="0"/>
    <x v="0"/>
    <x v="0"/>
    <x v="6"/>
    <x v="1157"/>
    <n v="1"/>
  </r>
  <r>
    <n v="833582"/>
    <d v="2014-08-21T00:00:00"/>
    <d v="1899-12-30T13:46:20"/>
    <x v="1"/>
    <x v="0"/>
    <x v="0"/>
    <x v="6"/>
    <x v="1158"/>
    <n v="0"/>
  </r>
  <r>
    <n v="688583"/>
    <d v="2014-08-21T00:00:00"/>
    <d v="1899-12-30T12:18:42"/>
    <x v="1"/>
    <x v="0"/>
    <x v="1"/>
    <x v="6"/>
    <x v="1159"/>
    <n v="0"/>
  </r>
  <r>
    <n v="48886"/>
    <d v="2014-08-21T00:00:00"/>
    <d v="1899-12-30T18:05:29"/>
    <x v="0"/>
    <x v="0"/>
    <x v="0"/>
    <x v="7"/>
    <x v="1160"/>
    <n v="1"/>
  </r>
  <r>
    <n v="230706"/>
    <d v="2014-08-21T00:00:00"/>
    <d v="1899-12-30T14:07:01"/>
    <x v="1"/>
    <x v="0"/>
    <x v="0"/>
    <x v="7"/>
    <x v="1161"/>
    <n v="0"/>
  </r>
  <r>
    <n v="802500"/>
    <d v="2014-08-21T00:00:00"/>
    <d v="1899-12-30T17:10:32"/>
    <x v="1"/>
    <x v="0"/>
    <x v="2"/>
    <x v="12"/>
    <x v="1162"/>
    <n v="0"/>
  </r>
  <r>
    <n v="646631"/>
    <d v="2014-08-21T00:00:00"/>
    <d v="1899-12-30T11:03:41"/>
    <x v="1"/>
    <x v="0"/>
    <x v="1"/>
    <x v="3"/>
    <x v="1163"/>
    <n v="0"/>
  </r>
  <r>
    <n v="848586"/>
    <d v="2014-08-21T00:00:00"/>
    <d v="1899-12-30T11:06:16"/>
    <x v="0"/>
    <x v="0"/>
    <x v="1"/>
    <x v="3"/>
    <x v="1164"/>
    <n v="1"/>
  </r>
  <r>
    <n v="165638"/>
    <d v="2014-08-21T00:00:00"/>
    <d v="1899-12-30T15:20:28"/>
    <x v="1"/>
    <x v="0"/>
    <x v="2"/>
    <x v="6"/>
    <x v="1165"/>
    <n v="0"/>
  </r>
  <r>
    <n v="122591"/>
    <d v="2014-08-21T00:00:00"/>
    <d v="1899-12-30T12:45:57"/>
    <x v="0"/>
    <x v="1"/>
    <x v="1"/>
    <x v="5"/>
    <x v="1166"/>
    <n v="1"/>
  </r>
  <r>
    <n v="553557"/>
    <d v="2014-08-22T00:00:00"/>
    <d v="1899-12-30T11:58:11"/>
    <x v="1"/>
    <x v="0"/>
    <x v="2"/>
    <x v="6"/>
    <x v="1167"/>
    <n v="0"/>
  </r>
  <r>
    <n v="160678"/>
    <d v="2014-08-22T00:00:00"/>
    <d v="1899-12-30T12:01:00"/>
    <x v="1"/>
    <x v="0"/>
    <x v="2"/>
    <x v="6"/>
    <x v="1168"/>
    <n v="0"/>
  </r>
  <r>
    <n v="262072"/>
    <d v="2014-08-21T00:00:00"/>
    <d v="1899-12-30T18:57:54"/>
    <x v="1"/>
    <x v="0"/>
    <x v="1"/>
    <x v="11"/>
    <x v="1169"/>
    <n v="0"/>
  </r>
  <r>
    <n v="690779"/>
    <d v="2014-08-21T00:00:00"/>
    <d v="1899-12-30T18:59:22"/>
    <x v="0"/>
    <x v="0"/>
    <x v="1"/>
    <x v="11"/>
    <x v="1170"/>
    <n v="1"/>
  </r>
  <r>
    <n v="960243"/>
    <d v="2014-08-22T00:00:00"/>
    <d v="1899-12-30T08:23:09"/>
    <x v="1"/>
    <x v="0"/>
    <x v="0"/>
    <x v="5"/>
    <x v="1171"/>
    <n v="0"/>
  </r>
  <r>
    <n v="579385"/>
    <d v="2014-08-22T00:00:00"/>
    <d v="1899-12-30T11:07:04"/>
    <x v="0"/>
    <x v="0"/>
    <x v="1"/>
    <x v="6"/>
    <x v="1172"/>
    <n v="1"/>
  </r>
  <r>
    <n v="920275"/>
    <d v="2014-08-22T00:00:00"/>
    <d v="1899-12-30T16:24:45"/>
    <x v="1"/>
    <x v="0"/>
    <x v="0"/>
    <x v="5"/>
    <x v="1173"/>
    <n v="0"/>
  </r>
  <r>
    <n v="820391"/>
    <d v="2014-08-22T00:00:00"/>
    <d v="1899-12-30T17:41:41"/>
    <x v="0"/>
    <x v="2"/>
    <x v="0"/>
    <x v="11"/>
    <x v="1174"/>
    <n v="1"/>
  </r>
  <r>
    <n v="85670"/>
    <d v="2014-08-22T00:00:00"/>
    <d v="1899-12-30T17:42:16"/>
    <x v="0"/>
    <x v="2"/>
    <x v="0"/>
    <x v="11"/>
    <x v="1175"/>
    <n v="1"/>
  </r>
  <r>
    <n v="961338"/>
    <d v="2014-08-25T00:00:00"/>
    <d v="1899-12-30T08:05:20"/>
    <x v="1"/>
    <x v="1"/>
    <x v="1"/>
    <x v="7"/>
    <x v="1176"/>
    <n v="0"/>
  </r>
  <r>
    <n v="408109"/>
    <d v="2014-08-22T00:00:00"/>
    <d v="1899-12-30T16:15:39"/>
    <x v="1"/>
    <x v="0"/>
    <x v="2"/>
    <x v="11"/>
    <x v="1177"/>
    <n v="0"/>
  </r>
  <r>
    <n v="545076"/>
    <d v="2014-08-22T00:00:00"/>
    <d v="1899-12-30T16:16:14"/>
    <x v="0"/>
    <x v="0"/>
    <x v="2"/>
    <x v="11"/>
    <x v="1178"/>
    <n v="1"/>
  </r>
  <r>
    <n v="251446"/>
    <d v="2014-08-22T00:00:00"/>
    <d v="1899-12-30T14:19:42"/>
    <x v="1"/>
    <x v="1"/>
    <x v="2"/>
    <x v="11"/>
    <x v="1179"/>
    <n v="0"/>
  </r>
  <r>
    <n v="946136"/>
    <d v="2014-08-22T00:00:00"/>
    <d v="1899-12-30T18:40:59"/>
    <x v="1"/>
    <x v="0"/>
    <x v="1"/>
    <x v="3"/>
    <x v="1180"/>
    <n v="0"/>
  </r>
  <r>
    <n v="889662"/>
    <d v="2014-08-22T00:00:00"/>
    <d v="1899-12-30T12:09:24"/>
    <x v="1"/>
    <x v="0"/>
    <x v="1"/>
    <x v="1"/>
    <x v="1181"/>
    <n v="0"/>
  </r>
  <r>
    <n v="442184"/>
    <d v="2014-08-22T00:00:00"/>
    <d v="1899-12-30T12:11:20"/>
    <x v="0"/>
    <x v="2"/>
    <x v="1"/>
    <x v="1"/>
    <x v="1182"/>
    <n v="1"/>
  </r>
  <r>
    <n v="105944"/>
    <d v="2014-08-22T00:00:00"/>
    <d v="1899-12-30T16:45:26"/>
    <x v="1"/>
    <x v="0"/>
    <x v="1"/>
    <x v="5"/>
    <x v="1183"/>
    <n v="0"/>
  </r>
  <r>
    <n v="370469"/>
    <d v="2014-08-22T00:00:00"/>
    <d v="1899-12-30T12:58:39"/>
    <x v="0"/>
    <x v="0"/>
    <x v="0"/>
    <x v="8"/>
    <x v="1184"/>
    <n v="1"/>
  </r>
  <r>
    <n v="246560"/>
    <d v="2014-08-22T00:00:00"/>
    <d v="1899-12-30T02:01:25"/>
    <x v="1"/>
    <x v="0"/>
    <x v="0"/>
    <x v="12"/>
    <x v="1185"/>
    <n v="0"/>
  </r>
  <r>
    <n v="534636"/>
    <d v="2014-08-22T00:00:00"/>
    <d v="1899-12-30T02:02:15"/>
    <x v="1"/>
    <x v="0"/>
    <x v="0"/>
    <x v="12"/>
    <x v="1186"/>
    <n v="0"/>
  </r>
  <r>
    <n v="435865"/>
    <d v="2014-08-23T00:00:00"/>
    <d v="1899-12-30T11:37:06"/>
    <x v="1"/>
    <x v="0"/>
    <x v="1"/>
    <x v="12"/>
    <x v="1187"/>
    <n v="0"/>
  </r>
  <r>
    <n v="679335"/>
    <d v="2014-08-23T00:00:00"/>
    <d v="1899-12-30T11:38:20"/>
    <x v="0"/>
    <x v="0"/>
    <x v="1"/>
    <x v="12"/>
    <x v="1188"/>
    <n v="1"/>
  </r>
  <r>
    <n v="410681"/>
    <d v="2014-08-23T00:00:00"/>
    <d v="1899-12-30T11:39:45"/>
    <x v="1"/>
    <x v="0"/>
    <x v="1"/>
    <x v="12"/>
    <x v="1189"/>
    <n v="0"/>
  </r>
  <r>
    <n v="275598"/>
    <d v="2014-08-23T00:00:00"/>
    <d v="1899-12-30T14:23:35"/>
    <x v="0"/>
    <x v="0"/>
    <x v="2"/>
    <x v="3"/>
    <x v="1190"/>
    <n v="1"/>
  </r>
  <r>
    <n v="368961"/>
    <d v="2014-08-23T00:00:00"/>
    <d v="1899-12-30T15:03:55"/>
    <x v="1"/>
    <x v="0"/>
    <x v="0"/>
    <x v="6"/>
    <x v="1191"/>
    <n v="0"/>
  </r>
  <r>
    <n v="665097"/>
    <d v="2014-08-24T00:00:00"/>
    <d v="1899-12-30T15:04:49"/>
    <x v="0"/>
    <x v="0"/>
    <x v="1"/>
    <x v="1"/>
    <x v="1192"/>
    <n v="1"/>
  </r>
  <r>
    <n v="925524"/>
    <d v="2014-08-24T00:00:00"/>
    <d v="1899-12-30T15:08:09"/>
    <x v="0"/>
    <x v="1"/>
    <x v="1"/>
    <x v="1"/>
    <x v="1193"/>
    <n v="1"/>
  </r>
  <r>
    <n v="884889"/>
    <d v="2014-08-25T00:00:00"/>
    <d v="1899-12-30T09:46:26"/>
    <x v="1"/>
    <x v="1"/>
    <x v="0"/>
    <x v="8"/>
    <x v="1194"/>
    <n v="0"/>
  </r>
  <r>
    <n v="284911"/>
    <d v="2014-08-25T00:00:00"/>
    <d v="1899-12-30T08:25:35"/>
    <x v="1"/>
    <x v="1"/>
    <x v="6"/>
    <x v="12"/>
    <x v="1195"/>
    <n v="0"/>
  </r>
  <r>
    <n v="900976"/>
    <d v="2014-08-25T00:00:00"/>
    <d v="1899-12-30T14:19:16"/>
    <x v="1"/>
    <x v="0"/>
    <x v="1"/>
    <x v="5"/>
    <x v="1196"/>
    <n v="0"/>
  </r>
  <r>
    <n v="74272"/>
    <d v="2014-08-25T00:00:00"/>
    <d v="1899-12-30T14:23:07"/>
    <x v="1"/>
    <x v="0"/>
    <x v="1"/>
    <x v="5"/>
    <x v="1197"/>
    <n v="0"/>
  </r>
  <r>
    <n v="563755"/>
    <d v="2014-08-25T00:00:00"/>
    <d v="1899-12-30T14:23:39"/>
    <x v="0"/>
    <x v="1"/>
    <x v="1"/>
    <x v="5"/>
    <x v="1198"/>
    <n v="1"/>
  </r>
  <r>
    <n v="18227"/>
    <d v="2014-08-25T00:00:00"/>
    <d v="1899-12-30T11:54:02"/>
    <x v="1"/>
    <x v="1"/>
    <x v="7"/>
    <x v="12"/>
    <x v="1199"/>
    <n v="0"/>
  </r>
  <r>
    <n v="294041"/>
    <d v="2014-08-25T00:00:00"/>
    <d v="1899-12-30T09:30:15"/>
    <x v="0"/>
    <x v="0"/>
    <x v="0"/>
    <x v="5"/>
    <x v="1200"/>
    <n v="1"/>
  </r>
  <r>
    <n v="472809"/>
    <d v="2014-08-25T00:00:00"/>
    <d v="1899-12-30T18:04:19"/>
    <x v="1"/>
    <x v="0"/>
    <x v="0"/>
    <x v="3"/>
    <x v="1201"/>
    <n v="0"/>
  </r>
  <r>
    <n v="642803"/>
    <d v="2014-08-26T00:00:00"/>
    <d v="1899-12-30T14:18:58"/>
    <x v="1"/>
    <x v="0"/>
    <x v="2"/>
    <x v="12"/>
    <x v="1202"/>
    <n v="0"/>
  </r>
  <r>
    <n v="53815"/>
    <d v="2014-08-26T00:00:00"/>
    <d v="1899-12-30T19:53:42"/>
    <x v="0"/>
    <x v="1"/>
    <x v="0"/>
    <x v="12"/>
    <x v="1203"/>
    <n v="1"/>
  </r>
  <r>
    <n v="807934"/>
    <d v="2014-08-26T00:00:00"/>
    <d v="1899-12-30T19:54:17"/>
    <x v="0"/>
    <x v="0"/>
    <x v="0"/>
    <x v="12"/>
    <x v="1204"/>
    <n v="1"/>
  </r>
  <r>
    <n v="865028"/>
    <d v="2014-08-26T00:00:00"/>
    <d v="1899-12-30T19:52:54"/>
    <x v="1"/>
    <x v="0"/>
    <x v="0"/>
    <x v="1"/>
    <x v="1205"/>
    <n v="0"/>
  </r>
  <r>
    <n v="706448"/>
    <d v="2014-08-26T00:00:00"/>
    <d v="1899-12-30T19:06:46"/>
    <x v="1"/>
    <x v="0"/>
    <x v="1"/>
    <x v="11"/>
    <x v="1206"/>
    <n v="0"/>
  </r>
  <r>
    <n v="124808"/>
    <d v="2014-08-26T00:00:00"/>
    <d v="1899-12-30T19:07:14"/>
    <x v="1"/>
    <x v="0"/>
    <x v="1"/>
    <x v="11"/>
    <x v="1207"/>
    <n v="0"/>
  </r>
  <r>
    <n v="42554"/>
    <d v="2014-08-26T00:00:00"/>
    <d v="1899-12-30T18:48:54"/>
    <x v="1"/>
    <x v="0"/>
    <x v="0"/>
    <x v="3"/>
    <x v="1208"/>
    <n v="0"/>
  </r>
  <r>
    <n v="947587"/>
    <d v="2014-08-26T00:00:00"/>
    <d v="1899-12-30T18:50:35"/>
    <x v="0"/>
    <x v="0"/>
    <x v="0"/>
    <x v="3"/>
    <x v="1209"/>
    <n v="1"/>
  </r>
  <r>
    <n v="685881"/>
    <d v="2014-08-26T00:00:00"/>
    <d v="1899-12-30T18:45:38"/>
    <x v="1"/>
    <x v="0"/>
    <x v="1"/>
    <x v="3"/>
    <x v="1210"/>
    <n v="0"/>
  </r>
  <r>
    <n v="594312"/>
    <d v="2014-08-26T00:00:00"/>
    <d v="1899-12-30T17:03:17"/>
    <x v="0"/>
    <x v="0"/>
    <x v="0"/>
    <x v="12"/>
    <x v="1211"/>
    <n v="1"/>
  </r>
  <r>
    <n v="607121"/>
    <d v="2014-08-26T00:00:00"/>
    <d v="1899-12-30T10:16:58"/>
    <x v="1"/>
    <x v="0"/>
    <x v="1"/>
    <x v="5"/>
    <x v="1212"/>
    <n v="0"/>
  </r>
  <r>
    <n v="682442"/>
    <d v="2014-08-26T00:00:00"/>
    <d v="1899-12-30T19:48:40"/>
    <x v="1"/>
    <x v="0"/>
    <x v="0"/>
    <x v="3"/>
    <x v="1213"/>
    <n v="0"/>
  </r>
  <r>
    <n v="354008"/>
    <d v="2014-08-26T00:00:00"/>
    <d v="1899-12-30T07:44:17"/>
    <x v="1"/>
    <x v="0"/>
    <x v="0"/>
    <x v="12"/>
    <x v="1147"/>
    <n v="0"/>
  </r>
  <r>
    <n v="270677"/>
    <d v="2014-08-26T00:00:00"/>
    <d v="1899-12-30T07:46:28"/>
    <x v="0"/>
    <x v="0"/>
    <x v="0"/>
    <x v="12"/>
    <x v="1214"/>
    <n v="1"/>
  </r>
  <r>
    <n v="403011"/>
    <d v="2014-08-26T00:00:00"/>
    <d v="1899-12-30T07:50:23"/>
    <x v="0"/>
    <x v="0"/>
    <x v="0"/>
    <x v="12"/>
    <x v="1215"/>
    <n v="1"/>
  </r>
  <r>
    <n v="323511"/>
    <d v="2014-08-27T00:00:00"/>
    <d v="1899-12-30T17:09:20"/>
    <x v="0"/>
    <x v="0"/>
    <x v="1"/>
    <x v="5"/>
    <x v="1216"/>
    <n v="1"/>
  </r>
  <r>
    <n v="721208"/>
    <d v="2014-08-27T00:00:00"/>
    <d v="1899-12-30T19:30:56"/>
    <x v="1"/>
    <x v="0"/>
    <x v="6"/>
    <x v="5"/>
    <x v="1217"/>
    <n v="0"/>
  </r>
  <r>
    <n v="30311"/>
    <d v="2014-08-27T00:00:00"/>
    <d v="1899-12-30T19:32:42"/>
    <x v="1"/>
    <x v="0"/>
    <x v="6"/>
    <x v="5"/>
    <x v="1218"/>
    <n v="0"/>
  </r>
  <r>
    <n v="253561"/>
    <d v="2014-08-27T00:00:00"/>
    <d v="1899-12-30T19:33:14"/>
    <x v="1"/>
    <x v="0"/>
    <x v="6"/>
    <x v="5"/>
    <x v="1219"/>
    <n v="0"/>
  </r>
  <r>
    <n v="358726"/>
    <d v="2014-08-27T00:00:00"/>
    <d v="1899-12-30T02:58:05"/>
    <x v="1"/>
    <x v="0"/>
    <x v="1"/>
    <x v="0"/>
    <x v="1220"/>
    <n v="0"/>
  </r>
  <r>
    <n v="774617"/>
    <d v="2014-08-27T00:00:00"/>
    <d v="1899-12-30T02:58:22"/>
    <x v="1"/>
    <x v="0"/>
    <x v="1"/>
    <x v="0"/>
    <x v="1221"/>
    <n v="0"/>
  </r>
  <r>
    <n v="36737"/>
    <d v="2014-08-27T00:00:00"/>
    <d v="1899-12-30T21:32:15"/>
    <x v="1"/>
    <x v="0"/>
    <x v="5"/>
    <x v="3"/>
    <x v="1222"/>
    <n v="0"/>
  </r>
  <r>
    <n v="455375"/>
    <d v="2014-08-27T00:00:00"/>
    <d v="1899-12-30T21:34:04"/>
    <x v="0"/>
    <x v="0"/>
    <x v="5"/>
    <x v="3"/>
    <x v="1223"/>
    <n v="1"/>
  </r>
  <r>
    <n v="903072"/>
    <d v="2014-08-28T00:00:00"/>
    <d v="1899-12-30T10:48:24"/>
    <x v="1"/>
    <x v="0"/>
    <x v="1"/>
    <x v="5"/>
    <x v="1224"/>
    <n v="0"/>
  </r>
  <r>
    <n v="136714"/>
    <d v="2014-08-28T00:00:00"/>
    <d v="1899-12-30T10:50:36"/>
    <x v="0"/>
    <x v="0"/>
    <x v="1"/>
    <x v="5"/>
    <x v="1225"/>
    <n v="1"/>
  </r>
  <r>
    <n v="780165"/>
    <d v="2014-08-28T00:00:00"/>
    <d v="1899-12-30T18:04:06"/>
    <x v="0"/>
    <x v="0"/>
    <x v="1"/>
    <x v="12"/>
    <x v="1226"/>
    <n v="1"/>
  </r>
  <r>
    <n v="631362"/>
    <d v="2014-08-28T00:00:00"/>
    <d v="1899-12-30T11:30:19"/>
    <x v="1"/>
    <x v="0"/>
    <x v="0"/>
    <x v="11"/>
    <x v="1227"/>
    <n v="0"/>
  </r>
  <r>
    <n v="490538"/>
    <d v="2014-08-28T00:00:00"/>
    <d v="1899-12-30T08:34:51"/>
    <x v="1"/>
    <x v="2"/>
    <x v="6"/>
    <x v="3"/>
    <x v="1228"/>
    <n v="0"/>
  </r>
  <r>
    <n v="12430"/>
    <d v="2014-08-28T00:00:00"/>
    <d v="1899-12-30T18:40:20"/>
    <x v="0"/>
    <x v="0"/>
    <x v="2"/>
    <x v="5"/>
    <x v="1229"/>
    <n v="1"/>
  </r>
  <r>
    <n v="690774"/>
    <d v="2014-08-28T00:00:00"/>
    <d v="1899-12-30T11:17:55"/>
    <x v="1"/>
    <x v="0"/>
    <x v="4"/>
    <x v="12"/>
    <x v="1230"/>
    <n v="0"/>
  </r>
  <r>
    <n v="894092"/>
    <d v="2014-08-28T00:00:00"/>
    <d v="1899-12-30T11:21:44"/>
    <x v="1"/>
    <x v="0"/>
    <x v="4"/>
    <x v="12"/>
    <x v="1231"/>
    <n v="0"/>
  </r>
  <r>
    <n v="394974"/>
    <d v="2014-08-28T00:00:00"/>
    <d v="1899-12-30T16:33:57"/>
    <x v="1"/>
    <x v="0"/>
    <x v="0"/>
    <x v="11"/>
    <x v="1232"/>
    <n v="0"/>
  </r>
  <r>
    <n v="246417"/>
    <d v="2014-08-28T00:00:00"/>
    <d v="1899-12-30T16:35:59"/>
    <x v="1"/>
    <x v="1"/>
    <x v="0"/>
    <x v="11"/>
    <x v="1233"/>
    <n v="0"/>
  </r>
  <r>
    <n v="448701"/>
    <d v="2014-08-28T00:00:00"/>
    <d v="1899-12-30T07:27:34"/>
    <x v="1"/>
    <x v="0"/>
    <x v="0"/>
    <x v="3"/>
    <x v="1234"/>
    <n v="0"/>
  </r>
  <r>
    <n v="247421"/>
    <d v="2014-08-28T00:00:00"/>
    <d v="1899-12-30T07:29:21"/>
    <x v="0"/>
    <x v="0"/>
    <x v="0"/>
    <x v="3"/>
    <x v="1235"/>
    <n v="1"/>
  </r>
  <r>
    <n v="143472"/>
    <d v="2014-08-28T00:00:00"/>
    <d v="1899-12-30T07:30:46"/>
    <x v="0"/>
    <x v="1"/>
    <x v="0"/>
    <x v="3"/>
    <x v="1236"/>
    <n v="1"/>
  </r>
  <r>
    <n v="651686"/>
    <d v="2014-08-28T00:00:00"/>
    <d v="1899-12-30T07:31:17"/>
    <x v="0"/>
    <x v="1"/>
    <x v="0"/>
    <x v="3"/>
    <x v="1237"/>
    <n v="1"/>
  </r>
  <r>
    <n v="401045"/>
    <d v="2014-08-28T00:00:00"/>
    <d v="1899-12-30T13:22:35"/>
    <x v="1"/>
    <x v="0"/>
    <x v="4"/>
    <x v="6"/>
    <x v="1238"/>
    <n v="0"/>
  </r>
  <r>
    <n v="64500"/>
    <d v="2014-08-28T00:00:00"/>
    <d v="1899-12-30T12:20:02"/>
    <x v="1"/>
    <x v="0"/>
    <x v="4"/>
    <x v="6"/>
    <x v="1239"/>
    <n v="0"/>
  </r>
  <r>
    <n v="727861"/>
    <d v="2014-08-28T00:00:00"/>
    <d v="1899-12-30T12:20:23"/>
    <x v="1"/>
    <x v="0"/>
    <x v="4"/>
    <x v="6"/>
    <x v="1240"/>
    <n v="0"/>
  </r>
  <r>
    <n v="96912"/>
    <d v="2014-08-28T00:00:00"/>
    <d v="1899-12-30T12:22:09"/>
    <x v="0"/>
    <x v="1"/>
    <x v="4"/>
    <x v="6"/>
    <x v="1241"/>
    <n v="1"/>
  </r>
  <r>
    <n v="349508"/>
    <d v="2014-08-28T00:00:00"/>
    <d v="1899-12-30T11:56:49"/>
    <x v="0"/>
    <x v="0"/>
    <x v="4"/>
    <x v="3"/>
    <x v="1242"/>
    <n v="1"/>
  </r>
  <r>
    <n v="451814"/>
    <d v="2014-08-28T00:00:00"/>
    <d v="1899-12-30T06:46:09"/>
    <x v="0"/>
    <x v="1"/>
    <x v="7"/>
    <x v="12"/>
    <x v="1243"/>
    <n v="1"/>
  </r>
  <r>
    <n v="193879"/>
    <d v="2014-08-28T00:00:00"/>
    <d v="1899-12-30T06:50:15"/>
    <x v="0"/>
    <x v="1"/>
    <x v="7"/>
    <x v="12"/>
    <x v="1244"/>
    <n v="1"/>
  </r>
  <r>
    <n v="276088"/>
    <d v="2014-08-28T00:00:00"/>
    <d v="1899-12-30T00:22:18"/>
    <x v="1"/>
    <x v="0"/>
    <x v="1"/>
    <x v="11"/>
    <x v="1245"/>
    <n v="0"/>
  </r>
  <r>
    <n v="613203"/>
    <d v="2014-08-28T00:00:00"/>
    <d v="1899-12-30T05:11:52"/>
    <x v="1"/>
    <x v="0"/>
    <x v="1"/>
    <x v="1"/>
    <x v="1246"/>
    <n v="0"/>
  </r>
  <r>
    <n v="270366"/>
    <d v="2014-08-28T00:00:00"/>
    <d v="1899-12-30T05:12:17"/>
    <x v="1"/>
    <x v="0"/>
    <x v="1"/>
    <x v="1"/>
    <x v="1247"/>
    <n v="0"/>
  </r>
  <r>
    <n v="58959"/>
    <d v="2014-08-28T00:00:00"/>
    <d v="1899-12-30T16:45:26"/>
    <x v="0"/>
    <x v="1"/>
    <x v="0"/>
    <x v="11"/>
    <x v="1248"/>
    <n v="1"/>
  </r>
  <r>
    <n v="109178"/>
    <d v="2014-08-29T00:00:00"/>
    <d v="1899-12-30T09:31:30"/>
    <x v="1"/>
    <x v="0"/>
    <x v="5"/>
    <x v="6"/>
    <x v="1249"/>
    <n v="0"/>
  </r>
  <r>
    <n v="878585"/>
    <d v="2014-08-29T00:00:00"/>
    <d v="1899-12-30T19:24:53"/>
    <x v="1"/>
    <x v="0"/>
    <x v="1"/>
    <x v="0"/>
    <x v="1250"/>
    <n v="0"/>
  </r>
  <r>
    <n v="920457"/>
    <d v="2014-08-30T00:00:00"/>
    <d v="1899-12-30T00:04:32"/>
    <x v="1"/>
    <x v="1"/>
    <x v="6"/>
    <x v="8"/>
    <x v="1251"/>
    <n v="0"/>
  </r>
  <r>
    <n v="629081"/>
    <d v="2014-08-30T00:00:00"/>
    <d v="1899-12-30T00:02:03"/>
    <x v="0"/>
    <x v="2"/>
    <x v="6"/>
    <x v="8"/>
    <x v="1252"/>
    <n v="1"/>
  </r>
  <r>
    <n v="780667"/>
    <d v="2014-08-31T00:00:00"/>
    <d v="1899-12-30T13:06:29"/>
    <x v="0"/>
    <x v="0"/>
    <x v="0"/>
    <x v="3"/>
    <x v="303"/>
    <n v="1"/>
  </r>
  <r>
    <n v="352943"/>
    <d v="2014-08-29T00:00:00"/>
    <d v="1899-12-30T02:57:17"/>
    <x v="1"/>
    <x v="0"/>
    <x v="1"/>
    <x v="12"/>
    <x v="1253"/>
    <n v="0"/>
  </r>
  <r>
    <n v="691270"/>
    <d v="2014-08-29T00:00:00"/>
    <d v="1899-12-30T16:31:21"/>
    <x v="1"/>
    <x v="0"/>
    <x v="1"/>
    <x v="0"/>
    <x v="1254"/>
    <n v="0"/>
  </r>
  <r>
    <n v="394080"/>
    <d v="2014-08-29T00:00:00"/>
    <d v="1899-12-30T11:53:53"/>
    <x v="1"/>
    <x v="1"/>
    <x v="8"/>
    <x v="11"/>
    <x v="1255"/>
    <n v="0"/>
  </r>
  <r>
    <n v="830440"/>
    <d v="2014-08-29T00:00:00"/>
    <d v="1899-12-30T12:21:15"/>
    <x v="0"/>
    <x v="1"/>
    <x v="0"/>
    <x v="8"/>
    <x v="1256"/>
    <n v="1"/>
  </r>
  <r>
    <n v="210001"/>
    <d v="2014-08-29T00:00:00"/>
    <d v="1899-12-30T12:22:09"/>
    <x v="1"/>
    <x v="1"/>
    <x v="0"/>
    <x v="8"/>
    <x v="1257"/>
    <n v="0"/>
  </r>
  <r>
    <n v="118110"/>
    <d v="2014-08-30T00:00:00"/>
    <d v="1899-12-30T11:27:46"/>
    <x v="1"/>
    <x v="0"/>
    <x v="0"/>
    <x v="12"/>
    <x v="1258"/>
    <n v="0"/>
  </r>
  <r>
    <n v="404367"/>
    <d v="2014-08-30T00:00:00"/>
    <d v="1899-12-30T15:26:35"/>
    <x v="1"/>
    <x v="0"/>
    <x v="1"/>
    <x v="11"/>
    <x v="1259"/>
    <n v="0"/>
  </r>
  <r>
    <n v="929675"/>
    <d v="2014-08-30T00:00:00"/>
    <d v="1899-12-30T08:12:25"/>
    <x v="1"/>
    <x v="0"/>
    <x v="2"/>
    <x v="1"/>
    <x v="1260"/>
    <n v="0"/>
  </r>
  <r>
    <n v="699359"/>
    <d v="2014-08-30T00:00:00"/>
    <d v="1899-12-30T08:15:24"/>
    <x v="1"/>
    <x v="0"/>
    <x v="2"/>
    <x v="1"/>
    <x v="1261"/>
    <n v="0"/>
  </r>
  <r>
    <n v="293467"/>
    <d v="2014-08-30T00:00:00"/>
    <d v="1899-12-30T08:15:45"/>
    <x v="0"/>
    <x v="0"/>
    <x v="2"/>
    <x v="1"/>
    <x v="1262"/>
    <n v="1"/>
  </r>
  <r>
    <n v="874032"/>
    <d v="2014-08-31T00:00:00"/>
    <d v="1899-12-30T09:41:32"/>
    <x v="1"/>
    <x v="2"/>
    <x v="6"/>
    <x v="11"/>
    <x v="1263"/>
    <n v="0"/>
  </r>
  <r>
    <n v="783165"/>
    <d v="2014-08-31T00:00:00"/>
    <d v="1899-12-30T18:15:57"/>
    <x v="0"/>
    <x v="1"/>
    <x v="6"/>
    <x v="8"/>
    <x v="1264"/>
    <n v="1"/>
  </r>
  <r>
    <n v="611894"/>
    <d v="2014-08-31T00:00:00"/>
    <d v="1899-12-30T20:58:20"/>
    <x v="1"/>
    <x v="0"/>
    <x v="0"/>
    <x v="5"/>
    <x v="1265"/>
    <n v="0"/>
  </r>
  <r>
    <n v="894572"/>
    <d v="2014-06-11T00:00:00"/>
    <d v="1899-12-30T09:31:30"/>
    <x v="1"/>
    <x v="0"/>
    <x v="2"/>
    <x v="0"/>
    <x v="1266"/>
    <n v="0"/>
  </r>
  <r>
    <n v="392448"/>
    <d v="2014-06-11T00:00:00"/>
    <d v="1899-12-30T09:35:41"/>
    <x v="1"/>
    <x v="0"/>
    <x v="2"/>
    <x v="0"/>
    <x v="1267"/>
    <n v="0"/>
  </r>
  <r>
    <n v="263203"/>
    <d v="2014-06-17T00:00:00"/>
    <d v="1899-12-30T09:03:30"/>
    <x v="0"/>
    <x v="1"/>
    <x v="2"/>
    <x v="0"/>
    <x v="1268"/>
    <n v="1"/>
  </r>
  <r>
    <n v="462387"/>
    <d v="2014-06-30T00:00:00"/>
    <d v="1899-12-30T16:58:43"/>
    <x v="0"/>
    <x v="0"/>
    <x v="2"/>
    <x v="12"/>
    <x v="1269"/>
    <n v="1"/>
  </r>
  <r>
    <n v="288469"/>
    <d v="2014-06-30T00:00:00"/>
    <d v="1899-12-30T17:00:18"/>
    <x v="0"/>
    <x v="1"/>
    <x v="2"/>
    <x v="12"/>
    <x v="1270"/>
    <n v="1"/>
  </r>
  <r>
    <n v="54778"/>
    <d v="2014-07-09T00:00:00"/>
    <d v="1899-12-30T22:53:42"/>
    <x v="1"/>
    <x v="2"/>
    <x v="2"/>
    <x v="12"/>
    <x v="1271"/>
    <n v="0"/>
  </r>
  <r>
    <n v="472424"/>
    <d v="2014-05-02T00:00:00"/>
    <d v="1899-12-30T09:31:58"/>
    <x v="1"/>
    <x v="1"/>
    <x v="7"/>
    <x v="12"/>
    <x v="1272"/>
    <n v="0"/>
  </r>
  <r>
    <n v="439013"/>
    <d v="2014-05-02T00:00:00"/>
    <d v="1899-12-30T09:33:02"/>
    <x v="1"/>
    <x v="1"/>
    <x v="7"/>
    <x v="12"/>
    <x v="1273"/>
    <n v="0"/>
  </r>
  <r>
    <n v="183717"/>
    <d v="2014-07-10T00:00:00"/>
    <d v="1899-12-30T08:09:31"/>
    <x v="1"/>
    <x v="0"/>
    <x v="0"/>
    <x v="12"/>
    <x v="1274"/>
    <n v="0"/>
  </r>
  <r>
    <n v="290018"/>
    <d v="2014-07-03T00:00:00"/>
    <d v="1899-12-30T09:58:36"/>
    <x v="0"/>
    <x v="0"/>
    <x v="2"/>
    <x v="1"/>
    <x v="1275"/>
    <n v="1"/>
  </r>
  <r>
    <n v="238907"/>
    <d v="2014-08-14T00:00:00"/>
    <d v="1899-12-30T09:31:33"/>
    <x v="1"/>
    <x v="0"/>
    <x v="2"/>
    <x v="1"/>
    <x v="1276"/>
    <n v="0"/>
  </r>
  <r>
    <n v="592777"/>
    <d v="2014-08-14T00:00:00"/>
    <d v="1899-12-30T09:33:28"/>
    <x v="0"/>
    <x v="0"/>
    <x v="2"/>
    <x v="1"/>
    <x v="1277"/>
    <n v="1"/>
  </r>
  <r>
    <n v="741579"/>
    <d v="2014-08-19T00:00:00"/>
    <d v="1899-12-30T10:56:10"/>
    <x v="0"/>
    <x v="0"/>
    <x v="2"/>
    <x v="1"/>
    <x v="1278"/>
    <n v="1"/>
  </r>
  <r>
    <n v="351775"/>
    <d v="2014-08-19T00:00:00"/>
    <d v="1899-12-30T10:58:10"/>
    <x v="1"/>
    <x v="1"/>
    <x v="2"/>
    <x v="1"/>
    <x v="1279"/>
    <n v="0"/>
  </r>
  <r>
    <n v="834770"/>
    <d v="2014-05-23T00:00:00"/>
    <d v="1899-12-30T10:41:09"/>
    <x v="0"/>
    <x v="1"/>
    <x v="5"/>
    <x v="1"/>
    <x v="1280"/>
    <n v="1"/>
  </r>
  <r>
    <n v="169584"/>
    <d v="2014-06-26T00:00:00"/>
    <d v="1899-12-30T09:33:32"/>
    <x v="0"/>
    <x v="1"/>
    <x v="5"/>
    <x v="1"/>
    <x v="1281"/>
    <n v="1"/>
  </r>
  <r>
    <n v="201068"/>
    <d v="2014-07-02T00:00:00"/>
    <d v="1899-12-30T12:02:31"/>
    <x v="1"/>
    <x v="0"/>
    <x v="5"/>
    <x v="1"/>
    <x v="1282"/>
    <n v="0"/>
  </r>
  <r>
    <n v="167150"/>
    <d v="2014-07-02T00:00:00"/>
    <d v="1899-12-30T12:06:31"/>
    <x v="0"/>
    <x v="1"/>
    <x v="5"/>
    <x v="1"/>
    <x v="1283"/>
    <n v="1"/>
  </r>
  <r>
    <n v="276510"/>
    <d v="2014-07-02T00:00:00"/>
    <d v="1899-12-30T12:06:56"/>
    <x v="0"/>
    <x v="0"/>
    <x v="5"/>
    <x v="1"/>
    <x v="1284"/>
    <n v="1"/>
  </r>
  <r>
    <n v="66948"/>
    <d v="2014-07-08T00:00:00"/>
    <d v="1899-12-30T07:44:21"/>
    <x v="0"/>
    <x v="0"/>
    <x v="5"/>
    <x v="1"/>
    <x v="1285"/>
    <n v="1"/>
  </r>
  <r>
    <n v="162068"/>
    <d v="2014-07-08T00:00:00"/>
    <d v="1899-12-30T07:45:19"/>
    <x v="0"/>
    <x v="1"/>
    <x v="5"/>
    <x v="1"/>
    <x v="1286"/>
    <n v="1"/>
  </r>
  <r>
    <n v="857560"/>
    <d v="2014-07-08T00:00:00"/>
    <d v="1899-12-30T07:44:18"/>
    <x v="0"/>
    <x v="2"/>
    <x v="5"/>
    <x v="1"/>
    <x v="1287"/>
    <n v="1"/>
  </r>
  <r>
    <n v="295269"/>
    <d v="2014-07-12T00:00:00"/>
    <d v="1899-12-30T11:08:08"/>
    <x v="0"/>
    <x v="0"/>
    <x v="5"/>
    <x v="1"/>
    <x v="1288"/>
    <n v="1"/>
  </r>
  <r>
    <n v="738409"/>
    <d v="2014-07-12T00:00:00"/>
    <d v="1899-12-30T11:10:19"/>
    <x v="1"/>
    <x v="0"/>
    <x v="5"/>
    <x v="1"/>
    <x v="1289"/>
    <n v="0"/>
  </r>
  <r>
    <n v="929163"/>
    <d v="2014-07-18T00:00:00"/>
    <d v="1899-12-30T14:59:37"/>
    <x v="0"/>
    <x v="1"/>
    <x v="5"/>
    <x v="1"/>
    <x v="1290"/>
    <n v="1"/>
  </r>
  <r>
    <n v="816746"/>
    <d v="2014-05-01T00:00:00"/>
    <d v="1899-12-30T22:33:40"/>
    <x v="0"/>
    <x v="2"/>
    <x v="1"/>
    <x v="1"/>
    <x v="1291"/>
    <n v="1"/>
  </r>
  <r>
    <n v="404885"/>
    <d v="2014-05-21T00:00:00"/>
    <d v="1899-12-30T10:49:27"/>
    <x v="0"/>
    <x v="0"/>
    <x v="1"/>
    <x v="1"/>
    <x v="1292"/>
    <n v="1"/>
  </r>
  <r>
    <n v="146486"/>
    <d v="2014-05-23T00:00:00"/>
    <d v="1899-12-30T13:52:25"/>
    <x v="0"/>
    <x v="0"/>
    <x v="1"/>
    <x v="1"/>
    <x v="1293"/>
    <n v="1"/>
  </r>
  <r>
    <n v="165615"/>
    <d v="2014-05-19T00:00:00"/>
    <d v="1899-12-30T09:31:56"/>
    <x v="0"/>
    <x v="0"/>
    <x v="0"/>
    <x v="1"/>
    <x v="1294"/>
    <n v="1"/>
  </r>
  <r>
    <n v="751393"/>
    <d v="2014-07-29T00:00:00"/>
    <d v="1899-12-30T09:32:33"/>
    <x v="0"/>
    <x v="2"/>
    <x v="3"/>
    <x v="1"/>
    <x v="1295"/>
    <n v="1"/>
  </r>
  <r>
    <n v="115987"/>
    <d v="2014-08-04T00:00:00"/>
    <d v="1899-12-30T17:24:35"/>
    <x v="0"/>
    <x v="1"/>
    <x v="3"/>
    <x v="1"/>
    <x v="1296"/>
    <n v="1"/>
  </r>
  <r>
    <n v="501887"/>
    <d v="2014-08-04T00:00:00"/>
    <d v="1899-12-30T17:25:13"/>
    <x v="1"/>
    <x v="1"/>
    <x v="3"/>
    <x v="1"/>
    <x v="1297"/>
    <n v="0"/>
  </r>
  <r>
    <n v="537409"/>
    <d v="2014-08-04T00:00:00"/>
    <d v="1899-12-30T17:24:55"/>
    <x v="1"/>
    <x v="2"/>
    <x v="3"/>
    <x v="1"/>
    <x v="1298"/>
    <n v="0"/>
  </r>
  <r>
    <n v="589955"/>
    <d v="2014-08-21T00:00:00"/>
    <d v="1899-12-30T14:23:37"/>
    <x v="1"/>
    <x v="1"/>
    <x v="3"/>
    <x v="1"/>
    <x v="1299"/>
    <n v="0"/>
  </r>
  <r>
    <n v="230054"/>
    <d v="2014-05-07T00:00:00"/>
    <d v="1899-12-30T09:36:14"/>
    <x v="0"/>
    <x v="0"/>
    <x v="1"/>
    <x v="6"/>
    <x v="1300"/>
    <n v="1"/>
  </r>
  <r>
    <n v="132622"/>
    <d v="2014-05-26T00:00:00"/>
    <d v="1899-12-30T08:55:34"/>
    <x v="0"/>
    <x v="0"/>
    <x v="1"/>
    <x v="1"/>
    <x v="1301"/>
    <n v="1"/>
  </r>
  <r>
    <n v="427540"/>
    <d v="2014-06-04T00:00:00"/>
    <d v="1899-12-30T09:32:06"/>
    <x v="1"/>
    <x v="0"/>
    <x v="1"/>
    <x v="1"/>
    <x v="1302"/>
    <n v="0"/>
  </r>
  <r>
    <n v="487999"/>
    <d v="2014-08-27T00:00:00"/>
    <d v="1899-12-30T09:31:35"/>
    <x v="0"/>
    <x v="0"/>
    <x v="1"/>
    <x v="1"/>
    <x v="1303"/>
    <n v="1"/>
  </r>
  <r>
    <n v="832053"/>
    <d v="2014-07-16T00:00:00"/>
    <d v="1899-12-30T09:31:24"/>
    <x v="0"/>
    <x v="0"/>
    <x v="1"/>
    <x v="6"/>
    <x v="1304"/>
    <n v="1"/>
  </r>
  <r>
    <n v="63052"/>
    <d v="2014-07-16T00:00:00"/>
    <d v="1899-12-30T09:31:50"/>
    <x v="0"/>
    <x v="0"/>
    <x v="1"/>
    <x v="6"/>
    <x v="1305"/>
    <n v="1"/>
  </r>
  <r>
    <n v="452676"/>
    <d v="2014-07-16T00:00:00"/>
    <d v="1899-12-30T09:32:14"/>
    <x v="0"/>
    <x v="1"/>
    <x v="1"/>
    <x v="6"/>
    <x v="1306"/>
    <n v="1"/>
  </r>
  <r>
    <n v="127139"/>
    <d v="2014-05-01T00:00:00"/>
    <d v="1899-12-30T15:42:21"/>
    <x v="0"/>
    <x v="0"/>
    <x v="2"/>
    <x v="0"/>
    <x v="1307"/>
    <n v="1"/>
  </r>
  <r>
    <n v="152197"/>
    <d v="2014-05-01T00:00:00"/>
    <d v="1899-12-30T15:39:55"/>
    <x v="1"/>
    <x v="2"/>
    <x v="2"/>
    <x v="0"/>
    <x v="1308"/>
    <n v="0"/>
  </r>
  <r>
    <n v="324262"/>
    <d v="2014-06-11T00:00:00"/>
    <d v="1899-12-30T09:33:31"/>
    <x v="0"/>
    <x v="0"/>
    <x v="2"/>
    <x v="0"/>
    <x v="1309"/>
    <n v="1"/>
  </r>
  <r>
    <n v="884821"/>
    <d v="2014-06-20T00:00:00"/>
    <d v="1899-12-30T16:20:49"/>
    <x v="0"/>
    <x v="0"/>
    <x v="2"/>
    <x v="0"/>
    <x v="1310"/>
    <n v="1"/>
  </r>
  <r>
    <n v="882740"/>
    <d v="2014-08-07T00:00:00"/>
    <d v="1899-12-30T13:42:44"/>
    <x v="1"/>
    <x v="0"/>
    <x v="2"/>
    <x v="12"/>
    <x v="1311"/>
    <n v="0"/>
  </r>
  <r>
    <n v="396311"/>
    <d v="2014-06-02T00:00:00"/>
    <d v="1899-12-30T10:43:17"/>
    <x v="1"/>
    <x v="0"/>
    <x v="1"/>
    <x v="8"/>
    <x v="1312"/>
    <n v="0"/>
  </r>
  <r>
    <n v="145735"/>
    <d v="2014-06-02T00:00:00"/>
    <d v="1899-12-30T10:46:12"/>
    <x v="1"/>
    <x v="0"/>
    <x v="1"/>
    <x v="8"/>
    <x v="1313"/>
    <n v="0"/>
  </r>
  <r>
    <n v="866980"/>
    <d v="2014-06-02T00:00:00"/>
    <d v="1899-12-30T10:47:16"/>
    <x v="0"/>
    <x v="1"/>
    <x v="1"/>
    <x v="8"/>
    <x v="1314"/>
    <n v="1"/>
  </r>
  <r>
    <n v="328543"/>
    <d v="2014-06-03T00:00:00"/>
    <d v="1899-12-30T00:00:35"/>
    <x v="1"/>
    <x v="1"/>
    <x v="1"/>
    <x v="12"/>
    <x v="1315"/>
    <n v="0"/>
  </r>
  <r>
    <n v="75097"/>
    <d v="2014-06-05T00:00:00"/>
    <d v="1899-12-30T12:00:56"/>
    <x v="0"/>
    <x v="0"/>
    <x v="1"/>
    <x v="8"/>
    <x v="1316"/>
    <n v="1"/>
  </r>
  <r>
    <n v="184147"/>
    <d v="2014-06-05T00:00:00"/>
    <d v="1899-12-30T12:02:16"/>
    <x v="0"/>
    <x v="0"/>
    <x v="1"/>
    <x v="8"/>
    <x v="1317"/>
    <n v="1"/>
  </r>
  <r>
    <n v="970152"/>
    <d v="2014-06-09T00:00:00"/>
    <d v="1899-12-30T08:56:57"/>
    <x v="1"/>
    <x v="0"/>
    <x v="1"/>
    <x v="12"/>
    <x v="1318"/>
    <n v="0"/>
  </r>
  <r>
    <n v="531409"/>
    <d v="2014-06-09T00:00:00"/>
    <d v="1899-12-30T08:57:59"/>
    <x v="1"/>
    <x v="0"/>
    <x v="1"/>
    <x v="12"/>
    <x v="1319"/>
    <n v="0"/>
  </r>
  <r>
    <n v="149267"/>
    <d v="2014-06-23T00:00:00"/>
    <d v="1899-12-30T10:00:02"/>
    <x v="0"/>
    <x v="0"/>
    <x v="1"/>
    <x v="3"/>
    <x v="1320"/>
    <n v="1"/>
  </r>
  <r>
    <n v="162132"/>
    <d v="2014-06-24T00:00:00"/>
    <d v="1899-12-30T08:52:13"/>
    <x v="1"/>
    <x v="1"/>
    <x v="1"/>
    <x v="3"/>
    <x v="1321"/>
    <n v="0"/>
  </r>
  <r>
    <n v="667934"/>
    <d v="2014-07-04T00:00:00"/>
    <d v="1899-12-30T09:34:45"/>
    <x v="1"/>
    <x v="0"/>
    <x v="1"/>
    <x v="1"/>
    <x v="1322"/>
    <n v="0"/>
  </r>
  <r>
    <n v="643836"/>
    <d v="2014-08-01T00:00:00"/>
    <d v="1899-12-30T09:49:45"/>
    <x v="1"/>
    <x v="1"/>
    <x v="1"/>
    <x v="1"/>
    <x v="1323"/>
    <n v="0"/>
  </r>
  <r>
    <n v="14621"/>
    <d v="2014-08-01T00:00:00"/>
    <d v="1899-12-30T17:57:05"/>
    <x v="0"/>
    <x v="0"/>
    <x v="1"/>
    <x v="1"/>
    <x v="1324"/>
    <n v="1"/>
  </r>
  <r>
    <n v="912359"/>
    <d v="2014-08-01T00:00:00"/>
    <d v="1899-12-30T17:57:50"/>
    <x v="1"/>
    <x v="1"/>
    <x v="1"/>
    <x v="1"/>
    <x v="1325"/>
    <n v="0"/>
  </r>
  <r>
    <n v="242590"/>
    <d v="2014-08-29T00:00:00"/>
    <d v="1899-12-30T11:16:48"/>
    <x v="0"/>
    <x v="0"/>
    <x v="1"/>
    <x v="1"/>
    <x v="1326"/>
    <n v="1"/>
  </r>
  <r>
    <n v="839584"/>
    <d v="2014-08-29T00:00:00"/>
    <d v="1899-12-30T11:19:15"/>
    <x v="1"/>
    <x v="0"/>
    <x v="1"/>
    <x v="1"/>
    <x v="1327"/>
    <n v="0"/>
  </r>
  <r>
    <n v="205481"/>
    <d v="2014-05-09T00:00:00"/>
    <d v="1899-12-30T16:24:03"/>
    <x v="0"/>
    <x v="0"/>
    <x v="1"/>
    <x v="3"/>
    <x v="1328"/>
    <n v="1"/>
  </r>
  <r>
    <n v="486305"/>
    <d v="2014-05-09T00:00:00"/>
    <d v="1899-12-30T16:28:10"/>
    <x v="0"/>
    <x v="1"/>
    <x v="1"/>
    <x v="3"/>
    <x v="1329"/>
    <n v="1"/>
  </r>
  <r>
    <n v="806094"/>
    <d v="2014-05-22T00:00:00"/>
    <d v="1899-12-30T17:18:49"/>
    <x v="1"/>
    <x v="0"/>
    <x v="1"/>
    <x v="3"/>
    <x v="1330"/>
    <n v="0"/>
  </r>
  <r>
    <n v="487002"/>
    <d v="2014-06-07T00:00:00"/>
    <d v="1899-12-30T18:41:47"/>
    <x v="0"/>
    <x v="0"/>
    <x v="1"/>
    <x v="3"/>
    <x v="1331"/>
    <n v="1"/>
  </r>
  <r>
    <n v="165000"/>
    <d v="2014-06-16T00:00:00"/>
    <d v="1899-12-30T16:13:55"/>
    <x v="0"/>
    <x v="0"/>
    <x v="1"/>
    <x v="3"/>
    <x v="1332"/>
    <n v="1"/>
  </r>
  <r>
    <n v="332816"/>
    <d v="2014-06-30T00:00:00"/>
    <d v="1899-12-30T09:32:34"/>
    <x v="1"/>
    <x v="2"/>
    <x v="1"/>
    <x v="3"/>
    <x v="1333"/>
    <n v="0"/>
  </r>
  <r>
    <n v="673099"/>
    <d v="2014-08-23T00:00:00"/>
    <d v="1899-12-30T16:03:13"/>
    <x v="1"/>
    <x v="0"/>
    <x v="1"/>
    <x v="3"/>
    <x v="1334"/>
    <n v="0"/>
  </r>
  <r>
    <n v="894681"/>
    <d v="2014-08-23T00:00:00"/>
    <d v="1899-12-30T16:05:01"/>
    <x v="0"/>
    <x v="0"/>
    <x v="1"/>
    <x v="3"/>
    <x v="1335"/>
    <n v="1"/>
  </r>
  <r>
    <n v="67176"/>
    <d v="2014-08-23T00:00:00"/>
    <d v="1899-12-30T16:08:07"/>
    <x v="1"/>
    <x v="0"/>
    <x v="1"/>
    <x v="3"/>
    <x v="1336"/>
    <n v="0"/>
  </r>
  <r>
    <n v="586678"/>
    <d v="2014-08-23T00:00:00"/>
    <d v="1899-12-30T16:03:14"/>
    <x v="1"/>
    <x v="2"/>
    <x v="1"/>
    <x v="3"/>
    <x v="1337"/>
    <n v="0"/>
  </r>
  <r>
    <n v="218472"/>
    <d v="2014-08-24T00:00:00"/>
    <d v="1899-12-30T10:09:35"/>
    <x v="0"/>
    <x v="0"/>
    <x v="1"/>
    <x v="3"/>
    <x v="1338"/>
    <n v="1"/>
  </r>
  <r>
    <n v="985982"/>
    <d v="2014-05-06T00:00:00"/>
    <d v="1899-12-30T11:03:15"/>
    <x v="1"/>
    <x v="2"/>
    <x v="1"/>
    <x v="3"/>
    <x v="1339"/>
    <n v="0"/>
  </r>
  <r>
    <n v="898081"/>
    <d v="2014-05-08T00:00:00"/>
    <d v="1899-12-30T15:27:26"/>
    <x v="0"/>
    <x v="1"/>
    <x v="1"/>
    <x v="3"/>
    <x v="1340"/>
    <n v="1"/>
  </r>
  <r>
    <n v="150930"/>
    <d v="2014-05-09T00:00:00"/>
    <d v="1899-12-30T19:53:13"/>
    <x v="1"/>
    <x v="0"/>
    <x v="1"/>
    <x v="3"/>
    <x v="1341"/>
    <n v="0"/>
  </r>
  <r>
    <n v="486534"/>
    <d v="2014-05-09T00:00:00"/>
    <d v="1899-12-30T19:55:19"/>
    <x v="0"/>
    <x v="1"/>
    <x v="1"/>
    <x v="3"/>
    <x v="1342"/>
    <n v="1"/>
  </r>
  <r>
    <n v="587959"/>
    <d v="2014-05-09T00:00:00"/>
    <d v="1899-12-30T19:53:41"/>
    <x v="0"/>
    <x v="1"/>
    <x v="1"/>
    <x v="3"/>
    <x v="1343"/>
    <n v="1"/>
  </r>
  <r>
    <n v="214844"/>
    <d v="2014-05-09T00:00:00"/>
    <d v="1899-12-30T19:54:44"/>
    <x v="0"/>
    <x v="1"/>
    <x v="1"/>
    <x v="3"/>
    <x v="1344"/>
    <n v="1"/>
  </r>
  <r>
    <n v="733774"/>
    <d v="2014-05-09T00:00:00"/>
    <d v="1899-12-30T19:56:58"/>
    <x v="0"/>
    <x v="1"/>
    <x v="1"/>
    <x v="3"/>
    <x v="1345"/>
    <n v="1"/>
  </r>
  <r>
    <n v="516459"/>
    <d v="2014-06-02T00:00:00"/>
    <d v="1899-12-30T17:47:41"/>
    <x v="0"/>
    <x v="1"/>
    <x v="1"/>
    <x v="3"/>
    <x v="1346"/>
    <n v="1"/>
  </r>
  <r>
    <n v="461123"/>
    <d v="2014-06-06T00:00:00"/>
    <d v="1899-12-30T09:10:36"/>
    <x v="0"/>
    <x v="0"/>
    <x v="1"/>
    <x v="3"/>
    <x v="1347"/>
    <n v="1"/>
  </r>
  <r>
    <n v="62030"/>
    <d v="2014-06-06T00:00:00"/>
    <d v="1899-12-30T09:11:42"/>
    <x v="1"/>
    <x v="1"/>
    <x v="1"/>
    <x v="3"/>
    <x v="1348"/>
    <n v="0"/>
  </r>
  <r>
    <n v="518772"/>
    <d v="2014-06-23T00:00:00"/>
    <d v="1899-12-30T09:32:34"/>
    <x v="0"/>
    <x v="0"/>
    <x v="1"/>
    <x v="3"/>
    <x v="1349"/>
    <n v="1"/>
  </r>
  <r>
    <n v="249926"/>
    <d v="2014-07-07T00:00:00"/>
    <d v="1899-12-30T17:11:54"/>
    <x v="0"/>
    <x v="0"/>
    <x v="1"/>
    <x v="3"/>
    <x v="1350"/>
    <n v="1"/>
  </r>
  <r>
    <n v="986569"/>
    <d v="2014-08-19T00:00:00"/>
    <d v="1899-12-30T17:36:32"/>
    <x v="1"/>
    <x v="0"/>
    <x v="1"/>
    <x v="3"/>
    <x v="1351"/>
    <n v="0"/>
  </r>
  <r>
    <n v="422439"/>
    <d v="2014-08-19T00:00:00"/>
    <d v="1899-12-30T17:37:08"/>
    <x v="1"/>
    <x v="0"/>
    <x v="1"/>
    <x v="3"/>
    <x v="1352"/>
    <n v="0"/>
  </r>
  <r>
    <n v="693142"/>
    <d v="2014-08-06T00:00:00"/>
    <d v="1899-12-30T09:32:10"/>
    <x v="0"/>
    <x v="0"/>
    <x v="6"/>
    <x v="12"/>
    <x v="1353"/>
    <n v="1"/>
  </r>
  <r>
    <n v="332698"/>
    <d v="2014-05-20T00:00:00"/>
    <d v="1899-12-30T17:49:05"/>
    <x v="0"/>
    <x v="0"/>
    <x v="6"/>
    <x v="11"/>
    <x v="1354"/>
    <n v="1"/>
  </r>
  <r>
    <n v="302555"/>
    <d v="2014-05-30T00:00:00"/>
    <d v="1899-12-30T08:46:50"/>
    <x v="0"/>
    <x v="0"/>
    <x v="6"/>
    <x v="11"/>
    <x v="1355"/>
    <n v="1"/>
  </r>
  <r>
    <n v="464696"/>
    <d v="2014-05-30T00:00:00"/>
    <d v="1899-12-30T08:47:53"/>
    <x v="0"/>
    <x v="0"/>
    <x v="6"/>
    <x v="11"/>
    <x v="1356"/>
    <n v="1"/>
  </r>
  <r>
    <n v="588414"/>
    <d v="2014-05-30T00:00:00"/>
    <d v="1899-12-30T08:46:20"/>
    <x v="1"/>
    <x v="1"/>
    <x v="6"/>
    <x v="11"/>
    <x v="1357"/>
    <n v="0"/>
  </r>
  <r>
    <n v="878903"/>
    <d v="2014-05-30T00:00:00"/>
    <d v="1899-12-30T12:30:18"/>
    <x v="0"/>
    <x v="1"/>
    <x v="6"/>
    <x v="1"/>
    <x v="1358"/>
    <n v="1"/>
  </r>
  <r>
    <n v="756902"/>
    <d v="2014-06-05T00:00:00"/>
    <d v="1899-12-30T09:29:38"/>
    <x v="0"/>
    <x v="0"/>
    <x v="6"/>
    <x v="11"/>
    <x v="1359"/>
    <n v="1"/>
  </r>
  <r>
    <n v="646707"/>
    <d v="2014-05-02T00:00:00"/>
    <d v="1899-12-30T14:13:35"/>
    <x v="1"/>
    <x v="1"/>
    <x v="1"/>
    <x v="7"/>
    <x v="1360"/>
    <n v="0"/>
  </r>
  <r>
    <n v="105447"/>
    <d v="2014-05-23T00:00:00"/>
    <d v="1899-12-30T09:33:19"/>
    <x v="1"/>
    <x v="2"/>
    <x v="1"/>
    <x v="7"/>
    <x v="1361"/>
    <n v="0"/>
  </r>
  <r>
    <n v="393895"/>
    <d v="2014-05-12T00:00:00"/>
    <d v="1899-12-30T20:45:45"/>
    <x v="0"/>
    <x v="0"/>
    <x v="1"/>
    <x v="1"/>
    <x v="1362"/>
    <n v="1"/>
  </r>
  <r>
    <n v="690879"/>
    <d v="2014-05-20T00:00:00"/>
    <d v="1899-12-30T15:57:18"/>
    <x v="0"/>
    <x v="1"/>
    <x v="1"/>
    <x v="1"/>
    <x v="1363"/>
    <n v="1"/>
  </r>
  <r>
    <n v="555034"/>
    <d v="2014-06-09T00:00:00"/>
    <d v="1899-12-30T09:32:34"/>
    <x v="0"/>
    <x v="0"/>
    <x v="6"/>
    <x v="5"/>
    <x v="1364"/>
    <n v="1"/>
  </r>
  <r>
    <n v="693918"/>
    <d v="2014-06-24T00:00:00"/>
    <d v="1899-12-30T17:22:16"/>
    <x v="0"/>
    <x v="0"/>
    <x v="6"/>
    <x v="12"/>
    <x v="1365"/>
    <n v="1"/>
  </r>
  <r>
    <n v="278721"/>
    <d v="2014-07-24T00:00:00"/>
    <d v="1899-12-30T18:29:34"/>
    <x v="1"/>
    <x v="0"/>
    <x v="1"/>
    <x v="3"/>
    <x v="1366"/>
    <n v="0"/>
  </r>
  <r>
    <n v="783969"/>
    <d v="2014-07-31T00:00:00"/>
    <d v="1899-12-30T09:33:44"/>
    <x v="0"/>
    <x v="1"/>
    <x v="0"/>
    <x v="6"/>
    <x v="1367"/>
    <n v="1"/>
  </r>
  <r>
    <n v="357078"/>
    <d v="2014-07-31T00:00:00"/>
    <d v="1899-12-30T09:34:09"/>
    <x v="0"/>
    <x v="0"/>
    <x v="0"/>
    <x v="6"/>
    <x v="1368"/>
    <n v="1"/>
  </r>
  <r>
    <n v="812083"/>
    <d v="2014-07-31T00:00:00"/>
    <d v="1899-12-30T09:35:23"/>
    <x v="1"/>
    <x v="1"/>
    <x v="0"/>
    <x v="6"/>
    <x v="1369"/>
    <n v="0"/>
  </r>
  <r>
    <n v="914120"/>
    <d v="2014-08-08T00:00:00"/>
    <d v="1899-12-30T14:48:29"/>
    <x v="1"/>
    <x v="0"/>
    <x v="0"/>
    <x v="6"/>
    <x v="1370"/>
    <n v="0"/>
  </r>
  <r>
    <n v="509371"/>
    <d v="2014-08-08T00:00:00"/>
    <d v="1899-12-30T14:50:45"/>
    <x v="0"/>
    <x v="0"/>
    <x v="0"/>
    <x v="6"/>
    <x v="1371"/>
    <n v="1"/>
  </r>
  <r>
    <n v="929396"/>
    <d v="2014-08-12T00:00:00"/>
    <d v="1899-12-30T17:12:46"/>
    <x v="0"/>
    <x v="0"/>
    <x v="0"/>
    <x v="6"/>
    <x v="1372"/>
    <n v="1"/>
  </r>
  <r>
    <n v="430390"/>
    <d v="2014-08-12T00:00:00"/>
    <d v="1899-12-30T17:14:42"/>
    <x v="0"/>
    <x v="0"/>
    <x v="0"/>
    <x v="6"/>
    <x v="1373"/>
    <n v="1"/>
  </r>
  <r>
    <n v="734245"/>
    <d v="2014-08-20T00:00:00"/>
    <d v="1899-12-30T18:54:34"/>
    <x v="1"/>
    <x v="1"/>
    <x v="0"/>
    <x v="6"/>
    <x v="1374"/>
    <n v="0"/>
  </r>
  <r>
    <n v="259976"/>
    <d v="2014-07-25T00:00:00"/>
    <d v="1899-12-30T09:33:22"/>
    <x v="1"/>
    <x v="0"/>
    <x v="0"/>
    <x v="12"/>
    <x v="1375"/>
    <n v="0"/>
  </r>
  <r>
    <n v="293891"/>
    <d v="2014-07-25T00:00:00"/>
    <d v="1899-12-30T09:34:39"/>
    <x v="1"/>
    <x v="0"/>
    <x v="0"/>
    <x v="12"/>
    <x v="1376"/>
    <n v="0"/>
  </r>
  <r>
    <n v="125014"/>
    <d v="2014-06-03T00:00:00"/>
    <d v="1899-12-30T09:34:34"/>
    <x v="1"/>
    <x v="0"/>
    <x v="6"/>
    <x v="11"/>
    <x v="1377"/>
    <n v="0"/>
  </r>
  <r>
    <n v="441259"/>
    <d v="2014-06-03T00:00:00"/>
    <d v="1899-12-30T09:36:44"/>
    <x v="1"/>
    <x v="1"/>
    <x v="6"/>
    <x v="11"/>
    <x v="1378"/>
    <n v="0"/>
  </r>
  <r>
    <n v="403549"/>
    <d v="2014-05-15T00:00:00"/>
    <d v="1899-12-30T09:34:20"/>
    <x v="1"/>
    <x v="0"/>
    <x v="0"/>
    <x v="12"/>
    <x v="1379"/>
    <n v="0"/>
  </r>
  <r>
    <n v="768225"/>
    <d v="2014-08-07T00:00:00"/>
    <d v="1899-12-30T09:32:02"/>
    <x v="0"/>
    <x v="0"/>
    <x v="0"/>
    <x v="12"/>
    <x v="1380"/>
    <n v="1"/>
  </r>
  <r>
    <n v="608893"/>
    <d v="2014-05-02T00:00:00"/>
    <d v="1899-12-30T09:31:35"/>
    <x v="1"/>
    <x v="2"/>
    <x v="1"/>
    <x v="0"/>
    <x v="1381"/>
    <n v="0"/>
  </r>
  <r>
    <n v="809356"/>
    <d v="2014-05-02T00:00:00"/>
    <d v="1899-12-30T09:32:48"/>
    <x v="0"/>
    <x v="2"/>
    <x v="1"/>
    <x v="0"/>
    <x v="1382"/>
    <n v="1"/>
  </r>
  <r>
    <n v="202756"/>
    <d v="2014-07-02T00:00:00"/>
    <d v="1899-12-30T14:26:24"/>
    <x v="0"/>
    <x v="1"/>
    <x v="0"/>
    <x v="5"/>
    <x v="1383"/>
    <n v="1"/>
  </r>
  <r>
    <n v="440605"/>
    <d v="2014-07-02T00:00:00"/>
    <d v="1899-12-30T14:26:00"/>
    <x v="1"/>
    <x v="1"/>
    <x v="0"/>
    <x v="5"/>
    <x v="1384"/>
    <n v="0"/>
  </r>
  <r>
    <n v="476942"/>
    <d v="2014-07-02T00:00:00"/>
    <d v="1899-12-30T14:27:11"/>
    <x v="0"/>
    <x v="1"/>
    <x v="0"/>
    <x v="5"/>
    <x v="1385"/>
    <n v="1"/>
  </r>
  <r>
    <n v="707682"/>
    <d v="2014-07-02T00:00:00"/>
    <d v="1899-12-30T14:29:15"/>
    <x v="0"/>
    <x v="1"/>
    <x v="0"/>
    <x v="5"/>
    <x v="1386"/>
    <n v="1"/>
  </r>
  <r>
    <n v="813196"/>
    <d v="2014-07-21T00:00:00"/>
    <d v="1899-12-30T09:32:57"/>
    <x v="0"/>
    <x v="0"/>
    <x v="0"/>
    <x v="12"/>
    <x v="1387"/>
    <n v="1"/>
  </r>
  <r>
    <n v="154930"/>
    <d v="2014-07-21T00:00:00"/>
    <d v="1899-12-30T09:32:24"/>
    <x v="0"/>
    <x v="1"/>
    <x v="0"/>
    <x v="12"/>
    <x v="1388"/>
    <n v="1"/>
  </r>
  <r>
    <n v="282815"/>
    <d v="2014-08-17T00:00:00"/>
    <d v="1899-12-30T10:33:46"/>
    <x v="1"/>
    <x v="0"/>
    <x v="0"/>
    <x v="12"/>
    <x v="1389"/>
    <n v="0"/>
  </r>
  <r>
    <n v="42714"/>
    <d v="2014-07-22T00:00:00"/>
    <d v="1899-12-30T09:31:33"/>
    <x v="0"/>
    <x v="0"/>
    <x v="1"/>
    <x v="12"/>
    <x v="1390"/>
    <n v="1"/>
  </r>
  <r>
    <n v="295449"/>
    <d v="2014-07-22T00:00:00"/>
    <d v="1899-12-30T09:33:26"/>
    <x v="1"/>
    <x v="0"/>
    <x v="1"/>
    <x v="12"/>
    <x v="1391"/>
    <n v="0"/>
  </r>
  <r>
    <n v="679141"/>
    <d v="2014-06-17T00:00:00"/>
    <d v="1899-12-30T09:32:09"/>
    <x v="0"/>
    <x v="0"/>
    <x v="6"/>
    <x v="12"/>
    <x v="1392"/>
    <n v="1"/>
  </r>
  <r>
    <n v="125371"/>
    <d v="2014-07-29T00:00:00"/>
    <d v="1899-12-30T09:32:29"/>
    <x v="1"/>
    <x v="0"/>
    <x v="6"/>
    <x v="8"/>
    <x v="1393"/>
    <n v="0"/>
  </r>
  <r>
    <n v="125996"/>
    <d v="2014-08-14T00:00:00"/>
    <d v="1899-12-30T15:19:05"/>
    <x v="0"/>
    <x v="0"/>
    <x v="6"/>
    <x v="12"/>
    <x v="1394"/>
    <n v="1"/>
  </r>
  <r>
    <n v="369430"/>
    <d v="2014-05-20T00:00:00"/>
    <d v="1899-12-30T09:34:42"/>
    <x v="1"/>
    <x v="0"/>
    <x v="4"/>
    <x v="1"/>
    <x v="1395"/>
    <n v="0"/>
  </r>
  <r>
    <n v="93480"/>
    <d v="2014-05-20T00:00:00"/>
    <d v="1899-12-30T09:35:15"/>
    <x v="0"/>
    <x v="0"/>
    <x v="4"/>
    <x v="1"/>
    <x v="1396"/>
    <n v="1"/>
  </r>
  <r>
    <n v="355251"/>
    <d v="2014-08-13T00:00:00"/>
    <d v="1899-12-30T15:58:59"/>
    <x v="0"/>
    <x v="0"/>
    <x v="4"/>
    <x v="1"/>
    <x v="1397"/>
    <n v="1"/>
  </r>
  <r>
    <n v="132989"/>
    <d v="2014-08-21T00:00:00"/>
    <d v="1899-12-30T18:23:08"/>
    <x v="0"/>
    <x v="0"/>
    <x v="4"/>
    <x v="1"/>
    <x v="1398"/>
    <n v="1"/>
  </r>
  <r>
    <n v="426916"/>
    <d v="2014-08-27T00:00:00"/>
    <d v="1899-12-30T07:09:20"/>
    <x v="1"/>
    <x v="0"/>
    <x v="4"/>
    <x v="1"/>
    <x v="1399"/>
    <n v="0"/>
  </r>
  <r>
    <n v="393845"/>
    <d v="2014-05-21T00:00:00"/>
    <d v="1899-12-30T07:53:27"/>
    <x v="0"/>
    <x v="0"/>
    <x v="0"/>
    <x v="11"/>
    <x v="1400"/>
    <n v="1"/>
  </r>
  <r>
    <n v="778967"/>
    <d v="2014-05-21T00:00:00"/>
    <d v="1899-12-30T07:55:11"/>
    <x v="1"/>
    <x v="0"/>
    <x v="0"/>
    <x v="11"/>
    <x v="1401"/>
    <n v="0"/>
  </r>
  <r>
    <n v="603842"/>
    <d v="2014-07-04T00:00:00"/>
    <d v="1899-12-30T09:34:03"/>
    <x v="0"/>
    <x v="1"/>
    <x v="0"/>
    <x v="1"/>
    <x v="1402"/>
    <n v="1"/>
  </r>
  <r>
    <n v="703448"/>
    <d v="2014-07-04T00:00:00"/>
    <d v="1899-12-30T09:37:19"/>
    <x v="0"/>
    <x v="0"/>
    <x v="0"/>
    <x v="1"/>
    <x v="1403"/>
    <n v="1"/>
  </r>
  <r>
    <n v="764104"/>
    <d v="2014-07-04T00:00:00"/>
    <d v="1899-12-30T09:33:07"/>
    <x v="1"/>
    <x v="1"/>
    <x v="0"/>
    <x v="1"/>
    <x v="1404"/>
    <n v="0"/>
  </r>
  <r>
    <n v="926922"/>
    <d v="2014-05-23T00:00:00"/>
    <d v="1899-12-30T17:20:22"/>
    <x v="1"/>
    <x v="0"/>
    <x v="1"/>
    <x v="6"/>
    <x v="1405"/>
    <n v="0"/>
  </r>
  <r>
    <n v="962962"/>
    <d v="2014-07-29T00:00:00"/>
    <d v="1899-12-30T13:59:36"/>
    <x v="0"/>
    <x v="1"/>
    <x v="1"/>
    <x v="6"/>
    <x v="1406"/>
    <n v="1"/>
  </r>
  <r>
    <n v="260050"/>
    <d v="2014-07-29T00:00:00"/>
    <d v="1899-12-30T14:00:45"/>
    <x v="1"/>
    <x v="0"/>
    <x v="1"/>
    <x v="6"/>
    <x v="1407"/>
    <n v="0"/>
  </r>
  <r>
    <n v="714441"/>
    <d v="2014-07-30T00:00:00"/>
    <d v="1899-12-30T09:06:07"/>
    <x v="0"/>
    <x v="0"/>
    <x v="1"/>
    <x v="6"/>
    <x v="1408"/>
    <n v="1"/>
  </r>
  <r>
    <n v="774510"/>
    <d v="2014-07-30T00:00:00"/>
    <d v="1899-12-30T09:06:37"/>
    <x v="0"/>
    <x v="0"/>
    <x v="1"/>
    <x v="6"/>
    <x v="1409"/>
    <n v="1"/>
  </r>
  <r>
    <n v="653023"/>
    <d v="2014-06-04T00:00:00"/>
    <d v="1899-12-30T11:52:40"/>
    <x v="0"/>
    <x v="1"/>
    <x v="1"/>
    <x v="1"/>
    <x v="1410"/>
    <n v="1"/>
  </r>
  <r>
    <n v="209299"/>
    <d v="2014-06-07T00:00:00"/>
    <d v="1899-12-30T09:09:33"/>
    <x v="0"/>
    <x v="0"/>
    <x v="1"/>
    <x v="1"/>
    <x v="1411"/>
    <n v="1"/>
  </r>
  <r>
    <n v="563468"/>
    <d v="2014-07-08T00:00:00"/>
    <d v="1899-12-30T09:33:48"/>
    <x v="0"/>
    <x v="1"/>
    <x v="2"/>
    <x v="5"/>
    <x v="1412"/>
    <n v="1"/>
  </r>
  <r>
    <n v="381579"/>
    <d v="2014-05-27T00:00:00"/>
    <d v="1899-12-30T07:07:59"/>
    <x v="0"/>
    <x v="0"/>
    <x v="1"/>
    <x v="12"/>
    <x v="1413"/>
    <n v="1"/>
  </r>
  <r>
    <n v="460688"/>
    <d v="2014-05-27T00:00:00"/>
    <d v="1899-12-30T07:11:31"/>
    <x v="0"/>
    <x v="0"/>
    <x v="1"/>
    <x v="12"/>
    <x v="1414"/>
    <n v="1"/>
  </r>
  <r>
    <n v="496261"/>
    <d v="2014-05-27T00:00:00"/>
    <d v="1899-12-30T07:09:00"/>
    <x v="1"/>
    <x v="2"/>
    <x v="1"/>
    <x v="12"/>
    <x v="1415"/>
    <n v="0"/>
  </r>
  <r>
    <n v="177858"/>
    <d v="2014-06-12T00:00:00"/>
    <d v="1899-12-30T17:52:42"/>
    <x v="0"/>
    <x v="0"/>
    <x v="1"/>
    <x v="12"/>
    <x v="1416"/>
    <n v="1"/>
  </r>
  <r>
    <n v="978040"/>
    <d v="2014-07-04T00:00:00"/>
    <d v="1899-12-30T11:12:23"/>
    <x v="0"/>
    <x v="0"/>
    <x v="1"/>
    <x v="12"/>
    <x v="1417"/>
    <n v="1"/>
  </r>
  <r>
    <n v="632366"/>
    <d v="2014-06-05T00:00:00"/>
    <d v="1899-12-30T15:42:24"/>
    <x v="0"/>
    <x v="0"/>
    <x v="1"/>
    <x v="12"/>
    <x v="1418"/>
    <n v="1"/>
  </r>
  <r>
    <n v="300059"/>
    <d v="2014-05-05T00:00:00"/>
    <d v="1899-12-30T09:31:19"/>
    <x v="0"/>
    <x v="1"/>
    <x v="3"/>
    <x v="11"/>
    <x v="1419"/>
    <n v="1"/>
  </r>
  <r>
    <n v="967868"/>
    <d v="2014-07-18T00:00:00"/>
    <d v="1899-12-30T12:29:08"/>
    <x v="0"/>
    <x v="1"/>
    <x v="7"/>
    <x v="8"/>
    <x v="1420"/>
    <n v="1"/>
  </r>
  <r>
    <n v="771358"/>
    <d v="2014-07-25T00:00:00"/>
    <d v="1899-12-30T09:31:30"/>
    <x v="0"/>
    <x v="1"/>
    <x v="7"/>
    <x v="8"/>
    <x v="1421"/>
    <n v="1"/>
  </r>
  <r>
    <n v="451673"/>
    <d v="2014-07-25T00:00:00"/>
    <d v="1899-12-30T09:33:36"/>
    <x v="1"/>
    <x v="1"/>
    <x v="7"/>
    <x v="8"/>
    <x v="1422"/>
    <n v="0"/>
  </r>
  <r>
    <n v="667908"/>
    <d v="2014-07-25T00:00:00"/>
    <d v="1899-12-30T09:35:34"/>
    <x v="0"/>
    <x v="1"/>
    <x v="7"/>
    <x v="8"/>
    <x v="1423"/>
    <n v="1"/>
  </r>
  <r>
    <n v="76133"/>
    <d v="2014-08-11T00:00:00"/>
    <d v="1899-12-30T15:52:53"/>
    <x v="0"/>
    <x v="1"/>
    <x v="0"/>
    <x v="5"/>
    <x v="1424"/>
    <n v="1"/>
  </r>
  <r>
    <n v="507999"/>
    <d v="2014-07-08T00:00:00"/>
    <d v="1899-12-30T09:32:40"/>
    <x v="1"/>
    <x v="0"/>
    <x v="1"/>
    <x v="8"/>
    <x v="1425"/>
    <n v="0"/>
  </r>
  <r>
    <n v="625524"/>
    <d v="2014-05-02T00:00:00"/>
    <d v="1899-12-30T13:25:41"/>
    <x v="0"/>
    <x v="1"/>
    <x v="0"/>
    <x v="11"/>
    <x v="1426"/>
    <n v="1"/>
  </r>
  <r>
    <n v="120857"/>
    <d v="2014-05-02T00:00:00"/>
    <d v="1899-12-30T13:27:23"/>
    <x v="0"/>
    <x v="0"/>
    <x v="0"/>
    <x v="11"/>
    <x v="1427"/>
    <n v="1"/>
  </r>
  <r>
    <n v="452817"/>
    <d v="2014-05-02T00:00:00"/>
    <d v="1899-12-30T13:28:11"/>
    <x v="0"/>
    <x v="0"/>
    <x v="0"/>
    <x v="11"/>
    <x v="1428"/>
    <n v="1"/>
  </r>
  <r>
    <n v="829076"/>
    <d v="2014-05-04T00:00:00"/>
    <d v="1899-12-30T10:19:27"/>
    <x v="0"/>
    <x v="0"/>
    <x v="0"/>
    <x v="11"/>
    <x v="1429"/>
    <n v="1"/>
  </r>
  <r>
    <n v="841263"/>
    <d v="2014-05-04T00:00:00"/>
    <d v="1899-12-30T10:20:29"/>
    <x v="0"/>
    <x v="0"/>
    <x v="0"/>
    <x v="11"/>
    <x v="1430"/>
    <n v="1"/>
  </r>
  <r>
    <n v="857543"/>
    <d v="2014-07-05T00:00:00"/>
    <d v="1899-12-30T16:16:16"/>
    <x v="0"/>
    <x v="0"/>
    <x v="0"/>
    <x v="11"/>
    <x v="1431"/>
    <n v="1"/>
  </r>
  <r>
    <n v="175109"/>
    <d v="2014-07-07T00:00:00"/>
    <d v="1899-12-30T17:12:55"/>
    <x v="1"/>
    <x v="0"/>
    <x v="0"/>
    <x v="11"/>
    <x v="1432"/>
    <n v="0"/>
  </r>
  <r>
    <n v="819572"/>
    <d v="2014-07-07T00:00:00"/>
    <d v="1899-12-30T17:13:57"/>
    <x v="1"/>
    <x v="0"/>
    <x v="0"/>
    <x v="11"/>
    <x v="1433"/>
    <n v="0"/>
  </r>
  <r>
    <n v="389782"/>
    <d v="2014-05-09T00:00:00"/>
    <d v="1899-12-30T18:15:52"/>
    <x v="1"/>
    <x v="0"/>
    <x v="2"/>
    <x v="3"/>
    <x v="1434"/>
    <n v="0"/>
  </r>
  <r>
    <n v="825870"/>
    <d v="2014-05-21T00:00:00"/>
    <d v="1899-12-30T09:33:05"/>
    <x v="1"/>
    <x v="1"/>
    <x v="0"/>
    <x v="3"/>
    <x v="1435"/>
    <n v="0"/>
  </r>
  <r>
    <n v="820667"/>
    <d v="2014-05-21T00:00:00"/>
    <d v="1899-12-30T09:34:32"/>
    <x v="1"/>
    <x v="0"/>
    <x v="0"/>
    <x v="3"/>
    <x v="1436"/>
    <n v="0"/>
  </r>
  <r>
    <n v="284733"/>
    <d v="2014-05-21T00:00:00"/>
    <d v="1899-12-30T09:36:05"/>
    <x v="1"/>
    <x v="1"/>
    <x v="0"/>
    <x v="3"/>
    <x v="1362"/>
    <n v="0"/>
  </r>
  <r>
    <n v="982845"/>
    <d v="2014-05-21T00:00:00"/>
    <d v="1899-12-30T09:36:30"/>
    <x v="0"/>
    <x v="0"/>
    <x v="0"/>
    <x v="3"/>
    <x v="1437"/>
    <n v="1"/>
  </r>
  <r>
    <n v="182357"/>
    <d v="2014-05-21T00:00:00"/>
    <d v="1899-12-30T09:37:30"/>
    <x v="0"/>
    <x v="0"/>
    <x v="0"/>
    <x v="3"/>
    <x v="1438"/>
    <n v="1"/>
  </r>
  <r>
    <n v="733985"/>
    <d v="2014-06-05T00:00:00"/>
    <d v="1899-12-30T09:31:48"/>
    <x v="0"/>
    <x v="0"/>
    <x v="2"/>
    <x v="1"/>
    <x v="1439"/>
    <n v="1"/>
  </r>
  <r>
    <n v="728573"/>
    <d v="2014-06-05T00:00:00"/>
    <d v="1899-12-30T09:32:16"/>
    <x v="1"/>
    <x v="0"/>
    <x v="2"/>
    <x v="1"/>
    <x v="1440"/>
    <n v="0"/>
  </r>
  <r>
    <n v="929826"/>
    <d v="2014-07-07T00:00:00"/>
    <d v="1899-12-30T09:32:30"/>
    <x v="1"/>
    <x v="0"/>
    <x v="1"/>
    <x v="12"/>
    <x v="1441"/>
    <n v="0"/>
  </r>
  <r>
    <n v="245099"/>
    <d v="2014-07-21T00:00:00"/>
    <d v="1899-12-30T13:06:21"/>
    <x v="0"/>
    <x v="0"/>
    <x v="1"/>
    <x v="12"/>
    <x v="1193"/>
    <n v="1"/>
  </r>
  <r>
    <n v="991656"/>
    <d v="2014-08-25T00:00:00"/>
    <d v="1899-12-30T09:31:36"/>
    <x v="0"/>
    <x v="0"/>
    <x v="2"/>
    <x v="12"/>
    <x v="1442"/>
    <n v="1"/>
  </r>
  <r>
    <n v="230796"/>
    <d v="2014-08-25T00:00:00"/>
    <d v="1899-12-30T09:32:39"/>
    <x v="0"/>
    <x v="1"/>
    <x v="2"/>
    <x v="12"/>
    <x v="1443"/>
    <n v="1"/>
  </r>
  <r>
    <n v="92424"/>
    <d v="2014-08-04T00:00:00"/>
    <d v="1899-12-30T09:32:33"/>
    <x v="0"/>
    <x v="0"/>
    <x v="0"/>
    <x v="1"/>
    <x v="1444"/>
    <n v="1"/>
  </r>
  <r>
    <n v="94618"/>
    <d v="2014-08-04T00:00:00"/>
    <d v="1899-12-30T09:31:50"/>
    <x v="0"/>
    <x v="2"/>
    <x v="0"/>
    <x v="1"/>
    <x v="1445"/>
    <n v="1"/>
  </r>
  <r>
    <n v="898336"/>
    <d v="2014-08-19T00:00:00"/>
    <d v="1899-12-30T17:42:49"/>
    <x v="1"/>
    <x v="0"/>
    <x v="1"/>
    <x v="12"/>
    <x v="1446"/>
    <n v="0"/>
  </r>
  <r>
    <n v="738670"/>
    <d v="2014-08-19T00:00:00"/>
    <d v="1899-12-30T17:44:12"/>
    <x v="0"/>
    <x v="1"/>
    <x v="1"/>
    <x v="12"/>
    <x v="1447"/>
    <n v="1"/>
  </r>
  <r>
    <n v="753532"/>
    <d v="2014-07-17T00:00:00"/>
    <d v="1899-12-30T09:32:40"/>
    <x v="0"/>
    <x v="1"/>
    <x v="0"/>
    <x v="11"/>
    <x v="1448"/>
    <n v="1"/>
  </r>
  <r>
    <n v="452737"/>
    <d v="2014-07-17T00:00:00"/>
    <d v="1899-12-30T09:33:37"/>
    <x v="0"/>
    <x v="0"/>
    <x v="0"/>
    <x v="11"/>
    <x v="1449"/>
    <n v="1"/>
  </r>
  <r>
    <n v="705257"/>
    <d v="2014-07-19T00:00:00"/>
    <d v="1899-12-30T17:20:55"/>
    <x v="0"/>
    <x v="1"/>
    <x v="6"/>
    <x v="1"/>
    <x v="1450"/>
    <n v="1"/>
  </r>
  <r>
    <n v="921683"/>
    <d v="2014-08-02T00:00:00"/>
    <d v="1899-12-30T07:13:12"/>
    <x v="1"/>
    <x v="1"/>
    <x v="6"/>
    <x v="1"/>
    <x v="1451"/>
    <n v="0"/>
  </r>
  <r>
    <n v="724086"/>
    <d v="2014-05-05T00:00:00"/>
    <d v="1899-12-30T07:02:29"/>
    <x v="0"/>
    <x v="0"/>
    <x v="1"/>
    <x v="1"/>
    <x v="1452"/>
    <n v="1"/>
  </r>
  <r>
    <n v="361218"/>
    <d v="2014-05-19T00:00:00"/>
    <d v="1899-12-30T09:31:31"/>
    <x v="1"/>
    <x v="0"/>
    <x v="1"/>
    <x v="1"/>
    <x v="1453"/>
    <n v="0"/>
  </r>
  <r>
    <n v="487732"/>
    <d v="2014-06-25T00:00:00"/>
    <d v="1899-12-30T16:26:12"/>
    <x v="0"/>
    <x v="0"/>
    <x v="1"/>
    <x v="1"/>
    <x v="1454"/>
    <n v="1"/>
  </r>
  <r>
    <n v="425497"/>
    <d v="2014-06-25T00:00:00"/>
    <d v="1899-12-30T16:30:09"/>
    <x v="1"/>
    <x v="0"/>
    <x v="1"/>
    <x v="1"/>
    <x v="1455"/>
    <n v="0"/>
  </r>
  <r>
    <n v="205968"/>
    <d v="2014-06-25T00:00:00"/>
    <d v="1899-12-30T16:32:34"/>
    <x v="0"/>
    <x v="1"/>
    <x v="1"/>
    <x v="1"/>
    <x v="1456"/>
    <n v="1"/>
  </r>
  <r>
    <n v="325052"/>
    <d v="2014-06-26T00:00:00"/>
    <d v="1899-12-30T09:54:07"/>
    <x v="1"/>
    <x v="1"/>
    <x v="1"/>
    <x v="1"/>
    <x v="1457"/>
    <n v="0"/>
  </r>
  <r>
    <n v="942214"/>
    <d v="2014-05-26T00:00:00"/>
    <d v="1899-12-30T09:31:27"/>
    <x v="1"/>
    <x v="0"/>
    <x v="1"/>
    <x v="1"/>
    <x v="1458"/>
    <n v="0"/>
  </r>
  <r>
    <n v="809363"/>
    <d v="2014-06-16T00:00:00"/>
    <d v="1899-12-30T14:42:27"/>
    <x v="1"/>
    <x v="1"/>
    <x v="1"/>
    <x v="1"/>
    <x v="1459"/>
    <n v="0"/>
  </r>
  <r>
    <n v="430846"/>
    <d v="2014-05-01T00:00:00"/>
    <d v="1899-12-30T10:27:12"/>
    <x v="0"/>
    <x v="0"/>
    <x v="1"/>
    <x v="12"/>
    <x v="1460"/>
    <n v="1"/>
  </r>
  <r>
    <n v="844797"/>
    <d v="2014-05-08T00:00:00"/>
    <d v="1899-12-30T15:51:12"/>
    <x v="0"/>
    <x v="2"/>
    <x v="1"/>
    <x v="12"/>
    <x v="1461"/>
    <n v="1"/>
  </r>
  <r>
    <n v="551054"/>
    <d v="2014-05-16T00:00:00"/>
    <d v="1899-12-30T16:08:58"/>
    <x v="0"/>
    <x v="1"/>
    <x v="1"/>
    <x v="12"/>
    <x v="1462"/>
    <n v="1"/>
  </r>
  <r>
    <n v="321233"/>
    <d v="2014-06-24T00:00:00"/>
    <d v="1899-12-30T14:29:39"/>
    <x v="0"/>
    <x v="1"/>
    <x v="1"/>
    <x v="12"/>
    <x v="1463"/>
    <n v="1"/>
  </r>
  <r>
    <n v="430158"/>
    <d v="2014-07-01T00:00:00"/>
    <d v="1899-12-30T19:31:39"/>
    <x v="0"/>
    <x v="0"/>
    <x v="1"/>
    <x v="12"/>
    <x v="1464"/>
    <n v="1"/>
  </r>
  <r>
    <n v="496821"/>
    <d v="2014-07-01T00:00:00"/>
    <d v="1899-12-30T19:32:04"/>
    <x v="1"/>
    <x v="0"/>
    <x v="1"/>
    <x v="12"/>
    <x v="1465"/>
    <n v="0"/>
  </r>
  <r>
    <n v="358584"/>
    <d v="2014-08-01T00:00:00"/>
    <d v="1899-12-30T14:29:51"/>
    <x v="0"/>
    <x v="0"/>
    <x v="1"/>
    <x v="12"/>
    <x v="1466"/>
    <n v="1"/>
  </r>
  <r>
    <n v="366071"/>
    <d v="2014-08-01T00:00:00"/>
    <d v="1899-12-30T14:33:27"/>
    <x v="0"/>
    <x v="1"/>
    <x v="1"/>
    <x v="12"/>
    <x v="1467"/>
    <n v="1"/>
  </r>
  <r>
    <n v="149727"/>
    <d v="2014-08-14T00:00:00"/>
    <d v="1899-12-30T16:47:15"/>
    <x v="0"/>
    <x v="1"/>
    <x v="1"/>
    <x v="12"/>
    <x v="1468"/>
    <n v="1"/>
  </r>
  <r>
    <n v="506401"/>
    <d v="2014-08-14T00:00:00"/>
    <d v="1899-12-30T16:51:36"/>
    <x v="0"/>
    <x v="1"/>
    <x v="1"/>
    <x v="12"/>
    <x v="1469"/>
    <n v="1"/>
  </r>
  <r>
    <n v="254752"/>
    <d v="2014-08-21T00:00:00"/>
    <d v="1899-12-30T09:25:56"/>
    <x v="0"/>
    <x v="0"/>
    <x v="1"/>
    <x v="12"/>
    <x v="1470"/>
    <n v="1"/>
  </r>
  <r>
    <n v="893073"/>
    <d v="2014-05-14T00:00:00"/>
    <d v="1899-12-30T09:59:07"/>
    <x v="0"/>
    <x v="0"/>
    <x v="1"/>
    <x v="5"/>
    <x v="1471"/>
    <n v="1"/>
  </r>
  <r>
    <n v="950351"/>
    <d v="2014-05-23T00:00:00"/>
    <d v="1899-12-30T09:35:53"/>
    <x v="1"/>
    <x v="1"/>
    <x v="7"/>
    <x v="0"/>
    <x v="1472"/>
    <n v="0"/>
  </r>
  <r>
    <n v="659767"/>
    <d v="2014-05-01T00:00:00"/>
    <d v="1899-12-30T11:36:52"/>
    <x v="0"/>
    <x v="0"/>
    <x v="1"/>
    <x v="3"/>
    <x v="1473"/>
    <n v="1"/>
  </r>
  <r>
    <n v="666314"/>
    <d v="2014-05-01T00:00:00"/>
    <d v="1899-12-30T11:40:44"/>
    <x v="0"/>
    <x v="1"/>
    <x v="1"/>
    <x v="3"/>
    <x v="1474"/>
    <n v="1"/>
  </r>
  <r>
    <n v="695736"/>
    <d v="2014-05-01T00:00:00"/>
    <d v="1899-12-30T11:35:59"/>
    <x v="0"/>
    <x v="1"/>
    <x v="1"/>
    <x v="3"/>
    <x v="1475"/>
    <n v="1"/>
  </r>
  <r>
    <n v="890317"/>
    <d v="2014-05-08T00:00:00"/>
    <d v="1899-12-30T15:05:56"/>
    <x v="1"/>
    <x v="0"/>
    <x v="1"/>
    <x v="12"/>
    <x v="1476"/>
    <n v="0"/>
  </r>
  <r>
    <n v="737852"/>
    <d v="2014-05-05T00:00:00"/>
    <d v="1899-12-30T09:31:54"/>
    <x v="0"/>
    <x v="1"/>
    <x v="1"/>
    <x v="12"/>
    <x v="1477"/>
    <n v="1"/>
  </r>
  <r>
    <n v="52077"/>
    <d v="2014-05-05T00:00:00"/>
    <d v="1899-12-30T09:35:46"/>
    <x v="1"/>
    <x v="1"/>
    <x v="1"/>
    <x v="12"/>
    <x v="1478"/>
    <n v="0"/>
  </r>
  <r>
    <n v="189422"/>
    <d v="2014-05-06T00:00:00"/>
    <d v="1899-12-30T19:25:59"/>
    <x v="0"/>
    <x v="0"/>
    <x v="1"/>
    <x v="12"/>
    <x v="1479"/>
    <n v="1"/>
  </r>
  <r>
    <n v="934049"/>
    <d v="2014-05-08T00:00:00"/>
    <d v="1899-12-30T15:44:03"/>
    <x v="0"/>
    <x v="0"/>
    <x v="1"/>
    <x v="3"/>
    <x v="1480"/>
    <n v="1"/>
  </r>
  <r>
    <n v="137317"/>
    <d v="2014-05-09T00:00:00"/>
    <d v="1899-12-30T19:54:33"/>
    <x v="0"/>
    <x v="0"/>
    <x v="1"/>
    <x v="12"/>
    <x v="1481"/>
    <n v="1"/>
  </r>
  <r>
    <n v="695640"/>
    <d v="2014-07-18T00:00:00"/>
    <d v="1899-12-30T17:03:46"/>
    <x v="0"/>
    <x v="0"/>
    <x v="1"/>
    <x v="3"/>
    <x v="1482"/>
    <n v="1"/>
  </r>
  <r>
    <n v="702214"/>
    <d v="2014-07-18T00:00:00"/>
    <d v="1899-12-30T17:06:25"/>
    <x v="1"/>
    <x v="0"/>
    <x v="1"/>
    <x v="3"/>
    <x v="1483"/>
    <n v="0"/>
  </r>
  <r>
    <n v="436353"/>
    <d v="2014-07-18T00:00:00"/>
    <d v="1899-12-30T17:07:12"/>
    <x v="0"/>
    <x v="1"/>
    <x v="1"/>
    <x v="3"/>
    <x v="1484"/>
    <n v="1"/>
  </r>
  <r>
    <n v="624625"/>
    <d v="2014-07-18T00:00:00"/>
    <d v="1899-12-30T17:10:38"/>
    <x v="0"/>
    <x v="1"/>
    <x v="1"/>
    <x v="3"/>
    <x v="1485"/>
    <n v="1"/>
  </r>
  <r>
    <n v="36504"/>
    <d v="2014-07-25T00:00:00"/>
    <d v="1899-12-30T10:08:21"/>
    <x v="1"/>
    <x v="0"/>
    <x v="1"/>
    <x v="3"/>
    <x v="1486"/>
    <n v="0"/>
  </r>
  <r>
    <n v="357802"/>
    <d v="2014-07-25T00:00:00"/>
    <d v="1899-12-30T10:08:52"/>
    <x v="1"/>
    <x v="1"/>
    <x v="1"/>
    <x v="3"/>
    <x v="1487"/>
    <n v="0"/>
  </r>
  <r>
    <n v="639861"/>
    <d v="2014-07-29T00:00:00"/>
    <d v="1899-12-30T15:18:15"/>
    <x v="0"/>
    <x v="0"/>
    <x v="1"/>
    <x v="12"/>
    <x v="1488"/>
    <n v="1"/>
  </r>
  <r>
    <n v="582417"/>
    <d v="2014-07-29T00:00:00"/>
    <d v="1899-12-30T15:20:10"/>
    <x v="1"/>
    <x v="0"/>
    <x v="1"/>
    <x v="12"/>
    <x v="1489"/>
    <n v="0"/>
  </r>
  <r>
    <n v="383656"/>
    <d v="2014-07-29T00:00:00"/>
    <d v="1899-12-30T15:21:33"/>
    <x v="1"/>
    <x v="0"/>
    <x v="1"/>
    <x v="12"/>
    <x v="1490"/>
    <n v="0"/>
  </r>
  <r>
    <n v="536123"/>
    <d v="2014-07-29T00:00:00"/>
    <d v="1899-12-30T15:25:05"/>
    <x v="0"/>
    <x v="1"/>
    <x v="1"/>
    <x v="12"/>
    <x v="1491"/>
    <n v="1"/>
  </r>
  <r>
    <n v="583369"/>
    <d v="2014-08-08T00:00:00"/>
    <d v="1899-12-30T09:35:27"/>
    <x v="0"/>
    <x v="0"/>
    <x v="1"/>
    <x v="12"/>
    <x v="1492"/>
    <n v="1"/>
  </r>
  <r>
    <n v="669078"/>
    <d v="2014-08-08T00:00:00"/>
    <d v="1899-12-30T09:36:35"/>
    <x v="1"/>
    <x v="1"/>
    <x v="1"/>
    <x v="12"/>
    <x v="1493"/>
    <n v="0"/>
  </r>
  <r>
    <n v="123118"/>
    <d v="2014-08-08T00:00:00"/>
    <d v="1899-12-30T09:37:00"/>
    <x v="0"/>
    <x v="1"/>
    <x v="1"/>
    <x v="12"/>
    <x v="1494"/>
    <n v="1"/>
  </r>
  <r>
    <n v="195389"/>
    <d v="2014-08-08T00:00:00"/>
    <d v="1899-12-30T09:36:05"/>
    <x v="1"/>
    <x v="2"/>
    <x v="1"/>
    <x v="12"/>
    <x v="1495"/>
    <n v="0"/>
  </r>
  <r>
    <n v="665487"/>
    <d v="2014-08-11T00:00:00"/>
    <d v="1899-12-30T10:43:42"/>
    <x v="0"/>
    <x v="0"/>
    <x v="1"/>
    <x v="12"/>
    <x v="1496"/>
    <n v="1"/>
  </r>
  <r>
    <n v="586559"/>
    <d v="2014-07-25T00:00:00"/>
    <d v="1899-12-30T23:34:03"/>
    <x v="0"/>
    <x v="1"/>
    <x v="1"/>
    <x v="12"/>
    <x v="1497"/>
    <n v="1"/>
  </r>
  <r>
    <n v="331430"/>
    <d v="2014-07-30T00:00:00"/>
    <d v="1899-12-30T09:23:41"/>
    <x v="1"/>
    <x v="1"/>
    <x v="1"/>
    <x v="12"/>
    <x v="1498"/>
    <n v="0"/>
  </r>
  <r>
    <n v="135854"/>
    <d v="2014-07-30T00:00:00"/>
    <d v="1899-12-30T09:24:31"/>
    <x v="0"/>
    <x v="0"/>
    <x v="1"/>
    <x v="12"/>
    <x v="1499"/>
    <n v="1"/>
  </r>
  <r>
    <n v="802663"/>
    <d v="2014-07-23T00:00:00"/>
    <d v="1899-12-30T15:28:32"/>
    <x v="0"/>
    <x v="1"/>
    <x v="1"/>
    <x v="3"/>
    <x v="1500"/>
    <n v="1"/>
  </r>
  <r>
    <n v="597869"/>
    <d v="2014-07-23T00:00:00"/>
    <d v="1899-12-30T15:33:27"/>
    <x v="0"/>
    <x v="1"/>
    <x v="1"/>
    <x v="3"/>
    <x v="1501"/>
    <n v="1"/>
  </r>
  <r>
    <n v="80619"/>
    <d v="2014-07-31T00:00:00"/>
    <d v="1899-12-30T14:05:01"/>
    <x v="0"/>
    <x v="2"/>
    <x v="1"/>
    <x v="3"/>
    <x v="1502"/>
    <n v="1"/>
  </r>
  <r>
    <n v="245650"/>
    <d v="2014-07-31T00:00:00"/>
    <d v="1899-12-30T14:05:31"/>
    <x v="0"/>
    <x v="2"/>
    <x v="1"/>
    <x v="3"/>
    <x v="1503"/>
    <n v="1"/>
  </r>
  <r>
    <n v="105813"/>
    <d v="2014-07-31T00:00:00"/>
    <d v="1899-12-30T14:07:28"/>
    <x v="1"/>
    <x v="2"/>
    <x v="1"/>
    <x v="3"/>
    <x v="1504"/>
    <n v="0"/>
  </r>
  <r>
    <n v="661954"/>
    <d v="2014-05-13T00:00:00"/>
    <d v="1899-12-30T09:34:10"/>
    <x v="0"/>
    <x v="1"/>
    <x v="0"/>
    <x v="11"/>
    <x v="1505"/>
    <n v="1"/>
  </r>
  <r>
    <n v="327352"/>
    <d v="2014-05-13T00:00:00"/>
    <d v="1899-12-30T09:34:33"/>
    <x v="1"/>
    <x v="0"/>
    <x v="0"/>
    <x v="11"/>
    <x v="1506"/>
    <n v="0"/>
  </r>
  <r>
    <n v="936527"/>
    <d v="2014-05-13T00:00:00"/>
    <d v="1899-12-30T09:32:21"/>
    <x v="1"/>
    <x v="2"/>
    <x v="0"/>
    <x v="11"/>
    <x v="1507"/>
    <n v="0"/>
  </r>
  <r>
    <n v="709650"/>
    <d v="2014-05-17T00:00:00"/>
    <d v="1899-12-30T14:45:13"/>
    <x v="1"/>
    <x v="1"/>
    <x v="0"/>
    <x v="11"/>
    <x v="1508"/>
    <n v="0"/>
  </r>
  <r>
    <n v="368942"/>
    <d v="2014-05-17T00:00:00"/>
    <d v="1899-12-30T14:46:46"/>
    <x v="0"/>
    <x v="0"/>
    <x v="0"/>
    <x v="11"/>
    <x v="1509"/>
    <n v="1"/>
  </r>
  <r>
    <n v="940275"/>
    <d v="2014-07-29T00:00:00"/>
    <d v="1899-12-30T17:36:40"/>
    <x v="0"/>
    <x v="2"/>
    <x v="1"/>
    <x v="6"/>
    <x v="1510"/>
    <n v="1"/>
  </r>
  <r>
    <n v="933818"/>
    <d v="2014-08-08T00:00:00"/>
    <d v="1899-12-30T12:40:48"/>
    <x v="0"/>
    <x v="0"/>
    <x v="1"/>
    <x v="6"/>
    <x v="1511"/>
    <n v="1"/>
  </r>
  <r>
    <n v="138733"/>
    <d v="2014-08-08T00:00:00"/>
    <d v="1899-12-30T12:42:26"/>
    <x v="0"/>
    <x v="0"/>
    <x v="1"/>
    <x v="6"/>
    <x v="1512"/>
    <n v="1"/>
  </r>
  <r>
    <n v="518587"/>
    <d v="2014-08-08T00:00:00"/>
    <d v="1899-12-30T12:43:38"/>
    <x v="0"/>
    <x v="0"/>
    <x v="1"/>
    <x v="6"/>
    <x v="1513"/>
    <n v="1"/>
  </r>
  <r>
    <n v="974429"/>
    <d v="2014-08-08T00:00:00"/>
    <d v="1899-12-30T12:47:06"/>
    <x v="0"/>
    <x v="0"/>
    <x v="1"/>
    <x v="6"/>
    <x v="1514"/>
    <n v="1"/>
  </r>
  <r>
    <n v="994181"/>
    <d v="2014-08-20T00:00:00"/>
    <d v="1899-12-30T09:33:55"/>
    <x v="0"/>
    <x v="1"/>
    <x v="5"/>
    <x v="1"/>
    <x v="1515"/>
    <n v="1"/>
  </r>
  <r>
    <n v="545839"/>
    <d v="2014-08-20T00:00:00"/>
    <d v="1899-12-30T09:34:36"/>
    <x v="1"/>
    <x v="0"/>
    <x v="5"/>
    <x v="1"/>
    <x v="1516"/>
    <n v="0"/>
  </r>
  <r>
    <n v="395075"/>
    <d v="2014-08-08T00:00:00"/>
    <d v="1899-12-30T09:32:45"/>
    <x v="1"/>
    <x v="0"/>
    <x v="0"/>
    <x v="6"/>
    <x v="1517"/>
    <n v="0"/>
  </r>
  <r>
    <n v="368517"/>
    <d v="2014-08-08T00:00:00"/>
    <d v="1899-12-30T09:33:19"/>
    <x v="0"/>
    <x v="1"/>
    <x v="0"/>
    <x v="6"/>
    <x v="1518"/>
    <n v="1"/>
  </r>
  <r>
    <n v="211885"/>
    <d v="2014-05-15T00:00:00"/>
    <d v="1899-12-30T15:49:59"/>
    <x v="1"/>
    <x v="0"/>
    <x v="5"/>
    <x v="12"/>
    <x v="1519"/>
    <n v="0"/>
  </r>
  <r>
    <n v="357876"/>
    <d v="2014-07-14T00:00:00"/>
    <d v="1899-12-30T09:31:39"/>
    <x v="0"/>
    <x v="0"/>
    <x v="5"/>
    <x v="12"/>
    <x v="1520"/>
    <n v="1"/>
  </r>
  <r>
    <n v="950041"/>
    <d v="2014-08-23T00:00:00"/>
    <d v="1899-12-30T19:50:44"/>
    <x v="0"/>
    <x v="0"/>
    <x v="5"/>
    <x v="12"/>
    <x v="1521"/>
    <n v="1"/>
  </r>
  <r>
    <n v="598714"/>
    <d v="2014-08-23T00:00:00"/>
    <d v="1899-12-30T19:51:21"/>
    <x v="0"/>
    <x v="0"/>
    <x v="5"/>
    <x v="12"/>
    <x v="1522"/>
    <n v="1"/>
  </r>
  <r>
    <n v="188110"/>
    <d v="2014-08-23T00:00:00"/>
    <d v="1899-12-30T19:52:14"/>
    <x v="0"/>
    <x v="0"/>
    <x v="5"/>
    <x v="12"/>
    <x v="1523"/>
    <n v="1"/>
  </r>
  <r>
    <n v="802295"/>
    <d v="2014-06-13T00:00:00"/>
    <d v="1899-12-30T16:40:27"/>
    <x v="0"/>
    <x v="0"/>
    <x v="0"/>
    <x v="12"/>
    <x v="1524"/>
    <n v="1"/>
  </r>
  <r>
    <n v="751647"/>
    <d v="2014-06-13T00:00:00"/>
    <d v="1899-12-30T16:41:01"/>
    <x v="0"/>
    <x v="0"/>
    <x v="0"/>
    <x v="12"/>
    <x v="1525"/>
    <n v="1"/>
  </r>
  <r>
    <n v="519305"/>
    <d v="2014-06-13T00:00:00"/>
    <d v="1899-12-30T16:43:05"/>
    <x v="1"/>
    <x v="1"/>
    <x v="0"/>
    <x v="12"/>
    <x v="1526"/>
    <n v="0"/>
  </r>
  <r>
    <n v="615653"/>
    <d v="2014-06-18T00:00:00"/>
    <d v="1899-12-30T03:32:32"/>
    <x v="0"/>
    <x v="1"/>
    <x v="0"/>
    <x v="12"/>
    <x v="1527"/>
    <n v="1"/>
  </r>
  <r>
    <n v="734342"/>
    <d v="2014-07-09T00:00:00"/>
    <d v="1899-12-30T12:16:19"/>
    <x v="1"/>
    <x v="0"/>
    <x v="1"/>
    <x v="12"/>
    <x v="1528"/>
    <n v="0"/>
  </r>
  <r>
    <n v="628273"/>
    <d v="2014-07-28T00:00:00"/>
    <d v="1899-12-30T09:31:27"/>
    <x v="0"/>
    <x v="0"/>
    <x v="1"/>
    <x v="12"/>
    <x v="1529"/>
    <n v="1"/>
  </r>
  <r>
    <n v="903767"/>
    <d v="2014-07-28T00:00:00"/>
    <d v="1899-12-30T12:40:28"/>
    <x v="0"/>
    <x v="0"/>
    <x v="1"/>
    <x v="12"/>
    <x v="1530"/>
    <n v="1"/>
  </r>
  <r>
    <n v="193661"/>
    <d v="2014-08-16T00:00:00"/>
    <d v="1899-12-30T01:10:14"/>
    <x v="0"/>
    <x v="1"/>
    <x v="1"/>
    <x v="12"/>
    <x v="1531"/>
    <n v="1"/>
  </r>
  <r>
    <n v="936693"/>
    <d v="2014-06-18T00:00:00"/>
    <d v="1899-12-30T16:28:38"/>
    <x v="0"/>
    <x v="0"/>
    <x v="1"/>
    <x v="12"/>
    <x v="1532"/>
    <n v="1"/>
  </r>
  <r>
    <n v="503766"/>
    <d v="2014-06-18T00:00:00"/>
    <d v="1899-12-30T18:05:36"/>
    <x v="0"/>
    <x v="0"/>
    <x v="1"/>
    <x v="12"/>
    <x v="1533"/>
    <n v="1"/>
  </r>
  <r>
    <n v="919960"/>
    <d v="2014-08-12T00:00:00"/>
    <d v="1899-12-30T09:36:19"/>
    <x v="0"/>
    <x v="1"/>
    <x v="1"/>
    <x v="12"/>
    <x v="1534"/>
    <n v="1"/>
  </r>
  <r>
    <n v="376034"/>
    <d v="2014-08-12T00:00:00"/>
    <d v="1899-12-30T09:32:27"/>
    <x v="0"/>
    <x v="1"/>
    <x v="1"/>
    <x v="12"/>
    <x v="1535"/>
    <n v="1"/>
  </r>
  <r>
    <n v="834576"/>
    <d v="2014-08-12T00:00:00"/>
    <d v="1899-12-30T09:33:38"/>
    <x v="0"/>
    <x v="1"/>
    <x v="1"/>
    <x v="12"/>
    <x v="1536"/>
    <n v="1"/>
  </r>
  <r>
    <n v="110322"/>
    <d v="2014-08-12T00:00:00"/>
    <d v="1899-12-30T09:34:03"/>
    <x v="0"/>
    <x v="1"/>
    <x v="1"/>
    <x v="12"/>
    <x v="1537"/>
    <n v="1"/>
  </r>
  <r>
    <n v="45708"/>
    <d v="2014-08-12T00:00:00"/>
    <d v="1899-12-30T09:35:17"/>
    <x v="0"/>
    <x v="1"/>
    <x v="1"/>
    <x v="12"/>
    <x v="1538"/>
    <n v="1"/>
  </r>
  <r>
    <n v="656692"/>
    <d v="2014-07-14T00:00:00"/>
    <d v="1899-12-30T17:18:40"/>
    <x v="0"/>
    <x v="1"/>
    <x v="8"/>
    <x v="0"/>
    <x v="1133"/>
    <n v="1"/>
  </r>
  <r>
    <n v="650516"/>
    <d v="2014-07-16T00:00:00"/>
    <d v="1899-12-30T09:32:56"/>
    <x v="0"/>
    <x v="0"/>
    <x v="8"/>
    <x v="0"/>
    <x v="1539"/>
    <n v="1"/>
  </r>
  <r>
    <n v="138930"/>
    <d v="2014-07-25T00:00:00"/>
    <d v="1899-12-30T14:07:17"/>
    <x v="0"/>
    <x v="0"/>
    <x v="8"/>
    <x v="6"/>
    <x v="1540"/>
    <n v="1"/>
  </r>
  <r>
    <n v="135446"/>
    <d v="2014-06-05T00:00:00"/>
    <d v="1899-12-30T09:32:49"/>
    <x v="0"/>
    <x v="1"/>
    <x v="1"/>
    <x v="5"/>
    <x v="1541"/>
    <n v="1"/>
  </r>
  <r>
    <n v="308325"/>
    <d v="2014-05-29T00:00:00"/>
    <d v="1899-12-30T09:33:10"/>
    <x v="0"/>
    <x v="0"/>
    <x v="1"/>
    <x v="12"/>
    <x v="1542"/>
    <n v="1"/>
  </r>
  <r>
    <n v="190290"/>
    <d v="2014-06-01T00:00:00"/>
    <d v="1899-12-30T09:56:43"/>
    <x v="0"/>
    <x v="0"/>
    <x v="1"/>
    <x v="12"/>
    <x v="1543"/>
    <n v="1"/>
  </r>
  <r>
    <n v="481410"/>
    <d v="2014-07-18T00:00:00"/>
    <d v="1899-12-30T13:21:44"/>
    <x v="0"/>
    <x v="2"/>
    <x v="1"/>
    <x v="1"/>
    <x v="1544"/>
    <n v="1"/>
  </r>
  <r>
    <n v="596691"/>
    <d v="2014-07-10T00:00:00"/>
    <d v="1899-12-30T09:33:18"/>
    <x v="1"/>
    <x v="1"/>
    <x v="1"/>
    <x v="1"/>
    <x v="1545"/>
    <n v="0"/>
  </r>
  <r>
    <n v="478882"/>
    <d v="2014-07-10T00:00:00"/>
    <d v="1899-12-30T20:01:25"/>
    <x v="0"/>
    <x v="0"/>
    <x v="1"/>
    <x v="1"/>
    <x v="1546"/>
    <n v="1"/>
  </r>
  <r>
    <n v="742130"/>
    <d v="2014-07-17T00:00:00"/>
    <d v="1899-12-30T09:32:12"/>
    <x v="0"/>
    <x v="0"/>
    <x v="1"/>
    <x v="1"/>
    <x v="1547"/>
    <n v="1"/>
  </r>
  <r>
    <n v="559622"/>
    <d v="2014-07-17T00:00:00"/>
    <d v="1899-12-30T09:32:43"/>
    <x v="0"/>
    <x v="1"/>
    <x v="1"/>
    <x v="1"/>
    <x v="1548"/>
    <n v="1"/>
  </r>
  <r>
    <n v="364553"/>
    <d v="2014-05-08T00:00:00"/>
    <d v="1899-12-30T16:53:19"/>
    <x v="1"/>
    <x v="0"/>
    <x v="1"/>
    <x v="8"/>
    <x v="1549"/>
    <n v="0"/>
  </r>
  <r>
    <n v="53774"/>
    <d v="2014-05-08T00:00:00"/>
    <d v="1899-12-30T16:55:02"/>
    <x v="1"/>
    <x v="0"/>
    <x v="1"/>
    <x v="8"/>
    <x v="1550"/>
    <n v="0"/>
  </r>
  <r>
    <n v="461699"/>
    <d v="2014-05-08T00:00:00"/>
    <d v="1899-12-30T16:56:36"/>
    <x v="0"/>
    <x v="0"/>
    <x v="1"/>
    <x v="8"/>
    <x v="1551"/>
    <n v="1"/>
  </r>
  <r>
    <n v="269624"/>
    <d v="2014-07-10T00:00:00"/>
    <d v="1899-12-30T09:32:57"/>
    <x v="0"/>
    <x v="0"/>
    <x v="1"/>
    <x v="8"/>
    <x v="1552"/>
    <n v="1"/>
  </r>
  <r>
    <n v="246343"/>
    <d v="2014-08-13T00:00:00"/>
    <d v="1899-12-30T11:04:50"/>
    <x v="0"/>
    <x v="0"/>
    <x v="1"/>
    <x v="8"/>
    <x v="1553"/>
    <n v="1"/>
  </r>
  <r>
    <n v="210917"/>
    <d v="2014-08-13T00:00:00"/>
    <d v="1899-12-30T11:06:19"/>
    <x v="0"/>
    <x v="0"/>
    <x v="1"/>
    <x v="8"/>
    <x v="1554"/>
    <n v="1"/>
  </r>
  <r>
    <n v="936124"/>
    <d v="2014-08-13T00:00:00"/>
    <d v="1899-12-30T11:06:51"/>
    <x v="0"/>
    <x v="0"/>
    <x v="1"/>
    <x v="8"/>
    <x v="1555"/>
    <n v="1"/>
  </r>
  <r>
    <n v="765693"/>
    <d v="2014-08-13T00:00:00"/>
    <d v="1899-12-30T11:08:17"/>
    <x v="1"/>
    <x v="1"/>
    <x v="1"/>
    <x v="8"/>
    <x v="1556"/>
    <n v="0"/>
  </r>
  <r>
    <n v="814691"/>
    <d v="2014-05-15T00:00:00"/>
    <d v="1899-12-30T09:34:54"/>
    <x v="0"/>
    <x v="1"/>
    <x v="0"/>
    <x v="12"/>
    <x v="1557"/>
    <n v="1"/>
  </r>
  <r>
    <n v="103368"/>
    <d v="2014-05-21T00:00:00"/>
    <d v="1899-12-30T07:59:07"/>
    <x v="0"/>
    <x v="1"/>
    <x v="0"/>
    <x v="12"/>
    <x v="1558"/>
    <n v="1"/>
  </r>
  <r>
    <n v="481635"/>
    <d v="2014-06-17T00:00:00"/>
    <d v="1899-12-30T11:22:51"/>
    <x v="0"/>
    <x v="2"/>
    <x v="0"/>
    <x v="12"/>
    <x v="1559"/>
    <n v="1"/>
  </r>
  <r>
    <n v="742146"/>
    <d v="2014-06-18T00:00:00"/>
    <d v="1899-12-30T07:35:32"/>
    <x v="0"/>
    <x v="1"/>
    <x v="0"/>
    <x v="12"/>
    <x v="1560"/>
    <n v="1"/>
  </r>
  <r>
    <n v="795283"/>
    <d v="2014-06-19T00:00:00"/>
    <d v="1899-12-30T15:26:31"/>
    <x v="0"/>
    <x v="2"/>
    <x v="0"/>
    <x v="12"/>
    <x v="1561"/>
    <n v="1"/>
  </r>
  <r>
    <n v="44114"/>
    <d v="2014-06-03T00:00:00"/>
    <d v="1899-12-30T15:12:09"/>
    <x v="0"/>
    <x v="1"/>
    <x v="1"/>
    <x v="12"/>
    <x v="1562"/>
    <n v="1"/>
  </r>
  <r>
    <n v="570607"/>
    <d v="2014-07-24T00:00:00"/>
    <d v="1899-12-30T16:53:37"/>
    <x v="0"/>
    <x v="0"/>
    <x v="5"/>
    <x v="3"/>
    <x v="1563"/>
    <n v="1"/>
  </r>
  <r>
    <n v="27714"/>
    <d v="2014-08-02T00:00:00"/>
    <d v="1899-12-30T16:16:22"/>
    <x v="1"/>
    <x v="1"/>
    <x v="5"/>
    <x v="3"/>
    <x v="1564"/>
    <n v="0"/>
  </r>
  <r>
    <n v="384336"/>
    <d v="2014-08-12T00:00:00"/>
    <d v="1899-12-30T12:03:37"/>
    <x v="0"/>
    <x v="0"/>
    <x v="5"/>
    <x v="3"/>
    <x v="1565"/>
    <n v="1"/>
  </r>
  <r>
    <n v="791624"/>
    <d v="2014-05-27T00:00:00"/>
    <d v="1899-12-30T16:56:38"/>
    <x v="0"/>
    <x v="1"/>
    <x v="4"/>
    <x v="3"/>
    <x v="1566"/>
    <n v="1"/>
  </r>
  <r>
    <n v="401119"/>
    <d v="2014-05-21T00:00:00"/>
    <d v="1899-12-30T02:45:23"/>
    <x v="0"/>
    <x v="0"/>
    <x v="0"/>
    <x v="6"/>
    <x v="1567"/>
    <n v="1"/>
  </r>
  <r>
    <n v="153994"/>
    <d v="2014-06-23T00:00:00"/>
    <d v="1899-12-30T09:35:47"/>
    <x v="0"/>
    <x v="1"/>
    <x v="1"/>
    <x v="0"/>
    <x v="1568"/>
    <n v="1"/>
  </r>
  <r>
    <n v="751324"/>
    <d v="2014-06-23T00:00:00"/>
    <d v="1899-12-30T17:54:05"/>
    <x v="0"/>
    <x v="0"/>
    <x v="1"/>
    <x v="6"/>
    <x v="1569"/>
    <n v="1"/>
  </r>
  <r>
    <n v="35872"/>
    <d v="2014-06-23T00:00:00"/>
    <d v="1899-12-30T17:53:24"/>
    <x v="0"/>
    <x v="2"/>
    <x v="1"/>
    <x v="6"/>
    <x v="1570"/>
    <n v="1"/>
  </r>
  <r>
    <n v="472361"/>
    <d v="2014-06-25T00:00:00"/>
    <d v="1899-12-30T17:41:22"/>
    <x v="1"/>
    <x v="0"/>
    <x v="0"/>
    <x v="12"/>
    <x v="1571"/>
    <n v="0"/>
  </r>
  <r>
    <n v="287111"/>
    <d v="2014-06-25T00:00:00"/>
    <d v="1899-12-30T17:41:50"/>
    <x v="1"/>
    <x v="1"/>
    <x v="0"/>
    <x v="12"/>
    <x v="1572"/>
    <n v="0"/>
  </r>
  <r>
    <n v="505647"/>
    <d v="2014-06-04T00:00:00"/>
    <d v="1899-12-30T09:32:42"/>
    <x v="0"/>
    <x v="0"/>
    <x v="8"/>
    <x v="3"/>
    <x v="1573"/>
    <n v="1"/>
  </r>
  <r>
    <n v="220398"/>
    <d v="2014-08-29T00:00:00"/>
    <d v="1899-12-30T06:39:34"/>
    <x v="1"/>
    <x v="0"/>
    <x v="6"/>
    <x v="12"/>
    <x v="1574"/>
    <n v="0"/>
  </r>
  <r>
    <n v="154247"/>
    <d v="2014-05-06T00:00:00"/>
    <d v="1899-12-30T12:10:21"/>
    <x v="1"/>
    <x v="0"/>
    <x v="5"/>
    <x v="12"/>
    <x v="1575"/>
    <n v="0"/>
  </r>
  <r>
    <n v="111894"/>
    <d v="2014-08-20T00:00:00"/>
    <d v="1899-12-30T09:34:53"/>
    <x v="1"/>
    <x v="0"/>
    <x v="1"/>
    <x v="8"/>
    <x v="1576"/>
    <n v="0"/>
  </r>
  <r>
    <n v="65281"/>
    <d v="2014-08-20T00:00:00"/>
    <d v="1899-12-30T15:17:38"/>
    <x v="0"/>
    <x v="0"/>
    <x v="1"/>
    <x v="8"/>
    <x v="1577"/>
    <n v="1"/>
  </r>
  <r>
    <n v="713696"/>
    <d v="2014-08-26T00:00:00"/>
    <d v="1899-12-30T06:18:07"/>
    <x v="1"/>
    <x v="0"/>
    <x v="1"/>
    <x v="8"/>
    <x v="1578"/>
    <n v="0"/>
  </r>
  <r>
    <n v="916272"/>
    <d v="2014-08-27T00:00:00"/>
    <d v="1899-12-30T10:32:51"/>
    <x v="1"/>
    <x v="0"/>
    <x v="1"/>
    <x v="8"/>
    <x v="1579"/>
    <n v="0"/>
  </r>
  <r>
    <n v="386218"/>
    <d v="2014-08-27T00:00:00"/>
    <d v="1899-12-30T10:36:14"/>
    <x v="1"/>
    <x v="0"/>
    <x v="1"/>
    <x v="8"/>
    <x v="1580"/>
    <n v="0"/>
  </r>
  <r>
    <n v="501640"/>
    <d v="2014-06-19T00:00:00"/>
    <d v="1899-12-30T09:31:36"/>
    <x v="1"/>
    <x v="0"/>
    <x v="0"/>
    <x v="11"/>
    <x v="1581"/>
    <n v="0"/>
  </r>
  <r>
    <n v="529887"/>
    <d v="2014-07-10T00:00:00"/>
    <d v="1899-12-30T11:18:40"/>
    <x v="0"/>
    <x v="1"/>
    <x v="0"/>
    <x v="12"/>
    <x v="1582"/>
    <n v="1"/>
  </r>
  <r>
    <n v="626291"/>
    <d v="2014-07-10T00:00:00"/>
    <d v="1899-12-30T11:19:10"/>
    <x v="0"/>
    <x v="0"/>
    <x v="0"/>
    <x v="12"/>
    <x v="1583"/>
    <n v="1"/>
  </r>
  <r>
    <n v="63334"/>
    <d v="2014-07-17T00:00:00"/>
    <d v="1899-12-30T09:32:33"/>
    <x v="1"/>
    <x v="2"/>
    <x v="0"/>
    <x v="11"/>
    <x v="1584"/>
    <n v="0"/>
  </r>
  <r>
    <n v="829033"/>
    <d v="2014-08-27T00:00:00"/>
    <d v="1899-12-30T18:08:44"/>
    <x v="1"/>
    <x v="0"/>
    <x v="1"/>
    <x v="5"/>
    <x v="1585"/>
    <n v="0"/>
  </r>
  <r>
    <n v="813452"/>
    <d v="2014-08-27T00:00:00"/>
    <d v="1899-12-30T18:09:52"/>
    <x v="1"/>
    <x v="1"/>
    <x v="1"/>
    <x v="5"/>
    <x v="1586"/>
    <n v="0"/>
  </r>
  <r>
    <n v="227046"/>
    <d v="2014-08-27T00:00:00"/>
    <d v="1899-12-30T18:08:35"/>
    <x v="0"/>
    <x v="1"/>
    <x v="1"/>
    <x v="5"/>
    <x v="1587"/>
    <n v="1"/>
  </r>
  <r>
    <n v="861698"/>
    <d v="2014-05-20T00:00:00"/>
    <d v="1899-12-30T13:32:50"/>
    <x v="1"/>
    <x v="1"/>
    <x v="3"/>
    <x v="3"/>
    <x v="1588"/>
    <n v="0"/>
  </r>
  <r>
    <n v="101549"/>
    <d v="2014-05-20T00:00:00"/>
    <d v="1899-12-30T13:33:21"/>
    <x v="0"/>
    <x v="1"/>
    <x v="3"/>
    <x v="3"/>
    <x v="1589"/>
    <n v="1"/>
  </r>
  <r>
    <n v="55706"/>
    <d v="2014-05-20T00:00:00"/>
    <d v="1899-12-30T13:35:46"/>
    <x v="0"/>
    <x v="1"/>
    <x v="3"/>
    <x v="3"/>
    <x v="1590"/>
    <n v="1"/>
  </r>
  <r>
    <n v="868847"/>
    <d v="2014-06-21T00:00:00"/>
    <d v="1899-12-30T13:34:46"/>
    <x v="0"/>
    <x v="1"/>
    <x v="3"/>
    <x v="3"/>
    <x v="1591"/>
    <n v="1"/>
  </r>
  <r>
    <n v="947270"/>
    <d v="2014-06-21T00:00:00"/>
    <d v="1899-12-30T13:36:04"/>
    <x v="0"/>
    <x v="1"/>
    <x v="3"/>
    <x v="3"/>
    <x v="1592"/>
    <n v="1"/>
  </r>
  <r>
    <n v="899762"/>
    <d v="2014-06-23T00:00:00"/>
    <d v="1899-12-30T11:42:03"/>
    <x v="0"/>
    <x v="1"/>
    <x v="3"/>
    <x v="3"/>
    <x v="1593"/>
    <n v="1"/>
  </r>
  <r>
    <n v="635482"/>
    <d v="2014-07-14T00:00:00"/>
    <d v="1899-12-30T09:31:56"/>
    <x v="0"/>
    <x v="1"/>
    <x v="1"/>
    <x v="11"/>
    <x v="1594"/>
    <n v="1"/>
  </r>
  <r>
    <n v="240772"/>
    <d v="2014-05-04T00:00:00"/>
    <d v="1899-12-30T08:10:28"/>
    <x v="0"/>
    <x v="1"/>
    <x v="0"/>
    <x v="1"/>
    <x v="1595"/>
    <n v="1"/>
  </r>
  <r>
    <n v="603992"/>
    <d v="2014-07-09T00:00:00"/>
    <d v="1899-12-30T17:31:30"/>
    <x v="0"/>
    <x v="0"/>
    <x v="0"/>
    <x v="6"/>
    <x v="1596"/>
    <n v="1"/>
  </r>
  <r>
    <n v="247772"/>
    <d v="2014-07-09T00:00:00"/>
    <d v="1899-12-30T17:31:33"/>
    <x v="1"/>
    <x v="2"/>
    <x v="0"/>
    <x v="6"/>
    <x v="1597"/>
    <n v="0"/>
  </r>
  <r>
    <n v="939347"/>
    <d v="2014-08-27T00:00:00"/>
    <d v="1899-12-30T16:32:08"/>
    <x v="1"/>
    <x v="1"/>
    <x v="8"/>
    <x v="0"/>
    <x v="1598"/>
    <n v="0"/>
  </r>
  <r>
    <n v="454543"/>
    <d v="2014-08-27T00:00:00"/>
    <d v="1899-12-30T16:33:03"/>
    <x v="0"/>
    <x v="0"/>
    <x v="8"/>
    <x v="0"/>
    <x v="1599"/>
    <n v="1"/>
  </r>
  <r>
    <n v="521484"/>
    <d v="2014-08-04T00:00:00"/>
    <d v="1899-12-30T16:45:13"/>
    <x v="0"/>
    <x v="1"/>
    <x v="0"/>
    <x v="12"/>
    <x v="1600"/>
    <n v="1"/>
  </r>
  <r>
    <n v="258366"/>
    <d v="2014-08-11T00:00:00"/>
    <d v="1899-12-30T09:32:40"/>
    <x v="0"/>
    <x v="0"/>
    <x v="0"/>
    <x v="12"/>
    <x v="1601"/>
    <n v="1"/>
  </r>
  <r>
    <n v="99043"/>
    <d v="2014-06-13T00:00:00"/>
    <d v="1899-12-30T03:33:09"/>
    <x v="0"/>
    <x v="0"/>
    <x v="1"/>
    <x v="12"/>
    <x v="1602"/>
    <n v="1"/>
  </r>
  <r>
    <n v="423920"/>
    <d v="2014-06-21T00:00:00"/>
    <d v="1899-12-30T09:41:07"/>
    <x v="0"/>
    <x v="0"/>
    <x v="1"/>
    <x v="12"/>
    <x v="1603"/>
    <n v="1"/>
  </r>
  <r>
    <n v="382458"/>
    <d v="2014-06-30T00:00:00"/>
    <d v="1899-12-30T10:34:17"/>
    <x v="0"/>
    <x v="0"/>
    <x v="1"/>
    <x v="12"/>
    <x v="1604"/>
    <n v="1"/>
  </r>
  <r>
    <n v="309858"/>
    <d v="2014-05-06T00:00:00"/>
    <d v="1899-12-30T09:32:26"/>
    <x v="0"/>
    <x v="2"/>
    <x v="0"/>
    <x v="1"/>
    <x v="1605"/>
    <n v="1"/>
  </r>
  <r>
    <n v="615118"/>
    <d v="2014-08-19T00:00:00"/>
    <d v="1899-12-30T09:33:33"/>
    <x v="1"/>
    <x v="1"/>
    <x v="4"/>
    <x v="12"/>
    <x v="1606"/>
    <n v="0"/>
  </r>
  <r>
    <n v="803039"/>
    <d v="2014-08-25T00:00:00"/>
    <d v="1899-12-30T10:16:26"/>
    <x v="1"/>
    <x v="1"/>
    <x v="4"/>
    <x v="12"/>
    <x v="1607"/>
    <n v="0"/>
  </r>
  <r>
    <n v="58219"/>
    <d v="2014-08-25T00:00:00"/>
    <d v="1899-12-30T10:18:53"/>
    <x v="0"/>
    <x v="0"/>
    <x v="4"/>
    <x v="12"/>
    <x v="1608"/>
    <n v="1"/>
  </r>
  <r>
    <n v="638672"/>
    <d v="2014-08-27T00:00:00"/>
    <d v="1899-12-30T08:22:11"/>
    <x v="0"/>
    <x v="0"/>
    <x v="4"/>
    <x v="12"/>
    <x v="1609"/>
    <n v="1"/>
  </r>
  <r>
    <n v="925194"/>
    <d v="2014-05-03T00:00:00"/>
    <d v="1899-12-30T16:03:10"/>
    <x v="0"/>
    <x v="0"/>
    <x v="2"/>
    <x v="0"/>
    <x v="1610"/>
    <n v="1"/>
  </r>
  <r>
    <n v="539039"/>
    <d v="2014-05-03T00:00:00"/>
    <d v="1899-12-30T16:03:09"/>
    <x v="0"/>
    <x v="2"/>
    <x v="2"/>
    <x v="0"/>
    <x v="1611"/>
    <n v="1"/>
  </r>
  <r>
    <n v="273549"/>
    <d v="2014-07-09T00:00:00"/>
    <d v="1899-12-30T09:31:48"/>
    <x v="0"/>
    <x v="0"/>
    <x v="2"/>
    <x v="0"/>
    <x v="1612"/>
    <n v="1"/>
  </r>
  <r>
    <n v="396461"/>
    <d v="2014-07-09T00:00:00"/>
    <d v="1899-12-30T09:32:54"/>
    <x v="0"/>
    <x v="0"/>
    <x v="2"/>
    <x v="0"/>
    <x v="1613"/>
    <n v="1"/>
  </r>
  <r>
    <n v="627546"/>
    <d v="2014-07-23T00:00:00"/>
    <d v="1899-12-30T07:04:50"/>
    <x v="0"/>
    <x v="0"/>
    <x v="2"/>
    <x v="0"/>
    <x v="1614"/>
    <n v="1"/>
  </r>
  <r>
    <n v="457760"/>
    <d v="2014-08-21T00:00:00"/>
    <d v="1899-12-30T09:32:07"/>
    <x v="0"/>
    <x v="0"/>
    <x v="0"/>
    <x v="3"/>
    <x v="1615"/>
    <n v="1"/>
  </r>
  <r>
    <n v="941474"/>
    <d v="2014-08-21T00:00:00"/>
    <d v="1899-12-30T09:34:41"/>
    <x v="0"/>
    <x v="1"/>
    <x v="0"/>
    <x v="3"/>
    <x v="1616"/>
    <n v="1"/>
  </r>
  <r>
    <n v="298130"/>
    <d v="2014-08-21T00:00:00"/>
    <d v="1899-12-30T09:32:49"/>
    <x v="0"/>
    <x v="1"/>
    <x v="0"/>
    <x v="3"/>
    <x v="1617"/>
    <n v="1"/>
  </r>
  <r>
    <n v="783522"/>
    <d v="2014-08-22T00:00:00"/>
    <d v="1899-12-30T09:31:21"/>
    <x v="0"/>
    <x v="0"/>
    <x v="0"/>
    <x v="1"/>
    <x v="1618"/>
    <n v="1"/>
  </r>
  <r>
    <n v="736044"/>
    <d v="2014-08-25T00:00:00"/>
    <d v="1899-12-30T09:33:55"/>
    <x v="1"/>
    <x v="1"/>
    <x v="3"/>
    <x v="6"/>
    <x v="1619"/>
    <n v="0"/>
  </r>
  <r>
    <n v="222478"/>
    <d v="2014-05-27T00:00:00"/>
    <d v="1899-12-30T19:45:38"/>
    <x v="0"/>
    <x v="1"/>
    <x v="0"/>
    <x v="11"/>
    <x v="1620"/>
    <n v="1"/>
  </r>
  <r>
    <n v="472420"/>
    <d v="2014-07-02T00:00:00"/>
    <d v="1899-12-30T18:10:52"/>
    <x v="1"/>
    <x v="2"/>
    <x v="0"/>
    <x v="11"/>
    <x v="1621"/>
    <n v="0"/>
  </r>
  <r>
    <n v="561457"/>
    <d v="2014-07-10T00:00:00"/>
    <d v="1899-12-30T08:45:54"/>
    <x v="0"/>
    <x v="0"/>
    <x v="0"/>
    <x v="11"/>
    <x v="1622"/>
    <n v="1"/>
  </r>
  <r>
    <n v="801801"/>
    <d v="2014-07-10T00:00:00"/>
    <d v="1899-12-30T08:46:33"/>
    <x v="1"/>
    <x v="0"/>
    <x v="0"/>
    <x v="11"/>
    <x v="1623"/>
    <n v="0"/>
  </r>
  <r>
    <n v="52782"/>
    <d v="2014-05-26T00:00:00"/>
    <d v="1899-12-30T09:32:50"/>
    <x v="0"/>
    <x v="0"/>
    <x v="0"/>
    <x v="6"/>
    <x v="1624"/>
    <n v="1"/>
  </r>
  <r>
    <n v="474350"/>
    <d v="2014-05-28T00:00:00"/>
    <d v="1899-12-30T19:32:46"/>
    <x v="1"/>
    <x v="0"/>
    <x v="0"/>
    <x v="6"/>
    <x v="1625"/>
    <n v="0"/>
  </r>
  <r>
    <n v="489065"/>
    <d v="2014-05-28T00:00:00"/>
    <d v="1899-12-30T19:33:41"/>
    <x v="0"/>
    <x v="1"/>
    <x v="0"/>
    <x v="6"/>
    <x v="1626"/>
    <n v="1"/>
  </r>
  <r>
    <n v="338318"/>
    <d v="2014-05-29T00:00:00"/>
    <d v="1899-12-30T09:59:30"/>
    <x v="1"/>
    <x v="0"/>
    <x v="0"/>
    <x v="6"/>
    <x v="1627"/>
    <n v="0"/>
  </r>
  <r>
    <n v="245113"/>
    <d v="2014-06-05T00:00:00"/>
    <d v="1899-12-30T08:11:23"/>
    <x v="1"/>
    <x v="1"/>
    <x v="0"/>
    <x v="6"/>
    <x v="1628"/>
    <n v="0"/>
  </r>
  <r>
    <n v="415979"/>
    <d v="2014-06-05T00:00:00"/>
    <d v="1899-12-30T08:08:42"/>
    <x v="1"/>
    <x v="2"/>
    <x v="0"/>
    <x v="6"/>
    <x v="1629"/>
    <n v="0"/>
  </r>
  <r>
    <n v="210790"/>
    <d v="2014-06-18T00:00:00"/>
    <d v="1899-12-30T09:43:47"/>
    <x v="1"/>
    <x v="1"/>
    <x v="0"/>
    <x v="6"/>
    <x v="1630"/>
    <n v="0"/>
  </r>
  <r>
    <n v="687478"/>
    <d v="2014-06-03T00:00:00"/>
    <d v="1899-12-30T09:12:30"/>
    <x v="0"/>
    <x v="2"/>
    <x v="0"/>
    <x v="6"/>
    <x v="1631"/>
    <n v="1"/>
  </r>
  <r>
    <n v="521928"/>
    <d v="2014-06-10T00:00:00"/>
    <d v="1899-12-30T17:23:03"/>
    <x v="0"/>
    <x v="1"/>
    <x v="0"/>
    <x v="6"/>
    <x v="1632"/>
    <n v="1"/>
  </r>
  <r>
    <n v="949990"/>
    <d v="2014-06-14T00:00:00"/>
    <d v="1899-12-30T18:36:55"/>
    <x v="1"/>
    <x v="0"/>
    <x v="0"/>
    <x v="6"/>
    <x v="1633"/>
    <n v="0"/>
  </r>
  <r>
    <n v="234624"/>
    <d v="2014-06-14T00:00:00"/>
    <d v="1899-12-30T18:37:57"/>
    <x v="0"/>
    <x v="0"/>
    <x v="0"/>
    <x v="6"/>
    <x v="1634"/>
    <n v="1"/>
  </r>
  <r>
    <n v="347863"/>
    <d v="2014-06-23T00:00:00"/>
    <d v="1899-12-30T11:45:40"/>
    <x v="1"/>
    <x v="0"/>
    <x v="0"/>
    <x v="6"/>
    <x v="1635"/>
    <n v="0"/>
  </r>
  <r>
    <n v="680409"/>
    <d v="2014-08-29T00:00:00"/>
    <d v="1899-12-30T11:10:48"/>
    <x v="0"/>
    <x v="0"/>
    <x v="0"/>
    <x v="6"/>
    <x v="1636"/>
    <n v="1"/>
  </r>
  <r>
    <n v="914589"/>
    <d v="2014-08-30T00:00:00"/>
    <d v="1899-12-30T18:27:53"/>
    <x v="1"/>
    <x v="0"/>
    <x v="0"/>
    <x v="6"/>
    <x v="1637"/>
    <n v="0"/>
  </r>
  <r>
    <n v="360707"/>
    <d v="2014-07-08T00:00:00"/>
    <d v="1899-12-30T09:36:46"/>
    <x v="0"/>
    <x v="1"/>
    <x v="1"/>
    <x v="8"/>
    <x v="1638"/>
    <n v="1"/>
  </r>
  <r>
    <n v="703126"/>
    <d v="2014-07-08T00:00:00"/>
    <d v="1899-12-30T09:38:08"/>
    <x v="0"/>
    <x v="1"/>
    <x v="1"/>
    <x v="8"/>
    <x v="1639"/>
    <n v="1"/>
  </r>
  <r>
    <n v="744831"/>
    <d v="2014-05-09T00:00:00"/>
    <d v="1899-12-30T13:23:11"/>
    <x v="0"/>
    <x v="0"/>
    <x v="0"/>
    <x v="1"/>
    <x v="1640"/>
    <n v="1"/>
  </r>
  <r>
    <n v="978593"/>
    <d v="2014-05-06T00:00:00"/>
    <d v="1899-12-30T09:31:12"/>
    <x v="1"/>
    <x v="0"/>
    <x v="0"/>
    <x v="1"/>
    <x v="1641"/>
    <n v="0"/>
  </r>
  <r>
    <n v="905274"/>
    <d v="2014-06-06T00:00:00"/>
    <d v="1899-12-30T17:45:05"/>
    <x v="0"/>
    <x v="1"/>
    <x v="1"/>
    <x v="11"/>
    <x v="1244"/>
    <n v="1"/>
  </r>
  <r>
    <n v="704738"/>
    <d v="2014-06-06T00:00:00"/>
    <d v="1899-12-30T17:46:17"/>
    <x v="1"/>
    <x v="1"/>
    <x v="1"/>
    <x v="11"/>
    <x v="1642"/>
    <n v="0"/>
  </r>
  <r>
    <n v="220546"/>
    <d v="2014-06-06T00:00:00"/>
    <d v="1899-12-30T17:48:50"/>
    <x v="0"/>
    <x v="1"/>
    <x v="1"/>
    <x v="11"/>
    <x v="1643"/>
    <n v="1"/>
  </r>
  <r>
    <n v="620270"/>
    <d v="2014-06-19T00:00:00"/>
    <d v="1899-12-30T19:49:51"/>
    <x v="1"/>
    <x v="1"/>
    <x v="1"/>
    <x v="11"/>
    <x v="1644"/>
    <n v="0"/>
  </r>
  <r>
    <n v="116204"/>
    <d v="2014-06-19T00:00:00"/>
    <d v="1899-12-30T19:53:09"/>
    <x v="0"/>
    <x v="1"/>
    <x v="1"/>
    <x v="11"/>
    <x v="1645"/>
    <n v="1"/>
  </r>
  <r>
    <n v="955461"/>
    <d v="2014-07-02T00:00:00"/>
    <d v="1899-12-30T09:32:18"/>
    <x v="0"/>
    <x v="0"/>
    <x v="1"/>
    <x v="11"/>
    <x v="1646"/>
    <n v="1"/>
  </r>
  <r>
    <n v="147269"/>
    <d v="2014-07-14T00:00:00"/>
    <d v="1899-12-30T17:45:04"/>
    <x v="1"/>
    <x v="0"/>
    <x v="1"/>
    <x v="11"/>
    <x v="1647"/>
    <n v="0"/>
  </r>
  <r>
    <n v="284535"/>
    <d v="2014-05-01T00:00:00"/>
    <d v="1899-12-30T09:33:56"/>
    <x v="0"/>
    <x v="0"/>
    <x v="6"/>
    <x v="12"/>
    <x v="1648"/>
    <n v="1"/>
  </r>
  <r>
    <n v="457090"/>
    <d v="2014-06-26T00:00:00"/>
    <d v="1899-12-30T09:36:14"/>
    <x v="1"/>
    <x v="0"/>
    <x v="6"/>
    <x v="12"/>
    <x v="1649"/>
    <n v="0"/>
  </r>
  <r>
    <n v="857711"/>
    <d v="2014-07-10T00:00:00"/>
    <d v="1899-12-30T17:21:29"/>
    <x v="1"/>
    <x v="1"/>
    <x v="6"/>
    <x v="12"/>
    <x v="1650"/>
    <n v="0"/>
  </r>
  <r>
    <n v="601135"/>
    <d v="2014-07-04T00:00:00"/>
    <d v="1899-12-30T11:05:21"/>
    <x v="1"/>
    <x v="0"/>
    <x v="0"/>
    <x v="3"/>
    <x v="1651"/>
    <n v="0"/>
  </r>
  <r>
    <n v="687407"/>
    <d v="2014-07-04T00:00:00"/>
    <d v="1899-12-30T11:12:57"/>
    <x v="1"/>
    <x v="1"/>
    <x v="0"/>
    <x v="3"/>
    <x v="1652"/>
    <n v="0"/>
  </r>
  <r>
    <n v="741101"/>
    <d v="2014-07-17T00:00:00"/>
    <d v="1899-12-30T12:04:13"/>
    <x v="1"/>
    <x v="1"/>
    <x v="0"/>
    <x v="3"/>
    <x v="1653"/>
    <n v="0"/>
  </r>
  <r>
    <n v="977471"/>
    <d v="2014-07-17T00:00:00"/>
    <d v="1899-12-30T12:05:52"/>
    <x v="0"/>
    <x v="0"/>
    <x v="0"/>
    <x v="3"/>
    <x v="1654"/>
    <n v="1"/>
  </r>
  <r>
    <n v="342154"/>
    <d v="2014-06-26T00:00:00"/>
    <d v="1899-12-30T09:01:10"/>
    <x v="0"/>
    <x v="1"/>
    <x v="1"/>
    <x v="12"/>
    <x v="1655"/>
    <n v="1"/>
  </r>
  <r>
    <n v="180086"/>
    <d v="2014-06-26T00:00:00"/>
    <d v="1899-12-30T09:04:56"/>
    <x v="0"/>
    <x v="1"/>
    <x v="1"/>
    <x v="12"/>
    <x v="1656"/>
    <n v="1"/>
  </r>
  <r>
    <n v="258186"/>
    <d v="2014-07-11T00:00:00"/>
    <d v="1899-12-30T10:00:36"/>
    <x v="0"/>
    <x v="1"/>
    <x v="1"/>
    <x v="12"/>
    <x v="1657"/>
    <n v="1"/>
  </r>
  <r>
    <n v="53510"/>
    <d v="2014-05-23T00:00:00"/>
    <d v="1899-12-30T09:31:15"/>
    <x v="0"/>
    <x v="0"/>
    <x v="1"/>
    <x v="1"/>
    <x v="1658"/>
    <n v="1"/>
  </r>
  <r>
    <n v="465591"/>
    <d v="2014-05-23T00:00:00"/>
    <d v="1899-12-30T09:36:58"/>
    <x v="1"/>
    <x v="1"/>
    <x v="1"/>
    <x v="1"/>
    <x v="1659"/>
    <n v="0"/>
  </r>
  <r>
    <n v="177049"/>
    <d v="2014-05-23T00:00:00"/>
    <d v="1899-12-30T09:37:33"/>
    <x v="1"/>
    <x v="0"/>
    <x v="1"/>
    <x v="1"/>
    <x v="1660"/>
    <n v="0"/>
  </r>
  <r>
    <n v="329624"/>
    <d v="2014-06-05T00:00:00"/>
    <d v="1899-12-30T18:05:59"/>
    <x v="1"/>
    <x v="0"/>
    <x v="1"/>
    <x v="1"/>
    <x v="1661"/>
    <n v="0"/>
  </r>
  <r>
    <n v="50158"/>
    <d v="2014-06-05T00:00:00"/>
    <d v="1899-12-30T18:13:19"/>
    <x v="0"/>
    <x v="1"/>
    <x v="1"/>
    <x v="1"/>
    <x v="1662"/>
    <n v="1"/>
  </r>
  <r>
    <n v="189866"/>
    <d v="2014-06-09T00:00:00"/>
    <d v="1899-12-30T14:43:24"/>
    <x v="0"/>
    <x v="0"/>
    <x v="1"/>
    <x v="1"/>
    <x v="1663"/>
    <n v="1"/>
  </r>
  <r>
    <n v="474992"/>
    <d v="2014-06-09T00:00:00"/>
    <d v="1899-12-30T14:45:38"/>
    <x v="1"/>
    <x v="0"/>
    <x v="1"/>
    <x v="1"/>
    <x v="1664"/>
    <n v="0"/>
  </r>
  <r>
    <n v="18701"/>
    <d v="2014-06-20T00:00:00"/>
    <d v="1899-12-30T18:35:23"/>
    <x v="0"/>
    <x v="0"/>
    <x v="1"/>
    <x v="1"/>
    <x v="1665"/>
    <n v="1"/>
  </r>
  <r>
    <n v="18596"/>
    <d v="2014-06-26T00:00:00"/>
    <d v="1899-12-30T00:39:52"/>
    <x v="1"/>
    <x v="1"/>
    <x v="1"/>
    <x v="1"/>
    <x v="1666"/>
    <n v="0"/>
  </r>
  <r>
    <n v="856085"/>
    <d v="2014-06-26T00:00:00"/>
    <d v="1899-12-30T00:41:16"/>
    <x v="1"/>
    <x v="1"/>
    <x v="1"/>
    <x v="1"/>
    <x v="1667"/>
    <n v="0"/>
  </r>
  <r>
    <n v="527591"/>
    <d v="2014-06-26T00:00:00"/>
    <d v="1899-12-30T00:41:45"/>
    <x v="0"/>
    <x v="0"/>
    <x v="1"/>
    <x v="1"/>
    <x v="1668"/>
    <n v="1"/>
  </r>
  <r>
    <n v="787319"/>
    <d v="2014-06-13T00:00:00"/>
    <d v="1899-12-30T09:34:09"/>
    <x v="1"/>
    <x v="0"/>
    <x v="6"/>
    <x v="7"/>
    <x v="1669"/>
    <n v="0"/>
  </r>
  <r>
    <n v="980503"/>
    <d v="2014-06-14T00:00:00"/>
    <d v="1899-12-30T09:30:13"/>
    <x v="0"/>
    <x v="1"/>
    <x v="6"/>
    <x v="7"/>
    <x v="1670"/>
    <n v="1"/>
  </r>
  <r>
    <n v="902869"/>
    <d v="2014-06-14T00:00:00"/>
    <d v="1899-12-30T09:30:50"/>
    <x v="0"/>
    <x v="0"/>
    <x v="6"/>
    <x v="7"/>
    <x v="174"/>
    <n v="1"/>
  </r>
  <r>
    <n v="825924"/>
    <d v="2014-06-14T00:00:00"/>
    <d v="1899-12-30T09:31:12"/>
    <x v="0"/>
    <x v="0"/>
    <x v="6"/>
    <x v="7"/>
    <x v="1671"/>
    <n v="1"/>
  </r>
  <r>
    <n v="934522"/>
    <d v="2014-05-02T00:00:00"/>
    <d v="1899-12-30T14:12:18"/>
    <x v="0"/>
    <x v="1"/>
    <x v="7"/>
    <x v="12"/>
    <x v="1672"/>
    <n v="1"/>
  </r>
  <r>
    <n v="275419"/>
    <d v="2014-05-05T00:00:00"/>
    <d v="1899-12-30T19:41:48"/>
    <x v="0"/>
    <x v="0"/>
    <x v="7"/>
    <x v="8"/>
    <x v="1673"/>
    <n v="1"/>
  </r>
  <r>
    <n v="513007"/>
    <d v="2014-05-22T00:00:00"/>
    <d v="1899-12-30T18:31:13"/>
    <x v="1"/>
    <x v="0"/>
    <x v="1"/>
    <x v="12"/>
    <x v="1674"/>
    <n v="0"/>
  </r>
  <r>
    <n v="489080"/>
    <d v="2014-07-07T00:00:00"/>
    <d v="1899-12-30T09:31:57"/>
    <x v="0"/>
    <x v="0"/>
    <x v="1"/>
    <x v="12"/>
    <x v="1675"/>
    <n v="1"/>
  </r>
  <r>
    <n v="165499"/>
    <d v="2014-07-07T00:00:00"/>
    <d v="1899-12-30T09:33:34"/>
    <x v="0"/>
    <x v="0"/>
    <x v="1"/>
    <x v="12"/>
    <x v="1676"/>
    <n v="1"/>
  </r>
  <r>
    <n v="861441"/>
    <d v="2014-07-17T00:00:00"/>
    <d v="1899-12-30T13:13:18"/>
    <x v="0"/>
    <x v="1"/>
    <x v="1"/>
    <x v="12"/>
    <x v="1677"/>
    <n v="1"/>
  </r>
  <r>
    <n v="228054"/>
    <d v="2014-07-17T00:00:00"/>
    <d v="1899-12-30T13:13:48"/>
    <x v="0"/>
    <x v="0"/>
    <x v="1"/>
    <x v="12"/>
    <x v="1678"/>
    <n v="1"/>
  </r>
  <r>
    <n v="546950"/>
    <d v="2014-07-16T00:00:00"/>
    <d v="1899-12-30T09:48:58"/>
    <x v="1"/>
    <x v="0"/>
    <x v="1"/>
    <x v="12"/>
    <x v="1679"/>
    <n v="0"/>
  </r>
  <r>
    <n v="708992"/>
    <d v="2014-07-16T00:00:00"/>
    <d v="1899-12-30T09:52:46"/>
    <x v="0"/>
    <x v="1"/>
    <x v="1"/>
    <x v="12"/>
    <x v="1680"/>
    <n v="1"/>
  </r>
  <r>
    <n v="383976"/>
    <d v="2014-07-16T00:00:00"/>
    <d v="1899-12-30T09:54:50"/>
    <x v="0"/>
    <x v="1"/>
    <x v="1"/>
    <x v="12"/>
    <x v="1681"/>
    <n v="1"/>
  </r>
  <r>
    <n v="827122"/>
    <d v="2014-08-19T00:00:00"/>
    <d v="1899-12-30T09:33:27"/>
    <x v="1"/>
    <x v="1"/>
    <x v="5"/>
    <x v="12"/>
    <x v="1682"/>
    <n v="0"/>
  </r>
  <r>
    <n v="831694"/>
    <d v="2014-05-25T00:00:00"/>
    <d v="1899-12-30T10:40:33"/>
    <x v="1"/>
    <x v="0"/>
    <x v="0"/>
    <x v="12"/>
    <x v="1683"/>
    <n v="0"/>
  </r>
  <r>
    <n v="723857"/>
    <d v="2014-05-25T00:00:00"/>
    <d v="1899-12-30T10:45:51"/>
    <x v="0"/>
    <x v="0"/>
    <x v="0"/>
    <x v="12"/>
    <x v="1684"/>
    <n v="1"/>
  </r>
  <r>
    <n v="270932"/>
    <d v="2014-07-02T00:00:00"/>
    <d v="1899-12-30T09:32:23"/>
    <x v="1"/>
    <x v="0"/>
    <x v="0"/>
    <x v="12"/>
    <x v="1685"/>
    <n v="0"/>
  </r>
  <r>
    <n v="937869"/>
    <d v="2014-07-11T00:00:00"/>
    <d v="1899-12-30T19:01:29"/>
    <x v="0"/>
    <x v="1"/>
    <x v="0"/>
    <x v="12"/>
    <x v="1686"/>
    <n v="1"/>
  </r>
  <r>
    <n v="983895"/>
    <d v="2014-07-23T00:00:00"/>
    <d v="1899-12-30T16:54:38"/>
    <x v="1"/>
    <x v="0"/>
    <x v="0"/>
    <x v="12"/>
    <x v="1687"/>
    <n v="0"/>
  </r>
  <r>
    <n v="350425"/>
    <d v="2014-07-23T00:00:00"/>
    <d v="1899-12-30T16:56:16"/>
    <x v="0"/>
    <x v="0"/>
    <x v="0"/>
    <x v="12"/>
    <x v="1688"/>
    <n v="1"/>
  </r>
  <r>
    <n v="978384"/>
    <d v="2014-07-23T00:00:00"/>
    <d v="1899-12-30T16:57:54"/>
    <x v="0"/>
    <x v="1"/>
    <x v="0"/>
    <x v="12"/>
    <x v="1689"/>
    <n v="1"/>
  </r>
  <r>
    <n v="686364"/>
    <d v="2014-07-03T00:00:00"/>
    <d v="1899-12-30T09:31:54"/>
    <x v="0"/>
    <x v="1"/>
    <x v="1"/>
    <x v="3"/>
    <x v="1690"/>
    <n v="1"/>
  </r>
  <r>
    <n v="316515"/>
    <d v="2014-07-03T00:00:00"/>
    <d v="1899-12-30T09:33:04"/>
    <x v="0"/>
    <x v="0"/>
    <x v="1"/>
    <x v="3"/>
    <x v="1691"/>
    <n v="1"/>
  </r>
  <r>
    <n v="976906"/>
    <d v="2014-05-26T00:00:00"/>
    <d v="1899-12-30T17:54:14"/>
    <x v="0"/>
    <x v="1"/>
    <x v="0"/>
    <x v="11"/>
    <x v="1692"/>
    <n v="1"/>
  </r>
  <r>
    <n v="43558"/>
    <d v="2014-05-26T00:00:00"/>
    <d v="1899-12-30T17:54:09"/>
    <x v="0"/>
    <x v="1"/>
    <x v="0"/>
    <x v="11"/>
    <x v="1693"/>
    <n v="1"/>
  </r>
  <r>
    <n v="614695"/>
    <d v="2014-05-16T00:00:00"/>
    <d v="1899-12-30T09:32:20"/>
    <x v="0"/>
    <x v="0"/>
    <x v="1"/>
    <x v="12"/>
    <x v="1694"/>
    <n v="1"/>
  </r>
  <r>
    <n v="483616"/>
    <d v="2014-05-16T00:00:00"/>
    <d v="1899-12-30T09:33:31"/>
    <x v="0"/>
    <x v="0"/>
    <x v="1"/>
    <x v="12"/>
    <x v="1695"/>
    <n v="1"/>
  </r>
  <r>
    <n v="985439"/>
    <d v="2014-05-18T00:00:00"/>
    <d v="1899-12-30T22:26:33"/>
    <x v="0"/>
    <x v="1"/>
    <x v="1"/>
    <x v="6"/>
    <x v="1696"/>
    <n v="1"/>
  </r>
  <r>
    <n v="983431"/>
    <d v="2014-06-04T00:00:00"/>
    <d v="1899-12-30T09:13:38"/>
    <x v="0"/>
    <x v="1"/>
    <x v="1"/>
    <x v="12"/>
    <x v="1697"/>
    <n v="1"/>
  </r>
  <r>
    <n v="976920"/>
    <d v="2014-07-18T00:00:00"/>
    <d v="1899-12-30T09:31:49"/>
    <x v="1"/>
    <x v="0"/>
    <x v="1"/>
    <x v="12"/>
    <x v="1698"/>
    <n v="0"/>
  </r>
  <r>
    <n v="951218"/>
    <d v="2014-07-18T00:00:00"/>
    <d v="1899-12-30T09:32:24"/>
    <x v="0"/>
    <x v="1"/>
    <x v="1"/>
    <x v="12"/>
    <x v="1699"/>
    <n v="1"/>
  </r>
  <r>
    <n v="827606"/>
    <d v="2014-07-18T00:00:00"/>
    <d v="1899-12-30T09:38:09"/>
    <x v="1"/>
    <x v="0"/>
    <x v="1"/>
    <x v="12"/>
    <x v="1700"/>
    <n v="0"/>
  </r>
  <r>
    <n v="280138"/>
    <d v="2014-07-18T00:00:00"/>
    <d v="1899-12-30T19:30:21"/>
    <x v="0"/>
    <x v="1"/>
    <x v="1"/>
    <x v="6"/>
    <x v="1701"/>
    <n v="1"/>
  </r>
  <r>
    <n v="411283"/>
    <d v="2014-07-18T00:00:00"/>
    <d v="1899-12-30T19:31:23"/>
    <x v="1"/>
    <x v="1"/>
    <x v="1"/>
    <x v="6"/>
    <x v="1702"/>
    <n v="0"/>
  </r>
  <r>
    <n v="243776"/>
    <d v="2014-07-18T00:00:00"/>
    <d v="1899-12-30T19:33:18"/>
    <x v="0"/>
    <x v="0"/>
    <x v="1"/>
    <x v="6"/>
    <x v="1703"/>
    <n v="1"/>
  </r>
  <r>
    <n v="340001"/>
    <d v="2014-07-21T00:00:00"/>
    <d v="1899-12-30T15:07:51"/>
    <x v="0"/>
    <x v="0"/>
    <x v="1"/>
    <x v="6"/>
    <x v="1704"/>
    <n v="1"/>
  </r>
  <r>
    <n v="688430"/>
    <d v="2014-07-21T00:00:00"/>
    <d v="1899-12-30T15:09:38"/>
    <x v="0"/>
    <x v="1"/>
    <x v="1"/>
    <x v="6"/>
    <x v="1705"/>
    <n v="1"/>
  </r>
  <r>
    <n v="267149"/>
    <d v="2014-07-21T00:00:00"/>
    <d v="1899-12-30T15:10:23"/>
    <x v="1"/>
    <x v="0"/>
    <x v="1"/>
    <x v="6"/>
    <x v="1706"/>
    <n v="0"/>
  </r>
  <r>
    <n v="217615"/>
    <d v="2014-07-21T00:00:00"/>
    <d v="1899-12-30T15:08:37"/>
    <x v="0"/>
    <x v="1"/>
    <x v="1"/>
    <x v="6"/>
    <x v="1707"/>
    <n v="1"/>
  </r>
  <r>
    <n v="372578"/>
    <d v="2014-07-21T00:00:00"/>
    <d v="1899-12-30T15:09:04"/>
    <x v="0"/>
    <x v="1"/>
    <x v="1"/>
    <x v="6"/>
    <x v="1708"/>
    <n v="1"/>
  </r>
  <r>
    <n v="172212"/>
    <d v="2014-07-21T00:00:00"/>
    <d v="1899-12-30T15:11:32"/>
    <x v="0"/>
    <x v="1"/>
    <x v="1"/>
    <x v="6"/>
    <x v="1709"/>
    <n v="1"/>
  </r>
  <r>
    <n v="332886"/>
    <d v="2014-07-21T00:00:00"/>
    <d v="1899-12-30T15:12:33"/>
    <x v="0"/>
    <x v="1"/>
    <x v="1"/>
    <x v="6"/>
    <x v="1710"/>
    <n v="1"/>
  </r>
  <r>
    <n v="279479"/>
    <d v="2014-07-25T00:00:00"/>
    <d v="1899-12-30T09:37:08"/>
    <x v="0"/>
    <x v="0"/>
    <x v="1"/>
    <x v="12"/>
    <x v="1711"/>
    <n v="1"/>
  </r>
  <r>
    <n v="782316"/>
    <d v="2014-07-28T00:00:00"/>
    <d v="1899-12-30T08:25:26"/>
    <x v="0"/>
    <x v="0"/>
    <x v="1"/>
    <x v="12"/>
    <x v="1712"/>
    <n v="1"/>
  </r>
  <r>
    <n v="995570"/>
    <d v="2014-07-28T00:00:00"/>
    <d v="1899-12-30T08:26:42"/>
    <x v="1"/>
    <x v="1"/>
    <x v="1"/>
    <x v="12"/>
    <x v="1713"/>
    <n v="0"/>
  </r>
  <r>
    <n v="471223"/>
    <d v="2014-08-15T00:00:00"/>
    <d v="1899-12-30T09:34:02"/>
    <x v="0"/>
    <x v="1"/>
    <x v="1"/>
    <x v="12"/>
    <x v="1714"/>
    <n v="1"/>
  </r>
  <r>
    <n v="406675"/>
    <d v="2014-08-15T00:00:00"/>
    <d v="1899-12-30T09:35:13"/>
    <x v="1"/>
    <x v="1"/>
    <x v="1"/>
    <x v="12"/>
    <x v="1715"/>
    <n v="0"/>
  </r>
  <r>
    <n v="485078"/>
    <d v="2014-08-15T00:00:00"/>
    <d v="1899-12-30T09:35:39"/>
    <x v="0"/>
    <x v="0"/>
    <x v="1"/>
    <x v="12"/>
    <x v="1716"/>
    <n v="1"/>
  </r>
  <r>
    <n v="337257"/>
    <d v="2014-08-15T00:00:00"/>
    <d v="1899-12-30T09:37:16"/>
    <x v="1"/>
    <x v="1"/>
    <x v="1"/>
    <x v="12"/>
    <x v="1717"/>
    <n v="0"/>
  </r>
  <r>
    <n v="596647"/>
    <d v="2014-05-27T00:00:00"/>
    <d v="1899-12-30T11:38:47"/>
    <x v="1"/>
    <x v="0"/>
    <x v="6"/>
    <x v="3"/>
    <x v="1718"/>
    <n v="0"/>
  </r>
  <r>
    <n v="129235"/>
    <d v="2014-05-27T00:00:00"/>
    <d v="1899-12-30T11:39:08"/>
    <x v="1"/>
    <x v="0"/>
    <x v="6"/>
    <x v="3"/>
    <x v="1719"/>
    <n v="0"/>
  </r>
  <r>
    <n v="24880"/>
    <d v="2014-07-04T00:00:00"/>
    <d v="1899-12-30T08:34:01"/>
    <x v="0"/>
    <x v="0"/>
    <x v="1"/>
    <x v="1"/>
    <x v="1720"/>
    <n v="1"/>
  </r>
  <r>
    <n v="156526"/>
    <d v="2014-07-04T00:00:00"/>
    <d v="1899-12-30T08:35:01"/>
    <x v="1"/>
    <x v="0"/>
    <x v="1"/>
    <x v="1"/>
    <x v="1721"/>
    <n v="0"/>
  </r>
  <r>
    <n v="35902"/>
    <d v="2014-07-05T00:00:00"/>
    <d v="1899-12-30T11:18:03"/>
    <x v="0"/>
    <x v="0"/>
    <x v="1"/>
    <x v="1"/>
    <x v="1722"/>
    <n v="1"/>
  </r>
  <r>
    <n v="175665"/>
    <d v="2014-07-05T00:00:00"/>
    <d v="1899-12-30T11:18:34"/>
    <x v="1"/>
    <x v="0"/>
    <x v="1"/>
    <x v="1"/>
    <x v="1723"/>
    <n v="0"/>
  </r>
  <r>
    <n v="779449"/>
    <d v="2014-07-08T00:00:00"/>
    <d v="1899-12-30T18:42:22"/>
    <x v="1"/>
    <x v="0"/>
    <x v="1"/>
    <x v="7"/>
    <x v="1724"/>
    <n v="0"/>
  </r>
  <r>
    <n v="136609"/>
    <d v="2014-07-08T00:00:00"/>
    <d v="1899-12-30T18:43:45"/>
    <x v="0"/>
    <x v="0"/>
    <x v="1"/>
    <x v="7"/>
    <x v="1725"/>
    <n v="1"/>
  </r>
  <r>
    <n v="839749"/>
    <d v="2014-05-21T00:00:00"/>
    <d v="1899-12-30T15:08:14"/>
    <x v="0"/>
    <x v="0"/>
    <x v="1"/>
    <x v="8"/>
    <x v="1726"/>
    <n v="1"/>
  </r>
  <r>
    <n v="268371"/>
    <d v="2014-06-06T00:00:00"/>
    <d v="1899-12-30T04:28:59"/>
    <x v="1"/>
    <x v="0"/>
    <x v="1"/>
    <x v="6"/>
    <x v="1727"/>
    <n v="0"/>
  </r>
  <r>
    <n v="51030"/>
    <d v="2014-06-06T00:00:00"/>
    <d v="1899-12-30T04:29:23"/>
    <x v="1"/>
    <x v="0"/>
    <x v="1"/>
    <x v="6"/>
    <x v="1728"/>
    <n v="0"/>
  </r>
  <r>
    <n v="434830"/>
    <d v="2014-06-06T00:00:00"/>
    <d v="1899-12-30T04:31:11"/>
    <x v="0"/>
    <x v="0"/>
    <x v="1"/>
    <x v="6"/>
    <x v="1729"/>
    <n v="1"/>
  </r>
  <r>
    <n v="639529"/>
    <d v="2014-06-06T00:00:00"/>
    <d v="1899-12-30T04:31:48"/>
    <x v="0"/>
    <x v="1"/>
    <x v="1"/>
    <x v="6"/>
    <x v="1730"/>
    <n v="1"/>
  </r>
  <r>
    <n v="592294"/>
    <d v="2014-06-23T00:00:00"/>
    <d v="1899-12-30T12:35:36"/>
    <x v="1"/>
    <x v="0"/>
    <x v="1"/>
    <x v="6"/>
    <x v="1731"/>
    <n v="0"/>
  </r>
  <r>
    <n v="758774"/>
    <d v="2014-05-12T00:00:00"/>
    <d v="1899-12-30T23:13:06"/>
    <x v="0"/>
    <x v="2"/>
    <x v="6"/>
    <x v="12"/>
    <x v="1732"/>
    <n v="1"/>
  </r>
  <r>
    <n v="590682"/>
    <d v="2014-05-14T00:00:00"/>
    <d v="1899-12-30T09:32:35"/>
    <x v="0"/>
    <x v="0"/>
    <x v="1"/>
    <x v="3"/>
    <x v="1733"/>
    <n v="1"/>
  </r>
  <r>
    <n v="107163"/>
    <d v="2014-07-09T00:00:00"/>
    <d v="1899-12-30T09:31:43"/>
    <x v="0"/>
    <x v="0"/>
    <x v="1"/>
    <x v="3"/>
    <x v="1734"/>
    <n v="1"/>
  </r>
  <r>
    <n v="740604"/>
    <d v="2014-07-09T00:00:00"/>
    <d v="1899-12-30T09:32:09"/>
    <x v="0"/>
    <x v="0"/>
    <x v="1"/>
    <x v="3"/>
    <x v="1735"/>
    <n v="1"/>
  </r>
  <r>
    <n v="959387"/>
    <d v="2014-07-09T00:00:00"/>
    <d v="1899-12-30T09:32:44"/>
    <x v="1"/>
    <x v="1"/>
    <x v="1"/>
    <x v="3"/>
    <x v="1736"/>
    <n v="0"/>
  </r>
  <r>
    <n v="614118"/>
    <d v="2014-07-09T00:00:00"/>
    <d v="1899-12-30T09:33:28"/>
    <x v="1"/>
    <x v="1"/>
    <x v="1"/>
    <x v="3"/>
    <x v="1737"/>
    <n v="0"/>
  </r>
  <r>
    <n v="973608"/>
    <d v="2014-07-09T00:00:00"/>
    <d v="1899-12-30T09:34:35"/>
    <x v="1"/>
    <x v="1"/>
    <x v="1"/>
    <x v="3"/>
    <x v="1738"/>
    <n v="0"/>
  </r>
  <r>
    <n v="298297"/>
    <d v="2014-07-09T00:00:00"/>
    <d v="1899-12-30T09:35:56"/>
    <x v="0"/>
    <x v="0"/>
    <x v="1"/>
    <x v="3"/>
    <x v="1739"/>
    <n v="1"/>
  </r>
  <r>
    <n v="635074"/>
    <d v="2014-05-14T00:00:00"/>
    <d v="1899-12-30T09:31:41"/>
    <x v="1"/>
    <x v="2"/>
    <x v="1"/>
    <x v="11"/>
    <x v="1740"/>
    <n v="0"/>
  </r>
  <r>
    <n v="925976"/>
    <d v="2014-05-14T00:00:00"/>
    <d v="1899-12-30T11:13:08"/>
    <x v="0"/>
    <x v="0"/>
    <x v="1"/>
    <x v="11"/>
    <x v="1741"/>
    <n v="1"/>
  </r>
  <r>
    <n v="916219"/>
    <d v="2014-08-06T00:00:00"/>
    <d v="1899-12-30T07:44:20"/>
    <x v="0"/>
    <x v="1"/>
    <x v="3"/>
    <x v="7"/>
    <x v="1742"/>
    <n v="1"/>
  </r>
  <r>
    <n v="195192"/>
    <d v="2014-08-06T00:00:00"/>
    <d v="1899-12-30T07:45:21"/>
    <x v="1"/>
    <x v="1"/>
    <x v="3"/>
    <x v="7"/>
    <x v="1743"/>
    <n v="0"/>
  </r>
  <r>
    <n v="105487"/>
    <d v="2014-08-08T00:00:00"/>
    <d v="1899-12-30T05:13:49"/>
    <x v="0"/>
    <x v="1"/>
    <x v="3"/>
    <x v="7"/>
    <x v="1744"/>
    <n v="1"/>
  </r>
  <r>
    <n v="824012"/>
    <d v="2014-06-05T00:00:00"/>
    <d v="1899-12-30T16:15:55"/>
    <x v="1"/>
    <x v="1"/>
    <x v="1"/>
    <x v="12"/>
    <x v="1745"/>
    <n v="0"/>
  </r>
  <r>
    <n v="373245"/>
    <d v="2014-06-05T00:00:00"/>
    <d v="1899-12-30T16:17:56"/>
    <x v="1"/>
    <x v="0"/>
    <x v="1"/>
    <x v="12"/>
    <x v="1746"/>
    <n v="0"/>
  </r>
  <r>
    <n v="690152"/>
    <d v="2014-06-05T00:00:00"/>
    <d v="1899-12-30T16:18:24"/>
    <x v="1"/>
    <x v="0"/>
    <x v="1"/>
    <x v="12"/>
    <x v="1747"/>
    <n v="0"/>
  </r>
  <r>
    <n v="577016"/>
    <d v="2014-06-11T00:00:00"/>
    <d v="1899-12-30T18:18:59"/>
    <x v="0"/>
    <x v="0"/>
    <x v="1"/>
    <x v="3"/>
    <x v="1748"/>
    <n v="1"/>
  </r>
  <r>
    <n v="786330"/>
    <d v="2014-06-11T00:00:00"/>
    <d v="1899-12-30T18:21:04"/>
    <x v="1"/>
    <x v="0"/>
    <x v="1"/>
    <x v="3"/>
    <x v="1749"/>
    <n v="0"/>
  </r>
  <r>
    <n v="581142"/>
    <d v="2014-08-27T00:00:00"/>
    <d v="1899-12-30T09:31:26"/>
    <x v="1"/>
    <x v="0"/>
    <x v="1"/>
    <x v="3"/>
    <x v="1750"/>
    <n v="0"/>
  </r>
  <r>
    <n v="593847"/>
    <d v="2014-08-27T00:00:00"/>
    <d v="1899-12-30T09:32:24"/>
    <x v="0"/>
    <x v="2"/>
    <x v="1"/>
    <x v="3"/>
    <x v="1751"/>
    <n v="1"/>
  </r>
  <r>
    <n v="679555"/>
    <d v="2014-05-21T00:00:00"/>
    <d v="1899-12-30T09:34:01"/>
    <x v="0"/>
    <x v="0"/>
    <x v="1"/>
    <x v="0"/>
    <x v="1752"/>
    <n v="1"/>
  </r>
  <r>
    <n v="983167"/>
    <d v="2014-05-21T00:00:00"/>
    <d v="1899-12-30T09:31:50"/>
    <x v="1"/>
    <x v="2"/>
    <x v="1"/>
    <x v="0"/>
    <x v="1753"/>
    <n v="0"/>
  </r>
  <r>
    <n v="949311"/>
    <d v="2014-06-14T00:00:00"/>
    <d v="1899-12-30T18:53:17"/>
    <x v="1"/>
    <x v="1"/>
    <x v="3"/>
    <x v="3"/>
    <x v="1754"/>
    <n v="0"/>
  </r>
  <r>
    <n v="307175"/>
    <d v="2014-06-14T00:00:00"/>
    <d v="1899-12-30T18:57:47"/>
    <x v="0"/>
    <x v="1"/>
    <x v="3"/>
    <x v="3"/>
    <x v="1755"/>
    <n v="1"/>
  </r>
  <r>
    <n v="457776"/>
    <d v="2014-06-25T00:00:00"/>
    <d v="1899-12-30T09:34:11"/>
    <x v="1"/>
    <x v="1"/>
    <x v="3"/>
    <x v="3"/>
    <x v="1756"/>
    <n v="0"/>
  </r>
  <r>
    <n v="24736"/>
    <d v="2014-06-26T00:00:00"/>
    <d v="1899-12-30T17:36:38"/>
    <x v="1"/>
    <x v="1"/>
    <x v="3"/>
    <x v="3"/>
    <x v="1757"/>
    <n v="0"/>
  </r>
  <r>
    <n v="604503"/>
    <d v="2014-06-26T00:00:00"/>
    <d v="1899-12-30T17:38:56"/>
    <x v="0"/>
    <x v="1"/>
    <x v="3"/>
    <x v="3"/>
    <x v="1758"/>
    <n v="1"/>
  </r>
  <r>
    <n v="503538"/>
    <d v="2014-05-23T00:00:00"/>
    <d v="1899-12-30T03:32:31"/>
    <x v="1"/>
    <x v="0"/>
    <x v="4"/>
    <x v="7"/>
    <x v="1759"/>
    <n v="0"/>
  </r>
  <r>
    <n v="476510"/>
    <d v="2014-05-23T00:00:00"/>
    <d v="1899-12-30T03:35:30"/>
    <x v="0"/>
    <x v="0"/>
    <x v="4"/>
    <x v="7"/>
    <x v="1760"/>
    <n v="1"/>
  </r>
  <r>
    <n v="879713"/>
    <d v="2014-05-23T00:00:00"/>
    <d v="1899-12-30T03:38:51"/>
    <x v="1"/>
    <x v="0"/>
    <x v="4"/>
    <x v="7"/>
    <x v="1761"/>
    <n v="0"/>
  </r>
  <r>
    <n v="926098"/>
    <d v="2014-05-23T00:00:00"/>
    <d v="1899-12-30T03:39:15"/>
    <x v="1"/>
    <x v="1"/>
    <x v="4"/>
    <x v="7"/>
    <x v="1762"/>
    <n v="0"/>
  </r>
  <r>
    <n v="410845"/>
    <d v="2014-05-23T00:00:00"/>
    <d v="1899-12-30T13:55:53"/>
    <x v="0"/>
    <x v="0"/>
    <x v="4"/>
    <x v="7"/>
    <x v="1763"/>
    <n v="1"/>
  </r>
  <r>
    <n v="99869"/>
    <d v="2014-05-23T00:00:00"/>
    <d v="1899-12-30T13:56:19"/>
    <x v="0"/>
    <x v="0"/>
    <x v="4"/>
    <x v="7"/>
    <x v="1764"/>
    <n v="1"/>
  </r>
  <r>
    <n v="58730"/>
    <d v="2014-05-23T00:00:00"/>
    <d v="1899-12-30T13:56:29"/>
    <x v="0"/>
    <x v="2"/>
    <x v="4"/>
    <x v="7"/>
    <x v="1765"/>
    <n v="1"/>
  </r>
  <r>
    <n v="228007"/>
    <d v="2014-07-18T00:00:00"/>
    <d v="1899-12-30T18:59:28"/>
    <x v="0"/>
    <x v="0"/>
    <x v="4"/>
    <x v="7"/>
    <x v="1766"/>
    <n v="1"/>
  </r>
  <r>
    <n v="230925"/>
    <d v="2014-07-18T00:00:00"/>
    <d v="1899-12-30T19:00:37"/>
    <x v="1"/>
    <x v="1"/>
    <x v="4"/>
    <x v="7"/>
    <x v="1767"/>
    <n v="0"/>
  </r>
  <r>
    <n v="120784"/>
    <d v="2014-07-21T00:00:00"/>
    <d v="1899-12-30T11:44:17"/>
    <x v="0"/>
    <x v="0"/>
    <x v="4"/>
    <x v="7"/>
    <x v="1768"/>
    <n v="1"/>
  </r>
  <r>
    <n v="419712"/>
    <d v="2014-07-21T00:00:00"/>
    <d v="1899-12-30T11:44:47"/>
    <x v="0"/>
    <x v="0"/>
    <x v="4"/>
    <x v="7"/>
    <x v="1769"/>
    <n v="1"/>
  </r>
  <r>
    <n v="439765"/>
    <d v="2014-08-07T00:00:00"/>
    <d v="1899-12-30T14:51:43"/>
    <x v="0"/>
    <x v="0"/>
    <x v="4"/>
    <x v="7"/>
    <x v="1770"/>
    <n v="1"/>
  </r>
  <r>
    <n v="834168"/>
    <d v="2014-07-25T00:00:00"/>
    <d v="1899-12-30T09:32:27"/>
    <x v="1"/>
    <x v="1"/>
    <x v="0"/>
    <x v="1"/>
    <x v="1771"/>
    <n v="0"/>
  </r>
  <r>
    <n v="881644"/>
    <d v="2014-07-16T00:00:00"/>
    <d v="1899-12-30T13:29:46"/>
    <x v="1"/>
    <x v="0"/>
    <x v="1"/>
    <x v="11"/>
    <x v="1772"/>
    <n v="0"/>
  </r>
  <r>
    <n v="499939"/>
    <d v="2014-07-16T00:00:00"/>
    <d v="1899-12-30T13:32:34"/>
    <x v="0"/>
    <x v="1"/>
    <x v="1"/>
    <x v="11"/>
    <x v="1773"/>
    <n v="1"/>
  </r>
  <r>
    <n v="711350"/>
    <d v="2014-07-16T00:00:00"/>
    <d v="1899-12-30T13:33:59"/>
    <x v="1"/>
    <x v="1"/>
    <x v="1"/>
    <x v="11"/>
    <x v="1774"/>
    <n v="0"/>
  </r>
  <r>
    <n v="489788"/>
    <d v="2014-07-16T00:00:00"/>
    <d v="1899-12-30T13:34:50"/>
    <x v="0"/>
    <x v="1"/>
    <x v="1"/>
    <x v="11"/>
    <x v="1775"/>
    <n v="1"/>
  </r>
  <r>
    <n v="133341"/>
    <d v="2014-07-16T00:00:00"/>
    <d v="1899-12-30T13:36:40"/>
    <x v="1"/>
    <x v="1"/>
    <x v="1"/>
    <x v="11"/>
    <x v="1776"/>
    <n v="0"/>
  </r>
  <r>
    <n v="264698"/>
    <d v="2014-07-16T00:00:00"/>
    <d v="1899-12-30T13:35:00"/>
    <x v="1"/>
    <x v="1"/>
    <x v="1"/>
    <x v="11"/>
    <x v="1777"/>
    <n v="0"/>
  </r>
  <r>
    <n v="617547"/>
    <d v="2014-08-01T00:00:00"/>
    <d v="1899-12-30T09:32:17"/>
    <x v="0"/>
    <x v="0"/>
    <x v="1"/>
    <x v="11"/>
    <x v="1778"/>
    <n v="1"/>
  </r>
  <r>
    <n v="517271"/>
    <d v="2014-06-12T00:00:00"/>
    <d v="1899-12-30T16:44:16"/>
    <x v="0"/>
    <x v="1"/>
    <x v="7"/>
    <x v="3"/>
    <x v="1779"/>
    <n v="1"/>
  </r>
  <r>
    <n v="940546"/>
    <d v="2014-07-01T00:00:00"/>
    <d v="1899-12-30T09:32:39"/>
    <x v="1"/>
    <x v="1"/>
    <x v="8"/>
    <x v="8"/>
    <x v="1780"/>
    <n v="0"/>
  </r>
  <r>
    <n v="844493"/>
    <d v="2014-07-01T00:00:00"/>
    <d v="1899-12-30T09:33:52"/>
    <x v="0"/>
    <x v="1"/>
    <x v="8"/>
    <x v="8"/>
    <x v="1781"/>
    <n v="1"/>
  </r>
  <r>
    <n v="789804"/>
    <d v="2014-07-01T00:00:00"/>
    <d v="1899-12-30T09:36:50"/>
    <x v="0"/>
    <x v="1"/>
    <x v="8"/>
    <x v="8"/>
    <x v="1782"/>
    <n v="1"/>
  </r>
  <r>
    <n v="459062"/>
    <d v="2014-07-01T00:00:00"/>
    <d v="1899-12-30T09:36:02"/>
    <x v="0"/>
    <x v="1"/>
    <x v="8"/>
    <x v="8"/>
    <x v="1783"/>
    <n v="1"/>
  </r>
  <r>
    <n v="831241"/>
    <d v="2014-05-01T00:00:00"/>
    <d v="1899-12-30T09:32:25"/>
    <x v="1"/>
    <x v="1"/>
    <x v="0"/>
    <x v="1"/>
    <x v="1784"/>
    <n v="0"/>
  </r>
  <r>
    <n v="466171"/>
    <d v="2014-05-16T00:00:00"/>
    <d v="1899-12-30T15:38:50"/>
    <x v="1"/>
    <x v="0"/>
    <x v="0"/>
    <x v="3"/>
    <x v="1785"/>
    <n v="0"/>
  </r>
  <r>
    <n v="141176"/>
    <d v="2014-05-17T00:00:00"/>
    <d v="1899-12-30T19:00:10"/>
    <x v="1"/>
    <x v="0"/>
    <x v="0"/>
    <x v="3"/>
    <x v="1786"/>
    <n v="0"/>
  </r>
  <r>
    <n v="659823"/>
    <d v="2014-07-13T00:00:00"/>
    <d v="1899-12-30T08:14:30"/>
    <x v="0"/>
    <x v="0"/>
    <x v="0"/>
    <x v="3"/>
    <x v="1787"/>
    <n v="1"/>
  </r>
  <r>
    <n v="203764"/>
    <d v="2014-08-07T00:00:00"/>
    <d v="1899-12-30T09:31:56"/>
    <x v="0"/>
    <x v="1"/>
    <x v="0"/>
    <x v="3"/>
    <x v="1788"/>
    <n v="1"/>
  </r>
  <r>
    <n v="817741"/>
    <d v="2014-08-07T00:00:00"/>
    <d v="1899-12-30T09:35:45"/>
    <x v="1"/>
    <x v="1"/>
    <x v="0"/>
    <x v="3"/>
    <x v="1789"/>
    <n v="0"/>
  </r>
  <r>
    <n v="14857"/>
    <d v="2014-08-25T00:00:00"/>
    <d v="1899-12-30T08:26:46"/>
    <x v="0"/>
    <x v="1"/>
    <x v="0"/>
    <x v="3"/>
    <x v="1790"/>
    <n v="1"/>
  </r>
  <r>
    <n v="452225"/>
    <d v="2014-08-26T00:00:00"/>
    <d v="1899-12-30T07:29:00"/>
    <x v="1"/>
    <x v="0"/>
    <x v="0"/>
    <x v="3"/>
    <x v="1791"/>
    <n v="0"/>
  </r>
  <r>
    <n v="180717"/>
    <d v="2014-08-29T00:00:00"/>
    <d v="1899-12-30T04:59:57"/>
    <x v="1"/>
    <x v="0"/>
    <x v="0"/>
    <x v="3"/>
    <x v="1792"/>
    <n v="0"/>
  </r>
  <r>
    <n v="244060"/>
    <d v="2014-06-19T00:00:00"/>
    <d v="1899-12-30T05:28:55"/>
    <x v="1"/>
    <x v="0"/>
    <x v="1"/>
    <x v="5"/>
    <x v="1793"/>
    <n v="0"/>
  </r>
  <r>
    <n v="165545"/>
    <d v="2014-07-22T00:00:00"/>
    <d v="1899-12-30T10:18:21"/>
    <x v="0"/>
    <x v="0"/>
    <x v="4"/>
    <x v="11"/>
    <x v="1794"/>
    <n v="1"/>
  </r>
  <r>
    <n v="650345"/>
    <d v="2014-05-14T00:00:00"/>
    <d v="1899-12-30T12:58:52"/>
    <x v="0"/>
    <x v="1"/>
    <x v="1"/>
    <x v="12"/>
    <x v="1795"/>
    <n v="1"/>
  </r>
  <r>
    <n v="231879"/>
    <d v="2014-05-23T00:00:00"/>
    <d v="1899-12-30T07:56:20"/>
    <x v="0"/>
    <x v="1"/>
    <x v="1"/>
    <x v="12"/>
    <x v="1796"/>
    <n v="1"/>
  </r>
  <r>
    <n v="342615"/>
    <d v="2014-05-23T00:00:00"/>
    <d v="1899-12-30T07:57:20"/>
    <x v="0"/>
    <x v="0"/>
    <x v="1"/>
    <x v="12"/>
    <x v="1797"/>
    <n v="1"/>
  </r>
  <r>
    <n v="513710"/>
    <d v="2014-05-31T00:00:00"/>
    <d v="1899-12-30T17:09:32"/>
    <x v="1"/>
    <x v="0"/>
    <x v="1"/>
    <x v="12"/>
    <x v="1798"/>
    <n v="0"/>
  </r>
  <r>
    <n v="555677"/>
    <d v="2014-06-06T00:00:00"/>
    <d v="1899-12-30T10:27:34"/>
    <x v="1"/>
    <x v="1"/>
    <x v="1"/>
    <x v="12"/>
    <x v="1799"/>
    <n v="0"/>
  </r>
  <r>
    <n v="700115"/>
    <d v="2014-06-06T00:00:00"/>
    <d v="1899-12-30T10:30:07"/>
    <x v="1"/>
    <x v="1"/>
    <x v="1"/>
    <x v="12"/>
    <x v="1800"/>
    <n v="0"/>
  </r>
  <r>
    <n v="191505"/>
    <d v="2014-06-06T00:00:00"/>
    <d v="1899-12-30T10:32:23"/>
    <x v="1"/>
    <x v="1"/>
    <x v="1"/>
    <x v="12"/>
    <x v="1801"/>
    <n v="0"/>
  </r>
  <r>
    <n v="189468"/>
    <d v="2014-06-06T00:00:00"/>
    <d v="1899-12-30T10:33:17"/>
    <x v="1"/>
    <x v="0"/>
    <x v="1"/>
    <x v="12"/>
    <x v="1802"/>
    <n v="0"/>
  </r>
  <r>
    <n v="675299"/>
    <d v="2014-06-06T00:00:00"/>
    <d v="1899-12-30T10:34:29"/>
    <x v="1"/>
    <x v="0"/>
    <x v="1"/>
    <x v="12"/>
    <x v="1803"/>
    <n v="0"/>
  </r>
  <r>
    <n v="141128"/>
    <d v="2014-06-12T00:00:00"/>
    <d v="1899-12-30T13:42:18"/>
    <x v="0"/>
    <x v="0"/>
    <x v="1"/>
    <x v="12"/>
    <x v="1804"/>
    <n v="1"/>
  </r>
  <r>
    <n v="261174"/>
    <d v="2014-06-18T00:00:00"/>
    <d v="1899-12-30T10:43:18"/>
    <x v="1"/>
    <x v="2"/>
    <x v="1"/>
    <x v="12"/>
    <x v="1805"/>
    <n v="0"/>
  </r>
  <r>
    <n v="961393"/>
    <d v="2014-05-29T00:00:00"/>
    <d v="1899-12-30T12:58:53"/>
    <x v="0"/>
    <x v="0"/>
    <x v="1"/>
    <x v="12"/>
    <x v="1806"/>
    <n v="1"/>
  </r>
  <r>
    <n v="646326"/>
    <d v="2014-05-29T00:00:00"/>
    <d v="1899-12-30T15:07:55"/>
    <x v="1"/>
    <x v="0"/>
    <x v="1"/>
    <x v="12"/>
    <x v="1807"/>
    <n v="0"/>
  </r>
  <r>
    <n v="884079"/>
    <d v="2014-05-29T00:00:00"/>
    <d v="1899-12-30T19:18:11"/>
    <x v="0"/>
    <x v="0"/>
    <x v="1"/>
    <x v="12"/>
    <x v="1808"/>
    <n v="1"/>
  </r>
  <r>
    <n v="864921"/>
    <d v="2014-05-29T00:00:00"/>
    <d v="1899-12-30T19:21:22"/>
    <x v="1"/>
    <x v="0"/>
    <x v="1"/>
    <x v="12"/>
    <x v="1809"/>
    <n v="0"/>
  </r>
  <r>
    <n v="900760"/>
    <d v="2014-08-18T00:00:00"/>
    <d v="1899-12-30T16:05:12"/>
    <x v="1"/>
    <x v="0"/>
    <x v="1"/>
    <x v="12"/>
    <x v="1810"/>
    <n v="0"/>
  </r>
  <r>
    <n v="819539"/>
    <d v="2014-08-18T00:00:00"/>
    <d v="1899-12-30T16:09:04"/>
    <x v="1"/>
    <x v="0"/>
    <x v="1"/>
    <x v="12"/>
    <x v="1811"/>
    <n v="0"/>
  </r>
  <r>
    <n v="111548"/>
    <d v="2014-08-22T00:00:00"/>
    <d v="1899-12-30T10:26:04"/>
    <x v="1"/>
    <x v="0"/>
    <x v="1"/>
    <x v="12"/>
    <x v="1812"/>
    <n v="0"/>
  </r>
  <r>
    <n v="763319"/>
    <d v="2014-05-01T00:00:00"/>
    <d v="1899-12-30T14:27:21"/>
    <x v="0"/>
    <x v="0"/>
    <x v="6"/>
    <x v="6"/>
    <x v="1813"/>
    <n v="1"/>
  </r>
  <r>
    <n v="333339"/>
    <d v="2014-07-25T00:00:00"/>
    <d v="1899-12-30T09:36:29"/>
    <x v="0"/>
    <x v="1"/>
    <x v="6"/>
    <x v="6"/>
    <x v="1814"/>
    <n v="1"/>
  </r>
  <r>
    <n v="48952"/>
    <d v="2014-06-02T00:00:00"/>
    <d v="1899-12-30T13:45:59"/>
    <x v="0"/>
    <x v="2"/>
    <x v="0"/>
    <x v="12"/>
    <x v="1815"/>
    <n v="1"/>
  </r>
  <r>
    <n v="823035"/>
    <d v="2014-08-06T00:00:00"/>
    <d v="1899-12-30T10:13:00"/>
    <x v="0"/>
    <x v="0"/>
    <x v="4"/>
    <x v="1"/>
    <x v="1816"/>
    <n v="1"/>
  </r>
  <r>
    <n v="332641"/>
    <d v="2014-08-06T00:00:00"/>
    <d v="1899-12-30T10:55:52"/>
    <x v="1"/>
    <x v="0"/>
    <x v="4"/>
    <x v="1"/>
    <x v="1817"/>
    <n v="0"/>
  </r>
  <r>
    <n v="77360"/>
    <d v="2014-08-06T00:00:00"/>
    <d v="1899-12-30T10:59:31"/>
    <x v="0"/>
    <x v="1"/>
    <x v="4"/>
    <x v="1"/>
    <x v="1467"/>
    <n v="1"/>
  </r>
  <r>
    <n v="457386"/>
    <d v="2014-07-23T00:00:00"/>
    <d v="1899-12-30T09:32:12"/>
    <x v="1"/>
    <x v="0"/>
    <x v="4"/>
    <x v="1"/>
    <x v="1818"/>
    <n v="0"/>
  </r>
  <r>
    <n v="383089"/>
    <d v="2014-08-08T00:00:00"/>
    <d v="1899-12-30T10:07:04"/>
    <x v="1"/>
    <x v="0"/>
    <x v="4"/>
    <x v="1"/>
    <x v="1819"/>
    <n v="0"/>
  </r>
  <r>
    <n v="794994"/>
    <d v="2014-08-08T00:00:00"/>
    <d v="1899-12-30T10:08:48"/>
    <x v="1"/>
    <x v="0"/>
    <x v="4"/>
    <x v="1"/>
    <x v="1820"/>
    <n v="0"/>
  </r>
  <r>
    <n v="736323"/>
    <d v="2014-05-29T00:00:00"/>
    <d v="1899-12-30T08:32:02"/>
    <x v="1"/>
    <x v="0"/>
    <x v="1"/>
    <x v="11"/>
    <x v="1821"/>
    <n v="0"/>
  </r>
  <r>
    <n v="660708"/>
    <d v="2014-06-26T00:00:00"/>
    <d v="1899-12-30T09:00:50"/>
    <x v="0"/>
    <x v="0"/>
    <x v="1"/>
    <x v="11"/>
    <x v="1822"/>
    <n v="1"/>
  </r>
  <r>
    <n v="894798"/>
    <d v="2014-06-26T00:00:00"/>
    <d v="1899-12-30T09:01:52"/>
    <x v="1"/>
    <x v="0"/>
    <x v="1"/>
    <x v="11"/>
    <x v="1823"/>
    <n v="0"/>
  </r>
  <r>
    <n v="877915"/>
    <d v="2014-06-26T00:00:00"/>
    <d v="1899-12-30T09:05:20"/>
    <x v="0"/>
    <x v="1"/>
    <x v="1"/>
    <x v="11"/>
    <x v="1824"/>
    <n v="1"/>
  </r>
  <r>
    <n v="218423"/>
    <d v="2014-06-17T00:00:00"/>
    <d v="1899-12-30T14:21:49"/>
    <x v="1"/>
    <x v="2"/>
    <x v="1"/>
    <x v="8"/>
    <x v="1825"/>
    <n v="0"/>
  </r>
  <r>
    <n v="719982"/>
    <d v="2014-06-21T00:00:00"/>
    <d v="1899-12-30T12:22:27"/>
    <x v="0"/>
    <x v="0"/>
    <x v="1"/>
    <x v="8"/>
    <x v="1826"/>
    <n v="1"/>
  </r>
  <r>
    <n v="18728"/>
    <d v="2014-06-21T00:00:00"/>
    <d v="1899-12-30T12:23:00"/>
    <x v="0"/>
    <x v="1"/>
    <x v="1"/>
    <x v="8"/>
    <x v="1827"/>
    <n v="1"/>
  </r>
  <r>
    <n v="873876"/>
    <d v="2014-05-12T00:00:00"/>
    <d v="1899-12-30T09:31:55"/>
    <x v="1"/>
    <x v="0"/>
    <x v="0"/>
    <x v="11"/>
    <x v="1828"/>
    <n v="0"/>
  </r>
  <r>
    <n v="958317"/>
    <d v="2014-08-04T00:00:00"/>
    <d v="1899-12-30T09:31:23"/>
    <x v="0"/>
    <x v="0"/>
    <x v="5"/>
    <x v="12"/>
    <x v="1829"/>
    <n v="1"/>
  </r>
  <r>
    <n v="658586"/>
    <d v="2014-08-04T00:00:00"/>
    <d v="1899-12-30T09:32:57"/>
    <x v="0"/>
    <x v="2"/>
    <x v="5"/>
    <x v="12"/>
    <x v="1830"/>
    <n v="1"/>
  </r>
  <r>
    <n v="38289"/>
    <d v="2014-07-31T00:00:00"/>
    <d v="1899-12-30T10:09:06"/>
    <x v="1"/>
    <x v="1"/>
    <x v="1"/>
    <x v="1"/>
    <x v="1831"/>
    <n v="0"/>
  </r>
  <r>
    <n v="166757"/>
    <d v="2014-08-23T00:00:00"/>
    <d v="1899-12-30T17:36:05"/>
    <x v="1"/>
    <x v="1"/>
    <x v="1"/>
    <x v="1"/>
    <x v="1832"/>
    <n v="0"/>
  </r>
  <r>
    <n v="66682"/>
    <d v="2014-08-27T00:00:00"/>
    <d v="1899-12-30T08:17:16"/>
    <x v="0"/>
    <x v="0"/>
    <x v="1"/>
    <x v="1"/>
    <x v="1833"/>
    <n v="1"/>
  </r>
  <r>
    <n v="889764"/>
    <d v="2014-08-27T00:00:00"/>
    <d v="1899-12-30T08:17:55"/>
    <x v="0"/>
    <x v="1"/>
    <x v="1"/>
    <x v="1"/>
    <x v="1834"/>
    <n v="1"/>
  </r>
  <r>
    <n v="970746"/>
    <d v="2014-08-27T00:00:00"/>
    <d v="1899-12-30T08:18:29"/>
    <x v="1"/>
    <x v="0"/>
    <x v="1"/>
    <x v="1"/>
    <x v="1835"/>
    <n v="0"/>
  </r>
  <r>
    <n v="16043"/>
    <d v="2014-05-29T00:00:00"/>
    <d v="1899-12-30T09:36:55"/>
    <x v="0"/>
    <x v="0"/>
    <x v="1"/>
    <x v="1"/>
    <x v="1836"/>
    <n v="1"/>
  </r>
  <r>
    <n v="577264"/>
    <d v="2014-06-07T00:00:00"/>
    <d v="1899-12-30T15:52:07"/>
    <x v="0"/>
    <x v="1"/>
    <x v="1"/>
    <x v="5"/>
    <x v="1837"/>
    <n v="1"/>
  </r>
  <r>
    <n v="505688"/>
    <d v="2014-07-16T00:00:00"/>
    <d v="1899-12-30T15:30:55"/>
    <x v="1"/>
    <x v="0"/>
    <x v="1"/>
    <x v="1"/>
    <x v="1838"/>
    <n v="0"/>
  </r>
  <r>
    <n v="240865"/>
    <d v="2014-07-17T00:00:00"/>
    <d v="1899-12-30T18:11:23"/>
    <x v="0"/>
    <x v="0"/>
    <x v="1"/>
    <x v="5"/>
    <x v="1839"/>
    <n v="1"/>
  </r>
  <r>
    <n v="318222"/>
    <d v="2014-05-27T00:00:00"/>
    <d v="1899-12-30T09:33:07"/>
    <x v="1"/>
    <x v="0"/>
    <x v="0"/>
    <x v="8"/>
    <x v="1840"/>
    <n v="0"/>
  </r>
  <r>
    <n v="807688"/>
    <d v="2014-05-31T00:00:00"/>
    <d v="1899-12-30T13:52:21"/>
    <x v="0"/>
    <x v="0"/>
    <x v="0"/>
    <x v="8"/>
    <x v="1841"/>
    <n v="1"/>
  </r>
  <r>
    <n v="697675"/>
    <d v="2014-06-13T00:00:00"/>
    <d v="1899-12-30T16:49:25"/>
    <x v="1"/>
    <x v="0"/>
    <x v="0"/>
    <x v="8"/>
    <x v="1842"/>
    <n v="0"/>
  </r>
  <r>
    <n v="510934"/>
    <d v="2014-06-17T00:00:00"/>
    <d v="1899-12-30T11:41:56"/>
    <x v="0"/>
    <x v="0"/>
    <x v="0"/>
    <x v="8"/>
    <x v="1843"/>
    <n v="1"/>
  </r>
  <r>
    <n v="193283"/>
    <d v="2014-06-17T00:00:00"/>
    <d v="1899-12-30T11:42:24"/>
    <x v="1"/>
    <x v="0"/>
    <x v="0"/>
    <x v="8"/>
    <x v="1844"/>
    <n v="0"/>
  </r>
  <r>
    <n v="268308"/>
    <d v="2014-06-20T00:00:00"/>
    <d v="1899-12-30T13:27:55"/>
    <x v="0"/>
    <x v="0"/>
    <x v="0"/>
    <x v="8"/>
    <x v="1845"/>
    <n v="1"/>
  </r>
  <r>
    <n v="101092"/>
    <d v="2014-06-28T00:00:00"/>
    <d v="1899-12-30T14:21:38"/>
    <x v="0"/>
    <x v="1"/>
    <x v="0"/>
    <x v="8"/>
    <x v="1846"/>
    <n v="1"/>
  </r>
  <r>
    <n v="624227"/>
    <d v="2014-07-15T00:00:00"/>
    <d v="1899-12-30T09:31:56"/>
    <x v="0"/>
    <x v="1"/>
    <x v="0"/>
    <x v="8"/>
    <x v="1847"/>
    <n v="1"/>
  </r>
  <r>
    <n v="988379"/>
    <d v="2014-07-15T00:00:00"/>
    <d v="1899-12-30T09:39:24"/>
    <x v="1"/>
    <x v="0"/>
    <x v="0"/>
    <x v="8"/>
    <x v="1848"/>
    <n v="0"/>
  </r>
  <r>
    <n v="770714"/>
    <d v="2014-07-10T00:00:00"/>
    <d v="1899-12-30T10:29:51"/>
    <x v="0"/>
    <x v="1"/>
    <x v="8"/>
    <x v="1"/>
    <x v="1849"/>
    <n v="1"/>
  </r>
  <r>
    <n v="423766"/>
    <d v="2014-07-30T00:00:00"/>
    <d v="1899-12-30T12:11:50"/>
    <x v="0"/>
    <x v="1"/>
    <x v="8"/>
    <x v="1"/>
    <x v="1850"/>
    <n v="1"/>
  </r>
  <r>
    <n v="232347"/>
    <d v="2014-07-30T00:00:00"/>
    <d v="1899-12-30T12:12:35"/>
    <x v="1"/>
    <x v="0"/>
    <x v="8"/>
    <x v="1"/>
    <x v="609"/>
    <n v="0"/>
  </r>
  <r>
    <n v="582577"/>
    <d v="2014-07-30T00:00:00"/>
    <d v="1899-12-30T12:12:36"/>
    <x v="1"/>
    <x v="1"/>
    <x v="8"/>
    <x v="1"/>
    <x v="1851"/>
    <n v="0"/>
  </r>
  <r>
    <n v="113715"/>
    <d v="2014-08-19T00:00:00"/>
    <d v="1899-12-30T09:04:01"/>
    <x v="0"/>
    <x v="1"/>
    <x v="8"/>
    <x v="1"/>
    <x v="1852"/>
    <n v="1"/>
  </r>
  <r>
    <n v="941712"/>
    <d v="2014-08-25T00:00:00"/>
    <d v="1899-12-30T10:29:08"/>
    <x v="1"/>
    <x v="0"/>
    <x v="8"/>
    <x v="1"/>
    <x v="1853"/>
    <n v="0"/>
  </r>
  <r>
    <n v="830954"/>
    <d v="2014-08-25T00:00:00"/>
    <d v="1899-12-30T10:30:41"/>
    <x v="1"/>
    <x v="1"/>
    <x v="8"/>
    <x v="1"/>
    <x v="1854"/>
    <n v="0"/>
  </r>
  <r>
    <n v="996835"/>
    <d v="2014-06-12T00:00:00"/>
    <d v="1899-12-30T14:15:37"/>
    <x v="0"/>
    <x v="2"/>
    <x v="0"/>
    <x v="1"/>
    <x v="1855"/>
    <n v="1"/>
  </r>
  <r>
    <n v="754136"/>
    <d v="2014-05-07T00:00:00"/>
    <d v="1899-12-30T09:33:18"/>
    <x v="1"/>
    <x v="0"/>
    <x v="1"/>
    <x v="12"/>
    <x v="1856"/>
    <n v="0"/>
  </r>
  <r>
    <n v="298589"/>
    <d v="2014-05-14T00:00:00"/>
    <d v="1899-12-30T07:27:48"/>
    <x v="0"/>
    <x v="0"/>
    <x v="1"/>
    <x v="12"/>
    <x v="1857"/>
    <n v="1"/>
  </r>
  <r>
    <n v="127268"/>
    <d v="2014-07-30T00:00:00"/>
    <d v="1899-12-30T18:15:27"/>
    <x v="0"/>
    <x v="0"/>
    <x v="0"/>
    <x v="6"/>
    <x v="1858"/>
    <n v="1"/>
  </r>
  <r>
    <n v="90601"/>
    <d v="2014-07-30T00:00:00"/>
    <d v="1899-12-30T18:16:28"/>
    <x v="0"/>
    <x v="1"/>
    <x v="0"/>
    <x v="6"/>
    <x v="1859"/>
    <n v="1"/>
  </r>
  <r>
    <n v="961227"/>
    <d v="2014-07-30T00:00:00"/>
    <d v="1899-12-30T18:17:18"/>
    <x v="0"/>
    <x v="1"/>
    <x v="0"/>
    <x v="6"/>
    <x v="1860"/>
    <n v="1"/>
  </r>
  <r>
    <n v="618331"/>
    <d v="2014-07-30T00:00:00"/>
    <d v="1899-12-30T18:19:18"/>
    <x v="0"/>
    <x v="0"/>
    <x v="0"/>
    <x v="6"/>
    <x v="1861"/>
    <n v="1"/>
  </r>
  <r>
    <n v="680771"/>
    <d v="2014-08-05T00:00:00"/>
    <d v="1899-12-30T13:52:32"/>
    <x v="0"/>
    <x v="0"/>
    <x v="0"/>
    <x v="6"/>
    <x v="1862"/>
    <n v="1"/>
  </r>
  <r>
    <n v="232988"/>
    <d v="2014-06-12T00:00:00"/>
    <d v="1899-12-30T09:32:20"/>
    <x v="0"/>
    <x v="0"/>
    <x v="1"/>
    <x v="12"/>
    <x v="1863"/>
    <n v="1"/>
  </r>
  <r>
    <n v="351100"/>
    <d v="2014-06-20T00:00:00"/>
    <d v="1899-12-30T08:06:24"/>
    <x v="1"/>
    <x v="0"/>
    <x v="1"/>
    <x v="12"/>
    <x v="1864"/>
    <n v="0"/>
  </r>
  <r>
    <n v="936551"/>
    <d v="2014-06-20T00:00:00"/>
    <d v="1899-12-30T08:08:22"/>
    <x v="1"/>
    <x v="0"/>
    <x v="1"/>
    <x v="12"/>
    <x v="1865"/>
    <n v="0"/>
  </r>
  <r>
    <n v="812365"/>
    <d v="2014-06-20T00:00:00"/>
    <d v="1899-12-30T08:13:47"/>
    <x v="0"/>
    <x v="0"/>
    <x v="1"/>
    <x v="12"/>
    <x v="1866"/>
    <n v="1"/>
  </r>
  <r>
    <n v="499754"/>
    <d v="2014-07-18T00:00:00"/>
    <d v="1899-12-30T16:36:27"/>
    <x v="0"/>
    <x v="0"/>
    <x v="1"/>
    <x v="12"/>
    <x v="1867"/>
    <n v="1"/>
  </r>
  <r>
    <n v="718505"/>
    <d v="2014-07-18T00:00:00"/>
    <d v="1899-12-30T16:38:43"/>
    <x v="0"/>
    <x v="0"/>
    <x v="1"/>
    <x v="12"/>
    <x v="1868"/>
    <n v="1"/>
  </r>
  <r>
    <n v="169578"/>
    <d v="2014-07-30T00:00:00"/>
    <d v="1899-12-30T18:27:45"/>
    <x v="0"/>
    <x v="1"/>
    <x v="1"/>
    <x v="12"/>
    <x v="1869"/>
    <n v="1"/>
  </r>
  <r>
    <n v="988971"/>
    <d v="2014-07-30T00:00:00"/>
    <d v="1899-12-30T18:28:47"/>
    <x v="0"/>
    <x v="0"/>
    <x v="1"/>
    <x v="12"/>
    <x v="1870"/>
    <n v="1"/>
  </r>
  <r>
    <n v="776735"/>
    <d v="2014-08-29T00:00:00"/>
    <d v="1899-12-30T09:31:58"/>
    <x v="0"/>
    <x v="0"/>
    <x v="0"/>
    <x v="12"/>
    <x v="1871"/>
    <n v="1"/>
  </r>
  <r>
    <n v="486691"/>
    <d v="2014-08-29T00:00:00"/>
    <d v="1899-12-30T09:33:51"/>
    <x v="1"/>
    <x v="1"/>
    <x v="0"/>
    <x v="12"/>
    <x v="1872"/>
    <n v="0"/>
  </r>
  <r>
    <n v="316923"/>
    <d v="2014-08-29T00:00:00"/>
    <d v="1899-12-30T09:31:40"/>
    <x v="0"/>
    <x v="1"/>
    <x v="0"/>
    <x v="12"/>
    <x v="1873"/>
    <n v="1"/>
  </r>
  <r>
    <n v="566412"/>
    <d v="2014-08-29T00:00:00"/>
    <d v="1899-12-30T09:33:05"/>
    <x v="0"/>
    <x v="1"/>
    <x v="0"/>
    <x v="12"/>
    <x v="1874"/>
    <n v="1"/>
  </r>
  <r>
    <n v="920907"/>
    <d v="2014-08-30T00:00:00"/>
    <d v="1899-12-30T10:25:04"/>
    <x v="0"/>
    <x v="1"/>
    <x v="0"/>
    <x v="12"/>
    <x v="1875"/>
    <n v="1"/>
  </r>
  <r>
    <n v="320349"/>
    <d v="2014-07-21T00:00:00"/>
    <d v="1899-12-30T09:32:56"/>
    <x v="1"/>
    <x v="1"/>
    <x v="1"/>
    <x v="12"/>
    <x v="1876"/>
    <n v="0"/>
  </r>
  <r>
    <n v="544038"/>
    <d v="2014-05-13T00:00:00"/>
    <d v="1899-12-30T11:17:33"/>
    <x v="0"/>
    <x v="1"/>
    <x v="1"/>
    <x v="8"/>
    <x v="1877"/>
    <n v="1"/>
  </r>
  <r>
    <n v="310590"/>
    <d v="2014-05-13T00:00:00"/>
    <d v="1899-12-30T11:15:21"/>
    <x v="1"/>
    <x v="2"/>
    <x v="1"/>
    <x v="8"/>
    <x v="1878"/>
    <n v="0"/>
  </r>
  <r>
    <n v="45501"/>
    <d v="2014-05-13T00:00:00"/>
    <d v="1899-12-30T17:09:27"/>
    <x v="0"/>
    <x v="1"/>
    <x v="1"/>
    <x v="8"/>
    <x v="1879"/>
    <n v="1"/>
  </r>
  <r>
    <n v="218064"/>
    <d v="2014-05-05T00:00:00"/>
    <d v="1899-12-30T14:01:57"/>
    <x v="0"/>
    <x v="1"/>
    <x v="7"/>
    <x v="12"/>
    <x v="1880"/>
    <n v="1"/>
  </r>
  <r>
    <n v="797924"/>
    <d v="2014-06-05T00:00:00"/>
    <d v="1899-12-30T09:32:16"/>
    <x v="0"/>
    <x v="0"/>
    <x v="1"/>
    <x v="6"/>
    <x v="1881"/>
    <n v="1"/>
  </r>
  <r>
    <n v="440521"/>
    <d v="2014-06-05T00:00:00"/>
    <d v="1899-12-30T09:32:52"/>
    <x v="1"/>
    <x v="1"/>
    <x v="1"/>
    <x v="6"/>
    <x v="1882"/>
    <n v="0"/>
  </r>
  <r>
    <n v="840839"/>
    <d v="2014-08-13T00:00:00"/>
    <d v="1899-12-30T07:44:36"/>
    <x v="0"/>
    <x v="0"/>
    <x v="1"/>
    <x v="6"/>
    <x v="1883"/>
    <n v="1"/>
  </r>
  <r>
    <n v="390984"/>
    <d v="2014-06-05T00:00:00"/>
    <d v="1899-12-30T11:11:17"/>
    <x v="0"/>
    <x v="0"/>
    <x v="6"/>
    <x v="0"/>
    <x v="254"/>
    <n v="1"/>
  </r>
  <r>
    <n v="463792"/>
    <d v="2014-06-05T00:00:00"/>
    <d v="1899-12-30T11:14:24"/>
    <x v="1"/>
    <x v="0"/>
    <x v="6"/>
    <x v="0"/>
    <x v="1884"/>
    <n v="0"/>
  </r>
  <r>
    <n v="27767"/>
    <d v="2014-06-09T00:00:00"/>
    <d v="1899-12-30T13:30:02"/>
    <x v="0"/>
    <x v="1"/>
    <x v="6"/>
    <x v="0"/>
    <x v="1885"/>
    <n v="1"/>
  </r>
  <r>
    <n v="270674"/>
    <d v="2014-06-09T00:00:00"/>
    <d v="1899-12-30T13:32:27"/>
    <x v="0"/>
    <x v="1"/>
    <x v="6"/>
    <x v="0"/>
    <x v="1886"/>
    <n v="1"/>
  </r>
  <r>
    <n v="938391"/>
    <d v="2014-06-15T00:00:00"/>
    <d v="1899-12-30T08:31:05"/>
    <x v="0"/>
    <x v="0"/>
    <x v="6"/>
    <x v="0"/>
    <x v="1887"/>
    <n v="1"/>
  </r>
  <r>
    <n v="425716"/>
    <d v="2014-06-15T00:00:00"/>
    <d v="1899-12-30T08:32:19"/>
    <x v="1"/>
    <x v="0"/>
    <x v="6"/>
    <x v="0"/>
    <x v="1888"/>
    <n v="0"/>
  </r>
  <r>
    <n v="973826"/>
    <d v="2014-06-13T00:00:00"/>
    <d v="1899-12-30T14:57:23"/>
    <x v="1"/>
    <x v="1"/>
    <x v="6"/>
    <x v="0"/>
    <x v="1889"/>
    <n v="0"/>
  </r>
  <r>
    <n v="680293"/>
    <d v="2014-06-13T00:00:00"/>
    <d v="1899-12-30T14:58:24"/>
    <x v="0"/>
    <x v="1"/>
    <x v="6"/>
    <x v="0"/>
    <x v="1890"/>
    <n v="1"/>
  </r>
  <r>
    <n v="925197"/>
    <d v="2014-06-24T00:00:00"/>
    <d v="1899-12-30T15:50:46"/>
    <x v="0"/>
    <x v="1"/>
    <x v="6"/>
    <x v="0"/>
    <x v="1891"/>
    <n v="1"/>
  </r>
  <r>
    <n v="46345"/>
    <d v="2014-05-15T00:00:00"/>
    <d v="1899-12-30T11:55:10"/>
    <x v="1"/>
    <x v="1"/>
    <x v="1"/>
    <x v="5"/>
    <x v="1892"/>
    <n v="0"/>
  </r>
  <r>
    <n v="555761"/>
    <d v="2014-06-27T00:00:00"/>
    <d v="1899-12-30T17:55:57"/>
    <x v="1"/>
    <x v="0"/>
    <x v="1"/>
    <x v="1"/>
    <x v="1893"/>
    <n v="0"/>
  </r>
  <r>
    <n v="617724"/>
    <d v="2014-07-16T00:00:00"/>
    <d v="1899-12-30T19:57:47"/>
    <x v="1"/>
    <x v="0"/>
    <x v="0"/>
    <x v="11"/>
    <x v="1894"/>
    <n v="0"/>
  </r>
  <r>
    <n v="85704"/>
    <d v="2014-07-17T00:00:00"/>
    <d v="1899-12-30T12:28:40"/>
    <x v="1"/>
    <x v="0"/>
    <x v="0"/>
    <x v="11"/>
    <x v="1895"/>
    <n v="0"/>
  </r>
  <r>
    <n v="565144"/>
    <d v="2014-06-04T00:00:00"/>
    <d v="1899-12-30T09:33:56"/>
    <x v="1"/>
    <x v="0"/>
    <x v="0"/>
    <x v="12"/>
    <x v="1896"/>
    <n v="0"/>
  </r>
  <r>
    <n v="729147"/>
    <d v="2014-06-04T00:00:00"/>
    <d v="1899-12-30T09:35:53"/>
    <x v="1"/>
    <x v="1"/>
    <x v="0"/>
    <x v="12"/>
    <x v="1897"/>
    <n v="0"/>
  </r>
  <r>
    <n v="370861"/>
    <d v="2014-06-04T00:00:00"/>
    <d v="1899-12-30T09:36:23"/>
    <x v="1"/>
    <x v="0"/>
    <x v="0"/>
    <x v="12"/>
    <x v="1898"/>
    <n v="0"/>
  </r>
  <r>
    <n v="357320"/>
    <d v="2014-06-04T00:00:00"/>
    <d v="1899-12-30T09:33:17"/>
    <x v="0"/>
    <x v="2"/>
    <x v="0"/>
    <x v="12"/>
    <x v="896"/>
    <n v="1"/>
  </r>
  <r>
    <n v="770441"/>
    <d v="2014-06-18T00:00:00"/>
    <d v="1899-12-30T09:32:33"/>
    <x v="1"/>
    <x v="1"/>
    <x v="0"/>
    <x v="12"/>
    <x v="1899"/>
    <n v="0"/>
  </r>
  <r>
    <n v="740719"/>
    <d v="2014-06-18T00:00:00"/>
    <d v="1899-12-30T16:22:20"/>
    <x v="1"/>
    <x v="0"/>
    <x v="0"/>
    <x v="7"/>
    <x v="1900"/>
    <n v="0"/>
  </r>
  <r>
    <n v="598888"/>
    <d v="2014-06-18T00:00:00"/>
    <d v="1899-12-30T16:22:54"/>
    <x v="0"/>
    <x v="0"/>
    <x v="0"/>
    <x v="7"/>
    <x v="1901"/>
    <n v="1"/>
  </r>
  <r>
    <n v="490699"/>
    <d v="2014-07-21T00:00:00"/>
    <d v="1899-12-30T08:37:14"/>
    <x v="0"/>
    <x v="1"/>
    <x v="0"/>
    <x v="7"/>
    <x v="1244"/>
    <n v="1"/>
  </r>
  <r>
    <n v="259037"/>
    <d v="2014-07-21T00:00:00"/>
    <d v="1899-12-30T08:37:46"/>
    <x v="0"/>
    <x v="0"/>
    <x v="0"/>
    <x v="7"/>
    <x v="1902"/>
    <n v="1"/>
  </r>
  <r>
    <n v="947234"/>
    <d v="2014-07-24T00:00:00"/>
    <d v="1899-12-30T16:18:45"/>
    <x v="0"/>
    <x v="1"/>
    <x v="0"/>
    <x v="7"/>
    <x v="1903"/>
    <n v="1"/>
  </r>
  <r>
    <n v="664174"/>
    <d v="2014-08-15T00:00:00"/>
    <d v="1899-12-30T20:10:39"/>
    <x v="0"/>
    <x v="0"/>
    <x v="0"/>
    <x v="7"/>
    <x v="1904"/>
    <n v="1"/>
  </r>
  <r>
    <n v="859776"/>
    <d v="2014-07-02T00:00:00"/>
    <d v="1899-12-30T09:36:36"/>
    <x v="0"/>
    <x v="1"/>
    <x v="1"/>
    <x v="11"/>
    <x v="1905"/>
    <n v="1"/>
  </r>
  <r>
    <n v="213055"/>
    <d v="2014-07-23T00:00:00"/>
    <d v="1899-12-30T09:31:22"/>
    <x v="0"/>
    <x v="0"/>
    <x v="1"/>
    <x v="11"/>
    <x v="1906"/>
    <n v="1"/>
  </r>
  <r>
    <n v="626477"/>
    <d v="2014-07-23T00:00:00"/>
    <d v="1899-12-30T09:35:11"/>
    <x v="1"/>
    <x v="1"/>
    <x v="1"/>
    <x v="11"/>
    <x v="1907"/>
    <n v="0"/>
  </r>
  <r>
    <n v="658734"/>
    <d v="2014-07-23T00:00:00"/>
    <d v="1899-12-30T09:35:41"/>
    <x v="0"/>
    <x v="0"/>
    <x v="1"/>
    <x v="11"/>
    <x v="1908"/>
    <n v="1"/>
  </r>
  <r>
    <n v="635120"/>
    <d v="2014-08-08T00:00:00"/>
    <d v="1899-12-30T13:02:58"/>
    <x v="1"/>
    <x v="0"/>
    <x v="1"/>
    <x v="11"/>
    <x v="1909"/>
    <n v="0"/>
  </r>
  <r>
    <n v="635615"/>
    <d v="2014-08-08T00:00:00"/>
    <d v="1899-12-30T13:06:51"/>
    <x v="1"/>
    <x v="1"/>
    <x v="1"/>
    <x v="11"/>
    <x v="1910"/>
    <n v="0"/>
  </r>
  <r>
    <n v="933638"/>
    <d v="2014-08-29T00:00:00"/>
    <d v="1899-12-30T13:02:55"/>
    <x v="1"/>
    <x v="0"/>
    <x v="1"/>
    <x v="11"/>
    <x v="1911"/>
    <n v="0"/>
  </r>
  <r>
    <n v="548999"/>
    <d v="2014-08-29T00:00:00"/>
    <d v="1899-12-30T13:03:57"/>
    <x v="1"/>
    <x v="0"/>
    <x v="1"/>
    <x v="11"/>
    <x v="1912"/>
    <n v="0"/>
  </r>
  <r>
    <n v="293281"/>
    <d v="2014-08-29T00:00:00"/>
    <d v="1899-12-30T13:04:41"/>
    <x v="0"/>
    <x v="0"/>
    <x v="1"/>
    <x v="11"/>
    <x v="1913"/>
    <n v="1"/>
  </r>
  <r>
    <n v="597601"/>
    <d v="2014-06-12T00:00:00"/>
    <d v="1899-12-30T09:31:54"/>
    <x v="0"/>
    <x v="0"/>
    <x v="1"/>
    <x v="5"/>
    <x v="1914"/>
    <n v="1"/>
  </r>
  <r>
    <n v="31422"/>
    <d v="2014-06-12T00:00:00"/>
    <d v="1899-12-30T09:34:24"/>
    <x v="0"/>
    <x v="1"/>
    <x v="1"/>
    <x v="5"/>
    <x v="1915"/>
    <n v="1"/>
  </r>
  <r>
    <n v="424720"/>
    <d v="2014-06-12T00:00:00"/>
    <d v="1899-12-30T10:45:17"/>
    <x v="1"/>
    <x v="1"/>
    <x v="1"/>
    <x v="5"/>
    <x v="1916"/>
    <n v="0"/>
  </r>
  <r>
    <n v="521257"/>
    <d v="2014-06-12T00:00:00"/>
    <d v="1899-12-30T10:45:50"/>
    <x v="1"/>
    <x v="0"/>
    <x v="1"/>
    <x v="5"/>
    <x v="1917"/>
    <n v="0"/>
  </r>
  <r>
    <n v="925140"/>
    <d v="2014-06-12T00:00:00"/>
    <d v="1899-12-30T10:46:16"/>
    <x v="1"/>
    <x v="0"/>
    <x v="1"/>
    <x v="5"/>
    <x v="1918"/>
    <n v="0"/>
  </r>
  <r>
    <n v="412196"/>
    <d v="2014-06-12T00:00:00"/>
    <d v="1899-12-30T10:48:19"/>
    <x v="0"/>
    <x v="1"/>
    <x v="1"/>
    <x v="5"/>
    <x v="1919"/>
    <n v="1"/>
  </r>
  <r>
    <n v="343398"/>
    <d v="2014-06-17T00:00:00"/>
    <d v="1899-12-30T10:54:06"/>
    <x v="1"/>
    <x v="1"/>
    <x v="1"/>
    <x v="5"/>
    <x v="1920"/>
    <n v="0"/>
  </r>
  <r>
    <n v="90710"/>
    <d v="2014-06-17T00:00:00"/>
    <d v="1899-12-30T10:54:29"/>
    <x v="0"/>
    <x v="0"/>
    <x v="1"/>
    <x v="5"/>
    <x v="1921"/>
    <n v="1"/>
  </r>
  <r>
    <n v="72748"/>
    <d v="2014-06-17T00:00:00"/>
    <d v="1899-12-30T10:58:14"/>
    <x v="0"/>
    <x v="0"/>
    <x v="1"/>
    <x v="5"/>
    <x v="1922"/>
    <n v="1"/>
  </r>
  <r>
    <n v="739532"/>
    <d v="2014-07-01T00:00:00"/>
    <d v="1899-12-30T10:40:00"/>
    <x v="0"/>
    <x v="0"/>
    <x v="1"/>
    <x v="5"/>
    <x v="1923"/>
    <n v="1"/>
  </r>
  <r>
    <n v="870959"/>
    <d v="2014-07-31T00:00:00"/>
    <d v="1899-12-30T09:35:41"/>
    <x v="1"/>
    <x v="1"/>
    <x v="1"/>
    <x v="5"/>
    <x v="1924"/>
    <n v="0"/>
  </r>
  <r>
    <n v="740238"/>
    <d v="2014-08-06T00:00:00"/>
    <d v="1899-12-30T21:29:57"/>
    <x v="0"/>
    <x v="0"/>
    <x v="1"/>
    <x v="5"/>
    <x v="1925"/>
    <n v="1"/>
  </r>
  <r>
    <n v="14362"/>
    <d v="2014-08-06T00:00:00"/>
    <d v="1899-12-30T21:30:37"/>
    <x v="1"/>
    <x v="0"/>
    <x v="1"/>
    <x v="5"/>
    <x v="1926"/>
    <n v="0"/>
  </r>
  <r>
    <n v="472685"/>
    <d v="2014-08-06T00:00:00"/>
    <d v="1899-12-30T21:33:38"/>
    <x v="0"/>
    <x v="1"/>
    <x v="1"/>
    <x v="5"/>
    <x v="1927"/>
    <n v="1"/>
  </r>
  <r>
    <n v="87713"/>
    <d v="2014-07-09T00:00:00"/>
    <d v="1899-12-30T15:02:37"/>
    <x v="0"/>
    <x v="0"/>
    <x v="0"/>
    <x v="12"/>
    <x v="1928"/>
    <n v="1"/>
  </r>
  <r>
    <n v="148880"/>
    <d v="2014-07-08T00:00:00"/>
    <d v="1899-12-30T14:05:09"/>
    <x v="0"/>
    <x v="0"/>
    <x v="0"/>
    <x v="11"/>
    <x v="1929"/>
    <n v="1"/>
  </r>
  <r>
    <n v="242795"/>
    <d v="2014-05-08T00:00:00"/>
    <d v="1899-12-30T09:32:06"/>
    <x v="1"/>
    <x v="1"/>
    <x v="0"/>
    <x v="0"/>
    <x v="1930"/>
    <n v="0"/>
  </r>
  <r>
    <n v="340577"/>
    <d v="2014-05-26T00:00:00"/>
    <d v="1899-12-30T08:38:01"/>
    <x v="0"/>
    <x v="0"/>
    <x v="0"/>
    <x v="0"/>
    <x v="1931"/>
    <n v="1"/>
  </r>
  <r>
    <n v="946566"/>
    <d v="2014-06-12T00:00:00"/>
    <d v="1899-12-30T16:36:33"/>
    <x v="1"/>
    <x v="0"/>
    <x v="0"/>
    <x v="0"/>
    <x v="1932"/>
    <n v="0"/>
  </r>
  <r>
    <n v="966312"/>
    <d v="2014-06-12T00:00:00"/>
    <d v="1899-12-30T16:37:49"/>
    <x v="0"/>
    <x v="1"/>
    <x v="0"/>
    <x v="0"/>
    <x v="1933"/>
    <n v="1"/>
  </r>
  <r>
    <n v="727363"/>
    <d v="2014-07-17T00:00:00"/>
    <d v="1899-12-30T09:33:09"/>
    <x v="1"/>
    <x v="0"/>
    <x v="0"/>
    <x v="0"/>
    <x v="1934"/>
    <n v="0"/>
  </r>
  <r>
    <n v="607598"/>
    <d v="2014-07-29T00:00:00"/>
    <d v="1899-12-30T10:31:49"/>
    <x v="0"/>
    <x v="1"/>
    <x v="0"/>
    <x v="0"/>
    <x v="1935"/>
    <n v="1"/>
  </r>
  <r>
    <n v="532440"/>
    <d v="2014-07-31T00:00:00"/>
    <d v="1899-12-30T13:16:31"/>
    <x v="1"/>
    <x v="1"/>
    <x v="0"/>
    <x v="0"/>
    <x v="1936"/>
    <n v="0"/>
  </r>
  <r>
    <n v="627866"/>
    <d v="2014-05-12T00:00:00"/>
    <d v="1899-12-30T09:31:23"/>
    <x v="1"/>
    <x v="0"/>
    <x v="1"/>
    <x v="12"/>
    <x v="1937"/>
    <n v="0"/>
  </r>
  <r>
    <n v="890953"/>
    <d v="2014-05-12T00:00:00"/>
    <d v="1899-12-30T09:31:46"/>
    <x v="1"/>
    <x v="0"/>
    <x v="1"/>
    <x v="12"/>
    <x v="1938"/>
    <n v="0"/>
  </r>
  <r>
    <n v="310613"/>
    <d v="2014-07-28T00:00:00"/>
    <d v="1899-12-30T15:35:58"/>
    <x v="0"/>
    <x v="0"/>
    <x v="1"/>
    <x v="11"/>
    <x v="1939"/>
    <n v="1"/>
  </r>
  <r>
    <n v="458984"/>
    <d v="2014-07-28T00:00:00"/>
    <d v="1899-12-30T09:33:35"/>
    <x v="0"/>
    <x v="0"/>
    <x v="1"/>
    <x v="12"/>
    <x v="1940"/>
    <n v="1"/>
  </r>
  <r>
    <n v="684773"/>
    <d v="2014-05-27T00:00:00"/>
    <d v="1899-12-30T19:16:15"/>
    <x v="1"/>
    <x v="0"/>
    <x v="2"/>
    <x v="1"/>
    <x v="1941"/>
    <n v="0"/>
  </r>
  <r>
    <n v="224851"/>
    <d v="2014-05-27T00:00:00"/>
    <d v="1899-12-30T19:17:04"/>
    <x v="0"/>
    <x v="1"/>
    <x v="2"/>
    <x v="1"/>
    <x v="1942"/>
    <n v="1"/>
  </r>
  <r>
    <n v="203784"/>
    <d v="2014-05-20T00:00:00"/>
    <d v="1899-12-30T09:32:14"/>
    <x v="0"/>
    <x v="1"/>
    <x v="7"/>
    <x v="11"/>
    <x v="1943"/>
    <n v="1"/>
  </r>
  <r>
    <n v="533780"/>
    <d v="2014-05-20T00:00:00"/>
    <d v="1899-12-30T09:33:02"/>
    <x v="0"/>
    <x v="1"/>
    <x v="7"/>
    <x v="11"/>
    <x v="1944"/>
    <n v="1"/>
  </r>
  <r>
    <n v="703211"/>
    <d v="2014-06-10T00:00:00"/>
    <d v="1899-12-30T09:31:40"/>
    <x v="0"/>
    <x v="0"/>
    <x v="5"/>
    <x v="6"/>
    <x v="1945"/>
    <n v="1"/>
  </r>
  <r>
    <n v="484818"/>
    <d v="2014-05-07T00:00:00"/>
    <d v="1899-12-30T09:31:45"/>
    <x v="0"/>
    <x v="0"/>
    <x v="1"/>
    <x v="6"/>
    <x v="1946"/>
    <n v="1"/>
  </r>
  <r>
    <n v="227028"/>
    <d v="2014-07-17T00:00:00"/>
    <d v="1899-12-30T11:32:40"/>
    <x v="0"/>
    <x v="0"/>
    <x v="0"/>
    <x v="12"/>
    <x v="1947"/>
    <n v="1"/>
  </r>
  <r>
    <n v="315545"/>
    <d v="2014-07-28T00:00:00"/>
    <d v="1899-12-30T09:59:02"/>
    <x v="0"/>
    <x v="0"/>
    <x v="0"/>
    <x v="12"/>
    <x v="1948"/>
    <n v="1"/>
  </r>
  <r>
    <n v="615673"/>
    <d v="2014-07-28T00:00:00"/>
    <d v="1899-12-30T09:59:34"/>
    <x v="1"/>
    <x v="1"/>
    <x v="0"/>
    <x v="12"/>
    <x v="1949"/>
    <n v="0"/>
  </r>
  <r>
    <n v="861007"/>
    <d v="2014-08-14T00:00:00"/>
    <d v="1899-12-30T19:50:36"/>
    <x v="0"/>
    <x v="0"/>
    <x v="0"/>
    <x v="12"/>
    <x v="1950"/>
    <n v="1"/>
  </r>
  <r>
    <n v="783140"/>
    <d v="2014-08-15T00:00:00"/>
    <d v="1899-12-30T05:42:08"/>
    <x v="1"/>
    <x v="0"/>
    <x v="0"/>
    <x v="12"/>
    <x v="1951"/>
    <n v="0"/>
  </r>
  <r>
    <n v="900316"/>
    <d v="2014-08-15T00:00:00"/>
    <d v="1899-12-30T05:43:56"/>
    <x v="1"/>
    <x v="1"/>
    <x v="0"/>
    <x v="12"/>
    <x v="1952"/>
    <n v="0"/>
  </r>
  <r>
    <n v="797953"/>
    <d v="2014-08-20T00:00:00"/>
    <d v="1899-12-30T12:45:30"/>
    <x v="1"/>
    <x v="0"/>
    <x v="0"/>
    <x v="12"/>
    <x v="1953"/>
    <n v="0"/>
  </r>
  <r>
    <n v="802027"/>
    <d v="2014-08-31T00:00:00"/>
    <d v="1899-12-30T16:34:11"/>
    <x v="0"/>
    <x v="0"/>
    <x v="0"/>
    <x v="12"/>
    <x v="1954"/>
    <n v="1"/>
  </r>
  <r>
    <n v="305414"/>
    <d v="2014-05-01T00:00:00"/>
    <d v="1899-12-30T09:31:31"/>
    <x v="0"/>
    <x v="1"/>
    <x v="3"/>
    <x v="1"/>
    <x v="1955"/>
    <n v="1"/>
  </r>
  <r>
    <n v="992696"/>
    <d v="2014-05-01T00:00:00"/>
    <d v="1899-12-30T09:31:59"/>
    <x v="1"/>
    <x v="1"/>
    <x v="3"/>
    <x v="1"/>
    <x v="1956"/>
    <n v="0"/>
  </r>
  <r>
    <n v="115756"/>
    <d v="2014-05-01T00:00:00"/>
    <d v="1899-12-30T09:33:31"/>
    <x v="1"/>
    <x v="1"/>
    <x v="3"/>
    <x v="1"/>
    <x v="1957"/>
    <n v="0"/>
  </r>
  <r>
    <n v="402021"/>
    <d v="2014-08-14T00:00:00"/>
    <d v="1899-12-30T09:31:37"/>
    <x v="1"/>
    <x v="0"/>
    <x v="1"/>
    <x v="12"/>
    <x v="1958"/>
    <n v="0"/>
  </r>
  <r>
    <n v="722120"/>
    <d v="2014-08-19T00:00:00"/>
    <d v="1899-12-30T16:13:02"/>
    <x v="0"/>
    <x v="2"/>
    <x v="1"/>
    <x v="12"/>
    <x v="1959"/>
    <n v="1"/>
  </r>
  <r>
    <n v="424101"/>
    <d v="2014-08-22T00:00:00"/>
    <d v="1899-12-30T15:00:05"/>
    <x v="0"/>
    <x v="0"/>
    <x v="1"/>
    <x v="12"/>
    <x v="1960"/>
    <n v="1"/>
  </r>
  <r>
    <n v="224983"/>
    <d v="2014-08-22T00:00:00"/>
    <d v="1899-12-30T15:01:33"/>
    <x v="0"/>
    <x v="0"/>
    <x v="1"/>
    <x v="12"/>
    <x v="33"/>
    <n v="1"/>
  </r>
  <r>
    <n v="386421"/>
    <d v="2014-08-22T00:00:00"/>
    <d v="1899-12-30T15:04:22"/>
    <x v="0"/>
    <x v="0"/>
    <x v="1"/>
    <x v="12"/>
    <x v="1961"/>
    <n v="1"/>
  </r>
  <r>
    <n v="997434"/>
    <d v="2014-08-22T00:00:00"/>
    <d v="1899-12-30T15:05:53"/>
    <x v="0"/>
    <x v="0"/>
    <x v="1"/>
    <x v="12"/>
    <x v="1962"/>
    <n v="1"/>
  </r>
  <r>
    <n v="566587"/>
    <d v="2014-08-22T00:00:00"/>
    <d v="1899-12-30T15:06:23"/>
    <x v="0"/>
    <x v="0"/>
    <x v="1"/>
    <x v="12"/>
    <x v="1963"/>
    <n v="1"/>
  </r>
  <r>
    <n v="573979"/>
    <d v="2014-08-22T00:00:00"/>
    <d v="1899-12-30T15:07:16"/>
    <x v="0"/>
    <x v="1"/>
    <x v="1"/>
    <x v="12"/>
    <x v="1964"/>
    <n v="1"/>
  </r>
  <r>
    <n v="122565"/>
    <d v="2014-08-04T00:00:00"/>
    <d v="1899-12-30T09:32:07"/>
    <x v="0"/>
    <x v="0"/>
    <x v="1"/>
    <x v="3"/>
    <x v="1965"/>
    <n v="1"/>
  </r>
  <r>
    <n v="661492"/>
    <d v="2014-08-12T00:00:00"/>
    <d v="1899-12-30T08:25:31"/>
    <x v="1"/>
    <x v="0"/>
    <x v="0"/>
    <x v="3"/>
    <x v="1966"/>
    <n v="0"/>
  </r>
  <r>
    <n v="498458"/>
    <d v="2014-08-12T00:00:00"/>
    <d v="1899-12-30T08:28:27"/>
    <x v="0"/>
    <x v="0"/>
    <x v="0"/>
    <x v="3"/>
    <x v="1967"/>
    <n v="1"/>
  </r>
  <r>
    <n v="564946"/>
    <d v="2014-08-20T00:00:00"/>
    <d v="1899-12-30T13:11:09"/>
    <x v="1"/>
    <x v="0"/>
    <x v="0"/>
    <x v="3"/>
    <x v="1968"/>
    <n v="0"/>
  </r>
  <r>
    <n v="941551"/>
    <d v="2014-08-19T00:00:00"/>
    <d v="1899-12-30T02:37:21"/>
    <x v="0"/>
    <x v="0"/>
    <x v="0"/>
    <x v="3"/>
    <x v="1969"/>
    <n v="1"/>
  </r>
  <r>
    <n v="71796"/>
    <d v="2014-08-19T00:00:00"/>
    <d v="1899-12-30T02:40:57"/>
    <x v="0"/>
    <x v="0"/>
    <x v="0"/>
    <x v="3"/>
    <x v="1970"/>
    <n v="1"/>
  </r>
  <r>
    <n v="222485"/>
    <d v="2014-08-19T00:00:00"/>
    <d v="1899-12-30T07:41:40"/>
    <x v="0"/>
    <x v="1"/>
    <x v="0"/>
    <x v="3"/>
    <x v="1971"/>
    <n v="1"/>
  </r>
  <r>
    <n v="658298"/>
    <d v="2014-07-01T00:00:00"/>
    <d v="1899-12-30T09:31:26"/>
    <x v="1"/>
    <x v="0"/>
    <x v="0"/>
    <x v="1"/>
    <x v="1972"/>
    <n v="0"/>
  </r>
  <r>
    <n v="651038"/>
    <d v="2014-05-17T00:00:00"/>
    <d v="1899-12-30T15:12:18"/>
    <x v="1"/>
    <x v="1"/>
    <x v="1"/>
    <x v="3"/>
    <x v="1973"/>
    <n v="0"/>
  </r>
  <r>
    <n v="389951"/>
    <d v="2014-07-30T00:00:00"/>
    <d v="1899-12-30T09:31:51"/>
    <x v="1"/>
    <x v="0"/>
    <x v="1"/>
    <x v="3"/>
    <x v="1974"/>
    <n v="0"/>
  </r>
  <r>
    <n v="856295"/>
    <d v="2014-06-19T00:00:00"/>
    <d v="1899-12-30T09:31:43"/>
    <x v="1"/>
    <x v="0"/>
    <x v="1"/>
    <x v="12"/>
    <x v="1975"/>
    <n v="0"/>
  </r>
  <r>
    <n v="643434"/>
    <d v="2014-06-19T00:00:00"/>
    <d v="1899-12-30T09:33:40"/>
    <x v="1"/>
    <x v="1"/>
    <x v="1"/>
    <x v="12"/>
    <x v="1976"/>
    <n v="0"/>
  </r>
  <r>
    <n v="34179"/>
    <d v="2014-08-07T00:00:00"/>
    <d v="1899-12-30T17:22:30"/>
    <x v="0"/>
    <x v="1"/>
    <x v="1"/>
    <x v="12"/>
    <x v="1977"/>
    <n v="1"/>
  </r>
  <r>
    <n v="910029"/>
    <d v="2014-08-07T00:00:00"/>
    <d v="1899-12-30T17:22:56"/>
    <x v="1"/>
    <x v="0"/>
    <x v="1"/>
    <x v="12"/>
    <x v="1978"/>
    <n v="0"/>
  </r>
  <r>
    <n v="760525"/>
    <d v="2014-08-07T00:00:00"/>
    <d v="1899-12-30T17:24:27"/>
    <x v="0"/>
    <x v="0"/>
    <x v="1"/>
    <x v="12"/>
    <x v="1979"/>
    <n v="1"/>
  </r>
  <r>
    <n v="913328"/>
    <d v="2014-08-07T00:00:00"/>
    <d v="1899-12-30T17:21:05"/>
    <x v="0"/>
    <x v="1"/>
    <x v="1"/>
    <x v="12"/>
    <x v="1980"/>
    <n v="1"/>
  </r>
  <r>
    <n v="906610"/>
    <d v="2014-07-10T00:00:00"/>
    <d v="1899-12-30T09:31:55"/>
    <x v="0"/>
    <x v="0"/>
    <x v="1"/>
    <x v="12"/>
    <x v="1981"/>
    <n v="1"/>
  </r>
  <r>
    <n v="356309"/>
    <d v="2014-07-10T00:00:00"/>
    <d v="1899-12-30T09:31:19"/>
    <x v="0"/>
    <x v="0"/>
    <x v="4"/>
    <x v="6"/>
    <x v="1982"/>
    <n v="1"/>
  </r>
  <r>
    <n v="170369"/>
    <d v="2014-07-17T00:00:00"/>
    <d v="1899-12-30T09:31:21"/>
    <x v="0"/>
    <x v="0"/>
    <x v="4"/>
    <x v="11"/>
    <x v="1983"/>
    <n v="1"/>
  </r>
  <r>
    <n v="315817"/>
    <d v="2014-07-22T00:00:00"/>
    <d v="1899-12-30T18:34:33"/>
    <x v="1"/>
    <x v="0"/>
    <x v="4"/>
    <x v="5"/>
    <x v="1984"/>
    <n v="0"/>
  </r>
  <r>
    <n v="28531"/>
    <d v="2014-07-22T00:00:00"/>
    <d v="1899-12-30T18:38:43"/>
    <x v="1"/>
    <x v="1"/>
    <x v="4"/>
    <x v="5"/>
    <x v="1985"/>
    <n v="0"/>
  </r>
  <r>
    <n v="955200"/>
    <d v="2014-08-02T00:00:00"/>
    <d v="1899-12-30T01:24:57"/>
    <x v="0"/>
    <x v="0"/>
    <x v="4"/>
    <x v="11"/>
    <x v="1986"/>
    <n v="1"/>
  </r>
  <r>
    <n v="452559"/>
    <d v="2014-06-05T00:00:00"/>
    <d v="1899-12-30T11:39:26"/>
    <x v="0"/>
    <x v="2"/>
    <x v="1"/>
    <x v="0"/>
    <x v="1987"/>
    <n v="1"/>
  </r>
  <r>
    <n v="811260"/>
    <d v="2014-06-27T00:00:00"/>
    <d v="1899-12-30T09:31:25"/>
    <x v="0"/>
    <x v="0"/>
    <x v="1"/>
    <x v="0"/>
    <x v="1988"/>
    <n v="1"/>
  </r>
  <r>
    <n v="194204"/>
    <d v="2014-06-27T00:00:00"/>
    <d v="1899-12-30T09:38:09"/>
    <x v="1"/>
    <x v="1"/>
    <x v="1"/>
    <x v="0"/>
    <x v="1989"/>
    <n v="0"/>
  </r>
  <r>
    <n v="750906"/>
    <d v="2014-07-08T00:00:00"/>
    <d v="1899-12-30T14:45:59"/>
    <x v="1"/>
    <x v="1"/>
    <x v="1"/>
    <x v="0"/>
    <x v="1990"/>
    <n v="0"/>
  </r>
  <r>
    <n v="486771"/>
    <d v="2014-07-08T00:00:00"/>
    <d v="1899-12-30T14:50:04"/>
    <x v="0"/>
    <x v="1"/>
    <x v="1"/>
    <x v="0"/>
    <x v="1991"/>
    <n v="1"/>
  </r>
  <r>
    <n v="932139"/>
    <d v="2014-07-04T00:00:00"/>
    <d v="1899-12-30T19:06:04"/>
    <x v="0"/>
    <x v="1"/>
    <x v="1"/>
    <x v="0"/>
    <x v="1992"/>
    <n v="1"/>
  </r>
  <r>
    <n v="606591"/>
    <d v="2014-07-04T00:00:00"/>
    <d v="1899-12-30T19:06:31"/>
    <x v="0"/>
    <x v="0"/>
    <x v="1"/>
    <x v="0"/>
    <x v="1993"/>
    <n v="1"/>
  </r>
  <r>
    <n v="847230"/>
    <d v="2014-07-07T00:00:00"/>
    <d v="1899-12-30T16:39:07"/>
    <x v="1"/>
    <x v="0"/>
    <x v="1"/>
    <x v="0"/>
    <x v="1994"/>
    <n v="0"/>
  </r>
  <r>
    <n v="288114"/>
    <d v="2014-07-07T00:00:00"/>
    <d v="1899-12-30T16:38:23"/>
    <x v="1"/>
    <x v="2"/>
    <x v="1"/>
    <x v="0"/>
    <x v="1995"/>
    <n v="0"/>
  </r>
  <r>
    <n v="337546"/>
    <d v="2014-07-28T00:00:00"/>
    <d v="1899-12-30T08:33:32"/>
    <x v="1"/>
    <x v="1"/>
    <x v="1"/>
    <x v="0"/>
    <x v="1996"/>
    <n v="0"/>
  </r>
  <r>
    <n v="377923"/>
    <d v="2014-07-28T00:00:00"/>
    <d v="1899-12-30T08:35:48"/>
    <x v="0"/>
    <x v="1"/>
    <x v="1"/>
    <x v="0"/>
    <x v="1997"/>
    <n v="1"/>
  </r>
  <r>
    <n v="801545"/>
    <d v="2014-07-28T00:00:00"/>
    <d v="1899-12-30T08:36:34"/>
    <x v="0"/>
    <x v="0"/>
    <x v="1"/>
    <x v="0"/>
    <x v="1998"/>
    <n v="1"/>
  </r>
  <r>
    <n v="173651"/>
    <d v="2014-07-28T00:00:00"/>
    <d v="1899-12-30T08:37:56"/>
    <x v="1"/>
    <x v="1"/>
    <x v="1"/>
    <x v="0"/>
    <x v="1999"/>
    <n v="0"/>
  </r>
  <r>
    <n v="290514"/>
    <d v="2014-08-08T00:00:00"/>
    <d v="1899-12-30T09:35:49"/>
    <x v="0"/>
    <x v="1"/>
    <x v="1"/>
    <x v="0"/>
    <x v="2000"/>
    <n v="1"/>
  </r>
  <r>
    <n v="956314"/>
    <d v="2014-05-28T00:00:00"/>
    <d v="1899-12-30T12:01:10"/>
    <x v="0"/>
    <x v="1"/>
    <x v="0"/>
    <x v="8"/>
    <x v="2001"/>
    <n v="1"/>
  </r>
  <r>
    <n v="255595"/>
    <d v="2014-07-25T00:00:00"/>
    <d v="1899-12-30T10:07:52"/>
    <x v="1"/>
    <x v="0"/>
    <x v="0"/>
    <x v="8"/>
    <x v="2002"/>
    <n v="0"/>
  </r>
  <r>
    <n v="545043"/>
    <d v="2014-07-25T00:00:00"/>
    <d v="1899-12-30T10:08:13"/>
    <x v="0"/>
    <x v="1"/>
    <x v="0"/>
    <x v="8"/>
    <x v="2003"/>
    <n v="1"/>
  </r>
  <r>
    <n v="303823"/>
    <d v="2014-07-18T00:00:00"/>
    <d v="1899-12-30T18:53:15"/>
    <x v="1"/>
    <x v="0"/>
    <x v="4"/>
    <x v="6"/>
    <x v="2004"/>
    <n v="0"/>
  </r>
  <r>
    <n v="105298"/>
    <d v="2014-07-29T00:00:00"/>
    <d v="1899-12-30T14:37:48"/>
    <x v="0"/>
    <x v="0"/>
    <x v="4"/>
    <x v="6"/>
    <x v="2005"/>
    <n v="1"/>
  </r>
  <r>
    <n v="423082"/>
    <d v="2014-05-26T00:00:00"/>
    <d v="1899-12-30T09:32:56"/>
    <x v="1"/>
    <x v="1"/>
    <x v="0"/>
    <x v="6"/>
    <x v="933"/>
    <n v="0"/>
  </r>
  <r>
    <n v="376794"/>
    <d v="2014-07-03T00:00:00"/>
    <d v="1899-12-30T19:28:43"/>
    <x v="1"/>
    <x v="0"/>
    <x v="0"/>
    <x v="6"/>
    <x v="2006"/>
    <n v="0"/>
  </r>
  <r>
    <n v="218659"/>
    <d v="2014-07-03T00:00:00"/>
    <d v="1899-12-30T19:30:08"/>
    <x v="1"/>
    <x v="0"/>
    <x v="0"/>
    <x v="6"/>
    <x v="2007"/>
    <n v="0"/>
  </r>
  <r>
    <n v="680068"/>
    <d v="2014-07-21T00:00:00"/>
    <d v="1899-12-30T09:34:40"/>
    <x v="0"/>
    <x v="0"/>
    <x v="1"/>
    <x v="12"/>
    <x v="2008"/>
    <n v="1"/>
  </r>
  <r>
    <n v="467827"/>
    <d v="2014-05-12T00:00:00"/>
    <d v="1899-12-30T09:31:25"/>
    <x v="0"/>
    <x v="0"/>
    <x v="5"/>
    <x v="6"/>
    <x v="2009"/>
    <n v="1"/>
  </r>
  <r>
    <n v="24128"/>
    <d v="2014-07-07T00:00:00"/>
    <d v="1899-12-30T14:54:28"/>
    <x v="0"/>
    <x v="1"/>
    <x v="5"/>
    <x v="6"/>
    <x v="819"/>
    <n v="1"/>
  </r>
  <r>
    <n v="538085"/>
    <d v="2014-07-07T00:00:00"/>
    <d v="1899-12-30T14:55:04"/>
    <x v="0"/>
    <x v="0"/>
    <x v="5"/>
    <x v="6"/>
    <x v="2010"/>
    <n v="1"/>
  </r>
  <r>
    <n v="164872"/>
    <d v="2014-07-14T00:00:00"/>
    <d v="1899-12-30T09:32:02"/>
    <x v="0"/>
    <x v="0"/>
    <x v="5"/>
    <x v="6"/>
    <x v="2011"/>
    <n v="1"/>
  </r>
  <r>
    <n v="684456"/>
    <d v="2014-07-14T00:00:00"/>
    <d v="1899-12-30T09:32:23"/>
    <x v="1"/>
    <x v="1"/>
    <x v="5"/>
    <x v="6"/>
    <x v="2012"/>
    <n v="0"/>
  </r>
  <r>
    <n v="854644"/>
    <d v="2014-05-10T00:00:00"/>
    <d v="1899-12-30T17:10:04"/>
    <x v="1"/>
    <x v="1"/>
    <x v="0"/>
    <x v="6"/>
    <x v="2013"/>
    <n v="0"/>
  </r>
  <r>
    <n v="657388"/>
    <d v="2014-05-10T00:00:00"/>
    <d v="1899-12-30T17:09:37"/>
    <x v="0"/>
    <x v="2"/>
    <x v="0"/>
    <x v="6"/>
    <x v="2014"/>
    <n v="1"/>
  </r>
  <r>
    <n v="227598"/>
    <d v="2014-05-16T00:00:00"/>
    <d v="1899-12-30T07:24:04"/>
    <x v="0"/>
    <x v="0"/>
    <x v="0"/>
    <x v="6"/>
    <x v="2015"/>
    <n v="1"/>
  </r>
  <r>
    <n v="58523"/>
    <d v="2014-05-16T00:00:00"/>
    <d v="1899-12-30T07:25:34"/>
    <x v="1"/>
    <x v="1"/>
    <x v="0"/>
    <x v="6"/>
    <x v="2016"/>
    <n v="0"/>
  </r>
  <r>
    <n v="726965"/>
    <d v="2014-05-16T00:00:00"/>
    <d v="1899-12-30T07:29:35"/>
    <x v="0"/>
    <x v="0"/>
    <x v="0"/>
    <x v="6"/>
    <x v="2017"/>
    <n v="1"/>
  </r>
  <r>
    <n v="597119"/>
    <d v="2014-07-09T00:00:00"/>
    <d v="1899-12-30T10:10:11"/>
    <x v="0"/>
    <x v="1"/>
    <x v="0"/>
    <x v="6"/>
    <x v="2018"/>
    <n v="1"/>
  </r>
  <r>
    <n v="612288"/>
    <d v="2014-07-16T00:00:00"/>
    <d v="1899-12-30T09:09:30"/>
    <x v="0"/>
    <x v="1"/>
    <x v="0"/>
    <x v="6"/>
    <x v="2019"/>
    <n v="1"/>
  </r>
  <r>
    <n v="34542"/>
    <d v="2014-07-16T00:00:00"/>
    <d v="1899-12-30T17:59:31"/>
    <x v="1"/>
    <x v="1"/>
    <x v="0"/>
    <x v="6"/>
    <x v="2020"/>
    <n v="0"/>
  </r>
  <r>
    <n v="693241"/>
    <d v="2014-07-22T00:00:00"/>
    <d v="1899-12-30T09:33:00"/>
    <x v="0"/>
    <x v="1"/>
    <x v="5"/>
    <x v="8"/>
    <x v="2021"/>
    <n v="1"/>
  </r>
  <r>
    <n v="117110"/>
    <d v="2014-07-22T00:00:00"/>
    <d v="1899-12-30T09:33:26"/>
    <x v="0"/>
    <x v="0"/>
    <x v="5"/>
    <x v="8"/>
    <x v="2022"/>
    <n v="1"/>
  </r>
  <r>
    <n v="704096"/>
    <d v="2014-07-22T00:00:00"/>
    <d v="1899-12-30T09:34:25"/>
    <x v="0"/>
    <x v="0"/>
    <x v="5"/>
    <x v="8"/>
    <x v="2023"/>
    <n v="1"/>
  </r>
  <r>
    <n v="867293"/>
    <d v="2014-05-01T00:00:00"/>
    <d v="1899-12-30T19:52:45"/>
    <x v="0"/>
    <x v="0"/>
    <x v="1"/>
    <x v="11"/>
    <x v="2024"/>
    <n v="1"/>
  </r>
  <r>
    <n v="214693"/>
    <d v="2014-05-06T00:00:00"/>
    <d v="1899-12-30T12:26:08"/>
    <x v="1"/>
    <x v="0"/>
    <x v="1"/>
    <x v="11"/>
    <x v="2025"/>
    <n v="0"/>
  </r>
  <r>
    <n v="722156"/>
    <d v="2014-05-22T00:00:00"/>
    <d v="1899-12-30T14:40:36"/>
    <x v="0"/>
    <x v="0"/>
    <x v="1"/>
    <x v="11"/>
    <x v="2026"/>
    <n v="1"/>
  </r>
  <r>
    <n v="964928"/>
    <d v="2014-05-22T00:00:00"/>
    <d v="1899-12-30T14:39:39"/>
    <x v="0"/>
    <x v="2"/>
    <x v="1"/>
    <x v="11"/>
    <x v="2027"/>
    <n v="1"/>
  </r>
  <r>
    <n v="943418"/>
    <d v="2014-05-27T00:00:00"/>
    <d v="1899-12-30T13:27:22"/>
    <x v="1"/>
    <x v="0"/>
    <x v="1"/>
    <x v="3"/>
    <x v="2028"/>
    <n v="0"/>
  </r>
  <r>
    <n v="661256"/>
    <d v="2014-05-30T00:00:00"/>
    <d v="1899-12-30T19:54:44"/>
    <x v="0"/>
    <x v="0"/>
    <x v="1"/>
    <x v="3"/>
    <x v="2029"/>
    <n v="1"/>
  </r>
  <r>
    <n v="317422"/>
    <d v="2014-05-21T00:00:00"/>
    <d v="1899-12-30T09:31:54"/>
    <x v="0"/>
    <x v="1"/>
    <x v="1"/>
    <x v="3"/>
    <x v="2030"/>
    <n v="1"/>
  </r>
  <r>
    <n v="823654"/>
    <d v="2014-06-05T00:00:00"/>
    <d v="1899-12-30T19:05:18"/>
    <x v="1"/>
    <x v="0"/>
    <x v="0"/>
    <x v="6"/>
    <x v="2031"/>
    <n v="0"/>
  </r>
  <r>
    <n v="560180"/>
    <d v="2014-06-11T00:00:00"/>
    <d v="1899-12-30T09:09:54"/>
    <x v="1"/>
    <x v="1"/>
    <x v="0"/>
    <x v="6"/>
    <x v="2032"/>
    <n v="0"/>
  </r>
  <r>
    <n v="954148"/>
    <d v="2014-06-27T00:00:00"/>
    <d v="1899-12-30T14:13:53"/>
    <x v="1"/>
    <x v="0"/>
    <x v="0"/>
    <x v="6"/>
    <x v="2033"/>
    <n v="0"/>
  </r>
  <r>
    <n v="641583"/>
    <d v="2014-06-27T00:00:00"/>
    <d v="1899-12-30T14:14:20"/>
    <x v="0"/>
    <x v="1"/>
    <x v="0"/>
    <x v="6"/>
    <x v="2034"/>
    <n v="1"/>
  </r>
  <r>
    <n v="684242"/>
    <d v="2014-06-27T00:00:00"/>
    <d v="1899-12-30T14:16:11"/>
    <x v="0"/>
    <x v="0"/>
    <x v="0"/>
    <x v="6"/>
    <x v="2035"/>
    <n v="1"/>
  </r>
  <r>
    <n v="222272"/>
    <d v="2014-07-04T00:00:00"/>
    <d v="1899-12-30T18:57:34"/>
    <x v="0"/>
    <x v="2"/>
    <x v="0"/>
    <x v="12"/>
    <x v="2036"/>
    <n v="1"/>
  </r>
  <r>
    <n v="880787"/>
    <d v="2014-08-14T00:00:00"/>
    <d v="1899-12-30T09:34:39"/>
    <x v="0"/>
    <x v="0"/>
    <x v="0"/>
    <x v="12"/>
    <x v="2037"/>
    <n v="1"/>
  </r>
  <r>
    <n v="256813"/>
    <d v="2014-08-14T00:00:00"/>
    <d v="1899-12-30T09:36:18"/>
    <x v="0"/>
    <x v="0"/>
    <x v="0"/>
    <x v="12"/>
    <x v="2038"/>
    <n v="1"/>
  </r>
  <r>
    <n v="749392"/>
    <d v="2014-08-14T00:00:00"/>
    <d v="1899-12-30T09:39:42"/>
    <x v="1"/>
    <x v="1"/>
    <x v="0"/>
    <x v="12"/>
    <x v="2039"/>
    <n v="0"/>
  </r>
  <r>
    <n v="392048"/>
    <d v="2014-08-22T00:00:00"/>
    <d v="1899-12-30T15:46:04"/>
    <x v="0"/>
    <x v="1"/>
    <x v="0"/>
    <x v="12"/>
    <x v="2040"/>
    <n v="1"/>
  </r>
  <r>
    <n v="778041"/>
    <d v="2014-08-22T00:00:00"/>
    <d v="1899-12-30T15:47:00"/>
    <x v="0"/>
    <x v="1"/>
    <x v="0"/>
    <x v="12"/>
    <x v="2041"/>
    <n v="1"/>
  </r>
  <r>
    <n v="162279"/>
    <d v="2014-08-07T00:00:00"/>
    <d v="1899-12-30T09:34:43"/>
    <x v="0"/>
    <x v="0"/>
    <x v="0"/>
    <x v="12"/>
    <x v="2042"/>
    <n v="1"/>
  </r>
  <r>
    <n v="839305"/>
    <d v="2014-08-07T00:00:00"/>
    <d v="1899-12-30T09:35:39"/>
    <x v="0"/>
    <x v="0"/>
    <x v="0"/>
    <x v="12"/>
    <x v="2043"/>
    <n v="1"/>
  </r>
  <r>
    <n v="466313"/>
    <d v="2014-08-07T00:00:00"/>
    <d v="1899-12-30T09:33:40"/>
    <x v="0"/>
    <x v="1"/>
    <x v="0"/>
    <x v="12"/>
    <x v="2044"/>
    <n v="1"/>
  </r>
  <r>
    <n v="675897"/>
    <d v="2014-08-08T00:00:00"/>
    <d v="1899-12-30T11:58:46"/>
    <x v="1"/>
    <x v="0"/>
    <x v="0"/>
    <x v="12"/>
    <x v="2045"/>
    <n v="0"/>
  </r>
  <r>
    <n v="929198"/>
    <d v="2014-08-08T00:00:00"/>
    <d v="1899-12-30T12:05:49"/>
    <x v="1"/>
    <x v="1"/>
    <x v="0"/>
    <x v="12"/>
    <x v="2046"/>
    <n v="0"/>
  </r>
  <r>
    <n v="520656"/>
    <d v="2014-05-09T00:00:00"/>
    <d v="1899-12-30T16:34:15"/>
    <x v="1"/>
    <x v="1"/>
    <x v="1"/>
    <x v="12"/>
    <x v="2047"/>
    <n v="0"/>
  </r>
  <r>
    <n v="875997"/>
    <d v="2014-05-28T00:00:00"/>
    <d v="1899-12-30T10:43:33"/>
    <x v="1"/>
    <x v="1"/>
    <x v="1"/>
    <x v="11"/>
    <x v="2048"/>
    <n v="0"/>
  </r>
  <r>
    <n v="694518"/>
    <d v="2014-05-29T00:00:00"/>
    <d v="1899-12-30T12:54:22"/>
    <x v="0"/>
    <x v="0"/>
    <x v="1"/>
    <x v="12"/>
    <x v="2049"/>
    <n v="1"/>
  </r>
  <r>
    <n v="710064"/>
    <d v="2014-05-29T00:00:00"/>
    <d v="1899-12-30T12:57:33"/>
    <x v="0"/>
    <x v="1"/>
    <x v="1"/>
    <x v="12"/>
    <x v="2050"/>
    <n v="1"/>
  </r>
  <r>
    <n v="919803"/>
    <d v="2014-05-30T00:00:00"/>
    <d v="1899-12-30T09:40:26"/>
    <x v="0"/>
    <x v="1"/>
    <x v="1"/>
    <x v="12"/>
    <x v="1073"/>
    <n v="1"/>
  </r>
  <r>
    <n v="250044"/>
    <d v="2014-05-30T00:00:00"/>
    <d v="1899-12-30T09:31:37"/>
    <x v="1"/>
    <x v="0"/>
    <x v="1"/>
    <x v="11"/>
    <x v="2051"/>
    <n v="0"/>
  </r>
  <r>
    <n v="191373"/>
    <d v="2014-06-03T00:00:00"/>
    <d v="1899-12-30T10:49:47"/>
    <x v="1"/>
    <x v="0"/>
    <x v="1"/>
    <x v="12"/>
    <x v="2052"/>
    <n v="0"/>
  </r>
  <r>
    <n v="615424"/>
    <d v="2014-06-03T00:00:00"/>
    <d v="1899-12-30T10:51:54"/>
    <x v="0"/>
    <x v="0"/>
    <x v="1"/>
    <x v="12"/>
    <x v="2053"/>
    <n v="1"/>
  </r>
  <r>
    <n v="235539"/>
    <d v="2014-06-27T00:00:00"/>
    <d v="1899-12-30T09:32:04"/>
    <x v="0"/>
    <x v="0"/>
    <x v="1"/>
    <x v="11"/>
    <x v="2054"/>
    <n v="1"/>
  </r>
  <r>
    <n v="906051"/>
    <d v="2014-06-27T00:00:00"/>
    <d v="1899-12-30T09:32:41"/>
    <x v="0"/>
    <x v="1"/>
    <x v="1"/>
    <x v="11"/>
    <x v="2055"/>
    <n v="1"/>
  </r>
  <r>
    <n v="705197"/>
    <d v="2014-06-27T00:00:00"/>
    <d v="1899-12-30T09:35:11"/>
    <x v="0"/>
    <x v="1"/>
    <x v="1"/>
    <x v="11"/>
    <x v="2056"/>
    <n v="1"/>
  </r>
  <r>
    <n v="724798"/>
    <d v="2014-06-27T00:00:00"/>
    <d v="1899-12-30T09:37:17"/>
    <x v="1"/>
    <x v="1"/>
    <x v="1"/>
    <x v="11"/>
    <x v="2057"/>
    <n v="0"/>
  </r>
  <r>
    <n v="862375"/>
    <d v="2014-06-27T00:00:00"/>
    <d v="1899-12-30T09:33:13"/>
    <x v="0"/>
    <x v="1"/>
    <x v="1"/>
    <x v="11"/>
    <x v="2058"/>
    <n v="1"/>
  </r>
  <r>
    <n v="785487"/>
    <d v="2014-07-01T00:00:00"/>
    <d v="1899-12-30T18:52:55"/>
    <x v="0"/>
    <x v="1"/>
    <x v="1"/>
    <x v="11"/>
    <x v="2059"/>
    <n v="1"/>
  </r>
  <r>
    <n v="946312"/>
    <d v="2014-07-04T00:00:00"/>
    <d v="1899-12-30T18:07:41"/>
    <x v="0"/>
    <x v="0"/>
    <x v="1"/>
    <x v="11"/>
    <x v="2060"/>
    <n v="1"/>
  </r>
  <r>
    <n v="736470"/>
    <d v="2014-07-04T00:00:00"/>
    <d v="1899-12-30T18:08:14"/>
    <x v="0"/>
    <x v="2"/>
    <x v="1"/>
    <x v="11"/>
    <x v="2061"/>
    <n v="1"/>
  </r>
  <r>
    <n v="427814"/>
    <d v="2014-07-11T00:00:00"/>
    <d v="1899-12-30T17:13:57"/>
    <x v="1"/>
    <x v="0"/>
    <x v="1"/>
    <x v="12"/>
    <x v="2062"/>
    <n v="0"/>
  </r>
  <r>
    <n v="363285"/>
    <d v="2014-07-11T00:00:00"/>
    <d v="1899-12-30T17:15:48"/>
    <x v="1"/>
    <x v="1"/>
    <x v="1"/>
    <x v="12"/>
    <x v="2063"/>
    <n v="0"/>
  </r>
  <r>
    <n v="138676"/>
    <d v="2014-07-11T00:00:00"/>
    <d v="1899-12-30T17:15:10"/>
    <x v="0"/>
    <x v="1"/>
    <x v="1"/>
    <x v="12"/>
    <x v="2064"/>
    <n v="1"/>
  </r>
  <r>
    <n v="38906"/>
    <d v="2014-07-11T00:00:00"/>
    <d v="1899-12-30T17:16:59"/>
    <x v="0"/>
    <x v="1"/>
    <x v="1"/>
    <x v="12"/>
    <x v="2065"/>
    <n v="1"/>
  </r>
  <r>
    <n v="315400"/>
    <d v="2014-07-11T00:00:00"/>
    <d v="1899-12-30T17:19:22"/>
    <x v="1"/>
    <x v="1"/>
    <x v="1"/>
    <x v="12"/>
    <x v="2066"/>
    <n v="0"/>
  </r>
  <r>
    <n v="133517"/>
    <d v="2014-07-11T00:00:00"/>
    <d v="1899-12-30T17:21:37"/>
    <x v="0"/>
    <x v="1"/>
    <x v="1"/>
    <x v="12"/>
    <x v="2067"/>
    <n v="1"/>
  </r>
  <r>
    <n v="933908"/>
    <d v="2014-07-16T00:00:00"/>
    <d v="1899-12-30T18:24:28"/>
    <x v="0"/>
    <x v="1"/>
    <x v="1"/>
    <x v="12"/>
    <x v="2068"/>
    <n v="1"/>
  </r>
  <r>
    <n v="961974"/>
    <d v="2014-07-17T00:00:00"/>
    <d v="1899-12-30T21:06:19"/>
    <x v="0"/>
    <x v="0"/>
    <x v="1"/>
    <x v="12"/>
    <x v="2069"/>
    <n v="1"/>
  </r>
  <r>
    <n v="646412"/>
    <d v="2014-07-17T00:00:00"/>
    <d v="1899-12-30T21:07:31"/>
    <x v="1"/>
    <x v="0"/>
    <x v="1"/>
    <x v="12"/>
    <x v="2070"/>
    <n v="0"/>
  </r>
  <r>
    <n v="682466"/>
    <d v="2014-08-01T00:00:00"/>
    <d v="1899-12-30T09:36:29"/>
    <x v="1"/>
    <x v="0"/>
    <x v="1"/>
    <x v="11"/>
    <x v="2071"/>
    <n v="0"/>
  </r>
  <r>
    <n v="210703"/>
    <d v="2014-08-01T00:00:00"/>
    <d v="1899-12-30T09:32:10"/>
    <x v="1"/>
    <x v="2"/>
    <x v="1"/>
    <x v="11"/>
    <x v="2072"/>
    <n v="0"/>
  </r>
  <r>
    <n v="370831"/>
    <d v="2014-08-03T00:00:00"/>
    <d v="1899-12-30T13:33:44"/>
    <x v="0"/>
    <x v="0"/>
    <x v="1"/>
    <x v="11"/>
    <x v="2073"/>
    <n v="1"/>
  </r>
  <r>
    <n v="148345"/>
    <d v="2014-08-04T00:00:00"/>
    <d v="1899-12-30T13:24:01"/>
    <x v="0"/>
    <x v="0"/>
    <x v="1"/>
    <x v="12"/>
    <x v="2074"/>
    <n v="1"/>
  </r>
  <r>
    <n v="472307"/>
    <d v="2014-08-04T00:00:00"/>
    <d v="1899-12-30T13:24:57"/>
    <x v="1"/>
    <x v="0"/>
    <x v="1"/>
    <x v="12"/>
    <x v="2075"/>
    <n v="0"/>
  </r>
  <r>
    <n v="367647"/>
    <d v="2014-08-05T00:00:00"/>
    <d v="1899-12-30T10:14:03"/>
    <x v="1"/>
    <x v="0"/>
    <x v="1"/>
    <x v="11"/>
    <x v="2076"/>
    <n v="0"/>
  </r>
  <r>
    <n v="928886"/>
    <d v="2014-08-07T00:00:00"/>
    <d v="1899-12-30T16:19:47"/>
    <x v="1"/>
    <x v="0"/>
    <x v="1"/>
    <x v="11"/>
    <x v="2077"/>
    <n v="0"/>
  </r>
  <r>
    <n v="366620"/>
    <d v="2014-08-11T00:00:00"/>
    <d v="1899-12-30T17:03:45"/>
    <x v="0"/>
    <x v="0"/>
    <x v="1"/>
    <x v="12"/>
    <x v="2078"/>
    <n v="1"/>
  </r>
  <r>
    <n v="262826"/>
    <d v="2014-08-11T00:00:00"/>
    <d v="1899-12-30T17:04:12"/>
    <x v="1"/>
    <x v="0"/>
    <x v="1"/>
    <x v="12"/>
    <x v="2079"/>
    <n v="0"/>
  </r>
  <r>
    <n v="852087"/>
    <d v="2014-08-11T00:00:00"/>
    <d v="1899-12-30T17:04:59"/>
    <x v="0"/>
    <x v="0"/>
    <x v="1"/>
    <x v="12"/>
    <x v="2080"/>
    <n v="1"/>
  </r>
  <r>
    <n v="234192"/>
    <d v="2014-08-21T00:00:00"/>
    <d v="1899-12-30T08:36:12"/>
    <x v="1"/>
    <x v="0"/>
    <x v="1"/>
    <x v="12"/>
    <x v="2081"/>
    <n v="0"/>
  </r>
  <r>
    <n v="578818"/>
    <d v="2014-05-06T00:00:00"/>
    <d v="1899-12-30T09:58:59"/>
    <x v="0"/>
    <x v="0"/>
    <x v="1"/>
    <x v="8"/>
    <x v="2082"/>
    <n v="1"/>
  </r>
  <r>
    <n v="813334"/>
    <d v="2014-05-06T00:00:00"/>
    <d v="1899-12-30T10:01:31"/>
    <x v="0"/>
    <x v="0"/>
    <x v="1"/>
    <x v="8"/>
    <x v="2083"/>
    <n v="1"/>
  </r>
  <r>
    <n v="938949"/>
    <d v="2014-05-10T00:00:00"/>
    <d v="1899-12-30T19:01:19"/>
    <x v="1"/>
    <x v="0"/>
    <x v="1"/>
    <x v="11"/>
    <x v="2084"/>
    <n v="0"/>
  </r>
  <r>
    <n v="831516"/>
    <d v="2014-05-10T00:00:00"/>
    <d v="1899-12-30T19:03:19"/>
    <x v="0"/>
    <x v="1"/>
    <x v="1"/>
    <x v="11"/>
    <x v="2085"/>
    <n v="1"/>
  </r>
  <r>
    <n v="995799"/>
    <d v="2014-05-12T00:00:00"/>
    <d v="1899-12-30T10:52:37"/>
    <x v="0"/>
    <x v="1"/>
    <x v="1"/>
    <x v="8"/>
    <x v="2086"/>
    <n v="1"/>
  </r>
  <r>
    <n v="350319"/>
    <d v="2014-05-12T00:00:00"/>
    <d v="1899-12-30T10:53:31"/>
    <x v="1"/>
    <x v="0"/>
    <x v="1"/>
    <x v="8"/>
    <x v="2087"/>
    <n v="0"/>
  </r>
  <r>
    <n v="422303"/>
    <d v="2014-05-16T00:00:00"/>
    <d v="1899-12-30T06:57:47"/>
    <x v="1"/>
    <x v="0"/>
    <x v="1"/>
    <x v="8"/>
    <x v="2088"/>
    <n v="0"/>
  </r>
  <r>
    <n v="454176"/>
    <d v="2014-05-17T00:00:00"/>
    <d v="1899-12-30T16:39:55"/>
    <x v="1"/>
    <x v="1"/>
    <x v="1"/>
    <x v="8"/>
    <x v="2089"/>
    <n v="0"/>
  </r>
  <r>
    <n v="396603"/>
    <d v="2014-07-16T00:00:00"/>
    <d v="1899-12-30T12:18:24"/>
    <x v="0"/>
    <x v="0"/>
    <x v="1"/>
    <x v="8"/>
    <x v="2090"/>
    <n v="1"/>
  </r>
  <r>
    <n v="818355"/>
    <d v="2014-07-16T00:00:00"/>
    <d v="1899-12-30T12:19:38"/>
    <x v="0"/>
    <x v="0"/>
    <x v="1"/>
    <x v="8"/>
    <x v="2091"/>
    <n v="1"/>
  </r>
  <r>
    <n v="845699"/>
    <d v="2014-07-26T00:00:00"/>
    <d v="1899-12-30T15:46:33"/>
    <x v="0"/>
    <x v="0"/>
    <x v="1"/>
    <x v="8"/>
    <x v="2092"/>
    <n v="1"/>
  </r>
  <r>
    <n v="274119"/>
    <d v="2014-07-26T00:00:00"/>
    <d v="1899-12-30T15:49:02"/>
    <x v="1"/>
    <x v="0"/>
    <x v="1"/>
    <x v="8"/>
    <x v="2093"/>
    <n v="0"/>
  </r>
  <r>
    <n v="984018"/>
    <d v="2014-08-05T00:00:00"/>
    <d v="1899-12-30T13:54:34"/>
    <x v="0"/>
    <x v="0"/>
    <x v="1"/>
    <x v="11"/>
    <x v="2094"/>
    <n v="1"/>
  </r>
  <r>
    <n v="858091"/>
    <d v="2014-08-05T00:00:00"/>
    <d v="1899-12-30T13:57:11"/>
    <x v="1"/>
    <x v="0"/>
    <x v="1"/>
    <x v="11"/>
    <x v="2095"/>
    <n v="0"/>
  </r>
  <r>
    <n v="620222"/>
    <d v="2014-08-29T00:00:00"/>
    <d v="1899-12-30T09:31:31"/>
    <x v="0"/>
    <x v="0"/>
    <x v="1"/>
    <x v="11"/>
    <x v="2096"/>
    <n v="1"/>
  </r>
  <r>
    <n v="230236"/>
    <d v="2014-08-29T00:00:00"/>
    <d v="1899-12-30T09:32:07"/>
    <x v="0"/>
    <x v="0"/>
    <x v="1"/>
    <x v="11"/>
    <x v="2097"/>
    <n v="1"/>
  </r>
  <r>
    <n v="78867"/>
    <d v="2014-08-29T00:00:00"/>
    <d v="1899-12-30T09:33:06"/>
    <x v="0"/>
    <x v="0"/>
    <x v="1"/>
    <x v="11"/>
    <x v="2098"/>
    <n v="1"/>
  </r>
  <r>
    <n v="465580"/>
    <d v="2014-08-29T00:00:00"/>
    <d v="1899-12-30T09:33:37"/>
    <x v="1"/>
    <x v="0"/>
    <x v="1"/>
    <x v="1"/>
    <x v="2099"/>
    <n v="0"/>
  </r>
  <r>
    <n v="64417"/>
    <d v="2014-05-07T00:00:00"/>
    <d v="1899-12-30T12:18:59"/>
    <x v="1"/>
    <x v="1"/>
    <x v="0"/>
    <x v="3"/>
    <x v="2100"/>
    <n v="0"/>
  </r>
  <r>
    <n v="741838"/>
    <d v="2014-05-26T00:00:00"/>
    <d v="1899-12-30T09:31:52"/>
    <x v="0"/>
    <x v="1"/>
    <x v="0"/>
    <x v="1"/>
    <x v="2101"/>
    <n v="1"/>
  </r>
  <r>
    <n v="378990"/>
    <d v="2014-08-01T00:00:00"/>
    <d v="1899-12-30T17:54:35"/>
    <x v="0"/>
    <x v="0"/>
    <x v="1"/>
    <x v="12"/>
    <x v="2102"/>
    <n v="1"/>
  </r>
  <r>
    <n v="926493"/>
    <d v="2014-08-01T00:00:00"/>
    <d v="1899-12-30T17:55:06"/>
    <x v="1"/>
    <x v="1"/>
    <x v="1"/>
    <x v="12"/>
    <x v="2103"/>
    <n v="0"/>
  </r>
  <r>
    <n v="574193"/>
    <d v="2014-05-06T00:00:00"/>
    <d v="1899-12-30T09:33:10"/>
    <x v="1"/>
    <x v="1"/>
    <x v="1"/>
    <x v="12"/>
    <x v="2104"/>
    <n v="0"/>
  </r>
  <r>
    <n v="220690"/>
    <d v="2014-05-06T00:00:00"/>
    <d v="1899-12-30T09:35:44"/>
    <x v="0"/>
    <x v="0"/>
    <x v="1"/>
    <x v="12"/>
    <x v="2105"/>
    <n v="1"/>
  </r>
  <r>
    <n v="389764"/>
    <d v="2014-05-16T00:00:00"/>
    <d v="1899-12-30T09:27:46"/>
    <x v="0"/>
    <x v="2"/>
    <x v="1"/>
    <x v="12"/>
    <x v="2106"/>
    <n v="1"/>
  </r>
  <r>
    <n v="603423"/>
    <d v="2014-06-05T00:00:00"/>
    <d v="1899-12-30T16:25:44"/>
    <x v="0"/>
    <x v="0"/>
    <x v="1"/>
    <x v="12"/>
    <x v="2107"/>
    <n v="1"/>
  </r>
  <r>
    <n v="151638"/>
    <d v="2014-06-05T00:00:00"/>
    <d v="1899-12-30T16:28:58"/>
    <x v="1"/>
    <x v="1"/>
    <x v="1"/>
    <x v="12"/>
    <x v="2108"/>
    <n v="0"/>
  </r>
  <r>
    <n v="974995"/>
    <d v="2014-06-05T00:00:00"/>
    <d v="1899-12-30T16:29:45"/>
    <x v="0"/>
    <x v="1"/>
    <x v="1"/>
    <x v="12"/>
    <x v="2109"/>
    <n v="1"/>
  </r>
  <r>
    <n v="187616"/>
    <d v="2014-06-06T00:00:00"/>
    <d v="1899-12-30T23:05:46"/>
    <x v="1"/>
    <x v="0"/>
    <x v="1"/>
    <x v="12"/>
    <x v="2110"/>
    <n v="0"/>
  </r>
  <r>
    <n v="865272"/>
    <d v="2014-06-06T00:00:00"/>
    <d v="1899-12-30T23:08:09"/>
    <x v="0"/>
    <x v="1"/>
    <x v="1"/>
    <x v="12"/>
    <x v="2111"/>
    <n v="1"/>
  </r>
  <r>
    <n v="242902"/>
    <d v="2014-05-27T00:00:00"/>
    <d v="1899-12-30T09:33:34"/>
    <x v="1"/>
    <x v="0"/>
    <x v="1"/>
    <x v="12"/>
    <x v="2112"/>
    <n v="0"/>
  </r>
  <r>
    <n v="858919"/>
    <d v="2014-05-30T00:00:00"/>
    <d v="1899-12-30T17:36:47"/>
    <x v="1"/>
    <x v="0"/>
    <x v="1"/>
    <x v="12"/>
    <x v="2113"/>
    <n v="0"/>
  </r>
  <r>
    <n v="683693"/>
    <d v="2014-05-30T00:00:00"/>
    <d v="1899-12-30T17:39:06"/>
    <x v="1"/>
    <x v="0"/>
    <x v="1"/>
    <x v="12"/>
    <x v="2114"/>
    <n v="0"/>
  </r>
  <r>
    <n v="505774"/>
    <d v="2014-05-30T00:00:00"/>
    <d v="1899-12-30T17:41:30"/>
    <x v="1"/>
    <x v="1"/>
    <x v="1"/>
    <x v="12"/>
    <x v="2115"/>
    <n v="0"/>
  </r>
  <r>
    <n v="25030"/>
    <d v="2014-06-07T00:00:00"/>
    <d v="1899-12-30T08:56:52"/>
    <x v="1"/>
    <x v="0"/>
    <x v="1"/>
    <x v="12"/>
    <x v="2116"/>
    <n v="0"/>
  </r>
  <r>
    <n v="487220"/>
    <d v="2014-07-11T00:00:00"/>
    <d v="1899-12-30T13:04:25"/>
    <x v="0"/>
    <x v="0"/>
    <x v="1"/>
    <x v="12"/>
    <x v="2117"/>
    <n v="1"/>
  </r>
  <r>
    <n v="156021"/>
    <d v="2014-05-08T00:00:00"/>
    <d v="1899-12-30T15:05:02"/>
    <x v="0"/>
    <x v="0"/>
    <x v="0"/>
    <x v="12"/>
    <x v="2118"/>
    <n v="1"/>
  </r>
  <r>
    <n v="263351"/>
    <d v="2014-05-14T00:00:00"/>
    <d v="1899-12-30T16:34:39"/>
    <x v="1"/>
    <x v="1"/>
    <x v="0"/>
    <x v="12"/>
    <x v="2119"/>
    <n v="0"/>
  </r>
  <r>
    <n v="28396"/>
    <d v="2014-05-13T00:00:00"/>
    <d v="1899-12-30T09:31:59"/>
    <x v="0"/>
    <x v="0"/>
    <x v="0"/>
    <x v="12"/>
    <x v="2120"/>
    <n v="1"/>
  </r>
  <r>
    <n v="31629"/>
    <d v="2014-05-13T00:00:00"/>
    <d v="1899-12-30T09:36:29"/>
    <x v="0"/>
    <x v="0"/>
    <x v="0"/>
    <x v="12"/>
    <x v="2121"/>
    <n v="1"/>
  </r>
  <r>
    <n v="571596"/>
    <d v="2014-06-24T00:00:00"/>
    <d v="1899-12-30T09:31:46"/>
    <x v="0"/>
    <x v="0"/>
    <x v="8"/>
    <x v="12"/>
    <x v="2122"/>
    <n v="1"/>
  </r>
  <r>
    <n v="67135"/>
    <d v="2014-07-01T00:00:00"/>
    <d v="1899-12-30T09:31:27"/>
    <x v="0"/>
    <x v="1"/>
    <x v="6"/>
    <x v="3"/>
    <x v="2123"/>
    <n v="1"/>
  </r>
  <r>
    <n v="293469"/>
    <d v="2014-06-04T00:00:00"/>
    <d v="1899-12-30T12:52:32"/>
    <x v="1"/>
    <x v="1"/>
    <x v="4"/>
    <x v="5"/>
    <x v="2124"/>
    <n v="0"/>
  </r>
  <r>
    <n v="869945"/>
    <d v="2014-05-01T00:00:00"/>
    <d v="1899-12-30T17:06:50"/>
    <x v="1"/>
    <x v="2"/>
    <x v="0"/>
    <x v="8"/>
    <x v="2125"/>
    <n v="0"/>
  </r>
  <r>
    <n v="646241"/>
    <d v="2014-05-06T00:00:00"/>
    <d v="1899-12-30T09:05:23"/>
    <x v="1"/>
    <x v="0"/>
    <x v="0"/>
    <x v="8"/>
    <x v="2126"/>
    <n v="0"/>
  </r>
  <r>
    <n v="797943"/>
    <d v="2014-05-06T00:00:00"/>
    <d v="1899-12-30T09:05:47"/>
    <x v="1"/>
    <x v="1"/>
    <x v="0"/>
    <x v="8"/>
    <x v="2127"/>
    <n v="0"/>
  </r>
  <r>
    <n v="146291"/>
    <d v="2014-07-30T00:00:00"/>
    <d v="1899-12-30T09:36:54"/>
    <x v="0"/>
    <x v="0"/>
    <x v="0"/>
    <x v="8"/>
    <x v="2128"/>
    <n v="1"/>
  </r>
  <r>
    <n v="198973"/>
    <d v="2014-07-31T00:00:00"/>
    <d v="1899-12-30T08:18:07"/>
    <x v="1"/>
    <x v="0"/>
    <x v="0"/>
    <x v="8"/>
    <x v="2129"/>
    <n v="0"/>
  </r>
  <r>
    <n v="907042"/>
    <d v="2014-07-31T00:00:00"/>
    <d v="1899-12-30T08:19:38"/>
    <x v="1"/>
    <x v="0"/>
    <x v="0"/>
    <x v="8"/>
    <x v="2130"/>
    <n v="0"/>
  </r>
  <r>
    <n v="227812"/>
    <d v="2014-07-31T00:00:00"/>
    <d v="1899-12-30T08:21:11"/>
    <x v="0"/>
    <x v="0"/>
    <x v="0"/>
    <x v="8"/>
    <x v="2131"/>
    <n v="1"/>
  </r>
  <r>
    <n v="610221"/>
    <d v="2014-08-07T00:00:00"/>
    <d v="1899-12-30T23:43:01"/>
    <x v="0"/>
    <x v="1"/>
    <x v="0"/>
    <x v="8"/>
    <x v="2132"/>
    <n v="1"/>
  </r>
  <r>
    <n v="986310"/>
    <d v="2014-08-07T00:00:00"/>
    <d v="1899-12-30T23:43:54"/>
    <x v="0"/>
    <x v="1"/>
    <x v="0"/>
    <x v="8"/>
    <x v="2133"/>
    <n v="1"/>
  </r>
  <r>
    <n v="408391"/>
    <d v="2014-08-07T00:00:00"/>
    <d v="1899-12-30T23:44:19"/>
    <x v="1"/>
    <x v="0"/>
    <x v="0"/>
    <x v="8"/>
    <x v="2134"/>
    <n v="0"/>
  </r>
  <r>
    <n v="671874"/>
    <d v="2014-08-27T00:00:00"/>
    <d v="1899-12-30T14:23:24"/>
    <x v="0"/>
    <x v="1"/>
    <x v="0"/>
    <x v="8"/>
    <x v="2135"/>
    <n v="1"/>
  </r>
  <r>
    <n v="934789"/>
    <d v="2014-08-21T00:00:00"/>
    <d v="1899-12-30T09:31:22"/>
    <x v="0"/>
    <x v="0"/>
    <x v="0"/>
    <x v="12"/>
    <x v="2136"/>
    <n v="1"/>
  </r>
  <r>
    <n v="587254"/>
    <d v="2014-07-17T00:00:00"/>
    <d v="1899-12-30T09:31:27"/>
    <x v="0"/>
    <x v="0"/>
    <x v="1"/>
    <x v="1"/>
    <x v="2137"/>
    <n v="1"/>
  </r>
  <r>
    <n v="978034"/>
    <d v="2014-07-24T00:00:00"/>
    <d v="1899-12-30T09:31:58"/>
    <x v="1"/>
    <x v="1"/>
    <x v="1"/>
    <x v="1"/>
    <x v="2138"/>
    <n v="0"/>
  </r>
  <r>
    <n v="405748"/>
    <d v="2014-05-23T00:00:00"/>
    <d v="1899-12-30T07:24:48"/>
    <x v="0"/>
    <x v="0"/>
    <x v="1"/>
    <x v="12"/>
    <x v="2139"/>
    <n v="1"/>
  </r>
  <r>
    <n v="937136"/>
    <d v="2014-05-23T00:00:00"/>
    <d v="1899-12-30T07:25:19"/>
    <x v="0"/>
    <x v="2"/>
    <x v="1"/>
    <x v="12"/>
    <x v="2140"/>
    <n v="1"/>
  </r>
  <r>
    <n v="348724"/>
    <d v="2014-05-23T00:00:00"/>
    <d v="1899-12-30T07:30:09"/>
    <x v="0"/>
    <x v="2"/>
    <x v="1"/>
    <x v="12"/>
    <x v="2141"/>
    <n v="1"/>
  </r>
  <r>
    <n v="68633"/>
    <d v="2014-08-11T00:00:00"/>
    <d v="1899-12-30T18:30:03"/>
    <x v="0"/>
    <x v="1"/>
    <x v="1"/>
    <x v="12"/>
    <x v="2142"/>
    <n v="1"/>
  </r>
  <r>
    <n v="576798"/>
    <d v="2014-06-25T00:00:00"/>
    <d v="1899-12-30T15:00:37"/>
    <x v="0"/>
    <x v="0"/>
    <x v="2"/>
    <x v="3"/>
    <x v="2143"/>
    <n v="1"/>
  </r>
  <r>
    <n v="667800"/>
    <d v="2014-07-28T00:00:00"/>
    <d v="1899-12-30T01:45:57"/>
    <x v="1"/>
    <x v="0"/>
    <x v="2"/>
    <x v="3"/>
    <x v="2144"/>
    <n v="0"/>
  </r>
  <r>
    <n v="934451"/>
    <d v="2014-08-02T00:00:00"/>
    <d v="1899-12-30T19:44:09"/>
    <x v="1"/>
    <x v="1"/>
    <x v="1"/>
    <x v="3"/>
    <x v="2145"/>
    <n v="0"/>
  </r>
  <r>
    <n v="79209"/>
    <d v="2014-08-02T00:00:00"/>
    <d v="1899-12-30T19:45:30"/>
    <x v="1"/>
    <x v="0"/>
    <x v="1"/>
    <x v="3"/>
    <x v="2146"/>
    <n v="0"/>
  </r>
  <r>
    <n v="654902"/>
    <d v="2014-08-02T00:00:00"/>
    <d v="1899-12-30T19:46:06"/>
    <x v="1"/>
    <x v="1"/>
    <x v="1"/>
    <x v="3"/>
    <x v="2147"/>
    <n v="0"/>
  </r>
  <r>
    <n v="873039"/>
    <d v="2014-08-05T00:00:00"/>
    <d v="1899-12-30T16:13:12"/>
    <x v="0"/>
    <x v="0"/>
    <x v="1"/>
    <x v="3"/>
    <x v="2148"/>
    <n v="1"/>
  </r>
  <r>
    <n v="531642"/>
    <d v="2014-05-30T00:00:00"/>
    <d v="1899-12-30T09:32:36"/>
    <x v="0"/>
    <x v="0"/>
    <x v="0"/>
    <x v="3"/>
    <x v="2149"/>
    <n v="1"/>
  </r>
  <r>
    <n v="341578"/>
    <d v="2014-06-06T00:00:00"/>
    <d v="1899-12-30T11:42:05"/>
    <x v="1"/>
    <x v="0"/>
    <x v="0"/>
    <x v="1"/>
    <x v="2150"/>
    <n v="0"/>
  </r>
  <r>
    <n v="877800"/>
    <d v="2014-06-06T00:00:00"/>
    <d v="1899-12-30T11:43:54"/>
    <x v="0"/>
    <x v="1"/>
    <x v="0"/>
    <x v="1"/>
    <x v="2151"/>
    <n v="1"/>
  </r>
  <r>
    <n v="397529"/>
    <d v="2014-08-01T00:00:00"/>
    <d v="1899-12-30T09:31:46"/>
    <x v="1"/>
    <x v="1"/>
    <x v="0"/>
    <x v="3"/>
    <x v="2152"/>
    <n v="0"/>
  </r>
  <r>
    <n v="964395"/>
    <d v="2014-08-01T00:00:00"/>
    <d v="1899-12-30T09:32:38"/>
    <x v="0"/>
    <x v="1"/>
    <x v="0"/>
    <x v="3"/>
    <x v="2153"/>
    <n v="1"/>
  </r>
  <r>
    <n v="540505"/>
    <d v="2014-08-01T00:00:00"/>
    <d v="1899-12-30T09:33:34"/>
    <x v="0"/>
    <x v="0"/>
    <x v="0"/>
    <x v="3"/>
    <x v="2154"/>
    <n v="1"/>
  </r>
  <r>
    <n v="503115"/>
    <d v="2014-08-01T00:00:00"/>
    <d v="1899-12-30T09:38:21"/>
    <x v="0"/>
    <x v="1"/>
    <x v="0"/>
    <x v="3"/>
    <x v="2155"/>
    <n v="1"/>
  </r>
  <r>
    <n v="376176"/>
    <d v="2014-08-05T00:00:00"/>
    <d v="1899-12-30T09:42:00"/>
    <x v="1"/>
    <x v="1"/>
    <x v="0"/>
    <x v="3"/>
    <x v="2156"/>
    <n v="0"/>
  </r>
  <r>
    <n v="813262"/>
    <d v="2014-08-08T00:00:00"/>
    <d v="1899-12-30T12:28:37"/>
    <x v="0"/>
    <x v="1"/>
    <x v="0"/>
    <x v="3"/>
    <x v="2157"/>
    <n v="1"/>
  </r>
  <r>
    <n v="299516"/>
    <d v="2014-08-11T00:00:00"/>
    <d v="1899-12-30T18:58:45"/>
    <x v="0"/>
    <x v="0"/>
    <x v="0"/>
    <x v="3"/>
    <x v="2158"/>
    <n v="1"/>
  </r>
  <r>
    <n v="685557"/>
    <d v="2014-08-21T00:00:00"/>
    <d v="1899-12-30T14:11:39"/>
    <x v="1"/>
    <x v="1"/>
    <x v="0"/>
    <x v="3"/>
    <x v="2159"/>
    <n v="0"/>
  </r>
  <r>
    <n v="94729"/>
    <d v="2014-08-29T00:00:00"/>
    <d v="1899-12-30T09:34:02"/>
    <x v="1"/>
    <x v="0"/>
    <x v="0"/>
    <x v="3"/>
    <x v="2160"/>
    <n v="0"/>
  </r>
  <r>
    <n v="665818"/>
    <d v="2014-08-29T00:00:00"/>
    <d v="1899-12-30T09:34:56"/>
    <x v="0"/>
    <x v="0"/>
    <x v="0"/>
    <x v="3"/>
    <x v="2161"/>
    <n v="1"/>
  </r>
  <r>
    <n v="949773"/>
    <d v="2014-07-11T00:00:00"/>
    <d v="1899-12-30T11:49:09"/>
    <x v="0"/>
    <x v="0"/>
    <x v="0"/>
    <x v="3"/>
    <x v="2162"/>
    <n v="1"/>
  </r>
  <r>
    <n v="808710"/>
    <d v="2014-08-08T00:00:00"/>
    <d v="1899-12-30T09:31:48"/>
    <x v="0"/>
    <x v="1"/>
    <x v="0"/>
    <x v="3"/>
    <x v="2163"/>
    <n v="1"/>
  </r>
  <r>
    <n v="161564"/>
    <d v="2014-06-23T00:00:00"/>
    <d v="1899-12-30T09:32:30"/>
    <x v="1"/>
    <x v="0"/>
    <x v="6"/>
    <x v="3"/>
    <x v="2164"/>
    <n v="0"/>
  </r>
  <r>
    <n v="521497"/>
    <d v="2014-06-02T00:00:00"/>
    <d v="1899-12-30T09:31:12"/>
    <x v="1"/>
    <x v="0"/>
    <x v="1"/>
    <x v="1"/>
    <x v="2165"/>
    <n v="0"/>
  </r>
  <r>
    <n v="693232"/>
    <d v="2014-06-05T00:00:00"/>
    <d v="1899-12-30T18:40:35"/>
    <x v="1"/>
    <x v="0"/>
    <x v="1"/>
    <x v="1"/>
    <x v="2166"/>
    <n v="0"/>
  </r>
  <r>
    <n v="949520"/>
    <d v="2014-06-05T00:00:00"/>
    <d v="1899-12-30T18:41:06"/>
    <x v="0"/>
    <x v="0"/>
    <x v="1"/>
    <x v="1"/>
    <x v="2167"/>
    <n v="1"/>
  </r>
  <r>
    <n v="820462"/>
    <d v="2014-06-05T00:00:00"/>
    <d v="1899-12-30T18:42:51"/>
    <x v="1"/>
    <x v="0"/>
    <x v="1"/>
    <x v="1"/>
    <x v="2168"/>
    <n v="0"/>
  </r>
  <r>
    <n v="285094"/>
    <d v="2014-06-06T00:00:00"/>
    <d v="1899-12-30T18:14:50"/>
    <x v="0"/>
    <x v="0"/>
    <x v="1"/>
    <x v="1"/>
    <x v="2169"/>
    <n v="1"/>
  </r>
  <r>
    <n v="198164"/>
    <d v="2014-08-26T00:00:00"/>
    <d v="1899-12-30T17:02:16"/>
    <x v="0"/>
    <x v="0"/>
    <x v="1"/>
    <x v="1"/>
    <x v="2170"/>
    <n v="1"/>
  </r>
  <r>
    <n v="721217"/>
    <d v="2014-08-26T00:00:00"/>
    <d v="1899-12-30T17:04:57"/>
    <x v="0"/>
    <x v="0"/>
    <x v="1"/>
    <x v="1"/>
    <x v="2171"/>
    <n v="1"/>
  </r>
  <r>
    <n v="338168"/>
    <d v="2014-08-26T00:00:00"/>
    <d v="1899-12-30T17:05:34"/>
    <x v="1"/>
    <x v="0"/>
    <x v="1"/>
    <x v="1"/>
    <x v="2172"/>
    <n v="0"/>
  </r>
  <r>
    <n v="400997"/>
    <d v="2014-08-26T00:00:00"/>
    <d v="1899-12-30T17:07:00"/>
    <x v="1"/>
    <x v="0"/>
    <x v="1"/>
    <x v="1"/>
    <x v="2173"/>
    <n v="0"/>
  </r>
  <r>
    <n v="865824"/>
    <d v="2014-05-15T00:00:00"/>
    <d v="1899-12-30T17:33:24"/>
    <x v="1"/>
    <x v="0"/>
    <x v="5"/>
    <x v="3"/>
    <x v="2174"/>
    <n v="0"/>
  </r>
  <r>
    <n v="356301"/>
    <d v="2014-05-15T00:00:00"/>
    <d v="1899-12-30T17:35:36"/>
    <x v="0"/>
    <x v="0"/>
    <x v="5"/>
    <x v="3"/>
    <x v="2175"/>
    <n v="1"/>
  </r>
  <r>
    <n v="46102"/>
    <d v="2014-05-15T00:00:00"/>
    <d v="1899-12-30T17:37:34"/>
    <x v="0"/>
    <x v="0"/>
    <x v="5"/>
    <x v="3"/>
    <x v="2176"/>
    <n v="1"/>
  </r>
  <r>
    <n v="791567"/>
    <d v="2014-05-15T00:00:00"/>
    <d v="1899-12-30T17:33:48"/>
    <x v="1"/>
    <x v="1"/>
    <x v="5"/>
    <x v="3"/>
    <x v="2177"/>
    <n v="0"/>
  </r>
  <r>
    <n v="937046"/>
    <d v="2014-05-12T00:00:00"/>
    <d v="1899-12-30T15:59:08"/>
    <x v="1"/>
    <x v="0"/>
    <x v="5"/>
    <x v="3"/>
    <x v="2178"/>
    <n v="0"/>
  </r>
  <r>
    <n v="156748"/>
    <d v="2014-05-12T00:00:00"/>
    <d v="1899-12-30T15:59:07"/>
    <x v="0"/>
    <x v="1"/>
    <x v="5"/>
    <x v="3"/>
    <x v="2179"/>
    <n v="1"/>
  </r>
  <r>
    <n v="821293"/>
    <d v="2014-07-14T00:00:00"/>
    <d v="1899-12-30T09:32:55"/>
    <x v="0"/>
    <x v="2"/>
    <x v="5"/>
    <x v="3"/>
    <x v="2180"/>
    <n v="1"/>
  </r>
  <r>
    <n v="342116"/>
    <d v="2014-07-14T00:00:00"/>
    <d v="1899-12-30T09:33:15"/>
    <x v="0"/>
    <x v="2"/>
    <x v="5"/>
    <x v="3"/>
    <x v="2181"/>
    <n v="1"/>
  </r>
  <r>
    <n v="684939"/>
    <d v="2014-06-24T00:00:00"/>
    <d v="1899-12-30T09:33:04"/>
    <x v="0"/>
    <x v="0"/>
    <x v="0"/>
    <x v="8"/>
    <x v="2182"/>
    <n v="1"/>
  </r>
  <r>
    <n v="293229"/>
    <d v="2014-05-14T00:00:00"/>
    <d v="1899-12-30T13:47:58"/>
    <x v="0"/>
    <x v="0"/>
    <x v="1"/>
    <x v="1"/>
    <x v="2183"/>
    <n v="1"/>
  </r>
  <r>
    <n v="498991"/>
    <d v="2014-05-14T00:00:00"/>
    <d v="1899-12-30T13:51:20"/>
    <x v="0"/>
    <x v="1"/>
    <x v="1"/>
    <x v="1"/>
    <x v="2184"/>
    <n v="1"/>
  </r>
  <r>
    <n v="811423"/>
    <d v="2014-05-19T00:00:00"/>
    <d v="1899-12-30T07:14:08"/>
    <x v="1"/>
    <x v="0"/>
    <x v="1"/>
    <x v="1"/>
    <x v="2185"/>
    <n v="0"/>
  </r>
  <r>
    <n v="919188"/>
    <d v="2014-05-08T00:00:00"/>
    <d v="1899-12-30T10:10:52"/>
    <x v="0"/>
    <x v="0"/>
    <x v="1"/>
    <x v="1"/>
    <x v="2186"/>
    <n v="1"/>
  </r>
  <r>
    <n v="116245"/>
    <d v="2014-05-16T00:00:00"/>
    <d v="1899-12-30T13:11:45"/>
    <x v="1"/>
    <x v="0"/>
    <x v="1"/>
    <x v="1"/>
    <x v="2187"/>
    <n v="0"/>
  </r>
  <r>
    <n v="233500"/>
    <d v="2014-05-16T00:00:00"/>
    <d v="1899-12-30T13:13:46"/>
    <x v="0"/>
    <x v="0"/>
    <x v="1"/>
    <x v="1"/>
    <x v="2188"/>
    <n v="1"/>
  </r>
  <r>
    <n v="282633"/>
    <d v="2014-05-16T00:00:00"/>
    <d v="1899-12-30T13:14:47"/>
    <x v="0"/>
    <x v="1"/>
    <x v="1"/>
    <x v="1"/>
    <x v="2189"/>
    <n v="1"/>
  </r>
  <r>
    <n v="385543"/>
    <d v="2014-05-16T00:00:00"/>
    <d v="1899-12-30T13:15:14"/>
    <x v="0"/>
    <x v="0"/>
    <x v="1"/>
    <x v="1"/>
    <x v="2190"/>
    <n v="1"/>
  </r>
  <r>
    <n v="78328"/>
    <d v="2014-05-16T00:00:00"/>
    <d v="1899-12-30T13:15:45"/>
    <x v="0"/>
    <x v="1"/>
    <x v="1"/>
    <x v="1"/>
    <x v="2191"/>
    <n v="1"/>
  </r>
  <r>
    <n v="612752"/>
    <d v="2014-05-19T00:00:00"/>
    <d v="1899-12-30T12:03:09"/>
    <x v="1"/>
    <x v="0"/>
    <x v="1"/>
    <x v="1"/>
    <x v="2192"/>
    <n v="0"/>
  </r>
  <r>
    <n v="410476"/>
    <d v="2014-08-06T00:00:00"/>
    <d v="1899-12-30T09:33:42"/>
    <x v="1"/>
    <x v="0"/>
    <x v="1"/>
    <x v="1"/>
    <x v="2193"/>
    <n v="0"/>
  </r>
  <r>
    <n v="546778"/>
    <d v="2014-08-06T00:00:00"/>
    <d v="1899-12-30T09:34:43"/>
    <x v="0"/>
    <x v="1"/>
    <x v="1"/>
    <x v="1"/>
    <x v="2194"/>
    <n v="1"/>
  </r>
  <r>
    <n v="696721"/>
    <d v="2014-08-06T00:00:00"/>
    <d v="1899-12-30T09:35:06"/>
    <x v="1"/>
    <x v="0"/>
    <x v="1"/>
    <x v="1"/>
    <x v="2195"/>
    <n v="0"/>
  </r>
  <r>
    <n v="462465"/>
    <d v="2014-08-06T00:00:00"/>
    <d v="1899-12-30T09:36:07"/>
    <x v="1"/>
    <x v="1"/>
    <x v="1"/>
    <x v="1"/>
    <x v="2196"/>
    <n v="0"/>
  </r>
  <r>
    <n v="581940"/>
    <d v="2014-05-28T00:00:00"/>
    <d v="1899-12-30T12:17:31"/>
    <x v="0"/>
    <x v="0"/>
    <x v="2"/>
    <x v="3"/>
    <x v="2197"/>
    <n v="1"/>
  </r>
  <r>
    <n v="286690"/>
    <d v="2014-07-15T00:00:00"/>
    <d v="1899-12-30T17:45:29"/>
    <x v="0"/>
    <x v="0"/>
    <x v="5"/>
    <x v="5"/>
    <x v="2198"/>
    <n v="1"/>
  </r>
  <r>
    <n v="534293"/>
    <d v="2014-07-25T00:00:00"/>
    <d v="1899-12-30T09:33:57"/>
    <x v="0"/>
    <x v="1"/>
    <x v="5"/>
    <x v="6"/>
    <x v="2199"/>
    <n v="1"/>
  </r>
  <r>
    <n v="728971"/>
    <d v="2014-07-30T00:00:00"/>
    <d v="1899-12-30T13:58:17"/>
    <x v="0"/>
    <x v="0"/>
    <x v="5"/>
    <x v="5"/>
    <x v="2200"/>
    <n v="1"/>
  </r>
  <r>
    <n v="568905"/>
    <d v="2014-07-30T00:00:00"/>
    <d v="1899-12-30T14:00:04"/>
    <x v="0"/>
    <x v="0"/>
    <x v="5"/>
    <x v="5"/>
    <x v="2201"/>
    <n v="1"/>
  </r>
  <r>
    <n v="980284"/>
    <d v="2014-07-30T00:00:00"/>
    <d v="1899-12-30T13:58:45"/>
    <x v="0"/>
    <x v="2"/>
    <x v="5"/>
    <x v="5"/>
    <x v="2202"/>
    <n v="1"/>
  </r>
  <r>
    <n v="362508"/>
    <d v="2014-05-19T00:00:00"/>
    <d v="1899-12-30T09:32:23"/>
    <x v="1"/>
    <x v="0"/>
    <x v="2"/>
    <x v="12"/>
    <x v="2203"/>
    <n v="0"/>
  </r>
  <r>
    <n v="381758"/>
    <d v="2014-06-16T00:00:00"/>
    <d v="1899-12-30T09:31:19"/>
    <x v="0"/>
    <x v="0"/>
    <x v="5"/>
    <x v="12"/>
    <x v="2204"/>
    <n v="1"/>
  </r>
  <r>
    <n v="574311"/>
    <d v="2014-06-16T00:00:00"/>
    <d v="1899-12-30T09:32:10"/>
    <x v="0"/>
    <x v="0"/>
    <x v="5"/>
    <x v="12"/>
    <x v="2205"/>
    <n v="1"/>
  </r>
  <r>
    <n v="138419"/>
    <d v="2014-08-04T00:00:00"/>
    <d v="1899-12-30T09:35:14"/>
    <x v="1"/>
    <x v="0"/>
    <x v="0"/>
    <x v="12"/>
    <x v="2206"/>
    <n v="0"/>
  </r>
  <r>
    <n v="871896"/>
    <d v="2014-07-23T00:00:00"/>
    <d v="1899-12-30T14:31:55"/>
    <x v="1"/>
    <x v="0"/>
    <x v="5"/>
    <x v="1"/>
    <x v="2207"/>
    <n v="0"/>
  </r>
  <r>
    <n v="112193"/>
    <d v="2014-07-14T00:00:00"/>
    <d v="1899-12-30T09:33:24"/>
    <x v="0"/>
    <x v="1"/>
    <x v="0"/>
    <x v="12"/>
    <x v="2208"/>
    <n v="1"/>
  </r>
  <r>
    <n v="488851"/>
    <d v="2014-07-14T00:00:00"/>
    <d v="1899-12-30T09:32:40"/>
    <x v="0"/>
    <x v="1"/>
    <x v="0"/>
    <x v="12"/>
    <x v="2209"/>
    <n v="1"/>
  </r>
  <r>
    <n v="534627"/>
    <d v="2014-07-14T00:00:00"/>
    <d v="1899-12-30T09:33:34"/>
    <x v="0"/>
    <x v="1"/>
    <x v="0"/>
    <x v="12"/>
    <x v="2210"/>
    <n v="1"/>
  </r>
  <r>
    <n v="681901"/>
    <d v="2014-07-01T00:00:00"/>
    <d v="1899-12-30T09:31:27"/>
    <x v="1"/>
    <x v="0"/>
    <x v="6"/>
    <x v="5"/>
    <x v="2211"/>
    <n v="0"/>
  </r>
  <r>
    <n v="497671"/>
    <d v="2014-05-10T00:00:00"/>
    <d v="1899-12-30T02:50:47"/>
    <x v="0"/>
    <x v="1"/>
    <x v="0"/>
    <x v="3"/>
    <x v="2212"/>
    <n v="1"/>
  </r>
  <r>
    <n v="632762"/>
    <d v="2014-05-10T00:00:00"/>
    <d v="1899-12-30T02:50:23"/>
    <x v="1"/>
    <x v="1"/>
    <x v="0"/>
    <x v="3"/>
    <x v="2213"/>
    <n v="0"/>
  </r>
  <r>
    <n v="655325"/>
    <d v="2014-05-08T00:00:00"/>
    <d v="1899-12-30T13:46:52"/>
    <x v="0"/>
    <x v="0"/>
    <x v="0"/>
    <x v="3"/>
    <x v="2214"/>
    <n v="1"/>
  </r>
  <r>
    <n v="882391"/>
    <d v="2014-05-08T00:00:00"/>
    <d v="1899-12-30T13:47:41"/>
    <x v="0"/>
    <x v="0"/>
    <x v="0"/>
    <x v="3"/>
    <x v="2215"/>
    <n v="1"/>
  </r>
  <r>
    <n v="339596"/>
    <d v="2014-05-08T00:00:00"/>
    <d v="1899-12-30T13:49:22"/>
    <x v="1"/>
    <x v="1"/>
    <x v="0"/>
    <x v="3"/>
    <x v="2216"/>
    <n v="0"/>
  </r>
  <r>
    <n v="34205"/>
    <d v="2014-05-09T00:00:00"/>
    <d v="1899-12-30T10:56:44"/>
    <x v="0"/>
    <x v="0"/>
    <x v="0"/>
    <x v="3"/>
    <x v="2217"/>
    <n v="1"/>
  </r>
  <r>
    <n v="936596"/>
    <d v="2014-05-09T00:00:00"/>
    <d v="1899-12-30T10:58:45"/>
    <x v="1"/>
    <x v="1"/>
    <x v="0"/>
    <x v="3"/>
    <x v="2218"/>
    <n v="0"/>
  </r>
  <r>
    <n v="324516"/>
    <d v="2014-05-02T00:00:00"/>
    <d v="1899-12-30T19:30:39"/>
    <x v="1"/>
    <x v="0"/>
    <x v="4"/>
    <x v="3"/>
    <x v="2219"/>
    <n v="0"/>
  </r>
  <r>
    <n v="353596"/>
    <d v="2014-05-02T00:00:00"/>
    <d v="1899-12-30T19:32:59"/>
    <x v="0"/>
    <x v="0"/>
    <x v="4"/>
    <x v="3"/>
    <x v="2220"/>
    <n v="1"/>
  </r>
  <r>
    <n v="710275"/>
    <d v="2014-06-03T00:00:00"/>
    <d v="1899-12-30T09:33:26"/>
    <x v="1"/>
    <x v="0"/>
    <x v="4"/>
    <x v="3"/>
    <x v="2221"/>
    <n v="0"/>
  </r>
  <r>
    <n v="368695"/>
    <d v="2014-06-03T00:00:00"/>
    <d v="1899-12-30T09:34:37"/>
    <x v="1"/>
    <x v="0"/>
    <x v="4"/>
    <x v="3"/>
    <x v="1676"/>
    <n v="0"/>
  </r>
  <r>
    <n v="383727"/>
    <d v="2014-06-05T00:00:00"/>
    <d v="1899-12-30T06:44:08"/>
    <x v="1"/>
    <x v="0"/>
    <x v="4"/>
    <x v="3"/>
    <x v="2222"/>
    <n v="0"/>
  </r>
  <r>
    <n v="101375"/>
    <d v="2014-06-16T00:00:00"/>
    <d v="1899-12-30T10:02:03"/>
    <x v="0"/>
    <x v="0"/>
    <x v="4"/>
    <x v="3"/>
    <x v="2223"/>
    <n v="1"/>
  </r>
  <r>
    <n v="761275"/>
    <d v="2014-06-24T00:00:00"/>
    <d v="1899-12-30T17:58:35"/>
    <x v="1"/>
    <x v="1"/>
    <x v="4"/>
    <x v="3"/>
    <x v="2224"/>
    <n v="0"/>
  </r>
  <r>
    <n v="761694"/>
    <d v="2014-07-08T00:00:00"/>
    <d v="1899-12-30T07:42:43"/>
    <x v="1"/>
    <x v="0"/>
    <x v="4"/>
    <x v="3"/>
    <x v="2225"/>
    <n v="0"/>
  </r>
  <r>
    <n v="153484"/>
    <d v="2014-07-15T00:00:00"/>
    <d v="1899-12-30T09:33:14"/>
    <x v="0"/>
    <x v="0"/>
    <x v="4"/>
    <x v="3"/>
    <x v="2226"/>
    <n v="1"/>
  </r>
  <r>
    <n v="324831"/>
    <d v="2014-07-15T00:00:00"/>
    <d v="1899-12-30T09:36:49"/>
    <x v="1"/>
    <x v="1"/>
    <x v="4"/>
    <x v="3"/>
    <x v="2227"/>
    <n v="0"/>
  </r>
  <r>
    <n v="710204"/>
    <d v="2014-07-23T00:00:00"/>
    <d v="1899-12-30T11:24:11"/>
    <x v="1"/>
    <x v="0"/>
    <x v="4"/>
    <x v="3"/>
    <x v="2228"/>
    <n v="0"/>
  </r>
  <r>
    <n v="101190"/>
    <d v="2014-05-09T00:00:00"/>
    <d v="1899-12-30T17:23:17"/>
    <x v="0"/>
    <x v="0"/>
    <x v="2"/>
    <x v="12"/>
    <x v="2229"/>
    <n v="1"/>
  </r>
  <r>
    <n v="478393"/>
    <d v="2014-07-18T00:00:00"/>
    <d v="1899-12-30T16:46:33"/>
    <x v="1"/>
    <x v="1"/>
    <x v="2"/>
    <x v="12"/>
    <x v="2230"/>
    <n v="0"/>
  </r>
  <r>
    <n v="862660"/>
    <d v="2014-08-05T00:00:00"/>
    <d v="1899-12-30T03:31:14"/>
    <x v="0"/>
    <x v="0"/>
    <x v="2"/>
    <x v="12"/>
    <x v="2231"/>
    <n v="1"/>
  </r>
  <r>
    <n v="928482"/>
    <d v="2014-08-05T00:00:00"/>
    <d v="1899-12-30T03:32:18"/>
    <x v="0"/>
    <x v="1"/>
    <x v="2"/>
    <x v="12"/>
    <x v="2232"/>
    <n v="1"/>
  </r>
  <r>
    <n v="894528"/>
    <d v="2014-08-05T00:00:00"/>
    <d v="1899-12-30T08:49:02"/>
    <x v="0"/>
    <x v="0"/>
    <x v="2"/>
    <x v="12"/>
    <x v="2233"/>
    <n v="1"/>
  </r>
  <r>
    <n v="656936"/>
    <d v="2014-08-05T00:00:00"/>
    <d v="1899-12-30T08:50:48"/>
    <x v="0"/>
    <x v="1"/>
    <x v="2"/>
    <x v="12"/>
    <x v="2234"/>
    <n v="1"/>
  </r>
  <r>
    <n v="139656"/>
    <d v="2014-08-05T00:00:00"/>
    <d v="1899-12-30T08:51:14"/>
    <x v="0"/>
    <x v="0"/>
    <x v="2"/>
    <x v="12"/>
    <x v="2235"/>
    <n v="1"/>
  </r>
  <r>
    <n v="673289"/>
    <d v="2014-08-05T00:00:00"/>
    <d v="1899-12-30T09:37:48"/>
    <x v="0"/>
    <x v="1"/>
    <x v="2"/>
    <x v="12"/>
    <x v="2236"/>
    <n v="1"/>
  </r>
  <r>
    <n v="14294"/>
    <d v="2014-05-24T00:00:00"/>
    <d v="1899-12-30T15:00:24"/>
    <x v="1"/>
    <x v="0"/>
    <x v="1"/>
    <x v="1"/>
    <x v="2237"/>
    <n v="0"/>
  </r>
  <r>
    <n v="820255"/>
    <d v="2014-05-24T00:00:00"/>
    <d v="1899-12-30T15:01:20"/>
    <x v="1"/>
    <x v="0"/>
    <x v="1"/>
    <x v="1"/>
    <x v="2238"/>
    <n v="0"/>
  </r>
  <r>
    <n v="830026"/>
    <d v="2014-05-24T00:00:00"/>
    <d v="1899-12-30T15:03:16"/>
    <x v="0"/>
    <x v="0"/>
    <x v="1"/>
    <x v="1"/>
    <x v="2239"/>
    <n v="1"/>
  </r>
  <r>
    <n v="410700"/>
    <d v="2014-05-24T00:00:00"/>
    <d v="1899-12-30T15:03:40"/>
    <x v="0"/>
    <x v="1"/>
    <x v="1"/>
    <x v="1"/>
    <x v="2240"/>
    <n v="1"/>
  </r>
  <r>
    <n v="818456"/>
    <d v="2014-05-24T00:00:00"/>
    <d v="1899-12-30T15:02:52"/>
    <x v="0"/>
    <x v="1"/>
    <x v="1"/>
    <x v="1"/>
    <x v="2241"/>
    <n v="1"/>
  </r>
  <r>
    <n v="356990"/>
    <d v="2014-05-24T00:00:00"/>
    <d v="1899-12-30T15:01:21"/>
    <x v="1"/>
    <x v="1"/>
    <x v="1"/>
    <x v="1"/>
    <x v="2242"/>
    <n v="0"/>
  </r>
  <r>
    <n v="55710"/>
    <d v="2014-05-28T00:00:00"/>
    <d v="1899-12-30T18:10:44"/>
    <x v="1"/>
    <x v="0"/>
    <x v="2"/>
    <x v="8"/>
    <x v="2243"/>
    <n v="0"/>
  </r>
  <r>
    <n v="381920"/>
    <d v="2014-05-29T00:00:00"/>
    <d v="1899-12-30T17:41:09"/>
    <x v="1"/>
    <x v="0"/>
    <x v="2"/>
    <x v="8"/>
    <x v="2244"/>
    <n v="0"/>
  </r>
  <r>
    <n v="639628"/>
    <d v="2014-05-29T00:00:00"/>
    <d v="1899-12-30T17:42:44"/>
    <x v="0"/>
    <x v="0"/>
    <x v="2"/>
    <x v="8"/>
    <x v="2245"/>
    <n v="1"/>
  </r>
  <r>
    <n v="125897"/>
    <d v="2014-06-03T00:00:00"/>
    <d v="1899-12-30T14:46:35"/>
    <x v="0"/>
    <x v="0"/>
    <x v="2"/>
    <x v="8"/>
    <x v="2246"/>
    <n v="1"/>
  </r>
  <r>
    <n v="269144"/>
    <d v="2014-05-21T00:00:00"/>
    <d v="1899-12-30T09:31:25"/>
    <x v="0"/>
    <x v="0"/>
    <x v="1"/>
    <x v="1"/>
    <x v="2247"/>
    <n v="1"/>
  </r>
  <r>
    <n v="757241"/>
    <d v="2014-05-28T00:00:00"/>
    <d v="1899-12-30T13:40:38"/>
    <x v="1"/>
    <x v="1"/>
    <x v="1"/>
    <x v="1"/>
    <x v="2248"/>
    <n v="0"/>
  </r>
  <r>
    <n v="665582"/>
    <d v="2014-05-28T00:00:00"/>
    <d v="1899-12-30T09:32:16"/>
    <x v="0"/>
    <x v="0"/>
    <x v="1"/>
    <x v="1"/>
    <x v="2249"/>
    <n v="1"/>
  </r>
  <r>
    <n v="867531"/>
    <d v="2014-05-28T00:00:00"/>
    <d v="1899-12-30T09:35:19"/>
    <x v="1"/>
    <x v="0"/>
    <x v="1"/>
    <x v="1"/>
    <x v="2250"/>
    <n v="0"/>
  </r>
  <r>
    <n v="854696"/>
    <d v="2014-05-29T00:00:00"/>
    <d v="1899-12-30T14:41:35"/>
    <x v="0"/>
    <x v="0"/>
    <x v="1"/>
    <x v="1"/>
    <x v="2251"/>
    <n v="1"/>
  </r>
  <r>
    <n v="908405"/>
    <d v="2014-05-30T00:00:00"/>
    <d v="1899-12-30T12:26:20"/>
    <x v="1"/>
    <x v="0"/>
    <x v="1"/>
    <x v="1"/>
    <x v="2252"/>
    <n v="0"/>
  </r>
  <r>
    <n v="766822"/>
    <d v="2014-06-11T00:00:00"/>
    <d v="1899-12-30T09:34:36"/>
    <x v="0"/>
    <x v="1"/>
    <x v="1"/>
    <x v="1"/>
    <x v="2253"/>
    <n v="1"/>
  </r>
  <r>
    <n v="325393"/>
    <d v="2014-07-02T00:00:00"/>
    <d v="1899-12-30T09:31:53"/>
    <x v="1"/>
    <x v="0"/>
    <x v="1"/>
    <x v="1"/>
    <x v="2254"/>
    <n v="0"/>
  </r>
  <r>
    <n v="237242"/>
    <d v="2014-07-02T00:00:00"/>
    <d v="1899-12-30T09:33:25"/>
    <x v="1"/>
    <x v="1"/>
    <x v="1"/>
    <x v="1"/>
    <x v="2255"/>
    <n v="0"/>
  </r>
  <r>
    <n v="628010"/>
    <d v="2014-07-16T00:00:00"/>
    <d v="1899-12-30T09:33:06"/>
    <x v="1"/>
    <x v="1"/>
    <x v="1"/>
    <x v="8"/>
    <x v="2256"/>
    <n v="0"/>
  </r>
  <r>
    <n v="20388"/>
    <d v="2014-07-16T00:00:00"/>
    <d v="1899-12-30T09:34:04"/>
    <x v="1"/>
    <x v="1"/>
    <x v="1"/>
    <x v="8"/>
    <x v="2257"/>
    <n v="0"/>
  </r>
  <r>
    <n v="268063"/>
    <d v="2014-07-30T00:00:00"/>
    <d v="1899-12-30T18:53:33"/>
    <x v="0"/>
    <x v="0"/>
    <x v="1"/>
    <x v="8"/>
    <x v="2258"/>
    <n v="1"/>
  </r>
  <r>
    <n v="752008"/>
    <d v="2014-05-09T00:00:00"/>
    <d v="1899-12-30T09:31:25"/>
    <x v="1"/>
    <x v="0"/>
    <x v="1"/>
    <x v="1"/>
    <x v="2259"/>
    <n v="0"/>
  </r>
  <r>
    <n v="55775"/>
    <d v="2014-05-09T00:00:00"/>
    <d v="1899-12-30T09:32:48"/>
    <x v="0"/>
    <x v="0"/>
    <x v="1"/>
    <x v="1"/>
    <x v="2260"/>
    <n v="1"/>
  </r>
  <r>
    <n v="607171"/>
    <d v="2014-07-07T00:00:00"/>
    <d v="1899-12-30T10:12:34"/>
    <x v="0"/>
    <x v="1"/>
    <x v="1"/>
    <x v="6"/>
    <x v="2261"/>
    <n v="1"/>
  </r>
  <r>
    <n v="630243"/>
    <d v="2014-08-15T00:00:00"/>
    <d v="1899-12-30T09:31:21"/>
    <x v="1"/>
    <x v="0"/>
    <x v="1"/>
    <x v="6"/>
    <x v="2099"/>
    <n v="0"/>
  </r>
  <r>
    <n v="794837"/>
    <d v="2014-08-15T00:00:00"/>
    <d v="1899-12-30T09:36:08"/>
    <x v="1"/>
    <x v="1"/>
    <x v="1"/>
    <x v="6"/>
    <x v="2262"/>
    <n v="0"/>
  </r>
  <r>
    <n v="55139"/>
    <d v="2014-08-19T00:00:00"/>
    <d v="1899-12-30T19:49:29"/>
    <x v="0"/>
    <x v="0"/>
    <x v="1"/>
    <x v="6"/>
    <x v="2263"/>
    <n v="1"/>
  </r>
  <r>
    <n v="811419"/>
    <d v="2014-08-19T00:00:00"/>
    <d v="1899-12-30T19:51:11"/>
    <x v="0"/>
    <x v="0"/>
    <x v="1"/>
    <x v="6"/>
    <x v="2264"/>
    <n v="1"/>
  </r>
  <r>
    <n v="310630"/>
    <d v="2014-08-21T00:00:00"/>
    <d v="1899-12-30T14:15:03"/>
    <x v="0"/>
    <x v="0"/>
    <x v="1"/>
    <x v="6"/>
    <x v="2265"/>
    <n v="1"/>
  </r>
  <r>
    <n v="555784"/>
    <d v="2014-05-21T00:00:00"/>
    <d v="1899-12-30T15:51:49"/>
    <x v="1"/>
    <x v="1"/>
    <x v="0"/>
    <x v="1"/>
    <x v="2266"/>
    <n v="0"/>
  </r>
  <r>
    <n v="118876"/>
    <d v="2014-05-22T00:00:00"/>
    <d v="1899-12-30T09:48:59"/>
    <x v="1"/>
    <x v="0"/>
    <x v="0"/>
    <x v="1"/>
    <x v="2267"/>
    <n v="0"/>
  </r>
  <r>
    <n v="558801"/>
    <d v="2014-05-06T00:00:00"/>
    <d v="1899-12-30T18:33:05"/>
    <x v="0"/>
    <x v="0"/>
    <x v="0"/>
    <x v="1"/>
    <x v="2268"/>
    <n v="1"/>
  </r>
  <r>
    <n v="566292"/>
    <d v="2014-05-06T00:00:00"/>
    <d v="1899-12-30T18:34:16"/>
    <x v="0"/>
    <x v="0"/>
    <x v="0"/>
    <x v="1"/>
    <x v="2269"/>
    <n v="1"/>
  </r>
  <r>
    <n v="176403"/>
    <d v="2014-05-06T00:00:00"/>
    <d v="1899-12-30T18:35:18"/>
    <x v="1"/>
    <x v="0"/>
    <x v="0"/>
    <x v="1"/>
    <x v="2270"/>
    <n v="0"/>
  </r>
  <r>
    <n v="250878"/>
    <d v="2014-05-09T00:00:00"/>
    <d v="1899-12-30T12:49:24"/>
    <x v="0"/>
    <x v="0"/>
    <x v="0"/>
    <x v="1"/>
    <x v="2271"/>
    <n v="1"/>
  </r>
  <r>
    <n v="26113"/>
    <d v="2014-05-11T00:00:00"/>
    <d v="1899-12-30T16:24:47"/>
    <x v="1"/>
    <x v="1"/>
    <x v="0"/>
    <x v="1"/>
    <x v="2272"/>
    <n v="0"/>
  </r>
  <r>
    <n v="397974"/>
    <d v="2014-05-11T00:00:00"/>
    <d v="1899-12-30T16:26:50"/>
    <x v="0"/>
    <x v="0"/>
    <x v="0"/>
    <x v="1"/>
    <x v="2273"/>
    <n v="1"/>
  </r>
  <r>
    <n v="622402"/>
    <d v="2014-05-15T00:00:00"/>
    <d v="1899-12-30T14:29:13"/>
    <x v="1"/>
    <x v="0"/>
    <x v="0"/>
    <x v="1"/>
    <x v="2274"/>
    <n v="0"/>
  </r>
  <r>
    <n v="409430"/>
    <d v="2014-05-21T00:00:00"/>
    <d v="1899-12-30T23:55:50"/>
    <x v="1"/>
    <x v="0"/>
    <x v="0"/>
    <x v="1"/>
    <x v="2275"/>
    <n v="0"/>
  </r>
  <r>
    <n v="785931"/>
    <d v="2014-05-21T00:00:00"/>
    <d v="1899-12-30T23:56:23"/>
    <x v="0"/>
    <x v="0"/>
    <x v="0"/>
    <x v="1"/>
    <x v="2276"/>
    <n v="1"/>
  </r>
  <r>
    <n v="622313"/>
    <d v="2014-05-28T00:00:00"/>
    <d v="1899-12-30T07:03:37"/>
    <x v="0"/>
    <x v="0"/>
    <x v="0"/>
    <x v="1"/>
    <x v="2277"/>
    <n v="1"/>
  </r>
  <r>
    <n v="690079"/>
    <d v="2014-05-28T00:00:00"/>
    <d v="1899-12-30T07:07:16"/>
    <x v="0"/>
    <x v="0"/>
    <x v="0"/>
    <x v="1"/>
    <x v="2278"/>
    <n v="1"/>
  </r>
  <r>
    <n v="879906"/>
    <d v="2014-08-08T00:00:00"/>
    <d v="1899-12-30T09:32:02"/>
    <x v="1"/>
    <x v="0"/>
    <x v="0"/>
    <x v="1"/>
    <x v="2279"/>
    <n v="0"/>
  </r>
  <r>
    <n v="649013"/>
    <d v="2014-08-08T00:00:00"/>
    <d v="1899-12-30T09:33:49"/>
    <x v="0"/>
    <x v="0"/>
    <x v="0"/>
    <x v="1"/>
    <x v="2280"/>
    <n v="1"/>
  </r>
  <r>
    <n v="608096"/>
    <d v="2014-08-12T00:00:00"/>
    <d v="1899-12-30T17:15:44"/>
    <x v="1"/>
    <x v="0"/>
    <x v="0"/>
    <x v="1"/>
    <x v="2281"/>
    <n v="0"/>
  </r>
  <r>
    <n v="427702"/>
    <d v="2014-08-15T00:00:00"/>
    <d v="1899-12-30T15:11:59"/>
    <x v="0"/>
    <x v="1"/>
    <x v="0"/>
    <x v="1"/>
    <x v="2282"/>
    <n v="1"/>
  </r>
  <r>
    <n v="56334"/>
    <d v="2014-06-30T00:00:00"/>
    <d v="1899-12-30T09:31:37"/>
    <x v="0"/>
    <x v="0"/>
    <x v="0"/>
    <x v="5"/>
    <x v="2283"/>
    <n v="1"/>
  </r>
  <r>
    <n v="310550"/>
    <d v="2014-06-30T00:00:00"/>
    <d v="1899-12-30T09:32:04"/>
    <x v="0"/>
    <x v="0"/>
    <x v="0"/>
    <x v="5"/>
    <x v="2284"/>
    <n v="1"/>
  </r>
  <r>
    <n v="709021"/>
    <d v="2014-06-30T00:00:00"/>
    <d v="1899-12-30T09:33:29"/>
    <x v="0"/>
    <x v="0"/>
    <x v="0"/>
    <x v="5"/>
    <x v="2285"/>
    <n v="1"/>
  </r>
  <r>
    <n v="492428"/>
    <d v="2014-06-30T00:00:00"/>
    <d v="1899-12-30T09:36:57"/>
    <x v="0"/>
    <x v="1"/>
    <x v="0"/>
    <x v="5"/>
    <x v="2286"/>
    <n v="1"/>
  </r>
  <r>
    <n v="335474"/>
    <d v="2014-06-30T00:00:00"/>
    <d v="1899-12-30T09:37:18"/>
    <x v="1"/>
    <x v="0"/>
    <x v="0"/>
    <x v="5"/>
    <x v="2287"/>
    <n v="0"/>
  </r>
  <r>
    <n v="110794"/>
    <d v="2014-06-30T00:00:00"/>
    <d v="1899-12-30T09:38:51"/>
    <x v="0"/>
    <x v="0"/>
    <x v="0"/>
    <x v="5"/>
    <x v="2288"/>
    <n v="1"/>
  </r>
  <r>
    <n v="833860"/>
    <d v="2014-07-10T00:00:00"/>
    <d v="1899-12-30T15:56:59"/>
    <x v="0"/>
    <x v="0"/>
    <x v="0"/>
    <x v="5"/>
    <x v="2289"/>
    <n v="1"/>
  </r>
  <r>
    <n v="731022"/>
    <d v="2014-07-10T00:00:00"/>
    <d v="1899-12-30T15:57:29"/>
    <x v="0"/>
    <x v="1"/>
    <x v="0"/>
    <x v="5"/>
    <x v="2290"/>
    <n v="1"/>
  </r>
  <r>
    <n v="433241"/>
    <d v="2014-07-10T00:00:00"/>
    <d v="1899-12-30T15:59:40"/>
    <x v="0"/>
    <x v="0"/>
    <x v="0"/>
    <x v="5"/>
    <x v="2291"/>
    <n v="1"/>
  </r>
  <r>
    <n v="717012"/>
    <d v="2014-07-16T00:00:00"/>
    <d v="1899-12-30T18:25:56"/>
    <x v="0"/>
    <x v="0"/>
    <x v="0"/>
    <x v="5"/>
    <x v="2292"/>
    <n v="1"/>
  </r>
  <r>
    <n v="893448"/>
    <d v="2014-08-15T00:00:00"/>
    <d v="1899-12-30T17:16:43"/>
    <x v="1"/>
    <x v="1"/>
    <x v="0"/>
    <x v="5"/>
    <x v="2293"/>
    <n v="0"/>
  </r>
  <r>
    <n v="995244"/>
    <d v="2014-06-09T00:00:00"/>
    <d v="1899-12-30T09:33:29"/>
    <x v="0"/>
    <x v="2"/>
    <x v="1"/>
    <x v="12"/>
    <x v="2294"/>
    <n v="1"/>
  </r>
  <r>
    <n v="800380"/>
    <d v="2014-07-18T00:00:00"/>
    <d v="1899-12-30T19:47:22"/>
    <x v="1"/>
    <x v="1"/>
    <x v="1"/>
    <x v="12"/>
    <x v="2295"/>
    <n v="0"/>
  </r>
  <r>
    <n v="198525"/>
    <d v="2014-08-03T00:00:00"/>
    <d v="1899-12-30T12:57:55"/>
    <x v="1"/>
    <x v="0"/>
    <x v="1"/>
    <x v="12"/>
    <x v="2296"/>
    <n v="0"/>
  </r>
  <r>
    <n v="344350"/>
    <d v="2014-06-18T00:00:00"/>
    <d v="1899-12-30T18:38:55"/>
    <x v="0"/>
    <x v="0"/>
    <x v="6"/>
    <x v="3"/>
    <x v="2297"/>
    <n v="1"/>
  </r>
  <r>
    <n v="459437"/>
    <d v="2014-06-18T00:00:00"/>
    <d v="1899-12-30T18:41:18"/>
    <x v="1"/>
    <x v="0"/>
    <x v="6"/>
    <x v="3"/>
    <x v="2298"/>
    <n v="0"/>
  </r>
  <r>
    <n v="441172"/>
    <d v="2014-06-19T00:00:00"/>
    <d v="1899-12-30T13:30:53"/>
    <x v="0"/>
    <x v="0"/>
    <x v="6"/>
    <x v="3"/>
    <x v="2299"/>
    <n v="1"/>
  </r>
  <r>
    <n v="808039"/>
    <d v="2014-06-19T00:00:00"/>
    <d v="1899-12-30T13:33:20"/>
    <x v="1"/>
    <x v="0"/>
    <x v="6"/>
    <x v="3"/>
    <x v="2300"/>
    <n v="0"/>
  </r>
  <r>
    <n v="106331"/>
    <d v="2014-06-23T00:00:00"/>
    <d v="1899-12-30T15:22:39"/>
    <x v="0"/>
    <x v="0"/>
    <x v="6"/>
    <x v="3"/>
    <x v="2301"/>
    <n v="1"/>
  </r>
  <r>
    <n v="263154"/>
    <d v="2014-06-23T00:00:00"/>
    <d v="1899-12-30T15:21:59"/>
    <x v="0"/>
    <x v="2"/>
    <x v="6"/>
    <x v="3"/>
    <x v="2302"/>
    <n v="1"/>
  </r>
  <r>
    <n v="830658"/>
    <d v="2014-06-27T00:00:00"/>
    <d v="1899-12-30T16:52:39"/>
    <x v="1"/>
    <x v="1"/>
    <x v="6"/>
    <x v="3"/>
    <x v="33"/>
    <n v="0"/>
  </r>
  <r>
    <n v="955256"/>
    <d v="2014-06-27T00:00:00"/>
    <d v="1899-12-30T16:54:15"/>
    <x v="0"/>
    <x v="0"/>
    <x v="6"/>
    <x v="3"/>
    <x v="2303"/>
    <n v="1"/>
  </r>
  <r>
    <n v="568029"/>
    <d v="2014-06-27T00:00:00"/>
    <d v="1899-12-30T16:55:42"/>
    <x v="0"/>
    <x v="1"/>
    <x v="6"/>
    <x v="3"/>
    <x v="2304"/>
    <n v="1"/>
  </r>
  <r>
    <n v="606813"/>
    <d v="2014-06-27T00:00:00"/>
    <d v="1899-12-30T17:01:11"/>
    <x v="1"/>
    <x v="1"/>
    <x v="6"/>
    <x v="3"/>
    <x v="2305"/>
    <n v="0"/>
  </r>
  <r>
    <n v="613676"/>
    <d v="2014-07-18T00:00:00"/>
    <d v="1899-12-30T15:33:19"/>
    <x v="0"/>
    <x v="0"/>
    <x v="6"/>
    <x v="3"/>
    <x v="2306"/>
    <n v="1"/>
  </r>
  <r>
    <n v="182795"/>
    <d v="2014-07-18T00:00:00"/>
    <d v="1899-12-30T15:35:45"/>
    <x v="0"/>
    <x v="0"/>
    <x v="6"/>
    <x v="3"/>
    <x v="2307"/>
    <n v="1"/>
  </r>
  <r>
    <n v="390144"/>
    <d v="2014-07-29T00:00:00"/>
    <d v="1899-12-30T08:17:38"/>
    <x v="0"/>
    <x v="0"/>
    <x v="6"/>
    <x v="3"/>
    <x v="2308"/>
    <n v="1"/>
  </r>
  <r>
    <n v="279022"/>
    <d v="2014-07-15T00:00:00"/>
    <d v="1899-12-30T09:31:49"/>
    <x v="0"/>
    <x v="0"/>
    <x v="1"/>
    <x v="3"/>
    <x v="2309"/>
    <n v="1"/>
  </r>
  <r>
    <n v="789967"/>
    <d v="2014-05-20T00:00:00"/>
    <d v="1899-12-30T05:06:46"/>
    <x v="1"/>
    <x v="1"/>
    <x v="0"/>
    <x v="12"/>
    <x v="2310"/>
    <n v="0"/>
  </r>
  <r>
    <n v="417017"/>
    <d v="2014-05-20T00:00:00"/>
    <d v="1899-12-30T09:31:27"/>
    <x v="0"/>
    <x v="0"/>
    <x v="0"/>
    <x v="12"/>
    <x v="2311"/>
    <n v="1"/>
  </r>
  <r>
    <n v="884737"/>
    <d v="2014-05-20T00:00:00"/>
    <d v="1899-12-30T09:32:44"/>
    <x v="1"/>
    <x v="1"/>
    <x v="0"/>
    <x v="12"/>
    <x v="2312"/>
    <n v="0"/>
  </r>
  <r>
    <n v="289524"/>
    <d v="2014-05-20T00:00:00"/>
    <d v="1899-12-30T09:35:19"/>
    <x v="0"/>
    <x v="0"/>
    <x v="0"/>
    <x v="12"/>
    <x v="2313"/>
    <n v="1"/>
  </r>
  <r>
    <n v="401311"/>
    <d v="2014-05-20T00:00:00"/>
    <d v="1899-12-30T09:35:48"/>
    <x v="1"/>
    <x v="1"/>
    <x v="0"/>
    <x v="12"/>
    <x v="2314"/>
    <n v="0"/>
  </r>
  <r>
    <n v="664241"/>
    <d v="2014-07-26T00:00:00"/>
    <d v="1899-12-30T09:53:07"/>
    <x v="0"/>
    <x v="0"/>
    <x v="0"/>
    <x v="12"/>
    <x v="2315"/>
    <n v="1"/>
  </r>
  <r>
    <n v="491188"/>
    <d v="2014-07-27T00:00:00"/>
    <d v="1899-12-30T18:24:46"/>
    <x v="0"/>
    <x v="1"/>
    <x v="0"/>
    <x v="12"/>
    <x v="2316"/>
    <n v="1"/>
  </r>
  <r>
    <n v="831450"/>
    <d v="2014-07-24T00:00:00"/>
    <d v="1899-12-30T11:51:50"/>
    <x v="0"/>
    <x v="1"/>
    <x v="0"/>
    <x v="1"/>
    <x v="2317"/>
    <n v="1"/>
  </r>
  <r>
    <n v="761273"/>
    <d v="2014-07-28T00:00:00"/>
    <d v="1899-12-30T09:50:31"/>
    <x v="0"/>
    <x v="1"/>
    <x v="0"/>
    <x v="1"/>
    <x v="2318"/>
    <n v="1"/>
  </r>
  <r>
    <n v="374187"/>
    <d v="2014-07-28T00:00:00"/>
    <d v="1899-12-30T09:51:22"/>
    <x v="1"/>
    <x v="0"/>
    <x v="0"/>
    <x v="1"/>
    <x v="2319"/>
    <n v="0"/>
  </r>
  <r>
    <n v="412169"/>
    <d v="2014-07-28T00:00:00"/>
    <d v="1899-12-30T09:53:26"/>
    <x v="0"/>
    <x v="0"/>
    <x v="0"/>
    <x v="1"/>
    <x v="2320"/>
    <n v="1"/>
  </r>
  <r>
    <n v="543623"/>
    <d v="2014-07-08T00:00:00"/>
    <d v="1899-12-30T09:32:32"/>
    <x v="0"/>
    <x v="1"/>
    <x v="4"/>
    <x v="1"/>
    <x v="2321"/>
    <n v="1"/>
  </r>
  <r>
    <n v="535756"/>
    <d v="2014-07-29T00:00:00"/>
    <d v="1899-12-30T09:34:12"/>
    <x v="0"/>
    <x v="0"/>
    <x v="4"/>
    <x v="1"/>
    <x v="2322"/>
    <n v="1"/>
  </r>
  <r>
    <n v="341158"/>
    <d v="2014-07-29T00:00:00"/>
    <d v="1899-12-30T09:35:33"/>
    <x v="1"/>
    <x v="1"/>
    <x v="4"/>
    <x v="1"/>
    <x v="2323"/>
    <n v="0"/>
  </r>
  <r>
    <n v="53906"/>
    <d v="2014-08-01T00:00:00"/>
    <d v="1899-12-30T15:10:20"/>
    <x v="0"/>
    <x v="2"/>
    <x v="4"/>
    <x v="1"/>
    <x v="2324"/>
    <n v="1"/>
  </r>
  <r>
    <n v="34917"/>
    <d v="2014-05-14T00:00:00"/>
    <d v="1899-12-30T09:36:19"/>
    <x v="0"/>
    <x v="0"/>
    <x v="0"/>
    <x v="12"/>
    <x v="2325"/>
    <n v="1"/>
  </r>
  <r>
    <n v="626656"/>
    <d v="2014-05-14T00:00:00"/>
    <d v="1899-12-30T09:38:39"/>
    <x v="0"/>
    <x v="0"/>
    <x v="0"/>
    <x v="12"/>
    <x v="2326"/>
    <n v="1"/>
  </r>
  <r>
    <n v="138086"/>
    <d v="2014-05-23T00:00:00"/>
    <d v="1899-12-30T16:43:31"/>
    <x v="1"/>
    <x v="0"/>
    <x v="0"/>
    <x v="12"/>
    <x v="2327"/>
    <n v="0"/>
  </r>
  <r>
    <n v="550074"/>
    <d v="2014-05-23T00:00:00"/>
    <d v="1899-12-30T16:45:53"/>
    <x v="1"/>
    <x v="0"/>
    <x v="0"/>
    <x v="12"/>
    <x v="2328"/>
    <n v="0"/>
  </r>
  <r>
    <n v="938548"/>
    <d v="2014-05-23T00:00:00"/>
    <d v="1899-12-30T16:46:48"/>
    <x v="1"/>
    <x v="0"/>
    <x v="0"/>
    <x v="12"/>
    <x v="2329"/>
    <n v="0"/>
  </r>
  <r>
    <n v="275878"/>
    <d v="2014-05-25T00:00:00"/>
    <d v="1899-12-30T17:41:39"/>
    <x v="0"/>
    <x v="0"/>
    <x v="0"/>
    <x v="12"/>
    <x v="2330"/>
    <n v="1"/>
  </r>
  <r>
    <n v="414688"/>
    <d v="2014-05-25T00:00:00"/>
    <d v="1899-12-30T17:42:31"/>
    <x v="1"/>
    <x v="0"/>
    <x v="0"/>
    <x v="12"/>
    <x v="2331"/>
    <n v="0"/>
  </r>
  <r>
    <n v="741857"/>
    <d v="2014-05-25T00:00:00"/>
    <d v="1899-12-30T17:43:10"/>
    <x v="1"/>
    <x v="1"/>
    <x v="0"/>
    <x v="12"/>
    <x v="2332"/>
    <n v="0"/>
  </r>
  <r>
    <n v="533509"/>
    <d v="2014-05-25T00:00:00"/>
    <d v="1899-12-30T17:43:40"/>
    <x v="1"/>
    <x v="0"/>
    <x v="0"/>
    <x v="12"/>
    <x v="2333"/>
    <n v="0"/>
  </r>
  <r>
    <n v="387943"/>
    <d v="2014-05-26T00:00:00"/>
    <d v="1899-12-30T10:58:55"/>
    <x v="0"/>
    <x v="0"/>
    <x v="0"/>
    <x v="12"/>
    <x v="2334"/>
    <n v="1"/>
  </r>
  <r>
    <n v="863716"/>
    <d v="2014-05-29T00:00:00"/>
    <d v="1899-12-30T14:23:04"/>
    <x v="0"/>
    <x v="0"/>
    <x v="0"/>
    <x v="12"/>
    <x v="2335"/>
    <n v="1"/>
  </r>
  <r>
    <n v="434187"/>
    <d v="2014-05-29T00:00:00"/>
    <d v="1899-12-30T14:27:30"/>
    <x v="0"/>
    <x v="1"/>
    <x v="0"/>
    <x v="12"/>
    <x v="2336"/>
    <n v="1"/>
  </r>
  <r>
    <n v="407331"/>
    <d v="2014-05-29T00:00:00"/>
    <d v="1899-12-30T14:28:17"/>
    <x v="0"/>
    <x v="1"/>
    <x v="0"/>
    <x v="12"/>
    <x v="2337"/>
    <n v="1"/>
  </r>
  <r>
    <n v="984232"/>
    <d v="2014-06-02T00:00:00"/>
    <d v="1899-12-30T09:42:34"/>
    <x v="0"/>
    <x v="0"/>
    <x v="0"/>
    <x v="12"/>
    <x v="2338"/>
    <n v="1"/>
  </r>
  <r>
    <n v="635744"/>
    <d v="2014-06-03T00:00:00"/>
    <d v="1899-12-30T07:54:15"/>
    <x v="0"/>
    <x v="1"/>
    <x v="0"/>
    <x v="12"/>
    <x v="2339"/>
    <n v="1"/>
  </r>
  <r>
    <n v="988446"/>
    <d v="2014-06-03T00:00:00"/>
    <d v="1899-12-30T07:54:50"/>
    <x v="0"/>
    <x v="0"/>
    <x v="0"/>
    <x v="12"/>
    <x v="2340"/>
    <n v="1"/>
  </r>
  <r>
    <n v="996137"/>
    <d v="2014-06-04T00:00:00"/>
    <d v="1899-12-30T00:20:04"/>
    <x v="1"/>
    <x v="0"/>
    <x v="0"/>
    <x v="12"/>
    <x v="2341"/>
    <n v="0"/>
  </r>
  <r>
    <n v="345437"/>
    <d v="2014-06-04T00:00:00"/>
    <d v="1899-12-30T00:22:34"/>
    <x v="1"/>
    <x v="1"/>
    <x v="0"/>
    <x v="12"/>
    <x v="2342"/>
    <n v="0"/>
  </r>
  <r>
    <n v="993889"/>
    <d v="2014-08-06T00:00:00"/>
    <d v="1899-12-30T09:31:12"/>
    <x v="1"/>
    <x v="0"/>
    <x v="0"/>
    <x v="12"/>
    <x v="2343"/>
    <n v="0"/>
  </r>
  <r>
    <n v="810266"/>
    <d v="2014-08-06T00:00:00"/>
    <d v="1899-12-30T09:31:42"/>
    <x v="0"/>
    <x v="0"/>
    <x v="0"/>
    <x v="12"/>
    <x v="2344"/>
    <n v="1"/>
  </r>
  <r>
    <n v="424055"/>
    <d v="2014-08-07T00:00:00"/>
    <d v="1899-12-30T10:31:42"/>
    <x v="1"/>
    <x v="0"/>
    <x v="0"/>
    <x v="12"/>
    <x v="2345"/>
    <n v="0"/>
  </r>
  <r>
    <n v="135479"/>
    <d v="2014-08-07T00:00:00"/>
    <d v="1899-12-30T10:35:26"/>
    <x v="0"/>
    <x v="0"/>
    <x v="0"/>
    <x v="12"/>
    <x v="2346"/>
    <n v="1"/>
  </r>
  <r>
    <n v="438481"/>
    <d v="2014-08-29T00:00:00"/>
    <d v="1899-12-30T18:25:51"/>
    <x v="1"/>
    <x v="0"/>
    <x v="0"/>
    <x v="12"/>
    <x v="2347"/>
    <n v="0"/>
  </r>
  <r>
    <n v="639461"/>
    <d v="2014-05-09T00:00:00"/>
    <d v="1899-12-30T09:31:32"/>
    <x v="1"/>
    <x v="0"/>
    <x v="1"/>
    <x v="8"/>
    <x v="2348"/>
    <n v="0"/>
  </r>
  <r>
    <n v="739222"/>
    <d v="2014-08-08T00:00:00"/>
    <d v="1899-12-30T09:32:53"/>
    <x v="1"/>
    <x v="0"/>
    <x v="1"/>
    <x v="8"/>
    <x v="2349"/>
    <n v="0"/>
  </r>
  <r>
    <n v="752415"/>
    <d v="2014-08-22T00:00:00"/>
    <d v="1899-12-30T09:32:09"/>
    <x v="0"/>
    <x v="0"/>
    <x v="1"/>
    <x v="8"/>
    <x v="2350"/>
    <n v="1"/>
  </r>
  <r>
    <n v="693615"/>
    <d v="2014-08-15T00:00:00"/>
    <d v="1899-12-30T09:31:48"/>
    <x v="0"/>
    <x v="2"/>
    <x v="0"/>
    <x v="1"/>
    <x v="2351"/>
    <n v="1"/>
  </r>
  <r>
    <n v="490366"/>
    <d v="2014-05-14T00:00:00"/>
    <d v="1899-12-30T07:04:38"/>
    <x v="0"/>
    <x v="0"/>
    <x v="0"/>
    <x v="6"/>
    <x v="2352"/>
    <n v="1"/>
  </r>
  <r>
    <n v="333706"/>
    <d v="2014-05-16T00:00:00"/>
    <d v="1899-12-30T09:31:29"/>
    <x v="1"/>
    <x v="0"/>
    <x v="0"/>
    <x v="6"/>
    <x v="2353"/>
    <n v="0"/>
  </r>
  <r>
    <n v="76897"/>
    <d v="2014-07-14T00:00:00"/>
    <d v="1899-12-30T19:21:48"/>
    <x v="1"/>
    <x v="0"/>
    <x v="0"/>
    <x v="6"/>
    <x v="2354"/>
    <n v="0"/>
  </r>
  <r>
    <n v="45185"/>
    <d v="2014-05-16T00:00:00"/>
    <d v="1899-12-30T09:31:43"/>
    <x v="0"/>
    <x v="0"/>
    <x v="1"/>
    <x v="1"/>
    <x v="2355"/>
    <n v="1"/>
  </r>
  <r>
    <n v="180285"/>
    <d v="2014-05-25T00:00:00"/>
    <d v="1899-12-30T17:56:49"/>
    <x v="0"/>
    <x v="0"/>
    <x v="1"/>
    <x v="1"/>
    <x v="2356"/>
    <n v="1"/>
  </r>
  <r>
    <n v="876532"/>
    <d v="2014-07-08T00:00:00"/>
    <d v="1899-12-30T15:36:16"/>
    <x v="0"/>
    <x v="1"/>
    <x v="1"/>
    <x v="1"/>
    <x v="2357"/>
    <n v="1"/>
  </r>
  <r>
    <n v="189984"/>
    <d v="2014-07-08T00:00:00"/>
    <d v="1899-12-30T15:38:33"/>
    <x v="1"/>
    <x v="0"/>
    <x v="1"/>
    <x v="1"/>
    <x v="2358"/>
    <n v="0"/>
  </r>
  <r>
    <n v="327918"/>
    <d v="2014-07-08T00:00:00"/>
    <d v="1899-12-30T15:38:21"/>
    <x v="1"/>
    <x v="1"/>
    <x v="1"/>
    <x v="1"/>
    <x v="2359"/>
    <n v="0"/>
  </r>
  <r>
    <n v="535514"/>
    <d v="2014-07-22T00:00:00"/>
    <d v="1899-12-30T11:39:48"/>
    <x v="0"/>
    <x v="0"/>
    <x v="1"/>
    <x v="1"/>
    <x v="2360"/>
    <n v="1"/>
  </r>
  <r>
    <n v="218940"/>
    <d v="2014-07-22T00:00:00"/>
    <d v="1899-12-30T11:42:09"/>
    <x v="0"/>
    <x v="1"/>
    <x v="1"/>
    <x v="1"/>
    <x v="2361"/>
    <n v="1"/>
  </r>
  <r>
    <n v="897259"/>
    <d v="2014-07-22T00:00:00"/>
    <d v="1899-12-30T11:43:07"/>
    <x v="1"/>
    <x v="1"/>
    <x v="1"/>
    <x v="1"/>
    <x v="2362"/>
    <n v="0"/>
  </r>
  <r>
    <n v="697955"/>
    <d v="2014-08-07T00:00:00"/>
    <d v="1899-12-30T02:33:38"/>
    <x v="1"/>
    <x v="1"/>
    <x v="1"/>
    <x v="1"/>
    <x v="2363"/>
    <n v="0"/>
  </r>
  <r>
    <n v="164990"/>
    <d v="2014-08-07T00:00:00"/>
    <d v="1899-12-30T02:34:47"/>
    <x v="1"/>
    <x v="1"/>
    <x v="1"/>
    <x v="1"/>
    <x v="2364"/>
    <n v="0"/>
  </r>
  <r>
    <n v="412921"/>
    <d v="2014-05-07T00:00:00"/>
    <d v="1899-12-30T10:45:42"/>
    <x v="0"/>
    <x v="1"/>
    <x v="1"/>
    <x v="1"/>
    <x v="2365"/>
    <n v="1"/>
  </r>
  <r>
    <n v="394687"/>
    <d v="2014-05-06T00:00:00"/>
    <d v="1899-12-30T08:10:46"/>
    <x v="1"/>
    <x v="0"/>
    <x v="1"/>
    <x v="1"/>
    <x v="2366"/>
    <n v="0"/>
  </r>
  <r>
    <n v="221190"/>
    <d v="2014-05-14T00:00:00"/>
    <d v="1899-12-30T09:08:24"/>
    <x v="0"/>
    <x v="1"/>
    <x v="1"/>
    <x v="1"/>
    <x v="2367"/>
    <n v="1"/>
  </r>
  <r>
    <n v="273381"/>
    <d v="2014-06-30T00:00:00"/>
    <d v="1899-12-30T09:31:30"/>
    <x v="0"/>
    <x v="0"/>
    <x v="1"/>
    <x v="1"/>
    <x v="2368"/>
    <n v="1"/>
  </r>
  <r>
    <n v="267857"/>
    <d v="2014-07-18T00:00:00"/>
    <d v="1899-12-30T08:44:45"/>
    <x v="0"/>
    <x v="1"/>
    <x v="1"/>
    <x v="1"/>
    <x v="2369"/>
    <n v="1"/>
  </r>
  <r>
    <n v="41553"/>
    <d v="2014-05-06T00:00:00"/>
    <d v="1899-12-30T15:49:08"/>
    <x v="0"/>
    <x v="1"/>
    <x v="2"/>
    <x v="8"/>
    <x v="2370"/>
    <n v="1"/>
  </r>
  <r>
    <n v="871022"/>
    <d v="2014-05-06T00:00:00"/>
    <d v="1899-12-30T15:53:26"/>
    <x v="1"/>
    <x v="1"/>
    <x v="2"/>
    <x v="8"/>
    <x v="2371"/>
    <n v="0"/>
  </r>
  <r>
    <n v="46840"/>
    <d v="2014-05-08T00:00:00"/>
    <d v="1899-12-30T08:26:00"/>
    <x v="0"/>
    <x v="0"/>
    <x v="2"/>
    <x v="8"/>
    <x v="1281"/>
    <n v="1"/>
  </r>
  <r>
    <n v="959754"/>
    <d v="2014-05-08T00:00:00"/>
    <d v="1899-12-30T08:26:28"/>
    <x v="1"/>
    <x v="0"/>
    <x v="2"/>
    <x v="8"/>
    <x v="2372"/>
    <n v="0"/>
  </r>
  <r>
    <n v="105777"/>
    <d v="2014-05-08T00:00:00"/>
    <d v="1899-12-30T08:27:16"/>
    <x v="0"/>
    <x v="0"/>
    <x v="2"/>
    <x v="8"/>
    <x v="2373"/>
    <n v="1"/>
  </r>
  <r>
    <n v="277759"/>
    <d v="2014-07-14T00:00:00"/>
    <d v="1899-12-30T09:35:12"/>
    <x v="1"/>
    <x v="0"/>
    <x v="2"/>
    <x v="8"/>
    <x v="2374"/>
    <n v="0"/>
  </r>
  <r>
    <n v="614850"/>
    <d v="2014-07-21T00:00:00"/>
    <d v="1899-12-30T09:32:24"/>
    <x v="0"/>
    <x v="0"/>
    <x v="2"/>
    <x v="8"/>
    <x v="2375"/>
    <n v="1"/>
  </r>
  <r>
    <n v="676227"/>
    <d v="2014-07-26T00:00:00"/>
    <d v="1899-12-30T16:51:27"/>
    <x v="1"/>
    <x v="0"/>
    <x v="2"/>
    <x v="8"/>
    <x v="2376"/>
    <n v="0"/>
  </r>
  <r>
    <n v="414495"/>
    <d v="2014-07-26T00:00:00"/>
    <d v="1899-12-30T16:54:27"/>
    <x v="1"/>
    <x v="1"/>
    <x v="2"/>
    <x v="8"/>
    <x v="2377"/>
    <n v="0"/>
  </r>
  <r>
    <n v="841640"/>
    <d v="2014-06-10T00:00:00"/>
    <d v="1899-12-30T09:31:48"/>
    <x v="1"/>
    <x v="0"/>
    <x v="0"/>
    <x v="5"/>
    <x v="2378"/>
    <n v="0"/>
  </r>
  <r>
    <n v="289758"/>
    <d v="2014-06-26T00:00:00"/>
    <d v="1899-12-30T07:13:00"/>
    <x v="0"/>
    <x v="0"/>
    <x v="4"/>
    <x v="6"/>
    <x v="2379"/>
    <n v="1"/>
  </r>
  <r>
    <n v="338184"/>
    <d v="2014-06-26T00:00:00"/>
    <d v="1899-12-30T07:13:29"/>
    <x v="0"/>
    <x v="1"/>
    <x v="4"/>
    <x v="6"/>
    <x v="2380"/>
    <n v="1"/>
  </r>
  <r>
    <n v="929824"/>
    <d v="2014-06-26T00:00:00"/>
    <d v="1899-12-30T07:17:18"/>
    <x v="0"/>
    <x v="1"/>
    <x v="4"/>
    <x v="6"/>
    <x v="2381"/>
    <n v="1"/>
  </r>
  <r>
    <n v="110867"/>
    <d v="2014-05-28T00:00:00"/>
    <d v="1899-12-30T08:44:03"/>
    <x v="0"/>
    <x v="1"/>
    <x v="7"/>
    <x v="12"/>
    <x v="2382"/>
    <n v="1"/>
  </r>
  <r>
    <n v="682095"/>
    <d v="2014-05-30T00:00:00"/>
    <d v="1899-12-30T08:49:02"/>
    <x v="1"/>
    <x v="1"/>
    <x v="7"/>
    <x v="12"/>
    <x v="2383"/>
    <n v="0"/>
  </r>
  <r>
    <n v="714974"/>
    <d v="2014-05-30T00:00:00"/>
    <d v="1899-12-30T08:50:06"/>
    <x v="0"/>
    <x v="1"/>
    <x v="7"/>
    <x v="12"/>
    <x v="2384"/>
    <n v="1"/>
  </r>
  <r>
    <n v="259560"/>
    <d v="2014-05-30T00:00:00"/>
    <d v="1899-12-30T08:50:45"/>
    <x v="1"/>
    <x v="1"/>
    <x v="7"/>
    <x v="12"/>
    <x v="2385"/>
    <n v="0"/>
  </r>
  <r>
    <n v="249970"/>
    <d v="2014-05-30T00:00:00"/>
    <d v="1899-12-30T08:51:16"/>
    <x v="1"/>
    <x v="1"/>
    <x v="7"/>
    <x v="12"/>
    <x v="2386"/>
    <n v="0"/>
  </r>
  <r>
    <n v="896758"/>
    <d v="2014-05-30T00:00:00"/>
    <d v="1899-12-30T08:51:39"/>
    <x v="1"/>
    <x v="1"/>
    <x v="7"/>
    <x v="12"/>
    <x v="2387"/>
    <n v="0"/>
  </r>
  <r>
    <n v="452242"/>
    <d v="2014-05-30T00:00:00"/>
    <d v="1899-12-30T08:53:37"/>
    <x v="1"/>
    <x v="1"/>
    <x v="7"/>
    <x v="12"/>
    <x v="2388"/>
    <n v="0"/>
  </r>
  <r>
    <n v="812669"/>
    <d v="2014-06-25T00:00:00"/>
    <d v="1899-12-30T12:31:06"/>
    <x v="1"/>
    <x v="0"/>
    <x v="0"/>
    <x v="12"/>
    <x v="2389"/>
    <n v="0"/>
  </r>
  <r>
    <n v="949488"/>
    <d v="2014-05-13T00:00:00"/>
    <d v="1899-12-30T09:51:13"/>
    <x v="0"/>
    <x v="0"/>
    <x v="0"/>
    <x v="12"/>
    <x v="2390"/>
    <n v="1"/>
  </r>
  <r>
    <n v="465732"/>
    <d v="2014-05-08T00:00:00"/>
    <d v="1899-12-30T16:58:28"/>
    <x v="1"/>
    <x v="0"/>
    <x v="0"/>
    <x v="12"/>
    <x v="2391"/>
    <n v="0"/>
  </r>
  <r>
    <n v="135254"/>
    <d v="2014-05-16T00:00:00"/>
    <d v="1899-12-30T10:31:11"/>
    <x v="0"/>
    <x v="1"/>
    <x v="0"/>
    <x v="12"/>
    <x v="2392"/>
    <n v="1"/>
  </r>
  <r>
    <n v="669918"/>
    <d v="2014-05-16T00:00:00"/>
    <d v="1899-12-30T10:31:56"/>
    <x v="1"/>
    <x v="1"/>
    <x v="0"/>
    <x v="12"/>
    <x v="2393"/>
    <n v="0"/>
  </r>
  <r>
    <n v="643853"/>
    <d v="2014-05-16T00:00:00"/>
    <d v="1899-12-30T14:07:00"/>
    <x v="1"/>
    <x v="0"/>
    <x v="0"/>
    <x v="12"/>
    <x v="2394"/>
    <n v="0"/>
  </r>
  <r>
    <n v="519485"/>
    <d v="2014-07-21T00:00:00"/>
    <d v="1899-12-30T13:51:14"/>
    <x v="0"/>
    <x v="0"/>
    <x v="0"/>
    <x v="12"/>
    <x v="2395"/>
    <n v="1"/>
  </r>
  <r>
    <n v="470319"/>
    <d v="2014-07-21T00:00:00"/>
    <d v="1899-12-30T13:51:36"/>
    <x v="0"/>
    <x v="1"/>
    <x v="0"/>
    <x v="12"/>
    <x v="2396"/>
    <n v="1"/>
  </r>
  <r>
    <n v="136603"/>
    <d v="2014-07-21T00:00:00"/>
    <d v="1899-12-30T13:54:07"/>
    <x v="0"/>
    <x v="0"/>
    <x v="0"/>
    <x v="12"/>
    <x v="2397"/>
    <n v="1"/>
  </r>
  <r>
    <n v="570313"/>
    <d v="2014-07-22T00:00:00"/>
    <d v="1899-12-30T22:39:56"/>
    <x v="0"/>
    <x v="0"/>
    <x v="0"/>
    <x v="12"/>
    <x v="2398"/>
    <n v="1"/>
  </r>
  <r>
    <n v="460608"/>
    <d v="2014-08-13T00:00:00"/>
    <d v="1899-12-30T09:31:53"/>
    <x v="0"/>
    <x v="1"/>
    <x v="0"/>
    <x v="12"/>
    <x v="2399"/>
    <n v="1"/>
  </r>
  <r>
    <n v="504728"/>
    <d v="2014-08-17T00:00:00"/>
    <d v="1899-12-30T13:14:51"/>
    <x v="0"/>
    <x v="0"/>
    <x v="0"/>
    <x v="12"/>
    <x v="2400"/>
    <n v="1"/>
  </r>
  <r>
    <n v="701162"/>
    <d v="2014-08-24T00:00:00"/>
    <d v="1899-12-30T18:59:06"/>
    <x v="0"/>
    <x v="0"/>
    <x v="0"/>
    <x v="12"/>
    <x v="2401"/>
    <n v="1"/>
  </r>
  <r>
    <n v="783986"/>
    <d v="2014-08-27T00:00:00"/>
    <d v="1899-12-30T23:41:27"/>
    <x v="1"/>
    <x v="1"/>
    <x v="0"/>
    <x v="12"/>
    <x v="2402"/>
    <n v="0"/>
  </r>
  <r>
    <n v="801518"/>
    <d v="2014-08-27T00:00:00"/>
    <d v="1899-12-30T23:45:13"/>
    <x v="0"/>
    <x v="0"/>
    <x v="0"/>
    <x v="12"/>
    <x v="2403"/>
    <n v="1"/>
  </r>
  <r>
    <n v="528678"/>
    <d v="2014-07-10T00:00:00"/>
    <d v="1899-12-30T09:32:36"/>
    <x v="0"/>
    <x v="1"/>
    <x v="0"/>
    <x v="12"/>
    <x v="2404"/>
    <n v="1"/>
  </r>
  <r>
    <n v="845864"/>
    <d v="2014-07-10T00:00:00"/>
    <d v="1899-12-30T09:35:19"/>
    <x v="0"/>
    <x v="0"/>
    <x v="0"/>
    <x v="12"/>
    <x v="2405"/>
    <n v="1"/>
  </r>
  <r>
    <n v="897733"/>
    <d v="2014-05-02T00:00:00"/>
    <d v="1899-12-30T09:31:35"/>
    <x v="0"/>
    <x v="0"/>
    <x v="1"/>
    <x v="3"/>
    <x v="2406"/>
    <n v="1"/>
  </r>
  <r>
    <n v="916320"/>
    <d v="2014-08-27T00:00:00"/>
    <d v="1899-12-30T10:26:41"/>
    <x v="1"/>
    <x v="1"/>
    <x v="1"/>
    <x v="3"/>
    <x v="2407"/>
    <n v="0"/>
  </r>
  <r>
    <n v="280502"/>
    <d v="2014-05-02T00:00:00"/>
    <d v="1899-12-30T13:39:26"/>
    <x v="0"/>
    <x v="0"/>
    <x v="0"/>
    <x v="12"/>
    <x v="2408"/>
    <n v="1"/>
  </r>
  <r>
    <n v="485417"/>
    <d v="2014-07-07T00:00:00"/>
    <d v="1899-12-30T09:32:36"/>
    <x v="0"/>
    <x v="0"/>
    <x v="0"/>
    <x v="12"/>
    <x v="2409"/>
    <n v="1"/>
  </r>
  <r>
    <n v="940140"/>
    <d v="2014-05-26T00:00:00"/>
    <d v="1899-12-30T09:31:37"/>
    <x v="1"/>
    <x v="1"/>
    <x v="3"/>
    <x v="6"/>
    <x v="2410"/>
    <n v="0"/>
  </r>
  <r>
    <n v="310088"/>
    <d v="2014-05-26T00:00:00"/>
    <d v="1899-12-30T09:32:12"/>
    <x v="0"/>
    <x v="2"/>
    <x v="3"/>
    <x v="6"/>
    <x v="2411"/>
    <n v="1"/>
  </r>
  <r>
    <n v="44958"/>
    <d v="2014-07-14T00:00:00"/>
    <d v="1899-12-30T09:31:31"/>
    <x v="0"/>
    <x v="0"/>
    <x v="1"/>
    <x v="1"/>
    <x v="2412"/>
    <n v="1"/>
  </r>
  <r>
    <n v="541978"/>
    <d v="2014-07-14T00:00:00"/>
    <d v="1899-12-30T09:32:01"/>
    <x v="0"/>
    <x v="1"/>
    <x v="1"/>
    <x v="1"/>
    <x v="2413"/>
    <n v="1"/>
  </r>
  <r>
    <n v="756546"/>
    <d v="2014-07-14T00:00:00"/>
    <d v="1899-12-30T09:32:30"/>
    <x v="1"/>
    <x v="0"/>
    <x v="1"/>
    <x v="1"/>
    <x v="2414"/>
    <n v="0"/>
  </r>
  <r>
    <n v="958202"/>
    <d v="2014-07-14T00:00:00"/>
    <d v="1899-12-30T09:32:59"/>
    <x v="0"/>
    <x v="1"/>
    <x v="1"/>
    <x v="1"/>
    <x v="2415"/>
    <n v="1"/>
  </r>
  <r>
    <n v="120464"/>
    <d v="2014-06-09T00:00:00"/>
    <d v="1899-12-30T11:59:52"/>
    <x v="0"/>
    <x v="2"/>
    <x v="1"/>
    <x v="1"/>
    <x v="2416"/>
    <n v="1"/>
  </r>
  <r>
    <n v="333113"/>
    <d v="2014-05-13T00:00:00"/>
    <d v="1899-12-30T14:11:25"/>
    <x v="0"/>
    <x v="1"/>
    <x v="4"/>
    <x v="1"/>
    <x v="2417"/>
    <n v="1"/>
  </r>
  <r>
    <n v="813940"/>
    <d v="2014-05-13T00:00:00"/>
    <d v="1899-12-30T14:13:04"/>
    <x v="0"/>
    <x v="0"/>
    <x v="4"/>
    <x v="1"/>
    <x v="2418"/>
    <n v="1"/>
  </r>
  <r>
    <n v="899825"/>
    <d v="2014-05-22T00:00:00"/>
    <d v="1899-12-30T09:08:20"/>
    <x v="0"/>
    <x v="0"/>
    <x v="4"/>
    <x v="1"/>
    <x v="2419"/>
    <n v="1"/>
  </r>
  <r>
    <n v="820704"/>
    <d v="2014-05-22T00:00:00"/>
    <d v="1899-12-30T09:10:45"/>
    <x v="1"/>
    <x v="1"/>
    <x v="4"/>
    <x v="1"/>
    <x v="2420"/>
    <n v="0"/>
  </r>
  <r>
    <n v="958425"/>
    <d v="2014-05-22T00:00:00"/>
    <d v="1899-12-30T09:15:14"/>
    <x v="1"/>
    <x v="0"/>
    <x v="4"/>
    <x v="1"/>
    <x v="2421"/>
    <n v="0"/>
  </r>
  <r>
    <n v="37226"/>
    <d v="2014-07-29T00:00:00"/>
    <d v="1899-12-30T09:33:28"/>
    <x v="1"/>
    <x v="0"/>
    <x v="4"/>
    <x v="1"/>
    <x v="2422"/>
    <n v="0"/>
  </r>
  <r>
    <n v="325608"/>
    <d v="2014-07-29T00:00:00"/>
    <d v="1899-12-30T09:36:39"/>
    <x v="0"/>
    <x v="1"/>
    <x v="4"/>
    <x v="1"/>
    <x v="2423"/>
    <n v="1"/>
  </r>
  <r>
    <n v="458506"/>
    <d v="2014-08-08T00:00:00"/>
    <d v="1899-12-30T11:55:51"/>
    <x v="1"/>
    <x v="0"/>
    <x v="4"/>
    <x v="1"/>
    <x v="2424"/>
    <n v="0"/>
  </r>
  <r>
    <n v="814821"/>
    <d v="2014-08-09T00:00:00"/>
    <d v="1899-12-30T10:18:31"/>
    <x v="0"/>
    <x v="1"/>
    <x v="4"/>
    <x v="1"/>
    <x v="2425"/>
    <n v="1"/>
  </r>
  <r>
    <n v="786486"/>
    <d v="2014-08-09T00:00:00"/>
    <d v="1899-12-30T10:16:36"/>
    <x v="0"/>
    <x v="2"/>
    <x v="4"/>
    <x v="1"/>
    <x v="2426"/>
    <n v="1"/>
  </r>
  <r>
    <n v="288890"/>
    <d v="2014-07-29T00:00:00"/>
    <d v="1899-12-30T09:32:33"/>
    <x v="0"/>
    <x v="2"/>
    <x v="4"/>
    <x v="12"/>
    <x v="2427"/>
    <n v="1"/>
  </r>
  <r>
    <n v="507841"/>
    <d v="2014-07-23T00:00:00"/>
    <d v="1899-12-30T09:31:56"/>
    <x v="0"/>
    <x v="0"/>
    <x v="6"/>
    <x v="12"/>
    <x v="2428"/>
    <n v="1"/>
  </r>
  <r>
    <n v="768604"/>
    <d v="2014-06-10T00:00:00"/>
    <d v="1899-12-30T07:06:47"/>
    <x v="0"/>
    <x v="0"/>
    <x v="1"/>
    <x v="3"/>
    <x v="2429"/>
    <n v="1"/>
  </r>
  <r>
    <n v="711758"/>
    <d v="2014-06-02T00:00:00"/>
    <d v="1899-12-30T07:56:23"/>
    <x v="0"/>
    <x v="2"/>
    <x v="0"/>
    <x v="12"/>
    <x v="2430"/>
    <n v="1"/>
  </r>
  <r>
    <n v="441695"/>
    <d v="2014-06-09T00:00:00"/>
    <d v="1899-12-30T14:06:28"/>
    <x v="0"/>
    <x v="0"/>
    <x v="0"/>
    <x v="12"/>
    <x v="2431"/>
    <n v="1"/>
  </r>
  <r>
    <n v="961095"/>
    <d v="2014-05-01T00:00:00"/>
    <d v="1899-12-30T18:40:53"/>
    <x v="1"/>
    <x v="1"/>
    <x v="3"/>
    <x v="1"/>
    <x v="2432"/>
    <n v="0"/>
  </r>
  <r>
    <n v="86378"/>
    <d v="2014-05-01T00:00:00"/>
    <d v="1899-12-30T18:41:24"/>
    <x v="1"/>
    <x v="1"/>
    <x v="3"/>
    <x v="1"/>
    <x v="2433"/>
    <n v="0"/>
  </r>
  <r>
    <n v="128693"/>
    <d v="2014-05-01T00:00:00"/>
    <d v="1899-12-30T18:44:15"/>
    <x v="1"/>
    <x v="1"/>
    <x v="3"/>
    <x v="1"/>
    <x v="653"/>
    <n v="0"/>
  </r>
  <r>
    <n v="916106"/>
    <d v="2014-05-01T00:00:00"/>
    <d v="1899-12-30T18:44:52"/>
    <x v="0"/>
    <x v="1"/>
    <x v="3"/>
    <x v="1"/>
    <x v="2434"/>
    <n v="1"/>
  </r>
  <r>
    <n v="170008"/>
    <d v="2014-05-06T00:00:00"/>
    <d v="1899-12-30T07:45:36"/>
    <x v="0"/>
    <x v="1"/>
    <x v="3"/>
    <x v="1"/>
    <x v="2435"/>
    <n v="1"/>
  </r>
  <r>
    <n v="864459"/>
    <d v="2014-05-06T00:00:00"/>
    <d v="1899-12-30T07:46:02"/>
    <x v="1"/>
    <x v="1"/>
    <x v="3"/>
    <x v="1"/>
    <x v="2436"/>
    <n v="0"/>
  </r>
  <r>
    <n v="438564"/>
    <d v="2014-05-07T00:00:00"/>
    <d v="1899-12-30T07:14:24"/>
    <x v="0"/>
    <x v="1"/>
    <x v="3"/>
    <x v="1"/>
    <x v="2437"/>
    <n v="1"/>
  </r>
  <r>
    <n v="67450"/>
    <d v="2014-05-07T00:00:00"/>
    <d v="1899-12-30T07:14:51"/>
    <x v="0"/>
    <x v="1"/>
    <x v="3"/>
    <x v="1"/>
    <x v="2438"/>
    <n v="1"/>
  </r>
  <r>
    <n v="958601"/>
    <d v="2014-05-07T00:00:00"/>
    <d v="1899-12-30T07:15:54"/>
    <x v="1"/>
    <x v="1"/>
    <x v="3"/>
    <x v="1"/>
    <x v="2439"/>
    <n v="0"/>
  </r>
  <r>
    <n v="578891"/>
    <d v="2014-05-07T00:00:00"/>
    <d v="1899-12-30T07:17:24"/>
    <x v="0"/>
    <x v="1"/>
    <x v="3"/>
    <x v="1"/>
    <x v="2440"/>
    <n v="1"/>
  </r>
  <r>
    <n v="662943"/>
    <d v="2014-06-19T00:00:00"/>
    <d v="1899-12-30T09:35:47"/>
    <x v="1"/>
    <x v="1"/>
    <x v="3"/>
    <x v="1"/>
    <x v="2441"/>
    <n v="0"/>
  </r>
  <r>
    <n v="365930"/>
    <d v="2014-07-01T00:00:00"/>
    <d v="1899-12-30T12:18:15"/>
    <x v="0"/>
    <x v="1"/>
    <x v="3"/>
    <x v="1"/>
    <x v="2442"/>
    <n v="1"/>
  </r>
  <r>
    <n v="830972"/>
    <d v="2014-07-01T00:00:00"/>
    <d v="1899-12-30T12:19:13"/>
    <x v="0"/>
    <x v="1"/>
    <x v="3"/>
    <x v="1"/>
    <x v="2443"/>
    <n v="1"/>
  </r>
  <r>
    <n v="222693"/>
    <d v="2014-07-07T00:00:00"/>
    <d v="1899-12-30T18:39:46"/>
    <x v="0"/>
    <x v="1"/>
    <x v="3"/>
    <x v="1"/>
    <x v="2444"/>
    <n v="1"/>
  </r>
  <r>
    <n v="847855"/>
    <d v="2014-08-06T00:00:00"/>
    <d v="1899-12-30T17:10:11"/>
    <x v="0"/>
    <x v="1"/>
    <x v="3"/>
    <x v="1"/>
    <x v="2445"/>
    <n v="1"/>
  </r>
  <r>
    <n v="924284"/>
    <d v="2014-08-07T00:00:00"/>
    <d v="1899-12-30T19:22:21"/>
    <x v="0"/>
    <x v="1"/>
    <x v="3"/>
    <x v="1"/>
    <x v="2446"/>
    <n v="1"/>
  </r>
  <r>
    <n v="873172"/>
    <d v="2014-08-07T00:00:00"/>
    <d v="1899-12-30T19:22:56"/>
    <x v="1"/>
    <x v="1"/>
    <x v="3"/>
    <x v="1"/>
    <x v="2447"/>
    <n v="0"/>
  </r>
  <r>
    <n v="373642"/>
    <d v="2014-05-03T00:00:00"/>
    <d v="1899-12-30T15:47:11"/>
    <x v="1"/>
    <x v="0"/>
    <x v="1"/>
    <x v="3"/>
    <x v="2448"/>
    <n v="0"/>
  </r>
  <r>
    <n v="116106"/>
    <d v="2014-05-03T00:00:00"/>
    <d v="1899-12-30T15:51:23"/>
    <x v="0"/>
    <x v="0"/>
    <x v="1"/>
    <x v="3"/>
    <x v="2449"/>
    <n v="1"/>
  </r>
  <r>
    <n v="908028"/>
    <d v="2014-05-10T00:00:00"/>
    <d v="1899-12-30T10:07:15"/>
    <x v="0"/>
    <x v="1"/>
    <x v="1"/>
    <x v="3"/>
    <x v="2450"/>
    <n v="1"/>
  </r>
  <r>
    <n v="479146"/>
    <d v="2014-05-19T00:00:00"/>
    <d v="1899-12-30T08:15:23"/>
    <x v="0"/>
    <x v="0"/>
    <x v="1"/>
    <x v="3"/>
    <x v="2451"/>
    <n v="1"/>
  </r>
  <r>
    <n v="21133"/>
    <d v="2014-06-05T00:00:00"/>
    <d v="1899-12-30T12:19:45"/>
    <x v="0"/>
    <x v="1"/>
    <x v="1"/>
    <x v="12"/>
    <x v="2452"/>
    <n v="1"/>
  </r>
  <r>
    <n v="296290"/>
    <d v="2014-07-18T00:00:00"/>
    <d v="1899-12-30T09:32:33"/>
    <x v="0"/>
    <x v="2"/>
    <x v="1"/>
    <x v="12"/>
    <x v="2453"/>
    <n v="1"/>
  </r>
  <r>
    <n v="85171"/>
    <d v="2014-07-31T00:00:00"/>
    <d v="1899-12-30T20:05:18"/>
    <x v="1"/>
    <x v="0"/>
    <x v="1"/>
    <x v="12"/>
    <x v="2454"/>
    <n v="0"/>
  </r>
  <r>
    <n v="955191"/>
    <d v="2014-07-31T00:00:00"/>
    <d v="1899-12-30T20:05:42"/>
    <x v="1"/>
    <x v="0"/>
    <x v="1"/>
    <x v="12"/>
    <x v="2455"/>
    <n v="0"/>
  </r>
  <r>
    <n v="994969"/>
    <d v="2014-08-20T00:00:00"/>
    <d v="1899-12-30T18:00:02"/>
    <x v="1"/>
    <x v="0"/>
    <x v="1"/>
    <x v="12"/>
    <x v="2456"/>
    <n v="0"/>
  </r>
  <r>
    <n v="319712"/>
    <d v="2014-08-20T00:00:00"/>
    <d v="1899-12-30T18:03:32"/>
    <x v="0"/>
    <x v="0"/>
    <x v="1"/>
    <x v="12"/>
    <x v="2457"/>
    <n v="1"/>
  </r>
  <r>
    <n v="572047"/>
    <d v="2014-05-02T00:00:00"/>
    <d v="1899-12-30T07:01:12"/>
    <x v="0"/>
    <x v="0"/>
    <x v="1"/>
    <x v="12"/>
    <x v="2458"/>
    <n v="1"/>
  </r>
  <r>
    <n v="537930"/>
    <d v="2014-05-20T00:00:00"/>
    <d v="1899-12-30T18:34:56"/>
    <x v="1"/>
    <x v="0"/>
    <x v="1"/>
    <x v="12"/>
    <x v="2459"/>
    <n v="0"/>
  </r>
  <r>
    <n v="374678"/>
    <d v="2014-05-20T00:00:00"/>
    <d v="1899-12-30T18:33:58"/>
    <x v="0"/>
    <x v="1"/>
    <x v="1"/>
    <x v="12"/>
    <x v="2460"/>
    <n v="1"/>
  </r>
  <r>
    <n v="333993"/>
    <d v="2014-05-20T00:00:00"/>
    <d v="1899-12-30T18:34:25"/>
    <x v="1"/>
    <x v="1"/>
    <x v="1"/>
    <x v="12"/>
    <x v="2461"/>
    <n v="0"/>
  </r>
  <r>
    <n v="13367"/>
    <d v="2014-05-20T00:00:00"/>
    <d v="1899-12-30T18:35:00"/>
    <x v="0"/>
    <x v="1"/>
    <x v="1"/>
    <x v="12"/>
    <x v="2462"/>
    <n v="1"/>
  </r>
  <r>
    <n v="663884"/>
    <d v="2014-05-20T00:00:00"/>
    <d v="1899-12-30T18:34:48"/>
    <x v="1"/>
    <x v="1"/>
    <x v="1"/>
    <x v="12"/>
    <x v="2463"/>
    <n v="0"/>
  </r>
  <r>
    <n v="96144"/>
    <d v="2014-06-30T00:00:00"/>
    <d v="1899-12-30T09:31:33"/>
    <x v="0"/>
    <x v="0"/>
    <x v="1"/>
    <x v="12"/>
    <x v="2464"/>
    <n v="1"/>
  </r>
  <r>
    <n v="932226"/>
    <d v="2014-06-30T00:00:00"/>
    <d v="1899-12-30T09:32:10"/>
    <x v="1"/>
    <x v="2"/>
    <x v="1"/>
    <x v="12"/>
    <x v="2465"/>
    <n v="0"/>
  </r>
  <r>
    <n v="727147"/>
    <d v="2014-07-07T00:00:00"/>
    <d v="1899-12-30T07:30:39"/>
    <x v="0"/>
    <x v="1"/>
    <x v="1"/>
    <x v="12"/>
    <x v="2466"/>
    <n v="1"/>
  </r>
  <r>
    <n v="613982"/>
    <d v="2014-07-07T00:00:00"/>
    <d v="1899-12-30T07:30:57"/>
    <x v="0"/>
    <x v="1"/>
    <x v="1"/>
    <x v="12"/>
    <x v="2467"/>
    <n v="1"/>
  </r>
  <r>
    <n v="982147"/>
    <d v="2014-07-07T00:00:00"/>
    <d v="1899-12-30T07:31:31"/>
    <x v="0"/>
    <x v="1"/>
    <x v="1"/>
    <x v="12"/>
    <x v="2468"/>
    <n v="1"/>
  </r>
  <r>
    <n v="903769"/>
    <d v="2014-07-07T00:00:00"/>
    <d v="1899-12-30T17:19:57"/>
    <x v="0"/>
    <x v="0"/>
    <x v="1"/>
    <x v="12"/>
    <x v="2469"/>
    <n v="1"/>
  </r>
  <r>
    <n v="555757"/>
    <d v="2014-07-07T00:00:00"/>
    <d v="1899-12-30T17:21:08"/>
    <x v="0"/>
    <x v="0"/>
    <x v="1"/>
    <x v="12"/>
    <x v="2470"/>
    <n v="1"/>
  </r>
  <r>
    <n v="247562"/>
    <d v="2014-07-14T00:00:00"/>
    <d v="1899-12-30T16:22:36"/>
    <x v="0"/>
    <x v="0"/>
    <x v="1"/>
    <x v="12"/>
    <x v="2471"/>
    <n v="1"/>
  </r>
  <r>
    <n v="502577"/>
    <d v="2014-05-10T00:00:00"/>
    <d v="1899-12-30T16:12:27"/>
    <x v="1"/>
    <x v="0"/>
    <x v="0"/>
    <x v="6"/>
    <x v="2472"/>
    <n v="0"/>
  </r>
  <r>
    <n v="821989"/>
    <d v="2014-05-10T00:00:00"/>
    <d v="1899-12-30T16:16:30"/>
    <x v="0"/>
    <x v="0"/>
    <x v="0"/>
    <x v="6"/>
    <x v="2473"/>
    <n v="1"/>
  </r>
  <r>
    <n v="287204"/>
    <d v="2014-05-30T00:00:00"/>
    <d v="1899-12-30T19:14:55"/>
    <x v="0"/>
    <x v="1"/>
    <x v="0"/>
    <x v="6"/>
    <x v="2474"/>
    <n v="1"/>
  </r>
  <r>
    <n v="594927"/>
    <d v="2014-05-30T00:00:00"/>
    <d v="1899-12-30T19:15:14"/>
    <x v="0"/>
    <x v="0"/>
    <x v="0"/>
    <x v="6"/>
    <x v="2475"/>
    <n v="1"/>
  </r>
  <r>
    <n v="33296"/>
    <d v="2014-05-30T00:00:00"/>
    <d v="1899-12-30T19:16:35"/>
    <x v="1"/>
    <x v="1"/>
    <x v="0"/>
    <x v="6"/>
    <x v="2476"/>
    <n v="0"/>
  </r>
  <r>
    <n v="449101"/>
    <d v="2014-06-19T00:00:00"/>
    <d v="1899-12-30T17:03:26"/>
    <x v="0"/>
    <x v="0"/>
    <x v="0"/>
    <x v="6"/>
    <x v="2477"/>
    <n v="1"/>
  </r>
  <r>
    <n v="218656"/>
    <d v="2014-06-19T00:00:00"/>
    <d v="1899-12-30T17:04:39"/>
    <x v="1"/>
    <x v="1"/>
    <x v="0"/>
    <x v="6"/>
    <x v="2478"/>
    <n v="0"/>
  </r>
  <r>
    <n v="297160"/>
    <d v="2014-06-19T00:00:00"/>
    <d v="1899-12-30T17:06:31"/>
    <x v="0"/>
    <x v="0"/>
    <x v="0"/>
    <x v="6"/>
    <x v="2479"/>
    <n v="1"/>
  </r>
  <r>
    <n v="876797"/>
    <d v="2014-05-21T00:00:00"/>
    <d v="1899-12-30T07:53:51"/>
    <x v="0"/>
    <x v="0"/>
    <x v="1"/>
    <x v="3"/>
    <x v="2480"/>
    <n v="1"/>
  </r>
  <r>
    <n v="202191"/>
    <d v="2014-05-22T00:00:00"/>
    <d v="1899-12-30T15:58:25"/>
    <x v="1"/>
    <x v="1"/>
    <x v="7"/>
    <x v="6"/>
    <x v="2481"/>
    <n v="0"/>
  </r>
  <r>
    <n v="830375"/>
    <d v="2014-05-22T00:00:00"/>
    <d v="1899-12-30T15:58:32"/>
    <x v="1"/>
    <x v="2"/>
    <x v="7"/>
    <x v="6"/>
    <x v="2482"/>
    <n v="0"/>
  </r>
  <r>
    <n v="428887"/>
    <d v="2014-07-07T00:00:00"/>
    <d v="1899-12-30T09:31:50"/>
    <x v="0"/>
    <x v="2"/>
    <x v="7"/>
    <x v="6"/>
    <x v="2483"/>
    <n v="1"/>
  </r>
  <r>
    <n v="58980"/>
    <d v="2014-07-24T00:00:00"/>
    <d v="1899-12-30T10:11:44"/>
    <x v="0"/>
    <x v="1"/>
    <x v="7"/>
    <x v="6"/>
    <x v="2484"/>
    <n v="1"/>
  </r>
  <r>
    <n v="378816"/>
    <d v="2014-07-17T00:00:00"/>
    <d v="1899-12-30T13:42:41"/>
    <x v="0"/>
    <x v="0"/>
    <x v="1"/>
    <x v="5"/>
    <x v="2485"/>
    <n v="1"/>
  </r>
  <r>
    <n v="859719"/>
    <d v="2014-06-04T00:00:00"/>
    <d v="1899-12-30T09:34:58"/>
    <x v="0"/>
    <x v="1"/>
    <x v="1"/>
    <x v="3"/>
    <x v="2486"/>
    <n v="1"/>
  </r>
  <r>
    <n v="199439"/>
    <d v="2014-05-01T00:00:00"/>
    <d v="1899-12-30T09:31:49"/>
    <x v="0"/>
    <x v="0"/>
    <x v="0"/>
    <x v="1"/>
    <x v="2487"/>
    <n v="1"/>
  </r>
  <r>
    <n v="855169"/>
    <d v="2014-08-29T00:00:00"/>
    <d v="1899-12-30T10:47:44"/>
    <x v="0"/>
    <x v="0"/>
    <x v="0"/>
    <x v="3"/>
    <x v="2488"/>
    <n v="1"/>
  </r>
  <r>
    <n v="196497"/>
    <d v="2014-08-29T00:00:00"/>
    <d v="1899-12-30T10:48:59"/>
    <x v="1"/>
    <x v="1"/>
    <x v="0"/>
    <x v="3"/>
    <x v="2489"/>
    <n v="0"/>
  </r>
  <r>
    <n v="592984"/>
    <d v="2014-08-29T00:00:00"/>
    <d v="1899-12-30T10:51:55"/>
    <x v="0"/>
    <x v="0"/>
    <x v="0"/>
    <x v="3"/>
    <x v="2490"/>
    <n v="1"/>
  </r>
  <r>
    <n v="383744"/>
    <d v="2014-07-10T00:00:00"/>
    <d v="1899-12-30T13:47:44"/>
    <x v="1"/>
    <x v="0"/>
    <x v="1"/>
    <x v="8"/>
    <x v="2491"/>
    <n v="0"/>
  </r>
  <r>
    <n v="671729"/>
    <d v="2014-07-11T00:00:00"/>
    <d v="1899-12-30T17:56:07"/>
    <x v="0"/>
    <x v="0"/>
    <x v="1"/>
    <x v="8"/>
    <x v="2492"/>
    <n v="1"/>
  </r>
  <r>
    <n v="901083"/>
    <d v="2014-06-06T00:00:00"/>
    <d v="1899-12-30T09:32:17"/>
    <x v="0"/>
    <x v="1"/>
    <x v="0"/>
    <x v="12"/>
    <x v="2493"/>
    <n v="1"/>
  </r>
  <r>
    <n v="691745"/>
    <d v="2014-06-09T00:00:00"/>
    <d v="1899-12-30T14:06:28"/>
    <x v="1"/>
    <x v="0"/>
    <x v="0"/>
    <x v="7"/>
    <x v="2494"/>
    <n v="0"/>
  </r>
  <r>
    <n v="849211"/>
    <d v="2014-06-09T00:00:00"/>
    <d v="1899-12-30T14:09:33"/>
    <x v="0"/>
    <x v="1"/>
    <x v="0"/>
    <x v="7"/>
    <x v="2495"/>
    <n v="1"/>
  </r>
  <r>
    <n v="486945"/>
    <d v="2014-05-02T00:00:00"/>
    <d v="1899-12-30T09:32:12"/>
    <x v="0"/>
    <x v="0"/>
    <x v="0"/>
    <x v="1"/>
    <x v="2496"/>
    <n v="1"/>
  </r>
  <r>
    <n v="295468"/>
    <d v="2014-05-09T00:00:00"/>
    <d v="1899-12-30T08:01:06"/>
    <x v="1"/>
    <x v="1"/>
    <x v="0"/>
    <x v="1"/>
    <x v="2497"/>
    <n v="0"/>
  </r>
  <r>
    <n v="605701"/>
    <d v="2014-05-09T00:00:00"/>
    <d v="1899-12-30T08:03:38"/>
    <x v="0"/>
    <x v="1"/>
    <x v="0"/>
    <x v="1"/>
    <x v="2498"/>
    <n v="1"/>
  </r>
  <r>
    <n v="274207"/>
    <d v="2014-05-09T00:00:00"/>
    <d v="1899-12-30T08:04:05"/>
    <x v="0"/>
    <x v="1"/>
    <x v="0"/>
    <x v="1"/>
    <x v="2499"/>
    <n v="1"/>
  </r>
  <r>
    <n v="269765"/>
    <d v="2014-05-09T00:00:00"/>
    <d v="1899-12-30T08:05:01"/>
    <x v="1"/>
    <x v="1"/>
    <x v="0"/>
    <x v="1"/>
    <x v="2500"/>
    <n v="0"/>
  </r>
  <r>
    <n v="46366"/>
    <d v="2014-06-30T00:00:00"/>
    <d v="1899-12-30T09:33:35"/>
    <x v="0"/>
    <x v="2"/>
    <x v="1"/>
    <x v="7"/>
    <x v="2501"/>
    <n v="1"/>
  </r>
  <r>
    <n v="133498"/>
    <d v="2014-06-30T00:00:00"/>
    <d v="1899-12-30T09:32:03"/>
    <x v="1"/>
    <x v="0"/>
    <x v="1"/>
    <x v="6"/>
    <x v="2502"/>
    <n v="0"/>
  </r>
  <r>
    <n v="876103"/>
    <d v="2014-06-30T00:00:00"/>
    <d v="1899-12-30T13:01:40"/>
    <x v="0"/>
    <x v="0"/>
    <x v="1"/>
    <x v="6"/>
    <x v="2503"/>
    <n v="1"/>
  </r>
  <r>
    <n v="228080"/>
    <d v="2014-06-30T00:00:00"/>
    <d v="1899-12-30T13:02:36"/>
    <x v="1"/>
    <x v="0"/>
    <x v="1"/>
    <x v="6"/>
    <x v="2504"/>
    <n v="0"/>
  </r>
  <r>
    <n v="447318"/>
    <d v="2014-05-31T00:00:00"/>
    <d v="1899-12-30T08:28:37"/>
    <x v="0"/>
    <x v="0"/>
    <x v="1"/>
    <x v="0"/>
    <x v="1037"/>
    <n v="1"/>
  </r>
  <r>
    <n v="806805"/>
    <d v="2014-05-31T00:00:00"/>
    <d v="1899-12-30T08:29:15"/>
    <x v="0"/>
    <x v="1"/>
    <x v="1"/>
    <x v="0"/>
    <x v="2505"/>
    <n v="1"/>
  </r>
  <r>
    <n v="143505"/>
    <d v="2014-06-09T00:00:00"/>
    <d v="1899-12-30T09:31:24"/>
    <x v="1"/>
    <x v="0"/>
    <x v="1"/>
    <x v="12"/>
    <x v="2506"/>
    <n v="0"/>
  </r>
  <r>
    <n v="95009"/>
    <d v="2014-08-05T00:00:00"/>
    <d v="1899-12-30T08:27:33"/>
    <x v="0"/>
    <x v="1"/>
    <x v="1"/>
    <x v="12"/>
    <x v="2507"/>
    <n v="1"/>
  </r>
  <r>
    <n v="265974"/>
    <d v="2014-08-05T00:00:00"/>
    <d v="1899-12-30T08:28:35"/>
    <x v="1"/>
    <x v="1"/>
    <x v="1"/>
    <x v="12"/>
    <x v="1720"/>
    <n v="0"/>
  </r>
  <r>
    <n v="139428"/>
    <d v="2014-08-20T00:00:00"/>
    <d v="1899-12-30T08:35:55"/>
    <x v="1"/>
    <x v="0"/>
    <x v="1"/>
    <x v="12"/>
    <x v="2508"/>
    <n v="0"/>
  </r>
  <r>
    <n v="416679"/>
    <d v="2014-08-20T00:00:00"/>
    <d v="1899-12-30T08:36:22"/>
    <x v="1"/>
    <x v="0"/>
    <x v="1"/>
    <x v="12"/>
    <x v="2509"/>
    <n v="0"/>
  </r>
  <r>
    <n v="385054"/>
    <d v="2014-07-08T00:00:00"/>
    <d v="1899-12-30T09:32:28"/>
    <x v="0"/>
    <x v="1"/>
    <x v="0"/>
    <x v="1"/>
    <x v="2510"/>
    <n v="1"/>
  </r>
  <r>
    <n v="192872"/>
    <d v="2014-07-08T00:00:00"/>
    <d v="1899-12-30T09:34:24"/>
    <x v="0"/>
    <x v="1"/>
    <x v="0"/>
    <x v="1"/>
    <x v="2511"/>
    <n v="1"/>
  </r>
  <r>
    <n v="47827"/>
    <d v="2014-07-08T00:00:00"/>
    <d v="1899-12-30T09:35:18"/>
    <x v="1"/>
    <x v="1"/>
    <x v="0"/>
    <x v="1"/>
    <x v="2512"/>
    <n v="0"/>
  </r>
  <r>
    <n v="461705"/>
    <d v="2014-07-08T00:00:00"/>
    <d v="1899-12-30T09:36:46"/>
    <x v="0"/>
    <x v="1"/>
    <x v="0"/>
    <x v="1"/>
    <x v="2513"/>
    <n v="1"/>
  </r>
  <r>
    <n v="677237"/>
    <d v="2014-07-08T00:00:00"/>
    <d v="1899-12-30T09:37:16"/>
    <x v="1"/>
    <x v="1"/>
    <x v="0"/>
    <x v="1"/>
    <x v="2514"/>
    <n v="0"/>
  </r>
  <r>
    <n v="672458"/>
    <d v="2014-07-17T00:00:00"/>
    <d v="1899-12-30T09:02:51"/>
    <x v="0"/>
    <x v="0"/>
    <x v="0"/>
    <x v="1"/>
    <x v="2515"/>
    <n v="1"/>
  </r>
  <r>
    <n v="108388"/>
    <d v="2014-07-17T00:00:00"/>
    <d v="1899-12-30T09:04:21"/>
    <x v="1"/>
    <x v="1"/>
    <x v="0"/>
    <x v="1"/>
    <x v="2516"/>
    <n v="0"/>
  </r>
  <r>
    <n v="903299"/>
    <d v="2014-07-17T00:00:00"/>
    <d v="1899-12-30T09:05:58"/>
    <x v="1"/>
    <x v="0"/>
    <x v="0"/>
    <x v="1"/>
    <x v="2517"/>
    <n v="0"/>
  </r>
  <r>
    <n v="582029"/>
    <d v="2014-07-17T00:00:00"/>
    <d v="1899-12-30T09:08:14"/>
    <x v="0"/>
    <x v="1"/>
    <x v="0"/>
    <x v="1"/>
    <x v="2518"/>
    <n v="1"/>
  </r>
  <r>
    <n v="117267"/>
    <d v="2014-07-17T00:00:00"/>
    <d v="1899-12-30T09:04:14"/>
    <x v="0"/>
    <x v="1"/>
    <x v="0"/>
    <x v="1"/>
    <x v="2519"/>
    <n v="1"/>
  </r>
  <r>
    <n v="732908"/>
    <d v="2014-05-28T00:00:00"/>
    <d v="1899-12-30T14:05:52"/>
    <x v="1"/>
    <x v="0"/>
    <x v="1"/>
    <x v="1"/>
    <x v="2520"/>
    <n v="0"/>
  </r>
  <r>
    <n v="331082"/>
    <d v="2014-05-28T00:00:00"/>
    <d v="1899-12-30T14:06:13"/>
    <x v="0"/>
    <x v="0"/>
    <x v="1"/>
    <x v="1"/>
    <x v="2521"/>
    <n v="1"/>
  </r>
  <r>
    <n v="737525"/>
    <d v="2014-05-28T00:00:00"/>
    <d v="1899-12-30T14:08:30"/>
    <x v="0"/>
    <x v="0"/>
    <x v="1"/>
    <x v="1"/>
    <x v="2522"/>
    <n v="1"/>
  </r>
  <r>
    <n v="551077"/>
    <d v="2014-05-23T00:00:00"/>
    <d v="1899-12-30T19:52:11"/>
    <x v="1"/>
    <x v="0"/>
    <x v="2"/>
    <x v="1"/>
    <x v="2523"/>
    <n v="0"/>
  </r>
  <r>
    <n v="705137"/>
    <d v="2014-05-29T00:00:00"/>
    <d v="1899-12-30T09:04:57"/>
    <x v="1"/>
    <x v="1"/>
    <x v="2"/>
    <x v="1"/>
    <x v="2524"/>
    <n v="0"/>
  </r>
  <r>
    <n v="240259"/>
    <d v="2014-06-26T00:00:00"/>
    <d v="1899-12-30T17:20:46"/>
    <x v="1"/>
    <x v="0"/>
    <x v="1"/>
    <x v="12"/>
    <x v="2525"/>
    <n v="0"/>
  </r>
  <r>
    <n v="589837"/>
    <d v="2014-07-06T00:00:00"/>
    <d v="1899-12-30T12:57:15"/>
    <x v="0"/>
    <x v="0"/>
    <x v="1"/>
    <x v="12"/>
    <x v="2526"/>
    <n v="1"/>
  </r>
  <r>
    <n v="82580"/>
    <d v="2014-07-06T00:00:00"/>
    <d v="1899-12-30T12:59:24"/>
    <x v="1"/>
    <x v="0"/>
    <x v="1"/>
    <x v="12"/>
    <x v="2527"/>
    <n v="0"/>
  </r>
  <r>
    <n v="865029"/>
    <d v="2014-08-11T00:00:00"/>
    <d v="1899-12-30T10:27:23"/>
    <x v="0"/>
    <x v="0"/>
    <x v="0"/>
    <x v="1"/>
    <x v="2528"/>
    <n v="1"/>
  </r>
  <r>
    <n v="306926"/>
    <d v="2014-08-11T00:00:00"/>
    <d v="1899-12-30T10:28:17"/>
    <x v="1"/>
    <x v="0"/>
    <x v="0"/>
    <x v="1"/>
    <x v="2529"/>
    <n v="0"/>
  </r>
  <r>
    <n v="203851"/>
    <d v="2014-06-20T00:00:00"/>
    <d v="1899-12-30T09:35:07"/>
    <x v="1"/>
    <x v="1"/>
    <x v="0"/>
    <x v="8"/>
    <x v="2530"/>
    <n v="0"/>
  </r>
  <r>
    <n v="735772"/>
    <d v="2014-06-24T00:00:00"/>
    <d v="1899-12-30T19:44:58"/>
    <x v="1"/>
    <x v="0"/>
    <x v="0"/>
    <x v="8"/>
    <x v="2531"/>
    <n v="0"/>
  </r>
  <r>
    <n v="16272"/>
    <d v="2014-06-24T00:00:00"/>
    <d v="1899-12-30T19:45:34"/>
    <x v="0"/>
    <x v="1"/>
    <x v="0"/>
    <x v="8"/>
    <x v="2532"/>
    <n v="1"/>
  </r>
  <r>
    <n v="241011"/>
    <d v="2014-08-01T00:00:00"/>
    <d v="1899-12-30T09:34:02"/>
    <x v="0"/>
    <x v="0"/>
    <x v="0"/>
    <x v="8"/>
    <x v="2533"/>
    <n v="1"/>
  </r>
  <r>
    <n v="592725"/>
    <d v="2014-08-06T00:00:00"/>
    <d v="1899-12-30T14:23:29"/>
    <x v="0"/>
    <x v="0"/>
    <x v="0"/>
    <x v="8"/>
    <x v="2534"/>
    <n v="1"/>
  </r>
  <r>
    <n v="101587"/>
    <d v="2014-08-06T00:00:00"/>
    <d v="1899-12-30T14:25:00"/>
    <x v="0"/>
    <x v="1"/>
    <x v="0"/>
    <x v="8"/>
    <x v="2535"/>
    <n v="1"/>
  </r>
  <r>
    <n v="224763"/>
    <d v="2014-08-06T00:00:00"/>
    <d v="1899-12-30T14:26:06"/>
    <x v="1"/>
    <x v="0"/>
    <x v="0"/>
    <x v="8"/>
    <x v="2536"/>
    <n v="0"/>
  </r>
  <r>
    <n v="134816"/>
    <d v="2014-08-18T00:00:00"/>
    <d v="1899-12-30T14:10:41"/>
    <x v="1"/>
    <x v="0"/>
    <x v="0"/>
    <x v="8"/>
    <x v="2537"/>
    <n v="0"/>
  </r>
  <r>
    <n v="377194"/>
    <d v="2014-08-18T00:00:00"/>
    <d v="1899-12-30T14:11:11"/>
    <x v="0"/>
    <x v="1"/>
    <x v="0"/>
    <x v="8"/>
    <x v="2538"/>
    <n v="1"/>
  </r>
  <r>
    <n v="459107"/>
    <d v="2014-08-16T00:00:00"/>
    <d v="1899-12-30T18:36:10"/>
    <x v="0"/>
    <x v="1"/>
    <x v="0"/>
    <x v="8"/>
    <x v="2539"/>
    <n v="1"/>
  </r>
  <r>
    <n v="625539"/>
    <d v="2014-08-16T00:00:00"/>
    <d v="1899-12-30T18:36:34"/>
    <x v="0"/>
    <x v="0"/>
    <x v="0"/>
    <x v="8"/>
    <x v="2540"/>
    <n v="1"/>
  </r>
  <r>
    <n v="887107"/>
    <d v="2014-08-19T00:00:00"/>
    <d v="1899-12-30T18:21:35"/>
    <x v="1"/>
    <x v="0"/>
    <x v="0"/>
    <x v="8"/>
    <x v="2541"/>
    <n v="0"/>
  </r>
  <r>
    <n v="676220"/>
    <d v="2014-08-29T00:00:00"/>
    <d v="1899-12-30T14:54:19"/>
    <x v="1"/>
    <x v="1"/>
    <x v="0"/>
    <x v="8"/>
    <x v="2542"/>
    <n v="0"/>
  </r>
  <r>
    <n v="370975"/>
    <d v="2014-08-30T00:00:00"/>
    <d v="1899-12-30T19:33:09"/>
    <x v="0"/>
    <x v="0"/>
    <x v="0"/>
    <x v="8"/>
    <x v="2543"/>
    <n v="1"/>
  </r>
  <r>
    <n v="334882"/>
    <d v="2014-08-30T00:00:00"/>
    <d v="1899-12-30T19:34:10"/>
    <x v="1"/>
    <x v="1"/>
    <x v="0"/>
    <x v="8"/>
    <x v="2544"/>
    <n v="0"/>
  </r>
  <r>
    <n v="138713"/>
    <d v="2014-07-11T00:00:00"/>
    <d v="1899-12-30T15:53:34"/>
    <x v="1"/>
    <x v="0"/>
    <x v="6"/>
    <x v="12"/>
    <x v="2545"/>
    <n v="0"/>
  </r>
  <r>
    <n v="862314"/>
    <d v="2014-07-11T00:00:00"/>
    <d v="1899-12-30T15:53:54"/>
    <x v="0"/>
    <x v="0"/>
    <x v="6"/>
    <x v="12"/>
    <x v="2546"/>
    <n v="1"/>
  </r>
  <r>
    <n v="269039"/>
    <d v="2014-07-17T00:00:00"/>
    <d v="1899-12-30T12:19:05"/>
    <x v="0"/>
    <x v="0"/>
    <x v="6"/>
    <x v="12"/>
    <x v="2547"/>
    <n v="1"/>
  </r>
  <r>
    <n v="852330"/>
    <d v="2014-08-22T00:00:00"/>
    <d v="1899-12-30T09:48:37"/>
    <x v="0"/>
    <x v="0"/>
    <x v="6"/>
    <x v="12"/>
    <x v="2548"/>
    <n v="1"/>
  </r>
  <r>
    <n v="92932"/>
    <d v="2014-08-22T00:00:00"/>
    <d v="1899-12-30T09:49:48"/>
    <x v="1"/>
    <x v="0"/>
    <x v="6"/>
    <x v="12"/>
    <x v="2549"/>
    <n v="0"/>
  </r>
  <r>
    <n v="288178"/>
    <d v="2014-06-25T00:00:00"/>
    <d v="1899-12-30T16:23:24"/>
    <x v="0"/>
    <x v="1"/>
    <x v="2"/>
    <x v="6"/>
    <x v="2550"/>
    <n v="1"/>
  </r>
  <r>
    <n v="702282"/>
    <d v="2014-06-25T00:00:00"/>
    <d v="1899-12-30T16:24:13"/>
    <x v="1"/>
    <x v="0"/>
    <x v="2"/>
    <x v="6"/>
    <x v="2551"/>
    <n v="0"/>
  </r>
  <r>
    <n v="756958"/>
    <d v="2014-08-11T00:00:00"/>
    <d v="1899-12-30T09:11:27"/>
    <x v="1"/>
    <x v="0"/>
    <x v="2"/>
    <x v="6"/>
    <x v="2552"/>
    <n v="0"/>
  </r>
  <r>
    <n v="357577"/>
    <d v="2014-08-11T00:00:00"/>
    <d v="1899-12-30T09:14:48"/>
    <x v="0"/>
    <x v="1"/>
    <x v="2"/>
    <x v="6"/>
    <x v="2553"/>
    <n v="1"/>
  </r>
  <r>
    <n v="759016"/>
    <d v="2014-08-22T00:00:00"/>
    <d v="1899-12-30T15:31:30"/>
    <x v="0"/>
    <x v="0"/>
    <x v="2"/>
    <x v="6"/>
    <x v="2554"/>
    <n v="1"/>
  </r>
  <r>
    <n v="401885"/>
    <d v="2014-08-27T00:00:00"/>
    <d v="1899-12-30T15:14:20"/>
    <x v="1"/>
    <x v="1"/>
    <x v="2"/>
    <x v="6"/>
    <x v="2555"/>
    <n v="0"/>
  </r>
  <r>
    <n v="681123"/>
    <d v="2014-08-27T00:00:00"/>
    <d v="1899-12-30T18:32:47"/>
    <x v="0"/>
    <x v="1"/>
    <x v="2"/>
    <x v="6"/>
    <x v="2556"/>
    <n v="1"/>
  </r>
  <r>
    <n v="944455"/>
    <d v="2014-05-21T00:00:00"/>
    <d v="1899-12-30T18:43:10"/>
    <x v="0"/>
    <x v="1"/>
    <x v="1"/>
    <x v="12"/>
    <x v="2557"/>
    <n v="1"/>
  </r>
  <r>
    <n v="977885"/>
    <d v="2014-08-05T00:00:00"/>
    <d v="1899-12-30T09:34:18"/>
    <x v="1"/>
    <x v="0"/>
    <x v="4"/>
    <x v="12"/>
    <x v="2558"/>
    <n v="0"/>
  </r>
  <r>
    <n v="353496"/>
    <d v="2014-05-06T00:00:00"/>
    <d v="1899-12-30T13:18:20"/>
    <x v="0"/>
    <x v="2"/>
    <x v="1"/>
    <x v="6"/>
    <x v="2559"/>
    <n v="1"/>
  </r>
  <r>
    <n v="982553"/>
    <d v="2014-06-03T00:00:00"/>
    <d v="1899-12-30T09:35:10"/>
    <x v="0"/>
    <x v="0"/>
    <x v="1"/>
    <x v="12"/>
    <x v="2560"/>
    <n v="1"/>
  </r>
  <r>
    <n v="934540"/>
    <d v="2014-08-19T00:00:00"/>
    <d v="1899-12-30T09:31:36"/>
    <x v="0"/>
    <x v="0"/>
    <x v="8"/>
    <x v="3"/>
    <x v="2555"/>
    <n v="1"/>
  </r>
  <r>
    <n v="964901"/>
    <d v="2014-08-19T00:00:00"/>
    <d v="1899-12-30T09:35:18"/>
    <x v="0"/>
    <x v="0"/>
    <x v="8"/>
    <x v="3"/>
    <x v="2561"/>
    <n v="1"/>
  </r>
  <r>
    <n v="759940"/>
    <d v="2014-08-19T00:00:00"/>
    <d v="1899-12-30T09:35:57"/>
    <x v="1"/>
    <x v="1"/>
    <x v="8"/>
    <x v="3"/>
    <x v="2562"/>
    <n v="0"/>
  </r>
  <r>
    <n v="362996"/>
    <d v="2014-08-19T00:00:00"/>
    <d v="1899-12-30T09:36:44"/>
    <x v="0"/>
    <x v="0"/>
    <x v="8"/>
    <x v="3"/>
    <x v="2563"/>
    <n v="1"/>
  </r>
  <r>
    <n v="917163"/>
    <d v="2014-07-18T00:00:00"/>
    <d v="1899-12-30T15:38:43"/>
    <x v="1"/>
    <x v="0"/>
    <x v="0"/>
    <x v="3"/>
    <x v="2564"/>
    <n v="0"/>
  </r>
  <r>
    <n v="652692"/>
    <d v="2014-07-18T00:00:00"/>
    <d v="1899-12-30T15:39:07"/>
    <x v="0"/>
    <x v="2"/>
    <x v="0"/>
    <x v="3"/>
    <x v="2565"/>
    <n v="1"/>
  </r>
  <r>
    <n v="23706"/>
    <d v="2014-07-18T00:00:00"/>
    <d v="1899-12-30T15:40:16"/>
    <x v="0"/>
    <x v="2"/>
    <x v="0"/>
    <x v="3"/>
    <x v="2566"/>
    <n v="1"/>
  </r>
  <r>
    <n v="29644"/>
    <d v="2014-07-23T00:00:00"/>
    <d v="1899-12-30T09:18:15"/>
    <x v="1"/>
    <x v="1"/>
    <x v="0"/>
    <x v="3"/>
    <x v="2567"/>
    <n v="0"/>
  </r>
  <r>
    <n v="695963"/>
    <d v="2014-07-23T00:00:00"/>
    <d v="1899-12-30T09:18:44"/>
    <x v="0"/>
    <x v="2"/>
    <x v="0"/>
    <x v="3"/>
    <x v="2568"/>
    <n v="1"/>
  </r>
  <r>
    <n v="603033"/>
    <d v="2014-05-13T00:00:00"/>
    <d v="1899-12-30T10:13:45"/>
    <x v="1"/>
    <x v="1"/>
    <x v="3"/>
    <x v="1"/>
    <x v="2569"/>
    <n v="0"/>
  </r>
  <r>
    <n v="868878"/>
    <d v="2014-05-20T00:00:00"/>
    <d v="1899-12-30T10:53:25"/>
    <x v="0"/>
    <x v="1"/>
    <x v="3"/>
    <x v="1"/>
    <x v="2570"/>
    <n v="1"/>
  </r>
  <r>
    <n v="666894"/>
    <d v="2014-06-13T00:00:00"/>
    <d v="1899-12-30T09:32:13"/>
    <x v="1"/>
    <x v="0"/>
    <x v="1"/>
    <x v="12"/>
    <x v="2571"/>
    <n v="0"/>
  </r>
  <r>
    <n v="121437"/>
    <d v="2014-06-13T00:00:00"/>
    <d v="1899-12-30T09:33:11"/>
    <x v="0"/>
    <x v="1"/>
    <x v="1"/>
    <x v="12"/>
    <x v="2572"/>
    <n v="1"/>
  </r>
  <r>
    <n v="757116"/>
    <d v="2014-06-17T00:00:00"/>
    <d v="1899-12-30T14:45:37"/>
    <x v="1"/>
    <x v="0"/>
    <x v="1"/>
    <x v="12"/>
    <x v="2573"/>
    <n v="0"/>
  </r>
  <r>
    <n v="503722"/>
    <d v="2014-06-17T00:00:00"/>
    <d v="1899-12-30T14:47:56"/>
    <x v="1"/>
    <x v="0"/>
    <x v="1"/>
    <x v="12"/>
    <x v="2574"/>
    <n v="0"/>
  </r>
  <r>
    <n v="643987"/>
    <d v="2014-06-19T00:00:00"/>
    <d v="1899-12-30T15:17:31"/>
    <x v="0"/>
    <x v="0"/>
    <x v="1"/>
    <x v="6"/>
    <x v="2575"/>
    <n v="1"/>
  </r>
  <r>
    <n v="285550"/>
    <d v="2014-06-23T00:00:00"/>
    <d v="1899-12-30T18:09:21"/>
    <x v="0"/>
    <x v="0"/>
    <x v="1"/>
    <x v="6"/>
    <x v="2576"/>
    <n v="1"/>
  </r>
  <r>
    <n v="361677"/>
    <d v="2014-06-23T00:00:00"/>
    <d v="1899-12-30T18:09:51"/>
    <x v="1"/>
    <x v="0"/>
    <x v="1"/>
    <x v="6"/>
    <x v="2577"/>
    <n v="0"/>
  </r>
  <r>
    <n v="891497"/>
    <d v="2014-06-23T00:00:00"/>
    <d v="1899-12-30T18:12:01"/>
    <x v="0"/>
    <x v="0"/>
    <x v="1"/>
    <x v="6"/>
    <x v="2578"/>
    <n v="1"/>
  </r>
  <r>
    <n v="535536"/>
    <d v="2014-07-01T00:00:00"/>
    <d v="1899-12-30T10:26:49"/>
    <x v="0"/>
    <x v="0"/>
    <x v="1"/>
    <x v="1"/>
    <x v="2579"/>
    <n v="1"/>
  </r>
  <r>
    <n v="796883"/>
    <d v="2014-07-15T00:00:00"/>
    <d v="1899-12-30T18:12:59"/>
    <x v="1"/>
    <x v="0"/>
    <x v="1"/>
    <x v="12"/>
    <x v="2580"/>
    <n v="0"/>
  </r>
  <r>
    <n v="445396"/>
    <d v="2014-07-15T00:00:00"/>
    <d v="1899-12-30T18:13:48"/>
    <x v="1"/>
    <x v="0"/>
    <x v="1"/>
    <x v="12"/>
    <x v="2581"/>
    <n v="0"/>
  </r>
  <r>
    <n v="818471"/>
    <d v="2014-08-04T00:00:00"/>
    <d v="1899-12-30T09:32:46"/>
    <x v="1"/>
    <x v="2"/>
    <x v="2"/>
    <x v="1"/>
    <x v="2582"/>
    <n v="0"/>
  </r>
  <r>
    <n v="333889"/>
    <d v="2014-08-13T00:00:00"/>
    <d v="1899-12-30T10:48:54"/>
    <x v="0"/>
    <x v="0"/>
    <x v="2"/>
    <x v="1"/>
    <x v="2583"/>
    <n v="1"/>
  </r>
  <r>
    <n v="455144"/>
    <d v="2014-07-29T00:00:00"/>
    <d v="1899-12-30T09:31:23"/>
    <x v="1"/>
    <x v="0"/>
    <x v="1"/>
    <x v="12"/>
    <x v="2584"/>
    <n v="0"/>
  </r>
  <r>
    <n v="796754"/>
    <d v="2014-06-18T00:00:00"/>
    <d v="1899-12-30T05:03:58"/>
    <x v="1"/>
    <x v="0"/>
    <x v="0"/>
    <x v="3"/>
    <x v="2585"/>
    <n v="0"/>
  </r>
  <r>
    <n v="489817"/>
    <d v="2014-05-28T00:00:00"/>
    <d v="1899-12-30T15:00:48"/>
    <x v="0"/>
    <x v="0"/>
    <x v="1"/>
    <x v="0"/>
    <x v="2586"/>
    <n v="1"/>
  </r>
  <r>
    <n v="396583"/>
    <d v="2014-06-17T00:00:00"/>
    <d v="1899-12-30T09:31:55"/>
    <x v="1"/>
    <x v="1"/>
    <x v="1"/>
    <x v="0"/>
    <x v="2587"/>
    <n v="0"/>
  </r>
  <r>
    <n v="783940"/>
    <d v="2014-08-13T00:00:00"/>
    <d v="1899-12-30T15:10:32"/>
    <x v="0"/>
    <x v="0"/>
    <x v="2"/>
    <x v="12"/>
    <x v="2588"/>
    <n v="1"/>
  </r>
  <r>
    <n v="999202"/>
    <d v="2014-08-14T00:00:00"/>
    <d v="1899-12-30T11:07:21"/>
    <x v="0"/>
    <x v="0"/>
    <x v="2"/>
    <x v="12"/>
    <x v="2589"/>
    <n v="1"/>
  </r>
  <r>
    <n v="289694"/>
    <d v="2014-08-19T00:00:00"/>
    <d v="1899-12-30T13:36:54"/>
    <x v="1"/>
    <x v="1"/>
    <x v="2"/>
    <x v="12"/>
    <x v="2590"/>
    <n v="0"/>
  </r>
  <r>
    <n v="944867"/>
    <d v="2014-06-25T00:00:00"/>
    <d v="1899-12-30T09:13:53"/>
    <x v="1"/>
    <x v="1"/>
    <x v="1"/>
    <x v="12"/>
    <x v="2591"/>
    <n v="0"/>
  </r>
  <r>
    <n v="947238"/>
    <d v="2014-06-25T00:00:00"/>
    <d v="1899-12-30T09:16:19"/>
    <x v="0"/>
    <x v="1"/>
    <x v="1"/>
    <x v="12"/>
    <x v="2592"/>
    <n v="1"/>
  </r>
  <r>
    <n v="536357"/>
    <d v="2014-06-25T00:00:00"/>
    <d v="1899-12-30T09:17:52"/>
    <x v="0"/>
    <x v="0"/>
    <x v="1"/>
    <x v="12"/>
    <x v="2593"/>
    <n v="1"/>
  </r>
  <r>
    <n v="619881"/>
    <d v="2014-05-06T00:00:00"/>
    <d v="1899-12-30T09:36:02"/>
    <x v="0"/>
    <x v="0"/>
    <x v="1"/>
    <x v="12"/>
    <x v="2594"/>
    <n v="1"/>
  </r>
  <r>
    <n v="185684"/>
    <d v="2014-05-08T00:00:00"/>
    <d v="1899-12-30T10:08:44"/>
    <x v="0"/>
    <x v="0"/>
    <x v="1"/>
    <x v="12"/>
    <x v="2595"/>
    <n v="1"/>
  </r>
  <r>
    <n v="323856"/>
    <d v="2014-05-15T00:00:00"/>
    <d v="1899-12-30T01:52:31"/>
    <x v="1"/>
    <x v="1"/>
    <x v="1"/>
    <x v="12"/>
    <x v="2596"/>
    <n v="0"/>
  </r>
  <r>
    <n v="774673"/>
    <d v="2014-05-15T00:00:00"/>
    <d v="1899-12-30T01:54:05"/>
    <x v="1"/>
    <x v="0"/>
    <x v="1"/>
    <x v="12"/>
    <x v="2597"/>
    <n v="0"/>
  </r>
  <r>
    <n v="809652"/>
    <d v="2014-05-15T00:00:00"/>
    <d v="1899-12-30T01:54:33"/>
    <x v="1"/>
    <x v="0"/>
    <x v="1"/>
    <x v="12"/>
    <x v="2598"/>
    <n v="0"/>
  </r>
  <r>
    <n v="395762"/>
    <d v="2014-05-27T00:00:00"/>
    <d v="1899-12-30T10:02:39"/>
    <x v="1"/>
    <x v="1"/>
    <x v="1"/>
    <x v="12"/>
    <x v="2599"/>
    <n v="0"/>
  </r>
  <r>
    <n v="317066"/>
    <d v="2014-05-27T00:00:00"/>
    <d v="1899-12-30T10:03:18"/>
    <x v="1"/>
    <x v="1"/>
    <x v="1"/>
    <x v="12"/>
    <x v="2600"/>
    <n v="0"/>
  </r>
  <r>
    <n v="129673"/>
    <d v="2014-08-07T00:00:00"/>
    <d v="1899-12-30T19:12:24"/>
    <x v="1"/>
    <x v="2"/>
    <x v="1"/>
    <x v="12"/>
    <x v="2601"/>
    <n v="0"/>
  </r>
  <r>
    <n v="137124"/>
    <d v="2014-08-16T00:00:00"/>
    <d v="1899-12-30T07:10:12"/>
    <x v="0"/>
    <x v="0"/>
    <x v="1"/>
    <x v="12"/>
    <x v="2602"/>
    <n v="1"/>
  </r>
  <r>
    <n v="350905"/>
    <d v="2014-05-03T00:00:00"/>
    <d v="1899-12-30T11:49:54"/>
    <x v="0"/>
    <x v="1"/>
    <x v="0"/>
    <x v="12"/>
    <x v="2603"/>
    <n v="1"/>
  </r>
  <r>
    <n v="21036"/>
    <d v="2014-05-03T00:00:00"/>
    <d v="1899-12-30T11:54:17"/>
    <x v="1"/>
    <x v="0"/>
    <x v="0"/>
    <x v="12"/>
    <x v="2604"/>
    <n v="0"/>
  </r>
  <r>
    <n v="105267"/>
    <d v="2014-05-07T00:00:00"/>
    <d v="1899-12-30T18:15:02"/>
    <x v="1"/>
    <x v="1"/>
    <x v="0"/>
    <x v="12"/>
    <x v="2605"/>
    <n v="0"/>
  </r>
  <r>
    <n v="397064"/>
    <d v="2014-05-15T00:00:00"/>
    <d v="1899-12-30T13:21:15"/>
    <x v="0"/>
    <x v="0"/>
    <x v="0"/>
    <x v="12"/>
    <x v="2606"/>
    <n v="1"/>
  </r>
  <r>
    <n v="164688"/>
    <d v="2014-05-23T00:00:00"/>
    <d v="1899-12-30T16:10:48"/>
    <x v="0"/>
    <x v="1"/>
    <x v="0"/>
    <x v="12"/>
    <x v="2607"/>
    <n v="1"/>
  </r>
  <r>
    <n v="811237"/>
    <d v="2014-05-23T00:00:00"/>
    <d v="1899-12-30T16:11:14"/>
    <x v="1"/>
    <x v="0"/>
    <x v="0"/>
    <x v="12"/>
    <x v="179"/>
    <n v="0"/>
  </r>
  <r>
    <n v="442247"/>
    <d v="2014-05-23T00:00:00"/>
    <d v="1899-12-30T16:12:15"/>
    <x v="1"/>
    <x v="0"/>
    <x v="0"/>
    <x v="12"/>
    <x v="2608"/>
    <n v="0"/>
  </r>
  <r>
    <n v="667353"/>
    <d v="2014-05-31T00:00:00"/>
    <d v="1899-12-30T04:37:17"/>
    <x v="1"/>
    <x v="0"/>
    <x v="0"/>
    <x v="12"/>
    <x v="2609"/>
    <n v="0"/>
  </r>
  <r>
    <n v="24614"/>
    <d v="2014-05-31T00:00:00"/>
    <d v="1899-12-30T04:38:37"/>
    <x v="1"/>
    <x v="1"/>
    <x v="0"/>
    <x v="12"/>
    <x v="2610"/>
    <n v="0"/>
  </r>
  <r>
    <n v="139291"/>
    <d v="2014-07-24T00:00:00"/>
    <d v="1899-12-30T09:33:28"/>
    <x v="0"/>
    <x v="1"/>
    <x v="1"/>
    <x v="12"/>
    <x v="2611"/>
    <n v="1"/>
  </r>
  <r>
    <n v="595340"/>
    <d v="2014-07-30T00:00:00"/>
    <d v="1899-12-30T13:22:08"/>
    <x v="1"/>
    <x v="0"/>
    <x v="1"/>
    <x v="12"/>
    <x v="2612"/>
    <n v="0"/>
  </r>
  <r>
    <n v="644783"/>
    <d v="2014-07-31T00:00:00"/>
    <d v="1899-12-30T06:53:16"/>
    <x v="0"/>
    <x v="2"/>
    <x v="1"/>
    <x v="12"/>
    <x v="2613"/>
    <n v="1"/>
  </r>
  <r>
    <n v="766484"/>
    <d v="2014-06-26T00:00:00"/>
    <d v="1899-12-30T09:32:34"/>
    <x v="0"/>
    <x v="0"/>
    <x v="1"/>
    <x v="7"/>
    <x v="2614"/>
    <n v="1"/>
  </r>
  <r>
    <n v="408355"/>
    <d v="2014-07-31T00:00:00"/>
    <d v="1899-12-30T09:32:43"/>
    <x v="1"/>
    <x v="0"/>
    <x v="5"/>
    <x v="3"/>
    <x v="2615"/>
    <n v="0"/>
  </r>
  <r>
    <n v="993836"/>
    <d v="2014-08-04T00:00:00"/>
    <d v="1899-12-30T14:44:02"/>
    <x v="0"/>
    <x v="1"/>
    <x v="5"/>
    <x v="3"/>
    <x v="2616"/>
    <n v="1"/>
  </r>
  <r>
    <n v="643736"/>
    <d v="2014-08-19T00:00:00"/>
    <d v="1899-12-30T10:25:45"/>
    <x v="0"/>
    <x v="1"/>
    <x v="5"/>
    <x v="3"/>
    <x v="2617"/>
    <n v="1"/>
  </r>
  <r>
    <n v="290098"/>
    <d v="2014-05-15T00:00:00"/>
    <d v="1899-12-30T12:44:55"/>
    <x v="1"/>
    <x v="0"/>
    <x v="1"/>
    <x v="12"/>
    <x v="2618"/>
    <n v="0"/>
  </r>
  <r>
    <n v="720499"/>
    <d v="2014-06-06T00:00:00"/>
    <d v="1899-12-30T09:32:00"/>
    <x v="0"/>
    <x v="0"/>
    <x v="1"/>
    <x v="12"/>
    <x v="2619"/>
    <n v="1"/>
  </r>
  <r>
    <n v="596097"/>
    <d v="2014-05-26T00:00:00"/>
    <d v="1899-12-30T09:32:10"/>
    <x v="0"/>
    <x v="1"/>
    <x v="0"/>
    <x v="5"/>
    <x v="2620"/>
    <n v="1"/>
  </r>
  <r>
    <n v="822612"/>
    <d v="2014-05-27T00:00:00"/>
    <d v="1899-12-30T20:10:14"/>
    <x v="1"/>
    <x v="0"/>
    <x v="0"/>
    <x v="5"/>
    <x v="2621"/>
    <n v="0"/>
  </r>
  <r>
    <n v="179945"/>
    <d v="2014-06-06T00:00:00"/>
    <d v="1899-12-30T04:40:51"/>
    <x v="0"/>
    <x v="0"/>
    <x v="1"/>
    <x v="12"/>
    <x v="2622"/>
    <n v="1"/>
  </r>
  <r>
    <n v="386275"/>
    <d v="2014-06-02T00:00:00"/>
    <d v="1899-12-30T09:31:20"/>
    <x v="1"/>
    <x v="0"/>
    <x v="1"/>
    <x v="12"/>
    <x v="2623"/>
    <n v="0"/>
  </r>
  <r>
    <n v="645477"/>
    <d v="2014-06-02T00:00:00"/>
    <d v="1899-12-30T09:31:42"/>
    <x v="0"/>
    <x v="1"/>
    <x v="1"/>
    <x v="12"/>
    <x v="2624"/>
    <n v="1"/>
  </r>
  <r>
    <n v="391286"/>
    <d v="2014-06-02T00:00:00"/>
    <d v="1899-12-30T09:34:04"/>
    <x v="1"/>
    <x v="1"/>
    <x v="1"/>
    <x v="12"/>
    <x v="2625"/>
    <n v="0"/>
  </r>
  <r>
    <n v="290710"/>
    <d v="2014-05-06T00:00:00"/>
    <d v="1899-12-30T17:34:16"/>
    <x v="0"/>
    <x v="1"/>
    <x v="3"/>
    <x v="12"/>
    <x v="2626"/>
    <n v="1"/>
  </r>
  <r>
    <n v="87466"/>
    <d v="2014-05-21T00:00:00"/>
    <d v="1899-12-30T04:48:05"/>
    <x v="0"/>
    <x v="1"/>
    <x v="3"/>
    <x v="12"/>
    <x v="2627"/>
    <n v="1"/>
  </r>
  <r>
    <n v="895918"/>
    <d v="2014-06-04T00:00:00"/>
    <d v="1899-12-30T09:26:36"/>
    <x v="1"/>
    <x v="1"/>
    <x v="3"/>
    <x v="12"/>
    <x v="2628"/>
    <n v="0"/>
  </r>
  <r>
    <n v="948299"/>
    <d v="2014-06-04T00:00:00"/>
    <d v="1899-12-30T09:28:54"/>
    <x v="0"/>
    <x v="1"/>
    <x v="3"/>
    <x v="12"/>
    <x v="2629"/>
    <n v="1"/>
  </r>
  <r>
    <n v="847108"/>
    <d v="2014-06-04T00:00:00"/>
    <d v="1899-12-30T12:22:13"/>
    <x v="1"/>
    <x v="1"/>
    <x v="3"/>
    <x v="12"/>
    <x v="2630"/>
    <n v="0"/>
  </r>
  <r>
    <n v="614421"/>
    <d v="2014-07-14T00:00:00"/>
    <d v="1899-12-30T16:37:51"/>
    <x v="1"/>
    <x v="1"/>
    <x v="3"/>
    <x v="12"/>
    <x v="2631"/>
    <n v="0"/>
  </r>
  <r>
    <n v="349272"/>
    <d v="2014-08-25T00:00:00"/>
    <d v="1899-12-30T09:31:47"/>
    <x v="1"/>
    <x v="1"/>
    <x v="3"/>
    <x v="12"/>
    <x v="2632"/>
    <n v="0"/>
  </r>
  <r>
    <n v="84426"/>
    <d v="2014-05-13T00:00:00"/>
    <d v="1899-12-30T09:31:25"/>
    <x v="1"/>
    <x v="0"/>
    <x v="0"/>
    <x v="12"/>
    <x v="2633"/>
    <n v="0"/>
  </r>
  <r>
    <n v="438400"/>
    <d v="2014-05-13T00:00:00"/>
    <d v="1899-12-30T09:32:44"/>
    <x v="0"/>
    <x v="0"/>
    <x v="0"/>
    <x v="12"/>
    <x v="2634"/>
    <n v="1"/>
  </r>
  <r>
    <n v="644591"/>
    <d v="2014-05-29T00:00:00"/>
    <d v="1899-12-30T17:32:18"/>
    <x v="1"/>
    <x v="1"/>
    <x v="0"/>
    <x v="5"/>
    <x v="2635"/>
    <n v="0"/>
  </r>
  <r>
    <n v="697072"/>
    <d v="2014-05-05T00:00:00"/>
    <d v="1899-12-30T03:02:50"/>
    <x v="1"/>
    <x v="0"/>
    <x v="1"/>
    <x v="1"/>
    <x v="2636"/>
    <n v="0"/>
  </r>
  <r>
    <n v="893669"/>
    <d v="2014-05-09T00:00:00"/>
    <d v="1899-12-30T09:38:45"/>
    <x v="1"/>
    <x v="0"/>
    <x v="1"/>
    <x v="1"/>
    <x v="2637"/>
    <n v="0"/>
  </r>
  <r>
    <n v="176027"/>
    <d v="2014-07-01T00:00:00"/>
    <d v="1899-12-30T09:32:37"/>
    <x v="0"/>
    <x v="1"/>
    <x v="1"/>
    <x v="1"/>
    <x v="2638"/>
    <n v="1"/>
  </r>
  <r>
    <n v="545835"/>
    <d v="2014-07-01T00:00:00"/>
    <d v="1899-12-30T09:33:06"/>
    <x v="1"/>
    <x v="1"/>
    <x v="1"/>
    <x v="1"/>
    <x v="2639"/>
    <n v="0"/>
  </r>
  <r>
    <n v="340639"/>
    <d v="2014-07-01T00:00:00"/>
    <d v="1899-12-30T09:33:33"/>
    <x v="0"/>
    <x v="0"/>
    <x v="1"/>
    <x v="1"/>
    <x v="2640"/>
    <n v="1"/>
  </r>
  <r>
    <n v="441809"/>
    <d v="2014-07-01T00:00:00"/>
    <d v="1899-12-30T19:45:30"/>
    <x v="1"/>
    <x v="2"/>
    <x v="1"/>
    <x v="1"/>
    <x v="2641"/>
    <n v="0"/>
  </r>
  <r>
    <n v="696847"/>
    <d v="2014-07-04T00:00:00"/>
    <d v="1899-12-30T09:24:45"/>
    <x v="0"/>
    <x v="0"/>
    <x v="1"/>
    <x v="1"/>
    <x v="2642"/>
    <n v="1"/>
  </r>
  <r>
    <n v="996425"/>
    <d v="2014-07-16T00:00:00"/>
    <d v="1899-12-30T17:58:58"/>
    <x v="0"/>
    <x v="1"/>
    <x v="1"/>
    <x v="1"/>
    <x v="2643"/>
    <n v="1"/>
  </r>
  <r>
    <n v="333509"/>
    <d v="2014-07-16T00:00:00"/>
    <d v="1899-12-30T17:59:35"/>
    <x v="0"/>
    <x v="0"/>
    <x v="1"/>
    <x v="1"/>
    <x v="2644"/>
    <n v="1"/>
  </r>
  <r>
    <n v="808137"/>
    <d v="2014-07-01T00:00:00"/>
    <d v="1899-12-30T09:32:40"/>
    <x v="1"/>
    <x v="0"/>
    <x v="1"/>
    <x v="12"/>
    <x v="2645"/>
    <n v="0"/>
  </r>
  <r>
    <n v="111606"/>
    <d v="2014-07-24T00:00:00"/>
    <d v="1899-12-30T08:29:44"/>
    <x v="0"/>
    <x v="0"/>
    <x v="1"/>
    <x v="12"/>
    <x v="2646"/>
    <n v="1"/>
  </r>
  <r>
    <n v="780397"/>
    <d v="2014-07-26T00:00:00"/>
    <d v="1899-12-30T19:29:59"/>
    <x v="0"/>
    <x v="0"/>
    <x v="1"/>
    <x v="12"/>
    <x v="2647"/>
    <n v="1"/>
  </r>
  <r>
    <n v="832505"/>
    <d v="2014-07-26T00:00:00"/>
    <d v="1899-12-30T19:32:23"/>
    <x v="1"/>
    <x v="0"/>
    <x v="1"/>
    <x v="12"/>
    <x v="2648"/>
    <n v="0"/>
  </r>
  <r>
    <n v="965843"/>
    <d v="2014-05-14T00:00:00"/>
    <d v="1899-12-30T09:31:24"/>
    <x v="1"/>
    <x v="0"/>
    <x v="1"/>
    <x v="8"/>
    <x v="2649"/>
    <n v="0"/>
  </r>
  <r>
    <n v="274945"/>
    <d v="2014-06-25T00:00:00"/>
    <d v="1899-12-30T09:31:17"/>
    <x v="1"/>
    <x v="0"/>
    <x v="1"/>
    <x v="8"/>
    <x v="2650"/>
    <n v="0"/>
  </r>
  <r>
    <n v="480593"/>
    <d v="2014-06-25T00:00:00"/>
    <d v="1899-12-30T09:33:57"/>
    <x v="0"/>
    <x v="1"/>
    <x v="1"/>
    <x v="8"/>
    <x v="2651"/>
    <n v="1"/>
  </r>
  <r>
    <n v="274979"/>
    <d v="2014-06-25T00:00:00"/>
    <d v="1899-12-30T09:34:35"/>
    <x v="1"/>
    <x v="1"/>
    <x v="1"/>
    <x v="8"/>
    <x v="2652"/>
    <n v="0"/>
  </r>
  <r>
    <n v="683978"/>
    <d v="2014-06-25T00:00:00"/>
    <d v="1899-12-30T09:32:17"/>
    <x v="0"/>
    <x v="1"/>
    <x v="1"/>
    <x v="8"/>
    <x v="2653"/>
    <n v="1"/>
  </r>
  <r>
    <n v="171095"/>
    <d v="2014-07-02T00:00:00"/>
    <d v="1899-12-30T17:20:53"/>
    <x v="0"/>
    <x v="0"/>
    <x v="2"/>
    <x v="12"/>
    <x v="2654"/>
    <n v="1"/>
  </r>
  <r>
    <n v="120017"/>
    <d v="2014-07-03T00:00:00"/>
    <d v="1899-12-30T21:49:12"/>
    <x v="0"/>
    <x v="0"/>
    <x v="2"/>
    <x v="12"/>
    <x v="2655"/>
    <n v="1"/>
  </r>
  <r>
    <n v="110069"/>
    <d v="2014-07-09T00:00:00"/>
    <d v="1899-12-30T13:50:16"/>
    <x v="0"/>
    <x v="0"/>
    <x v="2"/>
    <x v="12"/>
    <x v="2656"/>
    <n v="1"/>
  </r>
  <r>
    <n v="822904"/>
    <d v="2014-07-09T00:00:00"/>
    <d v="1899-12-30T13:51:21"/>
    <x v="1"/>
    <x v="0"/>
    <x v="2"/>
    <x v="12"/>
    <x v="2657"/>
    <n v="0"/>
  </r>
  <r>
    <n v="526028"/>
    <d v="2014-07-09T00:00:00"/>
    <d v="1899-12-30T13:51:42"/>
    <x v="0"/>
    <x v="1"/>
    <x v="2"/>
    <x v="12"/>
    <x v="2658"/>
    <n v="1"/>
  </r>
  <r>
    <n v="636171"/>
    <d v="2014-07-18T00:00:00"/>
    <d v="1899-12-30T12:23:56"/>
    <x v="0"/>
    <x v="1"/>
    <x v="2"/>
    <x v="12"/>
    <x v="2659"/>
    <n v="1"/>
  </r>
  <r>
    <n v="473552"/>
    <d v="2014-06-27T00:00:00"/>
    <d v="1899-12-30T17:26:28"/>
    <x v="1"/>
    <x v="1"/>
    <x v="2"/>
    <x v="12"/>
    <x v="2660"/>
    <n v="0"/>
  </r>
  <r>
    <n v="457939"/>
    <d v="2014-06-27T00:00:00"/>
    <d v="1899-12-30T17:29:05"/>
    <x v="0"/>
    <x v="0"/>
    <x v="2"/>
    <x v="12"/>
    <x v="1944"/>
    <n v="1"/>
  </r>
  <r>
    <n v="625087"/>
    <d v="2014-08-28T00:00:00"/>
    <d v="1899-12-30T09:31:27"/>
    <x v="1"/>
    <x v="0"/>
    <x v="2"/>
    <x v="12"/>
    <x v="2661"/>
    <n v="0"/>
  </r>
  <r>
    <n v="556795"/>
    <d v="2014-08-28T00:00:00"/>
    <d v="1899-12-30T09:40:28"/>
    <x v="1"/>
    <x v="1"/>
    <x v="2"/>
    <x v="12"/>
    <x v="2662"/>
    <n v="0"/>
  </r>
  <r>
    <n v="66708"/>
    <d v="2014-08-28T00:00:00"/>
    <d v="1899-12-30T13:43:00"/>
    <x v="0"/>
    <x v="0"/>
    <x v="2"/>
    <x v="12"/>
    <x v="2663"/>
    <n v="1"/>
  </r>
  <r>
    <n v="856409"/>
    <d v="2014-08-29T00:00:00"/>
    <d v="1899-12-30T14:53:06"/>
    <x v="0"/>
    <x v="1"/>
    <x v="2"/>
    <x v="12"/>
    <x v="2664"/>
    <n v="1"/>
  </r>
  <r>
    <n v="840429"/>
    <d v="2014-08-29T00:00:00"/>
    <d v="1899-12-30T14:56:24"/>
    <x v="0"/>
    <x v="0"/>
    <x v="2"/>
    <x v="12"/>
    <x v="2665"/>
    <n v="1"/>
  </r>
  <r>
    <n v="189578"/>
    <d v="2014-05-16T00:00:00"/>
    <d v="1899-12-30T09:32:03"/>
    <x v="1"/>
    <x v="1"/>
    <x v="0"/>
    <x v="3"/>
    <x v="2666"/>
    <n v="0"/>
  </r>
  <r>
    <n v="750767"/>
    <d v="2014-07-28T00:00:00"/>
    <d v="1899-12-30T19:13:13"/>
    <x v="0"/>
    <x v="1"/>
    <x v="1"/>
    <x v="3"/>
    <x v="2667"/>
    <n v="1"/>
  </r>
  <r>
    <n v="779678"/>
    <d v="2014-07-28T00:00:00"/>
    <d v="1899-12-30T19:13:04"/>
    <x v="0"/>
    <x v="2"/>
    <x v="1"/>
    <x v="3"/>
    <x v="2668"/>
    <n v="1"/>
  </r>
  <r>
    <n v="371137"/>
    <d v="2014-07-28T00:00:00"/>
    <d v="1899-12-30T19:14:27"/>
    <x v="0"/>
    <x v="2"/>
    <x v="1"/>
    <x v="3"/>
    <x v="981"/>
    <n v="1"/>
  </r>
  <r>
    <n v="764371"/>
    <d v="2014-06-22T00:00:00"/>
    <d v="1899-12-30T10:15:26"/>
    <x v="0"/>
    <x v="1"/>
    <x v="0"/>
    <x v="0"/>
    <x v="2669"/>
    <n v="1"/>
  </r>
  <r>
    <n v="87101"/>
    <d v="2014-06-22T00:00:00"/>
    <d v="1899-12-30T10:13:45"/>
    <x v="1"/>
    <x v="1"/>
    <x v="0"/>
    <x v="0"/>
    <x v="2670"/>
    <n v="0"/>
  </r>
  <r>
    <n v="692210"/>
    <d v="2014-06-22T00:00:00"/>
    <d v="1899-12-30T10:14:10"/>
    <x v="1"/>
    <x v="1"/>
    <x v="0"/>
    <x v="0"/>
    <x v="2671"/>
    <n v="0"/>
  </r>
  <r>
    <n v="840296"/>
    <d v="2014-06-11T00:00:00"/>
    <d v="1899-12-30T07:53:24"/>
    <x v="0"/>
    <x v="0"/>
    <x v="0"/>
    <x v="12"/>
    <x v="2672"/>
    <n v="1"/>
  </r>
  <r>
    <n v="537105"/>
    <d v="2014-05-15T00:00:00"/>
    <d v="1899-12-30T17:34:36"/>
    <x v="0"/>
    <x v="0"/>
    <x v="6"/>
    <x v="5"/>
    <x v="2673"/>
    <n v="1"/>
  </r>
  <r>
    <n v="874563"/>
    <d v="2014-05-26T00:00:00"/>
    <d v="1899-12-30T08:10:32"/>
    <x v="1"/>
    <x v="0"/>
    <x v="6"/>
    <x v="5"/>
    <x v="2674"/>
    <n v="0"/>
  </r>
  <r>
    <n v="487292"/>
    <d v="2014-05-26T00:00:00"/>
    <d v="1899-12-30T08:13:55"/>
    <x v="0"/>
    <x v="1"/>
    <x v="6"/>
    <x v="5"/>
    <x v="2675"/>
    <n v="1"/>
  </r>
  <r>
    <n v="473364"/>
    <d v="2014-06-14T00:00:00"/>
    <d v="1899-12-30T17:46:34"/>
    <x v="0"/>
    <x v="0"/>
    <x v="6"/>
    <x v="6"/>
    <x v="2676"/>
    <n v="1"/>
  </r>
  <r>
    <n v="171942"/>
    <d v="2014-06-17T00:00:00"/>
    <d v="1899-12-30T10:58:20"/>
    <x v="0"/>
    <x v="0"/>
    <x v="6"/>
    <x v="6"/>
    <x v="2677"/>
    <n v="1"/>
  </r>
  <r>
    <n v="273267"/>
    <d v="2014-06-17T00:00:00"/>
    <d v="1899-12-30T10:58:41"/>
    <x v="1"/>
    <x v="0"/>
    <x v="6"/>
    <x v="6"/>
    <x v="2678"/>
    <n v="0"/>
  </r>
  <r>
    <n v="826650"/>
    <d v="2014-07-15T00:00:00"/>
    <d v="1899-12-30T14:14:05"/>
    <x v="1"/>
    <x v="1"/>
    <x v="6"/>
    <x v="6"/>
    <x v="2679"/>
    <n v="0"/>
  </r>
  <r>
    <n v="160711"/>
    <d v="2014-08-26T00:00:00"/>
    <d v="1899-12-30T09:32:25"/>
    <x v="0"/>
    <x v="1"/>
    <x v="6"/>
    <x v="6"/>
    <x v="2680"/>
    <n v="1"/>
  </r>
  <r>
    <n v="324902"/>
    <d v="2014-07-01T00:00:00"/>
    <d v="1899-12-30T09:35:12"/>
    <x v="1"/>
    <x v="1"/>
    <x v="3"/>
    <x v="1"/>
    <x v="2681"/>
    <n v="0"/>
  </r>
  <r>
    <n v="26533"/>
    <d v="2014-07-22T00:00:00"/>
    <d v="1899-12-30T18:40:51"/>
    <x v="1"/>
    <x v="1"/>
    <x v="3"/>
    <x v="1"/>
    <x v="2682"/>
    <n v="0"/>
  </r>
  <r>
    <n v="284898"/>
    <d v="2014-07-08T00:00:00"/>
    <d v="1899-12-30T14:23:44"/>
    <x v="0"/>
    <x v="0"/>
    <x v="4"/>
    <x v="12"/>
    <x v="2683"/>
    <n v="1"/>
  </r>
  <r>
    <n v="538273"/>
    <d v="2014-05-29T00:00:00"/>
    <d v="1899-12-30T09:31:33"/>
    <x v="0"/>
    <x v="1"/>
    <x v="3"/>
    <x v="1"/>
    <x v="2684"/>
    <n v="1"/>
  </r>
  <r>
    <n v="63459"/>
    <d v="2014-05-29T00:00:00"/>
    <d v="1899-12-30T09:32:07"/>
    <x v="0"/>
    <x v="1"/>
    <x v="3"/>
    <x v="1"/>
    <x v="2685"/>
    <n v="1"/>
  </r>
  <r>
    <n v="778940"/>
    <d v="2014-07-28T00:00:00"/>
    <d v="1899-12-30T12:14:52"/>
    <x v="0"/>
    <x v="0"/>
    <x v="0"/>
    <x v="12"/>
    <x v="2686"/>
    <n v="1"/>
  </r>
  <r>
    <n v="707968"/>
    <d v="2014-07-28T00:00:00"/>
    <d v="1899-12-30T12:19:05"/>
    <x v="0"/>
    <x v="0"/>
    <x v="0"/>
    <x v="12"/>
    <x v="2687"/>
    <n v="1"/>
  </r>
  <r>
    <n v="801736"/>
    <d v="2014-07-28T00:00:00"/>
    <d v="1899-12-30T12:20:16"/>
    <x v="0"/>
    <x v="1"/>
    <x v="0"/>
    <x v="12"/>
    <x v="2688"/>
    <n v="1"/>
  </r>
  <r>
    <n v="388477"/>
    <d v="2014-07-28T00:00:00"/>
    <d v="1899-12-30T12:14:54"/>
    <x v="1"/>
    <x v="2"/>
    <x v="0"/>
    <x v="12"/>
    <x v="2689"/>
    <n v="0"/>
  </r>
  <r>
    <n v="330441"/>
    <d v="2014-07-29T00:00:00"/>
    <d v="1899-12-30T05:57:34"/>
    <x v="0"/>
    <x v="0"/>
    <x v="0"/>
    <x v="12"/>
    <x v="2690"/>
    <n v="1"/>
  </r>
  <r>
    <n v="378377"/>
    <d v="2014-07-31T00:00:00"/>
    <d v="1899-12-30T19:44:21"/>
    <x v="1"/>
    <x v="0"/>
    <x v="0"/>
    <x v="12"/>
    <x v="2691"/>
    <n v="0"/>
  </r>
  <r>
    <n v="592167"/>
    <d v="2014-07-31T00:00:00"/>
    <d v="1899-12-30T19:46:24"/>
    <x v="0"/>
    <x v="0"/>
    <x v="0"/>
    <x v="12"/>
    <x v="2692"/>
    <n v="1"/>
  </r>
  <r>
    <n v="584499"/>
    <d v="2014-05-23T00:00:00"/>
    <d v="1899-12-30T09:31:23"/>
    <x v="0"/>
    <x v="0"/>
    <x v="1"/>
    <x v="1"/>
    <x v="2693"/>
    <n v="1"/>
  </r>
  <r>
    <n v="934567"/>
    <d v="2014-05-23T00:00:00"/>
    <d v="1899-12-30T15:13:13"/>
    <x v="0"/>
    <x v="1"/>
    <x v="1"/>
    <x v="1"/>
    <x v="1272"/>
    <n v="1"/>
  </r>
  <r>
    <n v="331488"/>
    <d v="2014-06-13T00:00:00"/>
    <d v="1899-12-30T07:48:41"/>
    <x v="0"/>
    <x v="1"/>
    <x v="1"/>
    <x v="1"/>
    <x v="2694"/>
    <n v="1"/>
  </r>
  <r>
    <n v="919761"/>
    <d v="2014-06-13T00:00:00"/>
    <d v="1899-12-30T18:25:57"/>
    <x v="1"/>
    <x v="0"/>
    <x v="1"/>
    <x v="1"/>
    <x v="2695"/>
    <n v="0"/>
  </r>
  <r>
    <n v="486960"/>
    <d v="2014-06-20T00:00:00"/>
    <d v="1899-12-30T14:15:12"/>
    <x v="0"/>
    <x v="0"/>
    <x v="1"/>
    <x v="1"/>
    <x v="2696"/>
    <n v="1"/>
  </r>
  <r>
    <n v="913324"/>
    <d v="2014-06-20T00:00:00"/>
    <d v="1899-12-30T14:17:31"/>
    <x v="0"/>
    <x v="1"/>
    <x v="1"/>
    <x v="1"/>
    <x v="2697"/>
    <n v="1"/>
  </r>
  <r>
    <n v="618051"/>
    <d v="2014-06-25T00:00:00"/>
    <d v="1899-12-30T13:40:44"/>
    <x v="0"/>
    <x v="0"/>
    <x v="1"/>
    <x v="1"/>
    <x v="2698"/>
    <n v="1"/>
  </r>
  <r>
    <n v="384224"/>
    <d v="2014-06-25T00:00:00"/>
    <d v="1899-12-30T13:39:50"/>
    <x v="1"/>
    <x v="2"/>
    <x v="1"/>
    <x v="1"/>
    <x v="2699"/>
    <n v="0"/>
  </r>
  <r>
    <n v="487216"/>
    <d v="2014-06-02T00:00:00"/>
    <d v="1899-12-30T18:05:53"/>
    <x v="0"/>
    <x v="0"/>
    <x v="1"/>
    <x v="1"/>
    <x v="2700"/>
    <n v="1"/>
  </r>
  <r>
    <n v="471695"/>
    <d v="2014-06-02T00:00:00"/>
    <d v="1899-12-30T18:10:09"/>
    <x v="0"/>
    <x v="0"/>
    <x v="1"/>
    <x v="1"/>
    <x v="2701"/>
    <n v="1"/>
  </r>
  <r>
    <n v="708065"/>
    <d v="2014-06-02T00:00:00"/>
    <d v="1899-12-30T18:10:35"/>
    <x v="0"/>
    <x v="0"/>
    <x v="1"/>
    <x v="1"/>
    <x v="2702"/>
    <n v="1"/>
  </r>
  <r>
    <n v="500670"/>
    <d v="2014-06-02T00:00:00"/>
    <d v="1899-12-30T18:11:08"/>
    <x v="1"/>
    <x v="0"/>
    <x v="1"/>
    <x v="1"/>
    <x v="2703"/>
    <n v="0"/>
  </r>
  <r>
    <n v="489674"/>
    <d v="2014-06-02T00:00:00"/>
    <d v="1899-12-30T18:11:37"/>
    <x v="0"/>
    <x v="1"/>
    <x v="1"/>
    <x v="1"/>
    <x v="2704"/>
    <n v="1"/>
  </r>
  <r>
    <n v="255467"/>
    <d v="2014-06-03T00:00:00"/>
    <d v="1899-12-30T11:29:48"/>
    <x v="0"/>
    <x v="1"/>
    <x v="1"/>
    <x v="1"/>
    <x v="2705"/>
    <n v="1"/>
  </r>
  <r>
    <n v="995454"/>
    <d v="2014-06-03T00:00:00"/>
    <d v="1899-12-30T11:30:22"/>
    <x v="1"/>
    <x v="0"/>
    <x v="1"/>
    <x v="1"/>
    <x v="2706"/>
    <n v="0"/>
  </r>
  <r>
    <n v="212202"/>
    <d v="2014-07-28T00:00:00"/>
    <d v="1899-12-30T13:29:40"/>
    <x v="0"/>
    <x v="0"/>
    <x v="1"/>
    <x v="1"/>
    <x v="2707"/>
    <n v="1"/>
  </r>
  <r>
    <n v="662801"/>
    <d v="2014-07-28T00:00:00"/>
    <d v="1899-12-30T13:30:04"/>
    <x v="1"/>
    <x v="0"/>
    <x v="1"/>
    <x v="1"/>
    <x v="2708"/>
    <n v="0"/>
  </r>
  <r>
    <n v="461403"/>
    <d v="2014-07-28T00:00:00"/>
    <d v="1899-12-30T13:28:59"/>
    <x v="0"/>
    <x v="1"/>
    <x v="1"/>
    <x v="1"/>
    <x v="2709"/>
    <n v="1"/>
  </r>
  <r>
    <n v="21885"/>
    <d v="2014-08-01T00:00:00"/>
    <d v="1899-12-30T22:05:48"/>
    <x v="1"/>
    <x v="0"/>
    <x v="1"/>
    <x v="1"/>
    <x v="2710"/>
    <n v="0"/>
  </r>
  <r>
    <n v="31205"/>
    <d v="2014-08-01T00:00:00"/>
    <d v="1899-12-30T22:07:15"/>
    <x v="0"/>
    <x v="1"/>
    <x v="1"/>
    <x v="1"/>
    <x v="2711"/>
    <n v="1"/>
  </r>
  <r>
    <n v="37621"/>
    <d v="2014-08-01T00:00:00"/>
    <d v="1899-12-30T22:07:56"/>
    <x v="1"/>
    <x v="0"/>
    <x v="1"/>
    <x v="1"/>
    <x v="2712"/>
    <n v="0"/>
  </r>
  <r>
    <n v="512990"/>
    <d v="2014-07-21T00:00:00"/>
    <d v="1899-12-30T09:34:06"/>
    <x v="1"/>
    <x v="0"/>
    <x v="1"/>
    <x v="1"/>
    <x v="2713"/>
    <n v="0"/>
  </r>
  <r>
    <n v="808212"/>
    <d v="2014-07-21T00:00:00"/>
    <d v="1899-12-30T09:35:04"/>
    <x v="0"/>
    <x v="0"/>
    <x v="1"/>
    <x v="1"/>
    <x v="2714"/>
    <n v="1"/>
  </r>
  <r>
    <n v="813199"/>
    <d v="2014-07-25T00:00:00"/>
    <d v="1899-12-30T09:39:43"/>
    <x v="0"/>
    <x v="0"/>
    <x v="1"/>
    <x v="1"/>
    <x v="2715"/>
    <n v="1"/>
  </r>
  <r>
    <n v="619520"/>
    <d v="2014-07-28T00:00:00"/>
    <d v="1899-12-30T14:50:48"/>
    <x v="0"/>
    <x v="0"/>
    <x v="1"/>
    <x v="1"/>
    <x v="2716"/>
    <n v="1"/>
  </r>
  <r>
    <n v="607190"/>
    <d v="2014-07-28T00:00:00"/>
    <d v="1899-12-30T14:52:20"/>
    <x v="0"/>
    <x v="0"/>
    <x v="1"/>
    <x v="1"/>
    <x v="2717"/>
    <n v="1"/>
  </r>
  <r>
    <n v="237104"/>
    <d v="2014-07-28T00:00:00"/>
    <d v="1899-12-30T14:54:13"/>
    <x v="0"/>
    <x v="0"/>
    <x v="1"/>
    <x v="1"/>
    <x v="2718"/>
    <n v="1"/>
  </r>
  <r>
    <n v="466436"/>
    <d v="2014-07-30T00:00:00"/>
    <d v="1899-12-30T09:27:51"/>
    <x v="0"/>
    <x v="0"/>
    <x v="1"/>
    <x v="1"/>
    <x v="2719"/>
    <n v="1"/>
  </r>
  <r>
    <n v="326359"/>
    <d v="2014-07-30T00:00:00"/>
    <d v="1899-12-30T09:28:57"/>
    <x v="0"/>
    <x v="0"/>
    <x v="1"/>
    <x v="1"/>
    <x v="2720"/>
    <n v="1"/>
  </r>
  <r>
    <n v="911449"/>
    <d v="2014-07-28T00:00:00"/>
    <d v="1899-12-30T09:31:44"/>
    <x v="1"/>
    <x v="0"/>
    <x v="1"/>
    <x v="1"/>
    <x v="2721"/>
    <n v="0"/>
  </r>
  <r>
    <n v="63497"/>
    <d v="2014-07-31T00:00:00"/>
    <d v="1899-12-30T15:39:48"/>
    <x v="0"/>
    <x v="0"/>
    <x v="1"/>
    <x v="1"/>
    <x v="2722"/>
    <n v="1"/>
  </r>
  <r>
    <n v="256732"/>
    <d v="2014-07-31T00:00:00"/>
    <d v="1899-12-30T15:40:59"/>
    <x v="1"/>
    <x v="1"/>
    <x v="1"/>
    <x v="1"/>
    <x v="2723"/>
    <n v="0"/>
  </r>
  <r>
    <n v="443271"/>
    <d v="2014-07-31T00:00:00"/>
    <d v="1899-12-30T15:45:13"/>
    <x v="1"/>
    <x v="0"/>
    <x v="1"/>
    <x v="1"/>
    <x v="2724"/>
    <n v="0"/>
  </r>
  <r>
    <n v="501509"/>
    <d v="2014-08-04T00:00:00"/>
    <d v="1899-12-30T14:56:48"/>
    <x v="0"/>
    <x v="1"/>
    <x v="1"/>
    <x v="1"/>
    <x v="2725"/>
    <n v="1"/>
  </r>
  <r>
    <n v="830684"/>
    <d v="2014-08-05T00:00:00"/>
    <d v="1899-12-30T13:14:52"/>
    <x v="0"/>
    <x v="0"/>
    <x v="1"/>
    <x v="1"/>
    <x v="2726"/>
    <n v="1"/>
  </r>
  <r>
    <n v="232954"/>
    <d v="2014-08-05T00:00:00"/>
    <d v="1899-12-30T13:15:45"/>
    <x v="0"/>
    <x v="0"/>
    <x v="1"/>
    <x v="1"/>
    <x v="2727"/>
    <n v="1"/>
  </r>
  <r>
    <n v="423493"/>
    <d v="2014-08-05T00:00:00"/>
    <d v="1899-12-30T13:16:50"/>
    <x v="0"/>
    <x v="0"/>
    <x v="1"/>
    <x v="1"/>
    <x v="2728"/>
    <n v="1"/>
  </r>
  <r>
    <n v="585661"/>
    <d v="2014-08-06T00:00:00"/>
    <d v="1899-12-30T17:46:40"/>
    <x v="1"/>
    <x v="0"/>
    <x v="1"/>
    <x v="1"/>
    <x v="2729"/>
    <n v="0"/>
  </r>
  <r>
    <n v="733207"/>
    <d v="2014-08-06T00:00:00"/>
    <d v="1899-12-30T17:47:08"/>
    <x v="0"/>
    <x v="0"/>
    <x v="1"/>
    <x v="1"/>
    <x v="2730"/>
    <n v="1"/>
  </r>
  <r>
    <n v="844475"/>
    <d v="2014-08-14T00:00:00"/>
    <d v="1899-12-30T13:21:36"/>
    <x v="1"/>
    <x v="0"/>
    <x v="1"/>
    <x v="1"/>
    <x v="2731"/>
    <n v="0"/>
  </r>
  <r>
    <n v="152700"/>
    <d v="2014-05-08T00:00:00"/>
    <d v="1899-12-30T13:34:21"/>
    <x v="1"/>
    <x v="0"/>
    <x v="1"/>
    <x v="5"/>
    <x v="2732"/>
    <n v="0"/>
  </r>
  <r>
    <n v="927127"/>
    <d v="2014-05-30T00:00:00"/>
    <d v="1899-12-30T17:43:24"/>
    <x v="1"/>
    <x v="1"/>
    <x v="1"/>
    <x v="1"/>
    <x v="2733"/>
    <n v="0"/>
  </r>
  <r>
    <n v="836835"/>
    <d v="2014-06-09T00:00:00"/>
    <d v="1899-12-30T09:32:25"/>
    <x v="1"/>
    <x v="1"/>
    <x v="3"/>
    <x v="1"/>
    <x v="2734"/>
    <n v="0"/>
  </r>
  <r>
    <n v="808744"/>
    <d v="2014-06-11T00:00:00"/>
    <d v="1899-12-30T08:27:11"/>
    <x v="0"/>
    <x v="1"/>
    <x v="3"/>
    <x v="1"/>
    <x v="2735"/>
    <n v="1"/>
  </r>
  <r>
    <n v="917757"/>
    <d v="2014-06-15T00:00:00"/>
    <d v="1899-12-30T13:08:48"/>
    <x v="0"/>
    <x v="1"/>
    <x v="0"/>
    <x v="6"/>
    <x v="2736"/>
    <n v="1"/>
  </r>
  <r>
    <n v="337196"/>
    <d v="2014-06-15T00:00:00"/>
    <d v="1899-12-30T13:09:50"/>
    <x v="1"/>
    <x v="0"/>
    <x v="0"/>
    <x v="6"/>
    <x v="2737"/>
    <n v="0"/>
  </r>
  <r>
    <n v="904958"/>
    <d v="2014-06-16T00:00:00"/>
    <d v="1899-12-30T12:34:12"/>
    <x v="1"/>
    <x v="2"/>
    <x v="0"/>
    <x v="6"/>
    <x v="2738"/>
    <n v="0"/>
  </r>
  <r>
    <n v="202037"/>
    <d v="2014-08-12T00:00:00"/>
    <d v="1899-12-30T05:16:38"/>
    <x v="1"/>
    <x v="1"/>
    <x v="1"/>
    <x v="6"/>
    <x v="2739"/>
    <n v="0"/>
  </r>
  <r>
    <n v="138910"/>
    <d v="2014-05-01T00:00:00"/>
    <d v="1899-12-30T12:04:34"/>
    <x v="1"/>
    <x v="1"/>
    <x v="0"/>
    <x v="12"/>
    <x v="2740"/>
    <n v="0"/>
  </r>
  <r>
    <n v="205184"/>
    <d v="2014-05-01T00:00:00"/>
    <d v="1899-12-30T12:05:35"/>
    <x v="0"/>
    <x v="0"/>
    <x v="0"/>
    <x v="12"/>
    <x v="2741"/>
    <n v="1"/>
  </r>
  <r>
    <n v="450577"/>
    <d v="2014-05-20T00:00:00"/>
    <d v="1899-12-30T18:26:58"/>
    <x v="0"/>
    <x v="1"/>
    <x v="0"/>
    <x v="12"/>
    <x v="2742"/>
    <n v="1"/>
  </r>
  <r>
    <n v="557890"/>
    <d v="2014-05-21T00:00:00"/>
    <d v="1899-12-30T09:05:33"/>
    <x v="0"/>
    <x v="0"/>
    <x v="0"/>
    <x v="12"/>
    <x v="2743"/>
    <n v="1"/>
  </r>
  <r>
    <n v="980404"/>
    <d v="2014-05-31T00:00:00"/>
    <d v="1899-12-30T13:49:57"/>
    <x v="0"/>
    <x v="0"/>
    <x v="0"/>
    <x v="12"/>
    <x v="2744"/>
    <n v="1"/>
  </r>
  <r>
    <n v="53873"/>
    <d v="2014-05-31T00:00:00"/>
    <d v="1899-12-30T13:50:21"/>
    <x v="0"/>
    <x v="0"/>
    <x v="0"/>
    <x v="12"/>
    <x v="2745"/>
    <n v="1"/>
  </r>
  <r>
    <n v="744516"/>
    <d v="2014-05-31T00:00:00"/>
    <d v="1899-12-30T13:50:38"/>
    <x v="1"/>
    <x v="0"/>
    <x v="0"/>
    <x v="12"/>
    <x v="2746"/>
    <n v="0"/>
  </r>
  <r>
    <n v="827835"/>
    <d v="2014-05-31T00:00:00"/>
    <d v="1899-12-30T13:51:02"/>
    <x v="1"/>
    <x v="0"/>
    <x v="0"/>
    <x v="12"/>
    <x v="2747"/>
    <n v="0"/>
  </r>
  <r>
    <n v="508644"/>
    <d v="2014-08-04T00:00:00"/>
    <d v="1899-12-30T09:32:42"/>
    <x v="1"/>
    <x v="1"/>
    <x v="0"/>
    <x v="1"/>
    <x v="2748"/>
    <n v="0"/>
  </r>
  <r>
    <n v="53247"/>
    <d v="2014-08-05T00:00:00"/>
    <d v="1899-12-30T12:52:47"/>
    <x v="0"/>
    <x v="0"/>
    <x v="0"/>
    <x v="12"/>
    <x v="2749"/>
    <n v="1"/>
  </r>
  <r>
    <n v="549650"/>
    <d v="2014-08-06T00:00:00"/>
    <d v="1899-12-30T18:36:43"/>
    <x v="1"/>
    <x v="1"/>
    <x v="0"/>
    <x v="12"/>
    <x v="2750"/>
    <n v="0"/>
  </r>
  <r>
    <n v="340562"/>
    <d v="2014-08-06T00:00:00"/>
    <d v="1899-12-30T18:39:23"/>
    <x v="1"/>
    <x v="1"/>
    <x v="0"/>
    <x v="12"/>
    <x v="2751"/>
    <n v="0"/>
  </r>
  <r>
    <n v="808516"/>
    <d v="2014-08-07T00:00:00"/>
    <d v="1899-12-30T10:58:37"/>
    <x v="1"/>
    <x v="0"/>
    <x v="0"/>
    <x v="1"/>
    <x v="2752"/>
    <n v="0"/>
  </r>
  <r>
    <n v="898531"/>
    <d v="2014-05-13T00:00:00"/>
    <d v="1899-12-30T09:31:32"/>
    <x v="0"/>
    <x v="0"/>
    <x v="0"/>
    <x v="1"/>
    <x v="2753"/>
    <n v="1"/>
  </r>
  <r>
    <n v="289301"/>
    <d v="2014-06-10T00:00:00"/>
    <d v="1899-12-30T09:33:39"/>
    <x v="0"/>
    <x v="0"/>
    <x v="0"/>
    <x v="1"/>
    <x v="2754"/>
    <n v="1"/>
  </r>
  <r>
    <n v="443538"/>
    <d v="2014-06-23T00:00:00"/>
    <d v="1899-12-30T14:19:13"/>
    <x v="0"/>
    <x v="0"/>
    <x v="2"/>
    <x v="1"/>
    <x v="2122"/>
    <n v="1"/>
  </r>
  <r>
    <n v="404162"/>
    <d v="2014-06-23T00:00:00"/>
    <d v="1899-12-30T14:21:10"/>
    <x v="0"/>
    <x v="0"/>
    <x v="2"/>
    <x v="1"/>
    <x v="2755"/>
    <n v="1"/>
  </r>
  <r>
    <n v="300037"/>
    <d v="2014-06-10T00:00:00"/>
    <d v="1899-12-30T09:32:01"/>
    <x v="0"/>
    <x v="1"/>
    <x v="0"/>
    <x v="5"/>
    <x v="2756"/>
    <n v="1"/>
  </r>
  <r>
    <n v="708131"/>
    <d v="2014-06-10T00:00:00"/>
    <d v="1899-12-30T09:32:40"/>
    <x v="1"/>
    <x v="0"/>
    <x v="0"/>
    <x v="5"/>
    <x v="2757"/>
    <n v="0"/>
  </r>
  <r>
    <n v="458488"/>
    <d v="2014-06-10T00:00:00"/>
    <d v="1899-12-30T09:33:34"/>
    <x v="0"/>
    <x v="1"/>
    <x v="0"/>
    <x v="5"/>
    <x v="2758"/>
    <n v="1"/>
  </r>
  <r>
    <n v="559038"/>
    <d v="2014-06-10T00:00:00"/>
    <d v="1899-12-30T09:31:40"/>
    <x v="0"/>
    <x v="2"/>
    <x v="0"/>
    <x v="5"/>
    <x v="2759"/>
    <n v="1"/>
  </r>
  <r>
    <n v="812043"/>
    <d v="2014-06-11T00:00:00"/>
    <d v="1899-12-30T14:42:05"/>
    <x v="1"/>
    <x v="1"/>
    <x v="0"/>
    <x v="12"/>
    <x v="2760"/>
    <n v="0"/>
  </r>
  <r>
    <n v="470212"/>
    <d v="2014-06-11T00:00:00"/>
    <d v="1899-12-30T14:44:05"/>
    <x v="1"/>
    <x v="0"/>
    <x v="0"/>
    <x v="12"/>
    <x v="2761"/>
    <n v="0"/>
  </r>
  <r>
    <n v="675820"/>
    <d v="2014-06-12T00:00:00"/>
    <d v="1899-12-30T15:01:29"/>
    <x v="0"/>
    <x v="0"/>
    <x v="0"/>
    <x v="3"/>
    <x v="2762"/>
    <n v="1"/>
  </r>
  <r>
    <n v="432824"/>
    <d v="2014-06-12T00:00:00"/>
    <d v="1899-12-30T15:05:34"/>
    <x v="1"/>
    <x v="0"/>
    <x v="0"/>
    <x v="3"/>
    <x v="2763"/>
    <n v="0"/>
  </r>
  <r>
    <n v="513438"/>
    <d v="2014-06-12T00:00:00"/>
    <d v="1899-12-30T15:08:24"/>
    <x v="0"/>
    <x v="1"/>
    <x v="0"/>
    <x v="3"/>
    <x v="2764"/>
    <n v="1"/>
  </r>
  <r>
    <n v="436854"/>
    <d v="2014-06-18T00:00:00"/>
    <d v="1899-12-30T18:52:16"/>
    <x v="0"/>
    <x v="0"/>
    <x v="0"/>
    <x v="5"/>
    <x v="2765"/>
    <n v="1"/>
  </r>
  <r>
    <n v="441953"/>
    <d v="2014-06-19T00:00:00"/>
    <d v="1899-12-30T11:55:58"/>
    <x v="0"/>
    <x v="0"/>
    <x v="0"/>
    <x v="3"/>
    <x v="2766"/>
    <n v="1"/>
  </r>
  <r>
    <n v="159635"/>
    <d v="2014-06-20T00:00:00"/>
    <d v="1899-12-30T01:11:16"/>
    <x v="1"/>
    <x v="1"/>
    <x v="0"/>
    <x v="12"/>
    <x v="2767"/>
    <n v="0"/>
  </r>
  <r>
    <n v="173648"/>
    <d v="2014-06-20T00:00:00"/>
    <d v="1899-12-30T01:13:55"/>
    <x v="0"/>
    <x v="0"/>
    <x v="0"/>
    <x v="12"/>
    <x v="2768"/>
    <n v="1"/>
  </r>
  <r>
    <n v="661058"/>
    <d v="2014-06-23T00:00:00"/>
    <d v="1899-12-30T15:27:49"/>
    <x v="1"/>
    <x v="0"/>
    <x v="0"/>
    <x v="3"/>
    <x v="2769"/>
    <n v="0"/>
  </r>
  <r>
    <n v="438539"/>
    <d v="2014-06-27T00:00:00"/>
    <d v="1899-12-30T10:54:50"/>
    <x v="0"/>
    <x v="0"/>
    <x v="0"/>
    <x v="3"/>
    <x v="2770"/>
    <n v="1"/>
  </r>
  <r>
    <n v="800816"/>
    <d v="2014-06-29T00:00:00"/>
    <d v="1899-12-30T09:42:52"/>
    <x v="0"/>
    <x v="1"/>
    <x v="0"/>
    <x v="3"/>
    <x v="2771"/>
    <n v="1"/>
  </r>
  <r>
    <n v="846166"/>
    <d v="2014-06-29T00:00:00"/>
    <d v="1899-12-30T09:43:24"/>
    <x v="0"/>
    <x v="1"/>
    <x v="0"/>
    <x v="3"/>
    <x v="2772"/>
    <n v="1"/>
  </r>
  <r>
    <n v="340089"/>
    <d v="2014-06-29T00:00:00"/>
    <d v="1899-12-30T09:43:57"/>
    <x v="1"/>
    <x v="0"/>
    <x v="0"/>
    <x v="3"/>
    <x v="2773"/>
    <n v="0"/>
  </r>
  <r>
    <n v="710906"/>
    <d v="2014-06-29T00:00:00"/>
    <d v="1899-12-30T09:47:32"/>
    <x v="0"/>
    <x v="0"/>
    <x v="0"/>
    <x v="3"/>
    <x v="2774"/>
    <n v="1"/>
  </r>
  <r>
    <n v="37753"/>
    <d v="2014-06-29T00:00:00"/>
    <d v="1899-12-30T09:48:26"/>
    <x v="0"/>
    <x v="0"/>
    <x v="0"/>
    <x v="3"/>
    <x v="2775"/>
    <n v="1"/>
  </r>
  <r>
    <n v="712161"/>
    <d v="2014-07-03T00:00:00"/>
    <d v="1899-12-30T09:06:46"/>
    <x v="1"/>
    <x v="0"/>
    <x v="0"/>
    <x v="3"/>
    <x v="2776"/>
    <n v="0"/>
  </r>
  <r>
    <n v="852138"/>
    <d v="2014-07-07T00:00:00"/>
    <d v="1899-12-30T20:13:11"/>
    <x v="0"/>
    <x v="0"/>
    <x v="0"/>
    <x v="3"/>
    <x v="2777"/>
    <n v="1"/>
  </r>
  <r>
    <n v="994949"/>
    <d v="2014-07-07T00:00:00"/>
    <d v="1899-12-30T20:14:31"/>
    <x v="1"/>
    <x v="0"/>
    <x v="0"/>
    <x v="3"/>
    <x v="2778"/>
    <n v="0"/>
  </r>
  <r>
    <n v="935603"/>
    <d v="2014-07-07T00:00:00"/>
    <d v="1899-12-30T20:16:01"/>
    <x v="0"/>
    <x v="1"/>
    <x v="0"/>
    <x v="3"/>
    <x v="2779"/>
    <n v="1"/>
  </r>
  <r>
    <n v="469760"/>
    <d v="2014-07-14T00:00:00"/>
    <d v="1899-12-30T10:37:57"/>
    <x v="1"/>
    <x v="0"/>
    <x v="0"/>
    <x v="3"/>
    <x v="2780"/>
    <n v="0"/>
  </r>
  <r>
    <n v="988813"/>
    <d v="2014-07-14T00:00:00"/>
    <d v="1899-12-30T10:40:44"/>
    <x v="1"/>
    <x v="0"/>
    <x v="0"/>
    <x v="3"/>
    <x v="2781"/>
    <n v="0"/>
  </r>
  <r>
    <n v="316175"/>
    <d v="2014-07-22T00:00:00"/>
    <d v="1899-12-30T09:31:27"/>
    <x v="0"/>
    <x v="0"/>
    <x v="0"/>
    <x v="5"/>
    <x v="2782"/>
    <n v="1"/>
  </r>
  <r>
    <n v="577587"/>
    <d v="2014-07-22T00:00:00"/>
    <d v="1899-12-30T18:22:15"/>
    <x v="0"/>
    <x v="1"/>
    <x v="0"/>
    <x v="5"/>
    <x v="2783"/>
    <n v="1"/>
  </r>
  <r>
    <n v="915524"/>
    <d v="2014-07-29T00:00:00"/>
    <d v="1899-12-30T03:21:02"/>
    <x v="0"/>
    <x v="0"/>
    <x v="0"/>
    <x v="5"/>
    <x v="2784"/>
    <n v="1"/>
  </r>
  <r>
    <n v="560182"/>
    <d v="2014-08-06T00:00:00"/>
    <d v="1899-12-30T15:14:21"/>
    <x v="0"/>
    <x v="0"/>
    <x v="0"/>
    <x v="3"/>
    <x v="2785"/>
    <n v="1"/>
  </r>
  <r>
    <n v="285644"/>
    <d v="2014-08-06T00:00:00"/>
    <d v="1899-12-30T15:15:32"/>
    <x v="1"/>
    <x v="0"/>
    <x v="0"/>
    <x v="3"/>
    <x v="2786"/>
    <n v="0"/>
  </r>
  <r>
    <n v="275333"/>
    <d v="2014-08-06T00:00:00"/>
    <d v="1899-12-30T15:16:05"/>
    <x v="0"/>
    <x v="0"/>
    <x v="0"/>
    <x v="3"/>
    <x v="2787"/>
    <n v="1"/>
  </r>
  <r>
    <n v="212668"/>
    <d v="2014-08-07T00:00:00"/>
    <d v="1899-12-30T14:36:31"/>
    <x v="0"/>
    <x v="1"/>
    <x v="0"/>
    <x v="3"/>
    <x v="2788"/>
    <n v="1"/>
  </r>
  <r>
    <n v="35024"/>
    <d v="2014-08-07T00:00:00"/>
    <d v="1899-12-30T14:38:04"/>
    <x v="0"/>
    <x v="1"/>
    <x v="0"/>
    <x v="3"/>
    <x v="2789"/>
    <n v="1"/>
  </r>
  <r>
    <n v="416704"/>
    <d v="2014-08-15T00:00:00"/>
    <d v="1899-12-30T11:02:57"/>
    <x v="1"/>
    <x v="0"/>
    <x v="0"/>
    <x v="3"/>
    <x v="2790"/>
    <n v="0"/>
  </r>
  <r>
    <n v="501414"/>
    <d v="2014-07-29T00:00:00"/>
    <d v="1899-12-30T09:33:01"/>
    <x v="0"/>
    <x v="1"/>
    <x v="0"/>
    <x v="12"/>
    <x v="2791"/>
    <n v="1"/>
  </r>
  <r>
    <n v="153036"/>
    <d v="2014-08-03T00:00:00"/>
    <d v="1899-12-30T03:05:21"/>
    <x v="1"/>
    <x v="0"/>
    <x v="0"/>
    <x v="3"/>
    <x v="2792"/>
    <n v="0"/>
  </r>
  <r>
    <n v="633036"/>
    <d v="2014-08-09T00:00:00"/>
    <d v="1899-12-30T10:53:20"/>
    <x v="0"/>
    <x v="0"/>
    <x v="0"/>
    <x v="3"/>
    <x v="2793"/>
    <n v="1"/>
  </r>
  <r>
    <n v="83162"/>
    <d v="2014-08-21T00:00:00"/>
    <d v="1899-12-30T07:35:12"/>
    <x v="0"/>
    <x v="1"/>
    <x v="0"/>
    <x v="5"/>
    <x v="2794"/>
    <n v="1"/>
  </r>
  <r>
    <n v="527414"/>
    <d v="2014-08-15T00:00:00"/>
    <d v="1899-12-30T05:50:32"/>
    <x v="1"/>
    <x v="0"/>
    <x v="0"/>
    <x v="12"/>
    <x v="2795"/>
    <n v="0"/>
  </r>
  <r>
    <n v="384327"/>
    <d v="2014-08-18T00:00:00"/>
    <d v="1899-12-30T17:22:34"/>
    <x v="1"/>
    <x v="2"/>
    <x v="0"/>
    <x v="5"/>
    <x v="2796"/>
    <n v="0"/>
  </r>
  <r>
    <n v="837259"/>
    <d v="2014-08-26T00:00:00"/>
    <d v="1899-12-30T11:20:38"/>
    <x v="0"/>
    <x v="1"/>
    <x v="0"/>
    <x v="3"/>
    <x v="2797"/>
    <n v="1"/>
  </r>
  <r>
    <n v="168921"/>
    <d v="2014-08-26T00:00:00"/>
    <d v="1899-12-30T11:22:17"/>
    <x v="1"/>
    <x v="1"/>
    <x v="0"/>
    <x v="3"/>
    <x v="2798"/>
    <n v="0"/>
  </r>
  <r>
    <n v="753579"/>
    <d v="2014-05-21T00:00:00"/>
    <d v="1899-12-30T09:31:19"/>
    <x v="0"/>
    <x v="0"/>
    <x v="6"/>
    <x v="8"/>
    <x v="2799"/>
    <n v="1"/>
  </r>
  <r>
    <n v="536133"/>
    <d v="2014-05-21T00:00:00"/>
    <d v="1899-12-30T09:32:12"/>
    <x v="0"/>
    <x v="1"/>
    <x v="6"/>
    <x v="8"/>
    <x v="2800"/>
    <n v="1"/>
  </r>
  <r>
    <n v="88859"/>
    <d v="2014-05-21T00:00:00"/>
    <d v="1899-12-30T09:33:04"/>
    <x v="0"/>
    <x v="0"/>
    <x v="6"/>
    <x v="8"/>
    <x v="2801"/>
    <n v="1"/>
  </r>
  <r>
    <n v="458929"/>
    <d v="2014-05-28T00:00:00"/>
    <d v="1899-12-30T17:09:36"/>
    <x v="0"/>
    <x v="1"/>
    <x v="6"/>
    <x v="8"/>
    <x v="2802"/>
    <n v="1"/>
  </r>
  <r>
    <n v="89996"/>
    <d v="2014-07-29T00:00:00"/>
    <d v="1899-12-30T19:40:19"/>
    <x v="1"/>
    <x v="1"/>
    <x v="6"/>
    <x v="8"/>
    <x v="2803"/>
    <n v="0"/>
  </r>
  <r>
    <n v="636370"/>
    <d v="2014-07-29T00:00:00"/>
    <d v="1899-12-30T19:40:46"/>
    <x v="0"/>
    <x v="1"/>
    <x v="6"/>
    <x v="8"/>
    <x v="2804"/>
    <n v="1"/>
  </r>
  <r>
    <n v="639922"/>
    <d v="2014-05-07T00:00:00"/>
    <d v="1899-12-30T09:34:41"/>
    <x v="1"/>
    <x v="1"/>
    <x v="0"/>
    <x v="5"/>
    <x v="2805"/>
    <n v="0"/>
  </r>
  <r>
    <n v="834391"/>
    <d v="2014-05-08T00:00:00"/>
    <d v="1899-12-30T18:37:06"/>
    <x v="1"/>
    <x v="0"/>
    <x v="0"/>
    <x v="5"/>
    <x v="2806"/>
    <n v="0"/>
  </r>
  <r>
    <n v="446910"/>
    <d v="2014-05-08T00:00:00"/>
    <d v="1899-12-30T18:37:46"/>
    <x v="0"/>
    <x v="2"/>
    <x v="0"/>
    <x v="5"/>
    <x v="2807"/>
    <n v="1"/>
  </r>
  <r>
    <n v="942102"/>
    <d v="2014-08-21T00:00:00"/>
    <d v="1899-12-30T17:44:02"/>
    <x v="0"/>
    <x v="1"/>
    <x v="0"/>
    <x v="5"/>
    <x v="2808"/>
    <n v="1"/>
  </r>
  <r>
    <n v="887834"/>
    <d v="2014-08-21T00:00:00"/>
    <d v="1899-12-30T17:44:34"/>
    <x v="0"/>
    <x v="0"/>
    <x v="0"/>
    <x v="5"/>
    <x v="2809"/>
    <n v="1"/>
  </r>
  <r>
    <n v="551086"/>
    <d v="2014-08-21T00:00:00"/>
    <d v="1899-12-30T17:45:27"/>
    <x v="1"/>
    <x v="1"/>
    <x v="0"/>
    <x v="5"/>
    <x v="2810"/>
    <n v="0"/>
  </r>
  <r>
    <n v="47896"/>
    <d v="2014-08-21T00:00:00"/>
    <d v="1899-12-30T17:46:33"/>
    <x v="1"/>
    <x v="0"/>
    <x v="0"/>
    <x v="5"/>
    <x v="2811"/>
    <n v="0"/>
  </r>
  <r>
    <n v="171510"/>
    <d v="2014-08-29T00:00:00"/>
    <d v="1899-12-30T07:30:40"/>
    <x v="0"/>
    <x v="0"/>
    <x v="0"/>
    <x v="5"/>
    <x v="2812"/>
    <n v="1"/>
  </r>
  <r>
    <n v="478340"/>
    <d v="2014-06-25T00:00:00"/>
    <d v="1899-12-30T17:57:56"/>
    <x v="1"/>
    <x v="0"/>
    <x v="1"/>
    <x v="6"/>
    <x v="2813"/>
    <n v="0"/>
  </r>
  <r>
    <n v="533413"/>
    <d v="2014-05-07T00:00:00"/>
    <d v="1899-12-30T09:36:28"/>
    <x v="0"/>
    <x v="1"/>
    <x v="0"/>
    <x v="1"/>
    <x v="2814"/>
    <n v="1"/>
  </r>
  <r>
    <n v="283022"/>
    <d v="2014-08-22T00:00:00"/>
    <d v="1899-12-30T09:24:54"/>
    <x v="1"/>
    <x v="1"/>
    <x v="0"/>
    <x v="1"/>
    <x v="2815"/>
    <n v="0"/>
  </r>
  <r>
    <n v="703363"/>
    <d v="2014-08-05T00:00:00"/>
    <d v="1899-12-30T19:52:33"/>
    <x v="1"/>
    <x v="0"/>
    <x v="0"/>
    <x v="6"/>
    <x v="1695"/>
    <n v="0"/>
  </r>
  <r>
    <n v="73267"/>
    <d v="2014-08-30T00:00:00"/>
    <d v="1899-12-30T07:18:49"/>
    <x v="1"/>
    <x v="0"/>
    <x v="0"/>
    <x v="6"/>
    <x v="2816"/>
    <n v="0"/>
  </r>
  <r>
    <n v="808514"/>
    <d v="2014-08-30T00:00:00"/>
    <d v="1899-12-30T07:21:08"/>
    <x v="1"/>
    <x v="0"/>
    <x v="0"/>
    <x v="6"/>
    <x v="382"/>
    <n v="0"/>
  </r>
  <r>
    <n v="999850"/>
    <d v="2014-08-30T00:00:00"/>
    <d v="1899-12-30T07:22:10"/>
    <x v="0"/>
    <x v="0"/>
    <x v="0"/>
    <x v="6"/>
    <x v="2817"/>
    <n v="1"/>
  </r>
  <r>
    <n v="444836"/>
    <d v="2014-07-31T00:00:00"/>
    <d v="1899-12-30T14:27:10"/>
    <x v="0"/>
    <x v="0"/>
    <x v="0"/>
    <x v="5"/>
    <x v="2818"/>
    <n v="1"/>
  </r>
  <r>
    <n v="200966"/>
    <d v="2014-08-07T00:00:00"/>
    <d v="1899-12-30T09:09:51"/>
    <x v="1"/>
    <x v="0"/>
    <x v="0"/>
    <x v="5"/>
    <x v="2819"/>
    <n v="0"/>
  </r>
  <r>
    <n v="600368"/>
    <d v="2014-08-08T00:00:00"/>
    <d v="1899-12-30T19:08:03"/>
    <x v="0"/>
    <x v="1"/>
    <x v="0"/>
    <x v="5"/>
    <x v="2820"/>
    <n v="1"/>
  </r>
  <r>
    <n v="827812"/>
    <d v="2014-08-09T00:00:00"/>
    <d v="1899-12-30T09:13:08"/>
    <x v="0"/>
    <x v="1"/>
    <x v="0"/>
    <x v="5"/>
    <x v="2821"/>
    <n v="1"/>
  </r>
  <r>
    <n v="732025"/>
    <d v="2014-08-13T00:00:00"/>
    <d v="1899-12-30T11:50:28"/>
    <x v="1"/>
    <x v="0"/>
    <x v="0"/>
    <x v="5"/>
    <x v="2822"/>
    <n v="0"/>
  </r>
  <r>
    <n v="275640"/>
    <d v="2014-08-14T00:00:00"/>
    <d v="1899-12-30T10:05:36"/>
    <x v="0"/>
    <x v="2"/>
    <x v="0"/>
    <x v="5"/>
    <x v="2823"/>
    <n v="1"/>
  </r>
  <r>
    <n v="868305"/>
    <d v="2014-07-10T00:00:00"/>
    <d v="1899-12-30T17:27:18"/>
    <x v="0"/>
    <x v="0"/>
    <x v="0"/>
    <x v="6"/>
    <x v="2824"/>
    <n v="1"/>
  </r>
  <r>
    <n v="717117"/>
    <d v="2014-07-10T00:00:00"/>
    <d v="1899-12-30T17:29:47"/>
    <x v="0"/>
    <x v="1"/>
    <x v="0"/>
    <x v="6"/>
    <x v="2825"/>
    <n v="1"/>
  </r>
  <r>
    <n v="259771"/>
    <d v="2014-07-04T00:00:00"/>
    <d v="1899-12-30T09:31:27"/>
    <x v="1"/>
    <x v="0"/>
    <x v="2"/>
    <x v="1"/>
    <x v="2826"/>
    <n v="0"/>
  </r>
  <r>
    <n v="227346"/>
    <d v="2014-07-04T00:00:00"/>
    <d v="1899-12-30T09:32:01"/>
    <x v="1"/>
    <x v="1"/>
    <x v="2"/>
    <x v="1"/>
    <x v="2827"/>
    <n v="0"/>
  </r>
  <r>
    <n v="601759"/>
    <d v="2014-07-14T00:00:00"/>
    <d v="1899-12-30T15:42:56"/>
    <x v="1"/>
    <x v="2"/>
    <x v="2"/>
    <x v="1"/>
    <x v="2828"/>
    <n v="0"/>
  </r>
  <r>
    <n v="81051"/>
    <d v="2014-08-01T00:00:00"/>
    <d v="1899-12-30T09:31:31"/>
    <x v="0"/>
    <x v="0"/>
    <x v="2"/>
    <x v="1"/>
    <x v="2829"/>
    <n v="1"/>
  </r>
  <r>
    <n v="651902"/>
    <d v="2014-08-01T00:00:00"/>
    <d v="1899-12-30T09:31:55"/>
    <x v="1"/>
    <x v="1"/>
    <x v="2"/>
    <x v="1"/>
    <x v="2830"/>
    <n v="0"/>
  </r>
  <r>
    <n v="886667"/>
    <d v="2014-08-01T00:00:00"/>
    <d v="1899-12-30T09:32:21"/>
    <x v="1"/>
    <x v="0"/>
    <x v="2"/>
    <x v="1"/>
    <x v="2831"/>
    <n v="0"/>
  </r>
  <r>
    <n v="719726"/>
    <d v="2014-08-01T00:00:00"/>
    <d v="1899-12-30T09:33:23"/>
    <x v="0"/>
    <x v="2"/>
    <x v="2"/>
    <x v="1"/>
    <x v="2832"/>
    <n v="1"/>
  </r>
  <r>
    <n v="551264"/>
    <d v="2014-05-12T00:00:00"/>
    <d v="1899-12-30T09:32:49"/>
    <x v="1"/>
    <x v="0"/>
    <x v="1"/>
    <x v="1"/>
    <x v="2833"/>
    <n v="0"/>
  </r>
  <r>
    <n v="762737"/>
    <d v="2014-05-12T00:00:00"/>
    <d v="1899-12-30T09:35:24"/>
    <x v="0"/>
    <x v="0"/>
    <x v="1"/>
    <x v="1"/>
    <x v="2834"/>
    <n v="1"/>
  </r>
  <r>
    <n v="359396"/>
    <d v="2014-05-15T00:00:00"/>
    <d v="1899-12-30T13:02:43"/>
    <x v="1"/>
    <x v="1"/>
    <x v="1"/>
    <x v="1"/>
    <x v="2835"/>
    <n v="0"/>
  </r>
  <r>
    <n v="486752"/>
    <d v="2014-05-16T00:00:00"/>
    <d v="1899-12-30T18:34:44"/>
    <x v="0"/>
    <x v="0"/>
    <x v="1"/>
    <x v="1"/>
    <x v="2836"/>
    <n v="1"/>
  </r>
  <r>
    <n v="835053"/>
    <d v="2014-05-16T00:00:00"/>
    <d v="1899-12-30T18:34:14"/>
    <x v="0"/>
    <x v="0"/>
    <x v="1"/>
    <x v="1"/>
    <x v="2837"/>
    <n v="1"/>
  </r>
  <r>
    <n v="58029"/>
    <d v="2014-07-22T00:00:00"/>
    <d v="1899-12-30T08:47:32"/>
    <x v="0"/>
    <x v="0"/>
    <x v="1"/>
    <x v="1"/>
    <x v="2838"/>
    <n v="1"/>
  </r>
  <r>
    <n v="193000"/>
    <d v="2014-07-22T00:00:00"/>
    <d v="1899-12-30T08:49:35"/>
    <x v="0"/>
    <x v="0"/>
    <x v="1"/>
    <x v="1"/>
    <x v="2839"/>
    <n v="1"/>
  </r>
  <r>
    <n v="169603"/>
    <d v="2014-05-01T00:00:00"/>
    <d v="1899-12-30T16:39:36"/>
    <x v="0"/>
    <x v="0"/>
    <x v="1"/>
    <x v="12"/>
    <x v="2840"/>
    <n v="1"/>
  </r>
  <r>
    <n v="56628"/>
    <d v="2014-06-30T00:00:00"/>
    <d v="1899-12-30T09:33:32"/>
    <x v="1"/>
    <x v="0"/>
    <x v="1"/>
    <x v="3"/>
    <x v="2841"/>
    <n v="0"/>
  </r>
  <r>
    <n v="687590"/>
    <d v="2014-07-02T00:00:00"/>
    <d v="1899-12-30T11:30:55"/>
    <x v="0"/>
    <x v="0"/>
    <x v="1"/>
    <x v="3"/>
    <x v="2842"/>
    <n v="1"/>
  </r>
  <r>
    <n v="420861"/>
    <d v="2014-07-02T00:00:00"/>
    <d v="1899-12-30T11:31:54"/>
    <x v="0"/>
    <x v="0"/>
    <x v="1"/>
    <x v="3"/>
    <x v="2843"/>
    <n v="1"/>
  </r>
  <r>
    <n v="538886"/>
    <d v="2014-07-02T00:00:00"/>
    <d v="1899-12-30T11:32:28"/>
    <x v="0"/>
    <x v="1"/>
    <x v="1"/>
    <x v="3"/>
    <x v="2844"/>
    <n v="1"/>
  </r>
  <r>
    <n v="298026"/>
    <d v="2014-07-18T00:00:00"/>
    <d v="1899-12-30T12:41:43"/>
    <x v="0"/>
    <x v="0"/>
    <x v="1"/>
    <x v="3"/>
    <x v="2845"/>
    <n v="1"/>
  </r>
  <r>
    <n v="942186"/>
    <d v="2014-07-18T00:00:00"/>
    <d v="1899-12-30T12:42:14"/>
    <x v="0"/>
    <x v="1"/>
    <x v="1"/>
    <x v="3"/>
    <x v="2846"/>
    <n v="1"/>
  </r>
  <r>
    <n v="962462"/>
    <d v="2014-05-09T00:00:00"/>
    <d v="1899-12-30T07:33:16"/>
    <x v="0"/>
    <x v="0"/>
    <x v="2"/>
    <x v="1"/>
    <x v="2847"/>
    <n v="1"/>
  </r>
  <r>
    <n v="628437"/>
    <d v="2014-05-09T00:00:00"/>
    <d v="1899-12-30T07:39:29"/>
    <x v="1"/>
    <x v="1"/>
    <x v="2"/>
    <x v="1"/>
    <x v="2848"/>
    <n v="0"/>
  </r>
  <r>
    <n v="180406"/>
    <d v="2014-05-26T00:00:00"/>
    <d v="1899-12-30T09:33:41"/>
    <x v="0"/>
    <x v="1"/>
    <x v="2"/>
    <x v="1"/>
    <x v="2849"/>
    <n v="1"/>
  </r>
  <r>
    <n v="207769"/>
    <d v="2014-06-16T00:00:00"/>
    <d v="1899-12-30T14:24:21"/>
    <x v="1"/>
    <x v="0"/>
    <x v="2"/>
    <x v="1"/>
    <x v="2850"/>
    <n v="0"/>
  </r>
  <r>
    <n v="610665"/>
    <d v="2014-05-26T00:00:00"/>
    <d v="1899-12-30T09:32:00"/>
    <x v="1"/>
    <x v="0"/>
    <x v="0"/>
    <x v="6"/>
    <x v="2851"/>
    <n v="0"/>
  </r>
  <r>
    <n v="941666"/>
    <d v="2014-06-09T00:00:00"/>
    <d v="1899-12-30T09:32:30"/>
    <x v="0"/>
    <x v="0"/>
    <x v="1"/>
    <x v="7"/>
    <x v="2852"/>
    <n v="1"/>
  </r>
  <r>
    <n v="110906"/>
    <d v="2014-05-19T00:00:00"/>
    <d v="1899-12-30T07:08:16"/>
    <x v="1"/>
    <x v="0"/>
    <x v="4"/>
    <x v="3"/>
    <x v="2853"/>
    <n v="0"/>
  </r>
  <r>
    <n v="232275"/>
    <d v="2014-05-19T00:00:00"/>
    <d v="1899-12-30T07:08:44"/>
    <x v="0"/>
    <x v="1"/>
    <x v="4"/>
    <x v="3"/>
    <x v="2854"/>
    <n v="1"/>
  </r>
  <r>
    <n v="935715"/>
    <d v="2014-05-22T00:00:00"/>
    <d v="1899-12-30T18:21:40"/>
    <x v="0"/>
    <x v="0"/>
    <x v="4"/>
    <x v="3"/>
    <x v="2855"/>
    <n v="1"/>
  </r>
  <r>
    <n v="271935"/>
    <d v="2014-05-22T00:00:00"/>
    <d v="1899-12-30T18:25:53"/>
    <x v="1"/>
    <x v="0"/>
    <x v="4"/>
    <x v="3"/>
    <x v="2856"/>
    <n v="0"/>
  </r>
  <r>
    <n v="178516"/>
    <d v="2014-06-20T00:00:00"/>
    <d v="1899-12-30T17:53:50"/>
    <x v="1"/>
    <x v="0"/>
    <x v="4"/>
    <x v="3"/>
    <x v="2857"/>
    <n v="0"/>
  </r>
  <r>
    <n v="676521"/>
    <d v="2014-06-27T00:00:00"/>
    <d v="1899-12-30T07:04:10"/>
    <x v="1"/>
    <x v="0"/>
    <x v="4"/>
    <x v="3"/>
    <x v="2858"/>
    <n v="0"/>
  </r>
  <r>
    <n v="457025"/>
    <d v="2014-07-03T00:00:00"/>
    <d v="1899-12-30T11:09:59"/>
    <x v="0"/>
    <x v="0"/>
    <x v="4"/>
    <x v="3"/>
    <x v="2859"/>
    <n v="1"/>
  </r>
  <r>
    <n v="965006"/>
    <d v="2014-06-26T00:00:00"/>
    <d v="1899-12-30T14:08:24"/>
    <x v="0"/>
    <x v="1"/>
    <x v="4"/>
    <x v="3"/>
    <x v="1663"/>
    <n v="1"/>
  </r>
  <r>
    <n v="964269"/>
    <d v="2014-07-03T00:00:00"/>
    <d v="1899-12-30T13:27:39"/>
    <x v="0"/>
    <x v="0"/>
    <x v="4"/>
    <x v="3"/>
    <x v="2860"/>
    <n v="1"/>
  </r>
  <r>
    <n v="95159"/>
    <d v="2014-07-11T00:00:00"/>
    <d v="1899-12-30T18:44:14"/>
    <x v="0"/>
    <x v="1"/>
    <x v="4"/>
    <x v="3"/>
    <x v="2861"/>
    <n v="1"/>
  </r>
  <r>
    <n v="425402"/>
    <d v="2014-07-21T00:00:00"/>
    <d v="1899-12-30T09:31:27"/>
    <x v="0"/>
    <x v="0"/>
    <x v="4"/>
    <x v="3"/>
    <x v="2862"/>
    <n v="1"/>
  </r>
  <r>
    <n v="718399"/>
    <d v="2014-07-21T00:00:00"/>
    <d v="1899-12-30T14:58:43"/>
    <x v="1"/>
    <x v="1"/>
    <x v="4"/>
    <x v="3"/>
    <x v="2863"/>
    <n v="0"/>
  </r>
  <r>
    <n v="766283"/>
    <d v="2014-07-21T00:00:00"/>
    <d v="1899-12-30T15:02:50"/>
    <x v="1"/>
    <x v="0"/>
    <x v="4"/>
    <x v="3"/>
    <x v="2864"/>
    <n v="0"/>
  </r>
  <r>
    <n v="706032"/>
    <d v="2014-08-15T00:00:00"/>
    <d v="1899-12-30T15:21:25"/>
    <x v="0"/>
    <x v="1"/>
    <x v="4"/>
    <x v="3"/>
    <x v="2865"/>
    <n v="1"/>
  </r>
  <r>
    <n v="888701"/>
    <d v="2014-08-15T00:00:00"/>
    <d v="1899-12-30T15:21:22"/>
    <x v="0"/>
    <x v="2"/>
    <x v="4"/>
    <x v="3"/>
    <x v="2866"/>
    <n v="1"/>
  </r>
  <r>
    <n v="283871"/>
    <d v="2014-08-15T00:00:00"/>
    <d v="1899-12-30T15:22:15"/>
    <x v="0"/>
    <x v="2"/>
    <x v="4"/>
    <x v="3"/>
    <x v="2867"/>
    <n v="1"/>
  </r>
  <r>
    <n v="867620"/>
    <d v="2014-08-13T00:00:00"/>
    <d v="1899-12-30T18:56:11"/>
    <x v="1"/>
    <x v="1"/>
    <x v="4"/>
    <x v="3"/>
    <x v="2868"/>
    <n v="0"/>
  </r>
  <r>
    <n v="436657"/>
    <d v="2014-07-15T00:00:00"/>
    <d v="1899-12-30T09:31:50"/>
    <x v="1"/>
    <x v="0"/>
    <x v="5"/>
    <x v="1"/>
    <x v="2869"/>
    <n v="0"/>
  </r>
  <r>
    <n v="297331"/>
    <d v="2014-07-18T00:00:00"/>
    <d v="1899-12-30T07:40:26"/>
    <x v="1"/>
    <x v="1"/>
    <x v="5"/>
    <x v="1"/>
    <x v="2870"/>
    <n v="0"/>
  </r>
  <r>
    <n v="295779"/>
    <d v="2014-05-06T00:00:00"/>
    <d v="1899-12-30T09:32:06"/>
    <x v="0"/>
    <x v="0"/>
    <x v="6"/>
    <x v="12"/>
    <x v="2871"/>
    <n v="1"/>
  </r>
  <r>
    <n v="378942"/>
    <d v="2014-05-24T00:00:00"/>
    <d v="1899-12-30T17:15:11"/>
    <x v="1"/>
    <x v="1"/>
    <x v="1"/>
    <x v="3"/>
    <x v="2872"/>
    <n v="0"/>
  </r>
  <r>
    <n v="805679"/>
    <d v="2014-07-30T00:00:00"/>
    <d v="1899-12-30T15:39:15"/>
    <x v="1"/>
    <x v="0"/>
    <x v="1"/>
    <x v="3"/>
    <x v="2873"/>
    <n v="0"/>
  </r>
  <r>
    <n v="52501"/>
    <d v="2014-07-30T00:00:00"/>
    <d v="1899-12-30T15:43:15"/>
    <x v="0"/>
    <x v="0"/>
    <x v="1"/>
    <x v="3"/>
    <x v="2874"/>
    <n v="1"/>
  </r>
  <r>
    <n v="615562"/>
    <d v="2014-08-01T00:00:00"/>
    <d v="1899-12-30T19:21:32"/>
    <x v="0"/>
    <x v="1"/>
    <x v="1"/>
    <x v="3"/>
    <x v="2875"/>
    <n v="1"/>
  </r>
  <r>
    <n v="251545"/>
    <d v="2014-08-01T00:00:00"/>
    <d v="1899-12-30T19:22:09"/>
    <x v="1"/>
    <x v="0"/>
    <x v="1"/>
    <x v="3"/>
    <x v="2876"/>
    <n v="0"/>
  </r>
  <r>
    <n v="405576"/>
    <d v="2014-08-01T00:00:00"/>
    <d v="1899-12-30T19:23:07"/>
    <x v="1"/>
    <x v="0"/>
    <x v="1"/>
    <x v="3"/>
    <x v="2877"/>
    <n v="0"/>
  </r>
  <r>
    <n v="616680"/>
    <d v="2014-08-05T00:00:00"/>
    <d v="1899-12-30T08:14:25"/>
    <x v="0"/>
    <x v="0"/>
    <x v="1"/>
    <x v="3"/>
    <x v="2878"/>
    <n v="1"/>
  </r>
  <r>
    <n v="371227"/>
    <d v="2014-05-02T00:00:00"/>
    <d v="1899-12-30T11:51:50"/>
    <x v="0"/>
    <x v="1"/>
    <x v="0"/>
    <x v="5"/>
    <x v="2879"/>
    <n v="1"/>
  </r>
  <r>
    <n v="599373"/>
    <d v="2014-05-08T00:00:00"/>
    <d v="1899-12-30T11:45:04"/>
    <x v="0"/>
    <x v="0"/>
    <x v="0"/>
    <x v="5"/>
    <x v="2880"/>
    <n v="1"/>
  </r>
  <r>
    <n v="815638"/>
    <d v="2014-05-08T00:00:00"/>
    <d v="1899-12-30T11:48:29"/>
    <x v="0"/>
    <x v="1"/>
    <x v="0"/>
    <x v="5"/>
    <x v="2881"/>
    <n v="1"/>
  </r>
  <r>
    <n v="713691"/>
    <d v="2014-05-14T00:00:00"/>
    <d v="1899-12-30T10:24:03"/>
    <x v="0"/>
    <x v="0"/>
    <x v="0"/>
    <x v="5"/>
    <x v="2882"/>
    <n v="1"/>
  </r>
  <r>
    <n v="816300"/>
    <d v="2014-05-14T00:00:00"/>
    <d v="1899-12-30T10:28:54"/>
    <x v="1"/>
    <x v="1"/>
    <x v="0"/>
    <x v="5"/>
    <x v="2883"/>
    <n v="0"/>
  </r>
  <r>
    <n v="361525"/>
    <d v="2014-05-14T00:00:00"/>
    <d v="1899-12-30T10:24:46"/>
    <x v="1"/>
    <x v="2"/>
    <x v="0"/>
    <x v="5"/>
    <x v="2884"/>
    <n v="0"/>
  </r>
  <r>
    <n v="622459"/>
    <d v="2014-08-25T00:00:00"/>
    <d v="1899-12-30T13:50:40"/>
    <x v="0"/>
    <x v="0"/>
    <x v="4"/>
    <x v="0"/>
    <x v="2885"/>
    <n v="1"/>
  </r>
  <r>
    <n v="24876"/>
    <d v="2014-08-25T00:00:00"/>
    <d v="1899-12-30T13:53:51"/>
    <x v="1"/>
    <x v="1"/>
    <x v="4"/>
    <x v="0"/>
    <x v="2886"/>
    <n v="0"/>
  </r>
  <r>
    <n v="286304"/>
    <d v="2014-05-10T00:00:00"/>
    <d v="1899-12-30T17:04:47"/>
    <x v="0"/>
    <x v="1"/>
    <x v="0"/>
    <x v="12"/>
    <x v="2887"/>
    <n v="1"/>
  </r>
  <r>
    <n v="332762"/>
    <d v="2014-08-20T00:00:00"/>
    <d v="1899-12-30T09:13:57"/>
    <x v="0"/>
    <x v="0"/>
    <x v="0"/>
    <x v="1"/>
    <x v="2888"/>
    <n v="1"/>
  </r>
  <r>
    <n v="133322"/>
    <d v="2014-05-01T00:00:00"/>
    <d v="1899-12-30T09:32:08"/>
    <x v="0"/>
    <x v="0"/>
    <x v="1"/>
    <x v="12"/>
    <x v="2889"/>
    <n v="1"/>
  </r>
  <r>
    <n v="83181"/>
    <d v="2014-05-22T00:00:00"/>
    <d v="1899-12-30T19:04:12"/>
    <x v="0"/>
    <x v="0"/>
    <x v="0"/>
    <x v="7"/>
    <x v="2890"/>
    <n v="1"/>
  </r>
  <r>
    <n v="761210"/>
    <d v="2014-05-24T00:00:00"/>
    <d v="1899-12-30T13:42:16"/>
    <x v="0"/>
    <x v="0"/>
    <x v="5"/>
    <x v="8"/>
    <x v="2891"/>
    <n v="1"/>
  </r>
  <r>
    <n v="851161"/>
    <d v="2014-05-24T00:00:00"/>
    <d v="1899-12-30T13:44:25"/>
    <x v="0"/>
    <x v="1"/>
    <x v="5"/>
    <x v="8"/>
    <x v="2892"/>
    <n v="1"/>
  </r>
  <r>
    <n v="464527"/>
    <d v="2014-05-24T00:00:00"/>
    <d v="1899-12-30T13:45:59"/>
    <x v="1"/>
    <x v="1"/>
    <x v="5"/>
    <x v="8"/>
    <x v="2893"/>
    <n v="0"/>
  </r>
  <r>
    <n v="185318"/>
    <d v="2014-06-20T00:00:00"/>
    <d v="1899-12-30T09:33:02"/>
    <x v="0"/>
    <x v="1"/>
    <x v="5"/>
    <x v="8"/>
    <x v="2894"/>
    <n v="1"/>
  </r>
  <r>
    <n v="170202"/>
    <d v="2014-06-20T00:00:00"/>
    <d v="1899-12-30T09:32:10"/>
    <x v="1"/>
    <x v="2"/>
    <x v="5"/>
    <x v="8"/>
    <x v="2895"/>
    <n v="0"/>
  </r>
  <r>
    <n v="141442"/>
    <d v="2014-07-12T00:00:00"/>
    <d v="1899-12-30T09:45:25"/>
    <x v="0"/>
    <x v="0"/>
    <x v="5"/>
    <x v="8"/>
    <x v="2896"/>
    <n v="1"/>
  </r>
  <r>
    <n v="431209"/>
    <d v="2014-07-25T00:00:00"/>
    <d v="1899-12-30T09:32:52"/>
    <x v="0"/>
    <x v="1"/>
    <x v="5"/>
    <x v="8"/>
    <x v="2897"/>
    <n v="1"/>
  </r>
  <r>
    <n v="735736"/>
    <d v="2014-05-21T00:00:00"/>
    <d v="1899-12-30T16:46:25"/>
    <x v="1"/>
    <x v="0"/>
    <x v="1"/>
    <x v="8"/>
    <x v="2898"/>
    <n v="0"/>
  </r>
  <r>
    <n v="703579"/>
    <d v="2014-05-21T00:00:00"/>
    <d v="1899-12-30T16:48:08"/>
    <x v="0"/>
    <x v="1"/>
    <x v="1"/>
    <x v="8"/>
    <x v="2899"/>
    <n v="1"/>
  </r>
  <r>
    <n v="322337"/>
    <d v="2014-06-13T00:00:00"/>
    <d v="1899-12-30T09:31:35"/>
    <x v="0"/>
    <x v="0"/>
    <x v="1"/>
    <x v="8"/>
    <x v="2900"/>
    <n v="1"/>
  </r>
  <r>
    <n v="675824"/>
    <d v="2014-06-26T00:00:00"/>
    <d v="1899-12-30T17:43:40"/>
    <x v="1"/>
    <x v="0"/>
    <x v="2"/>
    <x v="1"/>
    <x v="2901"/>
    <n v="0"/>
  </r>
  <r>
    <n v="863977"/>
    <d v="2014-06-26T00:00:00"/>
    <d v="1899-12-30T17:44:41"/>
    <x v="0"/>
    <x v="0"/>
    <x v="2"/>
    <x v="1"/>
    <x v="2902"/>
    <n v="1"/>
  </r>
  <r>
    <n v="35155"/>
    <d v="2014-06-26T00:00:00"/>
    <d v="1899-12-30T17:45:38"/>
    <x v="0"/>
    <x v="0"/>
    <x v="2"/>
    <x v="1"/>
    <x v="2903"/>
    <n v="1"/>
  </r>
  <r>
    <n v="991538"/>
    <d v="2014-07-10T00:00:00"/>
    <d v="1899-12-30T19:16:12"/>
    <x v="1"/>
    <x v="1"/>
    <x v="2"/>
    <x v="1"/>
    <x v="686"/>
    <n v="0"/>
  </r>
  <r>
    <n v="897545"/>
    <d v="2014-07-14T00:00:00"/>
    <d v="1899-12-30T14:40:27"/>
    <x v="0"/>
    <x v="0"/>
    <x v="2"/>
    <x v="1"/>
    <x v="2904"/>
    <n v="1"/>
  </r>
  <r>
    <n v="473455"/>
    <d v="2014-05-05T00:00:00"/>
    <d v="1899-12-30T09:32:00"/>
    <x v="0"/>
    <x v="0"/>
    <x v="0"/>
    <x v="0"/>
    <x v="2905"/>
    <n v="1"/>
  </r>
  <r>
    <n v="360451"/>
    <d v="2014-05-26T00:00:00"/>
    <d v="1899-12-30T17:16:24"/>
    <x v="0"/>
    <x v="0"/>
    <x v="0"/>
    <x v="0"/>
    <x v="2906"/>
    <n v="1"/>
  </r>
  <r>
    <n v="201849"/>
    <d v="2014-07-21T00:00:00"/>
    <d v="1899-12-30T08:23:35"/>
    <x v="0"/>
    <x v="0"/>
    <x v="0"/>
    <x v="0"/>
    <x v="2907"/>
    <n v="1"/>
  </r>
  <r>
    <n v="612983"/>
    <d v="2014-06-10T00:00:00"/>
    <d v="1899-12-30T13:07:30"/>
    <x v="0"/>
    <x v="0"/>
    <x v="1"/>
    <x v="1"/>
    <x v="2908"/>
    <n v="1"/>
  </r>
  <r>
    <n v="260407"/>
    <d v="2014-08-29T00:00:00"/>
    <d v="1899-12-30T10:56:47"/>
    <x v="1"/>
    <x v="0"/>
    <x v="1"/>
    <x v="1"/>
    <x v="2909"/>
    <n v="0"/>
  </r>
  <r>
    <n v="77144"/>
    <d v="2014-08-29T00:00:00"/>
    <d v="1899-12-30T10:57:51"/>
    <x v="0"/>
    <x v="0"/>
    <x v="1"/>
    <x v="1"/>
    <x v="2910"/>
    <n v="1"/>
  </r>
  <r>
    <n v="605785"/>
    <d v="2014-05-02T00:00:00"/>
    <d v="1899-12-30T10:45:01"/>
    <x v="1"/>
    <x v="0"/>
    <x v="1"/>
    <x v="1"/>
    <x v="2911"/>
    <n v="0"/>
  </r>
  <r>
    <n v="908115"/>
    <d v="2014-05-02T00:00:00"/>
    <d v="1899-12-30T10:47:01"/>
    <x v="0"/>
    <x v="1"/>
    <x v="1"/>
    <x v="1"/>
    <x v="2912"/>
    <n v="1"/>
  </r>
  <r>
    <n v="470160"/>
    <d v="2014-05-06T00:00:00"/>
    <d v="1899-12-30T09:33:41"/>
    <x v="1"/>
    <x v="0"/>
    <x v="1"/>
    <x v="1"/>
    <x v="2913"/>
    <n v="0"/>
  </r>
  <r>
    <n v="834019"/>
    <d v="2014-06-24T00:00:00"/>
    <d v="1899-12-30T09:31:21"/>
    <x v="0"/>
    <x v="0"/>
    <x v="1"/>
    <x v="1"/>
    <x v="2914"/>
    <n v="1"/>
  </r>
  <r>
    <n v="202085"/>
    <d v="2014-06-24T00:00:00"/>
    <d v="1899-12-30T09:35:24"/>
    <x v="1"/>
    <x v="1"/>
    <x v="1"/>
    <x v="1"/>
    <x v="2915"/>
    <n v="0"/>
  </r>
  <r>
    <n v="869497"/>
    <d v="2014-06-29T00:00:00"/>
    <d v="1899-12-30T12:46:47"/>
    <x v="0"/>
    <x v="1"/>
    <x v="1"/>
    <x v="1"/>
    <x v="2916"/>
    <n v="1"/>
  </r>
  <r>
    <n v="908434"/>
    <d v="2014-07-04T00:00:00"/>
    <d v="1899-12-30T07:26:23"/>
    <x v="0"/>
    <x v="1"/>
    <x v="1"/>
    <x v="1"/>
    <x v="2917"/>
    <n v="1"/>
  </r>
  <r>
    <n v="817536"/>
    <d v="2014-07-10T00:00:00"/>
    <d v="1899-12-30T19:27:04"/>
    <x v="1"/>
    <x v="0"/>
    <x v="1"/>
    <x v="1"/>
    <x v="2918"/>
    <n v="0"/>
  </r>
  <r>
    <n v="342721"/>
    <d v="2014-07-10T00:00:00"/>
    <d v="1899-12-30T19:29:46"/>
    <x v="0"/>
    <x v="1"/>
    <x v="1"/>
    <x v="1"/>
    <x v="2919"/>
    <n v="1"/>
  </r>
  <r>
    <n v="542665"/>
    <d v="2014-07-01T00:00:00"/>
    <d v="1899-12-30T09:34:52"/>
    <x v="0"/>
    <x v="1"/>
    <x v="1"/>
    <x v="1"/>
    <x v="2920"/>
    <n v="1"/>
  </r>
  <r>
    <n v="208230"/>
    <d v="2014-06-03T00:00:00"/>
    <d v="1899-12-30T09:32:44"/>
    <x v="0"/>
    <x v="2"/>
    <x v="0"/>
    <x v="12"/>
    <x v="2921"/>
    <n v="1"/>
  </r>
  <r>
    <n v="313739"/>
    <d v="2014-06-19T00:00:00"/>
    <d v="1899-12-30T17:44:30"/>
    <x v="0"/>
    <x v="1"/>
    <x v="0"/>
    <x v="8"/>
    <x v="2922"/>
    <n v="1"/>
  </r>
  <r>
    <n v="915263"/>
    <d v="2014-06-12T00:00:00"/>
    <d v="1899-12-30T12:54:37"/>
    <x v="1"/>
    <x v="1"/>
    <x v="0"/>
    <x v="12"/>
    <x v="2923"/>
    <n v="0"/>
  </r>
  <r>
    <n v="552486"/>
    <d v="2014-06-12T00:00:00"/>
    <d v="1899-12-30T12:53:54"/>
    <x v="1"/>
    <x v="2"/>
    <x v="0"/>
    <x v="12"/>
    <x v="2924"/>
    <n v="0"/>
  </r>
  <r>
    <n v="95979"/>
    <d v="2014-06-29T00:00:00"/>
    <d v="1899-12-30T16:12:30"/>
    <x v="0"/>
    <x v="0"/>
    <x v="0"/>
    <x v="12"/>
    <x v="2925"/>
    <n v="1"/>
  </r>
  <r>
    <n v="35410"/>
    <d v="2014-06-29T00:00:00"/>
    <d v="1899-12-30T16:13:32"/>
    <x v="0"/>
    <x v="1"/>
    <x v="0"/>
    <x v="12"/>
    <x v="2926"/>
    <n v="1"/>
  </r>
  <r>
    <n v="796649"/>
    <d v="2014-05-01T00:00:00"/>
    <d v="1899-12-30T07:49:25"/>
    <x v="1"/>
    <x v="0"/>
    <x v="0"/>
    <x v="0"/>
    <x v="2927"/>
    <n v="0"/>
  </r>
  <r>
    <n v="926938"/>
    <d v="2014-05-01T00:00:00"/>
    <d v="1899-12-30T07:50:27"/>
    <x v="0"/>
    <x v="1"/>
    <x v="0"/>
    <x v="0"/>
    <x v="2928"/>
    <n v="1"/>
  </r>
  <r>
    <n v="458462"/>
    <d v="2014-05-01T00:00:00"/>
    <d v="1899-12-30T07:53:38"/>
    <x v="0"/>
    <x v="1"/>
    <x v="0"/>
    <x v="0"/>
    <x v="2929"/>
    <n v="1"/>
  </r>
  <r>
    <n v="412158"/>
    <d v="2014-05-02T00:00:00"/>
    <d v="1899-12-30T18:41:04"/>
    <x v="1"/>
    <x v="0"/>
    <x v="0"/>
    <x v="0"/>
    <x v="2930"/>
    <n v="0"/>
  </r>
  <r>
    <n v="819973"/>
    <d v="2014-05-06T00:00:00"/>
    <d v="1899-12-30T19:30:15"/>
    <x v="0"/>
    <x v="0"/>
    <x v="0"/>
    <x v="0"/>
    <x v="2931"/>
    <n v="1"/>
  </r>
  <r>
    <n v="200163"/>
    <d v="2014-05-06T00:00:00"/>
    <d v="1899-12-30T19:35:21"/>
    <x v="0"/>
    <x v="0"/>
    <x v="0"/>
    <x v="0"/>
    <x v="2932"/>
    <n v="1"/>
  </r>
  <r>
    <n v="963023"/>
    <d v="2014-05-12T00:00:00"/>
    <d v="1899-12-30T12:12:23"/>
    <x v="1"/>
    <x v="1"/>
    <x v="0"/>
    <x v="0"/>
    <x v="2933"/>
    <n v="0"/>
  </r>
  <r>
    <n v="222444"/>
    <d v="2014-05-12T00:00:00"/>
    <d v="1899-12-30T12:14:55"/>
    <x v="1"/>
    <x v="0"/>
    <x v="0"/>
    <x v="0"/>
    <x v="2934"/>
    <n v="0"/>
  </r>
  <r>
    <n v="841354"/>
    <d v="2014-05-12T00:00:00"/>
    <d v="1899-12-30T12:15:28"/>
    <x v="0"/>
    <x v="1"/>
    <x v="0"/>
    <x v="0"/>
    <x v="2935"/>
    <n v="1"/>
  </r>
  <r>
    <n v="428971"/>
    <d v="2014-05-13T00:00:00"/>
    <d v="1899-12-30T10:18:23"/>
    <x v="1"/>
    <x v="0"/>
    <x v="0"/>
    <x v="0"/>
    <x v="2936"/>
    <n v="0"/>
  </r>
  <r>
    <n v="149278"/>
    <d v="2014-05-13T00:00:00"/>
    <d v="1899-12-30T10:19:46"/>
    <x v="1"/>
    <x v="1"/>
    <x v="0"/>
    <x v="0"/>
    <x v="2937"/>
    <n v="0"/>
  </r>
  <r>
    <n v="167930"/>
    <d v="2014-05-13T00:00:00"/>
    <d v="1899-12-30T10:22:30"/>
    <x v="0"/>
    <x v="1"/>
    <x v="0"/>
    <x v="0"/>
    <x v="2938"/>
    <n v="1"/>
  </r>
  <r>
    <n v="99387"/>
    <d v="2014-05-27T00:00:00"/>
    <d v="1899-12-30T16:58:19"/>
    <x v="1"/>
    <x v="0"/>
    <x v="0"/>
    <x v="0"/>
    <x v="2939"/>
    <n v="0"/>
  </r>
  <r>
    <n v="741431"/>
    <d v="2014-05-27T00:00:00"/>
    <d v="1899-12-30T16:58:46"/>
    <x v="1"/>
    <x v="0"/>
    <x v="0"/>
    <x v="0"/>
    <x v="2940"/>
    <n v="0"/>
  </r>
  <r>
    <n v="882227"/>
    <d v="2014-05-23T00:00:00"/>
    <d v="1899-12-30T07:30:58"/>
    <x v="0"/>
    <x v="0"/>
    <x v="0"/>
    <x v="0"/>
    <x v="2941"/>
    <n v="1"/>
  </r>
  <r>
    <n v="798412"/>
    <d v="2014-07-02T00:00:00"/>
    <d v="1899-12-30T15:17:10"/>
    <x v="0"/>
    <x v="0"/>
    <x v="0"/>
    <x v="0"/>
    <x v="2942"/>
    <n v="1"/>
  </r>
  <r>
    <n v="531959"/>
    <d v="2014-05-21T00:00:00"/>
    <d v="1899-12-30T13:33:25"/>
    <x v="0"/>
    <x v="1"/>
    <x v="1"/>
    <x v="0"/>
    <x v="2943"/>
    <n v="1"/>
  </r>
  <r>
    <n v="445207"/>
    <d v="2014-05-21T00:00:00"/>
    <d v="1899-12-30T13:36:16"/>
    <x v="1"/>
    <x v="1"/>
    <x v="1"/>
    <x v="0"/>
    <x v="2944"/>
    <n v="0"/>
  </r>
  <r>
    <n v="180405"/>
    <d v="2014-06-04T00:00:00"/>
    <d v="1899-12-30T15:51:55"/>
    <x v="0"/>
    <x v="1"/>
    <x v="1"/>
    <x v="0"/>
    <x v="2945"/>
    <n v="1"/>
  </r>
  <r>
    <n v="107600"/>
    <d v="2014-06-11T00:00:00"/>
    <d v="1899-12-30T13:07:28"/>
    <x v="0"/>
    <x v="0"/>
    <x v="1"/>
    <x v="0"/>
    <x v="2946"/>
    <n v="1"/>
  </r>
  <r>
    <n v="51522"/>
    <d v="2014-06-11T00:00:00"/>
    <d v="1899-12-30T13:07:56"/>
    <x v="1"/>
    <x v="0"/>
    <x v="1"/>
    <x v="0"/>
    <x v="2947"/>
    <n v="0"/>
  </r>
  <r>
    <n v="276324"/>
    <d v="2014-06-25T00:00:00"/>
    <d v="1899-12-30T12:34:02"/>
    <x v="1"/>
    <x v="2"/>
    <x v="1"/>
    <x v="0"/>
    <x v="130"/>
    <n v="0"/>
  </r>
  <r>
    <n v="619419"/>
    <d v="2014-07-04T00:00:00"/>
    <d v="1899-12-30T10:52:04"/>
    <x v="1"/>
    <x v="0"/>
    <x v="1"/>
    <x v="0"/>
    <x v="2948"/>
    <n v="0"/>
  </r>
  <r>
    <n v="986281"/>
    <d v="2014-07-04T00:00:00"/>
    <d v="1899-12-30T10:55:16"/>
    <x v="1"/>
    <x v="0"/>
    <x v="1"/>
    <x v="0"/>
    <x v="2949"/>
    <n v="0"/>
  </r>
  <r>
    <n v="192514"/>
    <d v="2014-07-04T00:00:00"/>
    <d v="1899-12-30T10:55:44"/>
    <x v="1"/>
    <x v="0"/>
    <x v="1"/>
    <x v="0"/>
    <x v="2950"/>
    <n v="0"/>
  </r>
  <r>
    <n v="709509"/>
    <d v="2014-07-04T00:00:00"/>
    <d v="1899-12-30T10:58:58"/>
    <x v="0"/>
    <x v="0"/>
    <x v="1"/>
    <x v="0"/>
    <x v="2951"/>
    <n v="1"/>
  </r>
  <r>
    <n v="175812"/>
    <d v="2014-07-23T00:00:00"/>
    <d v="1899-12-30T09:32:44"/>
    <x v="1"/>
    <x v="0"/>
    <x v="1"/>
    <x v="0"/>
    <x v="2952"/>
    <n v="0"/>
  </r>
  <r>
    <n v="718350"/>
    <d v="2014-07-23T00:00:00"/>
    <d v="1899-12-30T09:35:07"/>
    <x v="0"/>
    <x v="0"/>
    <x v="1"/>
    <x v="0"/>
    <x v="2953"/>
    <n v="1"/>
  </r>
  <r>
    <n v="589354"/>
    <d v="2014-07-09T00:00:00"/>
    <d v="1899-12-30T19:41:21"/>
    <x v="0"/>
    <x v="0"/>
    <x v="0"/>
    <x v="0"/>
    <x v="2954"/>
    <n v="1"/>
  </r>
  <r>
    <n v="285721"/>
    <d v="2014-07-09T00:00:00"/>
    <d v="1899-12-30T09:31:37"/>
    <x v="1"/>
    <x v="0"/>
    <x v="0"/>
    <x v="0"/>
    <x v="2955"/>
    <n v="0"/>
  </r>
  <r>
    <n v="32072"/>
    <d v="2014-07-11T00:00:00"/>
    <d v="1899-12-30T19:58:17"/>
    <x v="0"/>
    <x v="1"/>
    <x v="0"/>
    <x v="0"/>
    <x v="2956"/>
    <n v="1"/>
  </r>
  <r>
    <n v="961118"/>
    <d v="2014-07-17T00:00:00"/>
    <d v="1899-12-30T15:59:54"/>
    <x v="0"/>
    <x v="1"/>
    <x v="1"/>
    <x v="0"/>
    <x v="2957"/>
    <n v="1"/>
  </r>
  <r>
    <n v="727514"/>
    <d v="2014-07-22T00:00:00"/>
    <d v="1899-12-30T08:17:15"/>
    <x v="1"/>
    <x v="0"/>
    <x v="1"/>
    <x v="1"/>
    <x v="2958"/>
    <n v="0"/>
  </r>
  <r>
    <n v="808477"/>
    <d v="2014-07-22T00:00:00"/>
    <d v="1899-12-30T08:19:12"/>
    <x v="1"/>
    <x v="0"/>
    <x v="1"/>
    <x v="1"/>
    <x v="2757"/>
    <n v="0"/>
  </r>
  <r>
    <n v="772058"/>
    <d v="2014-07-22T00:00:00"/>
    <d v="1899-12-30T08:18:52"/>
    <x v="1"/>
    <x v="1"/>
    <x v="1"/>
    <x v="1"/>
    <x v="2959"/>
    <n v="0"/>
  </r>
  <r>
    <n v="383200"/>
    <d v="2014-07-22T00:00:00"/>
    <d v="1899-12-30T08:17:48"/>
    <x v="1"/>
    <x v="2"/>
    <x v="1"/>
    <x v="1"/>
    <x v="2960"/>
    <n v="0"/>
  </r>
  <r>
    <n v="568794"/>
    <d v="2014-07-23T00:00:00"/>
    <d v="1899-12-30T18:27:37"/>
    <x v="0"/>
    <x v="0"/>
    <x v="1"/>
    <x v="1"/>
    <x v="2961"/>
    <n v="1"/>
  </r>
  <r>
    <n v="590046"/>
    <d v="2014-06-07T00:00:00"/>
    <d v="1899-12-30T13:05:41"/>
    <x v="0"/>
    <x v="1"/>
    <x v="1"/>
    <x v="6"/>
    <x v="2962"/>
    <n v="1"/>
  </r>
  <r>
    <n v="931111"/>
    <d v="2014-07-28T00:00:00"/>
    <d v="1899-12-30T12:38:49"/>
    <x v="1"/>
    <x v="0"/>
    <x v="1"/>
    <x v="6"/>
    <x v="2963"/>
    <n v="0"/>
  </r>
  <r>
    <n v="677644"/>
    <d v="2014-07-31T00:00:00"/>
    <d v="1899-12-30T08:53:13"/>
    <x v="1"/>
    <x v="1"/>
    <x v="1"/>
    <x v="6"/>
    <x v="2964"/>
    <n v="0"/>
  </r>
  <r>
    <n v="175266"/>
    <d v="2014-07-31T00:00:00"/>
    <d v="1899-12-30T08:56:05"/>
    <x v="0"/>
    <x v="1"/>
    <x v="1"/>
    <x v="6"/>
    <x v="2965"/>
    <n v="1"/>
  </r>
  <r>
    <n v="894498"/>
    <d v="2014-08-08T00:00:00"/>
    <d v="1899-12-30T12:38:07"/>
    <x v="1"/>
    <x v="1"/>
    <x v="1"/>
    <x v="6"/>
    <x v="2966"/>
    <n v="0"/>
  </r>
  <r>
    <n v="869256"/>
    <d v="2014-05-01T00:00:00"/>
    <d v="1899-12-30T09:31:40"/>
    <x v="1"/>
    <x v="0"/>
    <x v="1"/>
    <x v="12"/>
    <x v="2967"/>
    <n v="0"/>
  </r>
  <r>
    <n v="494577"/>
    <d v="2014-05-31T00:00:00"/>
    <d v="1899-12-30T11:57:14"/>
    <x v="0"/>
    <x v="1"/>
    <x v="1"/>
    <x v="1"/>
    <x v="2968"/>
    <n v="1"/>
  </r>
  <r>
    <n v="552496"/>
    <d v="2014-05-31T00:00:00"/>
    <d v="1899-12-30T11:57:42"/>
    <x v="1"/>
    <x v="0"/>
    <x v="1"/>
    <x v="1"/>
    <x v="2969"/>
    <n v="0"/>
  </r>
  <r>
    <n v="623700"/>
    <d v="2014-07-15T00:00:00"/>
    <d v="1899-12-30T11:31:39"/>
    <x v="0"/>
    <x v="1"/>
    <x v="1"/>
    <x v="1"/>
    <x v="2970"/>
    <n v="1"/>
  </r>
  <r>
    <n v="966330"/>
    <d v="2014-06-01T00:00:00"/>
    <d v="1899-12-30T11:45:06"/>
    <x v="0"/>
    <x v="0"/>
    <x v="1"/>
    <x v="6"/>
    <x v="2971"/>
    <n v="1"/>
  </r>
  <r>
    <n v="813243"/>
    <d v="2014-06-01T00:00:00"/>
    <d v="1899-12-30T11:45:59"/>
    <x v="0"/>
    <x v="0"/>
    <x v="1"/>
    <x v="6"/>
    <x v="2972"/>
    <n v="1"/>
  </r>
  <r>
    <n v="804046"/>
    <d v="2014-06-27T00:00:00"/>
    <d v="1899-12-30T09:31:17"/>
    <x v="1"/>
    <x v="0"/>
    <x v="1"/>
    <x v="6"/>
    <x v="2973"/>
    <n v="0"/>
  </r>
  <r>
    <n v="236696"/>
    <d v="2014-07-01T00:00:00"/>
    <d v="1899-12-30T14:07:43"/>
    <x v="0"/>
    <x v="1"/>
    <x v="1"/>
    <x v="6"/>
    <x v="2974"/>
    <n v="1"/>
  </r>
  <r>
    <n v="175958"/>
    <d v="2014-07-01T00:00:00"/>
    <d v="1899-12-30T14:08:21"/>
    <x v="0"/>
    <x v="1"/>
    <x v="1"/>
    <x v="6"/>
    <x v="2975"/>
    <n v="1"/>
  </r>
  <r>
    <n v="896170"/>
    <d v="2014-08-15T00:00:00"/>
    <d v="1899-12-30T09:34:45"/>
    <x v="0"/>
    <x v="1"/>
    <x v="1"/>
    <x v="6"/>
    <x v="2976"/>
    <n v="1"/>
  </r>
  <r>
    <n v="526522"/>
    <d v="2014-08-15T00:00:00"/>
    <d v="1899-12-30T09:35:26"/>
    <x v="1"/>
    <x v="1"/>
    <x v="1"/>
    <x v="6"/>
    <x v="2977"/>
    <n v="0"/>
  </r>
  <r>
    <n v="813660"/>
    <d v="2014-08-22T00:00:00"/>
    <d v="1899-12-30T09:31:59"/>
    <x v="1"/>
    <x v="0"/>
    <x v="1"/>
    <x v="6"/>
    <x v="2978"/>
    <n v="0"/>
  </r>
  <r>
    <n v="668814"/>
    <d v="2014-08-22T00:00:00"/>
    <d v="1899-12-30T09:33:20"/>
    <x v="0"/>
    <x v="0"/>
    <x v="1"/>
    <x v="6"/>
    <x v="1944"/>
    <n v="1"/>
  </r>
  <r>
    <n v="848064"/>
    <d v="2014-08-22T00:00:00"/>
    <d v="1899-12-30T09:34:02"/>
    <x v="0"/>
    <x v="1"/>
    <x v="1"/>
    <x v="6"/>
    <x v="2979"/>
    <n v="1"/>
  </r>
  <r>
    <n v="669965"/>
    <d v="2014-08-06T00:00:00"/>
    <d v="1899-12-30T06:21:18"/>
    <x v="1"/>
    <x v="1"/>
    <x v="4"/>
    <x v="12"/>
    <x v="2980"/>
    <n v="0"/>
  </r>
  <r>
    <n v="407669"/>
    <d v="2014-08-07T00:00:00"/>
    <d v="1899-12-30T19:26:35"/>
    <x v="0"/>
    <x v="0"/>
    <x v="4"/>
    <x v="12"/>
    <x v="2981"/>
    <n v="1"/>
  </r>
  <r>
    <n v="127411"/>
    <d v="2014-08-07T00:00:00"/>
    <d v="1899-12-30T19:27:11"/>
    <x v="0"/>
    <x v="1"/>
    <x v="4"/>
    <x v="12"/>
    <x v="2982"/>
    <n v="1"/>
  </r>
  <r>
    <n v="632747"/>
    <d v="2014-07-07T00:00:00"/>
    <d v="1899-12-30T09:33:08"/>
    <x v="0"/>
    <x v="1"/>
    <x v="2"/>
    <x v="3"/>
    <x v="2983"/>
    <n v="1"/>
  </r>
  <r>
    <n v="127432"/>
    <d v="2014-07-07T00:00:00"/>
    <d v="1899-12-30T09:33:40"/>
    <x v="0"/>
    <x v="0"/>
    <x v="2"/>
    <x v="3"/>
    <x v="2984"/>
    <n v="1"/>
  </r>
  <r>
    <n v="861705"/>
    <d v="2014-07-07T00:00:00"/>
    <d v="1899-12-30T09:35:31"/>
    <x v="1"/>
    <x v="0"/>
    <x v="2"/>
    <x v="3"/>
    <x v="2985"/>
    <n v="0"/>
  </r>
  <r>
    <n v="580341"/>
    <d v="2014-07-09T00:00:00"/>
    <d v="1899-12-30T10:10:20"/>
    <x v="0"/>
    <x v="0"/>
    <x v="2"/>
    <x v="1"/>
    <x v="2986"/>
    <n v="1"/>
  </r>
  <r>
    <n v="176366"/>
    <d v="2014-07-09T00:00:00"/>
    <d v="1899-12-30T10:11:03"/>
    <x v="1"/>
    <x v="0"/>
    <x v="2"/>
    <x v="1"/>
    <x v="2987"/>
    <n v="0"/>
  </r>
  <r>
    <n v="395791"/>
    <d v="2014-07-09T00:00:00"/>
    <d v="1899-12-30T10:14:16"/>
    <x v="0"/>
    <x v="1"/>
    <x v="2"/>
    <x v="1"/>
    <x v="2988"/>
    <n v="1"/>
  </r>
  <r>
    <n v="924809"/>
    <d v="2014-07-09T00:00:00"/>
    <d v="1899-12-30T10:15:39"/>
    <x v="1"/>
    <x v="0"/>
    <x v="2"/>
    <x v="1"/>
    <x v="2989"/>
    <n v="0"/>
  </r>
  <r>
    <n v="896824"/>
    <d v="2014-07-19T00:00:00"/>
    <d v="1899-12-30T15:07:54"/>
    <x v="0"/>
    <x v="0"/>
    <x v="2"/>
    <x v="3"/>
    <x v="2990"/>
    <n v="1"/>
  </r>
  <r>
    <n v="908354"/>
    <d v="2014-07-09T00:00:00"/>
    <d v="1899-12-30T10:56:41"/>
    <x v="0"/>
    <x v="0"/>
    <x v="1"/>
    <x v="3"/>
    <x v="2991"/>
    <n v="1"/>
  </r>
  <r>
    <n v="582161"/>
    <d v="2014-07-09T00:00:00"/>
    <d v="1899-12-30T11:00:29"/>
    <x v="0"/>
    <x v="0"/>
    <x v="1"/>
    <x v="3"/>
    <x v="2992"/>
    <n v="1"/>
  </r>
  <r>
    <n v="397725"/>
    <d v="2014-07-11T00:00:00"/>
    <d v="1899-12-30T11:15:26"/>
    <x v="1"/>
    <x v="1"/>
    <x v="1"/>
    <x v="3"/>
    <x v="2993"/>
    <n v="0"/>
  </r>
  <r>
    <n v="615122"/>
    <d v="2014-07-16T00:00:00"/>
    <d v="1899-12-30T17:50:49"/>
    <x v="0"/>
    <x v="0"/>
    <x v="1"/>
    <x v="3"/>
    <x v="2994"/>
    <n v="1"/>
  </r>
  <r>
    <n v="885767"/>
    <d v="2014-08-14T00:00:00"/>
    <d v="1899-12-30T11:20:50"/>
    <x v="0"/>
    <x v="0"/>
    <x v="1"/>
    <x v="3"/>
    <x v="2995"/>
    <n v="1"/>
  </r>
  <r>
    <n v="509555"/>
    <d v="2014-07-14T00:00:00"/>
    <d v="1899-12-30T09:32:33"/>
    <x v="1"/>
    <x v="1"/>
    <x v="1"/>
    <x v="3"/>
    <x v="2996"/>
    <n v="0"/>
  </r>
  <r>
    <n v="472651"/>
    <d v="2014-07-14T00:00:00"/>
    <d v="1899-12-30T09:35:15"/>
    <x v="1"/>
    <x v="0"/>
    <x v="1"/>
    <x v="3"/>
    <x v="2997"/>
    <n v="0"/>
  </r>
  <r>
    <n v="227744"/>
    <d v="2014-07-14T00:00:00"/>
    <d v="1899-12-30T09:36:10"/>
    <x v="0"/>
    <x v="0"/>
    <x v="1"/>
    <x v="3"/>
    <x v="2998"/>
    <n v="1"/>
  </r>
  <r>
    <n v="877727"/>
    <d v="2014-07-15T00:00:00"/>
    <d v="1899-12-30T12:49:12"/>
    <x v="0"/>
    <x v="0"/>
    <x v="1"/>
    <x v="3"/>
    <x v="2999"/>
    <n v="1"/>
  </r>
  <r>
    <n v="842069"/>
    <d v="2014-07-21T00:00:00"/>
    <d v="1899-12-30T13:54:55"/>
    <x v="0"/>
    <x v="0"/>
    <x v="1"/>
    <x v="3"/>
    <x v="3000"/>
    <n v="1"/>
  </r>
  <r>
    <n v="528653"/>
    <d v="2014-08-05T00:00:00"/>
    <d v="1899-12-30T10:05:53"/>
    <x v="0"/>
    <x v="0"/>
    <x v="1"/>
    <x v="3"/>
    <x v="3001"/>
    <n v="1"/>
  </r>
  <r>
    <n v="757289"/>
    <d v="2014-06-24T00:00:00"/>
    <d v="1899-12-30T09:31:16"/>
    <x v="1"/>
    <x v="0"/>
    <x v="1"/>
    <x v="5"/>
    <x v="3002"/>
    <n v="0"/>
  </r>
  <r>
    <n v="542200"/>
    <d v="2014-07-15T00:00:00"/>
    <d v="1899-12-30T09:31:31"/>
    <x v="1"/>
    <x v="0"/>
    <x v="0"/>
    <x v="3"/>
    <x v="3003"/>
    <n v="0"/>
  </r>
  <r>
    <n v="52097"/>
    <d v="2014-06-04T00:00:00"/>
    <d v="1899-12-30T12:59:59"/>
    <x v="0"/>
    <x v="0"/>
    <x v="1"/>
    <x v="12"/>
    <x v="3004"/>
    <n v="1"/>
  </r>
  <r>
    <n v="960012"/>
    <d v="2014-06-04T00:00:00"/>
    <d v="1899-12-30T12:58:42"/>
    <x v="1"/>
    <x v="2"/>
    <x v="1"/>
    <x v="12"/>
    <x v="2455"/>
    <n v="0"/>
  </r>
  <r>
    <n v="583723"/>
    <d v="2014-06-04T00:00:00"/>
    <d v="1899-12-30T12:59:14"/>
    <x v="0"/>
    <x v="2"/>
    <x v="1"/>
    <x v="12"/>
    <x v="3005"/>
    <n v="1"/>
  </r>
  <r>
    <n v="986480"/>
    <d v="2014-06-04T00:00:00"/>
    <d v="1899-12-30T12:59:42"/>
    <x v="1"/>
    <x v="2"/>
    <x v="1"/>
    <x v="12"/>
    <x v="3006"/>
    <n v="0"/>
  </r>
  <r>
    <n v="209885"/>
    <d v="2014-06-27T00:00:00"/>
    <d v="1899-12-30T08:35:23"/>
    <x v="0"/>
    <x v="0"/>
    <x v="1"/>
    <x v="12"/>
    <x v="3007"/>
    <n v="1"/>
  </r>
  <r>
    <n v="374218"/>
    <d v="2014-06-24T00:00:00"/>
    <d v="1899-12-30T11:26:37"/>
    <x v="1"/>
    <x v="1"/>
    <x v="1"/>
    <x v="12"/>
    <x v="3008"/>
    <n v="0"/>
  </r>
  <r>
    <n v="663337"/>
    <d v="2014-07-09T00:00:00"/>
    <d v="1899-12-30T07:53:22"/>
    <x v="0"/>
    <x v="2"/>
    <x v="1"/>
    <x v="8"/>
    <x v="3009"/>
    <n v="1"/>
  </r>
  <r>
    <n v="937621"/>
    <d v="2014-08-02T00:00:00"/>
    <d v="1899-12-30T15:02:51"/>
    <x v="0"/>
    <x v="0"/>
    <x v="1"/>
    <x v="12"/>
    <x v="3010"/>
    <n v="1"/>
  </r>
  <r>
    <n v="100229"/>
    <d v="2014-06-28T00:00:00"/>
    <d v="1899-12-30T07:51:39"/>
    <x v="1"/>
    <x v="1"/>
    <x v="1"/>
    <x v="1"/>
    <x v="3011"/>
    <n v="0"/>
  </r>
  <r>
    <n v="897078"/>
    <d v="2014-06-28T00:00:00"/>
    <d v="1899-12-30T07:52:46"/>
    <x v="0"/>
    <x v="2"/>
    <x v="1"/>
    <x v="1"/>
    <x v="3012"/>
    <n v="1"/>
  </r>
  <r>
    <n v="811119"/>
    <d v="2014-07-09T00:00:00"/>
    <d v="1899-12-30T15:54:49"/>
    <x v="0"/>
    <x v="2"/>
    <x v="1"/>
    <x v="1"/>
    <x v="3013"/>
    <n v="1"/>
  </r>
  <r>
    <n v="972184"/>
    <d v="2014-05-03T00:00:00"/>
    <d v="1899-12-30T14:59:43"/>
    <x v="0"/>
    <x v="0"/>
    <x v="0"/>
    <x v="7"/>
    <x v="3014"/>
    <n v="1"/>
  </r>
  <r>
    <n v="939062"/>
    <d v="2014-06-12T00:00:00"/>
    <d v="1899-12-30T09:32:27"/>
    <x v="0"/>
    <x v="0"/>
    <x v="0"/>
    <x v="7"/>
    <x v="3015"/>
    <n v="1"/>
  </r>
  <r>
    <n v="244718"/>
    <d v="2014-07-19T00:00:00"/>
    <d v="1899-12-30T18:12:15"/>
    <x v="0"/>
    <x v="0"/>
    <x v="0"/>
    <x v="7"/>
    <x v="3016"/>
    <n v="1"/>
  </r>
  <r>
    <n v="604170"/>
    <d v="2014-07-19T00:00:00"/>
    <d v="1899-12-30T18:13:35"/>
    <x v="0"/>
    <x v="1"/>
    <x v="0"/>
    <x v="7"/>
    <x v="3017"/>
    <n v="1"/>
  </r>
  <r>
    <n v="212961"/>
    <d v="2014-05-22T00:00:00"/>
    <d v="1899-12-30T09:31:25"/>
    <x v="1"/>
    <x v="0"/>
    <x v="1"/>
    <x v="3"/>
    <x v="3018"/>
    <n v="0"/>
  </r>
  <r>
    <n v="869836"/>
    <d v="2014-05-22T00:00:00"/>
    <d v="1899-12-30T09:32:09"/>
    <x v="0"/>
    <x v="0"/>
    <x v="1"/>
    <x v="3"/>
    <x v="3019"/>
    <n v="1"/>
  </r>
  <r>
    <n v="980584"/>
    <d v="2014-05-22T00:00:00"/>
    <d v="1899-12-30T09:34:04"/>
    <x v="0"/>
    <x v="0"/>
    <x v="1"/>
    <x v="3"/>
    <x v="3020"/>
    <n v="1"/>
  </r>
  <r>
    <n v="135941"/>
    <d v="2014-06-04T00:00:00"/>
    <d v="1899-12-30T07:48:07"/>
    <x v="0"/>
    <x v="1"/>
    <x v="1"/>
    <x v="3"/>
    <x v="3021"/>
    <n v="1"/>
  </r>
  <r>
    <n v="170094"/>
    <d v="2014-06-04T00:00:00"/>
    <d v="1899-12-30T07:48:41"/>
    <x v="0"/>
    <x v="0"/>
    <x v="1"/>
    <x v="3"/>
    <x v="3022"/>
    <n v="1"/>
  </r>
  <r>
    <n v="629913"/>
    <d v="2014-06-04T00:00:00"/>
    <d v="1899-12-30T07:49:09"/>
    <x v="0"/>
    <x v="1"/>
    <x v="1"/>
    <x v="3"/>
    <x v="3023"/>
    <n v="1"/>
  </r>
  <r>
    <n v="130067"/>
    <d v="2014-07-13T00:00:00"/>
    <d v="1899-12-30T14:52:52"/>
    <x v="0"/>
    <x v="0"/>
    <x v="1"/>
    <x v="3"/>
    <x v="3024"/>
    <n v="1"/>
  </r>
  <r>
    <n v="523692"/>
    <d v="2014-07-18T00:00:00"/>
    <d v="1899-12-30T09:31:31"/>
    <x v="1"/>
    <x v="0"/>
    <x v="6"/>
    <x v="6"/>
    <x v="3025"/>
    <n v="0"/>
  </r>
  <r>
    <n v="652122"/>
    <d v="2014-07-02T00:00:00"/>
    <d v="1899-12-30T10:39:27"/>
    <x v="0"/>
    <x v="0"/>
    <x v="2"/>
    <x v="12"/>
    <x v="3026"/>
    <n v="1"/>
  </r>
  <r>
    <n v="766781"/>
    <d v="2014-08-29T00:00:00"/>
    <d v="1899-12-30T09:35:10"/>
    <x v="0"/>
    <x v="1"/>
    <x v="2"/>
    <x v="12"/>
    <x v="3027"/>
    <n v="1"/>
  </r>
  <r>
    <n v="445735"/>
    <d v="2014-05-30T00:00:00"/>
    <d v="1899-12-30T09:31:33"/>
    <x v="1"/>
    <x v="0"/>
    <x v="1"/>
    <x v="5"/>
    <x v="3028"/>
    <n v="0"/>
  </r>
  <r>
    <n v="501497"/>
    <d v="2014-05-30T00:00:00"/>
    <d v="1899-12-30T09:33:49"/>
    <x v="0"/>
    <x v="0"/>
    <x v="1"/>
    <x v="5"/>
    <x v="3029"/>
    <n v="1"/>
  </r>
  <r>
    <n v="118188"/>
    <d v="2014-05-30T00:00:00"/>
    <d v="1899-12-30T09:34:07"/>
    <x v="0"/>
    <x v="2"/>
    <x v="1"/>
    <x v="5"/>
    <x v="3030"/>
    <n v="1"/>
  </r>
  <r>
    <n v="564641"/>
    <d v="2014-06-06T00:00:00"/>
    <d v="1899-12-30T09:33:14"/>
    <x v="0"/>
    <x v="0"/>
    <x v="1"/>
    <x v="5"/>
    <x v="3031"/>
    <n v="1"/>
  </r>
  <r>
    <n v="525009"/>
    <d v="2014-06-11T00:00:00"/>
    <d v="1899-12-30T12:58:35"/>
    <x v="0"/>
    <x v="0"/>
    <x v="1"/>
    <x v="5"/>
    <x v="3032"/>
    <n v="1"/>
  </r>
  <r>
    <n v="861850"/>
    <d v="2014-06-11T00:00:00"/>
    <d v="1899-12-30T13:01:28"/>
    <x v="0"/>
    <x v="0"/>
    <x v="1"/>
    <x v="5"/>
    <x v="3033"/>
    <n v="1"/>
  </r>
  <r>
    <n v="111297"/>
    <d v="2014-06-14T00:00:00"/>
    <d v="1899-12-30T13:09:02"/>
    <x v="0"/>
    <x v="1"/>
    <x v="1"/>
    <x v="5"/>
    <x v="3034"/>
    <n v="1"/>
  </r>
  <r>
    <n v="191688"/>
    <d v="2014-07-28T00:00:00"/>
    <d v="1899-12-30T12:42:59"/>
    <x v="0"/>
    <x v="1"/>
    <x v="1"/>
    <x v="12"/>
    <x v="3035"/>
    <n v="1"/>
  </r>
  <r>
    <n v="391991"/>
    <d v="2014-08-25T00:00:00"/>
    <d v="1899-12-30T09:33:53"/>
    <x v="0"/>
    <x v="1"/>
    <x v="1"/>
    <x v="12"/>
    <x v="3036"/>
    <n v="1"/>
  </r>
  <r>
    <n v="171084"/>
    <d v="2014-08-25T00:00:00"/>
    <d v="1899-12-30T09:34:56"/>
    <x v="1"/>
    <x v="1"/>
    <x v="1"/>
    <x v="12"/>
    <x v="3037"/>
    <n v="0"/>
  </r>
  <r>
    <n v="986877"/>
    <d v="2014-05-11T00:00:00"/>
    <d v="1899-12-30T09:54:00"/>
    <x v="1"/>
    <x v="0"/>
    <x v="0"/>
    <x v="0"/>
    <x v="3038"/>
    <n v="0"/>
  </r>
  <r>
    <n v="958482"/>
    <d v="2014-05-11T00:00:00"/>
    <d v="1899-12-30T09:54:20"/>
    <x v="1"/>
    <x v="2"/>
    <x v="0"/>
    <x v="0"/>
    <x v="3039"/>
    <n v="0"/>
  </r>
  <r>
    <n v="273296"/>
    <d v="2014-06-06T00:00:00"/>
    <d v="1899-12-30T13:38:19"/>
    <x v="1"/>
    <x v="0"/>
    <x v="0"/>
    <x v="12"/>
    <x v="3040"/>
    <n v="0"/>
  </r>
  <r>
    <n v="310084"/>
    <d v="2014-06-11T00:00:00"/>
    <d v="1899-12-30T09:38:03"/>
    <x v="0"/>
    <x v="1"/>
    <x v="0"/>
    <x v="1"/>
    <x v="3041"/>
    <n v="1"/>
  </r>
  <r>
    <n v="577690"/>
    <d v="2014-06-19T00:00:00"/>
    <d v="1899-12-30T18:30:13"/>
    <x v="0"/>
    <x v="0"/>
    <x v="0"/>
    <x v="1"/>
    <x v="3042"/>
    <n v="1"/>
  </r>
  <r>
    <n v="461741"/>
    <d v="2014-06-19T00:00:00"/>
    <d v="1899-12-30T18:31:41"/>
    <x v="0"/>
    <x v="0"/>
    <x v="0"/>
    <x v="1"/>
    <x v="3043"/>
    <n v="1"/>
  </r>
  <r>
    <n v="362955"/>
    <d v="2014-07-25T00:00:00"/>
    <d v="1899-12-30T15:16:07"/>
    <x v="1"/>
    <x v="2"/>
    <x v="0"/>
    <x v="1"/>
    <x v="3044"/>
    <n v="0"/>
  </r>
  <r>
    <n v="629018"/>
    <d v="2014-08-12T00:00:00"/>
    <d v="1899-12-30T09:31:29"/>
    <x v="0"/>
    <x v="0"/>
    <x v="0"/>
    <x v="12"/>
    <x v="3045"/>
    <n v="1"/>
  </r>
  <r>
    <n v="782332"/>
    <d v="2014-08-15T00:00:00"/>
    <d v="1899-12-30T16:15:33"/>
    <x v="1"/>
    <x v="1"/>
    <x v="0"/>
    <x v="12"/>
    <x v="3046"/>
    <n v="0"/>
  </r>
  <r>
    <n v="145093"/>
    <d v="2014-08-19T00:00:00"/>
    <d v="1899-12-30T19:43:24"/>
    <x v="1"/>
    <x v="0"/>
    <x v="0"/>
    <x v="12"/>
    <x v="3047"/>
    <n v="0"/>
  </r>
  <r>
    <n v="111044"/>
    <d v="2014-08-13T00:00:00"/>
    <d v="1899-12-30T09:34:50"/>
    <x v="0"/>
    <x v="1"/>
    <x v="0"/>
    <x v="12"/>
    <x v="3048"/>
    <n v="1"/>
  </r>
  <r>
    <n v="129483"/>
    <d v="2014-08-13T00:00:00"/>
    <d v="1899-12-30T09:37:06"/>
    <x v="0"/>
    <x v="0"/>
    <x v="0"/>
    <x v="12"/>
    <x v="3049"/>
    <n v="1"/>
  </r>
  <r>
    <n v="24143"/>
    <d v="2014-05-29T00:00:00"/>
    <d v="1899-12-30T09:32:53"/>
    <x v="0"/>
    <x v="1"/>
    <x v="1"/>
    <x v="6"/>
    <x v="3050"/>
    <n v="1"/>
  </r>
  <r>
    <n v="544586"/>
    <d v="2014-05-29T00:00:00"/>
    <d v="1899-12-30T09:33:16"/>
    <x v="0"/>
    <x v="1"/>
    <x v="1"/>
    <x v="6"/>
    <x v="3051"/>
    <n v="1"/>
  </r>
  <r>
    <n v="21494"/>
    <d v="2014-05-29T00:00:00"/>
    <d v="1899-12-30T09:32:12"/>
    <x v="0"/>
    <x v="1"/>
    <x v="1"/>
    <x v="6"/>
    <x v="3052"/>
    <n v="1"/>
  </r>
  <r>
    <n v="811033"/>
    <d v="2014-06-12T00:00:00"/>
    <d v="1899-12-30T10:16:10"/>
    <x v="0"/>
    <x v="1"/>
    <x v="1"/>
    <x v="1"/>
    <x v="3053"/>
    <n v="1"/>
  </r>
  <r>
    <n v="687757"/>
    <d v="2014-05-15T00:00:00"/>
    <d v="1899-12-30T09:34:37"/>
    <x v="0"/>
    <x v="1"/>
    <x v="1"/>
    <x v="12"/>
    <x v="3054"/>
    <n v="1"/>
  </r>
  <r>
    <n v="934635"/>
    <d v="2014-07-18T00:00:00"/>
    <d v="1899-12-30T09:56:15"/>
    <x v="0"/>
    <x v="0"/>
    <x v="1"/>
    <x v="1"/>
    <x v="3055"/>
    <n v="1"/>
  </r>
  <r>
    <n v="229560"/>
    <d v="2014-07-18T00:00:00"/>
    <d v="1899-12-30T09:56:46"/>
    <x v="1"/>
    <x v="1"/>
    <x v="1"/>
    <x v="1"/>
    <x v="3056"/>
    <n v="0"/>
  </r>
  <r>
    <n v="74788"/>
    <d v="2014-07-17T00:00:00"/>
    <d v="1899-12-30T09:31:22"/>
    <x v="0"/>
    <x v="0"/>
    <x v="1"/>
    <x v="3"/>
    <x v="3057"/>
    <n v="1"/>
  </r>
  <r>
    <n v="162372"/>
    <d v="2014-05-16T00:00:00"/>
    <d v="1899-12-30T09:36:19"/>
    <x v="1"/>
    <x v="1"/>
    <x v="5"/>
    <x v="3"/>
    <x v="3058"/>
    <n v="0"/>
  </r>
  <r>
    <n v="977642"/>
    <d v="2014-06-05T00:00:00"/>
    <d v="1899-12-30T12:29:09"/>
    <x v="1"/>
    <x v="0"/>
    <x v="5"/>
    <x v="3"/>
    <x v="3059"/>
    <n v="0"/>
  </r>
  <r>
    <n v="765524"/>
    <d v="2014-06-05T00:00:00"/>
    <d v="1899-12-30T12:29:41"/>
    <x v="1"/>
    <x v="0"/>
    <x v="5"/>
    <x v="3"/>
    <x v="3060"/>
    <n v="0"/>
  </r>
  <r>
    <n v="49710"/>
    <d v="2014-06-05T00:00:00"/>
    <d v="1899-12-30T12:31:23"/>
    <x v="1"/>
    <x v="0"/>
    <x v="5"/>
    <x v="3"/>
    <x v="3061"/>
    <n v="0"/>
  </r>
  <r>
    <n v="288909"/>
    <d v="2014-06-05T00:00:00"/>
    <d v="1899-12-30T12:31:54"/>
    <x v="1"/>
    <x v="0"/>
    <x v="5"/>
    <x v="3"/>
    <x v="3062"/>
    <n v="0"/>
  </r>
  <r>
    <n v="297679"/>
    <d v="2014-07-28T00:00:00"/>
    <d v="1899-12-30T16:08:45"/>
    <x v="0"/>
    <x v="0"/>
    <x v="6"/>
    <x v="0"/>
    <x v="3063"/>
    <n v="1"/>
  </r>
  <r>
    <n v="836623"/>
    <d v="2014-07-28T00:00:00"/>
    <d v="1899-12-30T16:09:16"/>
    <x v="0"/>
    <x v="0"/>
    <x v="6"/>
    <x v="0"/>
    <x v="3064"/>
    <n v="1"/>
  </r>
  <r>
    <n v="910522"/>
    <d v="2014-06-06T00:00:00"/>
    <d v="1899-12-30T09:14:55"/>
    <x v="0"/>
    <x v="0"/>
    <x v="0"/>
    <x v="0"/>
    <x v="3065"/>
    <n v="1"/>
  </r>
  <r>
    <n v="932687"/>
    <d v="2014-06-06T00:00:00"/>
    <d v="1899-12-30T09:15:24"/>
    <x v="0"/>
    <x v="2"/>
    <x v="0"/>
    <x v="0"/>
    <x v="3066"/>
    <n v="1"/>
  </r>
  <r>
    <n v="981648"/>
    <d v="2014-05-29T00:00:00"/>
    <d v="1899-12-30T14:53:47"/>
    <x v="0"/>
    <x v="1"/>
    <x v="0"/>
    <x v="12"/>
    <x v="3067"/>
    <n v="1"/>
  </r>
  <r>
    <n v="95273"/>
    <d v="2014-05-13T00:00:00"/>
    <d v="1899-12-30T04:10:52"/>
    <x v="0"/>
    <x v="2"/>
    <x v="1"/>
    <x v="12"/>
    <x v="3068"/>
    <n v="1"/>
  </r>
  <r>
    <n v="540766"/>
    <d v="2014-05-16T00:00:00"/>
    <d v="1899-12-30T15:00:07"/>
    <x v="0"/>
    <x v="2"/>
    <x v="1"/>
    <x v="12"/>
    <x v="3069"/>
    <n v="1"/>
  </r>
  <r>
    <n v="323976"/>
    <d v="2014-06-08T00:00:00"/>
    <d v="1899-12-30T18:12:02"/>
    <x v="0"/>
    <x v="0"/>
    <x v="1"/>
    <x v="12"/>
    <x v="3070"/>
    <n v="1"/>
  </r>
  <r>
    <n v="966316"/>
    <d v="2014-06-08T00:00:00"/>
    <d v="1899-12-30T18:13:56"/>
    <x v="0"/>
    <x v="0"/>
    <x v="1"/>
    <x v="12"/>
    <x v="3071"/>
    <n v="1"/>
  </r>
  <r>
    <n v="711106"/>
    <d v="2014-06-20T00:00:00"/>
    <d v="1899-12-30T07:15:47"/>
    <x v="1"/>
    <x v="0"/>
    <x v="1"/>
    <x v="12"/>
    <x v="3072"/>
    <n v="0"/>
  </r>
  <r>
    <n v="923992"/>
    <d v="2014-06-20T00:00:00"/>
    <d v="1899-12-30T07:18:03"/>
    <x v="0"/>
    <x v="1"/>
    <x v="1"/>
    <x v="12"/>
    <x v="3073"/>
    <n v="1"/>
  </r>
  <r>
    <n v="700779"/>
    <d v="2014-07-10T00:00:00"/>
    <d v="1899-12-30T17:20:11"/>
    <x v="1"/>
    <x v="0"/>
    <x v="1"/>
    <x v="12"/>
    <x v="3074"/>
    <n v="0"/>
  </r>
  <r>
    <n v="984893"/>
    <d v="2014-08-01T00:00:00"/>
    <d v="1899-12-30T11:54:21"/>
    <x v="1"/>
    <x v="0"/>
    <x v="1"/>
    <x v="12"/>
    <x v="3075"/>
    <n v="0"/>
  </r>
  <r>
    <n v="30555"/>
    <d v="2014-08-01T00:00:00"/>
    <d v="1899-12-30T11:57:41"/>
    <x v="0"/>
    <x v="1"/>
    <x v="1"/>
    <x v="12"/>
    <x v="3076"/>
    <n v="1"/>
  </r>
  <r>
    <n v="651394"/>
    <d v="2014-08-01T00:00:00"/>
    <d v="1899-12-30T12:00:02"/>
    <x v="0"/>
    <x v="1"/>
    <x v="1"/>
    <x v="12"/>
    <x v="3077"/>
    <n v="1"/>
  </r>
  <r>
    <n v="382496"/>
    <d v="2014-08-05T00:00:00"/>
    <d v="1899-12-30T16:00:30"/>
    <x v="1"/>
    <x v="0"/>
    <x v="1"/>
    <x v="12"/>
    <x v="3078"/>
    <n v="0"/>
  </r>
  <r>
    <n v="175583"/>
    <d v="2014-05-19T00:00:00"/>
    <d v="1899-12-30T12:33:59"/>
    <x v="1"/>
    <x v="1"/>
    <x v="0"/>
    <x v="7"/>
    <x v="2715"/>
    <n v="0"/>
  </r>
  <r>
    <n v="190792"/>
    <d v="2014-07-30T00:00:00"/>
    <d v="1899-12-30T09:10:27"/>
    <x v="0"/>
    <x v="0"/>
    <x v="0"/>
    <x v="6"/>
    <x v="3079"/>
    <n v="1"/>
  </r>
  <r>
    <n v="879017"/>
    <d v="2014-08-07T00:00:00"/>
    <d v="1899-12-30T10:09:18"/>
    <x v="1"/>
    <x v="1"/>
    <x v="0"/>
    <x v="6"/>
    <x v="3080"/>
    <n v="0"/>
  </r>
  <r>
    <n v="416021"/>
    <d v="2014-07-21T00:00:00"/>
    <d v="1899-12-30T09:31:50"/>
    <x v="0"/>
    <x v="0"/>
    <x v="0"/>
    <x v="6"/>
    <x v="3081"/>
    <n v="1"/>
  </r>
  <r>
    <n v="480230"/>
    <d v="2014-06-11T00:00:00"/>
    <d v="1899-12-30T10:47:39"/>
    <x v="0"/>
    <x v="0"/>
    <x v="1"/>
    <x v="12"/>
    <x v="3082"/>
    <n v="1"/>
  </r>
  <r>
    <n v="748487"/>
    <d v="2014-08-27T00:00:00"/>
    <d v="1899-12-30T09:33:25"/>
    <x v="0"/>
    <x v="0"/>
    <x v="2"/>
    <x v="3"/>
    <x v="3083"/>
    <n v="1"/>
  </r>
  <r>
    <n v="222409"/>
    <d v="2014-07-04T00:00:00"/>
    <d v="1899-12-30T10:00:12"/>
    <x v="1"/>
    <x v="1"/>
    <x v="1"/>
    <x v="1"/>
    <x v="3084"/>
    <n v="0"/>
  </r>
  <r>
    <n v="354617"/>
    <d v="2014-08-07T00:00:00"/>
    <d v="1899-12-30T09:34:23"/>
    <x v="0"/>
    <x v="1"/>
    <x v="1"/>
    <x v="1"/>
    <x v="3085"/>
    <n v="1"/>
  </r>
  <r>
    <n v="268906"/>
    <d v="2014-07-21T00:00:00"/>
    <d v="1899-12-30T13:17:24"/>
    <x v="0"/>
    <x v="1"/>
    <x v="0"/>
    <x v="1"/>
    <x v="3086"/>
    <n v="1"/>
  </r>
  <r>
    <n v="18538"/>
    <d v="2014-07-27T00:00:00"/>
    <d v="1899-12-30T12:32:06"/>
    <x v="0"/>
    <x v="0"/>
    <x v="0"/>
    <x v="1"/>
    <x v="3087"/>
    <n v="1"/>
  </r>
  <r>
    <n v="284761"/>
    <d v="2014-07-30T00:00:00"/>
    <d v="1899-12-30T14:44:59"/>
    <x v="0"/>
    <x v="0"/>
    <x v="2"/>
    <x v="12"/>
    <x v="3088"/>
    <n v="1"/>
  </r>
  <r>
    <n v="140183"/>
    <d v="2014-07-31T00:00:00"/>
    <d v="1899-12-30T09:31:38"/>
    <x v="1"/>
    <x v="0"/>
    <x v="2"/>
    <x v="3"/>
    <x v="3089"/>
    <n v="0"/>
  </r>
  <r>
    <n v="53530"/>
    <d v="2014-05-29T00:00:00"/>
    <d v="1899-12-30T16:12:04"/>
    <x v="1"/>
    <x v="0"/>
    <x v="0"/>
    <x v="1"/>
    <x v="3090"/>
    <n v="0"/>
  </r>
  <r>
    <n v="736038"/>
    <d v="2014-05-31T00:00:00"/>
    <d v="1899-12-30T00:45:40"/>
    <x v="0"/>
    <x v="0"/>
    <x v="0"/>
    <x v="1"/>
    <x v="3091"/>
    <n v="1"/>
  </r>
  <r>
    <n v="326698"/>
    <d v="2014-05-31T00:00:00"/>
    <d v="1899-12-30T00:46:52"/>
    <x v="1"/>
    <x v="0"/>
    <x v="0"/>
    <x v="1"/>
    <x v="3092"/>
    <n v="0"/>
  </r>
  <r>
    <n v="824244"/>
    <d v="2014-07-04T00:00:00"/>
    <d v="1899-12-30T09:32:32"/>
    <x v="1"/>
    <x v="0"/>
    <x v="0"/>
    <x v="1"/>
    <x v="3093"/>
    <n v="0"/>
  </r>
  <r>
    <n v="797154"/>
    <d v="2014-08-25T00:00:00"/>
    <d v="1899-12-30T09:31:55"/>
    <x v="0"/>
    <x v="0"/>
    <x v="0"/>
    <x v="12"/>
    <x v="3094"/>
    <n v="1"/>
  </r>
  <r>
    <n v="142690"/>
    <d v="2014-05-12T00:00:00"/>
    <d v="1899-12-30T09:31:39"/>
    <x v="1"/>
    <x v="2"/>
    <x v="2"/>
    <x v="5"/>
    <x v="3095"/>
    <n v="0"/>
  </r>
  <r>
    <n v="33341"/>
    <d v="2014-05-02T00:00:00"/>
    <d v="1899-12-30T09:37:59"/>
    <x v="0"/>
    <x v="0"/>
    <x v="0"/>
    <x v="6"/>
    <x v="3096"/>
    <n v="1"/>
  </r>
  <r>
    <n v="62645"/>
    <d v="2014-05-02T00:00:00"/>
    <d v="1899-12-30T09:37:19"/>
    <x v="0"/>
    <x v="2"/>
    <x v="0"/>
    <x v="6"/>
    <x v="3097"/>
    <n v="1"/>
  </r>
  <r>
    <n v="901790"/>
    <d v="2014-05-10T00:00:00"/>
    <d v="1899-12-30T17:38:37"/>
    <x v="1"/>
    <x v="1"/>
    <x v="0"/>
    <x v="6"/>
    <x v="3098"/>
    <n v="0"/>
  </r>
  <r>
    <n v="863539"/>
    <d v="2014-05-21T00:00:00"/>
    <d v="1899-12-30T13:20:46"/>
    <x v="0"/>
    <x v="0"/>
    <x v="4"/>
    <x v="1"/>
    <x v="3099"/>
    <n v="1"/>
  </r>
  <r>
    <n v="897272"/>
    <d v="2014-05-21T00:00:00"/>
    <d v="1899-12-30T13:18:55"/>
    <x v="1"/>
    <x v="2"/>
    <x v="4"/>
    <x v="1"/>
    <x v="3100"/>
    <n v="0"/>
  </r>
  <r>
    <n v="372503"/>
    <d v="2014-05-31T00:00:00"/>
    <d v="1899-12-30T22:09:16"/>
    <x v="1"/>
    <x v="1"/>
    <x v="3"/>
    <x v="6"/>
    <x v="3101"/>
    <n v="0"/>
  </r>
  <r>
    <n v="803907"/>
    <d v="2014-05-31T00:00:00"/>
    <d v="1899-12-30T22:09:15"/>
    <x v="1"/>
    <x v="2"/>
    <x v="3"/>
    <x v="6"/>
    <x v="3102"/>
    <n v="0"/>
  </r>
  <r>
    <n v="619035"/>
    <d v="2014-07-15T00:00:00"/>
    <d v="1899-12-30T15:46:15"/>
    <x v="0"/>
    <x v="2"/>
    <x v="3"/>
    <x v="6"/>
    <x v="3103"/>
    <n v="1"/>
  </r>
  <r>
    <n v="365469"/>
    <d v="2014-08-05T00:00:00"/>
    <d v="1899-12-30T09:33:45"/>
    <x v="0"/>
    <x v="2"/>
    <x v="3"/>
    <x v="6"/>
    <x v="3104"/>
    <n v="1"/>
  </r>
  <r>
    <n v="272402"/>
    <d v="2014-06-03T00:00:00"/>
    <d v="1899-12-30T09:32:02"/>
    <x v="0"/>
    <x v="1"/>
    <x v="0"/>
    <x v="7"/>
    <x v="3105"/>
    <n v="1"/>
  </r>
  <r>
    <n v="498218"/>
    <d v="2014-07-08T00:00:00"/>
    <d v="1899-12-30T09:31:59"/>
    <x v="1"/>
    <x v="1"/>
    <x v="3"/>
    <x v="1"/>
    <x v="3106"/>
    <n v="0"/>
  </r>
  <r>
    <n v="368462"/>
    <d v="2014-06-18T00:00:00"/>
    <d v="1899-12-30T09:31:26"/>
    <x v="0"/>
    <x v="0"/>
    <x v="0"/>
    <x v="8"/>
    <x v="3107"/>
    <n v="1"/>
  </r>
  <r>
    <n v="288898"/>
    <d v="2014-05-14T00:00:00"/>
    <d v="1899-12-30T09:35:56"/>
    <x v="1"/>
    <x v="0"/>
    <x v="2"/>
    <x v="12"/>
    <x v="3108"/>
    <n v="0"/>
  </r>
  <r>
    <n v="897047"/>
    <d v="2014-05-29T00:00:00"/>
    <d v="1899-12-30T19:52:39"/>
    <x v="0"/>
    <x v="1"/>
    <x v="2"/>
    <x v="12"/>
    <x v="3109"/>
    <n v="1"/>
  </r>
  <r>
    <n v="109984"/>
    <d v="2014-05-29T00:00:00"/>
    <d v="1899-12-30T19:54:11"/>
    <x v="1"/>
    <x v="0"/>
    <x v="2"/>
    <x v="12"/>
    <x v="3110"/>
    <n v="0"/>
  </r>
  <r>
    <n v="779678"/>
    <d v="2014-05-29T00:00:00"/>
    <d v="1899-12-30T19:57:55"/>
    <x v="0"/>
    <x v="0"/>
    <x v="2"/>
    <x v="12"/>
    <x v="3111"/>
    <n v="1"/>
  </r>
  <r>
    <n v="785577"/>
    <d v="2014-08-27T00:00:00"/>
    <d v="1899-12-30T09:33:07"/>
    <x v="0"/>
    <x v="0"/>
    <x v="2"/>
    <x v="12"/>
    <x v="3112"/>
    <n v="1"/>
  </r>
  <r>
    <n v="895233"/>
    <d v="2014-05-15T00:00:00"/>
    <d v="1899-12-30T08:55:43"/>
    <x v="0"/>
    <x v="1"/>
    <x v="2"/>
    <x v="0"/>
    <x v="3113"/>
    <n v="1"/>
  </r>
  <r>
    <n v="211374"/>
    <d v="2014-05-27T00:00:00"/>
    <d v="1899-12-30T14:13:06"/>
    <x v="1"/>
    <x v="0"/>
    <x v="0"/>
    <x v="1"/>
    <x v="3114"/>
    <n v="0"/>
  </r>
  <r>
    <n v="387757"/>
    <d v="2014-08-04T00:00:00"/>
    <d v="1899-12-30T16:28:55"/>
    <x v="0"/>
    <x v="0"/>
    <x v="0"/>
    <x v="5"/>
    <x v="3115"/>
    <n v="1"/>
  </r>
  <r>
    <n v="913104"/>
    <d v="2014-08-05T00:00:00"/>
    <d v="1899-12-30T11:07:32"/>
    <x v="1"/>
    <x v="0"/>
    <x v="0"/>
    <x v="5"/>
    <x v="3116"/>
    <n v="0"/>
  </r>
  <r>
    <n v="111974"/>
    <d v="2014-05-18T00:00:00"/>
    <d v="1899-12-30T09:54:48"/>
    <x v="0"/>
    <x v="1"/>
    <x v="1"/>
    <x v="12"/>
    <x v="3117"/>
    <n v="1"/>
  </r>
  <r>
    <n v="877234"/>
    <d v="2014-05-21T00:00:00"/>
    <d v="1899-12-30T18:08:31"/>
    <x v="1"/>
    <x v="0"/>
    <x v="1"/>
    <x v="12"/>
    <x v="3118"/>
    <n v="0"/>
  </r>
  <r>
    <n v="751309"/>
    <d v="2014-08-29T00:00:00"/>
    <d v="1899-12-30T09:31:25"/>
    <x v="0"/>
    <x v="0"/>
    <x v="1"/>
    <x v="1"/>
    <x v="3119"/>
    <n v="1"/>
  </r>
  <r>
    <n v="652702"/>
    <d v="2014-08-04T00:00:00"/>
    <d v="1899-12-30T09:32:51"/>
    <x v="0"/>
    <x v="1"/>
    <x v="0"/>
    <x v="6"/>
    <x v="3120"/>
    <n v="1"/>
  </r>
  <r>
    <n v="475749"/>
    <d v="2014-08-16T00:00:00"/>
    <d v="1899-12-30T15:32:05"/>
    <x v="0"/>
    <x v="0"/>
    <x v="0"/>
    <x v="6"/>
    <x v="3121"/>
    <n v="1"/>
  </r>
  <r>
    <n v="855985"/>
    <d v="2014-08-16T00:00:00"/>
    <d v="1899-12-30T15:34:24"/>
    <x v="0"/>
    <x v="1"/>
    <x v="0"/>
    <x v="6"/>
    <x v="3122"/>
    <n v="1"/>
  </r>
  <r>
    <n v="211689"/>
    <d v="2014-05-05T00:00:00"/>
    <d v="1899-12-30T09:33:27"/>
    <x v="1"/>
    <x v="1"/>
    <x v="1"/>
    <x v="8"/>
    <x v="3123"/>
    <n v="0"/>
  </r>
  <r>
    <n v="423758"/>
    <d v="2014-05-05T00:00:00"/>
    <d v="1899-12-30T09:36:31"/>
    <x v="0"/>
    <x v="0"/>
    <x v="1"/>
    <x v="8"/>
    <x v="3124"/>
    <n v="1"/>
  </r>
  <r>
    <n v="684373"/>
    <d v="2014-05-05T00:00:00"/>
    <d v="1899-12-30T17:16:26"/>
    <x v="0"/>
    <x v="1"/>
    <x v="1"/>
    <x v="8"/>
    <x v="3125"/>
    <n v="1"/>
  </r>
  <r>
    <n v="972481"/>
    <d v="2014-05-05T00:00:00"/>
    <d v="1899-12-30T17:18:03"/>
    <x v="0"/>
    <x v="0"/>
    <x v="1"/>
    <x v="8"/>
    <x v="3126"/>
    <n v="1"/>
  </r>
  <r>
    <n v="949027"/>
    <d v="2014-05-26T00:00:00"/>
    <d v="1899-12-30T09:31:18"/>
    <x v="0"/>
    <x v="0"/>
    <x v="1"/>
    <x v="8"/>
    <x v="3127"/>
    <n v="1"/>
  </r>
  <r>
    <n v="80545"/>
    <d v="2014-05-26T00:00:00"/>
    <d v="1899-12-30T09:32:12"/>
    <x v="1"/>
    <x v="1"/>
    <x v="1"/>
    <x v="8"/>
    <x v="3128"/>
    <n v="0"/>
  </r>
  <r>
    <n v="535917"/>
    <d v="2014-05-13T00:00:00"/>
    <d v="1899-12-30T22:39:50"/>
    <x v="0"/>
    <x v="0"/>
    <x v="4"/>
    <x v="8"/>
    <x v="3129"/>
    <n v="1"/>
  </r>
  <r>
    <n v="978933"/>
    <d v="2014-05-13T00:00:00"/>
    <d v="1899-12-30T22:40:51"/>
    <x v="0"/>
    <x v="0"/>
    <x v="4"/>
    <x v="8"/>
    <x v="3130"/>
    <n v="1"/>
  </r>
  <r>
    <n v="628609"/>
    <d v="2014-05-13T00:00:00"/>
    <d v="1899-12-30T22:42:07"/>
    <x v="1"/>
    <x v="1"/>
    <x v="4"/>
    <x v="8"/>
    <x v="3131"/>
    <n v="0"/>
  </r>
  <r>
    <n v="268801"/>
    <d v="2014-05-24T00:00:00"/>
    <d v="1899-12-30T07:07:34"/>
    <x v="0"/>
    <x v="1"/>
    <x v="4"/>
    <x v="8"/>
    <x v="3132"/>
    <n v="1"/>
  </r>
  <r>
    <n v="990318"/>
    <d v="2014-05-24T00:00:00"/>
    <d v="1899-12-30T07:09:33"/>
    <x v="0"/>
    <x v="1"/>
    <x v="4"/>
    <x v="8"/>
    <x v="3133"/>
    <n v="1"/>
  </r>
  <r>
    <n v="811653"/>
    <d v="2014-05-24T00:00:00"/>
    <d v="1899-12-30T07:09:53"/>
    <x v="0"/>
    <x v="0"/>
    <x v="4"/>
    <x v="8"/>
    <x v="3134"/>
    <n v="1"/>
  </r>
  <r>
    <n v="220491"/>
    <d v="2014-05-24T00:00:00"/>
    <d v="1899-12-30T07:10:47"/>
    <x v="1"/>
    <x v="0"/>
    <x v="4"/>
    <x v="8"/>
    <x v="3135"/>
    <n v="0"/>
  </r>
  <r>
    <n v="418227"/>
    <d v="2014-06-03T00:00:00"/>
    <d v="1899-12-30T07:14:53"/>
    <x v="0"/>
    <x v="1"/>
    <x v="2"/>
    <x v="12"/>
    <x v="3136"/>
    <n v="1"/>
  </r>
  <r>
    <n v="311168"/>
    <d v="2014-06-11T00:00:00"/>
    <d v="1899-12-30T10:09:03"/>
    <x v="0"/>
    <x v="0"/>
    <x v="2"/>
    <x v="12"/>
    <x v="3137"/>
    <n v="1"/>
  </r>
  <r>
    <n v="961990"/>
    <d v="2014-06-11T00:00:00"/>
    <d v="1899-12-30T10:11:57"/>
    <x v="1"/>
    <x v="0"/>
    <x v="2"/>
    <x v="12"/>
    <x v="3138"/>
    <n v="0"/>
  </r>
  <r>
    <n v="386600"/>
    <d v="2014-06-21T00:00:00"/>
    <d v="1899-12-30T02:10:05"/>
    <x v="1"/>
    <x v="0"/>
    <x v="2"/>
    <x v="5"/>
    <x v="3139"/>
    <n v="0"/>
  </r>
  <r>
    <n v="249754"/>
    <d v="2014-06-21T00:00:00"/>
    <d v="1899-12-30T02:12:38"/>
    <x v="1"/>
    <x v="0"/>
    <x v="2"/>
    <x v="5"/>
    <x v="3140"/>
    <n v="0"/>
  </r>
  <r>
    <n v="139619"/>
    <d v="2014-06-21T00:00:00"/>
    <d v="1899-12-30T02:13:35"/>
    <x v="1"/>
    <x v="1"/>
    <x v="2"/>
    <x v="5"/>
    <x v="3141"/>
    <n v="0"/>
  </r>
  <r>
    <n v="777513"/>
    <d v="2014-06-16T00:00:00"/>
    <d v="1899-12-30T09:31:39"/>
    <x v="1"/>
    <x v="0"/>
    <x v="2"/>
    <x v="12"/>
    <x v="3142"/>
    <n v="0"/>
  </r>
  <r>
    <n v="127559"/>
    <d v="2014-06-16T00:00:00"/>
    <d v="1899-12-30T09:32:04"/>
    <x v="0"/>
    <x v="0"/>
    <x v="2"/>
    <x v="12"/>
    <x v="3143"/>
    <n v="1"/>
  </r>
  <r>
    <n v="589852"/>
    <d v="2014-06-20T00:00:00"/>
    <d v="1899-12-30T13:57:48"/>
    <x v="1"/>
    <x v="0"/>
    <x v="2"/>
    <x v="12"/>
    <x v="3144"/>
    <n v="0"/>
  </r>
  <r>
    <n v="41532"/>
    <d v="2014-06-27T00:00:00"/>
    <d v="1899-12-30T10:57:58"/>
    <x v="1"/>
    <x v="2"/>
    <x v="2"/>
    <x v="5"/>
    <x v="3145"/>
    <n v="0"/>
  </r>
  <r>
    <n v="964469"/>
    <d v="2014-07-02T00:00:00"/>
    <d v="1899-12-30T18:16:00"/>
    <x v="0"/>
    <x v="0"/>
    <x v="2"/>
    <x v="5"/>
    <x v="3146"/>
    <n v="1"/>
  </r>
  <r>
    <n v="976657"/>
    <d v="2014-07-02T00:00:00"/>
    <d v="1899-12-30T18:17:16"/>
    <x v="0"/>
    <x v="1"/>
    <x v="2"/>
    <x v="5"/>
    <x v="3147"/>
    <n v="1"/>
  </r>
  <r>
    <n v="235151"/>
    <d v="2014-08-19T00:00:00"/>
    <d v="1899-12-30T18:19:19"/>
    <x v="0"/>
    <x v="0"/>
    <x v="1"/>
    <x v="12"/>
    <x v="3148"/>
    <n v="1"/>
  </r>
  <r>
    <n v="572031"/>
    <d v="2014-08-18T00:00:00"/>
    <d v="1899-12-30T09:32:02"/>
    <x v="0"/>
    <x v="2"/>
    <x v="4"/>
    <x v="6"/>
    <x v="3149"/>
    <n v="1"/>
  </r>
  <r>
    <n v="180899"/>
    <d v="2014-08-08T00:00:00"/>
    <d v="1899-12-30T11:40:51"/>
    <x v="0"/>
    <x v="0"/>
    <x v="1"/>
    <x v="3"/>
    <x v="3150"/>
    <n v="1"/>
  </r>
  <r>
    <n v="946296"/>
    <d v="2014-08-08T00:00:00"/>
    <d v="1899-12-30T11:43:49"/>
    <x v="1"/>
    <x v="1"/>
    <x v="1"/>
    <x v="3"/>
    <x v="3151"/>
    <n v="0"/>
  </r>
  <r>
    <n v="521742"/>
    <d v="2014-08-08T00:00:00"/>
    <d v="1899-12-30T11:42:27"/>
    <x v="0"/>
    <x v="1"/>
    <x v="1"/>
    <x v="3"/>
    <x v="3152"/>
    <n v="1"/>
  </r>
  <r>
    <n v="570413"/>
    <d v="2014-08-08T00:00:00"/>
    <d v="1899-12-30T11:42:56"/>
    <x v="1"/>
    <x v="1"/>
    <x v="1"/>
    <x v="3"/>
    <x v="3153"/>
    <n v="0"/>
  </r>
  <r>
    <n v="706182"/>
    <d v="2014-06-24T00:00:00"/>
    <d v="1899-12-30T09:31:55"/>
    <x v="0"/>
    <x v="0"/>
    <x v="2"/>
    <x v="12"/>
    <x v="3154"/>
    <n v="1"/>
  </r>
  <r>
    <n v="26159"/>
    <d v="2014-06-24T00:00:00"/>
    <d v="1899-12-30T09:37:28"/>
    <x v="0"/>
    <x v="1"/>
    <x v="2"/>
    <x v="12"/>
    <x v="3155"/>
    <n v="1"/>
  </r>
  <r>
    <n v="980516"/>
    <d v="2014-07-29T00:00:00"/>
    <d v="1899-12-30T09:34:38"/>
    <x v="0"/>
    <x v="0"/>
    <x v="2"/>
    <x v="12"/>
    <x v="3156"/>
    <n v="1"/>
  </r>
  <r>
    <n v="818591"/>
    <d v="2014-07-29T00:00:00"/>
    <d v="1899-12-30T09:35:19"/>
    <x v="0"/>
    <x v="1"/>
    <x v="2"/>
    <x v="12"/>
    <x v="3157"/>
    <n v="1"/>
  </r>
  <r>
    <n v="717754"/>
    <d v="2014-07-29T00:00:00"/>
    <d v="1899-12-30T09:32:30"/>
    <x v="0"/>
    <x v="1"/>
    <x v="2"/>
    <x v="12"/>
    <x v="3158"/>
    <n v="1"/>
  </r>
  <r>
    <n v="669804"/>
    <d v="2014-08-14T00:00:00"/>
    <d v="1899-12-30T15:49:10"/>
    <x v="0"/>
    <x v="0"/>
    <x v="2"/>
    <x v="12"/>
    <x v="3159"/>
    <n v="1"/>
  </r>
  <r>
    <n v="474723"/>
    <d v="2014-08-14T00:00:00"/>
    <d v="1899-12-30T15:47:42"/>
    <x v="0"/>
    <x v="1"/>
    <x v="2"/>
    <x v="12"/>
    <x v="3160"/>
    <n v="1"/>
  </r>
  <r>
    <n v="220070"/>
    <d v="2014-08-14T00:00:00"/>
    <d v="1899-12-30T15:47:07"/>
    <x v="1"/>
    <x v="1"/>
    <x v="2"/>
    <x v="12"/>
    <x v="3161"/>
    <n v="0"/>
  </r>
  <r>
    <n v="507036"/>
    <d v="2014-08-14T00:00:00"/>
    <d v="1899-12-30T15:51:25"/>
    <x v="0"/>
    <x v="1"/>
    <x v="2"/>
    <x v="12"/>
    <x v="3162"/>
    <n v="1"/>
  </r>
  <r>
    <n v="736041"/>
    <d v="2014-08-18T00:00:00"/>
    <d v="1899-12-30T08:28:35"/>
    <x v="0"/>
    <x v="0"/>
    <x v="2"/>
    <x v="12"/>
    <x v="3163"/>
    <n v="1"/>
  </r>
  <r>
    <n v="401482"/>
    <d v="2014-08-13T00:00:00"/>
    <d v="1899-12-30T09:31:09"/>
    <x v="0"/>
    <x v="0"/>
    <x v="0"/>
    <x v="12"/>
    <x v="3164"/>
    <n v="1"/>
  </r>
  <r>
    <n v="19895"/>
    <d v="2014-07-09T00:00:00"/>
    <d v="1899-12-30T08:55:38"/>
    <x v="0"/>
    <x v="0"/>
    <x v="1"/>
    <x v="5"/>
    <x v="3165"/>
    <n v="1"/>
  </r>
  <r>
    <n v="326192"/>
    <d v="2014-05-01T00:00:00"/>
    <d v="1899-12-30T09:32:16"/>
    <x v="0"/>
    <x v="0"/>
    <x v="1"/>
    <x v="1"/>
    <x v="3166"/>
    <n v="1"/>
  </r>
  <r>
    <n v="881007"/>
    <d v="2014-05-01T00:00:00"/>
    <d v="1899-12-30T09:35:44"/>
    <x v="0"/>
    <x v="0"/>
    <x v="1"/>
    <x v="1"/>
    <x v="3167"/>
    <n v="1"/>
  </r>
  <r>
    <n v="805270"/>
    <d v="2014-05-20T00:00:00"/>
    <d v="1899-12-30T12:58:51"/>
    <x v="0"/>
    <x v="1"/>
    <x v="1"/>
    <x v="1"/>
    <x v="3168"/>
    <n v="1"/>
  </r>
  <r>
    <n v="255063"/>
    <d v="2014-05-20T00:00:00"/>
    <d v="1899-12-30T13:02:15"/>
    <x v="0"/>
    <x v="1"/>
    <x v="1"/>
    <x v="1"/>
    <x v="3169"/>
    <n v="1"/>
  </r>
  <r>
    <n v="798324"/>
    <d v="2014-05-20T00:00:00"/>
    <d v="1899-12-30T12:56:30"/>
    <x v="0"/>
    <x v="1"/>
    <x v="1"/>
    <x v="1"/>
    <x v="3170"/>
    <n v="1"/>
  </r>
  <r>
    <n v="412624"/>
    <d v="2014-05-21T00:00:00"/>
    <d v="1899-12-30T14:19:56"/>
    <x v="0"/>
    <x v="0"/>
    <x v="1"/>
    <x v="1"/>
    <x v="3171"/>
    <n v="1"/>
  </r>
  <r>
    <n v="962745"/>
    <d v="2014-05-22T00:00:00"/>
    <d v="1899-12-30T15:15:05"/>
    <x v="1"/>
    <x v="0"/>
    <x v="1"/>
    <x v="1"/>
    <x v="3172"/>
    <n v="0"/>
  </r>
  <r>
    <n v="157956"/>
    <d v="2014-05-29T00:00:00"/>
    <d v="1899-12-30T13:57:52"/>
    <x v="0"/>
    <x v="0"/>
    <x v="1"/>
    <x v="1"/>
    <x v="3173"/>
    <n v="1"/>
  </r>
  <r>
    <n v="89359"/>
    <d v="2014-05-29T00:00:00"/>
    <d v="1899-12-30T14:00:55"/>
    <x v="0"/>
    <x v="1"/>
    <x v="1"/>
    <x v="1"/>
    <x v="3174"/>
    <n v="1"/>
  </r>
  <r>
    <n v="717589"/>
    <d v="2014-07-24T00:00:00"/>
    <d v="1899-12-30T09:31:16"/>
    <x v="0"/>
    <x v="0"/>
    <x v="2"/>
    <x v="6"/>
    <x v="3175"/>
    <n v="1"/>
  </r>
  <r>
    <n v="391333"/>
    <d v="2014-05-23T00:00:00"/>
    <d v="1899-12-30T09:35:12"/>
    <x v="1"/>
    <x v="0"/>
    <x v="0"/>
    <x v="6"/>
    <x v="3176"/>
    <n v="0"/>
  </r>
  <r>
    <n v="416449"/>
    <d v="2014-05-28T00:00:00"/>
    <d v="1899-12-30T16:21:34"/>
    <x v="0"/>
    <x v="1"/>
    <x v="0"/>
    <x v="6"/>
    <x v="3177"/>
    <n v="1"/>
  </r>
  <r>
    <n v="728481"/>
    <d v="2014-05-28T00:00:00"/>
    <d v="1899-12-30T16:22:41"/>
    <x v="0"/>
    <x v="0"/>
    <x v="0"/>
    <x v="6"/>
    <x v="3178"/>
    <n v="1"/>
  </r>
  <r>
    <n v="241250"/>
    <d v="2014-06-06T00:00:00"/>
    <d v="1899-12-30T10:07:48"/>
    <x v="0"/>
    <x v="1"/>
    <x v="0"/>
    <x v="6"/>
    <x v="3179"/>
    <n v="1"/>
  </r>
  <r>
    <n v="124271"/>
    <d v="2014-06-20T00:00:00"/>
    <d v="1899-12-30T17:12:05"/>
    <x v="0"/>
    <x v="0"/>
    <x v="0"/>
    <x v="6"/>
    <x v="3180"/>
    <n v="1"/>
  </r>
  <r>
    <n v="771658"/>
    <d v="2014-05-17T00:00:00"/>
    <d v="1899-12-30T13:58:40"/>
    <x v="1"/>
    <x v="0"/>
    <x v="1"/>
    <x v="12"/>
    <x v="3181"/>
    <n v="0"/>
  </r>
  <r>
    <n v="555783"/>
    <d v="2014-05-26T00:00:00"/>
    <d v="1899-12-30T13:55:34"/>
    <x v="0"/>
    <x v="0"/>
    <x v="1"/>
    <x v="12"/>
    <x v="3182"/>
    <n v="1"/>
  </r>
  <r>
    <n v="295010"/>
    <d v="2014-05-26T00:00:00"/>
    <d v="1899-12-30T13:58:44"/>
    <x v="0"/>
    <x v="1"/>
    <x v="1"/>
    <x v="12"/>
    <x v="3183"/>
    <n v="1"/>
  </r>
  <r>
    <n v="191186"/>
    <d v="2014-05-29T00:00:00"/>
    <d v="1899-12-30T14:16:22"/>
    <x v="1"/>
    <x v="0"/>
    <x v="1"/>
    <x v="12"/>
    <x v="3184"/>
    <n v="0"/>
  </r>
  <r>
    <n v="35482"/>
    <d v="2014-05-29T00:00:00"/>
    <d v="1899-12-30T14:23:11"/>
    <x v="0"/>
    <x v="1"/>
    <x v="1"/>
    <x v="12"/>
    <x v="3185"/>
    <n v="1"/>
  </r>
  <r>
    <n v="501268"/>
    <d v="2014-06-03T00:00:00"/>
    <d v="1899-12-30T16:22:31"/>
    <x v="0"/>
    <x v="0"/>
    <x v="1"/>
    <x v="12"/>
    <x v="3186"/>
    <n v="1"/>
  </r>
  <r>
    <n v="476705"/>
    <d v="2014-06-13T00:00:00"/>
    <d v="1899-12-30T09:32:22"/>
    <x v="1"/>
    <x v="0"/>
    <x v="1"/>
    <x v="12"/>
    <x v="3187"/>
    <n v="0"/>
  </r>
  <r>
    <n v="864490"/>
    <d v="2014-05-19T00:00:00"/>
    <d v="1899-12-30T19:37:48"/>
    <x v="1"/>
    <x v="0"/>
    <x v="1"/>
    <x v="12"/>
    <x v="3188"/>
    <n v="0"/>
  </r>
  <r>
    <n v="870435"/>
    <d v="2014-05-19T00:00:00"/>
    <d v="1899-12-30T19:38:21"/>
    <x v="0"/>
    <x v="0"/>
    <x v="1"/>
    <x v="12"/>
    <x v="3189"/>
    <n v="1"/>
  </r>
  <r>
    <n v="663150"/>
    <d v="2014-05-19T00:00:00"/>
    <d v="1899-12-30T19:38:12"/>
    <x v="0"/>
    <x v="1"/>
    <x v="1"/>
    <x v="12"/>
    <x v="3190"/>
    <n v="1"/>
  </r>
  <r>
    <n v="293055"/>
    <d v="2014-05-27T00:00:00"/>
    <d v="1899-12-30T12:53:22"/>
    <x v="0"/>
    <x v="0"/>
    <x v="1"/>
    <x v="12"/>
    <x v="3191"/>
    <n v="1"/>
  </r>
  <r>
    <n v="372242"/>
    <d v="2014-05-27T00:00:00"/>
    <d v="1899-12-30T12:52:11"/>
    <x v="0"/>
    <x v="1"/>
    <x v="1"/>
    <x v="12"/>
    <x v="3192"/>
    <n v="1"/>
  </r>
  <r>
    <n v="461858"/>
    <d v="2014-06-12T00:00:00"/>
    <d v="1899-12-30T16:08:23"/>
    <x v="0"/>
    <x v="0"/>
    <x v="1"/>
    <x v="12"/>
    <x v="3193"/>
    <n v="1"/>
  </r>
  <r>
    <n v="96586"/>
    <d v="2014-06-12T00:00:00"/>
    <d v="1899-12-30T16:09:16"/>
    <x v="0"/>
    <x v="0"/>
    <x v="1"/>
    <x v="12"/>
    <x v="3194"/>
    <n v="1"/>
  </r>
  <r>
    <n v="239312"/>
    <d v="2014-06-12T00:00:00"/>
    <d v="1899-12-30T16:11:23"/>
    <x v="1"/>
    <x v="0"/>
    <x v="1"/>
    <x v="12"/>
    <x v="3195"/>
    <n v="0"/>
  </r>
  <r>
    <n v="301586"/>
    <d v="2014-07-28T00:00:00"/>
    <d v="1899-12-30T12:04:44"/>
    <x v="0"/>
    <x v="0"/>
    <x v="0"/>
    <x v="3"/>
    <x v="3196"/>
    <n v="1"/>
  </r>
  <r>
    <n v="346190"/>
    <d v="2014-07-28T00:00:00"/>
    <d v="1899-12-30T12:05:15"/>
    <x v="0"/>
    <x v="0"/>
    <x v="0"/>
    <x v="3"/>
    <x v="3197"/>
    <n v="1"/>
  </r>
  <r>
    <n v="209714"/>
    <d v="2014-06-23T00:00:00"/>
    <d v="1899-12-30T09:32:10"/>
    <x v="0"/>
    <x v="0"/>
    <x v="1"/>
    <x v="1"/>
    <x v="3198"/>
    <n v="1"/>
  </r>
  <r>
    <n v="450326"/>
    <d v="2014-07-04T00:00:00"/>
    <d v="1899-12-30T19:07:28"/>
    <x v="1"/>
    <x v="1"/>
    <x v="1"/>
    <x v="1"/>
    <x v="3199"/>
    <n v="0"/>
  </r>
  <r>
    <n v="692156"/>
    <d v="2014-07-04T00:00:00"/>
    <d v="1899-12-30T19:10:02"/>
    <x v="1"/>
    <x v="0"/>
    <x v="1"/>
    <x v="1"/>
    <x v="3200"/>
    <n v="0"/>
  </r>
  <r>
    <n v="314177"/>
    <d v="2014-07-18T00:00:00"/>
    <d v="1899-12-30T19:28:22"/>
    <x v="0"/>
    <x v="1"/>
    <x v="1"/>
    <x v="1"/>
    <x v="3201"/>
    <n v="1"/>
  </r>
  <r>
    <n v="287282"/>
    <d v="2014-07-21T00:00:00"/>
    <d v="1899-12-30T09:33:10"/>
    <x v="1"/>
    <x v="1"/>
    <x v="1"/>
    <x v="1"/>
    <x v="3202"/>
    <n v="0"/>
  </r>
  <r>
    <n v="425236"/>
    <d v="2014-08-01T00:00:00"/>
    <d v="1899-12-30T13:13:17"/>
    <x v="0"/>
    <x v="1"/>
    <x v="1"/>
    <x v="1"/>
    <x v="3203"/>
    <n v="1"/>
  </r>
  <r>
    <n v="411122"/>
    <d v="2014-08-01T00:00:00"/>
    <d v="1899-12-30T13:12:19"/>
    <x v="1"/>
    <x v="2"/>
    <x v="1"/>
    <x v="1"/>
    <x v="885"/>
    <n v="0"/>
  </r>
  <r>
    <n v="879110"/>
    <d v="2014-08-01T00:00:00"/>
    <d v="1899-12-30T13:14:16"/>
    <x v="1"/>
    <x v="2"/>
    <x v="1"/>
    <x v="1"/>
    <x v="3204"/>
    <n v="0"/>
  </r>
  <r>
    <n v="427364"/>
    <d v="2014-05-07T00:00:00"/>
    <d v="1899-12-30T21:17:23"/>
    <x v="0"/>
    <x v="0"/>
    <x v="6"/>
    <x v="12"/>
    <x v="3205"/>
    <n v="1"/>
  </r>
  <r>
    <n v="582836"/>
    <d v="2014-05-07T00:00:00"/>
    <d v="1899-12-30T21:18:13"/>
    <x v="0"/>
    <x v="0"/>
    <x v="6"/>
    <x v="12"/>
    <x v="3206"/>
    <n v="1"/>
  </r>
  <r>
    <n v="808760"/>
    <d v="2014-06-30T00:00:00"/>
    <d v="1899-12-30T09:31:58"/>
    <x v="1"/>
    <x v="1"/>
    <x v="2"/>
    <x v="1"/>
    <x v="3207"/>
    <n v="0"/>
  </r>
  <r>
    <n v="897562"/>
    <d v="2014-07-11T00:00:00"/>
    <d v="1899-12-30T14:50:57"/>
    <x v="0"/>
    <x v="1"/>
    <x v="2"/>
    <x v="1"/>
    <x v="3208"/>
    <n v="1"/>
  </r>
  <r>
    <n v="770021"/>
    <d v="2014-07-11T00:00:00"/>
    <d v="1899-12-30T14:51:59"/>
    <x v="0"/>
    <x v="1"/>
    <x v="2"/>
    <x v="1"/>
    <x v="3209"/>
    <n v="1"/>
  </r>
  <r>
    <n v="444043"/>
    <d v="2014-07-11T00:00:00"/>
    <d v="1899-12-30T14:52:24"/>
    <x v="0"/>
    <x v="1"/>
    <x v="2"/>
    <x v="1"/>
    <x v="3210"/>
    <n v="1"/>
  </r>
  <r>
    <n v="493811"/>
    <d v="2014-07-07T00:00:00"/>
    <d v="1899-12-30T09:32:05"/>
    <x v="0"/>
    <x v="1"/>
    <x v="2"/>
    <x v="6"/>
    <x v="3211"/>
    <n v="1"/>
  </r>
  <r>
    <n v="571621"/>
    <d v="2014-08-11T00:00:00"/>
    <d v="1899-12-30T09:32:01"/>
    <x v="0"/>
    <x v="0"/>
    <x v="2"/>
    <x v="1"/>
    <x v="3212"/>
    <n v="1"/>
  </r>
  <r>
    <n v="946771"/>
    <d v="2014-08-23T00:00:00"/>
    <d v="1899-12-30T08:43:09"/>
    <x v="0"/>
    <x v="0"/>
    <x v="1"/>
    <x v="1"/>
    <x v="3213"/>
    <n v="1"/>
  </r>
  <r>
    <n v="36448"/>
    <d v="2014-08-23T00:00:00"/>
    <d v="1899-12-30T08:43:34"/>
    <x v="1"/>
    <x v="1"/>
    <x v="1"/>
    <x v="1"/>
    <x v="3214"/>
    <n v="0"/>
  </r>
  <r>
    <n v="545541"/>
    <d v="2014-05-17T00:00:00"/>
    <d v="1899-12-30T17:15:45"/>
    <x v="0"/>
    <x v="0"/>
    <x v="1"/>
    <x v="1"/>
    <x v="3215"/>
    <n v="1"/>
  </r>
  <r>
    <n v="51387"/>
    <d v="2014-08-29T00:00:00"/>
    <d v="1899-12-30T11:09:17"/>
    <x v="1"/>
    <x v="0"/>
    <x v="0"/>
    <x v="12"/>
    <x v="3216"/>
    <n v="0"/>
  </r>
  <r>
    <n v="187628"/>
    <d v="2014-05-13T00:00:00"/>
    <d v="1899-12-30T09:32:27"/>
    <x v="1"/>
    <x v="1"/>
    <x v="1"/>
    <x v="3"/>
    <x v="3217"/>
    <n v="0"/>
  </r>
  <r>
    <n v="20274"/>
    <d v="2014-05-20T00:00:00"/>
    <d v="1899-12-30T17:29:15"/>
    <x v="0"/>
    <x v="0"/>
    <x v="1"/>
    <x v="3"/>
    <x v="3218"/>
    <n v="1"/>
  </r>
  <r>
    <n v="476863"/>
    <d v="2014-05-21T00:00:00"/>
    <d v="1899-12-30T07:33:18"/>
    <x v="1"/>
    <x v="0"/>
    <x v="1"/>
    <x v="3"/>
    <x v="3219"/>
    <n v="0"/>
  </r>
  <r>
    <n v="553212"/>
    <d v="2014-06-17T00:00:00"/>
    <d v="1899-12-30T13:24:23"/>
    <x v="0"/>
    <x v="0"/>
    <x v="0"/>
    <x v="1"/>
    <x v="3220"/>
    <n v="1"/>
  </r>
  <r>
    <n v="654399"/>
    <d v="2014-06-17T00:00:00"/>
    <d v="1899-12-30T13:27:43"/>
    <x v="1"/>
    <x v="0"/>
    <x v="0"/>
    <x v="1"/>
    <x v="3221"/>
    <n v="0"/>
  </r>
  <r>
    <n v="299015"/>
    <d v="2014-07-29T00:00:00"/>
    <d v="1899-12-30T11:55:03"/>
    <x v="0"/>
    <x v="0"/>
    <x v="0"/>
    <x v="5"/>
    <x v="3222"/>
    <n v="1"/>
  </r>
  <r>
    <n v="850119"/>
    <d v="2014-06-07T00:00:00"/>
    <d v="1899-12-30T15:13:46"/>
    <x v="1"/>
    <x v="1"/>
    <x v="3"/>
    <x v="8"/>
    <x v="3223"/>
    <n v="0"/>
  </r>
  <r>
    <n v="709912"/>
    <d v="2014-06-04T00:00:00"/>
    <d v="1899-12-30T09:33:01"/>
    <x v="0"/>
    <x v="1"/>
    <x v="3"/>
    <x v="8"/>
    <x v="3224"/>
    <n v="1"/>
  </r>
  <r>
    <n v="496401"/>
    <d v="2014-07-10T00:00:00"/>
    <d v="1899-12-30T09:51:16"/>
    <x v="1"/>
    <x v="1"/>
    <x v="3"/>
    <x v="8"/>
    <x v="3225"/>
    <n v="0"/>
  </r>
  <r>
    <n v="294190"/>
    <d v="2014-07-10T00:00:00"/>
    <d v="1899-12-30T09:51:38"/>
    <x v="1"/>
    <x v="1"/>
    <x v="3"/>
    <x v="8"/>
    <x v="1594"/>
    <n v="0"/>
  </r>
  <r>
    <n v="588537"/>
    <d v="2014-07-10T00:00:00"/>
    <d v="1899-12-30T09:52:03"/>
    <x v="1"/>
    <x v="1"/>
    <x v="3"/>
    <x v="8"/>
    <x v="3226"/>
    <n v="0"/>
  </r>
  <r>
    <n v="265882"/>
    <d v="2014-07-10T00:00:00"/>
    <d v="1899-12-30T09:57:44"/>
    <x v="1"/>
    <x v="1"/>
    <x v="3"/>
    <x v="8"/>
    <x v="3227"/>
    <n v="0"/>
  </r>
  <r>
    <n v="198865"/>
    <d v="2014-06-19T00:00:00"/>
    <d v="1899-12-30T09:34:10"/>
    <x v="0"/>
    <x v="1"/>
    <x v="1"/>
    <x v="12"/>
    <x v="3228"/>
    <n v="1"/>
  </r>
  <r>
    <n v="571114"/>
    <d v="2014-05-13T00:00:00"/>
    <d v="1899-12-30T17:32:16"/>
    <x v="1"/>
    <x v="0"/>
    <x v="4"/>
    <x v="1"/>
    <x v="3229"/>
    <n v="0"/>
  </r>
  <r>
    <n v="480106"/>
    <d v="2014-05-22T00:00:00"/>
    <d v="1899-12-30T09:32:15"/>
    <x v="0"/>
    <x v="0"/>
    <x v="6"/>
    <x v="3"/>
    <x v="3230"/>
    <n v="1"/>
  </r>
  <r>
    <n v="45977"/>
    <d v="2014-06-12T00:00:00"/>
    <d v="1899-12-30T09:31:53"/>
    <x v="0"/>
    <x v="0"/>
    <x v="6"/>
    <x v="3"/>
    <x v="3231"/>
    <n v="1"/>
  </r>
  <r>
    <n v="161328"/>
    <d v="2014-05-30T00:00:00"/>
    <d v="1899-12-30T23:02:06"/>
    <x v="0"/>
    <x v="1"/>
    <x v="3"/>
    <x v="0"/>
    <x v="3232"/>
    <n v="1"/>
  </r>
  <r>
    <n v="507460"/>
    <d v="2014-05-02T00:00:00"/>
    <d v="1899-12-30T09:33:32"/>
    <x v="0"/>
    <x v="0"/>
    <x v="5"/>
    <x v="12"/>
    <x v="3233"/>
    <n v="1"/>
  </r>
  <r>
    <n v="529167"/>
    <d v="2014-05-06T00:00:00"/>
    <d v="1899-12-30T12:35:03"/>
    <x v="1"/>
    <x v="1"/>
    <x v="5"/>
    <x v="12"/>
    <x v="3234"/>
    <n v="0"/>
  </r>
  <r>
    <n v="876558"/>
    <d v="2014-05-06T00:00:00"/>
    <d v="1899-12-30T12:39:05"/>
    <x v="0"/>
    <x v="0"/>
    <x v="5"/>
    <x v="12"/>
    <x v="3235"/>
    <n v="1"/>
  </r>
  <r>
    <n v="107983"/>
    <d v="2014-05-08T00:00:00"/>
    <d v="1899-12-30T09:32:23"/>
    <x v="0"/>
    <x v="0"/>
    <x v="5"/>
    <x v="12"/>
    <x v="3236"/>
    <n v="1"/>
  </r>
  <r>
    <n v="589965"/>
    <d v="2014-05-08T00:00:00"/>
    <d v="1899-12-30T09:32:58"/>
    <x v="1"/>
    <x v="0"/>
    <x v="5"/>
    <x v="12"/>
    <x v="3237"/>
    <n v="0"/>
  </r>
  <r>
    <n v="822154"/>
    <d v="2014-05-13T00:00:00"/>
    <d v="1899-12-30T19:35:17"/>
    <x v="0"/>
    <x v="1"/>
    <x v="5"/>
    <x v="12"/>
    <x v="3238"/>
    <n v="1"/>
  </r>
  <r>
    <n v="191002"/>
    <d v="2014-05-13T00:00:00"/>
    <d v="1899-12-30T19:35:42"/>
    <x v="1"/>
    <x v="1"/>
    <x v="5"/>
    <x v="12"/>
    <x v="3239"/>
    <n v="0"/>
  </r>
  <r>
    <n v="872734"/>
    <d v="2014-05-13T00:00:00"/>
    <d v="1899-12-30T19:36:09"/>
    <x v="1"/>
    <x v="0"/>
    <x v="5"/>
    <x v="12"/>
    <x v="3240"/>
    <n v="0"/>
  </r>
  <r>
    <n v="890170"/>
    <d v="2014-05-13T00:00:00"/>
    <d v="1899-12-30T19:37:16"/>
    <x v="1"/>
    <x v="0"/>
    <x v="5"/>
    <x v="12"/>
    <x v="3241"/>
    <n v="0"/>
  </r>
  <r>
    <n v="355469"/>
    <d v="2014-05-13T00:00:00"/>
    <d v="1899-12-30T19:38:59"/>
    <x v="1"/>
    <x v="0"/>
    <x v="5"/>
    <x v="12"/>
    <x v="3242"/>
    <n v="0"/>
  </r>
  <r>
    <n v="527847"/>
    <d v="2014-07-18T00:00:00"/>
    <d v="1899-12-30T19:47:57"/>
    <x v="1"/>
    <x v="0"/>
    <x v="5"/>
    <x v="12"/>
    <x v="3243"/>
    <n v="0"/>
  </r>
  <r>
    <n v="944319"/>
    <d v="2014-07-18T00:00:00"/>
    <d v="1899-12-30T19:51:56"/>
    <x v="1"/>
    <x v="1"/>
    <x v="5"/>
    <x v="12"/>
    <x v="3244"/>
    <n v="0"/>
  </r>
  <r>
    <n v="279834"/>
    <d v="2014-07-22T00:00:00"/>
    <d v="1899-12-30T17:12:30"/>
    <x v="0"/>
    <x v="0"/>
    <x v="5"/>
    <x v="1"/>
    <x v="3245"/>
    <n v="1"/>
  </r>
  <r>
    <n v="901345"/>
    <d v="2014-07-22T00:00:00"/>
    <d v="1899-12-30T17:14:18"/>
    <x v="0"/>
    <x v="0"/>
    <x v="5"/>
    <x v="1"/>
    <x v="3246"/>
    <n v="1"/>
  </r>
  <r>
    <n v="410046"/>
    <d v="2014-08-29T00:00:00"/>
    <d v="1899-12-30T09:31:44"/>
    <x v="0"/>
    <x v="1"/>
    <x v="5"/>
    <x v="12"/>
    <x v="3247"/>
    <n v="1"/>
  </r>
  <r>
    <n v="680526"/>
    <d v="2014-08-29T00:00:00"/>
    <d v="1899-12-30T09:33:05"/>
    <x v="1"/>
    <x v="1"/>
    <x v="5"/>
    <x v="12"/>
    <x v="3248"/>
    <n v="0"/>
  </r>
  <r>
    <n v="653570"/>
    <d v="2014-08-29T00:00:00"/>
    <d v="1899-12-30T09:33:34"/>
    <x v="0"/>
    <x v="0"/>
    <x v="5"/>
    <x v="12"/>
    <x v="3249"/>
    <n v="1"/>
  </r>
  <r>
    <n v="373265"/>
    <d v="2014-05-23T00:00:00"/>
    <d v="1899-12-30T09:31:25"/>
    <x v="1"/>
    <x v="0"/>
    <x v="1"/>
    <x v="1"/>
    <x v="3250"/>
    <n v="0"/>
  </r>
  <r>
    <n v="395383"/>
    <d v="2014-08-08T00:00:00"/>
    <d v="1899-12-30T09:32:14"/>
    <x v="0"/>
    <x v="0"/>
    <x v="6"/>
    <x v="1"/>
    <x v="3251"/>
    <n v="1"/>
  </r>
  <r>
    <n v="506014"/>
    <d v="2014-06-09T00:00:00"/>
    <d v="1899-12-30T09:31:19"/>
    <x v="0"/>
    <x v="0"/>
    <x v="1"/>
    <x v="8"/>
    <x v="3252"/>
    <n v="1"/>
  </r>
  <r>
    <n v="448476"/>
    <d v="2014-06-30T00:00:00"/>
    <d v="1899-12-30T07:55:05"/>
    <x v="0"/>
    <x v="0"/>
    <x v="1"/>
    <x v="8"/>
    <x v="3253"/>
    <n v="1"/>
  </r>
  <r>
    <n v="164695"/>
    <d v="2014-06-30T00:00:00"/>
    <d v="1899-12-30T08:00:06"/>
    <x v="0"/>
    <x v="0"/>
    <x v="1"/>
    <x v="8"/>
    <x v="1138"/>
    <n v="1"/>
  </r>
  <r>
    <n v="677313"/>
    <d v="2014-07-28T00:00:00"/>
    <d v="1899-12-30T09:31:33"/>
    <x v="0"/>
    <x v="0"/>
    <x v="1"/>
    <x v="12"/>
    <x v="3254"/>
    <n v="1"/>
  </r>
  <r>
    <n v="805606"/>
    <d v="2014-07-29T00:00:00"/>
    <d v="1899-12-30T12:04:52"/>
    <x v="0"/>
    <x v="0"/>
    <x v="1"/>
    <x v="5"/>
    <x v="3255"/>
    <n v="1"/>
  </r>
  <r>
    <n v="476925"/>
    <d v="2014-08-14T00:00:00"/>
    <d v="1899-12-30T11:22:26"/>
    <x v="0"/>
    <x v="0"/>
    <x v="1"/>
    <x v="12"/>
    <x v="3256"/>
    <n v="1"/>
  </r>
  <r>
    <n v="345513"/>
    <d v="2014-08-14T00:00:00"/>
    <d v="1899-12-30T11:23:37"/>
    <x v="0"/>
    <x v="0"/>
    <x v="1"/>
    <x v="12"/>
    <x v="3257"/>
    <n v="1"/>
  </r>
  <r>
    <n v="264413"/>
    <d v="2014-08-14T00:00:00"/>
    <d v="1899-12-30T11:22:14"/>
    <x v="1"/>
    <x v="2"/>
    <x v="1"/>
    <x v="12"/>
    <x v="3258"/>
    <n v="0"/>
  </r>
  <r>
    <n v="971950"/>
    <d v="2014-08-21T00:00:00"/>
    <d v="1899-12-30T17:29:23"/>
    <x v="0"/>
    <x v="0"/>
    <x v="1"/>
    <x v="8"/>
    <x v="3259"/>
    <n v="1"/>
  </r>
  <r>
    <n v="828711"/>
    <d v="2014-08-21T00:00:00"/>
    <d v="1899-12-30T17:30:34"/>
    <x v="0"/>
    <x v="1"/>
    <x v="1"/>
    <x v="8"/>
    <x v="3260"/>
    <n v="1"/>
  </r>
  <r>
    <n v="369701"/>
    <d v="2014-08-21T00:00:00"/>
    <d v="1899-12-30T18:52:01"/>
    <x v="0"/>
    <x v="0"/>
    <x v="1"/>
    <x v="8"/>
    <x v="3261"/>
    <n v="1"/>
  </r>
  <r>
    <n v="786103"/>
    <d v="2014-08-22T00:00:00"/>
    <d v="1899-12-30T13:50:32"/>
    <x v="1"/>
    <x v="1"/>
    <x v="1"/>
    <x v="5"/>
    <x v="3262"/>
    <n v="0"/>
  </r>
  <r>
    <n v="596520"/>
    <d v="2014-08-27T00:00:00"/>
    <d v="1899-12-30T13:56:36"/>
    <x v="1"/>
    <x v="1"/>
    <x v="1"/>
    <x v="12"/>
    <x v="3263"/>
    <n v="0"/>
  </r>
  <r>
    <n v="716768"/>
    <d v="2014-08-25T00:00:00"/>
    <d v="1899-12-30T09:34:26"/>
    <x v="1"/>
    <x v="0"/>
    <x v="1"/>
    <x v="6"/>
    <x v="3264"/>
    <n v="0"/>
  </r>
  <r>
    <n v="729601"/>
    <d v="2014-08-26T00:00:00"/>
    <d v="1899-12-30T09:29:32"/>
    <x v="0"/>
    <x v="1"/>
    <x v="1"/>
    <x v="6"/>
    <x v="3265"/>
    <n v="1"/>
  </r>
  <r>
    <n v="391507"/>
    <d v="2014-08-11T00:00:00"/>
    <d v="1899-12-30T09:33:07"/>
    <x v="0"/>
    <x v="1"/>
    <x v="2"/>
    <x v="12"/>
    <x v="3266"/>
    <n v="1"/>
  </r>
  <r>
    <n v="794711"/>
    <d v="2014-07-29T00:00:00"/>
    <d v="1899-12-30T14:26:30"/>
    <x v="0"/>
    <x v="1"/>
    <x v="2"/>
    <x v="3"/>
    <x v="3267"/>
    <n v="1"/>
  </r>
  <r>
    <n v="656787"/>
    <d v="2014-05-23T00:00:00"/>
    <d v="1899-12-30T17:58:44"/>
    <x v="1"/>
    <x v="1"/>
    <x v="0"/>
    <x v="12"/>
    <x v="3268"/>
    <n v="0"/>
  </r>
  <r>
    <n v="410418"/>
    <d v="2014-05-23T00:00:00"/>
    <d v="1899-12-30T18:01:52"/>
    <x v="0"/>
    <x v="0"/>
    <x v="0"/>
    <x v="12"/>
    <x v="3269"/>
    <n v="1"/>
  </r>
  <r>
    <n v="475908"/>
    <d v="2014-05-16T00:00:00"/>
    <d v="1899-12-30T17:41:58"/>
    <x v="0"/>
    <x v="0"/>
    <x v="0"/>
    <x v="12"/>
    <x v="3270"/>
    <n v="1"/>
  </r>
  <r>
    <n v="825365"/>
    <d v="2014-05-16T00:00:00"/>
    <d v="1899-12-30T17:45:45"/>
    <x v="1"/>
    <x v="0"/>
    <x v="0"/>
    <x v="12"/>
    <x v="3271"/>
    <n v="0"/>
  </r>
  <r>
    <n v="747318"/>
    <d v="2014-05-16T00:00:00"/>
    <d v="1899-12-30T17:42:25"/>
    <x v="0"/>
    <x v="2"/>
    <x v="0"/>
    <x v="12"/>
    <x v="3272"/>
    <n v="1"/>
  </r>
  <r>
    <n v="729869"/>
    <d v="2014-05-16T00:00:00"/>
    <d v="1899-12-30T17:42:47"/>
    <x v="0"/>
    <x v="2"/>
    <x v="0"/>
    <x v="12"/>
    <x v="3273"/>
    <n v="1"/>
  </r>
  <r>
    <n v="114826"/>
    <d v="2014-08-20T00:00:00"/>
    <d v="1899-12-30T15:22:58"/>
    <x v="1"/>
    <x v="1"/>
    <x v="0"/>
    <x v="12"/>
    <x v="3274"/>
    <n v="0"/>
  </r>
  <r>
    <n v="899997"/>
    <d v="2014-08-20T00:00:00"/>
    <d v="1899-12-30T18:46:55"/>
    <x v="1"/>
    <x v="1"/>
    <x v="0"/>
    <x v="12"/>
    <x v="3275"/>
    <n v="0"/>
  </r>
  <r>
    <n v="390743"/>
    <d v="2014-08-20T00:00:00"/>
    <d v="1899-12-30T18:48:16"/>
    <x v="0"/>
    <x v="1"/>
    <x v="0"/>
    <x v="12"/>
    <x v="3276"/>
    <n v="1"/>
  </r>
  <r>
    <n v="169266"/>
    <d v="2014-08-20T00:00:00"/>
    <d v="1899-12-30T18:51:07"/>
    <x v="1"/>
    <x v="1"/>
    <x v="0"/>
    <x v="12"/>
    <x v="3277"/>
    <n v="0"/>
  </r>
  <r>
    <n v="114741"/>
    <d v="2014-08-20T00:00:00"/>
    <d v="1899-12-30T18:49:14"/>
    <x v="0"/>
    <x v="1"/>
    <x v="0"/>
    <x v="12"/>
    <x v="3278"/>
    <n v="1"/>
  </r>
  <r>
    <n v="161963"/>
    <d v="2014-08-20T00:00:00"/>
    <d v="1899-12-30T18:56:03"/>
    <x v="1"/>
    <x v="1"/>
    <x v="0"/>
    <x v="12"/>
    <x v="3279"/>
    <n v="0"/>
  </r>
  <r>
    <n v="897881"/>
    <d v="2014-08-20T00:00:00"/>
    <d v="1899-12-30T18:56:30"/>
    <x v="1"/>
    <x v="1"/>
    <x v="0"/>
    <x v="12"/>
    <x v="3280"/>
    <n v="0"/>
  </r>
  <r>
    <n v="331487"/>
    <d v="2014-08-26T00:00:00"/>
    <d v="1899-12-30T15:11:21"/>
    <x v="0"/>
    <x v="0"/>
    <x v="0"/>
    <x v="12"/>
    <x v="3281"/>
    <n v="1"/>
  </r>
  <r>
    <n v="219953"/>
    <d v="2014-08-28T00:00:00"/>
    <d v="1899-12-30T16:17:01"/>
    <x v="0"/>
    <x v="1"/>
    <x v="0"/>
    <x v="12"/>
    <x v="3282"/>
    <n v="1"/>
  </r>
  <r>
    <n v="590522"/>
    <d v="2014-08-28T00:00:00"/>
    <d v="1899-12-30T16:20:37"/>
    <x v="1"/>
    <x v="1"/>
    <x v="0"/>
    <x v="12"/>
    <x v="3283"/>
    <n v="0"/>
  </r>
  <r>
    <n v="646084"/>
    <d v="2014-05-29T00:00:00"/>
    <d v="1899-12-30T07:31:50"/>
    <x v="1"/>
    <x v="1"/>
    <x v="1"/>
    <x v="0"/>
    <x v="3284"/>
    <n v="0"/>
  </r>
  <r>
    <n v="510340"/>
    <d v="2014-05-27T00:00:00"/>
    <d v="1899-12-30T11:56:27"/>
    <x v="0"/>
    <x v="0"/>
    <x v="1"/>
    <x v="0"/>
    <x v="3285"/>
    <n v="1"/>
  </r>
  <r>
    <n v="259229"/>
    <d v="2014-06-26T00:00:00"/>
    <d v="1899-12-30T10:19:46"/>
    <x v="0"/>
    <x v="0"/>
    <x v="2"/>
    <x v="6"/>
    <x v="3286"/>
    <n v="1"/>
  </r>
  <r>
    <n v="604800"/>
    <d v="2014-06-26T00:00:00"/>
    <d v="1899-12-30T10:21:09"/>
    <x v="1"/>
    <x v="0"/>
    <x v="2"/>
    <x v="6"/>
    <x v="3287"/>
    <n v="0"/>
  </r>
  <r>
    <n v="696733"/>
    <d v="2014-06-26T00:00:00"/>
    <d v="1899-12-30T10:21:39"/>
    <x v="0"/>
    <x v="1"/>
    <x v="2"/>
    <x v="6"/>
    <x v="3288"/>
    <n v="1"/>
  </r>
  <r>
    <n v="930905"/>
    <d v="2014-06-26T00:00:00"/>
    <d v="1899-12-30T10:24:49"/>
    <x v="1"/>
    <x v="0"/>
    <x v="2"/>
    <x v="6"/>
    <x v="3289"/>
    <n v="0"/>
  </r>
  <r>
    <n v="379513"/>
    <d v="2014-07-02T00:00:00"/>
    <d v="1899-12-30T11:58:23"/>
    <x v="0"/>
    <x v="0"/>
    <x v="2"/>
    <x v="6"/>
    <x v="3290"/>
    <n v="1"/>
  </r>
  <r>
    <n v="492225"/>
    <d v="2014-07-02T00:00:00"/>
    <d v="1899-12-30T11:59:51"/>
    <x v="0"/>
    <x v="0"/>
    <x v="2"/>
    <x v="6"/>
    <x v="3291"/>
    <n v="1"/>
  </r>
  <r>
    <n v="909614"/>
    <d v="2014-07-02T00:00:00"/>
    <d v="1899-12-30T12:00:28"/>
    <x v="1"/>
    <x v="1"/>
    <x v="2"/>
    <x v="6"/>
    <x v="3292"/>
    <n v="0"/>
  </r>
  <r>
    <n v="591038"/>
    <d v="2014-07-02T00:00:00"/>
    <d v="1899-12-30T12:01:50"/>
    <x v="1"/>
    <x v="1"/>
    <x v="2"/>
    <x v="6"/>
    <x v="3293"/>
    <n v="0"/>
  </r>
  <r>
    <n v="676043"/>
    <d v="2014-07-02T00:00:00"/>
    <d v="1899-12-30T12:03:26"/>
    <x v="0"/>
    <x v="1"/>
    <x v="2"/>
    <x v="6"/>
    <x v="3294"/>
    <n v="1"/>
  </r>
  <r>
    <n v="273255"/>
    <d v="2014-06-25T00:00:00"/>
    <d v="1899-12-30T18:28:22"/>
    <x v="0"/>
    <x v="0"/>
    <x v="1"/>
    <x v="12"/>
    <x v="3295"/>
    <n v="1"/>
  </r>
  <r>
    <n v="84107"/>
    <d v="2014-06-25T00:00:00"/>
    <d v="1899-12-30T18:30:18"/>
    <x v="0"/>
    <x v="0"/>
    <x v="1"/>
    <x v="12"/>
    <x v="3296"/>
    <n v="1"/>
  </r>
  <r>
    <n v="365351"/>
    <d v="2014-06-25T00:00:00"/>
    <d v="1899-12-30T18:33:47"/>
    <x v="1"/>
    <x v="1"/>
    <x v="1"/>
    <x v="12"/>
    <x v="3297"/>
    <n v="0"/>
  </r>
  <r>
    <n v="322814"/>
    <d v="2014-06-25T00:00:00"/>
    <d v="1899-12-30T18:34:53"/>
    <x v="1"/>
    <x v="1"/>
    <x v="1"/>
    <x v="12"/>
    <x v="3298"/>
    <n v="0"/>
  </r>
  <r>
    <n v="228996"/>
    <d v="2014-06-25T00:00:00"/>
    <d v="1899-12-30T18:30:11"/>
    <x v="0"/>
    <x v="1"/>
    <x v="1"/>
    <x v="12"/>
    <x v="3299"/>
    <n v="1"/>
  </r>
  <r>
    <n v="696532"/>
    <d v="2014-07-15T00:00:00"/>
    <d v="1899-12-30T09:32:29"/>
    <x v="0"/>
    <x v="1"/>
    <x v="0"/>
    <x v="1"/>
    <x v="3300"/>
    <n v="1"/>
  </r>
  <r>
    <n v="432427"/>
    <d v="2014-05-13T00:00:00"/>
    <d v="1899-12-30T16:16:08"/>
    <x v="0"/>
    <x v="1"/>
    <x v="7"/>
    <x v="12"/>
    <x v="3301"/>
    <n v="1"/>
  </r>
  <r>
    <n v="274225"/>
    <d v="2014-05-14T00:00:00"/>
    <d v="1899-12-30T15:11:28"/>
    <x v="0"/>
    <x v="1"/>
    <x v="7"/>
    <x v="12"/>
    <x v="3302"/>
    <n v="1"/>
  </r>
  <r>
    <n v="190670"/>
    <d v="2014-05-12T00:00:00"/>
    <d v="1899-12-30T16:02:31"/>
    <x v="0"/>
    <x v="1"/>
    <x v="7"/>
    <x v="12"/>
    <x v="3303"/>
    <n v="1"/>
  </r>
  <r>
    <n v="795543"/>
    <d v="2014-05-20T00:00:00"/>
    <d v="1899-12-30T14:32:22"/>
    <x v="0"/>
    <x v="1"/>
    <x v="4"/>
    <x v="6"/>
    <x v="3304"/>
    <n v="1"/>
  </r>
  <r>
    <n v="498378"/>
    <d v="2014-05-01T00:00:00"/>
    <d v="1899-12-30T09:34:50"/>
    <x v="1"/>
    <x v="0"/>
    <x v="1"/>
    <x v="1"/>
    <x v="3305"/>
    <n v="0"/>
  </r>
  <r>
    <n v="209648"/>
    <d v="2014-05-02T00:00:00"/>
    <d v="1899-12-30T17:41:19"/>
    <x v="0"/>
    <x v="0"/>
    <x v="1"/>
    <x v="1"/>
    <x v="3306"/>
    <n v="1"/>
  </r>
  <r>
    <n v="516009"/>
    <d v="2014-05-02T00:00:00"/>
    <d v="1899-12-30T17:43:00"/>
    <x v="1"/>
    <x v="1"/>
    <x v="1"/>
    <x v="1"/>
    <x v="3307"/>
    <n v="0"/>
  </r>
  <r>
    <n v="568970"/>
    <d v="2014-05-02T00:00:00"/>
    <d v="1899-12-30T17:42:25"/>
    <x v="0"/>
    <x v="1"/>
    <x v="1"/>
    <x v="1"/>
    <x v="3308"/>
    <n v="1"/>
  </r>
  <r>
    <n v="76858"/>
    <d v="2014-07-10T00:00:00"/>
    <d v="1899-12-30T09:31:18"/>
    <x v="1"/>
    <x v="0"/>
    <x v="0"/>
    <x v="12"/>
    <x v="3309"/>
    <n v="0"/>
  </r>
  <r>
    <n v="45586"/>
    <d v="2014-07-10T00:00:00"/>
    <d v="1899-12-30T09:31:48"/>
    <x v="1"/>
    <x v="0"/>
    <x v="0"/>
    <x v="12"/>
    <x v="3310"/>
    <n v="0"/>
  </r>
  <r>
    <n v="435558"/>
    <d v="2014-05-03T00:00:00"/>
    <d v="1899-12-30T19:25:15"/>
    <x v="0"/>
    <x v="1"/>
    <x v="1"/>
    <x v="3"/>
    <x v="3311"/>
    <n v="1"/>
  </r>
  <r>
    <n v="602613"/>
    <d v="2014-05-03T00:00:00"/>
    <d v="1899-12-30T19:26:07"/>
    <x v="1"/>
    <x v="1"/>
    <x v="1"/>
    <x v="3"/>
    <x v="3312"/>
    <n v="0"/>
  </r>
  <r>
    <n v="770165"/>
    <d v="2014-05-03T00:00:00"/>
    <d v="1899-12-30T19:25:13"/>
    <x v="0"/>
    <x v="1"/>
    <x v="1"/>
    <x v="3"/>
    <x v="3313"/>
    <n v="1"/>
  </r>
  <r>
    <n v="102190"/>
    <d v="2014-05-03T00:00:00"/>
    <d v="1899-12-30T19:24:29"/>
    <x v="0"/>
    <x v="1"/>
    <x v="1"/>
    <x v="3"/>
    <x v="3314"/>
    <n v="1"/>
  </r>
  <r>
    <n v="825318"/>
    <d v="2014-06-30T00:00:00"/>
    <d v="1899-12-30T15:29:24"/>
    <x v="1"/>
    <x v="0"/>
    <x v="1"/>
    <x v="3"/>
    <x v="3315"/>
    <n v="0"/>
  </r>
  <r>
    <n v="677490"/>
    <d v="2014-06-30T00:00:00"/>
    <d v="1899-12-30T15:30:26"/>
    <x v="1"/>
    <x v="0"/>
    <x v="1"/>
    <x v="3"/>
    <x v="3316"/>
    <n v="0"/>
  </r>
  <r>
    <n v="231481"/>
    <d v="2014-06-30T00:00:00"/>
    <d v="1899-12-30T15:32:42"/>
    <x v="0"/>
    <x v="1"/>
    <x v="1"/>
    <x v="3"/>
    <x v="3317"/>
    <n v="1"/>
  </r>
  <r>
    <n v="226498"/>
    <d v="2014-06-30T00:00:00"/>
    <d v="1899-12-30T15:34:19"/>
    <x v="0"/>
    <x v="1"/>
    <x v="1"/>
    <x v="3"/>
    <x v="3318"/>
    <n v="1"/>
  </r>
  <r>
    <n v="81536"/>
    <d v="2014-06-30T00:00:00"/>
    <d v="1899-12-30T15:36:59"/>
    <x v="0"/>
    <x v="0"/>
    <x v="1"/>
    <x v="3"/>
    <x v="3319"/>
    <n v="1"/>
  </r>
  <r>
    <n v="177150"/>
    <d v="2014-06-30T00:00:00"/>
    <d v="1899-12-30T15:37:23"/>
    <x v="0"/>
    <x v="1"/>
    <x v="1"/>
    <x v="3"/>
    <x v="904"/>
    <n v="1"/>
  </r>
  <r>
    <n v="476248"/>
    <d v="2014-08-08T00:00:00"/>
    <d v="1899-12-30T10:47:50"/>
    <x v="0"/>
    <x v="0"/>
    <x v="1"/>
    <x v="3"/>
    <x v="3320"/>
    <n v="1"/>
  </r>
  <r>
    <n v="214731"/>
    <d v="2014-08-08T00:00:00"/>
    <d v="1899-12-30T10:48:18"/>
    <x v="0"/>
    <x v="1"/>
    <x v="1"/>
    <x v="3"/>
    <x v="3321"/>
    <n v="1"/>
  </r>
  <r>
    <n v="710689"/>
    <d v="2014-08-08T00:00:00"/>
    <d v="1899-12-30T10:50:05"/>
    <x v="0"/>
    <x v="0"/>
    <x v="1"/>
    <x v="3"/>
    <x v="3322"/>
    <n v="1"/>
  </r>
  <r>
    <n v="298052"/>
    <d v="2014-05-31T00:00:00"/>
    <d v="1899-12-30T07:51:01"/>
    <x v="0"/>
    <x v="1"/>
    <x v="7"/>
    <x v="8"/>
    <x v="3323"/>
    <n v="1"/>
  </r>
  <r>
    <n v="596092"/>
    <d v="2014-06-26T00:00:00"/>
    <d v="1899-12-30T02:56:11"/>
    <x v="0"/>
    <x v="2"/>
    <x v="7"/>
    <x v="8"/>
    <x v="3324"/>
    <n v="1"/>
  </r>
  <r>
    <n v="104664"/>
    <d v="2014-05-15T00:00:00"/>
    <d v="1899-12-30T11:34:10"/>
    <x v="0"/>
    <x v="1"/>
    <x v="8"/>
    <x v="6"/>
    <x v="3325"/>
    <n v="1"/>
  </r>
  <r>
    <n v="781527"/>
    <d v="2014-05-15T00:00:00"/>
    <d v="1899-12-30T11:35:40"/>
    <x v="0"/>
    <x v="0"/>
    <x v="8"/>
    <x v="6"/>
    <x v="177"/>
    <n v="1"/>
  </r>
  <r>
    <n v="159533"/>
    <d v="2014-05-22T00:00:00"/>
    <d v="1899-12-30T16:57:44"/>
    <x v="0"/>
    <x v="0"/>
    <x v="8"/>
    <x v="6"/>
    <x v="2859"/>
    <n v="1"/>
  </r>
  <r>
    <n v="81368"/>
    <d v="2014-05-22T00:00:00"/>
    <d v="1899-12-30T16:58:45"/>
    <x v="0"/>
    <x v="0"/>
    <x v="8"/>
    <x v="6"/>
    <x v="3326"/>
    <n v="1"/>
  </r>
  <r>
    <n v="843289"/>
    <d v="2014-06-06T00:00:00"/>
    <d v="1899-12-30T13:11:25"/>
    <x v="0"/>
    <x v="1"/>
    <x v="8"/>
    <x v="6"/>
    <x v="3327"/>
    <n v="1"/>
  </r>
  <r>
    <n v="84522"/>
    <d v="2014-06-06T00:00:00"/>
    <d v="1899-12-30T16:49:52"/>
    <x v="1"/>
    <x v="0"/>
    <x v="8"/>
    <x v="6"/>
    <x v="3328"/>
    <n v="0"/>
  </r>
  <r>
    <n v="645085"/>
    <d v="2014-06-06T00:00:00"/>
    <d v="1899-12-30T16:51:01"/>
    <x v="0"/>
    <x v="0"/>
    <x v="8"/>
    <x v="6"/>
    <x v="3329"/>
    <n v="1"/>
  </r>
  <r>
    <n v="910749"/>
    <d v="2014-06-09T00:00:00"/>
    <d v="1899-12-30T09:49:11"/>
    <x v="0"/>
    <x v="0"/>
    <x v="8"/>
    <x v="6"/>
    <x v="3258"/>
    <n v="1"/>
  </r>
  <r>
    <n v="726973"/>
    <d v="2014-06-09T00:00:00"/>
    <d v="1899-12-30T09:50:28"/>
    <x v="0"/>
    <x v="0"/>
    <x v="8"/>
    <x v="6"/>
    <x v="3330"/>
    <n v="1"/>
  </r>
  <r>
    <n v="440340"/>
    <d v="2014-06-09T00:00:00"/>
    <d v="1899-12-30T09:51:05"/>
    <x v="0"/>
    <x v="0"/>
    <x v="8"/>
    <x v="6"/>
    <x v="3331"/>
    <n v="1"/>
  </r>
  <r>
    <n v="644551"/>
    <d v="2014-06-09T00:00:00"/>
    <d v="1899-12-30T09:52:07"/>
    <x v="0"/>
    <x v="1"/>
    <x v="8"/>
    <x v="6"/>
    <x v="3332"/>
    <n v="1"/>
  </r>
  <r>
    <n v="538556"/>
    <d v="2014-06-09T00:00:00"/>
    <d v="1899-12-30T09:49:39"/>
    <x v="0"/>
    <x v="1"/>
    <x v="8"/>
    <x v="6"/>
    <x v="3333"/>
    <n v="1"/>
  </r>
  <r>
    <n v="713246"/>
    <d v="2014-06-25T00:00:00"/>
    <d v="1899-12-30T09:10:33"/>
    <x v="1"/>
    <x v="0"/>
    <x v="8"/>
    <x v="6"/>
    <x v="3334"/>
    <n v="0"/>
  </r>
  <r>
    <n v="808970"/>
    <d v="2014-06-27T00:00:00"/>
    <d v="1899-12-30T19:35:40"/>
    <x v="0"/>
    <x v="0"/>
    <x v="8"/>
    <x v="6"/>
    <x v="3335"/>
    <n v="1"/>
  </r>
  <r>
    <n v="223386"/>
    <d v="2014-06-27T00:00:00"/>
    <d v="1899-12-30T19:37:13"/>
    <x v="1"/>
    <x v="1"/>
    <x v="8"/>
    <x v="6"/>
    <x v="3336"/>
    <n v="0"/>
  </r>
  <r>
    <n v="610446"/>
    <d v="2014-06-27T00:00:00"/>
    <d v="1899-12-30T19:39:09"/>
    <x v="0"/>
    <x v="0"/>
    <x v="8"/>
    <x v="6"/>
    <x v="3337"/>
    <n v="1"/>
  </r>
  <r>
    <n v="236922"/>
    <d v="2014-06-20T00:00:00"/>
    <d v="1899-12-30T09:32:45"/>
    <x v="1"/>
    <x v="0"/>
    <x v="8"/>
    <x v="6"/>
    <x v="3338"/>
    <n v="0"/>
  </r>
  <r>
    <n v="415631"/>
    <d v="2014-06-24T00:00:00"/>
    <d v="1899-12-30T12:48:06"/>
    <x v="1"/>
    <x v="0"/>
    <x v="8"/>
    <x v="6"/>
    <x v="3339"/>
    <n v="0"/>
  </r>
  <r>
    <n v="872631"/>
    <d v="2014-06-24T00:00:00"/>
    <d v="1899-12-30T12:49:08"/>
    <x v="0"/>
    <x v="1"/>
    <x v="8"/>
    <x v="6"/>
    <x v="3340"/>
    <n v="1"/>
  </r>
  <r>
    <n v="662744"/>
    <d v="2014-08-22T00:00:00"/>
    <d v="1899-12-30T09:32:47"/>
    <x v="0"/>
    <x v="1"/>
    <x v="8"/>
    <x v="6"/>
    <x v="3341"/>
    <n v="1"/>
  </r>
  <r>
    <n v="153327"/>
    <d v="2014-05-30T00:00:00"/>
    <d v="1899-12-30T09:35:06"/>
    <x v="0"/>
    <x v="0"/>
    <x v="1"/>
    <x v="8"/>
    <x v="3342"/>
    <n v="1"/>
  </r>
  <r>
    <n v="574895"/>
    <d v="2014-05-23T00:00:00"/>
    <d v="1899-12-30T09:33:35"/>
    <x v="0"/>
    <x v="1"/>
    <x v="1"/>
    <x v="1"/>
    <x v="3343"/>
    <n v="1"/>
  </r>
  <r>
    <n v="307227"/>
    <d v="2014-05-23T00:00:00"/>
    <d v="1899-12-30T09:35:04"/>
    <x v="1"/>
    <x v="0"/>
    <x v="1"/>
    <x v="1"/>
    <x v="3344"/>
    <n v="0"/>
  </r>
  <r>
    <n v="473427"/>
    <d v="2014-06-07T00:00:00"/>
    <d v="1899-12-30T10:44:18"/>
    <x v="0"/>
    <x v="0"/>
    <x v="1"/>
    <x v="1"/>
    <x v="3345"/>
    <n v="1"/>
  </r>
  <r>
    <n v="993206"/>
    <d v="2014-07-18T00:00:00"/>
    <d v="1899-12-30T09:35:23"/>
    <x v="0"/>
    <x v="0"/>
    <x v="1"/>
    <x v="1"/>
    <x v="3346"/>
    <n v="1"/>
  </r>
  <r>
    <n v="609596"/>
    <d v="2014-07-21T00:00:00"/>
    <d v="1899-12-30T11:17:30"/>
    <x v="1"/>
    <x v="0"/>
    <x v="1"/>
    <x v="1"/>
    <x v="3347"/>
    <n v="0"/>
  </r>
  <r>
    <n v="911832"/>
    <d v="2014-07-21T00:00:00"/>
    <d v="1899-12-30T11:17:52"/>
    <x v="1"/>
    <x v="0"/>
    <x v="1"/>
    <x v="1"/>
    <x v="3348"/>
    <n v="0"/>
  </r>
  <r>
    <n v="203158"/>
    <d v="2014-07-22T00:00:00"/>
    <d v="1899-12-30T13:07:10"/>
    <x v="1"/>
    <x v="0"/>
    <x v="1"/>
    <x v="12"/>
    <x v="3349"/>
    <n v="0"/>
  </r>
  <r>
    <n v="844634"/>
    <d v="2014-07-22T00:00:00"/>
    <d v="1899-12-30T13:10:12"/>
    <x v="0"/>
    <x v="0"/>
    <x v="1"/>
    <x v="12"/>
    <x v="3350"/>
    <n v="1"/>
  </r>
  <r>
    <n v="142362"/>
    <d v="2014-07-22T00:00:00"/>
    <d v="1899-12-30T13:08:06"/>
    <x v="1"/>
    <x v="1"/>
    <x v="1"/>
    <x v="12"/>
    <x v="3351"/>
    <n v="0"/>
  </r>
  <r>
    <n v="292591"/>
    <d v="2014-07-22T00:00:00"/>
    <d v="1899-12-30T13:13:07"/>
    <x v="0"/>
    <x v="1"/>
    <x v="1"/>
    <x v="12"/>
    <x v="3352"/>
    <n v="1"/>
  </r>
  <r>
    <n v="950745"/>
    <d v="2014-07-22T00:00:00"/>
    <d v="1899-12-30T13:07:41"/>
    <x v="1"/>
    <x v="2"/>
    <x v="1"/>
    <x v="12"/>
    <x v="3353"/>
    <n v="0"/>
  </r>
  <r>
    <n v="407392"/>
    <d v="2014-07-30T00:00:00"/>
    <d v="1899-12-30T15:55:18"/>
    <x v="0"/>
    <x v="0"/>
    <x v="1"/>
    <x v="12"/>
    <x v="3354"/>
    <n v="1"/>
  </r>
  <r>
    <n v="438945"/>
    <d v="2014-08-04T00:00:00"/>
    <d v="1899-12-30T13:21:22"/>
    <x v="1"/>
    <x v="0"/>
    <x v="1"/>
    <x v="1"/>
    <x v="3355"/>
    <n v="0"/>
  </r>
  <r>
    <n v="346065"/>
    <d v="2014-08-04T00:00:00"/>
    <d v="1899-12-30T13:21:47"/>
    <x v="0"/>
    <x v="0"/>
    <x v="1"/>
    <x v="1"/>
    <x v="3356"/>
    <n v="1"/>
  </r>
  <r>
    <n v="394250"/>
    <d v="2014-08-04T00:00:00"/>
    <d v="1899-12-30T13:22:08"/>
    <x v="1"/>
    <x v="0"/>
    <x v="1"/>
    <x v="1"/>
    <x v="3357"/>
    <n v="0"/>
  </r>
  <r>
    <n v="882084"/>
    <d v="2014-08-04T00:00:00"/>
    <d v="1899-12-30T13:23:04"/>
    <x v="1"/>
    <x v="0"/>
    <x v="1"/>
    <x v="1"/>
    <x v="3358"/>
    <n v="0"/>
  </r>
  <r>
    <n v="181952"/>
    <d v="2014-07-30T00:00:00"/>
    <d v="1899-12-30T12:28:54"/>
    <x v="0"/>
    <x v="0"/>
    <x v="1"/>
    <x v="12"/>
    <x v="3359"/>
    <n v="1"/>
  </r>
  <r>
    <n v="484669"/>
    <d v="2014-07-30T00:00:00"/>
    <d v="1899-12-30T12:32:42"/>
    <x v="0"/>
    <x v="1"/>
    <x v="1"/>
    <x v="12"/>
    <x v="3360"/>
    <n v="1"/>
  </r>
  <r>
    <n v="152014"/>
    <d v="2014-08-01T00:00:00"/>
    <d v="1899-12-30T12:14:47"/>
    <x v="0"/>
    <x v="0"/>
    <x v="1"/>
    <x v="12"/>
    <x v="3361"/>
    <n v="1"/>
  </r>
  <r>
    <n v="573438"/>
    <d v="2014-08-01T00:00:00"/>
    <d v="1899-12-30T12:15:44"/>
    <x v="1"/>
    <x v="0"/>
    <x v="1"/>
    <x v="12"/>
    <x v="1098"/>
    <n v="0"/>
  </r>
  <r>
    <n v="340032"/>
    <d v="2014-08-05T00:00:00"/>
    <d v="1899-12-30T06:33:16"/>
    <x v="0"/>
    <x v="0"/>
    <x v="1"/>
    <x v="12"/>
    <x v="3362"/>
    <n v="1"/>
  </r>
  <r>
    <n v="492572"/>
    <d v="2014-08-05T00:00:00"/>
    <d v="1899-12-30T06:34:27"/>
    <x v="1"/>
    <x v="1"/>
    <x v="1"/>
    <x v="12"/>
    <x v="3363"/>
    <n v="0"/>
  </r>
  <r>
    <n v="865052"/>
    <d v="2014-08-05T00:00:00"/>
    <d v="1899-12-30T06:35:19"/>
    <x v="1"/>
    <x v="1"/>
    <x v="1"/>
    <x v="12"/>
    <x v="3364"/>
    <n v="0"/>
  </r>
  <r>
    <n v="59309"/>
    <d v="2014-08-07T00:00:00"/>
    <d v="1899-12-30T15:09:51"/>
    <x v="0"/>
    <x v="1"/>
    <x v="1"/>
    <x v="12"/>
    <x v="3365"/>
    <n v="1"/>
  </r>
  <r>
    <n v="280569"/>
    <d v="2014-05-02T00:00:00"/>
    <d v="1899-12-30T09:31:19"/>
    <x v="0"/>
    <x v="1"/>
    <x v="3"/>
    <x v="12"/>
    <x v="3366"/>
    <n v="1"/>
  </r>
  <r>
    <n v="82756"/>
    <d v="2014-06-21T00:00:00"/>
    <d v="1899-12-30T20:54:55"/>
    <x v="1"/>
    <x v="1"/>
    <x v="3"/>
    <x v="12"/>
    <x v="3367"/>
    <n v="0"/>
  </r>
  <r>
    <n v="440222"/>
    <d v="2014-06-24T00:00:00"/>
    <d v="1899-12-30T12:21:30"/>
    <x v="0"/>
    <x v="1"/>
    <x v="3"/>
    <x v="12"/>
    <x v="3368"/>
    <n v="1"/>
  </r>
  <r>
    <n v="195831"/>
    <d v="2014-06-24T00:00:00"/>
    <d v="1899-12-30T12:21:59"/>
    <x v="0"/>
    <x v="1"/>
    <x v="3"/>
    <x v="12"/>
    <x v="3369"/>
    <n v="1"/>
  </r>
  <r>
    <n v="587861"/>
    <d v="2014-08-29T00:00:00"/>
    <d v="1899-12-30T09:31:36"/>
    <x v="0"/>
    <x v="0"/>
    <x v="1"/>
    <x v="1"/>
    <x v="3370"/>
    <n v="1"/>
  </r>
  <r>
    <n v="355986"/>
    <d v="2014-05-19T00:00:00"/>
    <d v="1899-12-30T09:31:50"/>
    <x v="0"/>
    <x v="0"/>
    <x v="0"/>
    <x v="5"/>
    <x v="3371"/>
    <n v="1"/>
  </r>
  <r>
    <n v="706625"/>
    <d v="2014-05-19T00:00:00"/>
    <d v="1899-12-30T09:36:25"/>
    <x v="1"/>
    <x v="1"/>
    <x v="0"/>
    <x v="5"/>
    <x v="3372"/>
    <n v="0"/>
  </r>
  <r>
    <n v="86320"/>
    <d v="2014-05-19T00:00:00"/>
    <d v="1899-12-30T09:36:48"/>
    <x v="0"/>
    <x v="0"/>
    <x v="0"/>
    <x v="5"/>
    <x v="3373"/>
    <n v="1"/>
  </r>
  <r>
    <n v="858811"/>
    <d v="2014-07-09T00:00:00"/>
    <d v="1899-12-30T16:39:48"/>
    <x v="1"/>
    <x v="0"/>
    <x v="0"/>
    <x v="5"/>
    <x v="3374"/>
    <n v="0"/>
  </r>
  <r>
    <n v="448438"/>
    <d v="2014-07-09T00:00:00"/>
    <d v="1899-12-30T16:40:13"/>
    <x v="0"/>
    <x v="0"/>
    <x v="0"/>
    <x v="5"/>
    <x v="137"/>
    <n v="1"/>
  </r>
  <r>
    <n v="509679"/>
    <d v="2014-07-09T00:00:00"/>
    <d v="1899-12-30T16:41:13"/>
    <x v="0"/>
    <x v="1"/>
    <x v="0"/>
    <x v="5"/>
    <x v="3375"/>
    <n v="1"/>
  </r>
  <r>
    <n v="330851"/>
    <d v="2014-05-31T00:00:00"/>
    <d v="1899-12-30T15:43:00"/>
    <x v="0"/>
    <x v="1"/>
    <x v="4"/>
    <x v="1"/>
    <x v="3376"/>
    <n v="1"/>
  </r>
  <r>
    <n v="482929"/>
    <d v="2014-05-31T00:00:00"/>
    <d v="1899-12-30T15:43:59"/>
    <x v="1"/>
    <x v="0"/>
    <x v="4"/>
    <x v="1"/>
    <x v="3377"/>
    <n v="0"/>
  </r>
  <r>
    <n v="587398"/>
    <d v="2014-05-31T00:00:00"/>
    <d v="1899-12-30T15:44:24"/>
    <x v="1"/>
    <x v="0"/>
    <x v="4"/>
    <x v="1"/>
    <x v="3119"/>
    <n v="0"/>
  </r>
  <r>
    <n v="448993"/>
    <d v="2014-05-31T00:00:00"/>
    <d v="1899-12-30T15:44:57"/>
    <x v="1"/>
    <x v="1"/>
    <x v="4"/>
    <x v="1"/>
    <x v="3378"/>
    <n v="0"/>
  </r>
  <r>
    <n v="205250"/>
    <d v="2014-05-31T00:00:00"/>
    <d v="1899-12-30T15:45:39"/>
    <x v="0"/>
    <x v="0"/>
    <x v="4"/>
    <x v="1"/>
    <x v="3379"/>
    <n v="1"/>
  </r>
  <r>
    <n v="266100"/>
    <d v="2014-07-04T00:00:00"/>
    <d v="1899-12-30T19:47:47"/>
    <x v="0"/>
    <x v="0"/>
    <x v="4"/>
    <x v="1"/>
    <x v="3380"/>
    <n v="1"/>
  </r>
  <r>
    <n v="568466"/>
    <d v="2014-07-04T00:00:00"/>
    <d v="1899-12-30T19:48:45"/>
    <x v="0"/>
    <x v="1"/>
    <x v="4"/>
    <x v="1"/>
    <x v="3381"/>
    <n v="1"/>
  </r>
  <r>
    <n v="119064"/>
    <d v="2014-07-09T00:00:00"/>
    <d v="1899-12-30T19:17:36"/>
    <x v="1"/>
    <x v="0"/>
    <x v="4"/>
    <x v="1"/>
    <x v="3382"/>
    <n v="0"/>
  </r>
  <r>
    <n v="355731"/>
    <d v="2014-07-09T00:00:00"/>
    <d v="1899-12-30T19:18:37"/>
    <x v="0"/>
    <x v="1"/>
    <x v="4"/>
    <x v="1"/>
    <x v="3383"/>
    <n v="1"/>
  </r>
  <r>
    <n v="96027"/>
    <d v="2014-07-17T00:00:00"/>
    <d v="1899-12-30T18:21:59"/>
    <x v="1"/>
    <x v="0"/>
    <x v="0"/>
    <x v="1"/>
    <x v="3384"/>
    <n v="0"/>
  </r>
  <r>
    <n v="120567"/>
    <d v="2014-07-17T00:00:00"/>
    <d v="1899-12-30T18:24:22"/>
    <x v="1"/>
    <x v="1"/>
    <x v="0"/>
    <x v="1"/>
    <x v="3385"/>
    <n v="0"/>
  </r>
  <r>
    <n v="926169"/>
    <d v="2014-05-13T00:00:00"/>
    <d v="1899-12-30T09:33:29"/>
    <x v="0"/>
    <x v="0"/>
    <x v="1"/>
    <x v="0"/>
    <x v="3386"/>
    <n v="1"/>
  </r>
  <r>
    <n v="569868"/>
    <d v="2014-06-17T00:00:00"/>
    <d v="1899-12-30T09:37:43"/>
    <x v="1"/>
    <x v="1"/>
    <x v="1"/>
    <x v="0"/>
    <x v="3387"/>
    <n v="0"/>
  </r>
  <r>
    <n v="118591"/>
    <d v="2014-07-30T00:00:00"/>
    <d v="1899-12-30T10:48:44"/>
    <x v="0"/>
    <x v="0"/>
    <x v="1"/>
    <x v="0"/>
    <x v="3388"/>
    <n v="1"/>
  </r>
  <r>
    <n v="500344"/>
    <d v="2014-07-30T00:00:00"/>
    <d v="1899-12-30T10:49:17"/>
    <x v="1"/>
    <x v="0"/>
    <x v="1"/>
    <x v="0"/>
    <x v="3389"/>
    <n v="0"/>
  </r>
  <r>
    <n v="651323"/>
    <d v="2014-07-30T00:00:00"/>
    <d v="1899-12-30T10:51:49"/>
    <x v="1"/>
    <x v="1"/>
    <x v="1"/>
    <x v="0"/>
    <x v="3390"/>
    <n v="0"/>
  </r>
  <r>
    <n v="791199"/>
    <d v="2014-07-30T00:00:00"/>
    <d v="1899-12-30T10:49:13"/>
    <x v="1"/>
    <x v="2"/>
    <x v="1"/>
    <x v="0"/>
    <x v="3391"/>
    <n v="0"/>
  </r>
  <r>
    <n v="439089"/>
    <d v="2014-08-10T00:00:00"/>
    <d v="1899-12-30T12:01:20"/>
    <x v="1"/>
    <x v="1"/>
    <x v="1"/>
    <x v="0"/>
    <x v="3392"/>
    <n v="0"/>
  </r>
  <r>
    <n v="441573"/>
    <d v="2014-08-10T00:00:00"/>
    <d v="1899-12-30T12:02:12"/>
    <x v="1"/>
    <x v="1"/>
    <x v="1"/>
    <x v="0"/>
    <x v="3393"/>
    <n v="0"/>
  </r>
  <r>
    <n v="534643"/>
    <d v="2014-08-10T00:00:00"/>
    <d v="1899-12-30T12:01:27"/>
    <x v="1"/>
    <x v="2"/>
    <x v="1"/>
    <x v="0"/>
    <x v="3394"/>
    <n v="0"/>
  </r>
  <r>
    <n v="387342"/>
    <d v="2014-08-10T00:00:00"/>
    <d v="1899-12-30T12:01:58"/>
    <x v="0"/>
    <x v="2"/>
    <x v="1"/>
    <x v="0"/>
    <x v="3395"/>
    <n v="1"/>
  </r>
  <r>
    <n v="749064"/>
    <d v="2014-05-28T00:00:00"/>
    <d v="1899-12-30T09:33:33"/>
    <x v="1"/>
    <x v="0"/>
    <x v="4"/>
    <x v="12"/>
    <x v="3396"/>
    <n v="0"/>
  </r>
  <r>
    <n v="986093"/>
    <d v="2014-06-02T00:00:00"/>
    <d v="1899-12-30T15:01:31"/>
    <x v="0"/>
    <x v="0"/>
    <x v="4"/>
    <x v="12"/>
    <x v="3397"/>
    <n v="1"/>
  </r>
  <r>
    <n v="950771"/>
    <d v="2014-07-16T00:00:00"/>
    <d v="1899-12-30T09:32:11"/>
    <x v="1"/>
    <x v="0"/>
    <x v="4"/>
    <x v="0"/>
    <x v="3398"/>
    <n v="0"/>
  </r>
  <r>
    <n v="354179"/>
    <d v="2014-07-16T00:00:00"/>
    <d v="1899-12-30T09:35:39"/>
    <x v="0"/>
    <x v="0"/>
    <x v="4"/>
    <x v="0"/>
    <x v="3399"/>
    <n v="1"/>
  </r>
  <r>
    <n v="632495"/>
    <d v="2014-08-27T00:00:00"/>
    <d v="1899-12-30T09:32:26"/>
    <x v="1"/>
    <x v="0"/>
    <x v="4"/>
    <x v="12"/>
    <x v="3400"/>
    <n v="0"/>
  </r>
  <r>
    <n v="217137"/>
    <d v="2014-08-27T00:00:00"/>
    <d v="1899-12-30T09:34:43"/>
    <x v="0"/>
    <x v="0"/>
    <x v="4"/>
    <x v="12"/>
    <x v="3401"/>
    <n v="1"/>
  </r>
  <r>
    <n v="414677"/>
    <d v="2014-05-14T00:00:00"/>
    <d v="1899-12-30T09:31:12"/>
    <x v="1"/>
    <x v="0"/>
    <x v="0"/>
    <x v="12"/>
    <x v="1116"/>
    <n v="0"/>
  </r>
  <r>
    <n v="914171"/>
    <d v="2014-05-21T00:00:00"/>
    <d v="1899-12-30T09:31:36"/>
    <x v="0"/>
    <x v="0"/>
    <x v="0"/>
    <x v="12"/>
    <x v="3402"/>
    <n v="1"/>
  </r>
  <r>
    <n v="434519"/>
    <d v="2014-05-21T00:00:00"/>
    <d v="1899-12-30T09:32:13"/>
    <x v="1"/>
    <x v="0"/>
    <x v="0"/>
    <x v="12"/>
    <x v="3403"/>
    <n v="0"/>
  </r>
  <r>
    <n v="324829"/>
    <d v="2014-05-29T00:00:00"/>
    <d v="1899-12-30T08:05:57"/>
    <x v="0"/>
    <x v="0"/>
    <x v="0"/>
    <x v="12"/>
    <x v="3404"/>
    <n v="1"/>
  </r>
  <r>
    <n v="547772"/>
    <d v="2014-05-29T00:00:00"/>
    <d v="1899-12-30T08:10:31"/>
    <x v="1"/>
    <x v="0"/>
    <x v="0"/>
    <x v="12"/>
    <x v="3405"/>
    <n v="0"/>
  </r>
  <r>
    <n v="140769"/>
    <d v="2014-05-29T00:00:00"/>
    <d v="1899-12-30T15:58:26"/>
    <x v="0"/>
    <x v="0"/>
    <x v="0"/>
    <x v="12"/>
    <x v="3406"/>
    <n v="1"/>
  </r>
  <r>
    <n v="738594"/>
    <d v="2014-05-30T00:00:00"/>
    <d v="1899-12-30T19:52:09"/>
    <x v="0"/>
    <x v="0"/>
    <x v="0"/>
    <x v="1"/>
    <x v="3407"/>
    <n v="1"/>
  </r>
  <r>
    <n v="375007"/>
    <d v="2014-05-08T00:00:00"/>
    <d v="1899-12-30T16:23:58"/>
    <x v="1"/>
    <x v="0"/>
    <x v="2"/>
    <x v="0"/>
    <x v="3408"/>
    <n v="0"/>
  </r>
  <r>
    <n v="351440"/>
    <d v="2014-05-08T00:00:00"/>
    <d v="1899-12-30T16:25:34"/>
    <x v="1"/>
    <x v="1"/>
    <x v="2"/>
    <x v="0"/>
    <x v="3409"/>
    <n v="0"/>
  </r>
  <r>
    <n v="580428"/>
    <d v="2014-05-13T00:00:00"/>
    <d v="1899-12-30T10:44:48"/>
    <x v="0"/>
    <x v="0"/>
    <x v="2"/>
    <x v="0"/>
    <x v="3410"/>
    <n v="1"/>
  </r>
  <r>
    <n v="404793"/>
    <d v="2014-05-20T00:00:00"/>
    <d v="1899-12-30T21:18:43"/>
    <x v="0"/>
    <x v="0"/>
    <x v="2"/>
    <x v="0"/>
    <x v="3411"/>
    <n v="1"/>
  </r>
  <r>
    <n v="635529"/>
    <d v="2014-05-20T00:00:00"/>
    <d v="1899-12-30T21:19:24"/>
    <x v="0"/>
    <x v="1"/>
    <x v="2"/>
    <x v="0"/>
    <x v="3412"/>
    <n v="1"/>
  </r>
  <r>
    <n v="266248"/>
    <d v="2014-06-04T00:00:00"/>
    <d v="1899-12-30T09:31:27"/>
    <x v="0"/>
    <x v="0"/>
    <x v="2"/>
    <x v="0"/>
    <x v="3413"/>
    <n v="1"/>
  </r>
  <r>
    <n v="288734"/>
    <d v="2014-06-04T00:00:00"/>
    <d v="1899-12-30T09:32:07"/>
    <x v="0"/>
    <x v="0"/>
    <x v="2"/>
    <x v="0"/>
    <x v="3414"/>
    <n v="1"/>
  </r>
  <r>
    <n v="280722"/>
    <d v="2014-06-21T00:00:00"/>
    <d v="1899-12-30T11:39:29"/>
    <x v="0"/>
    <x v="1"/>
    <x v="2"/>
    <x v="0"/>
    <x v="3415"/>
    <n v="1"/>
  </r>
  <r>
    <n v="369763"/>
    <d v="2014-06-28T00:00:00"/>
    <d v="1899-12-30T17:08:08"/>
    <x v="0"/>
    <x v="1"/>
    <x v="2"/>
    <x v="0"/>
    <x v="3416"/>
    <n v="1"/>
  </r>
  <r>
    <n v="890690"/>
    <d v="2014-06-18T00:00:00"/>
    <d v="1899-12-30T12:14:29"/>
    <x v="0"/>
    <x v="0"/>
    <x v="1"/>
    <x v="0"/>
    <x v="3417"/>
    <n v="1"/>
  </r>
  <r>
    <n v="50851"/>
    <d v="2014-06-20T00:00:00"/>
    <d v="1899-12-30T10:23:01"/>
    <x v="0"/>
    <x v="0"/>
    <x v="1"/>
    <x v="0"/>
    <x v="3418"/>
    <n v="1"/>
  </r>
  <r>
    <n v="482193"/>
    <d v="2014-06-20T00:00:00"/>
    <d v="1899-12-30T10:25:00"/>
    <x v="1"/>
    <x v="2"/>
    <x v="1"/>
    <x v="0"/>
    <x v="3419"/>
    <n v="0"/>
  </r>
  <r>
    <n v="248927"/>
    <d v="2014-07-01T00:00:00"/>
    <d v="1899-12-30T17:49:09"/>
    <x v="0"/>
    <x v="0"/>
    <x v="1"/>
    <x v="0"/>
    <x v="3420"/>
    <n v="1"/>
  </r>
  <r>
    <n v="161102"/>
    <d v="2014-07-02T00:00:00"/>
    <d v="1899-12-30T13:32:17"/>
    <x v="1"/>
    <x v="0"/>
    <x v="1"/>
    <x v="0"/>
    <x v="3421"/>
    <n v="0"/>
  </r>
  <r>
    <n v="581490"/>
    <d v="2014-06-16T00:00:00"/>
    <d v="1899-12-30T09:32:10"/>
    <x v="0"/>
    <x v="1"/>
    <x v="7"/>
    <x v="1"/>
    <x v="3422"/>
    <n v="1"/>
  </r>
  <r>
    <n v="998680"/>
    <d v="2014-08-25T00:00:00"/>
    <d v="1899-12-30T09:33:00"/>
    <x v="0"/>
    <x v="0"/>
    <x v="0"/>
    <x v="1"/>
    <x v="3423"/>
    <n v="1"/>
  </r>
  <r>
    <n v="43618"/>
    <d v="2014-08-25T00:00:00"/>
    <d v="1899-12-30T09:31:59"/>
    <x v="1"/>
    <x v="1"/>
    <x v="0"/>
    <x v="1"/>
    <x v="3424"/>
    <n v="0"/>
  </r>
  <r>
    <n v="697349"/>
    <d v="2014-06-16T00:00:00"/>
    <d v="1899-12-30T09:31:24"/>
    <x v="0"/>
    <x v="0"/>
    <x v="4"/>
    <x v="1"/>
    <x v="3425"/>
    <n v="1"/>
  </r>
  <r>
    <n v="546459"/>
    <d v="2014-06-16T00:00:00"/>
    <d v="1899-12-30T09:35:05"/>
    <x v="0"/>
    <x v="1"/>
    <x v="4"/>
    <x v="1"/>
    <x v="3426"/>
    <n v="1"/>
  </r>
  <r>
    <n v="489333"/>
    <d v="2014-06-16T00:00:00"/>
    <d v="1899-12-30T09:37:25"/>
    <x v="1"/>
    <x v="0"/>
    <x v="4"/>
    <x v="1"/>
    <x v="2242"/>
    <n v="0"/>
  </r>
  <r>
    <n v="408311"/>
    <d v="2014-06-16T00:00:00"/>
    <d v="1899-12-30T09:37:49"/>
    <x v="0"/>
    <x v="0"/>
    <x v="4"/>
    <x v="1"/>
    <x v="3427"/>
    <n v="1"/>
  </r>
  <r>
    <n v="729470"/>
    <d v="2014-06-23T00:00:00"/>
    <d v="1899-12-30T00:58:20"/>
    <x v="1"/>
    <x v="1"/>
    <x v="4"/>
    <x v="12"/>
    <x v="3428"/>
    <n v="0"/>
  </r>
  <r>
    <n v="656502"/>
    <d v="2014-07-14T00:00:00"/>
    <d v="1899-12-30T09:32:01"/>
    <x v="0"/>
    <x v="1"/>
    <x v="4"/>
    <x v="12"/>
    <x v="3429"/>
    <n v="1"/>
  </r>
  <r>
    <n v="996016"/>
    <d v="2014-07-22T00:00:00"/>
    <d v="1899-12-30T15:05:02"/>
    <x v="0"/>
    <x v="0"/>
    <x v="4"/>
    <x v="1"/>
    <x v="3430"/>
    <n v="1"/>
  </r>
  <r>
    <n v="83297"/>
    <d v="2014-07-22T00:00:00"/>
    <d v="1899-12-30T15:07:47"/>
    <x v="0"/>
    <x v="0"/>
    <x v="4"/>
    <x v="1"/>
    <x v="3431"/>
    <n v="1"/>
  </r>
  <r>
    <n v="998767"/>
    <d v="2014-07-24T00:00:00"/>
    <d v="1899-12-30T10:41:16"/>
    <x v="1"/>
    <x v="1"/>
    <x v="4"/>
    <x v="1"/>
    <x v="1578"/>
    <n v="0"/>
  </r>
  <r>
    <n v="93533"/>
    <d v="2014-07-24T00:00:00"/>
    <d v="1899-12-30T10:42:32"/>
    <x v="0"/>
    <x v="0"/>
    <x v="4"/>
    <x v="1"/>
    <x v="3432"/>
    <n v="1"/>
  </r>
  <r>
    <n v="208383"/>
    <d v="2014-07-24T00:00:00"/>
    <d v="1899-12-30T15:38:07"/>
    <x v="0"/>
    <x v="0"/>
    <x v="4"/>
    <x v="1"/>
    <x v="3433"/>
    <n v="1"/>
  </r>
  <r>
    <n v="979283"/>
    <d v="2014-08-11T00:00:00"/>
    <d v="1899-12-30T09:32:04"/>
    <x v="0"/>
    <x v="0"/>
    <x v="4"/>
    <x v="1"/>
    <x v="3434"/>
    <n v="1"/>
  </r>
  <r>
    <n v="339547"/>
    <d v="2014-08-11T00:00:00"/>
    <d v="1899-12-30T09:32:48"/>
    <x v="0"/>
    <x v="1"/>
    <x v="4"/>
    <x v="1"/>
    <x v="3435"/>
    <n v="1"/>
  </r>
  <r>
    <n v="715346"/>
    <d v="2014-08-11T00:00:00"/>
    <d v="1899-12-30T09:33:45"/>
    <x v="0"/>
    <x v="1"/>
    <x v="4"/>
    <x v="1"/>
    <x v="3436"/>
    <n v="1"/>
  </r>
  <r>
    <n v="738113"/>
    <d v="2014-05-02T00:00:00"/>
    <d v="1899-12-30T05:36:49"/>
    <x v="0"/>
    <x v="1"/>
    <x v="2"/>
    <x v="0"/>
    <x v="3437"/>
    <n v="1"/>
  </r>
  <r>
    <n v="869596"/>
    <d v="2014-05-02T00:00:00"/>
    <d v="1899-12-30T05:37:40"/>
    <x v="0"/>
    <x v="1"/>
    <x v="2"/>
    <x v="0"/>
    <x v="3438"/>
    <n v="1"/>
  </r>
  <r>
    <n v="484750"/>
    <d v="2014-05-02T00:00:00"/>
    <d v="1899-12-30T05:39:39"/>
    <x v="1"/>
    <x v="1"/>
    <x v="2"/>
    <x v="0"/>
    <x v="3439"/>
    <n v="0"/>
  </r>
  <r>
    <n v="994801"/>
    <d v="2014-05-02T00:00:00"/>
    <d v="1899-12-30T05:41:13"/>
    <x v="0"/>
    <x v="1"/>
    <x v="2"/>
    <x v="0"/>
    <x v="3440"/>
    <n v="1"/>
  </r>
  <r>
    <n v="327634"/>
    <d v="2014-07-31T00:00:00"/>
    <d v="1899-12-30T10:38:51"/>
    <x v="1"/>
    <x v="1"/>
    <x v="2"/>
    <x v="0"/>
    <x v="3441"/>
    <n v="0"/>
  </r>
  <r>
    <n v="560195"/>
    <d v="2014-07-31T00:00:00"/>
    <d v="1899-12-30T10:41:37"/>
    <x v="0"/>
    <x v="1"/>
    <x v="2"/>
    <x v="0"/>
    <x v="3442"/>
    <n v="1"/>
  </r>
  <r>
    <n v="249505"/>
    <d v="2014-08-13T00:00:00"/>
    <d v="1899-12-30T12:10:21"/>
    <x v="0"/>
    <x v="0"/>
    <x v="2"/>
    <x v="0"/>
    <x v="1326"/>
    <n v="1"/>
  </r>
  <r>
    <n v="973017"/>
    <d v="2014-08-21T00:00:00"/>
    <d v="1899-12-30T08:25:57"/>
    <x v="0"/>
    <x v="0"/>
    <x v="2"/>
    <x v="0"/>
    <x v="3443"/>
    <n v="1"/>
  </r>
  <r>
    <n v="896284"/>
    <d v="2014-08-21T00:00:00"/>
    <d v="1899-12-30T08:28:56"/>
    <x v="1"/>
    <x v="0"/>
    <x v="2"/>
    <x v="0"/>
    <x v="3444"/>
    <n v="0"/>
  </r>
  <r>
    <n v="314661"/>
    <d v="2014-08-21T00:00:00"/>
    <d v="1899-12-30T08:29:53"/>
    <x v="0"/>
    <x v="0"/>
    <x v="2"/>
    <x v="0"/>
    <x v="3445"/>
    <n v="1"/>
  </r>
  <r>
    <n v="719581"/>
    <d v="2014-07-16T00:00:00"/>
    <d v="1899-12-30T16:51:24"/>
    <x v="1"/>
    <x v="0"/>
    <x v="0"/>
    <x v="12"/>
    <x v="3446"/>
    <n v="0"/>
  </r>
  <r>
    <n v="913942"/>
    <d v="2014-05-01T00:00:00"/>
    <d v="1899-12-30T10:36:08"/>
    <x v="1"/>
    <x v="0"/>
    <x v="6"/>
    <x v="1"/>
    <x v="3447"/>
    <n v="0"/>
  </r>
  <r>
    <n v="475175"/>
    <d v="2014-05-05T00:00:00"/>
    <d v="1899-12-30T15:20:13"/>
    <x v="1"/>
    <x v="1"/>
    <x v="6"/>
    <x v="1"/>
    <x v="3448"/>
    <n v="0"/>
  </r>
  <r>
    <n v="821934"/>
    <d v="2014-05-13T00:00:00"/>
    <d v="1899-12-30T18:10:27"/>
    <x v="1"/>
    <x v="1"/>
    <x v="6"/>
    <x v="12"/>
    <x v="3449"/>
    <n v="0"/>
  </r>
  <r>
    <n v="120099"/>
    <d v="2014-06-13T00:00:00"/>
    <d v="1899-12-30T10:16:02"/>
    <x v="0"/>
    <x v="0"/>
    <x v="6"/>
    <x v="12"/>
    <x v="3450"/>
    <n v="1"/>
  </r>
  <r>
    <n v="61387"/>
    <d v="2014-08-08T00:00:00"/>
    <d v="1899-12-30T12:32:50"/>
    <x v="1"/>
    <x v="2"/>
    <x v="1"/>
    <x v="8"/>
    <x v="3451"/>
    <n v="0"/>
  </r>
  <r>
    <n v="756858"/>
    <d v="2014-08-12T00:00:00"/>
    <d v="1899-12-30T09:33:32"/>
    <x v="0"/>
    <x v="1"/>
    <x v="1"/>
    <x v="8"/>
    <x v="3452"/>
    <n v="1"/>
  </r>
  <r>
    <n v="770131"/>
    <d v="2014-07-08T00:00:00"/>
    <d v="1899-12-30T09:32:11"/>
    <x v="0"/>
    <x v="1"/>
    <x v="0"/>
    <x v="8"/>
    <x v="3453"/>
    <n v="1"/>
  </r>
  <r>
    <n v="649883"/>
    <d v="2014-07-22T00:00:00"/>
    <d v="1899-12-30T07:23:11"/>
    <x v="0"/>
    <x v="0"/>
    <x v="0"/>
    <x v="8"/>
    <x v="3454"/>
    <n v="1"/>
  </r>
  <r>
    <n v="306825"/>
    <d v="2014-06-17T00:00:00"/>
    <d v="1899-12-30T11:31:08"/>
    <x v="1"/>
    <x v="0"/>
    <x v="1"/>
    <x v="0"/>
    <x v="3455"/>
    <n v="0"/>
  </r>
  <r>
    <n v="942408"/>
    <d v="2014-07-16T00:00:00"/>
    <d v="1899-12-30T15:41:10"/>
    <x v="0"/>
    <x v="0"/>
    <x v="0"/>
    <x v="1"/>
    <x v="3456"/>
    <n v="1"/>
  </r>
  <r>
    <n v="669080"/>
    <d v="2014-07-17T00:00:00"/>
    <d v="1899-12-30T17:01:36"/>
    <x v="1"/>
    <x v="0"/>
    <x v="0"/>
    <x v="1"/>
    <x v="3457"/>
    <n v="0"/>
  </r>
  <r>
    <n v="178137"/>
    <d v="2014-07-23T00:00:00"/>
    <d v="1899-12-30T15:12:11"/>
    <x v="1"/>
    <x v="0"/>
    <x v="0"/>
    <x v="1"/>
    <x v="3458"/>
    <n v="0"/>
  </r>
  <r>
    <n v="521320"/>
    <d v="2014-07-30T00:00:00"/>
    <d v="1899-12-30T15:11:21"/>
    <x v="1"/>
    <x v="0"/>
    <x v="0"/>
    <x v="1"/>
    <x v="3459"/>
    <n v="0"/>
  </r>
  <r>
    <n v="160361"/>
    <d v="2014-08-18T00:00:00"/>
    <d v="1899-12-30T18:43:37"/>
    <x v="0"/>
    <x v="0"/>
    <x v="0"/>
    <x v="1"/>
    <x v="3460"/>
    <n v="1"/>
  </r>
  <r>
    <n v="282540"/>
    <d v="2014-08-18T00:00:00"/>
    <d v="1899-12-30T18:46:05"/>
    <x v="0"/>
    <x v="1"/>
    <x v="0"/>
    <x v="1"/>
    <x v="3461"/>
    <n v="1"/>
  </r>
  <r>
    <n v="123721"/>
    <d v="2014-08-01T00:00:00"/>
    <d v="1899-12-30T17:47:56"/>
    <x v="0"/>
    <x v="1"/>
    <x v="1"/>
    <x v="7"/>
    <x v="3462"/>
    <n v="1"/>
  </r>
  <r>
    <n v="306163"/>
    <d v="2014-07-27T00:00:00"/>
    <d v="1899-12-30T08:38:13"/>
    <x v="0"/>
    <x v="0"/>
    <x v="1"/>
    <x v="7"/>
    <x v="3463"/>
    <n v="1"/>
  </r>
  <r>
    <n v="141433"/>
    <d v="2014-06-26T00:00:00"/>
    <d v="1899-12-30T09:32:00"/>
    <x v="0"/>
    <x v="0"/>
    <x v="1"/>
    <x v="1"/>
    <x v="3464"/>
    <n v="1"/>
  </r>
  <r>
    <n v="503081"/>
    <d v="2014-08-17T00:00:00"/>
    <d v="1899-12-30T13:47:33"/>
    <x v="0"/>
    <x v="0"/>
    <x v="1"/>
    <x v="1"/>
    <x v="3465"/>
    <n v="1"/>
  </r>
  <r>
    <n v="976197"/>
    <d v="2014-08-17T00:00:00"/>
    <d v="1899-12-30T13:48:01"/>
    <x v="0"/>
    <x v="1"/>
    <x v="1"/>
    <x v="1"/>
    <x v="2094"/>
    <n v="1"/>
  </r>
  <r>
    <n v="729174"/>
    <d v="2014-07-31T00:00:00"/>
    <d v="1899-12-30T09:32:34"/>
    <x v="0"/>
    <x v="0"/>
    <x v="1"/>
    <x v="1"/>
    <x v="3466"/>
    <n v="1"/>
  </r>
  <r>
    <n v="937152"/>
    <d v="2014-05-29T00:00:00"/>
    <d v="1899-12-30T09:36:04"/>
    <x v="1"/>
    <x v="0"/>
    <x v="1"/>
    <x v="12"/>
    <x v="3467"/>
    <n v="0"/>
  </r>
  <r>
    <n v="798215"/>
    <d v="2014-06-24T00:00:00"/>
    <d v="1899-12-30T07:25:57"/>
    <x v="1"/>
    <x v="1"/>
    <x v="1"/>
    <x v="12"/>
    <x v="3468"/>
    <n v="0"/>
  </r>
  <r>
    <n v="188079"/>
    <d v="2014-06-24T00:00:00"/>
    <d v="1899-12-30T07:25:02"/>
    <x v="0"/>
    <x v="2"/>
    <x v="1"/>
    <x v="12"/>
    <x v="3469"/>
    <n v="1"/>
  </r>
  <r>
    <n v="571355"/>
    <d v="2014-06-24T00:00:00"/>
    <d v="1899-12-30T20:35:15"/>
    <x v="0"/>
    <x v="1"/>
    <x v="1"/>
    <x v="12"/>
    <x v="3470"/>
    <n v="1"/>
  </r>
  <r>
    <n v="990783"/>
    <d v="2014-06-24T00:00:00"/>
    <d v="1899-12-30T20:35:42"/>
    <x v="1"/>
    <x v="0"/>
    <x v="1"/>
    <x v="12"/>
    <x v="3471"/>
    <n v="0"/>
  </r>
  <r>
    <n v="513992"/>
    <d v="2014-06-24T00:00:00"/>
    <d v="1899-12-30T20:38:06"/>
    <x v="0"/>
    <x v="0"/>
    <x v="1"/>
    <x v="12"/>
    <x v="3472"/>
    <n v="1"/>
  </r>
  <r>
    <n v="198610"/>
    <d v="2014-06-25T00:00:00"/>
    <d v="1899-12-30T13:44:11"/>
    <x v="0"/>
    <x v="0"/>
    <x v="1"/>
    <x v="12"/>
    <x v="3473"/>
    <n v="1"/>
  </r>
  <r>
    <n v="671060"/>
    <d v="2014-06-25T00:00:00"/>
    <d v="1899-12-30T13:45:29"/>
    <x v="0"/>
    <x v="0"/>
    <x v="1"/>
    <x v="12"/>
    <x v="3474"/>
    <n v="1"/>
  </r>
  <r>
    <n v="16811"/>
    <d v="2014-06-19T00:00:00"/>
    <d v="1899-12-30T09:34:41"/>
    <x v="0"/>
    <x v="1"/>
    <x v="0"/>
    <x v="1"/>
    <x v="3475"/>
    <n v="1"/>
  </r>
  <r>
    <n v="162703"/>
    <d v="2014-06-29T00:00:00"/>
    <d v="1899-12-30T16:49:35"/>
    <x v="1"/>
    <x v="1"/>
    <x v="0"/>
    <x v="1"/>
    <x v="3476"/>
    <n v="0"/>
  </r>
  <r>
    <n v="114187"/>
    <d v="2014-06-29T00:00:00"/>
    <d v="1899-12-30T16:50:55"/>
    <x v="1"/>
    <x v="0"/>
    <x v="0"/>
    <x v="1"/>
    <x v="3477"/>
    <n v="0"/>
  </r>
  <r>
    <n v="993049"/>
    <d v="2014-06-29T00:00:00"/>
    <d v="1899-12-30T16:51:29"/>
    <x v="0"/>
    <x v="1"/>
    <x v="0"/>
    <x v="1"/>
    <x v="3478"/>
    <n v="1"/>
  </r>
  <r>
    <n v="987712"/>
    <d v="2014-07-03T00:00:00"/>
    <d v="1899-12-30T14:38:29"/>
    <x v="1"/>
    <x v="0"/>
    <x v="0"/>
    <x v="12"/>
    <x v="3479"/>
    <n v="0"/>
  </r>
  <r>
    <n v="342038"/>
    <d v="2014-07-07T00:00:00"/>
    <d v="1899-12-30T17:07:13"/>
    <x v="1"/>
    <x v="1"/>
    <x v="0"/>
    <x v="1"/>
    <x v="3480"/>
    <n v="0"/>
  </r>
  <r>
    <n v="201002"/>
    <d v="2014-07-11T00:00:00"/>
    <d v="1899-12-30T02:39:51"/>
    <x v="0"/>
    <x v="0"/>
    <x v="0"/>
    <x v="12"/>
    <x v="3481"/>
    <n v="1"/>
  </r>
  <r>
    <n v="758129"/>
    <d v="2014-07-11T00:00:00"/>
    <d v="1899-12-30T11:27:38"/>
    <x v="0"/>
    <x v="0"/>
    <x v="0"/>
    <x v="12"/>
    <x v="3482"/>
    <n v="1"/>
  </r>
  <r>
    <n v="610135"/>
    <d v="2014-07-11T00:00:00"/>
    <d v="1899-12-30T11:29:37"/>
    <x v="0"/>
    <x v="1"/>
    <x v="0"/>
    <x v="12"/>
    <x v="3483"/>
    <n v="1"/>
  </r>
  <r>
    <n v="752352"/>
    <d v="2014-07-14T00:00:00"/>
    <d v="1899-12-30T18:01:27"/>
    <x v="1"/>
    <x v="2"/>
    <x v="0"/>
    <x v="1"/>
    <x v="3484"/>
    <n v="0"/>
  </r>
  <r>
    <n v="553291"/>
    <d v="2014-07-17T00:00:00"/>
    <d v="1899-12-30T07:27:32"/>
    <x v="1"/>
    <x v="0"/>
    <x v="0"/>
    <x v="1"/>
    <x v="3485"/>
    <n v="0"/>
  </r>
  <r>
    <n v="742503"/>
    <d v="2014-07-17T00:00:00"/>
    <d v="1899-12-30T07:29:01"/>
    <x v="0"/>
    <x v="1"/>
    <x v="0"/>
    <x v="1"/>
    <x v="3486"/>
    <n v="1"/>
  </r>
  <r>
    <n v="256604"/>
    <d v="2014-07-17T00:00:00"/>
    <d v="1899-12-30T07:26:01"/>
    <x v="0"/>
    <x v="1"/>
    <x v="0"/>
    <x v="1"/>
    <x v="3487"/>
    <n v="1"/>
  </r>
  <r>
    <n v="470979"/>
    <d v="2014-06-26T00:00:00"/>
    <d v="1899-12-30T09:36:00"/>
    <x v="0"/>
    <x v="1"/>
    <x v="0"/>
    <x v="1"/>
    <x v="3488"/>
    <n v="1"/>
  </r>
  <r>
    <n v="995423"/>
    <d v="2014-06-26T00:00:00"/>
    <d v="1899-12-30T09:36:48"/>
    <x v="0"/>
    <x v="0"/>
    <x v="0"/>
    <x v="1"/>
    <x v="3489"/>
    <n v="1"/>
  </r>
  <r>
    <n v="322860"/>
    <d v="2014-06-26T00:00:00"/>
    <d v="1899-12-30T09:31:56"/>
    <x v="0"/>
    <x v="2"/>
    <x v="0"/>
    <x v="1"/>
    <x v="2419"/>
    <n v="1"/>
  </r>
  <r>
    <n v="469009"/>
    <d v="2014-07-05T00:00:00"/>
    <d v="1899-12-30T16:40:20"/>
    <x v="1"/>
    <x v="0"/>
    <x v="0"/>
    <x v="1"/>
    <x v="1812"/>
    <n v="0"/>
  </r>
  <r>
    <n v="604024"/>
    <d v="2014-07-08T00:00:00"/>
    <d v="1899-12-30T09:49:45"/>
    <x v="0"/>
    <x v="0"/>
    <x v="0"/>
    <x v="1"/>
    <x v="3490"/>
    <n v="1"/>
  </r>
  <r>
    <n v="21822"/>
    <d v="2014-05-22T00:00:00"/>
    <d v="1899-12-30T17:00:30"/>
    <x v="0"/>
    <x v="1"/>
    <x v="0"/>
    <x v="3"/>
    <x v="3491"/>
    <n v="1"/>
  </r>
  <r>
    <n v="420095"/>
    <d v="2014-06-20T00:00:00"/>
    <d v="1899-12-30T09:33:18"/>
    <x v="1"/>
    <x v="0"/>
    <x v="0"/>
    <x v="3"/>
    <x v="3492"/>
    <n v="0"/>
  </r>
  <r>
    <n v="356027"/>
    <d v="2014-07-18T00:00:00"/>
    <d v="1899-12-30T09:34:29"/>
    <x v="0"/>
    <x v="1"/>
    <x v="0"/>
    <x v="3"/>
    <x v="3493"/>
    <n v="1"/>
  </r>
  <r>
    <n v="655082"/>
    <d v="2014-07-25T00:00:00"/>
    <d v="1899-12-30T17:19:51"/>
    <x v="1"/>
    <x v="0"/>
    <x v="0"/>
    <x v="3"/>
    <x v="3494"/>
    <n v="0"/>
  </r>
  <r>
    <n v="970300"/>
    <d v="2014-07-25T00:00:00"/>
    <d v="1899-12-30T17:23:10"/>
    <x v="0"/>
    <x v="0"/>
    <x v="0"/>
    <x v="3"/>
    <x v="3495"/>
    <n v="1"/>
  </r>
  <r>
    <n v="607770"/>
    <d v="2014-07-25T00:00:00"/>
    <d v="1899-12-30T17:25:21"/>
    <x v="0"/>
    <x v="1"/>
    <x v="0"/>
    <x v="3"/>
    <x v="3496"/>
    <n v="1"/>
  </r>
  <r>
    <n v="346303"/>
    <d v="2014-07-31T00:00:00"/>
    <d v="1899-12-30T13:49:18"/>
    <x v="0"/>
    <x v="1"/>
    <x v="0"/>
    <x v="3"/>
    <x v="3497"/>
    <n v="1"/>
  </r>
  <r>
    <n v="961113"/>
    <d v="2014-08-13T00:00:00"/>
    <d v="1899-12-30T19:05:00"/>
    <x v="0"/>
    <x v="0"/>
    <x v="0"/>
    <x v="3"/>
    <x v="1894"/>
    <n v="1"/>
  </r>
  <r>
    <n v="517292"/>
    <d v="2014-08-25T00:00:00"/>
    <d v="1899-12-30T14:24:19"/>
    <x v="0"/>
    <x v="0"/>
    <x v="0"/>
    <x v="3"/>
    <x v="3498"/>
    <n v="1"/>
  </r>
  <r>
    <n v="141631"/>
    <d v="2014-08-25T00:00:00"/>
    <d v="1899-12-30T14:25:21"/>
    <x v="0"/>
    <x v="1"/>
    <x v="0"/>
    <x v="3"/>
    <x v="3499"/>
    <n v="1"/>
  </r>
  <r>
    <n v="347699"/>
    <d v="2014-08-27T00:00:00"/>
    <d v="1899-12-30T08:19:34"/>
    <x v="1"/>
    <x v="2"/>
    <x v="0"/>
    <x v="3"/>
    <x v="3500"/>
    <n v="0"/>
  </r>
  <r>
    <n v="58230"/>
    <d v="2014-08-22T00:00:00"/>
    <d v="1899-12-30T09:31:31"/>
    <x v="0"/>
    <x v="0"/>
    <x v="1"/>
    <x v="1"/>
    <x v="3501"/>
    <n v="1"/>
  </r>
  <r>
    <n v="366376"/>
    <d v="2014-08-22T00:00:00"/>
    <d v="1899-12-30T09:33:47"/>
    <x v="1"/>
    <x v="0"/>
    <x v="1"/>
    <x v="1"/>
    <x v="3502"/>
    <n v="0"/>
  </r>
  <r>
    <n v="752726"/>
    <d v="2014-05-04T00:00:00"/>
    <d v="1899-12-30T13:43:31"/>
    <x v="0"/>
    <x v="0"/>
    <x v="2"/>
    <x v="12"/>
    <x v="3503"/>
    <n v="1"/>
  </r>
  <r>
    <n v="783920"/>
    <d v="2014-05-06T00:00:00"/>
    <d v="1899-12-30T11:09:34"/>
    <x v="1"/>
    <x v="0"/>
    <x v="2"/>
    <x v="12"/>
    <x v="3504"/>
    <n v="0"/>
  </r>
  <r>
    <n v="520387"/>
    <d v="2014-05-08T00:00:00"/>
    <d v="1899-12-30T12:15:16"/>
    <x v="0"/>
    <x v="1"/>
    <x v="2"/>
    <x v="1"/>
    <x v="3505"/>
    <n v="1"/>
  </r>
  <r>
    <n v="853118"/>
    <d v="2014-05-08T00:00:00"/>
    <d v="1899-12-30T12:16:59"/>
    <x v="0"/>
    <x v="0"/>
    <x v="2"/>
    <x v="1"/>
    <x v="3506"/>
    <n v="1"/>
  </r>
  <r>
    <n v="501928"/>
    <d v="2014-05-14T00:00:00"/>
    <d v="1899-12-30T11:07:06"/>
    <x v="1"/>
    <x v="1"/>
    <x v="2"/>
    <x v="1"/>
    <x v="3507"/>
    <n v="0"/>
  </r>
  <r>
    <n v="58373"/>
    <d v="2014-05-21T00:00:00"/>
    <d v="1899-12-30T10:18:57"/>
    <x v="0"/>
    <x v="0"/>
    <x v="2"/>
    <x v="12"/>
    <x v="3508"/>
    <n v="1"/>
  </r>
  <r>
    <n v="523831"/>
    <d v="2014-05-21T00:00:00"/>
    <d v="1899-12-30T10:24:46"/>
    <x v="0"/>
    <x v="1"/>
    <x v="2"/>
    <x v="12"/>
    <x v="3509"/>
    <n v="1"/>
  </r>
  <r>
    <n v="949606"/>
    <d v="2014-07-28T00:00:00"/>
    <d v="1899-12-30T09:35:04"/>
    <x v="0"/>
    <x v="1"/>
    <x v="2"/>
    <x v="12"/>
    <x v="3510"/>
    <n v="1"/>
  </r>
  <r>
    <n v="488008"/>
    <d v="2014-07-29T00:00:00"/>
    <d v="1899-12-30T18:41:33"/>
    <x v="0"/>
    <x v="0"/>
    <x v="2"/>
    <x v="12"/>
    <x v="3511"/>
    <n v="1"/>
  </r>
  <r>
    <n v="476269"/>
    <d v="2014-08-09T00:00:00"/>
    <d v="1899-12-30T18:12:14"/>
    <x v="1"/>
    <x v="0"/>
    <x v="2"/>
    <x v="12"/>
    <x v="2180"/>
    <n v="0"/>
  </r>
  <r>
    <n v="165558"/>
    <d v="2014-07-28T00:00:00"/>
    <d v="1899-12-30T09:32:11"/>
    <x v="0"/>
    <x v="1"/>
    <x v="1"/>
    <x v="5"/>
    <x v="3512"/>
    <n v="1"/>
  </r>
  <r>
    <n v="63476"/>
    <d v="2014-08-04T00:00:00"/>
    <d v="1899-12-30T12:58:11"/>
    <x v="1"/>
    <x v="0"/>
    <x v="1"/>
    <x v="5"/>
    <x v="3513"/>
    <n v="0"/>
  </r>
  <r>
    <n v="793418"/>
    <d v="2014-08-04T00:00:00"/>
    <d v="1899-12-30T09:31:34"/>
    <x v="0"/>
    <x v="0"/>
    <x v="0"/>
    <x v="8"/>
    <x v="3514"/>
    <n v="1"/>
  </r>
  <r>
    <n v="719478"/>
    <d v="2014-05-02T00:00:00"/>
    <d v="1899-12-30T19:45:15"/>
    <x v="1"/>
    <x v="0"/>
    <x v="1"/>
    <x v="8"/>
    <x v="3515"/>
    <n v="0"/>
  </r>
  <r>
    <n v="664697"/>
    <d v="2014-05-02T00:00:00"/>
    <d v="1899-12-30T19:47:20"/>
    <x v="0"/>
    <x v="0"/>
    <x v="1"/>
    <x v="8"/>
    <x v="3516"/>
    <n v="1"/>
  </r>
  <r>
    <n v="766137"/>
    <d v="2014-05-02T00:00:00"/>
    <d v="1899-12-30T19:47:43"/>
    <x v="0"/>
    <x v="1"/>
    <x v="1"/>
    <x v="8"/>
    <x v="3517"/>
    <n v="1"/>
  </r>
  <r>
    <n v="690257"/>
    <d v="2014-05-09T00:00:00"/>
    <d v="1899-12-30T10:16:00"/>
    <x v="1"/>
    <x v="1"/>
    <x v="1"/>
    <x v="8"/>
    <x v="3518"/>
    <n v="0"/>
  </r>
  <r>
    <n v="881053"/>
    <d v="2014-05-09T00:00:00"/>
    <d v="1899-12-30T10:16:33"/>
    <x v="0"/>
    <x v="0"/>
    <x v="1"/>
    <x v="8"/>
    <x v="3519"/>
    <n v="1"/>
  </r>
  <r>
    <n v="121902"/>
    <d v="2014-05-09T00:00:00"/>
    <d v="1899-12-30T10:16:59"/>
    <x v="0"/>
    <x v="0"/>
    <x v="1"/>
    <x v="8"/>
    <x v="3520"/>
    <n v="1"/>
  </r>
  <r>
    <n v="572267"/>
    <d v="2014-05-13T00:00:00"/>
    <d v="1899-12-30T16:59:11"/>
    <x v="1"/>
    <x v="1"/>
    <x v="1"/>
    <x v="8"/>
    <x v="3521"/>
    <n v="0"/>
  </r>
  <r>
    <n v="750370"/>
    <d v="2014-05-13T00:00:00"/>
    <d v="1899-12-30T16:59:38"/>
    <x v="1"/>
    <x v="0"/>
    <x v="1"/>
    <x v="8"/>
    <x v="3522"/>
    <n v="0"/>
  </r>
  <r>
    <n v="72946"/>
    <d v="2014-08-04T00:00:00"/>
    <d v="1899-12-30T09:34:36"/>
    <x v="0"/>
    <x v="0"/>
    <x v="1"/>
    <x v="8"/>
    <x v="3523"/>
    <n v="1"/>
  </r>
  <r>
    <n v="104284"/>
    <d v="2014-08-04T00:00:00"/>
    <d v="1899-12-30T09:35:03"/>
    <x v="1"/>
    <x v="0"/>
    <x v="1"/>
    <x v="8"/>
    <x v="3524"/>
    <n v="0"/>
  </r>
  <r>
    <n v="938023"/>
    <d v="2014-08-08T00:00:00"/>
    <d v="1899-12-30T15:19:55"/>
    <x v="1"/>
    <x v="0"/>
    <x v="1"/>
    <x v="8"/>
    <x v="3525"/>
    <n v="0"/>
  </r>
  <r>
    <n v="945961"/>
    <d v="2014-08-08T00:00:00"/>
    <d v="1899-12-30T15:19:34"/>
    <x v="0"/>
    <x v="1"/>
    <x v="1"/>
    <x v="8"/>
    <x v="3526"/>
    <n v="1"/>
  </r>
  <r>
    <n v="789972"/>
    <d v="2014-06-25T00:00:00"/>
    <d v="1899-12-30T20:39:06"/>
    <x v="1"/>
    <x v="0"/>
    <x v="1"/>
    <x v="12"/>
    <x v="3527"/>
    <n v="0"/>
  </r>
  <r>
    <n v="203714"/>
    <d v="2014-06-25T00:00:00"/>
    <d v="1899-12-30T20:41:24"/>
    <x v="0"/>
    <x v="0"/>
    <x v="1"/>
    <x v="12"/>
    <x v="3528"/>
    <n v="1"/>
  </r>
  <r>
    <n v="286879"/>
    <d v="2014-06-25T00:00:00"/>
    <d v="1899-12-30T09:31:55"/>
    <x v="1"/>
    <x v="1"/>
    <x v="0"/>
    <x v="6"/>
    <x v="3529"/>
    <n v="0"/>
  </r>
  <r>
    <n v="542343"/>
    <d v="2014-05-21T00:00:00"/>
    <d v="1899-12-30T09:31:25"/>
    <x v="1"/>
    <x v="0"/>
    <x v="0"/>
    <x v="1"/>
    <x v="1384"/>
    <n v="0"/>
  </r>
  <r>
    <n v="873237"/>
    <d v="2014-05-21T00:00:00"/>
    <d v="1899-12-30T09:35:23"/>
    <x v="0"/>
    <x v="1"/>
    <x v="0"/>
    <x v="1"/>
    <x v="3530"/>
    <n v="1"/>
  </r>
  <r>
    <n v="365081"/>
    <d v="2014-05-21T00:00:00"/>
    <d v="1899-12-30T09:35:57"/>
    <x v="0"/>
    <x v="0"/>
    <x v="0"/>
    <x v="1"/>
    <x v="3531"/>
    <n v="1"/>
  </r>
  <r>
    <n v="777804"/>
    <d v="2014-08-25T00:00:00"/>
    <d v="1899-12-30T10:52:39"/>
    <x v="0"/>
    <x v="0"/>
    <x v="1"/>
    <x v="12"/>
    <x v="125"/>
    <n v="1"/>
  </r>
  <r>
    <n v="936259"/>
    <d v="2014-08-25T00:00:00"/>
    <d v="1899-12-30T10:54:09"/>
    <x v="1"/>
    <x v="1"/>
    <x v="1"/>
    <x v="12"/>
    <x v="3532"/>
    <n v="0"/>
  </r>
  <r>
    <n v="574541"/>
    <d v="2014-06-11T00:00:00"/>
    <d v="1899-12-30T09:33:34"/>
    <x v="0"/>
    <x v="0"/>
    <x v="0"/>
    <x v="1"/>
    <x v="3533"/>
    <n v="1"/>
  </r>
  <r>
    <n v="320750"/>
    <d v="2014-06-16T00:00:00"/>
    <d v="1899-12-30T01:00:15"/>
    <x v="0"/>
    <x v="0"/>
    <x v="6"/>
    <x v="12"/>
    <x v="3534"/>
    <n v="1"/>
  </r>
  <r>
    <n v="654726"/>
    <d v="2014-07-02T00:00:00"/>
    <d v="1899-12-30T11:09:33"/>
    <x v="0"/>
    <x v="2"/>
    <x v="6"/>
    <x v="12"/>
    <x v="3535"/>
    <n v="1"/>
  </r>
  <r>
    <n v="25694"/>
    <d v="2014-08-21T00:00:00"/>
    <d v="1899-12-30T09:32:11"/>
    <x v="0"/>
    <x v="2"/>
    <x v="0"/>
    <x v="3"/>
    <x v="3536"/>
    <n v="1"/>
  </r>
  <r>
    <n v="51662"/>
    <d v="2014-08-22T00:00:00"/>
    <d v="1899-12-30T12:46:15"/>
    <x v="0"/>
    <x v="1"/>
    <x v="0"/>
    <x v="3"/>
    <x v="3537"/>
    <n v="1"/>
  </r>
  <r>
    <n v="829481"/>
    <d v="2014-08-22T00:00:00"/>
    <d v="1899-12-30T12:48:10"/>
    <x v="0"/>
    <x v="0"/>
    <x v="0"/>
    <x v="3"/>
    <x v="3538"/>
    <n v="1"/>
  </r>
  <r>
    <n v="726699"/>
    <d v="2014-08-22T00:00:00"/>
    <d v="1899-12-30T12:49:12"/>
    <x v="0"/>
    <x v="1"/>
    <x v="0"/>
    <x v="3"/>
    <x v="3539"/>
    <n v="1"/>
  </r>
  <r>
    <n v="866875"/>
    <d v="2014-08-22T00:00:00"/>
    <d v="1899-12-30T12:49:36"/>
    <x v="1"/>
    <x v="0"/>
    <x v="0"/>
    <x v="3"/>
    <x v="1195"/>
    <n v="0"/>
  </r>
  <r>
    <n v="721414"/>
    <d v="2014-05-22T00:00:00"/>
    <d v="1899-12-30T09:32:15"/>
    <x v="1"/>
    <x v="0"/>
    <x v="1"/>
    <x v="1"/>
    <x v="3540"/>
    <n v="0"/>
  </r>
  <r>
    <n v="386336"/>
    <d v="2014-05-22T00:00:00"/>
    <d v="1899-12-30T09:33:40"/>
    <x v="1"/>
    <x v="0"/>
    <x v="1"/>
    <x v="1"/>
    <x v="3541"/>
    <n v="0"/>
  </r>
  <r>
    <n v="149551"/>
    <d v="2014-06-05T00:00:00"/>
    <d v="1899-12-30T18:13:27"/>
    <x v="0"/>
    <x v="0"/>
    <x v="1"/>
    <x v="1"/>
    <x v="3542"/>
    <n v="1"/>
  </r>
  <r>
    <n v="201882"/>
    <d v="2014-06-05T00:00:00"/>
    <d v="1899-12-30T18:13:57"/>
    <x v="0"/>
    <x v="1"/>
    <x v="1"/>
    <x v="1"/>
    <x v="3543"/>
    <n v="1"/>
  </r>
  <r>
    <n v="595148"/>
    <d v="2014-06-05T00:00:00"/>
    <d v="1899-12-30T18:14:38"/>
    <x v="0"/>
    <x v="0"/>
    <x v="1"/>
    <x v="1"/>
    <x v="3544"/>
    <n v="1"/>
  </r>
  <r>
    <n v="434492"/>
    <d v="2014-06-07T00:00:00"/>
    <d v="1899-12-30T11:44:54"/>
    <x v="1"/>
    <x v="1"/>
    <x v="1"/>
    <x v="1"/>
    <x v="3545"/>
    <n v="0"/>
  </r>
  <r>
    <n v="149844"/>
    <d v="2014-07-17T00:00:00"/>
    <d v="1899-12-30T09:38:41"/>
    <x v="0"/>
    <x v="0"/>
    <x v="1"/>
    <x v="1"/>
    <x v="2221"/>
    <n v="1"/>
  </r>
  <r>
    <n v="641503"/>
    <d v="2014-07-17T00:00:00"/>
    <d v="1899-12-30T09:39:42"/>
    <x v="1"/>
    <x v="1"/>
    <x v="1"/>
    <x v="1"/>
    <x v="3546"/>
    <n v="0"/>
  </r>
  <r>
    <n v="37024"/>
    <d v="2014-07-17T00:00:00"/>
    <d v="1899-12-30T09:41:21"/>
    <x v="1"/>
    <x v="1"/>
    <x v="1"/>
    <x v="1"/>
    <x v="3547"/>
    <n v="0"/>
  </r>
  <r>
    <n v="508595"/>
    <d v="2014-07-17T00:00:00"/>
    <d v="1899-12-30T09:42:48"/>
    <x v="1"/>
    <x v="1"/>
    <x v="1"/>
    <x v="1"/>
    <x v="3548"/>
    <n v="0"/>
  </r>
  <r>
    <n v="604590"/>
    <d v="2014-07-17T00:00:00"/>
    <d v="1899-12-30T09:43:27"/>
    <x v="1"/>
    <x v="0"/>
    <x v="1"/>
    <x v="1"/>
    <x v="3549"/>
    <n v="0"/>
  </r>
  <r>
    <n v="461013"/>
    <d v="2014-07-18T00:00:00"/>
    <d v="1899-12-30T14:13:24"/>
    <x v="0"/>
    <x v="0"/>
    <x v="1"/>
    <x v="1"/>
    <x v="3550"/>
    <n v="1"/>
  </r>
  <r>
    <n v="844190"/>
    <d v="2014-07-18T00:00:00"/>
    <d v="1899-12-30T14:14:42"/>
    <x v="0"/>
    <x v="0"/>
    <x v="1"/>
    <x v="1"/>
    <x v="3551"/>
    <n v="1"/>
  </r>
  <r>
    <n v="684558"/>
    <d v="2014-07-18T00:00:00"/>
    <d v="1899-12-30T14:15:44"/>
    <x v="1"/>
    <x v="0"/>
    <x v="1"/>
    <x v="1"/>
    <x v="3552"/>
    <n v="0"/>
  </r>
  <r>
    <n v="707322"/>
    <d v="2014-08-16T00:00:00"/>
    <d v="1899-12-30T09:42:03"/>
    <x v="0"/>
    <x v="1"/>
    <x v="1"/>
    <x v="1"/>
    <x v="3553"/>
    <n v="1"/>
  </r>
  <r>
    <n v="801707"/>
    <d v="2014-08-21T00:00:00"/>
    <d v="1899-12-30T08:08:12"/>
    <x v="1"/>
    <x v="0"/>
    <x v="1"/>
    <x v="1"/>
    <x v="3554"/>
    <n v="0"/>
  </r>
  <r>
    <n v="592371"/>
    <d v="2014-08-21T00:00:00"/>
    <d v="1899-12-30T08:09:11"/>
    <x v="1"/>
    <x v="0"/>
    <x v="1"/>
    <x v="1"/>
    <x v="3555"/>
    <n v="0"/>
  </r>
  <r>
    <n v="283689"/>
    <d v="2014-08-21T00:00:00"/>
    <d v="1899-12-30T08:11:49"/>
    <x v="0"/>
    <x v="0"/>
    <x v="1"/>
    <x v="1"/>
    <x v="3556"/>
    <n v="1"/>
  </r>
  <r>
    <n v="651680"/>
    <d v="2014-07-06T00:00:00"/>
    <d v="1899-12-30T12:42:05"/>
    <x v="1"/>
    <x v="0"/>
    <x v="2"/>
    <x v="8"/>
    <x v="2678"/>
    <n v="0"/>
  </r>
  <r>
    <n v="915258"/>
    <d v="2014-07-06T00:00:00"/>
    <d v="1899-12-30T12:43:08"/>
    <x v="1"/>
    <x v="1"/>
    <x v="2"/>
    <x v="8"/>
    <x v="3557"/>
    <n v="0"/>
  </r>
  <r>
    <n v="609394"/>
    <d v="2014-07-08T00:00:00"/>
    <d v="1899-12-30T11:04:45"/>
    <x v="0"/>
    <x v="1"/>
    <x v="2"/>
    <x v="8"/>
    <x v="2191"/>
    <n v="1"/>
  </r>
  <r>
    <n v="106616"/>
    <d v="2014-07-16T00:00:00"/>
    <d v="1899-12-30T23:58:05"/>
    <x v="1"/>
    <x v="1"/>
    <x v="2"/>
    <x v="8"/>
    <x v="3558"/>
    <n v="0"/>
  </r>
  <r>
    <n v="620338"/>
    <d v="2014-06-13T00:00:00"/>
    <d v="1899-12-30T09:33:16"/>
    <x v="0"/>
    <x v="0"/>
    <x v="1"/>
    <x v="3"/>
    <x v="3559"/>
    <n v="1"/>
  </r>
  <r>
    <n v="514881"/>
    <d v="2014-07-01T00:00:00"/>
    <d v="1899-12-30T05:10:13"/>
    <x v="1"/>
    <x v="2"/>
    <x v="1"/>
    <x v="3"/>
    <x v="3560"/>
    <n v="0"/>
  </r>
  <r>
    <n v="662089"/>
    <d v="2014-07-11T00:00:00"/>
    <d v="1899-12-30T09:35:16"/>
    <x v="0"/>
    <x v="0"/>
    <x v="1"/>
    <x v="3"/>
    <x v="3561"/>
    <n v="1"/>
  </r>
  <r>
    <n v="282188"/>
    <d v="2014-07-11T00:00:00"/>
    <d v="1899-12-30T09:35:44"/>
    <x v="0"/>
    <x v="0"/>
    <x v="1"/>
    <x v="3"/>
    <x v="3562"/>
    <n v="1"/>
  </r>
  <r>
    <n v="563335"/>
    <d v="2014-07-11T00:00:00"/>
    <d v="1899-12-30T09:36:40"/>
    <x v="0"/>
    <x v="1"/>
    <x v="1"/>
    <x v="3"/>
    <x v="3563"/>
    <n v="1"/>
  </r>
  <r>
    <n v="579155"/>
    <d v="2014-07-28T00:00:00"/>
    <d v="1899-12-30T18:33:34"/>
    <x v="1"/>
    <x v="0"/>
    <x v="1"/>
    <x v="3"/>
    <x v="1168"/>
    <n v="0"/>
  </r>
  <r>
    <n v="53039"/>
    <d v="2014-06-22T00:00:00"/>
    <d v="1899-12-30T15:05:53"/>
    <x v="0"/>
    <x v="0"/>
    <x v="0"/>
    <x v="0"/>
    <x v="3564"/>
    <n v="1"/>
  </r>
  <r>
    <n v="71209"/>
    <d v="2014-07-04T00:00:00"/>
    <d v="1899-12-30T09:31:21"/>
    <x v="1"/>
    <x v="0"/>
    <x v="0"/>
    <x v="1"/>
    <x v="3565"/>
    <n v="0"/>
  </r>
  <r>
    <n v="703701"/>
    <d v="2014-07-09T00:00:00"/>
    <d v="1899-12-30T17:29:46"/>
    <x v="1"/>
    <x v="1"/>
    <x v="0"/>
    <x v="1"/>
    <x v="3566"/>
    <n v="0"/>
  </r>
  <r>
    <n v="25908"/>
    <d v="2014-08-27T00:00:00"/>
    <d v="1899-12-30T17:17:04"/>
    <x v="1"/>
    <x v="0"/>
    <x v="1"/>
    <x v="8"/>
    <x v="3567"/>
    <n v="0"/>
  </r>
  <r>
    <n v="863065"/>
    <d v="2014-06-05T00:00:00"/>
    <d v="1899-12-30T09:07:56"/>
    <x v="1"/>
    <x v="2"/>
    <x v="0"/>
    <x v="12"/>
    <x v="3568"/>
    <n v="0"/>
  </r>
  <r>
    <n v="24745"/>
    <d v="2014-05-09T00:00:00"/>
    <d v="1899-12-30T18:48:30"/>
    <x v="1"/>
    <x v="1"/>
    <x v="0"/>
    <x v="0"/>
    <x v="3569"/>
    <n v="0"/>
  </r>
  <r>
    <n v="671181"/>
    <d v="2014-06-28T00:00:00"/>
    <d v="1899-12-30T19:32:26"/>
    <x v="1"/>
    <x v="1"/>
    <x v="0"/>
    <x v="0"/>
    <x v="3570"/>
    <n v="0"/>
  </r>
  <r>
    <n v="460744"/>
    <d v="2014-06-28T00:00:00"/>
    <d v="1899-12-30T19:33:05"/>
    <x v="0"/>
    <x v="0"/>
    <x v="0"/>
    <x v="0"/>
    <x v="3571"/>
    <n v="1"/>
  </r>
  <r>
    <n v="597345"/>
    <d v="2014-07-02T00:00:00"/>
    <d v="1899-12-30T08:19:23"/>
    <x v="0"/>
    <x v="0"/>
    <x v="0"/>
    <x v="0"/>
    <x v="3572"/>
    <n v="1"/>
  </r>
  <r>
    <n v="777203"/>
    <d v="2014-07-02T00:00:00"/>
    <d v="1899-12-30T08:24:02"/>
    <x v="0"/>
    <x v="0"/>
    <x v="0"/>
    <x v="0"/>
    <x v="3573"/>
    <n v="1"/>
  </r>
  <r>
    <n v="525233"/>
    <d v="2014-07-02T00:00:00"/>
    <d v="1899-12-30T08:24:27"/>
    <x v="1"/>
    <x v="0"/>
    <x v="0"/>
    <x v="0"/>
    <x v="3574"/>
    <n v="0"/>
  </r>
  <r>
    <n v="671784"/>
    <d v="2014-07-04T00:00:00"/>
    <d v="1899-12-30T10:28:36"/>
    <x v="0"/>
    <x v="0"/>
    <x v="0"/>
    <x v="0"/>
    <x v="3575"/>
    <n v="1"/>
  </r>
  <r>
    <n v="612796"/>
    <d v="2014-07-15T00:00:00"/>
    <d v="1899-12-30T14:06:22"/>
    <x v="0"/>
    <x v="0"/>
    <x v="0"/>
    <x v="0"/>
    <x v="3576"/>
    <n v="1"/>
  </r>
  <r>
    <n v="220918"/>
    <d v="2014-07-15T00:00:00"/>
    <d v="1899-12-30T14:07:26"/>
    <x v="0"/>
    <x v="1"/>
    <x v="0"/>
    <x v="0"/>
    <x v="3577"/>
    <n v="1"/>
  </r>
  <r>
    <n v="82002"/>
    <d v="2014-07-16T00:00:00"/>
    <d v="1899-12-30T19:49:04"/>
    <x v="0"/>
    <x v="0"/>
    <x v="0"/>
    <x v="0"/>
    <x v="3578"/>
    <n v="1"/>
  </r>
  <r>
    <n v="220656"/>
    <d v="2014-06-06T00:00:00"/>
    <d v="1899-12-30T17:55:20"/>
    <x v="1"/>
    <x v="1"/>
    <x v="0"/>
    <x v="7"/>
    <x v="207"/>
    <n v="0"/>
  </r>
  <r>
    <n v="688724"/>
    <d v="2014-06-21T00:00:00"/>
    <d v="1899-12-30T21:52:17"/>
    <x v="0"/>
    <x v="0"/>
    <x v="0"/>
    <x v="7"/>
    <x v="3579"/>
    <n v="1"/>
  </r>
  <r>
    <n v="893990"/>
    <d v="2014-06-21T00:00:00"/>
    <d v="1899-12-30T21:53:12"/>
    <x v="1"/>
    <x v="0"/>
    <x v="0"/>
    <x v="7"/>
    <x v="3580"/>
    <n v="0"/>
  </r>
  <r>
    <n v="508655"/>
    <d v="2014-06-21T00:00:00"/>
    <d v="1899-12-30T21:54:03"/>
    <x v="0"/>
    <x v="1"/>
    <x v="0"/>
    <x v="7"/>
    <x v="3581"/>
    <n v="1"/>
  </r>
  <r>
    <n v="465892"/>
    <d v="2014-06-21T00:00:00"/>
    <d v="1899-12-30T21:53:59"/>
    <x v="1"/>
    <x v="1"/>
    <x v="0"/>
    <x v="7"/>
    <x v="3582"/>
    <n v="0"/>
  </r>
  <r>
    <n v="875078"/>
    <d v="2014-06-21T00:00:00"/>
    <d v="1899-12-30T21:55:18"/>
    <x v="1"/>
    <x v="1"/>
    <x v="0"/>
    <x v="7"/>
    <x v="3583"/>
    <n v="0"/>
  </r>
  <r>
    <n v="131063"/>
    <d v="2014-06-21T00:00:00"/>
    <d v="1899-12-30T21:56:46"/>
    <x v="1"/>
    <x v="1"/>
    <x v="0"/>
    <x v="7"/>
    <x v="3584"/>
    <n v="0"/>
  </r>
  <r>
    <n v="82215"/>
    <d v="2014-06-21T00:00:00"/>
    <d v="1899-12-30T21:56:24"/>
    <x v="0"/>
    <x v="1"/>
    <x v="0"/>
    <x v="7"/>
    <x v="3585"/>
    <n v="1"/>
  </r>
  <r>
    <n v="23223"/>
    <d v="2014-07-28T00:00:00"/>
    <d v="1899-12-30T09:34:27"/>
    <x v="0"/>
    <x v="0"/>
    <x v="0"/>
    <x v="7"/>
    <x v="3586"/>
    <n v="1"/>
  </r>
  <r>
    <n v="493696"/>
    <d v="2014-08-11T00:00:00"/>
    <d v="1899-12-30T08:52:38"/>
    <x v="1"/>
    <x v="0"/>
    <x v="0"/>
    <x v="7"/>
    <x v="3587"/>
    <n v="0"/>
  </r>
  <r>
    <n v="90917"/>
    <d v="2014-07-21T00:00:00"/>
    <d v="1899-12-30T09:32:11"/>
    <x v="1"/>
    <x v="1"/>
    <x v="0"/>
    <x v="3"/>
    <x v="3588"/>
    <n v="0"/>
  </r>
  <r>
    <n v="685934"/>
    <d v="2014-07-23T00:00:00"/>
    <d v="1899-12-30T12:38:18"/>
    <x v="1"/>
    <x v="0"/>
    <x v="1"/>
    <x v="6"/>
    <x v="3589"/>
    <n v="0"/>
  </r>
  <r>
    <n v="844493"/>
    <d v="2014-05-06T00:00:00"/>
    <d v="1899-12-30T09:32:29"/>
    <x v="0"/>
    <x v="0"/>
    <x v="1"/>
    <x v="6"/>
    <x v="3590"/>
    <n v="1"/>
  </r>
  <r>
    <n v="233446"/>
    <d v="2014-05-06T00:00:00"/>
    <d v="1899-12-30T10:34:09"/>
    <x v="0"/>
    <x v="1"/>
    <x v="1"/>
    <x v="0"/>
    <x v="3591"/>
    <n v="1"/>
  </r>
  <r>
    <n v="233095"/>
    <d v="2014-05-27T00:00:00"/>
    <d v="1899-12-30T09:31:14"/>
    <x v="1"/>
    <x v="0"/>
    <x v="1"/>
    <x v="0"/>
    <x v="3592"/>
    <n v="0"/>
  </r>
  <r>
    <n v="62277"/>
    <d v="2014-07-01T00:00:00"/>
    <d v="1899-12-30T00:47:21"/>
    <x v="1"/>
    <x v="0"/>
    <x v="0"/>
    <x v="1"/>
    <x v="3593"/>
    <n v="0"/>
  </r>
  <r>
    <n v="428368"/>
    <d v="2014-05-23T00:00:00"/>
    <d v="1899-12-30T13:56:05"/>
    <x v="0"/>
    <x v="1"/>
    <x v="0"/>
    <x v="1"/>
    <x v="3594"/>
    <n v="1"/>
  </r>
  <r>
    <n v="106645"/>
    <d v="2014-05-14T00:00:00"/>
    <d v="1899-12-30T17:44:28"/>
    <x v="1"/>
    <x v="1"/>
    <x v="0"/>
    <x v="1"/>
    <x v="3595"/>
    <n v="0"/>
  </r>
  <r>
    <n v="254722"/>
    <d v="2014-05-16T00:00:00"/>
    <d v="1899-12-30T19:53:42"/>
    <x v="0"/>
    <x v="0"/>
    <x v="0"/>
    <x v="1"/>
    <x v="3596"/>
    <n v="1"/>
  </r>
  <r>
    <n v="267483"/>
    <d v="2014-05-16T00:00:00"/>
    <d v="1899-12-30T19:54:07"/>
    <x v="1"/>
    <x v="1"/>
    <x v="0"/>
    <x v="1"/>
    <x v="3597"/>
    <n v="0"/>
  </r>
  <r>
    <n v="851416"/>
    <d v="2014-08-13T00:00:00"/>
    <d v="1899-12-30T09:32:15"/>
    <x v="1"/>
    <x v="2"/>
    <x v="0"/>
    <x v="1"/>
    <x v="3598"/>
    <n v="0"/>
  </r>
  <r>
    <n v="593322"/>
    <d v="2014-08-22T00:00:00"/>
    <d v="1899-12-30T04:46:19"/>
    <x v="1"/>
    <x v="0"/>
    <x v="0"/>
    <x v="1"/>
    <x v="3599"/>
    <n v="0"/>
  </r>
  <r>
    <n v="755633"/>
    <d v="2014-08-22T00:00:00"/>
    <d v="1899-12-30T04:48:02"/>
    <x v="1"/>
    <x v="1"/>
    <x v="0"/>
    <x v="1"/>
    <x v="3600"/>
    <n v="0"/>
  </r>
  <r>
    <n v="286810"/>
    <d v="2014-08-22T00:00:00"/>
    <d v="1899-12-30T04:48:45"/>
    <x v="0"/>
    <x v="0"/>
    <x v="0"/>
    <x v="1"/>
    <x v="3601"/>
    <n v="1"/>
  </r>
  <r>
    <n v="272792"/>
    <d v="2014-08-23T00:00:00"/>
    <d v="1899-12-30T09:42:51"/>
    <x v="0"/>
    <x v="1"/>
    <x v="0"/>
    <x v="1"/>
    <x v="3602"/>
    <n v="1"/>
  </r>
  <r>
    <n v="231924"/>
    <d v="2014-08-23T00:00:00"/>
    <d v="1899-12-30T09:45:04"/>
    <x v="0"/>
    <x v="1"/>
    <x v="0"/>
    <x v="1"/>
    <x v="3603"/>
    <n v="1"/>
  </r>
  <r>
    <n v="522338"/>
    <d v="2014-08-30T00:00:00"/>
    <d v="1899-12-30T15:44:35"/>
    <x v="0"/>
    <x v="1"/>
    <x v="0"/>
    <x v="1"/>
    <x v="3604"/>
    <n v="1"/>
  </r>
  <r>
    <n v="840292"/>
    <d v="2014-07-16T00:00:00"/>
    <d v="1899-12-30T09:33:12"/>
    <x v="1"/>
    <x v="1"/>
    <x v="0"/>
    <x v="12"/>
    <x v="3605"/>
    <n v="0"/>
  </r>
  <r>
    <n v="662487"/>
    <d v="2014-05-21T00:00:00"/>
    <d v="1899-12-30T09:31:34"/>
    <x v="0"/>
    <x v="0"/>
    <x v="1"/>
    <x v="12"/>
    <x v="3606"/>
    <n v="1"/>
  </r>
  <r>
    <n v="131773"/>
    <d v="2014-06-20T00:00:00"/>
    <d v="1899-12-30T13:28:41"/>
    <x v="1"/>
    <x v="0"/>
    <x v="1"/>
    <x v="12"/>
    <x v="3607"/>
    <n v="0"/>
  </r>
  <r>
    <n v="830960"/>
    <d v="2014-07-11T00:00:00"/>
    <d v="1899-12-30T09:32:27"/>
    <x v="1"/>
    <x v="2"/>
    <x v="1"/>
    <x v="12"/>
    <x v="3608"/>
    <n v="0"/>
  </r>
  <r>
    <n v="803879"/>
    <d v="2014-08-19T00:00:00"/>
    <d v="1899-12-30T17:13:16"/>
    <x v="0"/>
    <x v="0"/>
    <x v="4"/>
    <x v="8"/>
    <x v="3609"/>
    <n v="1"/>
  </r>
  <r>
    <n v="926957"/>
    <d v="2014-05-16T00:00:00"/>
    <d v="1899-12-30T17:56:56"/>
    <x v="0"/>
    <x v="0"/>
    <x v="1"/>
    <x v="8"/>
    <x v="3610"/>
    <n v="1"/>
  </r>
  <r>
    <n v="818752"/>
    <d v="2014-05-22T00:00:00"/>
    <d v="1899-12-30T18:40:17"/>
    <x v="0"/>
    <x v="1"/>
    <x v="1"/>
    <x v="3"/>
    <x v="3611"/>
    <n v="1"/>
  </r>
  <r>
    <n v="554427"/>
    <d v="2014-05-22T00:00:00"/>
    <d v="1899-12-30T18:40:50"/>
    <x v="0"/>
    <x v="0"/>
    <x v="1"/>
    <x v="3"/>
    <x v="3612"/>
    <n v="1"/>
  </r>
  <r>
    <n v="281882"/>
    <d v="2014-05-22T00:00:00"/>
    <d v="1899-12-30T18:41:13"/>
    <x v="1"/>
    <x v="1"/>
    <x v="1"/>
    <x v="3"/>
    <x v="3613"/>
    <n v="0"/>
  </r>
  <r>
    <n v="262806"/>
    <d v="2014-05-22T00:00:00"/>
    <d v="1899-12-30T18:40:12"/>
    <x v="0"/>
    <x v="2"/>
    <x v="1"/>
    <x v="3"/>
    <x v="3614"/>
    <n v="1"/>
  </r>
  <r>
    <n v="691563"/>
    <d v="2014-06-26T00:00:00"/>
    <d v="1899-12-30T09:31:35"/>
    <x v="0"/>
    <x v="0"/>
    <x v="1"/>
    <x v="3"/>
    <x v="3615"/>
    <n v="1"/>
  </r>
  <r>
    <n v="42630"/>
    <d v="2014-07-10T00:00:00"/>
    <d v="1899-12-30T09:32:05"/>
    <x v="1"/>
    <x v="0"/>
    <x v="1"/>
    <x v="3"/>
    <x v="3616"/>
    <n v="0"/>
  </r>
  <r>
    <n v="145654"/>
    <d v="2014-06-12T00:00:00"/>
    <d v="1899-12-30T09:32:27"/>
    <x v="0"/>
    <x v="1"/>
    <x v="0"/>
    <x v="3"/>
    <x v="3617"/>
    <n v="1"/>
  </r>
  <r>
    <n v="450068"/>
    <d v="2014-07-29T00:00:00"/>
    <d v="1899-12-30T15:50:56"/>
    <x v="0"/>
    <x v="0"/>
    <x v="0"/>
    <x v="6"/>
    <x v="3618"/>
    <n v="1"/>
  </r>
  <r>
    <n v="991377"/>
    <d v="2014-05-31T00:00:00"/>
    <d v="1899-12-30T18:15:32"/>
    <x v="0"/>
    <x v="0"/>
    <x v="2"/>
    <x v="7"/>
    <x v="3619"/>
    <n v="1"/>
  </r>
  <r>
    <n v="972418"/>
    <d v="2014-07-18T00:00:00"/>
    <d v="1899-12-30T09:33:46"/>
    <x v="0"/>
    <x v="0"/>
    <x v="2"/>
    <x v="12"/>
    <x v="3620"/>
    <n v="1"/>
  </r>
  <r>
    <n v="758770"/>
    <d v="2014-08-14T00:00:00"/>
    <d v="1899-12-30T17:04:12"/>
    <x v="0"/>
    <x v="0"/>
    <x v="2"/>
    <x v="12"/>
    <x v="3621"/>
    <n v="1"/>
  </r>
  <r>
    <n v="339709"/>
    <d v="2014-08-14T00:00:00"/>
    <d v="1899-12-30T17:05:09"/>
    <x v="0"/>
    <x v="0"/>
    <x v="2"/>
    <x v="12"/>
    <x v="3622"/>
    <n v="1"/>
  </r>
  <r>
    <n v="665151"/>
    <d v="2014-05-19T00:00:00"/>
    <d v="1899-12-30T09:31:39"/>
    <x v="0"/>
    <x v="0"/>
    <x v="0"/>
    <x v="8"/>
    <x v="3623"/>
    <n v="1"/>
  </r>
  <r>
    <n v="425591"/>
    <d v="2014-05-19T00:00:00"/>
    <d v="1899-12-30T09:33:11"/>
    <x v="1"/>
    <x v="0"/>
    <x v="0"/>
    <x v="8"/>
    <x v="3624"/>
    <n v="0"/>
  </r>
  <r>
    <n v="918977"/>
    <d v="2014-05-19T00:00:00"/>
    <d v="1899-12-30T09:33:50"/>
    <x v="0"/>
    <x v="0"/>
    <x v="0"/>
    <x v="8"/>
    <x v="3625"/>
    <n v="1"/>
  </r>
  <r>
    <n v="91761"/>
    <d v="2014-06-13T00:00:00"/>
    <d v="1899-12-30T19:01:35"/>
    <x v="1"/>
    <x v="1"/>
    <x v="0"/>
    <x v="8"/>
    <x v="3626"/>
    <n v="0"/>
  </r>
  <r>
    <n v="59571"/>
    <d v="2014-06-13T00:00:00"/>
    <d v="1899-12-30T19:04:51"/>
    <x v="0"/>
    <x v="1"/>
    <x v="0"/>
    <x v="8"/>
    <x v="3627"/>
    <n v="1"/>
  </r>
  <r>
    <n v="763575"/>
    <d v="2014-06-04T00:00:00"/>
    <d v="1899-12-30T16:45:05"/>
    <x v="0"/>
    <x v="0"/>
    <x v="0"/>
    <x v="5"/>
    <x v="3628"/>
    <n v="1"/>
  </r>
  <r>
    <n v="907089"/>
    <d v="2014-06-07T00:00:00"/>
    <d v="1899-12-30T18:35:21"/>
    <x v="0"/>
    <x v="0"/>
    <x v="0"/>
    <x v="12"/>
    <x v="3629"/>
    <n v="1"/>
  </r>
  <r>
    <n v="327925"/>
    <d v="2014-06-22T00:00:00"/>
    <d v="1899-12-30T15:56:35"/>
    <x v="0"/>
    <x v="2"/>
    <x v="0"/>
    <x v="12"/>
    <x v="3630"/>
    <n v="1"/>
  </r>
  <r>
    <n v="828285"/>
    <d v="2014-07-02T00:00:00"/>
    <d v="1899-12-30T17:23:22"/>
    <x v="0"/>
    <x v="0"/>
    <x v="0"/>
    <x v="12"/>
    <x v="3631"/>
    <n v="1"/>
  </r>
  <r>
    <n v="464131"/>
    <d v="2014-07-02T00:00:00"/>
    <d v="1899-12-30T17:23:52"/>
    <x v="0"/>
    <x v="0"/>
    <x v="0"/>
    <x v="12"/>
    <x v="3632"/>
    <n v="1"/>
  </r>
  <r>
    <n v="974929"/>
    <d v="2014-08-25T00:00:00"/>
    <d v="1899-12-30T09:31:36"/>
    <x v="1"/>
    <x v="0"/>
    <x v="0"/>
    <x v="12"/>
    <x v="3633"/>
    <n v="0"/>
  </r>
  <r>
    <n v="936032"/>
    <d v="2014-08-31T00:00:00"/>
    <d v="1899-12-30T07:45:24"/>
    <x v="0"/>
    <x v="0"/>
    <x v="0"/>
    <x v="5"/>
    <x v="3634"/>
    <n v="1"/>
  </r>
  <r>
    <n v="373434"/>
    <d v="2014-07-29T00:00:00"/>
    <d v="1899-12-30T09:33:49"/>
    <x v="1"/>
    <x v="0"/>
    <x v="4"/>
    <x v="12"/>
    <x v="3635"/>
    <n v="0"/>
  </r>
  <r>
    <n v="512510"/>
    <d v="2014-07-29T00:00:00"/>
    <d v="1899-12-30T11:46:03"/>
    <x v="0"/>
    <x v="1"/>
    <x v="4"/>
    <x v="12"/>
    <x v="3636"/>
    <n v="1"/>
  </r>
  <r>
    <n v="45706"/>
    <d v="2014-07-30T00:00:00"/>
    <d v="1899-12-30T12:23:43"/>
    <x v="0"/>
    <x v="0"/>
    <x v="4"/>
    <x v="12"/>
    <x v="3637"/>
    <n v="1"/>
  </r>
  <r>
    <n v="548266"/>
    <d v="2014-07-30T00:00:00"/>
    <d v="1899-12-30T12:25:14"/>
    <x v="1"/>
    <x v="0"/>
    <x v="4"/>
    <x v="12"/>
    <x v="3638"/>
    <n v="0"/>
  </r>
  <r>
    <n v="604191"/>
    <d v="2014-07-30T00:00:00"/>
    <d v="1899-12-30T12:27:07"/>
    <x v="0"/>
    <x v="1"/>
    <x v="4"/>
    <x v="12"/>
    <x v="3639"/>
    <n v="1"/>
  </r>
  <r>
    <n v="127094"/>
    <d v="2014-08-10T00:00:00"/>
    <d v="1899-12-30T10:21:48"/>
    <x v="1"/>
    <x v="1"/>
    <x v="4"/>
    <x v="12"/>
    <x v="3640"/>
    <n v="0"/>
  </r>
  <r>
    <n v="695887"/>
    <d v="2014-07-15T00:00:00"/>
    <d v="1899-12-30T09:32:06"/>
    <x v="1"/>
    <x v="0"/>
    <x v="1"/>
    <x v="12"/>
    <x v="3641"/>
    <n v="0"/>
  </r>
  <r>
    <n v="137208"/>
    <d v="2014-07-24T00:00:00"/>
    <d v="1899-12-30T16:13:16"/>
    <x v="1"/>
    <x v="0"/>
    <x v="0"/>
    <x v="1"/>
    <x v="3642"/>
    <n v="0"/>
  </r>
  <r>
    <n v="295614"/>
    <d v="2014-05-07T00:00:00"/>
    <d v="1899-12-30T09:31:35"/>
    <x v="1"/>
    <x v="1"/>
    <x v="3"/>
    <x v="1"/>
    <x v="3643"/>
    <n v="0"/>
  </r>
  <r>
    <n v="638258"/>
    <d v="2014-08-13T00:00:00"/>
    <d v="1899-12-30T12:07:03"/>
    <x v="0"/>
    <x v="1"/>
    <x v="3"/>
    <x v="1"/>
    <x v="3644"/>
    <n v="1"/>
  </r>
  <r>
    <n v="581201"/>
    <d v="2014-08-20T00:00:00"/>
    <d v="1899-12-30T09:32:53"/>
    <x v="0"/>
    <x v="1"/>
    <x v="1"/>
    <x v="8"/>
    <x v="3645"/>
    <n v="1"/>
  </r>
  <r>
    <n v="771782"/>
    <d v="2014-07-08T00:00:00"/>
    <d v="1899-12-30T09:12:49"/>
    <x v="0"/>
    <x v="1"/>
    <x v="7"/>
    <x v="3"/>
    <x v="3646"/>
    <n v="1"/>
  </r>
  <r>
    <n v="539267"/>
    <d v="2014-06-11T00:00:00"/>
    <d v="1899-12-30T14:59:02"/>
    <x v="0"/>
    <x v="0"/>
    <x v="5"/>
    <x v="1"/>
    <x v="3647"/>
    <n v="1"/>
  </r>
  <r>
    <n v="708635"/>
    <d v="2014-06-11T00:00:00"/>
    <d v="1899-12-30T15:01:31"/>
    <x v="1"/>
    <x v="1"/>
    <x v="5"/>
    <x v="1"/>
    <x v="3648"/>
    <n v="0"/>
  </r>
  <r>
    <n v="282409"/>
    <d v="2014-06-11T00:00:00"/>
    <d v="1899-12-30T15:03:13"/>
    <x v="0"/>
    <x v="1"/>
    <x v="5"/>
    <x v="1"/>
    <x v="3649"/>
    <n v="1"/>
  </r>
  <r>
    <n v="967490"/>
    <d v="2014-06-25T00:00:00"/>
    <d v="1899-12-30T12:40:06"/>
    <x v="0"/>
    <x v="0"/>
    <x v="5"/>
    <x v="1"/>
    <x v="3650"/>
    <n v="1"/>
  </r>
  <r>
    <n v="901147"/>
    <d v="2014-06-25T00:00:00"/>
    <d v="1899-12-30T12:45:30"/>
    <x v="1"/>
    <x v="1"/>
    <x v="5"/>
    <x v="1"/>
    <x v="3651"/>
    <n v="0"/>
  </r>
  <r>
    <n v="450797"/>
    <d v="2014-07-10T00:00:00"/>
    <d v="1899-12-30T09:32:42"/>
    <x v="0"/>
    <x v="0"/>
    <x v="4"/>
    <x v="3"/>
    <x v="3652"/>
    <n v="1"/>
  </r>
  <r>
    <n v="355389"/>
    <d v="2014-07-10T00:00:00"/>
    <d v="1899-12-30T09:33:15"/>
    <x v="1"/>
    <x v="0"/>
    <x v="4"/>
    <x v="3"/>
    <x v="1027"/>
    <n v="0"/>
  </r>
  <r>
    <n v="176038"/>
    <d v="2014-07-10T00:00:00"/>
    <d v="1899-12-30T09:31:43"/>
    <x v="0"/>
    <x v="1"/>
    <x v="4"/>
    <x v="3"/>
    <x v="3653"/>
    <n v="1"/>
  </r>
  <r>
    <n v="288349"/>
    <d v="2014-08-14T00:00:00"/>
    <d v="1899-12-30T11:32:26"/>
    <x v="1"/>
    <x v="2"/>
    <x v="1"/>
    <x v="1"/>
    <x v="3654"/>
    <n v="0"/>
  </r>
  <r>
    <n v="899385"/>
    <d v="2014-05-26T00:00:00"/>
    <d v="1899-12-30T10:21:36"/>
    <x v="1"/>
    <x v="1"/>
    <x v="2"/>
    <x v="0"/>
    <x v="3655"/>
    <n v="0"/>
  </r>
  <r>
    <n v="448071"/>
    <d v="2014-05-26T00:00:00"/>
    <d v="1899-12-30T10:22:38"/>
    <x v="0"/>
    <x v="0"/>
    <x v="2"/>
    <x v="0"/>
    <x v="3656"/>
    <n v="1"/>
  </r>
  <r>
    <n v="198021"/>
    <d v="2014-05-26T00:00:00"/>
    <d v="1899-12-30T10:25:18"/>
    <x v="1"/>
    <x v="0"/>
    <x v="2"/>
    <x v="0"/>
    <x v="3657"/>
    <n v="0"/>
  </r>
  <r>
    <n v="834760"/>
    <d v="2014-05-26T00:00:00"/>
    <d v="1899-12-30T10:28:01"/>
    <x v="0"/>
    <x v="1"/>
    <x v="2"/>
    <x v="0"/>
    <x v="3619"/>
    <n v="1"/>
  </r>
  <r>
    <n v="46552"/>
    <d v="2014-05-23T00:00:00"/>
    <d v="1899-12-30T09:31:40"/>
    <x v="0"/>
    <x v="0"/>
    <x v="2"/>
    <x v="1"/>
    <x v="3658"/>
    <n v="1"/>
  </r>
  <r>
    <n v="313780"/>
    <d v="2014-05-26T00:00:00"/>
    <d v="1899-12-30T17:44:22"/>
    <x v="0"/>
    <x v="0"/>
    <x v="2"/>
    <x v="1"/>
    <x v="3659"/>
    <n v="1"/>
  </r>
  <r>
    <n v="751383"/>
    <d v="2014-05-26T00:00:00"/>
    <d v="1899-12-30T17:45:53"/>
    <x v="0"/>
    <x v="0"/>
    <x v="2"/>
    <x v="1"/>
    <x v="3660"/>
    <n v="1"/>
  </r>
  <r>
    <n v="511866"/>
    <d v="2014-05-26T00:00:00"/>
    <d v="1899-12-30T17:47:18"/>
    <x v="0"/>
    <x v="1"/>
    <x v="2"/>
    <x v="1"/>
    <x v="3661"/>
    <n v="1"/>
  </r>
  <r>
    <n v="164053"/>
    <d v="2014-05-26T00:00:00"/>
    <d v="1899-12-30T17:47:55"/>
    <x v="1"/>
    <x v="0"/>
    <x v="2"/>
    <x v="1"/>
    <x v="3662"/>
    <n v="0"/>
  </r>
  <r>
    <n v="440123"/>
    <d v="2014-05-28T00:00:00"/>
    <d v="1899-12-30T03:21:10"/>
    <x v="0"/>
    <x v="1"/>
    <x v="2"/>
    <x v="1"/>
    <x v="3663"/>
    <n v="1"/>
  </r>
  <r>
    <n v="552123"/>
    <d v="2014-05-31T00:00:00"/>
    <d v="1899-12-30T14:46:24"/>
    <x v="1"/>
    <x v="0"/>
    <x v="2"/>
    <x v="1"/>
    <x v="3664"/>
    <n v="0"/>
  </r>
  <r>
    <n v="716926"/>
    <d v="2014-06-07T00:00:00"/>
    <d v="1899-12-30T00:45:55"/>
    <x v="0"/>
    <x v="0"/>
    <x v="2"/>
    <x v="1"/>
    <x v="3665"/>
    <n v="1"/>
  </r>
  <r>
    <n v="469866"/>
    <d v="2014-06-07T00:00:00"/>
    <d v="1899-12-30T00:46:53"/>
    <x v="1"/>
    <x v="1"/>
    <x v="2"/>
    <x v="1"/>
    <x v="3666"/>
    <n v="0"/>
  </r>
  <r>
    <n v="721500"/>
    <d v="2014-06-27T00:00:00"/>
    <d v="1899-12-30T09:31:33"/>
    <x v="0"/>
    <x v="0"/>
    <x v="2"/>
    <x v="1"/>
    <x v="3667"/>
    <n v="1"/>
  </r>
  <r>
    <n v="175237"/>
    <d v="2014-06-27T00:00:00"/>
    <d v="1899-12-30T09:34:52"/>
    <x v="1"/>
    <x v="1"/>
    <x v="2"/>
    <x v="1"/>
    <x v="3668"/>
    <n v="0"/>
  </r>
  <r>
    <n v="256965"/>
    <d v="2014-06-27T00:00:00"/>
    <d v="1899-12-30T09:35:46"/>
    <x v="0"/>
    <x v="0"/>
    <x v="2"/>
    <x v="1"/>
    <x v="3669"/>
    <n v="1"/>
  </r>
  <r>
    <n v="708129"/>
    <d v="2014-07-10T00:00:00"/>
    <d v="1899-12-30T08:35:58"/>
    <x v="0"/>
    <x v="1"/>
    <x v="2"/>
    <x v="1"/>
    <x v="3670"/>
    <n v="1"/>
  </r>
  <r>
    <n v="426077"/>
    <d v="2014-07-10T00:00:00"/>
    <d v="1899-12-30T17:45:45"/>
    <x v="1"/>
    <x v="1"/>
    <x v="2"/>
    <x v="1"/>
    <x v="3671"/>
    <n v="0"/>
  </r>
  <r>
    <n v="438671"/>
    <d v="2014-05-08T00:00:00"/>
    <d v="1899-12-30T15:38:30"/>
    <x v="1"/>
    <x v="0"/>
    <x v="4"/>
    <x v="6"/>
    <x v="3672"/>
    <n v="0"/>
  </r>
  <r>
    <n v="493681"/>
    <d v="2014-05-15T00:00:00"/>
    <d v="1899-12-30T12:24:29"/>
    <x v="0"/>
    <x v="0"/>
    <x v="4"/>
    <x v="6"/>
    <x v="3673"/>
    <n v="1"/>
  </r>
  <r>
    <n v="163682"/>
    <d v="2014-06-14T00:00:00"/>
    <d v="1899-12-30T13:53:07"/>
    <x v="0"/>
    <x v="0"/>
    <x v="1"/>
    <x v="1"/>
    <x v="3674"/>
    <n v="1"/>
  </r>
  <r>
    <n v="690427"/>
    <d v="2014-06-14T00:00:00"/>
    <d v="1899-12-30T13:54:56"/>
    <x v="0"/>
    <x v="0"/>
    <x v="1"/>
    <x v="1"/>
    <x v="3675"/>
    <n v="1"/>
  </r>
  <r>
    <n v="526126"/>
    <d v="2014-06-27T00:00:00"/>
    <d v="1899-12-30T05:51:50"/>
    <x v="0"/>
    <x v="1"/>
    <x v="1"/>
    <x v="1"/>
    <x v="3676"/>
    <n v="1"/>
  </r>
  <r>
    <n v="303583"/>
    <d v="2014-06-27T00:00:00"/>
    <d v="1899-12-30T05:54:05"/>
    <x v="0"/>
    <x v="0"/>
    <x v="1"/>
    <x v="1"/>
    <x v="3677"/>
    <n v="1"/>
  </r>
  <r>
    <n v="852401"/>
    <d v="2014-06-27T00:00:00"/>
    <d v="1899-12-30T05:54:39"/>
    <x v="0"/>
    <x v="1"/>
    <x v="1"/>
    <x v="1"/>
    <x v="3678"/>
    <n v="1"/>
  </r>
  <r>
    <n v="494189"/>
    <d v="2014-05-12T00:00:00"/>
    <d v="1899-12-30T14:18:24"/>
    <x v="0"/>
    <x v="0"/>
    <x v="1"/>
    <x v="12"/>
    <x v="3679"/>
    <n v="1"/>
  </r>
  <r>
    <n v="873066"/>
    <d v="2014-05-16T00:00:00"/>
    <d v="1899-12-30T09:32:43"/>
    <x v="0"/>
    <x v="0"/>
    <x v="1"/>
    <x v="12"/>
    <x v="788"/>
    <n v="1"/>
  </r>
  <r>
    <n v="846549"/>
    <d v="2014-07-16T00:00:00"/>
    <d v="1899-12-30T16:58:44"/>
    <x v="1"/>
    <x v="1"/>
    <x v="0"/>
    <x v="12"/>
    <x v="3680"/>
    <n v="0"/>
  </r>
  <r>
    <n v="89706"/>
    <d v="2014-05-30T00:00:00"/>
    <d v="1899-12-30T09:32:47"/>
    <x v="1"/>
    <x v="1"/>
    <x v="3"/>
    <x v="3"/>
    <x v="3681"/>
    <n v="0"/>
  </r>
  <r>
    <n v="700473"/>
    <d v="2014-05-30T00:00:00"/>
    <d v="1899-12-30T09:33:16"/>
    <x v="1"/>
    <x v="1"/>
    <x v="3"/>
    <x v="3"/>
    <x v="3682"/>
    <n v="0"/>
  </r>
  <r>
    <n v="655848"/>
    <d v="2014-05-30T00:00:00"/>
    <d v="1899-12-30T09:31:36"/>
    <x v="0"/>
    <x v="2"/>
    <x v="3"/>
    <x v="3"/>
    <x v="3683"/>
    <n v="1"/>
  </r>
  <r>
    <n v="458862"/>
    <d v="2014-06-02T00:00:00"/>
    <d v="1899-12-30T10:36:03"/>
    <x v="1"/>
    <x v="1"/>
    <x v="3"/>
    <x v="3"/>
    <x v="3684"/>
    <n v="0"/>
  </r>
  <r>
    <n v="499184"/>
    <d v="2014-07-03T00:00:00"/>
    <d v="1899-12-30T14:04:45"/>
    <x v="1"/>
    <x v="1"/>
    <x v="3"/>
    <x v="3"/>
    <x v="3685"/>
    <n v="0"/>
  </r>
  <r>
    <n v="502192"/>
    <d v="2014-07-03T00:00:00"/>
    <d v="1899-12-30T14:07:15"/>
    <x v="0"/>
    <x v="1"/>
    <x v="3"/>
    <x v="3"/>
    <x v="3686"/>
    <n v="1"/>
  </r>
  <r>
    <n v="496087"/>
    <d v="2014-06-12T00:00:00"/>
    <d v="1899-12-30T18:57:02"/>
    <x v="0"/>
    <x v="1"/>
    <x v="7"/>
    <x v="1"/>
    <x v="3687"/>
    <n v="1"/>
  </r>
  <r>
    <n v="216538"/>
    <d v="2014-07-04T00:00:00"/>
    <d v="1899-12-30T09:31:24"/>
    <x v="1"/>
    <x v="1"/>
    <x v="7"/>
    <x v="1"/>
    <x v="3688"/>
    <n v="0"/>
  </r>
  <r>
    <n v="269459"/>
    <d v="2014-07-04T00:00:00"/>
    <d v="1899-12-30T09:32:34"/>
    <x v="0"/>
    <x v="1"/>
    <x v="7"/>
    <x v="1"/>
    <x v="3689"/>
    <n v="1"/>
  </r>
  <r>
    <n v="426605"/>
    <d v="2014-07-04T00:00:00"/>
    <d v="1899-12-30T09:34:31"/>
    <x v="0"/>
    <x v="1"/>
    <x v="7"/>
    <x v="1"/>
    <x v="3690"/>
    <n v="1"/>
  </r>
  <r>
    <n v="965697"/>
    <d v="2014-06-20T00:00:00"/>
    <d v="1899-12-30T09:32:12"/>
    <x v="0"/>
    <x v="0"/>
    <x v="0"/>
    <x v="5"/>
    <x v="3691"/>
    <n v="1"/>
  </r>
  <r>
    <n v="766041"/>
    <d v="2014-08-01T00:00:00"/>
    <d v="1899-12-30T09:32:19"/>
    <x v="1"/>
    <x v="0"/>
    <x v="0"/>
    <x v="8"/>
    <x v="3692"/>
    <n v="0"/>
  </r>
  <r>
    <n v="273938"/>
    <d v="2014-05-12T00:00:00"/>
    <d v="1899-12-30T09:32:38"/>
    <x v="0"/>
    <x v="1"/>
    <x v="0"/>
    <x v="6"/>
    <x v="3693"/>
    <n v="1"/>
  </r>
  <r>
    <n v="563699"/>
    <d v="2014-05-12T00:00:00"/>
    <d v="1899-12-30T09:33:39"/>
    <x v="1"/>
    <x v="0"/>
    <x v="0"/>
    <x v="6"/>
    <x v="3560"/>
    <n v="0"/>
  </r>
  <r>
    <n v="890060"/>
    <d v="2014-05-12T00:00:00"/>
    <d v="1899-12-30T09:34:05"/>
    <x v="1"/>
    <x v="1"/>
    <x v="0"/>
    <x v="6"/>
    <x v="3694"/>
    <n v="0"/>
  </r>
  <r>
    <n v="901127"/>
    <d v="2014-05-12T00:00:00"/>
    <d v="1899-12-30T09:36:50"/>
    <x v="1"/>
    <x v="0"/>
    <x v="0"/>
    <x v="6"/>
    <x v="3695"/>
    <n v="0"/>
  </r>
  <r>
    <n v="526795"/>
    <d v="2014-06-16T00:00:00"/>
    <d v="1899-12-30T09:31:41"/>
    <x v="1"/>
    <x v="1"/>
    <x v="1"/>
    <x v="5"/>
    <x v="3696"/>
    <n v="0"/>
  </r>
  <r>
    <n v="661250"/>
    <d v="2014-06-16T00:00:00"/>
    <d v="1899-12-30T09:32:13"/>
    <x v="1"/>
    <x v="1"/>
    <x v="1"/>
    <x v="5"/>
    <x v="3697"/>
    <n v="0"/>
  </r>
  <r>
    <n v="941070"/>
    <d v="2014-08-18T00:00:00"/>
    <d v="1899-12-30T09:34:00"/>
    <x v="1"/>
    <x v="0"/>
    <x v="1"/>
    <x v="1"/>
    <x v="3698"/>
    <n v="0"/>
  </r>
  <r>
    <n v="372091"/>
    <d v="2014-08-18T00:00:00"/>
    <d v="1899-12-30T09:34:21"/>
    <x v="1"/>
    <x v="0"/>
    <x v="1"/>
    <x v="1"/>
    <x v="3699"/>
    <n v="0"/>
  </r>
  <r>
    <n v="208725"/>
    <d v="2014-08-18T00:00:00"/>
    <d v="1899-12-30T09:37:01"/>
    <x v="1"/>
    <x v="0"/>
    <x v="1"/>
    <x v="1"/>
    <x v="3700"/>
    <n v="0"/>
  </r>
  <r>
    <n v="512042"/>
    <d v="2014-08-04T00:00:00"/>
    <d v="1899-12-30T18:19:01"/>
    <x v="1"/>
    <x v="2"/>
    <x v="2"/>
    <x v="3"/>
    <x v="405"/>
    <n v="0"/>
  </r>
  <r>
    <n v="502562"/>
    <d v="2014-08-04T00:00:00"/>
    <d v="1899-12-30T18:19:28"/>
    <x v="0"/>
    <x v="2"/>
    <x v="2"/>
    <x v="3"/>
    <x v="3701"/>
    <n v="1"/>
  </r>
  <r>
    <n v="710677"/>
    <d v="2014-08-13T00:00:00"/>
    <d v="1899-12-30T07:10:05"/>
    <x v="1"/>
    <x v="0"/>
    <x v="2"/>
    <x v="3"/>
    <x v="3702"/>
    <n v="0"/>
  </r>
  <r>
    <n v="838240"/>
    <d v="2014-08-27T00:00:00"/>
    <d v="1899-12-30T17:20:17"/>
    <x v="0"/>
    <x v="1"/>
    <x v="2"/>
    <x v="3"/>
    <x v="3703"/>
    <n v="1"/>
  </r>
  <r>
    <n v="301382"/>
    <d v="2014-05-05T00:00:00"/>
    <d v="1899-12-30T09:32:38"/>
    <x v="0"/>
    <x v="1"/>
    <x v="1"/>
    <x v="3"/>
    <x v="3704"/>
    <n v="1"/>
  </r>
  <r>
    <n v="314905"/>
    <d v="2014-05-08T00:00:00"/>
    <d v="1899-12-30T13:44:56"/>
    <x v="1"/>
    <x v="0"/>
    <x v="1"/>
    <x v="7"/>
    <x v="3705"/>
    <n v="0"/>
  </r>
  <r>
    <n v="841929"/>
    <d v="2014-06-23T00:00:00"/>
    <d v="1899-12-30T09:33:03"/>
    <x v="0"/>
    <x v="1"/>
    <x v="1"/>
    <x v="3"/>
    <x v="3706"/>
    <n v="1"/>
  </r>
  <r>
    <n v="338221"/>
    <d v="2014-06-23T00:00:00"/>
    <d v="1899-12-30T09:31:48"/>
    <x v="0"/>
    <x v="1"/>
    <x v="1"/>
    <x v="3"/>
    <x v="3707"/>
    <n v="1"/>
  </r>
  <r>
    <n v="394323"/>
    <d v="2014-06-25T00:00:00"/>
    <d v="1899-12-30T17:56:43"/>
    <x v="0"/>
    <x v="0"/>
    <x v="1"/>
    <x v="12"/>
    <x v="3708"/>
    <n v="1"/>
  </r>
  <r>
    <n v="583920"/>
    <d v="2014-06-25T00:00:00"/>
    <d v="1899-12-30T17:57:43"/>
    <x v="0"/>
    <x v="0"/>
    <x v="1"/>
    <x v="12"/>
    <x v="3709"/>
    <n v="1"/>
  </r>
  <r>
    <n v="849885"/>
    <d v="2014-06-30T00:00:00"/>
    <d v="1899-12-30T15:43:31"/>
    <x v="0"/>
    <x v="0"/>
    <x v="1"/>
    <x v="7"/>
    <x v="3710"/>
    <n v="1"/>
  </r>
  <r>
    <n v="540241"/>
    <d v="2014-07-04T00:00:00"/>
    <d v="1899-12-30T15:09:04"/>
    <x v="0"/>
    <x v="0"/>
    <x v="1"/>
    <x v="3"/>
    <x v="3711"/>
    <n v="1"/>
  </r>
  <r>
    <n v="491692"/>
    <d v="2014-05-05T00:00:00"/>
    <d v="1899-12-30T09:33:22"/>
    <x v="1"/>
    <x v="1"/>
    <x v="0"/>
    <x v="12"/>
    <x v="3712"/>
    <n v="0"/>
  </r>
  <r>
    <n v="715095"/>
    <d v="2014-05-05T00:00:00"/>
    <d v="1899-12-30T19:26:14"/>
    <x v="0"/>
    <x v="0"/>
    <x v="1"/>
    <x v="3"/>
    <x v="3713"/>
    <n v="1"/>
  </r>
  <r>
    <n v="188572"/>
    <d v="2014-07-22T00:00:00"/>
    <d v="1899-12-30T09:33:22"/>
    <x v="0"/>
    <x v="0"/>
    <x v="1"/>
    <x v="3"/>
    <x v="3714"/>
    <n v="1"/>
  </r>
  <r>
    <n v="836201"/>
    <d v="2014-06-04T00:00:00"/>
    <d v="1899-12-30T09:32:07"/>
    <x v="0"/>
    <x v="1"/>
    <x v="0"/>
    <x v="12"/>
    <x v="3715"/>
    <n v="1"/>
  </r>
  <r>
    <n v="399899"/>
    <d v="2014-06-04T00:00:00"/>
    <d v="1899-12-30T09:32:40"/>
    <x v="0"/>
    <x v="0"/>
    <x v="0"/>
    <x v="12"/>
    <x v="3716"/>
    <n v="1"/>
  </r>
  <r>
    <n v="799492"/>
    <d v="2014-06-04T00:00:00"/>
    <d v="1899-12-30T09:32:05"/>
    <x v="0"/>
    <x v="2"/>
    <x v="0"/>
    <x v="12"/>
    <x v="3717"/>
    <n v="1"/>
  </r>
  <r>
    <n v="410407"/>
    <d v="2014-06-27T00:00:00"/>
    <d v="1899-12-30T11:31:48"/>
    <x v="1"/>
    <x v="0"/>
    <x v="0"/>
    <x v="12"/>
    <x v="3718"/>
    <n v="0"/>
  </r>
  <r>
    <n v="86558"/>
    <d v="2014-05-01T00:00:00"/>
    <d v="1899-12-30T17:34:44"/>
    <x v="0"/>
    <x v="0"/>
    <x v="1"/>
    <x v="8"/>
    <x v="3719"/>
    <n v="1"/>
  </r>
  <r>
    <n v="968366"/>
    <d v="2014-05-02T00:00:00"/>
    <d v="1899-12-30T17:15:52"/>
    <x v="0"/>
    <x v="0"/>
    <x v="5"/>
    <x v="6"/>
    <x v="3720"/>
    <n v="1"/>
  </r>
  <r>
    <n v="962795"/>
    <d v="2014-05-13T00:00:00"/>
    <d v="1899-12-30T18:57:01"/>
    <x v="0"/>
    <x v="0"/>
    <x v="5"/>
    <x v="1"/>
    <x v="3721"/>
    <n v="1"/>
  </r>
  <r>
    <n v="599645"/>
    <d v="2014-06-05T00:00:00"/>
    <d v="1899-12-30T09:31:02"/>
    <x v="1"/>
    <x v="0"/>
    <x v="5"/>
    <x v="1"/>
    <x v="3722"/>
    <n v="0"/>
  </r>
  <r>
    <n v="970537"/>
    <d v="2014-06-05T00:00:00"/>
    <d v="1899-12-30T09:32:28"/>
    <x v="1"/>
    <x v="1"/>
    <x v="5"/>
    <x v="1"/>
    <x v="3723"/>
    <n v="0"/>
  </r>
  <r>
    <n v="597166"/>
    <d v="2014-06-10T00:00:00"/>
    <d v="1899-12-30T08:09:55"/>
    <x v="1"/>
    <x v="0"/>
    <x v="5"/>
    <x v="1"/>
    <x v="3724"/>
    <n v="0"/>
  </r>
  <r>
    <n v="268141"/>
    <d v="2014-06-10T00:00:00"/>
    <d v="1899-12-30T08:10:37"/>
    <x v="1"/>
    <x v="1"/>
    <x v="5"/>
    <x v="1"/>
    <x v="3725"/>
    <n v="0"/>
  </r>
  <r>
    <n v="150743"/>
    <d v="2014-06-11T00:00:00"/>
    <d v="1899-12-30T14:49:38"/>
    <x v="0"/>
    <x v="1"/>
    <x v="5"/>
    <x v="1"/>
    <x v="1169"/>
    <n v="1"/>
  </r>
  <r>
    <n v="140184"/>
    <d v="2014-06-11T00:00:00"/>
    <d v="1899-12-30T14:50:44"/>
    <x v="0"/>
    <x v="0"/>
    <x v="5"/>
    <x v="1"/>
    <x v="3726"/>
    <n v="1"/>
  </r>
  <r>
    <n v="935507"/>
    <d v="2014-06-12T00:00:00"/>
    <d v="1899-12-30T12:08:40"/>
    <x v="1"/>
    <x v="0"/>
    <x v="5"/>
    <x v="1"/>
    <x v="3727"/>
    <n v="0"/>
  </r>
  <r>
    <n v="314773"/>
    <d v="2014-06-12T00:00:00"/>
    <d v="1899-12-30T12:10:33"/>
    <x v="1"/>
    <x v="0"/>
    <x v="5"/>
    <x v="1"/>
    <x v="3728"/>
    <n v="0"/>
  </r>
  <r>
    <n v="460232"/>
    <d v="2014-08-14T00:00:00"/>
    <d v="1899-12-30T09:33:36"/>
    <x v="1"/>
    <x v="0"/>
    <x v="5"/>
    <x v="12"/>
    <x v="3729"/>
    <n v="0"/>
  </r>
  <r>
    <n v="117720"/>
    <d v="2014-08-19T00:00:00"/>
    <d v="1899-12-30T18:18:24"/>
    <x v="0"/>
    <x v="0"/>
    <x v="5"/>
    <x v="12"/>
    <x v="3730"/>
    <n v="1"/>
  </r>
  <r>
    <n v="74315"/>
    <d v="2014-08-19T00:00:00"/>
    <d v="1899-12-30T18:18:49"/>
    <x v="1"/>
    <x v="1"/>
    <x v="5"/>
    <x v="12"/>
    <x v="3731"/>
    <n v="0"/>
  </r>
  <r>
    <n v="595366"/>
    <d v="2014-08-21T00:00:00"/>
    <d v="1899-12-30T09:33:20"/>
    <x v="1"/>
    <x v="0"/>
    <x v="5"/>
    <x v="12"/>
    <x v="3732"/>
    <n v="0"/>
  </r>
  <r>
    <n v="392430"/>
    <d v="2014-08-30T00:00:00"/>
    <d v="1899-12-30T08:12:01"/>
    <x v="0"/>
    <x v="0"/>
    <x v="5"/>
    <x v="12"/>
    <x v="3733"/>
    <n v="1"/>
  </r>
  <r>
    <n v="135861"/>
    <d v="2014-08-30T00:00:00"/>
    <d v="1899-12-30T08:14:50"/>
    <x v="0"/>
    <x v="0"/>
    <x v="5"/>
    <x v="12"/>
    <x v="3734"/>
    <n v="1"/>
  </r>
  <r>
    <n v="111755"/>
    <d v="2014-08-30T00:00:00"/>
    <d v="1899-12-30T08:15:18"/>
    <x v="0"/>
    <x v="1"/>
    <x v="5"/>
    <x v="12"/>
    <x v="3735"/>
    <n v="1"/>
  </r>
  <r>
    <n v="846037"/>
    <d v="2014-05-22T00:00:00"/>
    <d v="1899-12-30T15:21:20"/>
    <x v="1"/>
    <x v="2"/>
    <x v="2"/>
    <x v="1"/>
    <x v="3736"/>
    <n v="0"/>
  </r>
  <r>
    <n v="389356"/>
    <d v="2014-05-14T00:00:00"/>
    <d v="1899-12-30T16:58:27"/>
    <x v="1"/>
    <x v="1"/>
    <x v="1"/>
    <x v="6"/>
    <x v="3737"/>
    <n v="0"/>
  </r>
  <r>
    <n v="544804"/>
    <d v="2014-06-02T00:00:00"/>
    <d v="1899-12-30T10:18:47"/>
    <x v="1"/>
    <x v="0"/>
    <x v="1"/>
    <x v="6"/>
    <x v="3738"/>
    <n v="0"/>
  </r>
  <r>
    <n v="581823"/>
    <d v="2014-06-03T00:00:00"/>
    <d v="1899-12-30T13:28:46"/>
    <x v="0"/>
    <x v="0"/>
    <x v="1"/>
    <x v="6"/>
    <x v="3739"/>
    <n v="1"/>
  </r>
  <r>
    <n v="162502"/>
    <d v="2014-06-03T00:00:00"/>
    <d v="1899-12-30T19:13:06"/>
    <x v="0"/>
    <x v="0"/>
    <x v="1"/>
    <x v="6"/>
    <x v="3740"/>
    <n v="1"/>
  </r>
  <r>
    <n v="752842"/>
    <d v="2014-06-06T00:00:00"/>
    <d v="1899-12-30T19:33:06"/>
    <x v="0"/>
    <x v="1"/>
    <x v="1"/>
    <x v="6"/>
    <x v="3741"/>
    <n v="1"/>
  </r>
  <r>
    <n v="668210"/>
    <d v="2014-06-06T00:00:00"/>
    <d v="1899-12-30T19:36:46"/>
    <x v="1"/>
    <x v="1"/>
    <x v="1"/>
    <x v="6"/>
    <x v="3742"/>
    <n v="0"/>
  </r>
  <r>
    <n v="807867"/>
    <d v="2014-06-13T00:00:00"/>
    <d v="1899-12-30T17:02:57"/>
    <x v="1"/>
    <x v="0"/>
    <x v="1"/>
    <x v="6"/>
    <x v="3743"/>
    <n v="0"/>
  </r>
  <r>
    <n v="490961"/>
    <d v="2014-06-13T00:00:00"/>
    <d v="1899-12-30T17:04:05"/>
    <x v="0"/>
    <x v="0"/>
    <x v="1"/>
    <x v="6"/>
    <x v="3744"/>
    <n v="1"/>
  </r>
  <r>
    <n v="775320"/>
    <d v="2014-06-13T00:00:00"/>
    <d v="1899-12-30T17:04:31"/>
    <x v="0"/>
    <x v="0"/>
    <x v="1"/>
    <x v="6"/>
    <x v="3745"/>
    <n v="1"/>
  </r>
  <r>
    <n v="995000"/>
    <d v="2014-06-13T00:00:00"/>
    <d v="1899-12-30T17:04:58"/>
    <x v="1"/>
    <x v="0"/>
    <x v="1"/>
    <x v="6"/>
    <x v="3746"/>
    <n v="0"/>
  </r>
  <r>
    <n v="92908"/>
    <d v="2014-06-27T00:00:00"/>
    <d v="1899-12-30T13:05:39"/>
    <x v="0"/>
    <x v="0"/>
    <x v="1"/>
    <x v="6"/>
    <x v="3747"/>
    <n v="1"/>
  </r>
  <r>
    <n v="410576"/>
    <d v="2014-06-27T00:00:00"/>
    <d v="1899-12-30T13:06:08"/>
    <x v="0"/>
    <x v="1"/>
    <x v="1"/>
    <x v="6"/>
    <x v="3748"/>
    <n v="1"/>
  </r>
  <r>
    <n v="445934"/>
    <d v="2014-06-27T00:00:00"/>
    <d v="1899-12-30T13:12:34"/>
    <x v="0"/>
    <x v="1"/>
    <x v="1"/>
    <x v="6"/>
    <x v="3749"/>
    <n v="1"/>
  </r>
  <r>
    <n v="489709"/>
    <d v="2014-06-27T00:00:00"/>
    <d v="1899-12-30T13:13:05"/>
    <x v="1"/>
    <x v="1"/>
    <x v="1"/>
    <x v="6"/>
    <x v="3750"/>
    <n v="0"/>
  </r>
  <r>
    <n v="347050"/>
    <d v="2014-08-29T00:00:00"/>
    <d v="1899-12-30T09:34:07"/>
    <x v="0"/>
    <x v="1"/>
    <x v="1"/>
    <x v="6"/>
    <x v="3751"/>
    <n v="1"/>
  </r>
  <r>
    <n v="402395"/>
    <d v="2014-08-29T00:00:00"/>
    <d v="1899-12-30T09:34:36"/>
    <x v="0"/>
    <x v="0"/>
    <x v="1"/>
    <x v="6"/>
    <x v="3752"/>
    <n v="1"/>
  </r>
  <r>
    <n v="714920"/>
    <d v="2014-07-15T00:00:00"/>
    <d v="1899-12-30T14:28:16"/>
    <x v="0"/>
    <x v="2"/>
    <x v="1"/>
    <x v="12"/>
    <x v="2091"/>
    <n v="1"/>
  </r>
  <r>
    <n v="111014"/>
    <d v="2014-07-28T00:00:00"/>
    <d v="1899-12-30T09:31:53"/>
    <x v="1"/>
    <x v="0"/>
    <x v="1"/>
    <x v="12"/>
    <x v="3753"/>
    <n v="0"/>
  </r>
  <r>
    <n v="455088"/>
    <d v="2014-05-19T00:00:00"/>
    <d v="1899-12-30T09:32:10"/>
    <x v="1"/>
    <x v="2"/>
    <x v="1"/>
    <x v="5"/>
    <x v="3754"/>
    <n v="0"/>
  </r>
  <r>
    <n v="345724"/>
    <d v="2014-05-19T00:00:00"/>
    <d v="1899-12-30T09:33:44"/>
    <x v="1"/>
    <x v="2"/>
    <x v="1"/>
    <x v="5"/>
    <x v="3755"/>
    <n v="0"/>
  </r>
  <r>
    <n v="280171"/>
    <d v="2014-05-19T00:00:00"/>
    <d v="1899-12-30T09:34:09"/>
    <x v="1"/>
    <x v="2"/>
    <x v="1"/>
    <x v="5"/>
    <x v="3756"/>
    <n v="0"/>
  </r>
  <r>
    <n v="174611"/>
    <d v="2014-05-30T00:00:00"/>
    <d v="1899-12-30T23:38:24"/>
    <x v="1"/>
    <x v="0"/>
    <x v="1"/>
    <x v="5"/>
    <x v="3757"/>
    <n v="0"/>
  </r>
  <r>
    <n v="192049"/>
    <d v="2014-08-13T00:00:00"/>
    <d v="1899-12-30T16:03:05"/>
    <x v="0"/>
    <x v="0"/>
    <x v="1"/>
    <x v="5"/>
    <x v="3758"/>
    <n v="1"/>
  </r>
  <r>
    <n v="489111"/>
    <d v="2014-08-13T00:00:00"/>
    <d v="1899-12-30T16:03:35"/>
    <x v="0"/>
    <x v="0"/>
    <x v="1"/>
    <x v="5"/>
    <x v="3759"/>
    <n v="1"/>
  </r>
  <r>
    <n v="81510"/>
    <d v="2014-06-05T00:00:00"/>
    <d v="1899-12-30T14:54:10"/>
    <x v="0"/>
    <x v="0"/>
    <x v="2"/>
    <x v="12"/>
    <x v="3760"/>
    <n v="1"/>
  </r>
  <r>
    <n v="118276"/>
    <d v="2014-07-08T00:00:00"/>
    <d v="1899-12-30T16:50:44"/>
    <x v="1"/>
    <x v="1"/>
    <x v="2"/>
    <x v="12"/>
    <x v="3761"/>
    <n v="0"/>
  </r>
  <r>
    <n v="910160"/>
    <d v="2014-07-08T00:00:00"/>
    <d v="1899-12-30T16:51:40"/>
    <x v="1"/>
    <x v="1"/>
    <x v="2"/>
    <x v="12"/>
    <x v="3762"/>
    <n v="0"/>
  </r>
  <r>
    <n v="804019"/>
    <d v="2014-07-08T00:00:00"/>
    <d v="1899-12-30T16:52:43"/>
    <x v="0"/>
    <x v="1"/>
    <x v="2"/>
    <x v="12"/>
    <x v="3763"/>
    <n v="1"/>
  </r>
  <r>
    <n v="402580"/>
    <d v="2014-07-28T00:00:00"/>
    <d v="1899-12-30T09:34:35"/>
    <x v="0"/>
    <x v="1"/>
    <x v="0"/>
    <x v="3"/>
    <x v="3764"/>
    <n v="1"/>
  </r>
  <r>
    <n v="574351"/>
    <d v="2014-08-14T00:00:00"/>
    <d v="1899-12-30T10:02:48"/>
    <x v="0"/>
    <x v="0"/>
    <x v="0"/>
    <x v="3"/>
    <x v="3765"/>
    <n v="1"/>
  </r>
  <r>
    <n v="760336"/>
    <d v="2014-08-15T00:00:00"/>
    <d v="1899-12-30T04:20:35"/>
    <x v="0"/>
    <x v="0"/>
    <x v="0"/>
    <x v="3"/>
    <x v="3766"/>
    <n v="1"/>
  </r>
  <r>
    <n v="647782"/>
    <d v="2014-07-21T00:00:00"/>
    <d v="1899-12-30T09:33:43"/>
    <x v="1"/>
    <x v="0"/>
    <x v="5"/>
    <x v="6"/>
    <x v="3767"/>
    <n v="0"/>
  </r>
  <r>
    <n v="654173"/>
    <d v="2014-07-22T00:00:00"/>
    <d v="1899-12-30T18:11:47"/>
    <x v="0"/>
    <x v="1"/>
    <x v="5"/>
    <x v="6"/>
    <x v="3768"/>
    <n v="1"/>
  </r>
  <r>
    <n v="723768"/>
    <d v="2014-07-22T00:00:00"/>
    <d v="1899-12-30T18:12:15"/>
    <x v="0"/>
    <x v="1"/>
    <x v="5"/>
    <x v="6"/>
    <x v="3769"/>
    <n v="1"/>
  </r>
  <r>
    <n v="38475"/>
    <d v="2014-07-22T00:00:00"/>
    <d v="1899-12-30T18:13:50"/>
    <x v="1"/>
    <x v="1"/>
    <x v="5"/>
    <x v="6"/>
    <x v="3770"/>
    <n v="0"/>
  </r>
  <r>
    <n v="796703"/>
    <d v="2014-08-07T00:00:00"/>
    <d v="1899-12-30T17:28:55"/>
    <x v="0"/>
    <x v="1"/>
    <x v="5"/>
    <x v="6"/>
    <x v="3771"/>
    <n v="1"/>
  </r>
  <r>
    <n v="707194"/>
    <d v="2014-08-08T00:00:00"/>
    <d v="1899-12-30T13:12:50"/>
    <x v="1"/>
    <x v="0"/>
    <x v="5"/>
    <x v="6"/>
    <x v="3772"/>
    <n v="0"/>
  </r>
  <r>
    <n v="815305"/>
    <d v="2014-08-15T00:00:00"/>
    <d v="1899-12-30T16:15:08"/>
    <x v="1"/>
    <x v="0"/>
    <x v="5"/>
    <x v="6"/>
    <x v="3773"/>
    <n v="0"/>
  </r>
  <r>
    <n v="838148"/>
    <d v="2014-08-15T00:00:00"/>
    <d v="1899-12-30T16:15:30"/>
    <x v="1"/>
    <x v="1"/>
    <x v="5"/>
    <x v="6"/>
    <x v="3774"/>
    <n v="0"/>
  </r>
  <r>
    <n v="656362"/>
    <d v="2014-08-15T00:00:00"/>
    <d v="1899-12-30T16:18:54"/>
    <x v="1"/>
    <x v="1"/>
    <x v="5"/>
    <x v="6"/>
    <x v="3775"/>
    <n v="0"/>
  </r>
  <r>
    <n v="632753"/>
    <d v="2014-08-15T00:00:00"/>
    <d v="1899-12-30T16:20:48"/>
    <x v="1"/>
    <x v="1"/>
    <x v="5"/>
    <x v="6"/>
    <x v="3776"/>
    <n v="0"/>
  </r>
  <r>
    <n v="213937"/>
    <d v="2014-08-26T00:00:00"/>
    <d v="1899-12-30T13:15:03"/>
    <x v="1"/>
    <x v="1"/>
    <x v="5"/>
    <x v="6"/>
    <x v="3777"/>
    <n v="0"/>
  </r>
  <r>
    <n v="839265"/>
    <d v="2014-05-05T00:00:00"/>
    <d v="1899-12-30T13:15:57"/>
    <x v="0"/>
    <x v="0"/>
    <x v="1"/>
    <x v="12"/>
    <x v="3778"/>
    <n v="1"/>
  </r>
  <r>
    <n v="934573"/>
    <d v="2014-05-05T00:00:00"/>
    <d v="1899-12-30T13:16:53"/>
    <x v="0"/>
    <x v="1"/>
    <x v="1"/>
    <x v="12"/>
    <x v="3779"/>
    <n v="1"/>
  </r>
  <r>
    <n v="41899"/>
    <d v="2014-05-05T00:00:00"/>
    <d v="1899-12-30T13:19:24"/>
    <x v="0"/>
    <x v="1"/>
    <x v="1"/>
    <x v="12"/>
    <x v="3780"/>
    <n v="1"/>
  </r>
  <r>
    <n v="366947"/>
    <d v="2014-05-06T00:00:00"/>
    <d v="1899-12-30T16:52:55"/>
    <x v="0"/>
    <x v="0"/>
    <x v="1"/>
    <x v="5"/>
    <x v="340"/>
    <n v="1"/>
  </r>
  <r>
    <n v="873768"/>
    <d v="2014-05-06T00:00:00"/>
    <d v="1899-12-30T16:53:28"/>
    <x v="0"/>
    <x v="1"/>
    <x v="1"/>
    <x v="5"/>
    <x v="3781"/>
    <n v="1"/>
  </r>
  <r>
    <n v="823286"/>
    <d v="2014-07-18T00:00:00"/>
    <d v="1899-12-30T13:24:34"/>
    <x v="1"/>
    <x v="1"/>
    <x v="1"/>
    <x v="12"/>
    <x v="3782"/>
    <n v="0"/>
  </r>
  <r>
    <n v="865295"/>
    <d v="2014-07-18T00:00:00"/>
    <d v="1899-12-30T13:25:02"/>
    <x v="1"/>
    <x v="0"/>
    <x v="1"/>
    <x v="12"/>
    <x v="3783"/>
    <n v="0"/>
  </r>
  <r>
    <n v="503622"/>
    <d v="2014-07-18T00:00:00"/>
    <d v="1899-12-30T13:25:55"/>
    <x v="0"/>
    <x v="0"/>
    <x v="1"/>
    <x v="12"/>
    <x v="3784"/>
    <n v="1"/>
  </r>
  <r>
    <n v="697309"/>
    <d v="2014-08-27T00:00:00"/>
    <d v="1899-12-30T19:04:05"/>
    <x v="1"/>
    <x v="0"/>
    <x v="1"/>
    <x v="5"/>
    <x v="3785"/>
    <n v="0"/>
  </r>
  <r>
    <n v="543138"/>
    <d v="2014-05-26T00:00:00"/>
    <d v="1899-12-30T15:56:01"/>
    <x v="0"/>
    <x v="0"/>
    <x v="1"/>
    <x v="1"/>
    <x v="3786"/>
    <n v="1"/>
  </r>
  <r>
    <n v="166850"/>
    <d v="2014-05-30T00:00:00"/>
    <d v="1899-12-30T06:53:49"/>
    <x v="0"/>
    <x v="1"/>
    <x v="1"/>
    <x v="1"/>
    <x v="3787"/>
    <n v="1"/>
  </r>
  <r>
    <n v="710798"/>
    <d v="2014-07-09T00:00:00"/>
    <d v="1899-12-30T09:31:25"/>
    <x v="1"/>
    <x v="0"/>
    <x v="1"/>
    <x v="1"/>
    <x v="3788"/>
    <n v="0"/>
  </r>
  <r>
    <n v="562873"/>
    <d v="2014-07-09T00:00:00"/>
    <d v="1899-12-30T09:34:26"/>
    <x v="0"/>
    <x v="0"/>
    <x v="1"/>
    <x v="1"/>
    <x v="3789"/>
    <n v="1"/>
  </r>
  <r>
    <n v="116216"/>
    <d v="2014-07-09T00:00:00"/>
    <d v="1899-12-30T09:34:59"/>
    <x v="0"/>
    <x v="1"/>
    <x v="1"/>
    <x v="1"/>
    <x v="3790"/>
    <n v="1"/>
  </r>
  <r>
    <n v="213662"/>
    <d v="2014-05-23T00:00:00"/>
    <d v="1899-12-30T16:26:41"/>
    <x v="1"/>
    <x v="0"/>
    <x v="0"/>
    <x v="8"/>
    <x v="3791"/>
    <n v="0"/>
  </r>
  <r>
    <n v="329443"/>
    <d v="2014-05-23T00:00:00"/>
    <d v="1899-12-30T16:28:50"/>
    <x v="1"/>
    <x v="1"/>
    <x v="0"/>
    <x v="8"/>
    <x v="3792"/>
    <n v="0"/>
  </r>
  <r>
    <n v="37098"/>
    <d v="2014-05-23T00:00:00"/>
    <d v="1899-12-30T16:29:23"/>
    <x v="1"/>
    <x v="0"/>
    <x v="0"/>
    <x v="8"/>
    <x v="3793"/>
    <n v="0"/>
  </r>
  <r>
    <n v="65925"/>
    <d v="2014-05-01T00:00:00"/>
    <d v="1899-12-30T14:57:31"/>
    <x v="0"/>
    <x v="1"/>
    <x v="2"/>
    <x v="3"/>
    <x v="3794"/>
    <n v="1"/>
  </r>
  <r>
    <n v="846476"/>
    <d v="2014-05-27T00:00:00"/>
    <d v="1899-12-30T16:06:03"/>
    <x v="0"/>
    <x v="0"/>
    <x v="2"/>
    <x v="3"/>
    <x v="3795"/>
    <n v="1"/>
  </r>
  <r>
    <n v="448790"/>
    <d v="2014-06-10T00:00:00"/>
    <d v="1899-12-30T18:08:19"/>
    <x v="0"/>
    <x v="0"/>
    <x v="2"/>
    <x v="3"/>
    <x v="3796"/>
    <n v="1"/>
  </r>
  <r>
    <n v="727895"/>
    <d v="2014-08-11T00:00:00"/>
    <d v="1899-12-30T13:44:22"/>
    <x v="0"/>
    <x v="2"/>
    <x v="2"/>
    <x v="3"/>
    <x v="3797"/>
    <n v="1"/>
  </r>
  <r>
    <n v="180428"/>
    <d v="2014-08-15T00:00:00"/>
    <d v="1899-12-30T16:02:07"/>
    <x v="0"/>
    <x v="1"/>
    <x v="2"/>
    <x v="3"/>
    <x v="3798"/>
    <n v="1"/>
  </r>
  <r>
    <n v="751086"/>
    <d v="2014-08-15T00:00:00"/>
    <d v="1899-12-30T16:04:16"/>
    <x v="1"/>
    <x v="0"/>
    <x v="2"/>
    <x v="3"/>
    <x v="3799"/>
    <n v="0"/>
  </r>
  <r>
    <n v="259042"/>
    <d v="2014-08-19T00:00:00"/>
    <d v="1899-12-30T18:34:10"/>
    <x v="1"/>
    <x v="1"/>
    <x v="2"/>
    <x v="3"/>
    <x v="3800"/>
    <n v="0"/>
  </r>
  <r>
    <n v="732769"/>
    <d v="2014-08-19T00:00:00"/>
    <d v="1899-12-30T18:35:41"/>
    <x v="1"/>
    <x v="1"/>
    <x v="2"/>
    <x v="3"/>
    <x v="3801"/>
    <n v="0"/>
  </r>
  <r>
    <n v="521689"/>
    <d v="2014-08-19T00:00:00"/>
    <d v="1899-12-30T18:36:38"/>
    <x v="1"/>
    <x v="1"/>
    <x v="2"/>
    <x v="3"/>
    <x v="3802"/>
    <n v="0"/>
  </r>
  <r>
    <n v="822019"/>
    <d v="2014-08-14T00:00:00"/>
    <d v="1899-12-30T10:50:34"/>
    <x v="0"/>
    <x v="1"/>
    <x v="2"/>
    <x v="3"/>
    <x v="3803"/>
    <n v="1"/>
  </r>
  <r>
    <n v="223062"/>
    <d v="2014-08-14T00:00:00"/>
    <d v="1899-12-30T10:51:01"/>
    <x v="1"/>
    <x v="0"/>
    <x v="2"/>
    <x v="3"/>
    <x v="3804"/>
    <n v="0"/>
  </r>
  <r>
    <n v="751533"/>
    <d v="2014-08-14T00:00:00"/>
    <d v="1899-12-30T10:48:36"/>
    <x v="1"/>
    <x v="2"/>
    <x v="2"/>
    <x v="3"/>
    <x v="3805"/>
    <n v="0"/>
  </r>
  <r>
    <n v="713455"/>
    <d v="2014-08-27T00:00:00"/>
    <d v="1899-12-30T09:34:22"/>
    <x v="1"/>
    <x v="0"/>
    <x v="2"/>
    <x v="3"/>
    <x v="3806"/>
    <n v="0"/>
  </r>
  <r>
    <n v="712086"/>
    <d v="2014-08-28T00:00:00"/>
    <d v="1899-12-30T15:43:41"/>
    <x v="0"/>
    <x v="0"/>
    <x v="2"/>
    <x v="3"/>
    <x v="3807"/>
    <n v="1"/>
  </r>
  <r>
    <n v="765652"/>
    <d v="2014-05-30T00:00:00"/>
    <d v="1899-12-30T17:47:04"/>
    <x v="0"/>
    <x v="1"/>
    <x v="7"/>
    <x v="1"/>
    <x v="3808"/>
    <n v="1"/>
  </r>
  <r>
    <n v="605996"/>
    <d v="2014-05-30T00:00:00"/>
    <d v="1899-12-30T17:48:23"/>
    <x v="1"/>
    <x v="1"/>
    <x v="7"/>
    <x v="1"/>
    <x v="3809"/>
    <n v="0"/>
  </r>
  <r>
    <n v="498321"/>
    <d v="2014-05-30T00:00:00"/>
    <d v="1899-12-30T17:46:56"/>
    <x v="0"/>
    <x v="2"/>
    <x v="7"/>
    <x v="1"/>
    <x v="3810"/>
    <n v="1"/>
  </r>
  <r>
    <n v="971400"/>
    <d v="2014-05-02T00:00:00"/>
    <d v="1899-12-30T11:11:55"/>
    <x v="1"/>
    <x v="1"/>
    <x v="4"/>
    <x v="5"/>
    <x v="3811"/>
    <n v="0"/>
  </r>
  <r>
    <n v="311218"/>
    <d v="2014-06-03T00:00:00"/>
    <d v="1899-12-30T16:31:54"/>
    <x v="1"/>
    <x v="0"/>
    <x v="6"/>
    <x v="12"/>
    <x v="3812"/>
    <n v="0"/>
  </r>
  <r>
    <n v="590807"/>
    <d v="2014-06-19T00:00:00"/>
    <d v="1899-12-30T14:34:17"/>
    <x v="0"/>
    <x v="0"/>
    <x v="6"/>
    <x v="12"/>
    <x v="3813"/>
    <n v="1"/>
  </r>
  <r>
    <n v="951578"/>
    <d v="2014-07-02T00:00:00"/>
    <d v="1899-12-30T06:09:20"/>
    <x v="0"/>
    <x v="1"/>
    <x v="6"/>
    <x v="12"/>
    <x v="3814"/>
    <n v="1"/>
  </r>
  <r>
    <n v="389877"/>
    <d v="2014-07-04T00:00:00"/>
    <d v="1899-12-30T19:21:59"/>
    <x v="0"/>
    <x v="0"/>
    <x v="6"/>
    <x v="12"/>
    <x v="3815"/>
    <n v="1"/>
  </r>
  <r>
    <n v="229668"/>
    <d v="2014-05-09T00:00:00"/>
    <d v="1899-12-30T09:34:20"/>
    <x v="1"/>
    <x v="0"/>
    <x v="6"/>
    <x v="12"/>
    <x v="3816"/>
    <n v="0"/>
  </r>
  <r>
    <n v="335797"/>
    <d v="2014-05-09T00:00:00"/>
    <d v="1899-12-30T09:35:14"/>
    <x v="1"/>
    <x v="0"/>
    <x v="6"/>
    <x v="12"/>
    <x v="3817"/>
    <n v="0"/>
  </r>
  <r>
    <n v="579041"/>
    <d v="2014-05-23T00:00:00"/>
    <d v="1899-12-30T09:38:24"/>
    <x v="1"/>
    <x v="0"/>
    <x v="6"/>
    <x v="12"/>
    <x v="3818"/>
    <n v="0"/>
  </r>
  <r>
    <n v="248344"/>
    <d v="2014-05-28T00:00:00"/>
    <d v="1899-12-30T20:41:00"/>
    <x v="1"/>
    <x v="1"/>
    <x v="6"/>
    <x v="12"/>
    <x v="3819"/>
    <n v="0"/>
  </r>
  <r>
    <n v="387963"/>
    <d v="2014-05-28T00:00:00"/>
    <d v="1899-12-30T20:41:24"/>
    <x v="0"/>
    <x v="0"/>
    <x v="6"/>
    <x v="12"/>
    <x v="3820"/>
    <n v="1"/>
  </r>
  <r>
    <n v="657136"/>
    <d v="2014-05-28T00:00:00"/>
    <d v="1899-12-30T20:41:43"/>
    <x v="1"/>
    <x v="0"/>
    <x v="6"/>
    <x v="12"/>
    <x v="3821"/>
    <n v="0"/>
  </r>
  <r>
    <n v="442094"/>
    <d v="2014-05-28T00:00:00"/>
    <d v="1899-12-30T20:42:44"/>
    <x v="0"/>
    <x v="0"/>
    <x v="6"/>
    <x v="12"/>
    <x v="3822"/>
    <n v="1"/>
  </r>
  <r>
    <n v="486905"/>
    <d v="2014-05-28T00:00:00"/>
    <d v="1899-12-30T20:44:40"/>
    <x v="1"/>
    <x v="0"/>
    <x v="6"/>
    <x v="12"/>
    <x v="3823"/>
    <n v="0"/>
  </r>
  <r>
    <n v="464509"/>
    <d v="2014-06-12T00:00:00"/>
    <d v="1899-12-30T12:32:29"/>
    <x v="0"/>
    <x v="1"/>
    <x v="6"/>
    <x v="12"/>
    <x v="3824"/>
    <n v="1"/>
  </r>
  <r>
    <n v="791737"/>
    <d v="2014-07-04T00:00:00"/>
    <d v="1899-12-30T00:01:34"/>
    <x v="1"/>
    <x v="1"/>
    <x v="6"/>
    <x v="12"/>
    <x v="3825"/>
    <n v="0"/>
  </r>
  <r>
    <n v="488691"/>
    <d v="2014-07-04T00:00:00"/>
    <d v="1899-12-30T00:04:37"/>
    <x v="1"/>
    <x v="1"/>
    <x v="6"/>
    <x v="12"/>
    <x v="3826"/>
    <n v="0"/>
  </r>
  <r>
    <n v="58937"/>
    <d v="2014-07-04T00:00:00"/>
    <d v="1899-12-30T00:05:38"/>
    <x v="0"/>
    <x v="1"/>
    <x v="6"/>
    <x v="12"/>
    <x v="3827"/>
    <n v="1"/>
  </r>
  <r>
    <n v="437058"/>
    <d v="2014-07-04T00:00:00"/>
    <d v="1899-12-30T00:08:54"/>
    <x v="1"/>
    <x v="1"/>
    <x v="6"/>
    <x v="12"/>
    <x v="3828"/>
    <n v="0"/>
  </r>
  <r>
    <n v="430925"/>
    <d v="2014-07-04T00:00:00"/>
    <d v="1899-12-30T00:05:18"/>
    <x v="0"/>
    <x v="1"/>
    <x v="6"/>
    <x v="12"/>
    <x v="3829"/>
    <n v="1"/>
  </r>
  <r>
    <n v="991451"/>
    <d v="2014-07-04T00:00:00"/>
    <d v="1899-12-30T00:04:14"/>
    <x v="0"/>
    <x v="1"/>
    <x v="6"/>
    <x v="12"/>
    <x v="1058"/>
    <n v="1"/>
  </r>
  <r>
    <n v="642877"/>
    <d v="2014-07-12T00:00:00"/>
    <d v="1899-12-30T18:39:33"/>
    <x v="1"/>
    <x v="0"/>
    <x v="6"/>
    <x v="12"/>
    <x v="3830"/>
    <n v="0"/>
  </r>
  <r>
    <n v="989961"/>
    <d v="2014-07-12T00:00:00"/>
    <d v="1899-12-30T18:39:52"/>
    <x v="1"/>
    <x v="0"/>
    <x v="6"/>
    <x v="12"/>
    <x v="3831"/>
    <n v="0"/>
  </r>
  <r>
    <n v="259269"/>
    <d v="2014-05-27T00:00:00"/>
    <d v="1899-12-30T18:06:21"/>
    <x v="0"/>
    <x v="0"/>
    <x v="0"/>
    <x v="12"/>
    <x v="3832"/>
    <n v="1"/>
  </r>
  <r>
    <n v="202730"/>
    <d v="2014-05-27T00:00:00"/>
    <d v="1899-12-30T18:06:52"/>
    <x v="0"/>
    <x v="1"/>
    <x v="0"/>
    <x v="12"/>
    <x v="3833"/>
    <n v="1"/>
  </r>
  <r>
    <n v="984292"/>
    <d v="2014-06-03T00:00:00"/>
    <d v="1899-12-30T11:00:46"/>
    <x v="1"/>
    <x v="1"/>
    <x v="0"/>
    <x v="12"/>
    <x v="3834"/>
    <n v="0"/>
  </r>
  <r>
    <n v="273112"/>
    <d v="2014-08-22T00:00:00"/>
    <d v="1899-12-30T09:33:15"/>
    <x v="0"/>
    <x v="0"/>
    <x v="0"/>
    <x v="12"/>
    <x v="2351"/>
    <n v="1"/>
  </r>
  <r>
    <n v="830024"/>
    <d v="2014-05-19T00:00:00"/>
    <d v="1899-12-30T09:31:30"/>
    <x v="0"/>
    <x v="0"/>
    <x v="2"/>
    <x v="12"/>
    <x v="3835"/>
    <n v="1"/>
  </r>
  <r>
    <n v="938760"/>
    <d v="2014-07-21T00:00:00"/>
    <d v="1899-12-30T09:31:25"/>
    <x v="0"/>
    <x v="0"/>
    <x v="2"/>
    <x v="12"/>
    <x v="3836"/>
    <n v="1"/>
  </r>
  <r>
    <n v="217754"/>
    <d v="2014-08-06T00:00:00"/>
    <d v="1899-12-30T17:06:54"/>
    <x v="0"/>
    <x v="0"/>
    <x v="2"/>
    <x v="12"/>
    <x v="3837"/>
    <n v="1"/>
  </r>
  <r>
    <n v="353917"/>
    <d v="2014-08-26T00:00:00"/>
    <d v="1899-12-30T16:39:00"/>
    <x v="0"/>
    <x v="0"/>
    <x v="2"/>
    <x v="12"/>
    <x v="3838"/>
    <n v="1"/>
  </r>
  <r>
    <n v="307390"/>
    <d v="2014-08-27T00:00:00"/>
    <d v="1899-12-30T09:23:19"/>
    <x v="0"/>
    <x v="0"/>
    <x v="2"/>
    <x v="12"/>
    <x v="3839"/>
    <n v="1"/>
  </r>
  <r>
    <n v="824047"/>
    <d v="2014-08-05T00:00:00"/>
    <d v="1899-12-30T08:33:25"/>
    <x v="0"/>
    <x v="1"/>
    <x v="0"/>
    <x v="1"/>
    <x v="3840"/>
    <n v="1"/>
  </r>
  <r>
    <n v="99934"/>
    <d v="2014-05-26T00:00:00"/>
    <d v="1899-12-30T09:34:34"/>
    <x v="0"/>
    <x v="1"/>
    <x v="0"/>
    <x v="12"/>
    <x v="3841"/>
    <n v="1"/>
  </r>
  <r>
    <n v="282040"/>
    <d v="2014-05-26T00:00:00"/>
    <d v="1899-12-30T09:35:03"/>
    <x v="1"/>
    <x v="0"/>
    <x v="0"/>
    <x v="12"/>
    <x v="3842"/>
    <n v="0"/>
  </r>
  <r>
    <n v="263166"/>
    <d v="2014-08-01T00:00:00"/>
    <d v="1899-12-30T08:10:46"/>
    <x v="1"/>
    <x v="0"/>
    <x v="0"/>
    <x v="12"/>
    <x v="3843"/>
    <n v="0"/>
  </r>
  <r>
    <n v="232657"/>
    <d v="2014-05-15T00:00:00"/>
    <d v="1899-12-30T13:31:10"/>
    <x v="0"/>
    <x v="0"/>
    <x v="1"/>
    <x v="1"/>
    <x v="3844"/>
    <n v="1"/>
  </r>
  <r>
    <n v="558724"/>
    <d v="2014-05-26T00:00:00"/>
    <d v="1899-12-30T17:38:01"/>
    <x v="1"/>
    <x v="0"/>
    <x v="1"/>
    <x v="1"/>
    <x v="3845"/>
    <n v="0"/>
  </r>
  <r>
    <n v="67488"/>
    <d v="2014-08-04T00:00:00"/>
    <d v="1899-12-30T09:31:35"/>
    <x v="0"/>
    <x v="0"/>
    <x v="1"/>
    <x v="1"/>
    <x v="3846"/>
    <n v="1"/>
  </r>
  <r>
    <n v="640471"/>
    <d v="2014-08-19T00:00:00"/>
    <d v="1899-12-30T17:08:22"/>
    <x v="0"/>
    <x v="2"/>
    <x v="0"/>
    <x v="12"/>
    <x v="3847"/>
    <n v="1"/>
  </r>
  <r>
    <n v="884261"/>
    <d v="2014-08-19T00:00:00"/>
    <d v="1899-12-30T17:09:38"/>
    <x v="1"/>
    <x v="2"/>
    <x v="0"/>
    <x v="12"/>
    <x v="3848"/>
    <n v="0"/>
  </r>
  <r>
    <n v="260828"/>
    <d v="2014-08-19T00:00:00"/>
    <d v="1899-12-30T17:10:30"/>
    <x v="1"/>
    <x v="2"/>
    <x v="0"/>
    <x v="12"/>
    <x v="3849"/>
    <n v="0"/>
  </r>
  <r>
    <n v="695891"/>
    <d v="2014-06-17T00:00:00"/>
    <d v="1899-12-30T16:29:17"/>
    <x v="0"/>
    <x v="1"/>
    <x v="1"/>
    <x v="7"/>
    <x v="3850"/>
    <n v="1"/>
  </r>
  <r>
    <n v="415382"/>
    <d v="2014-06-17T00:00:00"/>
    <d v="1899-12-30T16:31:09"/>
    <x v="0"/>
    <x v="1"/>
    <x v="1"/>
    <x v="7"/>
    <x v="3851"/>
    <n v="1"/>
  </r>
  <r>
    <n v="405152"/>
    <d v="2014-06-17T00:00:00"/>
    <d v="1899-12-30T16:30:55"/>
    <x v="1"/>
    <x v="1"/>
    <x v="1"/>
    <x v="7"/>
    <x v="3852"/>
    <n v="0"/>
  </r>
  <r>
    <n v="922942"/>
    <d v="2014-08-18T00:00:00"/>
    <d v="1899-12-30T09:31:07"/>
    <x v="0"/>
    <x v="0"/>
    <x v="1"/>
    <x v="8"/>
    <x v="3853"/>
    <n v="1"/>
  </r>
  <r>
    <n v="746537"/>
    <d v="2014-08-05T00:00:00"/>
    <d v="1899-12-30T09:33:55"/>
    <x v="0"/>
    <x v="0"/>
    <x v="2"/>
    <x v="3"/>
    <x v="3854"/>
    <n v="1"/>
  </r>
  <r>
    <n v="895640"/>
    <d v="2014-07-09T00:00:00"/>
    <d v="1899-12-30T18:31:45"/>
    <x v="0"/>
    <x v="1"/>
    <x v="5"/>
    <x v="12"/>
    <x v="3855"/>
    <n v="1"/>
  </r>
  <r>
    <n v="735642"/>
    <d v="2014-08-12T00:00:00"/>
    <d v="1899-12-30T16:06:00"/>
    <x v="1"/>
    <x v="1"/>
    <x v="0"/>
    <x v="3"/>
    <x v="3856"/>
    <n v="0"/>
  </r>
  <r>
    <n v="120355"/>
    <d v="2014-05-06T00:00:00"/>
    <d v="1899-12-30T09:31:46"/>
    <x v="1"/>
    <x v="0"/>
    <x v="1"/>
    <x v="3"/>
    <x v="3857"/>
    <n v="0"/>
  </r>
  <r>
    <n v="915403"/>
    <d v="2014-05-06T00:00:00"/>
    <d v="1899-12-30T09:33:17"/>
    <x v="1"/>
    <x v="0"/>
    <x v="1"/>
    <x v="3"/>
    <x v="3858"/>
    <n v="0"/>
  </r>
  <r>
    <n v="218613"/>
    <d v="2014-05-06T00:00:00"/>
    <d v="1899-12-30T09:36:33"/>
    <x v="0"/>
    <x v="0"/>
    <x v="1"/>
    <x v="3"/>
    <x v="3859"/>
    <n v="1"/>
  </r>
  <r>
    <n v="525791"/>
    <d v="2014-05-16T00:00:00"/>
    <d v="1899-12-30T07:34:36"/>
    <x v="0"/>
    <x v="0"/>
    <x v="1"/>
    <x v="3"/>
    <x v="3860"/>
    <n v="1"/>
  </r>
  <r>
    <n v="665191"/>
    <d v="2014-05-16T00:00:00"/>
    <d v="1899-12-30T07:35:20"/>
    <x v="0"/>
    <x v="0"/>
    <x v="1"/>
    <x v="3"/>
    <x v="3861"/>
    <n v="1"/>
  </r>
  <r>
    <n v="461695"/>
    <d v="2014-06-04T00:00:00"/>
    <d v="1899-12-30T15:50:59"/>
    <x v="1"/>
    <x v="0"/>
    <x v="1"/>
    <x v="6"/>
    <x v="3862"/>
    <n v="0"/>
  </r>
  <r>
    <n v="25761"/>
    <d v="2014-06-04T00:00:00"/>
    <d v="1899-12-30T15:53:44"/>
    <x v="0"/>
    <x v="0"/>
    <x v="1"/>
    <x v="6"/>
    <x v="3863"/>
    <n v="1"/>
  </r>
  <r>
    <n v="511313"/>
    <d v="2014-06-25T00:00:00"/>
    <d v="1899-12-30T14:13:50"/>
    <x v="1"/>
    <x v="0"/>
    <x v="1"/>
    <x v="3"/>
    <x v="3864"/>
    <n v="0"/>
  </r>
  <r>
    <n v="327673"/>
    <d v="2014-06-25T00:00:00"/>
    <d v="1899-12-30T14:14:18"/>
    <x v="1"/>
    <x v="0"/>
    <x v="1"/>
    <x v="3"/>
    <x v="3865"/>
    <n v="0"/>
  </r>
  <r>
    <n v="130020"/>
    <d v="2014-06-25T00:00:00"/>
    <d v="1899-12-30T14:16:00"/>
    <x v="0"/>
    <x v="0"/>
    <x v="1"/>
    <x v="3"/>
    <x v="3866"/>
    <n v="1"/>
  </r>
  <r>
    <n v="916438"/>
    <d v="2014-06-25T00:00:00"/>
    <d v="1899-12-30T14:34:27"/>
    <x v="1"/>
    <x v="1"/>
    <x v="1"/>
    <x v="3"/>
    <x v="3867"/>
    <n v="0"/>
  </r>
  <r>
    <n v="402937"/>
    <d v="2014-06-25T00:00:00"/>
    <d v="1899-12-30T14:35:12"/>
    <x v="0"/>
    <x v="0"/>
    <x v="1"/>
    <x v="3"/>
    <x v="3868"/>
    <n v="1"/>
  </r>
  <r>
    <n v="637597"/>
    <d v="2014-07-02T00:00:00"/>
    <d v="1899-12-30T10:28:11"/>
    <x v="1"/>
    <x v="1"/>
    <x v="1"/>
    <x v="6"/>
    <x v="3869"/>
    <n v="0"/>
  </r>
  <r>
    <n v="911871"/>
    <d v="2014-07-08T00:00:00"/>
    <d v="1899-12-30T09:34:17"/>
    <x v="0"/>
    <x v="0"/>
    <x v="1"/>
    <x v="3"/>
    <x v="3870"/>
    <n v="1"/>
  </r>
  <r>
    <n v="102217"/>
    <d v="2014-06-17T00:00:00"/>
    <d v="1899-12-30T09:32:00"/>
    <x v="0"/>
    <x v="2"/>
    <x v="1"/>
    <x v="1"/>
    <x v="3871"/>
    <n v="1"/>
  </r>
  <r>
    <n v="151795"/>
    <d v="2014-07-08T00:00:00"/>
    <d v="1899-12-30T16:16:11"/>
    <x v="0"/>
    <x v="1"/>
    <x v="1"/>
    <x v="1"/>
    <x v="3872"/>
    <n v="1"/>
  </r>
  <r>
    <n v="832700"/>
    <d v="2014-07-08T00:00:00"/>
    <d v="1899-12-30T16:12:47"/>
    <x v="1"/>
    <x v="1"/>
    <x v="1"/>
    <x v="1"/>
    <x v="3873"/>
    <n v="0"/>
  </r>
  <r>
    <n v="960256"/>
    <d v="2014-08-11T00:00:00"/>
    <d v="1899-12-30T12:56:31"/>
    <x v="0"/>
    <x v="0"/>
    <x v="1"/>
    <x v="1"/>
    <x v="3874"/>
    <n v="1"/>
  </r>
  <r>
    <n v="530605"/>
    <d v="2014-08-11T00:00:00"/>
    <d v="1899-12-30T12:56:54"/>
    <x v="0"/>
    <x v="1"/>
    <x v="1"/>
    <x v="1"/>
    <x v="3875"/>
    <n v="1"/>
  </r>
  <r>
    <n v="250940"/>
    <d v="2014-08-19T00:00:00"/>
    <d v="1899-12-30T10:08:17"/>
    <x v="1"/>
    <x v="1"/>
    <x v="1"/>
    <x v="1"/>
    <x v="3876"/>
    <n v="0"/>
  </r>
  <r>
    <n v="323612"/>
    <d v="2014-08-19T00:00:00"/>
    <d v="1899-12-30T10:08:06"/>
    <x v="0"/>
    <x v="2"/>
    <x v="1"/>
    <x v="1"/>
    <x v="3877"/>
    <n v="1"/>
  </r>
  <r>
    <n v="345891"/>
    <d v="2014-07-11T00:00:00"/>
    <d v="1899-12-30T19:48:13"/>
    <x v="0"/>
    <x v="1"/>
    <x v="1"/>
    <x v="1"/>
    <x v="3878"/>
    <n v="1"/>
  </r>
  <r>
    <n v="987463"/>
    <d v="2014-07-11T00:00:00"/>
    <d v="1899-12-30T19:49:48"/>
    <x v="0"/>
    <x v="0"/>
    <x v="1"/>
    <x v="1"/>
    <x v="3879"/>
    <n v="1"/>
  </r>
  <r>
    <n v="27372"/>
    <d v="2014-07-18T00:00:00"/>
    <d v="1899-12-30T13:13:50"/>
    <x v="1"/>
    <x v="1"/>
    <x v="1"/>
    <x v="1"/>
    <x v="3880"/>
    <n v="0"/>
  </r>
  <r>
    <n v="695272"/>
    <d v="2014-07-22T00:00:00"/>
    <d v="1899-12-30T09:33:06"/>
    <x v="0"/>
    <x v="0"/>
    <x v="1"/>
    <x v="1"/>
    <x v="3881"/>
    <n v="1"/>
  </r>
  <r>
    <n v="732645"/>
    <d v="2014-05-06T00:00:00"/>
    <d v="1899-12-30T17:01:43"/>
    <x v="0"/>
    <x v="0"/>
    <x v="2"/>
    <x v="1"/>
    <x v="3882"/>
    <n v="1"/>
  </r>
  <r>
    <n v="989119"/>
    <d v="2014-05-06T00:00:00"/>
    <d v="1899-12-30T17:05:01"/>
    <x v="1"/>
    <x v="0"/>
    <x v="2"/>
    <x v="1"/>
    <x v="3883"/>
    <n v="0"/>
  </r>
  <r>
    <n v="880865"/>
    <d v="2014-06-12T00:00:00"/>
    <d v="1899-12-30T09:32:14"/>
    <x v="0"/>
    <x v="0"/>
    <x v="0"/>
    <x v="12"/>
    <x v="3884"/>
    <n v="1"/>
  </r>
  <r>
    <n v="414924"/>
    <d v="2014-07-05T00:00:00"/>
    <d v="1899-12-30T11:11:03"/>
    <x v="1"/>
    <x v="0"/>
    <x v="4"/>
    <x v="12"/>
    <x v="3885"/>
    <n v="0"/>
  </r>
  <r>
    <n v="516982"/>
    <d v="2014-05-01T00:00:00"/>
    <d v="1899-12-30T09:35:25"/>
    <x v="0"/>
    <x v="0"/>
    <x v="1"/>
    <x v="8"/>
    <x v="3886"/>
    <n v="1"/>
  </r>
  <r>
    <n v="91804"/>
    <d v="2014-08-23T00:00:00"/>
    <d v="1899-12-30T08:57:46"/>
    <x v="0"/>
    <x v="1"/>
    <x v="1"/>
    <x v="8"/>
    <x v="3887"/>
    <n v="1"/>
  </r>
  <r>
    <n v="728062"/>
    <d v="2014-08-23T00:00:00"/>
    <d v="1899-12-30T08:58:19"/>
    <x v="1"/>
    <x v="1"/>
    <x v="1"/>
    <x v="8"/>
    <x v="3888"/>
    <n v="0"/>
  </r>
  <r>
    <n v="697180"/>
    <d v="2014-07-10T00:00:00"/>
    <d v="1899-12-30T09:31:41"/>
    <x v="1"/>
    <x v="1"/>
    <x v="0"/>
    <x v="3"/>
    <x v="3889"/>
    <n v="0"/>
  </r>
  <r>
    <n v="245050"/>
    <d v="2014-05-01T00:00:00"/>
    <d v="1899-12-30T10:44:07"/>
    <x v="0"/>
    <x v="0"/>
    <x v="1"/>
    <x v="1"/>
    <x v="3890"/>
    <n v="1"/>
  </r>
  <r>
    <n v="892747"/>
    <d v="2014-05-01T00:00:00"/>
    <d v="1899-12-30T10:46:48"/>
    <x v="0"/>
    <x v="1"/>
    <x v="1"/>
    <x v="1"/>
    <x v="3891"/>
    <n v="1"/>
  </r>
  <r>
    <n v="910415"/>
    <d v="2014-05-01T00:00:00"/>
    <d v="1899-12-30T10:44:12"/>
    <x v="1"/>
    <x v="2"/>
    <x v="1"/>
    <x v="1"/>
    <x v="3892"/>
    <n v="0"/>
  </r>
  <r>
    <n v="410772"/>
    <d v="2014-05-09T00:00:00"/>
    <d v="1899-12-30T17:55:59"/>
    <x v="0"/>
    <x v="0"/>
    <x v="1"/>
    <x v="1"/>
    <x v="3893"/>
    <n v="1"/>
  </r>
  <r>
    <n v="908363"/>
    <d v="2014-05-09T00:00:00"/>
    <d v="1899-12-30T17:57:37"/>
    <x v="0"/>
    <x v="0"/>
    <x v="1"/>
    <x v="1"/>
    <x v="3894"/>
    <n v="1"/>
  </r>
  <r>
    <n v="376260"/>
    <d v="2014-05-09T00:00:00"/>
    <d v="1899-12-30T17:58:11"/>
    <x v="1"/>
    <x v="1"/>
    <x v="1"/>
    <x v="1"/>
    <x v="3895"/>
    <n v="0"/>
  </r>
  <r>
    <n v="651481"/>
    <d v="2014-05-23T00:00:00"/>
    <d v="1899-12-30T11:34:21"/>
    <x v="0"/>
    <x v="0"/>
    <x v="1"/>
    <x v="1"/>
    <x v="3896"/>
    <n v="1"/>
  </r>
  <r>
    <n v="585158"/>
    <d v="2014-05-23T00:00:00"/>
    <d v="1899-12-30T11:31:06"/>
    <x v="1"/>
    <x v="2"/>
    <x v="1"/>
    <x v="1"/>
    <x v="3897"/>
    <n v="0"/>
  </r>
  <r>
    <n v="149668"/>
    <d v="2014-05-30T00:00:00"/>
    <d v="1899-12-30T09:31:55"/>
    <x v="1"/>
    <x v="0"/>
    <x v="5"/>
    <x v="6"/>
    <x v="3898"/>
    <n v="0"/>
  </r>
  <r>
    <n v="708626"/>
    <d v="2014-07-01T00:00:00"/>
    <d v="1899-12-30T12:01:59"/>
    <x v="0"/>
    <x v="0"/>
    <x v="5"/>
    <x v="6"/>
    <x v="3899"/>
    <n v="1"/>
  </r>
  <r>
    <n v="121218"/>
    <d v="2014-06-27T00:00:00"/>
    <d v="1899-12-30T09:31:28"/>
    <x v="1"/>
    <x v="0"/>
    <x v="2"/>
    <x v="12"/>
    <x v="3900"/>
    <n v="0"/>
  </r>
  <r>
    <n v="687891"/>
    <d v="2014-07-04T00:00:00"/>
    <d v="1899-12-30T09:29:40"/>
    <x v="0"/>
    <x v="1"/>
    <x v="2"/>
    <x v="12"/>
    <x v="3901"/>
    <n v="1"/>
  </r>
  <r>
    <n v="100256"/>
    <d v="2014-07-14T00:00:00"/>
    <d v="1899-12-30T16:10:44"/>
    <x v="0"/>
    <x v="1"/>
    <x v="2"/>
    <x v="12"/>
    <x v="3902"/>
    <n v="1"/>
  </r>
  <r>
    <n v="67200"/>
    <d v="2014-07-23T00:00:00"/>
    <d v="1899-12-30T12:11:10"/>
    <x v="0"/>
    <x v="0"/>
    <x v="2"/>
    <x v="12"/>
    <x v="3903"/>
    <n v="1"/>
  </r>
  <r>
    <n v="65620"/>
    <d v="2014-05-16T00:00:00"/>
    <d v="1899-12-30T09:37:10"/>
    <x v="1"/>
    <x v="0"/>
    <x v="1"/>
    <x v="5"/>
    <x v="3904"/>
    <n v="0"/>
  </r>
  <r>
    <n v="820771"/>
    <d v="2014-08-15T00:00:00"/>
    <d v="1899-12-30T09:32:35"/>
    <x v="0"/>
    <x v="0"/>
    <x v="1"/>
    <x v="12"/>
    <x v="3905"/>
    <n v="1"/>
  </r>
  <r>
    <n v="482167"/>
    <d v="2014-05-30T00:00:00"/>
    <d v="1899-12-30T09:31:31"/>
    <x v="1"/>
    <x v="0"/>
    <x v="5"/>
    <x v="12"/>
    <x v="3906"/>
    <n v="0"/>
  </r>
  <r>
    <n v="16292"/>
    <d v="2014-06-06T00:00:00"/>
    <d v="1899-12-30T09:32:39"/>
    <x v="0"/>
    <x v="2"/>
    <x v="5"/>
    <x v="12"/>
    <x v="3907"/>
    <n v="1"/>
  </r>
  <r>
    <n v="62419"/>
    <d v="2014-06-13T00:00:00"/>
    <d v="1899-12-30T09:35:01"/>
    <x v="0"/>
    <x v="0"/>
    <x v="1"/>
    <x v="3"/>
    <x v="3908"/>
    <n v="1"/>
  </r>
  <r>
    <n v="65483"/>
    <d v="2014-05-02T00:00:00"/>
    <d v="1899-12-30T09:32:49"/>
    <x v="0"/>
    <x v="0"/>
    <x v="6"/>
    <x v="1"/>
    <x v="3909"/>
    <n v="1"/>
  </r>
  <r>
    <n v="292732"/>
    <d v="2014-05-29T00:00:00"/>
    <d v="1899-12-30T19:57:03"/>
    <x v="1"/>
    <x v="0"/>
    <x v="0"/>
    <x v="1"/>
    <x v="3910"/>
    <n v="0"/>
  </r>
  <r>
    <n v="461785"/>
    <d v="2014-05-14T00:00:00"/>
    <d v="1899-12-30T08:53:34"/>
    <x v="1"/>
    <x v="1"/>
    <x v="0"/>
    <x v="1"/>
    <x v="3911"/>
    <n v="0"/>
  </r>
  <r>
    <n v="170112"/>
    <d v="2014-05-14T00:00:00"/>
    <d v="1899-12-30T08:54:05"/>
    <x v="0"/>
    <x v="0"/>
    <x v="0"/>
    <x v="1"/>
    <x v="3912"/>
    <n v="1"/>
  </r>
  <r>
    <n v="465549"/>
    <d v="2014-05-15T00:00:00"/>
    <d v="1899-12-30T08:41:13"/>
    <x v="1"/>
    <x v="0"/>
    <x v="0"/>
    <x v="1"/>
    <x v="3913"/>
    <n v="0"/>
  </r>
  <r>
    <n v="69388"/>
    <d v="2014-05-19T00:00:00"/>
    <d v="1899-12-30T15:26:22"/>
    <x v="0"/>
    <x v="0"/>
    <x v="0"/>
    <x v="1"/>
    <x v="3914"/>
    <n v="1"/>
  </r>
  <r>
    <n v="817053"/>
    <d v="2014-05-05T00:00:00"/>
    <d v="1899-12-30T09:32:20"/>
    <x v="0"/>
    <x v="1"/>
    <x v="4"/>
    <x v="6"/>
    <x v="3915"/>
    <n v="1"/>
  </r>
  <r>
    <n v="430921"/>
    <d v="2014-05-12T00:00:00"/>
    <d v="1899-12-30T14:06:11"/>
    <x v="0"/>
    <x v="1"/>
    <x v="4"/>
    <x v="6"/>
    <x v="3916"/>
    <n v="1"/>
  </r>
  <r>
    <n v="581633"/>
    <d v="2014-06-30T00:00:00"/>
    <d v="1899-12-30T19:31:17"/>
    <x v="1"/>
    <x v="1"/>
    <x v="4"/>
    <x v="3"/>
    <x v="3917"/>
    <n v="0"/>
  </r>
  <r>
    <n v="366136"/>
    <d v="2014-07-14T00:00:00"/>
    <d v="1899-12-30T09:31:34"/>
    <x v="1"/>
    <x v="0"/>
    <x v="0"/>
    <x v="5"/>
    <x v="3918"/>
    <n v="0"/>
  </r>
  <r>
    <n v="754743"/>
    <d v="2014-07-17T00:00:00"/>
    <d v="1899-12-30T17:56:53"/>
    <x v="1"/>
    <x v="0"/>
    <x v="0"/>
    <x v="5"/>
    <x v="3919"/>
    <n v="0"/>
  </r>
  <r>
    <n v="925800"/>
    <d v="2014-06-27T00:00:00"/>
    <d v="1899-12-30T10:07:14"/>
    <x v="1"/>
    <x v="1"/>
    <x v="0"/>
    <x v="12"/>
    <x v="3920"/>
    <n v="0"/>
  </r>
  <r>
    <n v="26542"/>
    <d v="2014-05-12T00:00:00"/>
    <d v="1899-12-30T15:55:23"/>
    <x v="0"/>
    <x v="0"/>
    <x v="0"/>
    <x v="12"/>
    <x v="3921"/>
    <n v="1"/>
  </r>
  <r>
    <n v="143411"/>
    <d v="2014-05-12T00:00:00"/>
    <d v="1899-12-30T15:55:54"/>
    <x v="0"/>
    <x v="1"/>
    <x v="0"/>
    <x v="12"/>
    <x v="3922"/>
    <n v="1"/>
  </r>
  <r>
    <n v="173602"/>
    <d v="2014-05-27T00:00:00"/>
    <d v="1899-12-30T09:32:07"/>
    <x v="1"/>
    <x v="0"/>
    <x v="0"/>
    <x v="3"/>
    <x v="868"/>
    <n v="0"/>
  </r>
  <r>
    <n v="337886"/>
    <d v="2014-06-03T00:00:00"/>
    <d v="1899-12-30T09:31:37"/>
    <x v="1"/>
    <x v="0"/>
    <x v="0"/>
    <x v="3"/>
    <x v="3923"/>
    <n v="0"/>
  </r>
  <r>
    <n v="250547"/>
    <d v="2014-06-03T00:00:00"/>
    <d v="1899-12-30T09:32:48"/>
    <x v="0"/>
    <x v="0"/>
    <x v="0"/>
    <x v="3"/>
    <x v="3924"/>
    <n v="1"/>
  </r>
  <r>
    <n v="295117"/>
    <d v="2014-05-07T00:00:00"/>
    <d v="1899-12-30T15:37:18"/>
    <x v="1"/>
    <x v="1"/>
    <x v="2"/>
    <x v="8"/>
    <x v="3925"/>
    <n v="0"/>
  </r>
  <r>
    <n v="218496"/>
    <d v="2014-05-07T00:00:00"/>
    <d v="1899-12-30T15:40:04"/>
    <x v="1"/>
    <x v="1"/>
    <x v="2"/>
    <x v="8"/>
    <x v="3926"/>
    <n v="0"/>
  </r>
  <r>
    <n v="446419"/>
    <d v="2014-07-17T00:00:00"/>
    <d v="1899-12-30T16:10:19"/>
    <x v="0"/>
    <x v="1"/>
    <x v="2"/>
    <x v="1"/>
    <x v="3748"/>
    <n v="1"/>
  </r>
  <r>
    <n v="378793"/>
    <d v="2014-06-25T00:00:00"/>
    <d v="1899-12-30T09:31:31"/>
    <x v="0"/>
    <x v="0"/>
    <x v="5"/>
    <x v="5"/>
    <x v="3927"/>
    <n v="1"/>
  </r>
  <r>
    <n v="591512"/>
    <d v="2014-06-25T00:00:00"/>
    <d v="1899-12-30T21:52:18"/>
    <x v="1"/>
    <x v="0"/>
    <x v="5"/>
    <x v="8"/>
    <x v="3928"/>
    <n v="0"/>
  </r>
  <r>
    <n v="735227"/>
    <d v="2014-08-20T00:00:00"/>
    <d v="1899-12-30T10:34:25"/>
    <x v="1"/>
    <x v="1"/>
    <x v="0"/>
    <x v="6"/>
    <x v="3929"/>
    <n v="0"/>
  </r>
  <r>
    <n v="664799"/>
    <d v="2014-08-20T00:00:00"/>
    <d v="1899-12-30T10:35:07"/>
    <x v="0"/>
    <x v="1"/>
    <x v="0"/>
    <x v="6"/>
    <x v="3930"/>
    <n v="1"/>
  </r>
  <r>
    <n v="352309"/>
    <d v="2014-08-20T00:00:00"/>
    <d v="1899-12-30T10:38:42"/>
    <x v="0"/>
    <x v="1"/>
    <x v="0"/>
    <x v="6"/>
    <x v="3931"/>
    <n v="1"/>
  </r>
  <r>
    <n v="409207"/>
    <d v="2014-08-20T00:00:00"/>
    <d v="1899-12-30T10:41:17"/>
    <x v="0"/>
    <x v="1"/>
    <x v="0"/>
    <x v="6"/>
    <x v="3932"/>
    <n v="1"/>
  </r>
  <r>
    <n v="809649"/>
    <d v="2014-08-20T00:00:00"/>
    <d v="1899-12-30T10:42:21"/>
    <x v="0"/>
    <x v="1"/>
    <x v="0"/>
    <x v="6"/>
    <x v="3933"/>
    <n v="1"/>
  </r>
  <r>
    <n v="174664"/>
    <d v="2014-08-20T00:00:00"/>
    <d v="1899-12-30T10:39:19"/>
    <x v="1"/>
    <x v="1"/>
    <x v="0"/>
    <x v="6"/>
    <x v="3934"/>
    <n v="0"/>
  </r>
  <r>
    <n v="356528"/>
    <d v="2014-08-13T00:00:00"/>
    <d v="1899-12-30T15:49:19"/>
    <x v="1"/>
    <x v="0"/>
    <x v="2"/>
    <x v="3"/>
    <x v="3935"/>
    <n v="0"/>
  </r>
  <r>
    <n v="834222"/>
    <d v="2014-08-14T00:00:00"/>
    <d v="1899-12-30T18:37:55"/>
    <x v="0"/>
    <x v="1"/>
    <x v="2"/>
    <x v="3"/>
    <x v="3936"/>
    <n v="1"/>
  </r>
  <r>
    <n v="137521"/>
    <d v="2014-08-14T00:00:00"/>
    <d v="1899-12-30T18:36:35"/>
    <x v="0"/>
    <x v="1"/>
    <x v="2"/>
    <x v="3"/>
    <x v="3937"/>
    <n v="1"/>
  </r>
  <r>
    <n v="114395"/>
    <d v="2014-05-29T00:00:00"/>
    <d v="1899-12-30T09:34:34"/>
    <x v="1"/>
    <x v="0"/>
    <x v="1"/>
    <x v="3"/>
    <x v="3938"/>
    <n v="0"/>
  </r>
  <r>
    <n v="210709"/>
    <d v="2014-05-09T00:00:00"/>
    <d v="1899-12-30T12:53:50"/>
    <x v="1"/>
    <x v="0"/>
    <x v="1"/>
    <x v="5"/>
    <x v="3939"/>
    <n v="0"/>
  </r>
  <r>
    <n v="411665"/>
    <d v="2014-05-09T00:00:00"/>
    <d v="1899-12-30T12:55:15"/>
    <x v="0"/>
    <x v="1"/>
    <x v="1"/>
    <x v="5"/>
    <x v="3940"/>
    <n v="1"/>
  </r>
  <r>
    <n v="347912"/>
    <d v="2014-06-03T00:00:00"/>
    <d v="1899-12-30T16:34:54"/>
    <x v="0"/>
    <x v="0"/>
    <x v="1"/>
    <x v="5"/>
    <x v="3941"/>
    <n v="1"/>
  </r>
  <r>
    <n v="214457"/>
    <d v="2014-06-09T00:00:00"/>
    <d v="1899-12-30T09:47:23"/>
    <x v="0"/>
    <x v="1"/>
    <x v="1"/>
    <x v="5"/>
    <x v="3942"/>
    <n v="1"/>
  </r>
  <r>
    <n v="47821"/>
    <d v="2014-06-09T00:00:00"/>
    <d v="1899-12-30T09:52:46"/>
    <x v="1"/>
    <x v="1"/>
    <x v="1"/>
    <x v="5"/>
    <x v="3943"/>
    <n v="0"/>
  </r>
  <r>
    <n v="918944"/>
    <d v="2014-06-17T00:00:00"/>
    <d v="1899-12-30T19:46:33"/>
    <x v="0"/>
    <x v="0"/>
    <x v="1"/>
    <x v="5"/>
    <x v="3944"/>
    <n v="1"/>
  </r>
  <r>
    <n v="640586"/>
    <d v="2014-06-26T00:00:00"/>
    <d v="1899-12-30T10:09:59"/>
    <x v="0"/>
    <x v="1"/>
    <x v="1"/>
    <x v="5"/>
    <x v="3945"/>
    <n v="1"/>
  </r>
  <r>
    <n v="518428"/>
    <d v="2014-06-26T00:00:00"/>
    <d v="1899-12-30T10:12:10"/>
    <x v="1"/>
    <x v="1"/>
    <x v="1"/>
    <x v="5"/>
    <x v="3946"/>
    <n v="0"/>
  </r>
  <r>
    <n v="66761"/>
    <d v="2014-05-09T00:00:00"/>
    <d v="1899-12-30T10:20:01"/>
    <x v="1"/>
    <x v="0"/>
    <x v="1"/>
    <x v="1"/>
    <x v="3947"/>
    <n v="0"/>
  </r>
  <r>
    <n v="432788"/>
    <d v="2014-08-28T00:00:00"/>
    <d v="1899-12-30T09:32:42"/>
    <x v="1"/>
    <x v="0"/>
    <x v="1"/>
    <x v="1"/>
    <x v="3948"/>
    <n v="0"/>
  </r>
  <r>
    <n v="878164"/>
    <d v="2014-08-27T00:00:00"/>
    <d v="1899-12-30T07:59:04"/>
    <x v="0"/>
    <x v="0"/>
    <x v="0"/>
    <x v="12"/>
    <x v="3949"/>
    <n v="1"/>
  </r>
  <r>
    <n v="426146"/>
    <d v="2014-05-22T00:00:00"/>
    <d v="1899-12-30T09:37:44"/>
    <x v="1"/>
    <x v="0"/>
    <x v="1"/>
    <x v="12"/>
    <x v="3950"/>
    <n v="0"/>
  </r>
  <r>
    <n v="191579"/>
    <d v="2014-05-02T00:00:00"/>
    <d v="1899-12-30T09:29:13"/>
    <x v="1"/>
    <x v="0"/>
    <x v="5"/>
    <x v="8"/>
    <x v="3951"/>
    <n v="0"/>
  </r>
  <r>
    <n v="780358"/>
    <d v="2014-05-07T00:00:00"/>
    <d v="1899-12-30T15:49:55"/>
    <x v="0"/>
    <x v="0"/>
    <x v="5"/>
    <x v="8"/>
    <x v="3952"/>
    <n v="1"/>
  </r>
  <r>
    <n v="630226"/>
    <d v="2014-05-13T00:00:00"/>
    <d v="1899-12-30T16:54:25"/>
    <x v="0"/>
    <x v="0"/>
    <x v="5"/>
    <x v="8"/>
    <x v="3953"/>
    <n v="1"/>
  </r>
  <r>
    <n v="166022"/>
    <d v="2014-06-06T00:00:00"/>
    <d v="1899-12-30T09:31:50"/>
    <x v="0"/>
    <x v="0"/>
    <x v="0"/>
    <x v="3"/>
    <x v="3954"/>
    <n v="1"/>
  </r>
  <r>
    <n v="258244"/>
    <d v="2014-06-13T00:00:00"/>
    <d v="1899-12-30T09:31:16"/>
    <x v="0"/>
    <x v="0"/>
    <x v="0"/>
    <x v="3"/>
    <x v="3955"/>
    <n v="1"/>
  </r>
  <r>
    <n v="168663"/>
    <d v="2014-05-23T00:00:00"/>
    <d v="1899-12-30T09:32:20"/>
    <x v="1"/>
    <x v="0"/>
    <x v="1"/>
    <x v="6"/>
    <x v="3956"/>
    <n v="0"/>
  </r>
  <r>
    <n v="258521"/>
    <d v="2014-05-23T00:00:00"/>
    <d v="1899-12-30T09:32:52"/>
    <x v="0"/>
    <x v="0"/>
    <x v="1"/>
    <x v="6"/>
    <x v="3957"/>
    <n v="1"/>
  </r>
  <r>
    <n v="368800"/>
    <d v="2014-05-23T00:00:00"/>
    <d v="1899-12-30T09:35:55"/>
    <x v="0"/>
    <x v="1"/>
    <x v="1"/>
    <x v="6"/>
    <x v="3958"/>
    <n v="1"/>
  </r>
  <r>
    <n v="456819"/>
    <d v="2014-05-23T00:00:00"/>
    <d v="1899-12-30T09:37:28"/>
    <x v="0"/>
    <x v="0"/>
    <x v="1"/>
    <x v="6"/>
    <x v="3959"/>
    <n v="1"/>
  </r>
  <r>
    <n v="859916"/>
    <d v="2014-05-23T00:00:00"/>
    <d v="1899-12-30T09:37:54"/>
    <x v="1"/>
    <x v="0"/>
    <x v="1"/>
    <x v="6"/>
    <x v="3156"/>
    <n v="0"/>
  </r>
  <r>
    <n v="816748"/>
    <d v="2014-05-30T00:00:00"/>
    <d v="1899-12-30T09:32:56"/>
    <x v="0"/>
    <x v="0"/>
    <x v="6"/>
    <x v="8"/>
    <x v="3960"/>
    <n v="1"/>
  </r>
  <r>
    <n v="661425"/>
    <d v="2014-05-08T00:00:00"/>
    <d v="1899-12-30T12:25:52"/>
    <x v="1"/>
    <x v="0"/>
    <x v="0"/>
    <x v="8"/>
    <x v="3961"/>
    <n v="0"/>
  </r>
  <r>
    <n v="664247"/>
    <d v="2014-06-13T00:00:00"/>
    <d v="1899-12-30T14:32:06"/>
    <x v="1"/>
    <x v="1"/>
    <x v="2"/>
    <x v="1"/>
    <x v="3962"/>
    <n v="0"/>
  </r>
  <r>
    <n v="12307"/>
    <d v="2014-06-13T00:00:00"/>
    <d v="1899-12-30T14:36:14"/>
    <x v="1"/>
    <x v="1"/>
    <x v="2"/>
    <x v="1"/>
    <x v="3963"/>
    <n v="0"/>
  </r>
  <r>
    <n v="35352"/>
    <d v="2014-08-21T00:00:00"/>
    <d v="1899-12-30T18:11:36"/>
    <x v="1"/>
    <x v="0"/>
    <x v="2"/>
    <x v="1"/>
    <x v="3964"/>
    <n v="0"/>
  </r>
  <r>
    <n v="374498"/>
    <d v="2014-07-04T00:00:00"/>
    <d v="1899-12-30T14:54:02"/>
    <x v="1"/>
    <x v="0"/>
    <x v="2"/>
    <x v="12"/>
    <x v="3965"/>
    <n v="0"/>
  </r>
  <r>
    <n v="163894"/>
    <d v="2014-07-04T00:00:00"/>
    <d v="1899-12-30T14:58:25"/>
    <x v="1"/>
    <x v="0"/>
    <x v="2"/>
    <x v="12"/>
    <x v="3966"/>
    <n v="0"/>
  </r>
  <r>
    <n v="175180"/>
    <d v="2014-07-10T00:00:00"/>
    <d v="1899-12-30T15:28:29"/>
    <x v="0"/>
    <x v="1"/>
    <x v="2"/>
    <x v="12"/>
    <x v="3967"/>
    <n v="1"/>
  </r>
  <r>
    <n v="456871"/>
    <d v="2014-07-10T00:00:00"/>
    <d v="1899-12-30T15:29:09"/>
    <x v="0"/>
    <x v="0"/>
    <x v="2"/>
    <x v="12"/>
    <x v="3968"/>
    <n v="1"/>
  </r>
  <r>
    <n v="677157"/>
    <d v="2014-07-10T00:00:00"/>
    <d v="1899-12-30T15:30:33"/>
    <x v="1"/>
    <x v="1"/>
    <x v="2"/>
    <x v="12"/>
    <x v="3969"/>
    <n v="0"/>
  </r>
  <r>
    <n v="300699"/>
    <d v="2014-07-10T00:00:00"/>
    <d v="1899-12-30T15:26:57"/>
    <x v="1"/>
    <x v="2"/>
    <x v="2"/>
    <x v="12"/>
    <x v="3970"/>
    <n v="0"/>
  </r>
  <r>
    <n v="909743"/>
    <d v="2014-08-13T00:00:00"/>
    <d v="1899-12-30T12:12:25"/>
    <x v="0"/>
    <x v="0"/>
    <x v="2"/>
    <x v="12"/>
    <x v="3971"/>
    <n v="1"/>
  </r>
  <r>
    <n v="193614"/>
    <d v="2014-08-13T00:00:00"/>
    <d v="1899-12-30T12:13:26"/>
    <x v="0"/>
    <x v="0"/>
    <x v="2"/>
    <x v="12"/>
    <x v="3972"/>
    <n v="1"/>
  </r>
  <r>
    <n v="926034"/>
    <d v="2014-05-26T00:00:00"/>
    <d v="1899-12-30T09:33:37"/>
    <x v="0"/>
    <x v="1"/>
    <x v="0"/>
    <x v="7"/>
    <x v="3973"/>
    <n v="1"/>
  </r>
  <r>
    <n v="741464"/>
    <d v="2014-06-05T00:00:00"/>
    <d v="1899-12-30T08:35:42"/>
    <x v="0"/>
    <x v="0"/>
    <x v="0"/>
    <x v="12"/>
    <x v="3974"/>
    <n v="1"/>
  </r>
  <r>
    <n v="218712"/>
    <d v="2014-06-05T00:00:00"/>
    <d v="1899-12-30T08:38:41"/>
    <x v="0"/>
    <x v="1"/>
    <x v="0"/>
    <x v="12"/>
    <x v="3975"/>
    <n v="1"/>
  </r>
  <r>
    <n v="141105"/>
    <d v="2014-06-11T00:00:00"/>
    <d v="1899-12-30T06:19:39"/>
    <x v="0"/>
    <x v="0"/>
    <x v="0"/>
    <x v="7"/>
    <x v="3976"/>
    <n v="1"/>
  </r>
  <r>
    <n v="602859"/>
    <d v="2014-06-19T00:00:00"/>
    <d v="1899-12-30T16:26:45"/>
    <x v="0"/>
    <x v="0"/>
    <x v="0"/>
    <x v="12"/>
    <x v="3977"/>
    <n v="1"/>
  </r>
  <r>
    <n v="888578"/>
    <d v="2014-06-19T00:00:00"/>
    <d v="1899-12-30T16:28:49"/>
    <x v="0"/>
    <x v="1"/>
    <x v="0"/>
    <x v="12"/>
    <x v="3978"/>
    <n v="1"/>
  </r>
  <r>
    <n v="310945"/>
    <d v="2014-06-22T00:00:00"/>
    <d v="1899-12-30T10:14:25"/>
    <x v="0"/>
    <x v="1"/>
    <x v="0"/>
    <x v="7"/>
    <x v="3979"/>
    <n v="1"/>
  </r>
  <r>
    <n v="285962"/>
    <d v="2014-06-22T00:00:00"/>
    <d v="1899-12-30T10:13:04"/>
    <x v="1"/>
    <x v="2"/>
    <x v="0"/>
    <x v="7"/>
    <x v="3980"/>
    <n v="0"/>
  </r>
  <r>
    <n v="336659"/>
    <d v="2014-07-28T00:00:00"/>
    <d v="1899-12-30T09:32:55"/>
    <x v="0"/>
    <x v="0"/>
    <x v="0"/>
    <x v="12"/>
    <x v="3981"/>
    <n v="1"/>
  </r>
  <r>
    <n v="558779"/>
    <d v="2014-07-31T00:00:00"/>
    <d v="1899-12-30T18:24:57"/>
    <x v="0"/>
    <x v="0"/>
    <x v="0"/>
    <x v="12"/>
    <x v="3982"/>
    <n v="1"/>
  </r>
  <r>
    <n v="887671"/>
    <d v="2014-08-01T00:00:00"/>
    <d v="1899-12-30T08:10:37"/>
    <x v="0"/>
    <x v="0"/>
    <x v="0"/>
    <x v="7"/>
    <x v="3983"/>
    <n v="1"/>
  </r>
  <r>
    <n v="985374"/>
    <d v="2014-08-07T00:00:00"/>
    <d v="1899-12-30T13:39:10"/>
    <x v="0"/>
    <x v="0"/>
    <x v="0"/>
    <x v="7"/>
    <x v="3984"/>
    <n v="1"/>
  </r>
  <r>
    <n v="479749"/>
    <d v="2014-08-07T00:00:00"/>
    <d v="1899-12-30T13:42:41"/>
    <x v="0"/>
    <x v="0"/>
    <x v="0"/>
    <x v="7"/>
    <x v="3985"/>
    <n v="1"/>
  </r>
  <r>
    <n v="347974"/>
    <d v="2014-08-07T00:00:00"/>
    <d v="1899-12-30T13:43:22"/>
    <x v="0"/>
    <x v="0"/>
    <x v="0"/>
    <x v="7"/>
    <x v="3986"/>
    <n v="1"/>
  </r>
  <r>
    <n v="946814"/>
    <d v="2014-08-07T00:00:00"/>
    <d v="1899-12-30T13:39:10"/>
    <x v="1"/>
    <x v="1"/>
    <x v="0"/>
    <x v="7"/>
    <x v="3987"/>
    <n v="0"/>
  </r>
  <r>
    <n v="318156"/>
    <d v="2014-08-07T00:00:00"/>
    <d v="1899-12-30T13:39:42"/>
    <x v="0"/>
    <x v="1"/>
    <x v="0"/>
    <x v="7"/>
    <x v="3988"/>
    <n v="1"/>
  </r>
  <r>
    <n v="951232"/>
    <d v="2014-08-08T00:00:00"/>
    <d v="1899-12-30T08:13:55"/>
    <x v="0"/>
    <x v="1"/>
    <x v="0"/>
    <x v="7"/>
    <x v="3989"/>
    <n v="1"/>
  </r>
  <r>
    <n v="44589"/>
    <d v="2014-07-07T00:00:00"/>
    <d v="1899-12-30T09:31:15"/>
    <x v="0"/>
    <x v="0"/>
    <x v="2"/>
    <x v="12"/>
    <x v="3990"/>
    <n v="1"/>
  </r>
  <r>
    <n v="554122"/>
    <d v="2014-08-18T00:00:00"/>
    <d v="1899-12-30T09:33:42"/>
    <x v="0"/>
    <x v="1"/>
    <x v="2"/>
    <x v="12"/>
    <x v="3991"/>
    <n v="1"/>
  </r>
  <r>
    <n v="965739"/>
    <d v="2014-08-18T00:00:00"/>
    <d v="1899-12-30T09:34:55"/>
    <x v="0"/>
    <x v="1"/>
    <x v="2"/>
    <x v="12"/>
    <x v="3992"/>
    <n v="1"/>
  </r>
  <r>
    <n v="340541"/>
    <d v="2014-06-16T00:00:00"/>
    <d v="1899-12-30T09:31:46"/>
    <x v="1"/>
    <x v="0"/>
    <x v="1"/>
    <x v="12"/>
    <x v="3993"/>
    <n v="0"/>
  </r>
  <r>
    <n v="167429"/>
    <d v="2014-06-16T00:00:00"/>
    <d v="1899-12-30T09:32:14"/>
    <x v="1"/>
    <x v="0"/>
    <x v="1"/>
    <x v="12"/>
    <x v="3994"/>
    <n v="0"/>
  </r>
  <r>
    <n v="930315"/>
    <d v="2014-07-14T00:00:00"/>
    <d v="1899-12-30T09:31:11"/>
    <x v="1"/>
    <x v="0"/>
    <x v="1"/>
    <x v="12"/>
    <x v="3995"/>
    <n v="0"/>
  </r>
  <r>
    <n v="738685"/>
    <d v="2014-07-26T00:00:00"/>
    <d v="1899-12-30T13:35:01"/>
    <x v="1"/>
    <x v="0"/>
    <x v="1"/>
    <x v="12"/>
    <x v="3996"/>
    <n v="0"/>
  </r>
  <r>
    <n v="478118"/>
    <d v="2014-05-02T00:00:00"/>
    <d v="1899-12-30T12:09:03"/>
    <x v="0"/>
    <x v="1"/>
    <x v="3"/>
    <x v="3"/>
    <x v="3997"/>
    <n v="1"/>
  </r>
  <r>
    <n v="109968"/>
    <d v="2014-05-02T00:00:00"/>
    <d v="1899-12-30T12:10:25"/>
    <x v="0"/>
    <x v="1"/>
    <x v="3"/>
    <x v="3"/>
    <x v="3998"/>
    <n v="1"/>
  </r>
  <r>
    <n v="182899"/>
    <d v="2014-05-03T00:00:00"/>
    <d v="1899-12-30T17:20:20"/>
    <x v="1"/>
    <x v="1"/>
    <x v="3"/>
    <x v="3"/>
    <x v="3999"/>
    <n v="0"/>
  </r>
  <r>
    <n v="190873"/>
    <d v="2014-07-22T00:00:00"/>
    <d v="1899-12-30T10:09:26"/>
    <x v="0"/>
    <x v="1"/>
    <x v="0"/>
    <x v="12"/>
    <x v="4000"/>
    <n v="1"/>
  </r>
  <r>
    <n v="126341"/>
    <d v="2014-07-25T00:00:00"/>
    <d v="1899-12-30T17:42:10"/>
    <x v="1"/>
    <x v="1"/>
    <x v="0"/>
    <x v="12"/>
    <x v="4001"/>
    <n v="0"/>
  </r>
  <r>
    <n v="516140"/>
    <d v="2014-05-16T00:00:00"/>
    <d v="1899-12-30T15:41:39"/>
    <x v="0"/>
    <x v="1"/>
    <x v="1"/>
    <x v="5"/>
    <x v="4002"/>
    <n v="1"/>
  </r>
  <r>
    <n v="538144"/>
    <d v="2014-05-16T00:00:00"/>
    <d v="1899-12-30T15:42:21"/>
    <x v="0"/>
    <x v="0"/>
    <x v="1"/>
    <x v="5"/>
    <x v="4003"/>
    <n v="1"/>
  </r>
  <r>
    <n v="639391"/>
    <d v="2014-05-16T00:00:00"/>
    <d v="1899-12-30T15:43:36"/>
    <x v="1"/>
    <x v="1"/>
    <x v="1"/>
    <x v="5"/>
    <x v="4004"/>
    <n v="0"/>
  </r>
  <r>
    <n v="201849"/>
    <d v="2014-05-16T00:00:00"/>
    <d v="1899-12-30T15:44:45"/>
    <x v="0"/>
    <x v="0"/>
    <x v="1"/>
    <x v="5"/>
    <x v="4005"/>
    <n v="1"/>
  </r>
  <r>
    <n v="74550"/>
    <d v="2014-07-07T00:00:00"/>
    <d v="1899-12-30T09:34:28"/>
    <x v="1"/>
    <x v="0"/>
    <x v="1"/>
    <x v="5"/>
    <x v="4006"/>
    <n v="0"/>
  </r>
  <r>
    <n v="786697"/>
    <d v="2014-06-24T00:00:00"/>
    <d v="1899-12-30T16:55:27"/>
    <x v="1"/>
    <x v="1"/>
    <x v="3"/>
    <x v="3"/>
    <x v="4007"/>
    <n v="0"/>
  </r>
  <r>
    <n v="937002"/>
    <d v="2014-06-24T00:00:00"/>
    <d v="1899-12-30T16:57:45"/>
    <x v="1"/>
    <x v="1"/>
    <x v="3"/>
    <x v="3"/>
    <x v="4008"/>
    <n v="0"/>
  </r>
  <r>
    <n v="709331"/>
    <d v="2014-06-24T00:00:00"/>
    <d v="1899-12-30T16:58:12"/>
    <x v="1"/>
    <x v="1"/>
    <x v="3"/>
    <x v="3"/>
    <x v="4009"/>
    <n v="0"/>
  </r>
  <r>
    <n v="249297"/>
    <d v="2014-05-13T00:00:00"/>
    <d v="1899-12-30T09:34:41"/>
    <x v="0"/>
    <x v="0"/>
    <x v="2"/>
    <x v="12"/>
    <x v="4010"/>
    <n v="1"/>
  </r>
  <r>
    <n v="119418"/>
    <d v="2014-05-13T00:00:00"/>
    <d v="1899-12-30T09:33:46"/>
    <x v="1"/>
    <x v="1"/>
    <x v="2"/>
    <x v="12"/>
    <x v="928"/>
    <n v="0"/>
  </r>
  <r>
    <n v="636366"/>
    <d v="2014-07-22T00:00:00"/>
    <d v="1899-12-30T14:49:27"/>
    <x v="1"/>
    <x v="0"/>
    <x v="2"/>
    <x v="12"/>
    <x v="4011"/>
    <n v="0"/>
  </r>
  <r>
    <n v="926184"/>
    <d v="2014-05-02T00:00:00"/>
    <d v="1899-12-30T13:57:45"/>
    <x v="0"/>
    <x v="0"/>
    <x v="1"/>
    <x v="12"/>
    <x v="4012"/>
    <n v="1"/>
  </r>
  <r>
    <n v="311962"/>
    <d v="2014-05-02T00:00:00"/>
    <d v="1899-12-30T13:58:21"/>
    <x v="0"/>
    <x v="0"/>
    <x v="1"/>
    <x v="12"/>
    <x v="4013"/>
    <n v="1"/>
  </r>
  <r>
    <n v="847124"/>
    <d v="2014-05-02T00:00:00"/>
    <d v="1899-12-30T14:00:06"/>
    <x v="0"/>
    <x v="1"/>
    <x v="1"/>
    <x v="12"/>
    <x v="4014"/>
    <n v="1"/>
  </r>
  <r>
    <n v="235082"/>
    <d v="2014-05-02T00:00:00"/>
    <d v="1899-12-30T13:58:10"/>
    <x v="0"/>
    <x v="1"/>
    <x v="1"/>
    <x v="12"/>
    <x v="4015"/>
    <n v="1"/>
  </r>
  <r>
    <n v="365644"/>
    <d v="2014-05-12T00:00:00"/>
    <d v="1899-12-30T06:16:02"/>
    <x v="1"/>
    <x v="0"/>
    <x v="1"/>
    <x v="12"/>
    <x v="4016"/>
    <n v="0"/>
  </r>
  <r>
    <n v="347068"/>
    <d v="2014-05-08T00:00:00"/>
    <d v="1899-12-30T15:03:18"/>
    <x v="0"/>
    <x v="0"/>
    <x v="1"/>
    <x v="12"/>
    <x v="4017"/>
    <n v="1"/>
  </r>
  <r>
    <n v="669899"/>
    <d v="2014-07-22T00:00:00"/>
    <d v="1899-12-30T09:35:16"/>
    <x v="0"/>
    <x v="0"/>
    <x v="1"/>
    <x v="12"/>
    <x v="4018"/>
    <n v="1"/>
  </r>
  <r>
    <n v="798412"/>
    <d v="2014-07-22T00:00:00"/>
    <d v="1899-12-30T09:34:43"/>
    <x v="0"/>
    <x v="1"/>
    <x v="1"/>
    <x v="12"/>
    <x v="4019"/>
    <n v="1"/>
  </r>
  <r>
    <n v="388435"/>
    <d v="2014-07-24T00:00:00"/>
    <d v="1899-12-30T23:20:13"/>
    <x v="0"/>
    <x v="0"/>
    <x v="1"/>
    <x v="12"/>
    <x v="4020"/>
    <n v="1"/>
  </r>
  <r>
    <n v="642984"/>
    <d v="2014-07-24T00:00:00"/>
    <d v="1899-12-30T23:22:08"/>
    <x v="0"/>
    <x v="1"/>
    <x v="1"/>
    <x v="12"/>
    <x v="2555"/>
    <n v="1"/>
  </r>
  <r>
    <n v="675956"/>
    <d v="2014-05-27T00:00:00"/>
    <d v="1899-12-30T09:31:28"/>
    <x v="1"/>
    <x v="0"/>
    <x v="1"/>
    <x v="12"/>
    <x v="4021"/>
    <n v="0"/>
  </r>
  <r>
    <n v="294977"/>
    <d v="2014-05-13T00:00:00"/>
    <d v="1899-12-30T09:31:53"/>
    <x v="0"/>
    <x v="0"/>
    <x v="1"/>
    <x v="12"/>
    <x v="4022"/>
    <n v="1"/>
  </r>
  <r>
    <n v="599099"/>
    <d v="2014-05-18T00:00:00"/>
    <d v="1899-12-30T09:48:15"/>
    <x v="1"/>
    <x v="0"/>
    <x v="1"/>
    <x v="12"/>
    <x v="4023"/>
    <n v="0"/>
  </r>
  <r>
    <n v="771721"/>
    <d v="2014-05-18T00:00:00"/>
    <d v="1899-12-30T09:52:43"/>
    <x v="1"/>
    <x v="1"/>
    <x v="1"/>
    <x v="12"/>
    <x v="4024"/>
    <n v="0"/>
  </r>
  <r>
    <n v="704623"/>
    <d v="2014-05-19T00:00:00"/>
    <d v="1899-12-30T09:49:15"/>
    <x v="0"/>
    <x v="0"/>
    <x v="1"/>
    <x v="12"/>
    <x v="2478"/>
    <n v="1"/>
  </r>
  <r>
    <n v="969042"/>
    <d v="2014-05-19T00:00:00"/>
    <d v="1899-12-30T09:49:51"/>
    <x v="0"/>
    <x v="0"/>
    <x v="1"/>
    <x v="12"/>
    <x v="4025"/>
    <n v="1"/>
  </r>
  <r>
    <n v="631605"/>
    <d v="2014-05-13T00:00:00"/>
    <d v="1899-12-30T09:31:39"/>
    <x v="1"/>
    <x v="0"/>
    <x v="6"/>
    <x v="0"/>
    <x v="4026"/>
    <n v="0"/>
  </r>
  <r>
    <n v="968197"/>
    <d v="2014-05-19T00:00:00"/>
    <d v="1899-12-30T10:05:08"/>
    <x v="0"/>
    <x v="0"/>
    <x v="6"/>
    <x v="0"/>
    <x v="4027"/>
    <n v="1"/>
  </r>
  <r>
    <n v="652326"/>
    <d v="2014-06-24T00:00:00"/>
    <d v="1899-12-30T08:06:34"/>
    <x v="0"/>
    <x v="0"/>
    <x v="6"/>
    <x v="0"/>
    <x v="4028"/>
    <n v="1"/>
  </r>
  <r>
    <n v="902094"/>
    <d v="2014-06-24T00:00:00"/>
    <d v="1899-12-30T08:09:44"/>
    <x v="0"/>
    <x v="0"/>
    <x v="6"/>
    <x v="0"/>
    <x v="1209"/>
    <n v="1"/>
  </r>
  <r>
    <n v="510862"/>
    <d v="2014-07-26T00:00:00"/>
    <d v="1899-12-30T17:49:09"/>
    <x v="0"/>
    <x v="0"/>
    <x v="0"/>
    <x v="12"/>
    <x v="4029"/>
    <n v="1"/>
  </r>
  <r>
    <n v="933818"/>
    <d v="2014-07-26T00:00:00"/>
    <d v="1899-12-30T17:51:03"/>
    <x v="1"/>
    <x v="0"/>
    <x v="0"/>
    <x v="12"/>
    <x v="4030"/>
    <n v="0"/>
  </r>
  <r>
    <n v="495076"/>
    <d v="2014-07-26T00:00:00"/>
    <d v="1899-12-30T17:52:28"/>
    <x v="1"/>
    <x v="1"/>
    <x v="0"/>
    <x v="12"/>
    <x v="4031"/>
    <n v="0"/>
  </r>
  <r>
    <n v="627708"/>
    <d v="2014-08-18T00:00:00"/>
    <d v="1899-12-30T19:32:05"/>
    <x v="0"/>
    <x v="1"/>
    <x v="0"/>
    <x v="12"/>
    <x v="4032"/>
    <n v="1"/>
  </r>
  <r>
    <n v="652581"/>
    <d v="2014-08-09T00:00:00"/>
    <d v="1899-12-30T16:06:01"/>
    <x v="1"/>
    <x v="1"/>
    <x v="5"/>
    <x v="1"/>
    <x v="4033"/>
    <n v="0"/>
  </r>
  <r>
    <n v="204014"/>
    <d v="2014-08-09T00:00:00"/>
    <d v="1899-12-30T16:09:00"/>
    <x v="1"/>
    <x v="1"/>
    <x v="5"/>
    <x v="1"/>
    <x v="4034"/>
    <n v="0"/>
  </r>
  <r>
    <n v="122069"/>
    <d v="2014-08-09T00:00:00"/>
    <d v="1899-12-30T16:14:23"/>
    <x v="0"/>
    <x v="0"/>
    <x v="5"/>
    <x v="1"/>
    <x v="4035"/>
    <n v="1"/>
  </r>
  <r>
    <n v="527659"/>
    <d v="2014-06-04T00:00:00"/>
    <d v="1899-12-30T17:09:25"/>
    <x v="0"/>
    <x v="1"/>
    <x v="1"/>
    <x v="6"/>
    <x v="4036"/>
    <n v="1"/>
  </r>
  <r>
    <n v="107783"/>
    <d v="2014-06-21T00:00:00"/>
    <d v="1899-12-30T08:17:21"/>
    <x v="1"/>
    <x v="0"/>
    <x v="1"/>
    <x v="6"/>
    <x v="4037"/>
    <n v="0"/>
  </r>
  <r>
    <n v="31461"/>
    <d v="2014-06-21T00:00:00"/>
    <d v="1899-12-30T08:17:47"/>
    <x v="0"/>
    <x v="0"/>
    <x v="1"/>
    <x v="6"/>
    <x v="4038"/>
    <n v="1"/>
  </r>
  <r>
    <n v="459524"/>
    <d v="2014-05-01T00:00:00"/>
    <d v="1899-12-30T08:33:22"/>
    <x v="0"/>
    <x v="0"/>
    <x v="1"/>
    <x v="8"/>
    <x v="4039"/>
    <n v="1"/>
  </r>
  <r>
    <n v="302245"/>
    <d v="2014-05-06T00:00:00"/>
    <d v="1899-12-30T17:39:17"/>
    <x v="1"/>
    <x v="1"/>
    <x v="1"/>
    <x v="1"/>
    <x v="4040"/>
    <n v="0"/>
  </r>
  <r>
    <n v="275154"/>
    <d v="2014-05-06T00:00:00"/>
    <d v="1899-12-30T17:44:04"/>
    <x v="0"/>
    <x v="1"/>
    <x v="1"/>
    <x v="1"/>
    <x v="4041"/>
    <n v="1"/>
  </r>
  <r>
    <n v="287494"/>
    <d v="2014-05-08T00:00:00"/>
    <d v="1899-12-30T13:03:19"/>
    <x v="0"/>
    <x v="0"/>
    <x v="1"/>
    <x v="8"/>
    <x v="4042"/>
    <n v="1"/>
  </r>
  <r>
    <n v="100435"/>
    <d v="2014-05-10T00:00:00"/>
    <d v="1899-12-30T10:58:39"/>
    <x v="0"/>
    <x v="0"/>
    <x v="1"/>
    <x v="1"/>
    <x v="4043"/>
    <n v="1"/>
  </r>
  <r>
    <n v="134343"/>
    <d v="2014-05-18T00:00:00"/>
    <d v="1899-12-30T15:06:49"/>
    <x v="0"/>
    <x v="1"/>
    <x v="1"/>
    <x v="1"/>
    <x v="4044"/>
    <n v="1"/>
  </r>
  <r>
    <n v="865788"/>
    <d v="2014-05-18T00:00:00"/>
    <d v="1899-12-30T15:13:39"/>
    <x v="0"/>
    <x v="1"/>
    <x v="1"/>
    <x v="1"/>
    <x v="4045"/>
    <n v="1"/>
  </r>
  <r>
    <n v="337965"/>
    <d v="2014-05-18T00:00:00"/>
    <d v="1899-12-30T15:07:32"/>
    <x v="1"/>
    <x v="2"/>
    <x v="1"/>
    <x v="1"/>
    <x v="4046"/>
    <n v="0"/>
  </r>
  <r>
    <n v="811174"/>
    <d v="2014-05-19T00:00:00"/>
    <d v="1899-12-30T14:35:01"/>
    <x v="1"/>
    <x v="0"/>
    <x v="1"/>
    <x v="8"/>
    <x v="4047"/>
    <n v="0"/>
  </r>
  <r>
    <n v="553857"/>
    <d v="2014-05-19T00:00:00"/>
    <d v="1899-12-30T14:36:41"/>
    <x v="0"/>
    <x v="0"/>
    <x v="1"/>
    <x v="8"/>
    <x v="4048"/>
    <n v="1"/>
  </r>
  <r>
    <n v="769485"/>
    <d v="2014-05-02T00:00:00"/>
    <d v="1899-12-30T09:32:20"/>
    <x v="0"/>
    <x v="0"/>
    <x v="1"/>
    <x v="1"/>
    <x v="4049"/>
    <n v="1"/>
  </r>
  <r>
    <n v="944835"/>
    <d v="2014-05-08T00:00:00"/>
    <d v="1899-12-30T17:06:57"/>
    <x v="0"/>
    <x v="0"/>
    <x v="1"/>
    <x v="8"/>
    <x v="135"/>
    <n v="1"/>
  </r>
  <r>
    <n v="541702"/>
    <d v="2014-05-15T00:00:00"/>
    <d v="1899-12-30T07:39:29"/>
    <x v="0"/>
    <x v="0"/>
    <x v="1"/>
    <x v="1"/>
    <x v="4050"/>
    <n v="1"/>
  </r>
  <r>
    <n v="783992"/>
    <d v="2014-05-15T00:00:00"/>
    <d v="1899-12-30T07:37:33"/>
    <x v="1"/>
    <x v="2"/>
    <x v="1"/>
    <x v="1"/>
    <x v="4051"/>
    <n v="0"/>
  </r>
  <r>
    <n v="185279"/>
    <d v="2014-05-15T00:00:00"/>
    <d v="1899-12-30T07:38:04"/>
    <x v="0"/>
    <x v="2"/>
    <x v="1"/>
    <x v="1"/>
    <x v="4052"/>
    <n v="1"/>
  </r>
  <r>
    <n v="948017"/>
    <d v="2014-05-24T00:00:00"/>
    <d v="1899-12-30T09:47:44"/>
    <x v="0"/>
    <x v="0"/>
    <x v="1"/>
    <x v="1"/>
    <x v="4053"/>
    <n v="1"/>
  </r>
  <r>
    <n v="699051"/>
    <d v="2014-05-24T00:00:00"/>
    <d v="1899-12-30T09:48:16"/>
    <x v="1"/>
    <x v="1"/>
    <x v="1"/>
    <x v="1"/>
    <x v="4054"/>
    <n v="0"/>
  </r>
  <r>
    <n v="103836"/>
    <d v="2014-05-24T00:00:00"/>
    <d v="1899-12-30T09:51:13"/>
    <x v="0"/>
    <x v="0"/>
    <x v="1"/>
    <x v="1"/>
    <x v="4055"/>
    <n v="1"/>
  </r>
  <r>
    <n v="206453"/>
    <d v="2014-05-30T00:00:00"/>
    <d v="1899-12-30T14:03:18"/>
    <x v="0"/>
    <x v="0"/>
    <x v="1"/>
    <x v="8"/>
    <x v="4056"/>
    <n v="1"/>
  </r>
  <r>
    <n v="837861"/>
    <d v="2014-05-30T00:00:00"/>
    <d v="1899-12-30T14:04:41"/>
    <x v="0"/>
    <x v="0"/>
    <x v="1"/>
    <x v="8"/>
    <x v="4057"/>
    <n v="1"/>
  </r>
  <r>
    <n v="163162"/>
    <d v="2014-06-06T00:00:00"/>
    <d v="1899-12-30T15:29:48"/>
    <x v="0"/>
    <x v="1"/>
    <x v="1"/>
    <x v="8"/>
    <x v="4058"/>
    <n v="1"/>
  </r>
  <r>
    <n v="550778"/>
    <d v="2014-06-12T00:00:00"/>
    <d v="1899-12-30T08:48:36"/>
    <x v="0"/>
    <x v="1"/>
    <x v="1"/>
    <x v="1"/>
    <x v="4059"/>
    <n v="1"/>
  </r>
  <r>
    <n v="519128"/>
    <d v="2014-06-26T00:00:00"/>
    <d v="1899-12-30T20:11:28"/>
    <x v="1"/>
    <x v="0"/>
    <x v="1"/>
    <x v="8"/>
    <x v="4060"/>
    <n v="0"/>
  </r>
  <r>
    <n v="419081"/>
    <d v="2014-07-08T00:00:00"/>
    <d v="1899-12-30T12:18:44"/>
    <x v="0"/>
    <x v="0"/>
    <x v="1"/>
    <x v="8"/>
    <x v="4061"/>
    <n v="1"/>
  </r>
  <r>
    <n v="716401"/>
    <d v="2014-07-08T00:00:00"/>
    <d v="1899-12-30T12:19:27"/>
    <x v="1"/>
    <x v="0"/>
    <x v="1"/>
    <x v="8"/>
    <x v="4062"/>
    <n v="0"/>
  </r>
  <r>
    <n v="142961"/>
    <d v="2014-07-10T00:00:00"/>
    <d v="1899-12-30T08:51:37"/>
    <x v="1"/>
    <x v="0"/>
    <x v="1"/>
    <x v="8"/>
    <x v="4063"/>
    <n v="0"/>
  </r>
  <r>
    <n v="238407"/>
    <d v="2014-07-10T00:00:00"/>
    <d v="1899-12-30T08:54:03"/>
    <x v="0"/>
    <x v="1"/>
    <x v="1"/>
    <x v="8"/>
    <x v="4064"/>
    <n v="1"/>
  </r>
  <r>
    <n v="240004"/>
    <d v="2014-07-11T00:00:00"/>
    <d v="1899-12-30T09:37:29"/>
    <x v="0"/>
    <x v="1"/>
    <x v="1"/>
    <x v="8"/>
    <x v="4065"/>
    <n v="1"/>
  </r>
  <r>
    <n v="659234"/>
    <d v="2014-08-08T00:00:00"/>
    <d v="1899-12-30T09:32:54"/>
    <x v="1"/>
    <x v="1"/>
    <x v="1"/>
    <x v="1"/>
    <x v="4066"/>
    <n v="0"/>
  </r>
  <r>
    <n v="664101"/>
    <d v="2014-08-08T00:00:00"/>
    <d v="1899-12-30T09:33:56"/>
    <x v="0"/>
    <x v="1"/>
    <x v="1"/>
    <x v="1"/>
    <x v="4067"/>
    <n v="1"/>
  </r>
  <r>
    <n v="184275"/>
    <d v="2014-08-12T00:00:00"/>
    <d v="1899-12-30T09:49:38"/>
    <x v="0"/>
    <x v="0"/>
    <x v="1"/>
    <x v="8"/>
    <x v="4068"/>
    <n v="1"/>
  </r>
  <r>
    <n v="818366"/>
    <d v="2014-08-12T00:00:00"/>
    <d v="1899-12-30T09:50:33"/>
    <x v="0"/>
    <x v="1"/>
    <x v="1"/>
    <x v="8"/>
    <x v="4069"/>
    <n v="1"/>
  </r>
  <r>
    <n v="55833"/>
    <d v="2014-08-23T00:00:00"/>
    <d v="1899-12-30T14:11:00"/>
    <x v="0"/>
    <x v="0"/>
    <x v="1"/>
    <x v="1"/>
    <x v="4070"/>
    <n v="1"/>
  </r>
  <r>
    <n v="603411"/>
    <d v="2014-08-23T00:00:00"/>
    <d v="1899-12-30T14:11:27"/>
    <x v="0"/>
    <x v="1"/>
    <x v="1"/>
    <x v="1"/>
    <x v="4071"/>
    <n v="1"/>
  </r>
  <r>
    <n v="232836"/>
    <d v="2014-08-29T00:00:00"/>
    <d v="1899-12-30T14:19:02"/>
    <x v="1"/>
    <x v="1"/>
    <x v="1"/>
    <x v="1"/>
    <x v="4072"/>
    <n v="0"/>
  </r>
  <r>
    <n v="363571"/>
    <d v="2014-08-29T00:00:00"/>
    <d v="1899-12-30T14:21:24"/>
    <x v="1"/>
    <x v="0"/>
    <x v="1"/>
    <x v="1"/>
    <x v="4073"/>
    <n v="0"/>
  </r>
  <r>
    <n v="58648"/>
    <d v="2014-08-29T00:00:00"/>
    <d v="1899-12-30T14:21:55"/>
    <x v="0"/>
    <x v="1"/>
    <x v="1"/>
    <x v="1"/>
    <x v="4074"/>
    <n v="1"/>
  </r>
  <r>
    <n v="347119"/>
    <d v="2014-05-09T00:00:00"/>
    <d v="1899-12-30T09:33:14"/>
    <x v="0"/>
    <x v="1"/>
    <x v="0"/>
    <x v="5"/>
    <x v="4075"/>
    <n v="1"/>
  </r>
  <r>
    <n v="902584"/>
    <d v="2014-05-12T00:00:00"/>
    <d v="1899-12-30T15:40:26"/>
    <x v="1"/>
    <x v="1"/>
    <x v="0"/>
    <x v="5"/>
    <x v="4076"/>
    <n v="0"/>
  </r>
  <r>
    <n v="27825"/>
    <d v="2014-05-12T00:00:00"/>
    <d v="1899-12-30T15:42:22"/>
    <x v="1"/>
    <x v="1"/>
    <x v="0"/>
    <x v="5"/>
    <x v="4077"/>
    <n v="0"/>
  </r>
  <r>
    <n v="832733"/>
    <d v="2014-06-26T00:00:00"/>
    <d v="1899-12-30T09:56:40"/>
    <x v="0"/>
    <x v="0"/>
    <x v="0"/>
    <x v="5"/>
    <x v="4078"/>
    <n v="1"/>
  </r>
  <r>
    <n v="939447"/>
    <d v="2014-06-26T00:00:00"/>
    <d v="1899-12-30T09:57:14"/>
    <x v="1"/>
    <x v="2"/>
    <x v="0"/>
    <x v="5"/>
    <x v="4079"/>
    <n v="0"/>
  </r>
  <r>
    <n v="255041"/>
    <d v="2014-06-16T00:00:00"/>
    <d v="1899-12-30T16:52:10"/>
    <x v="0"/>
    <x v="1"/>
    <x v="8"/>
    <x v="1"/>
    <x v="4080"/>
    <n v="1"/>
  </r>
  <r>
    <n v="214501"/>
    <d v="2014-05-30T00:00:00"/>
    <d v="1899-12-30T15:47:24"/>
    <x v="1"/>
    <x v="1"/>
    <x v="1"/>
    <x v="3"/>
    <x v="4081"/>
    <n v="0"/>
  </r>
  <r>
    <n v="75454"/>
    <d v="2014-06-06T00:00:00"/>
    <d v="1899-12-30T10:23:49"/>
    <x v="0"/>
    <x v="0"/>
    <x v="1"/>
    <x v="3"/>
    <x v="4082"/>
    <n v="1"/>
  </r>
  <r>
    <n v="500425"/>
    <d v="2014-06-06T00:00:00"/>
    <d v="1899-12-30T17:32:32"/>
    <x v="1"/>
    <x v="0"/>
    <x v="1"/>
    <x v="0"/>
    <x v="4083"/>
    <n v="0"/>
  </r>
  <r>
    <n v="500314"/>
    <d v="2014-08-11T00:00:00"/>
    <d v="1899-12-30T22:30:24"/>
    <x v="1"/>
    <x v="0"/>
    <x v="5"/>
    <x v="6"/>
    <x v="4084"/>
    <n v="0"/>
  </r>
  <r>
    <n v="678447"/>
    <d v="2014-08-11T00:00:00"/>
    <d v="1899-12-30T22:30:58"/>
    <x v="1"/>
    <x v="2"/>
    <x v="5"/>
    <x v="6"/>
    <x v="4085"/>
    <n v="0"/>
  </r>
  <r>
    <n v="920049"/>
    <d v="2014-08-01T00:00:00"/>
    <d v="1899-12-30T14:18:55"/>
    <x v="1"/>
    <x v="1"/>
    <x v="0"/>
    <x v="1"/>
    <x v="4086"/>
    <n v="0"/>
  </r>
  <r>
    <n v="990597"/>
    <d v="2014-08-01T00:00:00"/>
    <d v="1899-12-30T17:37:55"/>
    <x v="0"/>
    <x v="1"/>
    <x v="0"/>
    <x v="1"/>
    <x v="4087"/>
    <n v="1"/>
  </r>
  <r>
    <n v="611996"/>
    <d v="2014-08-01T00:00:00"/>
    <d v="1899-12-30T17:39:35"/>
    <x v="1"/>
    <x v="0"/>
    <x v="0"/>
    <x v="1"/>
    <x v="4088"/>
    <n v="0"/>
  </r>
  <r>
    <n v="380112"/>
    <d v="2014-08-01T00:00:00"/>
    <d v="1899-12-30T17:41:44"/>
    <x v="0"/>
    <x v="1"/>
    <x v="0"/>
    <x v="1"/>
    <x v="4089"/>
    <n v="1"/>
  </r>
  <r>
    <n v="555507"/>
    <d v="2014-08-05T00:00:00"/>
    <d v="1899-12-30T13:37:50"/>
    <x v="0"/>
    <x v="0"/>
    <x v="0"/>
    <x v="1"/>
    <x v="4090"/>
    <n v="1"/>
  </r>
  <r>
    <n v="174767"/>
    <d v="2014-08-05T00:00:00"/>
    <d v="1899-12-30T13:38:51"/>
    <x v="0"/>
    <x v="0"/>
    <x v="0"/>
    <x v="1"/>
    <x v="4091"/>
    <n v="1"/>
  </r>
  <r>
    <n v="96895"/>
    <d v="2014-08-06T00:00:00"/>
    <d v="1899-12-30T12:08:14"/>
    <x v="1"/>
    <x v="0"/>
    <x v="0"/>
    <x v="1"/>
    <x v="4092"/>
    <n v="0"/>
  </r>
  <r>
    <n v="711793"/>
    <d v="2014-08-06T00:00:00"/>
    <d v="1899-12-30T12:09:07"/>
    <x v="0"/>
    <x v="0"/>
    <x v="0"/>
    <x v="1"/>
    <x v="4093"/>
    <n v="1"/>
  </r>
  <r>
    <n v="638645"/>
    <d v="2014-08-06T00:00:00"/>
    <d v="1899-12-30T12:10:05"/>
    <x v="1"/>
    <x v="0"/>
    <x v="0"/>
    <x v="1"/>
    <x v="4094"/>
    <n v="0"/>
  </r>
  <r>
    <n v="571572"/>
    <d v="2014-08-06T00:00:00"/>
    <d v="1899-12-30T12:11:38"/>
    <x v="0"/>
    <x v="0"/>
    <x v="0"/>
    <x v="1"/>
    <x v="4095"/>
    <n v="1"/>
  </r>
  <r>
    <n v="826990"/>
    <d v="2014-08-06T00:00:00"/>
    <d v="1899-12-30T12:12:04"/>
    <x v="1"/>
    <x v="0"/>
    <x v="0"/>
    <x v="1"/>
    <x v="4096"/>
    <n v="0"/>
  </r>
  <r>
    <n v="262440"/>
    <d v="2014-05-26T00:00:00"/>
    <d v="1899-12-30T09:36:30"/>
    <x v="1"/>
    <x v="1"/>
    <x v="3"/>
    <x v="12"/>
    <x v="2368"/>
    <n v="0"/>
  </r>
  <r>
    <n v="440524"/>
    <d v="2014-08-02T00:00:00"/>
    <d v="1899-12-30T14:43:42"/>
    <x v="0"/>
    <x v="1"/>
    <x v="3"/>
    <x v="12"/>
    <x v="4097"/>
    <n v="1"/>
  </r>
  <r>
    <n v="407565"/>
    <d v="2014-08-11T00:00:00"/>
    <d v="1899-12-30T09:33:34"/>
    <x v="0"/>
    <x v="1"/>
    <x v="3"/>
    <x v="12"/>
    <x v="4098"/>
    <n v="1"/>
  </r>
  <r>
    <n v="669642"/>
    <d v="2014-05-30T00:00:00"/>
    <d v="1899-12-30T10:06:45"/>
    <x v="1"/>
    <x v="1"/>
    <x v="0"/>
    <x v="3"/>
    <x v="4099"/>
    <n v="0"/>
  </r>
  <r>
    <n v="998515"/>
    <d v="2014-05-30T00:00:00"/>
    <d v="1899-12-30T10:08:46"/>
    <x v="0"/>
    <x v="0"/>
    <x v="0"/>
    <x v="3"/>
    <x v="4100"/>
    <n v="1"/>
  </r>
  <r>
    <n v="620966"/>
    <d v="2014-05-30T00:00:00"/>
    <d v="1899-12-30T10:09:02"/>
    <x v="1"/>
    <x v="0"/>
    <x v="0"/>
    <x v="3"/>
    <x v="4101"/>
    <n v="0"/>
  </r>
  <r>
    <n v="706218"/>
    <d v="2014-06-09T00:00:00"/>
    <d v="1899-12-30T09:33:27"/>
    <x v="1"/>
    <x v="1"/>
    <x v="0"/>
    <x v="3"/>
    <x v="4102"/>
    <n v="0"/>
  </r>
  <r>
    <n v="304127"/>
    <d v="2014-05-27T00:00:00"/>
    <d v="1899-12-30T16:27:23"/>
    <x v="0"/>
    <x v="0"/>
    <x v="1"/>
    <x v="0"/>
    <x v="4103"/>
    <n v="1"/>
  </r>
  <r>
    <n v="229283"/>
    <d v="2014-08-17T00:00:00"/>
    <d v="1899-12-30T08:44:21"/>
    <x v="0"/>
    <x v="0"/>
    <x v="0"/>
    <x v="5"/>
    <x v="4104"/>
    <n v="1"/>
  </r>
  <r>
    <n v="315371"/>
    <d v="2014-08-17T00:00:00"/>
    <d v="1899-12-30T08:46:25"/>
    <x v="0"/>
    <x v="1"/>
    <x v="0"/>
    <x v="5"/>
    <x v="4105"/>
    <n v="1"/>
  </r>
  <r>
    <n v="629397"/>
    <d v="2014-08-30T00:00:00"/>
    <d v="1899-12-30T07:13:01"/>
    <x v="0"/>
    <x v="1"/>
    <x v="0"/>
    <x v="5"/>
    <x v="4106"/>
    <n v="1"/>
  </r>
  <r>
    <n v="543947"/>
    <d v="2014-08-30T00:00:00"/>
    <d v="1899-12-30T07:14:10"/>
    <x v="1"/>
    <x v="0"/>
    <x v="0"/>
    <x v="5"/>
    <x v="4107"/>
    <n v="0"/>
  </r>
  <r>
    <n v="681119"/>
    <d v="2014-06-16T00:00:00"/>
    <d v="1899-12-30T09:31:52"/>
    <x v="1"/>
    <x v="1"/>
    <x v="0"/>
    <x v="3"/>
    <x v="4108"/>
    <n v="0"/>
  </r>
  <r>
    <n v="411569"/>
    <d v="2014-07-28T00:00:00"/>
    <d v="1899-12-30T09:32:17"/>
    <x v="1"/>
    <x v="0"/>
    <x v="0"/>
    <x v="1"/>
    <x v="4109"/>
    <n v="0"/>
  </r>
  <r>
    <n v="61079"/>
    <d v="2014-07-28T00:00:00"/>
    <d v="1899-12-30T09:33:48"/>
    <x v="0"/>
    <x v="1"/>
    <x v="0"/>
    <x v="1"/>
    <x v="4110"/>
    <n v="1"/>
  </r>
  <r>
    <n v="896621"/>
    <d v="2014-07-28T00:00:00"/>
    <d v="1899-12-30T09:34:13"/>
    <x v="0"/>
    <x v="0"/>
    <x v="0"/>
    <x v="1"/>
    <x v="4111"/>
    <n v="1"/>
  </r>
  <r>
    <n v="609311"/>
    <d v="2014-05-31T00:00:00"/>
    <d v="1899-12-30T16:54:04"/>
    <x v="1"/>
    <x v="1"/>
    <x v="1"/>
    <x v="6"/>
    <x v="4112"/>
    <n v="0"/>
  </r>
  <r>
    <n v="709462"/>
    <d v="2014-06-09T00:00:00"/>
    <d v="1899-12-30T09:32:12"/>
    <x v="0"/>
    <x v="0"/>
    <x v="1"/>
    <x v="6"/>
    <x v="4113"/>
    <n v="1"/>
  </r>
  <r>
    <n v="894161"/>
    <d v="2014-06-11T00:00:00"/>
    <d v="1899-12-30T11:48:41"/>
    <x v="0"/>
    <x v="1"/>
    <x v="1"/>
    <x v="1"/>
    <x v="4114"/>
    <n v="1"/>
  </r>
  <r>
    <n v="186172"/>
    <d v="2014-06-24T00:00:00"/>
    <d v="1899-12-30T09:32:03"/>
    <x v="0"/>
    <x v="1"/>
    <x v="1"/>
    <x v="5"/>
    <x v="4115"/>
    <n v="1"/>
  </r>
  <r>
    <n v="967321"/>
    <d v="2014-05-02T00:00:00"/>
    <d v="1899-12-30T16:41:36"/>
    <x v="0"/>
    <x v="0"/>
    <x v="2"/>
    <x v="1"/>
    <x v="4116"/>
    <n v="1"/>
  </r>
  <r>
    <n v="621635"/>
    <d v="2014-05-02T00:00:00"/>
    <d v="1899-12-30T16:43:14"/>
    <x v="1"/>
    <x v="1"/>
    <x v="2"/>
    <x v="1"/>
    <x v="4117"/>
    <n v="0"/>
  </r>
  <r>
    <n v="216398"/>
    <d v="2014-05-02T00:00:00"/>
    <d v="1899-12-30T16:43:50"/>
    <x v="0"/>
    <x v="0"/>
    <x v="2"/>
    <x v="1"/>
    <x v="4118"/>
    <n v="1"/>
  </r>
  <r>
    <n v="378608"/>
    <d v="2014-05-22T00:00:00"/>
    <d v="1899-12-30T11:30:55"/>
    <x v="1"/>
    <x v="0"/>
    <x v="2"/>
    <x v="1"/>
    <x v="4119"/>
    <n v="0"/>
  </r>
  <r>
    <n v="298677"/>
    <d v="2014-05-22T00:00:00"/>
    <d v="1899-12-30T11:33:19"/>
    <x v="1"/>
    <x v="1"/>
    <x v="2"/>
    <x v="1"/>
    <x v="4120"/>
    <n v="0"/>
  </r>
  <r>
    <n v="992524"/>
    <d v="2014-05-28T00:00:00"/>
    <d v="1899-12-30T12:14:37"/>
    <x v="0"/>
    <x v="1"/>
    <x v="2"/>
    <x v="1"/>
    <x v="4121"/>
    <n v="1"/>
  </r>
  <r>
    <n v="702719"/>
    <d v="2014-05-28T00:00:00"/>
    <d v="1899-12-30T12:17:42"/>
    <x v="0"/>
    <x v="0"/>
    <x v="2"/>
    <x v="1"/>
    <x v="4122"/>
    <n v="1"/>
  </r>
  <r>
    <n v="564937"/>
    <d v="2014-05-30T00:00:00"/>
    <d v="1899-12-30T19:21:48"/>
    <x v="0"/>
    <x v="1"/>
    <x v="2"/>
    <x v="1"/>
    <x v="4123"/>
    <n v="1"/>
  </r>
  <r>
    <n v="106588"/>
    <d v="2014-06-05T00:00:00"/>
    <d v="1899-12-30T16:15:03"/>
    <x v="1"/>
    <x v="1"/>
    <x v="2"/>
    <x v="1"/>
    <x v="4124"/>
    <n v="0"/>
  </r>
  <r>
    <n v="799844"/>
    <d v="2014-06-05T00:00:00"/>
    <d v="1899-12-30T16:17:16"/>
    <x v="0"/>
    <x v="0"/>
    <x v="2"/>
    <x v="1"/>
    <x v="4125"/>
    <n v="1"/>
  </r>
  <r>
    <n v="107768"/>
    <d v="2014-06-14T00:00:00"/>
    <d v="1899-12-30T13:25:56"/>
    <x v="0"/>
    <x v="0"/>
    <x v="2"/>
    <x v="1"/>
    <x v="4126"/>
    <n v="1"/>
  </r>
  <r>
    <n v="147703"/>
    <d v="2014-06-23T00:00:00"/>
    <d v="1899-12-30T18:45:28"/>
    <x v="1"/>
    <x v="1"/>
    <x v="2"/>
    <x v="1"/>
    <x v="3378"/>
    <n v="0"/>
  </r>
  <r>
    <n v="279879"/>
    <d v="2014-07-02T00:00:00"/>
    <d v="1899-12-30T16:00:12"/>
    <x v="0"/>
    <x v="0"/>
    <x v="2"/>
    <x v="1"/>
    <x v="4127"/>
    <n v="1"/>
  </r>
  <r>
    <n v="784652"/>
    <d v="2014-07-04T00:00:00"/>
    <d v="1899-12-30T17:38:34"/>
    <x v="0"/>
    <x v="1"/>
    <x v="2"/>
    <x v="1"/>
    <x v="4128"/>
    <n v="1"/>
  </r>
  <r>
    <n v="226229"/>
    <d v="2014-07-10T00:00:00"/>
    <d v="1899-12-30T19:03:48"/>
    <x v="0"/>
    <x v="0"/>
    <x v="2"/>
    <x v="1"/>
    <x v="4129"/>
    <n v="1"/>
  </r>
  <r>
    <n v="189271"/>
    <d v="2014-07-10T00:00:00"/>
    <d v="1899-12-30T19:03:58"/>
    <x v="0"/>
    <x v="1"/>
    <x v="2"/>
    <x v="1"/>
    <x v="4130"/>
    <n v="1"/>
  </r>
  <r>
    <n v="931211"/>
    <d v="2014-07-10T00:00:00"/>
    <d v="1899-12-30T19:01:14"/>
    <x v="0"/>
    <x v="1"/>
    <x v="2"/>
    <x v="1"/>
    <x v="4131"/>
    <n v="1"/>
  </r>
  <r>
    <n v="665658"/>
    <d v="2014-07-10T00:00:00"/>
    <d v="1899-12-30T19:05:32"/>
    <x v="0"/>
    <x v="1"/>
    <x v="2"/>
    <x v="1"/>
    <x v="4132"/>
    <n v="1"/>
  </r>
  <r>
    <n v="446038"/>
    <d v="2014-07-10T00:00:00"/>
    <d v="1899-12-30T19:06:01"/>
    <x v="0"/>
    <x v="1"/>
    <x v="2"/>
    <x v="1"/>
    <x v="4133"/>
    <n v="1"/>
  </r>
  <r>
    <n v="788752"/>
    <d v="2014-07-18T00:00:00"/>
    <d v="1899-12-30T17:37:14"/>
    <x v="1"/>
    <x v="0"/>
    <x v="2"/>
    <x v="1"/>
    <x v="4134"/>
    <n v="0"/>
  </r>
  <r>
    <n v="326768"/>
    <d v="2014-07-30T00:00:00"/>
    <d v="1899-12-30T12:14:48"/>
    <x v="1"/>
    <x v="0"/>
    <x v="0"/>
    <x v="1"/>
    <x v="4135"/>
    <n v="0"/>
  </r>
  <r>
    <n v="961990"/>
    <d v="2014-05-20T00:00:00"/>
    <d v="1899-12-30T09:31:22"/>
    <x v="1"/>
    <x v="1"/>
    <x v="7"/>
    <x v="12"/>
    <x v="4136"/>
    <n v="0"/>
  </r>
  <r>
    <n v="213135"/>
    <d v="2014-05-20T00:00:00"/>
    <d v="1899-12-30T09:31:55"/>
    <x v="0"/>
    <x v="1"/>
    <x v="7"/>
    <x v="12"/>
    <x v="4137"/>
    <n v="1"/>
  </r>
  <r>
    <n v="137375"/>
    <d v="2014-07-22T00:00:00"/>
    <d v="1899-12-30T09:31:48"/>
    <x v="0"/>
    <x v="1"/>
    <x v="7"/>
    <x v="12"/>
    <x v="4138"/>
    <n v="1"/>
  </r>
  <r>
    <n v="865053"/>
    <d v="2014-08-27T00:00:00"/>
    <d v="1899-12-30T17:00:04"/>
    <x v="1"/>
    <x v="1"/>
    <x v="6"/>
    <x v="6"/>
    <x v="4139"/>
    <n v="0"/>
  </r>
  <r>
    <n v="947056"/>
    <d v="2014-08-26T00:00:00"/>
    <d v="1899-12-30T09:32:19"/>
    <x v="0"/>
    <x v="0"/>
    <x v="6"/>
    <x v="6"/>
    <x v="4140"/>
    <n v="1"/>
  </r>
  <r>
    <n v="458505"/>
    <d v="2014-06-10T00:00:00"/>
    <d v="1899-12-30T09:31:58"/>
    <x v="0"/>
    <x v="0"/>
    <x v="6"/>
    <x v="12"/>
    <x v="4141"/>
    <n v="1"/>
  </r>
  <r>
    <n v="714873"/>
    <d v="2014-06-10T00:00:00"/>
    <d v="1899-12-30T09:32:23"/>
    <x v="1"/>
    <x v="1"/>
    <x v="6"/>
    <x v="12"/>
    <x v="4142"/>
    <n v="0"/>
  </r>
  <r>
    <n v="91111"/>
    <d v="2014-06-25T00:00:00"/>
    <d v="1899-12-30T09:32:38"/>
    <x v="0"/>
    <x v="0"/>
    <x v="1"/>
    <x v="12"/>
    <x v="4143"/>
    <n v="1"/>
  </r>
  <r>
    <n v="787156"/>
    <d v="2014-07-09T00:00:00"/>
    <d v="1899-12-30T09:31:56"/>
    <x v="1"/>
    <x v="0"/>
    <x v="1"/>
    <x v="12"/>
    <x v="4144"/>
    <n v="0"/>
  </r>
  <r>
    <n v="945207"/>
    <d v="2014-05-14T00:00:00"/>
    <d v="1899-12-30T09:32:21"/>
    <x v="0"/>
    <x v="0"/>
    <x v="0"/>
    <x v="8"/>
    <x v="4145"/>
    <n v="1"/>
  </r>
  <r>
    <n v="194975"/>
    <d v="2014-05-14T00:00:00"/>
    <d v="1899-12-30T09:32:53"/>
    <x v="0"/>
    <x v="1"/>
    <x v="0"/>
    <x v="8"/>
    <x v="4146"/>
    <n v="1"/>
  </r>
  <r>
    <n v="596025"/>
    <d v="2014-07-02T00:00:00"/>
    <d v="1899-12-30T09:33:14"/>
    <x v="0"/>
    <x v="0"/>
    <x v="0"/>
    <x v="8"/>
    <x v="4147"/>
    <n v="1"/>
  </r>
  <r>
    <n v="651866"/>
    <d v="2014-07-02T00:00:00"/>
    <d v="1899-12-30T09:33:40"/>
    <x v="1"/>
    <x v="0"/>
    <x v="0"/>
    <x v="8"/>
    <x v="4148"/>
    <n v="0"/>
  </r>
  <r>
    <n v="705751"/>
    <d v="2014-07-02T00:00:00"/>
    <d v="1899-12-30T09:34:32"/>
    <x v="0"/>
    <x v="1"/>
    <x v="0"/>
    <x v="8"/>
    <x v="4149"/>
    <n v="1"/>
  </r>
  <r>
    <n v="771111"/>
    <d v="2014-07-02T00:00:00"/>
    <d v="1899-12-30T09:35:29"/>
    <x v="1"/>
    <x v="1"/>
    <x v="0"/>
    <x v="8"/>
    <x v="4150"/>
    <n v="0"/>
  </r>
  <r>
    <n v="864439"/>
    <d v="2014-07-12T00:00:00"/>
    <d v="1899-12-30T15:59:55"/>
    <x v="1"/>
    <x v="0"/>
    <x v="0"/>
    <x v="8"/>
    <x v="4151"/>
    <n v="0"/>
  </r>
  <r>
    <n v="838147"/>
    <d v="2014-07-14T00:00:00"/>
    <d v="1899-12-30T13:08:41"/>
    <x v="1"/>
    <x v="1"/>
    <x v="0"/>
    <x v="8"/>
    <x v="4152"/>
    <n v="0"/>
  </r>
  <r>
    <n v="619001"/>
    <d v="2014-07-14T00:00:00"/>
    <d v="1899-12-30T13:07:04"/>
    <x v="1"/>
    <x v="2"/>
    <x v="0"/>
    <x v="8"/>
    <x v="4153"/>
    <n v="0"/>
  </r>
  <r>
    <n v="813726"/>
    <d v="2014-07-14T00:00:00"/>
    <d v="1899-12-30T15:41:45"/>
    <x v="1"/>
    <x v="0"/>
    <x v="0"/>
    <x v="8"/>
    <x v="4154"/>
    <n v="0"/>
  </r>
  <r>
    <n v="294269"/>
    <d v="2014-07-15T00:00:00"/>
    <d v="1899-12-30T09:10:58"/>
    <x v="0"/>
    <x v="0"/>
    <x v="0"/>
    <x v="8"/>
    <x v="4155"/>
    <n v="1"/>
  </r>
  <r>
    <n v="399600"/>
    <d v="2014-07-15T00:00:00"/>
    <d v="1899-12-30T09:13:10"/>
    <x v="0"/>
    <x v="0"/>
    <x v="0"/>
    <x v="8"/>
    <x v="4156"/>
    <n v="1"/>
  </r>
  <r>
    <n v="201804"/>
    <d v="2014-07-15T00:00:00"/>
    <d v="1899-12-30T09:13:32"/>
    <x v="1"/>
    <x v="0"/>
    <x v="0"/>
    <x v="8"/>
    <x v="4157"/>
    <n v="0"/>
  </r>
  <r>
    <n v="554095"/>
    <d v="2014-05-22T00:00:00"/>
    <d v="1899-12-30T10:12:12"/>
    <x v="0"/>
    <x v="0"/>
    <x v="1"/>
    <x v="8"/>
    <x v="4158"/>
    <n v="1"/>
  </r>
  <r>
    <n v="126252"/>
    <d v="2014-05-30T00:00:00"/>
    <d v="1899-12-30T15:17:02"/>
    <x v="0"/>
    <x v="0"/>
    <x v="1"/>
    <x v="8"/>
    <x v="4159"/>
    <n v="1"/>
  </r>
  <r>
    <n v="469996"/>
    <d v="2014-05-21T00:00:00"/>
    <d v="1899-12-30T09:35:14"/>
    <x v="0"/>
    <x v="0"/>
    <x v="1"/>
    <x v="8"/>
    <x v="4160"/>
    <n v="1"/>
  </r>
  <r>
    <n v="101434"/>
    <d v="2014-06-17T00:00:00"/>
    <d v="1899-12-30T14:57:32"/>
    <x v="0"/>
    <x v="1"/>
    <x v="1"/>
    <x v="8"/>
    <x v="4161"/>
    <n v="1"/>
  </r>
  <r>
    <n v="115579"/>
    <d v="2014-06-17T00:00:00"/>
    <d v="1899-12-30T15:01:32"/>
    <x v="0"/>
    <x v="0"/>
    <x v="1"/>
    <x v="8"/>
    <x v="4162"/>
    <n v="1"/>
  </r>
  <r>
    <n v="432166"/>
    <d v="2014-06-20T00:00:00"/>
    <d v="1899-12-30T07:33:21"/>
    <x v="0"/>
    <x v="0"/>
    <x v="1"/>
    <x v="8"/>
    <x v="4163"/>
    <n v="1"/>
  </r>
  <r>
    <n v="619099"/>
    <d v="2014-06-20T00:00:00"/>
    <d v="1899-12-30T07:37:46"/>
    <x v="1"/>
    <x v="0"/>
    <x v="1"/>
    <x v="8"/>
    <x v="4164"/>
    <n v="0"/>
  </r>
  <r>
    <n v="377160"/>
    <d v="2014-06-20T00:00:00"/>
    <d v="1899-12-30T07:38:09"/>
    <x v="0"/>
    <x v="0"/>
    <x v="1"/>
    <x v="8"/>
    <x v="4165"/>
    <n v="1"/>
  </r>
  <r>
    <n v="727510"/>
    <d v="2014-06-20T00:00:00"/>
    <d v="1899-12-30T07:39:07"/>
    <x v="0"/>
    <x v="0"/>
    <x v="1"/>
    <x v="8"/>
    <x v="4166"/>
    <n v="1"/>
  </r>
  <r>
    <n v="820716"/>
    <d v="2014-06-24T00:00:00"/>
    <d v="1899-12-30T18:00:30"/>
    <x v="0"/>
    <x v="0"/>
    <x v="1"/>
    <x v="8"/>
    <x v="4167"/>
    <n v="1"/>
  </r>
  <r>
    <n v="797456"/>
    <d v="2014-07-11T00:00:00"/>
    <d v="1899-12-30T09:00:56"/>
    <x v="0"/>
    <x v="0"/>
    <x v="1"/>
    <x v="8"/>
    <x v="4168"/>
    <n v="1"/>
  </r>
  <r>
    <n v="63948"/>
    <d v="2014-05-02T00:00:00"/>
    <d v="1899-12-30T18:58:46"/>
    <x v="0"/>
    <x v="1"/>
    <x v="1"/>
    <x v="6"/>
    <x v="4169"/>
    <n v="1"/>
  </r>
  <r>
    <n v="773795"/>
    <d v="2014-08-14T00:00:00"/>
    <d v="1899-12-30T15:26:14"/>
    <x v="0"/>
    <x v="2"/>
    <x v="1"/>
    <x v="6"/>
    <x v="4170"/>
    <n v="1"/>
  </r>
  <r>
    <n v="809978"/>
    <d v="2014-06-27T00:00:00"/>
    <d v="1899-12-30T14:04:52"/>
    <x v="0"/>
    <x v="0"/>
    <x v="1"/>
    <x v="3"/>
    <x v="4171"/>
    <n v="1"/>
  </r>
  <r>
    <n v="533072"/>
    <d v="2014-08-27T00:00:00"/>
    <d v="1899-12-30T10:21:44"/>
    <x v="0"/>
    <x v="0"/>
    <x v="1"/>
    <x v="0"/>
    <x v="4172"/>
    <n v="1"/>
  </r>
  <r>
    <n v="456716"/>
    <d v="2014-08-27T00:00:00"/>
    <d v="1899-12-30T10:24:13"/>
    <x v="1"/>
    <x v="0"/>
    <x v="1"/>
    <x v="0"/>
    <x v="4173"/>
    <n v="0"/>
  </r>
  <r>
    <n v="120961"/>
    <d v="2014-05-01T00:00:00"/>
    <d v="1899-12-30T09:33:18"/>
    <x v="1"/>
    <x v="0"/>
    <x v="2"/>
    <x v="8"/>
    <x v="4174"/>
    <n v="0"/>
  </r>
  <r>
    <n v="260474"/>
    <d v="2014-05-09T00:00:00"/>
    <d v="1899-12-30T09:32:24"/>
    <x v="1"/>
    <x v="0"/>
    <x v="1"/>
    <x v="6"/>
    <x v="4175"/>
    <n v="0"/>
  </r>
  <r>
    <n v="402828"/>
    <d v="2014-05-09T00:00:00"/>
    <d v="1899-12-30T09:32:46"/>
    <x v="0"/>
    <x v="1"/>
    <x v="1"/>
    <x v="6"/>
    <x v="4176"/>
    <n v="1"/>
  </r>
  <r>
    <n v="535927"/>
    <d v="2014-05-17T00:00:00"/>
    <d v="1899-12-30T20:43:23"/>
    <x v="0"/>
    <x v="2"/>
    <x v="1"/>
    <x v="6"/>
    <x v="4177"/>
    <n v="1"/>
  </r>
  <r>
    <n v="163731"/>
    <d v="2014-05-19T00:00:00"/>
    <d v="1899-12-30T18:00:10"/>
    <x v="1"/>
    <x v="0"/>
    <x v="1"/>
    <x v="6"/>
    <x v="4178"/>
    <n v="0"/>
  </r>
  <r>
    <n v="41523"/>
    <d v="2014-05-19T00:00:00"/>
    <d v="1899-12-30T18:00:36"/>
    <x v="0"/>
    <x v="1"/>
    <x v="1"/>
    <x v="6"/>
    <x v="4179"/>
    <n v="1"/>
  </r>
  <r>
    <n v="412637"/>
    <d v="2014-05-30T00:00:00"/>
    <d v="1899-12-30T09:32:39"/>
    <x v="1"/>
    <x v="2"/>
    <x v="1"/>
    <x v="6"/>
    <x v="4180"/>
    <n v="0"/>
  </r>
  <r>
    <n v="684308"/>
    <d v="2014-06-23T00:00:00"/>
    <d v="1899-12-30T10:02:32"/>
    <x v="0"/>
    <x v="2"/>
    <x v="1"/>
    <x v="6"/>
    <x v="4181"/>
    <n v="1"/>
  </r>
  <r>
    <n v="567566"/>
    <d v="2014-05-22T00:00:00"/>
    <d v="1899-12-30T18:41:27"/>
    <x v="0"/>
    <x v="1"/>
    <x v="1"/>
    <x v="8"/>
    <x v="4182"/>
    <n v="1"/>
  </r>
  <r>
    <n v="331482"/>
    <d v="2014-05-28T00:00:00"/>
    <d v="1899-12-30T17:36:34"/>
    <x v="1"/>
    <x v="0"/>
    <x v="1"/>
    <x v="8"/>
    <x v="4183"/>
    <n v="0"/>
  </r>
  <r>
    <n v="791869"/>
    <d v="2014-05-28T00:00:00"/>
    <d v="1899-12-30T17:38:05"/>
    <x v="1"/>
    <x v="0"/>
    <x v="1"/>
    <x v="8"/>
    <x v="4184"/>
    <n v="0"/>
  </r>
  <r>
    <n v="514518"/>
    <d v="2014-05-28T00:00:00"/>
    <d v="1899-12-30T17:40:07"/>
    <x v="0"/>
    <x v="0"/>
    <x v="1"/>
    <x v="8"/>
    <x v="4185"/>
    <n v="1"/>
  </r>
  <r>
    <n v="880677"/>
    <d v="2014-06-07T00:00:00"/>
    <d v="1899-12-30T19:59:56"/>
    <x v="0"/>
    <x v="0"/>
    <x v="1"/>
    <x v="8"/>
    <x v="4186"/>
    <n v="1"/>
  </r>
  <r>
    <n v="587140"/>
    <d v="2014-06-09T00:00:00"/>
    <d v="1899-12-30T12:13:46"/>
    <x v="0"/>
    <x v="0"/>
    <x v="1"/>
    <x v="8"/>
    <x v="4187"/>
    <n v="1"/>
  </r>
  <r>
    <n v="907345"/>
    <d v="2014-08-22T00:00:00"/>
    <d v="1899-12-30T09:31:23"/>
    <x v="0"/>
    <x v="0"/>
    <x v="1"/>
    <x v="8"/>
    <x v="4188"/>
    <n v="1"/>
  </r>
  <r>
    <n v="463879"/>
    <d v="2014-08-22T00:00:00"/>
    <d v="1899-12-30T09:32:28"/>
    <x v="1"/>
    <x v="0"/>
    <x v="1"/>
    <x v="8"/>
    <x v="4189"/>
    <n v="0"/>
  </r>
  <r>
    <n v="734752"/>
    <d v="2014-08-22T00:00:00"/>
    <d v="1899-12-30T09:32:56"/>
    <x v="1"/>
    <x v="0"/>
    <x v="1"/>
    <x v="8"/>
    <x v="4190"/>
    <n v="0"/>
  </r>
  <r>
    <n v="339424"/>
    <d v="2014-06-13T00:00:00"/>
    <d v="1899-12-30T09:31:30"/>
    <x v="1"/>
    <x v="0"/>
    <x v="0"/>
    <x v="6"/>
    <x v="4191"/>
    <n v="0"/>
  </r>
  <r>
    <n v="569637"/>
    <d v="2014-06-13T00:00:00"/>
    <d v="1899-12-30T09:32:05"/>
    <x v="0"/>
    <x v="2"/>
    <x v="0"/>
    <x v="6"/>
    <x v="4192"/>
    <n v="1"/>
  </r>
  <r>
    <n v="790921"/>
    <d v="2014-08-25T00:00:00"/>
    <d v="1899-12-30T12:11:45"/>
    <x v="1"/>
    <x v="0"/>
    <x v="0"/>
    <x v="6"/>
    <x v="4193"/>
    <n v="0"/>
  </r>
  <r>
    <n v="952941"/>
    <d v="2014-07-26T00:00:00"/>
    <d v="1899-12-30T09:32:35"/>
    <x v="0"/>
    <x v="0"/>
    <x v="0"/>
    <x v="12"/>
    <x v="4194"/>
    <n v="1"/>
  </r>
  <r>
    <n v="960244"/>
    <d v="2014-07-26T00:00:00"/>
    <d v="1899-12-30T09:32:51"/>
    <x v="0"/>
    <x v="0"/>
    <x v="0"/>
    <x v="12"/>
    <x v="4195"/>
    <n v="1"/>
  </r>
  <r>
    <n v="580852"/>
    <d v="2014-07-23T00:00:00"/>
    <d v="1899-12-30T18:40:43"/>
    <x v="1"/>
    <x v="0"/>
    <x v="0"/>
    <x v="12"/>
    <x v="4196"/>
    <n v="0"/>
  </r>
  <r>
    <n v="496208"/>
    <d v="2014-08-16T00:00:00"/>
    <d v="1899-12-30T16:13:45"/>
    <x v="0"/>
    <x v="0"/>
    <x v="0"/>
    <x v="6"/>
    <x v="4197"/>
    <n v="1"/>
  </r>
  <r>
    <n v="187773"/>
    <d v="2014-06-02T00:00:00"/>
    <d v="1899-12-30T09:32:00"/>
    <x v="1"/>
    <x v="0"/>
    <x v="1"/>
    <x v="5"/>
    <x v="4198"/>
    <n v="0"/>
  </r>
  <r>
    <n v="265723"/>
    <d v="2014-05-14T00:00:00"/>
    <d v="1899-12-30T12:19:29"/>
    <x v="0"/>
    <x v="0"/>
    <x v="1"/>
    <x v="12"/>
    <x v="4199"/>
    <n v="1"/>
  </r>
  <r>
    <n v="271192"/>
    <d v="2014-06-03T00:00:00"/>
    <d v="1899-12-30T17:42:27"/>
    <x v="1"/>
    <x v="1"/>
    <x v="6"/>
    <x v="1"/>
    <x v="4200"/>
    <n v="0"/>
  </r>
  <r>
    <n v="12289"/>
    <d v="2014-06-03T00:00:00"/>
    <d v="1899-12-30T17:43:28"/>
    <x v="0"/>
    <x v="0"/>
    <x v="6"/>
    <x v="1"/>
    <x v="4201"/>
    <n v="1"/>
  </r>
  <r>
    <n v="666242"/>
    <d v="2014-08-04T00:00:00"/>
    <d v="1899-12-30T09:34:04"/>
    <x v="0"/>
    <x v="0"/>
    <x v="6"/>
    <x v="1"/>
    <x v="4202"/>
    <n v="1"/>
  </r>
  <r>
    <n v="349387"/>
    <d v="2014-08-04T00:00:00"/>
    <d v="1899-12-30T09:35:09"/>
    <x v="1"/>
    <x v="0"/>
    <x v="6"/>
    <x v="1"/>
    <x v="4203"/>
    <n v="0"/>
  </r>
  <r>
    <n v="965315"/>
    <d v="2014-08-16T00:00:00"/>
    <d v="1899-12-30T12:26:38"/>
    <x v="0"/>
    <x v="0"/>
    <x v="6"/>
    <x v="1"/>
    <x v="4204"/>
    <n v="1"/>
  </r>
  <r>
    <n v="714755"/>
    <d v="2014-08-16T00:00:00"/>
    <d v="1899-12-30T12:28:57"/>
    <x v="0"/>
    <x v="0"/>
    <x v="6"/>
    <x v="1"/>
    <x v="4205"/>
    <n v="1"/>
  </r>
  <r>
    <n v="958624"/>
    <d v="2014-08-27T00:00:00"/>
    <d v="1899-12-30T09:06:58"/>
    <x v="0"/>
    <x v="1"/>
    <x v="6"/>
    <x v="1"/>
    <x v="4206"/>
    <n v="1"/>
  </r>
  <r>
    <n v="865900"/>
    <d v="2014-06-23T00:00:00"/>
    <d v="1899-12-30T09:32:50"/>
    <x v="0"/>
    <x v="1"/>
    <x v="0"/>
    <x v="1"/>
    <x v="4207"/>
    <n v="1"/>
  </r>
  <r>
    <n v="257842"/>
    <d v="2014-06-23T00:00:00"/>
    <d v="1899-12-30T09:31:55"/>
    <x v="1"/>
    <x v="2"/>
    <x v="0"/>
    <x v="1"/>
    <x v="4208"/>
    <n v="0"/>
  </r>
  <r>
    <n v="208088"/>
    <d v="2014-06-03T00:00:00"/>
    <d v="1899-12-30T09:37:48"/>
    <x v="1"/>
    <x v="1"/>
    <x v="7"/>
    <x v="3"/>
    <x v="925"/>
    <n v="0"/>
  </r>
  <r>
    <n v="91590"/>
    <d v="2014-06-10T00:00:00"/>
    <d v="1899-12-30T19:57:37"/>
    <x v="0"/>
    <x v="1"/>
    <x v="7"/>
    <x v="3"/>
    <x v="4209"/>
    <n v="1"/>
  </r>
  <r>
    <n v="803551"/>
    <d v="2014-06-13T00:00:00"/>
    <d v="1899-12-30T10:22:27"/>
    <x v="1"/>
    <x v="1"/>
    <x v="7"/>
    <x v="0"/>
    <x v="4210"/>
    <n v="0"/>
  </r>
  <r>
    <n v="870513"/>
    <d v="2014-06-13T00:00:00"/>
    <d v="1899-12-30T10:26:17"/>
    <x v="0"/>
    <x v="1"/>
    <x v="7"/>
    <x v="0"/>
    <x v="3573"/>
    <n v="1"/>
  </r>
  <r>
    <n v="991691"/>
    <d v="2014-06-13T00:00:00"/>
    <d v="1899-12-30T10:26:58"/>
    <x v="0"/>
    <x v="1"/>
    <x v="7"/>
    <x v="0"/>
    <x v="4211"/>
    <n v="1"/>
  </r>
  <r>
    <n v="392116"/>
    <d v="2014-06-13T00:00:00"/>
    <d v="1899-12-30T10:27:26"/>
    <x v="1"/>
    <x v="1"/>
    <x v="7"/>
    <x v="0"/>
    <x v="4212"/>
    <n v="0"/>
  </r>
  <r>
    <n v="603744"/>
    <d v="2014-06-20T00:00:00"/>
    <d v="1899-12-30T00:06:18"/>
    <x v="0"/>
    <x v="1"/>
    <x v="7"/>
    <x v="3"/>
    <x v="4213"/>
    <n v="1"/>
  </r>
  <r>
    <n v="985432"/>
    <d v="2014-06-26T00:00:00"/>
    <d v="1899-12-30T12:01:08"/>
    <x v="0"/>
    <x v="1"/>
    <x v="7"/>
    <x v="0"/>
    <x v="4214"/>
    <n v="1"/>
  </r>
  <r>
    <n v="843215"/>
    <d v="2014-06-26T00:00:00"/>
    <d v="1899-12-30T12:03:34"/>
    <x v="0"/>
    <x v="1"/>
    <x v="7"/>
    <x v="0"/>
    <x v="4215"/>
    <n v="1"/>
  </r>
  <r>
    <n v="590543"/>
    <d v="2014-06-10T00:00:00"/>
    <d v="1899-12-30T09:35:30"/>
    <x v="0"/>
    <x v="1"/>
    <x v="7"/>
    <x v="3"/>
    <x v="4216"/>
    <n v="1"/>
  </r>
  <r>
    <n v="711803"/>
    <d v="2014-06-12T00:00:00"/>
    <d v="1899-12-30T10:07:08"/>
    <x v="1"/>
    <x v="1"/>
    <x v="7"/>
    <x v="3"/>
    <x v="4217"/>
    <n v="0"/>
  </r>
  <r>
    <n v="804455"/>
    <d v="2014-06-12T00:00:00"/>
    <d v="1899-12-30T10:10:04"/>
    <x v="1"/>
    <x v="1"/>
    <x v="7"/>
    <x v="3"/>
    <x v="4218"/>
    <n v="0"/>
  </r>
  <r>
    <n v="615453"/>
    <d v="2014-08-12T00:00:00"/>
    <d v="1899-12-30T09:31:37"/>
    <x v="1"/>
    <x v="1"/>
    <x v="7"/>
    <x v="3"/>
    <x v="4219"/>
    <n v="0"/>
  </r>
  <r>
    <n v="539962"/>
    <d v="2014-08-13T00:00:00"/>
    <d v="1899-12-30T14:43:13"/>
    <x v="1"/>
    <x v="1"/>
    <x v="7"/>
    <x v="3"/>
    <x v="4220"/>
    <n v="0"/>
  </r>
  <r>
    <n v="182209"/>
    <d v="2014-08-22T00:00:00"/>
    <d v="1899-12-30T15:10:43"/>
    <x v="0"/>
    <x v="1"/>
    <x v="7"/>
    <x v="3"/>
    <x v="4221"/>
    <n v="1"/>
  </r>
  <r>
    <n v="556195"/>
    <d v="2014-08-22T00:00:00"/>
    <d v="1899-12-30T15:12:24"/>
    <x v="0"/>
    <x v="1"/>
    <x v="7"/>
    <x v="3"/>
    <x v="4222"/>
    <n v="1"/>
  </r>
  <r>
    <n v="28862"/>
    <d v="2014-08-22T00:00:00"/>
    <d v="1899-12-30T15:14:39"/>
    <x v="0"/>
    <x v="1"/>
    <x v="7"/>
    <x v="3"/>
    <x v="4223"/>
    <n v="1"/>
  </r>
  <r>
    <n v="876875"/>
    <d v="2014-08-29T00:00:00"/>
    <d v="1899-12-30T10:53:34"/>
    <x v="0"/>
    <x v="1"/>
    <x v="7"/>
    <x v="3"/>
    <x v="4224"/>
    <n v="1"/>
  </r>
  <r>
    <n v="777528"/>
    <d v="2014-08-29T00:00:00"/>
    <d v="1899-12-30T10:54:06"/>
    <x v="0"/>
    <x v="1"/>
    <x v="7"/>
    <x v="3"/>
    <x v="4225"/>
    <n v="1"/>
  </r>
  <r>
    <n v="452098"/>
    <d v="2014-08-29T00:00:00"/>
    <d v="1899-12-30T10:54:35"/>
    <x v="0"/>
    <x v="1"/>
    <x v="7"/>
    <x v="3"/>
    <x v="4226"/>
    <n v="1"/>
  </r>
  <r>
    <n v="205941"/>
    <d v="2014-08-12T00:00:00"/>
    <d v="1899-12-30T09:31:36"/>
    <x v="0"/>
    <x v="0"/>
    <x v="0"/>
    <x v="6"/>
    <x v="4227"/>
    <n v="1"/>
  </r>
  <r>
    <n v="248630"/>
    <d v="2014-05-27T00:00:00"/>
    <d v="1899-12-30T09:32:42"/>
    <x v="0"/>
    <x v="0"/>
    <x v="0"/>
    <x v="3"/>
    <x v="4228"/>
    <n v="1"/>
  </r>
  <r>
    <n v="427635"/>
    <d v="2014-05-27T00:00:00"/>
    <d v="1899-12-30T09:34:41"/>
    <x v="1"/>
    <x v="0"/>
    <x v="0"/>
    <x v="3"/>
    <x v="4229"/>
    <n v="0"/>
  </r>
  <r>
    <n v="17800"/>
    <d v="2014-07-08T00:00:00"/>
    <d v="1899-12-30T09:32:05"/>
    <x v="0"/>
    <x v="0"/>
    <x v="0"/>
    <x v="3"/>
    <x v="4230"/>
    <n v="1"/>
  </r>
  <r>
    <n v="800368"/>
    <d v="2014-05-06T00:00:00"/>
    <d v="1899-12-30T09:34:19"/>
    <x v="0"/>
    <x v="1"/>
    <x v="7"/>
    <x v="3"/>
    <x v="4231"/>
    <n v="1"/>
  </r>
  <r>
    <n v="489970"/>
    <d v="2014-05-06T00:00:00"/>
    <d v="1899-12-30T09:35:12"/>
    <x v="0"/>
    <x v="1"/>
    <x v="7"/>
    <x v="3"/>
    <x v="2908"/>
    <n v="1"/>
  </r>
  <r>
    <n v="421682"/>
    <d v="2014-05-16T00:00:00"/>
    <d v="1899-12-30T09:22:06"/>
    <x v="0"/>
    <x v="1"/>
    <x v="7"/>
    <x v="3"/>
    <x v="4232"/>
    <n v="1"/>
  </r>
  <r>
    <n v="435230"/>
    <d v="2014-05-24T00:00:00"/>
    <d v="1899-12-30T16:28:20"/>
    <x v="0"/>
    <x v="1"/>
    <x v="7"/>
    <x v="1"/>
    <x v="4233"/>
    <n v="1"/>
  </r>
  <r>
    <n v="519412"/>
    <d v="2014-05-24T00:00:00"/>
    <d v="1899-12-30T16:28:44"/>
    <x v="1"/>
    <x v="1"/>
    <x v="7"/>
    <x v="1"/>
    <x v="4234"/>
    <n v="0"/>
  </r>
  <r>
    <n v="413223"/>
    <d v="2014-05-24T00:00:00"/>
    <d v="1899-12-30T16:33:13"/>
    <x v="0"/>
    <x v="1"/>
    <x v="7"/>
    <x v="1"/>
    <x v="4235"/>
    <n v="1"/>
  </r>
  <r>
    <n v="343603"/>
    <d v="2014-05-25T00:00:00"/>
    <d v="1899-12-30T14:32:02"/>
    <x v="0"/>
    <x v="1"/>
    <x v="7"/>
    <x v="3"/>
    <x v="4236"/>
    <n v="1"/>
  </r>
  <r>
    <n v="989586"/>
    <d v="2014-05-25T00:00:00"/>
    <d v="1899-12-30T14:33:26"/>
    <x v="0"/>
    <x v="1"/>
    <x v="7"/>
    <x v="3"/>
    <x v="4237"/>
    <n v="1"/>
  </r>
  <r>
    <n v="582618"/>
    <d v="2014-05-29T00:00:00"/>
    <d v="1899-12-30T10:00:42"/>
    <x v="1"/>
    <x v="1"/>
    <x v="7"/>
    <x v="3"/>
    <x v="4238"/>
    <n v="0"/>
  </r>
  <r>
    <n v="287595"/>
    <d v="2014-05-29T00:00:00"/>
    <d v="1899-12-30T10:01:43"/>
    <x v="0"/>
    <x v="1"/>
    <x v="7"/>
    <x v="3"/>
    <x v="4239"/>
    <n v="1"/>
  </r>
  <r>
    <n v="419103"/>
    <d v="2014-05-29T00:00:00"/>
    <d v="1899-12-30T09:59:22"/>
    <x v="1"/>
    <x v="1"/>
    <x v="7"/>
    <x v="3"/>
    <x v="4240"/>
    <n v="0"/>
  </r>
  <r>
    <n v="203704"/>
    <d v="2014-05-29T00:00:00"/>
    <d v="1899-12-30T10:01:09"/>
    <x v="1"/>
    <x v="1"/>
    <x v="7"/>
    <x v="3"/>
    <x v="4241"/>
    <n v="0"/>
  </r>
  <r>
    <n v="303721"/>
    <d v="2014-06-01T00:00:00"/>
    <d v="1899-12-30T19:39:15"/>
    <x v="0"/>
    <x v="1"/>
    <x v="7"/>
    <x v="3"/>
    <x v="1588"/>
    <n v="1"/>
  </r>
  <r>
    <n v="372528"/>
    <d v="2014-06-01T00:00:00"/>
    <d v="1899-12-30T19:40:39"/>
    <x v="1"/>
    <x v="1"/>
    <x v="7"/>
    <x v="3"/>
    <x v="4242"/>
    <n v="0"/>
  </r>
  <r>
    <n v="344852"/>
    <d v="2014-06-01T00:00:00"/>
    <d v="1899-12-30T19:42:30"/>
    <x v="1"/>
    <x v="1"/>
    <x v="7"/>
    <x v="3"/>
    <x v="4243"/>
    <n v="0"/>
  </r>
  <r>
    <n v="509501"/>
    <d v="2014-06-03T00:00:00"/>
    <d v="1899-12-30T11:08:59"/>
    <x v="0"/>
    <x v="2"/>
    <x v="7"/>
    <x v="1"/>
    <x v="4244"/>
    <n v="1"/>
  </r>
  <r>
    <n v="165066"/>
    <d v="2014-07-22T00:00:00"/>
    <d v="1899-12-30T09:38:17"/>
    <x v="0"/>
    <x v="1"/>
    <x v="7"/>
    <x v="3"/>
    <x v="4245"/>
    <n v="1"/>
  </r>
  <r>
    <n v="609192"/>
    <d v="2014-07-31T00:00:00"/>
    <d v="1899-12-30T17:26:08"/>
    <x v="1"/>
    <x v="1"/>
    <x v="7"/>
    <x v="1"/>
    <x v="4246"/>
    <n v="0"/>
  </r>
  <r>
    <n v="443270"/>
    <d v="2014-07-31T00:00:00"/>
    <d v="1899-12-30T17:26:45"/>
    <x v="0"/>
    <x v="1"/>
    <x v="7"/>
    <x v="1"/>
    <x v="4247"/>
    <n v="1"/>
  </r>
  <r>
    <n v="92784"/>
    <d v="2014-07-31T00:00:00"/>
    <d v="1899-12-30T17:27:16"/>
    <x v="1"/>
    <x v="1"/>
    <x v="7"/>
    <x v="1"/>
    <x v="4248"/>
    <n v="0"/>
  </r>
  <r>
    <n v="949454"/>
    <d v="2014-07-29T00:00:00"/>
    <d v="1899-12-30T14:41:35"/>
    <x v="0"/>
    <x v="1"/>
    <x v="7"/>
    <x v="3"/>
    <x v="4249"/>
    <n v="1"/>
  </r>
  <r>
    <n v="183437"/>
    <d v="2014-07-29T00:00:00"/>
    <d v="1899-12-30T14:43:10"/>
    <x v="1"/>
    <x v="1"/>
    <x v="7"/>
    <x v="3"/>
    <x v="4250"/>
    <n v="0"/>
  </r>
  <r>
    <n v="696100"/>
    <d v="2014-07-29T00:00:00"/>
    <d v="1899-12-30T14:44:41"/>
    <x v="1"/>
    <x v="1"/>
    <x v="7"/>
    <x v="3"/>
    <x v="4251"/>
    <n v="0"/>
  </r>
  <r>
    <n v="880828"/>
    <d v="2014-07-29T00:00:00"/>
    <d v="1899-12-30T14:44:34"/>
    <x v="1"/>
    <x v="1"/>
    <x v="7"/>
    <x v="3"/>
    <x v="4252"/>
    <n v="0"/>
  </r>
  <r>
    <n v="94151"/>
    <d v="2014-08-09T00:00:00"/>
    <d v="1899-12-30T14:58:54"/>
    <x v="0"/>
    <x v="1"/>
    <x v="7"/>
    <x v="3"/>
    <x v="4253"/>
    <n v="1"/>
  </r>
  <r>
    <n v="83730"/>
    <d v="2014-08-15T00:00:00"/>
    <d v="1899-12-30T14:41:28"/>
    <x v="1"/>
    <x v="1"/>
    <x v="7"/>
    <x v="3"/>
    <x v="4254"/>
    <n v="0"/>
  </r>
  <r>
    <n v="886375"/>
    <d v="2014-08-15T00:00:00"/>
    <d v="1899-12-30T14:43:25"/>
    <x v="1"/>
    <x v="1"/>
    <x v="7"/>
    <x v="3"/>
    <x v="4255"/>
    <n v="0"/>
  </r>
  <r>
    <n v="256431"/>
    <d v="2014-08-22T00:00:00"/>
    <d v="1899-12-30T10:38:05"/>
    <x v="0"/>
    <x v="1"/>
    <x v="7"/>
    <x v="1"/>
    <x v="4256"/>
    <n v="1"/>
  </r>
  <r>
    <n v="540401"/>
    <d v="2014-08-19T00:00:00"/>
    <d v="1899-12-30T09:32:03"/>
    <x v="0"/>
    <x v="0"/>
    <x v="2"/>
    <x v="1"/>
    <x v="4257"/>
    <n v="1"/>
  </r>
  <r>
    <n v="64540"/>
    <d v="2014-08-26T00:00:00"/>
    <d v="1899-12-30T18:52:26"/>
    <x v="0"/>
    <x v="0"/>
    <x v="2"/>
    <x v="1"/>
    <x v="4258"/>
    <n v="1"/>
  </r>
  <r>
    <n v="524839"/>
    <d v="2014-06-24T00:00:00"/>
    <d v="1899-12-30T09:31:13"/>
    <x v="0"/>
    <x v="0"/>
    <x v="2"/>
    <x v="12"/>
    <x v="4259"/>
    <n v="1"/>
  </r>
  <r>
    <n v="484833"/>
    <d v="2014-07-22T00:00:00"/>
    <d v="1899-12-30T09:32:34"/>
    <x v="0"/>
    <x v="0"/>
    <x v="2"/>
    <x v="12"/>
    <x v="4260"/>
    <n v="1"/>
  </r>
  <r>
    <n v="399087"/>
    <d v="2014-08-05T00:00:00"/>
    <d v="1899-12-30T09:31:32"/>
    <x v="0"/>
    <x v="0"/>
    <x v="2"/>
    <x v="12"/>
    <x v="4261"/>
    <n v="1"/>
  </r>
  <r>
    <n v="20051"/>
    <d v="2014-05-07T00:00:00"/>
    <d v="1899-12-30T09:32:11"/>
    <x v="1"/>
    <x v="2"/>
    <x v="2"/>
    <x v="1"/>
    <x v="4262"/>
    <n v="0"/>
  </r>
  <r>
    <n v="943287"/>
    <d v="2014-05-08T00:00:00"/>
    <d v="1899-12-30T09:32:28"/>
    <x v="0"/>
    <x v="0"/>
    <x v="1"/>
    <x v="12"/>
    <x v="4263"/>
    <n v="1"/>
  </r>
  <r>
    <n v="184016"/>
    <d v="2014-05-08T00:00:00"/>
    <d v="1899-12-30T09:33:00"/>
    <x v="1"/>
    <x v="0"/>
    <x v="1"/>
    <x v="12"/>
    <x v="4264"/>
    <n v="0"/>
  </r>
  <r>
    <n v="712512"/>
    <d v="2014-05-08T00:00:00"/>
    <d v="1899-12-30T09:34:45"/>
    <x v="0"/>
    <x v="0"/>
    <x v="1"/>
    <x v="12"/>
    <x v="4265"/>
    <n v="1"/>
  </r>
  <r>
    <n v="699072"/>
    <d v="2014-07-24T00:00:00"/>
    <d v="1899-12-30T09:34:27"/>
    <x v="0"/>
    <x v="0"/>
    <x v="1"/>
    <x v="12"/>
    <x v="4266"/>
    <n v="1"/>
  </r>
  <r>
    <n v="963353"/>
    <d v="2014-08-01T00:00:00"/>
    <d v="1899-12-30T12:43:08"/>
    <x v="1"/>
    <x v="2"/>
    <x v="8"/>
    <x v="12"/>
    <x v="4267"/>
    <n v="0"/>
  </r>
  <r>
    <n v="551794"/>
    <d v="2014-05-07T00:00:00"/>
    <d v="1899-12-30T14:11:28"/>
    <x v="0"/>
    <x v="0"/>
    <x v="1"/>
    <x v="12"/>
    <x v="4268"/>
    <n v="1"/>
  </r>
  <r>
    <n v="95527"/>
    <d v="2014-06-13T00:00:00"/>
    <d v="1899-12-30T16:06:02"/>
    <x v="0"/>
    <x v="0"/>
    <x v="1"/>
    <x v="12"/>
    <x v="4269"/>
    <n v="1"/>
  </r>
  <r>
    <n v="13485"/>
    <d v="2014-06-09T00:00:00"/>
    <d v="1899-12-30T12:22:58"/>
    <x v="1"/>
    <x v="1"/>
    <x v="2"/>
    <x v="0"/>
    <x v="4270"/>
    <n v="0"/>
  </r>
  <r>
    <n v="657708"/>
    <d v="2014-06-09T00:00:00"/>
    <d v="1899-12-30T12:24:29"/>
    <x v="0"/>
    <x v="0"/>
    <x v="2"/>
    <x v="0"/>
    <x v="4271"/>
    <n v="1"/>
  </r>
  <r>
    <n v="827108"/>
    <d v="2014-05-02T00:00:00"/>
    <d v="1899-12-30T09:31:35"/>
    <x v="1"/>
    <x v="0"/>
    <x v="0"/>
    <x v="12"/>
    <x v="4272"/>
    <n v="0"/>
  </r>
  <r>
    <n v="507171"/>
    <d v="2014-05-03T00:00:00"/>
    <d v="1899-12-30T17:01:04"/>
    <x v="0"/>
    <x v="1"/>
    <x v="0"/>
    <x v="12"/>
    <x v="4273"/>
    <n v="1"/>
  </r>
  <r>
    <n v="888298"/>
    <d v="2014-05-03T00:00:00"/>
    <d v="1899-12-30T17:04:45"/>
    <x v="1"/>
    <x v="1"/>
    <x v="0"/>
    <x v="12"/>
    <x v="4274"/>
    <n v="0"/>
  </r>
  <r>
    <n v="357906"/>
    <d v="2014-05-03T00:00:00"/>
    <d v="1899-12-30T17:05:18"/>
    <x v="1"/>
    <x v="1"/>
    <x v="0"/>
    <x v="12"/>
    <x v="4275"/>
    <n v="0"/>
  </r>
  <r>
    <n v="926580"/>
    <d v="2014-05-23T00:00:00"/>
    <d v="1899-12-30T15:34:52"/>
    <x v="0"/>
    <x v="0"/>
    <x v="0"/>
    <x v="12"/>
    <x v="4276"/>
    <n v="1"/>
  </r>
  <r>
    <n v="448075"/>
    <d v="2014-05-16T00:00:00"/>
    <d v="1899-12-30T09:34:29"/>
    <x v="0"/>
    <x v="1"/>
    <x v="0"/>
    <x v="12"/>
    <x v="4277"/>
    <n v="1"/>
  </r>
  <r>
    <n v="68425"/>
    <d v="2014-05-16T00:00:00"/>
    <d v="1899-12-30T09:35:13"/>
    <x v="1"/>
    <x v="1"/>
    <x v="0"/>
    <x v="12"/>
    <x v="4278"/>
    <n v="0"/>
  </r>
  <r>
    <n v="357815"/>
    <d v="2014-05-16T00:00:00"/>
    <d v="1899-12-30T09:36:45"/>
    <x v="0"/>
    <x v="1"/>
    <x v="0"/>
    <x v="12"/>
    <x v="4279"/>
    <n v="1"/>
  </r>
  <r>
    <n v="894104"/>
    <d v="2014-05-22T00:00:00"/>
    <d v="1899-12-30T11:39:36"/>
    <x v="1"/>
    <x v="1"/>
    <x v="0"/>
    <x v="12"/>
    <x v="4280"/>
    <n v="0"/>
  </r>
  <r>
    <n v="714233"/>
    <d v="2014-05-22T00:00:00"/>
    <d v="1899-12-30T11:42:53"/>
    <x v="0"/>
    <x v="0"/>
    <x v="0"/>
    <x v="12"/>
    <x v="4281"/>
    <n v="1"/>
  </r>
  <r>
    <n v="660970"/>
    <d v="2014-06-16T00:00:00"/>
    <d v="1899-12-30T09:31:13"/>
    <x v="0"/>
    <x v="0"/>
    <x v="2"/>
    <x v="12"/>
    <x v="4282"/>
    <n v="1"/>
  </r>
  <r>
    <n v="49745"/>
    <d v="2014-06-16T00:00:00"/>
    <d v="1899-12-30T09:31:42"/>
    <x v="1"/>
    <x v="0"/>
    <x v="2"/>
    <x v="12"/>
    <x v="4283"/>
    <n v="0"/>
  </r>
  <r>
    <n v="24489"/>
    <d v="2014-06-16T00:00:00"/>
    <d v="1899-12-30T09:41:39"/>
    <x v="0"/>
    <x v="0"/>
    <x v="2"/>
    <x v="6"/>
    <x v="4284"/>
    <n v="1"/>
  </r>
  <r>
    <n v="905795"/>
    <d v="2014-07-03T00:00:00"/>
    <d v="1899-12-30T13:46:53"/>
    <x v="1"/>
    <x v="0"/>
    <x v="2"/>
    <x v="6"/>
    <x v="4285"/>
    <n v="0"/>
  </r>
  <r>
    <n v="339684"/>
    <d v="2014-07-28T00:00:00"/>
    <d v="1899-12-30T09:31:29"/>
    <x v="0"/>
    <x v="0"/>
    <x v="0"/>
    <x v="3"/>
    <x v="4286"/>
    <n v="1"/>
  </r>
  <r>
    <n v="544070"/>
    <d v="2014-07-18T00:00:00"/>
    <d v="1899-12-30T15:06:40"/>
    <x v="1"/>
    <x v="0"/>
    <x v="4"/>
    <x v="7"/>
    <x v="4287"/>
    <n v="0"/>
  </r>
  <r>
    <n v="823334"/>
    <d v="2014-07-24T00:00:00"/>
    <d v="1899-12-30T12:07:48"/>
    <x v="1"/>
    <x v="0"/>
    <x v="4"/>
    <x v="7"/>
    <x v="4288"/>
    <n v="0"/>
  </r>
  <r>
    <n v="488750"/>
    <d v="2014-05-12T00:00:00"/>
    <d v="1899-12-30T09:33:40"/>
    <x v="1"/>
    <x v="1"/>
    <x v="1"/>
    <x v="1"/>
    <x v="4289"/>
    <n v="0"/>
  </r>
  <r>
    <n v="814562"/>
    <d v="2014-05-12T00:00:00"/>
    <d v="1899-12-30T09:34:38"/>
    <x v="0"/>
    <x v="1"/>
    <x v="1"/>
    <x v="1"/>
    <x v="4290"/>
    <n v="1"/>
  </r>
  <r>
    <n v="516103"/>
    <d v="2014-05-19T00:00:00"/>
    <d v="1899-12-30T17:05:10"/>
    <x v="0"/>
    <x v="2"/>
    <x v="1"/>
    <x v="1"/>
    <x v="4291"/>
    <n v="1"/>
  </r>
  <r>
    <n v="339644"/>
    <d v="2014-06-10T00:00:00"/>
    <d v="1899-12-30T07:03:07"/>
    <x v="0"/>
    <x v="1"/>
    <x v="0"/>
    <x v="1"/>
    <x v="4292"/>
    <n v="1"/>
  </r>
  <r>
    <n v="240727"/>
    <d v="2014-06-10T00:00:00"/>
    <d v="1899-12-30T07:05:25"/>
    <x v="0"/>
    <x v="0"/>
    <x v="0"/>
    <x v="1"/>
    <x v="4293"/>
    <n v="1"/>
  </r>
  <r>
    <n v="188776"/>
    <d v="2014-06-10T00:00:00"/>
    <d v="1899-12-30T07:06:26"/>
    <x v="0"/>
    <x v="0"/>
    <x v="0"/>
    <x v="1"/>
    <x v="4294"/>
    <n v="1"/>
  </r>
  <r>
    <n v="152958"/>
    <d v="2014-06-10T00:00:00"/>
    <d v="1899-12-30T07:07:04"/>
    <x v="1"/>
    <x v="0"/>
    <x v="0"/>
    <x v="1"/>
    <x v="4295"/>
    <n v="0"/>
  </r>
  <r>
    <n v="885993"/>
    <d v="2014-06-10T00:00:00"/>
    <d v="1899-12-30T15:45:25"/>
    <x v="0"/>
    <x v="1"/>
    <x v="0"/>
    <x v="1"/>
    <x v="4296"/>
    <n v="1"/>
  </r>
  <r>
    <n v="26869"/>
    <d v="2014-06-10T00:00:00"/>
    <d v="1899-12-30T15:47:06"/>
    <x v="0"/>
    <x v="0"/>
    <x v="0"/>
    <x v="1"/>
    <x v="636"/>
    <n v="1"/>
  </r>
  <r>
    <n v="818351"/>
    <d v="2014-06-30T00:00:00"/>
    <d v="1899-12-30T09:34:55"/>
    <x v="1"/>
    <x v="0"/>
    <x v="0"/>
    <x v="1"/>
    <x v="4297"/>
    <n v="0"/>
  </r>
  <r>
    <n v="52457"/>
    <d v="2014-06-30T00:00:00"/>
    <d v="1899-12-30T18:32:28"/>
    <x v="0"/>
    <x v="0"/>
    <x v="0"/>
    <x v="1"/>
    <x v="4298"/>
    <n v="1"/>
  </r>
  <r>
    <n v="54648"/>
    <d v="2014-07-10T00:00:00"/>
    <d v="1899-12-30T08:24:29"/>
    <x v="1"/>
    <x v="0"/>
    <x v="0"/>
    <x v="1"/>
    <x v="4299"/>
    <n v="0"/>
  </r>
  <r>
    <n v="798336"/>
    <d v="2014-07-10T00:00:00"/>
    <d v="1899-12-30T08:26:46"/>
    <x v="1"/>
    <x v="1"/>
    <x v="0"/>
    <x v="1"/>
    <x v="4300"/>
    <n v="0"/>
  </r>
  <r>
    <n v="893144"/>
    <d v="2014-07-10T00:00:00"/>
    <d v="1899-12-30T08:31:40"/>
    <x v="1"/>
    <x v="0"/>
    <x v="0"/>
    <x v="1"/>
    <x v="4301"/>
    <n v="0"/>
  </r>
  <r>
    <n v="719910"/>
    <d v="2014-07-17T00:00:00"/>
    <d v="1899-12-30T12:45:20"/>
    <x v="0"/>
    <x v="0"/>
    <x v="0"/>
    <x v="1"/>
    <x v="4302"/>
    <n v="1"/>
  </r>
  <r>
    <n v="943656"/>
    <d v="2014-07-17T00:00:00"/>
    <d v="1899-12-30T12:46:13"/>
    <x v="0"/>
    <x v="1"/>
    <x v="0"/>
    <x v="1"/>
    <x v="4303"/>
    <n v="1"/>
  </r>
  <r>
    <n v="442463"/>
    <d v="2014-07-17T00:00:00"/>
    <d v="1899-12-30T12:49:09"/>
    <x v="0"/>
    <x v="1"/>
    <x v="0"/>
    <x v="1"/>
    <x v="4304"/>
    <n v="1"/>
  </r>
  <r>
    <n v="864866"/>
    <d v="2014-07-24T00:00:00"/>
    <d v="1899-12-30T11:21:08"/>
    <x v="0"/>
    <x v="0"/>
    <x v="0"/>
    <x v="1"/>
    <x v="4305"/>
    <n v="1"/>
  </r>
  <r>
    <n v="593219"/>
    <d v="2014-08-08T00:00:00"/>
    <d v="1899-12-30T18:23:51"/>
    <x v="0"/>
    <x v="1"/>
    <x v="0"/>
    <x v="1"/>
    <x v="4306"/>
    <n v="1"/>
  </r>
  <r>
    <n v="868653"/>
    <d v="2014-08-18T00:00:00"/>
    <d v="1899-12-30T09:31:12"/>
    <x v="0"/>
    <x v="0"/>
    <x v="0"/>
    <x v="1"/>
    <x v="4307"/>
    <n v="1"/>
  </r>
  <r>
    <n v="361791"/>
    <d v="2014-08-18T00:00:00"/>
    <d v="1899-12-30T09:32:25"/>
    <x v="0"/>
    <x v="1"/>
    <x v="0"/>
    <x v="1"/>
    <x v="4308"/>
    <n v="1"/>
  </r>
  <r>
    <n v="468586"/>
    <d v="2014-08-18T00:00:00"/>
    <d v="1899-12-30T09:33:57"/>
    <x v="0"/>
    <x v="1"/>
    <x v="0"/>
    <x v="1"/>
    <x v="4309"/>
    <n v="1"/>
  </r>
  <r>
    <n v="901867"/>
    <d v="2014-08-18T00:00:00"/>
    <d v="1899-12-30T09:36:16"/>
    <x v="1"/>
    <x v="1"/>
    <x v="0"/>
    <x v="1"/>
    <x v="4310"/>
    <n v="0"/>
  </r>
  <r>
    <n v="852718"/>
    <d v="2014-08-18T00:00:00"/>
    <d v="1899-12-30T09:37:20"/>
    <x v="0"/>
    <x v="1"/>
    <x v="0"/>
    <x v="1"/>
    <x v="4311"/>
    <n v="1"/>
  </r>
  <r>
    <n v="102164"/>
    <d v="2014-08-19T00:00:00"/>
    <d v="1899-12-30T09:31:40"/>
    <x v="0"/>
    <x v="0"/>
    <x v="0"/>
    <x v="1"/>
    <x v="4312"/>
    <n v="1"/>
  </r>
  <r>
    <n v="820494"/>
    <d v="2014-08-19T00:00:00"/>
    <d v="1899-12-30T09:34:41"/>
    <x v="0"/>
    <x v="0"/>
    <x v="0"/>
    <x v="1"/>
    <x v="4313"/>
    <n v="1"/>
  </r>
  <r>
    <n v="318592"/>
    <d v="2014-08-19T00:00:00"/>
    <d v="1899-12-30T09:37:32"/>
    <x v="0"/>
    <x v="0"/>
    <x v="0"/>
    <x v="1"/>
    <x v="4314"/>
    <n v="1"/>
  </r>
  <r>
    <n v="669110"/>
    <d v="2014-08-19T00:00:00"/>
    <d v="1899-12-30T09:39:08"/>
    <x v="0"/>
    <x v="1"/>
    <x v="0"/>
    <x v="1"/>
    <x v="4315"/>
    <n v="1"/>
  </r>
  <r>
    <n v="34851"/>
    <d v="2014-08-31T00:00:00"/>
    <d v="1899-12-30T16:47:40"/>
    <x v="0"/>
    <x v="0"/>
    <x v="0"/>
    <x v="1"/>
    <x v="4316"/>
    <n v="1"/>
  </r>
  <r>
    <n v="594996"/>
    <d v="2014-08-31T00:00:00"/>
    <d v="1899-12-30T16:48:12"/>
    <x v="1"/>
    <x v="1"/>
    <x v="0"/>
    <x v="1"/>
    <x v="4317"/>
    <n v="0"/>
  </r>
  <r>
    <n v="231370"/>
    <d v="2014-05-08T00:00:00"/>
    <d v="1899-12-30T09:38:02"/>
    <x v="0"/>
    <x v="0"/>
    <x v="0"/>
    <x v="1"/>
    <x v="4318"/>
    <n v="1"/>
  </r>
  <r>
    <n v="866724"/>
    <d v="2014-05-08T00:00:00"/>
    <d v="1899-12-30T09:38:30"/>
    <x v="0"/>
    <x v="0"/>
    <x v="0"/>
    <x v="1"/>
    <x v="4319"/>
    <n v="1"/>
  </r>
  <r>
    <n v="107624"/>
    <d v="2014-05-22T00:00:00"/>
    <d v="1899-12-30T13:12:40"/>
    <x v="0"/>
    <x v="0"/>
    <x v="4"/>
    <x v="12"/>
    <x v="4320"/>
    <n v="1"/>
  </r>
  <r>
    <n v="319905"/>
    <d v="2014-07-29T00:00:00"/>
    <d v="1899-12-30T21:49:02"/>
    <x v="1"/>
    <x v="0"/>
    <x v="4"/>
    <x v="12"/>
    <x v="4321"/>
    <n v="0"/>
  </r>
  <r>
    <n v="789265"/>
    <d v="2014-08-12T00:00:00"/>
    <d v="1899-12-30T09:31:28"/>
    <x v="0"/>
    <x v="0"/>
    <x v="0"/>
    <x v="1"/>
    <x v="4322"/>
    <n v="1"/>
  </r>
  <r>
    <n v="728175"/>
    <d v="2014-08-12T00:00:00"/>
    <d v="1899-12-30T09:32:21"/>
    <x v="0"/>
    <x v="1"/>
    <x v="0"/>
    <x v="1"/>
    <x v="4323"/>
    <n v="1"/>
  </r>
  <r>
    <n v="576375"/>
    <d v="2014-08-18T00:00:00"/>
    <d v="1899-12-30T12:42:51"/>
    <x v="0"/>
    <x v="0"/>
    <x v="0"/>
    <x v="3"/>
    <x v="4324"/>
    <n v="1"/>
  </r>
  <r>
    <n v="716440"/>
    <d v="2014-05-19T00:00:00"/>
    <d v="1899-12-30T07:33:53"/>
    <x v="0"/>
    <x v="0"/>
    <x v="0"/>
    <x v="1"/>
    <x v="4325"/>
    <n v="1"/>
  </r>
  <r>
    <n v="289325"/>
    <d v="2014-05-19T00:00:00"/>
    <d v="1899-12-30T07:36:08"/>
    <x v="0"/>
    <x v="1"/>
    <x v="0"/>
    <x v="1"/>
    <x v="4326"/>
    <n v="1"/>
  </r>
  <r>
    <n v="856141"/>
    <d v="2014-05-20T00:00:00"/>
    <d v="1899-12-30T09:32:09"/>
    <x v="1"/>
    <x v="0"/>
    <x v="1"/>
    <x v="3"/>
    <x v="4327"/>
    <n v="0"/>
  </r>
  <r>
    <n v="356398"/>
    <d v="2014-05-27T00:00:00"/>
    <d v="1899-12-30T12:13:07"/>
    <x v="0"/>
    <x v="0"/>
    <x v="1"/>
    <x v="3"/>
    <x v="4328"/>
    <n v="1"/>
  </r>
  <r>
    <n v="948977"/>
    <d v="2014-05-30T00:00:00"/>
    <d v="1899-12-30T18:52:30"/>
    <x v="0"/>
    <x v="1"/>
    <x v="1"/>
    <x v="3"/>
    <x v="4329"/>
    <n v="1"/>
  </r>
  <r>
    <n v="446111"/>
    <d v="2014-05-28T00:00:00"/>
    <d v="1899-12-30T09:33:38"/>
    <x v="0"/>
    <x v="0"/>
    <x v="1"/>
    <x v="1"/>
    <x v="4330"/>
    <n v="1"/>
  </r>
  <r>
    <n v="661687"/>
    <d v="2014-06-04T00:00:00"/>
    <d v="1899-12-30T13:49:18"/>
    <x v="0"/>
    <x v="1"/>
    <x v="1"/>
    <x v="1"/>
    <x v="4331"/>
    <n v="1"/>
  </r>
  <r>
    <n v="462821"/>
    <d v="2014-06-04T00:00:00"/>
    <d v="1899-12-30T13:49:26"/>
    <x v="0"/>
    <x v="2"/>
    <x v="1"/>
    <x v="1"/>
    <x v="4332"/>
    <n v="1"/>
  </r>
  <r>
    <n v="385084"/>
    <d v="2014-07-25T00:00:00"/>
    <d v="1899-12-30T13:30:24"/>
    <x v="0"/>
    <x v="0"/>
    <x v="0"/>
    <x v="3"/>
    <x v="4333"/>
    <n v="1"/>
  </r>
  <r>
    <n v="839429"/>
    <d v="2014-05-28T00:00:00"/>
    <d v="1899-12-30T09:31:43"/>
    <x v="1"/>
    <x v="0"/>
    <x v="1"/>
    <x v="1"/>
    <x v="4334"/>
    <n v="0"/>
  </r>
  <r>
    <n v="648497"/>
    <d v="2014-06-09T00:00:00"/>
    <d v="1899-12-30T08:06:40"/>
    <x v="0"/>
    <x v="0"/>
    <x v="1"/>
    <x v="1"/>
    <x v="4335"/>
    <n v="1"/>
  </r>
  <r>
    <n v="782375"/>
    <d v="2014-06-17T00:00:00"/>
    <d v="1899-12-30T12:46:37"/>
    <x v="0"/>
    <x v="0"/>
    <x v="1"/>
    <x v="1"/>
    <x v="4336"/>
    <n v="1"/>
  </r>
  <r>
    <n v="635222"/>
    <d v="2014-06-17T00:00:00"/>
    <d v="1899-12-30T12:47:00"/>
    <x v="1"/>
    <x v="0"/>
    <x v="1"/>
    <x v="1"/>
    <x v="4337"/>
    <n v="0"/>
  </r>
  <r>
    <n v="497576"/>
    <d v="2014-06-17T00:00:00"/>
    <d v="1899-12-30T12:47:52"/>
    <x v="0"/>
    <x v="0"/>
    <x v="1"/>
    <x v="1"/>
    <x v="4338"/>
    <n v="1"/>
  </r>
  <r>
    <n v="909684"/>
    <d v="2014-06-17T00:00:00"/>
    <d v="1899-12-30T12:48:24"/>
    <x v="0"/>
    <x v="0"/>
    <x v="1"/>
    <x v="1"/>
    <x v="4339"/>
    <n v="1"/>
  </r>
  <r>
    <n v="639524"/>
    <d v="2014-06-17T00:00:00"/>
    <d v="1899-12-30T12:46:44"/>
    <x v="1"/>
    <x v="1"/>
    <x v="1"/>
    <x v="1"/>
    <x v="4340"/>
    <n v="0"/>
  </r>
  <r>
    <n v="387477"/>
    <d v="2014-06-17T00:00:00"/>
    <d v="1899-12-30T12:48:26"/>
    <x v="0"/>
    <x v="1"/>
    <x v="1"/>
    <x v="1"/>
    <x v="4341"/>
    <n v="1"/>
  </r>
  <r>
    <n v="972508"/>
    <d v="2014-07-10T00:00:00"/>
    <d v="1899-12-30T15:52:14"/>
    <x v="0"/>
    <x v="1"/>
    <x v="6"/>
    <x v="1"/>
    <x v="4342"/>
    <n v="1"/>
  </r>
  <r>
    <n v="258904"/>
    <d v="2014-07-10T00:00:00"/>
    <d v="1899-12-30T15:53:01"/>
    <x v="1"/>
    <x v="0"/>
    <x v="6"/>
    <x v="1"/>
    <x v="4343"/>
    <n v="0"/>
  </r>
  <r>
    <n v="779639"/>
    <d v="2014-05-15T00:00:00"/>
    <d v="1899-12-30T19:37:12"/>
    <x v="0"/>
    <x v="1"/>
    <x v="1"/>
    <x v="1"/>
    <x v="4344"/>
    <n v="1"/>
  </r>
  <r>
    <n v="887127"/>
    <d v="2014-05-12T00:00:00"/>
    <d v="1899-12-30T08:33:02"/>
    <x v="0"/>
    <x v="1"/>
    <x v="1"/>
    <x v="1"/>
    <x v="4345"/>
    <n v="1"/>
  </r>
  <r>
    <n v="29295"/>
    <d v="2014-05-12T00:00:00"/>
    <d v="1899-12-30T08:37:08"/>
    <x v="0"/>
    <x v="0"/>
    <x v="1"/>
    <x v="1"/>
    <x v="4346"/>
    <n v="1"/>
  </r>
  <r>
    <n v="855241"/>
    <d v="2014-05-12T00:00:00"/>
    <d v="1899-12-30T08:32:51"/>
    <x v="0"/>
    <x v="2"/>
    <x v="1"/>
    <x v="1"/>
    <x v="4347"/>
    <n v="1"/>
  </r>
  <r>
    <n v="271089"/>
    <d v="2014-05-12T00:00:00"/>
    <d v="1899-12-30T09:13:55"/>
    <x v="1"/>
    <x v="0"/>
    <x v="1"/>
    <x v="1"/>
    <x v="4348"/>
    <n v="0"/>
  </r>
  <r>
    <n v="809236"/>
    <d v="2014-05-22T00:00:00"/>
    <d v="1899-12-30T09:32:42"/>
    <x v="0"/>
    <x v="0"/>
    <x v="1"/>
    <x v="1"/>
    <x v="4349"/>
    <n v="1"/>
  </r>
  <r>
    <n v="378743"/>
    <d v="2014-05-29T00:00:00"/>
    <d v="1899-12-30T18:15:55"/>
    <x v="1"/>
    <x v="0"/>
    <x v="1"/>
    <x v="1"/>
    <x v="4350"/>
    <n v="0"/>
  </r>
  <r>
    <n v="54723"/>
    <d v="2014-05-29T00:00:00"/>
    <d v="1899-12-30T21:36:33"/>
    <x v="0"/>
    <x v="1"/>
    <x v="1"/>
    <x v="1"/>
    <x v="4351"/>
    <n v="1"/>
  </r>
  <r>
    <n v="95496"/>
    <d v="2014-05-29T00:00:00"/>
    <d v="1899-12-30T21:42:40"/>
    <x v="0"/>
    <x v="0"/>
    <x v="1"/>
    <x v="1"/>
    <x v="4352"/>
    <n v="1"/>
  </r>
  <r>
    <n v="971957"/>
    <d v="2014-06-12T00:00:00"/>
    <d v="1899-12-30T08:34:40"/>
    <x v="0"/>
    <x v="0"/>
    <x v="1"/>
    <x v="1"/>
    <x v="4353"/>
    <n v="1"/>
  </r>
  <r>
    <n v="654427"/>
    <d v="2014-06-12T00:00:00"/>
    <d v="1899-12-30T08:31:58"/>
    <x v="1"/>
    <x v="1"/>
    <x v="1"/>
    <x v="1"/>
    <x v="4354"/>
    <n v="0"/>
  </r>
  <r>
    <n v="155708"/>
    <d v="2014-05-31T00:00:00"/>
    <d v="1899-12-30T14:06:35"/>
    <x v="0"/>
    <x v="0"/>
    <x v="1"/>
    <x v="1"/>
    <x v="4355"/>
    <n v="1"/>
  </r>
  <r>
    <n v="708125"/>
    <d v="2014-05-31T00:00:00"/>
    <d v="1899-12-30T14:08:05"/>
    <x v="1"/>
    <x v="0"/>
    <x v="1"/>
    <x v="1"/>
    <x v="4356"/>
    <n v="0"/>
  </r>
  <r>
    <n v="223843"/>
    <d v="2014-05-31T00:00:00"/>
    <d v="1899-12-30T14:10:46"/>
    <x v="1"/>
    <x v="0"/>
    <x v="1"/>
    <x v="1"/>
    <x v="4357"/>
    <n v="0"/>
  </r>
  <r>
    <n v="582635"/>
    <d v="2014-06-02T00:00:00"/>
    <d v="1899-12-30T03:15:41"/>
    <x v="1"/>
    <x v="0"/>
    <x v="1"/>
    <x v="1"/>
    <x v="4358"/>
    <n v="0"/>
  </r>
  <r>
    <n v="286547"/>
    <d v="2014-06-06T00:00:00"/>
    <d v="1899-12-30T18:34:20"/>
    <x v="0"/>
    <x v="1"/>
    <x v="1"/>
    <x v="1"/>
    <x v="4359"/>
    <n v="1"/>
  </r>
  <r>
    <n v="455493"/>
    <d v="2014-06-06T00:00:00"/>
    <d v="1899-12-30T18:34:54"/>
    <x v="0"/>
    <x v="0"/>
    <x v="1"/>
    <x v="1"/>
    <x v="4360"/>
    <n v="1"/>
  </r>
  <r>
    <n v="487282"/>
    <d v="2014-06-06T00:00:00"/>
    <d v="1899-12-30T18:35:58"/>
    <x v="1"/>
    <x v="1"/>
    <x v="1"/>
    <x v="1"/>
    <x v="4361"/>
    <n v="0"/>
  </r>
  <r>
    <n v="940819"/>
    <d v="2014-06-06T00:00:00"/>
    <d v="1899-12-30T18:38:29"/>
    <x v="0"/>
    <x v="1"/>
    <x v="1"/>
    <x v="1"/>
    <x v="4362"/>
    <n v="1"/>
  </r>
  <r>
    <n v="661209"/>
    <d v="2014-06-06T00:00:00"/>
    <d v="1899-12-30T18:38:58"/>
    <x v="0"/>
    <x v="0"/>
    <x v="1"/>
    <x v="1"/>
    <x v="4363"/>
    <n v="1"/>
  </r>
  <r>
    <n v="808006"/>
    <d v="2014-06-06T00:00:00"/>
    <d v="1899-12-30T18:39:23"/>
    <x v="0"/>
    <x v="0"/>
    <x v="1"/>
    <x v="1"/>
    <x v="4364"/>
    <n v="1"/>
  </r>
  <r>
    <n v="228903"/>
    <d v="2014-07-19T00:00:00"/>
    <d v="1899-12-30T18:30:57"/>
    <x v="1"/>
    <x v="1"/>
    <x v="1"/>
    <x v="12"/>
    <x v="4365"/>
    <n v="0"/>
  </r>
  <r>
    <n v="921308"/>
    <d v="2014-07-19T00:00:00"/>
    <d v="1899-12-30T18:32:09"/>
    <x v="0"/>
    <x v="0"/>
    <x v="1"/>
    <x v="12"/>
    <x v="4366"/>
    <n v="1"/>
  </r>
  <r>
    <n v="950993"/>
    <d v="2014-08-14T00:00:00"/>
    <d v="1899-12-30T09:31:58"/>
    <x v="1"/>
    <x v="2"/>
    <x v="8"/>
    <x v="6"/>
    <x v="2654"/>
    <n v="0"/>
  </r>
  <r>
    <n v="503906"/>
    <d v="2014-08-23T00:00:00"/>
    <d v="1899-12-30T11:07:04"/>
    <x v="0"/>
    <x v="0"/>
    <x v="8"/>
    <x v="6"/>
    <x v="4367"/>
    <n v="1"/>
  </r>
  <r>
    <n v="863564"/>
    <d v="2014-06-19T00:00:00"/>
    <d v="1899-12-30T09:31:55"/>
    <x v="0"/>
    <x v="0"/>
    <x v="1"/>
    <x v="6"/>
    <x v="4368"/>
    <n v="1"/>
  </r>
  <r>
    <n v="598901"/>
    <d v="2014-05-01T00:00:00"/>
    <d v="1899-12-30T09:34:46"/>
    <x v="0"/>
    <x v="1"/>
    <x v="3"/>
    <x v="12"/>
    <x v="4261"/>
    <n v="1"/>
  </r>
  <r>
    <n v="734062"/>
    <d v="2014-05-09T00:00:00"/>
    <d v="1899-12-30T11:41:55"/>
    <x v="1"/>
    <x v="1"/>
    <x v="3"/>
    <x v="12"/>
    <x v="4369"/>
    <n v="0"/>
  </r>
  <r>
    <n v="684474"/>
    <d v="2014-05-09T00:00:00"/>
    <d v="1899-12-30T11:42:53"/>
    <x v="1"/>
    <x v="1"/>
    <x v="3"/>
    <x v="12"/>
    <x v="4370"/>
    <n v="0"/>
  </r>
  <r>
    <n v="321013"/>
    <d v="2014-05-23T00:00:00"/>
    <d v="1899-12-30T02:06:03"/>
    <x v="0"/>
    <x v="1"/>
    <x v="3"/>
    <x v="12"/>
    <x v="4371"/>
    <n v="1"/>
  </r>
  <r>
    <n v="223885"/>
    <d v="2014-06-26T00:00:00"/>
    <d v="1899-12-30T09:32:35"/>
    <x v="0"/>
    <x v="1"/>
    <x v="3"/>
    <x v="12"/>
    <x v="4372"/>
    <n v="1"/>
  </r>
  <r>
    <n v="368107"/>
    <d v="2014-06-26T00:00:00"/>
    <d v="1899-12-30T09:33:07"/>
    <x v="0"/>
    <x v="1"/>
    <x v="3"/>
    <x v="12"/>
    <x v="4373"/>
    <n v="1"/>
  </r>
  <r>
    <n v="591934"/>
    <d v="2014-06-27T00:00:00"/>
    <d v="1899-12-30T09:19:51"/>
    <x v="0"/>
    <x v="1"/>
    <x v="3"/>
    <x v="12"/>
    <x v="4374"/>
    <n v="1"/>
  </r>
  <r>
    <n v="17705"/>
    <d v="2014-06-27T00:00:00"/>
    <d v="1899-12-30T09:20:23"/>
    <x v="1"/>
    <x v="1"/>
    <x v="3"/>
    <x v="12"/>
    <x v="4375"/>
    <n v="0"/>
  </r>
  <r>
    <n v="634127"/>
    <d v="2014-06-27T00:00:00"/>
    <d v="1899-12-30T09:20:50"/>
    <x v="1"/>
    <x v="1"/>
    <x v="3"/>
    <x v="12"/>
    <x v="4376"/>
    <n v="0"/>
  </r>
  <r>
    <n v="138292"/>
    <d v="2014-06-27T00:00:00"/>
    <d v="1899-12-30T09:21:57"/>
    <x v="0"/>
    <x v="1"/>
    <x v="3"/>
    <x v="12"/>
    <x v="4377"/>
    <n v="1"/>
  </r>
  <r>
    <n v="898973"/>
    <d v="2014-07-09T00:00:00"/>
    <d v="1899-12-30T13:03:21"/>
    <x v="1"/>
    <x v="1"/>
    <x v="3"/>
    <x v="12"/>
    <x v="4378"/>
    <n v="0"/>
  </r>
  <r>
    <n v="948183"/>
    <d v="2014-07-09T00:00:00"/>
    <d v="1899-12-30T13:03:47"/>
    <x v="1"/>
    <x v="1"/>
    <x v="3"/>
    <x v="12"/>
    <x v="4379"/>
    <n v="0"/>
  </r>
  <r>
    <n v="939079"/>
    <d v="2014-07-09T00:00:00"/>
    <d v="1899-12-30T13:08:24"/>
    <x v="0"/>
    <x v="1"/>
    <x v="3"/>
    <x v="12"/>
    <x v="4380"/>
    <n v="1"/>
  </r>
  <r>
    <n v="666787"/>
    <d v="2014-08-07T00:00:00"/>
    <d v="1899-12-30T09:37:23"/>
    <x v="1"/>
    <x v="1"/>
    <x v="3"/>
    <x v="12"/>
    <x v="4381"/>
    <n v="0"/>
  </r>
  <r>
    <n v="464525"/>
    <d v="2014-08-07T00:00:00"/>
    <d v="1899-12-30T09:38:55"/>
    <x v="0"/>
    <x v="1"/>
    <x v="3"/>
    <x v="12"/>
    <x v="4382"/>
    <n v="1"/>
  </r>
  <r>
    <n v="313111"/>
    <d v="2014-08-18T00:00:00"/>
    <d v="1899-12-30T11:55:10"/>
    <x v="0"/>
    <x v="1"/>
    <x v="3"/>
    <x v="12"/>
    <x v="4383"/>
    <n v="1"/>
  </r>
  <r>
    <n v="641673"/>
    <d v="2014-05-24T00:00:00"/>
    <d v="1899-12-30T18:28:17"/>
    <x v="1"/>
    <x v="1"/>
    <x v="8"/>
    <x v="1"/>
    <x v="4384"/>
    <n v="0"/>
  </r>
  <r>
    <n v="344006"/>
    <d v="2014-05-24T00:00:00"/>
    <d v="1899-12-30T18:29:47"/>
    <x v="0"/>
    <x v="0"/>
    <x v="8"/>
    <x v="1"/>
    <x v="4385"/>
    <n v="1"/>
  </r>
  <r>
    <n v="689821"/>
    <d v="2014-06-06T00:00:00"/>
    <d v="1899-12-30T12:20:17"/>
    <x v="0"/>
    <x v="1"/>
    <x v="8"/>
    <x v="1"/>
    <x v="4386"/>
    <n v="1"/>
  </r>
  <r>
    <n v="610153"/>
    <d v="2014-06-04T00:00:00"/>
    <d v="1899-12-30T19:20:07"/>
    <x v="0"/>
    <x v="0"/>
    <x v="2"/>
    <x v="6"/>
    <x v="4096"/>
    <n v="1"/>
  </r>
  <r>
    <n v="669053"/>
    <d v="2014-06-16T00:00:00"/>
    <d v="1899-12-30T07:09:28"/>
    <x v="1"/>
    <x v="0"/>
    <x v="2"/>
    <x v="6"/>
    <x v="4387"/>
    <n v="0"/>
  </r>
  <r>
    <n v="997125"/>
    <d v="2014-07-14T00:00:00"/>
    <d v="1899-12-30T07:02:12"/>
    <x v="1"/>
    <x v="0"/>
    <x v="2"/>
    <x v="6"/>
    <x v="4388"/>
    <n v="0"/>
  </r>
  <r>
    <n v="548533"/>
    <d v="2014-07-26T00:00:00"/>
    <d v="1899-12-30T01:19:05"/>
    <x v="1"/>
    <x v="0"/>
    <x v="2"/>
    <x v="6"/>
    <x v="4389"/>
    <n v="0"/>
  </r>
  <r>
    <n v="104406"/>
    <d v="2014-07-26T00:00:00"/>
    <d v="1899-12-30T01:19:33"/>
    <x v="1"/>
    <x v="0"/>
    <x v="2"/>
    <x v="6"/>
    <x v="4390"/>
    <n v="0"/>
  </r>
  <r>
    <n v="860046"/>
    <d v="2014-08-01T00:00:00"/>
    <d v="1899-12-30T16:07:46"/>
    <x v="0"/>
    <x v="0"/>
    <x v="2"/>
    <x v="3"/>
    <x v="4391"/>
    <n v="1"/>
  </r>
  <r>
    <n v="218715"/>
    <d v="2014-08-01T00:00:00"/>
    <d v="1899-12-30T16:10:36"/>
    <x v="1"/>
    <x v="1"/>
    <x v="2"/>
    <x v="3"/>
    <x v="4392"/>
    <n v="0"/>
  </r>
  <r>
    <n v="196569"/>
    <d v="2014-08-01T00:00:00"/>
    <d v="1899-12-30T16:07:46"/>
    <x v="1"/>
    <x v="1"/>
    <x v="2"/>
    <x v="3"/>
    <x v="4393"/>
    <n v="0"/>
  </r>
  <r>
    <n v="227866"/>
    <d v="2014-08-01T00:00:00"/>
    <d v="1899-12-30T16:08:49"/>
    <x v="0"/>
    <x v="1"/>
    <x v="2"/>
    <x v="3"/>
    <x v="4394"/>
    <n v="1"/>
  </r>
  <r>
    <n v="479702"/>
    <d v="2014-08-16T00:00:00"/>
    <d v="1899-12-30T11:30:35"/>
    <x v="1"/>
    <x v="1"/>
    <x v="2"/>
    <x v="3"/>
    <x v="4395"/>
    <n v="0"/>
  </r>
  <r>
    <n v="533468"/>
    <d v="2014-08-04T00:00:00"/>
    <d v="1899-12-30T09:32:43"/>
    <x v="0"/>
    <x v="1"/>
    <x v="2"/>
    <x v="3"/>
    <x v="4396"/>
    <n v="1"/>
  </r>
  <r>
    <n v="598841"/>
    <d v="2014-08-04T00:00:00"/>
    <d v="1899-12-30T09:33:46"/>
    <x v="0"/>
    <x v="1"/>
    <x v="2"/>
    <x v="3"/>
    <x v="4397"/>
    <n v="1"/>
  </r>
  <r>
    <n v="698761"/>
    <d v="2014-08-04T00:00:00"/>
    <d v="1899-12-30T09:34:49"/>
    <x v="0"/>
    <x v="1"/>
    <x v="2"/>
    <x v="3"/>
    <x v="4398"/>
    <n v="1"/>
  </r>
  <r>
    <n v="634055"/>
    <d v="2014-08-04T00:00:00"/>
    <d v="1899-12-30T09:37:18"/>
    <x v="1"/>
    <x v="1"/>
    <x v="2"/>
    <x v="3"/>
    <x v="4399"/>
    <n v="0"/>
  </r>
  <r>
    <n v="262748"/>
    <d v="2014-08-04T00:00:00"/>
    <d v="1899-12-30T09:31:56"/>
    <x v="0"/>
    <x v="2"/>
    <x v="2"/>
    <x v="3"/>
    <x v="4400"/>
    <n v="1"/>
  </r>
  <r>
    <n v="805290"/>
    <d v="2014-06-30T00:00:00"/>
    <d v="1899-12-30T09:31:42"/>
    <x v="0"/>
    <x v="0"/>
    <x v="0"/>
    <x v="7"/>
    <x v="4401"/>
    <n v="1"/>
  </r>
  <r>
    <n v="633958"/>
    <d v="2014-07-07T00:00:00"/>
    <d v="1899-12-30T09:32:57"/>
    <x v="1"/>
    <x v="0"/>
    <x v="5"/>
    <x v="3"/>
    <x v="4402"/>
    <n v="0"/>
  </r>
  <r>
    <n v="197169"/>
    <d v="2014-06-02T00:00:00"/>
    <d v="1899-12-30T09:38:52"/>
    <x v="1"/>
    <x v="0"/>
    <x v="1"/>
    <x v="0"/>
    <x v="4403"/>
    <n v="0"/>
  </r>
  <r>
    <n v="225384"/>
    <d v="2014-05-26T00:00:00"/>
    <d v="1899-12-30T09:31:46"/>
    <x v="0"/>
    <x v="0"/>
    <x v="1"/>
    <x v="1"/>
    <x v="4404"/>
    <n v="1"/>
  </r>
  <r>
    <n v="395184"/>
    <d v="2014-07-18T00:00:00"/>
    <d v="1899-12-30T09:58:41"/>
    <x v="1"/>
    <x v="0"/>
    <x v="0"/>
    <x v="6"/>
    <x v="4405"/>
    <n v="0"/>
  </r>
  <r>
    <n v="972195"/>
    <d v="2014-08-19T00:00:00"/>
    <d v="1899-12-30T09:31:32"/>
    <x v="0"/>
    <x v="0"/>
    <x v="1"/>
    <x v="1"/>
    <x v="4406"/>
    <n v="1"/>
  </r>
  <r>
    <n v="543577"/>
    <d v="2014-07-15T00:00:00"/>
    <d v="1899-12-30T19:57:19"/>
    <x v="1"/>
    <x v="1"/>
    <x v="3"/>
    <x v="1"/>
    <x v="51"/>
    <n v="0"/>
  </r>
  <r>
    <n v="458491"/>
    <d v="2014-07-15T00:00:00"/>
    <d v="1899-12-30T19:59:19"/>
    <x v="1"/>
    <x v="2"/>
    <x v="3"/>
    <x v="1"/>
    <x v="4407"/>
    <n v="0"/>
  </r>
  <r>
    <n v="463985"/>
    <d v="2014-07-15T00:00:00"/>
    <d v="1899-12-30T20:00:23"/>
    <x v="1"/>
    <x v="2"/>
    <x v="3"/>
    <x v="1"/>
    <x v="4408"/>
    <n v="0"/>
  </r>
  <r>
    <n v="78791"/>
    <d v="2014-07-24T00:00:00"/>
    <d v="1899-12-30T10:44:11"/>
    <x v="0"/>
    <x v="2"/>
    <x v="3"/>
    <x v="1"/>
    <x v="4409"/>
    <n v="1"/>
  </r>
  <r>
    <n v="654063"/>
    <d v="2014-08-06T00:00:00"/>
    <d v="1899-12-30T11:43:36"/>
    <x v="1"/>
    <x v="1"/>
    <x v="3"/>
    <x v="1"/>
    <x v="3232"/>
    <n v="0"/>
  </r>
  <r>
    <n v="232860"/>
    <d v="2014-05-22T00:00:00"/>
    <d v="1899-12-30T11:58:59"/>
    <x v="0"/>
    <x v="0"/>
    <x v="0"/>
    <x v="1"/>
    <x v="4410"/>
    <n v="1"/>
  </r>
  <r>
    <n v="553683"/>
    <d v="2014-05-21T00:00:00"/>
    <d v="1899-12-30T09:32:58"/>
    <x v="0"/>
    <x v="0"/>
    <x v="0"/>
    <x v="1"/>
    <x v="4411"/>
    <n v="1"/>
  </r>
  <r>
    <n v="403729"/>
    <d v="2014-06-18T00:00:00"/>
    <d v="1899-12-30T09:32:27"/>
    <x v="0"/>
    <x v="1"/>
    <x v="0"/>
    <x v="8"/>
    <x v="4412"/>
    <n v="1"/>
  </r>
  <r>
    <n v="556271"/>
    <d v="2014-06-24T00:00:00"/>
    <d v="1899-12-30T12:25:57"/>
    <x v="0"/>
    <x v="0"/>
    <x v="0"/>
    <x v="8"/>
    <x v="4413"/>
    <n v="1"/>
  </r>
  <r>
    <n v="323810"/>
    <d v="2014-06-24T00:00:00"/>
    <d v="1899-12-30T12:26:37"/>
    <x v="0"/>
    <x v="1"/>
    <x v="0"/>
    <x v="8"/>
    <x v="4414"/>
    <n v="1"/>
  </r>
  <r>
    <n v="372692"/>
    <d v="2014-07-02T00:00:00"/>
    <d v="1899-12-30T11:31:38"/>
    <x v="1"/>
    <x v="1"/>
    <x v="0"/>
    <x v="8"/>
    <x v="4415"/>
    <n v="0"/>
  </r>
  <r>
    <n v="258499"/>
    <d v="2014-05-01T00:00:00"/>
    <d v="1899-12-30T08:32:02"/>
    <x v="1"/>
    <x v="0"/>
    <x v="0"/>
    <x v="1"/>
    <x v="4416"/>
    <n v="0"/>
  </r>
  <r>
    <n v="75604"/>
    <d v="2014-05-05T00:00:00"/>
    <d v="1899-12-30T12:58:39"/>
    <x v="0"/>
    <x v="0"/>
    <x v="0"/>
    <x v="1"/>
    <x v="4417"/>
    <n v="1"/>
  </r>
  <r>
    <n v="920125"/>
    <d v="2014-05-06T00:00:00"/>
    <d v="1899-12-30T18:24:28"/>
    <x v="1"/>
    <x v="1"/>
    <x v="0"/>
    <x v="1"/>
    <x v="4418"/>
    <n v="0"/>
  </r>
  <r>
    <n v="484721"/>
    <d v="2014-05-06T00:00:00"/>
    <d v="1899-12-30T18:25:03"/>
    <x v="1"/>
    <x v="1"/>
    <x v="0"/>
    <x v="1"/>
    <x v="4419"/>
    <n v="0"/>
  </r>
  <r>
    <n v="883770"/>
    <d v="2014-05-09T00:00:00"/>
    <d v="1899-12-30T07:16:17"/>
    <x v="0"/>
    <x v="0"/>
    <x v="0"/>
    <x v="1"/>
    <x v="4420"/>
    <n v="1"/>
  </r>
  <r>
    <n v="774683"/>
    <d v="2014-08-28T00:00:00"/>
    <d v="1899-12-30T09:31:11"/>
    <x v="0"/>
    <x v="1"/>
    <x v="3"/>
    <x v="12"/>
    <x v="4421"/>
    <n v="1"/>
  </r>
  <r>
    <n v="314450"/>
    <d v="2014-08-28T00:00:00"/>
    <d v="1899-12-30T09:34:25"/>
    <x v="0"/>
    <x v="1"/>
    <x v="3"/>
    <x v="12"/>
    <x v="4422"/>
    <n v="1"/>
  </r>
  <r>
    <n v="978058"/>
    <d v="2014-05-08T00:00:00"/>
    <d v="1899-12-30T09:33:58"/>
    <x v="0"/>
    <x v="0"/>
    <x v="6"/>
    <x v="1"/>
    <x v="4423"/>
    <n v="1"/>
  </r>
  <r>
    <n v="125548"/>
    <d v="2014-05-08T00:00:00"/>
    <d v="1899-12-30T09:34:19"/>
    <x v="1"/>
    <x v="1"/>
    <x v="6"/>
    <x v="1"/>
    <x v="4424"/>
    <n v="0"/>
  </r>
  <r>
    <n v="908214"/>
    <d v="2014-06-26T00:00:00"/>
    <d v="1899-12-30T09:32:21"/>
    <x v="0"/>
    <x v="1"/>
    <x v="6"/>
    <x v="1"/>
    <x v="4425"/>
    <n v="1"/>
  </r>
  <r>
    <n v="203207"/>
    <d v="2014-07-10T00:00:00"/>
    <d v="1899-12-30T04:35:13"/>
    <x v="1"/>
    <x v="1"/>
    <x v="6"/>
    <x v="1"/>
    <x v="4426"/>
    <n v="0"/>
  </r>
  <r>
    <n v="618160"/>
    <d v="2014-07-31T00:00:00"/>
    <d v="1899-12-30T09:32:07"/>
    <x v="1"/>
    <x v="1"/>
    <x v="6"/>
    <x v="1"/>
    <x v="4427"/>
    <n v="0"/>
  </r>
  <r>
    <n v="824459"/>
    <d v="2014-07-30T00:00:00"/>
    <d v="1899-12-30T01:32:51"/>
    <x v="1"/>
    <x v="2"/>
    <x v="0"/>
    <x v="12"/>
    <x v="4428"/>
    <n v="0"/>
  </r>
  <r>
    <n v="601533"/>
    <d v="2014-08-07T00:00:00"/>
    <d v="1899-12-30T15:35:01"/>
    <x v="0"/>
    <x v="2"/>
    <x v="0"/>
    <x v="12"/>
    <x v="4429"/>
    <n v="1"/>
  </r>
  <r>
    <n v="114265"/>
    <d v="2014-08-22T00:00:00"/>
    <d v="1899-12-30T13:57:00"/>
    <x v="0"/>
    <x v="1"/>
    <x v="0"/>
    <x v="12"/>
    <x v="4430"/>
    <n v="1"/>
  </r>
  <r>
    <n v="339175"/>
    <d v="2014-05-18T00:00:00"/>
    <d v="1899-12-30T07:05:17"/>
    <x v="1"/>
    <x v="1"/>
    <x v="0"/>
    <x v="1"/>
    <x v="4431"/>
    <n v="0"/>
  </r>
  <r>
    <n v="980636"/>
    <d v="2014-06-27T00:00:00"/>
    <d v="1899-12-30T09:32:36"/>
    <x v="0"/>
    <x v="0"/>
    <x v="0"/>
    <x v="1"/>
    <x v="4432"/>
    <n v="1"/>
  </r>
  <r>
    <n v="172700"/>
    <d v="2014-07-01T00:00:00"/>
    <d v="1899-12-30T08:14:11"/>
    <x v="1"/>
    <x v="0"/>
    <x v="0"/>
    <x v="1"/>
    <x v="4433"/>
    <n v="0"/>
  </r>
  <r>
    <n v="851534"/>
    <d v="2014-07-01T00:00:00"/>
    <d v="1899-12-30T08:14:39"/>
    <x v="1"/>
    <x v="1"/>
    <x v="0"/>
    <x v="1"/>
    <x v="4434"/>
    <n v="0"/>
  </r>
  <r>
    <n v="660138"/>
    <d v="2014-06-16T00:00:00"/>
    <d v="1899-12-30T09:31:41"/>
    <x v="0"/>
    <x v="0"/>
    <x v="2"/>
    <x v="12"/>
    <x v="4435"/>
    <n v="1"/>
  </r>
  <r>
    <n v="107686"/>
    <d v="2014-06-16T00:00:00"/>
    <d v="1899-12-30T09:32:13"/>
    <x v="1"/>
    <x v="0"/>
    <x v="2"/>
    <x v="12"/>
    <x v="4436"/>
    <n v="0"/>
  </r>
  <r>
    <n v="381271"/>
    <d v="2014-05-19T00:00:00"/>
    <d v="1899-12-30T09:31:25"/>
    <x v="0"/>
    <x v="1"/>
    <x v="3"/>
    <x v="7"/>
    <x v="4437"/>
    <n v="1"/>
  </r>
  <r>
    <n v="984518"/>
    <d v="2014-05-19T00:00:00"/>
    <d v="1899-12-30T09:33:51"/>
    <x v="1"/>
    <x v="1"/>
    <x v="3"/>
    <x v="7"/>
    <x v="4438"/>
    <n v="0"/>
  </r>
  <r>
    <n v="61075"/>
    <d v="2014-05-19T00:00:00"/>
    <d v="1899-12-30T09:37:19"/>
    <x v="1"/>
    <x v="1"/>
    <x v="3"/>
    <x v="7"/>
    <x v="4439"/>
    <n v="0"/>
  </r>
  <r>
    <n v="176247"/>
    <d v="2014-07-22T00:00:00"/>
    <d v="1899-12-30T23:49:05"/>
    <x v="1"/>
    <x v="1"/>
    <x v="3"/>
    <x v="7"/>
    <x v="4440"/>
    <n v="0"/>
  </r>
  <r>
    <n v="295044"/>
    <d v="2014-07-22T00:00:00"/>
    <d v="1899-12-30T23:51:03"/>
    <x v="0"/>
    <x v="1"/>
    <x v="3"/>
    <x v="7"/>
    <x v="4441"/>
    <n v="1"/>
  </r>
  <r>
    <n v="731032"/>
    <d v="2014-08-11T00:00:00"/>
    <d v="1899-12-30T09:31:22"/>
    <x v="1"/>
    <x v="1"/>
    <x v="3"/>
    <x v="6"/>
    <x v="4442"/>
    <n v="0"/>
  </r>
  <r>
    <n v="951132"/>
    <d v="2014-08-11T00:00:00"/>
    <d v="1899-12-30T09:36:02"/>
    <x v="0"/>
    <x v="1"/>
    <x v="3"/>
    <x v="6"/>
    <x v="4443"/>
    <n v="1"/>
  </r>
  <r>
    <n v="56735"/>
    <d v="2014-08-12T00:00:00"/>
    <d v="1899-12-30T16:20:24"/>
    <x v="1"/>
    <x v="1"/>
    <x v="3"/>
    <x v="6"/>
    <x v="4444"/>
    <n v="0"/>
  </r>
  <r>
    <n v="595633"/>
    <d v="2014-08-12T00:00:00"/>
    <d v="1899-12-30T16:22:28"/>
    <x v="0"/>
    <x v="1"/>
    <x v="3"/>
    <x v="6"/>
    <x v="1566"/>
    <n v="1"/>
  </r>
  <r>
    <n v="621146"/>
    <d v="2014-08-12T00:00:00"/>
    <d v="1899-12-30T16:25:44"/>
    <x v="1"/>
    <x v="1"/>
    <x v="3"/>
    <x v="6"/>
    <x v="1727"/>
    <n v="0"/>
  </r>
  <r>
    <n v="997919"/>
    <d v="2014-08-12T00:00:00"/>
    <d v="1899-12-30T16:26:51"/>
    <x v="0"/>
    <x v="1"/>
    <x v="3"/>
    <x v="6"/>
    <x v="4445"/>
    <n v="1"/>
  </r>
  <r>
    <n v="254251"/>
    <d v="2014-08-19T00:00:00"/>
    <d v="1899-12-30T16:32:29"/>
    <x v="0"/>
    <x v="1"/>
    <x v="3"/>
    <x v="12"/>
    <x v="4446"/>
    <n v="1"/>
  </r>
  <r>
    <n v="32223"/>
    <d v="2014-05-13T00:00:00"/>
    <d v="1899-12-30T19:24:29"/>
    <x v="0"/>
    <x v="0"/>
    <x v="2"/>
    <x v="3"/>
    <x v="1934"/>
    <n v="1"/>
  </r>
  <r>
    <n v="687825"/>
    <d v="2014-05-13T00:00:00"/>
    <d v="1899-12-30T19:27:48"/>
    <x v="0"/>
    <x v="1"/>
    <x v="2"/>
    <x v="3"/>
    <x v="4447"/>
    <n v="1"/>
  </r>
  <r>
    <n v="715896"/>
    <d v="2014-05-13T00:00:00"/>
    <d v="1899-12-30T19:28:25"/>
    <x v="0"/>
    <x v="0"/>
    <x v="2"/>
    <x v="3"/>
    <x v="36"/>
    <n v="1"/>
  </r>
  <r>
    <n v="343676"/>
    <d v="2014-07-14T00:00:00"/>
    <d v="1899-12-30T09:33:33"/>
    <x v="0"/>
    <x v="1"/>
    <x v="2"/>
    <x v="3"/>
    <x v="4448"/>
    <n v="1"/>
  </r>
  <r>
    <n v="903621"/>
    <d v="2014-07-14T00:00:00"/>
    <d v="1899-12-30T09:33:51"/>
    <x v="0"/>
    <x v="1"/>
    <x v="2"/>
    <x v="3"/>
    <x v="4449"/>
    <n v="1"/>
  </r>
  <r>
    <n v="605511"/>
    <d v="2014-05-27T00:00:00"/>
    <d v="1899-12-30T08:52:57"/>
    <x v="0"/>
    <x v="0"/>
    <x v="1"/>
    <x v="8"/>
    <x v="4450"/>
    <n v="1"/>
  </r>
  <r>
    <n v="810634"/>
    <d v="2014-05-27T00:00:00"/>
    <d v="1899-12-30T08:54:03"/>
    <x v="0"/>
    <x v="0"/>
    <x v="1"/>
    <x v="8"/>
    <x v="4451"/>
    <n v="1"/>
  </r>
  <r>
    <n v="408953"/>
    <d v="2014-06-17T00:00:00"/>
    <d v="1899-12-30T12:59:54"/>
    <x v="1"/>
    <x v="0"/>
    <x v="1"/>
    <x v="6"/>
    <x v="4452"/>
    <n v="0"/>
  </r>
  <r>
    <n v="65996"/>
    <d v="2014-06-17T00:00:00"/>
    <d v="1899-12-30T13:01:14"/>
    <x v="0"/>
    <x v="0"/>
    <x v="1"/>
    <x v="6"/>
    <x v="4453"/>
    <n v="1"/>
  </r>
  <r>
    <n v="436789"/>
    <d v="2014-06-10T00:00:00"/>
    <d v="1899-12-30T09:33:23"/>
    <x v="0"/>
    <x v="0"/>
    <x v="1"/>
    <x v="6"/>
    <x v="4454"/>
    <n v="1"/>
  </r>
  <r>
    <n v="190528"/>
    <d v="2014-06-10T00:00:00"/>
    <d v="1899-12-30T09:34:07"/>
    <x v="0"/>
    <x v="0"/>
    <x v="1"/>
    <x v="6"/>
    <x v="4455"/>
    <n v="1"/>
  </r>
  <r>
    <n v="825980"/>
    <d v="2014-08-12T00:00:00"/>
    <d v="1899-12-30T09:35:26"/>
    <x v="0"/>
    <x v="0"/>
    <x v="1"/>
    <x v="6"/>
    <x v="4456"/>
    <n v="1"/>
  </r>
  <r>
    <n v="307921"/>
    <d v="2014-08-27T00:00:00"/>
    <d v="1899-12-30T13:26:29"/>
    <x v="1"/>
    <x v="1"/>
    <x v="1"/>
    <x v="6"/>
    <x v="4457"/>
    <n v="0"/>
  </r>
  <r>
    <n v="28171"/>
    <d v="2014-07-04T00:00:00"/>
    <d v="1899-12-30T13:27:35"/>
    <x v="0"/>
    <x v="1"/>
    <x v="0"/>
    <x v="1"/>
    <x v="4458"/>
    <n v="1"/>
  </r>
  <r>
    <n v="547592"/>
    <d v="2014-07-04T00:00:00"/>
    <d v="1899-12-30T13:29:48"/>
    <x v="1"/>
    <x v="0"/>
    <x v="0"/>
    <x v="1"/>
    <x v="4459"/>
    <n v="0"/>
  </r>
  <r>
    <n v="399830"/>
    <d v="2014-07-10T00:00:00"/>
    <d v="1899-12-30T11:17:57"/>
    <x v="0"/>
    <x v="1"/>
    <x v="0"/>
    <x v="1"/>
    <x v="4460"/>
    <n v="1"/>
  </r>
  <r>
    <n v="574816"/>
    <d v="2014-07-10T00:00:00"/>
    <d v="1899-12-30T11:58:37"/>
    <x v="0"/>
    <x v="0"/>
    <x v="0"/>
    <x v="1"/>
    <x v="4461"/>
    <n v="1"/>
  </r>
  <r>
    <n v="800023"/>
    <d v="2014-07-10T00:00:00"/>
    <d v="1899-12-30T12:01:30"/>
    <x v="0"/>
    <x v="1"/>
    <x v="0"/>
    <x v="1"/>
    <x v="4462"/>
    <n v="1"/>
  </r>
  <r>
    <n v="563352"/>
    <d v="2014-07-11T00:00:00"/>
    <d v="1899-12-30T14:01:46"/>
    <x v="0"/>
    <x v="0"/>
    <x v="0"/>
    <x v="1"/>
    <x v="4463"/>
    <n v="1"/>
  </r>
  <r>
    <n v="613506"/>
    <d v="2014-07-14T00:00:00"/>
    <d v="1899-12-30T12:35:57"/>
    <x v="0"/>
    <x v="0"/>
    <x v="0"/>
    <x v="1"/>
    <x v="4464"/>
    <n v="1"/>
  </r>
  <r>
    <n v="399679"/>
    <d v="2014-05-13T00:00:00"/>
    <d v="1899-12-30T09:35:43"/>
    <x v="0"/>
    <x v="1"/>
    <x v="1"/>
    <x v="12"/>
    <x v="4465"/>
    <n v="1"/>
  </r>
  <r>
    <n v="366508"/>
    <d v="2014-05-17T00:00:00"/>
    <d v="1899-12-30T09:26:02"/>
    <x v="0"/>
    <x v="1"/>
    <x v="1"/>
    <x v="12"/>
    <x v="4466"/>
    <n v="1"/>
  </r>
  <r>
    <n v="707189"/>
    <d v="2014-06-16T00:00:00"/>
    <d v="1899-12-30T17:25:07"/>
    <x v="0"/>
    <x v="0"/>
    <x v="1"/>
    <x v="12"/>
    <x v="2277"/>
    <n v="1"/>
  </r>
  <r>
    <n v="854101"/>
    <d v="2014-06-16T00:00:00"/>
    <d v="1899-12-30T17:27:22"/>
    <x v="0"/>
    <x v="0"/>
    <x v="1"/>
    <x v="12"/>
    <x v="4467"/>
    <n v="1"/>
  </r>
  <r>
    <n v="722399"/>
    <d v="2014-06-16T00:00:00"/>
    <d v="1899-12-30T17:27:49"/>
    <x v="0"/>
    <x v="1"/>
    <x v="1"/>
    <x v="12"/>
    <x v="4468"/>
    <n v="1"/>
  </r>
  <r>
    <n v="358889"/>
    <d v="2014-05-28T00:00:00"/>
    <d v="1899-12-30T16:15:04"/>
    <x v="0"/>
    <x v="0"/>
    <x v="1"/>
    <x v="12"/>
    <x v="4469"/>
    <n v="1"/>
  </r>
  <r>
    <n v="355385"/>
    <d v="2014-05-28T00:00:00"/>
    <d v="1899-12-30T16:20:21"/>
    <x v="0"/>
    <x v="1"/>
    <x v="1"/>
    <x v="12"/>
    <x v="4470"/>
    <n v="1"/>
  </r>
  <r>
    <n v="132806"/>
    <d v="2014-05-30T00:00:00"/>
    <d v="1899-12-30T18:16:34"/>
    <x v="0"/>
    <x v="1"/>
    <x v="1"/>
    <x v="12"/>
    <x v="4471"/>
    <n v="1"/>
  </r>
  <r>
    <n v="532565"/>
    <d v="2014-05-30T00:00:00"/>
    <d v="1899-12-30T18:19:57"/>
    <x v="0"/>
    <x v="1"/>
    <x v="1"/>
    <x v="12"/>
    <x v="4472"/>
    <n v="1"/>
  </r>
  <r>
    <n v="362618"/>
    <d v="2014-05-30T00:00:00"/>
    <d v="1899-12-30T18:13:22"/>
    <x v="0"/>
    <x v="1"/>
    <x v="1"/>
    <x v="12"/>
    <x v="4473"/>
    <n v="1"/>
  </r>
  <r>
    <n v="867705"/>
    <d v="2014-07-02T00:00:00"/>
    <d v="1899-12-30T14:09:31"/>
    <x v="1"/>
    <x v="0"/>
    <x v="1"/>
    <x v="12"/>
    <x v="4474"/>
    <n v="0"/>
  </r>
  <r>
    <n v="551447"/>
    <d v="2014-06-04T00:00:00"/>
    <d v="1899-12-30T09:31:42"/>
    <x v="0"/>
    <x v="1"/>
    <x v="1"/>
    <x v="1"/>
    <x v="4475"/>
    <n v="1"/>
  </r>
  <r>
    <n v="902753"/>
    <d v="2014-07-11T00:00:00"/>
    <d v="1899-12-30T15:26:23"/>
    <x v="0"/>
    <x v="0"/>
    <x v="5"/>
    <x v="12"/>
    <x v="4476"/>
    <n v="1"/>
  </r>
  <r>
    <n v="957985"/>
    <d v="2014-07-11T00:00:00"/>
    <d v="1899-12-30T15:27:27"/>
    <x v="0"/>
    <x v="0"/>
    <x v="5"/>
    <x v="12"/>
    <x v="4477"/>
    <n v="1"/>
  </r>
  <r>
    <n v="620965"/>
    <d v="2014-07-11T00:00:00"/>
    <d v="1899-12-30T15:28:06"/>
    <x v="0"/>
    <x v="1"/>
    <x v="5"/>
    <x v="12"/>
    <x v="4478"/>
    <n v="1"/>
  </r>
  <r>
    <n v="377559"/>
    <d v="2014-07-21T00:00:00"/>
    <d v="1899-12-30T16:03:27"/>
    <x v="0"/>
    <x v="0"/>
    <x v="5"/>
    <x v="12"/>
    <x v="4479"/>
    <n v="1"/>
  </r>
  <r>
    <n v="988672"/>
    <d v="2014-07-21T00:00:00"/>
    <d v="1899-12-30T16:03:37"/>
    <x v="0"/>
    <x v="2"/>
    <x v="5"/>
    <x v="12"/>
    <x v="4480"/>
    <n v="1"/>
  </r>
  <r>
    <n v="732435"/>
    <d v="2014-06-25T00:00:00"/>
    <d v="1899-12-30T09:31:34"/>
    <x v="0"/>
    <x v="0"/>
    <x v="5"/>
    <x v="12"/>
    <x v="4481"/>
    <n v="1"/>
  </r>
  <r>
    <n v="770615"/>
    <d v="2014-06-25T00:00:00"/>
    <d v="1899-12-30T09:33:20"/>
    <x v="0"/>
    <x v="0"/>
    <x v="5"/>
    <x v="12"/>
    <x v="4482"/>
    <n v="1"/>
  </r>
  <r>
    <n v="129661"/>
    <d v="2014-06-26T00:00:00"/>
    <d v="1899-12-30T11:41:15"/>
    <x v="0"/>
    <x v="1"/>
    <x v="5"/>
    <x v="12"/>
    <x v="4483"/>
    <n v="1"/>
  </r>
  <r>
    <n v="433885"/>
    <d v="2014-06-26T00:00:00"/>
    <d v="1899-12-30T11:39:37"/>
    <x v="0"/>
    <x v="2"/>
    <x v="5"/>
    <x v="12"/>
    <x v="4484"/>
    <n v="1"/>
  </r>
  <r>
    <n v="190429"/>
    <d v="2014-07-09T00:00:00"/>
    <d v="1899-12-30T16:30:55"/>
    <x v="0"/>
    <x v="1"/>
    <x v="5"/>
    <x v="12"/>
    <x v="4485"/>
    <n v="1"/>
  </r>
  <r>
    <n v="195423"/>
    <d v="2014-07-17T00:00:00"/>
    <d v="1899-12-30T16:46:34"/>
    <x v="1"/>
    <x v="1"/>
    <x v="5"/>
    <x v="12"/>
    <x v="4486"/>
    <n v="0"/>
  </r>
  <r>
    <n v="310955"/>
    <d v="2014-07-17T00:00:00"/>
    <d v="1899-12-30T16:49:00"/>
    <x v="0"/>
    <x v="1"/>
    <x v="5"/>
    <x v="12"/>
    <x v="4487"/>
    <n v="1"/>
  </r>
  <r>
    <n v="55833"/>
    <d v="2014-07-17T00:00:00"/>
    <d v="1899-12-30T16:46:07"/>
    <x v="1"/>
    <x v="1"/>
    <x v="5"/>
    <x v="12"/>
    <x v="4488"/>
    <n v="0"/>
  </r>
  <r>
    <n v="755548"/>
    <d v="2014-07-17T00:00:00"/>
    <d v="1899-12-30T16:47:32"/>
    <x v="1"/>
    <x v="1"/>
    <x v="5"/>
    <x v="12"/>
    <x v="4489"/>
    <n v="0"/>
  </r>
  <r>
    <n v="523315"/>
    <d v="2014-07-23T00:00:00"/>
    <d v="1899-12-30T09:33:33"/>
    <x v="0"/>
    <x v="0"/>
    <x v="5"/>
    <x v="12"/>
    <x v="4490"/>
    <n v="1"/>
  </r>
  <r>
    <n v="798174"/>
    <d v="2014-07-23T00:00:00"/>
    <d v="1899-12-30T09:36:18"/>
    <x v="0"/>
    <x v="1"/>
    <x v="5"/>
    <x v="12"/>
    <x v="4491"/>
    <n v="1"/>
  </r>
  <r>
    <n v="708662"/>
    <d v="2014-07-28T00:00:00"/>
    <d v="1899-12-30T10:28:42"/>
    <x v="0"/>
    <x v="2"/>
    <x v="5"/>
    <x v="12"/>
    <x v="4492"/>
    <n v="1"/>
  </r>
  <r>
    <n v="127417"/>
    <d v="2014-08-21T00:00:00"/>
    <d v="1899-12-30T11:56:43"/>
    <x v="1"/>
    <x v="0"/>
    <x v="5"/>
    <x v="12"/>
    <x v="4493"/>
    <n v="0"/>
  </r>
  <r>
    <n v="553366"/>
    <d v="2014-07-10T00:00:00"/>
    <d v="1899-12-30T17:07:59"/>
    <x v="0"/>
    <x v="0"/>
    <x v="4"/>
    <x v="6"/>
    <x v="4494"/>
    <n v="1"/>
  </r>
  <r>
    <n v="365544"/>
    <d v="2014-07-19T00:00:00"/>
    <d v="1899-12-30T12:56:58"/>
    <x v="0"/>
    <x v="0"/>
    <x v="4"/>
    <x v="3"/>
    <x v="4495"/>
    <n v="1"/>
  </r>
  <r>
    <n v="214108"/>
    <d v="2014-07-19T00:00:00"/>
    <d v="1899-12-30T12:57:23"/>
    <x v="0"/>
    <x v="0"/>
    <x v="4"/>
    <x v="3"/>
    <x v="4496"/>
    <n v="1"/>
  </r>
  <r>
    <n v="784011"/>
    <d v="2014-06-04T00:00:00"/>
    <d v="1899-12-30T09:31:47"/>
    <x v="0"/>
    <x v="0"/>
    <x v="4"/>
    <x v="6"/>
    <x v="4497"/>
    <n v="1"/>
  </r>
  <r>
    <n v="138560"/>
    <d v="2014-06-04T00:00:00"/>
    <d v="1899-12-30T09:35:00"/>
    <x v="0"/>
    <x v="0"/>
    <x v="4"/>
    <x v="6"/>
    <x v="4498"/>
    <n v="1"/>
  </r>
  <r>
    <n v="123989"/>
    <d v="2014-08-21T00:00:00"/>
    <d v="1899-12-30T09:07:18"/>
    <x v="0"/>
    <x v="1"/>
    <x v="4"/>
    <x v="6"/>
    <x v="4499"/>
    <n v="1"/>
  </r>
  <r>
    <n v="487619"/>
    <d v="2014-08-21T00:00:00"/>
    <d v="1899-12-30T09:08:33"/>
    <x v="0"/>
    <x v="1"/>
    <x v="4"/>
    <x v="6"/>
    <x v="4500"/>
    <n v="1"/>
  </r>
  <r>
    <n v="466987"/>
    <d v="2014-08-21T00:00:00"/>
    <d v="1899-12-30T09:10:08"/>
    <x v="0"/>
    <x v="1"/>
    <x v="4"/>
    <x v="6"/>
    <x v="4501"/>
    <n v="1"/>
  </r>
  <r>
    <n v="335534"/>
    <d v="2014-05-15T00:00:00"/>
    <d v="1899-12-30T13:40:34"/>
    <x v="1"/>
    <x v="1"/>
    <x v="0"/>
    <x v="1"/>
    <x v="4502"/>
    <n v="0"/>
  </r>
  <r>
    <n v="497423"/>
    <d v="2014-05-15T00:00:00"/>
    <d v="1899-12-30T13:41:26"/>
    <x v="0"/>
    <x v="1"/>
    <x v="0"/>
    <x v="1"/>
    <x v="4503"/>
    <n v="1"/>
  </r>
  <r>
    <n v="623846"/>
    <d v="2014-05-27T00:00:00"/>
    <d v="1899-12-30T10:23:03"/>
    <x v="0"/>
    <x v="0"/>
    <x v="0"/>
    <x v="1"/>
    <x v="4504"/>
    <n v="1"/>
  </r>
  <r>
    <n v="648615"/>
    <d v="2014-05-27T00:00:00"/>
    <d v="1899-12-30T10:23:28"/>
    <x v="0"/>
    <x v="0"/>
    <x v="0"/>
    <x v="1"/>
    <x v="1959"/>
    <n v="1"/>
  </r>
  <r>
    <n v="935227"/>
    <d v="2014-06-11T00:00:00"/>
    <d v="1899-12-30T14:47:06"/>
    <x v="0"/>
    <x v="1"/>
    <x v="0"/>
    <x v="1"/>
    <x v="4505"/>
    <n v="1"/>
  </r>
  <r>
    <n v="257181"/>
    <d v="2014-06-17T00:00:00"/>
    <d v="1899-12-30T15:59:18"/>
    <x v="0"/>
    <x v="1"/>
    <x v="0"/>
    <x v="1"/>
    <x v="4506"/>
    <n v="1"/>
  </r>
  <r>
    <n v="162517"/>
    <d v="2014-06-19T00:00:00"/>
    <d v="1899-12-30T11:37:50"/>
    <x v="0"/>
    <x v="0"/>
    <x v="0"/>
    <x v="1"/>
    <x v="4507"/>
    <n v="1"/>
  </r>
  <r>
    <n v="33827"/>
    <d v="2014-06-20T00:00:00"/>
    <d v="1899-12-30T16:31:15"/>
    <x v="0"/>
    <x v="0"/>
    <x v="0"/>
    <x v="1"/>
    <x v="4508"/>
    <n v="1"/>
  </r>
  <r>
    <n v="584822"/>
    <d v="2014-06-26T00:00:00"/>
    <d v="1899-12-30T15:24:57"/>
    <x v="0"/>
    <x v="0"/>
    <x v="0"/>
    <x v="1"/>
    <x v="4509"/>
    <n v="1"/>
  </r>
  <r>
    <n v="377801"/>
    <d v="2014-06-26T00:00:00"/>
    <d v="1899-12-30T15:21:42"/>
    <x v="0"/>
    <x v="1"/>
    <x v="0"/>
    <x v="1"/>
    <x v="4510"/>
    <n v="1"/>
  </r>
  <r>
    <n v="987281"/>
    <d v="2014-06-28T00:00:00"/>
    <d v="1899-12-30T11:17:37"/>
    <x v="0"/>
    <x v="1"/>
    <x v="0"/>
    <x v="1"/>
    <x v="4511"/>
    <n v="1"/>
  </r>
  <r>
    <n v="308343"/>
    <d v="2014-08-21T00:00:00"/>
    <d v="1899-12-30T09:31:28"/>
    <x v="0"/>
    <x v="0"/>
    <x v="2"/>
    <x v="3"/>
    <x v="4512"/>
    <n v="1"/>
  </r>
  <r>
    <n v="490160"/>
    <d v="2014-08-28T00:00:00"/>
    <d v="1899-12-30T09:32:34"/>
    <x v="0"/>
    <x v="0"/>
    <x v="2"/>
    <x v="3"/>
    <x v="4513"/>
    <n v="1"/>
  </r>
  <r>
    <n v="984313"/>
    <d v="2014-06-16T00:00:00"/>
    <d v="1899-12-30T09:26:59"/>
    <x v="0"/>
    <x v="0"/>
    <x v="2"/>
    <x v="12"/>
    <x v="4514"/>
    <n v="1"/>
  </r>
  <r>
    <n v="58039"/>
    <d v="2014-06-18T00:00:00"/>
    <d v="1899-12-30T09:42:31"/>
    <x v="0"/>
    <x v="2"/>
    <x v="2"/>
    <x v="12"/>
    <x v="4515"/>
    <n v="1"/>
  </r>
  <r>
    <n v="920958"/>
    <d v="2014-08-28T00:00:00"/>
    <d v="1899-12-30T09:32:38"/>
    <x v="0"/>
    <x v="0"/>
    <x v="2"/>
    <x v="12"/>
    <x v="4516"/>
    <n v="1"/>
  </r>
  <r>
    <n v="737902"/>
    <d v="2014-08-28T00:00:00"/>
    <d v="1899-12-30T09:33:53"/>
    <x v="1"/>
    <x v="1"/>
    <x v="2"/>
    <x v="12"/>
    <x v="4517"/>
    <n v="0"/>
  </r>
  <r>
    <n v="598001"/>
    <d v="2014-06-12T00:00:00"/>
    <d v="1899-12-30T09:31:48"/>
    <x v="1"/>
    <x v="0"/>
    <x v="1"/>
    <x v="6"/>
    <x v="4518"/>
    <n v="0"/>
  </r>
  <r>
    <n v="997474"/>
    <d v="2014-07-03T00:00:00"/>
    <d v="1899-12-30T09:34:34"/>
    <x v="0"/>
    <x v="0"/>
    <x v="1"/>
    <x v="1"/>
    <x v="4519"/>
    <n v="1"/>
  </r>
  <r>
    <n v="146332"/>
    <d v="2014-07-03T00:00:00"/>
    <d v="1899-12-30T09:35:02"/>
    <x v="0"/>
    <x v="0"/>
    <x v="1"/>
    <x v="1"/>
    <x v="4520"/>
    <n v="1"/>
  </r>
  <r>
    <n v="485005"/>
    <d v="2014-07-15T00:00:00"/>
    <d v="1899-12-30T16:16:57"/>
    <x v="0"/>
    <x v="2"/>
    <x v="1"/>
    <x v="1"/>
    <x v="4521"/>
    <n v="1"/>
  </r>
  <r>
    <n v="133581"/>
    <d v="2014-07-15T00:00:00"/>
    <d v="1899-12-30T16:17:25"/>
    <x v="0"/>
    <x v="2"/>
    <x v="1"/>
    <x v="1"/>
    <x v="4522"/>
    <n v="1"/>
  </r>
  <r>
    <n v="14318"/>
    <d v="2014-08-28T00:00:00"/>
    <d v="1899-12-30T09:31:45"/>
    <x v="0"/>
    <x v="1"/>
    <x v="1"/>
    <x v="1"/>
    <x v="4523"/>
    <n v="1"/>
  </r>
  <r>
    <n v="541632"/>
    <d v="2014-07-11T00:00:00"/>
    <d v="1899-12-30T09:32:05"/>
    <x v="0"/>
    <x v="0"/>
    <x v="5"/>
    <x v="12"/>
    <x v="4524"/>
    <n v="1"/>
  </r>
  <r>
    <n v="426385"/>
    <d v="2014-06-06T00:00:00"/>
    <d v="1899-12-30T07:57:43"/>
    <x v="1"/>
    <x v="0"/>
    <x v="6"/>
    <x v="6"/>
    <x v="4525"/>
    <n v="0"/>
  </r>
  <r>
    <n v="115018"/>
    <d v="2014-05-05T00:00:00"/>
    <d v="1899-12-30T09:32:25"/>
    <x v="0"/>
    <x v="0"/>
    <x v="0"/>
    <x v="6"/>
    <x v="4526"/>
    <n v="1"/>
  </r>
  <r>
    <n v="16456"/>
    <d v="2014-05-05T00:00:00"/>
    <d v="1899-12-30T09:32:59"/>
    <x v="0"/>
    <x v="0"/>
    <x v="0"/>
    <x v="6"/>
    <x v="4527"/>
    <n v="1"/>
  </r>
  <r>
    <n v="532766"/>
    <d v="2014-08-15T00:00:00"/>
    <d v="1899-12-30T16:40:58"/>
    <x v="1"/>
    <x v="0"/>
    <x v="1"/>
    <x v="1"/>
    <x v="4528"/>
    <n v="0"/>
  </r>
  <r>
    <n v="228278"/>
    <d v="2014-08-17T00:00:00"/>
    <d v="1899-12-30T13:22:29"/>
    <x v="0"/>
    <x v="0"/>
    <x v="1"/>
    <x v="1"/>
    <x v="4529"/>
    <n v="1"/>
  </r>
  <r>
    <n v="996910"/>
    <d v="2014-08-17T00:00:00"/>
    <d v="1899-12-30T13:23:33"/>
    <x v="0"/>
    <x v="1"/>
    <x v="1"/>
    <x v="1"/>
    <x v="4530"/>
    <n v="1"/>
  </r>
  <r>
    <n v="737589"/>
    <d v="2014-08-17T00:00:00"/>
    <d v="1899-12-30T13:24:41"/>
    <x v="0"/>
    <x v="0"/>
    <x v="1"/>
    <x v="1"/>
    <x v="4531"/>
    <n v="1"/>
  </r>
  <r>
    <n v="350567"/>
    <d v="2014-08-17T00:00:00"/>
    <d v="1899-12-30T13:23:16"/>
    <x v="0"/>
    <x v="2"/>
    <x v="1"/>
    <x v="1"/>
    <x v="4532"/>
    <n v="1"/>
  </r>
  <r>
    <n v="935580"/>
    <d v="2014-06-11T00:00:00"/>
    <d v="1899-12-30T07:45:51"/>
    <x v="0"/>
    <x v="0"/>
    <x v="1"/>
    <x v="3"/>
    <x v="4533"/>
    <n v="1"/>
  </r>
  <r>
    <n v="998478"/>
    <d v="2014-06-20T00:00:00"/>
    <d v="1899-12-30T09:47:13"/>
    <x v="0"/>
    <x v="0"/>
    <x v="1"/>
    <x v="3"/>
    <x v="4534"/>
    <n v="1"/>
  </r>
  <r>
    <n v="563648"/>
    <d v="2014-06-20T00:00:00"/>
    <d v="1899-12-30T09:48:18"/>
    <x v="0"/>
    <x v="0"/>
    <x v="1"/>
    <x v="3"/>
    <x v="4535"/>
    <n v="1"/>
  </r>
  <r>
    <n v="531055"/>
    <d v="2014-06-22T00:00:00"/>
    <d v="1899-12-30T13:50:26"/>
    <x v="0"/>
    <x v="1"/>
    <x v="1"/>
    <x v="3"/>
    <x v="4536"/>
    <n v="1"/>
  </r>
  <r>
    <n v="755156"/>
    <d v="2014-07-04T00:00:00"/>
    <d v="1899-12-30T10:28:44"/>
    <x v="1"/>
    <x v="1"/>
    <x v="1"/>
    <x v="3"/>
    <x v="4537"/>
    <n v="0"/>
  </r>
  <r>
    <n v="709538"/>
    <d v="2014-07-04T00:00:00"/>
    <d v="1899-12-30T10:32:32"/>
    <x v="0"/>
    <x v="1"/>
    <x v="1"/>
    <x v="3"/>
    <x v="4538"/>
    <n v="1"/>
  </r>
  <r>
    <n v="233897"/>
    <d v="2014-07-04T00:00:00"/>
    <d v="1899-12-30T10:37:16"/>
    <x v="0"/>
    <x v="1"/>
    <x v="1"/>
    <x v="3"/>
    <x v="4539"/>
    <n v="1"/>
  </r>
  <r>
    <n v="757668"/>
    <d v="2014-06-17T00:00:00"/>
    <d v="1899-12-30T09:31:41"/>
    <x v="0"/>
    <x v="0"/>
    <x v="0"/>
    <x v="1"/>
    <x v="4540"/>
    <n v="1"/>
  </r>
  <r>
    <n v="137775"/>
    <d v="2014-07-15T00:00:00"/>
    <d v="1899-12-30T09:31:40"/>
    <x v="0"/>
    <x v="0"/>
    <x v="0"/>
    <x v="1"/>
    <x v="4541"/>
    <n v="1"/>
  </r>
  <r>
    <n v="889336"/>
    <d v="2014-08-04T00:00:00"/>
    <d v="1899-12-30T12:37:25"/>
    <x v="0"/>
    <x v="0"/>
    <x v="0"/>
    <x v="1"/>
    <x v="4542"/>
    <n v="1"/>
  </r>
  <r>
    <n v="860049"/>
    <d v="2014-07-15T00:00:00"/>
    <d v="1899-12-30T09:32:02"/>
    <x v="0"/>
    <x v="0"/>
    <x v="4"/>
    <x v="6"/>
    <x v="4543"/>
    <n v="1"/>
  </r>
  <r>
    <n v="608169"/>
    <d v="2014-07-15T00:00:00"/>
    <d v="1899-12-30T09:32:11"/>
    <x v="0"/>
    <x v="0"/>
    <x v="6"/>
    <x v="0"/>
    <x v="4544"/>
    <n v="1"/>
  </r>
  <r>
    <n v="255806"/>
    <d v="2014-08-01T00:00:00"/>
    <d v="1899-12-30T13:08:43"/>
    <x v="0"/>
    <x v="0"/>
    <x v="6"/>
    <x v="0"/>
    <x v="4545"/>
    <n v="1"/>
  </r>
  <r>
    <n v="39931"/>
    <d v="2014-08-01T00:00:00"/>
    <d v="1899-12-30T13:09:15"/>
    <x v="1"/>
    <x v="0"/>
    <x v="6"/>
    <x v="0"/>
    <x v="4546"/>
    <n v="0"/>
  </r>
  <r>
    <n v="633002"/>
    <d v="2014-06-03T00:00:00"/>
    <d v="1899-12-30T09:39:09"/>
    <x v="0"/>
    <x v="1"/>
    <x v="0"/>
    <x v="12"/>
    <x v="1743"/>
    <n v="1"/>
  </r>
  <r>
    <n v="934713"/>
    <d v="2014-06-03T00:00:00"/>
    <d v="1899-12-30T09:40:03"/>
    <x v="1"/>
    <x v="1"/>
    <x v="0"/>
    <x v="12"/>
    <x v="4547"/>
    <n v="0"/>
  </r>
  <r>
    <n v="355348"/>
    <d v="2014-06-03T00:00:00"/>
    <d v="1899-12-30T09:41:37"/>
    <x v="0"/>
    <x v="1"/>
    <x v="0"/>
    <x v="12"/>
    <x v="4548"/>
    <n v="1"/>
  </r>
  <r>
    <n v="624692"/>
    <d v="2014-06-03T00:00:00"/>
    <d v="1899-12-30T09:42:00"/>
    <x v="0"/>
    <x v="1"/>
    <x v="0"/>
    <x v="12"/>
    <x v="4549"/>
    <n v="1"/>
  </r>
  <r>
    <n v="462488"/>
    <d v="2014-06-03T00:00:00"/>
    <d v="1899-12-30T09:42:39"/>
    <x v="0"/>
    <x v="0"/>
    <x v="0"/>
    <x v="12"/>
    <x v="4550"/>
    <n v="1"/>
  </r>
  <r>
    <n v="800056"/>
    <d v="2014-06-03T00:00:00"/>
    <d v="1899-12-30T09:44:56"/>
    <x v="1"/>
    <x v="0"/>
    <x v="0"/>
    <x v="12"/>
    <x v="4551"/>
    <n v="0"/>
  </r>
  <r>
    <n v="459590"/>
    <d v="2014-05-05T00:00:00"/>
    <d v="1899-12-30T18:51:18"/>
    <x v="0"/>
    <x v="0"/>
    <x v="0"/>
    <x v="0"/>
    <x v="4552"/>
    <n v="1"/>
  </r>
  <r>
    <n v="929923"/>
    <d v="2014-05-08T00:00:00"/>
    <d v="1899-12-30T13:31:54"/>
    <x v="0"/>
    <x v="0"/>
    <x v="1"/>
    <x v="8"/>
    <x v="4553"/>
    <n v="1"/>
  </r>
  <r>
    <n v="102990"/>
    <d v="2014-06-18T00:00:00"/>
    <d v="1899-12-30T16:56:06"/>
    <x v="0"/>
    <x v="1"/>
    <x v="1"/>
    <x v="8"/>
    <x v="4554"/>
    <n v="1"/>
  </r>
  <r>
    <n v="243390"/>
    <d v="2014-06-18T00:00:00"/>
    <d v="1899-12-30T16:56:33"/>
    <x v="0"/>
    <x v="0"/>
    <x v="1"/>
    <x v="8"/>
    <x v="4555"/>
    <n v="1"/>
  </r>
  <r>
    <n v="329507"/>
    <d v="2014-06-18T00:00:00"/>
    <d v="1899-12-30T16:56:57"/>
    <x v="0"/>
    <x v="0"/>
    <x v="1"/>
    <x v="8"/>
    <x v="4556"/>
    <n v="1"/>
  </r>
  <r>
    <n v="272114"/>
    <d v="2014-06-18T00:00:00"/>
    <d v="1899-12-30T16:57:24"/>
    <x v="0"/>
    <x v="0"/>
    <x v="1"/>
    <x v="8"/>
    <x v="4557"/>
    <n v="1"/>
  </r>
  <r>
    <n v="205709"/>
    <d v="2014-06-18T00:00:00"/>
    <d v="1899-12-30T17:00:11"/>
    <x v="0"/>
    <x v="0"/>
    <x v="1"/>
    <x v="8"/>
    <x v="4558"/>
    <n v="1"/>
  </r>
  <r>
    <n v="498450"/>
    <d v="2014-08-29T00:00:00"/>
    <d v="1899-12-30T08:44:36"/>
    <x v="0"/>
    <x v="1"/>
    <x v="1"/>
    <x v="8"/>
    <x v="4559"/>
    <n v="1"/>
  </r>
  <r>
    <n v="316467"/>
    <d v="2014-08-29T00:00:00"/>
    <d v="1899-12-30T08:45:05"/>
    <x v="0"/>
    <x v="0"/>
    <x v="1"/>
    <x v="8"/>
    <x v="4560"/>
    <n v="1"/>
  </r>
  <r>
    <n v="135319"/>
    <d v="2014-08-29T00:00:00"/>
    <d v="1899-12-30T08:45:57"/>
    <x v="0"/>
    <x v="1"/>
    <x v="1"/>
    <x v="8"/>
    <x v="4561"/>
    <n v="1"/>
  </r>
  <r>
    <n v="359399"/>
    <d v="2014-05-28T00:00:00"/>
    <d v="1899-12-30T09:33:01"/>
    <x v="0"/>
    <x v="1"/>
    <x v="2"/>
    <x v="1"/>
    <x v="4562"/>
    <n v="1"/>
  </r>
  <r>
    <n v="120227"/>
    <d v="2014-05-28T00:00:00"/>
    <d v="1899-12-30T09:33:30"/>
    <x v="0"/>
    <x v="0"/>
    <x v="2"/>
    <x v="1"/>
    <x v="4563"/>
    <n v="1"/>
  </r>
  <r>
    <n v="439538"/>
    <d v="2014-05-28T00:00:00"/>
    <d v="1899-12-30T09:35:28"/>
    <x v="1"/>
    <x v="0"/>
    <x v="2"/>
    <x v="1"/>
    <x v="4564"/>
    <n v="0"/>
  </r>
  <r>
    <n v="236840"/>
    <d v="2014-05-28T00:00:00"/>
    <d v="1899-12-30T09:35:58"/>
    <x v="0"/>
    <x v="0"/>
    <x v="2"/>
    <x v="1"/>
    <x v="4565"/>
    <n v="1"/>
  </r>
  <r>
    <n v="666814"/>
    <d v="2014-05-28T00:00:00"/>
    <d v="1899-12-30T09:36:28"/>
    <x v="0"/>
    <x v="0"/>
    <x v="2"/>
    <x v="1"/>
    <x v="4566"/>
    <n v="1"/>
  </r>
  <r>
    <n v="294991"/>
    <d v="2014-08-28T00:00:00"/>
    <d v="1899-12-30T18:40:42"/>
    <x v="0"/>
    <x v="0"/>
    <x v="0"/>
    <x v="1"/>
    <x v="4567"/>
    <n v="1"/>
  </r>
  <r>
    <n v="216145"/>
    <d v="2014-08-28T00:00:00"/>
    <d v="1899-12-30T18:41:44"/>
    <x v="0"/>
    <x v="0"/>
    <x v="0"/>
    <x v="1"/>
    <x v="4568"/>
    <n v="1"/>
  </r>
  <r>
    <n v="521853"/>
    <d v="2014-05-01T00:00:00"/>
    <d v="1899-12-30T11:43:58"/>
    <x v="0"/>
    <x v="1"/>
    <x v="1"/>
    <x v="12"/>
    <x v="4569"/>
    <n v="1"/>
  </r>
  <r>
    <n v="237408"/>
    <d v="2014-05-10T00:00:00"/>
    <d v="1899-12-30T10:53:11"/>
    <x v="0"/>
    <x v="0"/>
    <x v="1"/>
    <x v="6"/>
    <x v="4570"/>
    <n v="1"/>
  </r>
  <r>
    <n v="327209"/>
    <d v="2014-05-10T00:00:00"/>
    <d v="1899-12-30T10:54:07"/>
    <x v="0"/>
    <x v="0"/>
    <x v="1"/>
    <x v="6"/>
    <x v="4571"/>
    <n v="1"/>
  </r>
  <r>
    <n v="549553"/>
    <d v="2014-05-10T00:00:00"/>
    <d v="1899-12-30T10:55:46"/>
    <x v="0"/>
    <x v="0"/>
    <x v="1"/>
    <x v="6"/>
    <x v="4572"/>
    <n v="1"/>
  </r>
  <r>
    <n v="547639"/>
    <d v="2014-05-24T00:00:00"/>
    <d v="1899-12-30T08:38:37"/>
    <x v="0"/>
    <x v="0"/>
    <x v="1"/>
    <x v="6"/>
    <x v="2114"/>
    <n v="1"/>
  </r>
  <r>
    <n v="390500"/>
    <d v="2014-05-24T00:00:00"/>
    <d v="1899-12-30T08:39:54"/>
    <x v="0"/>
    <x v="0"/>
    <x v="1"/>
    <x v="6"/>
    <x v="4573"/>
    <n v="1"/>
  </r>
  <r>
    <n v="767769"/>
    <d v="2014-05-24T00:00:00"/>
    <d v="1899-12-30T08:43:23"/>
    <x v="0"/>
    <x v="0"/>
    <x v="1"/>
    <x v="6"/>
    <x v="4574"/>
    <n v="1"/>
  </r>
  <r>
    <n v="723418"/>
    <d v="2014-05-25T00:00:00"/>
    <d v="1899-12-30T18:25:11"/>
    <x v="0"/>
    <x v="0"/>
    <x v="1"/>
    <x v="6"/>
    <x v="4575"/>
    <n v="1"/>
  </r>
  <r>
    <n v="168774"/>
    <d v="2014-05-30T00:00:00"/>
    <d v="1899-12-30T13:35:26"/>
    <x v="1"/>
    <x v="0"/>
    <x v="1"/>
    <x v="12"/>
    <x v="4576"/>
    <n v="0"/>
  </r>
  <r>
    <n v="939626"/>
    <d v="2014-06-01T00:00:00"/>
    <d v="1899-12-30T09:58:58"/>
    <x v="0"/>
    <x v="2"/>
    <x v="1"/>
    <x v="6"/>
    <x v="4577"/>
    <n v="1"/>
  </r>
  <r>
    <n v="40370"/>
    <d v="2014-05-21T00:00:00"/>
    <d v="1899-12-30T09:31:16"/>
    <x v="0"/>
    <x v="0"/>
    <x v="1"/>
    <x v="12"/>
    <x v="4578"/>
    <n v="1"/>
  </r>
  <r>
    <n v="855651"/>
    <d v="2014-05-28T00:00:00"/>
    <d v="1899-12-30T11:03:13"/>
    <x v="0"/>
    <x v="0"/>
    <x v="1"/>
    <x v="12"/>
    <x v="4579"/>
    <n v="1"/>
  </r>
  <r>
    <n v="304870"/>
    <d v="2014-05-28T00:00:00"/>
    <d v="1899-12-30T11:06:09"/>
    <x v="0"/>
    <x v="1"/>
    <x v="1"/>
    <x v="12"/>
    <x v="4580"/>
    <n v="1"/>
  </r>
  <r>
    <n v="128164"/>
    <d v="2014-05-29T00:00:00"/>
    <d v="1899-12-30T13:04:58"/>
    <x v="0"/>
    <x v="0"/>
    <x v="1"/>
    <x v="12"/>
    <x v="4581"/>
    <n v="1"/>
  </r>
  <r>
    <n v="71808"/>
    <d v="2014-05-29T00:00:00"/>
    <d v="1899-12-30T13:07:42"/>
    <x v="0"/>
    <x v="0"/>
    <x v="1"/>
    <x v="12"/>
    <x v="4582"/>
    <n v="1"/>
  </r>
  <r>
    <n v="250294"/>
    <d v="2014-06-03T00:00:00"/>
    <d v="1899-12-30T03:28:57"/>
    <x v="0"/>
    <x v="0"/>
    <x v="1"/>
    <x v="12"/>
    <x v="4583"/>
    <n v="1"/>
  </r>
  <r>
    <n v="188463"/>
    <d v="2014-06-03T00:00:00"/>
    <d v="1899-12-30T03:30:16"/>
    <x v="0"/>
    <x v="1"/>
    <x v="1"/>
    <x v="12"/>
    <x v="4584"/>
    <n v="1"/>
  </r>
  <r>
    <n v="164394"/>
    <d v="2014-06-13T00:00:00"/>
    <d v="1899-12-30T13:12:21"/>
    <x v="0"/>
    <x v="0"/>
    <x v="1"/>
    <x v="12"/>
    <x v="4585"/>
    <n v="1"/>
  </r>
  <r>
    <n v="899082"/>
    <d v="2014-06-25T00:00:00"/>
    <d v="1899-12-30T19:49:59"/>
    <x v="0"/>
    <x v="1"/>
    <x v="1"/>
    <x v="12"/>
    <x v="4586"/>
    <n v="1"/>
  </r>
  <r>
    <n v="85276"/>
    <d v="2014-07-02T00:00:00"/>
    <d v="1899-12-30T09:32:45"/>
    <x v="0"/>
    <x v="0"/>
    <x v="1"/>
    <x v="12"/>
    <x v="4587"/>
    <n v="1"/>
  </r>
  <r>
    <n v="334207"/>
    <d v="2014-07-04T00:00:00"/>
    <d v="1899-12-30T13:39:37"/>
    <x v="0"/>
    <x v="0"/>
    <x v="1"/>
    <x v="12"/>
    <x v="4588"/>
    <n v="1"/>
  </r>
  <r>
    <n v="102923"/>
    <d v="2014-07-04T00:00:00"/>
    <d v="1899-12-30T13:40:27"/>
    <x v="0"/>
    <x v="0"/>
    <x v="1"/>
    <x v="12"/>
    <x v="4589"/>
    <n v="1"/>
  </r>
  <r>
    <n v="915022"/>
    <d v="2014-07-04T00:00:00"/>
    <d v="1899-12-30T15:09:47"/>
    <x v="0"/>
    <x v="1"/>
    <x v="1"/>
    <x v="12"/>
    <x v="4590"/>
    <n v="1"/>
  </r>
  <r>
    <n v="520654"/>
    <d v="2014-07-04T00:00:00"/>
    <d v="1899-12-30T15:12:10"/>
    <x v="0"/>
    <x v="0"/>
    <x v="1"/>
    <x v="12"/>
    <x v="4591"/>
    <n v="1"/>
  </r>
  <r>
    <n v="994549"/>
    <d v="2014-07-17T00:00:00"/>
    <d v="1899-12-30T07:51:17"/>
    <x v="0"/>
    <x v="1"/>
    <x v="1"/>
    <x v="12"/>
    <x v="4592"/>
    <n v="1"/>
  </r>
  <r>
    <n v="606323"/>
    <d v="2014-07-17T00:00:00"/>
    <d v="1899-12-30T07:54:06"/>
    <x v="0"/>
    <x v="0"/>
    <x v="1"/>
    <x v="12"/>
    <x v="4593"/>
    <n v="1"/>
  </r>
  <r>
    <n v="209645"/>
    <d v="2014-07-26T00:00:00"/>
    <d v="1899-12-30T12:34:31"/>
    <x v="0"/>
    <x v="0"/>
    <x v="1"/>
    <x v="6"/>
    <x v="3641"/>
    <n v="1"/>
  </r>
  <r>
    <n v="385163"/>
    <d v="2014-07-31T00:00:00"/>
    <d v="1899-12-30T11:09:49"/>
    <x v="0"/>
    <x v="0"/>
    <x v="1"/>
    <x v="6"/>
    <x v="4594"/>
    <n v="1"/>
  </r>
  <r>
    <n v="96908"/>
    <d v="2014-07-31T00:00:00"/>
    <d v="1899-12-30T11:16:29"/>
    <x v="1"/>
    <x v="0"/>
    <x v="1"/>
    <x v="6"/>
    <x v="4595"/>
    <n v="0"/>
  </r>
  <r>
    <n v="400560"/>
    <d v="2014-07-31T00:00:00"/>
    <d v="1899-12-30T11:18:50"/>
    <x v="0"/>
    <x v="0"/>
    <x v="1"/>
    <x v="6"/>
    <x v="4596"/>
    <n v="1"/>
  </r>
  <r>
    <n v="902013"/>
    <d v="2014-07-16T00:00:00"/>
    <d v="1899-12-30T09:32:24"/>
    <x v="0"/>
    <x v="0"/>
    <x v="1"/>
    <x v="12"/>
    <x v="4597"/>
    <n v="1"/>
  </r>
  <r>
    <n v="229001"/>
    <d v="2014-08-16T00:00:00"/>
    <d v="1899-12-30T17:31:17"/>
    <x v="0"/>
    <x v="0"/>
    <x v="1"/>
    <x v="12"/>
    <x v="4598"/>
    <n v="1"/>
  </r>
  <r>
    <n v="681945"/>
    <d v="2014-08-30T00:00:00"/>
    <d v="1899-12-30T08:33:41"/>
    <x v="0"/>
    <x v="0"/>
    <x v="1"/>
    <x v="6"/>
    <x v="4599"/>
    <n v="1"/>
  </r>
  <r>
    <n v="225054"/>
    <d v="2014-05-09T00:00:00"/>
    <d v="1899-12-30T16:43:13"/>
    <x v="0"/>
    <x v="0"/>
    <x v="6"/>
    <x v="3"/>
    <x v="4600"/>
    <n v="1"/>
  </r>
  <r>
    <n v="960542"/>
    <d v="2014-05-09T00:00:00"/>
    <d v="1899-12-30T16:44:14"/>
    <x v="1"/>
    <x v="0"/>
    <x v="6"/>
    <x v="3"/>
    <x v="4601"/>
    <n v="0"/>
  </r>
  <r>
    <n v="50252"/>
    <d v="2014-06-25T00:00:00"/>
    <d v="1899-12-30T09:31:04"/>
    <x v="0"/>
    <x v="0"/>
    <x v="6"/>
    <x v="6"/>
    <x v="1476"/>
    <n v="1"/>
  </r>
  <r>
    <n v="130762"/>
    <d v="2014-06-25T00:00:00"/>
    <d v="1899-12-30T09:32:46"/>
    <x v="1"/>
    <x v="0"/>
    <x v="6"/>
    <x v="6"/>
    <x v="4602"/>
    <n v="0"/>
  </r>
  <r>
    <n v="752703"/>
    <d v="2014-06-25T00:00:00"/>
    <d v="1899-12-30T19:56:54"/>
    <x v="0"/>
    <x v="2"/>
    <x v="6"/>
    <x v="6"/>
    <x v="4603"/>
    <n v="1"/>
  </r>
  <r>
    <n v="149895"/>
    <d v="2014-07-30T00:00:00"/>
    <d v="1899-12-30T11:08:42"/>
    <x v="0"/>
    <x v="0"/>
    <x v="1"/>
    <x v="12"/>
    <x v="4604"/>
    <n v="1"/>
  </r>
  <r>
    <n v="283291"/>
    <d v="2014-08-20T00:00:00"/>
    <d v="1899-12-30T09:32:12"/>
    <x v="0"/>
    <x v="0"/>
    <x v="1"/>
    <x v="12"/>
    <x v="4605"/>
    <n v="1"/>
  </r>
  <r>
    <n v="213119"/>
    <d v="2014-08-20T00:00:00"/>
    <d v="1899-12-30T09:31:44"/>
    <x v="0"/>
    <x v="2"/>
    <x v="1"/>
    <x v="12"/>
    <x v="4606"/>
    <n v="1"/>
  </r>
  <r>
    <n v="276604"/>
    <d v="2014-08-20T00:00:00"/>
    <d v="1899-12-30T09:33:00"/>
    <x v="0"/>
    <x v="2"/>
    <x v="1"/>
    <x v="12"/>
    <x v="4607"/>
    <n v="1"/>
  </r>
  <r>
    <n v="759940"/>
    <d v="2014-05-14T00:00:00"/>
    <d v="1899-12-30T09:31:35"/>
    <x v="0"/>
    <x v="0"/>
    <x v="1"/>
    <x v="12"/>
    <x v="4608"/>
    <n v="1"/>
  </r>
  <r>
    <n v="321436"/>
    <d v="2014-05-20T00:00:00"/>
    <d v="1899-12-30T10:13:26"/>
    <x v="0"/>
    <x v="0"/>
    <x v="1"/>
    <x v="12"/>
    <x v="4609"/>
    <n v="1"/>
  </r>
  <r>
    <n v="721878"/>
    <d v="2014-06-04T00:00:00"/>
    <d v="1899-12-30T09:32:58"/>
    <x v="0"/>
    <x v="1"/>
    <x v="1"/>
    <x v="12"/>
    <x v="4610"/>
    <n v="1"/>
  </r>
  <r>
    <n v="197840"/>
    <d v="2014-06-11T00:00:00"/>
    <d v="1899-12-30T09:31:32"/>
    <x v="0"/>
    <x v="0"/>
    <x v="1"/>
    <x v="12"/>
    <x v="4611"/>
    <n v="1"/>
  </r>
  <r>
    <n v="615676"/>
    <d v="2014-06-11T00:00:00"/>
    <d v="1899-12-30T09:31:54"/>
    <x v="0"/>
    <x v="0"/>
    <x v="1"/>
    <x v="12"/>
    <x v="4612"/>
    <n v="1"/>
  </r>
  <r>
    <n v="722537"/>
    <d v="2014-06-11T00:00:00"/>
    <d v="1899-12-30T09:33:23"/>
    <x v="0"/>
    <x v="1"/>
    <x v="1"/>
    <x v="12"/>
    <x v="4613"/>
    <n v="1"/>
  </r>
  <r>
    <n v="697595"/>
    <d v="2014-05-16T00:00:00"/>
    <d v="1899-12-30T14:54:23"/>
    <x v="1"/>
    <x v="1"/>
    <x v="0"/>
    <x v="6"/>
    <x v="4614"/>
    <n v="0"/>
  </r>
  <r>
    <n v="664237"/>
    <d v="2014-08-15T00:00:00"/>
    <d v="1899-12-30T13:36:12"/>
    <x v="0"/>
    <x v="1"/>
    <x v="0"/>
    <x v="12"/>
    <x v="4615"/>
    <n v="1"/>
  </r>
  <r>
    <n v="500527"/>
    <d v="2014-08-20T00:00:00"/>
    <d v="1899-12-30T14:16:11"/>
    <x v="0"/>
    <x v="0"/>
    <x v="0"/>
    <x v="12"/>
    <x v="4616"/>
    <n v="1"/>
  </r>
  <r>
    <n v="634732"/>
    <d v="2014-08-20T00:00:00"/>
    <d v="1899-12-30T14:17:45"/>
    <x v="0"/>
    <x v="0"/>
    <x v="0"/>
    <x v="12"/>
    <x v="4617"/>
    <n v="1"/>
  </r>
  <r>
    <n v="333076"/>
    <d v="2014-08-20T00:00:00"/>
    <d v="1899-12-30T14:18:24"/>
    <x v="0"/>
    <x v="0"/>
    <x v="0"/>
    <x v="12"/>
    <x v="3130"/>
    <n v="1"/>
  </r>
  <r>
    <n v="307061"/>
    <d v="2014-05-06T00:00:00"/>
    <d v="1899-12-30T09:21:12"/>
    <x v="0"/>
    <x v="0"/>
    <x v="0"/>
    <x v="1"/>
    <x v="4618"/>
    <n v="1"/>
  </r>
  <r>
    <n v="208659"/>
    <d v="2014-05-06T00:00:00"/>
    <d v="1899-12-30T09:25:26"/>
    <x v="0"/>
    <x v="1"/>
    <x v="0"/>
    <x v="1"/>
    <x v="4619"/>
    <n v="1"/>
  </r>
  <r>
    <n v="757766"/>
    <d v="2014-08-08T00:00:00"/>
    <d v="1899-12-30T12:54:35"/>
    <x v="1"/>
    <x v="0"/>
    <x v="0"/>
    <x v="1"/>
    <x v="4620"/>
    <n v="0"/>
  </r>
  <r>
    <n v="382964"/>
    <d v="2014-08-31T00:00:00"/>
    <d v="1899-12-30T18:31:16"/>
    <x v="0"/>
    <x v="1"/>
    <x v="0"/>
    <x v="1"/>
    <x v="4621"/>
    <n v="1"/>
  </r>
  <r>
    <n v="83528"/>
    <d v="2014-07-03T00:00:00"/>
    <d v="1899-12-30T14:05:23"/>
    <x v="0"/>
    <x v="1"/>
    <x v="1"/>
    <x v="12"/>
    <x v="4622"/>
    <n v="1"/>
  </r>
  <r>
    <n v="315613"/>
    <d v="2014-07-29T00:00:00"/>
    <d v="1899-12-30T10:50:20"/>
    <x v="0"/>
    <x v="0"/>
    <x v="0"/>
    <x v="1"/>
    <x v="4623"/>
    <n v="1"/>
  </r>
  <r>
    <n v="890287"/>
    <d v="2014-07-01T00:00:00"/>
    <d v="1899-12-30T22:35:36"/>
    <x v="0"/>
    <x v="0"/>
    <x v="1"/>
    <x v="3"/>
    <x v="4624"/>
    <n v="1"/>
  </r>
  <r>
    <n v="934036"/>
    <d v="2014-07-03T00:00:00"/>
    <d v="1899-12-30T17:04:59"/>
    <x v="0"/>
    <x v="0"/>
    <x v="1"/>
    <x v="3"/>
    <x v="4625"/>
    <n v="1"/>
  </r>
  <r>
    <n v="725326"/>
    <d v="2014-07-03T00:00:00"/>
    <d v="1899-12-30T17:07:26"/>
    <x v="0"/>
    <x v="0"/>
    <x v="1"/>
    <x v="3"/>
    <x v="4626"/>
    <n v="1"/>
  </r>
  <r>
    <n v="517263"/>
    <d v="2014-07-09T00:00:00"/>
    <d v="1899-12-30T08:07:14"/>
    <x v="1"/>
    <x v="0"/>
    <x v="1"/>
    <x v="3"/>
    <x v="4627"/>
    <n v="0"/>
  </r>
  <r>
    <n v="683143"/>
    <d v="2014-07-09T00:00:00"/>
    <d v="1899-12-30T08:07:32"/>
    <x v="0"/>
    <x v="1"/>
    <x v="1"/>
    <x v="3"/>
    <x v="4628"/>
    <n v="1"/>
  </r>
  <r>
    <n v="337978"/>
    <d v="2014-07-09T00:00:00"/>
    <d v="1899-12-30T08:07:30"/>
    <x v="0"/>
    <x v="1"/>
    <x v="1"/>
    <x v="3"/>
    <x v="4629"/>
    <n v="1"/>
  </r>
  <r>
    <n v="584084"/>
    <d v="2014-07-09T00:00:00"/>
    <d v="1899-12-30T08:08:52"/>
    <x v="0"/>
    <x v="1"/>
    <x v="1"/>
    <x v="3"/>
    <x v="4630"/>
    <n v="1"/>
  </r>
  <r>
    <n v="967295"/>
    <d v="2014-08-06T00:00:00"/>
    <d v="1899-12-30T11:47:03"/>
    <x v="0"/>
    <x v="0"/>
    <x v="1"/>
    <x v="3"/>
    <x v="4631"/>
    <n v="1"/>
  </r>
  <r>
    <n v="471614"/>
    <d v="2014-07-21T00:00:00"/>
    <d v="1899-12-30T09:32:34"/>
    <x v="0"/>
    <x v="1"/>
    <x v="0"/>
    <x v="12"/>
    <x v="4632"/>
    <n v="1"/>
  </r>
  <r>
    <n v="153577"/>
    <d v="2014-07-28T00:00:00"/>
    <d v="1899-12-30T09:33:08"/>
    <x v="0"/>
    <x v="0"/>
    <x v="0"/>
    <x v="12"/>
    <x v="4633"/>
    <n v="1"/>
  </r>
  <r>
    <n v="878147"/>
    <d v="2014-05-19T00:00:00"/>
    <d v="1899-12-30T09:32:53"/>
    <x v="0"/>
    <x v="0"/>
    <x v="5"/>
    <x v="6"/>
    <x v="4634"/>
    <n v="1"/>
  </r>
  <r>
    <n v="799827"/>
    <d v="2014-06-19T00:00:00"/>
    <d v="1899-12-30T17:59:09"/>
    <x v="1"/>
    <x v="0"/>
    <x v="5"/>
    <x v="6"/>
    <x v="4635"/>
    <n v="0"/>
  </r>
  <r>
    <n v="57507"/>
    <d v="2014-05-06T00:00:00"/>
    <d v="1899-12-30T16:10:15"/>
    <x v="0"/>
    <x v="1"/>
    <x v="5"/>
    <x v="1"/>
    <x v="4636"/>
    <n v="1"/>
  </r>
  <r>
    <n v="590363"/>
    <d v="2014-05-06T00:00:00"/>
    <d v="1899-12-30T16:10:37"/>
    <x v="0"/>
    <x v="0"/>
    <x v="5"/>
    <x v="1"/>
    <x v="4637"/>
    <n v="1"/>
  </r>
  <r>
    <n v="433347"/>
    <d v="2014-05-07T00:00:00"/>
    <d v="1899-12-30T13:52:55"/>
    <x v="0"/>
    <x v="1"/>
    <x v="5"/>
    <x v="0"/>
    <x v="4638"/>
    <n v="1"/>
  </r>
  <r>
    <n v="527298"/>
    <d v="2014-05-07T00:00:00"/>
    <d v="1899-12-30T13:53:14"/>
    <x v="1"/>
    <x v="0"/>
    <x v="5"/>
    <x v="0"/>
    <x v="4639"/>
    <n v="0"/>
  </r>
  <r>
    <n v="283190"/>
    <d v="2014-05-20T00:00:00"/>
    <d v="1899-12-30T17:43:20"/>
    <x v="0"/>
    <x v="0"/>
    <x v="5"/>
    <x v="1"/>
    <x v="4640"/>
    <n v="1"/>
  </r>
  <r>
    <n v="564838"/>
    <d v="2014-06-04T00:00:00"/>
    <d v="1899-12-30T17:39:19"/>
    <x v="1"/>
    <x v="1"/>
    <x v="5"/>
    <x v="1"/>
    <x v="4641"/>
    <n v="0"/>
  </r>
  <r>
    <n v="537955"/>
    <d v="2014-06-04T00:00:00"/>
    <d v="1899-12-30T17:40:58"/>
    <x v="0"/>
    <x v="0"/>
    <x v="5"/>
    <x v="1"/>
    <x v="4642"/>
    <n v="1"/>
  </r>
  <r>
    <n v="516907"/>
    <d v="2014-06-02T00:00:00"/>
    <d v="1899-12-30T09:33:48"/>
    <x v="0"/>
    <x v="1"/>
    <x v="5"/>
    <x v="1"/>
    <x v="4643"/>
    <n v="1"/>
  </r>
  <r>
    <n v="677630"/>
    <d v="2014-06-02T00:00:00"/>
    <d v="1899-12-30T09:37:59"/>
    <x v="0"/>
    <x v="1"/>
    <x v="5"/>
    <x v="1"/>
    <x v="4644"/>
    <n v="1"/>
  </r>
  <r>
    <n v="891817"/>
    <d v="2014-06-02T00:00:00"/>
    <d v="1899-12-30T09:39:27"/>
    <x v="0"/>
    <x v="0"/>
    <x v="5"/>
    <x v="1"/>
    <x v="4645"/>
    <n v="1"/>
  </r>
  <r>
    <n v="345091"/>
    <d v="2014-06-03T00:00:00"/>
    <d v="1899-12-30T15:39:46"/>
    <x v="0"/>
    <x v="1"/>
    <x v="5"/>
    <x v="1"/>
    <x v="4646"/>
    <n v="1"/>
  </r>
  <r>
    <n v="252596"/>
    <d v="2014-06-07T00:00:00"/>
    <d v="1899-12-30T14:36:58"/>
    <x v="0"/>
    <x v="0"/>
    <x v="5"/>
    <x v="1"/>
    <x v="4647"/>
    <n v="1"/>
  </r>
  <r>
    <n v="273668"/>
    <d v="2014-06-07T00:00:00"/>
    <d v="1899-12-30T14:38:57"/>
    <x v="0"/>
    <x v="0"/>
    <x v="5"/>
    <x v="1"/>
    <x v="4648"/>
    <n v="1"/>
  </r>
  <r>
    <n v="966039"/>
    <d v="2014-06-17T00:00:00"/>
    <d v="1899-12-30T16:57:21"/>
    <x v="1"/>
    <x v="0"/>
    <x v="5"/>
    <x v="1"/>
    <x v="4649"/>
    <n v="0"/>
  </r>
  <r>
    <n v="795136"/>
    <d v="2014-06-11T00:00:00"/>
    <d v="1899-12-30T13:02:31"/>
    <x v="0"/>
    <x v="0"/>
    <x v="5"/>
    <x v="1"/>
    <x v="4650"/>
    <n v="1"/>
  </r>
  <r>
    <n v="460939"/>
    <d v="2014-06-11T00:00:00"/>
    <d v="1899-12-30T13:03:49"/>
    <x v="0"/>
    <x v="1"/>
    <x v="5"/>
    <x v="1"/>
    <x v="4651"/>
    <n v="1"/>
  </r>
  <r>
    <n v="152139"/>
    <d v="2014-06-12T00:00:00"/>
    <d v="1899-12-30T08:42:28"/>
    <x v="0"/>
    <x v="1"/>
    <x v="5"/>
    <x v="1"/>
    <x v="741"/>
    <n v="1"/>
  </r>
  <r>
    <n v="360592"/>
    <d v="2014-06-12T00:00:00"/>
    <d v="1899-12-30T16:44:47"/>
    <x v="0"/>
    <x v="0"/>
    <x v="5"/>
    <x v="1"/>
    <x v="4652"/>
    <n v="1"/>
  </r>
  <r>
    <n v="364501"/>
    <d v="2014-06-19T00:00:00"/>
    <d v="1899-12-30T10:45:30"/>
    <x v="1"/>
    <x v="1"/>
    <x v="5"/>
    <x v="13"/>
    <x v="4653"/>
    <n v="0"/>
  </r>
  <r>
    <n v="675878"/>
    <d v="2014-06-19T00:00:00"/>
    <d v="1899-12-30T10:50:04"/>
    <x v="0"/>
    <x v="1"/>
    <x v="5"/>
    <x v="14"/>
    <x v="4654"/>
    <n v="1"/>
  </r>
  <r>
    <n v="740422"/>
    <d v="2014-06-23T00:00:00"/>
    <d v="1899-12-30T15:39:37"/>
    <x v="0"/>
    <x v="0"/>
    <x v="5"/>
    <x v="1"/>
    <x v="4655"/>
    <n v="1"/>
  </r>
  <r>
    <n v="620777"/>
    <d v="2014-06-23T00:00:00"/>
    <d v="1899-12-30T15:43:58"/>
    <x v="0"/>
    <x v="0"/>
    <x v="5"/>
    <x v="1"/>
    <x v="4656"/>
    <n v="1"/>
  </r>
  <r>
    <n v="41585"/>
    <d v="2014-06-23T00:00:00"/>
    <d v="1899-12-30T15:46:17"/>
    <x v="0"/>
    <x v="1"/>
    <x v="5"/>
    <x v="1"/>
    <x v="4657"/>
    <n v="1"/>
  </r>
  <r>
    <n v="25349"/>
    <d v="2014-06-23T00:00:00"/>
    <d v="1899-12-30T15:40:34"/>
    <x v="0"/>
    <x v="1"/>
    <x v="5"/>
    <x v="1"/>
    <x v="4658"/>
    <n v="1"/>
  </r>
  <r>
    <n v="999118"/>
    <d v="2014-06-24T00:00:00"/>
    <d v="1899-12-30T14:36:00"/>
    <x v="0"/>
    <x v="0"/>
    <x v="5"/>
    <x v="1"/>
    <x v="4659"/>
    <n v="1"/>
  </r>
  <r>
    <n v="71745"/>
    <d v="2014-06-25T00:00:00"/>
    <d v="1899-12-30T11:54:09"/>
    <x v="0"/>
    <x v="1"/>
    <x v="5"/>
    <x v="1"/>
    <x v="4660"/>
    <n v="1"/>
  </r>
  <r>
    <n v="380463"/>
    <d v="2014-07-03T00:00:00"/>
    <d v="1899-12-30T11:13:20"/>
    <x v="0"/>
    <x v="1"/>
    <x v="5"/>
    <x v="1"/>
    <x v="4661"/>
    <n v="1"/>
  </r>
  <r>
    <n v="637881"/>
    <d v="2014-07-15T00:00:00"/>
    <d v="1899-12-30T17:16:03"/>
    <x v="0"/>
    <x v="0"/>
    <x v="5"/>
    <x v="1"/>
    <x v="4662"/>
    <n v="1"/>
  </r>
  <r>
    <n v="244499"/>
    <d v="2014-07-15T00:00:00"/>
    <d v="1899-12-30T17:16:39"/>
    <x v="0"/>
    <x v="0"/>
    <x v="5"/>
    <x v="1"/>
    <x v="4663"/>
    <n v="1"/>
  </r>
  <r>
    <n v="678132"/>
    <d v="2014-07-15T00:00:00"/>
    <d v="1899-12-30T19:44:14"/>
    <x v="0"/>
    <x v="0"/>
    <x v="5"/>
    <x v="1"/>
    <x v="4664"/>
    <n v="1"/>
  </r>
  <r>
    <n v="314550"/>
    <d v="2014-07-23T00:00:00"/>
    <d v="1899-12-30T08:07:47"/>
    <x v="0"/>
    <x v="0"/>
    <x v="5"/>
    <x v="1"/>
    <x v="4665"/>
    <n v="1"/>
  </r>
  <r>
    <n v="601721"/>
    <d v="2014-07-23T00:00:00"/>
    <d v="1899-12-30T08:08:25"/>
    <x v="0"/>
    <x v="0"/>
    <x v="5"/>
    <x v="1"/>
    <x v="4666"/>
    <n v="1"/>
  </r>
  <r>
    <n v="40000"/>
    <d v="2014-07-23T00:00:00"/>
    <d v="1899-12-30T08:11:26"/>
    <x v="0"/>
    <x v="1"/>
    <x v="5"/>
    <x v="1"/>
    <x v="4667"/>
    <n v="1"/>
  </r>
  <r>
    <n v="118864"/>
    <d v="2014-07-30T00:00:00"/>
    <d v="1899-12-30T08:31:16"/>
    <x v="0"/>
    <x v="1"/>
    <x v="5"/>
    <x v="1"/>
    <x v="4668"/>
    <n v="1"/>
  </r>
  <r>
    <n v="840274"/>
    <d v="2014-07-30T00:00:00"/>
    <d v="1899-12-30T08:36:20"/>
    <x v="0"/>
    <x v="1"/>
    <x v="5"/>
    <x v="1"/>
    <x v="4669"/>
    <n v="1"/>
  </r>
  <r>
    <n v="220764"/>
    <d v="2014-07-30T00:00:00"/>
    <d v="1899-12-30T12:54:22"/>
    <x v="0"/>
    <x v="0"/>
    <x v="5"/>
    <x v="1"/>
    <x v="4670"/>
    <n v="1"/>
  </r>
  <r>
    <n v="731483"/>
    <d v="2014-07-30T00:00:00"/>
    <d v="1899-12-30T12:55:29"/>
    <x v="0"/>
    <x v="0"/>
    <x v="5"/>
    <x v="1"/>
    <x v="4671"/>
    <n v="1"/>
  </r>
  <r>
    <n v="971162"/>
    <d v="2014-05-19T00:00:00"/>
    <d v="1899-12-30T09:33:13"/>
    <x v="0"/>
    <x v="0"/>
    <x v="0"/>
    <x v="5"/>
    <x v="4672"/>
    <n v="1"/>
  </r>
  <r>
    <n v="541358"/>
    <d v="2014-05-22T00:00:00"/>
    <d v="1899-12-30T14:22:35"/>
    <x v="0"/>
    <x v="1"/>
    <x v="0"/>
    <x v="5"/>
    <x v="4673"/>
    <n v="1"/>
  </r>
  <r>
    <n v="618012"/>
    <d v="2014-05-22T00:00:00"/>
    <d v="1899-12-30T14:26:35"/>
    <x v="0"/>
    <x v="1"/>
    <x v="0"/>
    <x v="5"/>
    <x v="4674"/>
    <n v="1"/>
  </r>
  <r>
    <n v="251929"/>
    <d v="2014-05-22T00:00:00"/>
    <d v="1899-12-30T14:27:06"/>
    <x v="0"/>
    <x v="0"/>
    <x v="0"/>
    <x v="5"/>
    <x v="4675"/>
    <n v="1"/>
  </r>
  <r>
    <n v="391333"/>
    <d v="2014-05-22T00:00:00"/>
    <d v="1899-12-30T14:28:31"/>
    <x v="0"/>
    <x v="0"/>
    <x v="0"/>
    <x v="5"/>
    <x v="4676"/>
    <n v="1"/>
  </r>
  <r>
    <n v="351563"/>
    <d v="2014-05-30T00:00:00"/>
    <d v="1899-12-30T10:06:04"/>
    <x v="0"/>
    <x v="0"/>
    <x v="0"/>
    <x v="5"/>
    <x v="4677"/>
    <n v="1"/>
  </r>
  <r>
    <n v="392566"/>
    <d v="2014-06-04T00:00:00"/>
    <d v="1899-12-30T07:19:58"/>
    <x v="0"/>
    <x v="1"/>
    <x v="0"/>
    <x v="5"/>
    <x v="4678"/>
    <n v="1"/>
  </r>
  <r>
    <n v="245882"/>
    <d v="2014-05-26T00:00:00"/>
    <d v="1899-12-30T09:33:28"/>
    <x v="0"/>
    <x v="1"/>
    <x v="0"/>
    <x v="5"/>
    <x v="4679"/>
    <n v="1"/>
  </r>
  <r>
    <n v="608950"/>
    <d v="2014-05-26T00:00:00"/>
    <d v="1899-12-30T09:37:10"/>
    <x v="0"/>
    <x v="0"/>
    <x v="0"/>
    <x v="5"/>
    <x v="4680"/>
    <n v="1"/>
  </r>
  <r>
    <n v="29624"/>
    <d v="2014-05-30T00:00:00"/>
    <d v="1899-12-30T18:03:10"/>
    <x v="0"/>
    <x v="0"/>
    <x v="0"/>
    <x v="5"/>
    <x v="4681"/>
    <n v="1"/>
  </r>
  <r>
    <n v="286661"/>
    <d v="2014-05-30T00:00:00"/>
    <d v="1899-12-30T18:05:54"/>
    <x v="0"/>
    <x v="0"/>
    <x v="0"/>
    <x v="5"/>
    <x v="4682"/>
    <n v="1"/>
  </r>
  <r>
    <n v="234992"/>
    <d v="2014-05-30T00:00:00"/>
    <d v="1899-12-30T18:07:33"/>
    <x v="0"/>
    <x v="0"/>
    <x v="0"/>
    <x v="5"/>
    <x v="4683"/>
    <n v="1"/>
  </r>
  <r>
    <n v="860546"/>
    <d v="2014-06-03T00:00:00"/>
    <d v="1899-12-30T13:09:16"/>
    <x v="0"/>
    <x v="0"/>
    <x v="0"/>
    <x v="5"/>
    <x v="4684"/>
    <n v="1"/>
  </r>
  <r>
    <n v="907437"/>
    <d v="2014-06-04T00:00:00"/>
    <d v="1899-12-30T11:08:59"/>
    <x v="0"/>
    <x v="0"/>
    <x v="0"/>
    <x v="5"/>
    <x v="4685"/>
    <n v="1"/>
  </r>
  <r>
    <n v="100074"/>
    <d v="2014-07-28T00:00:00"/>
    <d v="1899-12-30T09:31:28"/>
    <x v="0"/>
    <x v="0"/>
    <x v="0"/>
    <x v="5"/>
    <x v="4686"/>
    <n v="1"/>
  </r>
  <r>
    <n v="621297"/>
    <d v="2014-05-12T00:00:00"/>
    <d v="1899-12-30T09:33:41"/>
    <x v="0"/>
    <x v="1"/>
    <x v="5"/>
    <x v="5"/>
    <x v="4687"/>
    <n v="1"/>
  </r>
  <r>
    <n v="461385"/>
    <d v="2014-05-12T00:00:00"/>
    <d v="1899-12-30T09:36:08"/>
    <x v="0"/>
    <x v="1"/>
    <x v="5"/>
    <x v="5"/>
    <x v="4688"/>
    <n v="1"/>
  </r>
  <r>
    <n v="453777"/>
    <d v="2014-05-12T00:00:00"/>
    <d v="1899-12-30T09:37:50"/>
    <x v="0"/>
    <x v="1"/>
    <x v="5"/>
    <x v="5"/>
    <x v="4689"/>
    <n v="1"/>
  </r>
  <r>
    <n v="571467"/>
    <d v="2014-07-28T00:00:00"/>
    <d v="1899-12-30T09:31:53"/>
    <x v="0"/>
    <x v="0"/>
    <x v="5"/>
    <x v="5"/>
    <x v="4690"/>
    <n v="1"/>
  </r>
  <r>
    <n v="755303"/>
    <d v="2014-07-29T00:00:00"/>
    <d v="1899-12-30T07:34:19"/>
    <x v="1"/>
    <x v="0"/>
    <x v="5"/>
    <x v="5"/>
    <x v="4691"/>
    <n v="0"/>
  </r>
  <r>
    <n v="745801"/>
    <d v="2014-07-29T00:00:00"/>
    <d v="1899-12-30T07:34:47"/>
    <x v="0"/>
    <x v="1"/>
    <x v="5"/>
    <x v="5"/>
    <x v="4692"/>
    <n v="1"/>
  </r>
  <r>
    <n v="341013"/>
    <d v="2014-07-29T00:00:00"/>
    <d v="1899-12-30T07:34:44"/>
    <x v="1"/>
    <x v="2"/>
    <x v="5"/>
    <x v="5"/>
    <x v="4693"/>
    <n v="0"/>
  </r>
  <r>
    <n v="206055"/>
    <d v="2014-07-30T00:00:00"/>
    <d v="1899-12-30T16:24:46"/>
    <x v="0"/>
    <x v="0"/>
    <x v="5"/>
    <x v="5"/>
    <x v="4694"/>
    <n v="1"/>
  </r>
  <r>
    <n v="826824"/>
    <d v="2014-06-02T00:00:00"/>
    <d v="1899-12-30T09:33:40"/>
    <x v="0"/>
    <x v="0"/>
    <x v="1"/>
    <x v="6"/>
    <x v="4695"/>
    <n v="1"/>
  </r>
  <r>
    <n v="497438"/>
    <d v="2014-08-11T00:00:00"/>
    <d v="1899-12-30T09:31:45"/>
    <x v="0"/>
    <x v="0"/>
    <x v="1"/>
    <x v="6"/>
    <x v="4696"/>
    <n v="1"/>
  </r>
  <r>
    <n v="534827"/>
    <d v="2014-05-27T00:00:00"/>
    <d v="1899-12-30T09:31:56"/>
    <x v="0"/>
    <x v="0"/>
    <x v="1"/>
    <x v="9"/>
    <x v="4697"/>
    <n v="1"/>
  </r>
  <r>
    <n v="12713"/>
    <d v="2014-05-28T00:00:00"/>
    <d v="1899-12-30T14:28:14"/>
    <x v="0"/>
    <x v="1"/>
    <x v="1"/>
    <x v="12"/>
    <x v="4698"/>
    <n v="1"/>
  </r>
  <r>
    <n v="53569"/>
    <d v="2014-05-28T00:00:00"/>
    <d v="1899-12-30T14:28:35"/>
    <x v="1"/>
    <x v="1"/>
    <x v="1"/>
    <x v="12"/>
    <x v="4699"/>
    <n v="0"/>
  </r>
  <r>
    <n v="136222"/>
    <d v="2014-05-28T00:00:00"/>
    <d v="1899-12-30T14:29:46"/>
    <x v="0"/>
    <x v="1"/>
    <x v="1"/>
    <x v="12"/>
    <x v="4700"/>
    <n v="1"/>
  </r>
  <r>
    <n v="48454"/>
    <d v="2014-07-22T00:00:00"/>
    <d v="1899-12-30T09:32:23"/>
    <x v="0"/>
    <x v="0"/>
    <x v="1"/>
    <x v="12"/>
    <x v="4701"/>
    <n v="1"/>
  </r>
  <r>
    <n v="23734"/>
    <d v="2014-07-25T00:00:00"/>
    <d v="1899-12-30T13:26:48"/>
    <x v="1"/>
    <x v="1"/>
    <x v="1"/>
    <x v="8"/>
    <x v="4702"/>
    <n v="0"/>
  </r>
  <r>
    <n v="233518"/>
    <d v="2014-07-25T00:00:00"/>
    <d v="1899-12-30T13:27:42"/>
    <x v="0"/>
    <x v="0"/>
    <x v="1"/>
    <x v="8"/>
    <x v="4703"/>
    <n v="1"/>
  </r>
  <r>
    <n v="217041"/>
    <d v="2014-08-19T00:00:00"/>
    <d v="1899-12-30T09:31:31"/>
    <x v="0"/>
    <x v="0"/>
    <x v="0"/>
    <x v="12"/>
    <x v="4704"/>
    <n v="1"/>
  </r>
  <r>
    <n v="41558"/>
    <d v="2014-08-19T00:00:00"/>
    <d v="1899-12-30T09:32:30"/>
    <x v="0"/>
    <x v="2"/>
    <x v="0"/>
    <x v="12"/>
    <x v="4705"/>
    <n v="1"/>
  </r>
  <r>
    <n v="421656"/>
    <d v="2014-05-27T00:00:00"/>
    <d v="1899-12-30T09:31:47"/>
    <x v="0"/>
    <x v="0"/>
    <x v="0"/>
    <x v="8"/>
    <x v="4706"/>
    <n v="1"/>
  </r>
  <r>
    <n v="470479"/>
    <d v="2014-05-27T00:00:00"/>
    <d v="1899-12-30T09:32:52"/>
    <x v="1"/>
    <x v="1"/>
    <x v="0"/>
    <x v="8"/>
    <x v="4707"/>
    <n v="0"/>
  </r>
  <r>
    <n v="131236"/>
    <d v="2014-05-27T00:00:00"/>
    <d v="1899-12-30T09:33:25"/>
    <x v="0"/>
    <x v="0"/>
    <x v="0"/>
    <x v="8"/>
    <x v="4708"/>
    <n v="1"/>
  </r>
  <r>
    <n v="50753"/>
    <d v="2014-06-17T00:00:00"/>
    <d v="1899-12-30T16:17:42"/>
    <x v="0"/>
    <x v="0"/>
    <x v="1"/>
    <x v="0"/>
    <x v="4709"/>
    <n v="1"/>
  </r>
  <r>
    <n v="77406"/>
    <d v="2014-07-09T00:00:00"/>
    <d v="1899-12-30T09:24:41"/>
    <x v="1"/>
    <x v="0"/>
    <x v="1"/>
    <x v="0"/>
    <x v="4710"/>
    <n v="0"/>
  </r>
  <r>
    <n v="41757"/>
    <d v="2014-05-27T00:00:00"/>
    <d v="1899-12-30T09:32:27"/>
    <x v="0"/>
    <x v="0"/>
    <x v="0"/>
    <x v="3"/>
    <x v="4711"/>
    <n v="1"/>
  </r>
  <r>
    <n v="497925"/>
    <d v="2014-08-05T00:00:00"/>
    <d v="1899-12-30T09:32:17"/>
    <x v="0"/>
    <x v="0"/>
    <x v="0"/>
    <x v="3"/>
    <x v="4712"/>
    <n v="1"/>
  </r>
  <r>
    <n v="445061"/>
    <d v="2014-08-16T00:00:00"/>
    <d v="1899-12-30T09:30:49"/>
    <x v="0"/>
    <x v="1"/>
    <x v="0"/>
    <x v="6"/>
    <x v="4713"/>
    <n v="1"/>
  </r>
  <r>
    <n v="556785"/>
    <d v="2014-08-26T00:00:00"/>
    <d v="1899-12-30T09:33:15"/>
    <x v="0"/>
    <x v="1"/>
    <x v="0"/>
    <x v="3"/>
    <x v="4714"/>
    <n v="1"/>
  </r>
  <r>
    <n v="700644"/>
    <d v="2014-06-05T00:00:00"/>
    <d v="1899-12-30T14:19:49"/>
    <x v="0"/>
    <x v="0"/>
    <x v="2"/>
    <x v="6"/>
    <x v="4715"/>
    <n v="1"/>
  </r>
  <r>
    <n v="456453"/>
    <d v="2014-07-02T00:00:00"/>
    <d v="1899-12-30T10:37:39"/>
    <x v="1"/>
    <x v="0"/>
    <x v="2"/>
    <x v="6"/>
    <x v="4716"/>
    <n v="0"/>
  </r>
  <r>
    <n v="245585"/>
    <d v="2014-07-23T00:00:00"/>
    <d v="1899-12-30T09:34:04"/>
    <x v="0"/>
    <x v="1"/>
    <x v="2"/>
    <x v="6"/>
    <x v="4717"/>
    <n v="1"/>
  </r>
  <r>
    <n v="935417"/>
    <d v="2014-07-03T00:00:00"/>
    <d v="1899-12-30T17:55:31"/>
    <x v="1"/>
    <x v="0"/>
    <x v="0"/>
    <x v="12"/>
    <x v="4718"/>
    <n v="0"/>
  </r>
  <r>
    <n v="176245"/>
    <d v="2014-07-03T00:00:00"/>
    <d v="1899-12-30T17:59:01"/>
    <x v="0"/>
    <x v="1"/>
    <x v="0"/>
    <x v="12"/>
    <x v="4719"/>
    <n v="1"/>
  </r>
  <r>
    <n v="734994"/>
    <d v="2014-07-26T00:00:00"/>
    <d v="1899-12-30T18:33:17"/>
    <x v="0"/>
    <x v="1"/>
    <x v="0"/>
    <x v="12"/>
    <x v="4720"/>
    <n v="1"/>
  </r>
  <r>
    <n v="311741"/>
    <d v="2014-06-02T00:00:00"/>
    <d v="1899-12-30T11:11:06"/>
    <x v="0"/>
    <x v="0"/>
    <x v="0"/>
    <x v="1"/>
    <x v="4721"/>
    <n v="1"/>
  </r>
  <r>
    <n v="713735"/>
    <d v="2014-06-02T00:00:00"/>
    <d v="1899-12-30T16:56:18"/>
    <x v="0"/>
    <x v="0"/>
    <x v="0"/>
    <x v="1"/>
    <x v="4722"/>
    <n v="1"/>
  </r>
  <r>
    <n v="402238"/>
    <d v="2014-06-02T00:00:00"/>
    <d v="1899-12-30T16:58:19"/>
    <x v="0"/>
    <x v="0"/>
    <x v="0"/>
    <x v="1"/>
    <x v="4723"/>
    <n v="1"/>
  </r>
  <r>
    <n v="469705"/>
    <d v="2014-07-26T00:00:00"/>
    <d v="1899-12-30T19:24:40"/>
    <x v="0"/>
    <x v="0"/>
    <x v="0"/>
    <x v="1"/>
    <x v="4724"/>
    <n v="1"/>
  </r>
  <r>
    <n v="861658"/>
    <d v="2014-08-07T00:00:00"/>
    <d v="1899-12-30T12:33:53"/>
    <x v="0"/>
    <x v="2"/>
    <x v="0"/>
    <x v="1"/>
    <x v="4725"/>
    <n v="1"/>
  </r>
  <r>
    <n v="475159"/>
    <d v="2014-07-13T00:00:00"/>
    <d v="1899-12-30T08:40:43"/>
    <x v="0"/>
    <x v="0"/>
    <x v="0"/>
    <x v="6"/>
    <x v="4726"/>
    <n v="1"/>
  </r>
  <r>
    <n v="80057"/>
    <d v="2014-07-13T00:00:00"/>
    <d v="1899-12-30T08:41:33"/>
    <x v="1"/>
    <x v="1"/>
    <x v="0"/>
    <x v="6"/>
    <x v="4727"/>
    <n v="0"/>
  </r>
  <r>
    <n v="388303"/>
    <d v="2014-07-17T00:00:00"/>
    <d v="1899-12-30T13:58:37"/>
    <x v="1"/>
    <x v="0"/>
    <x v="0"/>
    <x v="6"/>
    <x v="4728"/>
    <n v="0"/>
  </r>
  <r>
    <n v="399433"/>
    <d v="2014-06-30T00:00:00"/>
    <d v="1899-12-30T18:31:46"/>
    <x v="1"/>
    <x v="1"/>
    <x v="4"/>
    <x v="12"/>
    <x v="4729"/>
    <n v="0"/>
  </r>
  <r>
    <n v="249545"/>
    <d v="2014-08-20T00:00:00"/>
    <d v="1899-12-30T09:33:05"/>
    <x v="0"/>
    <x v="1"/>
    <x v="4"/>
    <x v="12"/>
    <x v="4730"/>
    <n v="1"/>
  </r>
  <r>
    <n v="889182"/>
    <d v="2014-08-20T00:00:00"/>
    <d v="1899-12-30T09:33:29"/>
    <x v="0"/>
    <x v="1"/>
    <x v="4"/>
    <x v="12"/>
    <x v="4731"/>
    <n v="1"/>
  </r>
  <r>
    <n v="528534"/>
    <d v="2014-05-14T00:00:00"/>
    <d v="1899-12-30T09:39:19"/>
    <x v="0"/>
    <x v="1"/>
    <x v="0"/>
    <x v="3"/>
    <x v="2050"/>
    <n v="1"/>
  </r>
  <r>
    <n v="814015"/>
    <d v="2014-05-14T00:00:00"/>
    <d v="1899-12-30T09:41:55"/>
    <x v="0"/>
    <x v="1"/>
    <x v="0"/>
    <x v="3"/>
    <x v="4732"/>
    <n v="1"/>
  </r>
  <r>
    <n v="45512"/>
    <d v="2014-07-31T00:00:00"/>
    <d v="1899-12-30T11:28:49"/>
    <x v="0"/>
    <x v="0"/>
    <x v="0"/>
    <x v="0"/>
    <x v="4733"/>
    <n v="1"/>
  </r>
  <r>
    <n v="541980"/>
    <d v="2014-08-01T00:00:00"/>
    <d v="1899-12-30T10:46:11"/>
    <x v="1"/>
    <x v="1"/>
    <x v="0"/>
    <x v="3"/>
    <x v="4734"/>
    <n v="0"/>
  </r>
  <r>
    <n v="707556"/>
    <d v="2014-07-23T00:00:00"/>
    <d v="1899-12-30T09:33:31"/>
    <x v="0"/>
    <x v="0"/>
    <x v="1"/>
    <x v="12"/>
    <x v="4735"/>
    <n v="1"/>
  </r>
  <r>
    <n v="971237"/>
    <d v="2014-07-23T00:00:00"/>
    <d v="1899-12-30T13:20:50"/>
    <x v="0"/>
    <x v="1"/>
    <x v="1"/>
    <x v="1"/>
    <x v="4736"/>
    <n v="1"/>
  </r>
  <r>
    <n v="678553"/>
    <d v="2014-07-23T00:00:00"/>
    <d v="1899-12-30T09:34:46"/>
    <x v="1"/>
    <x v="0"/>
    <x v="1"/>
    <x v="8"/>
    <x v="4737"/>
    <n v="0"/>
  </r>
  <r>
    <n v="835182"/>
    <d v="2014-07-23T00:00:00"/>
    <d v="1899-12-30T09:36:22"/>
    <x v="0"/>
    <x v="1"/>
    <x v="1"/>
    <x v="8"/>
    <x v="4738"/>
    <n v="1"/>
  </r>
  <r>
    <n v="701444"/>
    <d v="2014-07-23T00:00:00"/>
    <d v="1899-12-30T09:36:57"/>
    <x v="0"/>
    <x v="0"/>
    <x v="1"/>
    <x v="8"/>
    <x v="4739"/>
    <n v="1"/>
  </r>
  <r>
    <n v="304773"/>
    <d v="2014-05-30T00:00:00"/>
    <d v="1899-12-30T18:54:42"/>
    <x v="0"/>
    <x v="0"/>
    <x v="1"/>
    <x v="7"/>
    <x v="4740"/>
    <n v="1"/>
  </r>
  <r>
    <n v="631509"/>
    <d v="2014-06-02T00:00:00"/>
    <d v="1899-12-30T15:49:26"/>
    <x v="0"/>
    <x v="1"/>
    <x v="0"/>
    <x v="7"/>
    <x v="4741"/>
    <n v="1"/>
  </r>
  <r>
    <n v="399528"/>
    <d v="2014-06-16T00:00:00"/>
    <d v="1899-12-30T08:47:30"/>
    <x v="0"/>
    <x v="1"/>
    <x v="0"/>
    <x v="7"/>
    <x v="4742"/>
    <n v="1"/>
  </r>
  <r>
    <n v="840677"/>
    <d v="2014-07-22T00:00:00"/>
    <d v="1899-12-30T17:37:20"/>
    <x v="1"/>
    <x v="2"/>
    <x v="0"/>
    <x v="7"/>
    <x v="4743"/>
    <n v="0"/>
  </r>
  <r>
    <n v="121433"/>
    <d v="2014-07-24T00:00:00"/>
    <d v="1899-12-30T16:05:51"/>
    <x v="0"/>
    <x v="0"/>
    <x v="0"/>
    <x v="7"/>
    <x v="4744"/>
    <n v="1"/>
  </r>
  <r>
    <n v="339215"/>
    <d v="2014-07-24T00:00:00"/>
    <d v="1899-12-30T16:06:40"/>
    <x v="0"/>
    <x v="0"/>
    <x v="0"/>
    <x v="7"/>
    <x v="2578"/>
    <n v="1"/>
  </r>
  <r>
    <n v="891891"/>
    <d v="2014-07-24T00:00:00"/>
    <d v="1899-12-30T16:07:19"/>
    <x v="0"/>
    <x v="1"/>
    <x v="0"/>
    <x v="7"/>
    <x v="4745"/>
    <n v="1"/>
  </r>
  <r>
    <n v="320823"/>
    <d v="2014-08-03T00:00:00"/>
    <d v="1899-12-30T14:41:42"/>
    <x v="0"/>
    <x v="0"/>
    <x v="0"/>
    <x v="7"/>
    <x v="4746"/>
    <n v="1"/>
  </r>
  <r>
    <n v="375472"/>
    <d v="2014-08-05T00:00:00"/>
    <d v="1899-12-30T00:58:49"/>
    <x v="0"/>
    <x v="1"/>
    <x v="0"/>
    <x v="7"/>
    <x v="4747"/>
    <n v="1"/>
  </r>
  <r>
    <n v="847271"/>
    <d v="2014-06-14T00:00:00"/>
    <d v="1899-12-30T11:49:46"/>
    <x v="1"/>
    <x v="0"/>
    <x v="0"/>
    <x v="7"/>
    <x v="4748"/>
    <n v="0"/>
  </r>
  <r>
    <n v="871846"/>
    <d v="2014-08-01T00:00:00"/>
    <d v="1899-12-30T08:48:20"/>
    <x v="0"/>
    <x v="0"/>
    <x v="0"/>
    <x v="7"/>
    <x v="4749"/>
    <n v="1"/>
  </r>
  <r>
    <n v="98755"/>
    <d v="2014-07-03T00:00:00"/>
    <d v="1899-12-30T09:32:33"/>
    <x v="0"/>
    <x v="1"/>
    <x v="3"/>
    <x v="12"/>
    <x v="4750"/>
    <n v="1"/>
  </r>
  <r>
    <n v="858621"/>
    <d v="2014-07-03T00:00:00"/>
    <d v="1899-12-30T09:32:56"/>
    <x v="0"/>
    <x v="1"/>
    <x v="3"/>
    <x v="12"/>
    <x v="4751"/>
    <n v="1"/>
  </r>
  <r>
    <n v="407945"/>
    <d v="2014-07-03T00:00:00"/>
    <d v="1899-12-30T09:35:08"/>
    <x v="0"/>
    <x v="1"/>
    <x v="3"/>
    <x v="12"/>
    <x v="4752"/>
    <n v="1"/>
  </r>
  <r>
    <n v="613320"/>
    <d v="2014-07-17T00:00:00"/>
    <d v="1899-12-30T08:55:26"/>
    <x v="0"/>
    <x v="1"/>
    <x v="3"/>
    <x v="12"/>
    <x v="4753"/>
    <n v="1"/>
  </r>
  <r>
    <n v="160792"/>
    <d v="2014-07-17T00:00:00"/>
    <d v="1899-12-30T08:56:25"/>
    <x v="0"/>
    <x v="1"/>
    <x v="3"/>
    <x v="12"/>
    <x v="4754"/>
    <n v="1"/>
  </r>
  <r>
    <n v="183298"/>
    <d v="2014-07-17T00:00:00"/>
    <d v="1899-12-30T09:02:39"/>
    <x v="0"/>
    <x v="1"/>
    <x v="3"/>
    <x v="12"/>
    <x v="4755"/>
    <n v="1"/>
  </r>
  <r>
    <n v="839104"/>
    <d v="2014-07-22T00:00:00"/>
    <d v="1899-12-30T09:59:00"/>
    <x v="0"/>
    <x v="2"/>
    <x v="3"/>
    <x v="12"/>
    <x v="4756"/>
    <n v="1"/>
  </r>
  <r>
    <n v="816440"/>
    <d v="2014-06-26T00:00:00"/>
    <d v="1899-12-30T09:31:29"/>
    <x v="0"/>
    <x v="0"/>
    <x v="1"/>
    <x v="1"/>
    <x v="4757"/>
    <n v="1"/>
  </r>
  <r>
    <n v="756018"/>
    <d v="2014-06-26T00:00:00"/>
    <d v="1899-12-30T09:32:21"/>
    <x v="0"/>
    <x v="0"/>
    <x v="1"/>
    <x v="1"/>
    <x v="4758"/>
    <n v="1"/>
  </r>
  <r>
    <n v="539099"/>
    <d v="2014-08-21T00:00:00"/>
    <d v="1899-12-30T09:32:34"/>
    <x v="0"/>
    <x v="2"/>
    <x v="1"/>
    <x v="1"/>
    <x v="4759"/>
    <n v="1"/>
  </r>
  <r>
    <n v="267567"/>
    <d v="2014-07-02T00:00:00"/>
    <d v="1899-12-30T05:23:09"/>
    <x v="0"/>
    <x v="1"/>
    <x v="2"/>
    <x v="12"/>
    <x v="4760"/>
    <n v="1"/>
  </r>
  <r>
    <n v="881688"/>
    <d v="2014-07-02T00:00:00"/>
    <d v="1899-12-30T05:26:29"/>
    <x v="0"/>
    <x v="0"/>
    <x v="2"/>
    <x v="12"/>
    <x v="4761"/>
    <n v="1"/>
  </r>
  <r>
    <n v="417513"/>
    <d v="2014-07-29T00:00:00"/>
    <d v="1899-12-30T17:24:07"/>
    <x v="0"/>
    <x v="0"/>
    <x v="0"/>
    <x v="12"/>
    <x v="4762"/>
    <n v="1"/>
  </r>
  <r>
    <n v="998339"/>
    <d v="2014-07-18T00:00:00"/>
    <d v="1899-12-30T09:33:02"/>
    <x v="1"/>
    <x v="0"/>
    <x v="0"/>
    <x v="12"/>
    <x v="4763"/>
    <n v="0"/>
  </r>
  <r>
    <n v="111830"/>
    <d v="2014-07-18T00:00:00"/>
    <d v="1899-12-30T09:34:10"/>
    <x v="0"/>
    <x v="1"/>
    <x v="0"/>
    <x v="12"/>
    <x v="4764"/>
    <n v="1"/>
  </r>
  <r>
    <n v="423857"/>
    <d v="2014-05-09T00:00:00"/>
    <d v="1899-12-30T19:11:36"/>
    <x v="0"/>
    <x v="0"/>
    <x v="0"/>
    <x v="12"/>
    <x v="4765"/>
    <n v="1"/>
  </r>
  <r>
    <n v="66292"/>
    <d v="2014-05-14T00:00:00"/>
    <d v="1899-12-30T07:50:07"/>
    <x v="0"/>
    <x v="0"/>
    <x v="0"/>
    <x v="12"/>
    <x v="4766"/>
    <n v="1"/>
  </r>
  <r>
    <n v="764554"/>
    <d v="2014-05-26T00:00:00"/>
    <d v="1899-12-30T09:32:12"/>
    <x v="0"/>
    <x v="0"/>
    <x v="0"/>
    <x v="6"/>
    <x v="4767"/>
    <n v="1"/>
  </r>
  <r>
    <n v="447160"/>
    <d v="2014-06-07T00:00:00"/>
    <d v="1899-12-30T15:20:14"/>
    <x v="0"/>
    <x v="0"/>
    <x v="0"/>
    <x v="6"/>
    <x v="4768"/>
    <n v="1"/>
  </r>
  <r>
    <n v="325134"/>
    <d v="2014-06-17T00:00:00"/>
    <d v="1899-12-30T12:36:24"/>
    <x v="0"/>
    <x v="0"/>
    <x v="0"/>
    <x v="6"/>
    <x v="4769"/>
    <n v="1"/>
  </r>
  <r>
    <n v="428148"/>
    <d v="2014-06-20T00:00:00"/>
    <d v="1899-12-30T12:14:53"/>
    <x v="0"/>
    <x v="0"/>
    <x v="0"/>
    <x v="6"/>
    <x v="4770"/>
    <n v="1"/>
  </r>
  <r>
    <n v="216478"/>
    <d v="2014-06-02T00:00:00"/>
    <d v="1899-12-30T09:33:19"/>
    <x v="0"/>
    <x v="1"/>
    <x v="1"/>
    <x v="3"/>
    <x v="4771"/>
    <n v="1"/>
  </r>
  <r>
    <n v="315193"/>
    <d v="2014-06-02T00:00:00"/>
    <d v="1899-12-30T09:33:59"/>
    <x v="1"/>
    <x v="1"/>
    <x v="1"/>
    <x v="3"/>
    <x v="4772"/>
    <n v="0"/>
  </r>
  <r>
    <n v="119239"/>
    <d v="2014-06-02T00:00:00"/>
    <d v="1899-12-30T11:09:51"/>
    <x v="0"/>
    <x v="0"/>
    <x v="1"/>
    <x v="3"/>
    <x v="4773"/>
    <n v="1"/>
  </r>
  <r>
    <n v="505550"/>
    <d v="2014-06-02T00:00:00"/>
    <d v="1899-12-30T11:10:56"/>
    <x v="0"/>
    <x v="2"/>
    <x v="1"/>
    <x v="3"/>
    <x v="1824"/>
    <n v="1"/>
  </r>
  <r>
    <n v="998809"/>
    <d v="2014-06-23T00:00:00"/>
    <d v="1899-12-30T09:34:37"/>
    <x v="1"/>
    <x v="0"/>
    <x v="1"/>
    <x v="3"/>
    <x v="4774"/>
    <n v="0"/>
  </r>
  <r>
    <n v="635425"/>
    <d v="2014-08-11T00:00:00"/>
    <d v="1899-12-30T09:32:10"/>
    <x v="0"/>
    <x v="1"/>
    <x v="1"/>
    <x v="3"/>
    <x v="4775"/>
    <n v="1"/>
  </r>
  <r>
    <n v="826175"/>
    <d v="2014-05-26T00:00:00"/>
    <d v="1899-12-30T09:31:50"/>
    <x v="0"/>
    <x v="1"/>
    <x v="1"/>
    <x v="3"/>
    <x v="4776"/>
    <n v="1"/>
  </r>
  <r>
    <n v="624245"/>
    <d v="2014-07-02T00:00:00"/>
    <d v="1899-12-30T11:58:10"/>
    <x v="0"/>
    <x v="1"/>
    <x v="7"/>
    <x v="6"/>
    <x v="4777"/>
    <n v="1"/>
  </r>
  <r>
    <n v="91423"/>
    <d v="2014-07-02T00:00:00"/>
    <d v="1899-12-30T11:58:30"/>
    <x v="0"/>
    <x v="2"/>
    <x v="7"/>
    <x v="6"/>
    <x v="4778"/>
    <n v="1"/>
  </r>
  <r>
    <n v="858004"/>
    <d v="2014-06-03T00:00:00"/>
    <d v="1899-12-30T09:32:25"/>
    <x v="0"/>
    <x v="1"/>
    <x v="0"/>
    <x v="12"/>
    <x v="4779"/>
    <n v="1"/>
  </r>
  <r>
    <n v="279118"/>
    <d v="2014-06-03T00:00:00"/>
    <d v="1899-12-30T09:35:01"/>
    <x v="0"/>
    <x v="1"/>
    <x v="0"/>
    <x v="12"/>
    <x v="4780"/>
    <n v="1"/>
  </r>
  <r>
    <n v="743755"/>
    <d v="2014-06-06T00:00:00"/>
    <d v="1899-12-30T16:32:05"/>
    <x v="0"/>
    <x v="0"/>
    <x v="0"/>
    <x v="12"/>
    <x v="4781"/>
    <n v="1"/>
  </r>
  <r>
    <n v="340482"/>
    <d v="2014-06-11T00:00:00"/>
    <d v="1899-12-30T09:09:38"/>
    <x v="0"/>
    <x v="1"/>
    <x v="0"/>
    <x v="12"/>
    <x v="4782"/>
    <n v="1"/>
  </r>
  <r>
    <n v="481014"/>
    <d v="2014-06-11T00:00:00"/>
    <d v="1899-12-30T09:09:17"/>
    <x v="0"/>
    <x v="2"/>
    <x v="0"/>
    <x v="12"/>
    <x v="4783"/>
    <n v="1"/>
  </r>
  <r>
    <n v="40034"/>
    <d v="2014-06-17T00:00:00"/>
    <d v="1899-12-30T06:06:31"/>
    <x v="0"/>
    <x v="1"/>
    <x v="0"/>
    <x v="12"/>
    <x v="4784"/>
    <n v="1"/>
  </r>
  <r>
    <n v="634648"/>
    <d v="2014-06-17T00:00:00"/>
    <d v="1899-12-30T06:07:37"/>
    <x v="0"/>
    <x v="1"/>
    <x v="0"/>
    <x v="12"/>
    <x v="4785"/>
    <n v="1"/>
  </r>
  <r>
    <n v="993467"/>
    <d v="2014-06-17T00:00:00"/>
    <d v="1899-12-30T06:08:40"/>
    <x v="0"/>
    <x v="0"/>
    <x v="0"/>
    <x v="12"/>
    <x v="4786"/>
    <n v="1"/>
  </r>
  <r>
    <n v="489424"/>
    <d v="2014-08-19T00:00:00"/>
    <d v="1899-12-30T09:31:22"/>
    <x v="0"/>
    <x v="0"/>
    <x v="0"/>
    <x v="12"/>
    <x v="4787"/>
    <n v="1"/>
  </r>
  <r>
    <n v="903000"/>
    <d v="2014-08-21T00:00:00"/>
    <d v="1899-12-30T14:32:51"/>
    <x v="0"/>
    <x v="0"/>
    <x v="0"/>
    <x v="12"/>
    <x v="4788"/>
    <n v="1"/>
  </r>
  <r>
    <n v="935451"/>
    <d v="2014-06-24T00:00:00"/>
    <d v="1899-12-30T09:31:59"/>
    <x v="0"/>
    <x v="1"/>
    <x v="4"/>
    <x v="6"/>
    <x v="4789"/>
    <n v="1"/>
  </r>
  <r>
    <n v="184939"/>
    <d v="2014-08-06T00:00:00"/>
    <d v="1899-12-30T09:31:17"/>
    <x v="0"/>
    <x v="0"/>
    <x v="2"/>
    <x v="12"/>
    <x v="4790"/>
    <n v="1"/>
  </r>
  <r>
    <n v="158172"/>
    <d v="2014-08-06T00:00:00"/>
    <d v="1899-12-30T09:34:41"/>
    <x v="0"/>
    <x v="0"/>
    <x v="2"/>
    <x v="12"/>
    <x v="4791"/>
    <n v="1"/>
  </r>
  <r>
    <n v="224370"/>
    <d v="2014-08-15T00:00:00"/>
    <d v="1899-12-30T07:54:24"/>
    <x v="0"/>
    <x v="0"/>
    <x v="2"/>
    <x v="12"/>
    <x v="4792"/>
    <n v="1"/>
  </r>
  <r>
    <n v="689033"/>
    <d v="2014-08-27T00:00:00"/>
    <d v="1899-12-30T19:26:09"/>
    <x v="1"/>
    <x v="0"/>
    <x v="2"/>
    <x v="12"/>
    <x v="4793"/>
    <n v="0"/>
  </r>
  <r>
    <n v="91601"/>
    <d v="2014-05-14T00:00:00"/>
    <d v="1899-12-30T09:32:01"/>
    <x v="0"/>
    <x v="0"/>
    <x v="2"/>
    <x v="3"/>
    <x v="4794"/>
    <n v="1"/>
  </r>
  <r>
    <n v="547097"/>
    <d v="2014-08-02T00:00:00"/>
    <d v="1899-12-30T12:26:55"/>
    <x v="0"/>
    <x v="0"/>
    <x v="6"/>
    <x v="1"/>
    <x v="4795"/>
    <n v="1"/>
  </r>
  <r>
    <n v="59153"/>
    <d v="2014-08-07T00:00:00"/>
    <d v="1899-12-30T14:42:02"/>
    <x v="0"/>
    <x v="0"/>
    <x v="6"/>
    <x v="5"/>
    <x v="4796"/>
    <n v="1"/>
  </r>
  <r>
    <n v="977212"/>
    <d v="2014-08-07T00:00:00"/>
    <d v="1899-12-30T14:46:08"/>
    <x v="0"/>
    <x v="0"/>
    <x v="6"/>
    <x v="5"/>
    <x v="4797"/>
    <n v="1"/>
  </r>
  <r>
    <n v="154398"/>
    <d v="2014-08-16T00:00:00"/>
    <d v="1899-12-30T17:03:23"/>
    <x v="0"/>
    <x v="1"/>
    <x v="6"/>
    <x v="1"/>
    <x v="4798"/>
    <n v="1"/>
  </r>
  <r>
    <n v="363289"/>
    <d v="2014-08-16T00:00:00"/>
    <d v="1899-12-30T17:03:51"/>
    <x v="0"/>
    <x v="0"/>
    <x v="6"/>
    <x v="1"/>
    <x v="4799"/>
    <n v="1"/>
  </r>
  <r>
    <n v="428102"/>
    <d v="2014-08-06T00:00:00"/>
    <d v="1899-12-30T09:33:03"/>
    <x v="1"/>
    <x v="0"/>
    <x v="6"/>
    <x v="1"/>
    <x v="4800"/>
    <n v="0"/>
  </r>
  <r>
    <n v="473307"/>
    <d v="2014-08-06T00:00:00"/>
    <d v="1899-12-30T10:47:38"/>
    <x v="0"/>
    <x v="0"/>
    <x v="6"/>
    <x v="5"/>
    <x v="4801"/>
    <n v="1"/>
  </r>
  <r>
    <n v="474224"/>
    <d v="2014-08-06T00:00:00"/>
    <d v="1899-12-30T10:49:25"/>
    <x v="0"/>
    <x v="1"/>
    <x v="6"/>
    <x v="5"/>
    <x v="4802"/>
    <n v="1"/>
  </r>
  <r>
    <n v="984993"/>
    <d v="2014-08-06T00:00:00"/>
    <d v="1899-12-30T10:49:51"/>
    <x v="0"/>
    <x v="0"/>
    <x v="6"/>
    <x v="5"/>
    <x v="4803"/>
    <n v="1"/>
  </r>
  <r>
    <n v="69821"/>
    <d v="2014-08-06T00:00:00"/>
    <d v="1899-12-30T10:49:05"/>
    <x v="1"/>
    <x v="1"/>
    <x v="6"/>
    <x v="5"/>
    <x v="4804"/>
    <n v="0"/>
  </r>
  <r>
    <n v="573981"/>
    <d v="2014-08-06T00:00:00"/>
    <d v="1899-12-30T10:49:49"/>
    <x v="0"/>
    <x v="1"/>
    <x v="6"/>
    <x v="5"/>
    <x v="4805"/>
    <n v="1"/>
  </r>
  <r>
    <n v="545630"/>
    <d v="2014-08-06T00:00:00"/>
    <d v="1899-12-30T10:50:14"/>
    <x v="0"/>
    <x v="1"/>
    <x v="6"/>
    <x v="5"/>
    <x v="4806"/>
    <n v="1"/>
  </r>
  <r>
    <n v="88295"/>
    <d v="2014-05-08T00:00:00"/>
    <d v="1899-12-30T09:32:25"/>
    <x v="0"/>
    <x v="2"/>
    <x v="0"/>
    <x v="5"/>
    <x v="4807"/>
    <n v="1"/>
  </r>
  <r>
    <n v="541077"/>
    <d v="2014-07-31T00:00:00"/>
    <d v="1899-12-30T09:32:18"/>
    <x v="0"/>
    <x v="0"/>
    <x v="2"/>
    <x v="8"/>
    <x v="4808"/>
    <n v="1"/>
  </r>
  <r>
    <n v="516921"/>
    <d v="2014-05-15T00:00:00"/>
    <d v="1899-12-30T09:32:02"/>
    <x v="0"/>
    <x v="1"/>
    <x v="0"/>
    <x v="12"/>
    <x v="4809"/>
    <n v="1"/>
  </r>
  <r>
    <n v="204701"/>
    <d v="2014-05-16T00:00:00"/>
    <d v="1899-12-30T17:38:11"/>
    <x v="0"/>
    <x v="1"/>
    <x v="1"/>
    <x v="1"/>
    <x v="4810"/>
    <n v="1"/>
  </r>
  <r>
    <n v="642017"/>
    <d v="2014-05-16T00:00:00"/>
    <d v="1899-12-30T09:32:07"/>
    <x v="0"/>
    <x v="1"/>
    <x v="1"/>
    <x v="1"/>
    <x v="4811"/>
    <n v="1"/>
  </r>
  <r>
    <n v="385229"/>
    <d v="2014-05-16T00:00:00"/>
    <d v="1899-12-30T09:33:57"/>
    <x v="0"/>
    <x v="0"/>
    <x v="1"/>
    <x v="1"/>
    <x v="4812"/>
    <n v="1"/>
  </r>
  <r>
    <n v="746123"/>
    <d v="2014-05-16T00:00:00"/>
    <d v="1899-12-30T09:37:11"/>
    <x v="0"/>
    <x v="0"/>
    <x v="1"/>
    <x v="1"/>
    <x v="4813"/>
    <n v="1"/>
  </r>
  <r>
    <n v="825797"/>
    <d v="2014-05-23T00:00:00"/>
    <d v="1899-12-30T16:50:26"/>
    <x v="0"/>
    <x v="0"/>
    <x v="1"/>
    <x v="1"/>
    <x v="4814"/>
    <n v="1"/>
  </r>
  <r>
    <n v="69119"/>
    <d v="2014-05-23T00:00:00"/>
    <d v="1899-12-30T16:54:15"/>
    <x v="1"/>
    <x v="1"/>
    <x v="1"/>
    <x v="1"/>
    <x v="4815"/>
    <n v="0"/>
  </r>
  <r>
    <n v="347718"/>
    <d v="2014-05-27T00:00:00"/>
    <d v="1899-12-30T13:10:42"/>
    <x v="1"/>
    <x v="1"/>
    <x v="1"/>
    <x v="1"/>
    <x v="4816"/>
    <n v="0"/>
  </r>
  <r>
    <n v="529845"/>
    <d v="2014-05-27T00:00:00"/>
    <d v="1899-12-30T13:11:16"/>
    <x v="0"/>
    <x v="0"/>
    <x v="1"/>
    <x v="1"/>
    <x v="4817"/>
    <n v="1"/>
  </r>
  <r>
    <n v="774091"/>
    <d v="2014-06-01T00:00:00"/>
    <d v="1899-12-30T01:59:25"/>
    <x v="0"/>
    <x v="1"/>
    <x v="1"/>
    <x v="1"/>
    <x v="4818"/>
    <n v="1"/>
  </r>
  <r>
    <n v="299967"/>
    <d v="2014-06-01T00:00:00"/>
    <d v="1899-12-30T02:03:08"/>
    <x v="0"/>
    <x v="1"/>
    <x v="1"/>
    <x v="1"/>
    <x v="4819"/>
    <n v="1"/>
  </r>
  <r>
    <n v="528129"/>
    <d v="2014-05-16T00:00:00"/>
    <d v="1899-12-30T09:33:12"/>
    <x v="0"/>
    <x v="1"/>
    <x v="7"/>
    <x v="6"/>
    <x v="4820"/>
    <n v="1"/>
  </r>
  <r>
    <n v="391838"/>
    <d v="2014-05-17T00:00:00"/>
    <d v="1899-12-30T14:32:25"/>
    <x v="0"/>
    <x v="1"/>
    <x v="7"/>
    <x v="5"/>
    <x v="4821"/>
    <n v="1"/>
  </r>
  <r>
    <n v="271808"/>
    <d v="2014-05-17T00:00:00"/>
    <d v="1899-12-30T14:33:56"/>
    <x v="0"/>
    <x v="1"/>
    <x v="7"/>
    <x v="5"/>
    <x v="4822"/>
    <n v="1"/>
  </r>
  <r>
    <n v="39698"/>
    <d v="2014-06-13T00:00:00"/>
    <d v="1899-12-30T09:31:24"/>
    <x v="1"/>
    <x v="1"/>
    <x v="1"/>
    <x v="12"/>
    <x v="4823"/>
    <n v="0"/>
  </r>
  <r>
    <n v="263505"/>
    <d v="2014-07-25T00:00:00"/>
    <d v="1899-12-30T09:31:26"/>
    <x v="0"/>
    <x v="1"/>
    <x v="1"/>
    <x v="12"/>
    <x v="4824"/>
    <n v="1"/>
  </r>
  <r>
    <n v="139528"/>
    <d v="2014-08-08T00:00:00"/>
    <d v="1899-12-30T09:32:56"/>
    <x v="1"/>
    <x v="1"/>
    <x v="1"/>
    <x v="12"/>
    <x v="4825"/>
    <n v="0"/>
  </r>
  <r>
    <n v="755527"/>
    <d v="2014-05-19T00:00:00"/>
    <d v="1899-12-30T09:31:24"/>
    <x v="0"/>
    <x v="1"/>
    <x v="1"/>
    <x v="12"/>
    <x v="4826"/>
    <n v="1"/>
  </r>
  <r>
    <n v="875635"/>
    <d v="2014-06-24T00:00:00"/>
    <d v="1899-12-30T18:04:40"/>
    <x v="1"/>
    <x v="0"/>
    <x v="2"/>
    <x v="12"/>
    <x v="4827"/>
    <n v="0"/>
  </r>
  <r>
    <n v="897584"/>
    <d v="2014-07-03T00:00:00"/>
    <d v="1899-12-30T10:41:50"/>
    <x v="0"/>
    <x v="0"/>
    <x v="2"/>
    <x v="12"/>
    <x v="4828"/>
    <n v="1"/>
  </r>
  <r>
    <n v="704385"/>
    <d v="2014-07-03T00:00:00"/>
    <d v="1899-12-30T18:33:26"/>
    <x v="0"/>
    <x v="0"/>
    <x v="2"/>
    <x v="12"/>
    <x v="4829"/>
    <n v="1"/>
  </r>
  <r>
    <n v="802616"/>
    <d v="2014-07-19T00:00:00"/>
    <d v="1899-12-30T11:17:06"/>
    <x v="0"/>
    <x v="0"/>
    <x v="2"/>
    <x v="12"/>
    <x v="4830"/>
    <n v="1"/>
  </r>
  <r>
    <n v="93105"/>
    <d v="2014-07-19T00:00:00"/>
    <d v="1899-12-30T11:17:21"/>
    <x v="0"/>
    <x v="0"/>
    <x v="2"/>
    <x v="12"/>
    <x v="4831"/>
    <n v="1"/>
  </r>
  <r>
    <n v="71035"/>
    <d v="2014-07-19T00:00:00"/>
    <d v="1899-12-30T11:19:35"/>
    <x v="0"/>
    <x v="0"/>
    <x v="2"/>
    <x v="12"/>
    <x v="4832"/>
    <n v="1"/>
  </r>
  <r>
    <n v="557264"/>
    <d v="2014-07-19T00:00:00"/>
    <d v="1899-12-30T19:55:53"/>
    <x v="0"/>
    <x v="1"/>
    <x v="2"/>
    <x v="12"/>
    <x v="4833"/>
    <n v="1"/>
  </r>
  <r>
    <n v="271160"/>
    <d v="2014-08-25T00:00:00"/>
    <d v="1899-12-30T09:33:41"/>
    <x v="0"/>
    <x v="0"/>
    <x v="0"/>
    <x v="12"/>
    <x v="4834"/>
    <n v="1"/>
  </r>
  <r>
    <n v="466767"/>
    <d v="2014-06-06T00:00:00"/>
    <d v="1899-12-30T18:37:33"/>
    <x v="0"/>
    <x v="1"/>
    <x v="1"/>
    <x v="3"/>
    <x v="4835"/>
    <n v="1"/>
  </r>
  <r>
    <n v="475095"/>
    <d v="2014-06-06T00:00:00"/>
    <d v="1899-12-30T18:38:02"/>
    <x v="1"/>
    <x v="1"/>
    <x v="1"/>
    <x v="3"/>
    <x v="4836"/>
    <n v="0"/>
  </r>
  <r>
    <n v="662635"/>
    <d v="2014-06-06T00:00:00"/>
    <d v="1899-12-30T18:40:43"/>
    <x v="0"/>
    <x v="1"/>
    <x v="1"/>
    <x v="3"/>
    <x v="4837"/>
    <n v="1"/>
  </r>
  <r>
    <n v="190037"/>
    <d v="2014-06-18T00:00:00"/>
    <d v="1899-12-30T17:34:03"/>
    <x v="0"/>
    <x v="1"/>
    <x v="1"/>
    <x v="3"/>
    <x v="4838"/>
    <n v="1"/>
  </r>
  <r>
    <n v="963776"/>
    <d v="2014-06-25T00:00:00"/>
    <d v="1899-12-30T07:29:56"/>
    <x v="0"/>
    <x v="1"/>
    <x v="1"/>
    <x v="1"/>
    <x v="4839"/>
    <n v="1"/>
  </r>
  <r>
    <n v="706764"/>
    <d v="2014-06-30T00:00:00"/>
    <d v="1899-12-30T14:41:56"/>
    <x v="0"/>
    <x v="1"/>
    <x v="1"/>
    <x v="3"/>
    <x v="4840"/>
    <n v="1"/>
  </r>
  <r>
    <n v="545855"/>
    <d v="2014-06-30T00:00:00"/>
    <d v="1899-12-30T14:42:20"/>
    <x v="0"/>
    <x v="1"/>
    <x v="1"/>
    <x v="3"/>
    <x v="4841"/>
    <n v="1"/>
  </r>
  <r>
    <n v="608935"/>
    <d v="2014-06-30T00:00:00"/>
    <d v="1899-12-30T14:44:42"/>
    <x v="0"/>
    <x v="1"/>
    <x v="1"/>
    <x v="3"/>
    <x v="4842"/>
    <n v="1"/>
  </r>
  <r>
    <n v="166217"/>
    <d v="2014-07-01T00:00:00"/>
    <d v="1899-12-30T15:48:11"/>
    <x v="1"/>
    <x v="1"/>
    <x v="1"/>
    <x v="3"/>
    <x v="4843"/>
    <n v="0"/>
  </r>
  <r>
    <n v="296420"/>
    <d v="2014-07-04T00:00:00"/>
    <d v="1899-12-30T17:28:31"/>
    <x v="0"/>
    <x v="1"/>
    <x v="1"/>
    <x v="3"/>
    <x v="4844"/>
    <n v="1"/>
  </r>
  <r>
    <n v="797838"/>
    <d v="2014-06-16T00:00:00"/>
    <d v="1899-12-30T09:34:17"/>
    <x v="0"/>
    <x v="1"/>
    <x v="1"/>
    <x v="3"/>
    <x v="3980"/>
    <n v="1"/>
  </r>
  <r>
    <n v="944862"/>
    <d v="2014-06-24T00:00:00"/>
    <d v="1899-12-30T11:12:11"/>
    <x v="0"/>
    <x v="1"/>
    <x v="1"/>
    <x v="3"/>
    <x v="4845"/>
    <n v="1"/>
  </r>
  <r>
    <n v="427953"/>
    <d v="2014-06-25T00:00:00"/>
    <d v="1899-12-30T09:16:42"/>
    <x v="0"/>
    <x v="1"/>
    <x v="1"/>
    <x v="1"/>
    <x v="4846"/>
    <n v="1"/>
  </r>
  <r>
    <n v="716999"/>
    <d v="2014-06-25T00:00:00"/>
    <d v="1899-12-30T09:18:33"/>
    <x v="0"/>
    <x v="1"/>
    <x v="1"/>
    <x v="1"/>
    <x v="4847"/>
    <n v="1"/>
  </r>
  <r>
    <n v="906233"/>
    <d v="2014-06-25T00:00:00"/>
    <d v="1899-12-30T09:19:34"/>
    <x v="0"/>
    <x v="1"/>
    <x v="1"/>
    <x v="1"/>
    <x v="4848"/>
    <n v="1"/>
  </r>
  <r>
    <n v="472127"/>
    <d v="2014-07-05T00:00:00"/>
    <d v="1899-12-30T10:40:21"/>
    <x v="0"/>
    <x v="1"/>
    <x v="1"/>
    <x v="3"/>
    <x v="4849"/>
    <n v="1"/>
  </r>
  <r>
    <n v="236028"/>
    <d v="2014-07-14T00:00:00"/>
    <d v="1899-12-30T09:34:18"/>
    <x v="0"/>
    <x v="1"/>
    <x v="1"/>
    <x v="1"/>
    <x v="4850"/>
    <n v="1"/>
  </r>
  <r>
    <n v="452589"/>
    <d v="2014-07-15T00:00:00"/>
    <d v="1899-12-30T11:22:42"/>
    <x v="0"/>
    <x v="1"/>
    <x v="1"/>
    <x v="1"/>
    <x v="4851"/>
    <n v="1"/>
  </r>
  <r>
    <n v="99825"/>
    <d v="2014-07-22T00:00:00"/>
    <d v="1899-12-30T15:22:34"/>
    <x v="0"/>
    <x v="1"/>
    <x v="1"/>
    <x v="1"/>
    <x v="4852"/>
    <n v="1"/>
  </r>
  <r>
    <n v="159727"/>
    <d v="2014-07-22T00:00:00"/>
    <d v="1899-12-30T15:23:10"/>
    <x v="0"/>
    <x v="1"/>
    <x v="1"/>
    <x v="1"/>
    <x v="4853"/>
    <n v="1"/>
  </r>
  <r>
    <n v="186817"/>
    <d v="2014-07-22T00:00:00"/>
    <d v="1899-12-30T15:24:09"/>
    <x v="0"/>
    <x v="1"/>
    <x v="1"/>
    <x v="1"/>
    <x v="4854"/>
    <n v="1"/>
  </r>
  <r>
    <n v="885497"/>
    <d v="2014-08-11T00:00:00"/>
    <d v="1899-12-30T09:32:03"/>
    <x v="0"/>
    <x v="1"/>
    <x v="8"/>
    <x v="1"/>
    <x v="4855"/>
    <n v="1"/>
  </r>
  <r>
    <n v="478865"/>
    <d v="2014-08-11T00:00:00"/>
    <d v="1899-12-30T09:34:43"/>
    <x v="0"/>
    <x v="0"/>
    <x v="8"/>
    <x v="1"/>
    <x v="4856"/>
    <n v="1"/>
  </r>
  <r>
    <n v="729390"/>
    <d v="2014-08-11T00:00:00"/>
    <d v="1899-12-30T09:38:33"/>
    <x v="0"/>
    <x v="0"/>
    <x v="8"/>
    <x v="1"/>
    <x v="4857"/>
    <n v="1"/>
  </r>
  <r>
    <n v="534627"/>
    <d v="2014-08-13T00:00:00"/>
    <d v="1899-12-30T12:59:31"/>
    <x v="0"/>
    <x v="0"/>
    <x v="8"/>
    <x v="1"/>
    <x v="4858"/>
    <n v="1"/>
  </r>
  <r>
    <n v="946670"/>
    <d v="2014-06-30T00:00:00"/>
    <d v="1899-12-30T12:42:20"/>
    <x v="1"/>
    <x v="1"/>
    <x v="1"/>
    <x v="8"/>
    <x v="4859"/>
    <n v="0"/>
  </r>
  <r>
    <n v="787385"/>
    <d v="2014-06-30T00:00:00"/>
    <d v="1899-12-30T12:44:16"/>
    <x v="0"/>
    <x v="1"/>
    <x v="1"/>
    <x v="8"/>
    <x v="4860"/>
    <n v="1"/>
  </r>
  <r>
    <n v="236831"/>
    <d v="2014-06-30T00:00:00"/>
    <d v="1899-12-30T09:31:31"/>
    <x v="0"/>
    <x v="1"/>
    <x v="1"/>
    <x v="12"/>
    <x v="4861"/>
    <n v="1"/>
  </r>
  <r>
    <n v="573753"/>
    <d v="2014-06-30T00:00:00"/>
    <d v="1899-12-30T09:32:01"/>
    <x v="0"/>
    <x v="1"/>
    <x v="1"/>
    <x v="12"/>
    <x v="4862"/>
    <n v="1"/>
  </r>
  <r>
    <n v="206524"/>
    <d v="2014-06-30T00:00:00"/>
    <d v="1899-12-30T09:32:43"/>
    <x v="0"/>
    <x v="2"/>
    <x v="1"/>
    <x v="12"/>
    <x v="4863"/>
    <n v="1"/>
  </r>
  <r>
    <n v="904324"/>
    <d v="2014-06-30T00:00:00"/>
    <d v="1899-12-30T09:33:47"/>
    <x v="0"/>
    <x v="2"/>
    <x v="1"/>
    <x v="12"/>
    <x v="4864"/>
    <n v="1"/>
  </r>
  <r>
    <n v="763700"/>
    <d v="2014-05-23T00:00:00"/>
    <d v="1899-12-30T14:28:13"/>
    <x v="1"/>
    <x v="1"/>
    <x v="1"/>
    <x v="3"/>
    <x v="4865"/>
    <n v="0"/>
  </r>
  <r>
    <n v="944662"/>
    <d v="2014-06-23T00:00:00"/>
    <d v="1899-12-30T08:06:29"/>
    <x v="0"/>
    <x v="1"/>
    <x v="1"/>
    <x v="0"/>
    <x v="4866"/>
    <n v="1"/>
  </r>
  <r>
    <n v="960054"/>
    <d v="2014-07-11T00:00:00"/>
    <d v="1899-12-30T04:33:10"/>
    <x v="0"/>
    <x v="2"/>
    <x v="1"/>
    <x v="0"/>
    <x v="4867"/>
    <n v="1"/>
  </r>
  <r>
    <n v="858295"/>
    <d v="2014-06-17T00:00:00"/>
    <d v="1899-12-30T09:30:21"/>
    <x v="0"/>
    <x v="1"/>
    <x v="1"/>
    <x v="12"/>
    <x v="4868"/>
    <n v="1"/>
  </r>
  <r>
    <n v="171055"/>
    <d v="2014-07-01T00:00:00"/>
    <d v="1899-12-30T14:24:47"/>
    <x v="0"/>
    <x v="1"/>
    <x v="1"/>
    <x v="12"/>
    <x v="4869"/>
    <n v="1"/>
  </r>
  <r>
    <n v="488237"/>
    <d v="2014-07-01T00:00:00"/>
    <d v="1899-12-30T14:22:58"/>
    <x v="0"/>
    <x v="2"/>
    <x v="1"/>
    <x v="12"/>
    <x v="4870"/>
    <n v="1"/>
  </r>
  <r>
    <n v="606546"/>
    <d v="2014-07-15T00:00:00"/>
    <d v="1899-12-30T09:31:21"/>
    <x v="0"/>
    <x v="1"/>
    <x v="7"/>
    <x v="1"/>
    <x v="120"/>
    <n v="1"/>
  </r>
  <r>
    <n v="142908"/>
    <d v="2014-07-22T00:00:00"/>
    <d v="1899-12-30T10:54:53"/>
    <x v="0"/>
    <x v="2"/>
    <x v="7"/>
    <x v="12"/>
    <x v="4871"/>
    <n v="1"/>
  </r>
  <r>
    <n v="394412"/>
    <d v="2014-06-17T00:00:00"/>
    <d v="1899-12-30T09:32:10"/>
    <x v="0"/>
    <x v="1"/>
    <x v="1"/>
    <x v="12"/>
    <x v="4872"/>
    <n v="1"/>
  </r>
  <r>
    <n v="873558"/>
    <d v="2014-07-25T00:00:00"/>
    <d v="1899-12-30T11:19:39"/>
    <x v="1"/>
    <x v="1"/>
    <x v="1"/>
    <x v="1"/>
    <x v="4873"/>
    <n v="0"/>
  </r>
  <r>
    <n v="312191"/>
    <d v="2014-07-25T00:00:00"/>
    <d v="1899-12-30T11:20:44"/>
    <x v="0"/>
    <x v="1"/>
    <x v="1"/>
    <x v="1"/>
    <x v="4874"/>
    <n v="1"/>
  </r>
  <r>
    <n v="721233"/>
    <d v="2014-07-25T00:00:00"/>
    <d v="1899-12-30T14:45:58"/>
    <x v="0"/>
    <x v="1"/>
    <x v="1"/>
    <x v="1"/>
    <x v="4875"/>
    <n v="1"/>
  </r>
  <r>
    <n v="638843"/>
    <d v="2014-06-06T00:00:00"/>
    <d v="1899-12-30T19:41:37"/>
    <x v="0"/>
    <x v="1"/>
    <x v="0"/>
    <x v="12"/>
    <x v="4876"/>
    <n v="1"/>
  </r>
  <r>
    <n v="713852"/>
    <d v="2014-06-06T00:00:00"/>
    <d v="1899-12-30T19:41:44"/>
    <x v="0"/>
    <x v="2"/>
    <x v="0"/>
    <x v="12"/>
    <x v="4877"/>
    <n v="1"/>
  </r>
  <r>
    <n v="959646"/>
    <d v="2014-06-06T00:00:00"/>
    <d v="1899-12-30T19:42:12"/>
    <x v="0"/>
    <x v="2"/>
    <x v="0"/>
    <x v="12"/>
    <x v="4878"/>
    <n v="1"/>
  </r>
  <r>
    <n v="371473"/>
    <d v="2014-07-08T00:00:00"/>
    <d v="1899-12-30T22:56:43"/>
    <x v="0"/>
    <x v="0"/>
    <x v="0"/>
    <x v="0"/>
    <x v="4879"/>
    <n v="1"/>
  </r>
  <r>
    <n v="17431"/>
    <d v="2014-07-08T00:00:00"/>
    <d v="1899-12-30T22:56:15"/>
    <x v="1"/>
    <x v="2"/>
    <x v="0"/>
    <x v="0"/>
    <x v="4880"/>
    <n v="0"/>
  </r>
  <r>
    <n v="506261"/>
    <d v="2014-05-28T00:00:00"/>
    <d v="1899-12-30T09:34:39"/>
    <x v="0"/>
    <x v="1"/>
    <x v="3"/>
    <x v="12"/>
    <x v="4881"/>
    <n v="1"/>
  </r>
  <r>
    <n v="994499"/>
    <d v="2014-06-02T00:00:00"/>
    <d v="1899-12-30T15:46:58"/>
    <x v="1"/>
    <x v="1"/>
    <x v="3"/>
    <x v="12"/>
    <x v="4882"/>
    <n v="0"/>
  </r>
  <r>
    <n v="986261"/>
    <d v="2014-06-05T00:00:00"/>
    <d v="1899-12-30T16:59:02"/>
    <x v="0"/>
    <x v="1"/>
    <x v="3"/>
    <x v="5"/>
    <x v="4883"/>
    <n v="1"/>
  </r>
  <r>
    <n v="38914"/>
    <d v="2014-06-05T00:00:00"/>
    <d v="1899-12-30T18:33:43"/>
    <x v="0"/>
    <x v="1"/>
    <x v="3"/>
    <x v="5"/>
    <x v="4884"/>
    <n v="1"/>
  </r>
  <r>
    <n v="91819"/>
    <d v="2014-06-12T00:00:00"/>
    <d v="1899-12-30T18:28:11"/>
    <x v="0"/>
    <x v="1"/>
    <x v="3"/>
    <x v="12"/>
    <x v="4885"/>
    <n v="1"/>
  </r>
  <r>
    <n v="153483"/>
    <d v="2014-06-12T00:00:00"/>
    <d v="1899-12-30T18:30:43"/>
    <x v="0"/>
    <x v="1"/>
    <x v="3"/>
    <x v="12"/>
    <x v="4886"/>
    <n v="1"/>
  </r>
  <r>
    <n v="786458"/>
    <d v="2014-06-23T00:00:00"/>
    <d v="1899-12-30T19:55:28"/>
    <x v="0"/>
    <x v="1"/>
    <x v="3"/>
    <x v="12"/>
    <x v="4887"/>
    <n v="1"/>
  </r>
  <r>
    <n v="474075"/>
    <d v="2014-07-04T00:00:00"/>
    <d v="1899-12-30T08:52:32"/>
    <x v="0"/>
    <x v="1"/>
    <x v="3"/>
    <x v="12"/>
    <x v="4888"/>
    <n v="1"/>
  </r>
  <r>
    <n v="319148"/>
    <d v="2014-07-04T00:00:00"/>
    <d v="1899-12-30T08:53:51"/>
    <x v="1"/>
    <x v="1"/>
    <x v="3"/>
    <x v="12"/>
    <x v="4889"/>
    <n v="0"/>
  </r>
  <r>
    <n v="705468"/>
    <d v="2014-07-16T00:00:00"/>
    <d v="1899-12-30T12:48:53"/>
    <x v="0"/>
    <x v="1"/>
    <x v="3"/>
    <x v="12"/>
    <x v="4890"/>
    <n v="1"/>
  </r>
  <r>
    <n v="181862"/>
    <d v="2014-07-16T00:00:00"/>
    <d v="1899-12-30T12:50:50"/>
    <x v="0"/>
    <x v="1"/>
    <x v="3"/>
    <x v="12"/>
    <x v="4891"/>
    <n v="1"/>
  </r>
  <r>
    <n v="949056"/>
    <d v="2014-07-16T00:00:00"/>
    <d v="1899-12-30T12:49:11"/>
    <x v="0"/>
    <x v="2"/>
    <x v="3"/>
    <x v="12"/>
    <x v="4892"/>
    <n v="1"/>
  </r>
  <r>
    <n v="546053"/>
    <d v="2014-07-17T00:00:00"/>
    <d v="1899-12-30T10:42:46"/>
    <x v="0"/>
    <x v="1"/>
    <x v="3"/>
    <x v="12"/>
    <x v="2163"/>
    <n v="1"/>
  </r>
  <r>
    <n v="953840"/>
    <d v="2014-07-17T00:00:00"/>
    <d v="1899-12-30T10:44:40"/>
    <x v="0"/>
    <x v="1"/>
    <x v="3"/>
    <x v="12"/>
    <x v="4893"/>
    <n v="1"/>
  </r>
  <r>
    <n v="461963"/>
    <d v="2014-07-23T00:00:00"/>
    <d v="1899-12-30T09:36:32"/>
    <x v="0"/>
    <x v="1"/>
    <x v="3"/>
    <x v="12"/>
    <x v="4894"/>
    <n v="1"/>
  </r>
  <r>
    <n v="467771"/>
    <d v="2014-07-25T00:00:00"/>
    <d v="1899-12-30T19:52:46"/>
    <x v="0"/>
    <x v="1"/>
    <x v="3"/>
    <x v="12"/>
    <x v="4895"/>
    <n v="1"/>
  </r>
  <r>
    <n v="498947"/>
    <d v="2014-07-25T00:00:00"/>
    <d v="1899-12-30T19:53:41"/>
    <x v="0"/>
    <x v="1"/>
    <x v="3"/>
    <x v="12"/>
    <x v="4896"/>
    <n v="1"/>
  </r>
  <r>
    <n v="859958"/>
    <d v="2014-07-30T00:00:00"/>
    <d v="1899-12-30T15:50:27"/>
    <x v="0"/>
    <x v="1"/>
    <x v="3"/>
    <x v="12"/>
    <x v="4897"/>
    <n v="1"/>
  </r>
  <r>
    <n v="266084"/>
    <d v="2014-07-30T00:00:00"/>
    <d v="1899-12-30T15:51:58"/>
    <x v="0"/>
    <x v="1"/>
    <x v="3"/>
    <x v="12"/>
    <x v="4898"/>
    <n v="1"/>
  </r>
  <r>
    <n v="403501"/>
    <d v="2014-07-30T00:00:00"/>
    <d v="1899-12-30T15:50:56"/>
    <x v="0"/>
    <x v="2"/>
    <x v="3"/>
    <x v="12"/>
    <x v="4899"/>
    <n v="1"/>
  </r>
  <r>
    <n v="659569"/>
    <d v="2014-07-31T00:00:00"/>
    <d v="1899-12-30T08:39:13"/>
    <x v="0"/>
    <x v="1"/>
    <x v="3"/>
    <x v="5"/>
    <x v="4900"/>
    <n v="1"/>
  </r>
  <r>
    <n v="583906"/>
    <d v="2014-08-27T00:00:00"/>
    <d v="1899-12-30T09:32:13"/>
    <x v="0"/>
    <x v="1"/>
    <x v="3"/>
    <x v="12"/>
    <x v="4901"/>
    <n v="1"/>
  </r>
  <r>
    <n v="720788"/>
    <d v="2014-08-27T00:00:00"/>
    <d v="1899-12-30T09:33:41"/>
    <x v="1"/>
    <x v="1"/>
    <x v="3"/>
    <x v="12"/>
    <x v="4902"/>
    <n v="0"/>
  </r>
  <r>
    <n v="828175"/>
    <d v="2014-08-28T00:00:00"/>
    <d v="1899-12-30T14:35:46"/>
    <x v="0"/>
    <x v="1"/>
    <x v="3"/>
    <x v="12"/>
    <x v="4903"/>
    <n v="1"/>
  </r>
  <r>
    <n v="35325"/>
    <d v="2014-08-29T00:00:00"/>
    <d v="1899-12-30T11:54:37"/>
    <x v="0"/>
    <x v="1"/>
    <x v="3"/>
    <x v="5"/>
    <x v="4904"/>
    <n v="1"/>
  </r>
  <r>
    <n v="567418"/>
    <d v="2014-07-04T00:00:00"/>
    <d v="1899-12-30T07:04:40"/>
    <x v="0"/>
    <x v="1"/>
    <x v="1"/>
    <x v="1"/>
    <x v="4905"/>
    <n v="1"/>
  </r>
  <r>
    <n v="877141"/>
    <d v="2014-07-04T00:00:00"/>
    <d v="1899-12-30T07:05:12"/>
    <x v="0"/>
    <x v="1"/>
    <x v="1"/>
    <x v="1"/>
    <x v="4906"/>
    <n v="1"/>
  </r>
  <r>
    <n v="584520"/>
    <d v="2014-08-21T00:00:00"/>
    <d v="1899-12-30T09:33:27"/>
    <x v="0"/>
    <x v="1"/>
    <x v="1"/>
    <x v="6"/>
    <x v="4907"/>
    <n v="1"/>
  </r>
  <r>
    <n v="754551"/>
    <d v="2014-08-07T00:00:00"/>
    <d v="1899-12-30T11:19:16"/>
    <x v="0"/>
    <x v="0"/>
    <x v="6"/>
    <x v="1"/>
    <x v="4908"/>
    <n v="1"/>
  </r>
  <r>
    <n v="831194"/>
    <d v="2014-08-12T00:00:00"/>
    <d v="1899-12-30T11:58:42"/>
    <x v="1"/>
    <x v="1"/>
    <x v="6"/>
    <x v="1"/>
    <x v="4909"/>
    <n v="0"/>
  </r>
  <r>
    <n v="146893"/>
    <d v="2014-07-03T00:00:00"/>
    <d v="1899-12-30T20:01:51"/>
    <x v="0"/>
    <x v="1"/>
    <x v="1"/>
    <x v="1"/>
    <x v="4910"/>
    <n v="1"/>
  </r>
  <r>
    <n v="143033"/>
    <d v="2014-07-04T00:00:00"/>
    <d v="1899-12-30T09:32:34"/>
    <x v="0"/>
    <x v="1"/>
    <x v="1"/>
    <x v="6"/>
    <x v="4911"/>
    <n v="1"/>
  </r>
  <r>
    <n v="799163"/>
    <d v="2014-07-04T00:00:00"/>
    <d v="1899-12-30T09:34:08"/>
    <x v="0"/>
    <x v="1"/>
    <x v="1"/>
    <x v="6"/>
    <x v="4912"/>
    <n v="1"/>
  </r>
  <r>
    <n v="16116"/>
    <d v="2014-06-20T00:00:00"/>
    <d v="1899-12-30T09:37:51"/>
    <x v="0"/>
    <x v="1"/>
    <x v="1"/>
    <x v="12"/>
    <x v="4913"/>
    <n v="1"/>
  </r>
  <r>
    <n v="381454"/>
    <d v="2014-06-26T00:00:00"/>
    <d v="1899-12-30T17:29:28"/>
    <x v="0"/>
    <x v="1"/>
    <x v="1"/>
    <x v="12"/>
    <x v="4914"/>
    <n v="1"/>
  </r>
  <r>
    <n v="831466"/>
    <d v="2014-08-08T00:00:00"/>
    <d v="1899-12-30T09:32:11"/>
    <x v="0"/>
    <x v="1"/>
    <x v="1"/>
    <x v="12"/>
    <x v="4915"/>
    <n v="1"/>
  </r>
  <r>
    <n v="185908"/>
    <d v="2014-08-18T00:00:00"/>
    <d v="1899-12-30T09:38:38"/>
    <x v="0"/>
    <x v="1"/>
    <x v="1"/>
    <x v="12"/>
    <x v="4916"/>
    <n v="1"/>
  </r>
  <r>
    <n v="171109"/>
    <d v="2014-08-20T00:00:00"/>
    <d v="1899-12-30T13:38:43"/>
    <x v="0"/>
    <x v="1"/>
    <x v="1"/>
    <x v="12"/>
    <x v="4917"/>
    <n v="1"/>
  </r>
  <r>
    <n v="519908"/>
    <d v="2014-08-20T00:00:00"/>
    <d v="1899-12-30T13:38:53"/>
    <x v="0"/>
    <x v="1"/>
    <x v="1"/>
    <x v="12"/>
    <x v="4918"/>
    <n v="1"/>
  </r>
  <r>
    <n v="634894"/>
    <d v="2014-08-01T00:00:00"/>
    <d v="1899-12-30T09:31:54"/>
    <x v="0"/>
    <x v="0"/>
    <x v="2"/>
    <x v="1"/>
    <x v="4919"/>
    <n v="1"/>
  </r>
  <r>
    <n v="254287"/>
    <d v="2014-08-13T00:00:00"/>
    <d v="1899-12-30T17:44:17"/>
    <x v="1"/>
    <x v="0"/>
    <x v="2"/>
    <x v="1"/>
    <x v="4920"/>
    <n v="0"/>
  </r>
  <r>
    <n v="770411"/>
    <d v="2014-08-13T00:00:00"/>
    <d v="1899-12-30T17:50:37"/>
    <x v="0"/>
    <x v="1"/>
    <x v="2"/>
    <x v="1"/>
    <x v="4921"/>
    <n v="1"/>
  </r>
  <r>
    <n v="261912"/>
    <d v="2014-07-29T00:00:00"/>
    <d v="1899-12-30T17:11:05"/>
    <x v="1"/>
    <x v="0"/>
    <x v="2"/>
    <x v="12"/>
    <x v="4922"/>
    <n v="0"/>
  </r>
  <r>
    <n v="733340"/>
    <d v="2014-08-05T00:00:00"/>
    <d v="1899-12-30T09:06:48"/>
    <x v="0"/>
    <x v="0"/>
    <x v="2"/>
    <x v="12"/>
    <x v="4923"/>
    <n v="1"/>
  </r>
  <r>
    <n v="525213"/>
    <d v="2014-08-05T00:00:00"/>
    <d v="1899-12-30T09:09:04"/>
    <x v="1"/>
    <x v="1"/>
    <x v="2"/>
    <x v="12"/>
    <x v="4924"/>
    <n v="0"/>
  </r>
  <r>
    <n v="662521"/>
    <d v="2014-08-26T00:00:00"/>
    <d v="1899-12-30T04:06:48"/>
    <x v="0"/>
    <x v="2"/>
    <x v="2"/>
    <x v="1"/>
    <x v="4925"/>
    <n v="1"/>
  </r>
  <r>
    <n v="756594"/>
    <d v="2014-07-16T00:00:00"/>
    <d v="1899-12-30T18:19:29"/>
    <x v="0"/>
    <x v="1"/>
    <x v="1"/>
    <x v="12"/>
    <x v="4926"/>
    <n v="1"/>
  </r>
  <r>
    <n v="772086"/>
    <d v="2014-07-16T00:00:00"/>
    <d v="1899-12-30T18:21:18"/>
    <x v="0"/>
    <x v="1"/>
    <x v="1"/>
    <x v="12"/>
    <x v="4927"/>
    <n v="1"/>
  </r>
  <r>
    <n v="756620"/>
    <d v="2014-06-26T00:00:00"/>
    <d v="1899-12-30T19:01:04"/>
    <x v="0"/>
    <x v="0"/>
    <x v="0"/>
    <x v="5"/>
    <x v="4928"/>
    <n v="1"/>
  </r>
  <r>
    <n v="875165"/>
    <d v="2014-06-26T00:00:00"/>
    <d v="1899-12-30T19:02:47"/>
    <x v="0"/>
    <x v="2"/>
    <x v="0"/>
    <x v="5"/>
    <x v="4929"/>
    <n v="1"/>
  </r>
  <r>
    <n v="903998"/>
    <d v="2014-06-13T00:00:00"/>
    <d v="1899-12-30T09:19:14"/>
    <x v="0"/>
    <x v="1"/>
    <x v="1"/>
    <x v="0"/>
    <x v="4930"/>
    <n v="1"/>
  </r>
  <r>
    <n v="292518"/>
    <d v="2014-07-15T00:00:00"/>
    <d v="1899-12-30T09:34:07"/>
    <x v="0"/>
    <x v="1"/>
    <x v="4"/>
    <x v="1"/>
    <x v="4931"/>
    <n v="1"/>
  </r>
  <r>
    <n v="550775"/>
    <d v="2014-07-15T00:00:00"/>
    <d v="1899-12-30T09:37:51"/>
    <x v="0"/>
    <x v="1"/>
    <x v="4"/>
    <x v="1"/>
    <x v="4932"/>
    <n v="1"/>
  </r>
  <r>
    <n v="243625"/>
    <d v="2014-08-13T00:00:00"/>
    <d v="1899-12-30T14:10:19"/>
    <x v="0"/>
    <x v="1"/>
    <x v="4"/>
    <x v="1"/>
    <x v="4710"/>
    <n v="1"/>
  </r>
  <r>
    <n v="423354"/>
    <d v="2014-08-13T00:00:00"/>
    <d v="1899-12-30T14:12:36"/>
    <x v="0"/>
    <x v="1"/>
    <x v="4"/>
    <x v="1"/>
    <x v="4933"/>
    <n v="1"/>
  </r>
  <r>
    <n v="868439"/>
    <d v="2014-05-27T00:00:00"/>
    <d v="1899-12-30T09:32:24"/>
    <x v="0"/>
    <x v="1"/>
    <x v="5"/>
    <x v="12"/>
    <x v="4934"/>
    <n v="1"/>
  </r>
  <r>
    <n v="173156"/>
    <d v="2014-06-19T00:00:00"/>
    <d v="1899-12-30T13:34:38"/>
    <x v="0"/>
    <x v="1"/>
    <x v="5"/>
    <x v="12"/>
    <x v="4935"/>
    <n v="1"/>
  </r>
  <r>
    <n v="612189"/>
    <d v="2014-06-24T00:00:00"/>
    <d v="1899-12-30T09:32:55"/>
    <x v="0"/>
    <x v="1"/>
    <x v="5"/>
    <x v="12"/>
    <x v="460"/>
    <n v="1"/>
  </r>
  <r>
    <n v="216919"/>
    <d v="2014-07-11T00:00:00"/>
    <d v="1899-12-30T22:06:00"/>
    <x v="0"/>
    <x v="2"/>
    <x v="5"/>
    <x v="12"/>
    <x v="4936"/>
    <n v="1"/>
  </r>
  <r>
    <n v="328706"/>
    <d v="2014-06-24T00:00:00"/>
    <d v="1899-12-30T10:37:33"/>
    <x v="0"/>
    <x v="1"/>
    <x v="4"/>
    <x v="12"/>
    <x v="4937"/>
    <n v="1"/>
  </r>
  <r>
    <n v="309543"/>
    <d v="2014-06-24T00:00:00"/>
    <d v="1899-12-30T10:38:11"/>
    <x v="0"/>
    <x v="1"/>
    <x v="4"/>
    <x v="12"/>
    <x v="4938"/>
    <n v="1"/>
  </r>
  <r>
    <n v="260038"/>
    <d v="2014-07-07T00:00:00"/>
    <d v="1899-12-30T12:23:59"/>
    <x v="0"/>
    <x v="2"/>
    <x v="4"/>
    <x v="12"/>
    <x v="4939"/>
    <n v="1"/>
  </r>
  <r>
    <n v="747909"/>
    <d v="2014-06-18T00:00:00"/>
    <d v="1899-12-30T09:31:33"/>
    <x v="0"/>
    <x v="0"/>
    <x v="2"/>
    <x v="12"/>
    <x v="4940"/>
    <n v="1"/>
  </r>
  <r>
    <n v="233754"/>
    <d v="2014-05-27T00:00:00"/>
    <d v="1899-12-30T10:28:39"/>
    <x v="1"/>
    <x v="1"/>
    <x v="3"/>
    <x v="12"/>
    <x v="4941"/>
    <n v="0"/>
  </r>
  <r>
    <n v="753692"/>
    <d v="2014-05-27T00:00:00"/>
    <d v="1899-12-30T10:30:04"/>
    <x v="1"/>
    <x v="1"/>
    <x v="3"/>
    <x v="12"/>
    <x v="4942"/>
    <n v="0"/>
  </r>
  <r>
    <n v="493105"/>
    <d v="2014-05-30T00:00:00"/>
    <d v="1899-12-30T08:29:13"/>
    <x v="0"/>
    <x v="1"/>
    <x v="3"/>
    <x v="0"/>
    <x v="4943"/>
    <n v="1"/>
  </r>
  <r>
    <n v="30935"/>
    <d v="2014-07-23T00:00:00"/>
    <d v="1899-12-30T09:33:31"/>
    <x v="0"/>
    <x v="1"/>
    <x v="3"/>
    <x v="12"/>
    <x v="4944"/>
    <n v="1"/>
  </r>
  <r>
    <n v="106660"/>
    <d v="2014-07-23T00:00:00"/>
    <d v="1899-12-30T09:35:07"/>
    <x v="0"/>
    <x v="1"/>
    <x v="3"/>
    <x v="12"/>
    <x v="4945"/>
    <n v="1"/>
  </r>
  <r>
    <n v="167126"/>
    <d v="2014-08-13T00:00:00"/>
    <d v="1899-12-30T09:33:46"/>
    <x v="0"/>
    <x v="1"/>
    <x v="3"/>
    <x v="12"/>
    <x v="4946"/>
    <n v="1"/>
  </r>
  <r>
    <n v="787857"/>
    <d v="2014-08-06T00:00:00"/>
    <d v="1899-12-30T09:31:09"/>
    <x v="0"/>
    <x v="0"/>
    <x v="2"/>
    <x v="6"/>
    <x v="4947"/>
    <n v="1"/>
  </r>
  <r>
    <n v="783242"/>
    <d v="2014-07-08T00:00:00"/>
    <d v="1899-12-30T11:12:10"/>
    <x v="0"/>
    <x v="1"/>
    <x v="3"/>
    <x v="12"/>
    <x v="4948"/>
    <n v="1"/>
  </r>
  <r>
    <n v="872898"/>
    <d v="2014-07-08T00:00:00"/>
    <d v="1899-12-30T11:14:02"/>
    <x v="0"/>
    <x v="1"/>
    <x v="3"/>
    <x v="12"/>
    <x v="4949"/>
    <n v="1"/>
  </r>
  <r>
    <n v="673410"/>
    <d v="2014-06-05T00:00:00"/>
    <d v="1899-12-30T17:17:29"/>
    <x v="0"/>
    <x v="1"/>
    <x v="4"/>
    <x v="3"/>
    <x v="4950"/>
    <n v="1"/>
  </r>
  <r>
    <n v="957901"/>
    <d v="2014-06-05T00:00:00"/>
    <d v="1899-12-30T17:18:01"/>
    <x v="0"/>
    <x v="1"/>
    <x v="4"/>
    <x v="3"/>
    <x v="4951"/>
    <n v="1"/>
  </r>
  <r>
    <n v="185447"/>
    <d v="2014-06-05T00:00:00"/>
    <d v="1899-12-30T17:18:51"/>
    <x v="0"/>
    <x v="1"/>
    <x v="4"/>
    <x v="3"/>
    <x v="4952"/>
    <n v="1"/>
  </r>
  <r>
    <n v="794851"/>
    <d v="2014-06-20T00:00:00"/>
    <d v="1899-12-30T07:40:23"/>
    <x v="0"/>
    <x v="1"/>
    <x v="4"/>
    <x v="3"/>
    <x v="4953"/>
    <n v="1"/>
  </r>
  <r>
    <n v="225516"/>
    <d v="2014-06-20T00:00:00"/>
    <d v="1899-12-30T07:41:16"/>
    <x v="0"/>
    <x v="1"/>
    <x v="4"/>
    <x v="3"/>
    <x v="4954"/>
    <n v="1"/>
  </r>
  <r>
    <n v="97162"/>
    <d v="2014-06-20T00:00:00"/>
    <d v="1899-12-30T11:38:42"/>
    <x v="0"/>
    <x v="1"/>
    <x v="4"/>
    <x v="3"/>
    <x v="4955"/>
    <n v="1"/>
  </r>
  <r>
    <n v="59673"/>
    <d v="2014-06-24T00:00:00"/>
    <d v="1899-12-30T10:04:17"/>
    <x v="1"/>
    <x v="1"/>
    <x v="4"/>
    <x v="3"/>
    <x v="4956"/>
    <n v="0"/>
  </r>
  <r>
    <n v="892707"/>
    <d v="2014-06-26T00:00:00"/>
    <d v="1899-12-30T16:00:38"/>
    <x v="0"/>
    <x v="1"/>
    <x v="4"/>
    <x v="3"/>
    <x v="4957"/>
    <n v="1"/>
  </r>
  <r>
    <n v="847760"/>
    <d v="2014-08-07T00:00:00"/>
    <d v="1899-12-30T09:34:06"/>
    <x v="1"/>
    <x v="1"/>
    <x v="4"/>
    <x v="3"/>
    <x v="4958"/>
    <n v="0"/>
  </r>
  <r>
    <n v="735435"/>
    <d v="2014-08-16T00:00:00"/>
    <d v="1899-12-30T19:11:27"/>
    <x v="0"/>
    <x v="1"/>
    <x v="4"/>
    <x v="3"/>
    <x v="4959"/>
    <n v="1"/>
  </r>
  <r>
    <n v="997824"/>
    <d v="2014-08-31T00:00:00"/>
    <d v="1899-12-30T14:16:16"/>
    <x v="0"/>
    <x v="1"/>
    <x v="4"/>
    <x v="3"/>
    <x v="1860"/>
    <n v="1"/>
  </r>
  <r>
    <n v="510022"/>
    <d v="2014-08-22T00:00:00"/>
    <d v="1899-12-30T14:39:29"/>
    <x v="0"/>
    <x v="1"/>
    <x v="4"/>
    <x v="3"/>
    <x v="4960"/>
    <n v="1"/>
  </r>
  <r>
    <n v="561271"/>
    <d v="2014-08-29T00:00:00"/>
    <d v="1899-12-30T13:49:49"/>
    <x v="0"/>
    <x v="1"/>
    <x v="4"/>
    <x v="3"/>
    <x v="4961"/>
    <n v="1"/>
  </r>
  <r>
    <n v="632138"/>
    <d v="2014-08-28T00:00:00"/>
    <d v="1899-12-30T09:32:56"/>
    <x v="0"/>
    <x v="1"/>
    <x v="4"/>
    <x v="3"/>
    <x v="4962"/>
    <n v="1"/>
  </r>
  <r>
    <n v="860271"/>
    <d v="2014-07-03T00:00:00"/>
    <d v="1899-12-30T09:32:12"/>
    <x v="0"/>
    <x v="0"/>
    <x v="2"/>
    <x v="1"/>
    <x v="4963"/>
    <n v="1"/>
  </r>
  <r>
    <n v="390654"/>
    <d v="2014-07-03T00:00:00"/>
    <d v="1899-12-30T09:32:35"/>
    <x v="0"/>
    <x v="0"/>
    <x v="2"/>
    <x v="1"/>
    <x v="4964"/>
    <n v="1"/>
  </r>
  <r>
    <n v="943300"/>
    <d v="2014-08-07T00:00:00"/>
    <d v="1899-12-30T10:47:14"/>
    <x v="0"/>
    <x v="1"/>
    <x v="7"/>
    <x v="12"/>
    <x v="4965"/>
    <n v="1"/>
  </r>
  <r>
    <n v="718437"/>
    <d v="2014-07-01T00:00:00"/>
    <d v="1899-12-30T09:17:19"/>
    <x v="0"/>
    <x v="1"/>
    <x v="1"/>
    <x v="5"/>
    <x v="4966"/>
    <n v="1"/>
  </r>
  <r>
    <n v="646015"/>
    <d v="2014-07-01T00:00:00"/>
    <d v="1899-12-30T09:22:30"/>
    <x v="1"/>
    <x v="1"/>
    <x v="1"/>
    <x v="5"/>
    <x v="4967"/>
    <n v="0"/>
  </r>
  <r>
    <n v="750712"/>
    <d v="2014-07-04T00:00:00"/>
    <d v="1899-12-30T07:07:05"/>
    <x v="1"/>
    <x v="1"/>
    <x v="1"/>
    <x v="5"/>
    <x v="4968"/>
    <n v="0"/>
  </r>
  <r>
    <n v="769287"/>
    <d v="2014-07-04T00:00:00"/>
    <d v="1899-12-30T07:07:41"/>
    <x v="0"/>
    <x v="1"/>
    <x v="1"/>
    <x v="5"/>
    <x v="4969"/>
    <n v="1"/>
  </r>
  <r>
    <n v="250577"/>
    <d v="2014-07-18T00:00:00"/>
    <d v="1899-12-30T09:32:53"/>
    <x v="0"/>
    <x v="1"/>
    <x v="1"/>
    <x v="5"/>
    <x v="4970"/>
    <n v="1"/>
  </r>
  <r>
    <n v="314821"/>
    <d v="2014-08-07T00:00:00"/>
    <d v="1899-12-30T18:02:29"/>
    <x v="0"/>
    <x v="1"/>
    <x v="1"/>
    <x v="5"/>
    <x v="4971"/>
    <n v="1"/>
  </r>
  <r>
    <n v="849742"/>
    <d v="2014-07-08T00:00:00"/>
    <d v="1899-12-30T11:25:06"/>
    <x v="0"/>
    <x v="1"/>
    <x v="1"/>
    <x v="1"/>
    <x v="4972"/>
    <n v="1"/>
  </r>
  <r>
    <n v="822263"/>
    <d v="2014-07-25T00:00:00"/>
    <d v="1899-12-30T09:32:43"/>
    <x v="0"/>
    <x v="0"/>
    <x v="0"/>
    <x v="1"/>
    <x v="4973"/>
    <n v="1"/>
  </r>
  <r>
    <n v="65936"/>
    <d v="2014-08-02T00:00:00"/>
    <d v="1899-12-30T09:43:00"/>
    <x v="0"/>
    <x v="0"/>
    <x v="6"/>
    <x v="5"/>
    <x v="4974"/>
    <n v="1"/>
  </r>
  <r>
    <n v="793607"/>
    <d v="2014-07-18T00:00:00"/>
    <d v="1899-12-30T09:33:46"/>
    <x v="0"/>
    <x v="1"/>
    <x v="1"/>
    <x v="1"/>
    <x v="4268"/>
    <n v="1"/>
  </r>
  <r>
    <n v="975812"/>
    <d v="2014-08-29T00:00:00"/>
    <d v="1899-12-30T09:33:15"/>
    <x v="0"/>
    <x v="1"/>
    <x v="1"/>
    <x v="1"/>
    <x v="4975"/>
    <n v="1"/>
  </r>
  <r>
    <n v="367308"/>
    <d v="2014-07-04T00:00:00"/>
    <d v="1899-12-30T09:31:56"/>
    <x v="0"/>
    <x v="1"/>
    <x v="1"/>
    <x v="5"/>
    <x v="4976"/>
    <n v="1"/>
  </r>
  <r>
    <n v="86740"/>
    <d v="2014-08-16T00:00:00"/>
    <d v="1899-12-30T16:23:41"/>
    <x v="0"/>
    <x v="1"/>
    <x v="1"/>
    <x v="12"/>
    <x v="4977"/>
    <n v="1"/>
  </r>
  <r>
    <n v="83318"/>
    <d v="2014-06-02T00:00:00"/>
    <d v="1899-12-30T09:31:46"/>
    <x v="0"/>
    <x v="1"/>
    <x v="3"/>
    <x v="12"/>
    <x v="4978"/>
    <n v="1"/>
  </r>
  <r>
    <n v="213326"/>
    <d v="2014-06-02T00:00:00"/>
    <d v="1899-12-30T09:32:36"/>
    <x v="0"/>
    <x v="1"/>
    <x v="3"/>
    <x v="12"/>
    <x v="4979"/>
    <n v="1"/>
  </r>
  <r>
    <n v="463173"/>
    <d v="2014-07-07T00:00:00"/>
    <d v="1899-12-30T09:31:56"/>
    <x v="0"/>
    <x v="1"/>
    <x v="1"/>
    <x v="6"/>
    <x v="4980"/>
    <n v="1"/>
  </r>
  <r>
    <n v="695060"/>
    <d v="2014-07-11T00:00:00"/>
    <d v="1899-12-30T12:39:08"/>
    <x v="0"/>
    <x v="1"/>
    <x v="1"/>
    <x v="1"/>
    <x v="4981"/>
    <n v="1"/>
  </r>
  <r>
    <n v="537402"/>
    <d v="2014-06-16T00:00:00"/>
    <d v="1899-12-30T17:35:40"/>
    <x v="0"/>
    <x v="1"/>
    <x v="1"/>
    <x v="3"/>
    <x v="4982"/>
    <n v="1"/>
  </r>
  <r>
    <n v="35660"/>
    <d v="2014-07-21T00:00:00"/>
    <d v="1899-12-30T09:33:13"/>
    <x v="0"/>
    <x v="1"/>
    <x v="1"/>
    <x v="1"/>
    <x v="4983"/>
    <n v="1"/>
  </r>
  <r>
    <n v="197879"/>
    <d v="2014-07-21T00:00:00"/>
    <d v="1899-12-30T09:32:00"/>
    <x v="0"/>
    <x v="2"/>
    <x v="1"/>
    <x v="1"/>
    <x v="4984"/>
    <n v="1"/>
  </r>
  <r>
    <n v="830455"/>
    <d v="2014-08-21T00:00:00"/>
    <d v="1899-12-30T12:21:55"/>
    <x v="0"/>
    <x v="1"/>
    <x v="1"/>
    <x v="1"/>
    <x v="4985"/>
    <n v="1"/>
  </r>
  <r>
    <n v="950873"/>
    <d v="2014-08-25T00:00:00"/>
    <d v="1899-12-30T09:34:04"/>
    <x v="0"/>
    <x v="1"/>
    <x v="1"/>
    <x v="3"/>
    <x v="4986"/>
    <n v="1"/>
  </r>
  <r>
    <n v="702038"/>
    <d v="2014-08-25T00:00:00"/>
    <d v="1899-12-30T09:31:50"/>
    <x v="0"/>
    <x v="1"/>
    <x v="2"/>
    <x v="3"/>
    <x v="4987"/>
    <n v="1"/>
  </r>
  <r>
    <n v="932524"/>
    <d v="2014-08-25T00:00:00"/>
    <d v="1899-12-30T09:34:53"/>
    <x v="0"/>
    <x v="0"/>
    <x v="2"/>
    <x v="3"/>
    <x v="4988"/>
    <n v="1"/>
  </r>
  <r>
    <n v="572607"/>
    <d v="2014-08-25T00:00:00"/>
    <d v="1899-12-30T09:36:05"/>
    <x v="0"/>
    <x v="0"/>
    <x v="2"/>
    <x v="3"/>
    <x v="4989"/>
    <n v="1"/>
  </r>
  <r>
    <n v="676608"/>
    <d v="2014-08-25T00:00:00"/>
    <d v="1899-12-30T09:38:58"/>
    <x v="0"/>
    <x v="0"/>
    <x v="2"/>
    <x v="3"/>
    <x v="4990"/>
    <n v="1"/>
  </r>
  <r>
    <n v="252925"/>
    <d v="2014-08-25T00:00:00"/>
    <d v="1899-12-30T09:39:55"/>
    <x v="0"/>
    <x v="1"/>
    <x v="2"/>
    <x v="3"/>
    <x v="4991"/>
    <n v="1"/>
  </r>
  <r>
    <n v="946654"/>
    <d v="2014-06-30T00:00:00"/>
    <d v="1899-12-30T09:31:40"/>
    <x v="1"/>
    <x v="0"/>
    <x v="0"/>
    <x v="0"/>
    <x v="4992"/>
    <n v="0"/>
  </r>
  <r>
    <n v="794731"/>
    <d v="2014-07-01T00:00:00"/>
    <d v="1899-12-30T07:18:59"/>
    <x v="0"/>
    <x v="1"/>
    <x v="0"/>
    <x v="0"/>
    <x v="4993"/>
    <n v="1"/>
  </r>
  <r>
    <n v="579885"/>
    <d v="2014-07-14T00:00:00"/>
    <d v="1899-12-30T09:31:40"/>
    <x v="0"/>
    <x v="0"/>
    <x v="0"/>
    <x v="0"/>
    <x v="4994"/>
    <n v="1"/>
  </r>
  <r>
    <n v="546970"/>
    <d v="2014-07-19T00:00:00"/>
    <d v="1899-12-30T15:35:45"/>
    <x v="0"/>
    <x v="2"/>
    <x v="0"/>
    <x v="0"/>
    <x v="4995"/>
    <n v="1"/>
  </r>
  <r>
    <n v="180813"/>
    <d v="2014-08-19T00:00:00"/>
    <d v="1899-12-30T09:03:29"/>
    <x v="0"/>
    <x v="2"/>
    <x v="1"/>
    <x v="12"/>
    <x v="4996"/>
    <n v="1"/>
  </r>
  <r>
    <n v="638194"/>
    <d v="2014-08-05T00:00:00"/>
    <d v="1899-12-30T09:31:42"/>
    <x v="0"/>
    <x v="1"/>
    <x v="1"/>
    <x v="8"/>
    <x v="4997"/>
    <n v="1"/>
  </r>
  <r>
    <n v="245884"/>
    <d v="2014-08-06T00:00:00"/>
    <d v="1899-12-30T10:37:51"/>
    <x v="0"/>
    <x v="2"/>
    <x v="1"/>
    <x v="8"/>
    <x v="4998"/>
    <n v="1"/>
  </r>
  <r>
    <n v="445947"/>
    <d v="2014-07-29T00:00:00"/>
    <d v="1899-12-30T09:31:44"/>
    <x v="0"/>
    <x v="1"/>
    <x v="7"/>
    <x v="1"/>
    <x v="4999"/>
    <n v="1"/>
  </r>
  <r>
    <n v="680938"/>
    <d v="2014-07-24T00:00:00"/>
    <d v="1899-12-30T12:04:12"/>
    <x v="0"/>
    <x v="1"/>
    <x v="4"/>
    <x v="1"/>
    <x v="5000"/>
    <n v="1"/>
  </r>
  <r>
    <n v="621039"/>
    <d v="2014-06-09T00:00:00"/>
    <d v="1899-12-30T13:48:29"/>
    <x v="0"/>
    <x v="1"/>
    <x v="4"/>
    <x v="8"/>
    <x v="5001"/>
    <n v="1"/>
  </r>
  <r>
    <n v="371445"/>
    <d v="2014-07-16T00:00:00"/>
    <d v="1899-12-30T08:18:05"/>
    <x v="0"/>
    <x v="1"/>
    <x v="1"/>
    <x v="1"/>
    <x v="5002"/>
    <n v="1"/>
  </r>
  <r>
    <n v="170341"/>
    <d v="2014-08-21T00:00:00"/>
    <d v="1899-12-30T09:31:35"/>
    <x v="0"/>
    <x v="1"/>
    <x v="1"/>
    <x v="1"/>
    <x v="5003"/>
    <n v="1"/>
  </r>
  <r>
    <n v="153039"/>
    <d v="2014-08-21T00:00:00"/>
    <d v="1899-12-30T09:33:27"/>
    <x v="0"/>
    <x v="1"/>
    <x v="1"/>
    <x v="1"/>
    <x v="5004"/>
    <n v="1"/>
  </r>
  <r>
    <n v="579365"/>
    <d v="2014-07-03T00:00:00"/>
    <d v="1899-12-30T09:35:48"/>
    <x v="1"/>
    <x v="0"/>
    <x v="5"/>
    <x v="1"/>
    <x v="5005"/>
    <n v="0"/>
  </r>
  <r>
    <n v="987206"/>
    <d v="2014-08-01T00:00:00"/>
    <d v="1899-12-30T17:04:07"/>
    <x v="0"/>
    <x v="0"/>
    <x v="5"/>
    <x v="1"/>
    <x v="5006"/>
    <n v="1"/>
  </r>
  <r>
    <n v="16798"/>
    <d v="2014-07-11T00:00:00"/>
    <d v="1899-12-30T22:43:19"/>
    <x v="0"/>
    <x v="0"/>
    <x v="5"/>
    <x v="1"/>
    <x v="5007"/>
    <n v="1"/>
  </r>
  <r>
    <n v="442623"/>
    <d v="2014-07-11T00:00:00"/>
    <d v="1899-12-30T22:45:02"/>
    <x v="1"/>
    <x v="0"/>
    <x v="5"/>
    <x v="1"/>
    <x v="5008"/>
    <n v="0"/>
  </r>
  <r>
    <n v="323759"/>
    <d v="2014-06-12T00:00:00"/>
    <d v="1899-12-30T09:32:13"/>
    <x v="0"/>
    <x v="1"/>
    <x v="0"/>
    <x v="12"/>
    <x v="5009"/>
    <n v="1"/>
  </r>
  <r>
    <n v="91783"/>
    <d v="2014-06-12T00:00:00"/>
    <d v="1899-12-30T09:33:15"/>
    <x v="0"/>
    <x v="0"/>
    <x v="0"/>
    <x v="12"/>
    <x v="5010"/>
    <n v="1"/>
  </r>
  <r>
    <n v="327139"/>
    <d v="2014-07-23T00:00:00"/>
    <d v="1899-12-30T16:21:19"/>
    <x v="1"/>
    <x v="1"/>
    <x v="1"/>
    <x v="1"/>
    <x v="5011"/>
    <n v="0"/>
  </r>
  <r>
    <n v="639913"/>
    <d v="2014-05-30T00:00:00"/>
    <d v="1899-12-30T09:31:58"/>
    <x v="1"/>
    <x v="1"/>
    <x v="1"/>
    <x v="5"/>
    <x v="5012"/>
    <n v="0"/>
  </r>
  <r>
    <n v="455397"/>
    <d v="2014-06-03T00:00:00"/>
    <d v="1899-12-30T09:27:41"/>
    <x v="1"/>
    <x v="1"/>
    <x v="1"/>
    <x v="5"/>
    <x v="5013"/>
    <n v="0"/>
  </r>
  <r>
    <n v="155851"/>
    <d v="2014-06-28T00:00:00"/>
    <d v="1899-12-30T19:59:42"/>
    <x v="0"/>
    <x v="0"/>
    <x v="0"/>
    <x v="1"/>
    <x v="5014"/>
    <n v="1"/>
  </r>
  <r>
    <n v="420179"/>
    <d v="2014-06-13T00:00:00"/>
    <d v="1899-12-30T09:33:14"/>
    <x v="0"/>
    <x v="1"/>
    <x v="1"/>
    <x v="12"/>
    <x v="5015"/>
    <n v="1"/>
  </r>
  <r>
    <n v="242694"/>
    <d v="2014-06-13T00:00:00"/>
    <d v="1899-12-30T09:33:25"/>
    <x v="0"/>
    <x v="1"/>
    <x v="1"/>
    <x v="12"/>
    <x v="5016"/>
    <n v="1"/>
  </r>
  <r>
    <n v="129015"/>
    <d v="2014-07-25T00:00:00"/>
    <d v="1899-12-30T09:31:23"/>
    <x v="0"/>
    <x v="1"/>
    <x v="1"/>
    <x v="1"/>
    <x v="5017"/>
    <n v="1"/>
  </r>
  <r>
    <n v="914251"/>
    <d v="2014-08-16T00:00:00"/>
    <d v="1899-12-30T09:12:24"/>
    <x v="0"/>
    <x v="1"/>
    <x v="1"/>
    <x v="1"/>
    <x v="5018"/>
    <n v="1"/>
  </r>
  <r>
    <n v="977479"/>
    <d v="2014-08-16T00:00:00"/>
    <d v="1899-12-30T09:17:28"/>
    <x v="1"/>
    <x v="1"/>
    <x v="1"/>
    <x v="1"/>
    <x v="5019"/>
    <n v="0"/>
  </r>
  <r>
    <n v="731738"/>
    <d v="2014-08-04T00:00:00"/>
    <d v="1899-12-30T09:59:07"/>
    <x v="0"/>
    <x v="1"/>
    <x v="1"/>
    <x v="1"/>
    <x v="5020"/>
    <n v="1"/>
  </r>
  <r>
    <n v="412236"/>
    <d v="2014-08-22T00:00:00"/>
    <d v="1899-12-30T14:28:00"/>
    <x v="0"/>
    <x v="1"/>
    <x v="1"/>
    <x v="12"/>
    <x v="5021"/>
    <n v="1"/>
  </r>
  <r>
    <n v="667649"/>
    <d v="2014-07-07T00:00:00"/>
    <d v="1899-12-30T09:31:44"/>
    <x v="0"/>
    <x v="1"/>
    <x v="1"/>
    <x v="8"/>
    <x v="5022"/>
    <n v="1"/>
  </r>
  <r>
    <n v="603541"/>
    <d v="2014-07-07T00:00:00"/>
    <d v="1899-12-30T09:32:24"/>
    <x v="0"/>
    <x v="1"/>
    <x v="1"/>
    <x v="8"/>
    <x v="5023"/>
    <n v="1"/>
  </r>
  <r>
    <n v="311719"/>
    <d v="2014-07-10T00:00:00"/>
    <d v="1899-12-30T09:26:46"/>
    <x v="0"/>
    <x v="1"/>
    <x v="1"/>
    <x v="7"/>
    <x v="5024"/>
    <n v="1"/>
  </r>
  <r>
    <n v="538346"/>
    <d v="2014-07-10T00:00:00"/>
    <d v="1899-12-30T09:28:17"/>
    <x v="0"/>
    <x v="1"/>
    <x v="1"/>
    <x v="7"/>
    <x v="5025"/>
    <n v="1"/>
  </r>
  <r>
    <n v="249278"/>
    <d v="2014-07-10T00:00:00"/>
    <d v="1899-12-30T09:25:58"/>
    <x v="0"/>
    <x v="1"/>
    <x v="1"/>
    <x v="7"/>
    <x v="5026"/>
    <n v="1"/>
  </r>
  <r>
    <n v="330398"/>
    <d v="2014-07-25T00:00:00"/>
    <d v="1899-12-30T14:02:40"/>
    <x v="0"/>
    <x v="1"/>
    <x v="1"/>
    <x v="8"/>
    <x v="5027"/>
    <n v="1"/>
  </r>
  <r>
    <n v="288840"/>
    <d v="2014-07-14T00:00:00"/>
    <d v="1899-12-30T09:34:48"/>
    <x v="0"/>
    <x v="1"/>
    <x v="1"/>
    <x v="8"/>
    <x v="5028"/>
    <n v="1"/>
  </r>
  <r>
    <n v="372526"/>
    <d v="2014-07-14T00:00:00"/>
    <d v="1899-12-30T09:35:15"/>
    <x v="0"/>
    <x v="1"/>
    <x v="1"/>
    <x v="8"/>
    <x v="5029"/>
    <n v="1"/>
  </r>
  <r>
    <n v="781540"/>
    <d v="2014-07-14T00:00:00"/>
    <d v="1899-12-30T15:41:19"/>
    <x v="0"/>
    <x v="1"/>
    <x v="1"/>
    <x v="7"/>
    <x v="5030"/>
    <n v="1"/>
  </r>
  <r>
    <n v="106134"/>
    <d v="2014-07-09T00:00:00"/>
    <d v="1899-12-30T16:00:27"/>
    <x v="0"/>
    <x v="2"/>
    <x v="2"/>
    <x v="0"/>
    <x v="5031"/>
    <n v="1"/>
  </r>
  <r>
    <n v="926387"/>
    <d v="2014-06-09T00:00:00"/>
    <d v="1899-12-30T09:31:08"/>
    <x v="0"/>
    <x v="1"/>
    <x v="1"/>
    <x v="5"/>
    <x v="5032"/>
    <n v="1"/>
  </r>
  <r>
    <n v="681488"/>
    <d v="2014-06-30T00:00:00"/>
    <d v="1899-12-30T09:31:38"/>
    <x v="0"/>
    <x v="1"/>
    <x v="1"/>
    <x v="5"/>
    <x v="5033"/>
    <n v="1"/>
  </r>
  <r>
    <n v="456060"/>
    <d v="2014-07-14T00:00:00"/>
    <d v="1899-12-30T09:31:55"/>
    <x v="1"/>
    <x v="0"/>
    <x v="0"/>
    <x v="3"/>
    <x v="5034"/>
    <n v="0"/>
  </r>
  <r>
    <n v="219336"/>
    <d v="2014-08-11T00:00:00"/>
    <d v="1899-12-30T09:32:09"/>
    <x v="1"/>
    <x v="0"/>
    <x v="0"/>
    <x v="3"/>
    <x v="5035"/>
    <n v="0"/>
  </r>
  <r>
    <n v="829642"/>
    <d v="2014-07-08T00:00:00"/>
    <d v="1899-12-30T09:32:45"/>
    <x v="0"/>
    <x v="0"/>
    <x v="0"/>
    <x v="12"/>
    <x v="5036"/>
    <n v="1"/>
  </r>
  <r>
    <n v="873896"/>
    <d v="2014-07-11T00:00:00"/>
    <d v="1899-12-30T15:15:12"/>
    <x v="0"/>
    <x v="0"/>
    <x v="0"/>
    <x v="12"/>
    <x v="5037"/>
    <n v="1"/>
  </r>
  <r>
    <n v="120935"/>
    <d v="2014-07-11T00:00:00"/>
    <d v="1899-12-30T15:13:41"/>
    <x v="0"/>
    <x v="1"/>
    <x v="0"/>
    <x v="12"/>
    <x v="5038"/>
    <n v="1"/>
  </r>
  <r>
    <n v="987755"/>
    <d v="2014-07-18T00:00:00"/>
    <d v="1899-12-30T18:27:47"/>
    <x v="0"/>
    <x v="0"/>
    <x v="0"/>
    <x v="12"/>
    <x v="5039"/>
    <n v="1"/>
  </r>
  <r>
    <n v="913989"/>
    <d v="2014-07-31T00:00:00"/>
    <d v="1899-12-30T07:23:21"/>
    <x v="0"/>
    <x v="0"/>
    <x v="0"/>
    <x v="6"/>
    <x v="5040"/>
    <n v="1"/>
  </r>
  <r>
    <n v="413207"/>
    <d v="2014-07-31T00:00:00"/>
    <d v="1899-12-30T07:24:54"/>
    <x v="0"/>
    <x v="0"/>
    <x v="0"/>
    <x v="6"/>
    <x v="5041"/>
    <n v="1"/>
  </r>
  <r>
    <n v="563241"/>
    <d v="2014-07-31T00:00:00"/>
    <d v="1899-12-30T07:28:09"/>
    <x v="1"/>
    <x v="0"/>
    <x v="0"/>
    <x v="6"/>
    <x v="5042"/>
    <n v="0"/>
  </r>
  <r>
    <n v="449619"/>
    <d v="2014-08-25T00:00:00"/>
    <d v="1899-12-30T14:08:12"/>
    <x v="0"/>
    <x v="1"/>
    <x v="0"/>
    <x v="12"/>
    <x v="5043"/>
    <n v="1"/>
  </r>
  <r>
    <n v="568107"/>
    <d v="2014-08-28T00:00:00"/>
    <d v="1899-12-30T07:13:21"/>
    <x v="0"/>
    <x v="0"/>
    <x v="0"/>
    <x v="12"/>
    <x v="5044"/>
    <n v="1"/>
  </r>
  <r>
    <n v="684825"/>
    <d v="2014-08-28T00:00:00"/>
    <d v="1899-12-30T07:14:06"/>
    <x v="0"/>
    <x v="0"/>
    <x v="0"/>
    <x v="12"/>
    <x v="5045"/>
    <n v="1"/>
  </r>
  <r>
    <n v="683544"/>
    <d v="2014-06-24T00:00:00"/>
    <d v="1899-12-30T09:33:27"/>
    <x v="0"/>
    <x v="1"/>
    <x v="5"/>
    <x v="1"/>
    <x v="5046"/>
    <n v="1"/>
  </r>
  <r>
    <n v="149110"/>
    <d v="2014-07-29T00:00:00"/>
    <d v="1899-12-30T17:01:37"/>
    <x v="0"/>
    <x v="1"/>
    <x v="5"/>
    <x v="1"/>
    <x v="5047"/>
    <n v="1"/>
  </r>
  <r>
    <n v="610384"/>
    <d v="2014-08-21T00:00:00"/>
    <d v="1899-12-30T14:35:48"/>
    <x v="0"/>
    <x v="1"/>
    <x v="5"/>
    <x v="1"/>
    <x v="5048"/>
    <n v="1"/>
  </r>
  <r>
    <n v="848363"/>
    <d v="2014-06-17T00:00:00"/>
    <d v="1899-12-30T09:31:25"/>
    <x v="0"/>
    <x v="0"/>
    <x v="0"/>
    <x v="6"/>
    <x v="5049"/>
    <n v="1"/>
  </r>
  <r>
    <n v="614699"/>
    <d v="2014-06-17T00:00:00"/>
    <d v="1899-12-30T09:32:10"/>
    <x v="0"/>
    <x v="1"/>
    <x v="0"/>
    <x v="6"/>
    <x v="5050"/>
    <n v="1"/>
  </r>
  <r>
    <n v="681859"/>
    <d v="2014-07-10T00:00:00"/>
    <d v="1899-12-30T16:13:34"/>
    <x v="0"/>
    <x v="0"/>
    <x v="0"/>
    <x v="6"/>
    <x v="5051"/>
    <n v="1"/>
  </r>
  <r>
    <n v="347693"/>
    <d v="2014-08-12T00:00:00"/>
    <d v="1899-12-30T09:33:14"/>
    <x v="0"/>
    <x v="1"/>
    <x v="0"/>
    <x v="6"/>
    <x v="5052"/>
    <n v="1"/>
  </r>
  <r>
    <n v="142149"/>
    <d v="2014-08-12T00:00:00"/>
    <d v="1899-12-30T09:32:37"/>
    <x v="0"/>
    <x v="2"/>
    <x v="0"/>
    <x v="6"/>
    <x v="5053"/>
    <n v="1"/>
  </r>
  <r>
    <n v="62161"/>
    <d v="2014-06-11T00:00:00"/>
    <d v="1899-12-30T09:33:19"/>
    <x v="0"/>
    <x v="1"/>
    <x v="1"/>
    <x v="1"/>
    <x v="5054"/>
    <n v="1"/>
  </r>
  <r>
    <n v="797741"/>
    <d v="2014-06-11T00:00:00"/>
    <d v="1899-12-30T09:35:15"/>
    <x v="0"/>
    <x v="1"/>
    <x v="1"/>
    <x v="1"/>
    <x v="5055"/>
    <n v="1"/>
  </r>
  <r>
    <n v="498285"/>
    <d v="2014-06-21T00:00:00"/>
    <d v="1899-12-30T08:55:52"/>
    <x v="1"/>
    <x v="1"/>
    <x v="1"/>
    <x v="1"/>
    <x v="5056"/>
    <n v="0"/>
  </r>
  <r>
    <n v="205300"/>
    <d v="2014-06-21T00:00:00"/>
    <d v="1899-12-30T08:57:09"/>
    <x v="0"/>
    <x v="1"/>
    <x v="1"/>
    <x v="1"/>
    <x v="5057"/>
    <n v="1"/>
  </r>
  <r>
    <n v="981943"/>
    <d v="2014-06-24T00:00:00"/>
    <d v="1899-12-30T17:49:42"/>
    <x v="0"/>
    <x v="1"/>
    <x v="1"/>
    <x v="1"/>
    <x v="5058"/>
    <n v="1"/>
  </r>
  <r>
    <n v="722714"/>
    <d v="2014-07-18T00:00:00"/>
    <d v="1899-12-30T10:17:26"/>
    <x v="0"/>
    <x v="1"/>
    <x v="1"/>
    <x v="1"/>
    <x v="5059"/>
    <n v="1"/>
  </r>
  <r>
    <n v="883487"/>
    <d v="2014-08-08T00:00:00"/>
    <d v="1899-12-30T16:05:04"/>
    <x v="0"/>
    <x v="1"/>
    <x v="1"/>
    <x v="1"/>
    <x v="1901"/>
    <n v="1"/>
  </r>
  <r>
    <n v="552854"/>
    <d v="2014-08-21T00:00:00"/>
    <d v="1899-12-30T08:52:43"/>
    <x v="0"/>
    <x v="1"/>
    <x v="1"/>
    <x v="1"/>
    <x v="5060"/>
    <n v="1"/>
  </r>
  <r>
    <n v="137390"/>
    <d v="2014-08-21T00:00:00"/>
    <d v="1899-12-30T08:55:49"/>
    <x v="0"/>
    <x v="1"/>
    <x v="1"/>
    <x v="1"/>
    <x v="5061"/>
    <n v="1"/>
  </r>
  <r>
    <n v="841103"/>
    <d v="2014-08-21T00:00:00"/>
    <d v="1899-12-30T08:56:20"/>
    <x v="0"/>
    <x v="1"/>
    <x v="1"/>
    <x v="1"/>
    <x v="5062"/>
    <n v="1"/>
  </r>
  <r>
    <n v="256211"/>
    <d v="2014-08-21T00:00:00"/>
    <d v="1899-12-30T08:56:54"/>
    <x v="0"/>
    <x v="1"/>
    <x v="1"/>
    <x v="1"/>
    <x v="5063"/>
    <n v="1"/>
  </r>
  <r>
    <n v="58018"/>
    <d v="2014-08-21T00:00:00"/>
    <d v="1899-12-30T08:57:33"/>
    <x v="0"/>
    <x v="1"/>
    <x v="1"/>
    <x v="1"/>
    <x v="5064"/>
    <n v="1"/>
  </r>
  <r>
    <n v="563022"/>
    <d v="2014-06-16T00:00:00"/>
    <d v="1899-12-30T16:29:12"/>
    <x v="1"/>
    <x v="1"/>
    <x v="1"/>
    <x v="12"/>
    <x v="5065"/>
    <n v="0"/>
  </r>
  <r>
    <n v="567566"/>
    <d v="2014-06-16T00:00:00"/>
    <d v="1899-12-30T16:30:35"/>
    <x v="0"/>
    <x v="1"/>
    <x v="1"/>
    <x v="12"/>
    <x v="5066"/>
    <n v="1"/>
  </r>
  <r>
    <n v="427980"/>
    <d v="2014-08-20T00:00:00"/>
    <d v="1899-12-30T09:32:07"/>
    <x v="0"/>
    <x v="1"/>
    <x v="1"/>
    <x v="12"/>
    <x v="2211"/>
    <n v="1"/>
  </r>
  <r>
    <n v="710245"/>
    <d v="2014-06-15T00:00:00"/>
    <d v="1899-12-30T07:53:24"/>
    <x v="1"/>
    <x v="1"/>
    <x v="1"/>
    <x v="6"/>
    <x v="5067"/>
    <n v="0"/>
  </r>
  <r>
    <n v="352232"/>
    <d v="2014-07-30T00:00:00"/>
    <d v="1899-12-30T09:31:50"/>
    <x v="0"/>
    <x v="2"/>
    <x v="1"/>
    <x v="6"/>
    <x v="5068"/>
    <n v="1"/>
  </r>
  <r>
    <n v="988022"/>
    <d v="2014-08-04T00:00:00"/>
    <d v="1899-12-30T12:14:41"/>
    <x v="0"/>
    <x v="1"/>
    <x v="1"/>
    <x v="6"/>
    <x v="4225"/>
    <n v="1"/>
  </r>
  <r>
    <n v="976462"/>
    <d v="2014-08-13T00:00:00"/>
    <d v="1899-12-30T09:32:13"/>
    <x v="0"/>
    <x v="0"/>
    <x v="1"/>
    <x v="6"/>
    <x v="5069"/>
    <n v="1"/>
  </r>
  <r>
    <n v="450766"/>
    <d v="2014-08-28T00:00:00"/>
    <d v="1899-12-30T12:12:42"/>
    <x v="0"/>
    <x v="0"/>
    <x v="1"/>
    <x v="6"/>
    <x v="5070"/>
    <n v="1"/>
  </r>
  <r>
    <n v="278319"/>
    <d v="2014-08-28T00:00:00"/>
    <d v="1899-12-30T12:13:24"/>
    <x v="0"/>
    <x v="0"/>
    <x v="1"/>
    <x v="6"/>
    <x v="5071"/>
    <n v="1"/>
  </r>
  <r>
    <n v="78498"/>
    <d v="2014-07-24T00:00:00"/>
    <d v="1899-12-30T09:59:29"/>
    <x v="0"/>
    <x v="1"/>
    <x v="0"/>
    <x v="8"/>
    <x v="5072"/>
    <n v="1"/>
  </r>
  <r>
    <n v="925783"/>
    <d v="2014-07-24T00:00:00"/>
    <d v="1899-12-30T10:02:20"/>
    <x v="0"/>
    <x v="0"/>
    <x v="0"/>
    <x v="8"/>
    <x v="5073"/>
    <n v="1"/>
  </r>
  <r>
    <n v="382073"/>
    <d v="2014-07-30T00:00:00"/>
    <d v="1899-12-30T13:05:33"/>
    <x v="0"/>
    <x v="0"/>
    <x v="0"/>
    <x v="8"/>
    <x v="5074"/>
    <n v="1"/>
  </r>
  <r>
    <n v="372707"/>
    <d v="2014-08-13T00:00:00"/>
    <d v="1899-12-30T09:33:43"/>
    <x v="1"/>
    <x v="0"/>
    <x v="1"/>
    <x v="3"/>
    <x v="5075"/>
    <n v="0"/>
  </r>
  <r>
    <n v="702003"/>
    <d v="2014-07-09T00:00:00"/>
    <d v="1899-12-30T09:32:58"/>
    <x v="0"/>
    <x v="1"/>
    <x v="0"/>
    <x v="12"/>
    <x v="5076"/>
    <n v="1"/>
  </r>
  <r>
    <n v="36851"/>
    <d v="2014-07-11T00:00:00"/>
    <d v="1899-12-30T12:30:21"/>
    <x v="1"/>
    <x v="0"/>
    <x v="0"/>
    <x v="12"/>
    <x v="5077"/>
    <n v="0"/>
  </r>
  <r>
    <n v="116855"/>
    <d v="2014-07-17T00:00:00"/>
    <d v="1899-12-30T18:54:31"/>
    <x v="1"/>
    <x v="0"/>
    <x v="0"/>
    <x v="12"/>
    <x v="2695"/>
    <n v="0"/>
  </r>
  <r>
    <n v="303777"/>
    <d v="2014-07-17T00:00:00"/>
    <d v="1899-12-30T18:58:35"/>
    <x v="0"/>
    <x v="0"/>
    <x v="0"/>
    <x v="12"/>
    <x v="3075"/>
    <n v="1"/>
  </r>
  <r>
    <n v="328427"/>
    <d v="2014-07-17T00:00:00"/>
    <d v="1899-12-30T18:54:28"/>
    <x v="0"/>
    <x v="2"/>
    <x v="0"/>
    <x v="12"/>
    <x v="5078"/>
    <n v="1"/>
  </r>
  <r>
    <n v="962839"/>
    <d v="2014-06-19T00:00:00"/>
    <d v="1899-12-30T09:31:24"/>
    <x v="0"/>
    <x v="0"/>
    <x v="0"/>
    <x v="6"/>
    <x v="5079"/>
    <n v="1"/>
  </r>
  <r>
    <n v="237702"/>
    <d v="2014-06-25T00:00:00"/>
    <d v="1899-12-30T10:07:55"/>
    <x v="0"/>
    <x v="0"/>
    <x v="0"/>
    <x v="6"/>
    <x v="5080"/>
    <n v="1"/>
  </r>
  <r>
    <n v="434867"/>
    <d v="2014-06-24T00:00:00"/>
    <d v="1899-12-30T08:17:47"/>
    <x v="0"/>
    <x v="0"/>
    <x v="0"/>
    <x v="5"/>
    <x v="5081"/>
    <n v="1"/>
  </r>
  <r>
    <n v="694738"/>
    <d v="2014-08-06T00:00:00"/>
    <d v="1899-12-30T11:57:44"/>
    <x v="1"/>
    <x v="0"/>
    <x v="0"/>
    <x v="5"/>
    <x v="5082"/>
    <n v="0"/>
  </r>
  <r>
    <n v="703725"/>
    <d v="2014-08-06T00:00:00"/>
    <d v="1899-12-30T11:58:09"/>
    <x v="0"/>
    <x v="1"/>
    <x v="0"/>
    <x v="5"/>
    <x v="5083"/>
    <n v="1"/>
  </r>
  <r>
    <n v="469830"/>
    <d v="2014-07-31T00:00:00"/>
    <d v="1899-12-30T09:33:26"/>
    <x v="0"/>
    <x v="0"/>
    <x v="0"/>
    <x v="5"/>
    <x v="5084"/>
    <n v="1"/>
  </r>
  <r>
    <n v="781209"/>
    <d v="2014-07-31T00:00:00"/>
    <d v="1899-12-30T09:33:57"/>
    <x v="1"/>
    <x v="0"/>
    <x v="0"/>
    <x v="5"/>
    <x v="5085"/>
    <n v="0"/>
  </r>
  <r>
    <n v="479883"/>
    <d v="2014-08-06T00:00:00"/>
    <d v="1899-12-30T00:35:05"/>
    <x v="0"/>
    <x v="1"/>
    <x v="2"/>
    <x v="12"/>
    <x v="5086"/>
    <n v="1"/>
  </r>
  <r>
    <n v="128481"/>
    <d v="2014-06-23T00:00:00"/>
    <d v="1899-12-30T09:32:50"/>
    <x v="0"/>
    <x v="0"/>
    <x v="6"/>
    <x v="6"/>
    <x v="5087"/>
    <n v="1"/>
  </r>
  <r>
    <n v="549564"/>
    <d v="2014-06-23T00:00:00"/>
    <d v="1899-12-30T09:35:47"/>
    <x v="1"/>
    <x v="1"/>
    <x v="6"/>
    <x v="6"/>
    <x v="5088"/>
    <n v="0"/>
  </r>
  <r>
    <n v="742782"/>
    <d v="2014-07-02T00:00:00"/>
    <d v="1899-12-30T21:48:01"/>
    <x v="0"/>
    <x v="0"/>
    <x v="6"/>
    <x v="6"/>
    <x v="5089"/>
    <n v="1"/>
  </r>
  <r>
    <n v="886512"/>
    <d v="2014-07-11T00:00:00"/>
    <d v="1899-12-30T13:06:50"/>
    <x v="0"/>
    <x v="0"/>
    <x v="6"/>
    <x v="0"/>
    <x v="5090"/>
    <n v="1"/>
  </r>
  <r>
    <n v="354468"/>
    <d v="2014-06-09T00:00:00"/>
    <d v="1899-12-30T09:32:49"/>
    <x v="0"/>
    <x v="1"/>
    <x v="1"/>
    <x v="6"/>
    <x v="5091"/>
    <n v="1"/>
  </r>
  <r>
    <n v="387429"/>
    <d v="2014-06-09T00:00:00"/>
    <d v="1899-12-30T09:37:33"/>
    <x v="0"/>
    <x v="0"/>
    <x v="1"/>
    <x v="6"/>
    <x v="5092"/>
    <n v="1"/>
  </r>
  <r>
    <n v="618542"/>
    <d v="2014-06-09T00:00:00"/>
    <d v="1899-12-30T09:38:35"/>
    <x v="0"/>
    <x v="0"/>
    <x v="1"/>
    <x v="6"/>
    <x v="5093"/>
    <n v="1"/>
  </r>
  <r>
    <n v="261521"/>
    <d v="2014-06-17T00:00:00"/>
    <d v="1899-12-30T17:54:03"/>
    <x v="0"/>
    <x v="1"/>
    <x v="2"/>
    <x v="1"/>
    <x v="5094"/>
    <n v="1"/>
  </r>
  <r>
    <n v="505352"/>
    <d v="2014-06-17T00:00:00"/>
    <d v="1899-12-30T17:54:51"/>
    <x v="0"/>
    <x v="0"/>
    <x v="2"/>
    <x v="1"/>
    <x v="5095"/>
    <n v="1"/>
  </r>
  <r>
    <n v="664848"/>
    <d v="2014-08-04T00:00:00"/>
    <d v="1899-12-30T11:49:44"/>
    <x v="1"/>
    <x v="0"/>
    <x v="2"/>
    <x v="1"/>
    <x v="5096"/>
    <n v="0"/>
  </r>
  <r>
    <n v="370983"/>
    <d v="2014-08-04T00:00:00"/>
    <d v="1899-12-30T11:52:29"/>
    <x v="0"/>
    <x v="0"/>
    <x v="2"/>
    <x v="1"/>
    <x v="5097"/>
    <n v="1"/>
  </r>
  <r>
    <n v="483489"/>
    <d v="2014-06-16T00:00:00"/>
    <d v="1899-12-30T09:32:15"/>
    <x v="0"/>
    <x v="0"/>
    <x v="4"/>
    <x v="5"/>
    <x v="5098"/>
    <n v="1"/>
  </r>
  <r>
    <n v="22943"/>
    <d v="2014-06-16T00:00:00"/>
    <d v="1899-12-30T09:32:40"/>
    <x v="0"/>
    <x v="1"/>
    <x v="4"/>
    <x v="5"/>
    <x v="5099"/>
    <n v="1"/>
  </r>
  <r>
    <n v="994223"/>
    <d v="2014-06-16T00:00:00"/>
    <d v="1899-12-30T09:33:48"/>
    <x v="0"/>
    <x v="0"/>
    <x v="4"/>
    <x v="5"/>
    <x v="5100"/>
    <n v="1"/>
  </r>
  <r>
    <n v="902725"/>
    <d v="2014-06-18T00:00:00"/>
    <d v="1899-12-30T17:17:18"/>
    <x v="0"/>
    <x v="0"/>
    <x v="4"/>
    <x v="5"/>
    <x v="5101"/>
    <n v="1"/>
  </r>
  <r>
    <n v="729319"/>
    <d v="2014-06-18T00:00:00"/>
    <d v="1899-12-30T17:20:08"/>
    <x v="0"/>
    <x v="0"/>
    <x v="4"/>
    <x v="5"/>
    <x v="5102"/>
    <n v="1"/>
  </r>
  <r>
    <n v="88447"/>
    <d v="2014-06-18T00:00:00"/>
    <d v="1899-12-30T17:21:23"/>
    <x v="0"/>
    <x v="0"/>
    <x v="4"/>
    <x v="5"/>
    <x v="5103"/>
    <n v="1"/>
  </r>
  <r>
    <n v="364456"/>
    <d v="2014-06-18T00:00:00"/>
    <d v="1899-12-30T17:23:17"/>
    <x v="1"/>
    <x v="1"/>
    <x v="4"/>
    <x v="5"/>
    <x v="5104"/>
    <n v="0"/>
  </r>
  <r>
    <n v="530699"/>
    <d v="2014-06-20T00:00:00"/>
    <d v="1899-12-30T16:55:21"/>
    <x v="0"/>
    <x v="0"/>
    <x v="4"/>
    <x v="5"/>
    <x v="5105"/>
    <n v="1"/>
  </r>
  <r>
    <n v="959449"/>
    <d v="2014-07-01T00:00:00"/>
    <d v="1899-12-30T12:40:42"/>
    <x v="0"/>
    <x v="0"/>
    <x v="4"/>
    <x v="5"/>
    <x v="5106"/>
    <n v="1"/>
  </r>
  <r>
    <n v="95119"/>
    <d v="2014-07-01T00:00:00"/>
    <d v="1899-12-30T12:42:42"/>
    <x v="0"/>
    <x v="0"/>
    <x v="4"/>
    <x v="5"/>
    <x v="5107"/>
    <n v="1"/>
  </r>
  <r>
    <n v="925960"/>
    <d v="2014-07-18T00:00:00"/>
    <d v="1899-12-30T07:07:23"/>
    <x v="0"/>
    <x v="0"/>
    <x v="4"/>
    <x v="5"/>
    <x v="5108"/>
    <n v="1"/>
  </r>
  <r>
    <n v="480305"/>
    <d v="2014-07-18T00:00:00"/>
    <d v="1899-12-30T07:11:49"/>
    <x v="0"/>
    <x v="1"/>
    <x v="4"/>
    <x v="5"/>
    <x v="5109"/>
    <n v="1"/>
  </r>
  <r>
    <n v="555677"/>
    <d v="2014-07-18T00:00:00"/>
    <d v="1899-12-30T07:12:18"/>
    <x v="0"/>
    <x v="0"/>
    <x v="4"/>
    <x v="5"/>
    <x v="5110"/>
    <n v="1"/>
  </r>
  <r>
    <n v="693520"/>
    <d v="2014-07-21T00:00:00"/>
    <d v="1899-12-30T17:18:49"/>
    <x v="0"/>
    <x v="0"/>
    <x v="4"/>
    <x v="5"/>
    <x v="5111"/>
    <n v="1"/>
  </r>
  <r>
    <n v="311119"/>
    <d v="2014-07-21T00:00:00"/>
    <d v="1899-12-30T17:22:25"/>
    <x v="0"/>
    <x v="0"/>
    <x v="4"/>
    <x v="5"/>
    <x v="5112"/>
    <n v="1"/>
  </r>
  <r>
    <n v="718843"/>
    <d v="2014-07-23T00:00:00"/>
    <d v="1899-12-30T08:11:22"/>
    <x v="1"/>
    <x v="0"/>
    <x v="4"/>
    <x v="5"/>
    <x v="5113"/>
    <n v="0"/>
  </r>
  <r>
    <n v="273366"/>
    <d v="2014-07-23T00:00:00"/>
    <d v="1899-12-30T08:13:40"/>
    <x v="0"/>
    <x v="0"/>
    <x v="4"/>
    <x v="5"/>
    <x v="5114"/>
    <n v="1"/>
  </r>
  <r>
    <n v="337448"/>
    <d v="2014-07-24T00:00:00"/>
    <d v="1899-12-30T17:27:27"/>
    <x v="0"/>
    <x v="1"/>
    <x v="4"/>
    <x v="5"/>
    <x v="5115"/>
    <n v="1"/>
  </r>
  <r>
    <n v="539304"/>
    <d v="2014-08-06T00:00:00"/>
    <d v="1899-12-30T05:13:54"/>
    <x v="0"/>
    <x v="1"/>
    <x v="4"/>
    <x v="5"/>
    <x v="5116"/>
    <n v="1"/>
  </r>
  <r>
    <n v="874467"/>
    <d v="2014-08-20T00:00:00"/>
    <d v="1899-12-30T07:53:21"/>
    <x v="0"/>
    <x v="1"/>
    <x v="4"/>
    <x v="5"/>
    <x v="118"/>
    <n v="1"/>
  </r>
  <r>
    <n v="46052"/>
    <d v="2014-08-20T00:00:00"/>
    <d v="1899-12-30T07:55:11"/>
    <x v="0"/>
    <x v="0"/>
    <x v="4"/>
    <x v="5"/>
    <x v="5117"/>
    <n v="1"/>
  </r>
  <r>
    <n v="409763"/>
    <d v="2014-08-20T00:00:00"/>
    <d v="1899-12-30T07:52:29"/>
    <x v="1"/>
    <x v="2"/>
    <x v="4"/>
    <x v="5"/>
    <x v="5118"/>
    <n v="0"/>
  </r>
  <r>
    <n v="22595"/>
    <d v="2014-08-26T00:00:00"/>
    <d v="1899-12-30T10:42:41"/>
    <x v="0"/>
    <x v="0"/>
    <x v="4"/>
    <x v="5"/>
    <x v="5119"/>
    <n v="1"/>
  </r>
  <r>
    <n v="591181"/>
    <d v="2014-08-26T00:00:00"/>
    <d v="1899-12-30T10:48:27"/>
    <x v="1"/>
    <x v="0"/>
    <x v="4"/>
    <x v="5"/>
    <x v="5120"/>
    <n v="0"/>
  </r>
  <r>
    <n v="937631"/>
    <d v="2014-07-07T00:00:00"/>
    <d v="1899-12-30T09:31:25"/>
    <x v="0"/>
    <x v="0"/>
    <x v="1"/>
    <x v="12"/>
    <x v="3951"/>
    <n v="1"/>
  </r>
  <r>
    <n v="157602"/>
    <d v="2014-07-07T00:00:00"/>
    <d v="1899-12-30T09:34:58"/>
    <x v="0"/>
    <x v="1"/>
    <x v="1"/>
    <x v="12"/>
    <x v="5121"/>
    <n v="1"/>
  </r>
  <r>
    <n v="83452"/>
    <d v="2014-07-28T00:00:00"/>
    <d v="1899-12-30T09:32:43"/>
    <x v="0"/>
    <x v="0"/>
    <x v="2"/>
    <x v="12"/>
    <x v="5122"/>
    <n v="1"/>
  </r>
  <r>
    <n v="867683"/>
    <d v="2014-07-01T00:00:00"/>
    <d v="1899-12-30T18:41:22"/>
    <x v="0"/>
    <x v="1"/>
    <x v="0"/>
    <x v="3"/>
    <x v="5123"/>
    <n v="1"/>
  </r>
  <r>
    <n v="511092"/>
    <d v="2014-07-01T00:00:00"/>
    <d v="1899-12-30T18:45:31"/>
    <x v="1"/>
    <x v="0"/>
    <x v="0"/>
    <x v="3"/>
    <x v="4303"/>
    <n v="0"/>
  </r>
  <r>
    <n v="501301"/>
    <d v="2014-06-09T00:00:00"/>
    <d v="1899-12-30T09:31:47"/>
    <x v="0"/>
    <x v="0"/>
    <x v="0"/>
    <x v="1"/>
    <x v="5124"/>
    <n v="1"/>
  </r>
  <r>
    <n v="425165"/>
    <d v="2014-06-09T00:00:00"/>
    <d v="1899-12-30T09:32:37"/>
    <x v="1"/>
    <x v="0"/>
    <x v="0"/>
    <x v="1"/>
    <x v="5125"/>
    <n v="0"/>
  </r>
  <r>
    <n v="865337"/>
    <d v="2014-06-30T00:00:00"/>
    <d v="1899-12-30T09:31:58"/>
    <x v="0"/>
    <x v="1"/>
    <x v="0"/>
    <x v="1"/>
    <x v="5126"/>
    <n v="1"/>
  </r>
  <r>
    <n v="584834"/>
    <d v="2014-08-21T00:00:00"/>
    <d v="1899-12-30T13:23:49"/>
    <x v="0"/>
    <x v="0"/>
    <x v="0"/>
    <x v="1"/>
    <x v="5127"/>
    <n v="1"/>
  </r>
  <r>
    <n v="53712"/>
    <d v="2014-06-16T00:00:00"/>
    <d v="1899-12-30T09:32:02"/>
    <x v="0"/>
    <x v="0"/>
    <x v="0"/>
    <x v="0"/>
    <x v="5128"/>
    <n v="1"/>
  </r>
  <r>
    <n v="128404"/>
    <d v="2014-06-16T00:00:00"/>
    <d v="1899-12-30T09:32:57"/>
    <x v="0"/>
    <x v="1"/>
    <x v="0"/>
    <x v="0"/>
    <x v="5129"/>
    <n v="1"/>
  </r>
  <r>
    <n v="854981"/>
    <d v="2014-06-16T00:00:00"/>
    <d v="1899-12-30T09:31:57"/>
    <x v="1"/>
    <x v="2"/>
    <x v="0"/>
    <x v="0"/>
    <x v="5130"/>
    <n v="0"/>
  </r>
  <r>
    <n v="91351"/>
    <d v="2014-08-22T00:00:00"/>
    <d v="1899-12-30T17:07:15"/>
    <x v="0"/>
    <x v="0"/>
    <x v="0"/>
    <x v="3"/>
    <x v="5131"/>
    <n v="1"/>
  </r>
  <r>
    <n v="285709"/>
    <d v="2014-08-22T00:00:00"/>
    <d v="1899-12-30T17:08:33"/>
    <x v="0"/>
    <x v="0"/>
    <x v="0"/>
    <x v="3"/>
    <x v="5132"/>
    <n v="1"/>
  </r>
  <r>
    <n v="120388"/>
    <d v="2014-08-26T00:00:00"/>
    <d v="1899-12-30T09:32:47"/>
    <x v="0"/>
    <x v="1"/>
    <x v="0"/>
    <x v="12"/>
    <x v="1639"/>
    <n v="1"/>
  </r>
  <r>
    <n v="342211"/>
    <d v="2014-07-22T00:00:00"/>
    <d v="1899-12-30T09:31:58"/>
    <x v="0"/>
    <x v="0"/>
    <x v="5"/>
    <x v="1"/>
    <x v="5133"/>
    <n v="1"/>
  </r>
  <r>
    <n v="813607"/>
    <d v="2014-07-18T00:00:00"/>
    <d v="1899-12-30T14:00:43"/>
    <x v="0"/>
    <x v="0"/>
    <x v="1"/>
    <x v="8"/>
    <x v="5134"/>
    <n v="1"/>
  </r>
  <r>
    <n v="340249"/>
    <d v="2014-07-18T00:00:00"/>
    <d v="1899-12-30T14:01:34"/>
    <x v="0"/>
    <x v="0"/>
    <x v="1"/>
    <x v="8"/>
    <x v="5135"/>
    <n v="1"/>
  </r>
  <r>
    <n v="649668"/>
    <d v="2014-07-25T00:00:00"/>
    <d v="1899-12-30T19:50:11"/>
    <x v="0"/>
    <x v="0"/>
    <x v="1"/>
    <x v="8"/>
    <x v="5136"/>
    <n v="1"/>
  </r>
  <r>
    <n v="587481"/>
    <d v="2014-07-25T00:00:00"/>
    <d v="1899-12-30T19:50:47"/>
    <x v="0"/>
    <x v="0"/>
    <x v="1"/>
    <x v="8"/>
    <x v="5137"/>
    <n v="1"/>
  </r>
  <r>
    <n v="471298"/>
    <d v="2014-07-26T00:00:00"/>
    <d v="1899-12-30T16:23:28"/>
    <x v="0"/>
    <x v="0"/>
    <x v="1"/>
    <x v="8"/>
    <x v="5138"/>
    <n v="1"/>
  </r>
  <r>
    <n v="621437"/>
    <d v="2014-07-26T00:00:00"/>
    <d v="1899-12-30T16:25:39"/>
    <x v="1"/>
    <x v="0"/>
    <x v="1"/>
    <x v="8"/>
    <x v="5139"/>
    <n v="0"/>
  </r>
  <r>
    <n v="103119"/>
    <d v="2014-08-12T00:00:00"/>
    <d v="1899-12-30T08:49:36"/>
    <x v="0"/>
    <x v="0"/>
    <x v="1"/>
    <x v="12"/>
    <x v="5140"/>
    <n v="1"/>
  </r>
  <r>
    <n v="611600"/>
    <d v="2014-08-13T00:00:00"/>
    <d v="1899-12-30T16:25:51"/>
    <x v="0"/>
    <x v="1"/>
    <x v="1"/>
    <x v="8"/>
    <x v="5141"/>
    <n v="1"/>
  </r>
  <r>
    <n v="631449"/>
    <d v="2014-08-13T00:00:00"/>
    <d v="1899-12-30T16:27:41"/>
    <x v="0"/>
    <x v="1"/>
    <x v="1"/>
    <x v="8"/>
    <x v="5142"/>
    <n v="1"/>
  </r>
  <r>
    <n v="602680"/>
    <d v="2014-08-06T00:00:00"/>
    <d v="1899-12-30T09:32:45"/>
    <x v="0"/>
    <x v="0"/>
    <x v="1"/>
    <x v="12"/>
    <x v="5143"/>
    <n v="1"/>
  </r>
  <r>
    <n v="496437"/>
    <d v="2014-08-15T00:00:00"/>
    <d v="1899-12-30T16:55:57"/>
    <x v="0"/>
    <x v="0"/>
    <x v="1"/>
    <x v="12"/>
    <x v="356"/>
    <n v="1"/>
  </r>
  <r>
    <n v="576537"/>
    <d v="2014-08-22T00:00:00"/>
    <d v="1899-12-30T12:43:10"/>
    <x v="0"/>
    <x v="0"/>
    <x v="1"/>
    <x v="12"/>
    <x v="5144"/>
    <n v="1"/>
  </r>
  <r>
    <n v="728911"/>
    <d v="2014-08-22T00:00:00"/>
    <d v="1899-12-30T12:48:12"/>
    <x v="0"/>
    <x v="1"/>
    <x v="1"/>
    <x v="12"/>
    <x v="4760"/>
    <n v="1"/>
  </r>
  <r>
    <n v="515151"/>
    <d v="2014-08-27T00:00:00"/>
    <d v="1899-12-30T09:33:29"/>
    <x v="0"/>
    <x v="1"/>
    <x v="1"/>
    <x v="8"/>
    <x v="5145"/>
    <n v="1"/>
  </r>
  <r>
    <n v="794344"/>
    <d v="2014-08-27T00:00:00"/>
    <d v="1899-12-30T09:34:32"/>
    <x v="0"/>
    <x v="1"/>
    <x v="1"/>
    <x v="8"/>
    <x v="5146"/>
    <n v="1"/>
  </r>
  <r>
    <n v="934715"/>
    <d v="2014-06-20T00:00:00"/>
    <d v="1899-12-30T10:28:57"/>
    <x v="0"/>
    <x v="1"/>
    <x v="1"/>
    <x v="1"/>
    <x v="5147"/>
    <n v="1"/>
  </r>
  <r>
    <n v="232512"/>
    <d v="2014-06-20T00:00:00"/>
    <d v="1899-12-30T10:32:00"/>
    <x v="0"/>
    <x v="1"/>
    <x v="1"/>
    <x v="1"/>
    <x v="5148"/>
    <n v="1"/>
  </r>
  <r>
    <n v="586566"/>
    <d v="2014-07-17T00:00:00"/>
    <d v="1899-12-30T19:24:25"/>
    <x v="0"/>
    <x v="1"/>
    <x v="1"/>
    <x v="3"/>
    <x v="5149"/>
    <n v="1"/>
  </r>
  <r>
    <n v="629604"/>
    <d v="2014-07-23T00:00:00"/>
    <d v="1899-12-30T16:06:17"/>
    <x v="0"/>
    <x v="0"/>
    <x v="1"/>
    <x v="3"/>
    <x v="605"/>
    <n v="1"/>
  </r>
  <r>
    <n v="779204"/>
    <d v="2014-06-19T00:00:00"/>
    <d v="1899-12-30T09:32:33"/>
    <x v="0"/>
    <x v="1"/>
    <x v="0"/>
    <x v="1"/>
    <x v="5150"/>
    <n v="1"/>
  </r>
  <r>
    <n v="390996"/>
    <d v="2014-06-19T00:00:00"/>
    <d v="1899-12-30T09:33:23"/>
    <x v="0"/>
    <x v="1"/>
    <x v="0"/>
    <x v="1"/>
    <x v="5151"/>
    <n v="1"/>
  </r>
  <r>
    <n v="75020"/>
    <d v="2014-07-18T00:00:00"/>
    <d v="1899-12-30T10:22:56"/>
    <x v="0"/>
    <x v="0"/>
    <x v="0"/>
    <x v="1"/>
    <x v="5152"/>
    <n v="1"/>
  </r>
  <r>
    <n v="508465"/>
    <d v="2014-07-21T00:00:00"/>
    <d v="1899-12-30T10:10:26"/>
    <x v="0"/>
    <x v="0"/>
    <x v="0"/>
    <x v="1"/>
    <x v="5153"/>
    <n v="1"/>
  </r>
  <r>
    <n v="209520"/>
    <d v="2014-07-21T00:00:00"/>
    <d v="1899-12-30T10:11:54"/>
    <x v="0"/>
    <x v="1"/>
    <x v="0"/>
    <x v="1"/>
    <x v="5154"/>
    <n v="1"/>
  </r>
  <r>
    <n v="415927"/>
    <d v="2014-08-01T00:00:00"/>
    <d v="1899-12-30T13:12:00"/>
    <x v="1"/>
    <x v="0"/>
    <x v="0"/>
    <x v="1"/>
    <x v="5155"/>
    <n v="0"/>
  </r>
  <r>
    <n v="257953"/>
    <d v="2014-08-07T00:00:00"/>
    <d v="1899-12-30T11:34:44"/>
    <x v="0"/>
    <x v="0"/>
    <x v="0"/>
    <x v="1"/>
    <x v="5156"/>
    <n v="1"/>
  </r>
  <r>
    <n v="895899"/>
    <d v="2014-06-20T00:00:00"/>
    <d v="1899-12-30T09:31:36"/>
    <x v="0"/>
    <x v="0"/>
    <x v="1"/>
    <x v="1"/>
    <x v="5157"/>
    <n v="1"/>
  </r>
  <r>
    <n v="265397"/>
    <d v="2014-06-20T00:00:00"/>
    <d v="1899-12-30T09:32:41"/>
    <x v="0"/>
    <x v="1"/>
    <x v="1"/>
    <x v="1"/>
    <x v="5158"/>
    <n v="1"/>
  </r>
  <r>
    <n v="336556"/>
    <d v="2014-06-22T00:00:00"/>
    <d v="1899-12-30T12:03:40"/>
    <x v="0"/>
    <x v="1"/>
    <x v="1"/>
    <x v="12"/>
    <x v="5159"/>
    <n v="1"/>
  </r>
  <r>
    <n v="561070"/>
    <d v="2014-06-22T00:00:00"/>
    <d v="1899-12-30T12:04:20"/>
    <x v="0"/>
    <x v="2"/>
    <x v="1"/>
    <x v="12"/>
    <x v="5160"/>
    <n v="1"/>
  </r>
  <r>
    <n v="311547"/>
    <d v="2014-06-22T00:00:00"/>
    <d v="1899-12-30T12:05:27"/>
    <x v="0"/>
    <x v="2"/>
    <x v="1"/>
    <x v="12"/>
    <x v="5161"/>
    <n v="1"/>
  </r>
  <r>
    <n v="102613"/>
    <d v="2014-07-11T00:00:00"/>
    <d v="1899-12-30T09:33:06"/>
    <x v="0"/>
    <x v="0"/>
    <x v="1"/>
    <x v="1"/>
    <x v="5162"/>
    <n v="1"/>
  </r>
  <r>
    <n v="689825"/>
    <d v="2014-07-11T00:00:00"/>
    <d v="1899-12-30T09:34:23"/>
    <x v="0"/>
    <x v="1"/>
    <x v="1"/>
    <x v="1"/>
    <x v="5163"/>
    <n v="1"/>
  </r>
  <r>
    <n v="17674"/>
    <d v="2014-07-11T00:00:00"/>
    <d v="1899-12-30T09:32:48"/>
    <x v="1"/>
    <x v="2"/>
    <x v="1"/>
    <x v="1"/>
    <x v="5164"/>
    <n v="0"/>
  </r>
  <r>
    <n v="487029"/>
    <d v="2014-07-16T00:00:00"/>
    <d v="1899-12-30T16:14:44"/>
    <x v="0"/>
    <x v="1"/>
    <x v="1"/>
    <x v="1"/>
    <x v="5165"/>
    <n v="1"/>
  </r>
  <r>
    <n v="488003"/>
    <d v="2014-06-20T00:00:00"/>
    <d v="1899-12-30T09:31:58"/>
    <x v="0"/>
    <x v="0"/>
    <x v="1"/>
    <x v="3"/>
    <x v="5166"/>
    <n v="1"/>
  </r>
  <r>
    <n v="607767"/>
    <d v="2014-07-31T00:00:00"/>
    <d v="1899-12-30T19:12:24"/>
    <x v="0"/>
    <x v="0"/>
    <x v="1"/>
    <x v="3"/>
    <x v="5167"/>
    <n v="1"/>
  </r>
  <r>
    <n v="914951"/>
    <d v="2014-07-29T00:00:00"/>
    <d v="1899-12-30T11:47:58"/>
    <x v="0"/>
    <x v="0"/>
    <x v="1"/>
    <x v="1"/>
    <x v="5168"/>
    <n v="1"/>
  </r>
  <r>
    <n v="363581"/>
    <d v="2014-08-18T00:00:00"/>
    <d v="1899-12-30T09:35:01"/>
    <x v="0"/>
    <x v="0"/>
    <x v="4"/>
    <x v="12"/>
    <x v="5169"/>
    <n v="1"/>
  </r>
  <r>
    <n v="565931"/>
    <d v="2014-08-18T00:00:00"/>
    <d v="1899-12-30T19:37:45"/>
    <x v="0"/>
    <x v="0"/>
    <x v="4"/>
    <x v="12"/>
    <x v="5170"/>
    <n v="1"/>
  </r>
  <r>
    <n v="399956"/>
    <d v="2014-08-25T00:00:00"/>
    <d v="1899-12-30T12:00:37"/>
    <x v="0"/>
    <x v="0"/>
    <x v="4"/>
    <x v="3"/>
    <x v="5171"/>
    <n v="1"/>
  </r>
  <r>
    <n v="806924"/>
    <d v="2014-07-28T00:00:00"/>
    <d v="1899-12-30T09:32:22"/>
    <x v="0"/>
    <x v="2"/>
    <x v="0"/>
    <x v="1"/>
    <x v="5172"/>
    <n v="1"/>
  </r>
  <r>
    <n v="674165"/>
    <d v="2014-08-04T00:00:00"/>
    <d v="1899-12-30T09:31:57"/>
    <x v="0"/>
    <x v="0"/>
    <x v="0"/>
    <x v="1"/>
    <x v="5173"/>
    <n v="1"/>
  </r>
  <r>
    <n v="833080"/>
    <d v="2014-08-04T00:00:00"/>
    <d v="1899-12-30T09:31:59"/>
    <x v="0"/>
    <x v="2"/>
    <x v="0"/>
    <x v="1"/>
    <x v="5174"/>
    <n v="1"/>
  </r>
  <r>
    <n v="452406"/>
    <d v="2014-08-06T00:00:00"/>
    <d v="1899-12-30T06:34:05"/>
    <x v="0"/>
    <x v="0"/>
    <x v="0"/>
    <x v="1"/>
    <x v="5175"/>
    <n v="1"/>
  </r>
  <r>
    <n v="181036"/>
    <d v="2014-07-29T00:00:00"/>
    <d v="1899-12-30T14:13:05"/>
    <x v="0"/>
    <x v="0"/>
    <x v="1"/>
    <x v="6"/>
    <x v="5176"/>
    <n v="1"/>
  </r>
  <r>
    <n v="903132"/>
    <d v="2014-07-21T00:00:00"/>
    <d v="1899-12-30T09:32:09"/>
    <x v="0"/>
    <x v="1"/>
    <x v="7"/>
    <x v="6"/>
    <x v="2878"/>
    <n v="1"/>
  </r>
  <r>
    <n v="131653"/>
    <d v="2014-08-02T00:00:00"/>
    <d v="1899-12-30T12:48:03"/>
    <x v="1"/>
    <x v="1"/>
    <x v="7"/>
    <x v="6"/>
    <x v="5177"/>
    <n v="0"/>
  </r>
  <r>
    <n v="462458"/>
    <d v="2014-08-11T00:00:00"/>
    <d v="1899-12-30T09:32:22"/>
    <x v="1"/>
    <x v="1"/>
    <x v="4"/>
    <x v="6"/>
    <x v="5178"/>
    <n v="0"/>
  </r>
  <r>
    <n v="103124"/>
    <d v="2014-07-15T00:00:00"/>
    <d v="1899-12-30T09:32:23"/>
    <x v="0"/>
    <x v="0"/>
    <x v="0"/>
    <x v="0"/>
    <x v="5179"/>
    <n v="1"/>
  </r>
  <r>
    <n v="648085"/>
    <d v="2014-07-22T00:00:00"/>
    <d v="1899-12-30T16:17:13"/>
    <x v="0"/>
    <x v="0"/>
    <x v="0"/>
    <x v="0"/>
    <x v="5180"/>
    <n v="1"/>
  </r>
  <r>
    <n v="682822"/>
    <d v="2014-07-22T00:00:00"/>
    <d v="1899-12-30T16:17:44"/>
    <x v="0"/>
    <x v="0"/>
    <x v="0"/>
    <x v="0"/>
    <x v="5181"/>
    <n v="1"/>
  </r>
  <r>
    <n v="491599"/>
    <d v="2014-08-19T00:00:00"/>
    <d v="1899-12-30T09:32:57"/>
    <x v="0"/>
    <x v="0"/>
    <x v="1"/>
    <x v="1"/>
    <x v="5182"/>
    <n v="1"/>
  </r>
  <r>
    <n v="960228"/>
    <d v="2014-07-01T00:00:00"/>
    <d v="1899-12-30T23:38:48"/>
    <x v="0"/>
    <x v="1"/>
    <x v="1"/>
    <x v="1"/>
    <x v="2750"/>
    <n v="1"/>
  </r>
  <r>
    <n v="747382"/>
    <d v="2014-07-15T00:00:00"/>
    <d v="1899-12-30T11:40:45"/>
    <x v="0"/>
    <x v="0"/>
    <x v="1"/>
    <x v="7"/>
    <x v="4597"/>
    <n v="1"/>
  </r>
  <r>
    <n v="870130"/>
    <d v="2014-07-24T00:00:00"/>
    <d v="1899-12-30T14:47:19"/>
    <x v="0"/>
    <x v="0"/>
    <x v="1"/>
    <x v="7"/>
    <x v="5183"/>
    <n v="1"/>
  </r>
  <r>
    <n v="462319"/>
    <d v="2014-07-24T00:00:00"/>
    <d v="1899-12-30T14:48:40"/>
    <x v="0"/>
    <x v="0"/>
    <x v="1"/>
    <x v="7"/>
    <x v="5184"/>
    <n v="1"/>
  </r>
  <r>
    <n v="158949"/>
    <d v="2014-07-24T00:00:00"/>
    <d v="1899-12-30T14:51:23"/>
    <x v="0"/>
    <x v="1"/>
    <x v="1"/>
    <x v="7"/>
    <x v="5185"/>
    <n v="1"/>
  </r>
  <r>
    <n v="892655"/>
    <d v="2014-07-24T00:00:00"/>
    <d v="1899-12-30T14:52:16"/>
    <x v="0"/>
    <x v="1"/>
    <x v="1"/>
    <x v="7"/>
    <x v="5186"/>
    <n v="1"/>
  </r>
  <r>
    <n v="467789"/>
    <d v="2014-06-25T00:00:00"/>
    <d v="1899-12-30T09:33:12"/>
    <x v="0"/>
    <x v="2"/>
    <x v="1"/>
    <x v="6"/>
    <x v="5187"/>
    <n v="1"/>
  </r>
  <r>
    <n v="540410"/>
    <d v="2014-08-06T00:00:00"/>
    <d v="1899-12-30T09:32:00"/>
    <x v="0"/>
    <x v="0"/>
    <x v="0"/>
    <x v="1"/>
    <x v="5188"/>
    <n v="1"/>
  </r>
  <r>
    <n v="563880"/>
    <d v="2014-08-06T00:00:00"/>
    <d v="1899-12-30T09:32:29"/>
    <x v="0"/>
    <x v="1"/>
    <x v="0"/>
    <x v="1"/>
    <x v="5189"/>
    <n v="1"/>
  </r>
  <r>
    <n v="886098"/>
    <d v="2014-08-08T00:00:00"/>
    <d v="1899-12-30T14:54:48"/>
    <x v="0"/>
    <x v="0"/>
    <x v="0"/>
    <x v="1"/>
    <x v="5190"/>
    <n v="1"/>
  </r>
  <r>
    <n v="763727"/>
    <d v="2014-08-16T00:00:00"/>
    <d v="1899-12-30T09:29:41"/>
    <x v="0"/>
    <x v="0"/>
    <x v="0"/>
    <x v="1"/>
    <x v="5191"/>
    <n v="1"/>
  </r>
  <r>
    <n v="139450"/>
    <d v="2014-08-16T00:00:00"/>
    <d v="1899-12-30T09:30:28"/>
    <x v="0"/>
    <x v="1"/>
    <x v="0"/>
    <x v="1"/>
    <x v="5192"/>
    <n v="1"/>
  </r>
  <r>
    <n v="518271"/>
    <d v="2014-08-13T00:00:00"/>
    <d v="1899-12-30T09:31:29"/>
    <x v="0"/>
    <x v="0"/>
    <x v="0"/>
    <x v="1"/>
    <x v="5193"/>
    <n v="1"/>
  </r>
  <r>
    <n v="37962"/>
    <d v="2014-08-13T00:00:00"/>
    <d v="1899-12-30T09:31:54"/>
    <x v="0"/>
    <x v="1"/>
    <x v="0"/>
    <x v="1"/>
    <x v="5102"/>
    <n v="1"/>
  </r>
  <r>
    <n v="196290"/>
    <d v="2014-08-13T00:00:00"/>
    <d v="1899-12-30T09:32:52"/>
    <x v="0"/>
    <x v="1"/>
    <x v="0"/>
    <x v="1"/>
    <x v="5194"/>
    <n v="1"/>
  </r>
  <r>
    <n v="212291"/>
    <d v="2014-08-09T00:00:00"/>
    <d v="1899-12-30T17:04:17"/>
    <x v="0"/>
    <x v="1"/>
    <x v="6"/>
    <x v="12"/>
    <x v="5195"/>
    <n v="1"/>
  </r>
  <r>
    <n v="646824"/>
    <d v="2014-06-25T00:00:00"/>
    <d v="1899-12-30T09:31:03"/>
    <x v="0"/>
    <x v="0"/>
    <x v="0"/>
    <x v="12"/>
    <x v="5196"/>
    <n v="1"/>
  </r>
  <r>
    <n v="408894"/>
    <d v="2014-08-05T00:00:00"/>
    <d v="1899-12-30T13:10:56"/>
    <x v="0"/>
    <x v="0"/>
    <x v="0"/>
    <x v="12"/>
    <x v="5197"/>
    <n v="1"/>
  </r>
  <r>
    <n v="82374"/>
    <d v="2014-07-24T00:00:00"/>
    <d v="1899-12-30T11:48:55"/>
    <x v="0"/>
    <x v="0"/>
    <x v="4"/>
    <x v="1"/>
    <x v="3752"/>
    <n v="1"/>
  </r>
  <r>
    <n v="544970"/>
    <d v="2014-08-12T00:00:00"/>
    <d v="1899-12-30T14:05:01"/>
    <x v="0"/>
    <x v="0"/>
    <x v="0"/>
    <x v="12"/>
    <x v="5198"/>
    <n v="1"/>
  </r>
  <r>
    <n v="816081"/>
    <d v="2014-07-18T00:00:00"/>
    <d v="1899-12-30T09:31:30"/>
    <x v="0"/>
    <x v="0"/>
    <x v="1"/>
    <x v="1"/>
    <x v="5199"/>
    <n v="1"/>
  </r>
  <r>
    <n v="545956"/>
    <d v="2014-07-18T00:00:00"/>
    <d v="1899-12-30T09:32:01"/>
    <x v="0"/>
    <x v="0"/>
    <x v="1"/>
    <x v="1"/>
    <x v="5200"/>
    <n v="1"/>
  </r>
  <r>
    <n v="865579"/>
    <d v="2014-07-28T00:00:00"/>
    <d v="1899-12-30T08:16:24"/>
    <x v="0"/>
    <x v="0"/>
    <x v="1"/>
    <x v="1"/>
    <x v="5201"/>
    <n v="1"/>
  </r>
  <r>
    <n v="777814"/>
    <d v="2014-07-28T00:00:00"/>
    <d v="1899-12-30T08:18:29"/>
    <x v="0"/>
    <x v="1"/>
    <x v="1"/>
    <x v="1"/>
    <x v="5202"/>
    <n v="1"/>
  </r>
  <r>
    <n v="546214"/>
    <d v="2014-08-29T00:00:00"/>
    <d v="1899-12-30T09:31:23"/>
    <x v="0"/>
    <x v="0"/>
    <x v="0"/>
    <x v="1"/>
    <x v="5203"/>
    <n v="1"/>
  </r>
  <r>
    <n v="405649"/>
    <d v="2014-08-29T00:00:00"/>
    <d v="1899-12-30T09:32:14"/>
    <x v="0"/>
    <x v="1"/>
    <x v="0"/>
    <x v="1"/>
    <x v="5204"/>
    <n v="1"/>
  </r>
  <r>
    <n v="416139"/>
    <d v="2014-08-29T00:00:00"/>
    <d v="1899-12-30T09:34:28"/>
    <x v="0"/>
    <x v="0"/>
    <x v="0"/>
    <x v="1"/>
    <x v="5205"/>
    <n v="1"/>
  </r>
  <r>
    <n v="570273"/>
    <d v="2014-08-11T00:00:00"/>
    <d v="1899-12-30T09:31:08"/>
    <x v="0"/>
    <x v="0"/>
    <x v="5"/>
    <x v="12"/>
    <x v="1350"/>
    <n v="1"/>
  </r>
  <r>
    <n v="205159"/>
    <d v="2014-08-18T00:00:00"/>
    <d v="1899-12-30T09:31:45"/>
    <x v="0"/>
    <x v="0"/>
    <x v="1"/>
    <x v="1"/>
    <x v="5206"/>
    <n v="1"/>
  </r>
  <r>
    <n v="205366"/>
    <d v="2014-07-07T00:00:00"/>
    <d v="1899-12-30T09:32:11"/>
    <x v="0"/>
    <x v="1"/>
    <x v="0"/>
    <x v="12"/>
    <x v="5207"/>
    <n v="1"/>
  </r>
  <r>
    <n v="127082"/>
    <d v="2014-07-10T00:00:00"/>
    <d v="1899-12-30T13:09:59"/>
    <x v="0"/>
    <x v="0"/>
    <x v="0"/>
    <x v="12"/>
    <x v="5208"/>
    <n v="1"/>
  </r>
  <r>
    <n v="767348"/>
    <d v="2014-07-10T00:00:00"/>
    <d v="1899-12-30T13:13:22"/>
    <x v="0"/>
    <x v="0"/>
    <x v="0"/>
    <x v="12"/>
    <x v="5209"/>
    <n v="1"/>
  </r>
  <r>
    <n v="277678"/>
    <d v="2014-07-10T00:00:00"/>
    <d v="1899-12-30T13:14:17"/>
    <x v="1"/>
    <x v="0"/>
    <x v="0"/>
    <x v="12"/>
    <x v="5210"/>
    <n v="0"/>
  </r>
  <r>
    <n v="864519"/>
    <d v="2014-07-14T00:00:00"/>
    <d v="1899-12-30T12:41:46"/>
    <x v="0"/>
    <x v="0"/>
    <x v="0"/>
    <x v="12"/>
    <x v="5211"/>
    <n v="1"/>
  </r>
  <r>
    <n v="226825"/>
    <d v="2014-07-22T00:00:00"/>
    <d v="1899-12-30T01:52:53"/>
    <x v="0"/>
    <x v="1"/>
    <x v="0"/>
    <x v="12"/>
    <x v="5212"/>
    <n v="1"/>
  </r>
  <r>
    <n v="229175"/>
    <d v="2014-07-25T00:00:00"/>
    <d v="1899-12-30T11:37:44"/>
    <x v="1"/>
    <x v="0"/>
    <x v="0"/>
    <x v="12"/>
    <x v="5213"/>
    <n v="0"/>
  </r>
  <r>
    <n v="228437"/>
    <d v="2014-08-19T00:00:00"/>
    <d v="1899-12-30T10:30:38"/>
    <x v="1"/>
    <x v="0"/>
    <x v="0"/>
    <x v="12"/>
    <x v="5214"/>
    <n v="0"/>
  </r>
  <r>
    <n v="680787"/>
    <d v="2014-08-19T00:00:00"/>
    <d v="1899-12-30T10:31:10"/>
    <x v="0"/>
    <x v="1"/>
    <x v="0"/>
    <x v="12"/>
    <x v="5215"/>
    <n v="1"/>
  </r>
  <r>
    <n v="998198"/>
    <d v="2014-07-30T00:00:00"/>
    <d v="1899-12-30T17:59:02"/>
    <x v="0"/>
    <x v="0"/>
    <x v="1"/>
    <x v="12"/>
    <x v="5216"/>
    <n v="1"/>
  </r>
  <r>
    <n v="916063"/>
    <d v="2014-07-31T00:00:00"/>
    <d v="1899-12-30T07:03:05"/>
    <x v="0"/>
    <x v="1"/>
    <x v="1"/>
    <x v="12"/>
    <x v="2973"/>
    <n v="1"/>
  </r>
  <r>
    <n v="17272"/>
    <d v="2014-08-19T00:00:00"/>
    <d v="1899-12-30T09:31:49"/>
    <x v="0"/>
    <x v="0"/>
    <x v="1"/>
    <x v="12"/>
    <x v="5217"/>
    <n v="1"/>
  </r>
  <r>
    <n v="417612"/>
    <d v="2014-08-25T00:00:00"/>
    <d v="1899-12-30T09:47:35"/>
    <x v="0"/>
    <x v="0"/>
    <x v="1"/>
    <x v="1"/>
    <x v="5218"/>
    <n v="1"/>
  </r>
  <r>
    <n v="555537"/>
    <d v="2014-07-08T00:00:00"/>
    <d v="1899-12-30T07:15:52"/>
    <x v="0"/>
    <x v="1"/>
    <x v="2"/>
    <x v="1"/>
    <x v="5219"/>
    <n v="1"/>
  </r>
  <r>
    <n v="653413"/>
    <d v="2014-07-08T00:00:00"/>
    <d v="1899-12-30T07:16:29"/>
    <x v="1"/>
    <x v="1"/>
    <x v="2"/>
    <x v="1"/>
    <x v="5220"/>
    <n v="0"/>
  </r>
  <r>
    <n v="584633"/>
    <d v="2014-07-08T00:00:00"/>
    <d v="1899-12-30T07:17:09"/>
    <x v="0"/>
    <x v="0"/>
    <x v="2"/>
    <x v="1"/>
    <x v="5221"/>
    <n v="1"/>
  </r>
  <r>
    <n v="837629"/>
    <d v="2014-07-10T00:00:00"/>
    <d v="1899-12-30T09:38:49"/>
    <x v="0"/>
    <x v="1"/>
    <x v="2"/>
    <x v="1"/>
    <x v="5222"/>
    <n v="1"/>
  </r>
  <r>
    <n v="495708"/>
    <d v="2014-07-14T00:00:00"/>
    <d v="1899-12-30T15:40:49"/>
    <x v="1"/>
    <x v="0"/>
    <x v="2"/>
    <x v="1"/>
    <x v="5223"/>
    <n v="0"/>
  </r>
  <r>
    <n v="149176"/>
    <d v="2014-07-14T00:00:00"/>
    <d v="1899-12-30T15:41:19"/>
    <x v="0"/>
    <x v="1"/>
    <x v="2"/>
    <x v="1"/>
    <x v="5224"/>
    <n v="1"/>
  </r>
  <r>
    <n v="511867"/>
    <d v="2014-07-17T00:00:00"/>
    <d v="1899-12-30T12:00:55"/>
    <x v="0"/>
    <x v="1"/>
    <x v="2"/>
    <x v="1"/>
    <x v="5225"/>
    <n v="1"/>
  </r>
  <r>
    <n v="262729"/>
    <d v="2014-07-08T00:00:00"/>
    <d v="1899-12-30T09:33:34"/>
    <x v="0"/>
    <x v="0"/>
    <x v="2"/>
    <x v="1"/>
    <x v="5226"/>
    <n v="1"/>
  </r>
  <r>
    <n v="882861"/>
    <d v="2014-07-08T00:00:00"/>
    <d v="1899-12-30T09:35:09"/>
    <x v="0"/>
    <x v="1"/>
    <x v="2"/>
    <x v="1"/>
    <x v="5227"/>
    <n v="1"/>
  </r>
  <r>
    <n v="861742"/>
    <d v="2014-07-10T00:00:00"/>
    <d v="1899-12-30T10:43:37"/>
    <x v="0"/>
    <x v="1"/>
    <x v="2"/>
    <x v="1"/>
    <x v="5228"/>
    <n v="1"/>
  </r>
  <r>
    <n v="860895"/>
    <d v="2014-07-10T00:00:00"/>
    <d v="1899-12-30T10:45:06"/>
    <x v="0"/>
    <x v="1"/>
    <x v="2"/>
    <x v="1"/>
    <x v="5229"/>
    <n v="1"/>
  </r>
  <r>
    <n v="298646"/>
    <d v="2014-07-10T00:00:00"/>
    <d v="1899-12-30T10:47:37"/>
    <x v="0"/>
    <x v="0"/>
    <x v="2"/>
    <x v="1"/>
    <x v="5230"/>
    <n v="1"/>
  </r>
  <r>
    <n v="612348"/>
    <d v="2014-08-19T00:00:00"/>
    <d v="1899-12-30T09:31:15"/>
    <x v="0"/>
    <x v="0"/>
    <x v="1"/>
    <x v="6"/>
    <x v="5231"/>
    <n v="1"/>
  </r>
  <r>
    <n v="902601"/>
    <d v="2014-08-19T00:00:00"/>
    <d v="1899-12-30T09:31:49"/>
    <x v="0"/>
    <x v="0"/>
    <x v="1"/>
    <x v="6"/>
    <x v="5232"/>
    <n v="1"/>
  </r>
  <r>
    <n v="753146"/>
    <d v="2014-08-19T00:00:00"/>
    <d v="1899-12-30T10:53:56"/>
    <x v="0"/>
    <x v="0"/>
    <x v="1"/>
    <x v="6"/>
    <x v="5233"/>
    <n v="1"/>
  </r>
  <r>
    <n v="558034"/>
    <d v="2014-08-19T00:00:00"/>
    <d v="1899-12-30T10:54:21"/>
    <x v="0"/>
    <x v="1"/>
    <x v="1"/>
    <x v="6"/>
    <x v="5234"/>
    <n v="1"/>
  </r>
  <r>
    <n v="986541"/>
    <d v="2014-08-19T00:00:00"/>
    <d v="1899-12-30T10:54:55"/>
    <x v="0"/>
    <x v="0"/>
    <x v="1"/>
    <x v="6"/>
    <x v="5235"/>
    <n v="1"/>
  </r>
  <r>
    <n v="661432"/>
    <d v="2014-08-19T00:00:00"/>
    <d v="1899-12-30T10:55:22"/>
    <x v="0"/>
    <x v="1"/>
    <x v="1"/>
    <x v="6"/>
    <x v="5236"/>
    <n v="1"/>
  </r>
  <r>
    <n v="572012"/>
    <d v="2014-08-19T00:00:00"/>
    <d v="1899-12-30T10:55:41"/>
    <x v="0"/>
    <x v="0"/>
    <x v="1"/>
    <x v="6"/>
    <x v="5237"/>
    <n v="1"/>
  </r>
  <r>
    <n v="383387"/>
    <d v="2014-08-19T00:00:00"/>
    <d v="1899-12-30T10:56:13"/>
    <x v="0"/>
    <x v="1"/>
    <x v="1"/>
    <x v="6"/>
    <x v="5238"/>
    <n v="1"/>
  </r>
  <r>
    <n v="552568"/>
    <d v="2014-08-19T00:00:00"/>
    <d v="1899-12-30T10:56:45"/>
    <x v="0"/>
    <x v="1"/>
    <x v="1"/>
    <x v="6"/>
    <x v="5239"/>
    <n v="1"/>
  </r>
  <r>
    <n v="627457"/>
    <d v="2014-08-13T00:00:00"/>
    <d v="1899-12-30T09:32:12"/>
    <x v="0"/>
    <x v="1"/>
    <x v="0"/>
    <x v="12"/>
    <x v="5240"/>
    <n v="1"/>
  </r>
  <r>
    <n v="119165"/>
    <d v="2014-08-13T00:00:00"/>
    <d v="1899-12-30T09:32:45"/>
    <x v="0"/>
    <x v="0"/>
    <x v="0"/>
    <x v="12"/>
    <x v="5241"/>
    <n v="1"/>
  </r>
  <r>
    <n v="389268"/>
    <d v="2014-08-26T00:00:00"/>
    <d v="1899-12-30T11:21:47"/>
    <x v="0"/>
    <x v="0"/>
    <x v="0"/>
    <x v="12"/>
    <x v="5242"/>
    <n v="1"/>
  </r>
  <r>
    <n v="292805"/>
    <d v="2014-08-06T00:00:00"/>
    <d v="1899-12-30T15:41:17"/>
    <x v="0"/>
    <x v="0"/>
    <x v="6"/>
    <x v="1"/>
    <x v="5243"/>
    <n v="1"/>
  </r>
  <r>
    <n v="908937"/>
    <d v="2014-08-06T00:00:00"/>
    <d v="1899-12-30T15:43:16"/>
    <x v="0"/>
    <x v="1"/>
    <x v="6"/>
    <x v="1"/>
    <x v="5244"/>
    <n v="1"/>
  </r>
  <r>
    <n v="339677"/>
    <d v="2014-08-08T00:00:00"/>
    <d v="1899-12-30T11:16:00"/>
    <x v="0"/>
    <x v="0"/>
    <x v="6"/>
    <x v="1"/>
    <x v="5245"/>
    <n v="1"/>
  </r>
  <r>
    <n v="58620"/>
    <d v="2014-07-22T00:00:00"/>
    <d v="1899-12-30T08:29:42"/>
    <x v="0"/>
    <x v="0"/>
    <x v="1"/>
    <x v="12"/>
    <x v="5246"/>
    <n v="1"/>
  </r>
  <r>
    <n v="969719"/>
    <d v="2014-08-27T00:00:00"/>
    <d v="1899-12-30T12:04:19"/>
    <x v="0"/>
    <x v="0"/>
    <x v="8"/>
    <x v="5"/>
    <x v="5247"/>
    <n v="1"/>
  </r>
  <r>
    <n v="495187"/>
    <d v="2014-08-27T00:00:00"/>
    <d v="1899-12-30T12:05:19"/>
    <x v="1"/>
    <x v="0"/>
    <x v="8"/>
    <x v="5"/>
    <x v="5248"/>
    <n v="0"/>
  </r>
  <r>
    <n v="984364"/>
    <d v="2014-07-24T00:00:00"/>
    <d v="1899-12-30T09:31:44"/>
    <x v="0"/>
    <x v="0"/>
    <x v="1"/>
    <x v="3"/>
    <x v="5249"/>
    <n v="1"/>
  </r>
  <r>
    <n v="499633"/>
    <d v="2014-07-24T00:00:00"/>
    <d v="1899-12-30T09:35:13"/>
    <x v="1"/>
    <x v="0"/>
    <x v="1"/>
    <x v="3"/>
    <x v="5250"/>
    <n v="0"/>
  </r>
  <r>
    <n v="991280"/>
    <d v="2014-07-29T00:00:00"/>
    <d v="1899-12-30T16:35:17"/>
    <x v="0"/>
    <x v="0"/>
    <x v="1"/>
    <x v="6"/>
    <x v="5251"/>
    <n v="1"/>
  </r>
  <r>
    <n v="383763"/>
    <d v="2014-07-29T00:00:00"/>
    <d v="1899-12-30T16:35:09"/>
    <x v="0"/>
    <x v="1"/>
    <x v="1"/>
    <x v="6"/>
    <x v="366"/>
    <n v="1"/>
  </r>
  <r>
    <n v="520929"/>
    <d v="2014-07-29T00:00:00"/>
    <d v="1899-12-30T16:36:44"/>
    <x v="0"/>
    <x v="1"/>
    <x v="1"/>
    <x v="6"/>
    <x v="5252"/>
    <n v="1"/>
  </r>
  <r>
    <n v="870791"/>
    <d v="2014-07-29T00:00:00"/>
    <d v="1899-12-30T16:37:15"/>
    <x v="1"/>
    <x v="1"/>
    <x v="1"/>
    <x v="6"/>
    <x v="5253"/>
    <n v="0"/>
  </r>
  <r>
    <n v="193477"/>
    <d v="2014-07-29T00:00:00"/>
    <d v="1899-12-30T16:39:56"/>
    <x v="1"/>
    <x v="1"/>
    <x v="1"/>
    <x v="6"/>
    <x v="5254"/>
    <n v="0"/>
  </r>
  <r>
    <n v="926573"/>
    <d v="2014-08-06T00:00:00"/>
    <d v="1899-12-30T16:30:01"/>
    <x v="0"/>
    <x v="0"/>
    <x v="1"/>
    <x v="6"/>
    <x v="5255"/>
    <n v="1"/>
  </r>
  <r>
    <n v="571610"/>
    <d v="2014-08-08T00:00:00"/>
    <d v="1899-12-30T17:49:21"/>
    <x v="0"/>
    <x v="0"/>
    <x v="1"/>
    <x v="6"/>
    <x v="5256"/>
    <n v="1"/>
  </r>
  <r>
    <n v="91074"/>
    <d v="2014-08-08T00:00:00"/>
    <d v="1899-12-30T17:52:57"/>
    <x v="1"/>
    <x v="0"/>
    <x v="1"/>
    <x v="6"/>
    <x v="5257"/>
    <n v="0"/>
  </r>
  <r>
    <n v="487597"/>
    <d v="2014-08-11T00:00:00"/>
    <d v="1899-12-30T08:34:32"/>
    <x v="0"/>
    <x v="1"/>
    <x v="1"/>
    <x v="12"/>
    <x v="5258"/>
    <n v="1"/>
  </r>
  <r>
    <n v="323196"/>
    <d v="2014-08-11T00:00:00"/>
    <d v="1899-12-30T09:08:47"/>
    <x v="0"/>
    <x v="1"/>
    <x v="1"/>
    <x v="12"/>
    <x v="5259"/>
    <n v="1"/>
  </r>
  <r>
    <n v="897963"/>
    <d v="2014-07-30T00:00:00"/>
    <d v="1899-12-30T15:59:29"/>
    <x v="0"/>
    <x v="0"/>
    <x v="1"/>
    <x v="12"/>
    <x v="5260"/>
    <n v="1"/>
  </r>
  <r>
    <n v="312322"/>
    <d v="2014-07-30T00:00:00"/>
    <d v="1899-12-30T16:02:19"/>
    <x v="0"/>
    <x v="0"/>
    <x v="1"/>
    <x v="12"/>
    <x v="5261"/>
    <n v="1"/>
  </r>
  <r>
    <n v="511022"/>
    <d v="2014-08-19T00:00:00"/>
    <d v="1899-12-30T14:53:15"/>
    <x v="0"/>
    <x v="0"/>
    <x v="1"/>
    <x v="6"/>
    <x v="5262"/>
    <n v="1"/>
  </r>
  <r>
    <n v="734194"/>
    <d v="2014-08-19T00:00:00"/>
    <d v="1899-12-30T14:54:08"/>
    <x v="0"/>
    <x v="0"/>
    <x v="1"/>
    <x v="6"/>
    <x v="5263"/>
    <n v="1"/>
  </r>
  <r>
    <n v="600707"/>
    <d v="2014-08-21T00:00:00"/>
    <d v="1899-12-30T09:35:01"/>
    <x v="0"/>
    <x v="0"/>
    <x v="1"/>
    <x v="6"/>
    <x v="5264"/>
    <n v="1"/>
  </r>
  <r>
    <n v="230580"/>
    <d v="2014-08-29T00:00:00"/>
    <d v="1899-12-30T17:20:12"/>
    <x v="0"/>
    <x v="0"/>
    <x v="1"/>
    <x v="12"/>
    <x v="5265"/>
    <n v="1"/>
  </r>
  <r>
    <n v="771896"/>
    <d v="2014-08-25T00:00:00"/>
    <d v="1899-12-30T09:34:24"/>
    <x v="0"/>
    <x v="0"/>
    <x v="8"/>
    <x v="6"/>
    <x v="5266"/>
    <n v="1"/>
  </r>
  <r>
    <n v="504495"/>
    <d v="2014-08-25T00:00:00"/>
    <d v="1899-12-30T09:42:26"/>
    <x v="0"/>
    <x v="1"/>
    <x v="8"/>
    <x v="6"/>
    <x v="5267"/>
    <n v="1"/>
  </r>
  <r>
    <n v="90305"/>
    <d v="2014-08-29T00:00:00"/>
    <d v="1899-12-30T09:26:32"/>
    <x v="0"/>
    <x v="0"/>
    <x v="8"/>
    <x v="6"/>
    <x v="5268"/>
    <n v="1"/>
  </r>
  <r>
    <n v="108545"/>
    <d v="2014-08-29T00:00:00"/>
    <d v="1899-12-30T09:31:10"/>
    <x v="1"/>
    <x v="1"/>
    <x v="8"/>
    <x v="6"/>
    <x v="5269"/>
    <n v="0"/>
  </r>
  <r>
    <n v="277040"/>
    <d v="2014-08-29T00:00:00"/>
    <d v="1899-12-30T12:26:14"/>
    <x v="0"/>
    <x v="0"/>
    <x v="8"/>
    <x v="6"/>
    <x v="5270"/>
    <n v="1"/>
  </r>
  <r>
    <n v="922721"/>
    <d v="2014-08-29T00:00:00"/>
    <d v="1899-12-30T12:26:44"/>
    <x v="1"/>
    <x v="1"/>
    <x v="8"/>
    <x v="6"/>
    <x v="565"/>
    <n v="0"/>
  </r>
  <r>
    <n v="369355"/>
    <d v="2014-08-29T00:00:00"/>
    <d v="1899-12-30T12:27:55"/>
    <x v="0"/>
    <x v="1"/>
    <x v="8"/>
    <x v="6"/>
    <x v="5271"/>
    <n v="1"/>
  </r>
  <r>
    <n v="278571"/>
    <d v="2014-07-14T00:00:00"/>
    <d v="1899-12-30T09:32:18"/>
    <x v="0"/>
    <x v="1"/>
    <x v="0"/>
    <x v="3"/>
    <x v="3995"/>
    <n v="1"/>
  </r>
  <r>
    <n v="427047"/>
    <d v="2014-08-11T00:00:00"/>
    <d v="1899-12-30T09:34:01"/>
    <x v="0"/>
    <x v="0"/>
    <x v="0"/>
    <x v="12"/>
    <x v="5272"/>
    <n v="1"/>
  </r>
  <r>
    <n v="455112"/>
    <d v="2014-08-20T00:00:00"/>
    <d v="1899-12-30T08:29:45"/>
    <x v="0"/>
    <x v="0"/>
    <x v="5"/>
    <x v="1"/>
    <x v="5273"/>
    <n v="1"/>
  </r>
  <r>
    <n v="476712"/>
    <d v="2014-08-20T00:00:00"/>
    <d v="1899-12-30T16:44:16"/>
    <x v="0"/>
    <x v="0"/>
    <x v="5"/>
    <x v="1"/>
    <x v="5274"/>
    <n v="1"/>
  </r>
  <r>
    <n v="844186"/>
    <d v="2014-08-20T00:00:00"/>
    <d v="1899-12-30T16:44:44"/>
    <x v="0"/>
    <x v="0"/>
    <x v="5"/>
    <x v="1"/>
    <x v="5275"/>
    <n v="1"/>
  </r>
  <r>
    <n v="236512"/>
    <d v="2014-08-20T00:00:00"/>
    <d v="1899-12-30T16:45:12"/>
    <x v="0"/>
    <x v="0"/>
    <x v="5"/>
    <x v="1"/>
    <x v="5276"/>
    <n v="1"/>
  </r>
  <r>
    <n v="392211"/>
    <d v="2014-08-22T00:00:00"/>
    <d v="1899-12-30T19:22:18"/>
    <x v="0"/>
    <x v="1"/>
    <x v="5"/>
    <x v="1"/>
    <x v="5277"/>
    <n v="1"/>
  </r>
  <r>
    <n v="307037"/>
    <d v="2014-08-24T00:00:00"/>
    <d v="1899-12-30T15:04:27"/>
    <x v="0"/>
    <x v="0"/>
    <x v="5"/>
    <x v="1"/>
    <x v="5278"/>
    <n v="1"/>
  </r>
  <r>
    <n v="322304"/>
    <d v="2014-08-24T00:00:00"/>
    <d v="1899-12-30T15:06:19"/>
    <x v="0"/>
    <x v="0"/>
    <x v="5"/>
    <x v="1"/>
    <x v="5279"/>
    <n v="1"/>
  </r>
  <r>
    <n v="477958"/>
    <d v="2014-07-24T00:00:00"/>
    <d v="1899-12-30T18:28:01"/>
    <x v="1"/>
    <x v="0"/>
    <x v="2"/>
    <x v="8"/>
    <x v="5280"/>
    <n v="0"/>
  </r>
  <r>
    <n v="65551"/>
    <d v="2014-07-25T00:00:00"/>
    <d v="1899-12-30T16:00:21"/>
    <x v="0"/>
    <x v="0"/>
    <x v="2"/>
    <x v="8"/>
    <x v="5281"/>
    <n v="1"/>
  </r>
  <r>
    <n v="95066"/>
    <d v="2014-07-29T00:00:00"/>
    <d v="1899-12-30T16:47:25"/>
    <x v="0"/>
    <x v="1"/>
    <x v="2"/>
    <x v="8"/>
    <x v="5282"/>
    <n v="1"/>
  </r>
  <r>
    <n v="580775"/>
    <d v="2014-07-29T00:00:00"/>
    <d v="1899-12-30T16:47:56"/>
    <x v="0"/>
    <x v="0"/>
    <x v="2"/>
    <x v="8"/>
    <x v="5283"/>
    <n v="1"/>
  </r>
  <r>
    <n v="341724"/>
    <d v="2014-07-29T00:00:00"/>
    <d v="1899-12-30T16:48:28"/>
    <x v="0"/>
    <x v="1"/>
    <x v="2"/>
    <x v="8"/>
    <x v="5284"/>
    <n v="1"/>
  </r>
  <r>
    <n v="935823"/>
    <d v="2014-07-29T00:00:00"/>
    <d v="1899-12-30T16:49:00"/>
    <x v="0"/>
    <x v="0"/>
    <x v="2"/>
    <x v="8"/>
    <x v="5285"/>
    <n v="1"/>
  </r>
  <r>
    <n v="567816"/>
    <d v="2014-08-19T00:00:00"/>
    <d v="1899-12-30T23:36:16"/>
    <x v="0"/>
    <x v="0"/>
    <x v="8"/>
    <x v="3"/>
    <x v="5286"/>
    <n v="1"/>
  </r>
  <r>
    <n v="707930"/>
    <d v="2014-08-19T00:00:00"/>
    <d v="1899-12-30T23:37:04"/>
    <x v="0"/>
    <x v="0"/>
    <x v="8"/>
    <x v="3"/>
    <x v="5287"/>
    <n v="1"/>
  </r>
  <r>
    <n v="843561"/>
    <d v="2014-08-01T00:00:00"/>
    <d v="1899-12-30T07:33:09"/>
    <x v="0"/>
    <x v="0"/>
    <x v="1"/>
    <x v="12"/>
    <x v="5288"/>
    <n v="1"/>
  </r>
  <r>
    <n v="881883"/>
    <d v="2014-08-25T00:00:00"/>
    <d v="1899-12-30T10:23:43"/>
    <x v="0"/>
    <x v="0"/>
    <x v="1"/>
    <x v="12"/>
    <x v="5289"/>
    <n v="1"/>
  </r>
  <r>
    <n v="747976"/>
    <d v="2014-07-23T00:00:00"/>
    <d v="1899-12-30T09:51:43"/>
    <x v="0"/>
    <x v="0"/>
    <x v="0"/>
    <x v="0"/>
    <x v="5290"/>
    <n v="1"/>
  </r>
  <r>
    <n v="436683"/>
    <d v="2014-08-09T00:00:00"/>
    <d v="1899-12-30T10:21:58"/>
    <x v="0"/>
    <x v="0"/>
    <x v="2"/>
    <x v="3"/>
    <x v="5291"/>
    <n v="1"/>
  </r>
  <r>
    <n v="962443"/>
    <d v="2014-08-02T00:00:00"/>
    <d v="1899-12-30T05:21:32"/>
    <x v="0"/>
    <x v="0"/>
    <x v="1"/>
    <x v="1"/>
    <x v="5292"/>
    <n v="1"/>
  </r>
  <r>
    <n v="258763"/>
    <d v="2014-07-29T00:00:00"/>
    <d v="1899-12-30T16:16:53"/>
    <x v="0"/>
    <x v="1"/>
    <x v="4"/>
    <x v="12"/>
    <x v="5293"/>
    <n v="1"/>
  </r>
  <r>
    <n v="300098"/>
    <d v="2014-07-25T00:00:00"/>
    <d v="1899-12-30T09:32:30"/>
    <x v="0"/>
    <x v="1"/>
    <x v="3"/>
    <x v="1"/>
    <x v="3205"/>
    <n v="1"/>
  </r>
  <r>
    <n v="108214"/>
    <d v="2014-08-29T00:00:00"/>
    <d v="1899-12-30T13:04:56"/>
    <x v="0"/>
    <x v="1"/>
    <x v="0"/>
    <x v="8"/>
    <x v="5294"/>
    <n v="1"/>
  </r>
  <r>
    <n v="845846"/>
    <d v="2014-08-01T00:00:00"/>
    <d v="1899-12-30T15:18:44"/>
    <x v="1"/>
    <x v="0"/>
    <x v="1"/>
    <x v="7"/>
    <x v="5295"/>
    <n v="0"/>
  </r>
  <r>
    <n v="17527"/>
    <d v="2014-08-05T00:00:00"/>
    <d v="1899-12-30T09:56:02"/>
    <x v="0"/>
    <x v="0"/>
    <x v="2"/>
    <x v="12"/>
    <x v="5296"/>
    <n v="1"/>
  </r>
  <r>
    <n v="559672"/>
    <d v="2014-07-22T00:00:00"/>
    <d v="1899-12-30T09:00:27"/>
    <x v="1"/>
    <x v="1"/>
    <x v="0"/>
    <x v="12"/>
    <x v="5297"/>
    <n v="0"/>
  </r>
  <r>
    <n v="728382"/>
    <d v="2014-07-22T00:00:00"/>
    <d v="1899-12-30T09:03:22"/>
    <x v="0"/>
    <x v="0"/>
    <x v="0"/>
    <x v="12"/>
    <x v="5298"/>
    <n v="1"/>
  </r>
  <r>
    <n v="774559"/>
    <d v="2014-07-22T00:00:00"/>
    <d v="1899-12-30T09:04:47"/>
    <x v="0"/>
    <x v="1"/>
    <x v="0"/>
    <x v="12"/>
    <x v="5299"/>
    <n v="1"/>
  </r>
  <r>
    <n v="282211"/>
    <d v="2014-07-29T00:00:00"/>
    <d v="1899-12-30T11:10:33"/>
    <x v="0"/>
    <x v="0"/>
    <x v="0"/>
    <x v="12"/>
    <x v="5300"/>
    <n v="1"/>
  </r>
  <r>
    <n v="851128"/>
    <d v="2014-07-29T00:00:00"/>
    <d v="1899-12-30T11:10:56"/>
    <x v="0"/>
    <x v="0"/>
    <x v="0"/>
    <x v="12"/>
    <x v="5301"/>
    <n v="1"/>
  </r>
  <r>
    <n v="94588"/>
    <d v="2014-08-30T00:00:00"/>
    <d v="1899-12-30T18:00:29"/>
    <x v="0"/>
    <x v="1"/>
    <x v="3"/>
    <x v="5"/>
    <x v="5302"/>
    <n v="1"/>
  </r>
  <r>
    <n v="829158"/>
    <d v="2014-08-30T00:00:00"/>
    <d v="1899-12-30T18:01:02"/>
    <x v="1"/>
    <x v="1"/>
    <x v="3"/>
    <x v="5"/>
    <x v="5303"/>
    <n v="0"/>
  </r>
  <r>
    <n v="632223"/>
    <d v="2014-08-11T00:00:00"/>
    <d v="1899-12-30T09:31:40"/>
    <x v="0"/>
    <x v="1"/>
    <x v="1"/>
    <x v="1"/>
    <x v="5304"/>
    <n v="1"/>
  </r>
  <r>
    <n v="355422"/>
    <d v="2014-07-27T00:00:00"/>
    <d v="1899-12-30T11:09:01"/>
    <x v="0"/>
    <x v="1"/>
    <x v="3"/>
    <x v="6"/>
    <x v="5305"/>
    <n v="1"/>
  </r>
  <r>
    <n v="752453"/>
    <d v="2014-07-27T00:00:00"/>
    <d v="1899-12-30T11:10:24"/>
    <x v="0"/>
    <x v="1"/>
    <x v="3"/>
    <x v="6"/>
    <x v="5306"/>
    <n v="1"/>
  </r>
  <r>
    <n v="241960"/>
    <d v="2014-08-14T00:00:00"/>
    <d v="1899-12-30T14:33:03"/>
    <x v="1"/>
    <x v="1"/>
    <x v="3"/>
    <x v="6"/>
    <x v="5307"/>
    <n v="0"/>
  </r>
  <r>
    <n v="844241"/>
    <d v="2014-08-22T00:00:00"/>
    <d v="1899-12-30T08:01:52"/>
    <x v="1"/>
    <x v="1"/>
    <x v="3"/>
    <x v="6"/>
    <x v="5308"/>
    <n v="0"/>
  </r>
  <r>
    <n v="477354"/>
    <d v="2014-08-19T00:00:00"/>
    <d v="1899-12-30T09:31:56"/>
    <x v="1"/>
    <x v="1"/>
    <x v="3"/>
    <x v="6"/>
    <x v="5309"/>
    <n v="0"/>
  </r>
  <r>
    <n v="716859"/>
    <d v="2014-08-22T00:00:00"/>
    <d v="1899-12-30T16:05:10"/>
    <x v="0"/>
    <x v="1"/>
    <x v="3"/>
    <x v="6"/>
    <x v="5310"/>
    <n v="1"/>
  </r>
  <r>
    <n v="230535"/>
    <d v="2014-08-22T00:00:00"/>
    <d v="1899-12-30T16:05:40"/>
    <x v="0"/>
    <x v="1"/>
    <x v="3"/>
    <x v="6"/>
    <x v="5311"/>
    <n v="1"/>
  </r>
  <r>
    <n v="545979"/>
    <d v="2014-08-22T00:00:00"/>
    <d v="1899-12-30T16:07:05"/>
    <x v="1"/>
    <x v="1"/>
    <x v="3"/>
    <x v="6"/>
    <x v="5312"/>
    <n v="0"/>
  </r>
  <r>
    <n v="861702"/>
    <d v="2014-08-22T00:00:00"/>
    <d v="1899-12-30T16:08:21"/>
    <x v="0"/>
    <x v="1"/>
    <x v="3"/>
    <x v="6"/>
    <x v="5313"/>
    <n v="1"/>
  </r>
  <r>
    <n v="62115"/>
    <d v="2014-08-22T00:00:00"/>
    <d v="1899-12-30T16:08:44"/>
    <x v="0"/>
    <x v="1"/>
    <x v="3"/>
    <x v="6"/>
    <x v="5314"/>
    <n v="1"/>
  </r>
  <r>
    <n v="449773"/>
    <d v="2014-08-22T00:00:00"/>
    <d v="1899-12-30T16:09:20"/>
    <x v="0"/>
    <x v="1"/>
    <x v="3"/>
    <x v="6"/>
    <x v="5315"/>
    <n v="1"/>
  </r>
  <r>
    <n v="293874"/>
    <d v="2014-08-22T00:00:00"/>
    <d v="1899-12-30T16:09:49"/>
    <x v="0"/>
    <x v="1"/>
    <x v="3"/>
    <x v="6"/>
    <x v="5316"/>
    <n v="1"/>
  </r>
  <r>
    <n v="236738"/>
    <d v="2014-08-29T00:00:00"/>
    <d v="1899-12-30T14:57:33"/>
    <x v="0"/>
    <x v="0"/>
    <x v="8"/>
    <x v="12"/>
    <x v="5317"/>
    <n v="1"/>
  </r>
  <r>
    <n v="98075"/>
    <d v="2014-07-29T00:00:00"/>
    <d v="1899-12-30T09:31:34"/>
    <x v="0"/>
    <x v="0"/>
    <x v="0"/>
    <x v="3"/>
    <x v="5318"/>
    <n v="1"/>
  </r>
  <r>
    <n v="329299"/>
    <d v="2014-07-29T00:00:00"/>
    <d v="1899-12-30T09:32:28"/>
    <x v="0"/>
    <x v="0"/>
    <x v="0"/>
    <x v="3"/>
    <x v="5319"/>
    <n v="1"/>
  </r>
  <r>
    <n v="449558"/>
    <d v="2014-07-29T00:00:00"/>
    <d v="1899-12-30T09:35:04"/>
    <x v="0"/>
    <x v="0"/>
    <x v="0"/>
    <x v="3"/>
    <x v="5320"/>
    <n v="1"/>
  </r>
  <r>
    <n v="860916"/>
    <d v="2014-08-06T00:00:00"/>
    <d v="1899-12-30T09:31:19"/>
    <x v="0"/>
    <x v="0"/>
    <x v="5"/>
    <x v="3"/>
    <x v="5321"/>
    <n v="1"/>
  </r>
  <r>
    <n v="408498"/>
    <d v="2014-08-08T00:00:00"/>
    <d v="1899-12-30T11:26:24"/>
    <x v="0"/>
    <x v="1"/>
    <x v="5"/>
    <x v="3"/>
    <x v="5322"/>
    <n v="1"/>
  </r>
  <r>
    <n v="70151"/>
    <d v="2014-08-13T00:00:00"/>
    <d v="1899-12-30T16:03:33"/>
    <x v="0"/>
    <x v="1"/>
    <x v="5"/>
    <x v="3"/>
    <x v="5323"/>
    <n v="1"/>
  </r>
  <r>
    <n v="637404"/>
    <d v="2014-08-13T00:00:00"/>
    <d v="1899-12-30T16:06:11"/>
    <x v="0"/>
    <x v="1"/>
    <x v="5"/>
    <x v="3"/>
    <x v="5324"/>
    <n v="1"/>
  </r>
  <r>
    <n v="696668"/>
    <d v="2014-07-26T00:00:00"/>
    <d v="1899-12-30T19:50:49"/>
    <x v="0"/>
    <x v="0"/>
    <x v="1"/>
    <x v="8"/>
    <x v="5325"/>
    <n v="1"/>
  </r>
  <r>
    <n v="27195"/>
    <d v="2014-07-23T00:00:00"/>
    <d v="1899-12-30T09:32:58"/>
    <x v="1"/>
    <x v="0"/>
    <x v="1"/>
    <x v="8"/>
    <x v="5326"/>
    <n v="0"/>
  </r>
  <r>
    <n v="289399"/>
    <d v="2014-08-01T00:00:00"/>
    <d v="1899-12-30T16:29:09"/>
    <x v="0"/>
    <x v="0"/>
    <x v="1"/>
    <x v="8"/>
    <x v="5327"/>
    <n v="1"/>
  </r>
  <r>
    <n v="237069"/>
    <d v="2014-08-16T00:00:00"/>
    <d v="1899-12-30T16:06:56"/>
    <x v="1"/>
    <x v="0"/>
    <x v="1"/>
    <x v="8"/>
    <x v="4216"/>
    <n v="0"/>
  </r>
  <r>
    <n v="15315"/>
    <d v="2014-08-20T00:00:00"/>
    <d v="1899-12-30T11:14:03"/>
    <x v="0"/>
    <x v="1"/>
    <x v="1"/>
    <x v="8"/>
    <x v="5328"/>
    <n v="1"/>
  </r>
  <r>
    <n v="83737"/>
    <d v="2014-08-20T00:00:00"/>
    <d v="1899-12-30T11:12:36"/>
    <x v="0"/>
    <x v="2"/>
    <x v="1"/>
    <x v="8"/>
    <x v="5329"/>
    <n v="1"/>
  </r>
  <r>
    <n v="533925"/>
    <d v="2014-08-26T00:00:00"/>
    <d v="1899-12-30T12:16:40"/>
    <x v="0"/>
    <x v="0"/>
    <x v="1"/>
    <x v="8"/>
    <x v="5330"/>
    <n v="1"/>
  </r>
  <r>
    <n v="96361"/>
    <d v="2014-08-26T00:00:00"/>
    <d v="1899-12-30T12:21:09"/>
    <x v="0"/>
    <x v="0"/>
    <x v="1"/>
    <x v="8"/>
    <x v="5331"/>
    <n v="1"/>
  </r>
  <r>
    <n v="854129"/>
    <d v="2014-08-26T00:00:00"/>
    <d v="1899-12-30T12:22:03"/>
    <x v="0"/>
    <x v="0"/>
    <x v="1"/>
    <x v="8"/>
    <x v="5332"/>
    <n v="1"/>
  </r>
  <r>
    <n v="800904"/>
    <d v="2014-08-26T00:00:00"/>
    <d v="1899-12-30T12:16:41"/>
    <x v="0"/>
    <x v="2"/>
    <x v="1"/>
    <x v="8"/>
    <x v="5333"/>
    <n v="1"/>
  </r>
  <r>
    <n v="569891"/>
    <d v="2014-08-27T00:00:00"/>
    <d v="1899-12-30T15:35:08"/>
    <x v="0"/>
    <x v="0"/>
    <x v="1"/>
    <x v="8"/>
    <x v="5334"/>
    <n v="1"/>
  </r>
  <r>
    <n v="831300"/>
    <d v="2014-07-17T00:00:00"/>
    <d v="1899-12-30T09:31:49"/>
    <x v="0"/>
    <x v="1"/>
    <x v="3"/>
    <x v="8"/>
    <x v="5335"/>
    <n v="1"/>
  </r>
  <r>
    <n v="782875"/>
    <d v="2014-08-01T00:00:00"/>
    <d v="1899-12-30T07:47:53"/>
    <x v="0"/>
    <x v="1"/>
    <x v="3"/>
    <x v="8"/>
    <x v="5336"/>
    <n v="1"/>
  </r>
  <r>
    <n v="634766"/>
    <d v="2014-08-23T00:00:00"/>
    <d v="1899-12-30T17:48:20"/>
    <x v="0"/>
    <x v="1"/>
    <x v="1"/>
    <x v="1"/>
    <x v="5337"/>
    <n v="1"/>
  </r>
  <r>
    <n v="118038"/>
    <d v="2014-07-24T00:00:00"/>
    <d v="1899-12-30T16:44:06"/>
    <x v="0"/>
    <x v="0"/>
    <x v="1"/>
    <x v="1"/>
    <x v="5338"/>
    <n v="1"/>
  </r>
  <r>
    <n v="534433"/>
    <d v="2014-07-24T00:00:00"/>
    <d v="1899-12-30T16:45:10"/>
    <x v="0"/>
    <x v="0"/>
    <x v="1"/>
    <x v="1"/>
    <x v="5339"/>
    <n v="1"/>
  </r>
  <r>
    <n v="623706"/>
    <d v="2014-07-26T00:00:00"/>
    <d v="1899-12-30T09:53:21"/>
    <x v="0"/>
    <x v="1"/>
    <x v="1"/>
    <x v="1"/>
    <x v="5340"/>
    <n v="1"/>
  </r>
  <r>
    <n v="181703"/>
    <d v="2014-07-26T00:00:00"/>
    <d v="1899-12-30T09:53:18"/>
    <x v="0"/>
    <x v="2"/>
    <x v="1"/>
    <x v="1"/>
    <x v="5341"/>
    <n v="1"/>
  </r>
  <r>
    <n v="111469"/>
    <d v="2014-07-30T00:00:00"/>
    <d v="1899-12-30T09:49:26"/>
    <x v="0"/>
    <x v="1"/>
    <x v="1"/>
    <x v="1"/>
    <x v="5342"/>
    <n v="1"/>
  </r>
  <r>
    <n v="910075"/>
    <d v="2014-08-05T00:00:00"/>
    <d v="1899-12-30T18:47:44"/>
    <x v="0"/>
    <x v="1"/>
    <x v="1"/>
    <x v="1"/>
    <x v="5343"/>
    <n v="1"/>
  </r>
  <r>
    <n v="170666"/>
    <d v="2014-07-11T00:00:00"/>
    <d v="1899-12-30T09:32:23"/>
    <x v="1"/>
    <x v="1"/>
    <x v="6"/>
    <x v="1"/>
    <x v="5344"/>
    <n v="0"/>
  </r>
  <r>
    <n v="312655"/>
    <d v="2014-08-29T00:00:00"/>
    <d v="1899-12-30T09:33:57"/>
    <x v="0"/>
    <x v="1"/>
    <x v="1"/>
    <x v="12"/>
    <x v="4114"/>
    <n v="1"/>
  </r>
  <r>
    <n v="634674"/>
    <d v="2014-07-31T00:00:00"/>
    <d v="1899-12-30T03:04:14"/>
    <x v="0"/>
    <x v="0"/>
    <x v="8"/>
    <x v="1"/>
    <x v="5345"/>
    <n v="1"/>
  </r>
  <r>
    <n v="574495"/>
    <d v="2014-07-31T00:00:00"/>
    <d v="1899-12-30T03:05:09"/>
    <x v="0"/>
    <x v="0"/>
    <x v="8"/>
    <x v="1"/>
    <x v="5346"/>
    <n v="1"/>
  </r>
  <r>
    <n v="795229"/>
    <d v="2014-08-02T00:00:00"/>
    <d v="1899-12-30T18:30:52"/>
    <x v="0"/>
    <x v="0"/>
    <x v="2"/>
    <x v="1"/>
    <x v="5347"/>
    <n v="1"/>
  </r>
  <r>
    <n v="101339"/>
    <d v="2014-08-03T00:00:00"/>
    <d v="1899-12-30T09:18:11"/>
    <x v="0"/>
    <x v="0"/>
    <x v="1"/>
    <x v="12"/>
    <x v="5348"/>
    <n v="1"/>
  </r>
  <r>
    <n v="964866"/>
    <d v="2014-08-03T00:00:00"/>
    <d v="1899-12-30T09:15:56"/>
    <x v="1"/>
    <x v="2"/>
    <x v="1"/>
    <x v="12"/>
    <x v="5349"/>
    <n v="0"/>
  </r>
  <r>
    <n v="602766"/>
    <d v="2014-08-16T00:00:00"/>
    <d v="1899-12-30T16:04:34"/>
    <x v="0"/>
    <x v="0"/>
    <x v="1"/>
    <x v="12"/>
    <x v="3167"/>
    <n v="1"/>
  </r>
  <r>
    <n v="544249"/>
    <d v="2014-08-11T00:00:00"/>
    <d v="1899-12-30T07:57:49"/>
    <x v="0"/>
    <x v="1"/>
    <x v="1"/>
    <x v="12"/>
    <x v="5350"/>
    <n v="1"/>
  </r>
  <r>
    <n v="181724"/>
    <d v="2014-07-22T00:00:00"/>
    <d v="1899-12-30T09:31:50"/>
    <x v="0"/>
    <x v="0"/>
    <x v="5"/>
    <x v="1"/>
    <x v="5351"/>
    <n v="1"/>
  </r>
  <r>
    <n v="491865"/>
    <d v="2014-08-12T00:00:00"/>
    <d v="1899-12-30T09:31:53"/>
    <x v="0"/>
    <x v="1"/>
    <x v="5"/>
    <x v="1"/>
    <x v="2998"/>
    <n v="1"/>
  </r>
  <r>
    <n v="994547"/>
    <d v="2014-07-22T00:00:00"/>
    <d v="1899-12-30T09:31:23"/>
    <x v="1"/>
    <x v="0"/>
    <x v="1"/>
    <x v="12"/>
    <x v="5352"/>
    <n v="0"/>
  </r>
  <r>
    <n v="472159"/>
    <d v="2014-07-22T00:00:00"/>
    <d v="1899-12-30T09:37:53"/>
    <x v="0"/>
    <x v="0"/>
    <x v="1"/>
    <x v="12"/>
    <x v="5353"/>
    <n v="1"/>
  </r>
  <r>
    <n v="214831"/>
    <d v="2014-07-22T00:00:00"/>
    <d v="1899-12-30T09:32:27"/>
    <x v="0"/>
    <x v="1"/>
    <x v="1"/>
    <x v="12"/>
    <x v="5354"/>
    <n v="1"/>
  </r>
  <r>
    <n v="469291"/>
    <d v="2014-08-15T00:00:00"/>
    <d v="1899-12-30T17:32:26"/>
    <x v="0"/>
    <x v="1"/>
    <x v="1"/>
    <x v="12"/>
    <x v="5355"/>
    <n v="1"/>
  </r>
  <r>
    <n v="520857"/>
    <d v="2014-08-21T00:00:00"/>
    <d v="1899-12-30T16:04:05"/>
    <x v="0"/>
    <x v="2"/>
    <x v="1"/>
    <x v="12"/>
    <x v="5356"/>
    <n v="1"/>
  </r>
  <r>
    <n v="70068"/>
    <d v="2014-08-27T00:00:00"/>
    <d v="1899-12-30T19:50:23"/>
    <x v="0"/>
    <x v="0"/>
    <x v="1"/>
    <x v="12"/>
    <x v="1901"/>
    <n v="1"/>
  </r>
  <r>
    <n v="469233"/>
    <d v="2014-08-26T00:00:00"/>
    <d v="1899-12-30T09:31:21"/>
    <x v="0"/>
    <x v="0"/>
    <x v="0"/>
    <x v="6"/>
    <x v="5357"/>
    <n v="1"/>
  </r>
  <r>
    <n v="592432"/>
    <d v="2014-08-28T00:00:00"/>
    <d v="1899-12-30T14:35:38"/>
    <x v="0"/>
    <x v="0"/>
    <x v="0"/>
    <x v="6"/>
    <x v="5358"/>
    <n v="1"/>
  </r>
  <r>
    <n v="576494"/>
    <d v="2014-08-28T00:00:00"/>
    <d v="1899-12-30T18:28:52"/>
    <x v="0"/>
    <x v="0"/>
    <x v="0"/>
    <x v="6"/>
    <x v="5359"/>
    <n v="1"/>
  </r>
  <r>
    <n v="910136"/>
    <d v="2014-08-28T00:00:00"/>
    <d v="1899-12-30T18:29:27"/>
    <x v="0"/>
    <x v="1"/>
    <x v="0"/>
    <x v="6"/>
    <x v="4825"/>
    <n v="1"/>
  </r>
  <r>
    <n v="986428"/>
    <d v="2014-08-27T00:00:00"/>
    <d v="1899-12-30T09:31:21"/>
    <x v="0"/>
    <x v="0"/>
    <x v="1"/>
    <x v="1"/>
    <x v="5360"/>
    <n v="1"/>
  </r>
  <r>
    <n v="930316"/>
    <d v="2014-08-27T00:00:00"/>
    <d v="1899-12-30T21:25:57"/>
    <x v="1"/>
    <x v="0"/>
    <x v="1"/>
    <x v="1"/>
    <x v="5361"/>
    <n v="0"/>
  </r>
  <r>
    <n v="34301"/>
    <d v="2014-08-27T00:00:00"/>
    <d v="1899-12-30T21:27:55"/>
    <x v="1"/>
    <x v="0"/>
    <x v="1"/>
    <x v="1"/>
    <x v="3226"/>
    <n v="0"/>
  </r>
  <r>
    <n v="203823"/>
    <d v="2014-08-27T00:00:00"/>
    <d v="1899-12-30T21:26:46"/>
    <x v="0"/>
    <x v="1"/>
    <x v="1"/>
    <x v="1"/>
    <x v="5362"/>
    <n v="1"/>
  </r>
  <r>
    <n v="609607"/>
    <d v="2014-08-06T00:00:00"/>
    <d v="1899-12-30T09:32:32"/>
    <x v="0"/>
    <x v="0"/>
    <x v="6"/>
    <x v="6"/>
    <x v="5363"/>
    <n v="1"/>
  </r>
  <r>
    <n v="580000"/>
    <d v="2014-07-23T00:00:00"/>
    <d v="1899-12-30T09:31:16"/>
    <x v="0"/>
    <x v="0"/>
    <x v="0"/>
    <x v="0"/>
    <x v="3558"/>
    <n v="1"/>
  </r>
  <r>
    <n v="968762"/>
    <d v="2014-08-11T00:00:00"/>
    <d v="1899-12-30T15:53:17"/>
    <x v="0"/>
    <x v="0"/>
    <x v="6"/>
    <x v="7"/>
    <x v="5364"/>
    <n v="1"/>
  </r>
  <r>
    <n v="653469"/>
    <d v="2014-08-11T00:00:00"/>
    <d v="1899-12-30T15:54:23"/>
    <x v="0"/>
    <x v="1"/>
    <x v="6"/>
    <x v="7"/>
    <x v="5365"/>
    <n v="1"/>
  </r>
  <r>
    <n v="246856"/>
    <d v="2014-07-31T00:00:00"/>
    <d v="1899-12-30T09:34:03"/>
    <x v="0"/>
    <x v="1"/>
    <x v="0"/>
    <x v="8"/>
    <x v="3257"/>
    <n v="1"/>
  </r>
  <r>
    <n v="631532"/>
    <d v="2014-07-29T00:00:00"/>
    <d v="1899-12-30T17:32:10"/>
    <x v="0"/>
    <x v="1"/>
    <x v="2"/>
    <x v="5"/>
    <x v="5366"/>
    <n v="1"/>
  </r>
  <r>
    <n v="856783"/>
    <d v="2014-07-29T00:00:00"/>
    <d v="1899-12-30T17:32:41"/>
    <x v="1"/>
    <x v="1"/>
    <x v="2"/>
    <x v="5"/>
    <x v="5367"/>
    <n v="0"/>
  </r>
  <r>
    <n v="294317"/>
    <d v="2014-07-29T00:00:00"/>
    <d v="1899-12-30T17:33:33"/>
    <x v="1"/>
    <x v="1"/>
    <x v="2"/>
    <x v="5"/>
    <x v="5368"/>
    <n v="0"/>
  </r>
  <r>
    <n v="471224"/>
    <d v="2014-07-30T00:00:00"/>
    <d v="1899-12-30T16:08:14"/>
    <x v="0"/>
    <x v="0"/>
    <x v="2"/>
    <x v="5"/>
    <x v="5369"/>
    <n v="1"/>
  </r>
  <r>
    <n v="524337"/>
    <d v="2014-07-24T00:00:00"/>
    <d v="1899-12-30T09:31:51"/>
    <x v="0"/>
    <x v="0"/>
    <x v="2"/>
    <x v="1"/>
    <x v="5370"/>
    <n v="1"/>
  </r>
  <r>
    <n v="946203"/>
    <d v="2014-07-30T00:00:00"/>
    <d v="1899-12-30T04:06:51"/>
    <x v="0"/>
    <x v="1"/>
    <x v="2"/>
    <x v="1"/>
    <x v="5371"/>
    <n v="1"/>
  </r>
  <r>
    <n v="519413"/>
    <d v="2014-07-30T00:00:00"/>
    <d v="1899-12-30T04:07:52"/>
    <x v="0"/>
    <x v="0"/>
    <x v="2"/>
    <x v="1"/>
    <x v="5372"/>
    <n v="1"/>
  </r>
  <r>
    <n v="481753"/>
    <d v="2014-07-30T00:00:00"/>
    <d v="1899-12-30T09:24:23"/>
    <x v="0"/>
    <x v="1"/>
    <x v="2"/>
    <x v="1"/>
    <x v="5373"/>
    <n v="1"/>
  </r>
  <r>
    <n v="218458"/>
    <d v="2014-08-05T00:00:00"/>
    <d v="1899-12-30T11:22:07"/>
    <x v="0"/>
    <x v="0"/>
    <x v="2"/>
    <x v="1"/>
    <x v="5374"/>
    <n v="1"/>
  </r>
  <r>
    <n v="309231"/>
    <d v="2014-08-05T00:00:00"/>
    <d v="1899-12-30T11:23:09"/>
    <x v="0"/>
    <x v="0"/>
    <x v="2"/>
    <x v="1"/>
    <x v="5375"/>
    <n v="1"/>
  </r>
  <r>
    <n v="282766"/>
    <d v="2014-08-28T00:00:00"/>
    <d v="1899-12-30T16:50:25"/>
    <x v="0"/>
    <x v="0"/>
    <x v="0"/>
    <x v="6"/>
    <x v="5376"/>
    <n v="1"/>
  </r>
  <r>
    <n v="55764"/>
    <d v="2014-08-08T00:00:00"/>
    <d v="1899-12-30T22:27:19"/>
    <x v="0"/>
    <x v="0"/>
    <x v="2"/>
    <x v="1"/>
    <x v="5377"/>
    <n v="1"/>
  </r>
  <r>
    <n v="141436"/>
    <d v="2014-08-04T00:00:00"/>
    <d v="1899-12-30T09:33:51"/>
    <x v="0"/>
    <x v="1"/>
    <x v="2"/>
    <x v="1"/>
    <x v="5378"/>
    <n v="1"/>
  </r>
  <r>
    <n v="934067"/>
    <d v="2014-08-04T00:00:00"/>
    <d v="1899-12-30T09:35:46"/>
    <x v="0"/>
    <x v="1"/>
    <x v="2"/>
    <x v="1"/>
    <x v="5379"/>
    <n v="1"/>
  </r>
  <r>
    <n v="839964"/>
    <d v="2014-08-04T00:00:00"/>
    <d v="1899-12-30T09:33:23"/>
    <x v="0"/>
    <x v="1"/>
    <x v="2"/>
    <x v="1"/>
    <x v="5380"/>
    <n v="1"/>
  </r>
  <r>
    <n v="850081"/>
    <d v="2014-08-06T00:00:00"/>
    <d v="1899-12-30T18:54:44"/>
    <x v="0"/>
    <x v="0"/>
    <x v="2"/>
    <x v="1"/>
    <x v="5381"/>
    <n v="1"/>
  </r>
  <r>
    <n v="55168"/>
    <d v="2014-08-15T00:00:00"/>
    <d v="1899-12-30T10:05:13"/>
    <x v="1"/>
    <x v="0"/>
    <x v="2"/>
    <x v="1"/>
    <x v="5382"/>
    <n v="0"/>
  </r>
  <r>
    <n v="543245"/>
    <d v="2014-08-15T00:00:00"/>
    <d v="1899-12-30T10:05:47"/>
    <x v="0"/>
    <x v="1"/>
    <x v="2"/>
    <x v="1"/>
    <x v="5383"/>
    <n v="1"/>
  </r>
  <r>
    <n v="322454"/>
    <d v="2014-08-15T00:00:00"/>
    <d v="1899-12-30T10:07:52"/>
    <x v="0"/>
    <x v="0"/>
    <x v="2"/>
    <x v="1"/>
    <x v="5384"/>
    <n v="1"/>
  </r>
  <r>
    <n v="20989"/>
    <d v="2014-08-11T00:00:00"/>
    <d v="1899-12-30T09:32:13"/>
    <x v="0"/>
    <x v="1"/>
    <x v="0"/>
    <x v="12"/>
    <x v="5385"/>
    <n v="1"/>
  </r>
  <r>
    <n v="800047"/>
    <d v="2014-08-07T00:00:00"/>
    <d v="1899-12-30T07:27:49"/>
    <x v="0"/>
    <x v="1"/>
    <x v="2"/>
    <x v="12"/>
    <x v="5386"/>
    <n v="1"/>
  </r>
  <r>
    <n v="467278"/>
    <d v="2014-08-07T00:00:00"/>
    <d v="1899-12-30T07:29:22"/>
    <x v="0"/>
    <x v="0"/>
    <x v="2"/>
    <x v="12"/>
    <x v="5387"/>
    <n v="1"/>
  </r>
  <r>
    <n v="280940"/>
    <d v="2014-08-07T00:00:00"/>
    <d v="1899-12-30T07:30:34"/>
    <x v="1"/>
    <x v="0"/>
    <x v="2"/>
    <x v="12"/>
    <x v="5388"/>
    <n v="0"/>
  </r>
  <r>
    <n v="981779"/>
    <d v="2014-08-12T00:00:00"/>
    <d v="1899-12-30T21:56:12"/>
    <x v="0"/>
    <x v="0"/>
    <x v="1"/>
    <x v="6"/>
    <x v="5389"/>
    <n v="1"/>
  </r>
  <r>
    <n v="541258"/>
    <d v="2014-08-07T00:00:00"/>
    <d v="1899-12-30T16:22:36"/>
    <x v="0"/>
    <x v="0"/>
    <x v="6"/>
    <x v="5"/>
    <x v="5390"/>
    <n v="1"/>
  </r>
  <r>
    <n v="763252"/>
    <d v="2014-08-19T00:00:00"/>
    <d v="1899-12-30T09:32:01"/>
    <x v="0"/>
    <x v="0"/>
    <x v="1"/>
    <x v="6"/>
    <x v="5391"/>
    <n v="1"/>
  </r>
  <r>
    <n v="576187"/>
    <d v="2014-08-07T00:00:00"/>
    <d v="1899-12-30T08:55:46"/>
    <x v="0"/>
    <x v="0"/>
    <x v="8"/>
    <x v="3"/>
    <x v="5392"/>
    <n v="1"/>
  </r>
  <r>
    <n v="608018"/>
    <d v="2014-08-21T00:00:00"/>
    <d v="1899-12-30T09:33:00"/>
    <x v="0"/>
    <x v="1"/>
    <x v="3"/>
    <x v="12"/>
    <x v="5393"/>
    <n v="1"/>
  </r>
  <r>
    <n v="438895"/>
    <d v="2014-08-21T00:00:00"/>
    <d v="1899-12-30T09:34:24"/>
    <x v="0"/>
    <x v="1"/>
    <x v="3"/>
    <x v="12"/>
    <x v="5394"/>
    <n v="1"/>
  </r>
  <r>
    <n v="649743"/>
    <d v="2014-08-14T00:00:00"/>
    <d v="1899-12-30T09:31:25"/>
    <x v="0"/>
    <x v="0"/>
    <x v="1"/>
    <x v="12"/>
    <x v="5395"/>
    <n v="1"/>
  </r>
  <r>
    <n v="114306"/>
    <d v="2014-08-15T00:00:00"/>
    <d v="1899-12-30T09:32:07"/>
    <x v="0"/>
    <x v="0"/>
    <x v="1"/>
    <x v="8"/>
    <x v="5396"/>
    <n v="1"/>
  </r>
  <r>
    <n v="948487"/>
    <d v="2014-08-11T00:00:00"/>
    <d v="1899-12-30T09:32:25"/>
    <x v="0"/>
    <x v="1"/>
    <x v="0"/>
    <x v="3"/>
    <x v="5397"/>
    <n v="1"/>
  </r>
  <r>
    <n v="496594"/>
    <d v="2014-08-04T00:00:00"/>
    <d v="1899-12-30T09:31:35"/>
    <x v="0"/>
    <x v="0"/>
    <x v="0"/>
    <x v="1"/>
    <x v="5398"/>
    <n v="1"/>
  </r>
  <r>
    <n v="400371"/>
    <d v="2014-08-08T00:00:00"/>
    <d v="1899-12-30T19:27:26"/>
    <x v="0"/>
    <x v="0"/>
    <x v="6"/>
    <x v="12"/>
    <x v="5399"/>
    <n v="1"/>
  </r>
  <r>
    <n v="440318"/>
    <d v="2014-08-08T00:00:00"/>
    <d v="1899-12-30T19:27:04"/>
    <x v="0"/>
    <x v="1"/>
    <x v="6"/>
    <x v="12"/>
    <x v="5400"/>
    <n v="1"/>
  </r>
  <r>
    <n v="937905"/>
    <d v="2014-08-08T00:00:00"/>
    <d v="1899-12-30T19:29:15"/>
    <x v="0"/>
    <x v="1"/>
    <x v="6"/>
    <x v="12"/>
    <x v="5401"/>
    <n v="1"/>
  </r>
  <r>
    <n v="538330"/>
    <d v="2014-08-08T00:00:00"/>
    <d v="1899-12-30T09:32:34"/>
    <x v="0"/>
    <x v="1"/>
    <x v="1"/>
    <x v="3"/>
    <x v="5402"/>
    <n v="1"/>
  </r>
  <r>
    <n v="320458"/>
    <d v="2014-08-08T00:00:00"/>
    <d v="1899-12-30T09:36:28"/>
    <x v="0"/>
    <x v="1"/>
    <x v="1"/>
    <x v="3"/>
    <x v="5403"/>
    <n v="1"/>
  </r>
  <r>
    <n v="884604"/>
    <d v="2014-08-18T00:00:00"/>
    <d v="1899-12-30T09:33:17"/>
    <x v="0"/>
    <x v="0"/>
    <x v="0"/>
    <x v="1"/>
    <x v="3549"/>
    <n v="1"/>
  </r>
  <r>
    <n v="287111"/>
    <d v="2014-08-19T00:00:00"/>
    <d v="1899-12-30T10:46:59"/>
    <x v="0"/>
    <x v="0"/>
    <x v="0"/>
    <x v="1"/>
    <x v="3797"/>
    <n v="1"/>
  </r>
  <r>
    <n v="526382"/>
    <d v="2014-08-19T00:00:00"/>
    <d v="1899-12-30T10:53:29"/>
    <x v="0"/>
    <x v="0"/>
    <x v="0"/>
    <x v="1"/>
    <x v="1329"/>
    <n v="1"/>
  </r>
  <r>
    <n v="750015"/>
    <d v="2014-08-19T00:00:00"/>
    <d v="1899-12-30T10:54:18"/>
    <x v="0"/>
    <x v="0"/>
    <x v="0"/>
    <x v="1"/>
    <x v="5404"/>
    <n v="1"/>
  </r>
  <r>
    <n v="820910"/>
    <d v="2014-08-22T00:00:00"/>
    <d v="1899-12-30T07:07:10"/>
    <x v="0"/>
    <x v="0"/>
    <x v="0"/>
    <x v="1"/>
    <x v="5405"/>
    <n v="1"/>
  </r>
  <r>
    <n v="121878"/>
    <d v="2014-08-11T00:00:00"/>
    <d v="1899-12-30T09:31:55"/>
    <x v="0"/>
    <x v="1"/>
    <x v="2"/>
    <x v="8"/>
    <x v="5406"/>
    <n v="1"/>
  </r>
  <r>
    <n v="839931"/>
    <d v="2014-08-24T00:00:00"/>
    <d v="1899-12-30T13:28:48"/>
    <x v="0"/>
    <x v="0"/>
    <x v="1"/>
    <x v="0"/>
    <x v="5407"/>
    <n v="1"/>
  </r>
  <r>
    <n v="966110"/>
    <d v="2014-08-30T00:00:00"/>
    <d v="1899-12-30T15:31:31"/>
    <x v="0"/>
    <x v="0"/>
    <x v="1"/>
    <x v="12"/>
    <x v="5408"/>
    <n v="1"/>
  </r>
  <r>
    <n v="937115"/>
    <d v="2014-08-26T00:00:00"/>
    <d v="1899-12-30T14:33:47"/>
    <x v="0"/>
    <x v="0"/>
    <x v="1"/>
    <x v="1"/>
    <x v="5409"/>
    <n v="1"/>
  </r>
  <r>
    <n v="606170"/>
    <d v="2014-08-12T00:00:00"/>
    <d v="1899-12-30T09:31:27"/>
    <x v="0"/>
    <x v="0"/>
    <x v="0"/>
    <x v="1"/>
    <x v="5410"/>
    <n v="1"/>
  </r>
  <r>
    <n v="123900"/>
    <d v="2014-08-12T00:00:00"/>
    <d v="1899-12-30T09:32:29"/>
    <x v="0"/>
    <x v="2"/>
    <x v="0"/>
    <x v="1"/>
    <x v="5411"/>
    <n v="1"/>
  </r>
  <r>
    <n v="598860"/>
    <d v="2014-08-13T00:00:00"/>
    <d v="1899-12-30T11:09:14"/>
    <x v="0"/>
    <x v="0"/>
    <x v="0"/>
    <x v="1"/>
    <x v="5412"/>
    <n v="1"/>
  </r>
  <r>
    <n v="148154"/>
    <d v="2014-08-27T00:00:00"/>
    <d v="1899-12-30T09:32:54"/>
    <x v="0"/>
    <x v="0"/>
    <x v="5"/>
    <x v="1"/>
    <x v="3142"/>
    <n v="1"/>
  </r>
  <r>
    <n v="593448"/>
    <d v="2014-08-27T00:00:00"/>
    <d v="1899-12-30T09:31:49"/>
    <x v="0"/>
    <x v="2"/>
    <x v="5"/>
    <x v="1"/>
    <x v="5413"/>
    <n v="1"/>
  </r>
  <r>
    <n v="999367"/>
    <d v="2014-08-14T00:00:00"/>
    <d v="1899-12-30T09:33:52"/>
    <x v="0"/>
    <x v="0"/>
    <x v="1"/>
    <x v="8"/>
    <x v="5414"/>
    <n v="1"/>
  </r>
  <r>
    <n v="379272"/>
    <d v="2014-08-14T00:00:00"/>
    <d v="1899-12-30T09:37:16"/>
    <x v="0"/>
    <x v="0"/>
    <x v="1"/>
    <x v="8"/>
    <x v="5415"/>
    <n v="1"/>
  </r>
  <r>
    <n v="323588"/>
    <d v="2014-08-15T00:00:00"/>
    <d v="1899-12-30T18:57:05"/>
    <x v="0"/>
    <x v="0"/>
    <x v="1"/>
    <x v="5"/>
    <x v="5416"/>
    <n v="1"/>
  </r>
  <r>
    <n v="435399"/>
    <d v="2014-08-15T00:00:00"/>
    <d v="1899-12-30T19:04:11"/>
    <x v="1"/>
    <x v="0"/>
    <x v="1"/>
    <x v="5"/>
    <x v="5417"/>
    <n v="0"/>
  </r>
  <r>
    <n v="343794"/>
    <d v="2014-08-18T00:00:00"/>
    <d v="1899-12-30T18:43:21"/>
    <x v="0"/>
    <x v="0"/>
    <x v="1"/>
    <x v="8"/>
    <x v="5418"/>
    <n v="1"/>
  </r>
  <r>
    <n v="421772"/>
    <d v="2014-08-18T00:00:00"/>
    <d v="1899-12-30T18:44:48"/>
    <x v="0"/>
    <x v="0"/>
    <x v="1"/>
    <x v="8"/>
    <x v="5419"/>
    <n v="1"/>
  </r>
  <r>
    <n v="852384"/>
    <d v="2014-08-15T00:00:00"/>
    <d v="1899-12-30T09:34:36"/>
    <x v="0"/>
    <x v="1"/>
    <x v="1"/>
    <x v="1"/>
    <x v="5420"/>
    <n v="1"/>
  </r>
  <r>
    <n v="349018"/>
    <d v="2014-08-15T00:00:00"/>
    <d v="1899-12-30T09:36:07"/>
    <x v="0"/>
    <x v="1"/>
    <x v="1"/>
    <x v="1"/>
    <x v="5421"/>
    <n v="1"/>
  </r>
  <r>
    <n v="207990"/>
    <d v="2014-08-15T00:00:00"/>
    <d v="1899-12-30T09:32:46"/>
    <x v="0"/>
    <x v="0"/>
    <x v="0"/>
    <x v="1"/>
    <x v="5422"/>
    <n v="1"/>
  </r>
  <r>
    <n v="386379"/>
    <d v="2014-08-22T00:00:00"/>
    <d v="1899-12-30T13:18:35"/>
    <x v="0"/>
    <x v="0"/>
    <x v="0"/>
    <x v="1"/>
    <x v="5423"/>
    <n v="1"/>
  </r>
  <r>
    <n v="282279"/>
    <d v="2014-08-27T00:00:00"/>
    <d v="1899-12-30T13:21:31"/>
    <x v="0"/>
    <x v="0"/>
    <x v="5"/>
    <x v="5"/>
    <x v="5424"/>
    <n v="1"/>
  </r>
  <r>
    <n v="769814"/>
    <d v="2014-08-19T00:00:00"/>
    <d v="1899-12-30T16:57:37"/>
    <x v="0"/>
    <x v="0"/>
    <x v="0"/>
    <x v="12"/>
    <x v="5425"/>
    <n v="1"/>
  </r>
  <r>
    <n v="310509"/>
    <d v="2014-08-27T00:00:00"/>
    <d v="1899-12-30T14:05:49"/>
    <x v="0"/>
    <x v="0"/>
    <x v="0"/>
    <x v="12"/>
    <x v="5426"/>
    <n v="1"/>
  </r>
  <r>
    <n v="691883"/>
    <d v="2014-08-27T00:00:00"/>
    <d v="1899-12-30T14:06:13"/>
    <x v="0"/>
    <x v="1"/>
    <x v="0"/>
    <x v="12"/>
    <x v="5427"/>
    <n v="1"/>
  </r>
  <r>
    <n v="206995"/>
    <d v="2014-08-27T00:00:00"/>
    <d v="1899-12-30T14:06:47"/>
    <x v="0"/>
    <x v="0"/>
    <x v="0"/>
    <x v="12"/>
    <x v="5428"/>
    <n v="1"/>
  </r>
  <r>
    <n v="399721"/>
    <d v="2014-08-27T00:00:00"/>
    <d v="1899-12-30T14:07:58"/>
    <x v="0"/>
    <x v="0"/>
    <x v="0"/>
    <x v="12"/>
    <x v="5429"/>
    <n v="1"/>
  </r>
  <r>
    <n v="277316"/>
    <d v="2014-08-19T00:00:00"/>
    <d v="1899-12-30T09:31:23"/>
    <x v="0"/>
    <x v="0"/>
    <x v="1"/>
    <x v="6"/>
    <x v="5430"/>
    <n v="1"/>
  </r>
  <r>
    <n v="932245"/>
    <d v="2014-08-19T00:00:00"/>
    <d v="1899-12-30T09:33:22"/>
    <x v="0"/>
    <x v="0"/>
    <x v="1"/>
    <x v="6"/>
    <x v="5431"/>
    <n v="1"/>
  </r>
  <r>
    <n v="514442"/>
    <d v="2014-08-19T00:00:00"/>
    <d v="1899-12-30T09:33:59"/>
    <x v="0"/>
    <x v="1"/>
    <x v="1"/>
    <x v="6"/>
    <x v="3171"/>
    <n v="1"/>
  </r>
  <r>
    <n v="585171"/>
    <d v="2014-08-26T00:00:00"/>
    <d v="1899-12-30T09:31:34"/>
    <x v="0"/>
    <x v="0"/>
    <x v="0"/>
    <x v="3"/>
    <x v="5432"/>
    <n v="1"/>
  </r>
  <r>
    <n v="414781"/>
    <d v="2014-08-26T00:00:00"/>
    <d v="1899-12-30T09:33:18"/>
    <x v="0"/>
    <x v="0"/>
    <x v="0"/>
    <x v="3"/>
    <x v="5433"/>
    <n v="1"/>
  </r>
  <r>
    <n v="988416"/>
    <d v="2014-08-27T00:00:00"/>
    <d v="1899-12-30T09:32:55"/>
    <x v="1"/>
    <x v="0"/>
    <x v="1"/>
    <x v="1"/>
    <x v="5434"/>
    <n v="0"/>
  </r>
  <r>
    <n v="198006"/>
    <d v="2014-08-27T00:00:00"/>
    <d v="1899-12-30T09:33:31"/>
    <x v="0"/>
    <x v="0"/>
    <x v="1"/>
    <x v="1"/>
    <x v="5435"/>
    <n v="1"/>
  </r>
  <r>
    <n v="971257"/>
    <d v="2014-08-27T00:00:00"/>
    <d v="1899-12-30T09:31:49"/>
    <x v="0"/>
    <x v="1"/>
    <x v="1"/>
    <x v="12"/>
    <x v="5436"/>
    <n v="1"/>
  </r>
  <r>
    <n v="748016"/>
    <d v="2014-08-28T00:00:00"/>
    <d v="1899-12-30T17:21:26"/>
    <x v="0"/>
    <x v="1"/>
    <x v="1"/>
    <x v="12"/>
    <x v="5437"/>
    <n v="1"/>
  </r>
  <r>
    <n v="308705"/>
    <d v="2014-08-28T00:00:00"/>
    <d v="1899-12-30T09:34:27"/>
    <x v="0"/>
    <x v="1"/>
    <x v="2"/>
    <x v="1"/>
    <x v="5438"/>
    <n v="1"/>
  </r>
  <r>
    <n v="241980"/>
    <d v="2014-08-15T00:00:00"/>
    <d v="1899-12-30T09:32:19"/>
    <x v="0"/>
    <x v="1"/>
    <x v="4"/>
    <x v="12"/>
    <x v="5439"/>
    <n v="1"/>
  </r>
  <r>
    <n v="482083"/>
    <d v="2014-08-28T00:00:00"/>
    <d v="1899-12-30T10:23:35"/>
    <x v="0"/>
    <x v="1"/>
    <x v="4"/>
    <x v="12"/>
    <x v="5440"/>
    <n v="1"/>
  </r>
  <r>
    <n v="224909"/>
    <d v="2014-08-28T00:00:00"/>
    <d v="1899-12-30T10:24:06"/>
    <x v="0"/>
    <x v="1"/>
    <x v="4"/>
    <x v="12"/>
    <x v="5441"/>
    <n v="1"/>
  </r>
  <r>
    <n v="978212"/>
    <d v="2014-08-28T00:00:00"/>
    <d v="1899-12-30T10:24:36"/>
    <x v="0"/>
    <x v="1"/>
    <x v="4"/>
    <x v="12"/>
    <x v="5442"/>
    <n v="1"/>
  </r>
  <r>
    <n v="564743"/>
    <d v="2014-08-28T00:00:00"/>
    <d v="1899-12-30T10:25:31"/>
    <x v="1"/>
    <x v="1"/>
    <x v="4"/>
    <x v="12"/>
    <x v="5443"/>
    <n v="0"/>
  </r>
  <r>
    <n v="778082"/>
    <d v="2014-08-28T00:00:00"/>
    <d v="1899-12-30T10:25:01"/>
    <x v="0"/>
    <x v="2"/>
    <x v="4"/>
    <x v="12"/>
    <x v="5444"/>
    <n v="1"/>
  </r>
  <r>
    <n v="314008"/>
    <d v="2014-08-29T00:00:00"/>
    <d v="1899-12-30T09:17:09"/>
    <x v="0"/>
    <x v="0"/>
    <x v="2"/>
    <x v="6"/>
    <x v="5445"/>
    <n v="1"/>
  </r>
  <r>
    <n v="347116"/>
    <d v="2014-08-29T00:00:00"/>
    <d v="1899-12-30T09:17:42"/>
    <x v="0"/>
    <x v="0"/>
    <x v="2"/>
    <x v="6"/>
    <x v="5446"/>
    <n v="1"/>
  </r>
  <r>
    <n v="878270"/>
    <d v="2014-05-02T00:00:00"/>
    <d v="1899-12-30T00:49:41"/>
    <x v="0"/>
    <x v="0"/>
    <x v="1"/>
    <x v="1"/>
    <x v="5447"/>
    <n v="1"/>
  </r>
  <r>
    <n v="938699"/>
    <d v="2014-05-07T00:00:00"/>
    <d v="1899-12-30T16:18:48"/>
    <x v="1"/>
    <x v="1"/>
    <x v="1"/>
    <x v="1"/>
    <x v="5448"/>
    <n v="0"/>
  </r>
  <r>
    <n v="117555"/>
    <d v="2014-05-17T00:00:00"/>
    <d v="1899-12-30T08:18:41"/>
    <x v="0"/>
    <x v="1"/>
    <x v="0"/>
    <x v="3"/>
    <x v="5449"/>
    <n v="1"/>
  </r>
  <r>
    <n v="627173"/>
    <d v="2014-05-17T00:00:00"/>
    <d v="1899-12-30T08:19:43"/>
    <x v="0"/>
    <x v="1"/>
    <x v="0"/>
    <x v="3"/>
    <x v="5450"/>
    <n v="1"/>
  </r>
  <r>
    <n v="160023"/>
    <d v="2014-05-01T00:00:00"/>
    <d v="1899-12-30T06:59:28"/>
    <x v="0"/>
    <x v="1"/>
    <x v="1"/>
    <x v="12"/>
    <x v="5451"/>
    <n v="1"/>
  </r>
  <r>
    <n v="591543"/>
    <d v="2014-05-01T00:00:00"/>
    <d v="1899-12-30T07:04:50"/>
    <x v="0"/>
    <x v="0"/>
    <x v="1"/>
    <x v="12"/>
    <x v="5452"/>
    <n v="1"/>
  </r>
  <r>
    <n v="778435"/>
    <d v="2014-05-01T00:00:00"/>
    <d v="1899-12-30T06:56:46"/>
    <x v="0"/>
    <x v="1"/>
    <x v="1"/>
    <x v="12"/>
    <x v="5453"/>
    <n v="1"/>
  </r>
  <r>
    <n v="356964"/>
    <d v="2014-05-09T00:00:00"/>
    <d v="1899-12-30T23:56:35"/>
    <x v="0"/>
    <x v="0"/>
    <x v="1"/>
    <x v="12"/>
    <x v="5454"/>
    <n v="1"/>
  </r>
  <r>
    <n v="271667"/>
    <d v="2014-05-23T00:00:00"/>
    <d v="1899-12-30T16:41:50"/>
    <x v="0"/>
    <x v="1"/>
    <x v="2"/>
    <x v="12"/>
    <x v="5455"/>
    <n v="1"/>
  </r>
  <r>
    <n v="737128"/>
    <d v="2014-05-27T00:00:00"/>
    <d v="1899-12-30T14:31:08"/>
    <x v="0"/>
    <x v="0"/>
    <x v="2"/>
    <x v="12"/>
    <x v="5456"/>
    <n v="1"/>
  </r>
  <r>
    <n v="46756"/>
    <d v="2014-05-07T00:00:00"/>
    <d v="1899-12-30T08:42:34"/>
    <x v="0"/>
    <x v="1"/>
    <x v="0"/>
    <x v="6"/>
    <x v="5457"/>
    <n v="1"/>
  </r>
  <r>
    <n v="655350"/>
    <d v="2014-05-18T00:00:00"/>
    <d v="1899-12-30T14:42:24"/>
    <x v="0"/>
    <x v="0"/>
    <x v="0"/>
    <x v="6"/>
    <x v="5458"/>
    <n v="1"/>
  </r>
  <r>
    <n v="568104"/>
    <d v="2014-05-20T00:00:00"/>
    <d v="1899-12-30T09:33:20"/>
    <x v="0"/>
    <x v="0"/>
    <x v="0"/>
    <x v="6"/>
    <x v="5459"/>
    <n v="1"/>
  </r>
  <r>
    <n v="832701"/>
    <d v="2014-05-02T00:00:00"/>
    <d v="1899-12-30T15:24:29"/>
    <x v="1"/>
    <x v="0"/>
    <x v="0"/>
    <x v="12"/>
    <x v="5460"/>
    <n v="0"/>
  </r>
  <r>
    <n v="234645"/>
    <d v="2014-05-10T00:00:00"/>
    <d v="1899-12-30T08:17:54"/>
    <x v="0"/>
    <x v="0"/>
    <x v="0"/>
    <x v="1"/>
    <x v="5461"/>
    <n v="1"/>
  </r>
  <r>
    <n v="110203"/>
    <d v="2014-05-10T00:00:00"/>
    <d v="1899-12-30T08:19:10"/>
    <x v="0"/>
    <x v="1"/>
    <x v="0"/>
    <x v="1"/>
    <x v="5462"/>
    <n v="1"/>
  </r>
  <r>
    <n v="916251"/>
    <d v="2014-05-10T00:00:00"/>
    <d v="1899-12-30T08:19:45"/>
    <x v="0"/>
    <x v="0"/>
    <x v="0"/>
    <x v="1"/>
    <x v="5463"/>
    <n v="1"/>
  </r>
  <r>
    <n v="296670"/>
    <d v="2014-05-17T00:00:00"/>
    <d v="1899-12-30T23:24:13"/>
    <x v="1"/>
    <x v="2"/>
    <x v="0"/>
    <x v="1"/>
    <x v="5464"/>
    <n v="0"/>
  </r>
  <r>
    <n v="308808"/>
    <d v="2014-05-05T00:00:00"/>
    <d v="1899-12-30T17:50:44"/>
    <x v="0"/>
    <x v="0"/>
    <x v="1"/>
    <x v="12"/>
    <x v="5465"/>
    <n v="1"/>
  </r>
  <r>
    <n v="32890"/>
    <d v="2014-05-12T00:00:00"/>
    <d v="1899-12-30T10:57:34"/>
    <x v="0"/>
    <x v="1"/>
    <x v="1"/>
    <x v="12"/>
    <x v="5466"/>
    <n v="1"/>
  </r>
  <r>
    <n v="777717"/>
    <d v="2014-05-14T00:00:00"/>
    <d v="1899-12-30T19:36:38"/>
    <x v="1"/>
    <x v="0"/>
    <x v="1"/>
    <x v="12"/>
    <x v="5467"/>
    <n v="0"/>
  </r>
  <r>
    <n v="867722"/>
    <d v="2014-05-20T00:00:00"/>
    <d v="1899-12-30T17:59:33"/>
    <x v="0"/>
    <x v="1"/>
    <x v="1"/>
    <x v="12"/>
    <x v="5468"/>
    <n v="1"/>
  </r>
  <r>
    <n v="528833"/>
    <d v="2014-05-01T00:00:00"/>
    <d v="1899-12-30T16:02:17"/>
    <x v="0"/>
    <x v="0"/>
    <x v="0"/>
    <x v="12"/>
    <x v="5469"/>
    <n v="1"/>
  </r>
  <r>
    <n v="154263"/>
    <d v="2014-05-01T00:00:00"/>
    <d v="1899-12-30T16:03:22"/>
    <x v="0"/>
    <x v="0"/>
    <x v="0"/>
    <x v="12"/>
    <x v="5470"/>
    <n v="1"/>
  </r>
  <r>
    <n v="132094"/>
    <d v="2014-05-27T00:00:00"/>
    <d v="1899-12-30T09:22:30"/>
    <x v="0"/>
    <x v="0"/>
    <x v="0"/>
    <x v="1"/>
    <x v="5471"/>
    <n v="1"/>
  </r>
  <r>
    <n v="848249"/>
    <d v="2014-05-27T00:00:00"/>
    <d v="1899-12-30T09:23:10"/>
    <x v="1"/>
    <x v="1"/>
    <x v="0"/>
    <x v="1"/>
    <x v="5472"/>
    <n v="0"/>
  </r>
  <r>
    <n v="223234"/>
    <d v="2014-05-27T00:00:00"/>
    <d v="1899-12-30T09:21:29"/>
    <x v="0"/>
    <x v="2"/>
    <x v="0"/>
    <x v="1"/>
    <x v="5473"/>
    <n v="1"/>
  </r>
  <r>
    <n v="522841"/>
    <d v="2014-05-08T00:00:00"/>
    <d v="1899-12-30T15:05:27"/>
    <x v="1"/>
    <x v="1"/>
    <x v="1"/>
    <x v="3"/>
    <x v="5474"/>
    <n v="0"/>
  </r>
  <r>
    <n v="817653"/>
    <d v="2014-05-06T00:00:00"/>
    <d v="1899-12-30T15:12:25"/>
    <x v="1"/>
    <x v="0"/>
    <x v="0"/>
    <x v="8"/>
    <x v="5475"/>
    <n v="0"/>
  </r>
  <r>
    <n v="708613"/>
    <d v="2014-05-31T00:00:00"/>
    <d v="1899-12-30T11:07:00"/>
    <x v="0"/>
    <x v="0"/>
    <x v="0"/>
    <x v="8"/>
    <x v="5476"/>
    <n v="1"/>
  </r>
  <r>
    <n v="385530"/>
    <d v="2014-05-31T00:00:00"/>
    <d v="1899-12-30T11:10:16"/>
    <x v="0"/>
    <x v="0"/>
    <x v="0"/>
    <x v="8"/>
    <x v="5477"/>
    <n v="1"/>
  </r>
  <r>
    <n v="141019"/>
    <d v="2014-05-31T00:00:00"/>
    <d v="1899-12-30T11:12:56"/>
    <x v="0"/>
    <x v="0"/>
    <x v="0"/>
    <x v="8"/>
    <x v="5478"/>
    <n v="1"/>
  </r>
  <r>
    <n v="793738"/>
    <d v="2014-06-04T00:00:00"/>
    <d v="1899-12-30T13:33:37"/>
    <x v="0"/>
    <x v="1"/>
    <x v="0"/>
    <x v="8"/>
    <x v="5479"/>
    <n v="1"/>
  </r>
  <r>
    <n v="974594"/>
    <d v="2014-06-18T00:00:00"/>
    <d v="1899-12-30T11:34:11"/>
    <x v="1"/>
    <x v="0"/>
    <x v="0"/>
    <x v="12"/>
    <x v="5480"/>
    <n v="0"/>
  </r>
  <r>
    <n v="418576"/>
    <d v="2014-05-09T00:00:00"/>
    <d v="1899-12-30T09:29:55"/>
    <x v="0"/>
    <x v="0"/>
    <x v="0"/>
    <x v="0"/>
    <x v="4625"/>
    <n v="1"/>
  </r>
  <r>
    <n v="932712"/>
    <d v="2014-05-09T00:00:00"/>
    <d v="1899-12-30T10:19:54"/>
    <x v="0"/>
    <x v="0"/>
    <x v="0"/>
    <x v="0"/>
    <x v="5481"/>
    <n v="1"/>
  </r>
  <r>
    <n v="566874"/>
    <d v="2014-05-02T00:00:00"/>
    <d v="1899-12-30T11:21:04"/>
    <x v="0"/>
    <x v="0"/>
    <x v="2"/>
    <x v="1"/>
    <x v="5482"/>
    <n v="1"/>
  </r>
  <r>
    <n v="975136"/>
    <d v="2014-05-02T00:00:00"/>
    <d v="1899-12-30T11:21:40"/>
    <x v="0"/>
    <x v="0"/>
    <x v="2"/>
    <x v="1"/>
    <x v="5483"/>
    <n v="1"/>
  </r>
  <r>
    <n v="722596"/>
    <d v="2014-05-02T00:00:00"/>
    <d v="1899-12-30T11:22:21"/>
    <x v="0"/>
    <x v="1"/>
    <x v="2"/>
    <x v="1"/>
    <x v="5484"/>
    <n v="1"/>
  </r>
  <r>
    <n v="411974"/>
    <d v="2014-05-02T00:00:00"/>
    <d v="1899-12-30T11:18:13"/>
    <x v="0"/>
    <x v="1"/>
    <x v="2"/>
    <x v="1"/>
    <x v="5485"/>
    <n v="1"/>
  </r>
  <r>
    <n v="552288"/>
    <d v="2014-05-10T00:00:00"/>
    <d v="1899-12-30T11:27:09"/>
    <x v="1"/>
    <x v="0"/>
    <x v="2"/>
    <x v="3"/>
    <x v="5486"/>
    <n v="0"/>
  </r>
  <r>
    <n v="762227"/>
    <d v="2014-05-12T00:00:00"/>
    <d v="1899-12-30T22:55:47"/>
    <x v="1"/>
    <x v="1"/>
    <x v="2"/>
    <x v="1"/>
    <x v="5487"/>
    <n v="0"/>
  </r>
  <r>
    <n v="402204"/>
    <d v="2014-05-21T00:00:00"/>
    <d v="1899-12-30T09:37:27"/>
    <x v="0"/>
    <x v="0"/>
    <x v="2"/>
    <x v="3"/>
    <x v="5488"/>
    <n v="1"/>
  </r>
  <r>
    <n v="888494"/>
    <d v="2014-05-30T00:00:00"/>
    <d v="1899-12-30T16:54:15"/>
    <x v="0"/>
    <x v="1"/>
    <x v="2"/>
    <x v="1"/>
    <x v="5489"/>
    <n v="1"/>
  </r>
  <r>
    <n v="898678"/>
    <d v="2014-05-30T00:00:00"/>
    <d v="1899-12-30T16:55:42"/>
    <x v="0"/>
    <x v="1"/>
    <x v="2"/>
    <x v="1"/>
    <x v="5490"/>
    <n v="1"/>
  </r>
  <r>
    <n v="60203"/>
    <d v="2014-06-23T00:00:00"/>
    <d v="1899-12-30T15:08:20"/>
    <x v="0"/>
    <x v="0"/>
    <x v="2"/>
    <x v="1"/>
    <x v="5491"/>
    <n v="1"/>
  </r>
  <r>
    <n v="524586"/>
    <d v="2014-06-23T00:00:00"/>
    <d v="1899-12-30T15:08:50"/>
    <x v="0"/>
    <x v="0"/>
    <x v="2"/>
    <x v="1"/>
    <x v="5492"/>
    <n v="1"/>
  </r>
  <r>
    <n v="618905"/>
    <d v="2014-06-25T00:00:00"/>
    <d v="1899-12-30T02:53:12"/>
    <x v="0"/>
    <x v="0"/>
    <x v="2"/>
    <x v="1"/>
    <x v="5493"/>
    <n v="1"/>
  </r>
  <r>
    <n v="971748"/>
    <d v="2014-07-03T00:00:00"/>
    <d v="1899-12-30T17:26:25"/>
    <x v="0"/>
    <x v="1"/>
    <x v="2"/>
    <x v="1"/>
    <x v="5494"/>
    <n v="1"/>
  </r>
  <r>
    <n v="612069"/>
    <d v="2014-07-03T00:00:00"/>
    <d v="1899-12-30T17:29:19"/>
    <x v="1"/>
    <x v="0"/>
    <x v="2"/>
    <x v="1"/>
    <x v="5495"/>
    <n v="0"/>
  </r>
  <r>
    <n v="190045"/>
    <d v="2014-05-18T00:00:00"/>
    <d v="1899-12-30T12:55:23"/>
    <x v="0"/>
    <x v="1"/>
    <x v="6"/>
    <x v="1"/>
    <x v="5496"/>
    <n v="1"/>
  </r>
  <r>
    <n v="679004"/>
    <d v="2014-06-04T00:00:00"/>
    <d v="1899-12-30T17:14:14"/>
    <x v="0"/>
    <x v="0"/>
    <x v="6"/>
    <x v="1"/>
    <x v="5497"/>
    <n v="1"/>
  </r>
  <r>
    <n v="658132"/>
    <d v="2014-05-23T00:00:00"/>
    <d v="1899-12-30T15:48:04"/>
    <x v="1"/>
    <x v="1"/>
    <x v="1"/>
    <x v="5"/>
    <x v="5498"/>
    <n v="0"/>
  </r>
  <r>
    <n v="998761"/>
    <d v="2014-05-23T00:00:00"/>
    <d v="1899-12-30T15:48:40"/>
    <x v="0"/>
    <x v="1"/>
    <x v="1"/>
    <x v="5"/>
    <x v="5499"/>
    <n v="1"/>
  </r>
  <r>
    <n v="813464"/>
    <d v="2014-05-30T00:00:00"/>
    <d v="1899-12-30T13:33:19"/>
    <x v="1"/>
    <x v="1"/>
    <x v="1"/>
    <x v="1"/>
    <x v="1028"/>
    <n v="0"/>
  </r>
  <r>
    <n v="381255"/>
    <d v="2014-06-07T00:00:00"/>
    <d v="1899-12-30T15:11:23"/>
    <x v="0"/>
    <x v="0"/>
    <x v="0"/>
    <x v="3"/>
    <x v="5500"/>
    <n v="1"/>
  </r>
  <r>
    <n v="250982"/>
    <d v="2014-06-07T00:00:00"/>
    <d v="1899-12-30T15:12:39"/>
    <x v="0"/>
    <x v="0"/>
    <x v="0"/>
    <x v="3"/>
    <x v="5501"/>
    <n v="1"/>
  </r>
  <r>
    <n v="233900"/>
    <d v="2014-05-12T00:00:00"/>
    <d v="1899-12-30T11:20:49"/>
    <x v="0"/>
    <x v="0"/>
    <x v="0"/>
    <x v="12"/>
    <x v="5502"/>
    <n v="1"/>
  </r>
  <r>
    <n v="172450"/>
    <d v="2014-05-13T00:00:00"/>
    <d v="1899-12-30T09:40:21"/>
    <x v="0"/>
    <x v="0"/>
    <x v="0"/>
    <x v="12"/>
    <x v="5503"/>
    <n v="1"/>
  </r>
  <r>
    <n v="236554"/>
    <d v="2014-05-13T00:00:00"/>
    <d v="1899-12-30T09:41:08"/>
    <x v="0"/>
    <x v="1"/>
    <x v="0"/>
    <x v="12"/>
    <x v="5504"/>
    <n v="1"/>
  </r>
  <r>
    <n v="472086"/>
    <d v="2014-05-13T00:00:00"/>
    <d v="1899-12-30T09:42:00"/>
    <x v="0"/>
    <x v="1"/>
    <x v="0"/>
    <x v="12"/>
    <x v="5505"/>
    <n v="1"/>
  </r>
  <r>
    <n v="750657"/>
    <d v="2014-06-01T00:00:00"/>
    <d v="1899-12-30T15:41:01"/>
    <x v="0"/>
    <x v="1"/>
    <x v="1"/>
    <x v="12"/>
    <x v="5506"/>
    <n v="1"/>
  </r>
  <r>
    <n v="257710"/>
    <d v="2014-06-01T00:00:00"/>
    <d v="1899-12-30T15:43:55"/>
    <x v="0"/>
    <x v="1"/>
    <x v="1"/>
    <x v="12"/>
    <x v="5507"/>
    <n v="1"/>
  </r>
  <r>
    <n v="918375"/>
    <d v="2014-06-11T00:00:00"/>
    <d v="1899-12-30T18:33:53"/>
    <x v="0"/>
    <x v="0"/>
    <x v="1"/>
    <x v="12"/>
    <x v="5508"/>
    <n v="1"/>
  </r>
  <r>
    <n v="829413"/>
    <d v="2014-06-13T00:00:00"/>
    <d v="1899-12-30T15:10:28"/>
    <x v="0"/>
    <x v="1"/>
    <x v="1"/>
    <x v="12"/>
    <x v="5509"/>
    <n v="1"/>
  </r>
  <r>
    <n v="445069"/>
    <d v="2014-06-13T00:00:00"/>
    <d v="1899-12-30T15:11:22"/>
    <x v="0"/>
    <x v="1"/>
    <x v="1"/>
    <x v="12"/>
    <x v="5510"/>
    <n v="1"/>
  </r>
  <r>
    <n v="502566"/>
    <d v="2014-07-09T00:00:00"/>
    <d v="1899-12-30T12:39:14"/>
    <x v="0"/>
    <x v="0"/>
    <x v="0"/>
    <x v="12"/>
    <x v="5511"/>
    <n v="1"/>
  </r>
  <r>
    <n v="100924"/>
    <d v="2014-06-13T00:00:00"/>
    <d v="1899-12-30T02:04:26"/>
    <x v="0"/>
    <x v="0"/>
    <x v="0"/>
    <x v="6"/>
    <x v="5512"/>
    <n v="1"/>
  </r>
  <r>
    <n v="952538"/>
    <d v="2014-06-13T00:00:00"/>
    <d v="1899-12-30T02:05:22"/>
    <x v="0"/>
    <x v="1"/>
    <x v="0"/>
    <x v="6"/>
    <x v="5513"/>
    <n v="1"/>
  </r>
  <r>
    <n v="329816"/>
    <d v="2014-06-06T00:00:00"/>
    <d v="1899-12-30T14:34:54"/>
    <x v="0"/>
    <x v="1"/>
    <x v="0"/>
    <x v="5"/>
    <x v="5514"/>
    <n v="1"/>
  </r>
  <r>
    <n v="301689"/>
    <d v="2014-06-06T00:00:00"/>
    <d v="1899-12-30T14:35:31"/>
    <x v="0"/>
    <x v="0"/>
    <x v="0"/>
    <x v="5"/>
    <x v="5515"/>
    <n v="1"/>
  </r>
  <r>
    <n v="859920"/>
    <d v="2014-06-18T00:00:00"/>
    <d v="1899-12-30T13:10:13"/>
    <x v="0"/>
    <x v="0"/>
    <x v="1"/>
    <x v="6"/>
    <x v="5516"/>
    <n v="1"/>
  </r>
  <r>
    <n v="73132"/>
    <d v="2014-06-05T00:00:00"/>
    <d v="1899-12-30T17:08:32"/>
    <x v="0"/>
    <x v="0"/>
    <x v="1"/>
    <x v="1"/>
    <x v="5517"/>
    <n v="1"/>
  </r>
  <r>
    <n v="146458"/>
    <d v="2014-06-05T00:00:00"/>
    <d v="1899-12-30T17:12:22"/>
    <x v="1"/>
    <x v="0"/>
    <x v="1"/>
    <x v="1"/>
    <x v="5518"/>
    <n v="0"/>
  </r>
  <r>
    <n v="244602"/>
    <d v="2014-06-17T00:00:00"/>
    <d v="1899-12-30T09:44:58"/>
    <x v="0"/>
    <x v="0"/>
    <x v="1"/>
    <x v="1"/>
    <x v="2003"/>
    <n v="1"/>
  </r>
  <r>
    <n v="163967"/>
    <d v="2014-06-17T00:00:00"/>
    <d v="1899-12-30T09:49:05"/>
    <x v="0"/>
    <x v="1"/>
    <x v="1"/>
    <x v="1"/>
    <x v="5519"/>
    <n v="1"/>
  </r>
  <r>
    <n v="747323"/>
    <d v="2014-07-12T00:00:00"/>
    <d v="1899-12-30T19:08:47"/>
    <x v="0"/>
    <x v="0"/>
    <x v="1"/>
    <x v="1"/>
    <x v="5520"/>
    <n v="1"/>
  </r>
  <r>
    <n v="772703"/>
    <d v="2014-07-12T00:00:00"/>
    <d v="1899-12-30T19:09:10"/>
    <x v="0"/>
    <x v="0"/>
    <x v="1"/>
    <x v="1"/>
    <x v="5521"/>
    <n v="1"/>
  </r>
  <r>
    <n v="561274"/>
    <d v="2014-07-21T00:00:00"/>
    <d v="1899-12-30T10:57:42"/>
    <x v="1"/>
    <x v="0"/>
    <x v="1"/>
    <x v="1"/>
    <x v="5522"/>
    <n v="0"/>
  </r>
  <r>
    <n v="773099"/>
    <d v="2014-07-21T00:00:00"/>
    <d v="1899-12-30T10:59:02"/>
    <x v="0"/>
    <x v="0"/>
    <x v="1"/>
    <x v="1"/>
    <x v="5523"/>
    <n v="1"/>
  </r>
  <r>
    <n v="735017"/>
    <d v="2014-07-09T00:00:00"/>
    <d v="1899-12-30T07:35:39"/>
    <x v="0"/>
    <x v="0"/>
    <x v="1"/>
    <x v="12"/>
    <x v="5524"/>
    <n v="1"/>
  </r>
  <r>
    <n v="609384"/>
    <d v="2014-07-09T00:00:00"/>
    <d v="1899-12-30T07:36:34"/>
    <x v="0"/>
    <x v="1"/>
    <x v="1"/>
    <x v="12"/>
    <x v="5525"/>
    <n v="1"/>
  </r>
  <r>
    <n v="762231"/>
    <d v="2014-07-04T00:00:00"/>
    <d v="1899-12-30T15:56:16"/>
    <x v="0"/>
    <x v="1"/>
    <x v="1"/>
    <x v="1"/>
    <x v="5526"/>
    <n v="1"/>
  </r>
  <r>
    <n v="815871"/>
    <d v="2014-07-08T00:00:00"/>
    <d v="1899-12-30T11:40:21"/>
    <x v="1"/>
    <x v="0"/>
    <x v="1"/>
    <x v="1"/>
    <x v="5527"/>
    <n v="0"/>
  </r>
  <r>
    <n v="217367"/>
    <d v="2014-06-03T00:00:00"/>
    <d v="1899-12-30T12:04:57"/>
    <x v="0"/>
    <x v="1"/>
    <x v="6"/>
    <x v="1"/>
    <x v="5528"/>
    <n v="1"/>
  </r>
  <r>
    <n v="750747"/>
    <d v="2014-06-03T00:00:00"/>
    <d v="1899-12-30T12:09:05"/>
    <x v="0"/>
    <x v="1"/>
    <x v="6"/>
    <x v="1"/>
    <x v="5529"/>
    <n v="1"/>
  </r>
  <r>
    <n v="126380"/>
    <d v="2014-06-16T00:00:00"/>
    <d v="1899-12-30T12:03:44"/>
    <x v="0"/>
    <x v="0"/>
    <x v="2"/>
    <x v="3"/>
    <x v="5530"/>
    <n v="1"/>
  </r>
  <r>
    <n v="400072"/>
    <d v="2014-06-16T00:00:00"/>
    <d v="1899-12-30T11:59:55"/>
    <x v="0"/>
    <x v="2"/>
    <x v="2"/>
    <x v="3"/>
    <x v="2997"/>
    <n v="1"/>
  </r>
  <r>
    <n v="419233"/>
    <d v="2014-05-01T00:00:00"/>
    <d v="1899-12-30T05:27:34"/>
    <x v="1"/>
    <x v="1"/>
    <x v="1"/>
    <x v="1"/>
    <x v="5531"/>
    <n v="0"/>
  </r>
  <r>
    <n v="430942"/>
    <d v="2014-05-09T00:00:00"/>
    <d v="1899-12-30T19:28:23"/>
    <x v="0"/>
    <x v="0"/>
    <x v="6"/>
    <x v="12"/>
    <x v="5532"/>
    <n v="1"/>
  </r>
  <r>
    <n v="191806"/>
    <d v="2014-06-18T00:00:00"/>
    <d v="1899-12-30T08:19:17"/>
    <x v="1"/>
    <x v="0"/>
    <x v="0"/>
    <x v="5"/>
    <x v="5533"/>
    <n v="0"/>
  </r>
  <r>
    <n v="24006"/>
    <d v="2014-06-18T00:00:00"/>
    <d v="1899-12-30T08:22:41"/>
    <x v="0"/>
    <x v="0"/>
    <x v="0"/>
    <x v="5"/>
    <x v="5534"/>
    <n v="1"/>
  </r>
  <r>
    <n v="792202"/>
    <d v="2014-06-18T00:00:00"/>
    <d v="1899-12-30T08:24:13"/>
    <x v="0"/>
    <x v="1"/>
    <x v="0"/>
    <x v="5"/>
    <x v="5535"/>
    <n v="1"/>
  </r>
  <r>
    <n v="20597"/>
    <d v="2014-07-07T00:00:00"/>
    <d v="1899-12-30T07:35:01"/>
    <x v="0"/>
    <x v="1"/>
    <x v="0"/>
    <x v="5"/>
    <x v="5536"/>
    <n v="1"/>
  </r>
  <r>
    <n v="830520"/>
    <d v="2014-05-19T00:00:00"/>
    <d v="1899-12-30T02:24:47"/>
    <x v="0"/>
    <x v="0"/>
    <x v="0"/>
    <x v="6"/>
    <x v="5537"/>
    <n v="1"/>
  </r>
  <r>
    <n v="571631"/>
    <d v="2014-05-19T00:00:00"/>
    <d v="1899-12-30T02:25:20"/>
    <x v="0"/>
    <x v="0"/>
    <x v="0"/>
    <x v="6"/>
    <x v="5538"/>
    <n v="1"/>
  </r>
  <r>
    <n v="282543"/>
    <d v="2014-05-19T00:00:00"/>
    <d v="1899-12-30T09:52:01"/>
    <x v="0"/>
    <x v="1"/>
    <x v="0"/>
    <x v="6"/>
    <x v="5539"/>
    <n v="1"/>
  </r>
  <r>
    <n v="966602"/>
    <d v="2014-05-19T00:00:00"/>
    <d v="1899-12-30T09:53:23"/>
    <x v="0"/>
    <x v="1"/>
    <x v="0"/>
    <x v="6"/>
    <x v="5540"/>
    <n v="1"/>
  </r>
  <r>
    <n v="479003"/>
    <d v="2014-05-19T00:00:00"/>
    <d v="1899-12-30T09:54:19"/>
    <x v="0"/>
    <x v="1"/>
    <x v="0"/>
    <x v="6"/>
    <x v="5541"/>
    <n v="1"/>
  </r>
  <r>
    <n v="948061"/>
    <d v="2014-05-19T00:00:00"/>
    <d v="1899-12-30T09:54:42"/>
    <x v="0"/>
    <x v="0"/>
    <x v="0"/>
    <x v="6"/>
    <x v="5542"/>
    <n v="1"/>
  </r>
  <r>
    <n v="55915"/>
    <d v="2014-07-02T00:00:00"/>
    <d v="1899-12-30T20:31:16"/>
    <x v="0"/>
    <x v="1"/>
    <x v="1"/>
    <x v="12"/>
    <x v="5543"/>
    <n v="1"/>
  </r>
  <r>
    <n v="570200"/>
    <d v="2014-05-29T00:00:00"/>
    <d v="1899-12-30T13:34:42"/>
    <x v="0"/>
    <x v="1"/>
    <x v="3"/>
    <x v="12"/>
    <x v="5544"/>
    <n v="1"/>
  </r>
  <r>
    <n v="280913"/>
    <d v="2014-05-29T00:00:00"/>
    <d v="1899-12-30T13:35:15"/>
    <x v="0"/>
    <x v="1"/>
    <x v="3"/>
    <x v="12"/>
    <x v="5545"/>
    <n v="1"/>
  </r>
  <r>
    <n v="633396"/>
    <d v="2014-07-22T00:00:00"/>
    <d v="1899-12-30T07:35:32"/>
    <x v="0"/>
    <x v="0"/>
    <x v="0"/>
    <x v="5"/>
    <x v="5546"/>
    <n v="1"/>
  </r>
  <r>
    <n v="121763"/>
    <d v="2014-07-03T00:00:00"/>
    <d v="1899-12-30T15:47:24"/>
    <x v="0"/>
    <x v="0"/>
    <x v="1"/>
    <x v="7"/>
    <x v="5547"/>
    <n v="1"/>
  </r>
  <r>
    <n v="421134"/>
    <d v="2014-06-18T00:00:00"/>
    <d v="1899-12-30T07:05:21"/>
    <x v="0"/>
    <x v="1"/>
    <x v="0"/>
    <x v="1"/>
    <x v="5548"/>
    <n v="1"/>
  </r>
  <r>
    <n v="611679"/>
    <d v="2014-07-13T00:00:00"/>
    <d v="1899-12-30T11:15:27"/>
    <x v="0"/>
    <x v="1"/>
    <x v="6"/>
    <x v="5"/>
    <x v="5549"/>
    <n v="1"/>
  </r>
  <r>
    <n v="392173"/>
    <d v="2014-07-24T00:00:00"/>
    <d v="1899-12-30T08:45:43"/>
    <x v="0"/>
    <x v="0"/>
    <x v="6"/>
    <x v="6"/>
    <x v="5550"/>
    <n v="1"/>
  </r>
  <r>
    <n v="897760"/>
    <d v="2014-07-19T00:00:00"/>
    <d v="1899-12-30T14:51:00"/>
    <x v="0"/>
    <x v="1"/>
    <x v="4"/>
    <x v="1"/>
    <x v="5551"/>
    <n v="1"/>
  </r>
  <r>
    <n v="432393"/>
    <d v="2014-07-12T00:00:00"/>
    <d v="1899-12-30T09:34:02"/>
    <x v="0"/>
    <x v="2"/>
    <x v="0"/>
    <x v="1"/>
    <x v="5552"/>
    <n v="1"/>
  </r>
  <r>
    <n v="860440"/>
    <d v="2014-05-05T00:00:00"/>
    <d v="1899-12-30T12:50:21"/>
    <x v="0"/>
    <x v="0"/>
    <x v="0"/>
    <x v="12"/>
    <x v="5553"/>
    <n v="1"/>
  </r>
  <r>
    <n v="368421"/>
    <d v="2014-05-05T00:00:00"/>
    <d v="1899-12-30T12:53:32"/>
    <x v="0"/>
    <x v="0"/>
    <x v="0"/>
    <x v="12"/>
    <x v="5554"/>
    <n v="1"/>
  </r>
  <r>
    <n v="921157"/>
    <d v="2014-05-06T00:00:00"/>
    <d v="1899-12-30T17:55:15"/>
    <x v="0"/>
    <x v="1"/>
    <x v="0"/>
    <x v="12"/>
    <x v="5555"/>
    <n v="1"/>
  </r>
  <r>
    <n v="399547"/>
    <d v="2014-05-08T00:00:00"/>
    <d v="1899-12-30T15:43:11"/>
    <x v="0"/>
    <x v="1"/>
    <x v="0"/>
    <x v="12"/>
    <x v="5556"/>
    <n v="1"/>
  </r>
  <r>
    <n v="432941"/>
    <d v="2014-05-16T00:00:00"/>
    <d v="1899-12-30T09:34:48"/>
    <x v="0"/>
    <x v="0"/>
    <x v="0"/>
    <x v="12"/>
    <x v="5557"/>
    <n v="1"/>
  </r>
  <r>
    <n v="431934"/>
    <d v="2014-05-16T00:00:00"/>
    <d v="1899-12-30T09:38:04"/>
    <x v="0"/>
    <x v="0"/>
    <x v="0"/>
    <x v="12"/>
    <x v="5558"/>
    <n v="1"/>
  </r>
  <r>
    <n v="108534"/>
    <d v="2014-06-09T00:00:00"/>
    <d v="1899-12-30T19:42:47"/>
    <x v="0"/>
    <x v="0"/>
    <x v="1"/>
    <x v="1"/>
    <x v="4421"/>
    <n v="1"/>
  </r>
  <r>
    <n v="635221"/>
    <d v="2014-07-11T00:00:00"/>
    <d v="1899-12-30T13:58:46"/>
    <x v="0"/>
    <x v="0"/>
    <x v="6"/>
    <x v="1"/>
    <x v="5559"/>
    <n v="1"/>
  </r>
  <r>
    <n v="635793"/>
    <d v="2014-07-11T00:00:00"/>
    <d v="1899-12-30T14:00:40"/>
    <x v="1"/>
    <x v="1"/>
    <x v="6"/>
    <x v="1"/>
    <x v="5560"/>
    <n v="0"/>
  </r>
  <r>
    <n v="15580"/>
    <d v="2014-07-11T00:00:00"/>
    <d v="1899-12-30T14:02:20"/>
    <x v="0"/>
    <x v="1"/>
    <x v="6"/>
    <x v="1"/>
    <x v="5561"/>
    <n v="1"/>
  </r>
  <r>
    <n v="665552"/>
    <d v="2014-07-17T00:00:00"/>
    <d v="1899-12-30T16:54:48"/>
    <x v="0"/>
    <x v="0"/>
    <x v="6"/>
    <x v="1"/>
    <x v="5562"/>
    <n v="1"/>
  </r>
  <r>
    <n v="700608"/>
    <d v="2014-07-17T00:00:00"/>
    <d v="1899-12-30T16:56:15"/>
    <x v="0"/>
    <x v="1"/>
    <x v="6"/>
    <x v="1"/>
    <x v="5563"/>
    <n v="1"/>
  </r>
  <r>
    <n v="314970"/>
    <d v="2014-07-17T00:00:00"/>
    <d v="1899-12-30T16:58:19"/>
    <x v="0"/>
    <x v="0"/>
    <x v="6"/>
    <x v="1"/>
    <x v="5564"/>
    <n v="1"/>
  </r>
  <r>
    <n v="231126"/>
    <d v="2014-07-17T00:00:00"/>
    <d v="1899-12-30T17:00:32"/>
    <x v="0"/>
    <x v="0"/>
    <x v="6"/>
    <x v="1"/>
    <x v="5565"/>
    <n v="1"/>
  </r>
  <r>
    <n v="633554"/>
    <d v="2014-07-19T00:00:00"/>
    <d v="1899-12-30T09:22:07"/>
    <x v="0"/>
    <x v="0"/>
    <x v="6"/>
    <x v="5"/>
    <x v="5566"/>
    <n v="1"/>
  </r>
  <r>
    <n v="221347"/>
    <d v="2014-05-30T00:00:00"/>
    <d v="1899-12-30T08:59:46"/>
    <x v="1"/>
    <x v="0"/>
    <x v="0"/>
    <x v="1"/>
    <x v="5567"/>
    <n v="0"/>
  </r>
  <r>
    <n v="386933"/>
    <d v="2014-05-30T00:00:00"/>
    <d v="1899-12-30T09:00:13"/>
    <x v="0"/>
    <x v="0"/>
    <x v="0"/>
    <x v="1"/>
    <x v="5568"/>
    <n v="1"/>
  </r>
  <r>
    <n v="61098"/>
    <d v="2014-05-30T00:00:00"/>
    <d v="1899-12-30T09:01:30"/>
    <x v="0"/>
    <x v="1"/>
    <x v="0"/>
    <x v="1"/>
    <x v="5569"/>
    <n v="1"/>
  </r>
  <r>
    <n v="485455"/>
    <d v="2014-05-30T00:00:00"/>
    <d v="1899-12-30T09:02:03"/>
    <x v="0"/>
    <x v="0"/>
    <x v="0"/>
    <x v="1"/>
    <x v="5570"/>
    <n v="1"/>
  </r>
  <r>
    <n v="980297"/>
    <d v="2014-06-04T00:00:00"/>
    <d v="1899-12-30T12:50:26"/>
    <x v="0"/>
    <x v="0"/>
    <x v="0"/>
    <x v="1"/>
    <x v="5571"/>
    <n v="1"/>
  </r>
  <r>
    <n v="460725"/>
    <d v="2014-06-04T00:00:00"/>
    <d v="1899-12-30T12:50:55"/>
    <x v="0"/>
    <x v="2"/>
    <x v="0"/>
    <x v="1"/>
    <x v="5572"/>
    <n v="1"/>
  </r>
  <r>
    <n v="952297"/>
    <d v="2014-06-11T00:00:00"/>
    <d v="1899-12-30T14:11:47"/>
    <x v="0"/>
    <x v="0"/>
    <x v="0"/>
    <x v="1"/>
    <x v="3490"/>
    <n v="1"/>
  </r>
  <r>
    <n v="319324"/>
    <d v="2014-06-17T00:00:00"/>
    <d v="1899-12-30T12:12:23"/>
    <x v="0"/>
    <x v="2"/>
    <x v="1"/>
    <x v="12"/>
    <x v="5573"/>
    <n v="1"/>
  </r>
  <r>
    <n v="926485"/>
    <d v="2014-06-05T00:00:00"/>
    <d v="1899-12-30T03:27:34"/>
    <x v="0"/>
    <x v="1"/>
    <x v="1"/>
    <x v="12"/>
    <x v="5574"/>
    <n v="1"/>
  </r>
  <r>
    <n v="791273"/>
    <d v="2014-06-05T00:00:00"/>
    <d v="1899-12-30T08:38:48"/>
    <x v="0"/>
    <x v="1"/>
    <x v="1"/>
    <x v="12"/>
    <x v="5575"/>
    <n v="1"/>
  </r>
  <r>
    <n v="833656"/>
    <d v="2014-06-05T00:00:00"/>
    <d v="1899-12-30T08:40:42"/>
    <x v="0"/>
    <x v="1"/>
    <x v="1"/>
    <x v="12"/>
    <x v="5576"/>
    <n v="1"/>
  </r>
  <r>
    <n v="312354"/>
    <d v="2014-05-22T00:00:00"/>
    <d v="1899-12-30T14:32:09"/>
    <x v="0"/>
    <x v="0"/>
    <x v="0"/>
    <x v="12"/>
    <x v="5577"/>
    <n v="1"/>
  </r>
  <r>
    <n v="275632"/>
    <d v="2014-05-10T00:00:00"/>
    <d v="1899-12-30T03:56:23"/>
    <x v="0"/>
    <x v="1"/>
    <x v="0"/>
    <x v="12"/>
    <x v="5578"/>
    <n v="1"/>
  </r>
  <r>
    <n v="975719"/>
    <d v="2014-05-12T00:00:00"/>
    <d v="1899-12-30T16:22:03"/>
    <x v="0"/>
    <x v="0"/>
    <x v="0"/>
    <x v="12"/>
    <x v="5579"/>
    <n v="1"/>
  </r>
  <r>
    <n v="711836"/>
    <d v="2014-05-12T00:00:00"/>
    <d v="1899-12-30T16:22:29"/>
    <x v="0"/>
    <x v="0"/>
    <x v="0"/>
    <x v="12"/>
    <x v="5580"/>
    <n v="1"/>
  </r>
  <r>
    <n v="277216"/>
    <d v="2014-05-22T00:00:00"/>
    <d v="1899-12-30T10:35:52"/>
    <x v="0"/>
    <x v="0"/>
    <x v="0"/>
    <x v="12"/>
    <x v="5581"/>
    <n v="1"/>
  </r>
  <r>
    <n v="126363"/>
    <d v="2014-06-11T00:00:00"/>
    <d v="1899-12-30T17:08:11"/>
    <x v="0"/>
    <x v="1"/>
    <x v="0"/>
    <x v="12"/>
    <x v="5582"/>
    <n v="1"/>
  </r>
  <r>
    <n v="658056"/>
    <d v="2014-06-11T00:00:00"/>
    <d v="1899-12-30T18:07:07"/>
    <x v="0"/>
    <x v="0"/>
    <x v="0"/>
    <x v="12"/>
    <x v="5583"/>
    <n v="1"/>
  </r>
  <r>
    <n v="115237"/>
    <d v="2014-06-03T00:00:00"/>
    <d v="1899-12-30T15:01:01"/>
    <x v="0"/>
    <x v="0"/>
    <x v="1"/>
    <x v="12"/>
    <x v="5584"/>
    <n v="1"/>
  </r>
  <r>
    <n v="303831"/>
    <d v="2014-06-10T00:00:00"/>
    <d v="1899-12-30T18:14:08"/>
    <x v="0"/>
    <x v="1"/>
    <x v="1"/>
    <x v="12"/>
    <x v="5585"/>
    <n v="1"/>
  </r>
  <r>
    <n v="849468"/>
    <d v="2014-06-15T00:00:00"/>
    <d v="1899-12-30T13:04:39"/>
    <x v="0"/>
    <x v="0"/>
    <x v="1"/>
    <x v="12"/>
    <x v="5586"/>
    <n v="1"/>
  </r>
  <r>
    <n v="447358"/>
    <d v="2014-06-15T00:00:00"/>
    <d v="1899-12-30T13:05:07"/>
    <x v="0"/>
    <x v="1"/>
    <x v="1"/>
    <x v="12"/>
    <x v="5587"/>
    <n v="1"/>
  </r>
  <r>
    <n v="632916"/>
    <d v="2014-07-02T00:00:00"/>
    <d v="1899-12-30T12:18:12"/>
    <x v="0"/>
    <x v="1"/>
    <x v="1"/>
    <x v="12"/>
    <x v="5588"/>
    <n v="1"/>
  </r>
  <r>
    <n v="843195"/>
    <d v="2014-07-02T00:00:00"/>
    <d v="1899-12-30T12:18:46"/>
    <x v="0"/>
    <x v="0"/>
    <x v="1"/>
    <x v="12"/>
    <x v="5589"/>
    <n v="1"/>
  </r>
  <r>
    <n v="29717"/>
    <d v="2014-07-08T00:00:00"/>
    <d v="1899-12-30T15:53:00"/>
    <x v="0"/>
    <x v="1"/>
    <x v="1"/>
    <x v="12"/>
    <x v="5590"/>
    <n v="1"/>
  </r>
  <r>
    <n v="237765"/>
    <d v="2014-07-17T00:00:00"/>
    <d v="1899-12-30T09:37:26"/>
    <x v="0"/>
    <x v="0"/>
    <x v="0"/>
    <x v="1"/>
    <x v="2389"/>
    <n v="1"/>
  </r>
  <r>
    <n v="705914"/>
    <d v="2014-07-31T00:00:00"/>
    <d v="1899-12-30T08:16:51"/>
    <x v="1"/>
    <x v="1"/>
    <x v="0"/>
    <x v="1"/>
    <x v="5591"/>
    <n v="0"/>
  </r>
  <r>
    <n v="909583"/>
    <d v="2014-05-10T00:00:00"/>
    <d v="1899-12-30T17:30:04"/>
    <x v="0"/>
    <x v="0"/>
    <x v="2"/>
    <x v="1"/>
    <x v="5592"/>
    <n v="1"/>
  </r>
  <r>
    <n v="666002"/>
    <d v="2014-05-18T00:00:00"/>
    <d v="1899-12-30T17:39:41"/>
    <x v="0"/>
    <x v="0"/>
    <x v="2"/>
    <x v="1"/>
    <x v="5593"/>
    <n v="1"/>
  </r>
  <r>
    <n v="335166"/>
    <d v="2014-05-21T00:00:00"/>
    <d v="1899-12-30T09:05:49"/>
    <x v="1"/>
    <x v="0"/>
    <x v="6"/>
    <x v="12"/>
    <x v="5594"/>
    <n v="0"/>
  </r>
  <r>
    <n v="933034"/>
    <d v="2014-05-26T00:00:00"/>
    <d v="1899-12-30T11:23:42"/>
    <x v="0"/>
    <x v="1"/>
    <x v="6"/>
    <x v="1"/>
    <x v="5595"/>
    <n v="1"/>
  </r>
  <r>
    <n v="536859"/>
    <d v="2014-05-26T00:00:00"/>
    <d v="1899-12-30T11:22:20"/>
    <x v="0"/>
    <x v="1"/>
    <x v="6"/>
    <x v="1"/>
    <x v="5596"/>
    <n v="1"/>
  </r>
  <r>
    <n v="221819"/>
    <d v="2014-05-30T00:00:00"/>
    <d v="1899-12-30T10:21:33"/>
    <x v="0"/>
    <x v="0"/>
    <x v="6"/>
    <x v="1"/>
    <x v="5597"/>
    <n v="1"/>
  </r>
  <r>
    <n v="67507"/>
    <d v="2014-05-30T00:00:00"/>
    <d v="1899-12-30T10:23:12"/>
    <x v="0"/>
    <x v="0"/>
    <x v="6"/>
    <x v="1"/>
    <x v="5598"/>
    <n v="1"/>
  </r>
  <r>
    <n v="82282"/>
    <d v="2014-06-03T00:00:00"/>
    <d v="1899-12-30T18:10:27"/>
    <x v="0"/>
    <x v="0"/>
    <x v="6"/>
    <x v="1"/>
    <x v="5599"/>
    <n v="1"/>
  </r>
  <r>
    <n v="389520"/>
    <d v="2014-06-03T00:00:00"/>
    <d v="1899-12-30T18:11:16"/>
    <x v="0"/>
    <x v="0"/>
    <x v="6"/>
    <x v="1"/>
    <x v="340"/>
    <n v="1"/>
  </r>
  <r>
    <n v="131235"/>
    <d v="2014-06-14T00:00:00"/>
    <d v="1899-12-30T15:09:42"/>
    <x v="0"/>
    <x v="0"/>
    <x v="1"/>
    <x v="8"/>
    <x v="4836"/>
    <n v="1"/>
  </r>
  <r>
    <n v="408778"/>
    <d v="2014-06-21T00:00:00"/>
    <d v="1899-12-30T19:27:00"/>
    <x v="0"/>
    <x v="0"/>
    <x v="1"/>
    <x v="8"/>
    <x v="5600"/>
    <n v="1"/>
  </r>
  <r>
    <n v="411113"/>
    <d v="2014-06-30T00:00:00"/>
    <d v="1899-12-30T17:29:54"/>
    <x v="0"/>
    <x v="0"/>
    <x v="1"/>
    <x v="8"/>
    <x v="5601"/>
    <n v="1"/>
  </r>
  <r>
    <n v="422866"/>
    <d v="2014-06-30T00:00:00"/>
    <d v="1899-12-30T17:30:26"/>
    <x v="0"/>
    <x v="0"/>
    <x v="1"/>
    <x v="8"/>
    <x v="5602"/>
    <n v="1"/>
  </r>
  <r>
    <n v="647542"/>
    <d v="2014-05-28T00:00:00"/>
    <d v="1899-12-30T11:48:35"/>
    <x v="0"/>
    <x v="0"/>
    <x v="1"/>
    <x v="12"/>
    <x v="5603"/>
    <n v="1"/>
  </r>
  <r>
    <n v="50483"/>
    <d v="2014-06-15T00:00:00"/>
    <d v="1899-12-30T14:48:36"/>
    <x v="0"/>
    <x v="0"/>
    <x v="0"/>
    <x v="12"/>
    <x v="5604"/>
    <n v="1"/>
  </r>
  <r>
    <n v="790653"/>
    <d v="2014-06-15T00:00:00"/>
    <d v="1899-12-30T14:49:00"/>
    <x v="0"/>
    <x v="2"/>
    <x v="0"/>
    <x v="12"/>
    <x v="5605"/>
    <n v="1"/>
  </r>
  <r>
    <n v="919910"/>
    <d v="2014-05-28T00:00:00"/>
    <d v="1899-12-30T10:48:22"/>
    <x v="0"/>
    <x v="0"/>
    <x v="1"/>
    <x v="6"/>
    <x v="5606"/>
    <n v="1"/>
  </r>
  <r>
    <n v="27804"/>
    <d v="2014-05-28T00:00:00"/>
    <d v="1899-12-30T15:00:06"/>
    <x v="0"/>
    <x v="1"/>
    <x v="0"/>
    <x v="12"/>
    <x v="5607"/>
    <n v="1"/>
  </r>
  <r>
    <n v="489930"/>
    <d v="2014-08-02T00:00:00"/>
    <d v="1899-12-30T03:56:19"/>
    <x v="0"/>
    <x v="0"/>
    <x v="6"/>
    <x v="3"/>
    <x v="5608"/>
    <n v="1"/>
  </r>
  <r>
    <n v="60276"/>
    <d v="2014-08-03T00:00:00"/>
    <d v="1899-12-30T16:48:28"/>
    <x v="0"/>
    <x v="1"/>
    <x v="6"/>
    <x v="3"/>
    <x v="5609"/>
    <n v="1"/>
  </r>
  <r>
    <n v="669778"/>
    <d v="2014-05-29T00:00:00"/>
    <d v="1899-12-30T09:07:08"/>
    <x v="0"/>
    <x v="1"/>
    <x v="4"/>
    <x v="12"/>
    <x v="5610"/>
    <n v="1"/>
  </r>
  <r>
    <n v="688250"/>
    <d v="2014-05-29T00:00:00"/>
    <d v="1899-12-30T09:06:43"/>
    <x v="0"/>
    <x v="2"/>
    <x v="4"/>
    <x v="12"/>
    <x v="5611"/>
    <n v="1"/>
  </r>
  <r>
    <n v="281313"/>
    <d v="2014-06-24T00:00:00"/>
    <d v="1899-12-30T11:47:46"/>
    <x v="0"/>
    <x v="1"/>
    <x v="2"/>
    <x v="5"/>
    <x v="5612"/>
    <n v="1"/>
  </r>
  <r>
    <n v="772413"/>
    <d v="2014-06-24T00:00:00"/>
    <d v="1899-12-30T11:48:46"/>
    <x v="0"/>
    <x v="0"/>
    <x v="2"/>
    <x v="5"/>
    <x v="5613"/>
    <n v="1"/>
  </r>
  <r>
    <n v="625760"/>
    <d v="2014-07-03T00:00:00"/>
    <d v="1899-12-30T16:52:34"/>
    <x v="0"/>
    <x v="0"/>
    <x v="2"/>
    <x v="5"/>
    <x v="5614"/>
    <n v="1"/>
  </r>
  <r>
    <n v="859676"/>
    <d v="2014-05-04T00:00:00"/>
    <d v="1899-12-30T19:51:50"/>
    <x v="0"/>
    <x v="0"/>
    <x v="0"/>
    <x v="0"/>
    <x v="5615"/>
    <n v="1"/>
  </r>
  <r>
    <n v="146168"/>
    <d v="2014-05-06T00:00:00"/>
    <d v="1899-12-30T08:03:21"/>
    <x v="0"/>
    <x v="0"/>
    <x v="0"/>
    <x v="0"/>
    <x v="5616"/>
    <n v="1"/>
  </r>
  <r>
    <n v="91498"/>
    <d v="2014-07-03T00:00:00"/>
    <d v="1899-12-30T10:52:30"/>
    <x v="0"/>
    <x v="0"/>
    <x v="0"/>
    <x v="7"/>
    <x v="5617"/>
    <n v="1"/>
  </r>
  <r>
    <n v="253623"/>
    <d v="2014-07-08T00:00:00"/>
    <d v="1899-12-30T07:44:19"/>
    <x v="0"/>
    <x v="1"/>
    <x v="0"/>
    <x v="7"/>
    <x v="5618"/>
    <n v="1"/>
  </r>
  <r>
    <n v="733047"/>
    <d v="2014-07-08T00:00:00"/>
    <d v="1899-12-30T07:48:00"/>
    <x v="1"/>
    <x v="1"/>
    <x v="0"/>
    <x v="7"/>
    <x v="5619"/>
    <n v="0"/>
  </r>
  <r>
    <n v="156697"/>
    <d v="2014-05-30T00:00:00"/>
    <d v="1899-12-30T18:23:57"/>
    <x v="0"/>
    <x v="0"/>
    <x v="0"/>
    <x v="12"/>
    <x v="5620"/>
    <n v="1"/>
  </r>
  <r>
    <n v="94736"/>
    <d v="2014-06-03T00:00:00"/>
    <d v="1899-12-30T16:53:02"/>
    <x v="0"/>
    <x v="1"/>
    <x v="0"/>
    <x v="12"/>
    <x v="5621"/>
    <n v="1"/>
  </r>
  <r>
    <n v="592784"/>
    <d v="2014-06-13T00:00:00"/>
    <d v="1899-12-30T13:14:08"/>
    <x v="0"/>
    <x v="0"/>
    <x v="0"/>
    <x v="12"/>
    <x v="5622"/>
    <n v="1"/>
  </r>
  <r>
    <n v="461424"/>
    <d v="2014-06-16T00:00:00"/>
    <d v="1899-12-30T13:19:47"/>
    <x v="0"/>
    <x v="0"/>
    <x v="0"/>
    <x v="12"/>
    <x v="5623"/>
    <n v="1"/>
  </r>
  <r>
    <n v="894106"/>
    <d v="2014-06-27T00:00:00"/>
    <d v="1899-12-30T17:17:35"/>
    <x v="0"/>
    <x v="0"/>
    <x v="1"/>
    <x v="5"/>
    <x v="5624"/>
    <n v="1"/>
  </r>
  <r>
    <n v="790888"/>
    <d v="2014-06-30T00:00:00"/>
    <d v="1899-12-30T15:31:08"/>
    <x v="1"/>
    <x v="0"/>
    <x v="1"/>
    <x v="5"/>
    <x v="5625"/>
    <n v="0"/>
  </r>
  <r>
    <n v="278724"/>
    <d v="2014-05-08T00:00:00"/>
    <d v="1899-12-30T09:22:44"/>
    <x v="0"/>
    <x v="0"/>
    <x v="1"/>
    <x v="5"/>
    <x v="5626"/>
    <n v="1"/>
  </r>
  <r>
    <n v="860835"/>
    <d v="2014-05-08T00:00:00"/>
    <d v="1899-12-30T09:23:58"/>
    <x v="0"/>
    <x v="0"/>
    <x v="1"/>
    <x v="5"/>
    <x v="5627"/>
    <n v="1"/>
  </r>
  <r>
    <n v="627715"/>
    <d v="2014-05-14T00:00:00"/>
    <d v="1899-12-30T15:47:33"/>
    <x v="1"/>
    <x v="0"/>
    <x v="1"/>
    <x v="5"/>
    <x v="5628"/>
    <n v="0"/>
  </r>
  <r>
    <n v="668373"/>
    <d v="2014-07-12T00:00:00"/>
    <d v="1899-12-30T03:52:47"/>
    <x v="0"/>
    <x v="0"/>
    <x v="6"/>
    <x v="0"/>
    <x v="5629"/>
    <n v="1"/>
  </r>
  <r>
    <n v="125692"/>
    <d v="2014-07-12T00:00:00"/>
    <d v="1899-12-30T03:54:15"/>
    <x v="0"/>
    <x v="1"/>
    <x v="6"/>
    <x v="0"/>
    <x v="5630"/>
    <n v="1"/>
  </r>
  <r>
    <n v="154352"/>
    <d v="2014-07-12T00:00:00"/>
    <d v="1899-12-30T03:55:15"/>
    <x v="0"/>
    <x v="1"/>
    <x v="6"/>
    <x v="0"/>
    <x v="5631"/>
    <n v="1"/>
  </r>
  <r>
    <n v="356275"/>
    <d v="2014-06-11T00:00:00"/>
    <d v="1899-12-30T12:40:27"/>
    <x v="0"/>
    <x v="0"/>
    <x v="1"/>
    <x v="12"/>
    <x v="5632"/>
    <n v="1"/>
  </r>
  <r>
    <n v="893070"/>
    <d v="2014-06-11T00:00:00"/>
    <d v="1899-12-30T12:41:39"/>
    <x v="0"/>
    <x v="1"/>
    <x v="1"/>
    <x v="12"/>
    <x v="5633"/>
    <n v="1"/>
  </r>
  <r>
    <n v="899148"/>
    <d v="2014-06-11T00:00:00"/>
    <d v="1899-12-30T12:42:29"/>
    <x v="0"/>
    <x v="0"/>
    <x v="1"/>
    <x v="12"/>
    <x v="5634"/>
    <n v="1"/>
  </r>
  <r>
    <n v="151108"/>
    <d v="2014-06-11T00:00:00"/>
    <d v="1899-12-30T12:43:45"/>
    <x v="0"/>
    <x v="1"/>
    <x v="1"/>
    <x v="12"/>
    <x v="5635"/>
    <n v="1"/>
  </r>
  <r>
    <n v="510047"/>
    <d v="2014-05-13T00:00:00"/>
    <d v="1899-12-30T17:41:31"/>
    <x v="1"/>
    <x v="0"/>
    <x v="1"/>
    <x v="8"/>
    <x v="5636"/>
    <n v="0"/>
  </r>
  <r>
    <n v="156770"/>
    <d v="2014-05-13T00:00:00"/>
    <d v="1899-12-30T17:44:13"/>
    <x v="0"/>
    <x v="1"/>
    <x v="1"/>
    <x v="8"/>
    <x v="5637"/>
    <n v="1"/>
  </r>
  <r>
    <n v="943777"/>
    <d v="2014-05-14T00:00:00"/>
    <d v="1899-12-30T18:16:43"/>
    <x v="0"/>
    <x v="0"/>
    <x v="1"/>
    <x v="1"/>
    <x v="5638"/>
    <n v="1"/>
  </r>
  <r>
    <n v="932009"/>
    <d v="2014-05-14T00:00:00"/>
    <d v="1899-12-30T18:17:00"/>
    <x v="0"/>
    <x v="1"/>
    <x v="1"/>
    <x v="1"/>
    <x v="5639"/>
    <n v="1"/>
  </r>
  <r>
    <n v="138840"/>
    <d v="2014-05-14T00:00:00"/>
    <d v="1899-12-30T18:17:39"/>
    <x v="0"/>
    <x v="1"/>
    <x v="1"/>
    <x v="1"/>
    <x v="5640"/>
    <n v="1"/>
  </r>
  <r>
    <n v="785073"/>
    <d v="2014-05-27T00:00:00"/>
    <d v="1899-12-30T10:24:28"/>
    <x v="0"/>
    <x v="0"/>
    <x v="1"/>
    <x v="1"/>
    <x v="2481"/>
    <n v="1"/>
  </r>
  <r>
    <n v="827748"/>
    <d v="2014-06-07T00:00:00"/>
    <d v="1899-12-30T16:22:52"/>
    <x v="0"/>
    <x v="0"/>
    <x v="1"/>
    <x v="1"/>
    <x v="5641"/>
    <n v="1"/>
  </r>
  <r>
    <n v="409844"/>
    <d v="2014-08-14T00:00:00"/>
    <d v="1899-12-30T14:41:34"/>
    <x v="0"/>
    <x v="0"/>
    <x v="1"/>
    <x v="12"/>
    <x v="5642"/>
    <n v="1"/>
  </r>
  <r>
    <n v="362705"/>
    <d v="2014-07-30T00:00:00"/>
    <d v="1899-12-30T14:50:40"/>
    <x v="0"/>
    <x v="0"/>
    <x v="2"/>
    <x v="7"/>
    <x v="5643"/>
    <n v="1"/>
  </r>
  <r>
    <n v="421057"/>
    <d v="2014-05-05T00:00:00"/>
    <d v="1899-12-30T17:11:41"/>
    <x v="0"/>
    <x v="1"/>
    <x v="0"/>
    <x v="12"/>
    <x v="5644"/>
    <n v="1"/>
  </r>
  <r>
    <n v="70808"/>
    <d v="2014-05-09T00:00:00"/>
    <d v="1899-12-30T10:54:23"/>
    <x v="0"/>
    <x v="1"/>
    <x v="0"/>
    <x v="12"/>
    <x v="5645"/>
    <n v="1"/>
  </r>
  <r>
    <n v="661739"/>
    <d v="2014-05-09T00:00:00"/>
    <d v="1899-12-30T10:57:35"/>
    <x v="0"/>
    <x v="1"/>
    <x v="0"/>
    <x v="12"/>
    <x v="5646"/>
    <n v="1"/>
  </r>
  <r>
    <n v="691136"/>
    <d v="2014-08-06T00:00:00"/>
    <d v="1899-12-30T17:57:08"/>
    <x v="0"/>
    <x v="0"/>
    <x v="6"/>
    <x v="3"/>
    <x v="5647"/>
    <n v="1"/>
  </r>
  <r>
    <n v="382387"/>
    <d v="2014-05-20T00:00:00"/>
    <d v="1899-12-30T09:01:27"/>
    <x v="0"/>
    <x v="1"/>
    <x v="7"/>
    <x v="12"/>
    <x v="5648"/>
    <n v="1"/>
  </r>
  <r>
    <n v="946568"/>
    <d v="2014-05-20T00:00:00"/>
    <d v="1899-12-30T09:04:34"/>
    <x v="0"/>
    <x v="1"/>
    <x v="7"/>
    <x v="12"/>
    <x v="5649"/>
    <n v="1"/>
  </r>
  <r>
    <n v="948402"/>
    <d v="2014-05-22T00:00:00"/>
    <d v="1899-12-30T10:10:24"/>
    <x v="0"/>
    <x v="1"/>
    <x v="7"/>
    <x v="12"/>
    <x v="5650"/>
    <n v="1"/>
  </r>
  <r>
    <n v="135232"/>
    <d v="2014-05-22T00:00:00"/>
    <d v="1899-12-30T10:11:14"/>
    <x v="0"/>
    <x v="1"/>
    <x v="7"/>
    <x v="12"/>
    <x v="5651"/>
    <n v="1"/>
  </r>
  <r>
    <n v="392823"/>
    <d v="2014-05-28T00:00:00"/>
    <d v="1899-12-30T11:37:39"/>
    <x v="1"/>
    <x v="1"/>
    <x v="7"/>
    <x v="12"/>
    <x v="5652"/>
    <n v="0"/>
  </r>
  <r>
    <n v="133624"/>
    <d v="2014-05-07T00:00:00"/>
    <d v="1899-12-30T14:43:09"/>
    <x v="0"/>
    <x v="1"/>
    <x v="2"/>
    <x v="0"/>
    <x v="5653"/>
    <n v="1"/>
  </r>
  <r>
    <n v="222024"/>
    <d v="2014-05-07T00:00:00"/>
    <d v="1899-12-30T14:45:09"/>
    <x v="0"/>
    <x v="0"/>
    <x v="2"/>
    <x v="0"/>
    <x v="5654"/>
    <n v="1"/>
  </r>
  <r>
    <n v="297961"/>
    <d v="2014-05-07T00:00:00"/>
    <d v="1899-12-30T14:46:19"/>
    <x v="0"/>
    <x v="1"/>
    <x v="2"/>
    <x v="0"/>
    <x v="5655"/>
    <n v="1"/>
  </r>
  <r>
    <n v="150870"/>
    <d v="2014-05-07T00:00:00"/>
    <d v="1899-12-30T14:47:18"/>
    <x v="0"/>
    <x v="0"/>
    <x v="2"/>
    <x v="0"/>
    <x v="5656"/>
    <n v="1"/>
  </r>
  <r>
    <n v="87283"/>
    <d v="2014-08-06T00:00:00"/>
    <d v="1899-12-30T18:51:01"/>
    <x v="0"/>
    <x v="1"/>
    <x v="1"/>
    <x v="3"/>
    <x v="5657"/>
    <n v="1"/>
  </r>
  <r>
    <n v="814767"/>
    <d v="2014-08-07T00:00:00"/>
    <d v="1899-12-30T10:22:49"/>
    <x v="0"/>
    <x v="1"/>
    <x v="1"/>
    <x v="3"/>
    <x v="5658"/>
    <n v="1"/>
  </r>
  <r>
    <n v="571940"/>
    <d v="2014-08-07T00:00:00"/>
    <d v="1899-12-30T12:42:32"/>
    <x v="0"/>
    <x v="0"/>
    <x v="1"/>
    <x v="3"/>
    <x v="5659"/>
    <n v="1"/>
  </r>
  <r>
    <n v="503930"/>
    <d v="2014-08-07T00:00:00"/>
    <d v="1899-12-30T12:44:31"/>
    <x v="0"/>
    <x v="0"/>
    <x v="1"/>
    <x v="3"/>
    <x v="5660"/>
    <n v="1"/>
  </r>
  <r>
    <n v="874235"/>
    <d v="2014-08-12T00:00:00"/>
    <d v="1899-12-30T12:46:24"/>
    <x v="0"/>
    <x v="1"/>
    <x v="1"/>
    <x v="3"/>
    <x v="5661"/>
    <n v="1"/>
  </r>
  <r>
    <n v="340062"/>
    <d v="2014-05-03T00:00:00"/>
    <d v="1899-12-30T17:26:40"/>
    <x v="0"/>
    <x v="1"/>
    <x v="5"/>
    <x v="5"/>
    <x v="5662"/>
    <n v="1"/>
  </r>
  <r>
    <n v="526541"/>
    <d v="2014-05-03T00:00:00"/>
    <d v="1899-12-30T17:32:06"/>
    <x v="0"/>
    <x v="1"/>
    <x v="5"/>
    <x v="5"/>
    <x v="5663"/>
    <n v="1"/>
  </r>
  <r>
    <n v="120988"/>
    <d v="2014-05-05T00:00:00"/>
    <d v="1899-12-30T10:50:36"/>
    <x v="0"/>
    <x v="0"/>
    <x v="5"/>
    <x v="1"/>
    <x v="5664"/>
    <n v="1"/>
  </r>
  <r>
    <n v="991931"/>
    <d v="2014-05-05T00:00:00"/>
    <d v="1899-12-30T10:52:27"/>
    <x v="1"/>
    <x v="0"/>
    <x v="5"/>
    <x v="1"/>
    <x v="5665"/>
    <n v="0"/>
  </r>
  <r>
    <n v="779461"/>
    <d v="2014-08-24T00:00:00"/>
    <d v="1899-12-30T10:29:13"/>
    <x v="0"/>
    <x v="0"/>
    <x v="1"/>
    <x v="12"/>
    <x v="5666"/>
    <n v="1"/>
  </r>
  <r>
    <n v="674624"/>
    <d v="2014-08-16T00:00:00"/>
    <d v="1899-12-30T11:22:57"/>
    <x v="0"/>
    <x v="0"/>
    <x v="1"/>
    <x v="6"/>
    <x v="5667"/>
    <n v="1"/>
  </r>
  <r>
    <n v="160420"/>
    <d v="2014-07-25T00:00:00"/>
    <d v="1899-12-30T16:26:04"/>
    <x v="1"/>
    <x v="0"/>
    <x v="0"/>
    <x v="6"/>
    <x v="5668"/>
    <n v="0"/>
  </r>
  <r>
    <n v="938650"/>
    <d v="2014-07-27T00:00:00"/>
    <d v="1899-12-30T08:54:11"/>
    <x v="0"/>
    <x v="0"/>
    <x v="0"/>
    <x v="6"/>
    <x v="5669"/>
    <n v="1"/>
  </r>
  <r>
    <n v="708799"/>
    <d v="2014-08-04T00:00:00"/>
    <d v="1899-12-30T01:07:52"/>
    <x v="0"/>
    <x v="0"/>
    <x v="0"/>
    <x v="6"/>
    <x v="5670"/>
    <n v="1"/>
  </r>
  <r>
    <n v="286947"/>
    <d v="2014-08-04T00:00:00"/>
    <d v="1899-12-30T01:09:19"/>
    <x v="0"/>
    <x v="0"/>
    <x v="0"/>
    <x v="6"/>
    <x v="5671"/>
    <n v="1"/>
  </r>
  <r>
    <n v="450991"/>
    <d v="2014-07-07T00:00:00"/>
    <d v="1899-12-30T09:09:50"/>
    <x v="0"/>
    <x v="0"/>
    <x v="5"/>
    <x v="1"/>
    <x v="5672"/>
    <n v="1"/>
  </r>
  <r>
    <n v="539025"/>
    <d v="2014-06-25T00:00:00"/>
    <d v="1899-12-30T10:32:10"/>
    <x v="0"/>
    <x v="0"/>
    <x v="2"/>
    <x v="1"/>
    <x v="5673"/>
    <n v="1"/>
  </r>
  <r>
    <n v="341600"/>
    <d v="2014-07-05T00:00:00"/>
    <d v="1899-12-30T13:43:00"/>
    <x v="0"/>
    <x v="2"/>
    <x v="2"/>
    <x v="1"/>
    <x v="5674"/>
    <n v="1"/>
  </r>
  <r>
    <n v="987391"/>
    <d v="2014-07-22T00:00:00"/>
    <d v="1899-12-30T15:55:28"/>
    <x v="0"/>
    <x v="1"/>
    <x v="1"/>
    <x v="3"/>
    <x v="5675"/>
    <n v="1"/>
  </r>
  <r>
    <n v="949707"/>
    <d v="2014-07-01T00:00:00"/>
    <d v="1899-12-30T04:41:10"/>
    <x v="0"/>
    <x v="0"/>
    <x v="1"/>
    <x v="12"/>
    <x v="5676"/>
    <n v="1"/>
  </r>
  <r>
    <n v="844076"/>
    <d v="2014-08-13T00:00:00"/>
    <d v="1899-12-30T03:48:41"/>
    <x v="0"/>
    <x v="0"/>
    <x v="1"/>
    <x v="6"/>
    <x v="5677"/>
    <n v="1"/>
  </r>
  <r>
    <n v="251432"/>
    <d v="2014-06-18T00:00:00"/>
    <d v="1899-12-30T08:13:44"/>
    <x v="0"/>
    <x v="0"/>
    <x v="0"/>
    <x v="6"/>
    <x v="5678"/>
    <n v="1"/>
  </r>
  <r>
    <n v="67572"/>
    <d v="2014-07-15T00:00:00"/>
    <d v="1899-12-30T15:25:18"/>
    <x v="0"/>
    <x v="0"/>
    <x v="2"/>
    <x v="1"/>
    <x v="5679"/>
    <n v="1"/>
  </r>
  <r>
    <n v="648580"/>
    <d v="2014-06-03T00:00:00"/>
    <d v="1899-12-30T02:41:21"/>
    <x v="0"/>
    <x v="1"/>
    <x v="0"/>
    <x v="1"/>
    <x v="5680"/>
    <n v="1"/>
  </r>
  <r>
    <n v="999936"/>
    <d v="2014-06-03T00:00:00"/>
    <d v="1899-12-30T02:45:38"/>
    <x v="0"/>
    <x v="1"/>
    <x v="0"/>
    <x v="1"/>
    <x v="5681"/>
    <n v="1"/>
  </r>
  <r>
    <n v="28537"/>
    <d v="2014-06-27T00:00:00"/>
    <d v="1899-12-30T12:58:39"/>
    <x v="0"/>
    <x v="0"/>
    <x v="0"/>
    <x v="1"/>
    <x v="5682"/>
    <n v="1"/>
  </r>
  <r>
    <n v="582675"/>
    <d v="2014-07-01T00:00:00"/>
    <d v="1899-12-30T10:43:49"/>
    <x v="0"/>
    <x v="0"/>
    <x v="0"/>
    <x v="1"/>
    <x v="5683"/>
    <n v="1"/>
  </r>
  <r>
    <n v="769677"/>
    <d v="2014-07-01T00:00:00"/>
    <d v="1899-12-30T10:50:11"/>
    <x v="0"/>
    <x v="1"/>
    <x v="0"/>
    <x v="1"/>
    <x v="5684"/>
    <n v="1"/>
  </r>
  <r>
    <n v="306586"/>
    <d v="2014-07-06T00:00:00"/>
    <d v="1899-12-30T15:12:12"/>
    <x v="0"/>
    <x v="0"/>
    <x v="0"/>
    <x v="1"/>
    <x v="5685"/>
    <n v="1"/>
  </r>
  <r>
    <n v="441660"/>
    <d v="2014-07-09T00:00:00"/>
    <d v="1899-12-30T09:40:04"/>
    <x v="0"/>
    <x v="0"/>
    <x v="0"/>
    <x v="1"/>
    <x v="5686"/>
    <n v="1"/>
  </r>
  <r>
    <n v="972929"/>
    <d v="2014-07-09T00:00:00"/>
    <d v="1899-12-30T09:38:00"/>
    <x v="0"/>
    <x v="1"/>
    <x v="0"/>
    <x v="1"/>
    <x v="5687"/>
    <n v="1"/>
  </r>
  <r>
    <n v="662567"/>
    <d v="2014-07-09T00:00:00"/>
    <d v="1899-12-30T09:41:59"/>
    <x v="0"/>
    <x v="1"/>
    <x v="0"/>
    <x v="1"/>
    <x v="5688"/>
    <n v="1"/>
  </r>
  <r>
    <n v="991288"/>
    <d v="2014-05-13T00:00:00"/>
    <d v="1899-12-30T14:18:28"/>
    <x v="0"/>
    <x v="0"/>
    <x v="0"/>
    <x v="5"/>
    <x v="4834"/>
    <n v="1"/>
  </r>
  <r>
    <n v="648573"/>
    <d v="2014-05-13T00:00:00"/>
    <d v="1899-12-30T14:19:28"/>
    <x v="0"/>
    <x v="1"/>
    <x v="0"/>
    <x v="5"/>
    <x v="5689"/>
    <n v="1"/>
  </r>
  <r>
    <n v="453112"/>
    <d v="2014-05-13T00:00:00"/>
    <d v="1899-12-30T16:54:26"/>
    <x v="0"/>
    <x v="0"/>
    <x v="0"/>
    <x v="1"/>
    <x v="5690"/>
    <n v="1"/>
  </r>
  <r>
    <n v="800426"/>
    <d v="2014-05-27T00:00:00"/>
    <d v="1899-12-30T08:44:26"/>
    <x v="0"/>
    <x v="0"/>
    <x v="1"/>
    <x v="6"/>
    <x v="5691"/>
    <n v="1"/>
  </r>
  <r>
    <n v="622564"/>
    <d v="2014-05-27T00:00:00"/>
    <d v="1899-12-30T08:45:19"/>
    <x v="0"/>
    <x v="0"/>
    <x v="1"/>
    <x v="6"/>
    <x v="5692"/>
    <n v="1"/>
  </r>
  <r>
    <n v="212348"/>
    <d v="2014-05-27T00:00:00"/>
    <d v="1899-12-30T08:45:47"/>
    <x v="0"/>
    <x v="1"/>
    <x v="1"/>
    <x v="6"/>
    <x v="5693"/>
    <n v="1"/>
  </r>
  <r>
    <n v="227831"/>
    <d v="2014-05-27T00:00:00"/>
    <d v="1899-12-30T08:46:24"/>
    <x v="0"/>
    <x v="1"/>
    <x v="1"/>
    <x v="6"/>
    <x v="5694"/>
    <n v="1"/>
  </r>
  <r>
    <n v="221854"/>
    <d v="2014-05-02T00:00:00"/>
    <d v="1899-12-30T14:58:15"/>
    <x v="0"/>
    <x v="1"/>
    <x v="1"/>
    <x v="6"/>
    <x v="5695"/>
    <n v="1"/>
  </r>
  <r>
    <n v="450914"/>
    <d v="2014-06-12T00:00:00"/>
    <d v="1899-12-30T16:54:47"/>
    <x v="0"/>
    <x v="1"/>
    <x v="3"/>
    <x v="6"/>
    <x v="5696"/>
    <n v="1"/>
  </r>
  <r>
    <n v="251729"/>
    <d v="2014-06-16T00:00:00"/>
    <d v="1899-12-30T07:19:01"/>
    <x v="1"/>
    <x v="1"/>
    <x v="3"/>
    <x v="6"/>
    <x v="4238"/>
    <n v="0"/>
  </r>
  <r>
    <n v="582300"/>
    <d v="2014-05-15T00:00:00"/>
    <d v="1899-12-30T10:11:47"/>
    <x v="0"/>
    <x v="1"/>
    <x v="1"/>
    <x v="1"/>
    <x v="5697"/>
    <n v="1"/>
  </r>
  <r>
    <n v="47755"/>
    <d v="2014-07-01T00:00:00"/>
    <d v="1899-12-30T17:36:16"/>
    <x v="0"/>
    <x v="1"/>
    <x v="1"/>
    <x v="6"/>
    <x v="5698"/>
    <n v="1"/>
  </r>
  <r>
    <n v="817476"/>
    <d v="2014-08-04T00:00:00"/>
    <d v="1899-12-30T09:06:20"/>
    <x v="0"/>
    <x v="0"/>
    <x v="0"/>
    <x v="1"/>
    <x v="5699"/>
    <n v="1"/>
  </r>
  <r>
    <n v="389474"/>
    <d v="2014-08-06T00:00:00"/>
    <d v="1899-12-30T12:36:04"/>
    <x v="0"/>
    <x v="1"/>
    <x v="0"/>
    <x v="1"/>
    <x v="5700"/>
    <n v="1"/>
  </r>
  <r>
    <n v="798839"/>
    <d v="2014-05-01T00:00:00"/>
    <d v="1899-12-30T07:56:02"/>
    <x v="0"/>
    <x v="0"/>
    <x v="8"/>
    <x v="7"/>
    <x v="5701"/>
    <n v="1"/>
  </r>
  <r>
    <n v="658482"/>
    <d v="2014-05-08T00:00:00"/>
    <d v="1899-12-30T13:53:46"/>
    <x v="0"/>
    <x v="1"/>
    <x v="8"/>
    <x v="7"/>
    <x v="5702"/>
    <n v="1"/>
  </r>
  <r>
    <n v="265024"/>
    <d v="2014-05-05T00:00:00"/>
    <d v="1899-12-30T09:30:13"/>
    <x v="0"/>
    <x v="2"/>
    <x v="0"/>
    <x v="1"/>
    <x v="5703"/>
    <n v="1"/>
  </r>
  <r>
    <n v="584067"/>
    <d v="2014-05-07T00:00:00"/>
    <d v="1899-12-30T10:46:09"/>
    <x v="0"/>
    <x v="0"/>
    <x v="0"/>
    <x v="1"/>
    <x v="5704"/>
    <n v="1"/>
  </r>
  <r>
    <n v="48374"/>
    <d v="2014-05-29T00:00:00"/>
    <d v="1899-12-30T12:55:13"/>
    <x v="0"/>
    <x v="0"/>
    <x v="0"/>
    <x v="6"/>
    <x v="5705"/>
    <n v="1"/>
  </r>
  <r>
    <n v="203218"/>
    <d v="2014-07-08T00:00:00"/>
    <d v="1899-12-30T11:43:02"/>
    <x v="0"/>
    <x v="0"/>
    <x v="0"/>
    <x v="0"/>
    <x v="5706"/>
    <n v="1"/>
  </r>
  <r>
    <n v="255697"/>
    <d v="2014-05-24T00:00:00"/>
    <d v="1899-12-30T13:50:07"/>
    <x v="0"/>
    <x v="1"/>
    <x v="3"/>
    <x v="1"/>
    <x v="5707"/>
    <n v="1"/>
  </r>
  <r>
    <n v="828206"/>
    <d v="2014-07-07T00:00:00"/>
    <d v="1899-12-30T16:38:22"/>
    <x v="0"/>
    <x v="2"/>
    <x v="5"/>
    <x v="12"/>
    <x v="450"/>
    <n v="1"/>
  </r>
  <r>
    <n v="685504"/>
    <d v="2014-07-07T00:00:00"/>
    <d v="1899-12-30T16:39:26"/>
    <x v="0"/>
    <x v="2"/>
    <x v="5"/>
    <x v="12"/>
    <x v="5708"/>
    <n v="1"/>
  </r>
  <r>
    <n v="79040"/>
    <d v="2014-07-11T00:00:00"/>
    <d v="1899-12-30T19:38:24"/>
    <x v="0"/>
    <x v="0"/>
    <x v="0"/>
    <x v="1"/>
    <x v="5709"/>
    <n v="1"/>
  </r>
  <r>
    <n v="720189"/>
    <d v="2014-05-14T00:00:00"/>
    <d v="1899-12-30T18:45:31"/>
    <x v="0"/>
    <x v="1"/>
    <x v="0"/>
    <x v="1"/>
    <x v="5710"/>
    <n v="1"/>
  </r>
  <r>
    <n v="639990"/>
    <d v="2014-05-14T00:00:00"/>
    <d v="1899-12-30T18:47:24"/>
    <x v="0"/>
    <x v="1"/>
    <x v="0"/>
    <x v="1"/>
    <x v="5711"/>
    <n v="1"/>
  </r>
  <r>
    <n v="245473"/>
    <d v="2014-05-14T00:00:00"/>
    <d v="1899-12-30T18:48:05"/>
    <x v="0"/>
    <x v="1"/>
    <x v="0"/>
    <x v="1"/>
    <x v="5712"/>
    <n v="1"/>
  </r>
  <r>
    <n v="54863"/>
    <d v="2014-05-21T00:00:00"/>
    <d v="1899-12-30T02:23:29"/>
    <x v="0"/>
    <x v="0"/>
    <x v="5"/>
    <x v="12"/>
    <x v="5713"/>
    <n v="1"/>
  </r>
  <r>
    <n v="414026"/>
    <d v="2014-05-26T00:00:00"/>
    <d v="1899-12-30T09:54:48"/>
    <x v="0"/>
    <x v="0"/>
    <x v="0"/>
    <x v="1"/>
    <x v="5714"/>
    <n v="1"/>
  </r>
  <r>
    <n v="365946"/>
    <d v="2014-05-26T00:00:00"/>
    <d v="1899-12-30T09:57:10"/>
    <x v="0"/>
    <x v="0"/>
    <x v="0"/>
    <x v="1"/>
    <x v="5715"/>
    <n v="1"/>
  </r>
  <r>
    <n v="47621"/>
    <d v="2014-07-25T00:00:00"/>
    <d v="1899-12-30T20:08:24"/>
    <x v="1"/>
    <x v="1"/>
    <x v="1"/>
    <x v="3"/>
    <x v="5716"/>
    <n v="0"/>
  </r>
  <r>
    <n v="315721"/>
    <d v="2014-07-25T00:00:00"/>
    <d v="1899-12-30T20:15:02"/>
    <x v="1"/>
    <x v="0"/>
    <x v="1"/>
    <x v="3"/>
    <x v="5717"/>
    <n v="0"/>
  </r>
  <r>
    <n v="602838"/>
    <d v="2014-08-05T00:00:00"/>
    <d v="1899-12-30T11:16:51"/>
    <x v="0"/>
    <x v="0"/>
    <x v="1"/>
    <x v="3"/>
    <x v="5718"/>
    <n v="1"/>
  </r>
  <r>
    <n v="306948"/>
    <d v="2014-07-28T00:00:00"/>
    <d v="1899-12-30T11:37:07"/>
    <x v="0"/>
    <x v="1"/>
    <x v="1"/>
    <x v="3"/>
    <x v="5719"/>
    <n v="1"/>
  </r>
  <r>
    <n v="710529"/>
    <d v="2014-05-14T00:00:00"/>
    <d v="1899-12-30T13:27:21"/>
    <x v="0"/>
    <x v="2"/>
    <x v="0"/>
    <x v="12"/>
    <x v="5720"/>
    <n v="1"/>
  </r>
  <r>
    <n v="188489"/>
    <d v="2014-05-14T00:00:00"/>
    <d v="1899-12-30T16:01:54"/>
    <x v="1"/>
    <x v="1"/>
    <x v="0"/>
    <x v="12"/>
    <x v="5721"/>
    <n v="0"/>
  </r>
  <r>
    <n v="266489"/>
    <d v="2014-05-14T00:00:00"/>
    <d v="1899-12-30T16:03:39"/>
    <x v="0"/>
    <x v="0"/>
    <x v="0"/>
    <x v="12"/>
    <x v="5722"/>
    <n v="1"/>
  </r>
  <r>
    <n v="424171"/>
    <d v="2014-08-15T00:00:00"/>
    <d v="1899-12-30T07:22:28"/>
    <x v="0"/>
    <x v="2"/>
    <x v="0"/>
    <x v="3"/>
    <x v="5723"/>
    <n v="1"/>
  </r>
  <r>
    <n v="635982"/>
    <d v="2014-05-03T00:00:00"/>
    <d v="1899-12-30T10:15:15"/>
    <x v="0"/>
    <x v="0"/>
    <x v="5"/>
    <x v="5"/>
    <x v="5724"/>
    <n v="1"/>
  </r>
  <r>
    <n v="504811"/>
    <d v="2014-05-14T00:00:00"/>
    <d v="1899-12-30T15:17:01"/>
    <x v="0"/>
    <x v="0"/>
    <x v="5"/>
    <x v="8"/>
    <x v="5725"/>
    <n v="1"/>
  </r>
  <r>
    <n v="311648"/>
    <d v="2014-05-14T00:00:00"/>
    <d v="1899-12-30T15:17:37"/>
    <x v="1"/>
    <x v="0"/>
    <x v="5"/>
    <x v="8"/>
    <x v="5726"/>
    <n v="0"/>
  </r>
  <r>
    <n v="494703"/>
    <d v="2014-06-15T00:00:00"/>
    <d v="1899-12-30T19:47:53"/>
    <x v="1"/>
    <x v="0"/>
    <x v="5"/>
    <x v="8"/>
    <x v="1131"/>
    <n v="0"/>
  </r>
  <r>
    <n v="364288"/>
    <d v="2014-05-22T00:00:00"/>
    <d v="1899-12-30T08:19:30"/>
    <x v="0"/>
    <x v="0"/>
    <x v="0"/>
    <x v="6"/>
    <x v="5727"/>
    <n v="1"/>
  </r>
  <r>
    <n v="712188"/>
    <d v="2014-05-22T00:00:00"/>
    <d v="1899-12-30T08:23:25"/>
    <x v="0"/>
    <x v="0"/>
    <x v="0"/>
    <x v="6"/>
    <x v="5728"/>
    <n v="1"/>
  </r>
  <r>
    <n v="298249"/>
    <d v="2014-06-25T00:00:00"/>
    <d v="1899-12-30T13:44:36"/>
    <x v="0"/>
    <x v="1"/>
    <x v="3"/>
    <x v="12"/>
    <x v="5729"/>
    <n v="1"/>
  </r>
  <r>
    <n v="524309"/>
    <d v="2014-06-25T00:00:00"/>
    <d v="1899-12-30T13:45:47"/>
    <x v="0"/>
    <x v="1"/>
    <x v="3"/>
    <x v="12"/>
    <x v="5730"/>
    <n v="1"/>
  </r>
  <r>
    <n v="326373"/>
    <d v="2014-06-25T00:00:00"/>
    <d v="1899-12-30T13:49:16"/>
    <x v="1"/>
    <x v="1"/>
    <x v="3"/>
    <x v="12"/>
    <x v="5731"/>
    <n v="0"/>
  </r>
  <r>
    <n v="445863"/>
    <d v="2014-06-25T00:00:00"/>
    <d v="1899-12-30T13:50:45"/>
    <x v="0"/>
    <x v="1"/>
    <x v="3"/>
    <x v="12"/>
    <x v="5732"/>
    <n v="1"/>
  </r>
  <r>
    <n v="785456"/>
    <d v="2014-06-25T00:00:00"/>
    <d v="1899-12-30T13:51:34"/>
    <x v="0"/>
    <x v="1"/>
    <x v="3"/>
    <x v="12"/>
    <x v="5733"/>
    <n v="1"/>
  </r>
  <r>
    <n v="691723"/>
    <d v="2014-06-25T00:00:00"/>
    <d v="1899-12-30T13:51:18"/>
    <x v="0"/>
    <x v="1"/>
    <x v="3"/>
    <x v="12"/>
    <x v="5734"/>
    <n v="1"/>
  </r>
  <r>
    <n v="102892"/>
    <d v="2014-07-04T00:00:00"/>
    <d v="1899-12-30T22:16:13"/>
    <x v="0"/>
    <x v="1"/>
    <x v="3"/>
    <x v="12"/>
    <x v="5735"/>
    <n v="1"/>
  </r>
  <r>
    <n v="268788"/>
    <d v="2014-07-04T00:00:00"/>
    <d v="1899-12-30T22:18:34"/>
    <x v="0"/>
    <x v="1"/>
    <x v="3"/>
    <x v="12"/>
    <x v="5736"/>
    <n v="1"/>
  </r>
  <r>
    <n v="785223"/>
    <d v="2014-07-04T00:00:00"/>
    <d v="1899-12-30T22:19:00"/>
    <x v="0"/>
    <x v="1"/>
    <x v="3"/>
    <x v="12"/>
    <x v="5737"/>
    <n v="1"/>
  </r>
  <r>
    <n v="203331"/>
    <d v="2014-07-04T00:00:00"/>
    <d v="1899-12-30T22:21:06"/>
    <x v="0"/>
    <x v="1"/>
    <x v="3"/>
    <x v="12"/>
    <x v="5738"/>
    <n v="1"/>
  </r>
  <r>
    <n v="796985"/>
    <d v="2014-07-08T00:00:00"/>
    <d v="1899-12-30T09:45:17"/>
    <x v="0"/>
    <x v="1"/>
    <x v="3"/>
    <x v="12"/>
    <x v="5739"/>
    <n v="1"/>
  </r>
  <r>
    <n v="870348"/>
    <d v="2014-07-09T00:00:00"/>
    <d v="1899-12-30T21:53:31"/>
    <x v="0"/>
    <x v="1"/>
    <x v="3"/>
    <x v="12"/>
    <x v="5740"/>
    <n v="1"/>
  </r>
  <r>
    <n v="32896"/>
    <d v="2014-07-09T00:00:00"/>
    <d v="1899-12-30T21:56:21"/>
    <x v="0"/>
    <x v="1"/>
    <x v="3"/>
    <x v="12"/>
    <x v="5741"/>
    <n v="1"/>
  </r>
  <r>
    <n v="70696"/>
    <d v="2014-06-26T00:00:00"/>
    <d v="1899-12-30T18:13:02"/>
    <x v="0"/>
    <x v="0"/>
    <x v="1"/>
    <x v="5"/>
    <x v="5742"/>
    <n v="1"/>
  </r>
  <r>
    <n v="313499"/>
    <d v="2014-07-05T00:00:00"/>
    <d v="1899-12-30T18:43:58"/>
    <x v="0"/>
    <x v="1"/>
    <x v="1"/>
    <x v="5"/>
    <x v="5743"/>
    <n v="1"/>
  </r>
  <r>
    <n v="725901"/>
    <d v="2014-07-20T00:00:00"/>
    <d v="1899-12-30T12:21:27"/>
    <x v="0"/>
    <x v="0"/>
    <x v="1"/>
    <x v="5"/>
    <x v="5744"/>
    <n v="1"/>
  </r>
  <r>
    <n v="295258"/>
    <d v="2014-07-20T00:00:00"/>
    <d v="1899-12-30T12:23:33"/>
    <x v="0"/>
    <x v="0"/>
    <x v="1"/>
    <x v="5"/>
    <x v="5745"/>
    <n v="1"/>
  </r>
  <r>
    <n v="886674"/>
    <d v="2014-06-25T00:00:00"/>
    <d v="1899-12-30T12:59:45"/>
    <x v="0"/>
    <x v="2"/>
    <x v="1"/>
    <x v="7"/>
    <x v="5746"/>
    <n v="1"/>
  </r>
  <r>
    <n v="12882"/>
    <d v="2014-06-25T00:00:00"/>
    <d v="1899-12-30T13:00:50"/>
    <x v="0"/>
    <x v="2"/>
    <x v="1"/>
    <x v="7"/>
    <x v="5747"/>
    <n v="1"/>
  </r>
  <r>
    <n v="196817"/>
    <d v="2014-07-11T00:00:00"/>
    <d v="1899-12-30T19:12:02"/>
    <x v="0"/>
    <x v="0"/>
    <x v="1"/>
    <x v="7"/>
    <x v="5748"/>
    <n v="1"/>
  </r>
  <r>
    <n v="261079"/>
    <d v="2014-08-28T00:00:00"/>
    <d v="1899-12-30T09:41:51"/>
    <x v="0"/>
    <x v="0"/>
    <x v="5"/>
    <x v="8"/>
    <x v="5749"/>
    <n v="1"/>
  </r>
  <r>
    <n v="46106"/>
    <d v="2014-08-28T00:00:00"/>
    <d v="1899-12-30T09:45:25"/>
    <x v="0"/>
    <x v="1"/>
    <x v="5"/>
    <x v="8"/>
    <x v="5750"/>
    <n v="1"/>
  </r>
  <r>
    <n v="877228"/>
    <d v="2014-08-28T00:00:00"/>
    <d v="1899-12-30T09:45:54"/>
    <x v="0"/>
    <x v="0"/>
    <x v="5"/>
    <x v="8"/>
    <x v="5751"/>
    <n v="1"/>
  </r>
  <r>
    <n v="882530"/>
    <d v="2014-05-01T00:00:00"/>
    <d v="1899-12-30T03:38:44"/>
    <x v="1"/>
    <x v="0"/>
    <x v="0"/>
    <x v="3"/>
    <x v="5752"/>
    <n v="0"/>
  </r>
  <r>
    <n v="767744"/>
    <d v="2014-05-09T00:00:00"/>
    <d v="1899-12-30T15:56:07"/>
    <x v="0"/>
    <x v="0"/>
    <x v="0"/>
    <x v="12"/>
    <x v="5753"/>
    <n v="1"/>
  </r>
  <r>
    <n v="830066"/>
    <d v="2014-05-09T00:00:00"/>
    <d v="1899-12-30T15:57:16"/>
    <x v="0"/>
    <x v="1"/>
    <x v="0"/>
    <x v="12"/>
    <x v="5754"/>
    <n v="1"/>
  </r>
  <r>
    <n v="498165"/>
    <d v="2014-05-07T00:00:00"/>
    <d v="1899-12-30T17:38:05"/>
    <x v="1"/>
    <x v="1"/>
    <x v="0"/>
    <x v="6"/>
    <x v="5755"/>
    <n v="0"/>
  </r>
  <r>
    <n v="255214"/>
    <d v="2014-08-28T00:00:00"/>
    <d v="1899-12-30T17:30:46"/>
    <x v="1"/>
    <x v="0"/>
    <x v="8"/>
    <x v="1"/>
    <x v="5756"/>
    <n v="0"/>
  </r>
  <r>
    <n v="814175"/>
    <d v="2014-08-28T00:00:00"/>
    <d v="1899-12-30T13:22:21"/>
    <x v="0"/>
    <x v="1"/>
    <x v="2"/>
    <x v="12"/>
    <x v="5757"/>
    <n v="1"/>
  </r>
  <r>
    <n v="61325"/>
    <d v="2014-08-29T00:00:00"/>
    <d v="1899-12-30T14:30:32"/>
    <x v="0"/>
    <x v="0"/>
    <x v="2"/>
    <x v="12"/>
    <x v="5758"/>
    <n v="1"/>
  </r>
  <r>
    <n v="947494"/>
    <d v="2014-05-11T00:00:00"/>
    <d v="1899-12-30T13:27:41"/>
    <x v="0"/>
    <x v="1"/>
    <x v="0"/>
    <x v="12"/>
    <x v="5759"/>
    <n v="1"/>
  </r>
  <r>
    <n v="778401"/>
    <d v="2014-05-14T00:00:00"/>
    <d v="1899-12-30T12:12:47"/>
    <x v="0"/>
    <x v="1"/>
    <x v="0"/>
    <x v="7"/>
    <x v="5760"/>
    <n v="1"/>
  </r>
  <r>
    <n v="696815"/>
    <d v="2014-05-14T00:00:00"/>
    <d v="1899-12-30T12:13:41"/>
    <x v="0"/>
    <x v="0"/>
    <x v="0"/>
    <x v="7"/>
    <x v="5761"/>
    <n v="1"/>
  </r>
  <r>
    <n v="723509"/>
    <d v="2014-05-14T00:00:00"/>
    <d v="1899-12-30T12:15:16"/>
    <x v="0"/>
    <x v="0"/>
    <x v="0"/>
    <x v="7"/>
    <x v="5762"/>
    <n v="1"/>
  </r>
  <r>
    <n v="988332"/>
    <d v="2014-05-14T00:00:00"/>
    <d v="1899-12-30T12:17:32"/>
    <x v="0"/>
    <x v="0"/>
    <x v="0"/>
    <x v="7"/>
    <x v="5763"/>
    <n v="1"/>
  </r>
  <r>
    <n v="341338"/>
    <d v="2014-06-25T00:00:00"/>
    <d v="1899-12-30T19:28:54"/>
    <x v="0"/>
    <x v="0"/>
    <x v="1"/>
    <x v="0"/>
    <x v="5764"/>
    <n v="1"/>
  </r>
  <r>
    <n v="505926"/>
    <d v="2014-06-30T00:00:00"/>
    <d v="1899-12-30T12:46:34"/>
    <x v="0"/>
    <x v="1"/>
    <x v="3"/>
    <x v="3"/>
    <x v="5765"/>
    <n v="1"/>
  </r>
  <r>
    <n v="610161"/>
    <d v="2014-06-30T00:00:00"/>
    <d v="1899-12-30T12:47:02"/>
    <x v="0"/>
    <x v="1"/>
    <x v="3"/>
    <x v="3"/>
    <x v="5766"/>
    <n v="1"/>
  </r>
  <r>
    <n v="196827"/>
    <d v="2014-05-26T00:00:00"/>
    <d v="1899-12-30T05:37:30"/>
    <x v="1"/>
    <x v="2"/>
    <x v="0"/>
    <x v="3"/>
    <x v="5767"/>
    <n v="0"/>
  </r>
  <r>
    <n v="360856"/>
    <d v="2014-08-31T00:00:00"/>
    <d v="1899-12-30T19:58:27"/>
    <x v="0"/>
    <x v="0"/>
    <x v="1"/>
    <x v="8"/>
    <x v="5768"/>
    <n v="1"/>
  </r>
  <r>
    <n v="88591"/>
    <d v="2014-06-17T00:00:00"/>
    <d v="1899-12-30T12:15:17"/>
    <x v="0"/>
    <x v="0"/>
    <x v="8"/>
    <x v="0"/>
    <x v="5769"/>
    <n v="1"/>
  </r>
  <r>
    <n v="498510"/>
    <d v="2014-05-09T00:00:00"/>
    <d v="1899-12-30T09:56:45"/>
    <x v="1"/>
    <x v="0"/>
    <x v="1"/>
    <x v="12"/>
    <x v="5770"/>
    <n v="0"/>
  </r>
  <r>
    <n v="329539"/>
    <d v="2014-05-09T00:00:00"/>
    <d v="1899-12-30T19:20:10"/>
    <x v="0"/>
    <x v="0"/>
    <x v="1"/>
    <x v="12"/>
    <x v="5771"/>
    <n v="1"/>
  </r>
  <r>
    <n v="19536"/>
    <d v="2014-05-13T00:00:00"/>
    <d v="1899-12-30T15:35:54"/>
    <x v="0"/>
    <x v="0"/>
    <x v="1"/>
    <x v="12"/>
    <x v="5772"/>
    <n v="1"/>
  </r>
  <r>
    <n v="695719"/>
    <d v="2014-05-13T00:00:00"/>
    <d v="1899-12-30T15:36:16"/>
    <x v="0"/>
    <x v="1"/>
    <x v="1"/>
    <x v="12"/>
    <x v="5773"/>
    <n v="1"/>
  </r>
  <r>
    <n v="826953"/>
    <d v="2014-05-20T00:00:00"/>
    <d v="1899-12-30T10:12:07"/>
    <x v="0"/>
    <x v="0"/>
    <x v="1"/>
    <x v="12"/>
    <x v="5774"/>
    <n v="1"/>
  </r>
  <r>
    <n v="504463"/>
    <d v="2014-05-20T00:00:00"/>
    <d v="1899-12-30T19:57:57"/>
    <x v="0"/>
    <x v="1"/>
    <x v="1"/>
    <x v="12"/>
    <x v="5775"/>
    <n v="1"/>
  </r>
  <r>
    <n v="309686"/>
    <d v="2014-05-20T00:00:00"/>
    <d v="1899-12-30T20:01:40"/>
    <x v="0"/>
    <x v="0"/>
    <x v="1"/>
    <x v="12"/>
    <x v="5776"/>
    <n v="1"/>
  </r>
  <r>
    <n v="146182"/>
    <d v="2014-05-15T00:00:00"/>
    <d v="1899-12-30T19:14:20"/>
    <x v="1"/>
    <x v="1"/>
    <x v="5"/>
    <x v="12"/>
    <x v="5777"/>
    <n v="0"/>
  </r>
  <r>
    <n v="929357"/>
    <d v="2014-07-25T00:00:00"/>
    <d v="1899-12-30T10:15:45"/>
    <x v="0"/>
    <x v="1"/>
    <x v="7"/>
    <x v="12"/>
    <x v="5778"/>
    <n v="1"/>
  </r>
  <r>
    <n v="29268"/>
    <d v="2014-07-25T00:00:00"/>
    <d v="1899-12-30T10:16:07"/>
    <x v="0"/>
    <x v="1"/>
    <x v="7"/>
    <x v="12"/>
    <x v="5779"/>
    <n v="1"/>
  </r>
  <r>
    <n v="549528"/>
    <d v="2014-05-14T00:00:00"/>
    <d v="1899-12-30T08:04:47"/>
    <x v="0"/>
    <x v="0"/>
    <x v="0"/>
    <x v="3"/>
    <x v="5780"/>
    <n v="1"/>
  </r>
  <r>
    <n v="106682"/>
    <d v="2014-05-14T00:00:00"/>
    <d v="1899-12-30T08:05:47"/>
    <x v="0"/>
    <x v="0"/>
    <x v="0"/>
    <x v="3"/>
    <x v="5781"/>
    <n v="1"/>
  </r>
  <r>
    <n v="282628"/>
    <d v="2014-05-14T00:00:00"/>
    <d v="1899-12-30T08:06:18"/>
    <x v="0"/>
    <x v="0"/>
    <x v="0"/>
    <x v="3"/>
    <x v="5782"/>
    <n v="1"/>
  </r>
  <r>
    <n v="45384"/>
    <d v="2014-05-14T00:00:00"/>
    <d v="1899-12-30T08:08:38"/>
    <x v="0"/>
    <x v="0"/>
    <x v="0"/>
    <x v="3"/>
    <x v="5783"/>
    <n v="1"/>
  </r>
  <r>
    <n v="505801"/>
    <d v="2014-05-01T00:00:00"/>
    <d v="1899-12-30T06:58:03"/>
    <x v="0"/>
    <x v="1"/>
    <x v="1"/>
    <x v="8"/>
    <x v="5784"/>
    <n v="1"/>
  </r>
  <r>
    <n v="211136"/>
    <d v="2014-05-01T00:00:00"/>
    <d v="1899-12-30T07:00:38"/>
    <x v="0"/>
    <x v="1"/>
    <x v="1"/>
    <x v="8"/>
    <x v="5785"/>
    <n v="1"/>
  </r>
  <r>
    <n v="580219"/>
    <d v="2014-05-06T00:00:00"/>
    <d v="1899-12-30T11:26:23"/>
    <x v="0"/>
    <x v="0"/>
    <x v="1"/>
    <x v="1"/>
    <x v="5786"/>
    <n v="1"/>
  </r>
  <r>
    <n v="650957"/>
    <d v="2014-05-08T00:00:00"/>
    <d v="1899-12-30T15:52:07"/>
    <x v="0"/>
    <x v="1"/>
    <x v="1"/>
    <x v="1"/>
    <x v="5787"/>
    <n v="1"/>
  </r>
  <r>
    <n v="432575"/>
    <d v="2014-05-14T00:00:00"/>
    <d v="1899-12-30T11:20:39"/>
    <x v="0"/>
    <x v="1"/>
    <x v="1"/>
    <x v="1"/>
    <x v="5788"/>
    <n v="1"/>
  </r>
  <r>
    <n v="375225"/>
    <d v="2014-05-20T00:00:00"/>
    <d v="1899-12-30T16:03:34"/>
    <x v="0"/>
    <x v="0"/>
    <x v="1"/>
    <x v="1"/>
    <x v="5789"/>
    <n v="1"/>
  </r>
  <r>
    <n v="158941"/>
    <d v="2014-05-30T00:00:00"/>
    <d v="1899-12-30T15:52:25"/>
    <x v="0"/>
    <x v="0"/>
    <x v="1"/>
    <x v="1"/>
    <x v="5790"/>
    <n v="1"/>
  </r>
  <r>
    <n v="482029"/>
    <d v="2014-05-02T00:00:00"/>
    <d v="1899-12-30T06:16:15"/>
    <x v="0"/>
    <x v="1"/>
    <x v="1"/>
    <x v="1"/>
    <x v="5791"/>
    <n v="1"/>
  </r>
  <r>
    <n v="546281"/>
    <d v="2014-05-28T00:00:00"/>
    <d v="1899-12-30T16:42:13"/>
    <x v="0"/>
    <x v="2"/>
    <x v="1"/>
    <x v="6"/>
    <x v="5792"/>
    <n v="1"/>
  </r>
  <r>
    <n v="841544"/>
    <d v="2014-05-11T00:00:00"/>
    <d v="1899-12-30T07:13:58"/>
    <x v="0"/>
    <x v="0"/>
    <x v="2"/>
    <x v="1"/>
    <x v="5793"/>
    <n v="1"/>
  </r>
  <r>
    <n v="568254"/>
    <d v="2014-05-12T00:00:00"/>
    <d v="1899-12-30T10:41:28"/>
    <x v="0"/>
    <x v="1"/>
    <x v="2"/>
    <x v="1"/>
    <x v="5794"/>
    <n v="1"/>
  </r>
  <r>
    <n v="882350"/>
    <d v="2014-05-12T00:00:00"/>
    <d v="1899-12-30T15:57:05"/>
    <x v="0"/>
    <x v="1"/>
    <x v="2"/>
    <x v="1"/>
    <x v="5795"/>
    <n v="1"/>
  </r>
  <r>
    <n v="467417"/>
    <d v="2014-05-12T00:00:00"/>
    <d v="1899-12-30T10:30:18"/>
    <x v="0"/>
    <x v="0"/>
    <x v="1"/>
    <x v="0"/>
    <x v="5796"/>
    <n v="1"/>
  </r>
  <r>
    <n v="400109"/>
    <d v="2014-05-12T00:00:00"/>
    <d v="1899-12-30T10:30:47"/>
    <x v="0"/>
    <x v="2"/>
    <x v="1"/>
    <x v="0"/>
    <x v="5797"/>
    <n v="1"/>
  </r>
  <r>
    <n v="657548"/>
    <d v="2014-05-08T00:00:00"/>
    <d v="1899-12-30T09:44:46"/>
    <x v="0"/>
    <x v="0"/>
    <x v="0"/>
    <x v="1"/>
    <x v="5798"/>
    <n v="1"/>
  </r>
  <r>
    <n v="476962"/>
    <d v="2014-05-20T00:00:00"/>
    <d v="1899-12-30T13:34:04"/>
    <x v="0"/>
    <x v="0"/>
    <x v="0"/>
    <x v="1"/>
    <x v="5799"/>
    <n v="1"/>
  </r>
  <r>
    <n v="890605"/>
    <d v="2014-05-20T00:00:00"/>
    <d v="1899-12-30T15:32:39"/>
    <x v="0"/>
    <x v="1"/>
    <x v="0"/>
    <x v="1"/>
    <x v="5800"/>
    <n v="1"/>
  </r>
  <r>
    <n v="455150"/>
    <d v="2014-05-27T00:00:00"/>
    <d v="1899-12-30T18:02:40"/>
    <x v="0"/>
    <x v="0"/>
    <x v="0"/>
    <x v="1"/>
    <x v="5801"/>
    <n v="1"/>
  </r>
  <r>
    <n v="167454"/>
    <d v="2014-05-28T00:00:00"/>
    <d v="1899-12-30T14:32:54"/>
    <x v="0"/>
    <x v="1"/>
    <x v="0"/>
    <x v="1"/>
    <x v="5802"/>
    <n v="1"/>
  </r>
  <r>
    <n v="179861"/>
    <d v="2014-06-05T00:00:00"/>
    <d v="1899-12-30T09:05:59"/>
    <x v="0"/>
    <x v="0"/>
    <x v="0"/>
    <x v="1"/>
    <x v="5803"/>
    <n v="1"/>
  </r>
  <r>
    <n v="800429"/>
    <d v="2014-06-05T00:00:00"/>
    <d v="1899-12-30T09:07:14"/>
    <x v="0"/>
    <x v="0"/>
    <x v="0"/>
    <x v="1"/>
    <x v="5804"/>
    <n v="1"/>
  </r>
  <r>
    <n v="375609"/>
    <d v="2014-05-21T00:00:00"/>
    <d v="1899-12-30T10:42:36"/>
    <x v="1"/>
    <x v="1"/>
    <x v="1"/>
    <x v="1"/>
    <x v="5805"/>
    <n v="0"/>
  </r>
  <r>
    <n v="854925"/>
    <d v="2014-05-21T00:00:00"/>
    <d v="1899-12-30T10:44:17"/>
    <x v="0"/>
    <x v="0"/>
    <x v="1"/>
    <x v="1"/>
    <x v="5806"/>
    <n v="1"/>
  </r>
  <r>
    <n v="922353"/>
    <d v="2014-05-06T00:00:00"/>
    <d v="1899-12-30T05:35:16"/>
    <x v="0"/>
    <x v="0"/>
    <x v="0"/>
    <x v="5"/>
    <x v="576"/>
    <n v="1"/>
  </r>
  <r>
    <n v="723896"/>
    <d v="2014-05-15T00:00:00"/>
    <d v="1899-12-30T17:13:25"/>
    <x v="0"/>
    <x v="0"/>
    <x v="1"/>
    <x v="8"/>
    <x v="5807"/>
    <n v="1"/>
  </r>
  <r>
    <n v="318306"/>
    <d v="2014-05-15T00:00:00"/>
    <d v="1899-12-30T17:18:42"/>
    <x v="0"/>
    <x v="1"/>
    <x v="1"/>
    <x v="8"/>
    <x v="3684"/>
    <n v="1"/>
  </r>
  <r>
    <n v="725251"/>
    <d v="2014-05-20T00:00:00"/>
    <d v="1899-12-30T05:44:14"/>
    <x v="0"/>
    <x v="0"/>
    <x v="1"/>
    <x v="6"/>
    <x v="5808"/>
    <n v="1"/>
  </r>
  <r>
    <n v="760568"/>
    <d v="2014-05-20T00:00:00"/>
    <d v="1899-12-30T05:48:35"/>
    <x v="0"/>
    <x v="0"/>
    <x v="1"/>
    <x v="6"/>
    <x v="5809"/>
    <n v="1"/>
  </r>
  <r>
    <n v="814037"/>
    <d v="2014-07-04T00:00:00"/>
    <d v="1899-12-30T11:45:39"/>
    <x v="0"/>
    <x v="0"/>
    <x v="8"/>
    <x v="3"/>
    <x v="5810"/>
    <n v="1"/>
  </r>
  <r>
    <n v="131734"/>
    <d v="2014-05-24T00:00:00"/>
    <d v="1899-12-30T19:40:03"/>
    <x v="0"/>
    <x v="0"/>
    <x v="1"/>
    <x v="1"/>
    <x v="5811"/>
    <n v="1"/>
  </r>
  <r>
    <n v="831661"/>
    <d v="2014-05-16T00:00:00"/>
    <d v="1899-12-30T06:42:01"/>
    <x v="0"/>
    <x v="2"/>
    <x v="1"/>
    <x v="3"/>
    <x v="5812"/>
    <n v="1"/>
  </r>
  <r>
    <n v="841761"/>
    <d v="2014-05-19T00:00:00"/>
    <d v="1899-12-30T09:26:32"/>
    <x v="0"/>
    <x v="0"/>
    <x v="1"/>
    <x v="3"/>
    <x v="5813"/>
    <n v="1"/>
  </r>
  <r>
    <n v="481379"/>
    <d v="2014-06-05T00:00:00"/>
    <d v="1899-12-30T14:13:58"/>
    <x v="0"/>
    <x v="1"/>
    <x v="1"/>
    <x v="3"/>
    <x v="5814"/>
    <n v="1"/>
  </r>
  <r>
    <n v="618043"/>
    <d v="2014-06-05T00:00:00"/>
    <d v="1899-12-30T14:14:28"/>
    <x v="0"/>
    <x v="0"/>
    <x v="1"/>
    <x v="3"/>
    <x v="5815"/>
    <n v="1"/>
  </r>
  <r>
    <n v="662128"/>
    <d v="2014-06-05T00:00:00"/>
    <d v="1899-12-30T14:10:37"/>
    <x v="0"/>
    <x v="1"/>
    <x v="1"/>
    <x v="3"/>
    <x v="5816"/>
    <n v="1"/>
  </r>
  <r>
    <n v="963439"/>
    <d v="2014-06-06T00:00:00"/>
    <d v="1899-12-30T16:07:47"/>
    <x v="1"/>
    <x v="0"/>
    <x v="1"/>
    <x v="3"/>
    <x v="5817"/>
    <n v="0"/>
  </r>
  <r>
    <n v="794235"/>
    <d v="2014-06-11T00:00:00"/>
    <d v="1899-12-30T12:33:02"/>
    <x v="0"/>
    <x v="1"/>
    <x v="1"/>
    <x v="3"/>
    <x v="5818"/>
    <n v="1"/>
  </r>
  <r>
    <n v="524784"/>
    <d v="2014-07-29T00:00:00"/>
    <d v="1899-12-30T11:22:09"/>
    <x v="0"/>
    <x v="0"/>
    <x v="2"/>
    <x v="12"/>
    <x v="5819"/>
    <n v="1"/>
  </r>
  <r>
    <n v="957784"/>
    <d v="2014-08-05T00:00:00"/>
    <d v="1899-12-30T10:03:58"/>
    <x v="0"/>
    <x v="0"/>
    <x v="2"/>
    <x v="12"/>
    <x v="5820"/>
    <n v="1"/>
  </r>
  <r>
    <n v="747931"/>
    <d v="2014-08-05T00:00:00"/>
    <d v="1899-12-30T10:07:16"/>
    <x v="1"/>
    <x v="0"/>
    <x v="2"/>
    <x v="12"/>
    <x v="5821"/>
    <n v="0"/>
  </r>
  <r>
    <n v="254807"/>
    <d v="2014-08-05T00:00:00"/>
    <d v="1899-12-30T10:04:23"/>
    <x v="0"/>
    <x v="2"/>
    <x v="2"/>
    <x v="12"/>
    <x v="5822"/>
    <n v="1"/>
  </r>
  <r>
    <n v="824893"/>
    <d v="2014-05-01T00:00:00"/>
    <d v="1899-12-30T13:38:23"/>
    <x v="0"/>
    <x v="0"/>
    <x v="1"/>
    <x v="1"/>
    <x v="5823"/>
    <n v="1"/>
  </r>
  <r>
    <n v="89108"/>
    <d v="2014-05-01T00:00:00"/>
    <d v="1899-12-30T13:35:11"/>
    <x v="0"/>
    <x v="2"/>
    <x v="1"/>
    <x v="1"/>
    <x v="5824"/>
    <n v="1"/>
  </r>
  <r>
    <n v="608559"/>
    <d v="2014-05-02T00:00:00"/>
    <d v="1899-12-30T16:30:47"/>
    <x v="0"/>
    <x v="0"/>
    <x v="1"/>
    <x v="1"/>
    <x v="5825"/>
    <n v="1"/>
  </r>
  <r>
    <n v="268296"/>
    <d v="2014-05-09T00:00:00"/>
    <d v="1899-12-30T09:59:31"/>
    <x v="0"/>
    <x v="0"/>
    <x v="1"/>
    <x v="1"/>
    <x v="5826"/>
    <n v="1"/>
  </r>
  <r>
    <n v="825656"/>
    <d v="2014-05-10T00:00:00"/>
    <d v="1899-12-30T14:21:09"/>
    <x v="0"/>
    <x v="0"/>
    <x v="1"/>
    <x v="3"/>
    <x v="5827"/>
    <n v="1"/>
  </r>
  <r>
    <n v="551379"/>
    <d v="2014-05-10T00:00:00"/>
    <d v="1899-12-30T14:22:07"/>
    <x v="0"/>
    <x v="0"/>
    <x v="1"/>
    <x v="3"/>
    <x v="5828"/>
    <n v="1"/>
  </r>
  <r>
    <n v="737409"/>
    <d v="2014-05-10T00:00:00"/>
    <d v="1899-12-30T14:23:17"/>
    <x v="0"/>
    <x v="0"/>
    <x v="1"/>
    <x v="3"/>
    <x v="5829"/>
    <n v="1"/>
  </r>
  <r>
    <n v="212110"/>
    <d v="2014-05-10T00:00:00"/>
    <d v="1899-12-30T14:23:43"/>
    <x v="0"/>
    <x v="0"/>
    <x v="1"/>
    <x v="3"/>
    <x v="5830"/>
    <n v="1"/>
  </r>
  <r>
    <n v="475564"/>
    <d v="2014-05-23T00:00:00"/>
    <d v="1899-12-30T07:02:13"/>
    <x v="0"/>
    <x v="0"/>
    <x v="0"/>
    <x v="8"/>
    <x v="5831"/>
    <n v="1"/>
  </r>
  <r>
    <n v="946421"/>
    <d v="2014-05-08T00:00:00"/>
    <d v="1899-12-30T17:29:49"/>
    <x v="0"/>
    <x v="1"/>
    <x v="1"/>
    <x v="8"/>
    <x v="5832"/>
    <n v="1"/>
  </r>
  <r>
    <n v="464009"/>
    <d v="2014-05-29T00:00:00"/>
    <d v="1899-12-30T17:18:16"/>
    <x v="0"/>
    <x v="0"/>
    <x v="1"/>
    <x v="8"/>
    <x v="5833"/>
    <n v="1"/>
  </r>
  <r>
    <n v="150983"/>
    <d v="2014-08-12T00:00:00"/>
    <d v="1899-12-30T21:58:44"/>
    <x v="0"/>
    <x v="1"/>
    <x v="3"/>
    <x v="1"/>
    <x v="5834"/>
    <n v="1"/>
  </r>
  <r>
    <n v="245279"/>
    <d v="2014-08-18T00:00:00"/>
    <d v="1899-12-30T17:28:33"/>
    <x v="0"/>
    <x v="1"/>
    <x v="3"/>
    <x v="1"/>
    <x v="5835"/>
    <n v="1"/>
  </r>
  <r>
    <n v="537509"/>
    <d v="2014-07-09T00:00:00"/>
    <d v="1899-12-30T12:48:18"/>
    <x v="0"/>
    <x v="0"/>
    <x v="1"/>
    <x v="6"/>
    <x v="5836"/>
    <n v="1"/>
  </r>
  <r>
    <n v="243956"/>
    <d v="2014-05-10T00:00:00"/>
    <d v="1899-12-30T18:38:50"/>
    <x v="0"/>
    <x v="0"/>
    <x v="1"/>
    <x v="7"/>
    <x v="3348"/>
    <n v="1"/>
  </r>
  <r>
    <n v="276185"/>
    <d v="2014-08-07T00:00:00"/>
    <d v="1899-12-30T18:00:59"/>
    <x v="0"/>
    <x v="1"/>
    <x v="1"/>
    <x v="6"/>
    <x v="5837"/>
    <n v="1"/>
  </r>
  <r>
    <n v="758805"/>
    <d v="2014-08-13T00:00:00"/>
    <d v="1899-12-30T17:31:47"/>
    <x v="0"/>
    <x v="0"/>
    <x v="1"/>
    <x v="6"/>
    <x v="5838"/>
    <n v="1"/>
  </r>
  <r>
    <n v="919971"/>
    <d v="2014-05-05T00:00:00"/>
    <d v="1899-12-30T01:44:19"/>
    <x v="0"/>
    <x v="0"/>
    <x v="5"/>
    <x v="1"/>
    <x v="5839"/>
    <n v="1"/>
  </r>
  <r>
    <n v="169443"/>
    <d v="2014-05-05T00:00:00"/>
    <d v="1899-12-30T01:47:12"/>
    <x v="0"/>
    <x v="1"/>
    <x v="5"/>
    <x v="1"/>
    <x v="5840"/>
    <n v="1"/>
  </r>
  <r>
    <n v="646392"/>
    <d v="2014-05-27T00:00:00"/>
    <d v="1899-12-30T09:52:59"/>
    <x v="0"/>
    <x v="2"/>
    <x v="0"/>
    <x v="0"/>
    <x v="5310"/>
    <n v="1"/>
  </r>
  <r>
    <n v="273066"/>
    <d v="2014-06-23T00:00:00"/>
    <d v="1899-12-30T17:31:28"/>
    <x v="0"/>
    <x v="1"/>
    <x v="1"/>
    <x v="12"/>
    <x v="5841"/>
    <n v="1"/>
  </r>
  <r>
    <n v="562353"/>
    <d v="2014-05-01T00:00:00"/>
    <d v="1899-12-30T09:45:59"/>
    <x v="0"/>
    <x v="1"/>
    <x v="7"/>
    <x v="3"/>
    <x v="5842"/>
    <n v="1"/>
  </r>
  <r>
    <n v="375556"/>
    <d v="2014-05-01T00:00:00"/>
    <d v="1899-12-30T09:46:21"/>
    <x v="0"/>
    <x v="1"/>
    <x v="7"/>
    <x v="3"/>
    <x v="5843"/>
    <n v="1"/>
  </r>
  <r>
    <n v="719895"/>
    <d v="2014-05-01T00:00:00"/>
    <d v="1899-12-30T09:47:14"/>
    <x v="0"/>
    <x v="1"/>
    <x v="7"/>
    <x v="3"/>
    <x v="5844"/>
    <n v="1"/>
  </r>
  <r>
    <n v="422222"/>
    <d v="2014-05-13T00:00:00"/>
    <d v="1899-12-30T14:52:25"/>
    <x v="0"/>
    <x v="1"/>
    <x v="7"/>
    <x v="1"/>
    <x v="5845"/>
    <n v="1"/>
  </r>
  <r>
    <n v="464899"/>
    <d v="2014-05-14T00:00:00"/>
    <d v="1899-12-30T11:57:18"/>
    <x v="0"/>
    <x v="1"/>
    <x v="7"/>
    <x v="3"/>
    <x v="5846"/>
    <n v="1"/>
  </r>
  <r>
    <n v="603672"/>
    <d v="2014-05-08T00:00:00"/>
    <d v="1899-12-30T08:15:09"/>
    <x v="0"/>
    <x v="0"/>
    <x v="1"/>
    <x v="1"/>
    <x v="5847"/>
    <n v="1"/>
  </r>
  <r>
    <n v="480487"/>
    <d v="2014-05-08T00:00:00"/>
    <d v="1899-12-30T08:18:44"/>
    <x v="0"/>
    <x v="1"/>
    <x v="1"/>
    <x v="1"/>
    <x v="5848"/>
    <n v="1"/>
  </r>
  <r>
    <n v="186971"/>
    <d v="2014-05-09T00:00:00"/>
    <d v="1899-12-30T09:12:15"/>
    <x v="0"/>
    <x v="1"/>
    <x v="1"/>
    <x v="1"/>
    <x v="5849"/>
    <n v="1"/>
  </r>
  <r>
    <n v="976777"/>
    <d v="2014-05-21T00:00:00"/>
    <d v="1899-12-30T15:30:41"/>
    <x v="1"/>
    <x v="0"/>
    <x v="1"/>
    <x v="1"/>
    <x v="5850"/>
    <n v="0"/>
  </r>
  <r>
    <n v="703792"/>
    <d v="2014-07-05T00:00:00"/>
    <d v="1899-12-30T09:51:13"/>
    <x v="0"/>
    <x v="0"/>
    <x v="2"/>
    <x v="1"/>
    <x v="5851"/>
    <n v="1"/>
  </r>
  <r>
    <n v="600570"/>
    <d v="2014-07-12T00:00:00"/>
    <d v="1899-12-30T16:49:22"/>
    <x v="0"/>
    <x v="1"/>
    <x v="3"/>
    <x v="1"/>
    <x v="5852"/>
    <n v="1"/>
  </r>
  <r>
    <n v="209973"/>
    <d v="2014-07-12T00:00:00"/>
    <d v="1899-12-30T16:50:11"/>
    <x v="0"/>
    <x v="2"/>
    <x v="3"/>
    <x v="1"/>
    <x v="5853"/>
    <n v="1"/>
  </r>
  <r>
    <n v="525836"/>
    <d v="2014-08-22T00:00:00"/>
    <d v="1899-12-30T16:59:04"/>
    <x v="0"/>
    <x v="0"/>
    <x v="0"/>
    <x v="12"/>
    <x v="5854"/>
    <n v="1"/>
  </r>
  <r>
    <n v="896401"/>
    <d v="2014-08-30T00:00:00"/>
    <d v="1899-12-30T09:11:07"/>
    <x v="0"/>
    <x v="2"/>
    <x v="0"/>
    <x v="12"/>
    <x v="5855"/>
    <n v="1"/>
  </r>
  <r>
    <n v="626067"/>
    <d v="2014-07-27T00:00:00"/>
    <d v="1899-12-30T09:05:53"/>
    <x v="0"/>
    <x v="0"/>
    <x v="5"/>
    <x v="6"/>
    <x v="5856"/>
    <n v="1"/>
  </r>
  <r>
    <n v="83466"/>
    <d v="2014-07-29T00:00:00"/>
    <d v="1899-12-30T17:44:09"/>
    <x v="0"/>
    <x v="0"/>
    <x v="5"/>
    <x v="6"/>
    <x v="5857"/>
    <n v="1"/>
  </r>
  <r>
    <n v="867000"/>
    <d v="2014-07-29T00:00:00"/>
    <d v="1899-12-30T17:44:58"/>
    <x v="0"/>
    <x v="0"/>
    <x v="5"/>
    <x v="6"/>
    <x v="5858"/>
    <n v="1"/>
  </r>
  <r>
    <n v="539299"/>
    <d v="2014-08-11T00:00:00"/>
    <d v="1899-12-30T16:21:10"/>
    <x v="0"/>
    <x v="0"/>
    <x v="5"/>
    <x v="6"/>
    <x v="5859"/>
    <n v="1"/>
  </r>
  <r>
    <n v="838359"/>
    <d v="2014-08-27T00:00:00"/>
    <d v="1899-12-30T14:03:55"/>
    <x v="0"/>
    <x v="2"/>
    <x v="5"/>
    <x v="6"/>
    <x v="5860"/>
    <n v="1"/>
  </r>
  <r>
    <n v="79268"/>
    <d v="2014-05-19T00:00:00"/>
    <d v="1899-12-30T08:30:44"/>
    <x v="0"/>
    <x v="0"/>
    <x v="1"/>
    <x v="6"/>
    <x v="5861"/>
    <n v="1"/>
  </r>
  <r>
    <n v="231232"/>
    <d v="2014-05-19T00:00:00"/>
    <d v="1899-12-30T08:31:57"/>
    <x v="0"/>
    <x v="0"/>
    <x v="1"/>
    <x v="6"/>
    <x v="5862"/>
    <n v="1"/>
  </r>
  <r>
    <n v="70189"/>
    <d v="2014-05-19T00:00:00"/>
    <d v="1899-12-30T08:28:31"/>
    <x v="0"/>
    <x v="1"/>
    <x v="1"/>
    <x v="6"/>
    <x v="5863"/>
    <n v="1"/>
  </r>
  <r>
    <n v="592340"/>
    <d v="2014-05-19T00:00:00"/>
    <d v="1899-12-30T08:31:17"/>
    <x v="0"/>
    <x v="1"/>
    <x v="1"/>
    <x v="6"/>
    <x v="5864"/>
    <n v="1"/>
  </r>
  <r>
    <n v="917822"/>
    <d v="2014-07-04T00:00:00"/>
    <d v="1899-12-30T08:08:04"/>
    <x v="0"/>
    <x v="1"/>
    <x v="1"/>
    <x v="6"/>
    <x v="5865"/>
    <n v="1"/>
  </r>
  <r>
    <n v="786696"/>
    <d v="2014-07-04T00:00:00"/>
    <d v="1899-12-30T08:07:29"/>
    <x v="1"/>
    <x v="2"/>
    <x v="1"/>
    <x v="6"/>
    <x v="5866"/>
    <n v="0"/>
  </r>
  <r>
    <n v="889834"/>
    <d v="2014-08-27T00:00:00"/>
    <d v="1899-12-30T04:10:14"/>
    <x v="0"/>
    <x v="1"/>
    <x v="4"/>
    <x v="3"/>
    <x v="5867"/>
    <n v="1"/>
  </r>
  <r>
    <n v="129994"/>
    <d v="2014-05-15T00:00:00"/>
    <d v="1899-12-30T15:52:23"/>
    <x v="0"/>
    <x v="1"/>
    <x v="1"/>
    <x v="1"/>
    <x v="5868"/>
    <n v="1"/>
  </r>
  <r>
    <n v="98831"/>
    <d v="2014-05-15T00:00:00"/>
    <d v="1899-12-30T15:54:12"/>
    <x v="0"/>
    <x v="1"/>
    <x v="1"/>
    <x v="1"/>
    <x v="5869"/>
    <n v="1"/>
  </r>
  <r>
    <n v="531445"/>
    <d v="2014-05-15T00:00:00"/>
    <d v="1899-12-30T15:54:41"/>
    <x v="0"/>
    <x v="0"/>
    <x v="1"/>
    <x v="1"/>
    <x v="5870"/>
    <n v="1"/>
  </r>
  <r>
    <n v="782465"/>
    <d v="2014-05-28T00:00:00"/>
    <d v="1899-12-30T10:17:21"/>
    <x v="0"/>
    <x v="1"/>
    <x v="1"/>
    <x v="1"/>
    <x v="5871"/>
    <n v="1"/>
  </r>
  <r>
    <n v="302371"/>
    <d v="2014-06-02T00:00:00"/>
    <d v="1899-12-30T08:58:59"/>
    <x v="0"/>
    <x v="0"/>
    <x v="1"/>
    <x v="1"/>
    <x v="5872"/>
    <n v="1"/>
  </r>
  <r>
    <n v="147868"/>
    <d v="2014-06-03T00:00:00"/>
    <d v="1899-12-30T10:53:06"/>
    <x v="0"/>
    <x v="0"/>
    <x v="1"/>
    <x v="1"/>
    <x v="5873"/>
    <n v="1"/>
  </r>
  <r>
    <n v="374162"/>
    <d v="2014-06-18T00:00:00"/>
    <d v="1899-12-30T11:07:47"/>
    <x v="0"/>
    <x v="1"/>
    <x v="4"/>
    <x v="12"/>
    <x v="5874"/>
    <n v="1"/>
  </r>
  <r>
    <n v="632936"/>
    <d v="2014-06-18T00:00:00"/>
    <d v="1899-12-30T11:08:30"/>
    <x v="0"/>
    <x v="1"/>
    <x v="4"/>
    <x v="12"/>
    <x v="5875"/>
    <n v="1"/>
  </r>
  <r>
    <n v="521698"/>
    <d v="2014-06-18T00:00:00"/>
    <d v="1899-12-30T11:09:57"/>
    <x v="1"/>
    <x v="1"/>
    <x v="4"/>
    <x v="12"/>
    <x v="5876"/>
    <n v="0"/>
  </r>
  <r>
    <n v="87830"/>
    <d v="2014-07-05T00:00:00"/>
    <d v="1899-12-30T18:06:20"/>
    <x v="0"/>
    <x v="1"/>
    <x v="4"/>
    <x v="7"/>
    <x v="5877"/>
    <n v="1"/>
  </r>
  <r>
    <n v="921759"/>
    <d v="2014-07-05T00:00:00"/>
    <d v="1899-12-30T18:06:41"/>
    <x v="1"/>
    <x v="0"/>
    <x v="4"/>
    <x v="7"/>
    <x v="1399"/>
    <n v="0"/>
  </r>
  <r>
    <n v="773003"/>
    <d v="2014-07-07T00:00:00"/>
    <d v="1899-12-30T16:05:02"/>
    <x v="0"/>
    <x v="0"/>
    <x v="4"/>
    <x v="7"/>
    <x v="5878"/>
    <n v="1"/>
  </r>
  <r>
    <n v="650321"/>
    <d v="2014-07-07T00:00:00"/>
    <d v="1899-12-30T16:07:47"/>
    <x v="0"/>
    <x v="0"/>
    <x v="4"/>
    <x v="7"/>
    <x v="5879"/>
    <n v="1"/>
  </r>
  <r>
    <n v="961036"/>
    <d v="2014-07-16T00:00:00"/>
    <d v="1899-12-30T08:06:55"/>
    <x v="0"/>
    <x v="1"/>
    <x v="4"/>
    <x v="7"/>
    <x v="5880"/>
    <n v="1"/>
  </r>
  <r>
    <n v="244866"/>
    <d v="2014-07-09T00:00:00"/>
    <d v="1899-12-30T14:19:33"/>
    <x v="0"/>
    <x v="0"/>
    <x v="0"/>
    <x v="1"/>
    <x v="5881"/>
    <n v="1"/>
  </r>
  <r>
    <n v="641625"/>
    <d v="2014-05-08T00:00:00"/>
    <d v="1899-12-30T10:50:09"/>
    <x v="0"/>
    <x v="0"/>
    <x v="0"/>
    <x v="12"/>
    <x v="5882"/>
    <n v="1"/>
  </r>
  <r>
    <n v="463211"/>
    <d v="2014-05-19T00:00:00"/>
    <d v="1899-12-30T15:43:01"/>
    <x v="0"/>
    <x v="0"/>
    <x v="1"/>
    <x v="12"/>
    <x v="5883"/>
    <n v="1"/>
  </r>
  <r>
    <n v="617820"/>
    <d v="2014-05-19T00:00:00"/>
    <d v="1899-12-30T15:43:24"/>
    <x v="0"/>
    <x v="1"/>
    <x v="1"/>
    <x v="12"/>
    <x v="5884"/>
    <n v="1"/>
  </r>
  <r>
    <n v="51205"/>
    <d v="2014-05-19T00:00:00"/>
    <d v="1899-12-30T15:44:18"/>
    <x v="0"/>
    <x v="1"/>
    <x v="1"/>
    <x v="12"/>
    <x v="5885"/>
    <n v="1"/>
  </r>
  <r>
    <n v="769136"/>
    <d v="2014-05-19T00:00:00"/>
    <d v="1899-12-30T15:45:01"/>
    <x v="0"/>
    <x v="0"/>
    <x v="1"/>
    <x v="12"/>
    <x v="5886"/>
    <n v="1"/>
  </r>
  <r>
    <n v="734711"/>
    <d v="2014-06-13T00:00:00"/>
    <d v="1899-12-30T15:02:19"/>
    <x v="0"/>
    <x v="2"/>
    <x v="1"/>
    <x v="12"/>
    <x v="5887"/>
    <n v="1"/>
  </r>
  <r>
    <n v="120968"/>
    <d v="2014-06-14T00:00:00"/>
    <d v="1899-12-30T11:13:06"/>
    <x v="0"/>
    <x v="0"/>
    <x v="1"/>
    <x v="12"/>
    <x v="5888"/>
    <n v="1"/>
  </r>
  <r>
    <n v="79248"/>
    <d v="2014-06-15T00:00:00"/>
    <d v="1899-12-30T07:34:51"/>
    <x v="0"/>
    <x v="0"/>
    <x v="1"/>
    <x v="12"/>
    <x v="5889"/>
    <n v="1"/>
  </r>
  <r>
    <n v="189498"/>
    <d v="2014-06-15T00:00:00"/>
    <d v="1899-12-30T07:35:52"/>
    <x v="0"/>
    <x v="0"/>
    <x v="1"/>
    <x v="12"/>
    <x v="5890"/>
    <n v="1"/>
  </r>
  <r>
    <n v="787079"/>
    <d v="2014-06-20T00:00:00"/>
    <d v="1899-12-30T18:38:34"/>
    <x v="1"/>
    <x v="0"/>
    <x v="1"/>
    <x v="12"/>
    <x v="5891"/>
    <n v="0"/>
  </r>
  <r>
    <n v="842559"/>
    <d v="2014-06-20T00:00:00"/>
    <d v="1899-12-30T18:40:13"/>
    <x v="0"/>
    <x v="1"/>
    <x v="1"/>
    <x v="12"/>
    <x v="5892"/>
    <n v="1"/>
  </r>
  <r>
    <n v="955451"/>
    <d v="2014-06-28T00:00:00"/>
    <d v="1899-12-30T08:11:57"/>
    <x v="0"/>
    <x v="0"/>
    <x v="1"/>
    <x v="12"/>
    <x v="5893"/>
    <n v="1"/>
  </r>
  <r>
    <n v="81073"/>
    <d v="2014-05-02T00:00:00"/>
    <d v="1899-12-30T18:30:37"/>
    <x v="0"/>
    <x v="0"/>
    <x v="1"/>
    <x v="1"/>
    <x v="5894"/>
    <n v="1"/>
  </r>
  <r>
    <n v="143163"/>
    <d v="2014-05-02T00:00:00"/>
    <d v="1899-12-30T18:33:02"/>
    <x v="0"/>
    <x v="0"/>
    <x v="1"/>
    <x v="1"/>
    <x v="2060"/>
    <n v="1"/>
  </r>
  <r>
    <n v="386268"/>
    <d v="2014-05-02T00:00:00"/>
    <d v="1899-12-30T18:34:02"/>
    <x v="1"/>
    <x v="0"/>
    <x v="1"/>
    <x v="1"/>
    <x v="5895"/>
    <n v="0"/>
  </r>
  <r>
    <n v="609420"/>
    <d v="2014-07-25T00:00:00"/>
    <d v="1899-12-30T17:34:28"/>
    <x v="0"/>
    <x v="0"/>
    <x v="0"/>
    <x v="1"/>
    <x v="5896"/>
    <n v="1"/>
  </r>
  <r>
    <n v="702029"/>
    <d v="2014-07-25T00:00:00"/>
    <d v="1899-12-30T17:36:47"/>
    <x v="0"/>
    <x v="0"/>
    <x v="0"/>
    <x v="1"/>
    <x v="5897"/>
    <n v="1"/>
  </r>
  <r>
    <n v="745310"/>
    <d v="2014-05-01T00:00:00"/>
    <d v="1899-12-30T19:12:19"/>
    <x v="1"/>
    <x v="0"/>
    <x v="0"/>
    <x v="1"/>
    <x v="5898"/>
    <n v="0"/>
  </r>
  <r>
    <n v="897499"/>
    <d v="2014-05-07T00:00:00"/>
    <d v="1899-12-30T16:28:42"/>
    <x v="0"/>
    <x v="1"/>
    <x v="0"/>
    <x v="1"/>
    <x v="5899"/>
    <n v="1"/>
  </r>
  <r>
    <n v="796914"/>
    <d v="2014-07-17T00:00:00"/>
    <d v="1899-12-30T09:31:12"/>
    <x v="0"/>
    <x v="0"/>
    <x v="0"/>
    <x v="1"/>
    <x v="5900"/>
    <n v="1"/>
  </r>
  <r>
    <n v="34818"/>
    <d v="2014-07-17T00:00:00"/>
    <d v="1899-12-30T09:31:47"/>
    <x v="0"/>
    <x v="1"/>
    <x v="0"/>
    <x v="1"/>
    <x v="5901"/>
    <n v="1"/>
  </r>
  <r>
    <n v="304751"/>
    <d v="2014-05-04T00:00:00"/>
    <d v="1899-12-30T18:50:38"/>
    <x v="0"/>
    <x v="0"/>
    <x v="0"/>
    <x v="12"/>
    <x v="5902"/>
    <n v="1"/>
  </r>
  <r>
    <n v="593118"/>
    <d v="2014-05-22T00:00:00"/>
    <d v="1899-12-30T15:09:41"/>
    <x v="0"/>
    <x v="0"/>
    <x v="1"/>
    <x v="1"/>
    <x v="5903"/>
    <n v="1"/>
  </r>
  <r>
    <n v="268306"/>
    <d v="2014-05-22T00:00:00"/>
    <d v="1899-12-30T19:13:49"/>
    <x v="1"/>
    <x v="0"/>
    <x v="1"/>
    <x v="1"/>
    <x v="5904"/>
    <n v="0"/>
  </r>
  <r>
    <n v="837077"/>
    <d v="2014-05-22T00:00:00"/>
    <d v="1899-12-30T19:20:18"/>
    <x v="0"/>
    <x v="1"/>
    <x v="1"/>
    <x v="1"/>
    <x v="5905"/>
    <n v="1"/>
  </r>
  <r>
    <n v="192813"/>
    <d v="2014-05-23T00:00:00"/>
    <d v="1899-12-30T16:50:11"/>
    <x v="0"/>
    <x v="0"/>
    <x v="1"/>
    <x v="1"/>
    <x v="5906"/>
    <n v="1"/>
  </r>
  <r>
    <n v="253747"/>
    <d v="2014-05-23T00:00:00"/>
    <d v="1899-12-30T16:54:02"/>
    <x v="0"/>
    <x v="0"/>
    <x v="1"/>
    <x v="1"/>
    <x v="5907"/>
    <n v="1"/>
  </r>
  <r>
    <n v="328765"/>
    <d v="2014-05-31T00:00:00"/>
    <d v="1899-12-30T18:00:16"/>
    <x v="1"/>
    <x v="1"/>
    <x v="1"/>
    <x v="12"/>
    <x v="5908"/>
    <n v="0"/>
  </r>
  <r>
    <n v="532574"/>
    <d v="2014-06-05T00:00:00"/>
    <d v="1899-12-30T16:50:26"/>
    <x v="0"/>
    <x v="0"/>
    <x v="1"/>
    <x v="12"/>
    <x v="5909"/>
    <n v="1"/>
  </r>
  <r>
    <n v="283050"/>
    <d v="2014-06-05T00:00:00"/>
    <d v="1899-12-30T16:52:49"/>
    <x v="0"/>
    <x v="1"/>
    <x v="1"/>
    <x v="12"/>
    <x v="5910"/>
    <n v="1"/>
  </r>
  <r>
    <n v="697330"/>
    <d v="2014-06-05T00:00:00"/>
    <d v="1899-12-30T16:53:28"/>
    <x v="0"/>
    <x v="0"/>
    <x v="1"/>
    <x v="12"/>
    <x v="5911"/>
    <n v="1"/>
  </r>
  <r>
    <n v="271797"/>
    <d v="2014-05-07T00:00:00"/>
    <d v="1899-12-30T13:25:36"/>
    <x v="0"/>
    <x v="0"/>
    <x v="4"/>
    <x v="6"/>
    <x v="5912"/>
    <n v="1"/>
  </r>
  <r>
    <n v="140986"/>
    <d v="2014-05-15T00:00:00"/>
    <d v="1899-12-30T10:02:37"/>
    <x v="0"/>
    <x v="0"/>
    <x v="4"/>
    <x v="6"/>
    <x v="5913"/>
    <n v="1"/>
  </r>
  <r>
    <n v="455195"/>
    <d v="2014-05-01T00:00:00"/>
    <d v="1899-12-30T22:04:49"/>
    <x v="0"/>
    <x v="1"/>
    <x v="0"/>
    <x v="12"/>
    <x v="5914"/>
    <n v="1"/>
  </r>
  <r>
    <n v="264004"/>
    <d v="2014-05-15T00:00:00"/>
    <d v="1899-12-30T13:29:15"/>
    <x v="0"/>
    <x v="0"/>
    <x v="0"/>
    <x v="12"/>
    <x v="5915"/>
    <n v="1"/>
  </r>
  <r>
    <n v="889329"/>
    <d v="2014-05-16T00:00:00"/>
    <d v="1899-12-30T16:54:37"/>
    <x v="0"/>
    <x v="0"/>
    <x v="0"/>
    <x v="12"/>
    <x v="5916"/>
    <n v="1"/>
  </r>
  <r>
    <n v="708422"/>
    <d v="2014-05-16T00:00:00"/>
    <d v="1899-12-30T16:56:46"/>
    <x v="0"/>
    <x v="0"/>
    <x v="0"/>
    <x v="12"/>
    <x v="5917"/>
    <n v="1"/>
  </r>
  <r>
    <n v="17946"/>
    <d v="2014-05-16T00:00:00"/>
    <d v="1899-12-30T16:58:30"/>
    <x v="0"/>
    <x v="0"/>
    <x v="0"/>
    <x v="12"/>
    <x v="5918"/>
    <n v="1"/>
  </r>
  <r>
    <n v="646630"/>
    <d v="2014-07-25T00:00:00"/>
    <d v="1899-12-30T08:47:03"/>
    <x v="0"/>
    <x v="0"/>
    <x v="1"/>
    <x v="6"/>
    <x v="4638"/>
    <n v="1"/>
  </r>
  <r>
    <n v="707138"/>
    <d v="2014-07-25T00:00:00"/>
    <d v="1899-12-30T08:48:00"/>
    <x v="0"/>
    <x v="1"/>
    <x v="1"/>
    <x v="6"/>
    <x v="5919"/>
    <n v="1"/>
  </r>
  <r>
    <n v="601032"/>
    <d v="2014-05-16T00:00:00"/>
    <d v="1899-12-30T14:01:25"/>
    <x v="0"/>
    <x v="1"/>
    <x v="1"/>
    <x v="1"/>
    <x v="5920"/>
    <n v="1"/>
  </r>
  <r>
    <n v="628178"/>
    <d v="2014-05-16T00:00:00"/>
    <d v="1899-12-30T20:21:19"/>
    <x v="0"/>
    <x v="0"/>
    <x v="1"/>
    <x v="1"/>
    <x v="5921"/>
    <n v="1"/>
  </r>
  <r>
    <n v="920568"/>
    <d v="2014-05-30T00:00:00"/>
    <d v="1899-12-30T17:41:01"/>
    <x v="0"/>
    <x v="0"/>
    <x v="1"/>
    <x v="1"/>
    <x v="5922"/>
    <n v="1"/>
  </r>
  <r>
    <n v="326252"/>
    <d v="2014-05-30T00:00:00"/>
    <d v="1899-12-30T17:43:40"/>
    <x v="0"/>
    <x v="1"/>
    <x v="1"/>
    <x v="1"/>
    <x v="5923"/>
    <n v="1"/>
  </r>
  <r>
    <n v="294236"/>
    <d v="2014-06-04T00:00:00"/>
    <d v="1899-12-30T13:17:44"/>
    <x v="0"/>
    <x v="1"/>
    <x v="1"/>
    <x v="1"/>
    <x v="5924"/>
    <n v="1"/>
  </r>
  <r>
    <n v="841824"/>
    <d v="2014-05-06T00:00:00"/>
    <d v="1899-12-30T05:10:18"/>
    <x v="0"/>
    <x v="1"/>
    <x v="4"/>
    <x v="12"/>
    <x v="5925"/>
    <n v="1"/>
  </r>
  <r>
    <n v="108336"/>
    <d v="2014-07-04T00:00:00"/>
    <d v="1899-12-30T19:51:52"/>
    <x v="0"/>
    <x v="0"/>
    <x v="1"/>
    <x v="12"/>
    <x v="5926"/>
    <n v="1"/>
  </r>
  <r>
    <n v="750179"/>
    <d v="2014-07-04T00:00:00"/>
    <d v="1899-12-30T19:52:25"/>
    <x v="0"/>
    <x v="0"/>
    <x v="1"/>
    <x v="12"/>
    <x v="5927"/>
    <n v="1"/>
  </r>
  <r>
    <n v="783470"/>
    <d v="2014-06-24T00:00:00"/>
    <d v="1899-12-30T12:36:04"/>
    <x v="0"/>
    <x v="0"/>
    <x v="8"/>
    <x v="6"/>
    <x v="5928"/>
    <n v="1"/>
  </r>
  <r>
    <n v="498520"/>
    <d v="2014-07-11T00:00:00"/>
    <d v="1899-12-30T13:08:59"/>
    <x v="0"/>
    <x v="0"/>
    <x v="8"/>
    <x v="6"/>
    <x v="5929"/>
    <n v="1"/>
  </r>
  <r>
    <n v="623017"/>
    <d v="2014-07-22T00:00:00"/>
    <d v="1899-12-30T17:31:21"/>
    <x v="0"/>
    <x v="0"/>
    <x v="2"/>
    <x v="12"/>
    <x v="5930"/>
    <n v="1"/>
  </r>
  <r>
    <n v="709308"/>
    <d v="2014-07-22T00:00:00"/>
    <d v="1899-12-30T17:37:01"/>
    <x v="0"/>
    <x v="0"/>
    <x v="2"/>
    <x v="12"/>
    <x v="5931"/>
    <n v="1"/>
  </r>
  <r>
    <n v="69966"/>
    <d v="2014-07-28T00:00:00"/>
    <d v="1899-12-30T08:09:53"/>
    <x v="0"/>
    <x v="1"/>
    <x v="2"/>
    <x v="12"/>
    <x v="5932"/>
    <n v="1"/>
  </r>
  <r>
    <n v="949642"/>
    <d v="2014-07-28T00:00:00"/>
    <d v="1899-12-30T08:15:27"/>
    <x v="0"/>
    <x v="0"/>
    <x v="2"/>
    <x v="12"/>
    <x v="5639"/>
    <n v="1"/>
  </r>
  <r>
    <n v="812396"/>
    <d v="2014-07-28T00:00:00"/>
    <d v="1899-12-30T08:15:49"/>
    <x v="0"/>
    <x v="1"/>
    <x v="2"/>
    <x v="12"/>
    <x v="5933"/>
    <n v="1"/>
  </r>
  <r>
    <n v="608929"/>
    <d v="2014-07-08T00:00:00"/>
    <d v="1899-12-30T18:06:04"/>
    <x v="1"/>
    <x v="1"/>
    <x v="3"/>
    <x v="6"/>
    <x v="5934"/>
    <n v="0"/>
  </r>
  <r>
    <n v="139670"/>
    <d v="2014-07-08T00:00:00"/>
    <d v="1899-12-30T18:08:10"/>
    <x v="0"/>
    <x v="1"/>
    <x v="3"/>
    <x v="6"/>
    <x v="5935"/>
    <n v="1"/>
  </r>
  <r>
    <n v="851735"/>
    <d v="2014-07-17T00:00:00"/>
    <d v="1899-12-30T17:01:20"/>
    <x v="0"/>
    <x v="1"/>
    <x v="3"/>
    <x v="6"/>
    <x v="4526"/>
    <n v="1"/>
  </r>
  <r>
    <n v="619369"/>
    <d v="2014-07-17T00:00:00"/>
    <d v="1899-12-30T17:01:21"/>
    <x v="0"/>
    <x v="1"/>
    <x v="3"/>
    <x v="6"/>
    <x v="5936"/>
    <n v="1"/>
  </r>
  <r>
    <n v="535404"/>
    <d v="2014-06-30T00:00:00"/>
    <d v="1899-12-30T17:20:14"/>
    <x v="0"/>
    <x v="0"/>
    <x v="0"/>
    <x v="3"/>
    <x v="5937"/>
    <n v="1"/>
  </r>
  <r>
    <n v="578578"/>
    <d v="2014-06-30T00:00:00"/>
    <d v="1899-12-30T17:20:26"/>
    <x v="1"/>
    <x v="2"/>
    <x v="0"/>
    <x v="3"/>
    <x v="5938"/>
    <n v="0"/>
  </r>
  <r>
    <n v="808296"/>
    <d v="2014-07-05T00:00:00"/>
    <d v="1899-12-30T11:15:11"/>
    <x v="0"/>
    <x v="1"/>
    <x v="0"/>
    <x v="1"/>
    <x v="2235"/>
    <n v="1"/>
  </r>
  <r>
    <n v="887128"/>
    <d v="2014-07-05T00:00:00"/>
    <d v="1899-12-30T11:15:44"/>
    <x v="0"/>
    <x v="1"/>
    <x v="0"/>
    <x v="1"/>
    <x v="5939"/>
    <n v="1"/>
  </r>
  <r>
    <n v="754500"/>
    <d v="2014-07-05T00:00:00"/>
    <d v="1899-12-30T11:16:39"/>
    <x v="0"/>
    <x v="1"/>
    <x v="0"/>
    <x v="1"/>
    <x v="5940"/>
    <n v="1"/>
  </r>
  <r>
    <n v="535845"/>
    <d v="2014-07-05T00:00:00"/>
    <d v="1899-12-30T11:18:10"/>
    <x v="0"/>
    <x v="1"/>
    <x v="0"/>
    <x v="1"/>
    <x v="5941"/>
    <n v="1"/>
  </r>
  <r>
    <n v="860960"/>
    <d v="2014-05-06T00:00:00"/>
    <d v="1899-12-30T18:15:12"/>
    <x v="1"/>
    <x v="1"/>
    <x v="6"/>
    <x v="1"/>
    <x v="5942"/>
    <n v="0"/>
  </r>
  <r>
    <n v="186298"/>
    <d v="2014-05-24T00:00:00"/>
    <d v="1899-12-30T17:19:19"/>
    <x v="0"/>
    <x v="1"/>
    <x v="2"/>
    <x v="6"/>
    <x v="5943"/>
    <n v="1"/>
  </r>
  <r>
    <n v="631661"/>
    <d v="2014-05-24T00:00:00"/>
    <d v="1899-12-30T17:21:11"/>
    <x v="0"/>
    <x v="1"/>
    <x v="2"/>
    <x v="6"/>
    <x v="376"/>
    <n v="1"/>
  </r>
  <r>
    <n v="45142"/>
    <d v="2014-05-08T00:00:00"/>
    <d v="1899-12-30T14:32:19"/>
    <x v="0"/>
    <x v="0"/>
    <x v="2"/>
    <x v="3"/>
    <x v="5944"/>
    <n v="1"/>
  </r>
  <r>
    <n v="621237"/>
    <d v="2014-05-13T00:00:00"/>
    <d v="1899-12-30T11:05:41"/>
    <x v="0"/>
    <x v="2"/>
    <x v="2"/>
    <x v="3"/>
    <x v="5945"/>
    <n v="1"/>
  </r>
  <r>
    <n v="772763"/>
    <d v="2014-05-21T00:00:00"/>
    <d v="1899-12-30T01:06:53"/>
    <x v="0"/>
    <x v="0"/>
    <x v="1"/>
    <x v="1"/>
    <x v="5946"/>
    <n v="1"/>
  </r>
  <r>
    <n v="759253"/>
    <d v="2014-05-21T00:00:00"/>
    <d v="1899-12-30T01:04:33"/>
    <x v="0"/>
    <x v="1"/>
    <x v="1"/>
    <x v="1"/>
    <x v="5947"/>
    <n v="1"/>
  </r>
  <r>
    <n v="640069"/>
    <d v="2014-05-26T00:00:00"/>
    <d v="1899-12-30T15:25:09"/>
    <x v="0"/>
    <x v="0"/>
    <x v="1"/>
    <x v="1"/>
    <x v="5948"/>
    <n v="1"/>
  </r>
  <r>
    <n v="553750"/>
    <d v="2014-05-26T00:00:00"/>
    <d v="1899-12-30T15:27:47"/>
    <x v="0"/>
    <x v="0"/>
    <x v="1"/>
    <x v="1"/>
    <x v="5949"/>
    <n v="1"/>
  </r>
  <r>
    <n v="231855"/>
    <d v="2014-05-26T00:00:00"/>
    <d v="1899-12-30T15:29:52"/>
    <x v="0"/>
    <x v="0"/>
    <x v="1"/>
    <x v="1"/>
    <x v="5950"/>
    <n v="1"/>
  </r>
  <r>
    <n v="446456"/>
    <d v="2014-05-26T00:00:00"/>
    <d v="1899-12-30T15:31:16"/>
    <x v="0"/>
    <x v="0"/>
    <x v="1"/>
    <x v="1"/>
    <x v="5951"/>
    <n v="1"/>
  </r>
  <r>
    <n v="13205"/>
    <d v="2014-05-26T00:00:00"/>
    <d v="1899-12-30T15:32:42"/>
    <x v="0"/>
    <x v="0"/>
    <x v="1"/>
    <x v="1"/>
    <x v="5952"/>
    <n v="1"/>
  </r>
  <r>
    <n v="220740"/>
    <d v="2014-05-31T00:00:00"/>
    <d v="1899-12-30T12:30:03"/>
    <x v="0"/>
    <x v="1"/>
    <x v="1"/>
    <x v="1"/>
    <x v="5953"/>
    <n v="1"/>
  </r>
  <r>
    <n v="373338"/>
    <d v="2014-05-31T00:00:00"/>
    <d v="1899-12-30T12:30:37"/>
    <x v="0"/>
    <x v="0"/>
    <x v="1"/>
    <x v="1"/>
    <x v="5954"/>
    <n v="1"/>
  </r>
  <r>
    <n v="439599"/>
    <d v="2014-05-31T00:00:00"/>
    <d v="1899-12-30T12:31:10"/>
    <x v="1"/>
    <x v="0"/>
    <x v="1"/>
    <x v="1"/>
    <x v="5955"/>
    <n v="0"/>
  </r>
  <r>
    <n v="969959"/>
    <d v="2014-05-31T00:00:00"/>
    <d v="1899-12-30T12:32:07"/>
    <x v="0"/>
    <x v="0"/>
    <x v="1"/>
    <x v="1"/>
    <x v="5956"/>
    <n v="1"/>
  </r>
  <r>
    <n v="784146"/>
    <d v="2014-05-31T00:00:00"/>
    <d v="1899-12-30T12:29:21"/>
    <x v="0"/>
    <x v="1"/>
    <x v="1"/>
    <x v="1"/>
    <x v="5957"/>
    <n v="1"/>
  </r>
  <r>
    <n v="753534"/>
    <d v="2014-06-05T00:00:00"/>
    <d v="1899-12-30T09:33:46"/>
    <x v="0"/>
    <x v="1"/>
    <x v="1"/>
    <x v="1"/>
    <x v="5958"/>
    <n v="1"/>
  </r>
  <r>
    <n v="978134"/>
    <d v="2014-05-28T00:00:00"/>
    <d v="1899-12-30T18:57:32"/>
    <x v="0"/>
    <x v="0"/>
    <x v="1"/>
    <x v="5"/>
    <x v="5959"/>
    <n v="1"/>
  </r>
  <r>
    <n v="813663"/>
    <d v="2014-06-04T00:00:00"/>
    <d v="1899-12-30T15:37:53"/>
    <x v="0"/>
    <x v="0"/>
    <x v="5"/>
    <x v="3"/>
    <x v="2760"/>
    <n v="1"/>
  </r>
  <r>
    <n v="705905"/>
    <d v="2014-06-04T00:00:00"/>
    <d v="1899-12-30T15:40:00"/>
    <x v="0"/>
    <x v="1"/>
    <x v="5"/>
    <x v="3"/>
    <x v="5960"/>
    <n v="1"/>
  </r>
  <r>
    <n v="761086"/>
    <d v="2014-06-04T00:00:00"/>
    <d v="1899-12-30T15:40:34"/>
    <x v="0"/>
    <x v="0"/>
    <x v="5"/>
    <x v="3"/>
    <x v="5961"/>
    <n v="1"/>
  </r>
  <r>
    <n v="842854"/>
    <d v="2014-06-04T00:00:00"/>
    <d v="1899-12-30T15:40:55"/>
    <x v="1"/>
    <x v="1"/>
    <x v="5"/>
    <x v="3"/>
    <x v="5962"/>
    <n v="0"/>
  </r>
  <r>
    <n v="538257"/>
    <d v="2014-05-28T00:00:00"/>
    <d v="1899-12-30T11:48:51"/>
    <x v="0"/>
    <x v="1"/>
    <x v="0"/>
    <x v="1"/>
    <x v="5963"/>
    <n v="1"/>
  </r>
  <r>
    <n v="151162"/>
    <d v="2014-05-31T00:00:00"/>
    <d v="1899-12-30T07:29:28"/>
    <x v="0"/>
    <x v="1"/>
    <x v="0"/>
    <x v="1"/>
    <x v="5964"/>
    <n v="1"/>
  </r>
  <r>
    <n v="515499"/>
    <d v="2014-05-31T00:00:00"/>
    <d v="1899-12-30T07:29:53"/>
    <x v="0"/>
    <x v="0"/>
    <x v="0"/>
    <x v="1"/>
    <x v="5965"/>
    <n v="1"/>
  </r>
  <r>
    <n v="116963"/>
    <d v="2014-05-04T00:00:00"/>
    <d v="1899-12-30T13:26:14"/>
    <x v="0"/>
    <x v="0"/>
    <x v="0"/>
    <x v="5"/>
    <x v="5966"/>
    <n v="1"/>
  </r>
  <r>
    <n v="179862"/>
    <d v="2014-08-13T00:00:00"/>
    <d v="1899-12-30T16:28:14"/>
    <x v="0"/>
    <x v="0"/>
    <x v="1"/>
    <x v="6"/>
    <x v="5967"/>
    <n v="1"/>
  </r>
  <r>
    <n v="787849"/>
    <d v="2014-05-08T00:00:00"/>
    <d v="1899-12-30T16:28:23"/>
    <x v="0"/>
    <x v="2"/>
    <x v="1"/>
    <x v="1"/>
    <x v="5968"/>
    <n v="1"/>
  </r>
  <r>
    <n v="265772"/>
    <d v="2014-06-25T00:00:00"/>
    <d v="1899-12-30T15:32:08"/>
    <x v="0"/>
    <x v="1"/>
    <x v="1"/>
    <x v="1"/>
    <x v="5969"/>
    <n v="1"/>
  </r>
  <r>
    <n v="559807"/>
    <d v="2014-06-25T00:00:00"/>
    <d v="1899-12-30T15:32:35"/>
    <x v="0"/>
    <x v="0"/>
    <x v="1"/>
    <x v="1"/>
    <x v="5970"/>
    <n v="1"/>
  </r>
  <r>
    <n v="407784"/>
    <d v="2014-07-11T00:00:00"/>
    <d v="1899-12-30T00:16:58"/>
    <x v="0"/>
    <x v="0"/>
    <x v="0"/>
    <x v="5"/>
    <x v="5971"/>
    <n v="1"/>
  </r>
  <r>
    <n v="584676"/>
    <d v="2014-07-11T00:00:00"/>
    <d v="1899-12-30T00:21:10"/>
    <x v="0"/>
    <x v="1"/>
    <x v="0"/>
    <x v="5"/>
    <x v="5972"/>
    <n v="1"/>
  </r>
  <r>
    <n v="949511"/>
    <d v="2014-05-20T00:00:00"/>
    <d v="1899-12-30T05:02:09"/>
    <x v="0"/>
    <x v="1"/>
    <x v="5"/>
    <x v="12"/>
    <x v="5973"/>
    <n v="1"/>
  </r>
  <r>
    <n v="966645"/>
    <d v="2014-05-22T00:00:00"/>
    <d v="1899-12-30T08:06:01"/>
    <x v="0"/>
    <x v="0"/>
    <x v="0"/>
    <x v="1"/>
    <x v="5974"/>
    <n v="1"/>
  </r>
  <r>
    <n v="818899"/>
    <d v="2014-05-22T00:00:00"/>
    <d v="1899-12-30T08:06:34"/>
    <x v="1"/>
    <x v="0"/>
    <x v="0"/>
    <x v="1"/>
    <x v="5975"/>
    <n v="0"/>
  </r>
  <r>
    <n v="75569"/>
    <d v="2014-05-22T00:00:00"/>
    <d v="1899-12-30T08:05:46"/>
    <x v="0"/>
    <x v="2"/>
    <x v="0"/>
    <x v="1"/>
    <x v="5976"/>
    <n v="1"/>
  </r>
  <r>
    <n v="630022"/>
    <d v="2014-05-23T00:00:00"/>
    <d v="1899-12-30T11:32:19"/>
    <x v="0"/>
    <x v="1"/>
    <x v="0"/>
    <x v="1"/>
    <x v="5977"/>
    <n v="1"/>
  </r>
  <r>
    <n v="363668"/>
    <d v="2014-05-23T00:00:00"/>
    <d v="1899-12-30T11:33:52"/>
    <x v="0"/>
    <x v="1"/>
    <x v="0"/>
    <x v="1"/>
    <x v="5978"/>
    <n v="1"/>
  </r>
  <r>
    <n v="27581"/>
    <d v="2014-05-27T00:00:00"/>
    <d v="1899-12-30T09:52:13"/>
    <x v="0"/>
    <x v="0"/>
    <x v="0"/>
    <x v="1"/>
    <x v="5979"/>
    <n v="1"/>
  </r>
  <r>
    <n v="267657"/>
    <d v="2014-05-27T00:00:00"/>
    <d v="1899-12-30T09:55:52"/>
    <x v="0"/>
    <x v="1"/>
    <x v="0"/>
    <x v="1"/>
    <x v="5980"/>
    <n v="1"/>
  </r>
  <r>
    <n v="804795"/>
    <d v="2014-05-27T00:00:00"/>
    <d v="1899-12-30T09:59:13"/>
    <x v="0"/>
    <x v="0"/>
    <x v="0"/>
    <x v="1"/>
    <x v="5981"/>
    <n v="1"/>
  </r>
  <r>
    <n v="462727"/>
    <d v="2014-06-14T00:00:00"/>
    <d v="1899-12-30T08:01:22"/>
    <x v="0"/>
    <x v="0"/>
    <x v="0"/>
    <x v="1"/>
    <x v="2070"/>
    <n v="1"/>
  </r>
  <r>
    <n v="49946"/>
    <d v="2014-06-05T00:00:00"/>
    <d v="1899-12-30T14:31:47"/>
    <x v="0"/>
    <x v="0"/>
    <x v="0"/>
    <x v="1"/>
    <x v="5982"/>
    <n v="1"/>
  </r>
  <r>
    <n v="21962"/>
    <d v="2014-06-05T00:00:00"/>
    <d v="1899-12-30T14:33:50"/>
    <x v="0"/>
    <x v="0"/>
    <x v="0"/>
    <x v="1"/>
    <x v="5983"/>
    <n v="1"/>
  </r>
  <r>
    <n v="687483"/>
    <d v="2014-06-10T00:00:00"/>
    <d v="1899-12-30T09:03:27"/>
    <x v="1"/>
    <x v="0"/>
    <x v="0"/>
    <x v="1"/>
    <x v="5984"/>
    <n v="0"/>
  </r>
  <r>
    <n v="110239"/>
    <d v="2014-06-12T00:00:00"/>
    <d v="1899-12-30T09:34:57"/>
    <x v="0"/>
    <x v="0"/>
    <x v="0"/>
    <x v="1"/>
    <x v="5985"/>
    <n v="1"/>
  </r>
  <r>
    <n v="738139"/>
    <d v="2014-06-12T00:00:00"/>
    <d v="1899-12-30T09:36:36"/>
    <x v="0"/>
    <x v="0"/>
    <x v="0"/>
    <x v="1"/>
    <x v="5986"/>
    <n v="1"/>
  </r>
  <r>
    <n v="590453"/>
    <d v="2014-06-14T00:00:00"/>
    <d v="1899-12-30T14:05:24"/>
    <x v="0"/>
    <x v="0"/>
    <x v="6"/>
    <x v="1"/>
    <x v="5987"/>
    <n v="1"/>
  </r>
  <r>
    <n v="296632"/>
    <d v="2014-06-18T00:00:00"/>
    <d v="1899-12-30T18:35:40"/>
    <x v="0"/>
    <x v="1"/>
    <x v="6"/>
    <x v="1"/>
    <x v="5988"/>
    <n v="1"/>
  </r>
  <r>
    <n v="16491"/>
    <d v="2014-05-18T00:00:00"/>
    <d v="1899-12-30T17:21:10"/>
    <x v="0"/>
    <x v="0"/>
    <x v="0"/>
    <x v="12"/>
    <x v="5989"/>
    <n v="1"/>
  </r>
  <r>
    <n v="888516"/>
    <d v="2014-05-18T00:00:00"/>
    <d v="1899-12-30T17:21:37"/>
    <x v="0"/>
    <x v="1"/>
    <x v="0"/>
    <x v="12"/>
    <x v="5990"/>
    <n v="1"/>
  </r>
  <r>
    <n v="814496"/>
    <d v="2014-05-19T00:00:00"/>
    <d v="1899-12-30T09:53:37"/>
    <x v="0"/>
    <x v="0"/>
    <x v="0"/>
    <x v="12"/>
    <x v="5991"/>
    <n v="1"/>
  </r>
  <r>
    <n v="391299"/>
    <d v="2014-05-13T00:00:00"/>
    <d v="1899-12-30T18:07:36"/>
    <x v="0"/>
    <x v="0"/>
    <x v="4"/>
    <x v="1"/>
    <x v="5992"/>
    <n v="1"/>
  </r>
  <r>
    <n v="617134"/>
    <d v="2014-05-13T00:00:00"/>
    <d v="1899-12-30T18:08:01"/>
    <x v="0"/>
    <x v="1"/>
    <x v="4"/>
    <x v="1"/>
    <x v="5993"/>
    <n v="1"/>
  </r>
  <r>
    <n v="984162"/>
    <d v="2014-05-14T00:00:00"/>
    <d v="1899-12-30T01:30:26"/>
    <x v="0"/>
    <x v="0"/>
    <x v="4"/>
    <x v="1"/>
    <x v="5994"/>
    <n v="1"/>
  </r>
  <r>
    <n v="203159"/>
    <d v="2014-05-14T00:00:00"/>
    <d v="1899-12-30T08:05:48"/>
    <x v="0"/>
    <x v="0"/>
    <x v="4"/>
    <x v="1"/>
    <x v="5995"/>
    <n v="1"/>
  </r>
  <r>
    <n v="778005"/>
    <d v="2014-05-15T00:00:00"/>
    <d v="1899-12-30T11:59:28"/>
    <x v="1"/>
    <x v="1"/>
    <x v="4"/>
    <x v="1"/>
    <x v="5996"/>
    <n v="0"/>
  </r>
  <r>
    <n v="213587"/>
    <d v="2014-05-24T00:00:00"/>
    <d v="1899-12-30T12:09:51"/>
    <x v="0"/>
    <x v="1"/>
    <x v="4"/>
    <x v="12"/>
    <x v="5997"/>
    <n v="1"/>
  </r>
  <r>
    <n v="663070"/>
    <d v="2014-05-24T00:00:00"/>
    <d v="1899-12-30T12:10:27"/>
    <x v="0"/>
    <x v="0"/>
    <x v="4"/>
    <x v="12"/>
    <x v="5998"/>
    <n v="1"/>
  </r>
  <r>
    <n v="231972"/>
    <d v="2014-08-09T00:00:00"/>
    <d v="1899-12-30T08:08:16"/>
    <x v="0"/>
    <x v="0"/>
    <x v="2"/>
    <x v="3"/>
    <x v="5999"/>
    <n v="1"/>
  </r>
  <r>
    <n v="437058"/>
    <d v="2014-05-19T00:00:00"/>
    <d v="1899-12-30T13:23:40"/>
    <x v="1"/>
    <x v="1"/>
    <x v="0"/>
    <x v="5"/>
    <x v="6000"/>
    <n v="0"/>
  </r>
  <r>
    <n v="138265"/>
    <d v="2014-06-04T00:00:00"/>
    <d v="1899-12-30T08:30:46"/>
    <x v="0"/>
    <x v="0"/>
    <x v="0"/>
    <x v="5"/>
    <x v="6001"/>
    <n v="1"/>
  </r>
  <r>
    <n v="458452"/>
    <d v="2014-06-04T00:00:00"/>
    <d v="1899-12-30T08:31:51"/>
    <x v="0"/>
    <x v="1"/>
    <x v="0"/>
    <x v="5"/>
    <x v="6002"/>
    <n v="1"/>
  </r>
  <r>
    <n v="711214"/>
    <d v="2014-08-15T00:00:00"/>
    <d v="1899-12-30T12:37:45"/>
    <x v="0"/>
    <x v="0"/>
    <x v="1"/>
    <x v="12"/>
    <x v="6003"/>
    <n v="1"/>
  </r>
  <r>
    <n v="268017"/>
    <d v="2014-08-15T00:00:00"/>
    <d v="1899-12-30T12:39:36"/>
    <x v="0"/>
    <x v="1"/>
    <x v="1"/>
    <x v="12"/>
    <x v="3922"/>
    <n v="1"/>
  </r>
  <r>
    <n v="731080"/>
    <d v="2014-05-28T00:00:00"/>
    <d v="1899-12-30T14:49:39"/>
    <x v="1"/>
    <x v="0"/>
    <x v="1"/>
    <x v="6"/>
    <x v="6004"/>
    <n v="0"/>
  </r>
  <r>
    <n v="240740"/>
    <d v="2014-07-18T00:00:00"/>
    <d v="1899-12-30T08:02:21"/>
    <x v="1"/>
    <x v="0"/>
    <x v="4"/>
    <x v="1"/>
    <x v="6005"/>
    <n v="0"/>
  </r>
  <r>
    <n v="431197"/>
    <d v="2014-07-18T00:00:00"/>
    <d v="1899-12-30T08:04:13"/>
    <x v="0"/>
    <x v="0"/>
    <x v="4"/>
    <x v="1"/>
    <x v="6006"/>
    <n v="1"/>
  </r>
  <r>
    <n v="795117"/>
    <d v="2014-06-22T00:00:00"/>
    <d v="1899-12-30T14:51:01"/>
    <x v="0"/>
    <x v="0"/>
    <x v="2"/>
    <x v="0"/>
    <x v="6007"/>
    <n v="1"/>
  </r>
  <r>
    <n v="588182"/>
    <d v="2014-05-19T00:00:00"/>
    <d v="1899-12-30T06:11:56"/>
    <x v="1"/>
    <x v="0"/>
    <x v="1"/>
    <x v="12"/>
    <x v="6008"/>
    <n v="0"/>
  </r>
  <r>
    <n v="565058"/>
    <d v="2014-05-13T00:00:00"/>
    <d v="1899-12-30T18:39:20"/>
    <x v="0"/>
    <x v="1"/>
    <x v="0"/>
    <x v="3"/>
    <x v="6009"/>
    <n v="1"/>
  </r>
  <r>
    <n v="361672"/>
    <d v="2014-05-13T00:00:00"/>
    <d v="1899-12-30T18:40:27"/>
    <x v="0"/>
    <x v="0"/>
    <x v="0"/>
    <x v="3"/>
    <x v="6010"/>
    <n v="1"/>
  </r>
  <r>
    <n v="268116"/>
    <d v="2014-05-13T00:00:00"/>
    <d v="1899-12-30T18:44:44"/>
    <x v="1"/>
    <x v="0"/>
    <x v="0"/>
    <x v="3"/>
    <x v="4050"/>
    <n v="0"/>
  </r>
  <r>
    <n v="840847"/>
    <d v="2014-05-15T00:00:00"/>
    <d v="1899-12-30T03:05:57"/>
    <x v="0"/>
    <x v="0"/>
    <x v="0"/>
    <x v="3"/>
    <x v="6011"/>
    <n v="1"/>
  </r>
  <r>
    <n v="970044"/>
    <d v="2014-05-17T00:00:00"/>
    <d v="1899-12-30T13:35:07"/>
    <x v="0"/>
    <x v="0"/>
    <x v="0"/>
    <x v="3"/>
    <x v="6012"/>
    <n v="1"/>
  </r>
  <r>
    <n v="274537"/>
    <d v="2014-05-23T00:00:00"/>
    <d v="1899-12-30T14:11:22"/>
    <x v="0"/>
    <x v="1"/>
    <x v="0"/>
    <x v="3"/>
    <x v="6013"/>
    <n v="1"/>
  </r>
  <r>
    <n v="339849"/>
    <d v="2014-05-23T00:00:00"/>
    <d v="1899-12-30T14:13:28"/>
    <x v="0"/>
    <x v="0"/>
    <x v="0"/>
    <x v="3"/>
    <x v="6014"/>
    <n v="1"/>
  </r>
  <r>
    <n v="241980"/>
    <d v="2014-05-23T00:00:00"/>
    <d v="1899-12-30T14:14:01"/>
    <x v="0"/>
    <x v="1"/>
    <x v="0"/>
    <x v="3"/>
    <x v="6015"/>
    <n v="1"/>
  </r>
  <r>
    <n v="845130"/>
    <d v="2014-05-23T00:00:00"/>
    <d v="1899-12-30T14:15:10"/>
    <x v="0"/>
    <x v="0"/>
    <x v="0"/>
    <x v="3"/>
    <x v="6016"/>
    <n v="1"/>
  </r>
  <r>
    <n v="264697"/>
    <d v="2014-06-06T00:00:00"/>
    <d v="1899-12-30T05:11:04"/>
    <x v="0"/>
    <x v="1"/>
    <x v="4"/>
    <x v="8"/>
    <x v="6017"/>
    <n v="1"/>
  </r>
  <r>
    <n v="227578"/>
    <d v="2014-06-06T00:00:00"/>
    <d v="1899-12-30T05:11:56"/>
    <x v="0"/>
    <x v="1"/>
    <x v="4"/>
    <x v="8"/>
    <x v="6018"/>
    <n v="1"/>
  </r>
  <r>
    <n v="162400"/>
    <d v="2014-05-22T00:00:00"/>
    <d v="1899-12-30T14:54:58"/>
    <x v="1"/>
    <x v="1"/>
    <x v="0"/>
    <x v="3"/>
    <x v="6019"/>
    <n v="0"/>
  </r>
  <r>
    <n v="948186"/>
    <d v="2014-05-30T00:00:00"/>
    <d v="1899-12-30T16:07:51"/>
    <x v="0"/>
    <x v="0"/>
    <x v="0"/>
    <x v="3"/>
    <x v="6020"/>
    <n v="1"/>
  </r>
  <r>
    <n v="71358"/>
    <d v="2014-07-11T00:00:00"/>
    <d v="1899-12-30T12:09:21"/>
    <x v="1"/>
    <x v="0"/>
    <x v="0"/>
    <x v="1"/>
    <x v="6021"/>
    <n v="0"/>
  </r>
  <r>
    <n v="425228"/>
    <d v="2014-07-11T00:00:00"/>
    <d v="1899-12-30T12:05:38"/>
    <x v="0"/>
    <x v="1"/>
    <x v="0"/>
    <x v="1"/>
    <x v="6022"/>
    <n v="1"/>
  </r>
  <r>
    <n v="771166"/>
    <d v="2014-07-11T00:00:00"/>
    <d v="1899-12-30T12:09:31"/>
    <x v="0"/>
    <x v="1"/>
    <x v="0"/>
    <x v="1"/>
    <x v="3947"/>
    <n v="1"/>
  </r>
  <r>
    <n v="272244"/>
    <d v="2014-07-12T00:00:00"/>
    <d v="1899-12-30T08:40:13"/>
    <x v="0"/>
    <x v="1"/>
    <x v="0"/>
    <x v="1"/>
    <x v="6023"/>
    <n v="1"/>
  </r>
  <r>
    <n v="761511"/>
    <d v="2014-07-12T00:00:00"/>
    <d v="1899-12-30T08:41:13"/>
    <x v="0"/>
    <x v="1"/>
    <x v="0"/>
    <x v="1"/>
    <x v="6024"/>
    <n v="1"/>
  </r>
  <r>
    <n v="875630"/>
    <d v="2014-07-12T00:00:00"/>
    <d v="1899-12-30T08:41:40"/>
    <x v="0"/>
    <x v="0"/>
    <x v="0"/>
    <x v="1"/>
    <x v="6025"/>
    <n v="1"/>
  </r>
  <r>
    <n v="897030"/>
    <d v="2014-07-12T00:00:00"/>
    <d v="1899-12-30T08:42:40"/>
    <x v="0"/>
    <x v="0"/>
    <x v="0"/>
    <x v="1"/>
    <x v="6026"/>
    <n v="1"/>
  </r>
  <r>
    <n v="385372"/>
    <d v="2014-07-29T00:00:00"/>
    <d v="1899-12-30T17:59:09"/>
    <x v="1"/>
    <x v="1"/>
    <x v="0"/>
    <x v="1"/>
    <x v="6027"/>
    <n v="0"/>
  </r>
  <r>
    <n v="295764"/>
    <d v="2014-07-29T00:00:00"/>
    <d v="1899-12-30T17:59:35"/>
    <x v="0"/>
    <x v="0"/>
    <x v="0"/>
    <x v="1"/>
    <x v="6028"/>
    <n v="1"/>
  </r>
  <r>
    <n v="732316"/>
    <d v="2014-07-29T00:00:00"/>
    <d v="1899-12-30T18:00:31"/>
    <x v="0"/>
    <x v="0"/>
    <x v="0"/>
    <x v="1"/>
    <x v="4865"/>
    <n v="1"/>
  </r>
  <r>
    <n v="238780"/>
    <d v="2014-05-12T00:00:00"/>
    <d v="1899-12-30T08:31:03"/>
    <x v="0"/>
    <x v="1"/>
    <x v="1"/>
    <x v="12"/>
    <x v="6029"/>
    <n v="1"/>
  </r>
  <r>
    <n v="486438"/>
    <d v="2014-05-12T00:00:00"/>
    <d v="1899-12-30T08:33:44"/>
    <x v="0"/>
    <x v="0"/>
    <x v="1"/>
    <x v="12"/>
    <x v="6030"/>
    <n v="1"/>
  </r>
  <r>
    <n v="781085"/>
    <d v="2014-06-02T00:00:00"/>
    <d v="1899-12-30T08:56:32"/>
    <x v="0"/>
    <x v="0"/>
    <x v="1"/>
    <x v="1"/>
    <x v="6031"/>
    <n v="1"/>
  </r>
  <r>
    <n v="160306"/>
    <d v="2014-06-11T00:00:00"/>
    <d v="1899-12-30T01:16:04"/>
    <x v="0"/>
    <x v="0"/>
    <x v="1"/>
    <x v="1"/>
    <x v="6032"/>
    <n v="1"/>
  </r>
  <r>
    <n v="543489"/>
    <d v="2014-06-11T00:00:00"/>
    <d v="1899-12-30T01:17:35"/>
    <x v="0"/>
    <x v="1"/>
    <x v="1"/>
    <x v="1"/>
    <x v="6033"/>
    <n v="1"/>
  </r>
  <r>
    <n v="850447"/>
    <d v="2014-06-11T00:00:00"/>
    <d v="1899-12-30T01:18:10"/>
    <x v="0"/>
    <x v="0"/>
    <x v="1"/>
    <x v="1"/>
    <x v="6034"/>
    <n v="1"/>
  </r>
  <r>
    <n v="535574"/>
    <d v="2014-06-13T00:00:00"/>
    <d v="1899-12-30T11:50:30"/>
    <x v="0"/>
    <x v="0"/>
    <x v="1"/>
    <x v="1"/>
    <x v="6035"/>
    <n v="1"/>
  </r>
  <r>
    <n v="350361"/>
    <d v="2014-06-20T00:00:00"/>
    <d v="1899-12-30T07:32:27"/>
    <x v="0"/>
    <x v="1"/>
    <x v="1"/>
    <x v="1"/>
    <x v="6036"/>
    <n v="1"/>
  </r>
  <r>
    <n v="381800"/>
    <d v="2014-06-20T00:00:00"/>
    <d v="1899-12-30T07:31:30"/>
    <x v="1"/>
    <x v="1"/>
    <x v="1"/>
    <x v="1"/>
    <x v="6037"/>
    <n v="0"/>
  </r>
  <r>
    <n v="688882"/>
    <d v="2014-05-28T00:00:00"/>
    <d v="1899-12-30T10:41:25"/>
    <x v="0"/>
    <x v="0"/>
    <x v="2"/>
    <x v="3"/>
    <x v="6038"/>
    <n v="1"/>
  </r>
  <r>
    <n v="767512"/>
    <d v="2014-05-28T00:00:00"/>
    <d v="1899-12-30T10:41:57"/>
    <x v="0"/>
    <x v="0"/>
    <x v="2"/>
    <x v="3"/>
    <x v="6039"/>
    <n v="1"/>
  </r>
  <r>
    <n v="119333"/>
    <d v="2014-05-28T00:00:00"/>
    <d v="1899-12-30T10:43:55"/>
    <x v="0"/>
    <x v="1"/>
    <x v="2"/>
    <x v="3"/>
    <x v="1910"/>
    <n v="1"/>
  </r>
  <r>
    <n v="915359"/>
    <d v="2014-05-28T00:00:00"/>
    <d v="1899-12-30T10:44:56"/>
    <x v="0"/>
    <x v="0"/>
    <x v="2"/>
    <x v="3"/>
    <x v="6040"/>
    <n v="1"/>
  </r>
  <r>
    <n v="787255"/>
    <d v="2014-05-29T00:00:00"/>
    <d v="1899-12-30T19:08:18"/>
    <x v="0"/>
    <x v="0"/>
    <x v="2"/>
    <x v="3"/>
    <x v="6041"/>
    <n v="1"/>
  </r>
  <r>
    <n v="670473"/>
    <d v="2014-05-29T00:00:00"/>
    <d v="1899-12-30T19:13:19"/>
    <x v="0"/>
    <x v="1"/>
    <x v="2"/>
    <x v="3"/>
    <x v="6042"/>
    <n v="1"/>
  </r>
  <r>
    <n v="857773"/>
    <d v="2014-06-16T00:00:00"/>
    <d v="1899-12-30T18:51:22"/>
    <x v="0"/>
    <x v="0"/>
    <x v="2"/>
    <x v="3"/>
    <x v="6043"/>
    <n v="1"/>
  </r>
  <r>
    <n v="409904"/>
    <d v="2014-06-03T00:00:00"/>
    <d v="1899-12-30T05:18:09"/>
    <x v="0"/>
    <x v="0"/>
    <x v="5"/>
    <x v="12"/>
    <x v="6044"/>
    <n v="1"/>
  </r>
  <r>
    <n v="765785"/>
    <d v="2014-06-11T00:00:00"/>
    <d v="1899-12-30T19:01:23"/>
    <x v="0"/>
    <x v="0"/>
    <x v="5"/>
    <x v="12"/>
    <x v="6045"/>
    <n v="1"/>
  </r>
  <r>
    <n v="488225"/>
    <d v="2014-06-13T00:00:00"/>
    <d v="1899-12-30T16:28:51"/>
    <x v="0"/>
    <x v="0"/>
    <x v="5"/>
    <x v="12"/>
    <x v="6046"/>
    <n v="1"/>
  </r>
  <r>
    <n v="631107"/>
    <d v="2014-06-13T00:00:00"/>
    <d v="1899-12-30T16:30:21"/>
    <x v="0"/>
    <x v="0"/>
    <x v="5"/>
    <x v="12"/>
    <x v="6047"/>
    <n v="1"/>
  </r>
  <r>
    <n v="354992"/>
    <d v="2014-08-30T00:00:00"/>
    <d v="1899-12-30T14:59:30"/>
    <x v="0"/>
    <x v="0"/>
    <x v="0"/>
    <x v="3"/>
    <x v="6048"/>
    <n v="1"/>
  </r>
  <r>
    <n v="55660"/>
    <d v="2014-05-26T00:00:00"/>
    <d v="1899-12-30T14:55:42"/>
    <x v="0"/>
    <x v="0"/>
    <x v="0"/>
    <x v="3"/>
    <x v="6049"/>
    <n v="1"/>
  </r>
  <r>
    <n v="20775"/>
    <d v="2014-05-29T00:00:00"/>
    <d v="1899-12-30T16:19:18"/>
    <x v="0"/>
    <x v="1"/>
    <x v="0"/>
    <x v="3"/>
    <x v="6050"/>
    <n v="1"/>
  </r>
  <r>
    <n v="102520"/>
    <d v="2014-05-29T00:00:00"/>
    <d v="1899-12-30T16:21:35"/>
    <x v="0"/>
    <x v="0"/>
    <x v="0"/>
    <x v="3"/>
    <x v="6051"/>
    <n v="1"/>
  </r>
  <r>
    <n v="364734"/>
    <d v="2014-05-31T00:00:00"/>
    <d v="1899-12-30T08:19:48"/>
    <x v="0"/>
    <x v="1"/>
    <x v="0"/>
    <x v="0"/>
    <x v="6052"/>
    <n v="1"/>
  </r>
  <r>
    <n v="727428"/>
    <d v="2014-05-31T00:00:00"/>
    <d v="1899-12-30T08:21:43"/>
    <x v="0"/>
    <x v="0"/>
    <x v="0"/>
    <x v="0"/>
    <x v="1348"/>
    <n v="1"/>
  </r>
  <r>
    <n v="391358"/>
    <d v="2014-06-11T00:00:00"/>
    <d v="1899-12-30T11:47:16"/>
    <x v="0"/>
    <x v="0"/>
    <x v="0"/>
    <x v="3"/>
    <x v="6053"/>
    <n v="1"/>
  </r>
  <r>
    <n v="189233"/>
    <d v="2014-06-11T00:00:00"/>
    <d v="1899-12-30T11:51:26"/>
    <x v="0"/>
    <x v="0"/>
    <x v="0"/>
    <x v="3"/>
    <x v="6054"/>
    <n v="1"/>
  </r>
  <r>
    <n v="704858"/>
    <d v="2014-06-17T00:00:00"/>
    <d v="1899-12-30T03:15:03"/>
    <x v="1"/>
    <x v="0"/>
    <x v="0"/>
    <x v="3"/>
    <x v="6055"/>
    <n v="0"/>
  </r>
  <r>
    <n v="753270"/>
    <d v="2014-06-02T00:00:00"/>
    <d v="1899-12-30T13:00:06"/>
    <x v="1"/>
    <x v="0"/>
    <x v="0"/>
    <x v="5"/>
    <x v="6056"/>
    <n v="0"/>
  </r>
  <r>
    <n v="477807"/>
    <d v="2014-05-15T00:00:00"/>
    <d v="1899-12-30T19:23:13"/>
    <x v="0"/>
    <x v="0"/>
    <x v="1"/>
    <x v="3"/>
    <x v="6057"/>
    <n v="1"/>
  </r>
  <r>
    <n v="898121"/>
    <d v="2014-05-30T00:00:00"/>
    <d v="1899-12-30T16:05:00"/>
    <x v="0"/>
    <x v="0"/>
    <x v="1"/>
    <x v="3"/>
    <x v="5265"/>
    <n v="1"/>
  </r>
  <r>
    <n v="722804"/>
    <d v="2014-05-30T00:00:00"/>
    <d v="1899-12-30T16:06:31"/>
    <x v="0"/>
    <x v="1"/>
    <x v="1"/>
    <x v="3"/>
    <x v="6058"/>
    <n v="1"/>
  </r>
  <r>
    <n v="168749"/>
    <d v="2014-05-30T00:00:00"/>
    <d v="1899-12-30T16:07:00"/>
    <x v="0"/>
    <x v="0"/>
    <x v="1"/>
    <x v="3"/>
    <x v="6059"/>
    <n v="1"/>
  </r>
  <r>
    <n v="683810"/>
    <d v="2014-06-06T00:00:00"/>
    <d v="1899-12-30T14:00:41"/>
    <x v="0"/>
    <x v="2"/>
    <x v="1"/>
    <x v="12"/>
    <x v="6060"/>
    <n v="1"/>
  </r>
  <r>
    <n v="292742"/>
    <d v="2014-06-24T00:00:00"/>
    <d v="1899-12-30T11:50:45"/>
    <x v="0"/>
    <x v="0"/>
    <x v="0"/>
    <x v="5"/>
    <x v="6061"/>
    <n v="1"/>
  </r>
  <r>
    <n v="441041"/>
    <d v="2014-06-24T00:00:00"/>
    <d v="1899-12-30T11:53:03"/>
    <x v="0"/>
    <x v="0"/>
    <x v="0"/>
    <x v="5"/>
    <x v="6062"/>
    <n v="1"/>
  </r>
  <r>
    <n v="56603"/>
    <d v="2014-07-08T00:00:00"/>
    <d v="1899-12-30T13:26:37"/>
    <x v="0"/>
    <x v="1"/>
    <x v="0"/>
    <x v="5"/>
    <x v="6063"/>
    <n v="1"/>
  </r>
  <r>
    <n v="997569"/>
    <d v="2014-05-29T00:00:00"/>
    <d v="1899-12-30T18:44:43"/>
    <x v="0"/>
    <x v="1"/>
    <x v="6"/>
    <x v="6"/>
    <x v="6064"/>
    <n v="1"/>
  </r>
  <r>
    <n v="573927"/>
    <d v="2014-08-12T00:00:00"/>
    <d v="1899-12-30T15:33:12"/>
    <x v="0"/>
    <x v="0"/>
    <x v="8"/>
    <x v="1"/>
    <x v="6065"/>
    <n v="1"/>
  </r>
  <r>
    <n v="611822"/>
    <d v="2014-07-22T00:00:00"/>
    <d v="1899-12-30T12:54:32"/>
    <x v="0"/>
    <x v="1"/>
    <x v="1"/>
    <x v="3"/>
    <x v="6066"/>
    <n v="1"/>
  </r>
  <r>
    <n v="867708"/>
    <d v="2014-07-23T00:00:00"/>
    <d v="1899-12-30T12:14:12"/>
    <x v="0"/>
    <x v="0"/>
    <x v="1"/>
    <x v="3"/>
    <x v="6067"/>
    <n v="1"/>
  </r>
  <r>
    <n v="199470"/>
    <d v="2014-07-25T00:00:00"/>
    <d v="1899-12-30T19:24:27"/>
    <x v="0"/>
    <x v="0"/>
    <x v="1"/>
    <x v="1"/>
    <x v="4279"/>
    <n v="1"/>
  </r>
  <r>
    <n v="539550"/>
    <d v="2014-07-25T00:00:00"/>
    <d v="1899-12-30T19:27:27"/>
    <x v="0"/>
    <x v="0"/>
    <x v="1"/>
    <x v="1"/>
    <x v="6068"/>
    <n v="1"/>
  </r>
  <r>
    <n v="613607"/>
    <d v="2014-07-25T00:00:00"/>
    <d v="1899-12-30T19:29:26"/>
    <x v="0"/>
    <x v="0"/>
    <x v="1"/>
    <x v="1"/>
    <x v="6069"/>
    <n v="1"/>
  </r>
  <r>
    <n v="68275"/>
    <d v="2014-07-25T00:00:00"/>
    <d v="1899-12-30T19:21:03"/>
    <x v="0"/>
    <x v="2"/>
    <x v="1"/>
    <x v="1"/>
    <x v="6070"/>
    <n v="1"/>
  </r>
  <r>
    <n v="873486"/>
    <d v="2014-08-13T00:00:00"/>
    <d v="1899-12-30T17:39:28"/>
    <x v="0"/>
    <x v="1"/>
    <x v="0"/>
    <x v="12"/>
    <x v="6071"/>
    <n v="1"/>
  </r>
  <r>
    <n v="594223"/>
    <d v="2014-08-13T00:00:00"/>
    <d v="1899-12-30T17:39:54"/>
    <x v="0"/>
    <x v="0"/>
    <x v="0"/>
    <x v="12"/>
    <x v="6072"/>
    <n v="1"/>
  </r>
  <r>
    <n v="120522"/>
    <d v="2014-05-01T00:00:00"/>
    <d v="1899-12-30T18:55:39"/>
    <x v="0"/>
    <x v="1"/>
    <x v="1"/>
    <x v="12"/>
    <x v="6073"/>
    <n v="1"/>
  </r>
  <r>
    <n v="725449"/>
    <d v="2014-05-19T00:00:00"/>
    <d v="1899-12-30T10:38:44"/>
    <x v="0"/>
    <x v="0"/>
    <x v="1"/>
    <x v="12"/>
    <x v="6074"/>
    <n v="1"/>
  </r>
  <r>
    <n v="784107"/>
    <d v="2014-05-19T00:00:00"/>
    <d v="1899-12-30T10:39:51"/>
    <x v="0"/>
    <x v="0"/>
    <x v="1"/>
    <x v="12"/>
    <x v="6075"/>
    <n v="1"/>
  </r>
  <r>
    <n v="386548"/>
    <d v="2014-05-31T00:00:00"/>
    <d v="1899-12-30T07:01:08"/>
    <x v="0"/>
    <x v="0"/>
    <x v="1"/>
    <x v="12"/>
    <x v="6076"/>
    <n v="1"/>
  </r>
  <r>
    <n v="821333"/>
    <d v="2014-06-01T00:00:00"/>
    <d v="1899-12-30T19:10:52"/>
    <x v="0"/>
    <x v="1"/>
    <x v="1"/>
    <x v="12"/>
    <x v="6077"/>
    <n v="1"/>
  </r>
  <r>
    <n v="129183"/>
    <d v="2014-06-13T00:00:00"/>
    <d v="1899-12-30T08:37:14"/>
    <x v="0"/>
    <x v="0"/>
    <x v="1"/>
    <x v="12"/>
    <x v="6078"/>
    <n v="1"/>
  </r>
  <r>
    <n v="432912"/>
    <d v="2014-06-21T00:00:00"/>
    <d v="1899-12-30T12:13:16"/>
    <x v="0"/>
    <x v="1"/>
    <x v="1"/>
    <x v="12"/>
    <x v="6079"/>
    <n v="1"/>
  </r>
  <r>
    <n v="860739"/>
    <d v="2014-06-30T00:00:00"/>
    <d v="1899-12-30T07:21:44"/>
    <x v="1"/>
    <x v="0"/>
    <x v="1"/>
    <x v="6"/>
    <x v="6080"/>
    <n v="0"/>
  </r>
  <r>
    <n v="950373"/>
    <d v="2014-07-16T00:00:00"/>
    <d v="1899-12-30T09:23:20"/>
    <x v="0"/>
    <x v="1"/>
    <x v="1"/>
    <x v="12"/>
    <x v="6081"/>
    <n v="1"/>
  </r>
  <r>
    <n v="544751"/>
    <d v="2014-05-12T00:00:00"/>
    <d v="1899-12-30T19:08:25"/>
    <x v="0"/>
    <x v="0"/>
    <x v="4"/>
    <x v="5"/>
    <x v="6082"/>
    <n v="1"/>
  </r>
  <r>
    <n v="856292"/>
    <d v="2014-05-12T00:00:00"/>
    <d v="1899-12-30T19:13:51"/>
    <x v="0"/>
    <x v="0"/>
    <x v="4"/>
    <x v="5"/>
    <x v="6083"/>
    <n v="1"/>
  </r>
  <r>
    <n v="437124"/>
    <d v="2014-06-23T00:00:00"/>
    <d v="1899-12-30T13:01:39"/>
    <x v="0"/>
    <x v="0"/>
    <x v="1"/>
    <x v="12"/>
    <x v="6084"/>
    <n v="1"/>
  </r>
  <r>
    <n v="302597"/>
    <d v="2014-07-29T00:00:00"/>
    <d v="1899-12-30T06:59:06"/>
    <x v="0"/>
    <x v="0"/>
    <x v="0"/>
    <x v="6"/>
    <x v="6085"/>
    <n v="1"/>
  </r>
  <r>
    <n v="274323"/>
    <d v="2014-08-07T00:00:00"/>
    <d v="1899-12-30T16:50:44"/>
    <x v="0"/>
    <x v="1"/>
    <x v="0"/>
    <x v="6"/>
    <x v="6086"/>
    <n v="1"/>
  </r>
  <r>
    <n v="679821"/>
    <d v="2014-05-05T00:00:00"/>
    <d v="1899-12-30T14:18:35"/>
    <x v="0"/>
    <x v="0"/>
    <x v="1"/>
    <x v="6"/>
    <x v="6087"/>
    <n v="1"/>
  </r>
  <r>
    <n v="953504"/>
    <d v="2014-05-05T00:00:00"/>
    <d v="1899-12-30T14:19:09"/>
    <x v="0"/>
    <x v="0"/>
    <x v="1"/>
    <x v="6"/>
    <x v="6088"/>
    <n v="1"/>
  </r>
  <r>
    <n v="313431"/>
    <d v="2014-05-05T00:00:00"/>
    <d v="1899-12-30T14:19:57"/>
    <x v="0"/>
    <x v="0"/>
    <x v="1"/>
    <x v="6"/>
    <x v="6089"/>
    <n v="1"/>
  </r>
  <r>
    <n v="735524"/>
    <d v="2014-05-09T00:00:00"/>
    <d v="1899-12-30T19:09:00"/>
    <x v="0"/>
    <x v="2"/>
    <x v="1"/>
    <x v="6"/>
    <x v="6090"/>
    <n v="1"/>
  </r>
  <r>
    <n v="891269"/>
    <d v="2014-05-09T00:00:00"/>
    <d v="1899-12-30T19:10:05"/>
    <x v="0"/>
    <x v="2"/>
    <x v="1"/>
    <x v="6"/>
    <x v="6091"/>
    <n v="1"/>
  </r>
  <r>
    <n v="840666"/>
    <d v="2014-06-02T00:00:00"/>
    <d v="1899-12-30T11:29:30"/>
    <x v="0"/>
    <x v="1"/>
    <x v="0"/>
    <x v="1"/>
    <x v="6092"/>
    <n v="1"/>
  </r>
  <r>
    <n v="80191"/>
    <d v="2014-06-02T00:00:00"/>
    <d v="1899-12-30T11:30:26"/>
    <x v="0"/>
    <x v="0"/>
    <x v="0"/>
    <x v="1"/>
    <x v="6093"/>
    <n v="1"/>
  </r>
  <r>
    <n v="659053"/>
    <d v="2014-06-02T00:00:00"/>
    <d v="1899-12-30T11:29:29"/>
    <x v="0"/>
    <x v="2"/>
    <x v="0"/>
    <x v="1"/>
    <x v="4287"/>
    <n v="1"/>
  </r>
  <r>
    <n v="816349"/>
    <d v="2014-06-04T00:00:00"/>
    <d v="1899-12-30T09:41:54"/>
    <x v="1"/>
    <x v="1"/>
    <x v="0"/>
    <x v="1"/>
    <x v="6094"/>
    <n v="0"/>
  </r>
  <r>
    <n v="622545"/>
    <d v="2014-06-12T00:00:00"/>
    <d v="1899-12-30T09:32:48"/>
    <x v="0"/>
    <x v="1"/>
    <x v="0"/>
    <x v="1"/>
    <x v="6095"/>
    <n v="1"/>
  </r>
  <r>
    <n v="216559"/>
    <d v="2014-06-12T00:00:00"/>
    <d v="1899-12-30T09:34:09"/>
    <x v="0"/>
    <x v="1"/>
    <x v="0"/>
    <x v="1"/>
    <x v="6096"/>
    <n v="1"/>
  </r>
  <r>
    <n v="80631"/>
    <d v="2014-06-24T00:00:00"/>
    <d v="1899-12-30T15:03:55"/>
    <x v="0"/>
    <x v="0"/>
    <x v="1"/>
    <x v="12"/>
    <x v="6097"/>
    <n v="1"/>
  </r>
  <r>
    <n v="959607"/>
    <d v="2014-06-26T00:00:00"/>
    <d v="1899-12-30T17:58:23"/>
    <x v="0"/>
    <x v="0"/>
    <x v="1"/>
    <x v="12"/>
    <x v="6098"/>
    <n v="1"/>
  </r>
  <r>
    <n v="284374"/>
    <d v="2014-06-27T00:00:00"/>
    <d v="1899-12-30T12:36:27"/>
    <x v="0"/>
    <x v="0"/>
    <x v="1"/>
    <x v="12"/>
    <x v="6099"/>
    <n v="1"/>
  </r>
  <r>
    <n v="834943"/>
    <d v="2014-06-27T00:00:00"/>
    <d v="1899-12-30T12:37:25"/>
    <x v="0"/>
    <x v="1"/>
    <x v="1"/>
    <x v="12"/>
    <x v="6100"/>
    <n v="1"/>
  </r>
  <r>
    <n v="332598"/>
    <d v="2014-06-27T00:00:00"/>
    <d v="1899-12-30T12:38:29"/>
    <x v="0"/>
    <x v="0"/>
    <x v="1"/>
    <x v="12"/>
    <x v="6101"/>
    <n v="1"/>
  </r>
  <r>
    <n v="194021"/>
    <d v="2014-06-17T00:00:00"/>
    <d v="1899-12-30T15:14:26"/>
    <x v="0"/>
    <x v="1"/>
    <x v="7"/>
    <x v="7"/>
    <x v="6102"/>
    <n v="1"/>
  </r>
  <r>
    <n v="104148"/>
    <d v="2014-05-14T00:00:00"/>
    <d v="1899-12-30T15:11:13"/>
    <x v="0"/>
    <x v="1"/>
    <x v="0"/>
    <x v="6"/>
    <x v="6103"/>
    <n v="1"/>
  </r>
  <r>
    <n v="914348"/>
    <d v="2014-08-02T00:00:00"/>
    <d v="1899-12-30T09:25:07"/>
    <x v="0"/>
    <x v="0"/>
    <x v="0"/>
    <x v="12"/>
    <x v="6104"/>
    <n v="1"/>
  </r>
  <r>
    <n v="278247"/>
    <d v="2014-08-02T00:00:00"/>
    <d v="1899-12-30T09:26:46"/>
    <x v="1"/>
    <x v="0"/>
    <x v="0"/>
    <x v="12"/>
    <x v="6105"/>
    <n v="0"/>
  </r>
  <r>
    <n v="933819"/>
    <d v="2014-08-03T00:00:00"/>
    <d v="1899-12-30T13:54:52"/>
    <x v="0"/>
    <x v="0"/>
    <x v="0"/>
    <x v="12"/>
    <x v="6106"/>
    <n v="1"/>
  </r>
  <r>
    <n v="428392"/>
    <d v="2014-08-03T00:00:00"/>
    <d v="1899-12-30T13:56:11"/>
    <x v="0"/>
    <x v="0"/>
    <x v="0"/>
    <x v="12"/>
    <x v="6107"/>
    <n v="1"/>
  </r>
  <r>
    <n v="569483"/>
    <d v="2014-08-04T00:00:00"/>
    <d v="1899-12-30T10:04:18"/>
    <x v="1"/>
    <x v="0"/>
    <x v="0"/>
    <x v="12"/>
    <x v="6108"/>
    <n v="0"/>
  </r>
  <r>
    <n v="349379"/>
    <d v="2014-06-26T00:00:00"/>
    <d v="1899-12-30T14:42:39"/>
    <x v="0"/>
    <x v="1"/>
    <x v="0"/>
    <x v="12"/>
    <x v="6109"/>
    <n v="1"/>
  </r>
  <r>
    <n v="342597"/>
    <d v="2014-05-23T00:00:00"/>
    <d v="1899-12-30T11:57:16"/>
    <x v="1"/>
    <x v="0"/>
    <x v="0"/>
    <x v="1"/>
    <x v="6110"/>
    <n v="0"/>
  </r>
  <r>
    <n v="99001"/>
    <d v="2014-05-24T00:00:00"/>
    <d v="1899-12-30T11:34:20"/>
    <x v="0"/>
    <x v="1"/>
    <x v="0"/>
    <x v="1"/>
    <x v="6111"/>
    <n v="1"/>
  </r>
  <r>
    <n v="807834"/>
    <d v="2014-05-14T00:00:00"/>
    <d v="1899-12-30T10:18:48"/>
    <x v="0"/>
    <x v="0"/>
    <x v="0"/>
    <x v="12"/>
    <x v="6112"/>
    <n v="1"/>
  </r>
  <r>
    <n v="754473"/>
    <d v="2014-05-27T00:00:00"/>
    <d v="1899-12-30T19:17:45"/>
    <x v="1"/>
    <x v="0"/>
    <x v="0"/>
    <x v="12"/>
    <x v="6113"/>
    <n v="0"/>
  </r>
  <r>
    <n v="386141"/>
    <d v="2014-05-29T00:00:00"/>
    <d v="1899-12-30T17:28:56"/>
    <x v="1"/>
    <x v="0"/>
    <x v="0"/>
    <x v="12"/>
    <x v="6114"/>
    <n v="0"/>
  </r>
  <r>
    <n v="747091"/>
    <d v="2014-05-29T00:00:00"/>
    <d v="1899-12-30T17:27:52"/>
    <x v="0"/>
    <x v="1"/>
    <x v="0"/>
    <x v="12"/>
    <x v="6115"/>
    <n v="1"/>
  </r>
  <r>
    <n v="407569"/>
    <d v="2014-05-29T00:00:00"/>
    <d v="1899-12-30T17:29:28"/>
    <x v="0"/>
    <x v="1"/>
    <x v="0"/>
    <x v="12"/>
    <x v="6116"/>
    <n v="1"/>
  </r>
  <r>
    <n v="152476"/>
    <d v="2014-06-03T00:00:00"/>
    <d v="1899-12-30T09:12:16"/>
    <x v="1"/>
    <x v="0"/>
    <x v="0"/>
    <x v="5"/>
    <x v="6117"/>
    <n v="0"/>
  </r>
  <r>
    <n v="882516"/>
    <d v="2014-06-06T00:00:00"/>
    <d v="1899-12-30T15:35:24"/>
    <x v="0"/>
    <x v="0"/>
    <x v="0"/>
    <x v="5"/>
    <x v="2147"/>
    <n v="1"/>
  </r>
  <r>
    <n v="964616"/>
    <d v="2014-06-06T00:00:00"/>
    <d v="1899-12-30T15:37:16"/>
    <x v="0"/>
    <x v="0"/>
    <x v="0"/>
    <x v="5"/>
    <x v="6118"/>
    <n v="1"/>
  </r>
  <r>
    <n v="139932"/>
    <d v="2014-06-06T00:00:00"/>
    <d v="1899-12-30T15:38:16"/>
    <x v="0"/>
    <x v="0"/>
    <x v="0"/>
    <x v="5"/>
    <x v="6119"/>
    <n v="1"/>
  </r>
  <r>
    <n v="269036"/>
    <d v="2014-06-09T00:00:00"/>
    <d v="1899-12-30T09:26:31"/>
    <x v="0"/>
    <x v="0"/>
    <x v="0"/>
    <x v="12"/>
    <x v="6120"/>
    <n v="1"/>
  </r>
  <r>
    <n v="924897"/>
    <d v="2014-06-11T00:00:00"/>
    <d v="1899-12-30T13:52:05"/>
    <x v="0"/>
    <x v="0"/>
    <x v="0"/>
    <x v="12"/>
    <x v="6121"/>
    <n v="1"/>
  </r>
  <r>
    <n v="426029"/>
    <d v="2014-06-11T00:00:00"/>
    <d v="1899-12-30T13:53:00"/>
    <x v="0"/>
    <x v="1"/>
    <x v="0"/>
    <x v="12"/>
    <x v="6122"/>
    <n v="1"/>
  </r>
  <r>
    <n v="242383"/>
    <d v="2014-06-11T00:00:00"/>
    <d v="1899-12-30T13:53:28"/>
    <x v="0"/>
    <x v="0"/>
    <x v="0"/>
    <x v="12"/>
    <x v="6123"/>
    <n v="1"/>
  </r>
  <r>
    <n v="899150"/>
    <d v="2014-06-11T00:00:00"/>
    <d v="1899-12-30T13:54:53"/>
    <x v="0"/>
    <x v="1"/>
    <x v="0"/>
    <x v="12"/>
    <x v="6124"/>
    <n v="1"/>
  </r>
  <r>
    <n v="573978"/>
    <d v="2014-06-11T00:00:00"/>
    <d v="1899-12-30T13:56:50"/>
    <x v="0"/>
    <x v="1"/>
    <x v="0"/>
    <x v="12"/>
    <x v="6125"/>
    <n v="1"/>
  </r>
  <r>
    <n v="206593"/>
    <d v="2014-07-29T00:00:00"/>
    <d v="1899-12-30T08:20:06"/>
    <x v="0"/>
    <x v="0"/>
    <x v="6"/>
    <x v="8"/>
    <x v="6126"/>
    <n v="1"/>
  </r>
  <r>
    <n v="955275"/>
    <d v="2014-07-29T00:00:00"/>
    <d v="1899-12-30T08:21:55"/>
    <x v="0"/>
    <x v="0"/>
    <x v="6"/>
    <x v="8"/>
    <x v="6127"/>
    <n v="1"/>
  </r>
  <r>
    <n v="195343"/>
    <d v="2014-06-22T00:00:00"/>
    <d v="1899-12-30T14:36:57"/>
    <x v="0"/>
    <x v="1"/>
    <x v="1"/>
    <x v="7"/>
    <x v="6128"/>
    <n v="1"/>
  </r>
  <r>
    <n v="411295"/>
    <d v="2014-06-22T00:00:00"/>
    <d v="1899-12-30T14:38:31"/>
    <x v="0"/>
    <x v="1"/>
    <x v="1"/>
    <x v="7"/>
    <x v="6129"/>
    <n v="1"/>
  </r>
  <r>
    <n v="927062"/>
    <d v="2014-06-29T00:00:00"/>
    <d v="1899-12-30T11:34:17"/>
    <x v="0"/>
    <x v="1"/>
    <x v="1"/>
    <x v="7"/>
    <x v="6130"/>
    <n v="1"/>
  </r>
  <r>
    <n v="462575"/>
    <d v="2014-07-05T00:00:00"/>
    <d v="1899-12-30T12:04:23"/>
    <x v="0"/>
    <x v="0"/>
    <x v="1"/>
    <x v="7"/>
    <x v="6131"/>
    <n v="1"/>
  </r>
  <r>
    <n v="798002"/>
    <d v="2014-07-05T00:00:00"/>
    <d v="1899-12-30T12:05:27"/>
    <x v="0"/>
    <x v="0"/>
    <x v="1"/>
    <x v="7"/>
    <x v="6132"/>
    <n v="1"/>
  </r>
  <r>
    <n v="370088"/>
    <d v="2014-05-05T00:00:00"/>
    <d v="1899-12-30T19:30:04"/>
    <x v="1"/>
    <x v="0"/>
    <x v="0"/>
    <x v="6"/>
    <x v="6133"/>
    <n v="0"/>
  </r>
  <r>
    <n v="704987"/>
    <d v="2014-05-14T00:00:00"/>
    <d v="1899-12-30T11:29:10"/>
    <x v="0"/>
    <x v="0"/>
    <x v="0"/>
    <x v="6"/>
    <x v="6134"/>
    <n v="1"/>
  </r>
  <r>
    <n v="818107"/>
    <d v="2014-05-14T00:00:00"/>
    <d v="1899-12-30T11:29:33"/>
    <x v="0"/>
    <x v="1"/>
    <x v="0"/>
    <x v="6"/>
    <x v="6056"/>
    <n v="1"/>
  </r>
  <r>
    <n v="839005"/>
    <d v="2014-05-14T00:00:00"/>
    <d v="1899-12-30T11:29:12"/>
    <x v="0"/>
    <x v="2"/>
    <x v="0"/>
    <x v="6"/>
    <x v="6135"/>
    <n v="1"/>
  </r>
  <r>
    <n v="154483"/>
    <d v="2014-06-24T00:00:00"/>
    <d v="1899-12-30T17:46:40"/>
    <x v="0"/>
    <x v="0"/>
    <x v="1"/>
    <x v="3"/>
    <x v="6136"/>
    <n v="1"/>
  </r>
  <r>
    <n v="943922"/>
    <d v="2014-06-24T00:00:00"/>
    <d v="1899-12-30T17:47:16"/>
    <x v="0"/>
    <x v="0"/>
    <x v="1"/>
    <x v="3"/>
    <x v="6137"/>
    <n v="1"/>
  </r>
  <r>
    <n v="335959"/>
    <d v="2014-06-25T00:00:00"/>
    <d v="1899-12-30T16:58:56"/>
    <x v="0"/>
    <x v="0"/>
    <x v="0"/>
    <x v="3"/>
    <x v="6138"/>
    <n v="1"/>
  </r>
  <r>
    <n v="253006"/>
    <d v="2014-05-22T00:00:00"/>
    <d v="1899-12-30T08:27:39"/>
    <x v="0"/>
    <x v="0"/>
    <x v="5"/>
    <x v="1"/>
    <x v="2138"/>
    <n v="1"/>
  </r>
  <r>
    <n v="95442"/>
    <d v="2014-06-03T00:00:00"/>
    <d v="1899-12-30T22:49:14"/>
    <x v="0"/>
    <x v="0"/>
    <x v="0"/>
    <x v="5"/>
    <x v="6139"/>
    <n v="1"/>
  </r>
  <r>
    <n v="284227"/>
    <d v="2014-06-05T00:00:00"/>
    <d v="1899-12-30T11:44:00"/>
    <x v="0"/>
    <x v="1"/>
    <x v="0"/>
    <x v="5"/>
    <x v="6140"/>
    <n v="1"/>
  </r>
  <r>
    <n v="340030"/>
    <d v="2014-06-05T00:00:00"/>
    <d v="1899-12-30T11:47:00"/>
    <x v="0"/>
    <x v="0"/>
    <x v="0"/>
    <x v="5"/>
    <x v="6141"/>
    <n v="1"/>
  </r>
  <r>
    <n v="613923"/>
    <d v="2014-06-03T00:00:00"/>
    <d v="1899-12-30T13:06:11"/>
    <x v="1"/>
    <x v="0"/>
    <x v="1"/>
    <x v="12"/>
    <x v="6142"/>
    <n v="0"/>
  </r>
  <r>
    <n v="233335"/>
    <d v="2014-05-25T00:00:00"/>
    <d v="1899-12-30T14:43:27"/>
    <x v="0"/>
    <x v="0"/>
    <x v="0"/>
    <x v="6"/>
    <x v="6143"/>
    <n v="1"/>
  </r>
  <r>
    <n v="670258"/>
    <d v="2014-05-14T00:00:00"/>
    <d v="1899-12-30T15:55:37"/>
    <x v="0"/>
    <x v="1"/>
    <x v="1"/>
    <x v="0"/>
    <x v="6144"/>
    <n v="1"/>
  </r>
  <r>
    <n v="714579"/>
    <d v="2014-05-19T00:00:00"/>
    <d v="1899-12-30T10:22:21"/>
    <x v="0"/>
    <x v="0"/>
    <x v="1"/>
    <x v="0"/>
    <x v="6145"/>
    <n v="1"/>
  </r>
  <r>
    <n v="428003"/>
    <d v="2014-06-13T00:00:00"/>
    <d v="1899-12-30T18:44:48"/>
    <x v="0"/>
    <x v="0"/>
    <x v="0"/>
    <x v="1"/>
    <x v="6146"/>
    <n v="1"/>
  </r>
  <r>
    <n v="166730"/>
    <d v="2014-06-15T00:00:00"/>
    <d v="1899-12-30T14:04:55"/>
    <x v="0"/>
    <x v="1"/>
    <x v="0"/>
    <x v="1"/>
    <x v="6147"/>
    <n v="1"/>
  </r>
  <r>
    <n v="393306"/>
    <d v="2014-06-15T00:00:00"/>
    <d v="1899-12-30T14:09:02"/>
    <x v="0"/>
    <x v="1"/>
    <x v="0"/>
    <x v="1"/>
    <x v="6148"/>
    <n v="1"/>
  </r>
  <r>
    <n v="766601"/>
    <d v="2014-06-15T00:00:00"/>
    <d v="1899-12-30T14:06:39"/>
    <x v="0"/>
    <x v="1"/>
    <x v="0"/>
    <x v="1"/>
    <x v="2586"/>
    <n v="1"/>
  </r>
  <r>
    <n v="205081"/>
    <d v="2014-06-27T00:00:00"/>
    <d v="1899-12-30T07:37:13"/>
    <x v="0"/>
    <x v="1"/>
    <x v="0"/>
    <x v="1"/>
    <x v="6149"/>
    <n v="1"/>
  </r>
  <r>
    <n v="590033"/>
    <d v="2014-06-27T00:00:00"/>
    <d v="1899-12-30T07:40:40"/>
    <x v="0"/>
    <x v="0"/>
    <x v="0"/>
    <x v="1"/>
    <x v="1158"/>
    <n v="1"/>
  </r>
  <r>
    <n v="600601"/>
    <d v="2014-06-27T00:00:00"/>
    <d v="1899-12-30T07:41:24"/>
    <x v="0"/>
    <x v="0"/>
    <x v="0"/>
    <x v="1"/>
    <x v="6150"/>
    <n v="1"/>
  </r>
  <r>
    <n v="654314"/>
    <d v="2014-07-03T00:00:00"/>
    <d v="1899-12-30T12:30:02"/>
    <x v="0"/>
    <x v="1"/>
    <x v="0"/>
    <x v="1"/>
    <x v="6151"/>
    <n v="1"/>
  </r>
  <r>
    <n v="861346"/>
    <d v="2014-07-09T00:00:00"/>
    <d v="1899-12-30T11:42:15"/>
    <x v="0"/>
    <x v="0"/>
    <x v="0"/>
    <x v="1"/>
    <x v="6152"/>
    <n v="1"/>
  </r>
  <r>
    <n v="461784"/>
    <d v="2014-07-15T00:00:00"/>
    <d v="1899-12-30T15:17:20"/>
    <x v="0"/>
    <x v="0"/>
    <x v="1"/>
    <x v="1"/>
    <x v="6153"/>
    <n v="1"/>
  </r>
  <r>
    <n v="648830"/>
    <d v="2014-06-20T00:00:00"/>
    <d v="1899-12-30T18:00:41"/>
    <x v="0"/>
    <x v="0"/>
    <x v="4"/>
    <x v="1"/>
    <x v="6154"/>
    <n v="1"/>
  </r>
  <r>
    <n v="278190"/>
    <d v="2014-06-20T00:00:00"/>
    <d v="1899-12-30T18:01:11"/>
    <x v="0"/>
    <x v="0"/>
    <x v="4"/>
    <x v="1"/>
    <x v="6155"/>
    <n v="1"/>
  </r>
  <r>
    <n v="947445"/>
    <d v="2014-07-17T00:00:00"/>
    <d v="1899-12-30T08:02:49"/>
    <x v="0"/>
    <x v="0"/>
    <x v="1"/>
    <x v="12"/>
    <x v="6156"/>
    <n v="1"/>
  </r>
  <r>
    <n v="524355"/>
    <d v="2014-05-29T00:00:00"/>
    <d v="1899-12-30T13:39:00"/>
    <x v="0"/>
    <x v="0"/>
    <x v="2"/>
    <x v="6"/>
    <x v="6157"/>
    <n v="1"/>
  </r>
  <r>
    <n v="546318"/>
    <d v="2014-07-15T00:00:00"/>
    <d v="1899-12-30T15:37:48"/>
    <x v="0"/>
    <x v="0"/>
    <x v="1"/>
    <x v="6"/>
    <x v="6158"/>
    <n v="1"/>
  </r>
  <r>
    <n v="55540"/>
    <d v="2014-07-15T00:00:00"/>
    <d v="1899-12-30T15:41:22"/>
    <x v="0"/>
    <x v="0"/>
    <x v="1"/>
    <x v="6"/>
    <x v="6159"/>
    <n v="1"/>
  </r>
  <r>
    <n v="985010"/>
    <d v="2014-07-15T00:00:00"/>
    <d v="1899-12-30T15:41:53"/>
    <x v="0"/>
    <x v="1"/>
    <x v="1"/>
    <x v="6"/>
    <x v="6160"/>
    <n v="1"/>
  </r>
  <r>
    <n v="199723"/>
    <d v="2014-07-18T00:00:00"/>
    <d v="1899-12-30T13:01:09"/>
    <x v="0"/>
    <x v="0"/>
    <x v="1"/>
    <x v="6"/>
    <x v="6161"/>
    <n v="1"/>
  </r>
  <r>
    <n v="490261"/>
    <d v="2014-05-20T00:00:00"/>
    <d v="1899-12-30T15:35:55"/>
    <x v="0"/>
    <x v="1"/>
    <x v="0"/>
    <x v="1"/>
    <x v="6162"/>
    <n v="1"/>
  </r>
  <r>
    <n v="304067"/>
    <d v="2014-05-22T00:00:00"/>
    <d v="1899-12-30T23:11:20"/>
    <x v="0"/>
    <x v="1"/>
    <x v="0"/>
    <x v="3"/>
    <x v="6163"/>
    <n v="1"/>
  </r>
  <r>
    <n v="318093"/>
    <d v="2014-05-29T00:00:00"/>
    <d v="1899-12-30T11:40:47"/>
    <x v="0"/>
    <x v="0"/>
    <x v="1"/>
    <x v="6"/>
    <x v="6164"/>
    <n v="1"/>
  </r>
  <r>
    <n v="523093"/>
    <d v="2014-05-30T00:00:00"/>
    <d v="1899-12-30T09:43:17"/>
    <x v="0"/>
    <x v="0"/>
    <x v="1"/>
    <x v="6"/>
    <x v="6165"/>
    <n v="1"/>
  </r>
  <r>
    <n v="637940"/>
    <d v="2014-05-16T00:00:00"/>
    <d v="1899-12-30T16:40:55"/>
    <x v="1"/>
    <x v="0"/>
    <x v="0"/>
    <x v="1"/>
    <x v="6166"/>
    <n v="0"/>
  </r>
  <r>
    <n v="492638"/>
    <d v="2014-05-16T00:00:00"/>
    <d v="1899-12-30T16:42:23"/>
    <x v="0"/>
    <x v="0"/>
    <x v="0"/>
    <x v="1"/>
    <x v="6167"/>
    <n v="1"/>
  </r>
  <r>
    <n v="819274"/>
    <d v="2014-07-19T00:00:00"/>
    <d v="1899-12-30T06:11:34"/>
    <x v="0"/>
    <x v="0"/>
    <x v="1"/>
    <x v="1"/>
    <x v="6168"/>
    <n v="1"/>
  </r>
  <r>
    <n v="421386"/>
    <d v="2014-06-07T00:00:00"/>
    <d v="1899-12-30T15:15:10"/>
    <x v="0"/>
    <x v="1"/>
    <x v="1"/>
    <x v="1"/>
    <x v="6169"/>
    <n v="1"/>
  </r>
  <r>
    <n v="13735"/>
    <d v="2014-06-16T00:00:00"/>
    <d v="1899-12-30T14:33:42"/>
    <x v="0"/>
    <x v="0"/>
    <x v="1"/>
    <x v="12"/>
    <x v="6170"/>
    <n v="1"/>
  </r>
  <r>
    <n v="616356"/>
    <d v="2014-06-16T00:00:00"/>
    <d v="1899-12-30T14:34:14"/>
    <x v="0"/>
    <x v="1"/>
    <x v="1"/>
    <x v="12"/>
    <x v="2241"/>
    <n v="1"/>
  </r>
  <r>
    <n v="53065"/>
    <d v="2014-06-16T00:00:00"/>
    <d v="1899-12-30T14:35:53"/>
    <x v="0"/>
    <x v="0"/>
    <x v="1"/>
    <x v="12"/>
    <x v="6171"/>
    <n v="1"/>
  </r>
  <r>
    <n v="383237"/>
    <d v="2014-06-16T00:00:00"/>
    <d v="1899-12-30T14:34:11"/>
    <x v="0"/>
    <x v="1"/>
    <x v="1"/>
    <x v="12"/>
    <x v="6172"/>
    <n v="1"/>
  </r>
  <r>
    <n v="706241"/>
    <d v="2014-06-16T00:00:00"/>
    <d v="1899-12-30T14:35:54"/>
    <x v="0"/>
    <x v="1"/>
    <x v="1"/>
    <x v="12"/>
    <x v="6173"/>
    <n v="1"/>
  </r>
  <r>
    <n v="569075"/>
    <d v="2014-06-16T00:00:00"/>
    <d v="1899-12-30T14:36:19"/>
    <x v="0"/>
    <x v="1"/>
    <x v="1"/>
    <x v="12"/>
    <x v="6174"/>
    <n v="1"/>
  </r>
  <r>
    <n v="662219"/>
    <d v="2014-06-16T00:00:00"/>
    <d v="1899-12-30T14:37:22"/>
    <x v="0"/>
    <x v="1"/>
    <x v="1"/>
    <x v="12"/>
    <x v="6175"/>
    <n v="1"/>
  </r>
  <r>
    <n v="168115"/>
    <d v="2014-06-27T00:00:00"/>
    <d v="1899-12-30T16:26:55"/>
    <x v="0"/>
    <x v="1"/>
    <x v="0"/>
    <x v="3"/>
    <x v="6176"/>
    <n v="1"/>
  </r>
  <r>
    <n v="182618"/>
    <d v="2014-06-27T00:00:00"/>
    <d v="1899-12-30T16:27:26"/>
    <x v="0"/>
    <x v="1"/>
    <x v="0"/>
    <x v="3"/>
    <x v="6177"/>
    <n v="1"/>
  </r>
  <r>
    <n v="234055"/>
    <d v="2014-06-27T00:00:00"/>
    <d v="1899-12-30T16:27:51"/>
    <x v="0"/>
    <x v="0"/>
    <x v="0"/>
    <x v="3"/>
    <x v="6178"/>
    <n v="1"/>
  </r>
  <r>
    <n v="653501"/>
    <d v="2014-07-04T00:00:00"/>
    <d v="1899-12-30T16:30:08"/>
    <x v="0"/>
    <x v="0"/>
    <x v="0"/>
    <x v="3"/>
    <x v="6179"/>
    <n v="1"/>
  </r>
  <r>
    <n v="44559"/>
    <d v="2014-07-04T00:00:00"/>
    <d v="1899-12-30T16:32:22"/>
    <x v="1"/>
    <x v="0"/>
    <x v="0"/>
    <x v="3"/>
    <x v="6180"/>
    <n v="0"/>
  </r>
  <r>
    <n v="629522"/>
    <d v="2014-07-09T00:00:00"/>
    <d v="1899-12-30T11:54:26"/>
    <x v="0"/>
    <x v="0"/>
    <x v="0"/>
    <x v="3"/>
    <x v="6181"/>
    <n v="1"/>
  </r>
  <r>
    <n v="814130"/>
    <d v="2014-07-05T00:00:00"/>
    <d v="1899-12-30T08:02:45"/>
    <x v="1"/>
    <x v="1"/>
    <x v="1"/>
    <x v="12"/>
    <x v="6182"/>
    <n v="0"/>
  </r>
  <r>
    <n v="17432"/>
    <d v="2014-07-05T00:00:00"/>
    <d v="1899-12-30T08:03:20"/>
    <x v="0"/>
    <x v="0"/>
    <x v="1"/>
    <x v="12"/>
    <x v="6183"/>
    <n v="1"/>
  </r>
  <r>
    <n v="339628"/>
    <d v="2014-06-12T00:00:00"/>
    <d v="1899-12-30T06:43:05"/>
    <x v="0"/>
    <x v="0"/>
    <x v="0"/>
    <x v="1"/>
    <x v="6184"/>
    <n v="1"/>
  </r>
  <r>
    <n v="73232"/>
    <d v="2014-06-26T00:00:00"/>
    <d v="1899-12-30T23:10:21"/>
    <x v="0"/>
    <x v="0"/>
    <x v="0"/>
    <x v="1"/>
    <x v="6185"/>
    <n v="1"/>
  </r>
  <r>
    <n v="156292"/>
    <d v="2014-05-09T00:00:00"/>
    <d v="1899-12-30T18:08:35"/>
    <x v="0"/>
    <x v="0"/>
    <x v="5"/>
    <x v="5"/>
    <x v="6186"/>
    <n v="1"/>
  </r>
  <r>
    <n v="476027"/>
    <d v="2014-05-09T00:00:00"/>
    <d v="1899-12-30T18:09:10"/>
    <x v="0"/>
    <x v="1"/>
    <x v="5"/>
    <x v="5"/>
    <x v="6187"/>
    <n v="1"/>
  </r>
  <r>
    <n v="933790"/>
    <d v="2014-06-11T00:00:00"/>
    <d v="1899-12-30T10:36:46"/>
    <x v="0"/>
    <x v="1"/>
    <x v="1"/>
    <x v="12"/>
    <x v="6188"/>
    <n v="1"/>
  </r>
  <r>
    <n v="182794"/>
    <d v="2014-08-30T00:00:00"/>
    <d v="1899-12-30T07:40:00"/>
    <x v="0"/>
    <x v="1"/>
    <x v="1"/>
    <x v="8"/>
    <x v="6189"/>
    <n v="1"/>
  </r>
  <r>
    <n v="485625"/>
    <d v="2014-08-04T00:00:00"/>
    <d v="1899-12-30T11:14:55"/>
    <x v="0"/>
    <x v="0"/>
    <x v="5"/>
    <x v="12"/>
    <x v="6190"/>
    <n v="1"/>
  </r>
  <r>
    <n v="990300"/>
    <d v="2014-08-04T00:00:00"/>
    <d v="1899-12-30T11:16:28"/>
    <x v="0"/>
    <x v="0"/>
    <x v="5"/>
    <x v="12"/>
    <x v="6191"/>
    <n v="1"/>
  </r>
  <r>
    <n v="409594"/>
    <d v="2014-05-18T00:00:00"/>
    <d v="1899-12-30T22:56:48"/>
    <x v="0"/>
    <x v="1"/>
    <x v="1"/>
    <x v="7"/>
    <x v="6192"/>
    <n v="1"/>
  </r>
  <r>
    <n v="264149"/>
    <d v="2014-05-18T00:00:00"/>
    <d v="1899-12-30T22:57:12"/>
    <x v="0"/>
    <x v="1"/>
    <x v="1"/>
    <x v="7"/>
    <x v="6193"/>
    <n v="1"/>
  </r>
  <r>
    <n v="900985"/>
    <d v="2014-06-05T00:00:00"/>
    <d v="1899-12-30T09:22:13"/>
    <x v="1"/>
    <x v="0"/>
    <x v="1"/>
    <x v="7"/>
    <x v="6194"/>
    <n v="0"/>
  </r>
  <r>
    <n v="226172"/>
    <d v="2014-06-05T00:00:00"/>
    <d v="1899-12-30T09:28:56"/>
    <x v="0"/>
    <x v="0"/>
    <x v="1"/>
    <x v="7"/>
    <x v="6195"/>
    <n v="1"/>
  </r>
  <r>
    <n v="98591"/>
    <d v="2014-06-05T00:00:00"/>
    <d v="1899-12-30T18:01:46"/>
    <x v="0"/>
    <x v="0"/>
    <x v="1"/>
    <x v="7"/>
    <x v="6196"/>
    <n v="1"/>
  </r>
  <r>
    <n v="634304"/>
    <d v="2014-06-05T00:00:00"/>
    <d v="1899-12-30T18:03:41"/>
    <x v="0"/>
    <x v="1"/>
    <x v="1"/>
    <x v="7"/>
    <x v="6197"/>
    <n v="1"/>
  </r>
  <r>
    <n v="596133"/>
    <d v="2014-06-05T00:00:00"/>
    <d v="1899-12-30T18:04:22"/>
    <x v="0"/>
    <x v="0"/>
    <x v="1"/>
    <x v="7"/>
    <x v="6198"/>
    <n v="1"/>
  </r>
  <r>
    <n v="633529"/>
    <d v="2014-06-05T00:00:00"/>
    <d v="1899-12-30T18:06:42"/>
    <x v="0"/>
    <x v="0"/>
    <x v="1"/>
    <x v="7"/>
    <x v="6199"/>
    <n v="1"/>
  </r>
  <r>
    <n v="157199"/>
    <d v="2014-06-13T00:00:00"/>
    <d v="1899-12-30T07:03:38"/>
    <x v="1"/>
    <x v="1"/>
    <x v="1"/>
    <x v="7"/>
    <x v="6200"/>
    <n v="0"/>
  </r>
  <r>
    <n v="706520"/>
    <d v="2014-06-13T00:00:00"/>
    <d v="1899-12-30T07:05:25"/>
    <x v="0"/>
    <x v="0"/>
    <x v="1"/>
    <x v="7"/>
    <x v="5634"/>
    <n v="1"/>
  </r>
  <r>
    <n v="374727"/>
    <d v="2014-06-13T00:00:00"/>
    <d v="1899-12-30T20:10:35"/>
    <x v="0"/>
    <x v="1"/>
    <x v="1"/>
    <x v="7"/>
    <x v="6201"/>
    <n v="1"/>
  </r>
  <r>
    <n v="124229"/>
    <d v="2014-06-24T00:00:00"/>
    <d v="1899-12-30T17:02:44"/>
    <x v="1"/>
    <x v="1"/>
    <x v="1"/>
    <x v="7"/>
    <x v="6202"/>
    <n v="0"/>
  </r>
  <r>
    <n v="501695"/>
    <d v="2014-06-06T00:00:00"/>
    <d v="1899-12-30T16:02:37"/>
    <x v="0"/>
    <x v="0"/>
    <x v="1"/>
    <x v="8"/>
    <x v="6203"/>
    <n v="1"/>
  </r>
  <r>
    <n v="535309"/>
    <d v="2014-06-18T00:00:00"/>
    <d v="1899-12-30T09:32:06"/>
    <x v="0"/>
    <x v="0"/>
    <x v="2"/>
    <x v="12"/>
    <x v="6204"/>
    <n v="1"/>
  </r>
  <r>
    <n v="285768"/>
    <d v="2014-06-18T00:00:00"/>
    <d v="1899-12-30T09:33:44"/>
    <x v="0"/>
    <x v="1"/>
    <x v="2"/>
    <x v="12"/>
    <x v="6205"/>
    <n v="1"/>
  </r>
  <r>
    <n v="415316"/>
    <d v="2014-08-14T00:00:00"/>
    <d v="1899-12-30T11:31:33"/>
    <x v="0"/>
    <x v="0"/>
    <x v="6"/>
    <x v="7"/>
    <x v="6206"/>
    <n v="1"/>
  </r>
  <r>
    <n v="612639"/>
    <d v="2014-08-14T00:00:00"/>
    <d v="1899-12-30T11:31:58"/>
    <x v="0"/>
    <x v="0"/>
    <x v="6"/>
    <x v="7"/>
    <x v="6207"/>
    <n v="1"/>
  </r>
  <r>
    <n v="941062"/>
    <d v="2014-08-23T00:00:00"/>
    <d v="1899-12-30T17:47:45"/>
    <x v="0"/>
    <x v="0"/>
    <x v="6"/>
    <x v="7"/>
    <x v="6208"/>
    <n v="1"/>
  </r>
  <r>
    <n v="574048"/>
    <d v="2014-06-03T00:00:00"/>
    <d v="1899-12-30T18:25:10"/>
    <x v="0"/>
    <x v="0"/>
    <x v="0"/>
    <x v="1"/>
    <x v="6209"/>
    <n v="1"/>
  </r>
  <r>
    <n v="472996"/>
    <d v="2014-06-03T00:00:00"/>
    <d v="1899-12-30T18:27:11"/>
    <x v="0"/>
    <x v="0"/>
    <x v="0"/>
    <x v="1"/>
    <x v="6210"/>
    <n v="1"/>
  </r>
  <r>
    <n v="383550"/>
    <d v="2014-06-26T00:00:00"/>
    <d v="1899-12-30T11:57:12"/>
    <x v="1"/>
    <x v="1"/>
    <x v="7"/>
    <x v="12"/>
    <x v="6211"/>
    <n v="0"/>
  </r>
  <r>
    <n v="178003"/>
    <d v="2014-07-10T00:00:00"/>
    <d v="1899-12-30T09:49:58"/>
    <x v="0"/>
    <x v="1"/>
    <x v="7"/>
    <x v="12"/>
    <x v="2436"/>
    <n v="1"/>
  </r>
  <r>
    <n v="82813"/>
    <d v="2014-06-03T00:00:00"/>
    <d v="1899-12-30T18:44:14"/>
    <x v="1"/>
    <x v="0"/>
    <x v="6"/>
    <x v="6"/>
    <x v="6212"/>
    <n v="0"/>
  </r>
  <r>
    <n v="66238"/>
    <d v="2014-06-03T00:00:00"/>
    <d v="1899-12-30T18:46:00"/>
    <x v="0"/>
    <x v="1"/>
    <x v="6"/>
    <x v="6"/>
    <x v="6213"/>
    <n v="1"/>
  </r>
  <r>
    <n v="961835"/>
    <d v="2014-06-26T00:00:00"/>
    <d v="1899-12-30T12:23:17"/>
    <x v="0"/>
    <x v="0"/>
    <x v="1"/>
    <x v="12"/>
    <x v="6214"/>
    <n v="1"/>
  </r>
  <r>
    <n v="475558"/>
    <d v="2014-06-26T00:00:00"/>
    <d v="1899-12-30T12:24:12"/>
    <x v="0"/>
    <x v="1"/>
    <x v="1"/>
    <x v="12"/>
    <x v="6215"/>
    <n v="1"/>
  </r>
  <r>
    <n v="357832"/>
    <d v="2014-08-19T00:00:00"/>
    <d v="1899-12-30T01:10:31"/>
    <x v="0"/>
    <x v="1"/>
    <x v="6"/>
    <x v="1"/>
    <x v="6216"/>
    <n v="1"/>
  </r>
  <r>
    <n v="926493"/>
    <d v="2014-07-21T00:00:00"/>
    <d v="1899-12-30T08:09:32"/>
    <x v="0"/>
    <x v="2"/>
    <x v="0"/>
    <x v="5"/>
    <x v="6217"/>
    <n v="1"/>
  </r>
  <r>
    <n v="589590"/>
    <d v="2014-05-15T00:00:00"/>
    <d v="1899-12-30T17:08:29"/>
    <x v="0"/>
    <x v="0"/>
    <x v="5"/>
    <x v="1"/>
    <x v="6218"/>
    <n v="1"/>
  </r>
  <r>
    <n v="491765"/>
    <d v="2014-05-15T00:00:00"/>
    <d v="1899-12-30T17:12:54"/>
    <x v="0"/>
    <x v="0"/>
    <x v="5"/>
    <x v="1"/>
    <x v="1359"/>
    <n v="1"/>
  </r>
  <r>
    <n v="125741"/>
    <d v="2014-05-16T00:00:00"/>
    <d v="1899-12-30T09:12:51"/>
    <x v="0"/>
    <x v="0"/>
    <x v="5"/>
    <x v="1"/>
    <x v="6219"/>
    <n v="1"/>
  </r>
  <r>
    <n v="231591"/>
    <d v="2014-05-16T00:00:00"/>
    <d v="1899-12-30T09:16:20"/>
    <x v="0"/>
    <x v="1"/>
    <x v="5"/>
    <x v="1"/>
    <x v="6220"/>
    <n v="1"/>
  </r>
  <r>
    <n v="839745"/>
    <d v="2014-05-11T00:00:00"/>
    <d v="1899-12-30T17:55:23"/>
    <x v="1"/>
    <x v="0"/>
    <x v="0"/>
    <x v="1"/>
    <x v="6221"/>
    <n v="0"/>
  </r>
  <r>
    <n v="580404"/>
    <d v="2014-05-11T00:00:00"/>
    <d v="1899-12-30T18:02:31"/>
    <x v="0"/>
    <x v="0"/>
    <x v="0"/>
    <x v="1"/>
    <x v="6222"/>
    <n v="1"/>
  </r>
  <r>
    <n v="793978"/>
    <d v="2014-05-24T00:00:00"/>
    <d v="1899-12-30T08:11:44"/>
    <x v="0"/>
    <x v="0"/>
    <x v="0"/>
    <x v="8"/>
    <x v="6223"/>
    <n v="1"/>
  </r>
  <r>
    <n v="41617"/>
    <d v="2014-05-24T00:00:00"/>
    <d v="1899-12-30T08:12:02"/>
    <x v="0"/>
    <x v="1"/>
    <x v="0"/>
    <x v="8"/>
    <x v="6224"/>
    <n v="1"/>
  </r>
  <r>
    <n v="808301"/>
    <d v="2014-05-24T00:00:00"/>
    <d v="1899-12-30T08:12:34"/>
    <x v="0"/>
    <x v="0"/>
    <x v="0"/>
    <x v="8"/>
    <x v="6225"/>
    <n v="1"/>
  </r>
  <r>
    <n v="670769"/>
    <d v="2014-05-16T00:00:00"/>
    <d v="1899-12-30T09:57:53"/>
    <x v="1"/>
    <x v="0"/>
    <x v="1"/>
    <x v="3"/>
    <x v="6226"/>
    <n v="0"/>
  </r>
  <r>
    <n v="104740"/>
    <d v="2014-05-17T00:00:00"/>
    <d v="1899-12-30T15:06:59"/>
    <x v="0"/>
    <x v="1"/>
    <x v="6"/>
    <x v="1"/>
    <x v="6227"/>
    <n v="1"/>
  </r>
  <r>
    <n v="490111"/>
    <d v="2014-05-17T00:00:00"/>
    <d v="1899-12-30T15:11:42"/>
    <x v="0"/>
    <x v="1"/>
    <x v="6"/>
    <x v="1"/>
    <x v="6228"/>
    <n v="1"/>
  </r>
  <r>
    <n v="936781"/>
    <d v="2014-05-18T00:00:00"/>
    <d v="1899-12-30T18:25:48"/>
    <x v="1"/>
    <x v="0"/>
    <x v="6"/>
    <x v="1"/>
    <x v="6229"/>
    <n v="0"/>
  </r>
  <r>
    <n v="467705"/>
    <d v="2014-07-03T00:00:00"/>
    <d v="1899-12-30T15:43:29"/>
    <x v="0"/>
    <x v="1"/>
    <x v="3"/>
    <x v="1"/>
    <x v="6230"/>
    <n v="1"/>
  </r>
  <r>
    <n v="694601"/>
    <d v="2014-05-13T00:00:00"/>
    <d v="1899-12-30T12:24:56"/>
    <x v="0"/>
    <x v="1"/>
    <x v="0"/>
    <x v="6"/>
    <x v="6231"/>
    <n v="1"/>
  </r>
  <r>
    <n v="138442"/>
    <d v="2014-06-04T00:00:00"/>
    <d v="1899-12-30T16:06:45"/>
    <x v="0"/>
    <x v="0"/>
    <x v="1"/>
    <x v="1"/>
    <x v="6232"/>
    <n v="1"/>
  </r>
  <r>
    <n v="513209"/>
    <d v="2014-06-06T00:00:00"/>
    <d v="1899-12-30T14:47:40"/>
    <x v="0"/>
    <x v="0"/>
    <x v="1"/>
    <x v="12"/>
    <x v="6233"/>
    <n v="1"/>
  </r>
  <r>
    <n v="899898"/>
    <d v="2014-06-18T00:00:00"/>
    <d v="1899-12-30T11:13:59"/>
    <x v="1"/>
    <x v="0"/>
    <x v="1"/>
    <x v="12"/>
    <x v="6234"/>
    <n v="0"/>
  </r>
  <r>
    <n v="89237"/>
    <d v="2014-06-18T00:00:00"/>
    <d v="1899-12-30T11:15:03"/>
    <x v="0"/>
    <x v="1"/>
    <x v="1"/>
    <x v="12"/>
    <x v="6235"/>
    <n v="1"/>
  </r>
  <r>
    <n v="765967"/>
    <d v="2014-06-18T00:00:00"/>
    <d v="1899-12-30T11:15:27"/>
    <x v="0"/>
    <x v="1"/>
    <x v="1"/>
    <x v="12"/>
    <x v="6236"/>
    <n v="1"/>
  </r>
  <r>
    <n v="898625"/>
    <d v="2014-06-18T00:00:00"/>
    <d v="1899-12-30T11:15:54"/>
    <x v="0"/>
    <x v="0"/>
    <x v="1"/>
    <x v="12"/>
    <x v="6237"/>
    <n v="1"/>
  </r>
  <r>
    <n v="406137"/>
    <d v="2014-06-18T00:00:00"/>
    <d v="1899-12-30T11:16:49"/>
    <x v="0"/>
    <x v="1"/>
    <x v="1"/>
    <x v="12"/>
    <x v="6238"/>
    <n v="1"/>
  </r>
  <r>
    <n v="663061"/>
    <d v="2014-06-17T00:00:00"/>
    <d v="1899-12-30T14:59:30"/>
    <x v="0"/>
    <x v="0"/>
    <x v="2"/>
    <x v="1"/>
    <x v="6239"/>
    <n v="1"/>
  </r>
  <r>
    <n v="95781"/>
    <d v="2014-06-17T00:00:00"/>
    <d v="1899-12-30T15:01:48"/>
    <x v="1"/>
    <x v="0"/>
    <x v="2"/>
    <x v="1"/>
    <x v="6240"/>
    <n v="0"/>
  </r>
  <r>
    <n v="529892"/>
    <d v="2014-06-17T00:00:00"/>
    <d v="1899-12-30T15:02:21"/>
    <x v="0"/>
    <x v="1"/>
    <x v="2"/>
    <x v="1"/>
    <x v="6241"/>
    <n v="1"/>
  </r>
  <r>
    <n v="122616"/>
    <d v="2014-05-19T00:00:00"/>
    <d v="1899-12-30T09:22:34"/>
    <x v="0"/>
    <x v="1"/>
    <x v="1"/>
    <x v="8"/>
    <x v="6242"/>
    <n v="1"/>
  </r>
  <r>
    <n v="612557"/>
    <d v="2014-05-19T00:00:00"/>
    <d v="1899-12-30T09:26:08"/>
    <x v="1"/>
    <x v="1"/>
    <x v="1"/>
    <x v="8"/>
    <x v="6243"/>
    <n v="0"/>
  </r>
  <r>
    <n v="570911"/>
    <d v="2014-05-19T00:00:00"/>
    <d v="1899-12-30T14:43:45"/>
    <x v="0"/>
    <x v="0"/>
    <x v="1"/>
    <x v="3"/>
    <x v="6244"/>
    <n v="1"/>
  </r>
  <r>
    <n v="898509"/>
    <d v="2014-05-19T00:00:00"/>
    <d v="1899-12-30T14:45:02"/>
    <x v="0"/>
    <x v="0"/>
    <x v="1"/>
    <x v="3"/>
    <x v="6245"/>
    <n v="1"/>
  </r>
  <r>
    <n v="50750"/>
    <d v="2014-05-19T00:00:00"/>
    <d v="1899-12-30T14:42:25"/>
    <x v="0"/>
    <x v="2"/>
    <x v="1"/>
    <x v="3"/>
    <x v="6246"/>
    <n v="1"/>
  </r>
  <r>
    <n v="796688"/>
    <d v="2014-05-23T00:00:00"/>
    <d v="1899-12-30T08:59:20"/>
    <x v="0"/>
    <x v="0"/>
    <x v="1"/>
    <x v="3"/>
    <x v="6247"/>
    <n v="1"/>
  </r>
  <r>
    <n v="763318"/>
    <d v="2014-05-23T00:00:00"/>
    <d v="1899-12-30T08:58:33"/>
    <x v="0"/>
    <x v="2"/>
    <x v="1"/>
    <x v="3"/>
    <x v="6248"/>
    <n v="1"/>
  </r>
  <r>
    <n v="449477"/>
    <d v="2014-05-24T00:00:00"/>
    <d v="1899-12-30T11:18:46"/>
    <x v="0"/>
    <x v="1"/>
    <x v="1"/>
    <x v="8"/>
    <x v="6249"/>
    <n v="1"/>
  </r>
  <r>
    <n v="256812"/>
    <d v="2014-05-30T00:00:00"/>
    <d v="1899-12-30T07:19:17"/>
    <x v="1"/>
    <x v="1"/>
    <x v="1"/>
    <x v="8"/>
    <x v="6250"/>
    <n v="0"/>
  </r>
  <r>
    <n v="300620"/>
    <d v="2014-05-30T00:00:00"/>
    <d v="1899-12-30T07:20:16"/>
    <x v="0"/>
    <x v="1"/>
    <x v="1"/>
    <x v="8"/>
    <x v="6251"/>
    <n v="1"/>
  </r>
  <r>
    <n v="641318"/>
    <d v="2014-05-31T00:00:00"/>
    <d v="1899-12-30T10:05:30"/>
    <x v="0"/>
    <x v="0"/>
    <x v="1"/>
    <x v="5"/>
    <x v="6252"/>
    <n v="1"/>
  </r>
  <r>
    <n v="680766"/>
    <d v="2014-05-31T00:00:00"/>
    <d v="1899-12-30T10:04:08"/>
    <x v="0"/>
    <x v="2"/>
    <x v="1"/>
    <x v="5"/>
    <x v="6253"/>
    <n v="1"/>
  </r>
  <r>
    <n v="549596"/>
    <d v="2014-05-31T00:00:00"/>
    <d v="1899-12-30T10:05:10"/>
    <x v="1"/>
    <x v="2"/>
    <x v="1"/>
    <x v="5"/>
    <x v="6254"/>
    <n v="0"/>
  </r>
  <r>
    <n v="786441"/>
    <d v="2014-06-02T00:00:00"/>
    <d v="1899-12-30T00:15:21"/>
    <x v="0"/>
    <x v="0"/>
    <x v="1"/>
    <x v="8"/>
    <x v="6255"/>
    <n v="1"/>
  </r>
  <r>
    <n v="861278"/>
    <d v="2014-06-04T00:00:00"/>
    <d v="1899-12-30T19:39:43"/>
    <x v="0"/>
    <x v="0"/>
    <x v="1"/>
    <x v="5"/>
    <x v="6256"/>
    <n v="1"/>
  </r>
  <r>
    <n v="130036"/>
    <d v="2014-06-04T00:00:00"/>
    <d v="1899-12-30T19:39:53"/>
    <x v="0"/>
    <x v="2"/>
    <x v="1"/>
    <x v="5"/>
    <x v="4438"/>
    <n v="1"/>
  </r>
  <r>
    <n v="15328"/>
    <d v="2014-06-09T00:00:00"/>
    <d v="1899-12-30T12:33:40"/>
    <x v="0"/>
    <x v="0"/>
    <x v="1"/>
    <x v="3"/>
    <x v="6257"/>
    <n v="1"/>
  </r>
  <r>
    <n v="668740"/>
    <d v="2014-05-30T00:00:00"/>
    <d v="1899-12-30T13:29:11"/>
    <x v="0"/>
    <x v="1"/>
    <x v="3"/>
    <x v="1"/>
    <x v="6258"/>
    <n v="1"/>
  </r>
  <r>
    <n v="940627"/>
    <d v="2014-05-13T00:00:00"/>
    <d v="1899-12-30T15:37:32"/>
    <x v="0"/>
    <x v="0"/>
    <x v="6"/>
    <x v="12"/>
    <x v="410"/>
    <n v="1"/>
  </r>
  <r>
    <n v="478288"/>
    <d v="2014-08-01T00:00:00"/>
    <d v="1899-12-30T16:43:26"/>
    <x v="0"/>
    <x v="0"/>
    <x v="1"/>
    <x v="12"/>
    <x v="6259"/>
    <n v="1"/>
  </r>
  <r>
    <n v="521610"/>
    <d v="2014-08-01T00:00:00"/>
    <d v="1899-12-30T16:43:57"/>
    <x v="0"/>
    <x v="1"/>
    <x v="1"/>
    <x v="12"/>
    <x v="6260"/>
    <n v="1"/>
  </r>
  <r>
    <n v="349534"/>
    <d v="2014-05-27T00:00:00"/>
    <d v="1899-12-30T09:30:02"/>
    <x v="0"/>
    <x v="0"/>
    <x v="0"/>
    <x v="12"/>
    <x v="6261"/>
    <n v="1"/>
  </r>
  <r>
    <n v="187100"/>
    <d v="2014-06-26T00:00:00"/>
    <d v="1899-12-30T07:05:20"/>
    <x v="0"/>
    <x v="0"/>
    <x v="0"/>
    <x v="12"/>
    <x v="6262"/>
    <n v="1"/>
  </r>
  <r>
    <n v="376742"/>
    <d v="2014-05-31T00:00:00"/>
    <d v="1899-12-30T08:07:22"/>
    <x v="0"/>
    <x v="1"/>
    <x v="4"/>
    <x v="6"/>
    <x v="6263"/>
    <n v="1"/>
  </r>
  <r>
    <n v="583650"/>
    <d v="2014-05-31T00:00:00"/>
    <d v="1899-12-30T08:07:35"/>
    <x v="0"/>
    <x v="2"/>
    <x v="4"/>
    <x v="6"/>
    <x v="6264"/>
    <n v="1"/>
  </r>
  <r>
    <n v="936363"/>
    <d v="2014-08-03T00:00:00"/>
    <d v="1899-12-30T18:01:50"/>
    <x v="0"/>
    <x v="0"/>
    <x v="2"/>
    <x v="12"/>
    <x v="6265"/>
    <n v="1"/>
  </r>
  <r>
    <n v="622175"/>
    <d v="2014-08-03T00:00:00"/>
    <d v="1899-12-30T18:02:27"/>
    <x v="0"/>
    <x v="1"/>
    <x v="2"/>
    <x v="12"/>
    <x v="6266"/>
    <n v="1"/>
  </r>
  <r>
    <n v="355899"/>
    <d v="2014-08-03T00:00:00"/>
    <d v="1899-12-30T18:00:23"/>
    <x v="0"/>
    <x v="2"/>
    <x v="2"/>
    <x v="12"/>
    <x v="6267"/>
    <n v="1"/>
  </r>
  <r>
    <n v="491578"/>
    <d v="2014-05-16T00:00:00"/>
    <d v="1899-12-30T10:57:23"/>
    <x v="0"/>
    <x v="0"/>
    <x v="1"/>
    <x v="8"/>
    <x v="6268"/>
    <n v="1"/>
  </r>
  <r>
    <n v="970803"/>
    <d v="2014-05-21T00:00:00"/>
    <d v="1899-12-30T16:08:27"/>
    <x v="0"/>
    <x v="1"/>
    <x v="1"/>
    <x v="8"/>
    <x v="6269"/>
    <n v="1"/>
  </r>
  <r>
    <n v="144099"/>
    <d v="2014-05-29T00:00:00"/>
    <d v="1899-12-30T11:50:00"/>
    <x v="0"/>
    <x v="0"/>
    <x v="1"/>
    <x v="8"/>
    <x v="6270"/>
    <n v="1"/>
  </r>
  <r>
    <n v="839952"/>
    <d v="2014-06-11T00:00:00"/>
    <d v="1899-12-30T11:07:23"/>
    <x v="0"/>
    <x v="0"/>
    <x v="4"/>
    <x v="12"/>
    <x v="6271"/>
    <n v="1"/>
  </r>
  <r>
    <n v="157701"/>
    <d v="2014-06-11T00:00:00"/>
    <d v="1899-12-30T11:08:48"/>
    <x v="0"/>
    <x v="1"/>
    <x v="4"/>
    <x v="12"/>
    <x v="6272"/>
    <n v="1"/>
  </r>
  <r>
    <n v="78199"/>
    <d v="2014-06-11T00:00:00"/>
    <d v="1899-12-30T11:11:37"/>
    <x v="0"/>
    <x v="0"/>
    <x v="4"/>
    <x v="12"/>
    <x v="6273"/>
    <n v="1"/>
  </r>
  <r>
    <n v="741202"/>
    <d v="2014-06-11T00:00:00"/>
    <d v="1899-12-30T11:13:45"/>
    <x v="0"/>
    <x v="0"/>
    <x v="4"/>
    <x v="12"/>
    <x v="6274"/>
    <n v="1"/>
  </r>
  <r>
    <n v="200800"/>
    <d v="2014-06-26T00:00:00"/>
    <d v="1899-12-30T18:51:20"/>
    <x v="0"/>
    <x v="0"/>
    <x v="4"/>
    <x v="12"/>
    <x v="6275"/>
    <n v="1"/>
  </r>
  <r>
    <n v="372302"/>
    <d v="2014-06-27T00:00:00"/>
    <d v="1899-12-30T17:01:26"/>
    <x v="0"/>
    <x v="1"/>
    <x v="4"/>
    <x v="12"/>
    <x v="6276"/>
    <n v="1"/>
  </r>
  <r>
    <n v="160508"/>
    <d v="2014-06-27T00:00:00"/>
    <d v="1899-12-30T17:02:55"/>
    <x v="0"/>
    <x v="1"/>
    <x v="4"/>
    <x v="12"/>
    <x v="6277"/>
    <n v="1"/>
  </r>
  <r>
    <n v="982486"/>
    <d v="2014-06-27T00:00:00"/>
    <d v="1899-12-30T17:03:38"/>
    <x v="1"/>
    <x v="0"/>
    <x v="4"/>
    <x v="12"/>
    <x v="6278"/>
    <n v="0"/>
  </r>
  <r>
    <n v="673739"/>
    <d v="2014-06-07T00:00:00"/>
    <d v="1899-12-30T09:27:54"/>
    <x v="0"/>
    <x v="0"/>
    <x v="1"/>
    <x v="3"/>
    <x v="6279"/>
    <n v="1"/>
  </r>
  <r>
    <n v="271994"/>
    <d v="2014-05-17T00:00:00"/>
    <d v="1899-12-30T03:15:58"/>
    <x v="0"/>
    <x v="0"/>
    <x v="2"/>
    <x v="12"/>
    <x v="6280"/>
    <n v="1"/>
  </r>
  <r>
    <n v="228561"/>
    <d v="2014-06-24T00:00:00"/>
    <d v="1899-12-30T19:17:21"/>
    <x v="0"/>
    <x v="2"/>
    <x v="1"/>
    <x v="7"/>
    <x v="6119"/>
    <n v="1"/>
  </r>
  <r>
    <n v="754872"/>
    <d v="2014-06-26T00:00:00"/>
    <d v="1899-12-30T14:55:33"/>
    <x v="0"/>
    <x v="1"/>
    <x v="1"/>
    <x v="7"/>
    <x v="6281"/>
    <n v="1"/>
  </r>
  <r>
    <n v="390532"/>
    <d v="2014-06-26T00:00:00"/>
    <d v="1899-12-30T14:57:03"/>
    <x v="0"/>
    <x v="0"/>
    <x v="1"/>
    <x v="7"/>
    <x v="6282"/>
    <n v="1"/>
  </r>
  <r>
    <n v="834520"/>
    <d v="2014-06-26T00:00:00"/>
    <d v="1899-12-30T14:57:33"/>
    <x v="0"/>
    <x v="1"/>
    <x v="1"/>
    <x v="7"/>
    <x v="6283"/>
    <n v="1"/>
  </r>
  <r>
    <n v="519957"/>
    <d v="2014-06-15T00:00:00"/>
    <d v="1899-12-30T21:41:35"/>
    <x v="0"/>
    <x v="0"/>
    <x v="1"/>
    <x v="12"/>
    <x v="6284"/>
    <n v="1"/>
  </r>
  <r>
    <n v="911963"/>
    <d v="2014-06-17T00:00:00"/>
    <d v="1899-12-30T15:27:25"/>
    <x v="1"/>
    <x v="0"/>
    <x v="1"/>
    <x v="12"/>
    <x v="6285"/>
    <n v="0"/>
  </r>
  <r>
    <n v="254555"/>
    <d v="2014-06-29T00:00:00"/>
    <d v="1899-12-30T13:08:49"/>
    <x v="0"/>
    <x v="0"/>
    <x v="1"/>
    <x v="12"/>
    <x v="6286"/>
    <n v="1"/>
  </r>
  <r>
    <n v="104955"/>
    <d v="2014-05-20T00:00:00"/>
    <d v="1899-12-30T15:21:23"/>
    <x v="0"/>
    <x v="1"/>
    <x v="6"/>
    <x v="6"/>
    <x v="6287"/>
    <n v="1"/>
  </r>
  <r>
    <n v="554676"/>
    <d v="2014-05-28T00:00:00"/>
    <d v="1899-12-30T09:52:41"/>
    <x v="1"/>
    <x v="0"/>
    <x v="6"/>
    <x v="6"/>
    <x v="6288"/>
    <n v="0"/>
  </r>
  <r>
    <n v="744791"/>
    <d v="2014-06-12T00:00:00"/>
    <d v="1899-12-30T13:06:20"/>
    <x v="1"/>
    <x v="1"/>
    <x v="6"/>
    <x v="3"/>
    <x v="6289"/>
    <n v="0"/>
  </r>
  <r>
    <n v="694395"/>
    <d v="2014-06-12T00:00:00"/>
    <d v="1899-12-30T13:07:46"/>
    <x v="0"/>
    <x v="0"/>
    <x v="6"/>
    <x v="3"/>
    <x v="6290"/>
    <n v="1"/>
  </r>
  <r>
    <n v="548288"/>
    <d v="2014-06-05T00:00:00"/>
    <d v="1899-12-30T11:42:45"/>
    <x v="0"/>
    <x v="0"/>
    <x v="2"/>
    <x v="12"/>
    <x v="6291"/>
    <n v="1"/>
  </r>
  <r>
    <n v="96249"/>
    <d v="2014-06-10T00:00:00"/>
    <d v="1899-12-30T08:07:11"/>
    <x v="1"/>
    <x v="1"/>
    <x v="2"/>
    <x v="12"/>
    <x v="2967"/>
    <n v="0"/>
  </r>
  <r>
    <n v="63422"/>
    <d v="2014-07-01T00:00:00"/>
    <d v="1899-12-30T07:45:18"/>
    <x v="0"/>
    <x v="0"/>
    <x v="0"/>
    <x v="12"/>
    <x v="6292"/>
    <n v="1"/>
  </r>
  <r>
    <n v="859898"/>
    <d v="2014-08-28T00:00:00"/>
    <d v="1899-12-30T07:17:29"/>
    <x v="0"/>
    <x v="1"/>
    <x v="1"/>
    <x v="1"/>
    <x v="6293"/>
    <n v="1"/>
  </r>
  <r>
    <n v="643698"/>
    <d v="2014-07-03T00:00:00"/>
    <d v="1899-12-30T20:07:36"/>
    <x v="0"/>
    <x v="0"/>
    <x v="2"/>
    <x v="12"/>
    <x v="6294"/>
    <n v="1"/>
  </r>
  <r>
    <n v="139170"/>
    <d v="2014-07-03T00:00:00"/>
    <d v="1899-12-30T20:08:02"/>
    <x v="0"/>
    <x v="0"/>
    <x v="2"/>
    <x v="12"/>
    <x v="6295"/>
    <n v="1"/>
  </r>
  <r>
    <n v="633392"/>
    <d v="2014-07-12T00:00:00"/>
    <d v="1899-12-30T16:30:44"/>
    <x v="0"/>
    <x v="0"/>
    <x v="2"/>
    <x v="12"/>
    <x v="6296"/>
    <n v="1"/>
  </r>
  <r>
    <n v="122829"/>
    <d v="2014-07-13T00:00:00"/>
    <d v="1899-12-30T10:20:12"/>
    <x v="0"/>
    <x v="1"/>
    <x v="2"/>
    <x v="12"/>
    <x v="6297"/>
    <n v="1"/>
  </r>
  <r>
    <n v="986708"/>
    <d v="2014-07-13T00:00:00"/>
    <d v="1899-12-30T10:23:39"/>
    <x v="0"/>
    <x v="0"/>
    <x v="2"/>
    <x v="12"/>
    <x v="195"/>
    <n v="1"/>
  </r>
  <r>
    <n v="153345"/>
    <d v="2014-07-13T00:00:00"/>
    <d v="1899-12-30T10:25:12"/>
    <x v="0"/>
    <x v="0"/>
    <x v="2"/>
    <x v="12"/>
    <x v="6298"/>
    <n v="1"/>
  </r>
  <r>
    <n v="804720"/>
    <d v="2014-06-22T00:00:00"/>
    <d v="1899-12-30T13:58:08"/>
    <x v="0"/>
    <x v="0"/>
    <x v="1"/>
    <x v="1"/>
    <x v="6299"/>
    <n v="1"/>
  </r>
  <r>
    <n v="552148"/>
    <d v="2014-06-25T00:00:00"/>
    <d v="1899-12-30T01:11:29"/>
    <x v="0"/>
    <x v="0"/>
    <x v="1"/>
    <x v="3"/>
    <x v="6300"/>
    <n v="1"/>
  </r>
  <r>
    <n v="377553"/>
    <d v="2014-06-25T00:00:00"/>
    <d v="1899-12-30T14:15:52"/>
    <x v="0"/>
    <x v="0"/>
    <x v="1"/>
    <x v="1"/>
    <x v="6301"/>
    <n v="1"/>
  </r>
  <r>
    <n v="42048"/>
    <d v="2014-05-29T00:00:00"/>
    <d v="1899-12-30T17:43:38"/>
    <x v="0"/>
    <x v="0"/>
    <x v="0"/>
    <x v="0"/>
    <x v="5903"/>
    <n v="1"/>
  </r>
  <r>
    <n v="873584"/>
    <d v="2014-05-30T00:00:00"/>
    <d v="1899-12-30T07:28:08"/>
    <x v="1"/>
    <x v="0"/>
    <x v="1"/>
    <x v="12"/>
    <x v="6302"/>
    <n v="0"/>
  </r>
  <r>
    <n v="488044"/>
    <d v="2014-06-05T00:00:00"/>
    <d v="1899-12-30T16:10:45"/>
    <x v="0"/>
    <x v="0"/>
    <x v="2"/>
    <x v="1"/>
    <x v="6303"/>
    <n v="1"/>
  </r>
  <r>
    <n v="227171"/>
    <d v="2014-06-07T00:00:00"/>
    <d v="1899-12-30T05:39:07"/>
    <x v="1"/>
    <x v="1"/>
    <x v="2"/>
    <x v="1"/>
    <x v="6304"/>
    <n v="0"/>
  </r>
  <r>
    <n v="139333"/>
    <d v="2014-06-19T00:00:00"/>
    <d v="1899-12-30T18:31:42"/>
    <x v="1"/>
    <x v="0"/>
    <x v="0"/>
    <x v="1"/>
    <x v="6305"/>
    <n v="0"/>
  </r>
  <r>
    <n v="105911"/>
    <d v="2014-06-19T00:00:00"/>
    <d v="1899-12-30T18:32:07"/>
    <x v="0"/>
    <x v="0"/>
    <x v="0"/>
    <x v="1"/>
    <x v="6306"/>
    <n v="1"/>
  </r>
  <r>
    <n v="541487"/>
    <d v="2014-05-24T00:00:00"/>
    <d v="1899-12-30T08:29:58"/>
    <x v="0"/>
    <x v="0"/>
    <x v="1"/>
    <x v="6"/>
    <x v="6307"/>
    <n v="1"/>
  </r>
  <r>
    <n v="598820"/>
    <d v="2014-05-24T00:00:00"/>
    <d v="1899-12-30T08:30:51"/>
    <x v="0"/>
    <x v="0"/>
    <x v="1"/>
    <x v="6"/>
    <x v="6308"/>
    <n v="1"/>
  </r>
  <r>
    <n v="573243"/>
    <d v="2014-05-24T00:00:00"/>
    <d v="1899-12-30T08:30:04"/>
    <x v="0"/>
    <x v="2"/>
    <x v="1"/>
    <x v="6"/>
    <x v="6309"/>
    <n v="1"/>
  </r>
  <r>
    <n v="58738"/>
    <d v="2014-06-27T00:00:00"/>
    <d v="1899-12-30T17:46:51"/>
    <x v="0"/>
    <x v="0"/>
    <x v="1"/>
    <x v="1"/>
    <x v="6310"/>
    <n v="1"/>
  </r>
  <r>
    <n v="180462"/>
    <d v="2014-06-27T00:00:00"/>
    <d v="1899-12-30T17:47:20"/>
    <x v="0"/>
    <x v="0"/>
    <x v="1"/>
    <x v="1"/>
    <x v="6311"/>
    <n v="1"/>
  </r>
  <r>
    <n v="78171"/>
    <d v="2014-06-27T00:00:00"/>
    <d v="1899-12-30T17:48:19"/>
    <x v="0"/>
    <x v="0"/>
    <x v="1"/>
    <x v="1"/>
    <x v="6312"/>
    <n v="1"/>
  </r>
  <r>
    <n v="98812"/>
    <d v="2014-07-11T00:00:00"/>
    <d v="1899-12-30T14:46:42"/>
    <x v="0"/>
    <x v="0"/>
    <x v="1"/>
    <x v="8"/>
    <x v="6313"/>
    <n v="1"/>
  </r>
  <r>
    <n v="229281"/>
    <d v="2014-07-15T00:00:00"/>
    <d v="1899-12-30T08:38:51"/>
    <x v="0"/>
    <x v="0"/>
    <x v="1"/>
    <x v="8"/>
    <x v="6314"/>
    <n v="1"/>
  </r>
  <r>
    <n v="605724"/>
    <d v="2014-07-15T00:00:00"/>
    <d v="1899-12-30T08:40:41"/>
    <x v="0"/>
    <x v="1"/>
    <x v="1"/>
    <x v="8"/>
    <x v="6315"/>
    <n v="1"/>
  </r>
  <r>
    <n v="850187"/>
    <d v="2014-07-04T00:00:00"/>
    <d v="1899-12-30T13:47:57"/>
    <x v="0"/>
    <x v="1"/>
    <x v="1"/>
    <x v="12"/>
    <x v="6316"/>
    <n v="1"/>
  </r>
  <r>
    <n v="383151"/>
    <d v="2014-06-20T00:00:00"/>
    <d v="1899-12-30T15:19:06"/>
    <x v="1"/>
    <x v="1"/>
    <x v="1"/>
    <x v="3"/>
    <x v="6317"/>
    <n v="0"/>
  </r>
  <r>
    <n v="754910"/>
    <d v="2014-07-11T00:00:00"/>
    <d v="1899-12-30T08:43:18"/>
    <x v="0"/>
    <x v="0"/>
    <x v="6"/>
    <x v="5"/>
    <x v="6318"/>
    <n v="1"/>
  </r>
  <r>
    <n v="810502"/>
    <d v="2014-07-17T00:00:00"/>
    <d v="1899-12-30T12:25:59"/>
    <x v="1"/>
    <x v="0"/>
    <x v="6"/>
    <x v="5"/>
    <x v="6319"/>
    <n v="0"/>
  </r>
  <r>
    <n v="139791"/>
    <d v="2014-07-17T00:00:00"/>
    <d v="1899-12-30T12:26:33"/>
    <x v="0"/>
    <x v="0"/>
    <x v="6"/>
    <x v="5"/>
    <x v="6320"/>
    <n v="1"/>
  </r>
  <r>
    <n v="947700"/>
    <d v="2014-07-17T00:00:00"/>
    <d v="1899-12-30T12:28:45"/>
    <x v="1"/>
    <x v="1"/>
    <x v="6"/>
    <x v="5"/>
    <x v="6321"/>
    <n v="0"/>
  </r>
  <r>
    <n v="387882"/>
    <d v="2014-07-26T00:00:00"/>
    <d v="1899-12-30T13:41:18"/>
    <x v="1"/>
    <x v="0"/>
    <x v="6"/>
    <x v="5"/>
    <x v="825"/>
    <n v="0"/>
  </r>
  <r>
    <n v="868702"/>
    <d v="2014-06-07T00:00:00"/>
    <d v="1899-12-30T11:02:29"/>
    <x v="0"/>
    <x v="0"/>
    <x v="1"/>
    <x v="8"/>
    <x v="6322"/>
    <n v="1"/>
  </r>
  <r>
    <n v="377101"/>
    <d v="2014-06-20T00:00:00"/>
    <d v="1899-12-30T16:55:21"/>
    <x v="0"/>
    <x v="0"/>
    <x v="1"/>
    <x v="5"/>
    <x v="6323"/>
    <n v="1"/>
  </r>
  <r>
    <n v="189306"/>
    <d v="2014-07-17T00:00:00"/>
    <d v="1899-12-30T19:49:08"/>
    <x v="1"/>
    <x v="0"/>
    <x v="0"/>
    <x v="3"/>
    <x v="6324"/>
    <n v="0"/>
  </r>
  <r>
    <n v="735490"/>
    <d v="2014-07-22T00:00:00"/>
    <d v="1899-12-30T13:07:52"/>
    <x v="0"/>
    <x v="0"/>
    <x v="0"/>
    <x v="3"/>
    <x v="6325"/>
    <n v="1"/>
  </r>
  <r>
    <n v="303254"/>
    <d v="2014-07-22T00:00:00"/>
    <d v="1899-12-30T13:08:23"/>
    <x v="0"/>
    <x v="1"/>
    <x v="0"/>
    <x v="3"/>
    <x v="6326"/>
    <n v="1"/>
  </r>
  <r>
    <n v="763925"/>
    <d v="2014-08-01T00:00:00"/>
    <d v="1899-12-30T14:01:53"/>
    <x v="0"/>
    <x v="0"/>
    <x v="0"/>
    <x v="3"/>
    <x v="3826"/>
    <n v="1"/>
  </r>
  <r>
    <n v="635420"/>
    <d v="2014-08-01T00:00:00"/>
    <d v="1899-12-30T14:02:17"/>
    <x v="0"/>
    <x v="0"/>
    <x v="0"/>
    <x v="3"/>
    <x v="6327"/>
    <n v="1"/>
  </r>
  <r>
    <n v="158853"/>
    <d v="2014-08-01T00:00:00"/>
    <d v="1899-12-30T14:02:43"/>
    <x v="0"/>
    <x v="0"/>
    <x v="0"/>
    <x v="3"/>
    <x v="6328"/>
    <n v="1"/>
  </r>
  <r>
    <n v="640143"/>
    <d v="2014-08-01T00:00:00"/>
    <d v="1899-12-30T14:05:53"/>
    <x v="0"/>
    <x v="0"/>
    <x v="0"/>
    <x v="3"/>
    <x v="6329"/>
    <n v="1"/>
  </r>
  <r>
    <n v="324302"/>
    <d v="2014-08-06T00:00:00"/>
    <d v="1899-12-30T18:47:49"/>
    <x v="1"/>
    <x v="0"/>
    <x v="0"/>
    <x v="3"/>
    <x v="6330"/>
    <n v="0"/>
  </r>
  <r>
    <n v="509365"/>
    <d v="2014-08-06T00:00:00"/>
    <d v="1899-12-30T18:48:22"/>
    <x v="0"/>
    <x v="1"/>
    <x v="0"/>
    <x v="3"/>
    <x v="6331"/>
    <n v="1"/>
  </r>
  <r>
    <n v="462340"/>
    <d v="2014-08-13T00:00:00"/>
    <d v="1899-12-30T13:06:08"/>
    <x v="0"/>
    <x v="1"/>
    <x v="0"/>
    <x v="3"/>
    <x v="3093"/>
    <n v="1"/>
  </r>
  <r>
    <n v="32662"/>
    <d v="2014-08-20T00:00:00"/>
    <d v="1899-12-30T11:14:13"/>
    <x v="1"/>
    <x v="0"/>
    <x v="0"/>
    <x v="3"/>
    <x v="3013"/>
    <n v="0"/>
  </r>
  <r>
    <n v="783121"/>
    <d v="2014-08-20T00:00:00"/>
    <d v="1899-12-30T11:16:39"/>
    <x v="0"/>
    <x v="1"/>
    <x v="0"/>
    <x v="3"/>
    <x v="6332"/>
    <n v="1"/>
  </r>
  <r>
    <n v="144353"/>
    <d v="2014-08-20T00:00:00"/>
    <d v="1899-12-30T11:20:21"/>
    <x v="0"/>
    <x v="1"/>
    <x v="0"/>
    <x v="3"/>
    <x v="6333"/>
    <n v="1"/>
  </r>
  <r>
    <n v="543156"/>
    <d v="2014-08-20T00:00:00"/>
    <d v="1899-12-30T11:15:04"/>
    <x v="0"/>
    <x v="2"/>
    <x v="0"/>
    <x v="3"/>
    <x v="6334"/>
    <n v="1"/>
  </r>
  <r>
    <n v="457575"/>
    <d v="2014-07-08T00:00:00"/>
    <d v="1899-12-30T18:26:42"/>
    <x v="0"/>
    <x v="0"/>
    <x v="1"/>
    <x v="6"/>
    <x v="6335"/>
    <n v="1"/>
  </r>
  <r>
    <n v="214571"/>
    <d v="2014-07-08T00:00:00"/>
    <d v="1899-12-30T18:30:49"/>
    <x v="0"/>
    <x v="0"/>
    <x v="1"/>
    <x v="6"/>
    <x v="6336"/>
    <n v="1"/>
  </r>
  <r>
    <n v="80607"/>
    <d v="2014-06-01T00:00:00"/>
    <d v="1899-12-30T16:18:57"/>
    <x v="0"/>
    <x v="0"/>
    <x v="6"/>
    <x v="1"/>
    <x v="6337"/>
    <n v="1"/>
  </r>
  <r>
    <n v="552133"/>
    <d v="2014-06-01T00:00:00"/>
    <d v="1899-12-30T16:20:27"/>
    <x v="0"/>
    <x v="0"/>
    <x v="6"/>
    <x v="1"/>
    <x v="6338"/>
    <n v="1"/>
  </r>
  <r>
    <n v="38154"/>
    <d v="2014-06-21T00:00:00"/>
    <d v="1899-12-30T03:27:00"/>
    <x v="0"/>
    <x v="0"/>
    <x v="6"/>
    <x v="1"/>
    <x v="6339"/>
    <n v="1"/>
  </r>
  <r>
    <n v="696666"/>
    <d v="2014-06-28T00:00:00"/>
    <d v="1899-12-30T07:35:44"/>
    <x v="0"/>
    <x v="1"/>
    <x v="6"/>
    <x v="1"/>
    <x v="6340"/>
    <n v="1"/>
  </r>
  <r>
    <n v="314635"/>
    <d v="2014-06-28T00:00:00"/>
    <d v="1899-12-30T07:36:14"/>
    <x v="0"/>
    <x v="0"/>
    <x v="6"/>
    <x v="1"/>
    <x v="6341"/>
    <n v="1"/>
  </r>
  <r>
    <n v="649189"/>
    <d v="2014-07-11T00:00:00"/>
    <d v="1899-12-30T11:12:51"/>
    <x v="0"/>
    <x v="0"/>
    <x v="0"/>
    <x v="1"/>
    <x v="6342"/>
    <n v="1"/>
  </r>
  <r>
    <n v="331515"/>
    <d v="2014-07-11T00:00:00"/>
    <d v="1899-12-30T11:13:15"/>
    <x v="1"/>
    <x v="1"/>
    <x v="0"/>
    <x v="1"/>
    <x v="6343"/>
    <n v="0"/>
  </r>
  <r>
    <n v="929708"/>
    <d v="2014-07-11T00:00:00"/>
    <d v="1899-12-30T11:15:55"/>
    <x v="0"/>
    <x v="1"/>
    <x v="0"/>
    <x v="1"/>
    <x v="6344"/>
    <n v="1"/>
  </r>
  <r>
    <n v="349973"/>
    <d v="2014-07-11T00:00:00"/>
    <d v="1899-12-30T11:17:17"/>
    <x v="0"/>
    <x v="0"/>
    <x v="0"/>
    <x v="1"/>
    <x v="6345"/>
    <n v="1"/>
  </r>
  <r>
    <n v="334051"/>
    <d v="2014-07-12T00:00:00"/>
    <d v="1899-12-30T11:00:33"/>
    <x v="0"/>
    <x v="1"/>
    <x v="0"/>
    <x v="1"/>
    <x v="1869"/>
    <n v="1"/>
  </r>
  <r>
    <n v="624057"/>
    <d v="2014-07-12T00:00:00"/>
    <d v="1899-12-30T10:58:25"/>
    <x v="0"/>
    <x v="2"/>
    <x v="0"/>
    <x v="1"/>
    <x v="5973"/>
    <n v="1"/>
  </r>
  <r>
    <n v="616644"/>
    <d v="2014-07-23T00:00:00"/>
    <d v="1899-12-30T07:22:12"/>
    <x v="0"/>
    <x v="0"/>
    <x v="0"/>
    <x v="1"/>
    <x v="6346"/>
    <n v="1"/>
  </r>
  <r>
    <n v="642318"/>
    <d v="2014-07-23T00:00:00"/>
    <d v="1899-12-30T21:43:04"/>
    <x v="0"/>
    <x v="1"/>
    <x v="0"/>
    <x v="1"/>
    <x v="3849"/>
    <n v="1"/>
  </r>
  <r>
    <n v="335156"/>
    <d v="2014-06-29T00:00:00"/>
    <d v="1899-12-30T05:47:08"/>
    <x v="0"/>
    <x v="0"/>
    <x v="0"/>
    <x v="1"/>
    <x v="6347"/>
    <n v="1"/>
  </r>
  <r>
    <n v="22679"/>
    <d v="2014-06-29T00:00:00"/>
    <d v="1899-12-30T05:48:41"/>
    <x v="0"/>
    <x v="0"/>
    <x v="0"/>
    <x v="1"/>
    <x v="6348"/>
    <n v="1"/>
  </r>
  <r>
    <n v="438449"/>
    <d v="2014-07-11T00:00:00"/>
    <d v="1899-12-30T09:15:28"/>
    <x v="0"/>
    <x v="0"/>
    <x v="0"/>
    <x v="3"/>
    <x v="6349"/>
    <n v="1"/>
  </r>
  <r>
    <n v="390555"/>
    <d v="2014-07-11T00:00:00"/>
    <d v="1899-12-30T09:17:06"/>
    <x v="0"/>
    <x v="0"/>
    <x v="0"/>
    <x v="3"/>
    <x v="6350"/>
    <n v="1"/>
  </r>
  <r>
    <n v="827552"/>
    <d v="2014-06-06T00:00:00"/>
    <d v="1899-12-30T14:15:03"/>
    <x v="0"/>
    <x v="1"/>
    <x v="2"/>
    <x v="1"/>
    <x v="6351"/>
    <n v="1"/>
  </r>
  <r>
    <n v="492781"/>
    <d v="2014-06-24T00:00:00"/>
    <d v="1899-12-30T13:03:51"/>
    <x v="0"/>
    <x v="1"/>
    <x v="2"/>
    <x v="1"/>
    <x v="6352"/>
    <n v="1"/>
  </r>
  <r>
    <n v="540868"/>
    <d v="2014-07-03T00:00:00"/>
    <d v="1899-12-30T12:37:23"/>
    <x v="0"/>
    <x v="0"/>
    <x v="0"/>
    <x v="1"/>
    <x v="6353"/>
    <n v="1"/>
  </r>
  <r>
    <n v="986280"/>
    <d v="2014-07-04T00:00:00"/>
    <d v="1899-12-30T09:21:28"/>
    <x v="0"/>
    <x v="0"/>
    <x v="0"/>
    <x v="1"/>
    <x v="6354"/>
    <n v="1"/>
  </r>
  <r>
    <n v="326715"/>
    <d v="2014-07-04T00:00:00"/>
    <d v="1899-12-30T09:22:03"/>
    <x v="0"/>
    <x v="0"/>
    <x v="0"/>
    <x v="1"/>
    <x v="6355"/>
    <n v="1"/>
  </r>
  <r>
    <n v="758888"/>
    <d v="2014-07-04T00:00:00"/>
    <d v="1899-12-30T09:22:37"/>
    <x v="1"/>
    <x v="1"/>
    <x v="0"/>
    <x v="1"/>
    <x v="6356"/>
    <n v="0"/>
  </r>
  <r>
    <n v="482088"/>
    <d v="2014-07-10T00:00:00"/>
    <d v="1899-12-30T14:31:03"/>
    <x v="0"/>
    <x v="1"/>
    <x v="0"/>
    <x v="1"/>
    <x v="6357"/>
    <n v="1"/>
  </r>
  <r>
    <n v="171561"/>
    <d v="2014-05-30T00:00:00"/>
    <d v="1899-12-30T10:28:49"/>
    <x v="0"/>
    <x v="1"/>
    <x v="1"/>
    <x v="1"/>
    <x v="6358"/>
    <n v="1"/>
  </r>
  <r>
    <n v="399788"/>
    <d v="2014-06-01T00:00:00"/>
    <d v="1899-12-30T14:31:23"/>
    <x v="0"/>
    <x v="0"/>
    <x v="1"/>
    <x v="1"/>
    <x v="6143"/>
    <n v="1"/>
  </r>
  <r>
    <n v="103419"/>
    <d v="2014-06-02T00:00:00"/>
    <d v="1899-12-30T16:57:05"/>
    <x v="1"/>
    <x v="0"/>
    <x v="1"/>
    <x v="1"/>
    <x v="6359"/>
    <n v="0"/>
  </r>
  <r>
    <n v="448408"/>
    <d v="2014-08-28T00:00:00"/>
    <d v="1899-12-30T18:32:11"/>
    <x v="0"/>
    <x v="0"/>
    <x v="0"/>
    <x v="3"/>
    <x v="6360"/>
    <n v="1"/>
  </r>
  <r>
    <n v="624246"/>
    <d v="2014-08-28T00:00:00"/>
    <d v="1899-12-30T18:33:11"/>
    <x v="0"/>
    <x v="1"/>
    <x v="0"/>
    <x v="3"/>
    <x v="6361"/>
    <n v="1"/>
  </r>
  <r>
    <n v="543902"/>
    <d v="2014-08-28T00:00:00"/>
    <d v="1899-12-30T18:33:46"/>
    <x v="0"/>
    <x v="0"/>
    <x v="0"/>
    <x v="3"/>
    <x v="6362"/>
    <n v="1"/>
  </r>
  <r>
    <n v="262588"/>
    <d v="2014-07-20T00:00:00"/>
    <d v="1899-12-30T06:25:39"/>
    <x v="0"/>
    <x v="1"/>
    <x v="1"/>
    <x v="1"/>
    <x v="6363"/>
    <n v="1"/>
  </r>
  <r>
    <n v="156531"/>
    <d v="2014-08-11T00:00:00"/>
    <d v="1899-12-30T08:31:56"/>
    <x v="0"/>
    <x v="0"/>
    <x v="1"/>
    <x v="1"/>
    <x v="6364"/>
    <n v="1"/>
  </r>
  <r>
    <n v="699289"/>
    <d v="2014-08-11T00:00:00"/>
    <d v="1899-12-30T08:32:24"/>
    <x v="0"/>
    <x v="0"/>
    <x v="1"/>
    <x v="1"/>
    <x v="6365"/>
    <n v="1"/>
  </r>
  <r>
    <n v="474646"/>
    <d v="2014-05-23T00:00:00"/>
    <d v="1899-12-30T18:06:00"/>
    <x v="0"/>
    <x v="0"/>
    <x v="8"/>
    <x v="6"/>
    <x v="6366"/>
    <n v="1"/>
  </r>
  <r>
    <n v="973186"/>
    <d v="2014-05-23T00:00:00"/>
    <d v="1899-12-30T18:08:44"/>
    <x v="0"/>
    <x v="1"/>
    <x v="8"/>
    <x v="6"/>
    <x v="6367"/>
    <n v="1"/>
  </r>
  <r>
    <n v="184799"/>
    <d v="2014-07-15T00:00:00"/>
    <d v="1899-12-30T09:28:25"/>
    <x v="0"/>
    <x v="1"/>
    <x v="8"/>
    <x v="0"/>
    <x v="6368"/>
    <n v="1"/>
  </r>
  <r>
    <n v="809548"/>
    <d v="2014-06-11T00:00:00"/>
    <d v="1899-12-30T17:43:25"/>
    <x v="0"/>
    <x v="0"/>
    <x v="4"/>
    <x v="12"/>
    <x v="6369"/>
    <n v="1"/>
  </r>
  <r>
    <n v="287615"/>
    <d v="2014-06-11T00:00:00"/>
    <d v="1899-12-30T17:44:22"/>
    <x v="0"/>
    <x v="2"/>
    <x v="4"/>
    <x v="12"/>
    <x v="6370"/>
    <n v="1"/>
  </r>
  <r>
    <n v="408436"/>
    <d v="2014-06-11T00:00:00"/>
    <d v="1899-12-30T17:45:01"/>
    <x v="0"/>
    <x v="2"/>
    <x v="4"/>
    <x v="12"/>
    <x v="6371"/>
    <n v="1"/>
  </r>
  <r>
    <n v="589345"/>
    <d v="2014-06-30T00:00:00"/>
    <d v="1899-12-30T16:43:15"/>
    <x v="0"/>
    <x v="0"/>
    <x v="0"/>
    <x v="0"/>
    <x v="6372"/>
    <n v="1"/>
  </r>
  <r>
    <n v="775750"/>
    <d v="2014-07-17T00:00:00"/>
    <d v="1899-12-30T10:18:41"/>
    <x v="0"/>
    <x v="1"/>
    <x v="4"/>
    <x v="12"/>
    <x v="6373"/>
    <n v="1"/>
  </r>
  <r>
    <n v="436622"/>
    <d v="2014-07-17T00:00:00"/>
    <d v="1899-12-30T15:26:35"/>
    <x v="0"/>
    <x v="0"/>
    <x v="4"/>
    <x v="12"/>
    <x v="6374"/>
    <n v="1"/>
  </r>
  <r>
    <n v="221001"/>
    <d v="2014-07-17T00:00:00"/>
    <d v="1899-12-30T15:27:46"/>
    <x v="0"/>
    <x v="0"/>
    <x v="4"/>
    <x v="12"/>
    <x v="6375"/>
    <n v="1"/>
  </r>
  <r>
    <n v="653763"/>
    <d v="2014-06-02T00:00:00"/>
    <d v="1899-12-30T17:47:04"/>
    <x v="0"/>
    <x v="1"/>
    <x v="1"/>
    <x v="7"/>
    <x v="6376"/>
    <n v="1"/>
  </r>
  <r>
    <n v="774639"/>
    <d v="2014-06-02T00:00:00"/>
    <d v="1899-12-30T17:47:35"/>
    <x v="0"/>
    <x v="0"/>
    <x v="1"/>
    <x v="7"/>
    <x v="6377"/>
    <n v="1"/>
  </r>
  <r>
    <n v="763638"/>
    <d v="2014-06-10T00:00:00"/>
    <d v="1899-12-30T14:15:32"/>
    <x v="0"/>
    <x v="0"/>
    <x v="1"/>
    <x v="7"/>
    <x v="6378"/>
    <n v="1"/>
  </r>
  <r>
    <n v="61035"/>
    <d v="2014-06-10T00:00:00"/>
    <d v="1899-12-30T14:18:06"/>
    <x v="1"/>
    <x v="1"/>
    <x v="1"/>
    <x v="7"/>
    <x v="6379"/>
    <n v="0"/>
  </r>
  <r>
    <n v="144983"/>
    <d v="2014-06-10T00:00:00"/>
    <d v="1899-12-30T14:21:59"/>
    <x v="0"/>
    <x v="0"/>
    <x v="1"/>
    <x v="7"/>
    <x v="6380"/>
    <n v="1"/>
  </r>
  <r>
    <n v="776206"/>
    <d v="2014-06-10T00:00:00"/>
    <d v="1899-12-30T14:23:38"/>
    <x v="0"/>
    <x v="1"/>
    <x v="1"/>
    <x v="7"/>
    <x v="6381"/>
    <n v="1"/>
  </r>
  <r>
    <n v="513247"/>
    <d v="2014-06-10T00:00:00"/>
    <d v="1899-12-30T14:24:06"/>
    <x v="0"/>
    <x v="0"/>
    <x v="1"/>
    <x v="7"/>
    <x v="4057"/>
    <n v="1"/>
  </r>
  <r>
    <n v="481085"/>
    <d v="2014-06-20T00:00:00"/>
    <d v="1899-12-30T14:55:06"/>
    <x v="0"/>
    <x v="0"/>
    <x v="2"/>
    <x v="1"/>
    <x v="6382"/>
    <n v="1"/>
  </r>
  <r>
    <n v="66199"/>
    <d v="2014-06-20T00:00:00"/>
    <d v="1899-12-30T14:56:32"/>
    <x v="0"/>
    <x v="1"/>
    <x v="2"/>
    <x v="1"/>
    <x v="6383"/>
    <n v="1"/>
  </r>
  <r>
    <n v="651652"/>
    <d v="2014-05-26T00:00:00"/>
    <d v="1899-12-30T17:57:52"/>
    <x v="0"/>
    <x v="1"/>
    <x v="1"/>
    <x v="8"/>
    <x v="6384"/>
    <n v="1"/>
  </r>
  <r>
    <n v="29691"/>
    <d v="2014-08-29T00:00:00"/>
    <d v="1899-12-30T06:03:35"/>
    <x v="0"/>
    <x v="0"/>
    <x v="2"/>
    <x v="3"/>
    <x v="6385"/>
    <n v="1"/>
  </r>
  <r>
    <n v="41350"/>
    <d v="2014-08-29T00:00:00"/>
    <d v="1899-12-30T06:04:01"/>
    <x v="1"/>
    <x v="1"/>
    <x v="2"/>
    <x v="3"/>
    <x v="6386"/>
    <n v="0"/>
  </r>
  <r>
    <n v="297501"/>
    <d v="2014-07-01T00:00:00"/>
    <d v="1899-12-30T11:37:35"/>
    <x v="0"/>
    <x v="1"/>
    <x v="3"/>
    <x v="6"/>
    <x v="6387"/>
    <n v="1"/>
  </r>
  <r>
    <n v="25669"/>
    <d v="2014-07-09T00:00:00"/>
    <d v="1899-12-30T06:25:30"/>
    <x v="0"/>
    <x v="0"/>
    <x v="1"/>
    <x v="12"/>
    <x v="6388"/>
    <n v="1"/>
  </r>
  <r>
    <n v="419981"/>
    <d v="2014-07-09T00:00:00"/>
    <d v="1899-12-30T06:26:23"/>
    <x v="1"/>
    <x v="1"/>
    <x v="1"/>
    <x v="12"/>
    <x v="6389"/>
    <n v="0"/>
  </r>
  <r>
    <n v="215367"/>
    <d v="2014-07-09T00:00:00"/>
    <d v="1899-12-30T06:26:47"/>
    <x v="0"/>
    <x v="0"/>
    <x v="1"/>
    <x v="12"/>
    <x v="6390"/>
    <n v="1"/>
  </r>
  <r>
    <n v="821116"/>
    <d v="2014-07-09T00:00:00"/>
    <d v="1899-12-30T06:30:05"/>
    <x v="0"/>
    <x v="0"/>
    <x v="1"/>
    <x v="12"/>
    <x v="6391"/>
    <n v="1"/>
  </r>
  <r>
    <n v="565374"/>
    <d v="2014-07-11T00:00:00"/>
    <d v="1899-12-30T09:37:42"/>
    <x v="0"/>
    <x v="1"/>
    <x v="1"/>
    <x v="12"/>
    <x v="6392"/>
    <n v="1"/>
  </r>
  <r>
    <n v="745878"/>
    <d v="2014-07-20T00:00:00"/>
    <d v="1899-12-30T09:42:06"/>
    <x v="0"/>
    <x v="1"/>
    <x v="1"/>
    <x v="12"/>
    <x v="6393"/>
    <n v="1"/>
  </r>
  <r>
    <n v="810787"/>
    <d v="2014-07-20T00:00:00"/>
    <d v="1899-12-30T09:43:44"/>
    <x v="0"/>
    <x v="1"/>
    <x v="1"/>
    <x v="12"/>
    <x v="6394"/>
    <n v="1"/>
  </r>
  <r>
    <n v="624629"/>
    <d v="2014-08-02T00:00:00"/>
    <d v="1899-12-30T13:49:03"/>
    <x v="0"/>
    <x v="1"/>
    <x v="1"/>
    <x v="12"/>
    <x v="6395"/>
    <n v="1"/>
  </r>
  <r>
    <n v="372939"/>
    <d v="2014-06-21T00:00:00"/>
    <d v="1899-12-30T14:30:15"/>
    <x v="1"/>
    <x v="0"/>
    <x v="1"/>
    <x v="12"/>
    <x v="6396"/>
    <n v="0"/>
  </r>
  <r>
    <n v="621049"/>
    <d v="2014-06-21T00:00:00"/>
    <d v="1899-12-30T14:34:39"/>
    <x v="0"/>
    <x v="0"/>
    <x v="1"/>
    <x v="12"/>
    <x v="6397"/>
    <n v="1"/>
  </r>
  <r>
    <n v="784361"/>
    <d v="2014-06-25T00:00:00"/>
    <d v="1899-12-30T15:28:50"/>
    <x v="0"/>
    <x v="1"/>
    <x v="7"/>
    <x v="6"/>
    <x v="6398"/>
    <n v="1"/>
  </r>
  <r>
    <n v="317366"/>
    <d v="2014-06-25T00:00:00"/>
    <d v="1899-12-30T15:29:54"/>
    <x v="0"/>
    <x v="1"/>
    <x v="7"/>
    <x v="6"/>
    <x v="6399"/>
    <n v="1"/>
  </r>
  <r>
    <n v="211433"/>
    <d v="2014-06-25T00:00:00"/>
    <d v="1899-12-30T15:33:29"/>
    <x v="0"/>
    <x v="1"/>
    <x v="7"/>
    <x v="6"/>
    <x v="6400"/>
    <n v="1"/>
  </r>
  <r>
    <n v="771344"/>
    <d v="2014-06-25T00:00:00"/>
    <d v="1899-12-30T15:36:53"/>
    <x v="0"/>
    <x v="1"/>
    <x v="7"/>
    <x v="6"/>
    <x v="6401"/>
    <n v="1"/>
  </r>
  <r>
    <n v="552304"/>
    <d v="2014-07-01T00:00:00"/>
    <d v="1899-12-30T06:58:01"/>
    <x v="0"/>
    <x v="1"/>
    <x v="7"/>
    <x v="6"/>
    <x v="6402"/>
    <n v="1"/>
  </r>
  <r>
    <n v="907113"/>
    <d v="2014-07-01T00:00:00"/>
    <d v="1899-12-30T07:00:36"/>
    <x v="1"/>
    <x v="1"/>
    <x v="7"/>
    <x v="6"/>
    <x v="5392"/>
    <n v="0"/>
  </r>
  <r>
    <n v="698890"/>
    <d v="2014-07-02T00:00:00"/>
    <d v="1899-12-30T14:22:05"/>
    <x v="0"/>
    <x v="1"/>
    <x v="7"/>
    <x v="6"/>
    <x v="6403"/>
    <n v="1"/>
  </r>
  <r>
    <n v="674480"/>
    <d v="2014-07-02T00:00:00"/>
    <d v="1899-12-30T14:23:28"/>
    <x v="0"/>
    <x v="1"/>
    <x v="7"/>
    <x v="6"/>
    <x v="6404"/>
    <n v="1"/>
  </r>
  <r>
    <n v="310212"/>
    <d v="2014-07-02T00:00:00"/>
    <d v="1899-12-30T17:16:12"/>
    <x v="0"/>
    <x v="0"/>
    <x v="0"/>
    <x v="1"/>
    <x v="6405"/>
    <n v="1"/>
  </r>
  <r>
    <n v="393797"/>
    <d v="2014-07-31T00:00:00"/>
    <d v="1899-12-30T12:16:16"/>
    <x v="0"/>
    <x v="0"/>
    <x v="2"/>
    <x v="5"/>
    <x v="6406"/>
    <n v="1"/>
  </r>
  <r>
    <n v="208336"/>
    <d v="2014-07-11T00:00:00"/>
    <d v="1899-12-30T18:04:37"/>
    <x v="0"/>
    <x v="0"/>
    <x v="1"/>
    <x v="1"/>
    <x v="6407"/>
    <n v="1"/>
  </r>
  <r>
    <n v="421114"/>
    <d v="2014-06-12T00:00:00"/>
    <d v="1899-12-30T18:57:53"/>
    <x v="0"/>
    <x v="1"/>
    <x v="0"/>
    <x v="0"/>
    <x v="6408"/>
    <n v="1"/>
  </r>
  <r>
    <n v="353328"/>
    <d v="2014-06-24T00:00:00"/>
    <d v="1899-12-30T17:04:55"/>
    <x v="0"/>
    <x v="1"/>
    <x v="7"/>
    <x v="1"/>
    <x v="6409"/>
    <n v="1"/>
  </r>
  <r>
    <n v="265942"/>
    <d v="2014-07-04T00:00:00"/>
    <d v="1899-12-30T15:55:10"/>
    <x v="0"/>
    <x v="1"/>
    <x v="7"/>
    <x v="1"/>
    <x v="6410"/>
    <n v="1"/>
  </r>
  <r>
    <n v="316119"/>
    <d v="2014-07-04T00:00:00"/>
    <d v="1899-12-30T15:56:44"/>
    <x v="0"/>
    <x v="1"/>
    <x v="7"/>
    <x v="1"/>
    <x v="6411"/>
    <n v="1"/>
  </r>
  <r>
    <n v="696413"/>
    <d v="2014-06-09T00:00:00"/>
    <d v="1899-12-30T14:13:15"/>
    <x v="0"/>
    <x v="1"/>
    <x v="0"/>
    <x v="12"/>
    <x v="6412"/>
    <n v="1"/>
  </r>
  <r>
    <n v="839393"/>
    <d v="2014-06-09T00:00:00"/>
    <d v="1899-12-30T14:13:52"/>
    <x v="0"/>
    <x v="0"/>
    <x v="0"/>
    <x v="12"/>
    <x v="6413"/>
    <n v="1"/>
  </r>
  <r>
    <n v="457071"/>
    <d v="2014-06-08T00:00:00"/>
    <d v="1899-12-30T18:06:25"/>
    <x v="0"/>
    <x v="2"/>
    <x v="0"/>
    <x v="12"/>
    <x v="6414"/>
    <n v="1"/>
  </r>
  <r>
    <n v="491660"/>
    <d v="2014-07-09T00:00:00"/>
    <d v="1899-12-30T07:37:47"/>
    <x v="0"/>
    <x v="0"/>
    <x v="0"/>
    <x v="12"/>
    <x v="6415"/>
    <n v="1"/>
  </r>
  <r>
    <n v="342183"/>
    <d v="2014-07-09T00:00:00"/>
    <d v="1899-12-30T07:40:22"/>
    <x v="0"/>
    <x v="0"/>
    <x v="0"/>
    <x v="12"/>
    <x v="6416"/>
    <n v="1"/>
  </r>
  <r>
    <n v="678922"/>
    <d v="2014-06-03T00:00:00"/>
    <d v="1899-12-30T17:37:11"/>
    <x v="0"/>
    <x v="0"/>
    <x v="0"/>
    <x v="12"/>
    <x v="6417"/>
    <n v="1"/>
  </r>
  <r>
    <n v="738001"/>
    <d v="2014-06-27T00:00:00"/>
    <d v="1899-12-30T04:04:57"/>
    <x v="0"/>
    <x v="0"/>
    <x v="1"/>
    <x v="1"/>
    <x v="6418"/>
    <n v="1"/>
  </r>
  <r>
    <n v="891558"/>
    <d v="2014-06-29T00:00:00"/>
    <d v="1899-12-30T09:23:51"/>
    <x v="0"/>
    <x v="0"/>
    <x v="1"/>
    <x v="1"/>
    <x v="6419"/>
    <n v="1"/>
  </r>
  <r>
    <n v="227116"/>
    <d v="2014-07-03T00:00:00"/>
    <d v="1899-12-30T20:55:20"/>
    <x v="0"/>
    <x v="0"/>
    <x v="1"/>
    <x v="1"/>
    <x v="6420"/>
    <n v="1"/>
  </r>
  <r>
    <n v="848217"/>
    <d v="2014-08-19T00:00:00"/>
    <d v="1899-12-30T13:47:54"/>
    <x v="0"/>
    <x v="0"/>
    <x v="2"/>
    <x v="12"/>
    <x v="6421"/>
    <n v="1"/>
  </r>
  <r>
    <n v="174164"/>
    <d v="2014-08-19T00:00:00"/>
    <d v="1899-12-30T13:48:14"/>
    <x v="0"/>
    <x v="2"/>
    <x v="2"/>
    <x v="12"/>
    <x v="6422"/>
    <n v="1"/>
  </r>
  <r>
    <n v="653149"/>
    <d v="2014-06-19T00:00:00"/>
    <d v="1899-12-30T08:57:40"/>
    <x v="0"/>
    <x v="1"/>
    <x v="3"/>
    <x v="12"/>
    <x v="6423"/>
    <n v="1"/>
  </r>
  <r>
    <n v="631703"/>
    <d v="2014-06-19T00:00:00"/>
    <d v="1899-12-30T08:59:45"/>
    <x v="0"/>
    <x v="1"/>
    <x v="3"/>
    <x v="12"/>
    <x v="6424"/>
    <n v="1"/>
  </r>
  <r>
    <n v="382379"/>
    <d v="2014-07-08T00:00:00"/>
    <d v="1899-12-30T11:12:39"/>
    <x v="1"/>
    <x v="1"/>
    <x v="3"/>
    <x v="12"/>
    <x v="6425"/>
    <n v="0"/>
  </r>
  <r>
    <n v="257613"/>
    <d v="2014-07-08T00:00:00"/>
    <d v="1899-12-30T11:13:09"/>
    <x v="0"/>
    <x v="1"/>
    <x v="3"/>
    <x v="12"/>
    <x v="6426"/>
    <n v="1"/>
  </r>
  <r>
    <n v="818110"/>
    <d v="2014-07-08T00:00:00"/>
    <d v="1899-12-30T11:15:08"/>
    <x v="0"/>
    <x v="1"/>
    <x v="3"/>
    <x v="12"/>
    <x v="6427"/>
    <n v="1"/>
  </r>
  <r>
    <n v="294003"/>
    <d v="2014-07-11T00:00:00"/>
    <d v="1899-12-30T18:28:07"/>
    <x v="0"/>
    <x v="1"/>
    <x v="3"/>
    <x v="1"/>
    <x v="6428"/>
    <n v="1"/>
  </r>
  <r>
    <n v="404097"/>
    <d v="2014-07-22T00:00:00"/>
    <d v="1899-12-30T19:35:20"/>
    <x v="0"/>
    <x v="0"/>
    <x v="3"/>
    <x v="1"/>
    <x v="6429"/>
    <n v="1"/>
  </r>
  <r>
    <n v="569723"/>
    <d v="2014-07-25T00:00:00"/>
    <d v="1899-12-30T08:42:43"/>
    <x v="0"/>
    <x v="0"/>
    <x v="2"/>
    <x v="5"/>
    <x v="6430"/>
    <n v="1"/>
  </r>
  <r>
    <n v="722315"/>
    <d v="2014-05-30T00:00:00"/>
    <d v="1899-12-30T16:26:09"/>
    <x v="0"/>
    <x v="1"/>
    <x v="0"/>
    <x v="0"/>
    <x v="6431"/>
    <n v="1"/>
  </r>
  <r>
    <n v="119900"/>
    <d v="2014-05-30T00:00:00"/>
    <d v="1899-12-30T16:29:05"/>
    <x v="1"/>
    <x v="1"/>
    <x v="0"/>
    <x v="0"/>
    <x v="6432"/>
    <n v="0"/>
  </r>
  <r>
    <n v="487617"/>
    <d v="2014-05-30T00:00:00"/>
    <d v="1899-12-30T16:29:33"/>
    <x v="0"/>
    <x v="1"/>
    <x v="0"/>
    <x v="0"/>
    <x v="6433"/>
    <n v="1"/>
  </r>
  <r>
    <n v="497227"/>
    <d v="2014-06-25T00:00:00"/>
    <d v="1899-12-30T11:30:03"/>
    <x v="0"/>
    <x v="0"/>
    <x v="1"/>
    <x v="5"/>
    <x v="6434"/>
    <n v="1"/>
  </r>
  <r>
    <n v="702864"/>
    <d v="2014-06-27T00:00:00"/>
    <d v="1899-12-30T09:06:21"/>
    <x v="1"/>
    <x v="2"/>
    <x v="1"/>
    <x v="5"/>
    <x v="6435"/>
    <n v="0"/>
  </r>
  <r>
    <n v="395332"/>
    <d v="2014-06-25T00:00:00"/>
    <d v="1899-12-30T14:11:04"/>
    <x v="0"/>
    <x v="0"/>
    <x v="1"/>
    <x v="0"/>
    <x v="6436"/>
    <n v="1"/>
  </r>
  <r>
    <n v="445648"/>
    <d v="2014-06-25T00:00:00"/>
    <d v="1899-12-30T14:11:34"/>
    <x v="0"/>
    <x v="1"/>
    <x v="1"/>
    <x v="0"/>
    <x v="6437"/>
    <n v="1"/>
  </r>
  <r>
    <n v="253111"/>
    <d v="2014-06-27T00:00:00"/>
    <d v="1899-12-30T06:23:52"/>
    <x v="1"/>
    <x v="0"/>
    <x v="1"/>
    <x v="0"/>
    <x v="3212"/>
    <n v="0"/>
  </r>
  <r>
    <n v="67339"/>
    <d v="2014-07-02T00:00:00"/>
    <d v="1899-12-30T09:21:02"/>
    <x v="0"/>
    <x v="1"/>
    <x v="1"/>
    <x v="1"/>
    <x v="6438"/>
    <n v="1"/>
  </r>
  <r>
    <n v="579038"/>
    <d v="2014-07-17T00:00:00"/>
    <d v="1899-12-30T17:31:03"/>
    <x v="1"/>
    <x v="0"/>
    <x v="1"/>
    <x v="1"/>
    <x v="6439"/>
    <n v="0"/>
  </r>
  <r>
    <n v="488388"/>
    <d v="2014-08-25T00:00:00"/>
    <d v="1899-12-30T10:30:19"/>
    <x v="1"/>
    <x v="1"/>
    <x v="6"/>
    <x v="12"/>
    <x v="4778"/>
    <n v="0"/>
  </r>
  <r>
    <n v="52355"/>
    <d v="2014-07-07T00:00:00"/>
    <d v="1899-12-30T14:07:17"/>
    <x v="0"/>
    <x v="0"/>
    <x v="1"/>
    <x v="5"/>
    <x v="6440"/>
    <n v="1"/>
  </r>
  <r>
    <n v="617974"/>
    <d v="2014-07-07T00:00:00"/>
    <d v="1899-12-30T14:11:56"/>
    <x v="1"/>
    <x v="1"/>
    <x v="1"/>
    <x v="5"/>
    <x v="6441"/>
    <n v="0"/>
  </r>
  <r>
    <n v="173134"/>
    <d v="2014-07-07T00:00:00"/>
    <d v="1899-12-30T14:16:30"/>
    <x v="0"/>
    <x v="0"/>
    <x v="1"/>
    <x v="5"/>
    <x v="6442"/>
    <n v="1"/>
  </r>
  <r>
    <n v="792293"/>
    <d v="2014-07-07T00:00:00"/>
    <d v="1899-12-30T14:07:50"/>
    <x v="0"/>
    <x v="2"/>
    <x v="1"/>
    <x v="5"/>
    <x v="6443"/>
    <n v="1"/>
  </r>
  <r>
    <n v="997050"/>
    <d v="2014-07-13T00:00:00"/>
    <d v="1899-12-30T08:41:25"/>
    <x v="0"/>
    <x v="0"/>
    <x v="1"/>
    <x v="1"/>
    <x v="6444"/>
    <n v="1"/>
  </r>
  <r>
    <n v="121699"/>
    <d v="2014-08-02T00:00:00"/>
    <d v="1899-12-30T16:21:11"/>
    <x v="0"/>
    <x v="1"/>
    <x v="1"/>
    <x v="12"/>
    <x v="6445"/>
    <n v="1"/>
  </r>
  <r>
    <n v="202541"/>
    <d v="2014-07-12T00:00:00"/>
    <d v="1899-12-30T17:13:56"/>
    <x v="0"/>
    <x v="0"/>
    <x v="0"/>
    <x v="1"/>
    <x v="6446"/>
    <n v="1"/>
  </r>
  <r>
    <n v="486166"/>
    <d v="2014-07-03T00:00:00"/>
    <d v="1899-12-30T04:36:43"/>
    <x v="0"/>
    <x v="0"/>
    <x v="1"/>
    <x v="12"/>
    <x v="5130"/>
    <n v="1"/>
  </r>
  <r>
    <n v="88940"/>
    <d v="2014-07-07T00:00:00"/>
    <d v="1899-12-30T10:59:34"/>
    <x v="0"/>
    <x v="0"/>
    <x v="1"/>
    <x v="12"/>
    <x v="6447"/>
    <n v="1"/>
  </r>
  <r>
    <n v="888007"/>
    <d v="2014-07-07T00:00:00"/>
    <d v="1899-12-30T11:01:07"/>
    <x v="0"/>
    <x v="0"/>
    <x v="1"/>
    <x v="12"/>
    <x v="6448"/>
    <n v="1"/>
  </r>
  <r>
    <n v="542513"/>
    <d v="2014-07-07T00:00:00"/>
    <d v="1899-12-30T11:03:11"/>
    <x v="0"/>
    <x v="0"/>
    <x v="1"/>
    <x v="12"/>
    <x v="6449"/>
    <n v="1"/>
  </r>
  <r>
    <n v="293701"/>
    <d v="2014-07-08T00:00:00"/>
    <d v="1899-12-30T19:23:12"/>
    <x v="0"/>
    <x v="1"/>
    <x v="1"/>
    <x v="12"/>
    <x v="6450"/>
    <n v="1"/>
  </r>
  <r>
    <n v="967787"/>
    <d v="2014-07-11T00:00:00"/>
    <d v="1899-12-30T13:38:47"/>
    <x v="0"/>
    <x v="0"/>
    <x v="1"/>
    <x v="12"/>
    <x v="6451"/>
    <n v="1"/>
  </r>
  <r>
    <n v="260987"/>
    <d v="2014-08-14T00:00:00"/>
    <d v="1899-12-30T13:50:15"/>
    <x v="0"/>
    <x v="1"/>
    <x v="7"/>
    <x v="1"/>
    <x v="6452"/>
    <n v="1"/>
  </r>
  <r>
    <n v="96601"/>
    <d v="2014-07-24T00:00:00"/>
    <d v="1899-12-30T10:56:13"/>
    <x v="0"/>
    <x v="0"/>
    <x v="3"/>
    <x v="12"/>
    <x v="6453"/>
    <n v="1"/>
  </r>
  <r>
    <n v="790303"/>
    <d v="2014-07-09T00:00:00"/>
    <d v="1899-12-30T09:48:31"/>
    <x v="0"/>
    <x v="1"/>
    <x v="4"/>
    <x v="1"/>
    <x v="6454"/>
    <n v="1"/>
  </r>
  <r>
    <n v="671664"/>
    <d v="2014-06-12T00:00:00"/>
    <d v="1899-12-30T11:32:33"/>
    <x v="0"/>
    <x v="0"/>
    <x v="1"/>
    <x v="0"/>
    <x v="5233"/>
    <n v="1"/>
  </r>
  <r>
    <n v="510970"/>
    <d v="2014-06-16T00:00:00"/>
    <d v="1899-12-30T00:38:16"/>
    <x v="0"/>
    <x v="0"/>
    <x v="1"/>
    <x v="3"/>
    <x v="6455"/>
    <n v="1"/>
  </r>
  <r>
    <n v="257815"/>
    <d v="2014-06-14T00:00:00"/>
    <d v="1899-12-30T19:01:11"/>
    <x v="0"/>
    <x v="2"/>
    <x v="6"/>
    <x v="1"/>
    <x v="6456"/>
    <n v="1"/>
  </r>
  <r>
    <n v="465643"/>
    <d v="2014-06-19T00:00:00"/>
    <d v="1899-12-30T11:36:03"/>
    <x v="0"/>
    <x v="1"/>
    <x v="1"/>
    <x v="1"/>
    <x v="6457"/>
    <n v="1"/>
  </r>
  <r>
    <n v="207123"/>
    <d v="2014-07-24T00:00:00"/>
    <d v="1899-12-30T14:12:16"/>
    <x v="0"/>
    <x v="1"/>
    <x v="4"/>
    <x v="8"/>
    <x v="6458"/>
    <n v="1"/>
  </r>
  <r>
    <n v="752584"/>
    <d v="2014-07-24T00:00:00"/>
    <d v="1899-12-30T14:16:21"/>
    <x v="1"/>
    <x v="0"/>
    <x v="4"/>
    <x v="8"/>
    <x v="6459"/>
    <n v="0"/>
  </r>
  <r>
    <n v="654389"/>
    <d v="2014-07-29T00:00:00"/>
    <d v="1899-12-30T02:58:28"/>
    <x v="0"/>
    <x v="0"/>
    <x v="4"/>
    <x v="8"/>
    <x v="6460"/>
    <n v="1"/>
  </r>
  <r>
    <n v="833317"/>
    <d v="2014-08-10T00:00:00"/>
    <d v="1899-12-30T19:37:34"/>
    <x v="0"/>
    <x v="0"/>
    <x v="4"/>
    <x v="8"/>
    <x v="6461"/>
    <n v="1"/>
  </r>
  <r>
    <n v="346496"/>
    <d v="2014-08-29T00:00:00"/>
    <d v="1899-12-30T14:21:57"/>
    <x v="0"/>
    <x v="0"/>
    <x v="4"/>
    <x v="8"/>
    <x v="6462"/>
    <n v="1"/>
  </r>
  <r>
    <n v="511315"/>
    <d v="2014-08-29T00:00:00"/>
    <d v="1899-12-30T14:22:28"/>
    <x v="0"/>
    <x v="1"/>
    <x v="4"/>
    <x v="8"/>
    <x v="6463"/>
    <n v="1"/>
  </r>
  <r>
    <n v="916734"/>
    <d v="2014-08-31T00:00:00"/>
    <d v="1899-12-30T06:50:06"/>
    <x v="0"/>
    <x v="1"/>
    <x v="4"/>
    <x v="8"/>
    <x v="6464"/>
    <n v="1"/>
  </r>
  <r>
    <n v="623474"/>
    <d v="2014-06-09T00:00:00"/>
    <d v="1899-12-30T13:33:07"/>
    <x v="0"/>
    <x v="1"/>
    <x v="1"/>
    <x v="8"/>
    <x v="6465"/>
    <n v="1"/>
  </r>
  <r>
    <n v="13981"/>
    <d v="2014-06-09T00:00:00"/>
    <d v="1899-12-30T13:38:26"/>
    <x v="0"/>
    <x v="0"/>
    <x v="1"/>
    <x v="8"/>
    <x v="6466"/>
    <n v="1"/>
  </r>
  <r>
    <n v="573316"/>
    <d v="2014-06-23T00:00:00"/>
    <d v="1899-12-30T18:36:00"/>
    <x v="0"/>
    <x v="1"/>
    <x v="2"/>
    <x v="1"/>
    <x v="6467"/>
    <n v="1"/>
  </r>
  <r>
    <n v="425172"/>
    <d v="2014-06-23T00:00:00"/>
    <d v="1899-12-30T18:33:19"/>
    <x v="0"/>
    <x v="2"/>
    <x v="2"/>
    <x v="1"/>
    <x v="6468"/>
    <n v="1"/>
  </r>
  <r>
    <n v="276411"/>
    <d v="2014-06-29T00:00:00"/>
    <d v="1899-12-30T17:11:50"/>
    <x v="0"/>
    <x v="0"/>
    <x v="2"/>
    <x v="1"/>
    <x v="6469"/>
    <n v="1"/>
  </r>
  <r>
    <n v="526283"/>
    <d v="2014-07-11T00:00:00"/>
    <d v="1899-12-30T12:44:27"/>
    <x v="0"/>
    <x v="0"/>
    <x v="4"/>
    <x v="7"/>
    <x v="6470"/>
    <n v="1"/>
  </r>
  <r>
    <n v="883322"/>
    <d v="2014-07-11T00:00:00"/>
    <d v="1899-12-30T12:45:01"/>
    <x v="0"/>
    <x v="1"/>
    <x v="4"/>
    <x v="7"/>
    <x v="6471"/>
    <n v="1"/>
  </r>
  <r>
    <n v="123315"/>
    <d v="2014-07-25T00:00:00"/>
    <d v="1899-12-30T17:13:39"/>
    <x v="0"/>
    <x v="0"/>
    <x v="4"/>
    <x v="7"/>
    <x v="6472"/>
    <n v="1"/>
  </r>
  <r>
    <n v="894740"/>
    <d v="2014-07-30T00:00:00"/>
    <d v="1899-12-30T19:48:25"/>
    <x v="0"/>
    <x v="0"/>
    <x v="1"/>
    <x v="5"/>
    <x v="6473"/>
    <n v="1"/>
  </r>
  <r>
    <n v="942753"/>
    <d v="2014-07-30T00:00:00"/>
    <d v="1899-12-30T19:50:26"/>
    <x v="0"/>
    <x v="1"/>
    <x v="1"/>
    <x v="5"/>
    <x v="6474"/>
    <n v="1"/>
  </r>
  <r>
    <n v="613831"/>
    <d v="2014-07-30T00:00:00"/>
    <d v="1899-12-30T19:51:18"/>
    <x v="0"/>
    <x v="1"/>
    <x v="1"/>
    <x v="5"/>
    <x v="6475"/>
    <n v="1"/>
  </r>
  <r>
    <n v="471695"/>
    <d v="2014-07-30T00:00:00"/>
    <d v="1899-12-30T19:54:06"/>
    <x v="0"/>
    <x v="1"/>
    <x v="1"/>
    <x v="5"/>
    <x v="6476"/>
    <n v="1"/>
  </r>
  <r>
    <n v="620292"/>
    <d v="2014-07-30T00:00:00"/>
    <d v="1899-12-30T19:51:50"/>
    <x v="0"/>
    <x v="1"/>
    <x v="1"/>
    <x v="5"/>
    <x v="6477"/>
    <n v="1"/>
  </r>
  <r>
    <n v="455567"/>
    <d v="2014-07-01T00:00:00"/>
    <d v="1899-12-30T12:30:27"/>
    <x v="0"/>
    <x v="0"/>
    <x v="1"/>
    <x v="1"/>
    <x v="6478"/>
    <n v="1"/>
  </r>
  <r>
    <n v="23486"/>
    <d v="2014-07-09T00:00:00"/>
    <d v="1899-12-30T19:02:22"/>
    <x v="0"/>
    <x v="0"/>
    <x v="1"/>
    <x v="1"/>
    <x v="6479"/>
    <n v="1"/>
  </r>
  <r>
    <n v="551411"/>
    <d v="2014-07-03T00:00:00"/>
    <d v="1899-12-30T16:39:14"/>
    <x v="0"/>
    <x v="0"/>
    <x v="1"/>
    <x v="7"/>
    <x v="6480"/>
    <n v="1"/>
  </r>
  <r>
    <n v="826335"/>
    <d v="2014-07-03T00:00:00"/>
    <d v="1899-12-30T16:42:49"/>
    <x v="0"/>
    <x v="0"/>
    <x v="1"/>
    <x v="7"/>
    <x v="6481"/>
    <n v="1"/>
  </r>
  <r>
    <n v="540235"/>
    <d v="2014-07-03T00:00:00"/>
    <d v="1899-12-30T16:43:55"/>
    <x v="0"/>
    <x v="0"/>
    <x v="1"/>
    <x v="7"/>
    <x v="6482"/>
    <n v="1"/>
  </r>
  <r>
    <n v="318071"/>
    <d v="2014-07-11T00:00:00"/>
    <d v="1899-12-30T12:56:28"/>
    <x v="0"/>
    <x v="1"/>
    <x v="1"/>
    <x v="7"/>
    <x v="6483"/>
    <n v="1"/>
  </r>
  <r>
    <n v="911802"/>
    <d v="2014-07-11T00:00:00"/>
    <d v="1899-12-30T12:57:22"/>
    <x v="0"/>
    <x v="0"/>
    <x v="1"/>
    <x v="7"/>
    <x v="6484"/>
    <n v="1"/>
  </r>
  <r>
    <n v="911477"/>
    <d v="2014-07-16T00:00:00"/>
    <d v="1899-12-30T07:42:41"/>
    <x v="0"/>
    <x v="0"/>
    <x v="1"/>
    <x v="7"/>
    <x v="6485"/>
    <n v="1"/>
  </r>
  <r>
    <n v="484204"/>
    <d v="2014-07-16T00:00:00"/>
    <d v="1899-12-30T07:44:16"/>
    <x v="1"/>
    <x v="0"/>
    <x v="1"/>
    <x v="7"/>
    <x v="6486"/>
    <n v="0"/>
  </r>
  <r>
    <n v="822268"/>
    <d v="2014-07-16T00:00:00"/>
    <d v="1899-12-30T07:41:13"/>
    <x v="0"/>
    <x v="1"/>
    <x v="1"/>
    <x v="7"/>
    <x v="6487"/>
    <n v="1"/>
  </r>
  <r>
    <n v="486463"/>
    <d v="2014-07-14T00:00:00"/>
    <d v="1899-12-30T13:38:08"/>
    <x v="0"/>
    <x v="0"/>
    <x v="0"/>
    <x v="3"/>
    <x v="6488"/>
    <n v="1"/>
  </r>
  <r>
    <n v="908229"/>
    <d v="2014-06-24T00:00:00"/>
    <d v="1899-12-30T18:47:00"/>
    <x v="0"/>
    <x v="1"/>
    <x v="1"/>
    <x v="0"/>
    <x v="4654"/>
    <n v="1"/>
  </r>
  <r>
    <n v="754747"/>
    <d v="2014-06-19T00:00:00"/>
    <d v="1899-12-30T22:34:02"/>
    <x v="0"/>
    <x v="0"/>
    <x v="1"/>
    <x v="12"/>
    <x v="6489"/>
    <n v="1"/>
  </r>
  <r>
    <n v="51463"/>
    <d v="2014-06-21T00:00:00"/>
    <d v="1899-12-30T09:37:33"/>
    <x v="0"/>
    <x v="1"/>
    <x v="1"/>
    <x v="12"/>
    <x v="6490"/>
    <n v="1"/>
  </r>
  <r>
    <n v="311488"/>
    <d v="2014-07-06T00:00:00"/>
    <d v="1899-12-30T17:26:37"/>
    <x v="0"/>
    <x v="0"/>
    <x v="4"/>
    <x v="0"/>
    <x v="6491"/>
    <n v="1"/>
  </r>
  <r>
    <n v="175095"/>
    <d v="2014-06-11T00:00:00"/>
    <d v="1899-12-30T23:15:17"/>
    <x v="0"/>
    <x v="0"/>
    <x v="5"/>
    <x v="1"/>
    <x v="6492"/>
    <n v="1"/>
  </r>
  <r>
    <n v="855992"/>
    <d v="2014-06-18T00:00:00"/>
    <d v="1899-12-30T08:29:16"/>
    <x v="0"/>
    <x v="0"/>
    <x v="0"/>
    <x v="12"/>
    <x v="6493"/>
    <n v="1"/>
  </r>
  <r>
    <n v="229817"/>
    <d v="2014-06-18T00:00:00"/>
    <d v="1899-12-30T08:27:33"/>
    <x v="0"/>
    <x v="2"/>
    <x v="0"/>
    <x v="12"/>
    <x v="6494"/>
    <n v="1"/>
  </r>
  <r>
    <n v="906695"/>
    <d v="2014-08-16T00:00:00"/>
    <d v="1899-12-30T03:37:16"/>
    <x v="0"/>
    <x v="0"/>
    <x v="4"/>
    <x v="12"/>
    <x v="6495"/>
    <n v="1"/>
  </r>
  <r>
    <n v="846460"/>
    <d v="2014-08-28T00:00:00"/>
    <d v="1899-12-30T13:23:59"/>
    <x v="0"/>
    <x v="0"/>
    <x v="4"/>
    <x v="12"/>
    <x v="3900"/>
    <n v="1"/>
  </r>
  <r>
    <n v="945509"/>
    <d v="2014-08-30T00:00:00"/>
    <d v="1899-12-30T20:48:36"/>
    <x v="0"/>
    <x v="0"/>
    <x v="0"/>
    <x v="0"/>
    <x v="6496"/>
    <n v="1"/>
  </r>
  <r>
    <n v="187708"/>
    <d v="2014-07-21T00:00:00"/>
    <d v="1899-12-30T21:43:39"/>
    <x v="0"/>
    <x v="0"/>
    <x v="1"/>
    <x v="1"/>
    <x v="6497"/>
    <n v="1"/>
  </r>
  <r>
    <n v="75450"/>
    <d v="2014-07-31T00:00:00"/>
    <d v="1899-12-30T19:03:11"/>
    <x v="0"/>
    <x v="1"/>
    <x v="1"/>
    <x v="1"/>
    <x v="6498"/>
    <n v="1"/>
  </r>
  <r>
    <n v="415402"/>
    <d v="2014-08-04T00:00:00"/>
    <d v="1899-12-30T07:03:07"/>
    <x v="1"/>
    <x v="1"/>
    <x v="1"/>
    <x v="1"/>
    <x v="6499"/>
    <n v="0"/>
  </r>
  <r>
    <n v="374158"/>
    <d v="2014-08-04T00:00:00"/>
    <d v="1899-12-30T07:07:18"/>
    <x v="1"/>
    <x v="1"/>
    <x v="1"/>
    <x v="1"/>
    <x v="6500"/>
    <n v="0"/>
  </r>
  <r>
    <n v="183451"/>
    <d v="2014-07-03T00:00:00"/>
    <d v="1899-12-30T10:41:38"/>
    <x v="0"/>
    <x v="0"/>
    <x v="0"/>
    <x v="5"/>
    <x v="6501"/>
    <n v="1"/>
  </r>
  <r>
    <n v="957861"/>
    <d v="2014-07-03T00:00:00"/>
    <d v="1899-12-30T10:42:11"/>
    <x v="0"/>
    <x v="0"/>
    <x v="0"/>
    <x v="5"/>
    <x v="6502"/>
    <n v="1"/>
  </r>
  <r>
    <n v="561126"/>
    <d v="2014-07-03T00:00:00"/>
    <d v="1899-12-30T10:46:34"/>
    <x v="0"/>
    <x v="0"/>
    <x v="0"/>
    <x v="5"/>
    <x v="6503"/>
    <n v="1"/>
  </r>
  <r>
    <n v="384750"/>
    <d v="2014-07-03T00:00:00"/>
    <d v="1899-12-30T10:47:48"/>
    <x v="1"/>
    <x v="0"/>
    <x v="0"/>
    <x v="5"/>
    <x v="6504"/>
    <n v="0"/>
  </r>
  <r>
    <n v="401508"/>
    <d v="2014-08-07T00:00:00"/>
    <d v="1899-12-30T07:58:55"/>
    <x v="0"/>
    <x v="0"/>
    <x v="1"/>
    <x v="5"/>
    <x v="6505"/>
    <n v="1"/>
  </r>
  <r>
    <n v="947251"/>
    <d v="2014-08-12T00:00:00"/>
    <d v="1899-12-30T09:44:35"/>
    <x v="0"/>
    <x v="1"/>
    <x v="1"/>
    <x v="6"/>
    <x v="6506"/>
    <n v="1"/>
  </r>
  <r>
    <n v="800494"/>
    <d v="2014-06-28T00:00:00"/>
    <d v="1899-12-30T10:49:44"/>
    <x v="0"/>
    <x v="1"/>
    <x v="1"/>
    <x v="6"/>
    <x v="6507"/>
    <n v="1"/>
  </r>
  <r>
    <n v="835229"/>
    <d v="2014-07-11T00:00:00"/>
    <d v="1899-12-30T17:25:55"/>
    <x v="0"/>
    <x v="1"/>
    <x v="0"/>
    <x v="12"/>
    <x v="6508"/>
    <n v="1"/>
  </r>
  <r>
    <n v="678790"/>
    <d v="2014-07-11T00:00:00"/>
    <d v="1899-12-30T17:28:34"/>
    <x v="0"/>
    <x v="0"/>
    <x v="0"/>
    <x v="12"/>
    <x v="6509"/>
    <n v="1"/>
  </r>
  <r>
    <n v="927124"/>
    <d v="2014-06-26T00:00:00"/>
    <d v="1899-12-30T16:36:18"/>
    <x v="0"/>
    <x v="0"/>
    <x v="1"/>
    <x v="8"/>
    <x v="6510"/>
    <n v="1"/>
  </r>
  <r>
    <n v="232315"/>
    <d v="2014-06-26T00:00:00"/>
    <d v="1899-12-30T16:37:50"/>
    <x v="0"/>
    <x v="0"/>
    <x v="1"/>
    <x v="8"/>
    <x v="6511"/>
    <n v="1"/>
  </r>
  <r>
    <n v="645912"/>
    <d v="2014-06-09T00:00:00"/>
    <d v="1899-12-30T15:14:49"/>
    <x v="0"/>
    <x v="1"/>
    <x v="0"/>
    <x v="12"/>
    <x v="6512"/>
    <n v="1"/>
  </r>
  <r>
    <n v="249938"/>
    <d v="2014-06-09T00:00:00"/>
    <d v="1899-12-30T15:18:20"/>
    <x v="0"/>
    <x v="0"/>
    <x v="0"/>
    <x v="12"/>
    <x v="6513"/>
    <n v="1"/>
  </r>
  <r>
    <n v="680388"/>
    <d v="2014-07-09T00:00:00"/>
    <d v="1899-12-30T08:20:50"/>
    <x v="0"/>
    <x v="0"/>
    <x v="1"/>
    <x v="6"/>
    <x v="6514"/>
    <n v="1"/>
  </r>
  <r>
    <n v="970475"/>
    <d v="2014-07-09T00:00:00"/>
    <d v="1899-12-30T08:21:56"/>
    <x v="1"/>
    <x v="0"/>
    <x v="1"/>
    <x v="6"/>
    <x v="6515"/>
    <n v="0"/>
  </r>
  <r>
    <n v="522630"/>
    <d v="2014-08-07T00:00:00"/>
    <d v="1899-12-30T11:08:46"/>
    <x v="1"/>
    <x v="0"/>
    <x v="2"/>
    <x v="12"/>
    <x v="6516"/>
    <n v="0"/>
  </r>
  <r>
    <n v="379391"/>
    <d v="2014-08-11T00:00:00"/>
    <d v="1899-12-30T17:38:33"/>
    <x v="0"/>
    <x v="0"/>
    <x v="2"/>
    <x v="12"/>
    <x v="6517"/>
    <n v="1"/>
  </r>
  <r>
    <n v="182272"/>
    <d v="2014-08-11T00:00:00"/>
    <d v="1899-12-30T17:40:44"/>
    <x v="0"/>
    <x v="1"/>
    <x v="2"/>
    <x v="12"/>
    <x v="6518"/>
    <n v="1"/>
  </r>
  <r>
    <n v="489960"/>
    <d v="2014-08-11T00:00:00"/>
    <d v="1899-12-30T17:37:39"/>
    <x v="0"/>
    <x v="2"/>
    <x v="2"/>
    <x v="12"/>
    <x v="6519"/>
    <n v="1"/>
  </r>
  <r>
    <n v="695427"/>
    <d v="2014-06-25T00:00:00"/>
    <d v="1899-12-30T18:03:14"/>
    <x v="0"/>
    <x v="0"/>
    <x v="1"/>
    <x v="3"/>
    <x v="6520"/>
    <n v="1"/>
  </r>
  <r>
    <n v="231247"/>
    <d v="2014-06-25T00:00:00"/>
    <d v="1899-12-30T18:07:19"/>
    <x v="0"/>
    <x v="0"/>
    <x v="1"/>
    <x v="3"/>
    <x v="6521"/>
    <n v="1"/>
  </r>
  <r>
    <n v="481258"/>
    <d v="2014-07-07T00:00:00"/>
    <d v="1899-12-30T16:23:42"/>
    <x v="0"/>
    <x v="1"/>
    <x v="1"/>
    <x v="3"/>
    <x v="2010"/>
    <n v="1"/>
  </r>
  <r>
    <n v="162500"/>
    <d v="2014-06-29T00:00:00"/>
    <d v="1899-12-30T07:32:45"/>
    <x v="0"/>
    <x v="0"/>
    <x v="4"/>
    <x v="12"/>
    <x v="6522"/>
    <n v="1"/>
  </r>
  <r>
    <n v="568407"/>
    <d v="2014-06-29T00:00:00"/>
    <d v="1899-12-30T07:33:43"/>
    <x v="0"/>
    <x v="0"/>
    <x v="4"/>
    <x v="12"/>
    <x v="6523"/>
    <n v="1"/>
  </r>
  <r>
    <n v="394641"/>
    <d v="2014-06-17T00:00:00"/>
    <d v="1899-12-30T02:56:27"/>
    <x v="0"/>
    <x v="0"/>
    <x v="3"/>
    <x v="12"/>
    <x v="6524"/>
    <n v="1"/>
  </r>
  <r>
    <n v="340584"/>
    <d v="2014-07-23T00:00:00"/>
    <d v="1899-12-30T16:24:55"/>
    <x v="1"/>
    <x v="1"/>
    <x v="1"/>
    <x v="6"/>
    <x v="614"/>
    <n v="0"/>
  </r>
  <r>
    <n v="585873"/>
    <d v="2014-08-11T00:00:00"/>
    <d v="1899-12-30T08:59:59"/>
    <x v="0"/>
    <x v="0"/>
    <x v="1"/>
    <x v="6"/>
    <x v="6525"/>
    <n v="1"/>
  </r>
  <r>
    <n v="495165"/>
    <d v="2014-08-11T00:00:00"/>
    <d v="1899-12-30T09:02:18"/>
    <x v="0"/>
    <x v="0"/>
    <x v="1"/>
    <x v="6"/>
    <x v="6526"/>
    <n v="1"/>
  </r>
  <r>
    <n v="636825"/>
    <d v="2014-07-21T00:00:00"/>
    <d v="1899-12-30T03:21:22"/>
    <x v="0"/>
    <x v="1"/>
    <x v="6"/>
    <x v="12"/>
    <x v="6527"/>
    <n v="1"/>
  </r>
  <r>
    <n v="193885"/>
    <d v="2014-08-01T00:00:00"/>
    <d v="1899-12-30T12:17:39"/>
    <x v="1"/>
    <x v="1"/>
    <x v="1"/>
    <x v="12"/>
    <x v="6528"/>
    <n v="0"/>
  </r>
  <r>
    <n v="659746"/>
    <d v="2014-08-09T00:00:00"/>
    <d v="1899-12-30T09:17:12"/>
    <x v="1"/>
    <x v="0"/>
    <x v="1"/>
    <x v="12"/>
    <x v="6529"/>
    <n v="0"/>
  </r>
  <r>
    <n v="874516"/>
    <d v="2014-08-14T00:00:00"/>
    <d v="1899-12-30T10:29:35"/>
    <x v="0"/>
    <x v="1"/>
    <x v="1"/>
    <x v="12"/>
    <x v="6530"/>
    <n v="1"/>
  </r>
  <r>
    <n v="638114"/>
    <d v="2014-08-14T00:00:00"/>
    <d v="1899-12-30T10:32:22"/>
    <x v="0"/>
    <x v="0"/>
    <x v="1"/>
    <x v="12"/>
    <x v="6531"/>
    <n v="1"/>
  </r>
  <r>
    <n v="974354"/>
    <d v="2014-08-15T00:00:00"/>
    <d v="1899-12-30T15:06:54"/>
    <x v="0"/>
    <x v="0"/>
    <x v="1"/>
    <x v="12"/>
    <x v="6532"/>
    <n v="1"/>
  </r>
  <r>
    <n v="737274"/>
    <d v="2014-08-22T00:00:00"/>
    <d v="1899-12-30T17:37:24"/>
    <x v="0"/>
    <x v="1"/>
    <x v="1"/>
    <x v="12"/>
    <x v="38"/>
    <n v="1"/>
  </r>
  <r>
    <n v="935622"/>
    <d v="2014-08-26T00:00:00"/>
    <d v="1899-12-30T15:50:28"/>
    <x v="0"/>
    <x v="0"/>
    <x v="1"/>
    <x v="12"/>
    <x v="6533"/>
    <n v="1"/>
  </r>
  <r>
    <n v="312884"/>
    <d v="2014-07-25T00:00:00"/>
    <d v="1899-12-30T13:33:07"/>
    <x v="0"/>
    <x v="0"/>
    <x v="0"/>
    <x v="1"/>
    <x v="6534"/>
    <n v="1"/>
  </r>
  <r>
    <n v="520452"/>
    <d v="2014-07-25T00:00:00"/>
    <d v="1899-12-30T13:34:04"/>
    <x v="0"/>
    <x v="1"/>
    <x v="0"/>
    <x v="1"/>
    <x v="6535"/>
    <n v="1"/>
  </r>
  <r>
    <n v="75320"/>
    <d v="2014-06-16T00:00:00"/>
    <d v="1899-12-30T23:59:25"/>
    <x v="0"/>
    <x v="1"/>
    <x v="0"/>
    <x v="6"/>
    <x v="6536"/>
    <n v="1"/>
  </r>
  <r>
    <n v="357660"/>
    <d v="2014-06-18T00:00:00"/>
    <d v="1899-12-30T14:58:07"/>
    <x v="0"/>
    <x v="0"/>
    <x v="0"/>
    <x v="6"/>
    <x v="6537"/>
    <n v="1"/>
  </r>
  <r>
    <n v="603116"/>
    <d v="2014-06-18T00:00:00"/>
    <d v="1899-12-30T09:47:43"/>
    <x v="0"/>
    <x v="0"/>
    <x v="4"/>
    <x v="5"/>
    <x v="6538"/>
    <n v="1"/>
  </r>
  <r>
    <n v="334712"/>
    <d v="2014-06-18T00:00:00"/>
    <d v="1899-12-30T09:51:02"/>
    <x v="1"/>
    <x v="0"/>
    <x v="4"/>
    <x v="5"/>
    <x v="6539"/>
    <n v="0"/>
  </r>
  <r>
    <n v="459090"/>
    <d v="2014-06-18T00:00:00"/>
    <d v="1899-12-30T09:54:07"/>
    <x v="0"/>
    <x v="0"/>
    <x v="4"/>
    <x v="5"/>
    <x v="6540"/>
    <n v="1"/>
  </r>
  <r>
    <n v="790727"/>
    <d v="2014-06-25T00:00:00"/>
    <d v="1899-12-30T08:49:19"/>
    <x v="0"/>
    <x v="1"/>
    <x v="4"/>
    <x v="5"/>
    <x v="6541"/>
    <n v="1"/>
  </r>
  <r>
    <n v="749336"/>
    <d v="2014-06-26T00:00:00"/>
    <d v="1899-12-30T08:59:30"/>
    <x v="0"/>
    <x v="0"/>
    <x v="4"/>
    <x v="5"/>
    <x v="6542"/>
    <n v="1"/>
  </r>
  <r>
    <n v="782123"/>
    <d v="2014-06-26T00:00:00"/>
    <d v="1899-12-30T09:01:38"/>
    <x v="0"/>
    <x v="0"/>
    <x v="4"/>
    <x v="5"/>
    <x v="6543"/>
    <n v="1"/>
  </r>
  <r>
    <n v="223060"/>
    <d v="2014-07-15T00:00:00"/>
    <d v="1899-12-30T09:06:20"/>
    <x v="0"/>
    <x v="0"/>
    <x v="0"/>
    <x v="3"/>
    <x v="6544"/>
    <n v="1"/>
  </r>
  <r>
    <n v="255061"/>
    <d v="2014-07-30T00:00:00"/>
    <d v="1899-12-30T18:56:32"/>
    <x v="1"/>
    <x v="1"/>
    <x v="0"/>
    <x v="0"/>
    <x v="6545"/>
    <n v="0"/>
  </r>
  <r>
    <n v="792720"/>
    <d v="2014-07-26T00:00:00"/>
    <d v="1899-12-30T00:14:23"/>
    <x v="0"/>
    <x v="0"/>
    <x v="0"/>
    <x v="0"/>
    <x v="6546"/>
    <n v="1"/>
  </r>
  <r>
    <n v="857597"/>
    <d v="2014-07-26T00:00:00"/>
    <d v="1899-12-30T00:14:57"/>
    <x v="0"/>
    <x v="1"/>
    <x v="0"/>
    <x v="0"/>
    <x v="6547"/>
    <n v="1"/>
  </r>
  <r>
    <n v="86704"/>
    <d v="2014-07-26T00:00:00"/>
    <d v="1899-12-30T00:16:56"/>
    <x v="0"/>
    <x v="1"/>
    <x v="0"/>
    <x v="0"/>
    <x v="6548"/>
    <n v="1"/>
  </r>
  <r>
    <n v="405687"/>
    <d v="2014-07-26T00:00:00"/>
    <d v="1899-12-30T00:18:43"/>
    <x v="0"/>
    <x v="0"/>
    <x v="0"/>
    <x v="0"/>
    <x v="6549"/>
    <n v="1"/>
  </r>
  <r>
    <n v="693654"/>
    <d v="2014-07-31T00:00:00"/>
    <d v="1899-12-30T18:03:23"/>
    <x v="0"/>
    <x v="0"/>
    <x v="0"/>
    <x v="0"/>
    <x v="6550"/>
    <n v="1"/>
  </r>
  <r>
    <n v="230826"/>
    <d v="2014-07-23T00:00:00"/>
    <d v="1899-12-30T19:17:25"/>
    <x v="0"/>
    <x v="0"/>
    <x v="5"/>
    <x v="1"/>
    <x v="6551"/>
    <n v="1"/>
  </r>
  <r>
    <n v="229281"/>
    <d v="2014-08-08T00:00:00"/>
    <d v="1899-12-30T17:46:35"/>
    <x v="0"/>
    <x v="0"/>
    <x v="2"/>
    <x v="3"/>
    <x v="6552"/>
    <n v="1"/>
  </r>
  <r>
    <n v="971094"/>
    <d v="2014-08-08T00:00:00"/>
    <d v="1899-12-30T17:51:14"/>
    <x v="0"/>
    <x v="1"/>
    <x v="2"/>
    <x v="3"/>
    <x v="6553"/>
    <n v="1"/>
  </r>
  <r>
    <n v="422942"/>
    <d v="2014-06-22T00:00:00"/>
    <d v="1899-12-30T14:14:56"/>
    <x v="0"/>
    <x v="0"/>
    <x v="1"/>
    <x v="3"/>
    <x v="6554"/>
    <n v="1"/>
  </r>
  <r>
    <n v="799388"/>
    <d v="2014-06-22T00:00:00"/>
    <d v="1899-12-30T14:16:09"/>
    <x v="0"/>
    <x v="0"/>
    <x v="1"/>
    <x v="3"/>
    <x v="6555"/>
    <n v="1"/>
  </r>
  <r>
    <n v="752774"/>
    <d v="2014-07-03T00:00:00"/>
    <d v="1899-12-30T07:43:30"/>
    <x v="0"/>
    <x v="0"/>
    <x v="1"/>
    <x v="3"/>
    <x v="6556"/>
    <n v="1"/>
  </r>
  <r>
    <n v="155967"/>
    <d v="2014-07-03T00:00:00"/>
    <d v="1899-12-30T07:45:00"/>
    <x v="0"/>
    <x v="0"/>
    <x v="1"/>
    <x v="3"/>
    <x v="6557"/>
    <n v="1"/>
  </r>
  <r>
    <n v="692637"/>
    <d v="2014-08-20T00:00:00"/>
    <d v="1899-12-30T12:04:06"/>
    <x v="0"/>
    <x v="0"/>
    <x v="5"/>
    <x v="1"/>
    <x v="1069"/>
    <n v="1"/>
  </r>
  <r>
    <n v="893226"/>
    <d v="2014-08-20T00:00:00"/>
    <d v="1899-12-30T12:04:27"/>
    <x v="0"/>
    <x v="1"/>
    <x v="5"/>
    <x v="1"/>
    <x v="6558"/>
    <n v="1"/>
  </r>
  <r>
    <n v="273820"/>
    <d v="2014-07-04T00:00:00"/>
    <d v="1899-12-30T11:55:19"/>
    <x v="0"/>
    <x v="0"/>
    <x v="0"/>
    <x v="1"/>
    <x v="6559"/>
    <n v="1"/>
  </r>
  <r>
    <n v="64301"/>
    <d v="2014-07-04T00:00:00"/>
    <d v="1899-12-30T11:58:22"/>
    <x v="0"/>
    <x v="0"/>
    <x v="0"/>
    <x v="1"/>
    <x v="5542"/>
    <n v="1"/>
  </r>
  <r>
    <n v="760667"/>
    <d v="2014-07-04T00:00:00"/>
    <d v="1899-12-30T12:01:25"/>
    <x v="0"/>
    <x v="1"/>
    <x v="0"/>
    <x v="1"/>
    <x v="6560"/>
    <n v="1"/>
  </r>
  <r>
    <n v="574374"/>
    <d v="2014-07-10T00:00:00"/>
    <d v="1899-12-30T15:53:40"/>
    <x v="0"/>
    <x v="0"/>
    <x v="0"/>
    <x v="1"/>
    <x v="6561"/>
    <n v="1"/>
  </r>
  <r>
    <n v="634386"/>
    <d v="2014-08-01T00:00:00"/>
    <d v="1899-12-30T14:36:41"/>
    <x v="0"/>
    <x v="0"/>
    <x v="0"/>
    <x v="1"/>
    <x v="6562"/>
    <n v="1"/>
  </r>
  <r>
    <n v="836089"/>
    <d v="2014-06-16T00:00:00"/>
    <d v="1899-12-30T10:48:31"/>
    <x v="0"/>
    <x v="0"/>
    <x v="2"/>
    <x v="6"/>
    <x v="6563"/>
    <n v="1"/>
  </r>
  <r>
    <n v="873507"/>
    <d v="2014-06-24T00:00:00"/>
    <d v="1899-12-30T16:16:23"/>
    <x v="0"/>
    <x v="0"/>
    <x v="2"/>
    <x v="6"/>
    <x v="6564"/>
    <n v="1"/>
  </r>
  <r>
    <n v="949965"/>
    <d v="2014-06-24T00:00:00"/>
    <d v="1899-12-30T16:16:59"/>
    <x v="0"/>
    <x v="0"/>
    <x v="2"/>
    <x v="6"/>
    <x v="6565"/>
    <n v="1"/>
  </r>
  <r>
    <n v="248804"/>
    <d v="2014-06-28T00:00:00"/>
    <d v="1899-12-30T10:57:38"/>
    <x v="0"/>
    <x v="1"/>
    <x v="2"/>
    <x v="6"/>
    <x v="6566"/>
    <n v="1"/>
  </r>
  <r>
    <n v="374625"/>
    <d v="2014-07-11T00:00:00"/>
    <d v="1899-12-30T06:44:10"/>
    <x v="0"/>
    <x v="1"/>
    <x v="4"/>
    <x v="6"/>
    <x v="4437"/>
    <n v="1"/>
  </r>
  <r>
    <n v="254790"/>
    <d v="2014-07-11T00:00:00"/>
    <d v="1899-12-30T06:45:31"/>
    <x v="0"/>
    <x v="0"/>
    <x v="4"/>
    <x v="6"/>
    <x v="266"/>
    <n v="1"/>
  </r>
  <r>
    <n v="892399"/>
    <d v="2014-07-27T00:00:00"/>
    <d v="1899-12-30T20:16:13"/>
    <x v="0"/>
    <x v="0"/>
    <x v="1"/>
    <x v="12"/>
    <x v="6567"/>
    <n v="1"/>
  </r>
  <r>
    <n v="327160"/>
    <d v="2014-08-07T00:00:00"/>
    <d v="1899-12-30T09:54:50"/>
    <x v="0"/>
    <x v="0"/>
    <x v="1"/>
    <x v="5"/>
    <x v="6568"/>
    <n v="1"/>
  </r>
  <r>
    <n v="795809"/>
    <d v="2014-08-07T00:00:00"/>
    <d v="1899-12-30T09:57:09"/>
    <x v="1"/>
    <x v="0"/>
    <x v="1"/>
    <x v="5"/>
    <x v="6569"/>
    <n v="0"/>
  </r>
  <r>
    <n v="287756"/>
    <d v="2014-07-26T00:00:00"/>
    <d v="1899-12-30T11:28:54"/>
    <x v="1"/>
    <x v="0"/>
    <x v="6"/>
    <x v="0"/>
    <x v="6570"/>
    <n v="0"/>
  </r>
  <r>
    <n v="288459"/>
    <d v="2014-07-26T00:00:00"/>
    <d v="1899-12-30T11:30:09"/>
    <x v="0"/>
    <x v="1"/>
    <x v="6"/>
    <x v="0"/>
    <x v="4106"/>
    <n v="1"/>
  </r>
  <r>
    <n v="893314"/>
    <d v="2014-08-26T00:00:00"/>
    <d v="1899-12-30T16:07:08"/>
    <x v="0"/>
    <x v="0"/>
    <x v="1"/>
    <x v="1"/>
    <x v="5387"/>
    <n v="1"/>
  </r>
  <r>
    <n v="620974"/>
    <d v="2014-08-26T00:00:00"/>
    <d v="1899-12-30T16:08:14"/>
    <x v="0"/>
    <x v="1"/>
    <x v="1"/>
    <x v="1"/>
    <x v="6571"/>
    <n v="1"/>
  </r>
  <r>
    <n v="941893"/>
    <d v="2014-07-18T00:00:00"/>
    <d v="1899-12-30T12:20:34"/>
    <x v="1"/>
    <x v="0"/>
    <x v="8"/>
    <x v="12"/>
    <x v="6572"/>
    <n v="0"/>
  </r>
  <r>
    <n v="129826"/>
    <d v="2014-07-30T00:00:00"/>
    <d v="1899-12-30T19:28:16"/>
    <x v="0"/>
    <x v="1"/>
    <x v="8"/>
    <x v="12"/>
    <x v="6573"/>
    <n v="1"/>
  </r>
  <r>
    <n v="379629"/>
    <d v="2014-07-30T00:00:00"/>
    <d v="1899-12-30T19:28:38"/>
    <x v="1"/>
    <x v="0"/>
    <x v="8"/>
    <x v="12"/>
    <x v="6574"/>
    <n v="0"/>
  </r>
  <r>
    <n v="800131"/>
    <d v="2014-07-04T00:00:00"/>
    <d v="1899-12-30T18:01:16"/>
    <x v="0"/>
    <x v="1"/>
    <x v="0"/>
    <x v="3"/>
    <x v="6575"/>
    <n v="1"/>
  </r>
  <r>
    <n v="677760"/>
    <d v="2014-07-04T00:00:00"/>
    <d v="1899-12-30T18:00:47"/>
    <x v="0"/>
    <x v="1"/>
    <x v="0"/>
    <x v="3"/>
    <x v="5319"/>
    <n v="1"/>
  </r>
  <r>
    <n v="545345"/>
    <d v="2014-06-26T00:00:00"/>
    <d v="1899-12-30T17:40:07"/>
    <x v="0"/>
    <x v="0"/>
    <x v="7"/>
    <x v="6"/>
    <x v="6576"/>
    <n v="1"/>
  </r>
  <r>
    <n v="154197"/>
    <d v="2014-06-26T00:00:00"/>
    <d v="1899-12-30T17:44:01"/>
    <x v="0"/>
    <x v="1"/>
    <x v="7"/>
    <x v="6"/>
    <x v="6577"/>
    <n v="1"/>
  </r>
  <r>
    <n v="153170"/>
    <d v="2014-07-02T00:00:00"/>
    <d v="1899-12-30T11:14:36"/>
    <x v="0"/>
    <x v="0"/>
    <x v="7"/>
    <x v="6"/>
    <x v="6578"/>
    <n v="1"/>
  </r>
  <r>
    <n v="462209"/>
    <d v="2014-07-18T00:00:00"/>
    <d v="1899-12-30T07:21:40"/>
    <x v="0"/>
    <x v="1"/>
    <x v="7"/>
    <x v="6"/>
    <x v="6579"/>
    <n v="1"/>
  </r>
  <r>
    <n v="359954"/>
    <d v="2014-07-18T00:00:00"/>
    <d v="1899-12-30T07:22:15"/>
    <x v="0"/>
    <x v="1"/>
    <x v="7"/>
    <x v="6"/>
    <x v="164"/>
    <n v="1"/>
  </r>
  <r>
    <n v="18808"/>
    <d v="2014-07-18T00:00:00"/>
    <d v="1899-12-30T07:22:56"/>
    <x v="0"/>
    <x v="0"/>
    <x v="7"/>
    <x v="6"/>
    <x v="6580"/>
    <n v="1"/>
  </r>
  <r>
    <n v="103305"/>
    <d v="2014-07-18T00:00:00"/>
    <d v="1899-12-30T07:25:52"/>
    <x v="0"/>
    <x v="0"/>
    <x v="7"/>
    <x v="6"/>
    <x v="6581"/>
    <n v="1"/>
  </r>
  <r>
    <n v="573332"/>
    <d v="2014-07-19T00:00:00"/>
    <d v="1899-12-30T14:00:01"/>
    <x v="0"/>
    <x v="0"/>
    <x v="7"/>
    <x v="6"/>
    <x v="1332"/>
    <n v="1"/>
  </r>
  <r>
    <n v="874368"/>
    <d v="2014-07-21T00:00:00"/>
    <d v="1899-12-30T15:39:39"/>
    <x v="0"/>
    <x v="0"/>
    <x v="7"/>
    <x v="3"/>
    <x v="6582"/>
    <n v="1"/>
  </r>
  <r>
    <n v="709159"/>
    <d v="2014-08-09T00:00:00"/>
    <d v="1899-12-30T02:50:14"/>
    <x v="0"/>
    <x v="1"/>
    <x v="6"/>
    <x v="3"/>
    <x v="6583"/>
    <n v="1"/>
  </r>
  <r>
    <n v="952623"/>
    <d v="2014-08-13T00:00:00"/>
    <d v="1899-12-30T10:56:14"/>
    <x v="0"/>
    <x v="0"/>
    <x v="6"/>
    <x v="3"/>
    <x v="6506"/>
    <n v="1"/>
  </r>
  <r>
    <n v="851730"/>
    <d v="2014-08-15T00:00:00"/>
    <d v="1899-12-30T12:37:25"/>
    <x v="0"/>
    <x v="0"/>
    <x v="6"/>
    <x v="3"/>
    <x v="6584"/>
    <n v="1"/>
  </r>
  <r>
    <n v="412615"/>
    <d v="2014-08-15T00:00:00"/>
    <d v="1899-12-30T12:39:47"/>
    <x v="0"/>
    <x v="1"/>
    <x v="6"/>
    <x v="3"/>
    <x v="6585"/>
    <n v="1"/>
  </r>
  <r>
    <n v="380221"/>
    <d v="2014-08-15T00:00:00"/>
    <d v="1899-12-30T12:41:56"/>
    <x v="0"/>
    <x v="1"/>
    <x v="6"/>
    <x v="3"/>
    <x v="6586"/>
    <n v="1"/>
  </r>
  <r>
    <n v="386930"/>
    <d v="2014-08-18T00:00:00"/>
    <d v="1899-12-30T17:59:54"/>
    <x v="0"/>
    <x v="1"/>
    <x v="6"/>
    <x v="3"/>
    <x v="6587"/>
    <n v="1"/>
  </r>
  <r>
    <n v="112091"/>
    <d v="2014-08-19T00:00:00"/>
    <d v="1899-12-30T16:15:36"/>
    <x v="1"/>
    <x v="0"/>
    <x v="6"/>
    <x v="3"/>
    <x v="6588"/>
    <n v="0"/>
  </r>
  <r>
    <n v="718973"/>
    <d v="2014-08-27T00:00:00"/>
    <d v="1899-12-30T15:35:59"/>
    <x v="0"/>
    <x v="0"/>
    <x v="1"/>
    <x v="3"/>
    <x v="6589"/>
    <n v="1"/>
  </r>
  <r>
    <n v="396732"/>
    <d v="2014-08-27T00:00:00"/>
    <d v="1899-12-30T15:37:40"/>
    <x v="0"/>
    <x v="1"/>
    <x v="1"/>
    <x v="3"/>
    <x v="6590"/>
    <n v="1"/>
  </r>
  <r>
    <n v="199652"/>
    <d v="2014-08-27T00:00:00"/>
    <d v="1899-12-30T15:40:22"/>
    <x v="0"/>
    <x v="1"/>
    <x v="1"/>
    <x v="3"/>
    <x v="6591"/>
    <n v="1"/>
  </r>
  <r>
    <n v="17377"/>
    <d v="2014-08-30T00:00:00"/>
    <d v="1899-12-30T13:14:01"/>
    <x v="1"/>
    <x v="1"/>
    <x v="1"/>
    <x v="3"/>
    <x v="6592"/>
    <n v="0"/>
  </r>
  <r>
    <n v="139435"/>
    <d v="2014-08-30T00:00:00"/>
    <d v="1899-12-30T13:17:20"/>
    <x v="0"/>
    <x v="1"/>
    <x v="1"/>
    <x v="3"/>
    <x v="6593"/>
    <n v="1"/>
  </r>
  <r>
    <n v="69669"/>
    <d v="2014-07-02T00:00:00"/>
    <d v="1899-12-30T10:09:11"/>
    <x v="0"/>
    <x v="1"/>
    <x v="0"/>
    <x v="5"/>
    <x v="6594"/>
    <n v="1"/>
  </r>
  <r>
    <n v="695647"/>
    <d v="2014-07-02T00:00:00"/>
    <d v="1899-12-30T10:11:29"/>
    <x v="0"/>
    <x v="0"/>
    <x v="0"/>
    <x v="5"/>
    <x v="6595"/>
    <n v="1"/>
  </r>
  <r>
    <n v="607894"/>
    <d v="2014-08-19T00:00:00"/>
    <d v="1899-12-30T16:16:38"/>
    <x v="0"/>
    <x v="1"/>
    <x v="2"/>
    <x v="3"/>
    <x v="5843"/>
    <n v="1"/>
  </r>
  <r>
    <n v="79156"/>
    <d v="2014-08-19T00:00:00"/>
    <d v="1899-12-30T16:18:46"/>
    <x v="1"/>
    <x v="1"/>
    <x v="2"/>
    <x v="3"/>
    <x v="6596"/>
    <n v="0"/>
  </r>
  <r>
    <n v="154851"/>
    <d v="2014-07-28T00:00:00"/>
    <d v="1899-12-30T07:51:14"/>
    <x v="0"/>
    <x v="1"/>
    <x v="1"/>
    <x v="12"/>
    <x v="6597"/>
    <n v="1"/>
  </r>
  <r>
    <n v="145730"/>
    <d v="2014-07-08T00:00:00"/>
    <d v="1899-12-30T20:16:51"/>
    <x v="0"/>
    <x v="0"/>
    <x v="0"/>
    <x v="1"/>
    <x v="6598"/>
    <n v="1"/>
  </r>
  <r>
    <n v="543349"/>
    <d v="2014-07-17T00:00:00"/>
    <d v="1899-12-30T09:19:53"/>
    <x v="0"/>
    <x v="1"/>
    <x v="1"/>
    <x v="1"/>
    <x v="6599"/>
    <n v="1"/>
  </r>
  <r>
    <n v="542358"/>
    <d v="2014-07-04T00:00:00"/>
    <d v="1899-12-30T17:42:27"/>
    <x v="0"/>
    <x v="0"/>
    <x v="0"/>
    <x v="8"/>
    <x v="6600"/>
    <n v="1"/>
  </r>
  <r>
    <n v="972374"/>
    <d v="2014-08-08T00:00:00"/>
    <d v="1899-12-30T15:57:35"/>
    <x v="1"/>
    <x v="1"/>
    <x v="2"/>
    <x v="1"/>
    <x v="6601"/>
    <n v="0"/>
  </r>
  <r>
    <n v="104440"/>
    <d v="2014-08-08T00:00:00"/>
    <d v="1899-12-30T15:57:58"/>
    <x v="0"/>
    <x v="1"/>
    <x v="2"/>
    <x v="1"/>
    <x v="6602"/>
    <n v="1"/>
  </r>
  <r>
    <n v="966122"/>
    <d v="2014-08-27T00:00:00"/>
    <d v="1899-12-30T01:55:58"/>
    <x v="0"/>
    <x v="0"/>
    <x v="2"/>
    <x v="1"/>
    <x v="2802"/>
    <n v="1"/>
  </r>
  <r>
    <n v="390453"/>
    <d v="2014-08-27T00:00:00"/>
    <d v="1899-12-30T01:56:23"/>
    <x v="1"/>
    <x v="0"/>
    <x v="2"/>
    <x v="1"/>
    <x v="6603"/>
    <n v="0"/>
  </r>
  <r>
    <n v="596580"/>
    <d v="2014-08-11T00:00:00"/>
    <d v="1899-12-30T11:54:50"/>
    <x v="0"/>
    <x v="0"/>
    <x v="1"/>
    <x v="7"/>
    <x v="6604"/>
    <n v="1"/>
  </r>
  <r>
    <n v="381547"/>
    <d v="2014-08-15T00:00:00"/>
    <d v="1899-12-30T11:03:45"/>
    <x v="1"/>
    <x v="0"/>
    <x v="1"/>
    <x v="7"/>
    <x v="6605"/>
    <n v="0"/>
  </r>
  <r>
    <n v="300563"/>
    <d v="2014-08-27T00:00:00"/>
    <d v="1899-12-30T08:47:18"/>
    <x v="1"/>
    <x v="0"/>
    <x v="1"/>
    <x v="7"/>
    <x v="6606"/>
    <n v="0"/>
  </r>
  <r>
    <n v="511259"/>
    <d v="2014-07-14T00:00:00"/>
    <d v="1899-12-30T10:03:56"/>
    <x v="0"/>
    <x v="1"/>
    <x v="1"/>
    <x v="1"/>
    <x v="6607"/>
    <n v="1"/>
  </r>
  <r>
    <n v="302714"/>
    <d v="2014-08-04T00:00:00"/>
    <d v="1899-12-30T12:42:12"/>
    <x v="0"/>
    <x v="0"/>
    <x v="0"/>
    <x v="1"/>
    <x v="6608"/>
    <n v="1"/>
  </r>
  <r>
    <n v="583914"/>
    <d v="2014-07-04T00:00:00"/>
    <d v="1899-12-30T14:29:25"/>
    <x v="0"/>
    <x v="2"/>
    <x v="1"/>
    <x v="8"/>
    <x v="6609"/>
    <n v="1"/>
  </r>
  <r>
    <n v="834330"/>
    <d v="2014-07-03T00:00:00"/>
    <d v="1899-12-30T14:41:30"/>
    <x v="0"/>
    <x v="1"/>
    <x v="1"/>
    <x v="3"/>
    <x v="6610"/>
    <n v="1"/>
  </r>
  <r>
    <n v="106513"/>
    <d v="2014-07-08T00:00:00"/>
    <d v="1899-12-30T09:18:51"/>
    <x v="0"/>
    <x v="0"/>
    <x v="1"/>
    <x v="3"/>
    <x v="6611"/>
    <n v="1"/>
  </r>
  <r>
    <n v="658687"/>
    <d v="2014-07-20T00:00:00"/>
    <d v="1899-12-30T15:53:18"/>
    <x v="1"/>
    <x v="0"/>
    <x v="4"/>
    <x v="1"/>
    <x v="6612"/>
    <n v="0"/>
  </r>
  <r>
    <n v="391565"/>
    <d v="2014-07-20T00:00:00"/>
    <d v="1899-12-30T14:52:31"/>
    <x v="0"/>
    <x v="0"/>
    <x v="6"/>
    <x v="3"/>
    <x v="6613"/>
    <n v="1"/>
  </r>
  <r>
    <n v="367054"/>
    <d v="2014-07-20T00:00:00"/>
    <d v="1899-12-30T14:52:57"/>
    <x v="0"/>
    <x v="2"/>
    <x v="6"/>
    <x v="3"/>
    <x v="6614"/>
    <n v="1"/>
  </r>
  <r>
    <n v="778954"/>
    <d v="2014-07-30T00:00:00"/>
    <d v="1899-12-30T15:47:42"/>
    <x v="0"/>
    <x v="0"/>
    <x v="6"/>
    <x v="3"/>
    <x v="5185"/>
    <n v="1"/>
  </r>
  <r>
    <n v="36783"/>
    <d v="2014-08-09T00:00:00"/>
    <d v="1899-12-30T14:34:05"/>
    <x v="0"/>
    <x v="0"/>
    <x v="6"/>
    <x v="3"/>
    <x v="6615"/>
    <n v="1"/>
  </r>
  <r>
    <n v="37220"/>
    <d v="2014-08-02T00:00:00"/>
    <d v="1899-12-30T15:29:12"/>
    <x v="0"/>
    <x v="0"/>
    <x v="7"/>
    <x v="12"/>
    <x v="6616"/>
    <n v="1"/>
  </r>
  <r>
    <n v="28774"/>
    <d v="2014-06-24T00:00:00"/>
    <d v="1899-12-30T16:38:31"/>
    <x v="0"/>
    <x v="0"/>
    <x v="3"/>
    <x v="12"/>
    <x v="6617"/>
    <n v="1"/>
  </r>
  <r>
    <n v="975202"/>
    <d v="2014-06-24T00:00:00"/>
    <d v="1899-12-30T16:39:09"/>
    <x v="1"/>
    <x v="0"/>
    <x v="3"/>
    <x v="12"/>
    <x v="6618"/>
    <n v="0"/>
  </r>
  <r>
    <n v="370183"/>
    <d v="2014-06-24T00:00:00"/>
    <d v="1899-12-30T16:40:24"/>
    <x v="0"/>
    <x v="0"/>
    <x v="3"/>
    <x v="12"/>
    <x v="6619"/>
    <n v="1"/>
  </r>
  <r>
    <n v="844485"/>
    <d v="2014-06-25T00:00:00"/>
    <d v="1899-12-30T16:55:27"/>
    <x v="0"/>
    <x v="0"/>
    <x v="0"/>
    <x v="12"/>
    <x v="6620"/>
    <n v="1"/>
  </r>
  <r>
    <n v="901673"/>
    <d v="2014-08-01T00:00:00"/>
    <d v="1899-12-30T05:51:38"/>
    <x v="0"/>
    <x v="0"/>
    <x v="2"/>
    <x v="6"/>
    <x v="6621"/>
    <n v="1"/>
  </r>
  <r>
    <n v="251395"/>
    <d v="2014-08-20T00:00:00"/>
    <d v="1899-12-30T15:24:18"/>
    <x v="0"/>
    <x v="0"/>
    <x v="2"/>
    <x v="6"/>
    <x v="6622"/>
    <n v="1"/>
  </r>
  <r>
    <n v="916816"/>
    <d v="2014-08-20T00:00:00"/>
    <d v="1899-12-30T15:27:03"/>
    <x v="0"/>
    <x v="0"/>
    <x v="2"/>
    <x v="6"/>
    <x v="6623"/>
    <n v="1"/>
  </r>
  <r>
    <n v="70948"/>
    <d v="2014-08-26T00:00:00"/>
    <d v="1899-12-30T15:34:21"/>
    <x v="1"/>
    <x v="1"/>
    <x v="2"/>
    <x v="6"/>
    <x v="6624"/>
    <n v="0"/>
  </r>
  <r>
    <n v="180474"/>
    <d v="2014-08-26T00:00:00"/>
    <d v="1899-12-30T15:34:54"/>
    <x v="1"/>
    <x v="0"/>
    <x v="2"/>
    <x v="6"/>
    <x v="6625"/>
    <n v="0"/>
  </r>
  <r>
    <n v="709634"/>
    <d v="2014-07-05T00:00:00"/>
    <d v="1899-12-30T09:08:15"/>
    <x v="0"/>
    <x v="0"/>
    <x v="0"/>
    <x v="1"/>
    <x v="6626"/>
    <n v="1"/>
  </r>
  <r>
    <n v="41870"/>
    <d v="2014-07-05T00:00:00"/>
    <d v="1899-12-30T09:08:43"/>
    <x v="0"/>
    <x v="0"/>
    <x v="0"/>
    <x v="1"/>
    <x v="6627"/>
    <n v="1"/>
  </r>
  <r>
    <n v="399763"/>
    <d v="2014-07-05T00:00:00"/>
    <d v="1899-12-30T09:08:16"/>
    <x v="0"/>
    <x v="2"/>
    <x v="0"/>
    <x v="1"/>
    <x v="6628"/>
    <n v="1"/>
  </r>
  <r>
    <n v="160009"/>
    <d v="2014-07-05T00:00:00"/>
    <d v="1899-12-30T09:09:26"/>
    <x v="0"/>
    <x v="2"/>
    <x v="0"/>
    <x v="1"/>
    <x v="6629"/>
    <n v="1"/>
  </r>
  <r>
    <n v="389491"/>
    <d v="2014-08-01T00:00:00"/>
    <d v="1899-12-30T08:13:25"/>
    <x v="0"/>
    <x v="1"/>
    <x v="0"/>
    <x v="1"/>
    <x v="6630"/>
    <n v="1"/>
  </r>
  <r>
    <n v="224082"/>
    <d v="2014-08-01T00:00:00"/>
    <d v="1899-12-30T08:13:10"/>
    <x v="1"/>
    <x v="2"/>
    <x v="0"/>
    <x v="1"/>
    <x v="6631"/>
    <n v="0"/>
  </r>
  <r>
    <n v="446050"/>
    <d v="2014-06-29T00:00:00"/>
    <d v="1899-12-30T02:40:19"/>
    <x v="0"/>
    <x v="0"/>
    <x v="1"/>
    <x v="1"/>
    <x v="6632"/>
    <n v="1"/>
  </r>
  <r>
    <n v="923276"/>
    <d v="2014-06-29T00:00:00"/>
    <d v="1899-12-30T02:40:44"/>
    <x v="1"/>
    <x v="0"/>
    <x v="1"/>
    <x v="1"/>
    <x v="6633"/>
    <n v="0"/>
  </r>
  <r>
    <n v="516729"/>
    <d v="2014-07-31T00:00:00"/>
    <d v="1899-12-30T14:17:12"/>
    <x v="1"/>
    <x v="1"/>
    <x v="1"/>
    <x v="1"/>
    <x v="6634"/>
    <n v="0"/>
  </r>
  <r>
    <n v="109740"/>
    <d v="2014-07-31T00:00:00"/>
    <d v="1899-12-30T14:17:01"/>
    <x v="0"/>
    <x v="2"/>
    <x v="1"/>
    <x v="1"/>
    <x v="6635"/>
    <n v="1"/>
  </r>
  <r>
    <n v="854593"/>
    <d v="2014-08-11T00:00:00"/>
    <d v="1899-12-30T16:25:42"/>
    <x v="0"/>
    <x v="0"/>
    <x v="0"/>
    <x v="12"/>
    <x v="6636"/>
    <n v="1"/>
  </r>
  <r>
    <n v="782480"/>
    <d v="2014-08-11T00:00:00"/>
    <d v="1899-12-30T16:26:39"/>
    <x v="0"/>
    <x v="1"/>
    <x v="0"/>
    <x v="12"/>
    <x v="6637"/>
    <n v="1"/>
  </r>
  <r>
    <n v="892720"/>
    <d v="2014-08-14T00:00:00"/>
    <d v="1899-12-30T10:03:53"/>
    <x v="0"/>
    <x v="1"/>
    <x v="0"/>
    <x v="12"/>
    <x v="6638"/>
    <n v="1"/>
  </r>
  <r>
    <n v="103929"/>
    <d v="2014-08-14T00:00:00"/>
    <d v="1899-12-30T10:04:51"/>
    <x v="0"/>
    <x v="0"/>
    <x v="0"/>
    <x v="12"/>
    <x v="6639"/>
    <n v="1"/>
  </r>
  <r>
    <n v="988971"/>
    <d v="2014-08-27T00:00:00"/>
    <d v="1899-12-30T08:08:57"/>
    <x v="0"/>
    <x v="0"/>
    <x v="0"/>
    <x v="12"/>
    <x v="6640"/>
    <n v="1"/>
  </r>
  <r>
    <n v="986841"/>
    <d v="2014-08-27T00:00:00"/>
    <d v="1899-12-30T08:13:25"/>
    <x v="0"/>
    <x v="0"/>
    <x v="0"/>
    <x v="12"/>
    <x v="6641"/>
    <n v="1"/>
  </r>
  <r>
    <n v="643645"/>
    <d v="2014-08-27T00:00:00"/>
    <d v="1899-12-30T08:14:22"/>
    <x v="0"/>
    <x v="1"/>
    <x v="0"/>
    <x v="12"/>
    <x v="6642"/>
    <n v="1"/>
  </r>
  <r>
    <n v="627369"/>
    <d v="2014-07-01T00:00:00"/>
    <d v="1899-12-30T09:01:59"/>
    <x v="0"/>
    <x v="0"/>
    <x v="1"/>
    <x v="12"/>
    <x v="6643"/>
    <n v="1"/>
  </r>
  <r>
    <n v="542505"/>
    <d v="2014-07-08T00:00:00"/>
    <d v="1899-12-30T16:35:18"/>
    <x v="1"/>
    <x v="0"/>
    <x v="1"/>
    <x v="12"/>
    <x v="6644"/>
    <n v="0"/>
  </r>
  <r>
    <n v="432171"/>
    <d v="2014-07-08T00:00:00"/>
    <d v="1899-12-30T16:35:57"/>
    <x v="0"/>
    <x v="1"/>
    <x v="1"/>
    <x v="12"/>
    <x v="6645"/>
    <n v="1"/>
  </r>
  <r>
    <n v="590874"/>
    <d v="2014-07-10T00:00:00"/>
    <d v="1899-12-30T11:34:16"/>
    <x v="0"/>
    <x v="0"/>
    <x v="1"/>
    <x v="12"/>
    <x v="6646"/>
    <n v="1"/>
  </r>
  <r>
    <n v="557914"/>
    <d v="2014-07-10T00:00:00"/>
    <d v="1899-12-30T11:34:49"/>
    <x v="0"/>
    <x v="0"/>
    <x v="1"/>
    <x v="12"/>
    <x v="6647"/>
    <n v="1"/>
  </r>
  <r>
    <n v="571257"/>
    <d v="2014-08-09T00:00:00"/>
    <d v="1899-12-30T16:32:31"/>
    <x v="0"/>
    <x v="0"/>
    <x v="0"/>
    <x v="12"/>
    <x v="6648"/>
    <n v="1"/>
  </r>
  <r>
    <n v="380883"/>
    <d v="2014-08-22T00:00:00"/>
    <d v="1899-12-30T14:58:20"/>
    <x v="0"/>
    <x v="0"/>
    <x v="1"/>
    <x v="12"/>
    <x v="6649"/>
    <n v="1"/>
  </r>
  <r>
    <n v="879272"/>
    <d v="2014-08-22T00:00:00"/>
    <d v="1899-12-30T14:59:10"/>
    <x v="0"/>
    <x v="0"/>
    <x v="1"/>
    <x v="12"/>
    <x v="6650"/>
    <n v="1"/>
  </r>
  <r>
    <n v="196609"/>
    <d v="2014-08-25T00:00:00"/>
    <d v="1899-12-30T14:05:05"/>
    <x v="0"/>
    <x v="0"/>
    <x v="1"/>
    <x v="12"/>
    <x v="6651"/>
    <n v="1"/>
  </r>
  <r>
    <n v="459991"/>
    <d v="2014-08-25T00:00:00"/>
    <d v="1899-12-30T14:06:14"/>
    <x v="0"/>
    <x v="0"/>
    <x v="1"/>
    <x v="12"/>
    <x v="105"/>
    <n v="1"/>
  </r>
  <r>
    <n v="491218"/>
    <d v="2014-08-25T00:00:00"/>
    <d v="1899-12-30T14:08:39"/>
    <x v="0"/>
    <x v="0"/>
    <x v="1"/>
    <x v="12"/>
    <x v="6652"/>
    <n v="1"/>
  </r>
  <r>
    <n v="227300"/>
    <d v="2014-08-25T00:00:00"/>
    <d v="1899-12-30T14:09:16"/>
    <x v="0"/>
    <x v="1"/>
    <x v="1"/>
    <x v="12"/>
    <x v="6653"/>
    <n v="1"/>
  </r>
  <r>
    <n v="441525"/>
    <d v="2014-08-26T00:00:00"/>
    <d v="1899-12-30T12:19:20"/>
    <x v="0"/>
    <x v="0"/>
    <x v="1"/>
    <x v="12"/>
    <x v="6654"/>
    <n v="1"/>
  </r>
  <r>
    <n v="708756"/>
    <d v="2014-08-29T00:00:00"/>
    <d v="1899-12-30T09:33:06"/>
    <x v="0"/>
    <x v="1"/>
    <x v="1"/>
    <x v="12"/>
    <x v="6655"/>
    <n v="1"/>
  </r>
  <r>
    <n v="690264"/>
    <d v="2014-08-29T00:00:00"/>
    <d v="1899-12-30T09:34:31"/>
    <x v="0"/>
    <x v="0"/>
    <x v="1"/>
    <x v="12"/>
    <x v="6656"/>
    <n v="1"/>
  </r>
  <r>
    <n v="141200"/>
    <d v="2014-07-15T00:00:00"/>
    <d v="1899-12-30T09:28:04"/>
    <x v="0"/>
    <x v="1"/>
    <x v="4"/>
    <x v="1"/>
    <x v="6657"/>
    <n v="1"/>
  </r>
  <r>
    <n v="480305"/>
    <d v="2014-07-07T00:00:00"/>
    <d v="1899-12-30T08:19:46"/>
    <x v="0"/>
    <x v="1"/>
    <x v="0"/>
    <x v="3"/>
    <x v="6658"/>
    <n v="1"/>
  </r>
  <r>
    <n v="936835"/>
    <d v="2014-07-04T00:00:00"/>
    <d v="1899-12-30T18:01:05"/>
    <x v="0"/>
    <x v="0"/>
    <x v="0"/>
    <x v="7"/>
    <x v="6659"/>
    <n v="1"/>
  </r>
  <r>
    <n v="564902"/>
    <d v="2014-07-24T00:00:00"/>
    <d v="1899-12-30T09:57:09"/>
    <x v="1"/>
    <x v="1"/>
    <x v="2"/>
    <x v="1"/>
    <x v="6660"/>
    <n v="0"/>
  </r>
  <r>
    <n v="936518"/>
    <d v="2014-07-26T00:00:00"/>
    <d v="1899-12-30T12:34:41"/>
    <x v="0"/>
    <x v="0"/>
    <x v="2"/>
    <x v="1"/>
    <x v="6661"/>
    <n v="1"/>
  </r>
  <r>
    <n v="547868"/>
    <d v="2014-07-26T00:00:00"/>
    <d v="1899-12-30T12:38:34"/>
    <x v="0"/>
    <x v="1"/>
    <x v="2"/>
    <x v="1"/>
    <x v="6662"/>
    <n v="1"/>
  </r>
  <r>
    <n v="623648"/>
    <d v="2014-07-30T00:00:00"/>
    <d v="1899-12-30T16:38:50"/>
    <x v="0"/>
    <x v="0"/>
    <x v="2"/>
    <x v="1"/>
    <x v="6663"/>
    <n v="1"/>
  </r>
  <r>
    <n v="778393"/>
    <d v="2014-08-06T00:00:00"/>
    <d v="1899-12-30T10:55:33"/>
    <x v="0"/>
    <x v="0"/>
    <x v="2"/>
    <x v="1"/>
    <x v="6411"/>
    <n v="1"/>
  </r>
  <r>
    <n v="303469"/>
    <d v="2014-08-07T00:00:00"/>
    <d v="1899-12-30T17:33:54"/>
    <x v="0"/>
    <x v="0"/>
    <x v="2"/>
    <x v="1"/>
    <x v="6664"/>
    <n v="1"/>
  </r>
  <r>
    <n v="222628"/>
    <d v="2014-08-05T00:00:00"/>
    <d v="1899-12-30T11:28:30"/>
    <x v="0"/>
    <x v="0"/>
    <x v="0"/>
    <x v="12"/>
    <x v="6665"/>
    <n v="1"/>
  </r>
  <r>
    <n v="587367"/>
    <d v="2014-08-05T00:00:00"/>
    <d v="1899-12-30T11:29:53"/>
    <x v="0"/>
    <x v="0"/>
    <x v="0"/>
    <x v="12"/>
    <x v="6666"/>
    <n v="1"/>
  </r>
  <r>
    <n v="953264"/>
    <d v="2014-08-05T00:00:00"/>
    <d v="1899-12-30T11:31:15"/>
    <x v="0"/>
    <x v="1"/>
    <x v="0"/>
    <x v="12"/>
    <x v="6667"/>
    <n v="1"/>
  </r>
  <r>
    <n v="503813"/>
    <d v="2014-08-05T00:00:00"/>
    <d v="1899-12-30T11:35:37"/>
    <x v="0"/>
    <x v="1"/>
    <x v="0"/>
    <x v="12"/>
    <x v="6668"/>
    <n v="1"/>
  </r>
  <r>
    <n v="827357"/>
    <d v="2014-08-06T00:00:00"/>
    <d v="1899-12-30T09:36:33"/>
    <x v="0"/>
    <x v="0"/>
    <x v="0"/>
    <x v="12"/>
    <x v="6669"/>
    <n v="1"/>
  </r>
  <r>
    <n v="872463"/>
    <d v="2014-08-06T00:00:00"/>
    <d v="1899-12-30T09:39:49"/>
    <x v="0"/>
    <x v="0"/>
    <x v="0"/>
    <x v="12"/>
    <x v="6670"/>
    <n v="1"/>
  </r>
  <r>
    <n v="818087"/>
    <d v="2014-08-06T00:00:00"/>
    <d v="1899-12-30T12:33:28"/>
    <x v="0"/>
    <x v="0"/>
    <x v="0"/>
    <x v="12"/>
    <x v="6671"/>
    <n v="1"/>
  </r>
  <r>
    <n v="947254"/>
    <d v="2014-08-06T00:00:00"/>
    <d v="1899-12-30T12:35:59"/>
    <x v="1"/>
    <x v="0"/>
    <x v="0"/>
    <x v="12"/>
    <x v="6672"/>
    <n v="0"/>
  </r>
  <r>
    <n v="700240"/>
    <d v="2014-08-07T00:00:00"/>
    <d v="1899-12-30T12:02:04"/>
    <x v="0"/>
    <x v="1"/>
    <x v="0"/>
    <x v="0"/>
    <x v="6673"/>
    <n v="1"/>
  </r>
  <r>
    <n v="729811"/>
    <d v="2014-08-07T00:00:00"/>
    <d v="1899-12-30T12:03:01"/>
    <x v="0"/>
    <x v="1"/>
    <x v="0"/>
    <x v="0"/>
    <x v="6674"/>
    <n v="1"/>
  </r>
  <r>
    <n v="869541"/>
    <d v="2014-08-31T00:00:00"/>
    <d v="1899-12-30T09:41:32"/>
    <x v="0"/>
    <x v="0"/>
    <x v="0"/>
    <x v="0"/>
    <x v="6675"/>
    <n v="1"/>
  </r>
  <r>
    <n v="888534"/>
    <d v="2014-08-31T00:00:00"/>
    <d v="1899-12-30T09:42:43"/>
    <x v="0"/>
    <x v="0"/>
    <x v="0"/>
    <x v="0"/>
    <x v="6676"/>
    <n v="1"/>
  </r>
  <r>
    <n v="731112"/>
    <d v="2014-07-28T00:00:00"/>
    <d v="1899-12-30T12:23:56"/>
    <x v="0"/>
    <x v="0"/>
    <x v="7"/>
    <x v="12"/>
    <x v="6677"/>
    <n v="1"/>
  </r>
  <r>
    <n v="996481"/>
    <d v="2014-06-30T00:00:00"/>
    <d v="1899-12-30T09:40:24"/>
    <x v="0"/>
    <x v="0"/>
    <x v="1"/>
    <x v="3"/>
    <x v="6678"/>
    <n v="1"/>
  </r>
  <r>
    <n v="994291"/>
    <d v="2014-07-12T00:00:00"/>
    <d v="1899-12-30T15:15:51"/>
    <x v="1"/>
    <x v="1"/>
    <x v="1"/>
    <x v="7"/>
    <x v="6679"/>
    <n v="0"/>
  </r>
  <r>
    <n v="834463"/>
    <d v="2014-07-12T00:00:00"/>
    <d v="1899-12-30T15:18:24"/>
    <x v="0"/>
    <x v="0"/>
    <x v="1"/>
    <x v="7"/>
    <x v="6680"/>
    <n v="1"/>
  </r>
  <r>
    <n v="692268"/>
    <d v="2014-07-12T00:00:00"/>
    <d v="1899-12-30T15:20:41"/>
    <x v="0"/>
    <x v="0"/>
    <x v="1"/>
    <x v="7"/>
    <x v="861"/>
    <n v="1"/>
  </r>
  <r>
    <n v="624206"/>
    <d v="2014-07-18T00:00:00"/>
    <d v="1899-12-30T11:40:38"/>
    <x v="0"/>
    <x v="0"/>
    <x v="1"/>
    <x v="7"/>
    <x v="6681"/>
    <n v="1"/>
  </r>
  <r>
    <n v="605602"/>
    <d v="2014-07-18T00:00:00"/>
    <d v="1899-12-30T11:41:04"/>
    <x v="0"/>
    <x v="1"/>
    <x v="1"/>
    <x v="7"/>
    <x v="6682"/>
    <n v="1"/>
  </r>
  <r>
    <n v="259302"/>
    <d v="2014-08-18T00:00:00"/>
    <d v="1899-12-30T18:12:40"/>
    <x v="0"/>
    <x v="0"/>
    <x v="0"/>
    <x v="5"/>
    <x v="6683"/>
    <n v="1"/>
  </r>
  <r>
    <n v="518804"/>
    <d v="2014-08-18T00:00:00"/>
    <d v="1899-12-30T18:14:09"/>
    <x v="0"/>
    <x v="1"/>
    <x v="0"/>
    <x v="5"/>
    <x v="6684"/>
    <n v="1"/>
  </r>
  <r>
    <n v="513910"/>
    <d v="2014-08-30T00:00:00"/>
    <d v="1899-12-30T11:06:26"/>
    <x v="0"/>
    <x v="1"/>
    <x v="0"/>
    <x v="5"/>
    <x v="6685"/>
    <n v="1"/>
  </r>
  <r>
    <n v="258883"/>
    <d v="2014-08-30T00:00:00"/>
    <d v="1899-12-30T11:07:17"/>
    <x v="0"/>
    <x v="0"/>
    <x v="0"/>
    <x v="5"/>
    <x v="6686"/>
    <n v="1"/>
  </r>
  <r>
    <n v="770083"/>
    <d v="2014-08-18T00:00:00"/>
    <d v="1899-12-30T10:45:54"/>
    <x v="0"/>
    <x v="0"/>
    <x v="0"/>
    <x v="5"/>
    <x v="6687"/>
    <n v="1"/>
  </r>
  <r>
    <n v="354254"/>
    <d v="2014-08-05T00:00:00"/>
    <d v="1899-12-30T19:52:31"/>
    <x v="0"/>
    <x v="1"/>
    <x v="1"/>
    <x v="5"/>
    <x v="6688"/>
    <n v="1"/>
  </r>
  <r>
    <n v="197526"/>
    <d v="2014-08-05T00:00:00"/>
    <d v="1899-12-30T19:55:53"/>
    <x v="0"/>
    <x v="0"/>
    <x v="1"/>
    <x v="5"/>
    <x v="6689"/>
    <n v="1"/>
  </r>
  <r>
    <n v="970063"/>
    <d v="2014-07-24T00:00:00"/>
    <d v="1899-12-30T09:07:57"/>
    <x v="0"/>
    <x v="1"/>
    <x v="2"/>
    <x v="12"/>
    <x v="6690"/>
    <n v="1"/>
  </r>
  <r>
    <n v="420472"/>
    <d v="2014-07-14T00:00:00"/>
    <d v="1899-12-30T10:31:23"/>
    <x v="0"/>
    <x v="1"/>
    <x v="0"/>
    <x v="0"/>
    <x v="6691"/>
    <n v="1"/>
  </r>
  <r>
    <n v="296313"/>
    <d v="2014-08-04T00:00:00"/>
    <d v="1899-12-30T10:29:27"/>
    <x v="1"/>
    <x v="2"/>
    <x v="1"/>
    <x v="1"/>
    <x v="6692"/>
    <n v="0"/>
  </r>
  <r>
    <n v="281083"/>
    <d v="2014-08-18T00:00:00"/>
    <d v="1899-12-30T07:44:59"/>
    <x v="0"/>
    <x v="2"/>
    <x v="1"/>
    <x v="1"/>
    <x v="6693"/>
    <n v="1"/>
  </r>
  <r>
    <n v="96008"/>
    <d v="2014-08-29T00:00:00"/>
    <d v="1899-12-30T11:59:45"/>
    <x v="0"/>
    <x v="0"/>
    <x v="1"/>
    <x v="1"/>
    <x v="6694"/>
    <n v="1"/>
  </r>
  <r>
    <n v="525370"/>
    <d v="2014-08-07T00:00:00"/>
    <d v="1899-12-30T18:45:40"/>
    <x v="0"/>
    <x v="0"/>
    <x v="0"/>
    <x v="1"/>
    <x v="6695"/>
    <n v="1"/>
  </r>
  <r>
    <n v="432491"/>
    <d v="2014-08-15T00:00:00"/>
    <d v="1899-12-30T18:21:17"/>
    <x v="0"/>
    <x v="1"/>
    <x v="1"/>
    <x v="12"/>
    <x v="6696"/>
    <n v="1"/>
  </r>
  <r>
    <n v="847900"/>
    <d v="2014-08-15T00:00:00"/>
    <d v="1899-12-30T18:24:51"/>
    <x v="0"/>
    <x v="1"/>
    <x v="1"/>
    <x v="12"/>
    <x v="6697"/>
    <n v="1"/>
  </r>
  <r>
    <n v="705521"/>
    <d v="2014-07-06T00:00:00"/>
    <d v="1899-12-30T03:02:31"/>
    <x v="0"/>
    <x v="0"/>
    <x v="1"/>
    <x v="6"/>
    <x v="6698"/>
    <n v="1"/>
  </r>
  <r>
    <n v="321114"/>
    <d v="2014-07-09T00:00:00"/>
    <d v="1899-12-30T14:06:56"/>
    <x v="0"/>
    <x v="1"/>
    <x v="1"/>
    <x v="6"/>
    <x v="6699"/>
    <n v="1"/>
  </r>
  <r>
    <n v="840754"/>
    <d v="2014-07-11T00:00:00"/>
    <d v="1899-12-30T12:56:22"/>
    <x v="1"/>
    <x v="1"/>
    <x v="1"/>
    <x v="12"/>
    <x v="6700"/>
    <n v="0"/>
  </r>
  <r>
    <n v="628000"/>
    <d v="2014-08-05T00:00:00"/>
    <d v="1899-12-30T16:13:35"/>
    <x v="0"/>
    <x v="1"/>
    <x v="1"/>
    <x v="6"/>
    <x v="6701"/>
    <n v="1"/>
  </r>
  <r>
    <n v="116270"/>
    <d v="2014-08-05T00:00:00"/>
    <d v="1899-12-30T16:19:32"/>
    <x v="0"/>
    <x v="1"/>
    <x v="1"/>
    <x v="6"/>
    <x v="6702"/>
    <n v="1"/>
  </r>
  <r>
    <n v="600109"/>
    <d v="2014-08-05T00:00:00"/>
    <d v="1899-12-30T16:14:41"/>
    <x v="0"/>
    <x v="1"/>
    <x v="1"/>
    <x v="6"/>
    <x v="6703"/>
    <n v="1"/>
  </r>
  <r>
    <n v="375215"/>
    <d v="2014-08-05T00:00:00"/>
    <d v="1899-12-30T16:19:01"/>
    <x v="0"/>
    <x v="1"/>
    <x v="1"/>
    <x v="6"/>
    <x v="6704"/>
    <n v="1"/>
  </r>
  <r>
    <n v="110630"/>
    <d v="2014-08-26T00:00:00"/>
    <d v="1899-12-30T13:44:27"/>
    <x v="0"/>
    <x v="0"/>
    <x v="2"/>
    <x v="6"/>
    <x v="6705"/>
    <n v="1"/>
  </r>
  <r>
    <n v="524621"/>
    <d v="2014-08-13T00:00:00"/>
    <d v="1899-12-30T07:49:21"/>
    <x v="0"/>
    <x v="1"/>
    <x v="4"/>
    <x v="1"/>
    <x v="6706"/>
    <n v="1"/>
  </r>
  <r>
    <n v="474253"/>
    <d v="2014-08-13T00:00:00"/>
    <d v="1899-12-30T07:50:21"/>
    <x v="1"/>
    <x v="0"/>
    <x v="4"/>
    <x v="1"/>
    <x v="6707"/>
    <n v="0"/>
  </r>
  <r>
    <n v="865378"/>
    <d v="2014-08-08T00:00:00"/>
    <d v="1899-12-30T08:58:49"/>
    <x v="0"/>
    <x v="0"/>
    <x v="1"/>
    <x v="1"/>
    <x v="6708"/>
    <n v="1"/>
  </r>
  <r>
    <n v="146265"/>
    <d v="2014-08-08T00:00:00"/>
    <d v="1899-12-30T08:59:35"/>
    <x v="0"/>
    <x v="1"/>
    <x v="1"/>
    <x v="1"/>
    <x v="6709"/>
    <n v="1"/>
  </r>
  <r>
    <n v="208615"/>
    <d v="2014-08-08T00:00:00"/>
    <d v="1899-12-30T08:59:29"/>
    <x v="0"/>
    <x v="1"/>
    <x v="1"/>
    <x v="1"/>
    <x v="6710"/>
    <n v="1"/>
  </r>
  <r>
    <n v="204048"/>
    <d v="2014-08-08T00:00:00"/>
    <d v="1899-12-30T09:00:46"/>
    <x v="0"/>
    <x v="1"/>
    <x v="1"/>
    <x v="1"/>
    <x v="6711"/>
    <n v="1"/>
  </r>
  <r>
    <n v="221640"/>
    <d v="2014-07-08T00:00:00"/>
    <d v="1899-12-30T00:17:21"/>
    <x v="0"/>
    <x v="0"/>
    <x v="5"/>
    <x v="3"/>
    <x v="710"/>
    <n v="1"/>
  </r>
  <r>
    <n v="28726"/>
    <d v="2014-07-08T00:00:00"/>
    <d v="1899-12-30T05:24:54"/>
    <x v="0"/>
    <x v="0"/>
    <x v="5"/>
    <x v="3"/>
    <x v="6712"/>
    <n v="1"/>
  </r>
  <r>
    <n v="56705"/>
    <d v="2014-07-08T00:00:00"/>
    <d v="1899-12-30T05:26:21"/>
    <x v="0"/>
    <x v="1"/>
    <x v="5"/>
    <x v="3"/>
    <x v="6713"/>
    <n v="1"/>
  </r>
  <r>
    <n v="765479"/>
    <d v="2014-07-10T00:00:00"/>
    <d v="1899-12-30T18:35:42"/>
    <x v="0"/>
    <x v="1"/>
    <x v="5"/>
    <x v="3"/>
    <x v="6714"/>
    <n v="1"/>
  </r>
  <r>
    <n v="934412"/>
    <d v="2014-07-10T00:00:00"/>
    <d v="1899-12-30T18:36:33"/>
    <x v="0"/>
    <x v="0"/>
    <x v="5"/>
    <x v="3"/>
    <x v="6715"/>
    <n v="1"/>
  </r>
  <r>
    <n v="93376"/>
    <d v="2014-07-10T00:00:00"/>
    <d v="1899-12-30T18:39:28"/>
    <x v="0"/>
    <x v="1"/>
    <x v="5"/>
    <x v="3"/>
    <x v="6716"/>
    <n v="1"/>
  </r>
  <r>
    <n v="712244"/>
    <d v="2014-08-04T00:00:00"/>
    <d v="1899-12-30T12:21:08"/>
    <x v="0"/>
    <x v="1"/>
    <x v="0"/>
    <x v="12"/>
    <x v="6717"/>
    <n v="1"/>
  </r>
  <r>
    <n v="805007"/>
    <d v="2014-08-04T00:00:00"/>
    <d v="1899-12-30T12:21:45"/>
    <x v="0"/>
    <x v="1"/>
    <x v="0"/>
    <x v="12"/>
    <x v="6718"/>
    <n v="1"/>
  </r>
  <r>
    <n v="248001"/>
    <d v="2014-07-28T00:00:00"/>
    <d v="1899-12-30T07:00:20"/>
    <x v="0"/>
    <x v="0"/>
    <x v="6"/>
    <x v="3"/>
    <x v="6719"/>
    <n v="1"/>
  </r>
  <r>
    <n v="78170"/>
    <d v="2014-07-28T00:00:00"/>
    <d v="1899-12-30T07:01:39"/>
    <x v="0"/>
    <x v="0"/>
    <x v="6"/>
    <x v="3"/>
    <x v="6720"/>
    <n v="1"/>
  </r>
  <r>
    <n v="660766"/>
    <d v="2014-07-28T00:00:00"/>
    <d v="1899-12-30T07:03:14"/>
    <x v="0"/>
    <x v="1"/>
    <x v="6"/>
    <x v="3"/>
    <x v="6721"/>
    <n v="1"/>
  </r>
  <r>
    <n v="763855"/>
    <d v="2014-08-21T00:00:00"/>
    <d v="1899-12-30T04:55:56"/>
    <x v="0"/>
    <x v="1"/>
    <x v="4"/>
    <x v="12"/>
    <x v="6722"/>
    <n v="1"/>
  </r>
  <r>
    <n v="878494"/>
    <d v="2014-07-09T00:00:00"/>
    <d v="1899-12-30T08:05:41"/>
    <x v="0"/>
    <x v="0"/>
    <x v="2"/>
    <x v="8"/>
    <x v="6723"/>
    <n v="1"/>
  </r>
  <r>
    <n v="71115"/>
    <d v="2014-07-09T00:00:00"/>
    <d v="1899-12-30T08:07:05"/>
    <x v="0"/>
    <x v="0"/>
    <x v="2"/>
    <x v="8"/>
    <x v="6724"/>
    <n v="1"/>
  </r>
  <r>
    <n v="127367"/>
    <d v="2014-08-01T00:00:00"/>
    <d v="1899-12-30T14:41:43"/>
    <x v="0"/>
    <x v="1"/>
    <x v="2"/>
    <x v="6"/>
    <x v="6725"/>
    <n v="1"/>
  </r>
  <r>
    <n v="889557"/>
    <d v="2014-08-07T00:00:00"/>
    <d v="1899-12-30T14:10:44"/>
    <x v="0"/>
    <x v="0"/>
    <x v="2"/>
    <x v="6"/>
    <x v="6726"/>
    <n v="1"/>
  </r>
  <r>
    <n v="172491"/>
    <d v="2014-08-07T00:00:00"/>
    <d v="1899-12-30T14:13:23"/>
    <x v="0"/>
    <x v="0"/>
    <x v="2"/>
    <x v="6"/>
    <x v="6727"/>
    <n v="1"/>
  </r>
  <r>
    <n v="697705"/>
    <d v="2014-08-14T00:00:00"/>
    <d v="1899-12-30T14:02:11"/>
    <x v="0"/>
    <x v="1"/>
    <x v="2"/>
    <x v="6"/>
    <x v="6728"/>
    <n v="1"/>
  </r>
  <r>
    <n v="378642"/>
    <d v="2014-08-14T00:00:00"/>
    <d v="1899-12-30T14:02:36"/>
    <x v="0"/>
    <x v="1"/>
    <x v="2"/>
    <x v="6"/>
    <x v="6729"/>
    <n v="1"/>
  </r>
  <r>
    <n v="595032"/>
    <d v="2014-08-25T00:00:00"/>
    <d v="1899-12-30T13:35:16"/>
    <x v="0"/>
    <x v="1"/>
    <x v="2"/>
    <x v="6"/>
    <x v="6730"/>
    <n v="1"/>
  </r>
  <r>
    <n v="659404"/>
    <d v="2014-08-25T00:00:00"/>
    <d v="1899-12-30T13:36:42"/>
    <x v="0"/>
    <x v="1"/>
    <x v="2"/>
    <x v="6"/>
    <x v="6731"/>
    <n v="1"/>
  </r>
  <r>
    <n v="502782"/>
    <d v="2014-08-25T00:00:00"/>
    <d v="1899-12-30T13:39:12"/>
    <x v="0"/>
    <x v="0"/>
    <x v="2"/>
    <x v="6"/>
    <x v="6732"/>
    <n v="1"/>
  </r>
  <r>
    <n v="67400"/>
    <d v="2014-08-25T00:00:00"/>
    <d v="1899-12-30T13:40:08"/>
    <x v="0"/>
    <x v="1"/>
    <x v="2"/>
    <x v="6"/>
    <x v="6733"/>
    <n v="1"/>
  </r>
  <r>
    <n v="460072"/>
    <d v="2014-08-29T00:00:00"/>
    <d v="1899-12-30T12:40:09"/>
    <x v="0"/>
    <x v="0"/>
    <x v="2"/>
    <x v="6"/>
    <x v="1992"/>
    <n v="1"/>
  </r>
  <r>
    <n v="661750"/>
    <d v="2014-08-29T00:00:00"/>
    <d v="1899-12-30T12:40:29"/>
    <x v="0"/>
    <x v="0"/>
    <x v="2"/>
    <x v="6"/>
    <x v="6734"/>
    <n v="1"/>
  </r>
  <r>
    <n v="352604"/>
    <d v="2014-08-14T00:00:00"/>
    <d v="1899-12-30T15:54:26"/>
    <x v="0"/>
    <x v="0"/>
    <x v="1"/>
    <x v="3"/>
    <x v="6735"/>
    <n v="1"/>
  </r>
  <r>
    <n v="889932"/>
    <d v="2014-08-19T00:00:00"/>
    <d v="1899-12-30T10:37:35"/>
    <x v="0"/>
    <x v="0"/>
    <x v="1"/>
    <x v="3"/>
    <x v="6736"/>
    <n v="1"/>
  </r>
  <r>
    <n v="873565"/>
    <d v="2014-08-19T00:00:00"/>
    <d v="1899-12-30T10:39:27"/>
    <x v="0"/>
    <x v="0"/>
    <x v="1"/>
    <x v="3"/>
    <x v="6737"/>
    <n v="1"/>
  </r>
  <r>
    <n v="189409"/>
    <d v="2014-08-19T00:00:00"/>
    <d v="1899-12-30T19:32:56"/>
    <x v="0"/>
    <x v="2"/>
    <x v="1"/>
    <x v="3"/>
    <x v="6738"/>
    <n v="1"/>
  </r>
  <r>
    <n v="957003"/>
    <d v="2014-08-20T00:00:00"/>
    <d v="1899-12-30T13:21:00"/>
    <x v="0"/>
    <x v="0"/>
    <x v="1"/>
    <x v="1"/>
    <x v="6739"/>
    <n v="1"/>
  </r>
  <r>
    <n v="704154"/>
    <d v="2014-08-21T00:00:00"/>
    <d v="1899-12-30T13:05:40"/>
    <x v="0"/>
    <x v="0"/>
    <x v="1"/>
    <x v="3"/>
    <x v="6740"/>
    <n v="1"/>
  </r>
  <r>
    <n v="900879"/>
    <d v="2014-08-21T00:00:00"/>
    <d v="1899-12-30T13:05:56"/>
    <x v="1"/>
    <x v="1"/>
    <x v="1"/>
    <x v="3"/>
    <x v="6741"/>
    <n v="0"/>
  </r>
  <r>
    <n v="371437"/>
    <d v="2014-08-10T00:00:00"/>
    <d v="1899-12-30T18:50:01"/>
    <x v="0"/>
    <x v="0"/>
    <x v="1"/>
    <x v="7"/>
    <x v="6742"/>
    <n v="1"/>
  </r>
  <r>
    <n v="850640"/>
    <d v="2014-08-22T00:00:00"/>
    <d v="1899-12-30T14:45:40"/>
    <x v="0"/>
    <x v="0"/>
    <x v="0"/>
    <x v="7"/>
    <x v="2818"/>
    <n v="1"/>
  </r>
  <r>
    <n v="594085"/>
    <d v="2014-08-30T00:00:00"/>
    <d v="1899-12-30T15:46:02"/>
    <x v="0"/>
    <x v="1"/>
    <x v="0"/>
    <x v="7"/>
    <x v="6743"/>
    <n v="1"/>
  </r>
  <r>
    <n v="960222"/>
    <d v="2014-08-30T00:00:00"/>
    <d v="1899-12-30T15:49:23"/>
    <x v="0"/>
    <x v="1"/>
    <x v="0"/>
    <x v="7"/>
    <x v="6744"/>
    <n v="1"/>
  </r>
  <r>
    <n v="827628"/>
    <d v="2014-08-30T00:00:00"/>
    <d v="1899-12-30T15:51:36"/>
    <x v="0"/>
    <x v="1"/>
    <x v="0"/>
    <x v="7"/>
    <x v="6745"/>
    <n v="1"/>
  </r>
  <r>
    <n v="979734"/>
    <d v="2014-07-21T00:00:00"/>
    <d v="1899-12-30T09:50:38"/>
    <x v="0"/>
    <x v="1"/>
    <x v="0"/>
    <x v="12"/>
    <x v="6746"/>
    <n v="1"/>
  </r>
  <r>
    <n v="956484"/>
    <d v="2014-08-15T00:00:00"/>
    <d v="1899-12-30T11:38:10"/>
    <x v="1"/>
    <x v="0"/>
    <x v="4"/>
    <x v="1"/>
    <x v="6747"/>
    <n v="0"/>
  </r>
  <r>
    <n v="501356"/>
    <d v="2014-08-20T00:00:00"/>
    <d v="1899-12-30T06:13:16"/>
    <x v="0"/>
    <x v="0"/>
    <x v="2"/>
    <x v="5"/>
    <x v="6748"/>
    <n v="1"/>
  </r>
  <r>
    <n v="850900"/>
    <d v="2014-07-19T00:00:00"/>
    <d v="1899-12-30T10:14:08"/>
    <x v="0"/>
    <x v="1"/>
    <x v="6"/>
    <x v="12"/>
    <x v="6749"/>
    <n v="1"/>
  </r>
  <r>
    <n v="210750"/>
    <d v="2014-08-09T00:00:00"/>
    <d v="1899-12-30T10:38:32"/>
    <x v="1"/>
    <x v="0"/>
    <x v="5"/>
    <x v="5"/>
    <x v="6750"/>
    <n v="0"/>
  </r>
  <r>
    <n v="545529"/>
    <d v="2014-08-29T00:00:00"/>
    <d v="1899-12-30T18:04:10"/>
    <x v="0"/>
    <x v="2"/>
    <x v="5"/>
    <x v="3"/>
    <x v="6751"/>
    <n v="1"/>
  </r>
  <r>
    <n v="360983"/>
    <d v="2014-08-29T00:00:00"/>
    <d v="1899-12-30T18:04:42"/>
    <x v="0"/>
    <x v="2"/>
    <x v="5"/>
    <x v="3"/>
    <x v="6752"/>
    <n v="1"/>
  </r>
  <r>
    <n v="731292"/>
    <d v="2014-08-29T00:00:00"/>
    <d v="1899-12-30T18:05:24"/>
    <x v="0"/>
    <x v="2"/>
    <x v="5"/>
    <x v="3"/>
    <x v="6753"/>
    <n v="1"/>
  </r>
  <r>
    <n v="285598"/>
    <d v="2014-08-29T00:00:00"/>
    <d v="1899-12-30T18:07:34"/>
    <x v="0"/>
    <x v="2"/>
    <x v="5"/>
    <x v="3"/>
    <x v="1089"/>
    <n v="1"/>
  </r>
  <r>
    <n v="116263"/>
    <d v="2014-08-29T00:00:00"/>
    <d v="1899-12-30T18:08:08"/>
    <x v="0"/>
    <x v="2"/>
    <x v="5"/>
    <x v="3"/>
    <x v="6754"/>
    <n v="1"/>
  </r>
  <r>
    <n v="756365"/>
    <d v="2014-08-29T00:00:00"/>
    <d v="1899-12-30T08:23:13"/>
    <x v="0"/>
    <x v="0"/>
    <x v="0"/>
    <x v="12"/>
    <x v="6755"/>
    <n v="1"/>
  </r>
  <r>
    <n v="687318"/>
    <d v="2014-08-16T00:00:00"/>
    <d v="1899-12-30T15:12:48"/>
    <x v="1"/>
    <x v="0"/>
    <x v="1"/>
    <x v="1"/>
    <x v="6756"/>
    <n v="0"/>
  </r>
  <r>
    <n v="312176"/>
    <d v="2014-07-26T00:00:00"/>
    <d v="1899-12-30T14:10:25"/>
    <x v="0"/>
    <x v="1"/>
    <x v="4"/>
    <x v="12"/>
    <x v="6757"/>
    <n v="1"/>
  </r>
  <r>
    <n v="930830"/>
    <d v="2014-07-26T00:00:00"/>
    <d v="1899-12-30T14:12:42"/>
    <x v="0"/>
    <x v="1"/>
    <x v="4"/>
    <x v="12"/>
    <x v="6758"/>
    <n v="1"/>
  </r>
  <r>
    <n v="517554"/>
    <d v="2014-08-09T00:00:00"/>
    <d v="1899-12-30T14:11:13"/>
    <x v="0"/>
    <x v="0"/>
    <x v="4"/>
    <x v="12"/>
    <x v="6759"/>
    <n v="1"/>
  </r>
  <r>
    <n v="708396"/>
    <d v="2014-07-14T00:00:00"/>
    <d v="1899-12-30T20:52:12"/>
    <x v="0"/>
    <x v="0"/>
    <x v="3"/>
    <x v="0"/>
    <x v="6760"/>
    <n v="1"/>
  </r>
  <r>
    <n v="696994"/>
    <d v="2014-07-30T00:00:00"/>
    <d v="1899-12-30T18:43:02"/>
    <x v="0"/>
    <x v="0"/>
    <x v="1"/>
    <x v="12"/>
    <x v="6761"/>
    <n v="1"/>
  </r>
  <r>
    <n v="378186"/>
    <d v="2014-08-13T00:00:00"/>
    <d v="1899-12-30T09:05:34"/>
    <x v="0"/>
    <x v="0"/>
    <x v="1"/>
    <x v="12"/>
    <x v="6762"/>
    <n v="1"/>
  </r>
  <r>
    <n v="876170"/>
    <d v="2014-08-13T00:00:00"/>
    <d v="1899-12-30T09:08:32"/>
    <x v="0"/>
    <x v="1"/>
    <x v="1"/>
    <x v="12"/>
    <x v="6763"/>
    <n v="1"/>
  </r>
  <r>
    <n v="948475"/>
    <d v="2014-08-13T00:00:00"/>
    <d v="1899-12-30T09:06:06"/>
    <x v="0"/>
    <x v="2"/>
    <x v="1"/>
    <x v="12"/>
    <x v="6764"/>
    <n v="1"/>
  </r>
  <r>
    <n v="403354"/>
    <d v="2014-08-13T00:00:00"/>
    <d v="1899-12-30T09:07:22"/>
    <x v="0"/>
    <x v="2"/>
    <x v="1"/>
    <x v="12"/>
    <x v="6765"/>
    <n v="1"/>
  </r>
  <r>
    <n v="25433"/>
    <d v="2014-08-13T00:00:00"/>
    <d v="1899-12-30T09:07:55"/>
    <x v="0"/>
    <x v="2"/>
    <x v="1"/>
    <x v="12"/>
    <x v="6766"/>
    <n v="1"/>
  </r>
  <r>
    <n v="76889"/>
    <d v="2014-08-28T00:00:00"/>
    <d v="1899-12-30T17:12:56"/>
    <x v="1"/>
    <x v="0"/>
    <x v="1"/>
    <x v="12"/>
    <x v="6767"/>
    <n v="0"/>
  </r>
  <r>
    <n v="99392"/>
    <d v="2014-08-28T00:00:00"/>
    <d v="1899-12-30T17:15:26"/>
    <x v="0"/>
    <x v="1"/>
    <x v="1"/>
    <x v="12"/>
    <x v="6768"/>
    <n v="1"/>
  </r>
  <r>
    <n v="204622"/>
    <d v="2014-08-05T00:00:00"/>
    <d v="1899-12-30T13:06:49"/>
    <x v="0"/>
    <x v="0"/>
    <x v="3"/>
    <x v="1"/>
    <x v="6769"/>
    <n v="1"/>
  </r>
  <r>
    <n v="722275"/>
    <d v="2014-08-27T00:00:00"/>
    <d v="1899-12-30T16:37:08"/>
    <x v="0"/>
    <x v="1"/>
    <x v="0"/>
    <x v="3"/>
    <x v="6770"/>
    <n v="1"/>
  </r>
  <r>
    <n v="444005"/>
    <d v="2014-08-27T00:00:00"/>
    <d v="1899-12-30T16:37:28"/>
    <x v="0"/>
    <x v="1"/>
    <x v="0"/>
    <x v="3"/>
    <x v="6771"/>
    <n v="1"/>
  </r>
  <r>
    <n v="636684"/>
    <d v="2014-08-27T00:00:00"/>
    <d v="1899-12-30T16:38:57"/>
    <x v="0"/>
    <x v="1"/>
    <x v="0"/>
    <x v="3"/>
    <x v="6772"/>
    <n v="1"/>
  </r>
  <r>
    <n v="12073"/>
    <d v="2014-08-14T00:00:00"/>
    <d v="1899-12-30T16:09:10"/>
    <x v="0"/>
    <x v="2"/>
    <x v="3"/>
    <x v="6"/>
    <x v="6773"/>
    <n v="1"/>
  </r>
  <r>
    <n v="324754"/>
    <d v="2014-08-17T00:00:00"/>
    <d v="1899-12-30T08:21:48"/>
    <x v="0"/>
    <x v="0"/>
    <x v="0"/>
    <x v="12"/>
    <x v="6774"/>
    <n v="1"/>
  </r>
  <r>
    <n v="340934"/>
    <d v="2014-08-17T00:00:00"/>
    <d v="1899-12-30T08:22:10"/>
    <x v="0"/>
    <x v="0"/>
    <x v="0"/>
    <x v="12"/>
    <x v="6775"/>
    <n v="1"/>
  </r>
  <r>
    <n v="188293"/>
    <d v="2014-08-17T00:00:00"/>
    <d v="1899-12-30T08:25:37"/>
    <x v="1"/>
    <x v="0"/>
    <x v="0"/>
    <x v="12"/>
    <x v="6776"/>
    <n v="0"/>
  </r>
  <r>
    <n v="723539"/>
    <d v="2014-08-29T00:00:00"/>
    <d v="1899-12-30T17:41:13"/>
    <x v="1"/>
    <x v="2"/>
    <x v="1"/>
    <x v="1"/>
    <x v="6777"/>
    <n v="0"/>
  </r>
  <r>
    <n v="392597"/>
    <d v="2014-08-16T00:00:00"/>
    <d v="1899-12-30T09:21:08"/>
    <x v="0"/>
    <x v="0"/>
    <x v="2"/>
    <x v="3"/>
    <x v="6778"/>
    <n v="1"/>
  </r>
  <r>
    <n v="75666"/>
    <d v="2014-07-26T00:00:00"/>
    <d v="1899-12-30T08:50:11"/>
    <x v="0"/>
    <x v="0"/>
    <x v="0"/>
    <x v="6"/>
    <x v="6779"/>
    <n v="1"/>
  </r>
  <r>
    <n v="916742"/>
    <d v="2014-07-13T00:00:00"/>
    <d v="1899-12-30T17:38:41"/>
    <x v="0"/>
    <x v="0"/>
    <x v="0"/>
    <x v="12"/>
    <x v="6780"/>
    <n v="1"/>
  </r>
  <r>
    <n v="312546"/>
    <d v="2014-07-18T00:00:00"/>
    <d v="1899-12-30T16:30:24"/>
    <x v="0"/>
    <x v="0"/>
    <x v="0"/>
    <x v="12"/>
    <x v="6781"/>
    <n v="1"/>
  </r>
  <r>
    <n v="438012"/>
    <d v="2014-07-18T00:00:00"/>
    <d v="1899-12-30T19:45:55"/>
    <x v="1"/>
    <x v="0"/>
    <x v="0"/>
    <x v="5"/>
    <x v="3876"/>
    <n v="0"/>
  </r>
  <r>
    <n v="48491"/>
    <d v="2014-07-18T00:00:00"/>
    <d v="1899-12-30T19:46:32"/>
    <x v="0"/>
    <x v="0"/>
    <x v="0"/>
    <x v="5"/>
    <x v="6782"/>
    <n v="1"/>
  </r>
  <r>
    <n v="88015"/>
    <d v="2014-08-03T00:00:00"/>
    <d v="1899-12-30T14:19:49"/>
    <x v="0"/>
    <x v="1"/>
    <x v="2"/>
    <x v="1"/>
    <x v="6783"/>
    <n v="1"/>
  </r>
  <r>
    <n v="47535"/>
    <d v="2014-08-03T00:00:00"/>
    <d v="1899-12-30T14:20:08"/>
    <x v="0"/>
    <x v="0"/>
    <x v="2"/>
    <x v="1"/>
    <x v="6784"/>
    <n v="1"/>
  </r>
  <r>
    <n v="392190"/>
    <d v="2014-08-08T00:00:00"/>
    <d v="1899-12-30T07:58:04"/>
    <x v="0"/>
    <x v="0"/>
    <x v="2"/>
    <x v="3"/>
    <x v="6785"/>
    <n v="1"/>
  </r>
  <r>
    <n v="865773"/>
    <d v="2014-08-08T00:00:00"/>
    <d v="1899-12-30T16:06:10"/>
    <x v="0"/>
    <x v="1"/>
    <x v="2"/>
    <x v="1"/>
    <x v="6786"/>
    <n v="1"/>
  </r>
  <r>
    <n v="924770"/>
    <d v="2014-08-16T00:00:00"/>
    <d v="1899-12-30T11:41:30"/>
    <x v="0"/>
    <x v="0"/>
    <x v="2"/>
    <x v="3"/>
    <x v="6787"/>
    <n v="1"/>
  </r>
  <r>
    <n v="949061"/>
    <d v="2014-08-16T00:00:00"/>
    <d v="1899-12-30T11:42:42"/>
    <x v="0"/>
    <x v="0"/>
    <x v="2"/>
    <x v="3"/>
    <x v="6788"/>
    <n v="1"/>
  </r>
  <r>
    <n v="651171"/>
    <d v="2014-08-16T00:00:00"/>
    <d v="1899-12-30T11:45:03"/>
    <x v="0"/>
    <x v="0"/>
    <x v="2"/>
    <x v="3"/>
    <x v="6789"/>
    <n v="1"/>
  </r>
  <r>
    <n v="557482"/>
    <d v="2014-08-16T00:00:00"/>
    <d v="1899-12-30T11:46:44"/>
    <x v="0"/>
    <x v="1"/>
    <x v="2"/>
    <x v="3"/>
    <x v="6790"/>
    <n v="1"/>
  </r>
  <r>
    <n v="541284"/>
    <d v="2014-08-29T00:00:00"/>
    <d v="1899-12-30T10:52:28"/>
    <x v="1"/>
    <x v="0"/>
    <x v="2"/>
    <x v="3"/>
    <x v="6791"/>
    <n v="0"/>
  </r>
  <r>
    <n v="653618"/>
    <d v="2014-08-29T00:00:00"/>
    <d v="1899-12-30T10:52:58"/>
    <x v="0"/>
    <x v="0"/>
    <x v="2"/>
    <x v="3"/>
    <x v="6792"/>
    <n v="1"/>
  </r>
  <r>
    <n v="664506"/>
    <d v="2014-08-29T00:00:00"/>
    <d v="1899-12-30T10:54:32"/>
    <x v="0"/>
    <x v="0"/>
    <x v="2"/>
    <x v="3"/>
    <x v="6793"/>
    <n v="1"/>
  </r>
  <r>
    <n v="441544"/>
    <d v="2014-08-29T00:00:00"/>
    <d v="1899-12-30T10:54:57"/>
    <x v="0"/>
    <x v="1"/>
    <x v="2"/>
    <x v="3"/>
    <x v="6794"/>
    <n v="1"/>
  </r>
  <r>
    <n v="457450"/>
    <d v="2014-08-29T00:00:00"/>
    <d v="1899-12-30T10:55:30"/>
    <x v="0"/>
    <x v="0"/>
    <x v="2"/>
    <x v="3"/>
    <x v="6795"/>
    <n v="1"/>
  </r>
  <r>
    <n v="624975"/>
    <d v="2014-07-19T00:00:00"/>
    <d v="1899-12-30T07:17:34"/>
    <x v="0"/>
    <x v="1"/>
    <x v="0"/>
    <x v="12"/>
    <x v="6796"/>
    <n v="1"/>
  </r>
  <r>
    <n v="434314"/>
    <d v="2014-08-19T00:00:00"/>
    <d v="1899-12-30T13:11:12"/>
    <x v="0"/>
    <x v="0"/>
    <x v="1"/>
    <x v="12"/>
    <x v="6797"/>
    <n v="1"/>
  </r>
  <r>
    <n v="603433"/>
    <d v="2014-08-16T00:00:00"/>
    <d v="1899-12-30T08:32:34"/>
    <x v="1"/>
    <x v="0"/>
    <x v="0"/>
    <x v="1"/>
    <x v="6798"/>
    <n v="0"/>
  </r>
  <r>
    <n v="808943"/>
    <d v="2014-08-16T00:00:00"/>
    <d v="1899-12-30T08:35:02"/>
    <x v="0"/>
    <x v="0"/>
    <x v="0"/>
    <x v="1"/>
    <x v="6799"/>
    <n v="1"/>
  </r>
  <r>
    <n v="349391"/>
    <d v="2014-08-18T00:00:00"/>
    <d v="1899-12-30T01:07:51"/>
    <x v="1"/>
    <x v="0"/>
    <x v="2"/>
    <x v="3"/>
    <x v="6800"/>
    <n v="0"/>
  </r>
  <r>
    <n v="533386"/>
    <d v="2014-08-18T00:00:00"/>
    <d v="1899-12-30T01:12:38"/>
    <x v="0"/>
    <x v="0"/>
    <x v="2"/>
    <x v="3"/>
    <x v="6801"/>
    <n v="1"/>
  </r>
  <r>
    <n v="599040"/>
    <d v="2014-08-23T00:00:00"/>
    <d v="1899-12-30T12:59:39"/>
    <x v="0"/>
    <x v="1"/>
    <x v="3"/>
    <x v="8"/>
    <x v="6802"/>
    <n v="1"/>
  </r>
  <r>
    <n v="443730"/>
    <d v="2014-08-31T00:00:00"/>
    <d v="1899-12-30T16:40:02"/>
    <x v="0"/>
    <x v="0"/>
    <x v="3"/>
    <x v="8"/>
    <x v="6803"/>
    <n v="1"/>
  </r>
  <r>
    <n v="716206"/>
    <d v="2014-08-06T00:00:00"/>
    <d v="1899-12-30T17:45:09"/>
    <x v="1"/>
    <x v="1"/>
    <x v="0"/>
    <x v="5"/>
    <x v="6804"/>
    <n v="0"/>
  </r>
  <r>
    <n v="675339"/>
    <d v="2014-08-06T00:00:00"/>
    <d v="1899-12-30T17:45:01"/>
    <x v="0"/>
    <x v="1"/>
    <x v="0"/>
    <x v="5"/>
    <x v="6805"/>
    <n v="1"/>
  </r>
  <r>
    <n v="408330"/>
    <d v="2014-07-30T00:00:00"/>
    <d v="1899-12-30T12:28:18"/>
    <x v="0"/>
    <x v="1"/>
    <x v="0"/>
    <x v="8"/>
    <x v="6806"/>
    <n v="1"/>
  </r>
  <r>
    <n v="926123"/>
    <d v="2014-08-16T00:00:00"/>
    <d v="1899-12-30T12:42:15"/>
    <x v="0"/>
    <x v="0"/>
    <x v="1"/>
    <x v="5"/>
    <x v="6807"/>
    <n v="1"/>
  </r>
  <r>
    <n v="437507"/>
    <d v="2014-08-20T00:00:00"/>
    <d v="1899-12-30T07:19:02"/>
    <x v="0"/>
    <x v="1"/>
    <x v="1"/>
    <x v="12"/>
    <x v="6808"/>
    <n v="1"/>
  </r>
  <r>
    <n v="934902"/>
    <d v="2014-08-30T00:00:00"/>
    <d v="1899-12-30T08:25:52"/>
    <x v="0"/>
    <x v="1"/>
    <x v="1"/>
    <x v="12"/>
    <x v="6809"/>
    <n v="1"/>
  </r>
  <r>
    <n v="769054"/>
    <d v="2014-08-30T00:00:00"/>
    <d v="1899-12-30T08:26:33"/>
    <x v="0"/>
    <x v="1"/>
    <x v="1"/>
    <x v="12"/>
    <x v="962"/>
    <n v="1"/>
  </r>
  <r>
    <n v="860465"/>
    <d v="2014-08-07T00:00:00"/>
    <d v="1899-12-30T10:03:39"/>
    <x v="0"/>
    <x v="0"/>
    <x v="8"/>
    <x v="1"/>
    <x v="6810"/>
    <n v="1"/>
  </r>
  <r>
    <n v="64715"/>
    <d v="2014-08-07T00:00:00"/>
    <d v="1899-12-30T10:04:49"/>
    <x v="0"/>
    <x v="1"/>
    <x v="8"/>
    <x v="1"/>
    <x v="6811"/>
    <n v="1"/>
  </r>
  <r>
    <n v="49349"/>
    <d v="2014-07-24T00:00:00"/>
    <d v="1899-12-30T20:03:10"/>
    <x v="0"/>
    <x v="0"/>
    <x v="1"/>
    <x v="12"/>
    <x v="6812"/>
    <n v="1"/>
  </r>
  <r>
    <n v="386691"/>
    <d v="2014-08-13T00:00:00"/>
    <d v="1899-12-30T15:16:01"/>
    <x v="0"/>
    <x v="0"/>
    <x v="0"/>
    <x v="3"/>
    <x v="6813"/>
    <n v="1"/>
  </r>
  <r>
    <n v="152421"/>
    <d v="2014-08-13T00:00:00"/>
    <d v="1899-12-30T15:17:49"/>
    <x v="0"/>
    <x v="1"/>
    <x v="0"/>
    <x v="3"/>
    <x v="6814"/>
    <n v="1"/>
  </r>
  <r>
    <n v="825990"/>
    <d v="2014-08-11T00:00:00"/>
    <d v="1899-12-30T11:19:01"/>
    <x v="0"/>
    <x v="2"/>
    <x v="1"/>
    <x v="12"/>
    <x v="6815"/>
    <n v="1"/>
  </r>
  <r>
    <n v="599361"/>
    <d v="2014-08-12T00:00:00"/>
    <d v="1899-12-30T12:23:31"/>
    <x v="1"/>
    <x v="0"/>
    <x v="1"/>
    <x v="12"/>
    <x v="6816"/>
    <n v="0"/>
  </r>
  <r>
    <n v="67257"/>
    <d v="2014-08-12T00:00:00"/>
    <d v="1899-12-30T12:25:07"/>
    <x v="0"/>
    <x v="0"/>
    <x v="1"/>
    <x v="12"/>
    <x v="6817"/>
    <n v="1"/>
  </r>
  <r>
    <n v="634464"/>
    <d v="2014-08-12T00:00:00"/>
    <d v="1899-12-30T12:23:12"/>
    <x v="0"/>
    <x v="2"/>
    <x v="1"/>
    <x v="12"/>
    <x v="6818"/>
    <n v="1"/>
  </r>
  <r>
    <n v="218982"/>
    <d v="2014-08-06T00:00:00"/>
    <d v="1899-12-30T16:57:34"/>
    <x v="0"/>
    <x v="1"/>
    <x v="1"/>
    <x v="12"/>
    <x v="6819"/>
    <n v="1"/>
  </r>
  <r>
    <n v="686184"/>
    <d v="2014-08-06T00:00:00"/>
    <d v="1899-12-30T16:59:19"/>
    <x v="0"/>
    <x v="0"/>
    <x v="1"/>
    <x v="12"/>
    <x v="6820"/>
    <n v="1"/>
  </r>
  <r>
    <n v="489117"/>
    <d v="2014-08-06T00:00:00"/>
    <d v="1899-12-30T17:00:18"/>
    <x v="0"/>
    <x v="0"/>
    <x v="1"/>
    <x v="12"/>
    <x v="6821"/>
    <n v="1"/>
  </r>
  <r>
    <n v="796140"/>
    <d v="2014-07-24T00:00:00"/>
    <d v="1899-12-30T17:09:42"/>
    <x v="0"/>
    <x v="0"/>
    <x v="1"/>
    <x v="1"/>
    <x v="6822"/>
    <n v="1"/>
  </r>
  <r>
    <n v="270561"/>
    <d v="2014-07-20T00:00:00"/>
    <d v="1899-12-30T07:14:29"/>
    <x v="0"/>
    <x v="0"/>
    <x v="2"/>
    <x v="3"/>
    <x v="6823"/>
    <n v="1"/>
  </r>
  <r>
    <n v="292796"/>
    <d v="2014-08-21T00:00:00"/>
    <d v="1899-12-30T16:33:48"/>
    <x v="0"/>
    <x v="1"/>
    <x v="1"/>
    <x v="8"/>
    <x v="6824"/>
    <n v="1"/>
  </r>
  <r>
    <n v="259135"/>
    <d v="2014-08-21T00:00:00"/>
    <d v="1899-12-30T16:35:42"/>
    <x v="1"/>
    <x v="0"/>
    <x v="1"/>
    <x v="8"/>
    <x v="6825"/>
    <n v="0"/>
  </r>
  <r>
    <n v="874458"/>
    <d v="2014-08-21T00:00:00"/>
    <d v="1899-12-30T16:37:07"/>
    <x v="0"/>
    <x v="0"/>
    <x v="1"/>
    <x v="8"/>
    <x v="6826"/>
    <n v="1"/>
  </r>
  <r>
    <n v="12977"/>
    <d v="2014-08-21T00:00:00"/>
    <d v="1899-12-30T16:38:35"/>
    <x v="0"/>
    <x v="0"/>
    <x v="1"/>
    <x v="8"/>
    <x v="6827"/>
    <n v="1"/>
  </r>
  <r>
    <n v="281289"/>
    <d v="2014-08-21T00:00:00"/>
    <d v="1899-12-30T16:42:14"/>
    <x v="0"/>
    <x v="0"/>
    <x v="1"/>
    <x v="8"/>
    <x v="6828"/>
    <n v="1"/>
  </r>
  <r>
    <n v="390664"/>
    <d v="2014-07-24T00:00:00"/>
    <d v="1899-12-30T15:15:16"/>
    <x v="0"/>
    <x v="0"/>
    <x v="0"/>
    <x v="6"/>
    <x v="6829"/>
    <n v="1"/>
  </r>
  <r>
    <n v="271872"/>
    <d v="2014-07-24T00:00:00"/>
    <d v="1899-12-30T15:16:56"/>
    <x v="0"/>
    <x v="0"/>
    <x v="0"/>
    <x v="6"/>
    <x v="6830"/>
    <n v="1"/>
  </r>
  <r>
    <n v="617133"/>
    <d v="2014-07-29T00:00:00"/>
    <d v="1899-12-30T19:28:55"/>
    <x v="0"/>
    <x v="0"/>
    <x v="1"/>
    <x v="1"/>
    <x v="6831"/>
    <n v="1"/>
  </r>
  <r>
    <n v="922299"/>
    <d v="2014-08-01T00:00:00"/>
    <d v="1899-12-30T19:34:31"/>
    <x v="0"/>
    <x v="0"/>
    <x v="3"/>
    <x v="12"/>
    <x v="6832"/>
    <n v="1"/>
  </r>
  <r>
    <n v="836210"/>
    <d v="2014-08-21T00:00:00"/>
    <d v="1899-12-30T10:35:53"/>
    <x v="1"/>
    <x v="0"/>
    <x v="1"/>
    <x v="3"/>
    <x v="6833"/>
    <n v="0"/>
  </r>
  <r>
    <n v="628304"/>
    <d v="2014-07-25T00:00:00"/>
    <d v="1899-12-30T07:58:14"/>
    <x v="0"/>
    <x v="1"/>
    <x v="4"/>
    <x v="3"/>
    <x v="6834"/>
    <n v="1"/>
  </r>
  <r>
    <n v="77091"/>
    <d v="2014-07-25T00:00:00"/>
    <d v="1899-12-30T07:58:50"/>
    <x v="0"/>
    <x v="1"/>
    <x v="4"/>
    <x v="3"/>
    <x v="6835"/>
    <n v="1"/>
  </r>
  <r>
    <n v="88476"/>
    <d v="2014-08-04T00:00:00"/>
    <d v="1899-12-30T14:22:24"/>
    <x v="0"/>
    <x v="0"/>
    <x v="0"/>
    <x v="6"/>
    <x v="6836"/>
    <n v="1"/>
  </r>
  <r>
    <n v="531761"/>
    <d v="2014-08-04T00:00:00"/>
    <d v="1899-12-30T14:23:59"/>
    <x v="0"/>
    <x v="0"/>
    <x v="0"/>
    <x v="6"/>
    <x v="6837"/>
    <n v="1"/>
  </r>
  <r>
    <n v="909449"/>
    <d v="2014-08-01T00:00:00"/>
    <d v="1899-12-30T00:21:29"/>
    <x v="0"/>
    <x v="0"/>
    <x v="0"/>
    <x v="5"/>
    <x v="6838"/>
    <n v="1"/>
  </r>
  <r>
    <n v="462611"/>
    <d v="2014-08-01T00:00:00"/>
    <d v="1899-12-30T00:23:33"/>
    <x v="1"/>
    <x v="0"/>
    <x v="0"/>
    <x v="5"/>
    <x v="6839"/>
    <n v="0"/>
  </r>
  <r>
    <n v="418179"/>
    <d v="2014-08-22T00:00:00"/>
    <d v="1899-12-30T18:06:11"/>
    <x v="1"/>
    <x v="1"/>
    <x v="0"/>
    <x v="5"/>
    <x v="6840"/>
    <n v="0"/>
  </r>
  <r>
    <n v="858210"/>
    <d v="2014-08-04T00:00:00"/>
    <d v="1899-12-30T15:06:58"/>
    <x v="0"/>
    <x v="0"/>
    <x v="1"/>
    <x v="12"/>
    <x v="6841"/>
    <n v="1"/>
  </r>
  <r>
    <n v="808809"/>
    <d v="2014-08-04T00:00:00"/>
    <d v="1899-12-30T15:07:30"/>
    <x v="1"/>
    <x v="0"/>
    <x v="1"/>
    <x v="12"/>
    <x v="6842"/>
    <n v="0"/>
  </r>
  <r>
    <n v="772406"/>
    <d v="2014-08-04T00:00:00"/>
    <d v="1899-12-30T15:08:17"/>
    <x v="0"/>
    <x v="0"/>
    <x v="1"/>
    <x v="12"/>
    <x v="6843"/>
    <n v="1"/>
  </r>
  <r>
    <n v="699829"/>
    <d v="2014-08-20T00:00:00"/>
    <d v="1899-12-30T17:57:54"/>
    <x v="0"/>
    <x v="0"/>
    <x v="4"/>
    <x v="12"/>
    <x v="6844"/>
    <n v="1"/>
  </r>
  <r>
    <n v="183488"/>
    <d v="2014-08-25T00:00:00"/>
    <d v="1899-12-30T14:50:37"/>
    <x v="0"/>
    <x v="0"/>
    <x v="2"/>
    <x v="3"/>
    <x v="6845"/>
    <n v="1"/>
  </r>
  <r>
    <n v="100057"/>
    <d v="2014-08-25T00:00:00"/>
    <d v="1899-12-30T14:48:08"/>
    <x v="0"/>
    <x v="2"/>
    <x v="2"/>
    <x v="3"/>
    <x v="6846"/>
    <n v="1"/>
  </r>
  <r>
    <n v="956166"/>
    <d v="2014-08-28T00:00:00"/>
    <d v="1899-12-30T19:13:57"/>
    <x v="0"/>
    <x v="0"/>
    <x v="2"/>
    <x v="3"/>
    <x v="6847"/>
    <n v="1"/>
  </r>
  <r>
    <n v="206905"/>
    <d v="2014-08-28T00:00:00"/>
    <d v="1899-12-30T19:14:50"/>
    <x v="0"/>
    <x v="1"/>
    <x v="2"/>
    <x v="3"/>
    <x v="6848"/>
    <n v="1"/>
  </r>
  <r>
    <n v="116199"/>
    <d v="2014-08-23T00:00:00"/>
    <d v="1899-12-30T12:37:10"/>
    <x v="0"/>
    <x v="0"/>
    <x v="2"/>
    <x v="0"/>
    <x v="6849"/>
    <n v="1"/>
  </r>
  <r>
    <n v="460624"/>
    <d v="2014-08-04T00:00:00"/>
    <d v="1899-12-30T14:15:54"/>
    <x v="0"/>
    <x v="1"/>
    <x v="1"/>
    <x v="1"/>
    <x v="6850"/>
    <n v="1"/>
  </r>
  <r>
    <n v="903125"/>
    <d v="2014-08-16T00:00:00"/>
    <d v="1899-12-30T15:13:45"/>
    <x v="0"/>
    <x v="1"/>
    <x v="1"/>
    <x v="5"/>
    <x v="6851"/>
    <n v="1"/>
  </r>
  <r>
    <n v="409466"/>
    <d v="2014-07-27T00:00:00"/>
    <d v="1899-12-30T15:25:12"/>
    <x v="0"/>
    <x v="0"/>
    <x v="0"/>
    <x v="12"/>
    <x v="6852"/>
    <n v="1"/>
  </r>
  <r>
    <n v="904792"/>
    <d v="2014-08-06T00:00:00"/>
    <d v="1899-12-30T14:45:51"/>
    <x v="0"/>
    <x v="0"/>
    <x v="2"/>
    <x v="1"/>
    <x v="6853"/>
    <n v="1"/>
  </r>
  <r>
    <n v="847669"/>
    <d v="2014-08-06T00:00:00"/>
    <d v="1899-12-30T14:46:30"/>
    <x v="0"/>
    <x v="1"/>
    <x v="2"/>
    <x v="1"/>
    <x v="5038"/>
    <n v="1"/>
  </r>
  <r>
    <n v="695115"/>
    <d v="2014-08-06T00:00:00"/>
    <d v="1899-12-30T14:47:28"/>
    <x v="0"/>
    <x v="0"/>
    <x v="2"/>
    <x v="1"/>
    <x v="6854"/>
    <n v="1"/>
  </r>
  <r>
    <n v="61594"/>
    <d v="2014-07-31T00:00:00"/>
    <d v="1899-12-30T15:58:24"/>
    <x v="0"/>
    <x v="0"/>
    <x v="0"/>
    <x v="12"/>
    <x v="6855"/>
    <n v="1"/>
  </r>
  <r>
    <n v="356992"/>
    <d v="2014-08-11T00:00:00"/>
    <d v="1899-12-30T09:26:09"/>
    <x v="0"/>
    <x v="0"/>
    <x v="0"/>
    <x v="12"/>
    <x v="6856"/>
    <n v="1"/>
  </r>
  <r>
    <n v="913059"/>
    <d v="2014-08-11T00:00:00"/>
    <d v="1899-12-30T09:29:14"/>
    <x v="0"/>
    <x v="1"/>
    <x v="0"/>
    <x v="12"/>
    <x v="6857"/>
    <n v="1"/>
  </r>
  <r>
    <n v="289672"/>
    <d v="2014-08-13T00:00:00"/>
    <d v="1899-12-30T13:52:01"/>
    <x v="0"/>
    <x v="0"/>
    <x v="0"/>
    <x v="12"/>
    <x v="6858"/>
    <n v="1"/>
  </r>
  <r>
    <n v="437355"/>
    <d v="2014-08-27T00:00:00"/>
    <d v="1899-12-30T22:59:04"/>
    <x v="0"/>
    <x v="0"/>
    <x v="1"/>
    <x v="5"/>
    <x v="6859"/>
    <n v="1"/>
  </r>
  <r>
    <n v="316743"/>
    <d v="2014-08-27T00:00:00"/>
    <d v="1899-12-30T23:00:26"/>
    <x v="0"/>
    <x v="0"/>
    <x v="1"/>
    <x v="5"/>
    <x v="6860"/>
    <n v="1"/>
  </r>
  <r>
    <n v="269327"/>
    <d v="2014-08-20T00:00:00"/>
    <d v="1899-12-30T09:29:24"/>
    <x v="0"/>
    <x v="0"/>
    <x v="1"/>
    <x v="8"/>
    <x v="6861"/>
    <n v="1"/>
  </r>
  <r>
    <n v="583396"/>
    <d v="2014-08-12T00:00:00"/>
    <d v="1899-12-30T14:24:48"/>
    <x v="0"/>
    <x v="1"/>
    <x v="1"/>
    <x v="3"/>
    <x v="6862"/>
    <n v="1"/>
  </r>
  <r>
    <n v="669319"/>
    <d v="2014-08-14T00:00:00"/>
    <d v="1899-12-30T16:49:15"/>
    <x v="0"/>
    <x v="1"/>
    <x v="1"/>
    <x v="3"/>
    <x v="6863"/>
    <n v="1"/>
  </r>
  <r>
    <n v="220423"/>
    <d v="2014-08-14T00:00:00"/>
    <d v="1899-12-30T16:51:09"/>
    <x v="1"/>
    <x v="0"/>
    <x v="1"/>
    <x v="3"/>
    <x v="6864"/>
    <n v="0"/>
  </r>
  <r>
    <n v="318665"/>
    <d v="2014-08-15T00:00:00"/>
    <d v="1899-12-30T17:58:29"/>
    <x v="0"/>
    <x v="0"/>
    <x v="1"/>
    <x v="3"/>
    <x v="6865"/>
    <n v="1"/>
  </r>
  <r>
    <n v="704861"/>
    <d v="2014-08-09T00:00:00"/>
    <d v="1899-12-30T07:34:24"/>
    <x v="0"/>
    <x v="1"/>
    <x v="1"/>
    <x v="6"/>
    <x v="6866"/>
    <n v="1"/>
  </r>
  <r>
    <n v="320228"/>
    <d v="2014-08-13T00:00:00"/>
    <d v="1899-12-30T12:27:00"/>
    <x v="0"/>
    <x v="2"/>
    <x v="1"/>
    <x v="6"/>
    <x v="6867"/>
    <n v="1"/>
  </r>
  <r>
    <n v="624192"/>
    <d v="2014-08-27T00:00:00"/>
    <d v="1899-12-30T15:26:56"/>
    <x v="0"/>
    <x v="0"/>
    <x v="1"/>
    <x v="5"/>
    <x v="6868"/>
    <n v="1"/>
  </r>
  <r>
    <n v="532022"/>
    <d v="2014-08-27T00:00:00"/>
    <d v="1899-12-30T15:27:23"/>
    <x v="0"/>
    <x v="1"/>
    <x v="1"/>
    <x v="5"/>
    <x v="6869"/>
    <n v="1"/>
  </r>
  <r>
    <n v="581911"/>
    <d v="2014-08-28T00:00:00"/>
    <d v="1899-12-30T22:33:06"/>
    <x v="0"/>
    <x v="0"/>
    <x v="1"/>
    <x v="5"/>
    <x v="6870"/>
    <n v="1"/>
  </r>
  <r>
    <n v="531613"/>
    <d v="2014-08-28T00:00:00"/>
    <d v="1899-12-30T22:33:39"/>
    <x v="0"/>
    <x v="2"/>
    <x v="1"/>
    <x v="5"/>
    <x v="6871"/>
    <n v="1"/>
  </r>
  <r>
    <n v="95056"/>
    <d v="2014-08-18T00:00:00"/>
    <d v="1899-12-30T09:42:18"/>
    <x v="1"/>
    <x v="0"/>
    <x v="6"/>
    <x v="12"/>
    <x v="6872"/>
    <n v="0"/>
  </r>
  <r>
    <n v="399319"/>
    <d v="2014-08-18T00:00:00"/>
    <d v="1899-12-30T09:45:09"/>
    <x v="1"/>
    <x v="1"/>
    <x v="6"/>
    <x v="12"/>
    <x v="6873"/>
    <n v="0"/>
  </r>
  <r>
    <n v="146879"/>
    <d v="2014-08-18T00:00:00"/>
    <d v="1899-12-30T09:45:33"/>
    <x v="0"/>
    <x v="0"/>
    <x v="6"/>
    <x v="12"/>
    <x v="6874"/>
    <n v="1"/>
  </r>
  <r>
    <n v="266563"/>
    <d v="2014-08-21T00:00:00"/>
    <d v="1899-12-30T10:36:08"/>
    <x v="0"/>
    <x v="0"/>
    <x v="0"/>
    <x v="12"/>
    <x v="6875"/>
    <n v="1"/>
  </r>
  <r>
    <n v="110172"/>
    <d v="2014-08-22T00:00:00"/>
    <d v="1899-12-30T01:15:42"/>
    <x v="0"/>
    <x v="1"/>
    <x v="0"/>
    <x v="1"/>
    <x v="6876"/>
    <n v="1"/>
  </r>
  <r>
    <n v="100015"/>
    <d v="2014-08-22T00:00:00"/>
    <d v="1899-12-30T01:20:50"/>
    <x v="0"/>
    <x v="0"/>
    <x v="0"/>
    <x v="1"/>
    <x v="6877"/>
    <n v="1"/>
  </r>
  <r>
    <n v="752676"/>
    <d v="2014-08-22T00:00:00"/>
    <d v="1899-12-30T01:22:23"/>
    <x v="0"/>
    <x v="0"/>
    <x v="0"/>
    <x v="1"/>
    <x v="6878"/>
    <n v="1"/>
  </r>
  <r>
    <n v="490577"/>
    <d v="2014-08-26T00:00:00"/>
    <d v="1899-12-30T18:47:33"/>
    <x v="0"/>
    <x v="0"/>
    <x v="0"/>
    <x v="6"/>
    <x v="6879"/>
    <n v="1"/>
  </r>
  <r>
    <n v="458967"/>
    <d v="2014-08-23T00:00:00"/>
    <d v="1899-12-30T09:09:40"/>
    <x v="0"/>
    <x v="0"/>
    <x v="6"/>
    <x v="1"/>
    <x v="667"/>
    <n v="1"/>
  </r>
  <r>
    <n v="946027"/>
    <d v="2014-08-29T00:00:00"/>
    <d v="1899-12-30T09:46:24"/>
    <x v="0"/>
    <x v="0"/>
    <x v="6"/>
    <x v="1"/>
    <x v="6880"/>
    <n v="1"/>
  </r>
  <r>
    <n v="768917"/>
    <d v="2014-08-29T00:00:00"/>
    <d v="1899-12-30T09:48:44"/>
    <x v="0"/>
    <x v="1"/>
    <x v="6"/>
    <x v="1"/>
    <x v="6881"/>
    <n v="1"/>
  </r>
  <r>
    <n v="533086"/>
    <d v="2014-08-29T00:00:00"/>
    <d v="1899-12-30T11:39:17"/>
    <x v="0"/>
    <x v="0"/>
    <x v="6"/>
    <x v="1"/>
    <x v="6882"/>
    <n v="1"/>
  </r>
  <r>
    <n v="613851"/>
    <d v="2014-08-29T00:00:00"/>
    <d v="1899-12-30T11:41:40"/>
    <x v="0"/>
    <x v="0"/>
    <x v="6"/>
    <x v="1"/>
    <x v="6883"/>
    <n v="1"/>
  </r>
  <r>
    <n v="677458"/>
    <d v="2014-08-24T00:00:00"/>
    <d v="1899-12-30T15:29:17"/>
    <x v="0"/>
    <x v="1"/>
    <x v="2"/>
    <x v="1"/>
    <x v="6884"/>
    <n v="1"/>
  </r>
  <r>
    <n v="344074"/>
    <d v="2014-08-26T00:00:00"/>
    <d v="1899-12-30T10:27:02"/>
    <x v="0"/>
    <x v="0"/>
    <x v="2"/>
    <x v="6"/>
    <x v="6885"/>
    <n v="1"/>
  </r>
  <r>
    <n v="803512"/>
    <d v="2014-08-31T00:00:00"/>
    <d v="1899-12-30T15:28:19"/>
    <x v="0"/>
    <x v="0"/>
    <x v="1"/>
    <x v="6"/>
    <x v="6886"/>
    <n v="1"/>
  </r>
  <r>
    <n v="584195"/>
    <d v="2014-08-18T00:00:00"/>
    <d v="1899-12-30T23:35:48"/>
    <x v="0"/>
    <x v="0"/>
    <x v="1"/>
    <x v="1"/>
    <x v="6887"/>
    <n v="1"/>
  </r>
  <r>
    <n v="977243"/>
    <d v="2014-08-08T00:00:00"/>
    <d v="1899-12-30T17:42:08"/>
    <x v="1"/>
    <x v="0"/>
    <x v="1"/>
    <x v="1"/>
    <x v="508"/>
    <n v="0"/>
  </r>
  <r>
    <n v="449644"/>
    <d v="2014-08-29T00:00:00"/>
    <d v="1899-12-30T14:40:21"/>
    <x v="0"/>
    <x v="1"/>
    <x v="8"/>
    <x v="6"/>
    <x v="6888"/>
    <n v="1"/>
  </r>
  <r>
    <n v="887973"/>
    <d v="2014-08-22T00:00:00"/>
    <d v="1899-12-30T00:56:16"/>
    <x v="0"/>
    <x v="1"/>
    <x v="0"/>
    <x v="5"/>
    <x v="6889"/>
    <n v="1"/>
  </r>
  <r>
    <n v="518834"/>
    <d v="2014-08-12T00:00:00"/>
    <d v="1899-12-30T07:35:39"/>
    <x v="1"/>
    <x v="0"/>
    <x v="4"/>
    <x v="12"/>
    <x v="6890"/>
    <n v="0"/>
  </r>
  <r>
    <n v="497131"/>
    <d v="2014-08-15T00:00:00"/>
    <d v="1899-12-30T12:22:04"/>
    <x v="0"/>
    <x v="0"/>
    <x v="4"/>
    <x v="12"/>
    <x v="6891"/>
    <n v="1"/>
  </r>
  <r>
    <n v="320464"/>
    <d v="2014-08-14T00:00:00"/>
    <d v="1899-12-30T18:45:39"/>
    <x v="0"/>
    <x v="1"/>
    <x v="1"/>
    <x v="1"/>
    <x v="6892"/>
    <n v="1"/>
  </r>
  <r>
    <n v="641060"/>
    <d v="2014-08-20T00:00:00"/>
    <d v="1899-12-30T17:49:12"/>
    <x v="1"/>
    <x v="0"/>
    <x v="1"/>
    <x v="8"/>
    <x v="1936"/>
    <n v="0"/>
  </r>
  <r>
    <n v="786222"/>
    <d v="2014-08-20T00:00:00"/>
    <d v="1899-12-30T17:51:51"/>
    <x v="0"/>
    <x v="0"/>
    <x v="1"/>
    <x v="8"/>
    <x v="6893"/>
    <n v="1"/>
  </r>
  <r>
    <n v="964206"/>
    <d v="2014-08-25T00:00:00"/>
    <d v="1899-12-30T09:23:12"/>
    <x v="0"/>
    <x v="0"/>
    <x v="0"/>
    <x v="6"/>
    <x v="6894"/>
    <n v="1"/>
  </r>
  <r>
    <n v="586934"/>
    <d v="2014-08-29T00:00:00"/>
    <d v="1899-12-30T19:00:00"/>
    <x v="0"/>
    <x v="2"/>
    <x v="0"/>
    <x v="12"/>
    <x v="6895"/>
    <n v="1"/>
  </r>
  <r>
    <n v="321440"/>
    <d v="2014-08-17T00:00:00"/>
    <d v="1899-12-30T12:17:16"/>
    <x v="0"/>
    <x v="1"/>
    <x v="4"/>
    <x v="12"/>
    <x v="6896"/>
    <n v="1"/>
  </r>
  <r>
    <n v="975415"/>
    <d v="2014-08-17T00:00:00"/>
    <d v="1899-12-30T07:48:02"/>
    <x v="0"/>
    <x v="0"/>
    <x v="0"/>
    <x v="1"/>
    <x v="6897"/>
    <n v="1"/>
  </r>
  <r>
    <n v="683982"/>
    <d v="2014-08-17T00:00:00"/>
    <d v="1899-12-30T07:49:54"/>
    <x v="0"/>
    <x v="2"/>
    <x v="0"/>
    <x v="1"/>
    <x v="6898"/>
    <n v="1"/>
  </r>
  <r>
    <n v="665614"/>
    <d v="2014-08-21T00:00:00"/>
    <d v="1899-12-30T07:30:41"/>
    <x v="1"/>
    <x v="0"/>
    <x v="2"/>
    <x v="1"/>
    <x v="6899"/>
    <n v="0"/>
  </r>
  <r>
    <n v="935497"/>
    <d v="2014-08-27T00:00:00"/>
    <d v="1899-12-30T17:36:43"/>
    <x v="1"/>
    <x v="0"/>
    <x v="0"/>
    <x v="1"/>
    <x v="6900"/>
    <n v="0"/>
  </r>
  <r>
    <n v="106032"/>
    <d v="2014-08-22T00:00:00"/>
    <d v="1899-12-30T15:50:01"/>
    <x v="0"/>
    <x v="0"/>
    <x v="0"/>
    <x v="3"/>
    <x v="6901"/>
    <n v="1"/>
  </r>
  <r>
    <n v="166185"/>
    <d v="2014-08-27T00:00:00"/>
    <d v="1899-12-30T05:01:13"/>
    <x v="0"/>
    <x v="1"/>
    <x v="0"/>
    <x v="3"/>
    <x v="6902"/>
    <n v="1"/>
  </r>
  <r>
    <n v="736189"/>
    <d v="2014-08-28T00:00:00"/>
    <d v="1899-12-30T17:29:29"/>
    <x v="0"/>
    <x v="0"/>
    <x v="0"/>
    <x v="12"/>
    <x v="6903"/>
    <n v="1"/>
  </r>
  <r>
    <n v="614594"/>
    <d v="2014-08-28T00:00:00"/>
    <d v="1899-12-30T17:30:20"/>
    <x v="0"/>
    <x v="0"/>
    <x v="0"/>
    <x v="12"/>
    <x v="6904"/>
    <n v="1"/>
  </r>
  <r>
    <n v="493131"/>
    <d v="2014-08-28T00:00:00"/>
    <d v="1899-12-30T17:32:33"/>
    <x v="0"/>
    <x v="0"/>
    <x v="0"/>
    <x v="12"/>
    <x v="6905"/>
    <n v="1"/>
  </r>
  <r>
    <n v="214261"/>
    <d v="2014-08-31T00:00:00"/>
    <d v="1899-12-30T01:36:21"/>
    <x v="0"/>
    <x v="1"/>
    <x v="0"/>
    <x v="1"/>
    <x v="6906"/>
    <n v="1"/>
  </r>
  <r>
    <n v="932441"/>
    <d v="2014-08-31T00:00:00"/>
    <d v="1899-12-30T01:37:59"/>
    <x v="0"/>
    <x v="0"/>
    <x v="0"/>
    <x v="1"/>
    <x v="6907"/>
    <n v="1"/>
  </r>
  <r>
    <n v="39010"/>
    <d v="2014-08-31T00:00:00"/>
    <d v="1899-12-30T01:38:23"/>
    <x v="1"/>
    <x v="0"/>
    <x v="0"/>
    <x v="1"/>
    <x v="6908"/>
    <n v="0"/>
  </r>
  <r>
    <n v="686055"/>
    <d v="2014-08-26T00:00:00"/>
    <d v="1899-12-30T12:14:53"/>
    <x v="0"/>
    <x v="0"/>
    <x v="1"/>
    <x v="1"/>
    <x v="6909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19">
  <r>
    <n v="383422"/>
    <d v="2014-05-01T00:00:00"/>
    <d v="1899-12-30T11:40:49"/>
    <s v="Hired"/>
    <s v="Male"/>
    <s v="Service Department"/>
    <s v="c8"/>
    <x v="0"/>
    <x v="0"/>
  </r>
  <r>
    <n v="907518"/>
    <d v="2014-05-06T00:00:00"/>
    <d v="1899-12-30T08:08:32"/>
    <s v="Hired"/>
    <s v="Female"/>
    <s v="Service Department"/>
    <s v="c5"/>
    <x v="1"/>
    <x v="0"/>
  </r>
  <r>
    <n v="176719"/>
    <d v="2014-05-06T00:00:00"/>
    <d v="1899-12-30T08:08:54"/>
    <s v="Rejected"/>
    <s v="Male"/>
    <s v="Service Department"/>
    <s v="c5"/>
    <x v="2"/>
    <x v="1"/>
  </r>
  <r>
    <n v="253651"/>
    <d v="2014-05-02T00:00:00"/>
    <d v="1899-12-30T16:32:26"/>
    <s v="Hired"/>
    <s v="Male"/>
    <s v="Operations Department"/>
    <s v="i4"/>
    <x v="3"/>
    <x v="0"/>
  </r>
  <r>
    <n v="289907"/>
    <d v="2014-05-01T00:00:00"/>
    <d v="1899-12-30T07:44:18"/>
    <s v="Hired"/>
    <s v="Male"/>
    <s v="Sales Department"/>
    <s v="i4"/>
    <x v="4"/>
    <x v="0"/>
  </r>
  <r>
    <n v="959124"/>
    <d v="2014-05-06T00:00:00"/>
    <d v="1899-12-30T16:27:55"/>
    <s v="Rejected"/>
    <s v="Male"/>
    <s v="Sales Department"/>
    <s v="i7"/>
    <x v="5"/>
    <x v="1"/>
  </r>
  <r>
    <n v="751029"/>
    <d v="2014-05-02T00:00:00"/>
    <d v="1899-12-30T13:09:57"/>
    <s v="Hired"/>
    <s v="Female"/>
    <s v="Service Department"/>
    <s v="i4"/>
    <x v="6"/>
    <x v="0"/>
  </r>
  <r>
    <n v="434547"/>
    <d v="2014-05-02T00:00:00"/>
    <d v="1899-12-30T13:11:11"/>
    <s v="Rejected"/>
    <s v="Female"/>
    <s v="Service Department"/>
    <s v="i4"/>
    <x v="7"/>
    <x v="1"/>
  </r>
  <r>
    <n v="518854"/>
    <d v="2014-05-01T00:00:00"/>
    <d v="1899-12-30T09:00:54"/>
    <s v="Rejected"/>
    <s v="Male"/>
    <s v="Service Department"/>
    <s v="n10"/>
    <x v="8"/>
    <x v="1"/>
  </r>
  <r>
    <n v="199526"/>
    <d v="2014-05-07T00:00:00"/>
    <d v="1899-12-30T10:50:05"/>
    <s v="Hired"/>
    <s v="Male"/>
    <s v="Service Department"/>
    <s v="b9"/>
    <x v="9"/>
    <x v="0"/>
  </r>
  <r>
    <n v="191009"/>
    <d v="2014-05-09T00:00:00"/>
    <d v="1899-12-30T12:48:56"/>
    <s v="Hired"/>
    <s v="Female"/>
    <s v="Service Department"/>
    <s v="i7"/>
    <x v="10"/>
    <x v="0"/>
  </r>
  <r>
    <n v="195323"/>
    <d v="2014-05-09T00:00:00"/>
    <d v="1899-12-30T12:48:34"/>
    <s v="Hired"/>
    <s v="Female"/>
    <s v="Service Department"/>
    <s v="i7"/>
    <x v="11"/>
    <x v="0"/>
  </r>
  <r>
    <n v="51318"/>
    <d v="2014-05-02T00:00:00"/>
    <d v="1899-12-30T08:07:08"/>
    <s v="Hired"/>
    <s v="Male"/>
    <s v="Service Department"/>
    <s v="i5"/>
    <x v="12"/>
    <x v="0"/>
  </r>
  <r>
    <n v="513166"/>
    <d v="2014-05-01T00:00:00"/>
    <d v="1899-12-30T22:53:32"/>
    <s v="Hired"/>
    <s v="Female"/>
    <s v="Operations Department"/>
    <s v="i1"/>
    <x v="13"/>
    <x v="0"/>
  </r>
  <r>
    <n v="791372"/>
    <d v="2014-05-01T00:00:00"/>
    <d v="1899-12-30T22:54:28"/>
    <s v="Rejected"/>
    <s v="Male"/>
    <s v="Operations Department"/>
    <s v="i1"/>
    <x v="14"/>
    <x v="1"/>
  </r>
  <r>
    <n v="47857"/>
    <d v="2014-05-01T00:00:00"/>
    <d v="1899-12-30T22:55:29"/>
    <s v="Rejected"/>
    <s v="Female"/>
    <s v="Operations Department"/>
    <s v="i1"/>
    <x v="15"/>
    <x v="1"/>
  </r>
  <r>
    <n v="834101"/>
    <d v="2014-05-01T00:00:00"/>
    <d v="1899-12-30T22:53:12"/>
    <s v="Rejected"/>
    <s v="Don’t want to say"/>
    <s v="Operations Department"/>
    <s v="i1"/>
    <x v="16"/>
    <x v="1"/>
  </r>
  <r>
    <n v="985008"/>
    <d v="2014-05-01T00:00:00"/>
    <d v="1899-12-30T09:41:45"/>
    <s v="Rejected"/>
    <s v="Male"/>
    <s v="Service Department"/>
    <s v="i6"/>
    <x v="17"/>
    <x v="1"/>
  </r>
  <r>
    <n v="935899"/>
    <d v="2014-05-10T00:00:00"/>
    <d v="1899-12-30T14:17:55"/>
    <s v="Rejected"/>
    <s v="Male"/>
    <s v="Service Department"/>
    <s v="i1"/>
    <x v="18"/>
    <x v="1"/>
  </r>
  <r>
    <n v="780839"/>
    <d v="2014-05-10T00:00:00"/>
    <d v="1899-12-30T14:18:18"/>
    <s v="Hired"/>
    <s v="Female"/>
    <s v="Service Department"/>
    <s v="i1"/>
    <x v="19"/>
    <x v="0"/>
  </r>
  <r>
    <n v="851764"/>
    <d v="2014-05-01T00:00:00"/>
    <d v="1899-12-30T16:01:19"/>
    <s v="Rejected"/>
    <s v="Male"/>
    <s v="Operations Department"/>
    <s v="i6"/>
    <x v="20"/>
    <x v="1"/>
  </r>
  <r>
    <n v="202821"/>
    <d v="2014-05-01T00:00:00"/>
    <d v="1899-12-30T16:01:49"/>
    <s v="Hired"/>
    <s v="Male"/>
    <s v="Operations Department"/>
    <s v="i6"/>
    <x v="21"/>
    <x v="0"/>
  </r>
  <r>
    <n v="969924"/>
    <d v="2014-05-01T00:00:00"/>
    <d v="1899-12-30T11:47:49"/>
    <s v="Rejected"/>
    <s v="Male"/>
    <s v="Finance Department"/>
    <s v="i1"/>
    <x v="22"/>
    <x v="1"/>
  </r>
  <r>
    <n v="765579"/>
    <d v="2014-05-01T00:00:00"/>
    <d v="1899-12-30T09:26:23"/>
    <s v="Rejected"/>
    <s v="Male"/>
    <s v="Sales Department"/>
    <s v="i4"/>
    <x v="23"/>
    <x v="1"/>
  </r>
  <r>
    <n v="924976"/>
    <d v="2014-05-01T00:00:00"/>
    <d v="1899-12-30T09:26:53"/>
    <s v="Rejected"/>
    <s v="Male"/>
    <s v="Sales Department"/>
    <s v="i4"/>
    <x v="24"/>
    <x v="1"/>
  </r>
  <r>
    <n v="896164"/>
    <d v="2014-05-01T00:00:00"/>
    <d v="1899-12-30T17:21:29"/>
    <s v="Hired"/>
    <s v="Don’t want to say"/>
    <s v="Production Department"/>
    <s v="i7"/>
    <x v="25"/>
    <x v="0"/>
  </r>
  <r>
    <n v="600625"/>
    <d v="2014-05-02T00:00:00"/>
    <d v="1899-12-30T18:21:43"/>
    <s v="Rejected"/>
    <s v="Male"/>
    <s v="Service Department"/>
    <s v="c5"/>
    <x v="26"/>
    <x v="1"/>
  </r>
  <r>
    <n v="692533"/>
    <d v="2014-05-02T00:00:00"/>
    <d v="1899-12-30T18:23:53"/>
    <s v="Hired"/>
    <s v="Male"/>
    <s v="Service Department"/>
    <s v="c5"/>
    <x v="27"/>
    <x v="0"/>
  </r>
  <r>
    <n v="894276"/>
    <d v="2014-05-02T00:00:00"/>
    <d v="1899-12-30T11:47:58"/>
    <s v="Rejected"/>
    <s v="Male"/>
    <s v="Operations Department"/>
    <s v="i4"/>
    <x v="28"/>
    <x v="1"/>
  </r>
  <r>
    <n v="121909"/>
    <d v="2014-05-02T00:00:00"/>
    <d v="1899-12-30T12:21:13"/>
    <s v="Rejected"/>
    <s v="Male"/>
    <s v="Operations Department"/>
    <s v="i4"/>
    <x v="29"/>
    <x v="1"/>
  </r>
  <r>
    <n v="176467"/>
    <d v="2014-05-02T00:00:00"/>
    <d v="1899-12-30T12:21:47"/>
    <s v="Rejected"/>
    <s v="Male"/>
    <s v="Operations Department"/>
    <s v="i4"/>
    <x v="30"/>
    <x v="1"/>
  </r>
  <r>
    <n v="955372"/>
    <d v="2014-05-02T00:00:00"/>
    <d v="1899-12-30T09:16:50"/>
    <s v="Rejected"/>
    <s v="Female"/>
    <s v="Sales Department"/>
    <s v="b9"/>
    <x v="31"/>
    <x v="1"/>
  </r>
  <r>
    <n v="958058"/>
    <d v="2014-05-02T00:00:00"/>
    <d v="1899-12-30T13:04:36"/>
    <s v="Rejected"/>
    <s v="Male"/>
    <s v="Service Department"/>
    <s v="b9"/>
    <x v="32"/>
    <x v="1"/>
  </r>
  <r>
    <n v="577498"/>
    <d v="2014-05-04T00:00:00"/>
    <d v="1899-12-30T09:41:19"/>
    <s v="Rejected"/>
    <s v="Male"/>
    <s v="Service Department"/>
    <s v="m7"/>
    <x v="33"/>
    <x v="1"/>
  </r>
  <r>
    <n v="959638"/>
    <d v="2014-05-04T00:00:00"/>
    <d v="1899-12-30T09:44:20"/>
    <s v="Rejected"/>
    <s v="Male"/>
    <s v="Service Department"/>
    <s v="i7"/>
    <x v="34"/>
    <x v="1"/>
  </r>
  <r>
    <n v="442311"/>
    <d v="2014-05-04T00:00:00"/>
    <d v="1899-12-30T17:32:34"/>
    <s v="Rejected"/>
    <s v="Male"/>
    <s v="Service Department"/>
    <s v="i5"/>
    <x v="35"/>
    <x v="1"/>
  </r>
  <r>
    <n v="290946"/>
    <d v="2014-05-05T00:00:00"/>
    <d v="1899-12-30T19:35:42"/>
    <s v="Rejected"/>
    <s v="Male"/>
    <s v="Purchase Department"/>
    <s v="i7"/>
    <x v="36"/>
    <x v="1"/>
  </r>
  <r>
    <n v="37073"/>
    <d v="2014-05-05T00:00:00"/>
    <d v="1899-12-30T19:37:25"/>
    <s v="Hired"/>
    <s v="Female"/>
    <s v="Purchase Department"/>
    <s v="i7"/>
    <x v="37"/>
    <x v="0"/>
  </r>
  <r>
    <n v="622677"/>
    <d v="2014-05-05T00:00:00"/>
    <d v="1899-12-30T15:41:23"/>
    <s v="Rejected"/>
    <s v="Male"/>
    <s v="Finance Department"/>
    <s v="c5"/>
    <x v="38"/>
    <x v="1"/>
  </r>
  <r>
    <n v="580633"/>
    <d v="2014-05-05T00:00:00"/>
    <d v="1899-12-30T15:42:18"/>
    <s v="Rejected"/>
    <s v="Male"/>
    <s v="Finance Department"/>
    <s v="c5"/>
    <x v="39"/>
    <x v="1"/>
  </r>
  <r>
    <n v="116456"/>
    <d v="2014-05-05T00:00:00"/>
    <d v="1899-12-30T15:44:33"/>
    <s v="Hired"/>
    <s v="Female"/>
    <s v="Finance Department"/>
    <s v="c5"/>
    <x v="40"/>
    <x v="0"/>
  </r>
  <r>
    <n v="39036"/>
    <d v="2014-05-05T00:00:00"/>
    <d v="1899-12-30T11:41:14"/>
    <s v="Rejected"/>
    <s v="Male"/>
    <s v="Operations Department"/>
    <s v="i4"/>
    <x v="41"/>
    <x v="1"/>
  </r>
  <r>
    <n v="349039"/>
    <d v="2014-05-06T00:00:00"/>
    <d v="1899-12-30T16:05:03"/>
    <s v="Rejected"/>
    <s v="Male"/>
    <s v="Operations Department"/>
    <s v="c5"/>
    <x v="42"/>
    <x v="1"/>
  </r>
  <r>
    <n v="94068"/>
    <d v="2014-05-10T00:00:00"/>
    <d v="1899-12-30T17:34:15"/>
    <s v="Hired"/>
    <s v="Male"/>
    <s v="Operations Department"/>
    <s v="i4"/>
    <x v="43"/>
    <x v="0"/>
  </r>
  <r>
    <n v="487441"/>
    <d v="2014-05-10T00:00:00"/>
    <d v="1899-12-30T17:34:52"/>
    <s v="Hired"/>
    <s v="Female"/>
    <s v="Operations Department"/>
    <s v="i4"/>
    <x v="44"/>
    <x v="0"/>
  </r>
  <r>
    <n v="235574"/>
    <d v="2014-05-06T00:00:00"/>
    <d v="1899-12-30T21:40:19"/>
    <s v="Rejected"/>
    <s v="Male"/>
    <s v="Service Department"/>
    <s v="m6"/>
    <x v="45"/>
    <x v="1"/>
  </r>
  <r>
    <n v="180166"/>
    <d v="2014-05-06T00:00:00"/>
    <d v="1899-12-30T04:03:39"/>
    <s v="Rejected"/>
    <s v="Male"/>
    <s v="Operations Department"/>
    <s v="b9"/>
    <x v="46"/>
    <x v="1"/>
  </r>
  <r>
    <n v="563405"/>
    <d v="2014-05-06T00:00:00"/>
    <d v="1899-12-30T13:28:21"/>
    <s v="Rejected"/>
    <s v="Female"/>
    <s v="Finance Department"/>
    <s v="c5"/>
    <x v="47"/>
    <x v="1"/>
  </r>
  <r>
    <n v="810490"/>
    <d v="2014-05-06T00:00:00"/>
    <d v="1899-12-30T13:30:32"/>
    <s v="Rejected"/>
    <s v="Female"/>
    <s v="Finance Department"/>
    <s v="c5"/>
    <x v="48"/>
    <x v="1"/>
  </r>
  <r>
    <n v="964704"/>
    <d v="2014-05-29T00:00:00"/>
    <d v="1899-12-30T14:44:34"/>
    <s v="Hired"/>
    <s v="Female"/>
    <s v="Finance Department"/>
    <s v="c5"/>
    <x v="49"/>
    <x v="0"/>
  </r>
  <r>
    <n v="565183"/>
    <d v="2014-05-06T00:00:00"/>
    <d v="1899-12-30T08:40:10"/>
    <s v="Rejected"/>
    <s v="Male"/>
    <s v="Marketing Department"/>
    <s v="b9"/>
    <x v="50"/>
    <x v="1"/>
  </r>
  <r>
    <n v="288171"/>
    <d v="2014-05-06T00:00:00"/>
    <d v="1899-12-30T15:37:22"/>
    <s v="Hired"/>
    <s v="Female"/>
    <s v="Marketing Department"/>
    <s v="i4"/>
    <x v="51"/>
    <x v="0"/>
  </r>
  <r>
    <n v="499643"/>
    <d v="2014-05-06T00:00:00"/>
    <d v="1899-12-30T09:26:58"/>
    <s v="Rejected"/>
    <s v="Female"/>
    <s v="Service Department"/>
    <s v="i4"/>
    <x v="52"/>
    <x v="1"/>
  </r>
  <r>
    <n v="610176"/>
    <d v="2014-05-07T00:00:00"/>
    <d v="1899-12-30T14:06:28"/>
    <s v="Rejected"/>
    <s v="Male"/>
    <s v="Service Department"/>
    <s v="i4"/>
    <x v="53"/>
    <x v="1"/>
  </r>
  <r>
    <n v="346219"/>
    <d v="2014-05-22T00:00:00"/>
    <d v="1899-12-30T10:21:37"/>
    <s v="Rejected"/>
    <s v="Female"/>
    <s v="Operations Department"/>
    <s v="i5"/>
    <x v="54"/>
    <x v="1"/>
  </r>
  <r>
    <n v="357945"/>
    <d v="2014-05-07T00:00:00"/>
    <d v="1899-12-30T02:13:47"/>
    <s v="Rejected"/>
    <s v="Male"/>
    <s v="Service Department"/>
    <s v="i7"/>
    <x v="55"/>
    <x v="1"/>
  </r>
  <r>
    <n v="188820"/>
    <d v="2014-05-07T00:00:00"/>
    <d v="1899-12-30T17:58:13"/>
    <s v="Rejected"/>
    <s v="Male"/>
    <s v="Sales Department"/>
    <s v="i4"/>
    <x v="56"/>
    <x v="1"/>
  </r>
  <r>
    <n v="193244"/>
    <d v="2014-05-07T00:00:00"/>
    <d v="1899-12-30T10:53:31"/>
    <s v="Rejected"/>
    <s v="Male"/>
    <s v="Operations Department"/>
    <s v="i6"/>
    <x v="57"/>
    <x v="1"/>
  </r>
  <r>
    <n v="781620"/>
    <d v="2014-05-07T00:00:00"/>
    <d v="1899-12-30T15:34:16"/>
    <s v="Rejected"/>
    <s v="Male"/>
    <s v="Production Department"/>
    <s v="i4"/>
    <x v="58"/>
    <x v="1"/>
  </r>
  <r>
    <n v="379557"/>
    <d v="2014-05-07T00:00:00"/>
    <d v="1899-12-30T15:34:48"/>
    <s v="Hired"/>
    <s v="Female"/>
    <s v="Production Department"/>
    <s v="i4"/>
    <x v="59"/>
    <x v="0"/>
  </r>
  <r>
    <n v="674051"/>
    <d v="2014-05-07T00:00:00"/>
    <d v="1899-12-30T15:35:24"/>
    <s v="Rejected"/>
    <s v="Female"/>
    <s v="Production Department"/>
    <s v="i4"/>
    <x v="60"/>
    <x v="1"/>
  </r>
  <r>
    <n v="928902"/>
    <d v="2014-05-07T00:00:00"/>
    <d v="1899-12-30T16:26:40"/>
    <s v="Rejected"/>
    <s v="Female"/>
    <s v="Finance Department"/>
    <s v="b9"/>
    <x v="61"/>
    <x v="1"/>
  </r>
  <r>
    <n v="22155"/>
    <d v="2014-05-07T00:00:00"/>
    <d v="1899-12-30T16:26:40"/>
    <s v="Rejected"/>
    <s v="Female"/>
    <s v="Finance Department"/>
    <s v="b9"/>
    <x v="62"/>
    <x v="1"/>
  </r>
  <r>
    <n v="572422"/>
    <d v="2014-05-07T00:00:00"/>
    <d v="1899-12-30T08:07:34"/>
    <s v="Rejected"/>
    <s v="Male"/>
    <s v="Sales Department"/>
    <s v="i7"/>
    <x v="63"/>
    <x v="1"/>
  </r>
  <r>
    <n v="114584"/>
    <d v="2014-05-07T00:00:00"/>
    <d v="1899-12-30T08:08:06"/>
    <s v="Rejected"/>
    <s v="Male"/>
    <s v="Sales Department"/>
    <s v="i7"/>
    <x v="63"/>
    <x v="1"/>
  </r>
  <r>
    <n v="794226"/>
    <d v="2014-05-07T00:00:00"/>
    <d v="1899-12-30T16:01:13"/>
    <s v="Rejected"/>
    <s v="Male"/>
    <s v="Service Department"/>
    <s v="i7"/>
    <x v="64"/>
    <x v="1"/>
  </r>
  <r>
    <n v="496573"/>
    <d v="2014-05-07T00:00:00"/>
    <d v="1899-12-30T16:01:42"/>
    <s v="Rejected"/>
    <s v="Male"/>
    <s v="Service Department"/>
    <s v="i7"/>
    <x v="65"/>
    <x v="1"/>
  </r>
  <r>
    <n v="437695"/>
    <d v="2014-05-13T00:00:00"/>
    <d v="1899-12-30T15:22:01"/>
    <s v="Rejected"/>
    <s v="Male"/>
    <s v="Service Department"/>
    <s v="i7"/>
    <x v="66"/>
    <x v="1"/>
  </r>
  <r>
    <n v="983577"/>
    <d v="2014-05-08T00:00:00"/>
    <d v="1899-12-30T07:13:23"/>
    <s v="Rejected"/>
    <s v="Male"/>
    <s v="Service Department"/>
    <s v="b9"/>
    <x v="67"/>
    <x v="1"/>
  </r>
  <r>
    <n v="720850"/>
    <d v="2014-05-08T00:00:00"/>
    <d v="1899-12-30T22:10:32"/>
    <s v="Rejected"/>
    <s v="Male"/>
    <s v="Sales Department"/>
    <s v="i6"/>
    <x v="68"/>
    <x v="1"/>
  </r>
  <r>
    <n v="453498"/>
    <d v="2014-05-08T00:00:00"/>
    <d v="1899-12-30T03:12:26"/>
    <s v="Hired"/>
    <s v="Male"/>
    <s v="Sales Department"/>
    <s v="i4"/>
    <x v="69"/>
    <x v="0"/>
  </r>
  <r>
    <n v="550914"/>
    <d v="2014-05-08T00:00:00"/>
    <d v="1899-12-30T03:15:14"/>
    <s v="Rejected"/>
    <s v="Female"/>
    <s v="Sales Department"/>
    <s v="i4"/>
    <x v="70"/>
    <x v="1"/>
  </r>
  <r>
    <n v="37906"/>
    <d v="2014-05-08T00:00:00"/>
    <d v="1899-12-30T03:16:01"/>
    <s v="Hired"/>
    <s v="Female"/>
    <s v="Sales Department"/>
    <s v="i4"/>
    <x v="71"/>
    <x v="0"/>
  </r>
  <r>
    <n v="692080"/>
    <d v="2014-05-08T00:00:00"/>
    <d v="1899-12-30T03:16:17"/>
    <s v="Hired"/>
    <s v="Male"/>
    <s v="Sales Department"/>
    <s v="i4"/>
    <x v="72"/>
    <x v="0"/>
  </r>
  <r>
    <n v="735087"/>
    <d v="2014-05-08T00:00:00"/>
    <d v="1899-12-30T03:16:46"/>
    <s v="Rejected"/>
    <s v="Male"/>
    <s v="Sales Department"/>
    <s v="i4"/>
    <x v="73"/>
    <x v="1"/>
  </r>
  <r>
    <n v="855558"/>
    <d v="2014-05-08T00:00:00"/>
    <d v="1899-12-30T11:52:07"/>
    <s v="Rejected"/>
    <s v="Female"/>
    <s v="Production Department"/>
    <s v="c5"/>
    <x v="74"/>
    <x v="1"/>
  </r>
  <r>
    <n v="480514"/>
    <d v="2014-05-08T00:00:00"/>
    <d v="1899-12-30T19:13:11"/>
    <s v="Rejected"/>
    <s v="Female"/>
    <s v="Operations Department"/>
    <s v="i1"/>
    <x v="75"/>
    <x v="1"/>
  </r>
  <r>
    <n v="860311"/>
    <d v="2014-05-08T00:00:00"/>
    <d v="1899-12-30T07:59:58"/>
    <s v="Hired"/>
    <s v="Male"/>
    <s v="Purchase Department"/>
    <s v="i5"/>
    <x v="76"/>
    <x v="0"/>
  </r>
  <r>
    <n v="269204"/>
    <d v="2014-05-08T00:00:00"/>
    <d v="1899-12-30T07:57:49"/>
    <s v="Hired"/>
    <s v="Don’t want to say"/>
    <s v="Purchase Department"/>
    <s v="i5"/>
    <x v="77"/>
    <x v="0"/>
  </r>
  <r>
    <n v="566403"/>
    <d v="2014-05-09T00:00:00"/>
    <d v="1899-12-30T15:05:12"/>
    <s v="Hired"/>
    <s v="Female"/>
    <s v="Operations Department"/>
    <s v="c5"/>
    <x v="78"/>
    <x v="0"/>
  </r>
  <r>
    <n v="63871"/>
    <d v="2014-05-09T00:00:00"/>
    <d v="1899-12-30T09:58:45"/>
    <s v="Rejected"/>
    <s v="Female"/>
    <s v="General Management"/>
    <s v="c5"/>
    <x v="79"/>
    <x v="1"/>
  </r>
  <r>
    <n v="269231"/>
    <d v="2014-05-09T00:00:00"/>
    <d v="1899-12-30T12:28:30"/>
    <s v="Rejected"/>
    <s v="Female"/>
    <s v="General Management"/>
    <s v="i5"/>
    <x v="80"/>
    <x v="1"/>
  </r>
  <r>
    <n v="45301"/>
    <d v="2014-05-09T00:00:00"/>
    <d v="1899-12-30T12:30:25"/>
    <s v="Rejected"/>
    <s v="Female"/>
    <s v="General Management"/>
    <s v="i5"/>
    <x v="81"/>
    <x v="1"/>
  </r>
  <r>
    <n v="455073"/>
    <d v="2014-05-09T00:00:00"/>
    <d v="1899-12-30T13:53:33"/>
    <s v="Hired"/>
    <s v="Female"/>
    <s v="Service Department"/>
    <s v="i4"/>
    <x v="82"/>
    <x v="0"/>
  </r>
  <r>
    <n v="499649"/>
    <d v="2014-05-09T00:00:00"/>
    <d v="1899-12-30T17:27:55"/>
    <s v="Rejected"/>
    <s v="Female"/>
    <s v="Operations Department"/>
    <s v="i4"/>
    <x v="83"/>
    <x v="1"/>
  </r>
  <r>
    <n v="611809"/>
    <d v="2014-05-09T00:00:00"/>
    <d v="1899-12-30T17:31:34"/>
    <s v="Hired"/>
    <s v="Female"/>
    <s v="Operations Department"/>
    <s v="i4"/>
    <x v="84"/>
    <x v="0"/>
  </r>
  <r>
    <n v="879830"/>
    <d v="2014-05-10T00:00:00"/>
    <d v="1899-12-30T20:03:37"/>
    <s v="Rejected"/>
    <s v="Male"/>
    <s v="Sales Department"/>
    <s v="i4"/>
    <x v="85"/>
    <x v="1"/>
  </r>
  <r>
    <n v="773816"/>
    <d v="2014-05-10T00:00:00"/>
    <d v="1899-12-30T20:09:58"/>
    <s v="Rejected"/>
    <s v="Female"/>
    <s v="Sales Department"/>
    <s v="i4"/>
    <x v="86"/>
    <x v="1"/>
  </r>
  <r>
    <n v="316208"/>
    <d v="2014-05-10T00:00:00"/>
    <d v="1899-12-30T17:30:13"/>
    <s v="Rejected"/>
    <s v="Male"/>
    <s v="Service Department"/>
    <s v="i5"/>
    <x v="87"/>
    <x v="1"/>
  </r>
  <r>
    <n v="244695"/>
    <d v="2014-05-10T00:00:00"/>
    <d v="1899-12-30T03:16:36"/>
    <s v="Rejected"/>
    <s v="Male"/>
    <s v="Service Department"/>
    <s v="i4"/>
    <x v="88"/>
    <x v="1"/>
  </r>
  <r>
    <n v="458216"/>
    <d v="2014-05-12T00:00:00"/>
    <d v="1899-12-30T08:27:51"/>
    <s v="Hired"/>
    <s v="Female"/>
    <s v="Operations Department"/>
    <s v="i6"/>
    <x v="89"/>
    <x v="0"/>
  </r>
  <r>
    <n v="702304"/>
    <d v="2014-05-12T00:00:00"/>
    <d v="1899-12-30T08:24:49"/>
    <s v="Rejected"/>
    <s v="Don’t want to say"/>
    <s v="Operations Department"/>
    <s v="i6"/>
    <x v="90"/>
    <x v="1"/>
  </r>
  <r>
    <n v="788145"/>
    <d v="2014-05-12T00:00:00"/>
    <d v="1899-12-30T18:26:09"/>
    <s v="Rejected"/>
    <s v="Male"/>
    <s v="Service Department"/>
    <s v="c5"/>
    <x v="91"/>
    <x v="1"/>
  </r>
  <r>
    <n v="841217"/>
    <d v="2014-05-12T00:00:00"/>
    <d v="1899-12-30T18:26:55"/>
    <s v="Rejected"/>
    <s v="Male"/>
    <s v="Service Department"/>
    <s v="c5"/>
    <x v="92"/>
    <x v="1"/>
  </r>
  <r>
    <n v="599654"/>
    <d v="2014-05-13T00:00:00"/>
    <d v="1899-12-30T18:40:25"/>
    <s v="Rejected"/>
    <s v="Male"/>
    <s v="Marketing Department"/>
    <s v="i1"/>
    <x v="93"/>
    <x v="1"/>
  </r>
  <r>
    <n v="272804"/>
    <d v="2014-05-13T00:00:00"/>
    <d v="1899-12-30T18:41:26"/>
    <s v="Hired"/>
    <s v="Male"/>
    <s v="Marketing Department"/>
    <s v="i1"/>
    <x v="94"/>
    <x v="0"/>
  </r>
  <r>
    <n v="114169"/>
    <d v="2014-05-13T00:00:00"/>
    <d v="1899-12-30T18:41:55"/>
    <s v="Hired"/>
    <s v="Female"/>
    <s v="Marketing Department"/>
    <s v="i1"/>
    <x v="95"/>
    <x v="0"/>
  </r>
  <r>
    <n v="644226"/>
    <d v="2014-05-13T00:00:00"/>
    <d v="1899-12-30T18:42:38"/>
    <s v="Rejected"/>
    <s v="Female"/>
    <s v="Marketing Department"/>
    <s v="i1"/>
    <x v="96"/>
    <x v="1"/>
  </r>
  <r>
    <n v="576340"/>
    <d v="2014-05-13T00:00:00"/>
    <d v="1899-12-30T09:18:14"/>
    <s v="Hired"/>
    <s v="Female"/>
    <s v="Operations Department"/>
    <s v="i7"/>
    <x v="97"/>
    <x v="0"/>
  </r>
  <r>
    <n v="368184"/>
    <d v="2014-05-13T00:00:00"/>
    <d v="1899-12-30T09:18:42"/>
    <s v="Rejected"/>
    <s v="Female"/>
    <s v="Operations Department"/>
    <s v="i7"/>
    <x v="98"/>
    <x v="1"/>
  </r>
  <r>
    <n v="305032"/>
    <d v="2014-05-13T00:00:00"/>
    <d v="1899-12-30T09:19:09"/>
    <s v="Hired"/>
    <s v="Female"/>
    <s v="Operations Department"/>
    <s v="i7"/>
    <x v="99"/>
    <x v="0"/>
  </r>
  <r>
    <n v="814453"/>
    <d v="2014-05-13T00:00:00"/>
    <d v="1899-12-30T09:19:44"/>
    <s v="Hired"/>
    <s v="Don’t want to say"/>
    <s v="Operations Department"/>
    <s v="i7"/>
    <x v="100"/>
    <x v="0"/>
  </r>
  <r>
    <n v="658727"/>
    <d v="2014-05-13T00:00:00"/>
    <d v="1899-12-30T17:44:46"/>
    <s v="Rejected"/>
    <s v="Female"/>
    <s v="Operations Department"/>
    <s v="c5"/>
    <x v="101"/>
    <x v="1"/>
  </r>
  <r>
    <n v="26472"/>
    <d v="2014-05-13T00:00:00"/>
    <d v="1899-12-30T19:57:31"/>
    <s v="Hired"/>
    <s v="Male"/>
    <s v="Purchase Department"/>
    <s v="i6"/>
    <x v="102"/>
    <x v="0"/>
  </r>
  <r>
    <n v="468867"/>
    <d v="2014-05-13T00:00:00"/>
    <d v="1899-12-30T18:56:36"/>
    <s v="Rejected"/>
    <s v="Female"/>
    <s v="General Management"/>
    <s v="c5"/>
    <x v="103"/>
    <x v="1"/>
  </r>
  <r>
    <n v="495899"/>
    <d v="2014-05-13T00:00:00"/>
    <d v="1899-12-30T18:56:59"/>
    <s v="Rejected"/>
    <s v="Female"/>
    <s v="General Management"/>
    <s v="c5"/>
    <x v="104"/>
    <x v="1"/>
  </r>
  <r>
    <n v="217101"/>
    <d v="2014-05-13T00:00:00"/>
    <d v="1899-12-30T11:00:58"/>
    <s v="Rejected"/>
    <s v="Female"/>
    <s v="Operations Department"/>
    <s v="i4"/>
    <x v="105"/>
    <x v="1"/>
  </r>
  <r>
    <n v="521234"/>
    <d v="2014-05-13T00:00:00"/>
    <d v="1899-12-30T11:03:55"/>
    <s v="Hired"/>
    <s v="Don’t want to say"/>
    <s v="Operations Department"/>
    <s v="i4"/>
    <x v="106"/>
    <x v="0"/>
  </r>
  <r>
    <n v="377976"/>
    <d v="2014-05-21T00:00:00"/>
    <d v="1899-12-30T14:41:18"/>
    <s v="Rejected"/>
    <s v="Female"/>
    <s v="Operations Department"/>
    <s v="i4"/>
    <x v="107"/>
    <x v="1"/>
  </r>
  <r>
    <n v="796234"/>
    <d v="2014-05-14T00:00:00"/>
    <d v="1899-12-30T13:28:50"/>
    <s v="Rejected"/>
    <s v="Male"/>
    <s v="Service Department"/>
    <s v="c8"/>
    <x v="108"/>
    <x v="1"/>
  </r>
  <r>
    <n v="736087"/>
    <d v="2014-05-14T00:00:00"/>
    <d v="1899-12-30T13:30:55"/>
    <s v="Rejected"/>
    <s v="Male"/>
    <s v="Service Department"/>
    <s v="c8"/>
    <x v="109"/>
    <x v="1"/>
  </r>
  <r>
    <n v="17030"/>
    <d v="2014-05-14T00:00:00"/>
    <d v="1899-12-30T13:32:23"/>
    <s v="Rejected"/>
    <s v="Female"/>
    <s v="Service Department"/>
    <s v="c8"/>
    <x v="110"/>
    <x v="1"/>
  </r>
  <r>
    <n v="656629"/>
    <d v="2014-05-14T00:00:00"/>
    <d v="1899-12-30T15:03:09"/>
    <s v="Rejected"/>
    <s v="Female"/>
    <s v="Finance Department"/>
    <s v="i4"/>
    <x v="111"/>
    <x v="1"/>
  </r>
  <r>
    <n v="831439"/>
    <d v="2014-05-14T00:00:00"/>
    <d v="1899-12-30T15:06:10"/>
    <s v="Rejected"/>
    <s v="Female"/>
    <s v="Finance Department"/>
    <s v="i4"/>
    <x v="112"/>
    <x v="1"/>
  </r>
  <r>
    <n v="243961"/>
    <d v="2014-05-14T00:00:00"/>
    <d v="1899-12-30T15:50:17"/>
    <s v="Rejected"/>
    <s v="Male"/>
    <s v="Purchase Department"/>
    <s v="c5"/>
    <x v="113"/>
    <x v="1"/>
  </r>
  <r>
    <n v="956145"/>
    <d v="2014-05-15T00:00:00"/>
    <d v="1899-12-30T08:27:02"/>
    <s v="Rejected"/>
    <s v="Male"/>
    <s v="Sales Department"/>
    <s v="c5"/>
    <x v="114"/>
    <x v="1"/>
  </r>
  <r>
    <n v="730676"/>
    <d v="2014-05-15T00:00:00"/>
    <d v="1899-12-30T08:27:23"/>
    <s v="Rejected"/>
    <s v="Male"/>
    <s v="Sales Department"/>
    <s v="c5"/>
    <x v="115"/>
    <x v="1"/>
  </r>
  <r>
    <n v="255026"/>
    <d v="2014-05-15T00:00:00"/>
    <d v="1899-12-30T08:27:50"/>
    <s v="Rejected"/>
    <s v="Male"/>
    <s v="Sales Department"/>
    <s v="c5"/>
    <x v="116"/>
    <x v="1"/>
  </r>
  <r>
    <n v="404918"/>
    <d v="2014-05-15T00:00:00"/>
    <d v="1899-12-30T08:27:50"/>
    <s v="Rejected"/>
    <s v="Male"/>
    <s v="Sales Department"/>
    <s v="c5"/>
    <x v="117"/>
    <x v="1"/>
  </r>
  <r>
    <n v="809992"/>
    <d v="2014-05-15T00:00:00"/>
    <d v="1899-12-30T16:17:08"/>
    <s v="Rejected"/>
    <s v="Male"/>
    <s v="Marketing Department"/>
    <s v="c5"/>
    <x v="118"/>
    <x v="1"/>
  </r>
  <r>
    <n v="691216"/>
    <d v="2014-05-15T00:00:00"/>
    <d v="1899-12-30T09:56:56"/>
    <s v="Rejected"/>
    <s v="Male"/>
    <s v="Service Department"/>
    <s v="c-10"/>
    <x v="119"/>
    <x v="1"/>
  </r>
  <r>
    <n v="382645"/>
    <d v="2014-05-15T00:00:00"/>
    <d v="1899-12-30T09:57:46"/>
    <s v="Hired"/>
    <s v="Male"/>
    <s v="Service Department"/>
    <s v="c-10"/>
    <x v="120"/>
    <x v="0"/>
  </r>
  <r>
    <n v="767003"/>
    <d v="2014-05-15T00:00:00"/>
    <d v="1899-12-30T10:01:07"/>
    <s v="Hired"/>
    <s v="Male"/>
    <s v="Service Department"/>
    <s v="c-10"/>
    <x v="121"/>
    <x v="0"/>
  </r>
  <r>
    <n v="412827"/>
    <d v="2014-05-15T00:00:00"/>
    <d v="1899-12-30T15:57:38"/>
    <s v="Rejected"/>
    <s v="Male"/>
    <s v="Service Department"/>
    <s v="c-10"/>
    <x v="122"/>
    <x v="1"/>
  </r>
  <r>
    <n v="912261"/>
    <d v="2014-05-15T00:00:00"/>
    <d v="1899-12-30T13:48:40"/>
    <s v="Rejected"/>
    <s v="Male"/>
    <s v="Sales Department"/>
    <s v="i5"/>
    <x v="123"/>
    <x v="1"/>
  </r>
  <r>
    <n v="881891"/>
    <d v="2014-05-15T00:00:00"/>
    <d v="1899-12-30T13:51:18"/>
    <s v="Hired"/>
    <s v="Female"/>
    <s v="Sales Department"/>
    <s v="i5"/>
    <x v="124"/>
    <x v="0"/>
  </r>
  <r>
    <n v="574621"/>
    <d v="2014-05-15T00:00:00"/>
    <d v="1899-12-30T11:29:17"/>
    <s v="Rejected"/>
    <s v="Female"/>
    <s v="Operations Department"/>
    <s v="i7"/>
    <x v="125"/>
    <x v="1"/>
  </r>
  <r>
    <n v="105729"/>
    <d v="2014-05-15T00:00:00"/>
    <d v="1899-12-30T16:13:25"/>
    <s v="Rejected"/>
    <s v="Male"/>
    <s v="Service Department"/>
    <s v="c-10"/>
    <x v="126"/>
    <x v="1"/>
  </r>
  <r>
    <n v="961551"/>
    <d v="2014-05-15T00:00:00"/>
    <d v="1899-12-30T20:41:30"/>
    <s v="Rejected"/>
    <s v="Male"/>
    <s v="Operations Department"/>
    <s v="i6"/>
    <x v="127"/>
    <x v="1"/>
  </r>
  <r>
    <n v="824221"/>
    <d v="2014-05-16T00:00:00"/>
    <d v="1899-12-30T09:55:11"/>
    <s v="Hired"/>
    <s v="Male"/>
    <s v="Service Department"/>
    <s v="i4"/>
    <x v="128"/>
    <x v="0"/>
  </r>
  <r>
    <n v="966786"/>
    <d v="2014-05-16T00:00:00"/>
    <d v="1899-12-30T09:55:45"/>
    <s v="Hired"/>
    <s v="Female"/>
    <s v="Service Department"/>
    <s v="i4"/>
    <x v="129"/>
    <x v="0"/>
  </r>
  <r>
    <n v="19370"/>
    <d v="2014-05-16T00:00:00"/>
    <d v="1899-12-30T09:57:39"/>
    <s v="Rejected"/>
    <s v="Female"/>
    <s v="Service Department"/>
    <s v="i4"/>
    <x v="130"/>
    <x v="1"/>
  </r>
  <r>
    <n v="462721"/>
    <d v="2014-05-16T00:00:00"/>
    <d v="1899-12-30T16:49:41"/>
    <s v="Rejected"/>
    <s v="Male"/>
    <s v="Operations Department"/>
    <s v="i4"/>
    <x v="131"/>
    <x v="1"/>
  </r>
  <r>
    <n v="381072"/>
    <d v="2014-05-16T00:00:00"/>
    <d v="1899-12-30T16:50:31"/>
    <s v="Hired"/>
    <s v="Male"/>
    <s v="Operations Department"/>
    <s v="i4"/>
    <x v="132"/>
    <x v="0"/>
  </r>
  <r>
    <n v="664109"/>
    <d v="2014-05-16T00:00:00"/>
    <d v="1899-12-30T16:54:04"/>
    <s v="Hired"/>
    <s v="Male"/>
    <s v="Operations Department"/>
    <s v="i4"/>
    <x v="133"/>
    <x v="0"/>
  </r>
  <r>
    <n v="505365"/>
    <d v="2014-05-16T00:00:00"/>
    <d v="1899-12-30T18:06:25"/>
    <s v="Hired"/>
    <s v="Don’t want to say"/>
    <s v="Human Resource Department"/>
    <s v="i5"/>
    <x v="134"/>
    <x v="0"/>
  </r>
  <r>
    <n v="132154"/>
    <d v="2014-05-16T00:00:00"/>
    <d v="1899-12-30T18:07:54"/>
    <s v="Rejected"/>
    <s v="Don’t want to say"/>
    <s v="Human Resource Department"/>
    <s v="i5"/>
    <x v="135"/>
    <x v="1"/>
  </r>
  <r>
    <n v="482656"/>
    <d v="2014-05-29T00:00:00"/>
    <d v="1899-12-30T09:19:45"/>
    <s v="Hired"/>
    <s v="Female"/>
    <s v="Production Department"/>
    <s v="i7"/>
    <x v="136"/>
    <x v="0"/>
  </r>
  <r>
    <n v="735179"/>
    <d v="2014-05-29T00:00:00"/>
    <d v="1899-12-30T09:20:09"/>
    <s v="Rejected"/>
    <s v="Male"/>
    <s v="Production Department"/>
    <s v="i7"/>
    <x v="137"/>
    <x v="1"/>
  </r>
  <r>
    <n v="813519"/>
    <d v="2014-05-29T00:00:00"/>
    <d v="1899-12-30T09:19:09"/>
    <s v="Rejected"/>
    <s v="Don’t want to say"/>
    <s v="Production Department"/>
    <s v="i7"/>
    <x v="138"/>
    <x v="1"/>
  </r>
  <r>
    <n v="225116"/>
    <d v="2014-05-16T00:00:00"/>
    <d v="1899-12-30T17:41:09"/>
    <s v="Hired"/>
    <s v="Male"/>
    <s v="Operations Department"/>
    <s v="i1"/>
    <x v="139"/>
    <x v="0"/>
  </r>
  <r>
    <n v="583818"/>
    <d v="2014-05-18T00:00:00"/>
    <d v="1899-12-30T17:49:55"/>
    <s v="Rejected"/>
    <s v="Male"/>
    <s v="Service Department"/>
    <s v="i7"/>
    <x v="140"/>
    <x v="1"/>
  </r>
  <r>
    <n v="192500"/>
    <d v="2014-05-18T00:00:00"/>
    <d v="1899-12-30T17:53:19"/>
    <s v="Rejected"/>
    <s v="Male"/>
    <s v="Operations Department"/>
    <s v="i6"/>
    <x v="141"/>
    <x v="1"/>
  </r>
  <r>
    <n v="641336"/>
    <d v="2014-05-18T00:00:00"/>
    <d v="1899-12-30T17:53:59"/>
    <s v="Hired"/>
    <s v="Female"/>
    <s v="Operations Department"/>
    <s v="i6"/>
    <x v="142"/>
    <x v="0"/>
  </r>
  <r>
    <n v="466709"/>
    <d v="2014-05-19T00:00:00"/>
    <d v="1899-12-30T13:22:10"/>
    <s v="Hired"/>
    <s v="Female"/>
    <s v="Production Department"/>
    <s v="i7"/>
    <x v="143"/>
    <x v="0"/>
  </r>
  <r>
    <n v="318812"/>
    <d v="2014-05-19T00:00:00"/>
    <d v="1899-12-30T12:58:34"/>
    <s v="Hired"/>
    <s v="Female"/>
    <s v="Sales Department"/>
    <s v="c5"/>
    <x v="144"/>
    <x v="0"/>
  </r>
  <r>
    <n v="303466"/>
    <d v="2014-05-19T00:00:00"/>
    <d v="1899-12-30T13:17:24"/>
    <s v="Rejected"/>
    <s v="Male"/>
    <s v="Production Department"/>
    <s v="c-10"/>
    <x v="145"/>
    <x v="1"/>
  </r>
  <r>
    <n v="549934"/>
    <d v="2014-05-19T00:00:00"/>
    <d v="1899-12-30T13:18:27"/>
    <s v="Rejected"/>
    <s v="Male"/>
    <s v="Production Department"/>
    <s v="c-10"/>
    <x v="146"/>
    <x v="1"/>
  </r>
  <r>
    <n v="730191"/>
    <d v="2014-05-19T00:00:00"/>
    <d v="1899-12-30T15:25:54"/>
    <s v="Rejected"/>
    <s v="Female"/>
    <s v="General Management"/>
    <s v="i5"/>
    <x v="147"/>
    <x v="1"/>
  </r>
  <r>
    <n v="151361"/>
    <d v="2014-05-20T00:00:00"/>
    <d v="1899-12-30T18:56:37"/>
    <s v="Rejected"/>
    <s v="Female"/>
    <s v="Service Department"/>
    <s v="c8"/>
    <x v="148"/>
    <x v="1"/>
  </r>
  <r>
    <n v="299540"/>
    <d v="2014-05-20T00:00:00"/>
    <d v="1899-12-30T17:03:09"/>
    <s v="Rejected"/>
    <s v="Female"/>
    <s v="General Management"/>
    <s v="c-10"/>
    <x v="149"/>
    <x v="1"/>
  </r>
  <r>
    <n v="66952"/>
    <d v="2014-05-20T00:00:00"/>
    <d v="1899-12-30T17:04:49"/>
    <s v="Rejected"/>
    <s v="Male"/>
    <s v="General Management"/>
    <s v="c-10"/>
    <x v="150"/>
    <x v="1"/>
  </r>
  <r>
    <n v="372707"/>
    <d v="2014-05-20T00:00:00"/>
    <d v="1899-12-30T17:05:24"/>
    <s v="Rejected"/>
    <s v="Female"/>
    <s v="General Management"/>
    <s v="c-10"/>
    <x v="151"/>
    <x v="1"/>
  </r>
  <r>
    <n v="703540"/>
    <d v="2014-05-20T00:00:00"/>
    <d v="1899-12-30T17:06:56"/>
    <s v="Hired"/>
    <s v="Female"/>
    <s v="General Management"/>
    <s v="c-10"/>
    <x v="152"/>
    <x v="0"/>
  </r>
  <r>
    <n v="838911"/>
    <d v="2014-05-20T00:00:00"/>
    <d v="1899-12-30T17:03:11"/>
    <s v="Hired"/>
    <s v="Male"/>
    <s v="General Management"/>
    <s v="c-10"/>
    <x v="153"/>
    <x v="0"/>
  </r>
  <r>
    <n v="51314"/>
    <d v="2014-05-20T00:00:00"/>
    <d v="1899-12-30T17:05:10"/>
    <s v="Hired"/>
    <s v="Female"/>
    <s v="General Management"/>
    <s v="c-10"/>
    <x v="154"/>
    <x v="0"/>
  </r>
  <r>
    <n v="716333"/>
    <d v="2014-05-20T00:00:00"/>
    <d v="1899-12-30T17:03:11"/>
    <s v="Hired"/>
    <s v="Don’t want to say"/>
    <s v="General Management"/>
    <s v="c-10"/>
    <x v="155"/>
    <x v="0"/>
  </r>
  <r>
    <n v="350612"/>
    <d v="2014-05-20T00:00:00"/>
    <d v="1899-12-30T19:45:11"/>
    <s v="Hired"/>
    <s v="Male"/>
    <s v="Service Department"/>
    <s v="b9"/>
    <x v="156"/>
    <x v="0"/>
  </r>
  <r>
    <n v="101674"/>
    <d v="2014-05-20T00:00:00"/>
    <d v="1899-12-30T09:49:11"/>
    <s v="Rejected"/>
    <s v="Male"/>
    <s v="Production Department"/>
    <s v="c5"/>
    <x v="157"/>
    <x v="1"/>
  </r>
  <r>
    <n v="542532"/>
    <d v="2014-05-20T00:00:00"/>
    <d v="1899-12-30T09:51:20"/>
    <s v="Rejected"/>
    <s v="Female"/>
    <s v="Production Department"/>
    <s v="c5"/>
    <x v="158"/>
    <x v="1"/>
  </r>
  <r>
    <n v="626271"/>
    <d v="2014-05-20T00:00:00"/>
    <d v="1899-12-30T09:49:40"/>
    <s v="Rejected"/>
    <s v="Don’t want to say"/>
    <s v="Production Department"/>
    <s v="c5"/>
    <x v="159"/>
    <x v="1"/>
  </r>
  <r>
    <n v="272182"/>
    <d v="2014-05-20T00:00:00"/>
    <d v="1899-12-30T12:28:42"/>
    <s v="Hired"/>
    <s v="Female"/>
    <s v="Service Department"/>
    <s v="i6"/>
    <x v="160"/>
    <x v="0"/>
  </r>
  <r>
    <n v="942393"/>
    <d v="2014-05-20T00:00:00"/>
    <d v="1899-12-30T16:02:33"/>
    <s v="Rejected"/>
    <s v="Male"/>
    <s v="Purchase Department"/>
    <s v="i4"/>
    <x v="161"/>
    <x v="1"/>
  </r>
  <r>
    <n v="118533"/>
    <d v="2014-05-20T00:00:00"/>
    <d v="1899-12-30T16:05:51"/>
    <s v="Hired"/>
    <s v="Male"/>
    <s v="Purchase Department"/>
    <s v="i4"/>
    <x v="162"/>
    <x v="0"/>
  </r>
  <r>
    <n v="646468"/>
    <d v="2014-05-21T00:00:00"/>
    <d v="1899-12-30T08:56:45"/>
    <s v="Rejected"/>
    <s v="Male"/>
    <s v="Service Department"/>
    <s v="i4"/>
    <x v="163"/>
    <x v="1"/>
  </r>
  <r>
    <n v="29796"/>
    <d v="2014-05-21T00:00:00"/>
    <d v="1899-12-30T08:57:03"/>
    <s v="Rejected"/>
    <s v="Male"/>
    <s v="Service Department"/>
    <s v="i4"/>
    <x v="164"/>
    <x v="1"/>
  </r>
  <r>
    <n v="484007"/>
    <d v="2014-05-21T00:00:00"/>
    <d v="1899-12-30T08:59:25"/>
    <s v="Rejected"/>
    <s v="Male"/>
    <s v="Service Department"/>
    <s v="i4"/>
    <x v="165"/>
    <x v="1"/>
  </r>
  <r>
    <n v="485806"/>
    <d v="2014-05-21T00:00:00"/>
    <d v="1899-12-30T08:58:30"/>
    <s v="Rejected"/>
    <s v="Female"/>
    <s v="Service Department"/>
    <s v="i4"/>
    <x v="166"/>
    <x v="1"/>
  </r>
  <r>
    <n v="34378"/>
    <d v="2014-05-21T00:00:00"/>
    <d v="1899-12-30T14:21:33"/>
    <s v="Rejected"/>
    <s v="Female"/>
    <s v="Service Department"/>
    <s v="i7"/>
    <x v="167"/>
    <x v="1"/>
  </r>
  <r>
    <n v="745574"/>
    <d v="2014-05-21T00:00:00"/>
    <d v="1899-12-30T14:21:59"/>
    <s v="Rejected"/>
    <s v="Male"/>
    <s v="Service Department"/>
    <s v="i7"/>
    <x v="168"/>
    <x v="1"/>
  </r>
  <r>
    <n v="508134"/>
    <d v="2014-05-21T00:00:00"/>
    <d v="1899-12-30T14:24:35"/>
    <s v="Rejected"/>
    <s v="Male"/>
    <s v="Service Department"/>
    <s v="i7"/>
    <x v="169"/>
    <x v="1"/>
  </r>
  <r>
    <n v="826902"/>
    <d v="2014-05-21T00:00:00"/>
    <d v="1899-12-30T12:35:53"/>
    <s v="Rejected"/>
    <s v="Female"/>
    <s v="Finance Department"/>
    <s v="c-10"/>
    <x v="170"/>
    <x v="1"/>
  </r>
  <r>
    <n v="25028"/>
    <d v="2014-05-21T00:00:00"/>
    <d v="1899-12-30T18:45:15"/>
    <s v="Rejected"/>
    <s v="Male"/>
    <s v="Service Department"/>
    <s v="c5"/>
    <x v="171"/>
    <x v="1"/>
  </r>
  <r>
    <n v="891404"/>
    <d v="2014-05-21T00:00:00"/>
    <d v="1899-12-30T18:03:16"/>
    <s v="Rejected"/>
    <s v="Male"/>
    <s v="Service Department"/>
    <s v="i4"/>
    <x v="172"/>
    <x v="1"/>
  </r>
  <r>
    <n v="456232"/>
    <d v="2014-05-21T00:00:00"/>
    <d v="1899-12-30T17:35:24"/>
    <s v="Rejected"/>
    <s v="Male"/>
    <s v="Service Department"/>
    <s v="i4"/>
    <x v="173"/>
    <x v="1"/>
  </r>
  <r>
    <n v="488788"/>
    <d v="2014-05-21T00:00:00"/>
    <d v="1899-12-30T15:06:27"/>
    <s v="Rejected"/>
    <s v="Male"/>
    <s v="Sales Department"/>
    <s v="c5"/>
    <x v="174"/>
    <x v="1"/>
  </r>
  <r>
    <n v="757514"/>
    <d v="2014-05-21T00:00:00"/>
    <d v="1899-12-30T04:02:02"/>
    <s v="Hired"/>
    <s v="Female"/>
    <s v="Operations Department"/>
    <s v="c5"/>
    <x v="175"/>
    <x v="0"/>
  </r>
  <r>
    <n v="337880"/>
    <d v="2014-05-21T00:00:00"/>
    <d v="1899-12-30T04:03:10"/>
    <s v="Hired"/>
    <s v="Male"/>
    <s v="Operations Department"/>
    <s v="c5"/>
    <x v="176"/>
    <x v="0"/>
  </r>
  <r>
    <n v="806305"/>
    <d v="2014-05-21T00:00:00"/>
    <d v="1899-12-30T12:46:38"/>
    <s v="Hired"/>
    <s v="Male"/>
    <s v="Operations Department"/>
    <s v="i7"/>
    <x v="177"/>
    <x v="0"/>
  </r>
  <r>
    <n v="382693"/>
    <d v="2014-05-21T00:00:00"/>
    <d v="1899-12-30T16:06:19"/>
    <s v="Rejected"/>
    <s v="Female"/>
    <s v="Service Department"/>
    <s v="c8"/>
    <x v="178"/>
    <x v="1"/>
  </r>
  <r>
    <n v="150277"/>
    <d v="2014-05-22T00:00:00"/>
    <d v="1899-12-30T22:18:49"/>
    <s v="Rejected"/>
    <s v="Male"/>
    <s v="Sales Department"/>
    <s v="c-10"/>
    <x v="179"/>
    <x v="1"/>
  </r>
  <r>
    <n v="827372"/>
    <d v="2014-05-22T00:00:00"/>
    <d v="1899-12-30T09:09:09"/>
    <s v="Rejected"/>
    <s v="Male"/>
    <s v="Service Department"/>
    <s v="i7"/>
    <x v="180"/>
    <x v="1"/>
  </r>
  <r>
    <n v="321721"/>
    <d v="2014-05-22T00:00:00"/>
    <d v="1899-12-30T14:01:21"/>
    <s v="Hired"/>
    <s v="Female"/>
    <s v="Production Department"/>
    <s v="i7"/>
    <x v="181"/>
    <x v="0"/>
  </r>
  <r>
    <n v="406013"/>
    <d v="2014-05-22T00:00:00"/>
    <d v="1899-12-30T14:03:01"/>
    <s v="Rejected"/>
    <s v="Male"/>
    <s v="Production Department"/>
    <s v="i7"/>
    <x v="182"/>
    <x v="1"/>
  </r>
  <r>
    <n v="515475"/>
    <d v="2014-05-22T00:00:00"/>
    <d v="1899-12-30T18:09:06"/>
    <s v="Rejected"/>
    <s v="Male"/>
    <s v="Sales Department"/>
    <s v="i5"/>
    <x v="183"/>
    <x v="1"/>
  </r>
  <r>
    <n v="29574"/>
    <d v="2014-05-22T00:00:00"/>
    <d v="1899-12-30T18:10:10"/>
    <s v="Rejected"/>
    <s v="Female"/>
    <s v="Sales Department"/>
    <s v="i5"/>
    <x v="184"/>
    <x v="1"/>
  </r>
  <r>
    <n v="797115"/>
    <d v="2014-05-22T00:00:00"/>
    <d v="1899-12-30T18:15:36"/>
    <s v="Hired"/>
    <s v="Male"/>
    <s v="Sales Department"/>
    <s v="i5"/>
    <x v="185"/>
    <x v="0"/>
  </r>
  <r>
    <n v="183456"/>
    <d v="2014-05-22T00:00:00"/>
    <d v="1899-12-30T23:57:40"/>
    <s v="Rejected"/>
    <s v="Male"/>
    <s v="Service Department"/>
    <s v="i4"/>
    <x v="186"/>
    <x v="1"/>
  </r>
  <r>
    <n v="812987"/>
    <d v="2014-05-22T00:00:00"/>
    <d v="1899-12-30T09:12:27"/>
    <s v="Hired"/>
    <s v="Female"/>
    <s v="Purchase Department"/>
    <s v="i7"/>
    <x v="187"/>
    <x v="0"/>
  </r>
  <r>
    <n v="463120"/>
    <d v="2014-05-22T00:00:00"/>
    <d v="1899-12-30T09:14:06"/>
    <s v="Hired"/>
    <s v="Female"/>
    <s v="Purchase Department"/>
    <s v="i7"/>
    <x v="188"/>
    <x v="0"/>
  </r>
  <r>
    <n v="461901"/>
    <d v="2014-05-30T00:00:00"/>
    <d v="1899-12-30T19:43:03"/>
    <s v="Hired"/>
    <s v="Female"/>
    <s v="Purchase Department"/>
    <s v="i7"/>
    <x v="189"/>
    <x v="0"/>
  </r>
  <r>
    <n v="256912"/>
    <d v="2014-05-22T00:00:00"/>
    <d v="1899-12-30T16:46:42"/>
    <s v="Hired"/>
    <s v="Male"/>
    <s v="Operations Department"/>
    <s v="i5"/>
    <x v="190"/>
    <x v="0"/>
  </r>
  <r>
    <n v="524606"/>
    <d v="2014-05-22T00:00:00"/>
    <d v="1899-12-30T16:49:40"/>
    <s v="Rejected"/>
    <s v="Male"/>
    <s v="Operations Department"/>
    <s v="i5"/>
    <x v="191"/>
    <x v="1"/>
  </r>
  <r>
    <n v="206017"/>
    <d v="2014-05-22T00:00:00"/>
    <d v="1899-12-30T10:30:11"/>
    <s v="Rejected"/>
    <s v="Male"/>
    <s v="Service Department"/>
    <s v="i4"/>
    <x v="192"/>
    <x v="1"/>
  </r>
  <r>
    <n v="855219"/>
    <d v="2014-05-23T00:00:00"/>
    <d v="1899-12-30T16:24:16"/>
    <s v="Rejected"/>
    <s v="Male"/>
    <s v="Service Department"/>
    <s v="c8"/>
    <x v="193"/>
    <x v="1"/>
  </r>
  <r>
    <n v="725295"/>
    <d v="2014-05-27T00:00:00"/>
    <d v="1899-12-30T16:26:26"/>
    <s v="Rejected"/>
    <s v="Male"/>
    <s v="Operations Department"/>
    <s v="c-10"/>
    <x v="194"/>
    <x v="1"/>
  </r>
  <r>
    <n v="278581"/>
    <d v="2014-05-26T00:00:00"/>
    <d v="1899-12-30T09:42:02"/>
    <s v="Hired"/>
    <s v="Male"/>
    <s v="Operations Department"/>
    <s v="b9"/>
    <x v="195"/>
    <x v="0"/>
  </r>
  <r>
    <n v="328190"/>
    <d v="2014-05-26T00:00:00"/>
    <d v="1899-12-30T14:51:58"/>
    <s v="Rejected"/>
    <s v="Male"/>
    <s v="Purchase Department"/>
    <s v="c-10"/>
    <x v="196"/>
    <x v="1"/>
  </r>
  <r>
    <n v="634463"/>
    <d v="2014-05-26T00:00:00"/>
    <d v="1899-12-30T13:24:12"/>
    <s v="Rejected"/>
    <s v="Male"/>
    <s v="Marketing Department"/>
    <s v="i7"/>
    <x v="197"/>
    <x v="1"/>
  </r>
  <r>
    <n v="721691"/>
    <d v="2014-05-26T00:00:00"/>
    <d v="1899-12-30T01:43:47"/>
    <s v="Rejected"/>
    <s v="Female"/>
    <s v="Finance Department"/>
    <s v="c8"/>
    <x v="198"/>
    <x v="1"/>
  </r>
  <r>
    <n v="872878"/>
    <d v="2014-05-26T00:00:00"/>
    <d v="1899-12-30T15:07:23"/>
    <s v="Rejected"/>
    <s v="Male"/>
    <s v="Production Department"/>
    <s v="i5"/>
    <x v="199"/>
    <x v="1"/>
  </r>
  <r>
    <n v="910501"/>
    <d v="2014-05-26T00:00:00"/>
    <d v="1899-12-30T15:08:16"/>
    <s v="Rejected"/>
    <s v="Male"/>
    <s v="Production Department"/>
    <s v="i5"/>
    <x v="200"/>
    <x v="1"/>
  </r>
  <r>
    <n v="437082"/>
    <d v="2014-05-26T00:00:00"/>
    <d v="1899-12-30T03:02:29"/>
    <s v="Rejected"/>
    <s v="Male"/>
    <s v="Operations Department"/>
    <s v="i4"/>
    <x v="201"/>
    <x v="1"/>
  </r>
  <r>
    <n v="693950"/>
    <d v="2014-05-26T00:00:00"/>
    <d v="1899-12-30T13:44:02"/>
    <s v="Rejected"/>
    <s v="Male"/>
    <s v="Service Department"/>
    <s v="c8"/>
    <x v="202"/>
    <x v="1"/>
  </r>
  <r>
    <n v="213968"/>
    <d v="2014-05-26T00:00:00"/>
    <d v="1899-12-30T14:43:49"/>
    <s v="Rejected"/>
    <s v="Male"/>
    <s v="Operations Department"/>
    <s v="i4"/>
    <x v="203"/>
    <x v="1"/>
  </r>
  <r>
    <n v="968918"/>
    <d v="2014-05-27T00:00:00"/>
    <d v="1899-12-30T09:55:48"/>
    <s v="Rejected"/>
    <s v="Male"/>
    <s v="Operations Department"/>
    <s v="i6"/>
    <x v="204"/>
    <x v="1"/>
  </r>
  <r>
    <n v="200462"/>
    <d v="2014-05-27T00:00:00"/>
    <d v="1899-12-30T09:57:19"/>
    <s v="Hired"/>
    <s v="Male"/>
    <s v="Operations Department"/>
    <s v="i6"/>
    <x v="205"/>
    <x v="0"/>
  </r>
  <r>
    <n v="180642"/>
    <d v="2014-05-27T00:00:00"/>
    <d v="1899-12-30T19:44:36"/>
    <s v="Rejected"/>
    <s v="Male"/>
    <s v="Marketing Department"/>
    <s v="c-10"/>
    <x v="206"/>
    <x v="1"/>
  </r>
  <r>
    <n v="231975"/>
    <d v="2014-05-27T00:00:00"/>
    <d v="1899-12-30T14:14:28"/>
    <s v="Rejected"/>
    <s v="Female"/>
    <s v="Operations Department"/>
    <s v="i4"/>
    <x v="207"/>
    <x v="1"/>
  </r>
  <r>
    <n v="905452"/>
    <d v="2014-05-27T00:00:00"/>
    <d v="1899-12-30T14:17:55"/>
    <s v="Hired"/>
    <s v="Female"/>
    <s v="Operations Department"/>
    <s v="i4"/>
    <x v="208"/>
    <x v="0"/>
  </r>
  <r>
    <n v="550693"/>
    <d v="2014-05-27T00:00:00"/>
    <d v="1899-12-30T14:18:29"/>
    <s v="Rejected"/>
    <s v="Male"/>
    <s v="Operations Department"/>
    <s v="i4"/>
    <x v="209"/>
    <x v="1"/>
  </r>
  <r>
    <n v="495892"/>
    <d v="2014-05-27T00:00:00"/>
    <d v="1899-12-30T14:15:01"/>
    <s v="Hired"/>
    <s v="Don’t want to say"/>
    <s v="Operations Department"/>
    <s v="i4"/>
    <x v="210"/>
    <x v="0"/>
  </r>
  <r>
    <n v="359390"/>
    <d v="2014-05-27T00:00:00"/>
    <d v="1899-12-30T17:17:54"/>
    <s v="Rejected"/>
    <s v="Male"/>
    <s v="Operations Department"/>
    <s v="i7"/>
    <x v="211"/>
    <x v="1"/>
  </r>
  <r>
    <n v="167998"/>
    <d v="2014-05-27T00:00:00"/>
    <d v="1899-12-30T17:18:16"/>
    <s v="Hired"/>
    <s v="Female"/>
    <s v="Operations Department"/>
    <s v="i7"/>
    <x v="212"/>
    <x v="0"/>
  </r>
  <r>
    <n v="456321"/>
    <d v="2014-05-27T00:00:00"/>
    <d v="1899-12-30T17:20:21"/>
    <s v="Rejected"/>
    <s v="Male"/>
    <s v="Operations Department"/>
    <s v="i7"/>
    <x v="213"/>
    <x v="1"/>
  </r>
  <r>
    <n v="481220"/>
    <d v="2014-05-27T00:00:00"/>
    <d v="1899-12-30T10:58:34"/>
    <s v="Rejected"/>
    <s v="Male"/>
    <s v="Service Department"/>
    <s v="i7"/>
    <x v="214"/>
    <x v="1"/>
  </r>
  <r>
    <n v="387131"/>
    <d v="2014-05-27T00:00:00"/>
    <d v="1899-12-30T10:59:07"/>
    <s v="Rejected"/>
    <s v="Male"/>
    <s v="Service Department"/>
    <s v="i7"/>
    <x v="215"/>
    <x v="1"/>
  </r>
  <r>
    <n v="723507"/>
    <d v="2014-05-27T00:00:00"/>
    <d v="1899-12-30T12:26:55"/>
    <s v="Rejected"/>
    <s v="Female"/>
    <s v="General Management"/>
    <s v="c5"/>
    <x v="216"/>
    <x v="1"/>
  </r>
  <r>
    <n v="874807"/>
    <d v="2014-05-27T00:00:00"/>
    <d v="1899-12-30T12:27:33"/>
    <s v="Rejected"/>
    <s v="Female"/>
    <s v="General Management"/>
    <s v="c5"/>
    <x v="217"/>
    <x v="1"/>
  </r>
  <r>
    <n v="501620"/>
    <d v="2014-05-27T00:00:00"/>
    <d v="1899-12-30T12:28:11"/>
    <s v="Rejected"/>
    <s v="Female"/>
    <s v="General Management"/>
    <s v="c5"/>
    <x v="218"/>
    <x v="1"/>
  </r>
  <r>
    <n v="109266"/>
    <d v="2014-05-27T00:00:00"/>
    <d v="1899-12-30T18:17:41"/>
    <s v="Hired"/>
    <s v="Female"/>
    <s v="Finance Department"/>
    <s v="i7"/>
    <x v="219"/>
    <x v="0"/>
  </r>
  <r>
    <n v="516967"/>
    <d v="2014-05-27T00:00:00"/>
    <d v="1899-12-30T18:17:32"/>
    <s v="Hired"/>
    <s v="Don’t want to say"/>
    <s v="Finance Department"/>
    <s v="i7"/>
    <x v="220"/>
    <x v="0"/>
  </r>
  <r>
    <n v="265784"/>
    <d v="2014-05-28T00:00:00"/>
    <d v="1899-12-30T12:02:49"/>
    <s v="Rejected"/>
    <s v="Female"/>
    <s v="Finance Department"/>
    <s v="i5"/>
    <x v="221"/>
    <x v="1"/>
  </r>
  <r>
    <n v="216582"/>
    <d v="2014-05-28T00:00:00"/>
    <d v="1899-12-30T08:19:51"/>
    <s v="Hired"/>
    <s v="Male"/>
    <s v="Operations Department"/>
    <s v="i4"/>
    <x v="222"/>
    <x v="0"/>
  </r>
  <r>
    <n v="846310"/>
    <d v="2014-05-28T00:00:00"/>
    <d v="1899-12-30T08:20:19"/>
    <s v="Hired"/>
    <s v="Female"/>
    <s v="Operations Department"/>
    <s v="i4"/>
    <x v="223"/>
    <x v="0"/>
  </r>
  <r>
    <n v="13742"/>
    <d v="2014-05-28T00:00:00"/>
    <d v="1899-12-30T01:42:08"/>
    <s v="Hired"/>
    <s v="Male"/>
    <s v="Production Department"/>
    <s v="c-10"/>
    <x v="224"/>
    <x v="0"/>
  </r>
  <r>
    <n v="773059"/>
    <d v="2014-05-28T00:00:00"/>
    <d v="1899-12-30T11:23:24"/>
    <s v="Rejected"/>
    <s v="Male"/>
    <s v="Operations Department"/>
    <s v="i4"/>
    <x v="225"/>
    <x v="1"/>
  </r>
  <r>
    <n v="876247"/>
    <d v="2014-05-28T00:00:00"/>
    <d v="1899-12-30T00:32:12"/>
    <s v="Rejected"/>
    <s v="Male"/>
    <s v="Operations Department"/>
    <s v="i7"/>
    <x v="226"/>
    <x v="1"/>
  </r>
  <r>
    <n v="714683"/>
    <d v="2014-05-28T00:00:00"/>
    <d v="1899-12-30T00:33:11"/>
    <s v="Hired"/>
    <s v="Male"/>
    <s v="Operations Department"/>
    <s v="i7"/>
    <x v="227"/>
    <x v="0"/>
  </r>
  <r>
    <n v="630224"/>
    <d v="2014-05-28T00:00:00"/>
    <d v="1899-12-30T00:34:21"/>
    <s v="Hired"/>
    <s v="Male"/>
    <s v="Operations Department"/>
    <s v="i7"/>
    <x v="228"/>
    <x v="0"/>
  </r>
  <r>
    <n v="370968"/>
    <d v="2014-05-28T00:00:00"/>
    <d v="1899-12-30T00:35:18"/>
    <s v="Hired"/>
    <s v="Female"/>
    <s v="Operations Department"/>
    <s v="i7"/>
    <x v="229"/>
    <x v="0"/>
  </r>
  <r>
    <n v="445539"/>
    <d v="2014-06-13T00:00:00"/>
    <d v="1899-12-30T14:30:52"/>
    <s v="Hired"/>
    <s v="Male"/>
    <s v="Operations Department"/>
    <s v="i7"/>
    <x v="230"/>
    <x v="0"/>
  </r>
  <r>
    <n v="65835"/>
    <d v="2014-06-13T00:00:00"/>
    <d v="1899-12-30T14:31:14"/>
    <s v="Rejected"/>
    <s v="Female"/>
    <s v="Operations Department"/>
    <s v="i7"/>
    <x v="231"/>
    <x v="1"/>
  </r>
  <r>
    <n v="402829"/>
    <d v="2014-06-13T00:00:00"/>
    <d v="1899-12-30T14:32:25"/>
    <s v="Hired"/>
    <s v="Male"/>
    <s v="Operations Department"/>
    <s v="i7"/>
    <x v="232"/>
    <x v="0"/>
  </r>
  <r>
    <n v="937743"/>
    <d v="2014-05-28T00:00:00"/>
    <d v="1899-12-30T11:16:54"/>
    <s v="Rejected"/>
    <s v="Male"/>
    <s v="Marketing Department"/>
    <s v="c5"/>
    <x v="233"/>
    <x v="1"/>
  </r>
  <r>
    <n v="865692"/>
    <d v="2014-05-28T00:00:00"/>
    <d v="1899-12-30T10:40:28"/>
    <s v="Rejected"/>
    <s v="Male"/>
    <s v="Operations Department"/>
    <s v="c-10"/>
    <x v="234"/>
    <x v="1"/>
  </r>
  <r>
    <n v="913308"/>
    <d v="2014-05-28T00:00:00"/>
    <d v="1899-12-30T04:56:27"/>
    <s v="Rejected"/>
    <s v="Male"/>
    <s v="Production Department"/>
    <s v="i6"/>
    <x v="235"/>
    <x v="1"/>
  </r>
  <r>
    <n v="753595"/>
    <d v="2014-06-01T00:00:00"/>
    <d v="1899-12-30T22:23:30"/>
    <s v="Hired"/>
    <s v="Male"/>
    <s v="Production Department"/>
    <s v="i6"/>
    <x v="236"/>
    <x v="0"/>
  </r>
  <r>
    <n v="67222"/>
    <d v="2014-05-29T00:00:00"/>
    <d v="1899-12-30T18:46:08"/>
    <s v="Hired"/>
    <s v="Male"/>
    <s v="Operations Department"/>
    <s v="c-10"/>
    <x v="237"/>
    <x v="0"/>
  </r>
  <r>
    <n v="280350"/>
    <d v="2014-05-29T00:00:00"/>
    <d v="1899-12-30T18:47:26"/>
    <s v="Hired"/>
    <s v="Female"/>
    <s v="Operations Department"/>
    <s v="c-10"/>
    <x v="238"/>
    <x v="0"/>
  </r>
  <r>
    <n v="587939"/>
    <d v="2014-05-29T00:00:00"/>
    <d v="1899-12-30T12:15:38"/>
    <s v="Rejected"/>
    <s v="Male"/>
    <s v="Operations Department"/>
    <s v="i6"/>
    <x v="239"/>
    <x v="1"/>
  </r>
  <r>
    <n v="493551"/>
    <d v="2014-05-29T00:00:00"/>
    <d v="1899-12-30T12:17:02"/>
    <s v="Hired"/>
    <s v="Male"/>
    <s v="Operations Department"/>
    <s v="i6"/>
    <x v="240"/>
    <x v="0"/>
  </r>
  <r>
    <n v="792362"/>
    <d v="2014-05-29T00:00:00"/>
    <d v="1899-12-30T06:44:05"/>
    <s v="Hired"/>
    <s v="Male"/>
    <s v="Service Department"/>
    <s v="c5"/>
    <x v="241"/>
    <x v="0"/>
  </r>
  <r>
    <n v="614502"/>
    <d v="2014-05-29T00:00:00"/>
    <d v="1899-12-30T06:43:12"/>
    <s v="Hired"/>
    <s v="Female"/>
    <s v="Service Department"/>
    <s v="c5"/>
    <x v="242"/>
    <x v="0"/>
  </r>
  <r>
    <n v="363830"/>
    <d v="2014-05-29T00:00:00"/>
    <d v="1899-12-30T08:54:12"/>
    <s v="Rejected"/>
    <s v="Male"/>
    <s v="Purchase Department"/>
    <s v="c5"/>
    <x v="243"/>
    <x v="1"/>
  </r>
  <r>
    <n v="212493"/>
    <d v="2014-05-29T00:00:00"/>
    <d v="1899-12-30T08:54:12"/>
    <s v="Hired"/>
    <s v="Male"/>
    <s v="Purchase Department"/>
    <s v="c5"/>
    <x v="244"/>
    <x v="0"/>
  </r>
  <r>
    <n v="524904"/>
    <d v="2014-05-29T00:00:00"/>
    <d v="1899-12-30T08:56:36"/>
    <s v="Rejected"/>
    <s v="Female"/>
    <s v="Purchase Department"/>
    <s v="c5"/>
    <x v="245"/>
    <x v="1"/>
  </r>
  <r>
    <n v="359609"/>
    <d v="2014-06-01T00:00:00"/>
    <d v="1899-12-30T07:04:05"/>
    <s v="Hired"/>
    <s v="Male"/>
    <s v="Purchase Department"/>
    <s v="c5"/>
    <x v="246"/>
    <x v="0"/>
  </r>
  <r>
    <n v="24310"/>
    <d v="2014-05-29T00:00:00"/>
    <d v="1899-12-30T12:24:59"/>
    <s v="Rejected"/>
    <s v="Male"/>
    <s v="Service Department"/>
    <s v="i4"/>
    <x v="247"/>
    <x v="1"/>
  </r>
  <r>
    <n v="906700"/>
    <d v="2014-05-30T00:00:00"/>
    <d v="1899-12-30T18:46:50"/>
    <s v="Rejected"/>
    <s v="Male"/>
    <s v="Operations Department"/>
    <s v="b9"/>
    <x v="248"/>
    <x v="1"/>
  </r>
  <r>
    <n v="772644"/>
    <d v="2014-05-30T00:00:00"/>
    <d v="1899-12-30T08:07:29"/>
    <s v="Rejected"/>
    <s v="Male"/>
    <s v="Service Department"/>
    <s v="c-10"/>
    <x v="249"/>
    <x v="1"/>
  </r>
  <r>
    <n v="79758"/>
    <d v="2014-05-30T00:00:00"/>
    <d v="1899-12-30T08:09:14"/>
    <s v="Rejected"/>
    <s v="Male"/>
    <s v="Service Department"/>
    <s v="c-10"/>
    <x v="250"/>
    <x v="1"/>
  </r>
  <r>
    <n v="582449"/>
    <d v="2014-06-04T00:00:00"/>
    <d v="1899-12-30T07:21:49"/>
    <s v="Rejected"/>
    <s v="Male"/>
    <s v="Operations Department"/>
    <s v="c8"/>
    <x v="251"/>
    <x v="1"/>
  </r>
  <r>
    <n v="413388"/>
    <d v="2014-05-30T00:00:00"/>
    <d v="1899-12-30T09:14:36"/>
    <s v="Rejected"/>
    <s v="Don’t want to say"/>
    <s v="Operations Department"/>
    <s v="i4"/>
    <x v="252"/>
    <x v="1"/>
  </r>
  <r>
    <n v="938274"/>
    <d v="2014-06-12T00:00:00"/>
    <d v="1899-12-30T15:46:43"/>
    <s v="Hired"/>
    <s v="Female"/>
    <s v="Operations Department"/>
    <s v="c5"/>
    <x v="253"/>
    <x v="0"/>
  </r>
  <r>
    <n v="657117"/>
    <d v="2014-06-02T00:00:00"/>
    <d v="1899-12-30T22:30:40"/>
    <s v="Rejected"/>
    <s v="Male"/>
    <s v="Operations Department"/>
    <s v="i4"/>
    <x v="254"/>
    <x v="1"/>
  </r>
  <r>
    <n v="22963"/>
    <d v="2014-06-02T00:00:00"/>
    <d v="1899-12-30T22:33:23"/>
    <s v="Rejected"/>
    <s v="Female"/>
    <s v="Operations Department"/>
    <s v="i4"/>
    <x v="255"/>
    <x v="1"/>
  </r>
  <r>
    <n v="880451"/>
    <d v="2014-06-02T00:00:00"/>
    <d v="1899-12-30T07:13:30"/>
    <s v="Rejected"/>
    <s v="Male"/>
    <s v="Operations Department"/>
    <s v="b9"/>
    <x v="256"/>
    <x v="1"/>
  </r>
  <r>
    <n v="187096"/>
    <d v="2014-06-02T00:00:00"/>
    <d v="1899-12-30T17:14:07"/>
    <s v="Hired"/>
    <s v="Female"/>
    <s v="Production Department"/>
    <s v="c5"/>
    <x v="257"/>
    <x v="0"/>
  </r>
  <r>
    <n v="333678"/>
    <d v="2014-06-02T00:00:00"/>
    <d v="1899-12-30T11:21:02"/>
    <s v="Rejected"/>
    <s v="Male"/>
    <s v="Operations Department"/>
    <s v="b9"/>
    <x v="258"/>
    <x v="1"/>
  </r>
  <r>
    <n v="579048"/>
    <d v="2014-06-02T00:00:00"/>
    <d v="1899-12-30T11:21:02"/>
    <s v="Hired"/>
    <s v="Male"/>
    <s v="Operations Department"/>
    <s v="b9"/>
    <x v="259"/>
    <x v="0"/>
  </r>
  <r>
    <n v="133347"/>
    <d v="2014-06-02T00:00:00"/>
    <d v="1899-12-30T11:21:31"/>
    <s v="Hired"/>
    <s v="Male"/>
    <s v="Operations Department"/>
    <s v="b9"/>
    <x v="260"/>
    <x v="0"/>
  </r>
  <r>
    <n v="20595"/>
    <d v="2014-06-02T00:00:00"/>
    <d v="1899-12-30T13:08:22"/>
    <s v="Rejected"/>
    <s v="Male"/>
    <s v="Production Department"/>
    <s v="c8"/>
    <x v="261"/>
    <x v="1"/>
  </r>
  <r>
    <n v="12320"/>
    <d v="2014-06-02T00:00:00"/>
    <d v="1899-12-30T13:10:00"/>
    <s v="Rejected"/>
    <s v="Male"/>
    <s v="Production Department"/>
    <s v="c8"/>
    <x v="262"/>
    <x v="1"/>
  </r>
  <r>
    <n v="68151"/>
    <d v="2014-06-03T00:00:00"/>
    <d v="1899-12-30T12:44:46"/>
    <s v="Rejected"/>
    <s v="Male"/>
    <s v="Service Department"/>
    <s v="c-10"/>
    <x v="263"/>
    <x v="1"/>
  </r>
  <r>
    <n v="567549"/>
    <d v="2014-06-03T00:00:00"/>
    <d v="1899-12-30T12:47:35"/>
    <s v="Hired"/>
    <s v="Male"/>
    <s v="Service Department"/>
    <s v="c-10"/>
    <x v="264"/>
    <x v="0"/>
  </r>
  <r>
    <n v="379251"/>
    <d v="2014-06-03T00:00:00"/>
    <d v="1899-12-30T12:15:08"/>
    <s v="Rejected"/>
    <s v="Male"/>
    <s v="Sales Department"/>
    <s v="i5"/>
    <x v="265"/>
    <x v="1"/>
  </r>
  <r>
    <n v="540849"/>
    <d v="2014-06-03T00:00:00"/>
    <d v="1899-12-30T12:15:08"/>
    <s v="Rejected"/>
    <s v="Male"/>
    <s v="Sales Department"/>
    <s v="i5"/>
    <x v="266"/>
    <x v="1"/>
  </r>
  <r>
    <n v="270850"/>
    <d v="2014-06-14T00:00:00"/>
    <d v="1899-12-30T10:49:40"/>
    <s v="Hired"/>
    <s v="Female"/>
    <s v="Service Department"/>
    <s v="i4"/>
    <x v="267"/>
    <x v="0"/>
  </r>
  <r>
    <n v="754298"/>
    <d v="2014-06-14T00:00:00"/>
    <d v="1899-12-30T10:50:53"/>
    <s v="Hired"/>
    <s v="Female"/>
    <s v="Service Department"/>
    <s v="i4"/>
    <x v="268"/>
    <x v="0"/>
  </r>
  <r>
    <n v="840739"/>
    <d v="2014-06-03T00:00:00"/>
    <d v="1899-12-30T23:15:00"/>
    <s v="Rejected"/>
    <s v="Female"/>
    <s v="Purchase Department"/>
    <s v="c-10"/>
    <x v="269"/>
    <x v="1"/>
  </r>
  <r>
    <n v="944802"/>
    <d v="2014-06-03T00:00:00"/>
    <d v="1899-12-30T10:57:41"/>
    <s v="Rejected"/>
    <s v="Male"/>
    <s v="Service Department"/>
    <s v="c5"/>
    <x v="270"/>
    <x v="1"/>
  </r>
  <r>
    <n v="528415"/>
    <d v="2014-06-03T00:00:00"/>
    <d v="1899-12-30T10:57:41"/>
    <s v="Hired"/>
    <s v="Male"/>
    <s v="Service Department"/>
    <s v="c5"/>
    <x v="271"/>
    <x v="0"/>
  </r>
  <r>
    <n v="598089"/>
    <d v="2014-06-03T00:00:00"/>
    <d v="1899-12-30T13:19:04"/>
    <s v="Rejected"/>
    <s v="Female"/>
    <s v="Service Department"/>
    <s v="i4"/>
    <x v="272"/>
    <x v="1"/>
  </r>
  <r>
    <n v="947903"/>
    <d v="2014-06-03T00:00:00"/>
    <d v="1899-12-30T08:24:23"/>
    <s v="Rejected"/>
    <s v="Male"/>
    <s v="Service Department"/>
    <s v="i4"/>
    <x v="273"/>
    <x v="1"/>
  </r>
  <r>
    <n v="831750"/>
    <d v="2014-06-03T00:00:00"/>
    <d v="1899-12-30T08:25:44"/>
    <s v="Hired"/>
    <s v="Male"/>
    <s v="Service Department"/>
    <s v="i4"/>
    <x v="274"/>
    <x v="0"/>
  </r>
  <r>
    <n v="578768"/>
    <d v="2014-06-03T00:00:00"/>
    <d v="1899-12-30T20:45:16"/>
    <s v="Rejected"/>
    <s v="Male"/>
    <s v="Service Department"/>
    <s v="c8"/>
    <x v="275"/>
    <x v="1"/>
  </r>
  <r>
    <n v="366864"/>
    <d v="2014-06-03T00:00:00"/>
    <d v="1899-12-30T20:46:45"/>
    <s v="Hired"/>
    <s v="Male"/>
    <s v="Service Department"/>
    <s v="c8"/>
    <x v="276"/>
    <x v="0"/>
  </r>
  <r>
    <n v="787584"/>
    <d v="2014-06-04T00:00:00"/>
    <d v="1899-12-30T12:27:12"/>
    <s v="Rejected"/>
    <s v="Male"/>
    <s v="Human Resource Department"/>
    <s v="i5"/>
    <x v="277"/>
    <x v="1"/>
  </r>
  <r>
    <n v="506061"/>
    <d v="2014-06-04T00:00:00"/>
    <d v="1899-12-30T21:38:50"/>
    <s v="Rejected"/>
    <s v="Male"/>
    <s v="Operations Department"/>
    <s v="c5"/>
    <x v="278"/>
    <x v="1"/>
  </r>
  <r>
    <n v="832162"/>
    <d v="2014-06-04T00:00:00"/>
    <d v="1899-12-30T21:40:23"/>
    <s v="Rejected"/>
    <s v="Male"/>
    <s v="Operations Department"/>
    <s v="c5"/>
    <x v="279"/>
    <x v="1"/>
  </r>
  <r>
    <n v="71829"/>
    <d v="2014-06-04T00:00:00"/>
    <d v="1899-12-30T00:59:15"/>
    <s v="Hired"/>
    <s v="Female"/>
    <s v="Service Department"/>
    <s v="i1"/>
    <x v="280"/>
    <x v="0"/>
  </r>
  <r>
    <n v="240857"/>
    <d v="2014-06-04T00:00:00"/>
    <d v="1899-12-30T10:40:58"/>
    <s v="Hired"/>
    <s v="Male"/>
    <s v="Service Department"/>
    <s v="b9"/>
    <x v="281"/>
    <x v="0"/>
  </r>
  <r>
    <n v="983968"/>
    <d v="2014-06-13T00:00:00"/>
    <d v="1899-12-30T15:43:16"/>
    <s v="Hired"/>
    <s v="Female"/>
    <s v="Service Department"/>
    <s v="c-10"/>
    <x v="282"/>
    <x v="0"/>
  </r>
  <r>
    <n v="717149"/>
    <d v="2014-06-04T00:00:00"/>
    <d v="1899-12-30T07:56:09"/>
    <s v="Rejected"/>
    <s v="Male"/>
    <s v="Operations Department"/>
    <s v="b9"/>
    <x v="283"/>
    <x v="1"/>
  </r>
  <r>
    <n v="33558"/>
    <d v="2014-06-04T00:00:00"/>
    <d v="1899-12-30T07:57:13"/>
    <s v="Rejected"/>
    <s v="Male"/>
    <s v="Operations Department"/>
    <s v="b9"/>
    <x v="284"/>
    <x v="1"/>
  </r>
  <r>
    <n v="817082"/>
    <d v="2014-06-04T00:00:00"/>
    <d v="1899-12-30T13:19:37"/>
    <s v="Rejected"/>
    <s v="Female"/>
    <s v="Operations Department"/>
    <s v="i7"/>
    <x v="285"/>
    <x v="1"/>
  </r>
  <r>
    <n v="372328"/>
    <d v="2014-06-04T00:00:00"/>
    <d v="1899-12-30T18:14:08"/>
    <s v="Hired"/>
    <s v="Male"/>
    <s v="Service Department"/>
    <s v="i4"/>
    <x v="286"/>
    <x v="0"/>
  </r>
  <r>
    <n v="290105"/>
    <d v="2014-06-04T00:00:00"/>
    <d v="1899-12-30T18:16:14"/>
    <s v="Hired"/>
    <s v="Female"/>
    <s v="Service Department"/>
    <s v="i4"/>
    <x v="287"/>
    <x v="0"/>
  </r>
  <r>
    <n v="524956"/>
    <d v="2014-06-05T00:00:00"/>
    <d v="1899-12-30T10:40:01"/>
    <s v="Rejected"/>
    <s v="Male"/>
    <s v="Service Department"/>
    <s v="i5"/>
    <x v="288"/>
    <x v="1"/>
  </r>
  <r>
    <n v="525261"/>
    <d v="2014-06-05T00:00:00"/>
    <d v="1899-12-30T10:41:18"/>
    <s v="Hired"/>
    <s v="Male"/>
    <s v="Service Department"/>
    <s v="i5"/>
    <x v="289"/>
    <x v="0"/>
  </r>
  <r>
    <n v="865282"/>
    <d v="2014-06-05T00:00:00"/>
    <d v="1899-12-30T17:39:31"/>
    <s v="Hired"/>
    <s v="Male"/>
    <s v="Marketing Department"/>
    <s v="i5"/>
    <x v="290"/>
    <x v="0"/>
  </r>
  <r>
    <n v="422877"/>
    <d v="2014-06-05T00:00:00"/>
    <d v="1899-12-30T15:38:24"/>
    <s v="Rejected"/>
    <s v="Male"/>
    <s v="Purchase Department"/>
    <s v="i5"/>
    <x v="291"/>
    <x v="1"/>
  </r>
  <r>
    <n v="140614"/>
    <d v="2014-06-05T00:00:00"/>
    <d v="1899-12-30T01:45:18"/>
    <s v="Rejected"/>
    <s v="Male"/>
    <s v="Operations Department"/>
    <s v="i6"/>
    <x v="292"/>
    <x v="1"/>
  </r>
  <r>
    <n v="508051"/>
    <d v="2014-06-05T00:00:00"/>
    <d v="1899-12-30T04:15:49"/>
    <s v="Rejected"/>
    <s v="Male"/>
    <s v="Operations Department"/>
    <s v="c8"/>
    <x v="293"/>
    <x v="1"/>
  </r>
  <r>
    <n v="896420"/>
    <d v="2014-06-05T00:00:00"/>
    <d v="1899-12-30T04:19:17"/>
    <s v="Hired"/>
    <s v="Male"/>
    <s v="Operations Department"/>
    <s v="c8"/>
    <x v="294"/>
    <x v="0"/>
  </r>
  <r>
    <n v="868204"/>
    <d v="2014-06-05T00:00:00"/>
    <d v="1899-12-30T13:39:08"/>
    <s v="Rejected"/>
    <s v="Male"/>
    <s v="Operations Department"/>
    <s v="i4"/>
    <x v="295"/>
    <x v="1"/>
  </r>
  <r>
    <n v="462656"/>
    <d v="2014-07-24T00:00:00"/>
    <d v="1899-12-30T09:19:49"/>
    <s v="Hired"/>
    <s v="Don’t want to say"/>
    <s v="Operations Department"/>
    <s v="i5"/>
    <x v="296"/>
    <x v="0"/>
  </r>
  <r>
    <n v="516379"/>
    <d v="2014-06-05T00:00:00"/>
    <d v="1899-12-30T17:25:19"/>
    <s v="Rejected"/>
    <s v="Female"/>
    <s v="Service Department"/>
    <s v="i4"/>
    <x v="297"/>
    <x v="1"/>
  </r>
  <r>
    <n v="623164"/>
    <d v="2014-06-05T00:00:00"/>
    <d v="1899-12-30T15:11:05"/>
    <s v="Rejected"/>
    <s v="Male"/>
    <s v="Service Department"/>
    <s v="i4"/>
    <x v="298"/>
    <x v="1"/>
  </r>
  <r>
    <n v="951881"/>
    <d v="2014-06-05T00:00:00"/>
    <d v="1899-12-30T16:07:53"/>
    <s v="Rejected"/>
    <s v="Male"/>
    <s v="Service Department"/>
    <s v="i4"/>
    <x v="299"/>
    <x v="1"/>
  </r>
  <r>
    <n v="147127"/>
    <d v="2014-06-05T00:00:00"/>
    <d v="1899-12-30T08:17:37"/>
    <s v="Rejected"/>
    <s v="Male"/>
    <s v="Operations Department"/>
    <s v="i1"/>
    <x v="300"/>
    <x v="1"/>
  </r>
  <r>
    <n v="730892"/>
    <d v="2014-06-06T00:00:00"/>
    <d v="1899-12-30T18:01:59"/>
    <s v="Hired"/>
    <s v="Male"/>
    <s v="Sales Department"/>
    <s v="c8"/>
    <x v="301"/>
    <x v="0"/>
  </r>
  <r>
    <n v="206532"/>
    <d v="2014-06-06T00:00:00"/>
    <d v="1899-12-30T08:42:58"/>
    <s v="Rejected"/>
    <s v="Female"/>
    <s v="Sales Department"/>
    <s v="i5"/>
    <x v="302"/>
    <x v="1"/>
  </r>
  <r>
    <n v="481356"/>
    <d v="2014-06-14T00:00:00"/>
    <d v="1899-12-30T04:22:26"/>
    <s v="Rejected"/>
    <s v="Female"/>
    <s v="Production Department"/>
    <s v="c9"/>
    <x v="303"/>
    <x v="1"/>
  </r>
  <r>
    <n v="39266"/>
    <d v="2014-06-06T00:00:00"/>
    <d v="1899-12-30T17:28:35"/>
    <s v="Rejected"/>
    <s v="Male"/>
    <s v="Service Department"/>
    <s v="c5"/>
    <x v="304"/>
    <x v="1"/>
  </r>
  <r>
    <n v="104660"/>
    <d v="2014-06-06T00:00:00"/>
    <d v="1899-12-30T18:01:50"/>
    <s v="Rejected"/>
    <s v="Male"/>
    <s v="Operations Department"/>
    <s v="i7"/>
    <x v="305"/>
    <x v="1"/>
  </r>
  <r>
    <n v="284817"/>
    <d v="2014-06-07T00:00:00"/>
    <d v="1899-12-30T02:51:46"/>
    <s v="Rejected"/>
    <s v="Female"/>
    <s v="Finance Department"/>
    <s v="c9"/>
    <x v="306"/>
    <x v="1"/>
  </r>
  <r>
    <n v="635035"/>
    <d v="2014-06-07T00:00:00"/>
    <d v="1899-12-30T02:52:06"/>
    <s v="Rejected"/>
    <s v="Female"/>
    <s v="Finance Department"/>
    <s v="c9"/>
    <x v="307"/>
    <x v="1"/>
  </r>
  <r>
    <n v="480056"/>
    <d v="2014-06-08T00:00:00"/>
    <d v="1899-12-30T14:15:53"/>
    <s v="Rejected"/>
    <s v="Male"/>
    <s v="Marketing Department"/>
    <s v="b9"/>
    <x v="308"/>
    <x v="1"/>
  </r>
  <r>
    <n v="679609"/>
    <d v="2014-06-08T00:00:00"/>
    <d v="1899-12-30T14:17:06"/>
    <s v="Rejected"/>
    <s v="Male"/>
    <s v="Marketing Department"/>
    <s v="b9"/>
    <x v="309"/>
    <x v="1"/>
  </r>
  <r>
    <n v="427013"/>
    <d v="2014-06-08T00:00:00"/>
    <d v="1899-12-30T18:56:32"/>
    <s v="Rejected"/>
    <s v="Male"/>
    <s v="Operations Department"/>
    <s v="b9"/>
    <x v="310"/>
    <x v="1"/>
  </r>
  <r>
    <n v="894420"/>
    <d v="2014-06-08T00:00:00"/>
    <d v="1899-12-30T17:29:53"/>
    <s v="Rejected"/>
    <s v="Male"/>
    <s v="Sales Department"/>
    <s v="c9"/>
    <x v="311"/>
    <x v="1"/>
  </r>
  <r>
    <n v="246137"/>
    <d v="2014-06-08T00:00:00"/>
    <d v="1899-12-30T10:41:58"/>
    <s v="Hired"/>
    <s v="Male"/>
    <s v="Marketing Department"/>
    <s v="c8"/>
    <x v="312"/>
    <x v="0"/>
  </r>
  <r>
    <n v="858212"/>
    <d v="2014-07-02T00:00:00"/>
    <d v="1899-12-30T17:23:30"/>
    <s v="Rejected"/>
    <s v="Male"/>
    <s v="Operations Department"/>
    <s v="c5"/>
    <x v="313"/>
    <x v="1"/>
  </r>
  <r>
    <n v="818753"/>
    <d v="2014-06-09T00:00:00"/>
    <d v="1899-12-30T03:20:53"/>
    <s v="Rejected"/>
    <s v="Male"/>
    <s v="Marketing Department"/>
    <s v="c9"/>
    <x v="314"/>
    <x v="1"/>
  </r>
  <r>
    <n v="987341"/>
    <d v="2014-06-09T00:00:00"/>
    <d v="1899-12-30T13:23:23"/>
    <s v="Rejected"/>
    <s v="Male"/>
    <s v="Sales Department"/>
    <s v="c5"/>
    <x v="315"/>
    <x v="1"/>
  </r>
  <r>
    <n v="594873"/>
    <d v="2014-06-09T00:00:00"/>
    <d v="1899-12-30T13:24:16"/>
    <s v="Rejected"/>
    <s v="Male"/>
    <s v="Sales Department"/>
    <s v="c5"/>
    <x v="316"/>
    <x v="1"/>
  </r>
  <r>
    <n v="139046"/>
    <d v="2014-06-09T00:00:00"/>
    <d v="1899-12-30T13:25:35"/>
    <s v="Rejected"/>
    <s v="Male"/>
    <s v="Sales Department"/>
    <s v="c5"/>
    <x v="317"/>
    <x v="1"/>
  </r>
  <r>
    <n v="359285"/>
    <d v="2014-06-09T00:00:00"/>
    <d v="1899-12-30T13:29:28"/>
    <s v="Rejected"/>
    <s v="Male"/>
    <s v="Sales Department"/>
    <s v="c9"/>
    <x v="318"/>
    <x v="1"/>
  </r>
  <r>
    <n v="619825"/>
    <d v="2014-06-09T00:00:00"/>
    <d v="1899-12-30T23:57:45"/>
    <s v="Hired"/>
    <s v="Male"/>
    <s v="Service Department"/>
    <s v="i5"/>
    <x v="319"/>
    <x v="0"/>
  </r>
  <r>
    <n v="651596"/>
    <d v="2014-06-09T00:00:00"/>
    <d v="1899-12-30T23:58:19"/>
    <s v="Rejected"/>
    <s v="Female"/>
    <s v="Service Department"/>
    <s v="i5"/>
    <x v="320"/>
    <x v="1"/>
  </r>
  <r>
    <n v="220653"/>
    <d v="2014-06-09T00:00:00"/>
    <d v="1899-12-30T09:44:36"/>
    <s v="Hired"/>
    <s v="Male"/>
    <s v="Production Department"/>
    <s v="b9"/>
    <x v="321"/>
    <x v="0"/>
  </r>
  <r>
    <n v="687198"/>
    <d v="2014-06-09T00:00:00"/>
    <d v="1899-12-30T00:37:46"/>
    <s v="Rejected"/>
    <s v="Male"/>
    <s v="Service Department"/>
    <s v="c5"/>
    <x v="322"/>
    <x v="1"/>
  </r>
  <r>
    <n v="643354"/>
    <d v="2014-06-09T00:00:00"/>
    <d v="1899-12-30T18:54:52"/>
    <s v="Rejected"/>
    <s v="Male"/>
    <s v="Service Department"/>
    <s v="c8"/>
    <x v="323"/>
    <x v="1"/>
  </r>
  <r>
    <n v="797497"/>
    <d v="2014-06-09T00:00:00"/>
    <d v="1899-12-30T23:25:32"/>
    <s v="Rejected"/>
    <s v="Male"/>
    <s v="Service Department"/>
    <s v="c9"/>
    <x v="324"/>
    <x v="1"/>
  </r>
  <r>
    <n v="214058"/>
    <d v="2014-06-09T00:00:00"/>
    <d v="1899-12-30T23:28:06"/>
    <s v="Rejected"/>
    <s v="Male"/>
    <s v="Service Department"/>
    <s v="c9"/>
    <x v="325"/>
    <x v="1"/>
  </r>
  <r>
    <n v="899341"/>
    <d v="2014-06-10T00:00:00"/>
    <d v="1899-12-30T10:55:53"/>
    <s v="Rejected"/>
    <s v="Male"/>
    <s v="Operations Department"/>
    <s v="i7"/>
    <x v="326"/>
    <x v="1"/>
  </r>
  <r>
    <n v="220067"/>
    <d v="2014-06-10T00:00:00"/>
    <d v="1899-12-30T12:05:01"/>
    <s v="Rejected"/>
    <s v="Male"/>
    <s v="Operations Department"/>
    <s v="i6"/>
    <x v="327"/>
    <x v="1"/>
  </r>
  <r>
    <n v="251517"/>
    <d v="2014-06-10T00:00:00"/>
    <d v="1899-12-30T12:05:38"/>
    <s v="Rejected"/>
    <s v="Male"/>
    <s v="Operations Department"/>
    <s v="i6"/>
    <x v="328"/>
    <x v="1"/>
  </r>
  <r>
    <n v="202279"/>
    <d v="2014-06-10T00:00:00"/>
    <d v="1899-12-30T12:07:21"/>
    <s v="Hired"/>
    <s v="Don’t want to say"/>
    <s v="Operations Department"/>
    <s v="i6"/>
    <x v="329"/>
    <x v="0"/>
  </r>
  <r>
    <n v="915603"/>
    <d v="2014-06-10T00:00:00"/>
    <d v="1899-12-30T17:48:18"/>
    <s v="Rejected"/>
    <s v="Male"/>
    <s v="Operations Department"/>
    <s v="b9"/>
    <x v="330"/>
    <x v="1"/>
  </r>
  <r>
    <n v="117676"/>
    <d v="2014-06-10T00:00:00"/>
    <d v="1899-12-30T00:11:56"/>
    <s v="Rejected"/>
    <s v="Male"/>
    <s v="Service Department"/>
    <s v="c8"/>
    <x v="331"/>
    <x v="1"/>
  </r>
  <r>
    <n v="106504"/>
    <d v="2014-06-10T00:00:00"/>
    <d v="1899-12-30T00:11:56"/>
    <s v="Rejected"/>
    <s v="Male"/>
    <s v="Service Department"/>
    <s v="c8"/>
    <x v="332"/>
    <x v="1"/>
  </r>
  <r>
    <n v="495662"/>
    <d v="2014-06-11T00:00:00"/>
    <d v="1899-12-30T13:32:17"/>
    <s v="Rejected"/>
    <s v="Male"/>
    <s v="Production Department"/>
    <s v="c9"/>
    <x v="333"/>
    <x v="1"/>
  </r>
  <r>
    <n v="891509"/>
    <d v="2014-06-11T00:00:00"/>
    <d v="1899-12-30T17:54:18"/>
    <s v="Hired"/>
    <s v="Male"/>
    <s v="Operations Department"/>
    <s v="c-10"/>
    <x v="334"/>
    <x v="0"/>
  </r>
  <r>
    <n v="821506"/>
    <d v="2014-06-11T00:00:00"/>
    <d v="1899-12-30T17:55:24"/>
    <s v="Rejected"/>
    <s v="Male"/>
    <s v="Operations Department"/>
    <s v="c-10"/>
    <x v="335"/>
    <x v="1"/>
  </r>
  <r>
    <n v="933454"/>
    <d v="2014-06-11T00:00:00"/>
    <d v="1899-12-30T08:12:27"/>
    <s v="Hired"/>
    <s v="Male"/>
    <s v="Operations Department"/>
    <s v="c5"/>
    <x v="336"/>
    <x v="0"/>
  </r>
  <r>
    <n v="145895"/>
    <d v="2014-06-11T00:00:00"/>
    <d v="1899-12-30T12:30:54"/>
    <s v="Rejected"/>
    <s v="Male"/>
    <s v="Sales Department"/>
    <s v="i5"/>
    <x v="337"/>
    <x v="1"/>
  </r>
  <r>
    <n v="867135"/>
    <d v="2014-06-11T00:00:00"/>
    <d v="1899-12-30T12:31:16"/>
    <s v="Rejected"/>
    <s v="Male"/>
    <s v="Sales Department"/>
    <s v="i5"/>
    <x v="338"/>
    <x v="1"/>
  </r>
  <r>
    <n v="228826"/>
    <d v="2014-06-11T00:00:00"/>
    <d v="1899-12-30T06:19:56"/>
    <s v="Rejected"/>
    <s v="Female"/>
    <s v="General Management"/>
    <s v="c9"/>
    <x v="339"/>
    <x v="1"/>
  </r>
  <r>
    <n v="812681"/>
    <d v="2014-06-11T00:00:00"/>
    <d v="1899-12-30T00:42:45"/>
    <s v="Rejected"/>
    <s v="Male"/>
    <s v="Service Department"/>
    <s v="c8"/>
    <x v="340"/>
    <x v="1"/>
  </r>
  <r>
    <n v="280565"/>
    <d v="2014-06-11T00:00:00"/>
    <d v="1899-12-30T10:38:34"/>
    <s v="Hired"/>
    <s v="Male"/>
    <s v="Purchase Department"/>
    <s v="c5"/>
    <x v="341"/>
    <x v="0"/>
  </r>
  <r>
    <n v="272553"/>
    <d v="2014-06-12T00:00:00"/>
    <d v="1899-12-30T08:30:01"/>
    <s v="Rejected"/>
    <s v="Female"/>
    <s v="General Management"/>
    <s v="i6"/>
    <x v="342"/>
    <x v="1"/>
  </r>
  <r>
    <n v="781537"/>
    <d v="2014-06-12T00:00:00"/>
    <d v="1899-12-30T12:58:47"/>
    <s v="Rejected"/>
    <s v="Male"/>
    <s v="Service Department"/>
    <s v="c9"/>
    <x v="343"/>
    <x v="1"/>
  </r>
  <r>
    <n v="919066"/>
    <d v="2014-06-12T00:00:00"/>
    <d v="1899-12-30T12:55:57"/>
    <s v="Rejected"/>
    <s v="Male"/>
    <s v="Sales Department"/>
    <s v="i6"/>
    <x v="344"/>
    <x v="1"/>
  </r>
  <r>
    <n v="295087"/>
    <d v="2014-06-12T00:00:00"/>
    <d v="1899-12-30T11:52:24"/>
    <s v="Rejected"/>
    <s v="Male"/>
    <s v="Service Department"/>
    <s v="c5"/>
    <x v="345"/>
    <x v="1"/>
  </r>
  <r>
    <n v="448658"/>
    <d v="2014-06-12T00:00:00"/>
    <d v="1899-12-30T11:53:21"/>
    <s v="Rejected"/>
    <s v="Male"/>
    <s v="Service Department"/>
    <s v="c5"/>
    <x v="346"/>
    <x v="1"/>
  </r>
  <r>
    <n v="134620"/>
    <d v="2014-06-12T00:00:00"/>
    <d v="1899-12-30T11:56:17"/>
    <s v="Hired"/>
    <s v="Male"/>
    <s v="Service Department"/>
    <s v="c5"/>
    <x v="347"/>
    <x v="0"/>
  </r>
  <r>
    <n v="98630"/>
    <d v="2014-06-12T00:00:00"/>
    <d v="1899-12-30T03:25:46"/>
    <s v="Rejected"/>
    <s v="Female"/>
    <s v="Operations Department"/>
    <s v="c5"/>
    <x v="348"/>
    <x v="1"/>
  </r>
  <r>
    <n v="743668"/>
    <d v="2014-06-12T00:00:00"/>
    <d v="1899-12-30T03:28:19"/>
    <s v="Hired"/>
    <s v="Female"/>
    <s v="Operations Department"/>
    <s v="c5"/>
    <x v="349"/>
    <x v="0"/>
  </r>
  <r>
    <n v="112172"/>
    <d v="2014-06-12T00:00:00"/>
    <d v="1899-12-30T10:46:31"/>
    <s v="Hired"/>
    <s v="Male"/>
    <s v="Sales Department"/>
    <s v="i5"/>
    <x v="350"/>
    <x v="0"/>
  </r>
  <r>
    <n v="284546"/>
    <d v="2014-06-12T00:00:00"/>
    <d v="1899-12-30T10:47:07"/>
    <s v="Hired"/>
    <s v="Don’t want to say"/>
    <s v="Sales Department"/>
    <s v="i5"/>
    <x v="351"/>
    <x v="0"/>
  </r>
  <r>
    <n v="589650"/>
    <d v="2014-06-12T00:00:00"/>
    <d v="1899-12-30T15:50:56"/>
    <s v="Rejected"/>
    <s v="Male"/>
    <s v="Marketing Department"/>
    <s v="i6"/>
    <x v="352"/>
    <x v="1"/>
  </r>
  <r>
    <n v="385568"/>
    <d v="2014-06-13T00:00:00"/>
    <d v="1899-12-30T07:06:13"/>
    <s v="Rejected"/>
    <s v="Male"/>
    <s v="Sales Department"/>
    <s v="i7"/>
    <x v="353"/>
    <x v="1"/>
  </r>
  <r>
    <n v="784187"/>
    <d v="2014-06-13T00:00:00"/>
    <d v="1899-12-30T07:07:40"/>
    <s v="Hired"/>
    <s v="Female"/>
    <s v="Sales Department"/>
    <s v="i7"/>
    <x v="354"/>
    <x v="0"/>
  </r>
  <r>
    <n v="897981"/>
    <d v="2014-06-13T00:00:00"/>
    <d v="1899-12-30T07:08:45"/>
    <s v="Hired"/>
    <s v="Female"/>
    <s v="Sales Department"/>
    <s v="i7"/>
    <x v="355"/>
    <x v="0"/>
  </r>
  <r>
    <n v="422447"/>
    <d v="2014-06-13T00:00:00"/>
    <d v="1899-12-30T07:09:10"/>
    <s v="Rejected"/>
    <s v="Female"/>
    <s v="Sales Department"/>
    <s v="i7"/>
    <x v="356"/>
    <x v="1"/>
  </r>
  <r>
    <n v="803693"/>
    <d v="2014-06-13T00:00:00"/>
    <d v="1899-12-30T07:07:05"/>
    <s v="Hired"/>
    <s v="Don’t want to say"/>
    <s v="Sales Department"/>
    <s v="i7"/>
    <x v="357"/>
    <x v="0"/>
  </r>
  <r>
    <n v="605070"/>
    <d v="2014-06-13T00:00:00"/>
    <d v="1899-12-30T20:11:28"/>
    <s v="Hired"/>
    <s v="Male"/>
    <s v="Operations Department"/>
    <s v="c9"/>
    <x v="358"/>
    <x v="0"/>
  </r>
  <r>
    <n v="993627"/>
    <d v="2014-06-14T00:00:00"/>
    <d v="1899-12-30T14:53:26"/>
    <s v="Hired"/>
    <s v="Male"/>
    <s v="Service Department"/>
    <s v="i7"/>
    <x v="359"/>
    <x v="0"/>
  </r>
  <r>
    <n v="692274"/>
    <d v="2014-06-14T00:00:00"/>
    <d v="1899-12-30T14:55:00"/>
    <s v="Hired"/>
    <s v="Male"/>
    <s v="Service Department"/>
    <s v="i7"/>
    <x v="360"/>
    <x v="0"/>
  </r>
  <r>
    <n v="140135"/>
    <d v="2014-06-14T00:00:00"/>
    <d v="1899-12-30T11:28:56"/>
    <s v="Rejected"/>
    <s v="Male"/>
    <s v="Sales Department"/>
    <s v="c8"/>
    <x v="361"/>
    <x v="1"/>
  </r>
  <r>
    <n v="278058"/>
    <d v="2014-06-14T00:00:00"/>
    <d v="1899-12-30T15:55:58"/>
    <s v="Rejected"/>
    <s v="Male"/>
    <s v="Service Department"/>
    <s v="c5"/>
    <x v="362"/>
    <x v="1"/>
  </r>
  <r>
    <n v="155879"/>
    <d v="2014-06-15T00:00:00"/>
    <d v="1899-12-30T12:08:12"/>
    <s v="Rejected"/>
    <s v="Male"/>
    <s v="Operations Department"/>
    <s v="c5"/>
    <x v="363"/>
    <x v="1"/>
  </r>
  <r>
    <n v="690984"/>
    <d v="2014-06-15T00:00:00"/>
    <d v="1899-12-30T16:18:58"/>
    <s v="Rejected"/>
    <s v="Male"/>
    <s v="Service Department"/>
    <s v="c5"/>
    <x v="364"/>
    <x v="1"/>
  </r>
  <r>
    <n v="860350"/>
    <d v="2014-06-15T00:00:00"/>
    <d v="1899-12-30T16:19:50"/>
    <s v="Rejected"/>
    <s v="Male"/>
    <s v="Service Department"/>
    <s v="c5"/>
    <x v="365"/>
    <x v="1"/>
  </r>
  <r>
    <n v="129706"/>
    <d v="2014-06-16T00:00:00"/>
    <d v="1899-12-30T11:26:02"/>
    <s v="Rejected"/>
    <s v="Male"/>
    <s v="Marketing Department"/>
    <s v="i5"/>
    <x v="366"/>
    <x v="1"/>
  </r>
  <r>
    <n v="232317"/>
    <d v="2014-06-16T00:00:00"/>
    <d v="1899-12-30T12:20:21"/>
    <s v="Hired"/>
    <s v="Female"/>
    <s v="Human Resource Department"/>
    <s v="c9"/>
    <x v="367"/>
    <x v="0"/>
  </r>
  <r>
    <n v="450279"/>
    <d v="2014-06-16T00:00:00"/>
    <d v="1899-12-30T15:10:05"/>
    <s v="Rejected"/>
    <s v="Female"/>
    <s v="General Management"/>
    <s v="i5"/>
    <x v="368"/>
    <x v="1"/>
  </r>
  <r>
    <n v="959439"/>
    <d v="2014-06-16T00:00:00"/>
    <d v="1899-12-30T15:10:05"/>
    <s v="Hired"/>
    <s v="Female"/>
    <s v="General Management"/>
    <s v="i5"/>
    <x v="369"/>
    <x v="0"/>
  </r>
  <r>
    <n v="281797"/>
    <d v="2014-06-16T00:00:00"/>
    <d v="1899-12-30T15:10:41"/>
    <s v="Hired"/>
    <s v="Don’t want to say"/>
    <s v="General Management"/>
    <s v="i5"/>
    <x v="370"/>
    <x v="0"/>
  </r>
  <r>
    <n v="595958"/>
    <d v="2014-06-16T00:00:00"/>
    <d v="1899-12-30T02:47:54"/>
    <s v="Rejected"/>
    <s v="Male"/>
    <s v="Marketing Department"/>
    <s v="i7"/>
    <x v="371"/>
    <x v="1"/>
  </r>
  <r>
    <n v="717204"/>
    <d v="2014-06-16T00:00:00"/>
    <d v="1899-12-30T15:38:26"/>
    <s v="Hired"/>
    <s v="Male"/>
    <s v="Operations Department"/>
    <s v="i7"/>
    <x v="372"/>
    <x v="0"/>
  </r>
  <r>
    <n v="865820"/>
    <d v="2014-06-16T00:00:00"/>
    <d v="1899-12-30T15:40:32"/>
    <s v="Hired"/>
    <s v="Male"/>
    <s v="Operations Department"/>
    <s v="i7"/>
    <x v="373"/>
    <x v="0"/>
  </r>
  <r>
    <n v="211845"/>
    <d v="2014-06-16T00:00:00"/>
    <d v="1899-12-30T15:43:55"/>
    <s v="Hired"/>
    <s v="Male"/>
    <s v="Operations Department"/>
    <s v="i7"/>
    <x v="374"/>
    <x v="0"/>
  </r>
  <r>
    <n v="728259"/>
    <d v="2014-07-04T00:00:00"/>
    <d v="1899-12-30T15:37:18"/>
    <s v="Rejected"/>
    <s v="Male"/>
    <s v="Operations Department"/>
    <s v="i6"/>
    <x v="375"/>
    <x v="1"/>
  </r>
  <r>
    <n v="378829"/>
    <d v="2014-07-04T00:00:00"/>
    <d v="1899-12-30T15:39:20"/>
    <s v="Rejected"/>
    <s v="Male"/>
    <s v="Operations Department"/>
    <s v="i6"/>
    <x v="376"/>
    <x v="1"/>
  </r>
  <r>
    <n v="782971"/>
    <d v="2014-07-07T00:00:00"/>
    <d v="1899-12-30T13:42:54"/>
    <s v="Hired"/>
    <s v="Female"/>
    <s v="Operations Department"/>
    <s v="i6"/>
    <x v="377"/>
    <x v="0"/>
  </r>
  <r>
    <n v="746982"/>
    <d v="2014-07-07T00:00:00"/>
    <d v="1899-12-30T13:40:19"/>
    <s v="Hired"/>
    <s v="Don’t want to say"/>
    <s v="Operations Department"/>
    <s v="i6"/>
    <x v="378"/>
    <x v="0"/>
  </r>
  <r>
    <n v="882121"/>
    <d v="2014-06-16T00:00:00"/>
    <d v="1899-12-30T17:03:13"/>
    <s v="Rejected"/>
    <s v="Male"/>
    <s v="Operations Department"/>
    <s v="i7"/>
    <x v="379"/>
    <x v="1"/>
  </r>
  <r>
    <n v="960400"/>
    <d v="2014-06-16T00:00:00"/>
    <d v="1899-12-30T07:31:53"/>
    <s v="Rejected"/>
    <s v="Male"/>
    <s v="Sales Department"/>
    <s v="i7"/>
    <x v="380"/>
    <x v="1"/>
  </r>
  <r>
    <n v="292179"/>
    <d v="2014-06-16T00:00:00"/>
    <d v="1899-12-30T10:20:15"/>
    <s v="Rejected"/>
    <s v="Male"/>
    <s v="Operations Department"/>
    <s v="c9"/>
    <x v="381"/>
    <x v="1"/>
  </r>
  <r>
    <n v="112074"/>
    <d v="2014-06-16T00:00:00"/>
    <d v="1899-12-30T11:06:46"/>
    <s v="Hired"/>
    <s v="Male"/>
    <s v="Production Department"/>
    <s v="i6"/>
    <x v="382"/>
    <x v="0"/>
  </r>
  <r>
    <n v="976582"/>
    <d v="2014-07-07T00:00:00"/>
    <d v="1899-12-30T16:24:05"/>
    <s v="Hired"/>
    <s v="Male"/>
    <s v="Production Department"/>
    <s v="i6"/>
    <x v="383"/>
    <x v="0"/>
  </r>
  <r>
    <n v="833229"/>
    <d v="2014-07-07T00:00:00"/>
    <d v="1899-12-30T16:24:35"/>
    <s v="Rejected"/>
    <s v="Male"/>
    <s v="Production Department"/>
    <s v="i6"/>
    <x v="384"/>
    <x v="1"/>
  </r>
  <r>
    <n v="703438"/>
    <d v="2014-06-17T00:00:00"/>
    <d v="1899-12-30T19:50:06"/>
    <s v="Rejected"/>
    <s v="Male"/>
    <s v="Sales Department"/>
    <s v="i5"/>
    <x v="385"/>
    <x v="1"/>
  </r>
  <r>
    <n v="306707"/>
    <d v="2014-06-17T00:00:00"/>
    <d v="1899-12-30T12:56:59"/>
    <s v="Rejected"/>
    <s v="Male"/>
    <s v="Operations Department"/>
    <s v="c-10"/>
    <x v="386"/>
    <x v="1"/>
  </r>
  <r>
    <n v="174113"/>
    <d v="2014-06-17T00:00:00"/>
    <d v="1899-12-30T11:11:13"/>
    <s v="Rejected"/>
    <s v="Male"/>
    <s v="Service Department"/>
    <s v="i5"/>
    <x v="387"/>
    <x v="1"/>
  </r>
  <r>
    <n v="793265"/>
    <d v="2014-06-17T00:00:00"/>
    <d v="1899-12-30T13:31:48"/>
    <s v="Rejected"/>
    <s v="Male"/>
    <s v="Service Department"/>
    <s v="c9"/>
    <x v="388"/>
    <x v="1"/>
  </r>
  <r>
    <n v="71650"/>
    <d v="2014-06-17T00:00:00"/>
    <d v="1899-12-30T09:43:31"/>
    <s v="Rejected"/>
    <s v="Male"/>
    <s v="Service Department"/>
    <s v="i6"/>
    <x v="389"/>
    <x v="1"/>
  </r>
  <r>
    <n v="598035"/>
    <d v="2014-06-17T00:00:00"/>
    <d v="1899-12-30T09:43:57"/>
    <s v="Hired"/>
    <s v="Male"/>
    <s v="Service Department"/>
    <s v="i6"/>
    <x v="390"/>
    <x v="0"/>
  </r>
  <r>
    <n v="693363"/>
    <d v="2014-06-17T00:00:00"/>
    <d v="1899-12-30T09:45:29"/>
    <s v="Hired"/>
    <s v="Female"/>
    <s v="Service Department"/>
    <s v="i6"/>
    <x v="391"/>
    <x v="0"/>
  </r>
  <r>
    <n v="978878"/>
    <d v="2014-06-17T00:00:00"/>
    <d v="1899-12-30T09:41:00"/>
    <s v="Rejected"/>
    <s v="Don’t want to say"/>
    <s v="Service Department"/>
    <s v="i6"/>
    <x v="392"/>
    <x v="1"/>
  </r>
  <r>
    <n v="741707"/>
    <d v="2014-06-17T00:00:00"/>
    <d v="1899-12-30T15:55:33"/>
    <s v="Hired"/>
    <s v="Female"/>
    <s v="Sales Department"/>
    <s v="c-10"/>
    <x v="393"/>
    <x v="0"/>
  </r>
  <r>
    <n v="124924"/>
    <d v="2014-06-17T00:00:00"/>
    <d v="1899-12-30T08:56:21"/>
    <s v="Rejected"/>
    <s v="Male"/>
    <s v="Operations Department"/>
    <s v="i7"/>
    <x v="394"/>
    <x v="1"/>
  </r>
  <r>
    <n v="570987"/>
    <d v="2014-06-20T00:00:00"/>
    <d v="1899-12-30T01:06:55"/>
    <s v="Rejected"/>
    <s v="Female"/>
    <s v="Operations Department"/>
    <s v="i1"/>
    <x v="395"/>
    <x v="1"/>
  </r>
  <r>
    <n v="821427"/>
    <d v="2014-06-18T00:00:00"/>
    <d v="1899-12-30T16:30:48"/>
    <s v="Hired"/>
    <s v="Male"/>
    <s v="Service Department"/>
    <s v="c8"/>
    <x v="396"/>
    <x v="0"/>
  </r>
  <r>
    <n v="431469"/>
    <d v="2014-06-18T00:00:00"/>
    <d v="1899-12-30T23:53:56"/>
    <s v="Rejected"/>
    <s v="Male"/>
    <s v="Service Department"/>
    <s v="c9"/>
    <x v="133"/>
    <x v="1"/>
  </r>
  <r>
    <n v="87527"/>
    <d v="2014-06-18T00:00:00"/>
    <d v="1899-12-30T15:17:54"/>
    <s v="Rejected"/>
    <s v="Male"/>
    <s v="Service Department"/>
    <s v="i5"/>
    <x v="397"/>
    <x v="1"/>
  </r>
  <r>
    <n v="749355"/>
    <d v="2014-06-18T00:00:00"/>
    <d v="1899-12-30T11:59:38"/>
    <s v="Rejected"/>
    <s v="Male"/>
    <s v="Marketing Department"/>
    <s v="c-10"/>
    <x v="398"/>
    <x v="1"/>
  </r>
  <r>
    <n v="450487"/>
    <d v="2014-06-18T00:00:00"/>
    <d v="1899-12-30T12:00:24"/>
    <s v="Hired"/>
    <s v="Female"/>
    <s v="Marketing Department"/>
    <s v="c-10"/>
    <x v="399"/>
    <x v="0"/>
  </r>
  <r>
    <n v="427831"/>
    <d v="2014-06-18T00:00:00"/>
    <d v="1899-12-30T12:11:01"/>
    <s v="Rejected"/>
    <s v="Male"/>
    <s v="Operations Department"/>
    <s v="c9"/>
    <x v="400"/>
    <x v="1"/>
  </r>
  <r>
    <n v="17608"/>
    <d v="2014-06-18T00:00:00"/>
    <d v="1899-12-30T12:12:25"/>
    <s v="Rejected"/>
    <s v="Male"/>
    <s v="Operations Department"/>
    <s v="c9"/>
    <x v="401"/>
    <x v="1"/>
  </r>
  <r>
    <n v="777059"/>
    <d v="2014-06-18T00:00:00"/>
    <d v="1899-12-30T12:38:42"/>
    <s v="Rejected"/>
    <s v="Male"/>
    <s v="Service Department"/>
    <s v="c5"/>
    <x v="402"/>
    <x v="1"/>
  </r>
  <r>
    <n v="249616"/>
    <d v="2014-06-18T00:00:00"/>
    <d v="1899-12-30T12:40:09"/>
    <s v="Rejected"/>
    <s v="Male"/>
    <s v="Service Department"/>
    <s v="c5"/>
    <x v="403"/>
    <x v="1"/>
  </r>
  <r>
    <n v="583928"/>
    <d v="2014-06-18T00:00:00"/>
    <d v="1899-12-30T12:43:58"/>
    <s v="Hired"/>
    <s v="Male"/>
    <s v="Service Department"/>
    <s v="c5"/>
    <x v="404"/>
    <x v="0"/>
  </r>
  <r>
    <n v="75888"/>
    <d v="2014-06-18T00:00:00"/>
    <d v="1899-12-30T05:31:08"/>
    <s v="Hired"/>
    <s v="Don’t want to say"/>
    <s v="Marketing Department"/>
    <s v="c9"/>
    <x v="405"/>
    <x v="0"/>
  </r>
  <r>
    <n v="655469"/>
    <d v="2014-06-18T00:00:00"/>
    <d v="1899-12-30T17:20:41"/>
    <s v="Rejected"/>
    <s v="Male"/>
    <s v="Service Department"/>
    <s v="c9"/>
    <x v="406"/>
    <x v="1"/>
  </r>
  <r>
    <n v="990771"/>
    <d v="2014-06-18T00:00:00"/>
    <d v="1899-12-30T17:21:14"/>
    <s v="Rejected"/>
    <s v="Male"/>
    <s v="Service Department"/>
    <s v="c9"/>
    <x v="407"/>
    <x v="1"/>
  </r>
  <r>
    <n v="963868"/>
    <d v="2014-06-18T00:00:00"/>
    <d v="1899-12-30T17:21:39"/>
    <s v="Rejected"/>
    <s v="Male"/>
    <s v="Service Department"/>
    <s v="c9"/>
    <x v="408"/>
    <x v="1"/>
  </r>
  <r>
    <n v="228644"/>
    <d v="2014-06-18T00:00:00"/>
    <d v="1899-12-30T14:26:26"/>
    <s v="Rejected"/>
    <s v="Male"/>
    <s v="Service Department"/>
    <s v="c5"/>
    <x v="409"/>
    <x v="1"/>
  </r>
  <r>
    <n v="840497"/>
    <d v="2014-06-19T00:00:00"/>
    <d v="1899-12-30T12:47:42"/>
    <s v="Rejected"/>
    <s v="Female"/>
    <s v="Finance Department"/>
    <s v="c5"/>
    <x v="410"/>
    <x v="1"/>
  </r>
  <r>
    <n v="612764"/>
    <d v="2014-06-19T00:00:00"/>
    <d v="1899-12-30T15:51:50"/>
    <s v="Rejected"/>
    <s v="Female"/>
    <s v="Production Department"/>
    <s v="c5"/>
    <x v="411"/>
    <x v="1"/>
  </r>
  <r>
    <n v="140937"/>
    <d v="2014-06-19T00:00:00"/>
    <d v="1899-12-30T14:49:24"/>
    <s v="Rejected"/>
    <s v="Male"/>
    <s v="Marketing Department"/>
    <s v="i7"/>
    <x v="412"/>
    <x v="1"/>
  </r>
  <r>
    <n v="157059"/>
    <d v="2014-06-19T00:00:00"/>
    <d v="1899-12-30T16:48:15"/>
    <s v="Rejected"/>
    <s v="Male"/>
    <s v="Production Department"/>
    <s v="c9"/>
    <x v="413"/>
    <x v="1"/>
  </r>
  <r>
    <n v="18776"/>
    <d v="2014-06-19T00:00:00"/>
    <d v="1899-12-30T17:44:44"/>
    <s v="Rejected"/>
    <s v="Male"/>
    <s v="Purchase Department"/>
    <s v="i1"/>
    <x v="414"/>
    <x v="1"/>
  </r>
  <r>
    <n v="316797"/>
    <d v="2014-06-20T00:00:00"/>
    <d v="1899-12-30T09:56:51"/>
    <s v="Rejected"/>
    <s v="Male"/>
    <s v="Operations Department"/>
    <s v="c-10"/>
    <x v="415"/>
    <x v="1"/>
  </r>
  <r>
    <n v="831922"/>
    <d v="2014-06-20T00:00:00"/>
    <d v="1899-12-30T04:52:09"/>
    <s v="Hired"/>
    <s v="Male"/>
    <s v="Purchase Department"/>
    <s v="c9"/>
    <x v="416"/>
    <x v="0"/>
  </r>
  <r>
    <n v="339313"/>
    <d v="2014-06-20T00:00:00"/>
    <d v="1899-12-30T15:26:36"/>
    <s v="Rejected"/>
    <s v="Female"/>
    <s v="General Management"/>
    <s v="c9"/>
    <x v="417"/>
    <x v="1"/>
  </r>
  <r>
    <n v="58885"/>
    <d v="2014-06-20T00:00:00"/>
    <d v="1899-12-30T15:31:16"/>
    <s v="Rejected"/>
    <s v="Female"/>
    <s v="General Management"/>
    <s v="c9"/>
    <x v="418"/>
    <x v="1"/>
  </r>
  <r>
    <n v="469633"/>
    <d v="2014-06-20T00:00:00"/>
    <d v="1899-12-30T09:45:52"/>
    <s v="Rejected"/>
    <s v="Male"/>
    <s v="Sales Department"/>
    <s v="i6"/>
    <x v="419"/>
    <x v="1"/>
  </r>
  <r>
    <n v="604341"/>
    <d v="2014-06-20T00:00:00"/>
    <d v="1899-12-30T09:46:17"/>
    <s v="Rejected"/>
    <s v="Male"/>
    <s v="Sales Department"/>
    <s v="i6"/>
    <x v="420"/>
    <x v="1"/>
  </r>
  <r>
    <n v="252378"/>
    <d v="2014-06-20T00:00:00"/>
    <d v="1899-12-30T17:19:50"/>
    <s v="Rejected"/>
    <s v="Male"/>
    <s v="Operations Department"/>
    <s v="c-10"/>
    <x v="421"/>
    <x v="1"/>
  </r>
  <r>
    <n v="870897"/>
    <d v="2014-06-20T00:00:00"/>
    <d v="1899-12-30T15:08:54"/>
    <s v="Rejected"/>
    <s v="Male"/>
    <s v="Service Department"/>
    <s v="i5"/>
    <x v="422"/>
    <x v="1"/>
  </r>
  <r>
    <n v="445431"/>
    <d v="2014-06-20T00:00:00"/>
    <d v="1899-12-30T15:09:53"/>
    <s v="Rejected"/>
    <s v="Male"/>
    <s v="Service Department"/>
    <s v="i5"/>
    <x v="423"/>
    <x v="1"/>
  </r>
  <r>
    <n v="529856"/>
    <d v="2014-06-20T00:00:00"/>
    <d v="1899-12-30T15:10:53"/>
    <s v="Hired"/>
    <s v="Male"/>
    <s v="Service Department"/>
    <s v="i5"/>
    <x v="424"/>
    <x v="0"/>
  </r>
  <r>
    <n v="617345"/>
    <d v="2014-06-20T00:00:00"/>
    <d v="1899-12-30T15:11:21"/>
    <s v="Hired"/>
    <s v="Don’t want to say"/>
    <s v="Service Department"/>
    <s v="i5"/>
    <x v="425"/>
    <x v="0"/>
  </r>
  <r>
    <n v="931047"/>
    <d v="2014-06-20T00:00:00"/>
    <d v="1899-12-30T15:11:47"/>
    <s v="Rejected"/>
    <s v="Don’t want to say"/>
    <s v="Service Department"/>
    <s v="i5"/>
    <x v="426"/>
    <x v="1"/>
  </r>
  <r>
    <n v="212844"/>
    <d v="2014-06-20T00:00:00"/>
    <d v="1899-12-30T16:39:10"/>
    <s v="Hired"/>
    <s v="Female"/>
    <s v="Finance Department"/>
    <s v="c9"/>
    <x v="427"/>
    <x v="0"/>
  </r>
  <r>
    <n v="496033"/>
    <d v="2014-06-20T00:00:00"/>
    <d v="1899-12-30T16:40:24"/>
    <s v="Rejected"/>
    <s v="Female"/>
    <s v="Finance Department"/>
    <s v="c9"/>
    <x v="428"/>
    <x v="1"/>
  </r>
  <r>
    <n v="80259"/>
    <d v="2014-06-20T00:00:00"/>
    <d v="1899-12-30T08:20:35"/>
    <s v="Hired"/>
    <s v="Female"/>
    <s v="Sales Department"/>
    <s v="c-10"/>
    <x v="429"/>
    <x v="0"/>
  </r>
  <r>
    <n v="278631"/>
    <d v="2014-06-20T00:00:00"/>
    <d v="1899-12-30T13:35:44"/>
    <s v="Rejected"/>
    <s v="Male"/>
    <s v="Operations Department"/>
    <s v="i5"/>
    <x v="430"/>
    <x v="1"/>
  </r>
  <r>
    <n v="431577"/>
    <d v="2014-06-20T00:00:00"/>
    <d v="1899-12-30T13:37:42"/>
    <s v="Hired"/>
    <s v="Male"/>
    <s v="Operations Department"/>
    <s v="i5"/>
    <x v="431"/>
    <x v="0"/>
  </r>
  <r>
    <n v="709095"/>
    <d v="2014-06-20T00:00:00"/>
    <d v="1899-12-30T13:39:29"/>
    <s v="Hired"/>
    <s v="Male"/>
    <s v="Operations Department"/>
    <s v="i5"/>
    <x v="432"/>
    <x v="0"/>
  </r>
  <r>
    <n v="468968"/>
    <d v="2014-06-20T00:00:00"/>
    <d v="1899-12-30T11:40:33"/>
    <s v="Rejected"/>
    <s v="Male"/>
    <s v="Service Department"/>
    <s v="c5"/>
    <x v="433"/>
    <x v="1"/>
  </r>
  <r>
    <n v="278514"/>
    <d v="2014-06-20T00:00:00"/>
    <d v="1899-12-30T05:52:16"/>
    <s v="Hired"/>
    <s v="Male"/>
    <s v="Sales Department"/>
    <s v="i5"/>
    <x v="434"/>
    <x v="0"/>
  </r>
  <r>
    <n v="308552"/>
    <d v="2014-06-20T00:00:00"/>
    <d v="1899-12-30T09:29:38"/>
    <s v="Hired"/>
    <s v="Female"/>
    <s v="Service Department"/>
    <s v="i6"/>
    <x v="435"/>
    <x v="0"/>
  </r>
  <r>
    <n v="647156"/>
    <d v="2014-06-21T00:00:00"/>
    <d v="1899-12-30T16:34:52"/>
    <s v="Rejected"/>
    <s v="Don’t want to say"/>
    <s v="Operations Department"/>
    <s v="c5"/>
    <x v="436"/>
    <x v="1"/>
  </r>
  <r>
    <n v="219236"/>
    <d v="2014-06-21T00:00:00"/>
    <d v="1899-12-30T14:25:52"/>
    <s v="Rejected"/>
    <s v="Don’t want to say"/>
    <s v="Marketing Department"/>
    <s v="c9"/>
    <x v="437"/>
    <x v="1"/>
  </r>
  <r>
    <n v="951001"/>
    <d v="2014-06-22T00:00:00"/>
    <d v="1899-12-30T09:07:35"/>
    <s v="Hired"/>
    <s v="Female"/>
    <s v="Service Department"/>
    <s v="c-10"/>
    <x v="438"/>
    <x v="0"/>
  </r>
  <r>
    <n v="139588"/>
    <d v="2014-06-22T00:00:00"/>
    <d v="1899-12-30T12:41:17"/>
    <s v="Rejected"/>
    <s v="Male"/>
    <s v="Service Department"/>
    <s v="c5"/>
    <x v="439"/>
    <x v="1"/>
  </r>
  <r>
    <n v="763361"/>
    <d v="2014-06-22T00:00:00"/>
    <d v="1899-12-30T02:38:49"/>
    <s v="Hired"/>
    <s v="Male"/>
    <s v="Operations Department"/>
    <s v="c5"/>
    <x v="440"/>
    <x v="0"/>
  </r>
  <r>
    <n v="151914"/>
    <d v="2014-06-22T00:00:00"/>
    <d v="1899-12-30T02:39:13"/>
    <s v="Rejected"/>
    <s v="Don’t want to say"/>
    <s v="Operations Department"/>
    <s v="c5"/>
    <x v="441"/>
    <x v="1"/>
  </r>
  <r>
    <n v="813774"/>
    <d v="2014-06-22T00:00:00"/>
    <d v="1899-12-30T02:40:54"/>
    <s v="Rejected"/>
    <s v="Don’t want to say"/>
    <s v="Operations Department"/>
    <s v="c5"/>
    <x v="442"/>
    <x v="1"/>
  </r>
  <r>
    <n v="787490"/>
    <d v="2014-06-22T00:00:00"/>
    <d v="1899-12-30T14:55:41"/>
    <s v="Rejected"/>
    <s v="Male"/>
    <s v="Operations Department"/>
    <s v="c-10"/>
    <x v="443"/>
    <x v="1"/>
  </r>
  <r>
    <n v="507412"/>
    <d v="2014-06-22T00:00:00"/>
    <d v="1899-12-30T14:56:04"/>
    <s v="Rejected"/>
    <s v="Male"/>
    <s v="Operations Department"/>
    <s v="c-10"/>
    <x v="444"/>
    <x v="1"/>
  </r>
  <r>
    <n v="190392"/>
    <d v="2014-06-22T00:00:00"/>
    <d v="1899-12-30T14:59:49"/>
    <s v="Hired"/>
    <s v="Female"/>
    <s v="Operations Department"/>
    <s v="c-10"/>
    <x v="445"/>
    <x v="0"/>
  </r>
  <r>
    <n v="529792"/>
    <d v="2014-06-22T00:00:00"/>
    <d v="1899-12-30T15:00:10"/>
    <s v="Rejected"/>
    <s v="Female"/>
    <s v="Operations Department"/>
    <s v="c-10"/>
    <x v="446"/>
    <x v="1"/>
  </r>
  <r>
    <n v="661229"/>
    <d v="2014-07-10T00:00:00"/>
    <d v="1899-12-30T17:09:16"/>
    <s v="Hired"/>
    <s v="Male"/>
    <s v="Operations Department"/>
    <s v="c-10"/>
    <x v="447"/>
    <x v="0"/>
  </r>
  <r>
    <n v="48507"/>
    <d v="2014-06-22T00:00:00"/>
    <d v="1899-12-30T09:11:21"/>
    <s v="Rejected"/>
    <s v="Male"/>
    <s v="Service Department"/>
    <s v="c9"/>
    <x v="448"/>
    <x v="1"/>
  </r>
  <r>
    <n v="90943"/>
    <d v="2014-06-23T00:00:00"/>
    <d v="1899-12-30T21:11:13"/>
    <s v="Hired"/>
    <s v="Male"/>
    <s v="Operations Department"/>
    <s v="i7"/>
    <x v="449"/>
    <x v="0"/>
  </r>
  <r>
    <n v="397684"/>
    <d v="2014-06-23T00:00:00"/>
    <d v="1899-12-30T16:41:14"/>
    <s v="Rejected"/>
    <s v="Male"/>
    <s v="Operations Department"/>
    <s v="i7"/>
    <x v="450"/>
    <x v="1"/>
  </r>
  <r>
    <n v="860109"/>
    <d v="2014-06-23T00:00:00"/>
    <d v="1899-12-30T16:22:25"/>
    <s v="Rejected"/>
    <s v="Male"/>
    <s v="Service Department"/>
    <s v="c9"/>
    <x v="451"/>
    <x v="1"/>
  </r>
  <r>
    <n v="381855"/>
    <d v="2014-06-23T00:00:00"/>
    <d v="1899-12-30T16:23:01"/>
    <s v="Rejected"/>
    <s v="Male"/>
    <s v="Service Department"/>
    <s v="c9"/>
    <x v="452"/>
    <x v="1"/>
  </r>
  <r>
    <n v="124098"/>
    <d v="2014-06-23T00:00:00"/>
    <d v="1899-12-30T16:23:21"/>
    <s v="Hired"/>
    <s v="Male"/>
    <s v="Service Department"/>
    <s v="c9"/>
    <x v="453"/>
    <x v="0"/>
  </r>
  <r>
    <n v="26091"/>
    <d v="2014-06-23T00:00:00"/>
    <d v="1899-12-30T17:43:50"/>
    <s v="Rejected"/>
    <s v="Male"/>
    <s v="Sales Department"/>
    <s v="c-10"/>
    <x v="454"/>
    <x v="1"/>
  </r>
  <r>
    <n v="849322"/>
    <d v="2014-06-23T00:00:00"/>
    <d v="1899-12-30T08:58:09"/>
    <s v="Rejected"/>
    <s v="Male"/>
    <s v="Operations Department"/>
    <s v="c9"/>
    <x v="455"/>
    <x v="1"/>
  </r>
  <r>
    <n v="842644"/>
    <d v="2014-06-23T00:00:00"/>
    <d v="1899-12-30T15:57:08"/>
    <s v="Rejected"/>
    <s v="Male"/>
    <s v="Production Department"/>
    <s v="i7"/>
    <x v="456"/>
    <x v="1"/>
  </r>
  <r>
    <n v="500389"/>
    <d v="2014-06-23T00:00:00"/>
    <d v="1899-12-30T10:49:50"/>
    <s v="Rejected"/>
    <s v="Male"/>
    <s v="Operations Department"/>
    <s v="i6"/>
    <x v="457"/>
    <x v="1"/>
  </r>
  <r>
    <n v="887205"/>
    <d v="2014-06-23T00:00:00"/>
    <d v="1899-12-30T10:14:27"/>
    <s v="Rejected"/>
    <s v="Male"/>
    <s v="Sales Department"/>
    <s v="i5"/>
    <x v="458"/>
    <x v="1"/>
  </r>
  <r>
    <n v="724771"/>
    <d v="2014-06-23T00:00:00"/>
    <d v="1899-12-30T10:14:58"/>
    <s v="Rejected"/>
    <s v="Male"/>
    <s v="Sales Department"/>
    <s v="i5"/>
    <x v="459"/>
    <x v="1"/>
  </r>
  <r>
    <n v="202953"/>
    <d v="2014-06-24T00:00:00"/>
    <d v="1899-12-30T21:24:05"/>
    <s v="Hired"/>
    <s v="Male"/>
    <s v="Service Department"/>
    <s v="i5"/>
    <x v="460"/>
    <x v="0"/>
  </r>
  <r>
    <n v="746731"/>
    <d v="2014-06-24T00:00:00"/>
    <d v="1899-12-30T18:05:33"/>
    <s v="Rejected"/>
    <s v="Male"/>
    <s v="Operations Department"/>
    <s v="c9"/>
    <x v="461"/>
    <x v="1"/>
  </r>
  <r>
    <n v="39116"/>
    <d v="2014-06-24T00:00:00"/>
    <d v="1899-12-30T00:33:40"/>
    <s v="Rejected"/>
    <s v="Male"/>
    <s v="Operations Department"/>
    <s v="b9"/>
    <x v="462"/>
    <x v="1"/>
  </r>
  <r>
    <n v="832026"/>
    <d v="2014-06-24T00:00:00"/>
    <d v="1899-12-30T07:17:51"/>
    <s v="Rejected"/>
    <s v="Female"/>
    <s v="Finance Department"/>
    <s v="c9"/>
    <x v="463"/>
    <x v="1"/>
  </r>
  <r>
    <n v="103409"/>
    <d v="2014-06-24T00:00:00"/>
    <d v="1899-12-30T19:13:09"/>
    <s v="Rejected"/>
    <s v="Female"/>
    <s v="Service Department"/>
    <s v="i1"/>
    <x v="464"/>
    <x v="1"/>
  </r>
  <r>
    <n v="842023"/>
    <d v="2014-06-25T00:00:00"/>
    <d v="1899-12-30T11:25:54"/>
    <s v="Rejected"/>
    <s v="Male"/>
    <s v="Service Department"/>
    <s v="c9"/>
    <x v="465"/>
    <x v="1"/>
  </r>
  <r>
    <n v="273935"/>
    <d v="2014-06-25T00:00:00"/>
    <d v="1899-12-30T11:27:21"/>
    <s v="Hired"/>
    <s v="Female"/>
    <s v="Service Department"/>
    <s v="c9"/>
    <x v="466"/>
    <x v="0"/>
  </r>
  <r>
    <n v="930428"/>
    <d v="2014-06-25T00:00:00"/>
    <d v="1899-12-30T11:55:02"/>
    <s v="Rejected"/>
    <s v="Male"/>
    <s v="Service Department"/>
    <s v="c8"/>
    <x v="467"/>
    <x v="1"/>
  </r>
  <r>
    <n v="820245"/>
    <d v="2014-06-25T00:00:00"/>
    <d v="1899-12-30T12:20:25"/>
    <s v="Hired"/>
    <s v="Female"/>
    <s v="General Management"/>
    <s v="c9"/>
    <x v="468"/>
    <x v="0"/>
  </r>
  <r>
    <n v="213385"/>
    <d v="2014-06-25T00:00:00"/>
    <d v="1899-12-30T12:20:59"/>
    <s v="Rejected"/>
    <s v="Female"/>
    <s v="General Management"/>
    <s v="c9"/>
    <x v="469"/>
    <x v="1"/>
  </r>
  <r>
    <n v="797233"/>
    <d v="2014-07-18T00:00:00"/>
    <d v="1899-12-30T17:26:15"/>
    <s v="Hired"/>
    <s v="Don’t want to say"/>
    <s v="Operations Department"/>
    <s v="c5"/>
    <x v="470"/>
    <x v="0"/>
  </r>
  <r>
    <n v="205409"/>
    <d v="2014-06-25T00:00:00"/>
    <d v="1899-12-30T19:58:44"/>
    <s v="Rejected"/>
    <s v="Female"/>
    <s v="Service Department"/>
    <s v="i7"/>
    <x v="471"/>
    <x v="1"/>
  </r>
  <r>
    <n v="926369"/>
    <d v="2014-06-26T00:00:00"/>
    <d v="1899-12-30T09:39:21"/>
    <s v="Hired"/>
    <s v="Female"/>
    <s v="Operations Department"/>
    <s v="i7"/>
    <x v="472"/>
    <x v="0"/>
  </r>
  <r>
    <n v="409635"/>
    <d v="2014-06-26T00:00:00"/>
    <d v="1899-12-30T18:13:47"/>
    <s v="Hired"/>
    <s v="Male"/>
    <s v="Service Department"/>
    <s v="b9"/>
    <x v="473"/>
    <x v="0"/>
  </r>
  <r>
    <n v="669926"/>
    <d v="2014-06-26T00:00:00"/>
    <d v="1899-12-30T10:44:14"/>
    <s v="Hired"/>
    <s v="Female"/>
    <s v="Service Department"/>
    <s v="b9"/>
    <x v="474"/>
    <x v="0"/>
  </r>
  <r>
    <n v="99798"/>
    <d v="2014-06-26T00:00:00"/>
    <d v="1899-12-30T10:44:23"/>
    <s v="Hired"/>
    <s v="Female"/>
    <s v="Service Department"/>
    <s v="b9"/>
    <x v="475"/>
    <x v="0"/>
  </r>
  <r>
    <n v="218937"/>
    <d v="2014-07-04T00:00:00"/>
    <d v="1899-12-30T07:37:49"/>
    <s v="Rejected"/>
    <s v="Don’t want to say"/>
    <s v="Sales Department"/>
    <s v="b9"/>
    <x v="476"/>
    <x v="1"/>
  </r>
  <r>
    <n v="692071"/>
    <d v="2014-06-26T00:00:00"/>
    <d v="1899-12-30T08:19:35"/>
    <s v="Rejected"/>
    <s v="Male"/>
    <s v="Sales Department"/>
    <s v="c-10"/>
    <x v="477"/>
    <x v="1"/>
  </r>
  <r>
    <n v="958561"/>
    <d v="2014-06-26T00:00:00"/>
    <d v="1899-12-30T16:47:08"/>
    <s v="Hired"/>
    <s v="Male"/>
    <s v="Operations Department"/>
    <s v="i6"/>
    <x v="478"/>
    <x v="0"/>
  </r>
  <r>
    <n v="796498"/>
    <d v="2014-06-26T00:00:00"/>
    <d v="1899-12-30T11:59:37"/>
    <s v="Rejected"/>
    <s v="Male"/>
    <s v="Operations Department"/>
    <s v="i1"/>
    <x v="479"/>
    <x v="1"/>
  </r>
  <r>
    <n v="167582"/>
    <d v="2014-06-26T00:00:00"/>
    <d v="1899-12-30T09:02:18"/>
    <s v="Rejected"/>
    <s v="Male"/>
    <s v="Purchase Department"/>
    <s v="i7"/>
    <x v="480"/>
    <x v="1"/>
  </r>
  <r>
    <n v="170195"/>
    <d v="2014-06-26T00:00:00"/>
    <d v="1899-12-30T09:04:28"/>
    <s v="Rejected"/>
    <s v="Male"/>
    <s v="Purchase Department"/>
    <s v="i7"/>
    <x v="481"/>
    <x v="1"/>
  </r>
  <r>
    <n v="106736"/>
    <d v="2014-07-11T00:00:00"/>
    <d v="1899-12-30T10:44:45"/>
    <s v="Rejected"/>
    <s v="Female"/>
    <s v="Operations Department"/>
    <s v="i7"/>
    <x v="482"/>
    <x v="1"/>
  </r>
  <r>
    <n v="347906"/>
    <d v="2014-07-11T00:00:00"/>
    <d v="1899-12-30T10:45:15"/>
    <s v="Hired"/>
    <s v="Male"/>
    <s v="Operations Department"/>
    <s v="i7"/>
    <x v="483"/>
    <x v="0"/>
  </r>
  <r>
    <n v="575292"/>
    <d v="2014-07-03T00:00:00"/>
    <d v="1899-12-30T16:50:40"/>
    <s v="Hired"/>
    <s v="Female"/>
    <s v="Finance Department"/>
    <s v="c9"/>
    <x v="484"/>
    <x v="0"/>
  </r>
  <r>
    <n v="910150"/>
    <d v="2014-06-27T00:00:00"/>
    <d v="1899-12-30T13:51:45"/>
    <s v="Rejected"/>
    <s v="Male"/>
    <s v="Operations Department"/>
    <s v="c5"/>
    <x v="485"/>
    <x v="1"/>
  </r>
  <r>
    <n v="499010"/>
    <d v="2014-06-27T00:00:00"/>
    <d v="1899-12-30T13:55:55"/>
    <s v="Hired"/>
    <s v="Male"/>
    <s v="Operations Department"/>
    <s v="c5"/>
    <x v="486"/>
    <x v="0"/>
  </r>
  <r>
    <n v="777478"/>
    <d v="2014-06-30T00:00:00"/>
    <d v="1899-12-30T09:51:23"/>
    <s v="Hired"/>
    <s v="Female"/>
    <s v="Operations Department"/>
    <s v="c5"/>
    <x v="487"/>
    <x v="0"/>
  </r>
  <r>
    <n v="926942"/>
    <d v="2014-06-30T00:00:00"/>
    <d v="1899-12-30T09:54:08"/>
    <s v="Rejected"/>
    <s v="Male"/>
    <s v="Operations Department"/>
    <s v="c5"/>
    <x v="488"/>
    <x v="1"/>
  </r>
  <r>
    <n v="728782"/>
    <d v="2014-06-27T00:00:00"/>
    <d v="1899-12-30T05:19:31"/>
    <s v="Rejected"/>
    <s v="Male"/>
    <s v="Service Department"/>
    <s v="c-10"/>
    <x v="489"/>
    <x v="1"/>
  </r>
  <r>
    <n v="605607"/>
    <d v="2014-06-27T00:00:00"/>
    <d v="1899-12-30T05:22:37"/>
    <s v="Hired"/>
    <s v="Male"/>
    <s v="Service Department"/>
    <s v="c-10"/>
    <x v="490"/>
    <x v="0"/>
  </r>
  <r>
    <n v="118021"/>
    <d v="2014-06-27T00:00:00"/>
    <d v="1899-12-30T18:02:10"/>
    <s v="Rejected"/>
    <s v="Male"/>
    <s v="Service Department"/>
    <s v="b9"/>
    <x v="491"/>
    <x v="1"/>
  </r>
  <r>
    <n v="865873"/>
    <d v="2014-06-27T00:00:00"/>
    <d v="1899-12-30T18:04:11"/>
    <s v="Hired"/>
    <s v="Female"/>
    <s v="Service Department"/>
    <s v="b9"/>
    <x v="492"/>
    <x v="0"/>
  </r>
  <r>
    <n v="95500"/>
    <d v="2014-06-27T00:00:00"/>
    <d v="1899-12-30T15:51:29"/>
    <s v="Rejected"/>
    <s v="Male"/>
    <s v="Sales Department"/>
    <s v="c9"/>
    <x v="493"/>
    <x v="1"/>
  </r>
  <r>
    <n v="405195"/>
    <d v="2014-06-27T00:00:00"/>
    <d v="1899-12-30T14:12:08"/>
    <s v="Rejected"/>
    <s v="Male"/>
    <s v="Sales Department"/>
    <s v="c-10"/>
    <x v="494"/>
    <x v="1"/>
  </r>
  <r>
    <n v="86468"/>
    <d v="2014-06-27T00:00:00"/>
    <d v="1899-12-30T10:25:16"/>
    <s v="Rejected"/>
    <s v="Male"/>
    <s v="Operations Department"/>
    <s v="c-10"/>
    <x v="495"/>
    <x v="1"/>
  </r>
  <r>
    <n v="760150"/>
    <d v="2014-06-27T00:00:00"/>
    <d v="1899-12-30T02:57:29"/>
    <s v="Rejected"/>
    <s v="Male"/>
    <s v="Operations Department"/>
    <s v="i5"/>
    <x v="496"/>
    <x v="1"/>
  </r>
  <r>
    <n v="879614"/>
    <d v="2014-06-27T00:00:00"/>
    <d v="1899-12-30T02:58:57"/>
    <s v="Rejected"/>
    <s v="Female"/>
    <s v="Operations Department"/>
    <s v="i5"/>
    <x v="497"/>
    <x v="1"/>
  </r>
  <r>
    <n v="388194"/>
    <d v="2014-06-28T00:00:00"/>
    <d v="1899-12-30T15:42:00"/>
    <s v="Rejected"/>
    <s v="Male"/>
    <s v="Purchase Department"/>
    <s v="i5"/>
    <x v="498"/>
    <x v="1"/>
  </r>
  <r>
    <n v="981989"/>
    <d v="2014-06-28T00:00:00"/>
    <d v="1899-12-30T00:06:30"/>
    <s v="Rejected"/>
    <s v="Male"/>
    <s v="Service Department"/>
    <s v="i5"/>
    <x v="499"/>
    <x v="1"/>
  </r>
  <r>
    <n v="224545"/>
    <d v="2014-06-28T00:00:00"/>
    <d v="1899-12-30T13:43:21"/>
    <s v="Rejected"/>
    <s v="Female"/>
    <s v="Sales Department"/>
    <s v="i5"/>
    <x v="500"/>
    <x v="1"/>
  </r>
  <r>
    <n v="94365"/>
    <d v="2014-06-28T00:00:00"/>
    <d v="1899-12-30T16:30:05"/>
    <s v="Rejected"/>
    <s v="Male"/>
    <s v="Operations Department"/>
    <s v="c8"/>
    <x v="501"/>
    <x v="1"/>
  </r>
  <r>
    <n v="165194"/>
    <d v="2014-06-28T00:00:00"/>
    <d v="1899-12-30T16:31:38"/>
    <s v="Hired"/>
    <s v="Male"/>
    <s v="Operations Department"/>
    <s v="c8"/>
    <x v="502"/>
    <x v="0"/>
  </r>
  <r>
    <n v="102178"/>
    <d v="2014-06-28T00:00:00"/>
    <d v="1899-12-30T16:32:10"/>
    <s v="Rejected"/>
    <s v="Male"/>
    <s v="Operations Department"/>
    <s v="c8"/>
    <x v="503"/>
    <x v="1"/>
  </r>
  <r>
    <n v="790311"/>
    <d v="2014-06-28T00:00:00"/>
    <d v="1899-12-30T07:12:23"/>
    <s v="Rejected"/>
    <s v="Male"/>
    <s v="Sales Department"/>
    <s v="c9"/>
    <x v="504"/>
    <x v="1"/>
  </r>
  <r>
    <n v="12887"/>
    <d v="2014-06-29T00:00:00"/>
    <d v="1899-12-30T17:47:14"/>
    <s v="Hired"/>
    <s v="Male"/>
    <s v="Human Resource Department"/>
    <s v="i6"/>
    <x v="505"/>
    <x v="0"/>
  </r>
  <r>
    <n v="147125"/>
    <d v="2014-06-29T00:00:00"/>
    <d v="1899-12-30T00:36:52"/>
    <s v="Rejected"/>
    <s v="Male"/>
    <s v="Operations Department"/>
    <s v="c5"/>
    <x v="506"/>
    <x v="1"/>
  </r>
  <r>
    <n v="819071"/>
    <d v="2014-06-29T00:00:00"/>
    <d v="1899-12-30T00:37:22"/>
    <s v="Rejected"/>
    <s v="Male"/>
    <s v="Operations Department"/>
    <s v="c5"/>
    <x v="507"/>
    <x v="1"/>
  </r>
  <r>
    <n v="754821"/>
    <d v="2014-06-29T00:00:00"/>
    <d v="1899-12-30T00:14:18"/>
    <s v="Hired"/>
    <s v="Male"/>
    <s v="Purchase Department"/>
    <s v="i7"/>
    <x v="508"/>
    <x v="0"/>
  </r>
  <r>
    <n v="524867"/>
    <d v="2014-06-29T00:00:00"/>
    <d v="1899-12-30T12:38:22"/>
    <s v="Rejected"/>
    <s v="Male"/>
    <s v="Service Department"/>
    <s v="i7"/>
    <x v="509"/>
    <x v="1"/>
  </r>
  <r>
    <n v="326373"/>
    <d v="2014-06-29T00:00:00"/>
    <d v="1899-12-30T12:39:53"/>
    <s v="Hired"/>
    <s v="Male"/>
    <s v="Service Department"/>
    <s v="i7"/>
    <x v="510"/>
    <x v="0"/>
  </r>
  <r>
    <n v="405282"/>
    <d v="2014-07-08T00:00:00"/>
    <d v="1899-12-30T08:03:39"/>
    <s v="Hired"/>
    <s v="Female"/>
    <s v="General Management"/>
    <s v="i7"/>
    <x v="511"/>
    <x v="0"/>
  </r>
  <r>
    <n v="686874"/>
    <d v="2014-06-30T00:00:00"/>
    <d v="1899-12-30T16:38:42"/>
    <s v="Rejected"/>
    <s v="Male"/>
    <s v="Service Department"/>
    <s v="i5"/>
    <x v="512"/>
    <x v="1"/>
  </r>
  <r>
    <n v="568925"/>
    <d v="2014-06-30T00:00:00"/>
    <d v="1899-12-30T18:53:50"/>
    <s v="Rejected"/>
    <s v="Male"/>
    <s v="Marketing Department"/>
    <s v="i6"/>
    <x v="513"/>
    <x v="1"/>
  </r>
  <r>
    <n v="293063"/>
    <d v="2014-06-30T00:00:00"/>
    <d v="1899-12-30T14:40:36"/>
    <s v="Rejected"/>
    <s v="Female"/>
    <s v="Sales Department"/>
    <s v="i5"/>
    <x v="514"/>
    <x v="1"/>
  </r>
  <r>
    <n v="113826"/>
    <d v="2014-06-30T00:00:00"/>
    <d v="1899-12-30T14:46:16"/>
    <s v="Hired"/>
    <s v="Male"/>
    <s v="Sales Department"/>
    <s v="i5"/>
    <x v="515"/>
    <x v="0"/>
  </r>
  <r>
    <n v="196727"/>
    <d v="2014-06-30T00:00:00"/>
    <d v="1899-12-30T07:14:28"/>
    <s v="Hired"/>
    <s v="Female"/>
    <s v="Purchase Department"/>
    <s v="i6"/>
    <x v="516"/>
    <x v="0"/>
  </r>
  <r>
    <n v="818735"/>
    <d v="2014-06-30T00:00:00"/>
    <d v="1899-12-30T07:16:56"/>
    <s v="Rejected"/>
    <s v="Male"/>
    <s v="Purchase Department"/>
    <s v="i6"/>
    <x v="517"/>
    <x v="1"/>
  </r>
  <r>
    <n v="612260"/>
    <d v="2014-07-01T00:00:00"/>
    <d v="1899-12-30T14:30:29"/>
    <s v="Rejected"/>
    <s v="Female"/>
    <s v="Production Department"/>
    <s v="c5"/>
    <x v="518"/>
    <x v="1"/>
  </r>
  <r>
    <n v="330494"/>
    <d v="2014-07-01T00:00:00"/>
    <d v="1899-12-30T12:46:46"/>
    <s v="Rejected"/>
    <s v="Male"/>
    <s v="Operations Department"/>
    <s v="c5"/>
    <x v="519"/>
    <x v="1"/>
  </r>
  <r>
    <n v="126343"/>
    <d v="2014-07-01T00:00:00"/>
    <d v="1899-12-30T15:09:13"/>
    <s v="Rejected"/>
    <s v="Male"/>
    <s v="Service Department"/>
    <s v="c-10"/>
    <x v="520"/>
    <x v="1"/>
  </r>
  <r>
    <n v="23469"/>
    <d v="2014-07-14T00:00:00"/>
    <d v="1899-12-30T18:36:22"/>
    <s v="Rejected"/>
    <s v="Male"/>
    <s v="Sales Department"/>
    <s v="c9"/>
    <x v="521"/>
    <x v="1"/>
  </r>
  <r>
    <n v="497220"/>
    <d v="2014-07-01T00:00:00"/>
    <d v="1899-12-30T18:45:45"/>
    <s v="Hired"/>
    <s v="Male"/>
    <s v="Operations Department"/>
    <s v="i1"/>
    <x v="522"/>
    <x v="0"/>
  </r>
  <r>
    <n v="138200"/>
    <d v="2014-07-01T00:00:00"/>
    <d v="1899-12-30T16:27:45"/>
    <s v="Rejected"/>
    <s v="Male"/>
    <s v="Sales Department"/>
    <s v="i6"/>
    <x v="523"/>
    <x v="1"/>
  </r>
  <r>
    <n v="489004"/>
    <d v="2014-07-01T00:00:00"/>
    <d v="1899-12-30T16:30:44"/>
    <s v="Hired"/>
    <s v="Female"/>
    <s v="Sales Department"/>
    <s v="i6"/>
    <x v="524"/>
    <x v="0"/>
  </r>
  <r>
    <n v="949475"/>
    <d v="2014-07-01T00:00:00"/>
    <d v="1899-12-30T16:31:43"/>
    <s v="Hired"/>
    <s v="Female"/>
    <s v="Sales Department"/>
    <s v="i6"/>
    <x v="525"/>
    <x v="0"/>
  </r>
  <r>
    <n v="474738"/>
    <d v="2014-07-01T00:00:00"/>
    <d v="1899-12-30T16:33:24"/>
    <s v="Hired"/>
    <s v="Male"/>
    <s v="Sales Department"/>
    <s v="i6"/>
    <x v="526"/>
    <x v="0"/>
  </r>
  <r>
    <n v="767146"/>
    <d v="2014-07-01T00:00:00"/>
    <d v="1899-12-30T01:39:11"/>
    <s v="Rejected"/>
    <s v="Female"/>
    <s v="Service Department"/>
    <s v="i1"/>
    <x v="527"/>
    <x v="1"/>
  </r>
  <r>
    <n v="778898"/>
    <d v="2014-07-01T00:00:00"/>
    <d v="1899-12-30T09:46:58"/>
    <s v="Rejected"/>
    <s v="Male"/>
    <s v="Service Department"/>
    <s v="c9"/>
    <x v="528"/>
    <x v="1"/>
  </r>
  <r>
    <n v="408232"/>
    <d v="2014-07-01T00:00:00"/>
    <d v="1899-12-30T18:30:56"/>
    <s v="Rejected"/>
    <s v="Male"/>
    <s v="Service Department"/>
    <s v="i5"/>
    <x v="529"/>
    <x v="1"/>
  </r>
  <r>
    <n v="820647"/>
    <d v="2014-07-04T00:00:00"/>
    <d v="1899-12-30T15:39:42"/>
    <s v="Hired"/>
    <s v="Male"/>
    <s v="Service Department"/>
    <s v="c-10"/>
    <x v="530"/>
    <x v="0"/>
  </r>
  <r>
    <n v="940730"/>
    <d v="2014-07-04T00:00:00"/>
    <d v="1899-12-30T15:40:08"/>
    <s v="Rejected"/>
    <s v="Male"/>
    <s v="Service Department"/>
    <s v="c-10"/>
    <x v="531"/>
    <x v="1"/>
  </r>
  <r>
    <n v="661566"/>
    <d v="2014-07-04T00:00:00"/>
    <d v="1899-12-30T15:43:15"/>
    <s v="Hired"/>
    <s v="Female"/>
    <s v="Service Department"/>
    <s v="c-10"/>
    <x v="532"/>
    <x v="0"/>
  </r>
  <r>
    <n v="777656"/>
    <d v="2014-07-01T00:00:00"/>
    <d v="1899-12-30T14:49:53"/>
    <s v="Rejected"/>
    <s v="Male"/>
    <s v="Operations Department"/>
    <s v="i1"/>
    <x v="533"/>
    <x v="1"/>
  </r>
  <r>
    <n v="639198"/>
    <d v="2014-07-23T00:00:00"/>
    <d v="1899-12-30T16:00:10"/>
    <s v="Hired"/>
    <s v="Female"/>
    <s v="Operations Department"/>
    <s v="c5"/>
    <x v="534"/>
    <x v="0"/>
  </r>
  <r>
    <n v="891161"/>
    <d v="2014-07-02T00:00:00"/>
    <d v="1899-12-30T23:00:20"/>
    <s v="Hired"/>
    <s v="Male"/>
    <s v="Operations Department"/>
    <s v="c9"/>
    <x v="535"/>
    <x v="0"/>
  </r>
  <r>
    <n v="67082"/>
    <d v="2014-07-02T00:00:00"/>
    <d v="1899-12-30T12:10:46"/>
    <s v="Rejected"/>
    <s v="Male"/>
    <s v="Operations Department"/>
    <s v="i5"/>
    <x v="536"/>
    <x v="1"/>
  </r>
  <r>
    <n v="401929"/>
    <d v="2014-07-02T00:00:00"/>
    <d v="1899-12-30T10:57:43"/>
    <s v="Hired"/>
    <s v="Female"/>
    <s v="Operations Department"/>
    <s v="c9"/>
    <x v="537"/>
    <x v="0"/>
  </r>
  <r>
    <n v="518050"/>
    <d v="2014-07-02T00:00:00"/>
    <d v="1899-12-30T02:11:01"/>
    <s v="Rejected"/>
    <s v="Male"/>
    <s v="Sales Department"/>
    <s v="c5"/>
    <x v="538"/>
    <x v="1"/>
  </r>
  <r>
    <n v="257932"/>
    <d v="2014-07-02T00:00:00"/>
    <d v="1899-12-30T06:12:43"/>
    <s v="Hired"/>
    <s v="Female"/>
    <s v="Sales Department"/>
    <s v="b9"/>
    <x v="539"/>
    <x v="0"/>
  </r>
  <r>
    <n v="123836"/>
    <d v="2014-07-02T00:00:00"/>
    <d v="1899-12-30T12:05:22"/>
    <s v="Rejected"/>
    <s v="Female"/>
    <s v="Finance Department"/>
    <s v="c5"/>
    <x v="540"/>
    <x v="1"/>
  </r>
  <r>
    <n v="736754"/>
    <d v="2014-07-03T00:00:00"/>
    <d v="1899-12-30T18:01:04"/>
    <s v="Hired"/>
    <s v="Male"/>
    <s v="Purchase Department"/>
    <s v="i7"/>
    <x v="541"/>
    <x v="0"/>
  </r>
  <r>
    <n v="870269"/>
    <d v="2014-07-03T00:00:00"/>
    <d v="1899-12-30T09:12:13"/>
    <s v="Rejected"/>
    <s v="Male"/>
    <s v="Operations Department"/>
    <s v="i5"/>
    <x v="542"/>
    <x v="1"/>
  </r>
  <r>
    <n v="593675"/>
    <d v="2014-07-03T00:00:00"/>
    <d v="1899-12-30T09:12:42"/>
    <s v="Hired"/>
    <s v="Male"/>
    <s v="Operations Department"/>
    <s v="i5"/>
    <x v="543"/>
    <x v="0"/>
  </r>
  <r>
    <n v="257346"/>
    <d v="2014-07-03T00:00:00"/>
    <d v="1899-12-30T18:40:40"/>
    <s v="Rejected"/>
    <s v="Male"/>
    <s v="Operations Department"/>
    <s v="c9"/>
    <x v="544"/>
    <x v="1"/>
  </r>
  <r>
    <n v="767725"/>
    <d v="2014-07-03T00:00:00"/>
    <d v="1899-12-30T18:43:17"/>
    <s v="Hired"/>
    <s v="Female"/>
    <s v="Operations Department"/>
    <s v="c9"/>
    <x v="545"/>
    <x v="0"/>
  </r>
  <r>
    <n v="449755"/>
    <d v="2014-07-16T00:00:00"/>
    <d v="1899-12-30T12:29:08"/>
    <s v="Rejected"/>
    <s v="Female"/>
    <s v="Operations Department"/>
    <s v="c9"/>
    <x v="246"/>
    <x v="1"/>
  </r>
  <r>
    <n v="322174"/>
    <d v="2014-07-16T00:00:00"/>
    <d v="1899-12-30T12:29:26"/>
    <s v="Hired"/>
    <s v="Male"/>
    <s v="Operations Department"/>
    <s v="c9"/>
    <x v="546"/>
    <x v="0"/>
  </r>
  <r>
    <n v="622008"/>
    <d v="2014-07-10T00:00:00"/>
    <d v="1899-12-30T08:03:35"/>
    <s v="Rejected"/>
    <s v="Male"/>
    <s v="Operations Department"/>
    <s v="c9"/>
    <x v="547"/>
    <x v="1"/>
  </r>
  <r>
    <n v="644076"/>
    <d v="2014-07-10T00:00:00"/>
    <d v="1899-12-30T08:07:11"/>
    <s v="Hired"/>
    <s v="Male"/>
    <s v="Operations Department"/>
    <s v="c9"/>
    <x v="548"/>
    <x v="0"/>
  </r>
  <r>
    <n v="612651"/>
    <d v="2014-07-03T00:00:00"/>
    <d v="1899-12-30T07:23:08"/>
    <s v="Rejected"/>
    <s v="Male"/>
    <s v="Service Department"/>
    <s v="c8"/>
    <x v="549"/>
    <x v="1"/>
  </r>
  <r>
    <n v="816780"/>
    <d v="2014-07-03T00:00:00"/>
    <d v="1899-12-30T07:24:53"/>
    <s v="Rejected"/>
    <s v="Female"/>
    <s v="Service Department"/>
    <s v="c8"/>
    <x v="550"/>
    <x v="1"/>
  </r>
  <r>
    <n v="801096"/>
    <d v="2014-07-03T00:00:00"/>
    <d v="1899-12-30T15:59:41"/>
    <s v="Hired"/>
    <s v="Female"/>
    <s v="Finance Department"/>
    <s v="i5"/>
    <x v="551"/>
    <x v="0"/>
  </r>
  <r>
    <n v="46893"/>
    <d v="2014-07-04T00:00:00"/>
    <d v="1899-12-30T09:17:38"/>
    <s v="Rejected"/>
    <s v="Male"/>
    <s v="Sales Department"/>
    <s v="i7"/>
    <x v="552"/>
    <x v="1"/>
  </r>
  <r>
    <n v="537285"/>
    <d v="2014-07-04T00:00:00"/>
    <d v="1899-12-30T09:18:52"/>
    <s v="Rejected"/>
    <s v="Male"/>
    <s v="Sales Department"/>
    <s v="i7"/>
    <x v="553"/>
    <x v="1"/>
  </r>
  <r>
    <n v="779410"/>
    <d v="2014-07-04T00:00:00"/>
    <d v="1899-12-30T03:57:28"/>
    <s v="Rejected"/>
    <s v="Male"/>
    <s v="Sales Department"/>
    <s v="c5"/>
    <x v="554"/>
    <x v="1"/>
  </r>
  <r>
    <n v="754754"/>
    <d v="2014-07-04T00:00:00"/>
    <d v="1899-12-30T04:00:13"/>
    <s v="Hired"/>
    <s v="Male"/>
    <s v="Sales Department"/>
    <s v="c5"/>
    <x v="555"/>
    <x v="0"/>
  </r>
  <r>
    <n v="251737"/>
    <d v="2014-07-04T00:00:00"/>
    <d v="1899-12-30T18:17:59"/>
    <s v="Rejected"/>
    <s v="Male"/>
    <s v="Operations Department"/>
    <s v="c5"/>
    <x v="556"/>
    <x v="1"/>
  </r>
  <r>
    <n v="413637"/>
    <d v="2014-07-04T00:00:00"/>
    <d v="1899-12-30T18:18:28"/>
    <s v="Rejected"/>
    <s v="Male"/>
    <s v="Operations Department"/>
    <s v="c5"/>
    <x v="557"/>
    <x v="1"/>
  </r>
  <r>
    <n v="642052"/>
    <d v="2014-07-04T00:00:00"/>
    <d v="1899-12-30T18:25:07"/>
    <s v="Hired"/>
    <s v="Female"/>
    <s v="Operations Department"/>
    <s v="c5"/>
    <x v="558"/>
    <x v="0"/>
  </r>
  <r>
    <n v="48899"/>
    <d v="2014-07-04T00:00:00"/>
    <d v="1899-12-30T18:27:05"/>
    <s v="Rejected"/>
    <s v="Male"/>
    <s v="Operations Department"/>
    <s v="c5"/>
    <x v="559"/>
    <x v="1"/>
  </r>
  <r>
    <n v="943501"/>
    <d v="2014-07-04T00:00:00"/>
    <d v="1899-12-30T16:36:26"/>
    <s v="Rejected"/>
    <s v="Male"/>
    <s v="Production Department"/>
    <s v="c9"/>
    <x v="560"/>
    <x v="1"/>
  </r>
  <r>
    <n v="983194"/>
    <d v="2014-07-04T00:00:00"/>
    <d v="1899-12-30T16:37:43"/>
    <s v="Hired"/>
    <s v="Male"/>
    <s v="Production Department"/>
    <s v="c9"/>
    <x v="561"/>
    <x v="0"/>
  </r>
  <r>
    <n v="515701"/>
    <d v="2014-07-04T00:00:00"/>
    <d v="1899-12-30T16:38:07"/>
    <s v="Rejected"/>
    <s v="Male"/>
    <s v="Production Department"/>
    <s v="c9"/>
    <x v="562"/>
    <x v="1"/>
  </r>
  <r>
    <n v="530199"/>
    <d v="2014-07-04T00:00:00"/>
    <d v="1899-12-30T09:30:12"/>
    <s v="Rejected"/>
    <s v="Female"/>
    <s v="Finance Department"/>
    <s v="b9"/>
    <x v="563"/>
    <x v="1"/>
  </r>
  <r>
    <n v="903278"/>
    <d v="2014-07-04T00:00:00"/>
    <d v="1899-12-30T08:47:49"/>
    <s v="Rejected"/>
    <s v="Female"/>
    <s v="Service Department"/>
    <s v="i5"/>
    <x v="564"/>
    <x v="1"/>
  </r>
  <r>
    <n v="333940"/>
    <d v="2014-07-04T00:00:00"/>
    <d v="1899-12-30T08:47:58"/>
    <s v="Hired"/>
    <s v="Don’t want to say"/>
    <s v="Service Department"/>
    <s v="i5"/>
    <x v="565"/>
    <x v="0"/>
  </r>
  <r>
    <n v="417031"/>
    <d v="2014-07-04T00:00:00"/>
    <d v="1899-12-30T18:03:45"/>
    <s v="Rejected"/>
    <s v="Female"/>
    <s v="Service Department"/>
    <s v="i6"/>
    <x v="566"/>
    <x v="1"/>
  </r>
  <r>
    <n v="93833"/>
    <d v="2014-07-04T00:00:00"/>
    <d v="1899-12-30T18:04:59"/>
    <s v="Hired"/>
    <s v="Don’t want to say"/>
    <s v="Service Department"/>
    <s v="i6"/>
    <x v="567"/>
    <x v="0"/>
  </r>
  <r>
    <n v="676366"/>
    <d v="2014-07-05T00:00:00"/>
    <d v="1899-12-30T08:41:38"/>
    <s v="Rejected"/>
    <s v="Male"/>
    <s v="Operations Department"/>
    <s v="i5"/>
    <x v="568"/>
    <x v="1"/>
  </r>
  <r>
    <n v="433088"/>
    <d v="2014-07-05T00:00:00"/>
    <d v="1899-12-30T08:45:01"/>
    <s v="Hired"/>
    <s v="Male"/>
    <s v="Operations Department"/>
    <s v="i5"/>
    <x v="569"/>
    <x v="0"/>
  </r>
  <r>
    <n v="440851"/>
    <d v="2014-07-06T00:00:00"/>
    <d v="1899-12-30T05:35:25"/>
    <s v="Rejected"/>
    <s v="Male"/>
    <s v="Operations Department"/>
    <s v="i7"/>
    <x v="570"/>
    <x v="1"/>
  </r>
  <r>
    <n v="351047"/>
    <d v="2014-08-12T00:00:00"/>
    <d v="1899-12-30T22:33:42"/>
    <s v="Rejected"/>
    <s v="Male"/>
    <s v="Operations Department"/>
    <s v="c8"/>
    <x v="571"/>
    <x v="1"/>
  </r>
  <r>
    <n v="605824"/>
    <d v="2014-07-06T00:00:00"/>
    <d v="1899-12-30T18:50:37"/>
    <s v="Rejected"/>
    <s v="Male"/>
    <s v="Service Department"/>
    <s v="b9"/>
    <x v="572"/>
    <x v="1"/>
  </r>
  <r>
    <n v="556389"/>
    <d v="2014-07-07T00:00:00"/>
    <d v="1899-12-30T22:53:03"/>
    <s v="Rejected"/>
    <s v="Male"/>
    <s v="Operations Department"/>
    <s v="i6"/>
    <x v="573"/>
    <x v="1"/>
  </r>
  <r>
    <n v="991784"/>
    <d v="2014-07-07T00:00:00"/>
    <d v="1899-12-30T14:18:08"/>
    <s v="Rejected"/>
    <s v="Male"/>
    <s v="Operations Department"/>
    <s v="i5"/>
    <x v="574"/>
    <x v="1"/>
  </r>
  <r>
    <n v="715088"/>
    <d v="2014-07-07T00:00:00"/>
    <d v="1899-12-30T02:01:26"/>
    <s v="Hired"/>
    <s v="Female"/>
    <s v="Finance Department"/>
    <s v="b9"/>
    <x v="575"/>
    <x v="0"/>
  </r>
  <r>
    <n v="342655"/>
    <d v="2014-07-07T00:00:00"/>
    <d v="1899-12-30T02:01:54"/>
    <s v="Hired"/>
    <s v="Female"/>
    <s v="Finance Department"/>
    <s v="b9"/>
    <x v="576"/>
    <x v="0"/>
  </r>
  <r>
    <n v="138814"/>
    <d v="2014-07-07T00:00:00"/>
    <d v="1899-12-30T07:30:58"/>
    <s v="Hired"/>
    <s v="Male"/>
    <s v="Operations Department"/>
    <s v="c9"/>
    <x v="577"/>
    <x v="0"/>
  </r>
  <r>
    <n v="529405"/>
    <d v="2014-07-07T00:00:00"/>
    <d v="1899-12-30T13:43:33"/>
    <s v="Rejected"/>
    <s v="Male"/>
    <s v="Sales Department"/>
    <s v="c9"/>
    <x v="578"/>
    <x v="1"/>
  </r>
  <r>
    <n v="648961"/>
    <d v="2014-07-07T00:00:00"/>
    <d v="1899-12-30T15:15:54"/>
    <s v="Rejected"/>
    <s v="Male"/>
    <s v="Operations Department"/>
    <s v="c-10"/>
    <x v="579"/>
    <x v="1"/>
  </r>
  <r>
    <n v="134062"/>
    <d v="2014-07-07T00:00:00"/>
    <d v="1899-12-30T15:19:40"/>
    <s v="Rejected"/>
    <s v="Female"/>
    <s v="Operations Department"/>
    <s v="c-10"/>
    <x v="580"/>
    <x v="1"/>
  </r>
  <r>
    <n v="262036"/>
    <d v="2014-07-07T00:00:00"/>
    <d v="1899-12-30T15:20:44"/>
    <s v="Rejected"/>
    <s v="Female"/>
    <s v="Operations Department"/>
    <s v="c-10"/>
    <x v="581"/>
    <x v="1"/>
  </r>
  <r>
    <n v="609084"/>
    <d v="2014-07-08T00:00:00"/>
    <d v="1899-12-30T09:02:37"/>
    <s v="Rejected"/>
    <s v="Male"/>
    <s v="Operations Department"/>
    <s v="c9"/>
    <x v="582"/>
    <x v="1"/>
  </r>
  <r>
    <n v="130175"/>
    <d v="2014-07-08T00:00:00"/>
    <d v="1899-12-30T14:15:45"/>
    <s v="Rejected"/>
    <s v="Male"/>
    <s v="Sales Department"/>
    <s v="c5"/>
    <x v="583"/>
    <x v="1"/>
  </r>
  <r>
    <n v="584172"/>
    <d v="2014-07-08T00:00:00"/>
    <d v="1899-12-30T14:16:15"/>
    <s v="Rejected"/>
    <s v="Male"/>
    <s v="Sales Department"/>
    <s v="c5"/>
    <x v="584"/>
    <x v="1"/>
  </r>
  <r>
    <n v="144246"/>
    <d v="2014-07-08T00:00:00"/>
    <d v="1899-12-30T14:17:11"/>
    <s v="Hired"/>
    <s v="Male"/>
    <s v="Sales Department"/>
    <s v="c5"/>
    <x v="585"/>
    <x v="0"/>
  </r>
  <r>
    <n v="938043"/>
    <d v="2014-07-08T00:00:00"/>
    <d v="1899-12-30T14:20:23"/>
    <s v="Rejected"/>
    <s v="Male"/>
    <s v="Sales Department"/>
    <s v="c5"/>
    <x v="586"/>
    <x v="1"/>
  </r>
  <r>
    <n v="780341"/>
    <d v="2014-07-08T00:00:00"/>
    <d v="1899-12-30T15:52:57"/>
    <s v="Rejected"/>
    <s v="Male"/>
    <s v="Purchase Department"/>
    <s v="b9"/>
    <x v="587"/>
    <x v="1"/>
  </r>
  <r>
    <n v="858680"/>
    <d v="2014-07-08T00:00:00"/>
    <d v="1899-12-30T15:53:32"/>
    <s v="Hired"/>
    <s v="Male"/>
    <s v="Purchase Department"/>
    <s v="b9"/>
    <x v="588"/>
    <x v="0"/>
  </r>
  <r>
    <n v="283658"/>
    <d v="2014-07-08T00:00:00"/>
    <d v="1899-12-30T13:23:18"/>
    <s v="Rejected"/>
    <s v="Female"/>
    <s v="Finance Department"/>
    <s v="i5"/>
    <x v="589"/>
    <x v="1"/>
  </r>
  <r>
    <n v="55307"/>
    <d v="2014-07-08T00:00:00"/>
    <d v="1899-12-30T13:25:39"/>
    <s v="Rejected"/>
    <s v="Female"/>
    <s v="Finance Department"/>
    <s v="i5"/>
    <x v="590"/>
    <x v="1"/>
  </r>
  <r>
    <n v="838936"/>
    <d v="2014-07-08T00:00:00"/>
    <d v="1899-12-30T13:27:01"/>
    <s v="Hired"/>
    <s v="Female"/>
    <s v="Finance Department"/>
    <s v="i5"/>
    <x v="591"/>
    <x v="0"/>
  </r>
  <r>
    <n v="730650"/>
    <d v="2014-07-08T00:00:00"/>
    <d v="1899-12-30T13:27:31"/>
    <s v="Rejected"/>
    <s v="Female"/>
    <s v="Finance Department"/>
    <s v="i5"/>
    <x v="592"/>
    <x v="1"/>
  </r>
  <r>
    <n v="824627"/>
    <d v="2014-07-18T00:00:00"/>
    <d v="1899-12-30T14:54:19"/>
    <s v="Hired"/>
    <s v="Female"/>
    <s v="Finance Department"/>
    <s v="i5"/>
    <x v="593"/>
    <x v="0"/>
  </r>
  <r>
    <n v="304128"/>
    <d v="2014-07-18T00:00:00"/>
    <d v="1899-12-30T14:54:47"/>
    <s v="Hired"/>
    <s v="Female"/>
    <s v="Finance Department"/>
    <s v="i5"/>
    <x v="594"/>
    <x v="0"/>
  </r>
  <r>
    <n v="629045"/>
    <d v="2014-07-08T00:00:00"/>
    <d v="1899-12-30T07:28:01"/>
    <s v="Rejected"/>
    <s v="Male"/>
    <s v="Service Department"/>
    <s v="c9"/>
    <x v="595"/>
    <x v="1"/>
  </r>
  <r>
    <n v="286384"/>
    <d v="2014-07-08T00:00:00"/>
    <d v="1899-12-30T07:31:28"/>
    <s v="Rejected"/>
    <s v="Female"/>
    <s v="Service Department"/>
    <s v="c9"/>
    <x v="596"/>
    <x v="1"/>
  </r>
  <r>
    <n v="220619"/>
    <d v="2014-07-12T00:00:00"/>
    <d v="1899-12-30T13:41:24"/>
    <s v="Rejected"/>
    <s v="Female"/>
    <s v="Service Department"/>
    <s v="i6"/>
    <x v="597"/>
    <x v="1"/>
  </r>
  <r>
    <n v="764883"/>
    <d v="2014-07-12T00:00:00"/>
    <d v="1899-12-30T13:41:50"/>
    <s v="Rejected"/>
    <s v="Male"/>
    <s v="Service Department"/>
    <s v="i6"/>
    <x v="598"/>
    <x v="1"/>
  </r>
  <r>
    <n v="426255"/>
    <d v="2014-07-12T00:00:00"/>
    <d v="1899-12-30T13:43:13"/>
    <s v="Hired"/>
    <s v="Female"/>
    <s v="Service Department"/>
    <s v="i6"/>
    <x v="599"/>
    <x v="0"/>
  </r>
  <r>
    <n v="14220"/>
    <d v="2014-07-14T00:00:00"/>
    <d v="1899-12-30T16:43:12"/>
    <s v="Hired"/>
    <s v="Male"/>
    <s v="Service Department"/>
    <s v="i6"/>
    <x v="600"/>
    <x v="0"/>
  </r>
  <r>
    <n v="548492"/>
    <d v="2014-07-08T00:00:00"/>
    <d v="1899-12-30T22:49:44"/>
    <s v="Rejected"/>
    <s v="Male"/>
    <s v="Service Department"/>
    <s v="i5"/>
    <x v="601"/>
    <x v="1"/>
  </r>
  <r>
    <n v="42449"/>
    <d v="2014-07-08T00:00:00"/>
    <d v="1899-12-30T11:49:02"/>
    <s v="Rejected"/>
    <s v="Male"/>
    <s v="Service Department"/>
    <s v="b9"/>
    <x v="602"/>
    <x v="1"/>
  </r>
  <r>
    <n v="74289"/>
    <d v="2014-07-08T00:00:00"/>
    <d v="1899-12-30T14:44:04"/>
    <s v="Rejected"/>
    <s v="Male"/>
    <s v="Sales Department"/>
    <s v="c-10"/>
    <x v="603"/>
    <x v="1"/>
  </r>
  <r>
    <n v="131853"/>
    <d v="2014-07-08T00:00:00"/>
    <d v="1899-12-30T14:45:55"/>
    <s v="Hired"/>
    <s v="Male"/>
    <s v="Sales Department"/>
    <s v="c-10"/>
    <x v="604"/>
    <x v="0"/>
  </r>
  <r>
    <n v="991235"/>
    <d v="2014-07-08T00:00:00"/>
    <d v="1899-12-30T14:46:14"/>
    <s v="Hired"/>
    <s v="Female"/>
    <s v="Sales Department"/>
    <s v="c-10"/>
    <x v="605"/>
    <x v="0"/>
  </r>
  <r>
    <n v="890158"/>
    <d v="2014-07-08T00:00:00"/>
    <d v="1899-12-30T14:46:39"/>
    <s v="Hired"/>
    <s v="Male"/>
    <s v="Sales Department"/>
    <s v="c-10"/>
    <x v="606"/>
    <x v="0"/>
  </r>
  <r>
    <n v="554834"/>
    <d v="2014-07-18T00:00:00"/>
    <d v="1899-12-30T03:23:42"/>
    <s v="Hired"/>
    <s v="Male"/>
    <s v="Sales Department"/>
    <s v="c-10"/>
    <x v="607"/>
    <x v="0"/>
  </r>
  <r>
    <n v="756087"/>
    <d v="2014-07-09T00:00:00"/>
    <d v="1899-12-30T08:31:13"/>
    <s v="Hired"/>
    <s v="Male"/>
    <s v="Service Department"/>
    <s v="c5"/>
    <x v="608"/>
    <x v="0"/>
  </r>
  <r>
    <n v="630342"/>
    <d v="2014-07-09T00:00:00"/>
    <d v="1899-12-30T08:33:47"/>
    <s v="Rejected"/>
    <s v="Female"/>
    <s v="Service Department"/>
    <s v="c5"/>
    <x v="609"/>
    <x v="1"/>
  </r>
  <r>
    <n v="245583"/>
    <d v="2014-07-10T00:00:00"/>
    <d v="1899-12-30T14:02:16"/>
    <s v="Rejected"/>
    <s v="Female"/>
    <s v="Operations Department"/>
    <s v="i6"/>
    <x v="610"/>
    <x v="1"/>
  </r>
  <r>
    <n v="317175"/>
    <d v="2014-07-10T00:00:00"/>
    <d v="1899-12-30T14:04:16"/>
    <s v="Hired"/>
    <s v="Female"/>
    <s v="Operations Department"/>
    <s v="i6"/>
    <x v="611"/>
    <x v="0"/>
  </r>
  <r>
    <n v="874702"/>
    <d v="2014-07-14T00:00:00"/>
    <d v="1899-12-30T18:11:21"/>
    <s v="Hired"/>
    <s v="Male"/>
    <s v="Operations Department"/>
    <s v="i6"/>
    <x v="612"/>
    <x v="0"/>
  </r>
  <r>
    <n v="358167"/>
    <d v="2014-07-09T00:00:00"/>
    <d v="1899-12-30T17:18:59"/>
    <s v="Rejected"/>
    <s v="Male"/>
    <s v="Operations Department"/>
    <s v="i7"/>
    <x v="613"/>
    <x v="1"/>
  </r>
  <r>
    <n v="68810"/>
    <d v="2014-07-09T00:00:00"/>
    <d v="1899-12-30T13:43:17"/>
    <s v="Hired"/>
    <s v="Female"/>
    <s v="Operations Department"/>
    <s v="c-10"/>
    <x v="614"/>
    <x v="0"/>
  </r>
  <r>
    <n v="687917"/>
    <d v="2014-07-09T00:00:00"/>
    <d v="1899-12-30T13:44:12"/>
    <s v="Rejected"/>
    <s v="Male"/>
    <s v="Operations Department"/>
    <s v="c-10"/>
    <x v="615"/>
    <x v="1"/>
  </r>
  <r>
    <n v="837553"/>
    <d v="2014-07-09T00:00:00"/>
    <d v="1899-12-30T13:44:47"/>
    <s v="Rejected"/>
    <s v="Female"/>
    <s v="Operations Department"/>
    <s v="c-10"/>
    <x v="616"/>
    <x v="1"/>
  </r>
  <r>
    <n v="896428"/>
    <d v="2014-07-09T00:00:00"/>
    <d v="1899-12-30T08:33:31"/>
    <s v="Rejected"/>
    <s v="Male"/>
    <s v="Operations Department"/>
    <s v="i6"/>
    <x v="617"/>
    <x v="1"/>
  </r>
  <r>
    <n v="955711"/>
    <d v="2014-07-09T00:00:00"/>
    <d v="1899-12-30T00:16:37"/>
    <s v="Hired"/>
    <s v="Female"/>
    <s v="Operations Department"/>
    <s v="b9"/>
    <x v="618"/>
    <x v="0"/>
  </r>
  <r>
    <n v="830372"/>
    <d v="2014-07-09T00:00:00"/>
    <d v="1899-12-30T00:17:42"/>
    <s v="Hired"/>
    <s v="Male"/>
    <s v="Operations Department"/>
    <s v="b9"/>
    <x v="619"/>
    <x v="0"/>
  </r>
  <r>
    <n v="586207"/>
    <d v="2014-07-10T00:00:00"/>
    <d v="1899-12-30T04:27:11"/>
    <s v="Hired"/>
    <s v="Male"/>
    <s v="Operations Department"/>
    <s v="i7"/>
    <x v="620"/>
    <x v="0"/>
  </r>
  <r>
    <n v="21454"/>
    <d v="2014-07-10T00:00:00"/>
    <d v="1899-12-30T04:26:10"/>
    <s v="Rejected"/>
    <s v="Female"/>
    <s v="Operations Department"/>
    <s v="i7"/>
    <x v="621"/>
    <x v="1"/>
  </r>
  <r>
    <n v="892394"/>
    <d v="2014-07-10T00:00:00"/>
    <d v="1899-12-30T12:56:05"/>
    <s v="Rejected"/>
    <s v="Female"/>
    <s v="Finance Department"/>
    <s v="i6"/>
    <x v="622"/>
    <x v="1"/>
  </r>
  <r>
    <n v="255391"/>
    <d v="2014-07-10T00:00:00"/>
    <d v="1899-12-30T11:42:25"/>
    <s v="Rejected"/>
    <s v="Male"/>
    <s v="Marketing Department"/>
    <s v="c8"/>
    <x v="623"/>
    <x v="1"/>
  </r>
  <r>
    <n v="703441"/>
    <d v="2014-07-10T00:00:00"/>
    <d v="1899-12-30T17:42:57"/>
    <s v="Hired"/>
    <s v="Male"/>
    <s v="Service Department"/>
    <s v="b9"/>
    <x v="624"/>
    <x v="0"/>
  </r>
  <r>
    <n v="65852"/>
    <d v="2014-07-10T00:00:00"/>
    <d v="1899-12-30T17:05:26"/>
    <s v="Rejected"/>
    <s v="Male"/>
    <s v="Operations Department"/>
    <s v="c9"/>
    <x v="625"/>
    <x v="1"/>
  </r>
  <r>
    <n v="927997"/>
    <d v="2014-07-22T00:00:00"/>
    <d v="1899-12-30T08:22:58"/>
    <s v="Hired"/>
    <s v="Female"/>
    <s v="Service Department"/>
    <s v="i7"/>
    <x v="626"/>
    <x v="0"/>
  </r>
  <r>
    <n v="327346"/>
    <d v="2014-07-11T00:00:00"/>
    <d v="1899-12-30T11:35:42"/>
    <s v="Hired"/>
    <s v="Female"/>
    <s v="Operations Department"/>
    <s v="c5"/>
    <x v="627"/>
    <x v="0"/>
  </r>
  <r>
    <n v="978658"/>
    <d v="2014-07-11T00:00:00"/>
    <d v="1899-12-30T12:28:33"/>
    <s v="Rejected"/>
    <s v="Male"/>
    <s v="Service Department"/>
    <s v="c9"/>
    <x v="628"/>
    <x v="1"/>
  </r>
  <r>
    <n v="905126"/>
    <d v="2014-07-11T00:00:00"/>
    <d v="1899-12-30T12:25:24"/>
    <s v="Rejected"/>
    <s v="Male"/>
    <s v="Service Department"/>
    <s v="i6"/>
    <x v="629"/>
    <x v="1"/>
  </r>
  <r>
    <n v="80431"/>
    <d v="2014-07-11T00:00:00"/>
    <d v="1899-12-30T12:26:55"/>
    <s v="Rejected"/>
    <s v="Female"/>
    <s v="Service Department"/>
    <s v="i6"/>
    <x v="630"/>
    <x v="1"/>
  </r>
  <r>
    <n v="964456"/>
    <d v="2014-07-11T00:00:00"/>
    <d v="1899-12-30T13:00:27"/>
    <s v="Rejected"/>
    <s v="Female"/>
    <s v="General Management"/>
    <s v="i6"/>
    <x v="631"/>
    <x v="1"/>
  </r>
  <r>
    <n v="416101"/>
    <d v="2014-07-12T00:00:00"/>
    <d v="1899-12-30T17:26:41"/>
    <s v="Rejected"/>
    <s v="Male"/>
    <s v="Operations Department"/>
    <s v="i7"/>
    <x v="632"/>
    <x v="1"/>
  </r>
  <r>
    <n v="503834"/>
    <d v="2014-07-12T00:00:00"/>
    <d v="1899-12-30T11:17:17"/>
    <s v="Hired"/>
    <s v="Male"/>
    <s v="Operations Department"/>
    <s v="c9"/>
    <x v="633"/>
    <x v="0"/>
  </r>
  <r>
    <n v="204766"/>
    <d v="2014-07-12T00:00:00"/>
    <d v="1899-12-30T13:01:31"/>
    <s v="Rejected"/>
    <s v="Male"/>
    <s v="Service Department"/>
    <s v="i5"/>
    <x v="634"/>
    <x v="1"/>
  </r>
  <r>
    <n v="817052"/>
    <d v="2014-07-12T00:00:00"/>
    <d v="1899-12-30T09:32:05"/>
    <s v="Rejected"/>
    <s v="Male"/>
    <s v="Operations Department"/>
    <s v="i6"/>
    <x v="635"/>
    <x v="1"/>
  </r>
  <r>
    <n v="622415"/>
    <d v="2014-07-13T00:00:00"/>
    <d v="1899-12-30T21:28:59"/>
    <s v="Hired"/>
    <s v="Male"/>
    <s v="Service Department"/>
    <s v="c9"/>
    <x v="636"/>
    <x v="0"/>
  </r>
  <r>
    <n v="339815"/>
    <d v="2014-07-13T00:00:00"/>
    <d v="1899-12-30T17:36:26"/>
    <s v="Rejected"/>
    <s v="Male"/>
    <s v="Service Department"/>
    <s v="c5"/>
    <x v="637"/>
    <x v="1"/>
  </r>
  <r>
    <n v="729349"/>
    <d v="2014-07-13T00:00:00"/>
    <d v="1899-12-30T17:36:57"/>
    <s v="Rejected"/>
    <s v="Male"/>
    <s v="Service Department"/>
    <s v="c5"/>
    <x v="638"/>
    <x v="1"/>
  </r>
  <r>
    <n v="434358"/>
    <d v="2014-07-13T00:00:00"/>
    <d v="1899-12-30T16:12:01"/>
    <s v="Rejected"/>
    <s v="Male"/>
    <s v="Marketing Department"/>
    <s v="c9"/>
    <x v="639"/>
    <x v="1"/>
  </r>
  <r>
    <n v="641740"/>
    <d v="2014-07-14T00:00:00"/>
    <d v="1899-12-30T20:00:05"/>
    <s v="Rejected"/>
    <s v="Male"/>
    <s v="Operations Department"/>
    <s v="c9"/>
    <x v="640"/>
    <x v="1"/>
  </r>
  <r>
    <n v="915321"/>
    <d v="2014-07-14T00:00:00"/>
    <d v="1899-12-30T20:03:22"/>
    <s v="Rejected"/>
    <s v="Female"/>
    <s v="Operations Department"/>
    <s v="c9"/>
    <x v="641"/>
    <x v="1"/>
  </r>
  <r>
    <n v="439149"/>
    <d v="2014-07-14T00:00:00"/>
    <d v="1899-12-30T18:23:39"/>
    <s v="Rejected"/>
    <s v="Female"/>
    <s v="Operations Department"/>
    <s v="c9"/>
    <x v="642"/>
    <x v="1"/>
  </r>
  <r>
    <n v="545838"/>
    <d v="2014-07-14T00:00:00"/>
    <d v="1899-12-30T18:24:39"/>
    <s v="Hired"/>
    <s v="Female"/>
    <s v="Operations Department"/>
    <s v="c9"/>
    <x v="643"/>
    <x v="0"/>
  </r>
  <r>
    <n v="276379"/>
    <d v="2014-07-14T00:00:00"/>
    <d v="1899-12-30T20:08:34"/>
    <s v="Rejected"/>
    <s v="Male"/>
    <s v="Service Department"/>
    <s v="c-10"/>
    <x v="644"/>
    <x v="1"/>
  </r>
  <r>
    <n v="977339"/>
    <d v="2014-07-14T00:00:00"/>
    <d v="1899-12-30T06:50:47"/>
    <s v="Hired"/>
    <s v="Female"/>
    <s v="Service Department"/>
    <s v="c9"/>
    <x v="645"/>
    <x v="0"/>
  </r>
  <r>
    <n v="549839"/>
    <d v="2014-07-14T00:00:00"/>
    <d v="1899-12-30T06:55:06"/>
    <s v="Hired"/>
    <s v="Male"/>
    <s v="Service Department"/>
    <s v="c9"/>
    <x v="646"/>
    <x v="0"/>
  </r>
  <r>
    <n v="776820"/>
    <d v="2014-07-14T00:00:00"/>
    <d v="1899-12-30T11:17:06"/>
    <s v="Hired"/>
    <s v="Male"/>
    <s v="Operations Department"/>
    <s v="c9"/>
    <x v="647"/>
    <x v="0"/>
  </r>
  <r>
    <n v="543747"/>
    <d v="2014-07-14T00:00:00"/>
    <d v="1899-12-30T10:21:36"/>
    <s v="Rejected"/>
    <s v="Male"/>
    <s v="Operations Department"/>
    <s v="c9"/>
    <x v="648"/>
    <x v="1"/>
  </r>
  <r>
    <n v="904605"/>
    <d v="2014-07-14T00:00:00"/>
    <d v="1899-12-30T04:05:49"/>
    <s v="Rejected"/>
    <s v="Male"/>
    <s v="Operations Department"/>
    <s v="c9"/>
    <x v="139"/>
    <x v="1"/>
  </r>
  <r>
    <n v="233602"/>
    <d v="2014-07-14T00:00:00"/>
    <d v="1899-12-30T14:54:34"/>
    <s v="Rejected"/>
    <s v="Male"/>
    <s v="Operations Department"/>
    <s v="b9"/>
    <x v="649"/>
    <x v="1"/>
  </r>
  <r>
    <n v="968462"/>
    <d v="2014-07-15T00:00:00"/>
    <d v="1899-12-30T11:36:04"/>
    <s v="Rejected"/>
    <s v="Male"/>
    <s v="Production Department"/>
    <s v="c9"/>
    <x v="650"/>
    <x v="1"/>
  </r>
  <r>
    <n v="321567"/>
    <d v="2014-07-15T00:00:00"/>
    <d v="1899-12-30T17:36:22"/>
    <s v="Hired"/>
    <s v="Male"/>
    <s v="Purchase Department"/>
    <s v="c-10"/>
    <x v="651"/>
    <x v="0"/>
  </r>
  <r>
    <n v="511167"/>
    <d v="2014-07-15T00:00:00"/>
    <d v="1899-12-30T15:21:34"/>
    <s v="Rejected"/>
    <s v="Male"/>
    <s v="Operations Department"/>
    <s v="c9"/>
    <x v="652"/>
    <x v="1"/>
  </r>
  <r>
    <n v="661288"/>
    <d v="2014-07-15T00:00:00"/>
    <d v="1899-12-30T07:12:02"/>
    <s v="Rejected"/>
    <s v="Male"/>
    <s v="Sales Department"/>
    <s v="i7"/>
    <x v="653"/>
    <x v="1"/>
  </r>
  <r>
    <n v="336100"/>
    <d v="2014-07-15T00:00:00"/>
    <d v="1899-12-30T11:45:40"/>
    <s v="Rejected"/>
    <s v="Male"/>
    <s v="Operations Department"/>
    <s v="c5"/>
    <x v="654"/>
    <x v="1"/>
  </r>
  <r>
    <n v="359450"/>
    <d v="2014-07-20T00:00:00"/>
    <d v="1899-12-30T12:56:15"/>
    <s v="Rejected"/>
    <s v="Male"/>
    <s v="Operations Department"/>
    <s v="c5"/>
    <x v="655"/>
    <x v="1"/>
  </r>
  <r>
    <n v="934807"/>
    <d v="2014-07-15T00:00:00"/>
    <d v="1899-12-30T17:11:06"/>
    <s v="Rejected"/>
    <s v="Female"/>
    <s v="Service Department"/>
    <s v="i5"/>
    <x v="656"/>
    <x v="1"/>
  </r>
  <r>
    <n v="49980"/>
    <d v="2014-07-15T00:00:00"/>
    <d v="1899-12-30T02:04:05"/>
    <s v="Rejected"/>
    <s v="Male"/>
    <s v="Operations Department"/>
    <s v="c9"/>
    <x v="657"/>
    <x v="1"/>
  </r>
  <r>
    <n v="560870"/>
    <d v="2014-07-16T00:00:00"/>
    <d v="1899-12-30T10:28:38"/>
    <s v="Hired"/>
    <s v="Male"/>
    <s v="Human Resource Department"/>
    <s v="i5"/>
    <x v="658"/>
    <x v="0"/>
  </r>
  <r>
    <n v="128021"/>
    <d v="2014-07-16T00:00:00"/>
    <d v="1899-12-30T17:34:14"/>
    <s v="Rejected"/>
    <s v="Female"/>
    <s v="Operations Department"/>
    <s v="c-10"/>
    <x v="659"/>
    <x v="1"/>
  </r>
  <r>
    <n v="678497"/>
    <d v="2014-07-16T00:00:00"/>
    <d v="1899-12-30T16:18:11"/>
    <s v="Rejected"/>
    <s v="Female"/>
    <s v="Finance Department"/>
    <s v="c9"/>
    <x v="660"/>
    <x v="1"/>
  </r>
  <r>
    <n v="568508"/>
    <d v="2014-07-16T00:00:00"/>
    <d v="1899-12-30T16:19:56"/>
    <s v="Hired"/>
    <s v="Female"/>
    <s v="Finance Department"/>
    <s v="c9"/>
    <x v="661"/>
    <x v="0"/>
  </r>
  <r>
    <n v="18213"/>
    <d v="2014-07-16T00:00:00"/>
    <d v="1899-12-30T16:20:34"/>
    <s v="Hired"/>
    <s v="Female"/>
    <s v="Finance Department"/>
    <s v="c9"/>
    <x v="172"/>
    <x v="0"/>
  </r>
  <r>
    <n v="965502"/>
    <d v="2014-07-16T00:00:00"/>
    <d v="1899-12-30T06:53:53"/>
    <s v="Rejected"/>
    <s v="Male"/>
    <s v="Operations Department"/>
    <s v="c-10"/>
    <x v="662"/>
    <x v="1"/>
  </r>
  <r>
    <n v="53766"/>
    <d v="2014-07-16T00:00:00"/>
    <d v="1899-12-30T19:24:37"/>
    <s v="Rejected"/>
    <s v="Male"/>
    <s v="Sales Department"/>
    <s v="c-10"/>
    <x v="663"/>
    <x v="1"/>
  </r>
  <r>
    <n v="542141"/>
    <d v="2014-07-22T00:00:00"/>
    <d v="1899-12-30T21:05:55"/>
    <s v="Hired"/>
    <s v="Male"/>
    <s v="Service Department"/>
    <s v="i7"/>
    <x v="664"/>
    <x v="0"/>
  </r>
  <r>
    <n v="620985"/>
    <d v="2014-07-16T00:00:00"/>
    <d v="1899-12-30T12:06:55"/>
    <s v="Rejected"/>
    <s v="Male"/>
    <s v="Operations Department"/>
    <s v="i7"/>
    <x v="665"/>
    <x v="1"/>
  </r>
  <r>
    <n v="686841"/>
    <d v="2014-07-26T00:00:00"/>
    <d v="1899-12-30T12:55:43"/>
    <s v="Hired"/>
    <s v="Female"/>
    <s v="Operations Department"/>
    <s v="c5"/>
    <x v="666"/>
    <x v="0"/>
  </r>
  <r>
    <n v="902523"/>
    <d v="2014-07-17T00:00:00"/>
    <d v="1899-12-30T03:52:11"/>
    <s v="Rejected"/>
    <s v="Male"/>
    <s v="Service Department"/>
    <s v="c5"/>
    <x v="667"/>
    <x v="1"/>
  </r>
  <r>
    <n v="414795"/>
    <d v="2014-07-17T00:00:00"/>
    <d v="1899-12-30T13:36:43"/>
    <s v="Rejected"/>
    <s v="Male"/>
    <s v="Sales Department"/>
    <s v="c5"/>
    <x v="668"/>
    <x v="1"/>
  </r>
  <r>
    <n v="908749"/>
    <d v="2014-07-17T00:00:00"/>
    <d v="1899-12-30T13:37:20"/>
    <s v="Rejected"/>
    <s v="Male"/>
    <s v="Sales Department"/>
    <s v="c5"/>
    <x v="669"/>
    <x v="1"/>
  </r>
  <r>
    <n v="219096"/>
    <d v="2014-07-17T00:00:00"/>
    <d v="1899-12-30T13:38:13"/>
    <s v="Rejected"/>
    <s v="Male"/>
    <s v="Sales Department"/>
    <s v="c5"/>
    <x v="670"/>
    <x v="1"/>
  </r>
  <r>
    <n v="78350"/>
    <d v="2014-07-17T00:00:00"/>
    <d v="1899-12-30T18:46:20"/>
    <s v="Rejected"/>
    <s v="Male"/>
    <s v="Production Department"/>
    <s v="c9"/>
    <x v="671"/>
    <x v="1"/>
  </r>
  <r>
    <n v="412418"/>
    <d v="2014-07-17T00:00:00"/>
    <d v="1899-12-30T18:47:00"/>
    <s v="Rejected"/>
    <s v="Male"/>
    <s v="Production Department"/>
    <s v="c9"/>
    <x v="672"/>
    <x v="1"/>
  </r>
  <r>
    <n v="857879"/>
    <d v="2014-07-17T00:00:00"/>
    <d v="1899-12-30T18:48:38"/>
    <s v="Hired"/>
    <s v="Male"/>
    <s v="Production Department"/>
    <s v="c9"/>
    <x v="673"/>
    <x v="0"/>
  </r>
  <r>
    <n v="892761"/>
    <d v="2014-07-17T00:00:00"/>
    <d v="1899-12-30T17:17:23"/>
    <s v="Rejected"/>
    <s v="Male"/>
    <s v="Service Department"/>
    <s v="c5"/>
    <x v="674"/>
    <x v="1"/>
  </r>
  <r>
    <n v="735436"/>
    <d v="2014-07-17T00:00:00"/>
    <d v="1899-12-30T18:29:00"/>
    <s v="Hired"/>
    <s v="Female"/>
    <s v="Service Department"/>
    <s v="i6"/>
    <x v="675"/>
    <x v="0"/>
  </r>
  <r>
    <n v="866300"/>
    <d v="2014-07-17T00:00:00"/>
    <d v="1899-12-30T15:20:15"/>
    <s v="Rejected"/>
    <s v="Male"/>
    <s v="Marketing Department"/>
    <s v="i7"/>
    <x v="676"/>
    <x v="1"/>
  </r>
  <r>
    <n v="438195"/>
    <d v="2014-07-22T00:00:00"/>
    <d v="1899-12-30T19:05:31"/>
    <s v="Rejected"/>
    <s v="Female"/>
    <s v="Sales Department"/>
    <s v="b9"/>
    <x v="677"/>
    <x v="1"/>
  </r>
  <r>
    <n v="88234"/>
    <d v="2014-07-18T00:00:00"/>
    <d v="1899-12-30T14:24:21"/>
    <s v="Rejected"/>
    <s v="Male"/>
    <s v="Marketing Department"/>
    <s v="i7"/>
    <x v="678"/>
    <x v="1"/>
  </r>
  <r>
    <n v="385051"/>
    <d v="2014-07-18T00:00:00"/>
    <d v="1899-12-30T12:47:04"/>
    <s v="Rejected"/>
    <s v="Male"/>
    <s v="Operations Department"/>
    <s v="i7"/>
    <x v="679"/>
    <x v="1"/>
  </r>
  <r>
    <n v="322530"/>
    <d v="2014-07-18T00:00:00"/>
    <d v="1899-12-30T12:47:35"/>
    <s v="Hired"/>
    <s v="Male"/>
    <s v="Operations Department"/>
    <s v="i7"/>
    <x v="680"/>
    <x v="0"/>
  </r>
  <r>
    <n v="631387"/>
    <d v="2014-07-18T00:00:00"/>
    <d v="1899-12-30T12:51:03"/>
    <s v="Hired"/>
    <s v="Male"/>
    <s v="Operations Department"/>
    <s v="i7"/>
    <x v="681"/>
    <x v="0"/>
  </r>
  <r>
    <n v="924631"/>
    <d v="2014-07-22T00:00:00"/>
    <d v="1899-12-30T09:39:17"/>
    <s v="Hired"/>
    <s v="Male"/>
    <s v="Marketing Department"/>
    <s v="c9"/>
    <x v="682"/>
    <x v="0"/>
  </r>
  <r>
    <n v="823234"/>
    <d v="2014-07-22T00:00:00"/>
    <d v="1899-12-30T09:42:23"/>
    <s v="Rejected"/>
    <s v="Male"/>
    <s v="Marketing Department"/>
    <s v="c9"/>
    <x v="683"/>
    <x v="1"/>
  </r>
  <r>
    <n v="515022"/>
    <d v="2014-07-18T00:00:00"/>
    <d v="1899-12-30T14:16:58"/>
    <s v="Hired"/>
    <s v="Male"/>
    <s v="Service Department"/>
    <s v="i5"/>
    <x v="684"/>
    <x v="0"/>
  </r>
  <r>
    <n v="873591"/>
    <d v="2014-07-18T00:00:00"/>
    <d v="1899-12-30T14:18:31"/>
    <s v="Rejected"/>
    <s v="Male"/>
    <s v="Service Department"/>
    <s v="i5"/>
    <x v="685"/>
    <x v="1"/>
  </r>
  <r>
    <n v="868701"/>
    <d v="2014-07-18T00:00:00"/>
    <d v="1899-12-30T14:19:42"/>
    <s v="Rejected"/>
    <s v="Female"/>
    <s v="Service Department"/>
    <s v="i5"/>
    <x v="686"/>
    <x v="1"/>
  </r>
  <r>
    <n v="322926"/>
    <d v="2014-07-18T00:00:00"/>
    <d v="1899-12-30T11:13:33"/>
    <s v="Hired"/>
    <s v="Male"/>
    <s v="Marketing Department"/>
    <s v="c-10"/>
    <x v="687"/>
    <x v="0"/>
  </r>
  <r>
    <n v="232998"/>
    <d v="2014-07-18T00:00:00"/>
    <d v="1899-12-30T11:13:54"/>
    <s v="Rejected"/>
    <s v="Male"/>
    <s v="Marketing Department"/>
    <s v="c-10"/>
    <x v="688"/>
    <x v="1"/>
  </r>
  <r>
    <n v="364042"/>
    <d v="2014-07-18T00:00:00"/>
    <d v="1899-12-30T15:04:51"/>
    <s v="Rejected"/>
    <s v="Male"/>
    <s v="Operations Department"/>
    <s v="c9"/>
    <x v="689"/>
    <x v="1"/>
  </r>
  <r>
    <n v="978447"/>
    <d v="2014-07-18T00:00:00"/>
    <d v="1899-12-30T15:05:50"/>
    <s v="Hired"/>
    <s v="Female"/>
    <s v="Operations Department"/>
    <s v="c9"/>
    <x v="690"/>
    <x v="0"/>
  </r>
  <r>
    <n v="708890"/>
    <d v="2014-07-18T00:00:00"/>
    <d v="1899-12-30T13:25:46"/>
    <s v="Rejected"/>
    <s v="Male"/>
    <s v="Sales Department"/>
    <s v="c5"/>
    <x v="691"/>
    <x v="1"/>
  </r>
  <r>
    <n v="142086"/>
    <d v="2014-07-18T00:00:00"/>
    <d v="1899-12-30T13:28:46"/>
    <s v="Hired"/>
    <s v="Male"/>
    <s v="Sales Department"/>
    <s v="c5"/>
    <x v="692"/>
    <x v="0"/>
  </r>
  <r>
    <n v="55751"/>
    <d v="2014-07-18T00:00:00"/>
    <d v="1899-12-30T13:29:13"/>
    <s v="Hired"/>
    <s v="Female"/>
    <s v="Sales Department"/>
    <s v="c5"/>
    <x v="693"/>
    <x v="0"/>
  </r>
  <r>
    <n v="612997"/>
    <d v="2014-07-19T00:00:00"/>
    <d v="1899-12-30T11:50:33"/>
    <s v="Rejected"/>
    <s v="Male"/>
    <s v="Service Department"/>
    <s v="c9"/>
    <x v="694"/>
    <x v="1"/>
  </r>
  <r>
    <n v="721792"/>
    <d v="2014-07-24T00:00:00"/>
    <d v="1899-12-30T12:58:50"/>
    <s v="Hired"/>
    <s v="Male"/>
    <s v="Sales Department"/>
    <s v="c5"/>
    <x v="695"/>
    <x v="0"/>
  </r>
  <r>
    <n v="682173"/>
    <d v="2014-07-24T00:00:00"/>
    <d v="1899-12-30T12:59:44"/>
    <s v="Hired"/>
    <s v="Male"/>
    <s v="Sales Department"/>
    <s v="c5"/>
    <x v="696"/>
    <x v="0"/>
  </r>
  <r>
    <n v="978831"/>
    <d v="2014-07-21T00:00:00"/>
    <d v="1899-12-30T17:02:39"/>
    <s v="Rejected"/>
    <s v="Male"/>
    <s v="Operations Department"/>
    <s v="i7"/>
    <x v="697"/>
    <x v="1"/>
  </r>
  <r>
    <n v="817265"/>
    <d v="2014-07-21T00:00:00"/>
    <d v="1899-12-30T18:14:38"/>
    <s v="Rejected"/>
    <s v="Male"/>
    <s v="Marketing Department"/>
    <s v="i5"/>
    <x v="698"/>
    <x v="1"/>
  </r>
  <r>
    <n v="734018"/>
    <d v="2014-07-21T00:00:00"/>
    <d v="1899-12-30T18:17:15"/>
    <s v="Hired"/>
    <s v="Male"/>
    <s v="Marketing Department"/>
    <s v="i5"/>
    <x v="699"/>
    <x v="0"/>
  </r>
  <r>
    <n v="527009"/>
    <d v="2014-08-01T00:00:00"/>
    <d v="1899-12-30T17:59:56"/>
    <s v="Rejected"/>
    <s v="Male"/>
    <s v="Marketing Department"/>
    <s v="i5"/>
    <x v="700"/>
    <x v="1"/>
  </r>
  <r>
    <n v="897407"/>
    <d v="2014-08-13T00:00:00"/>
    <d v="1899-12-30T17:19:58"/>
    <s v="Hired"/>
    <s v="Male"/>
    <s v="Marketing Department"/>
    <s v="c-10"/>
    <x v="701"/>
    <x v="0"/>
  </r>
  <r>
    <n v="515923"/>
    <d v="2014-08-13T00:00:00"/>
    <d v="1899-12-30T17:20:15"/>
    <s v="Rejected"/>
    <s v="Female"/>
    <s v="Marketing Department"/>
    <s v="c-10"/>
    <x v="702"/>
    <x v="1"/>
  </r>
  <r>
    <n v="138577"/>
    <d v="2014-07-21T00:00:00"/>
    <d v="1899-12-30T13:13:22"/>
    <s v="Rejected"/>
    <s v="Male"/>
    <s v="Operations Department"/>
    <s v="b9"/>
    <x v="703"/>
    <x v="1"/>
  </r>
  <r>
    <n v="45861"/>
    <d v="2014-07-21T00:00:00"/>
    <d v="1899-12-30T18:58:27"/>
    <s v="Rejected"/>
    <s v="Male"/>
    <s v="Operations Department"/>
    <s v="c-10"/>
    <x v="704"/>
    <x v="1"/>
  </r>
  <r>
    <n v="767327"/>
    <d v="2014-07-21T00:00:00"/>
    <d v="1899-12-30T11:54:35"/>
    <s v="Hired"/>
    <s v="Male"/>
    <s v="Purchase Department"/>
    <s v="c8"/>
    <x v="705"/>
    <x v="0"/>
  </r>
  <r>
    <n v="816124"/>
    <d v="2014-07-21T00:00:00"/>
    <d v="1899-12-30T11:55:07"/>
    <s v="Hired"/>
    <s v="Male"/>
    <s v="Purchase Department"/>
    <s v="c8"/>
    <x v="706"/>
    <x v="0"/>
  </r>
  <r>
    <n v="718500"/>
    <d v="2014-07-24T00:00:00"/>
    <d v="1899-12-30T08:39:08"/>
    <s v="Hired"/>
    <s v="Male"/>
    <s v="Service Department"/>
    <s v="c9"/>
    <x v="707"/>
    <x v="0"/>
  </r>
  <r>
    <n v="357434"/>
    <d v="2014-07-24T00:00:00"/>
    <d v="1899-12-30T08:40:14"/>
    <s v="Rejected"/>
    <s v="Female"/>
    <s v="Service Department"/>
    <s v="c9"/>
    <x v="708"/>
    <x v="1"/>
  </r>
  <r>
    <n v="195576"/>
    <d v="2014-07-22T00:00:00"/>
    <d v="1899-12-30T16:33:16"/>
    <s v="Rejected"/>
    <s v="Male"/>
    <s v="Service Department"/>
    <s v="i5"/>
    <x v="709"/>
    <x v="1"/>
  </r>
  <r>
    <n v="194285"/>
    <d v="2014-07-22T00:00:00"/>
    <d v="1899-12-30T16:30:07"/>
    <s v="Rejected"/>
    <s v="Male"/>
    <s v="Service Department"/>
    <s v="c9"/>
    <x v="710"/>
    <x v="1"/>
  </r>
  <r>
    <n v="486811"/>
    <d v="2014-07-22T00:00:00"/>
    <d v="1899-12-30T10:03:18"/>
    <s v="Rejected"/>
    <s v="Male"/>
    <s v="Operations Department"/>
    <s v="i6"/>
    <x v="711"/>
    <x v="1"/>
  </r>
  <r>
    <n v="863832"/>
    <d v="2014-07-22T00:00:00"/>
    <d v="1899-12-30T17:46:29"/>
    <s v="Rejected"/>
    <s v="Male"/>
    <s v="Purchase Department"/>
    <s v="i7"/>
    <x v="712"/>
    <x v="1"/>
  </r>
  <r>
    <n v="458519"/>
    <d v="2014-07-22T00:00:00"/>
    <d v="1899-12-30T17:47:32"/>
    <s v="Rejected"/>
    <s v="Male"/>
    <s v="Purchase Department"/>
    <s v="i7"/>
    <x v="713"/>
    <x v="1"/>
  </r>
  <r>
    <n v="669162"/>
    <d v="2014-07-22T00:00:00"/>
    <d v="1899-12-30T17:48:32"/>
    <s v="Hired"/>
    <s v="Male"/>
    <s v="Purchase Department"/>
    <s v="i7"/>
    <x v="714"/>
    <x v="0"/>
  </r>
  <r>
    <n v="707384"/>
    <d v="2014-07-22T00:00:00"/>
    <d v="1899-12-30T13:23:26"/>
    <s v="Rejected"/>
    <s v="Male"/>
    <s v="Service Department"/>
    <s v="c-10"/>
    <x v="715"/>
    <x v="1"/>
  </r>
  <r>
    <n v="704619"/>
    <d v="2014-07-22T00:00:00"/>
    <d v="1899-12-30T13:23:53"/>
    <s v="Rejected"/>
    <s v="Male"/>
    <s v="Service Department"/>
    <s v="c-10"/>
    <x v="716"/>
    <x v="1"/>
  </r>
  <r>
    <n v="28310"/>
    <d v="2014-07-22T00:00:00"/>
    <d v="1899-12-30T23:39:56"/>
    <s v="Hired"/>
    <s v="Male"/>
    <s v="Production Department"/>
    <s v="c9"/>
    <x v="717"/>
    <x v="0"/>
  </r>
  <r>
    <n v="188744"/>
    <d v="2014-07-22T00:00:00"/>
    <d v="1899-12-30T15:25:57"/>
    <s v="Hired"/>
    <s v="Male"/>
    <s v="Service Department"/>
    <s v="c9"/>
    <x v="718"/>
    <x v="0"/>
  </r>
  <r>
    <n v="264099"/>
    <d v="2014-07-22T00:00:00"/>
    <d v="1899-12-30T15:26:52"/>
    <s v="Hired"/>
    <s v="Male"/>
    <s v="Service Department"/>
    <s v="c9"/>
    <x v="719"/>
    <x v="0"/>
  </r>
  <r>
    <n v="999758"/>
    <d v="2014-07-22T00:00:00"/>
    <d v="1899-12-30T08:53:34"/>
    <s v="Rejected"/>
    <s v="Female"/>
    <s v="Finance Department"/>
    <s v="c-10"/>
    <x v="720"/>
    <x v="1"/>
  </r>
  <r>
    <n v="451952"/>
    <d v="2014-07-22T00:00:00"/>
    <d v="1899-12-30T08:55:57"/>
    <s v="Hired"/>
    <s v="Female"/>
    <s v="Finance Department"/>
    <s v="c-10"/>
    <x v="721"/>
    <x v="0"/>
  </r>
  <r>
    <n v="158508"/>
    <d v="2014-07-23T00:00:00"/>
    <d v="1899-12-30T07:36:05"/>
    <s v="Rejected"/>
    <s v="Male"/>
    <s v="Operations Department"/>
    <s v="i6"/>
    <x v="722"/>
    <x v="1"/>
  </r>
  <r>
    <n v="456675"/>
    <d v="2014-07-23T00:00:00"/>
    <d v="1899-12-30T14:11:39"/>
    <s v="Rejected"/>
    <s v="Male"/>
    <s v="Operations Department"/>
    <s v="i5"/>
    <x v="723"/>
    <x v="1"/>
  </r>
  <r>
    <n v="123710"/>
    <d v="2014-07-23T00:00:00"/>
    <d v="1899-12-30T13:58:19"/>
    <s v="Rejected"/>
    <s v="Male"/>
    <s v="Sales Department"/>
    <s v="b9"/>
    <x v="724"/>
    <x v="1"/>
  </r>
  <r>
    <n v="273732"/>
    <d v="2014-07-23T00:00:00"/>
    <d v="1899-12-30T13:44:04"/>
    <s v="Hired"/>
    <s v="Female"/>
    <s v="Service Department"/>
    <s v="i7"/>
    <x v="725"/>
    <x v="0"/>
  </r>
  <r>
    <n v="760812"/>
    <d v="2014-07-23T00:00:00"/>
    <d v="1899-12-30T16:24:58"/>
    <s v="Rejected"/>
    <s v="Male"/>
    <s v="Purchase Department"/>
    <s v="c9"/>
    <x v="726"/>
    <x v="1"/>
  </r>
  <r>
    <n v="310070"/>
    <d v="2014-07-29T00:00:00"/>
    <d v="1899-12-30T14:49:02"/>
    <s v="Rejected"/>
    <s v="Male"/>
    <s v="Purchase Department"/>
    <s v="c9"/>
    <x v="727"/>
    <x v="1"/>
  </r>
  <r>
    <n v="861705"/>
    <d v="2014-07-23T00:00:00"/>
    <d v="1899-12-30T08:56:00"/>
    <s v="Hired"/>
    <s v="Male"/>
    <s v="Operations Department"/>
    <s v="i6"/>
    <x v="728"/>
    <x v="0"/>
  </r>
  <r>
    <n v="789524"/>
    <d v="2014-07-23T00:00:00"/>
    <d v="1899-12-30T14:36:22"/>
    <s v="Rejected"/>
    <s v="Male"/>
    <s v="Operations Department"/>
    <s v="c9"/>
    <x v="729"/>
    <x v="1"/>
  </r>
  <r>
    <n v="811700"/>
    <d v="2014-07-23T00:00:00"/>
    <d v="1899-12-30T03:45:32"/>
    <s v="Hired"/>
    <s v="Male"/>
    <s v="Service Department"/>
    <s v="c9"/>
    <x v="730"/>
    <x v="0"/>
  </r>
  <r>
    <n v="629557"/>
    <d v="2014-07-23T00:00:00"/>
    <d v="1899-12-30T03:46:44"/>
    <s v="Rejected"/>
    <s v="Male"/>
    <s v="Service Department"/>
    <s v="c9"/>
    <x v="731"/>
    <x v="1"/>
  </r>
  <r>
    <n v="437442"/>
    <d v="2014-07-24T00:00:00"/>
    <d v="1899-12-30T09:07:58"/>
    <s v="Rejected"/>
    <s v="Male"/>
    <s v="Operations Department"/>
    <s v="i6"/>
    <x v="732"/>
    <x v="1"/>
  </r>
  <r>
    <n v="751267"/>
    <d v="2014-07-24T00:00:00"/>
    <d v="1899-12-30T18:56:55"/>
    <s v="Rejected"/>
    <s v="Male"/>
    <s v="Service Department"/>
    <s v="c9"/>
    <x v="733"/>
    <x v="1"/>
  </r>
  <r>
    <n v="500570"/>
    <d v="2014-07-24T00:00:00"/>
    <d v="1899-12-30T10:57:36"/>
    <s v="Hired"/>
    <s v="Female"/>
    <s v="Operations Department"/>
    <s v="c5"/>
    <x v="734"/>
    <x v="0"/>
  </r>
  <r>
    <n v="52902"/>
    <d v="2014-07-24T00:00:00"/>
    <d v="1899-12-30T10:58:00"/>
    <s v="Rejected"/>
    <s v="Male"/>
    <s v="Operations Department"/>
    <s v="c5"/>
    <x v="735"/>
    <x v="1"/>
  </r>
  <r>
    <n v="666642"/>
    <d v="2014-07-24T00:00:00"/>
    <d v="1899-12-30T05:42:20"/>
    <s v="Rejected"/>
    <s v="Male"/>
    <s v="Operations Department"/>
    <s v="i7"/>
    <x v="736"/>
    <x v="1"/>
  </r>
  <r>
    <n v="222116"/>
    <d v="2014-07-24T00:00:00"/>
    <d v="1899-12-30T05:43:46"/>
    <s v="Rejected"/>
    <s v="Male"/>
    <s v="Operations Department"/>
    <s v="i7"/>
    <x v="737"/>
    <x v="1"/>
  </r>
  <r>
    <n v="31994"/>
    <d v="2014-07-24T00:00:00"/>
    <d v="1899-12-30T09:00:54"/>
    <s v="Hired"/>
    <s v="Female"/>
    <s v="Service Department"/>
    <s v="i5"/>
    <x v="738"/>
    <x v="0"/>
  </r>
  <r>
    <n v="568544"/>
    <d v="2014-07-24T00:00:00"/>
    <d v="1899-12-30T19:38:06"/>
    <s v="Rejected"/>
    <s v="Female"/>
    <s v="Finance Department"/>
    <s v="i6"/>
    <x v="739"/>
    <x v="1"/>
  </r>
  <r>
    <n v="219527"/>
    <d v="2014-07-24T00:00:00"/>
    <d v="1899-12-30T12:20:05"/>
    <s v="Rejected"/>
    <s v="Male"/>
    <s v="Sales Department"/>
    <s v="c-10"/>
    <x v="740"/>
    <x v="1"/>
  </r>
  <r>
    <n v="74002"/>
    <d v="2014-07-24T00:00:00"/>
    <d v="1899-12-30T12:26:23"/>
    <s v="Hired"/>
    <s v="Male"/>
    <s v="Sales Department"/>
    <s v="c-10"/>
    <x v="741"/>
    <x v="0"/>
  </r>
  <r>
    <n v="711500"/>
    <d v="2014-07-24T00:00:00"/>
    <d v="1899-12-30T12:44:49"/>
    <s v="Rejected"/>
    <s v="Male"/>
    <s v="Operations Department"/>
    <s v="c5"/>
    <x v="742"/>
    <x v="1"/>
  </r>
  <r>
    <n v="996718"/>
    <d v="2014-07-24T00:00:00"/>
    <d v="1899-12-30T12:44:49"/>
    <s v="Hired"/>
    <s v="Male"/>
    <s v="Operations Department"/>
    <s v="c5"/>
    <x v="743"/>
    <x v="0"/>
  </r>
  <r>
    <n v="469490"/>
    <d v="2014-07-24T00:00:00"/>
    <d v="1899-12-30T12:46:34"/>
    <s v="Rejected"/>
    <s v="Female"/>
    <s v="Operations Department"/>
    <s v="c5"/>
    <x v="744"/>
    <x v="1"/>
  </r>
  <r>
    <n v="453574"/>
    <d v="2014-07-24T00:00:00"/>
    <d v="1899-12-30T12:46:57"/>
    <s v="Hired"/>
    <s v="Male"/>
    <s v="Operations Department"/>
    <s v="c5"/>
    <x v="745"/>
    <x v="0"/>
  </r>
  <r>
    <n v="723677"/>
    <d v="2014-07-24T00:00:00"/>
    <d v="1899-12-30T18:59:23"/>
    <s v="Rejected"/>
    <s v="Male"/>
    <s v="Service Department"/>
    <s v="c8"/>
    <x v="746"/>
    <x v="1"/>
  </r>
  <r>
    <n v="457162"/>
    <d v="2014-07-24T00:00:00"/>
    <d v="1899-12-30T19:01:48"/>
    <s v="Rejected"/>
    <s v="Female"/>
    <s v="Service Department"/>
    <s v="c8"/>
    <x v="747"/>
    <x v="1"/>
  </r>
  <r>
    <n v="197780"/>
    <d v="2014-07-24T00:00:00"/>
    <d v="1899-12-30T18:59:56"/>
    <s v="Rejected"/>
    <s v="Don’t want to say"/>
    <s v="Service Department"/>
    <s v="c8"/>
    <x v="748"/>
    <x v="1"/>
  </r>
  <r>
    <n v="112554"/>
    <d v="2014-07-25T00:00:00"/>
    <d v="1899-12-30T04:47:38"/>
    <s v="Rejected"/>
    <s v="Male"/>
    <s v="Sales Department"/>
    <s v="c5"/>
    <x v="749"/>
    <x v="1"/>
  </r>
  <r>
    <n v="467947"/>
    <d v="2014-07-25T00:00:00"/>
    <d v="1899-12-30T04:48:39"/>
    <s v="Rejected"/>
    <s v="Male"/>
    <s v="Sales Department"/>
    <s v="c5"/>
    <x v="750"/>
    <x v="1"/>
  </r>
  <r>
    <n v="995575"/>
    <d v="2014-07-25T00:00:00"/>
    <d v="1899-12-30T15:55:27"/>
    <s v="Rejected"/>
    <s v="Female"/>
    <s v="Sales Department"/>
    <s v="c5"/>
    <x v="751"/>
    <x v="1"/>
  </r>
  <r>
    <n v="237486"/>
    <d v="2014-08-02T00:00:00"/>
    <d v="1899-12-30T13:48:36"/>
    <s v="Hired"/>
    <s v="Male"/>
    <s v="Sales Department"/>
    <s v="c5"/>
    <x v="752"/>
    <x v="0"/>
  </r>
  <r>
    <n v="52314"/>
    <d v="2014-07-25T00:00:00"/>
    <d v="1899-12-30T13:14:31"/>
    <s v="Rejected"/>
    <s v="Female"/>
    <s v="Finance Department"/>
    <s v="c5"/>
    <x v="753"/>
    <x v="1"/>
  </r>
  <r>
    <n v="391604"/>
    <d v="2014-07-25T00:00:00"/>
    <d v="1899-12-30T13:15:41"/>
    <s v="Rejected"/>
    <s v="Female"/>
    <s v="Finance Department"/>
    <s v="c5"/>
    <x v="754"/>
    <x v="1"/>
  </r>
  <r>
    <n v="34849"/>
    <d v="2014-07-25T00:00:00"/>
    <d v="1899-12-30T13:16:51"/>
    <s v="Hired"/>
    <s v="Female"/>
    <s v="Finance Department"/>
    <s v="c5"/>
    <x v="755"/>
    <x v="0"/>
  </r>
  <r>
    <n v="792207"/>
    <d v="2014-07-25T00:00:00"/>
    <d v="1899-12-30T10:52:25"/>
    <s v="Hired"/>
    <s v="Female"/>
    <s v="Marketing Department"/>
    <s v="i7"/>
    <x v="756"/>
    <x v="0"/>
  </r>
  <r>
    <n v="168642"/>
    <d v="2014-07-25T00:00:00"/>
    <d v="1899-12-30T22:58:35"/>
    <s v="Rejected"/>
    <s v="Male"/>
    <s v="Operations Department"/>
    <s v="b9"/>
    <x v="757"/>
    <x v="1"/>
  </r>
  <r>
    <n v="189641"/>
    <d v="2014-07-25T00:00:00"/>
    <d v="1899-12-30T22:58:10"/>
    <s v="Hired"/>
    <s v="Female"/>
    <s v="Operations Department"/>
    <s v="b9"/>
    <x v="758"/>
    <x v="0"/>
  </r>
  <r>
    <n v="228808"/>
    <d v="2014-07-25T00:00:00"/>
    <d v="1899-12-30T22:59:23"/>
    <s v="Hired"/>
    <s v="Female"/>
    <s v="Operations Department"/>
    <s v="b9"/>
    <x v="759"/>
    <x v="0"/>
  </r>
  <r>
    <n v="168699"/>
    <d v="2014-07-25T00:00:00"/>
    <d v="1899-12-30T09:28:16"/>
    <s v="Hired"/>
    <s v="Female"/>
    <s v="Operations Department"/>
    <s v="i6"/>
    <x v="760"/>
    <x v="0"/>
  </r>
  <r>
    <n v="855930"/>
    <d v="2014-07-25T00:00:00"/>
    <d v="1899-12-30T09:28:15"/>
    <s v="Hired"/>
    <s v="Don’t want to say"/>
    <s v="Operations Department"/>
    <s v="i6"/>
    <x v="761"/>
    <x v="0"/>
  </r>
  <r>
    <n v="130541"/>
    <d v="2014-07-26T00:00:00"/>
    <d v="1899-12-30T07:53:28"/>
    <s v="Hired"/>
    <s v="Male"/>
    <s v="Operations Department"/>
    <s v="i6"/>
    <x v="762"/>
    <x v="0"/>
  </r>
  <r>
    <n v="775926"/>
    <d v="2014-07-26T00:00:00"/>
    <d v="1899-12-30T14:19:39"/>
    <s v="Hired"/>
    <s v="Male"/>
    <s v="Operations Department"/>
    <s v="i7"/>
    <x v="763"/>
    <x v="0"/>
  </r>
  <r>
    <n v="331610"/>
    <d v="2014-07-26T00:00:00"/>
    <d v="1899-12-30T14:20:49"/>
    <s v="Rejected"/>
    <s v="Female"/>
    <s v="Operations Department"/>
    <s v="i7"/>
    <x v="764"/>
    <x v="1"/>
  </r>
  <r>
    <n v="868266"/>
    <d v="2014-07-26T00:00:00"/>
    <d v="1899-12-30T14:21:15"/>
    <s v="Hired"/>
    <s v="Male"/>
    <s v="Operations Department"/>
    <s v="i7"/>
    <x v="765"/>
    <x v="0"/>
  </r>
  <r>
    <n v="273913"/>
    <d v="2014-07-27T00:00:00"/>
    <d v="1899-12-30T15:44:20"/>
    <s v="Rejected"/>
    <s v="Male"/>
    <s v="Operations Department"/>
    <s v="i7"/>
    <x v="766"/>
    <x v="1"/>
  </r>
  <r>
    <n v="729769"/>
    <d v="2014-07-27T00:00:00"/>
    <d v="1899-12-30T15:44:54"/>
    <s v="Hired"/>
    <s v="Male"/>
    <s v="Operations Department"/>
    <s v="i7"/>
    <x v="767"/>
    <x v="0"/>
  </r>
  <r>
    <n v="843913"/>
    <d v="2014-07-27T00:00:00"/>
    <d v="1899-12-30T12:32:47"/>
    <s v="Rejected"/>
    <s v="Male"/>
    <s v="Sales Department"/>
    <s v="i7"/>
    <x v="768"/>
    <x v="1"/>
  </r>
  <r>
    <n v="94490"/>
    <d v="2014-07-27T00:00:00"/>
    <d v="1899-12-30T14:03:24"/>
    <s v="Rejected"/>
    <s v="Male"/>
    <s v="Service Department"/>
    <s v="c9"/>
    <x v="769"/>
    <x v="1"/>
  </r>
  <r>
    <n v="844577"/>
    <d v="2014-07-27T00:00:00"/>
    <d v="1899-12-30T07:30:29"/>
    <s v="Rejected"/>
    <s v="Male"/>
    <s v="Operations Department"/>
    <s v="i5"/>
    <x v="770"/>
    <x v="1"/>
  </r>
  <r>
    <n v="975941"/>
    <d v="2014-07-28T00:00:00"/>
    <d v="1899-12-30T21:50:25"/>
    <s v="Rejected"/>
    <s v="Male"/>
    <s v="Service Department"/>
    <s v="i7"/>
    <x v="771"/>
    <x v="1"/>
  </r>
  <r>
    <n v="807597"/>
    <d v="2014-07-28T00:00:00"/>
    <d v="1899-12-30T04:18:25"/>
    <s v="Rejected"/>
    <s v="Male"/>
    <s v="Service Department"/>
    <s v="c9"/>
    <x v="772"/>
    <x v="1"/>
  </r>
  <r>
    <n v="726260"/>
    <d v="2014-07-28T00:00:00"/>
    <d v="1899-12-30T13:49:12"/>
    <s v="Rejected"/>
    <s v="Male"/>
    <s v="Operations Department"/>
    <s v="i1"/>
    <x v="773"/>
    <x v="1"/>
  </r>
  <r>
    <n v="565233"/>
    <d v="2014-07-28T00:00:00"/>
    <d v="1899-12-30T13:07:53"/>
    <s v="Rejected"/>
    <s v="Male"/>
    <s v="Production Department"/>
    <s v="i5"/>
    <x v="774"/>
    <x v="1"/>
  </r>
  <r>
    <n v="596097"/>
    <d v="2014-07-28T00:00:00"/>
    <d v="1899-12-30T13:10:34"/>
    <s v="Rejected"/>
    <s v="Male"/>
    <s v="Production Department"/>
    <s v="i5"/>
    <x v="775"/>
    <x v="1"/>
  </r>
  <r>
    <n v="323756"/>
    <d v="2014-07-28T00:00:00"/>
    <d v="1899-12-30T13:12:05"/>
    <s v="Hired"/>
    <s v="Female"/>
    <s v="Production Department"/>
    <s v="i5"/>
    <x v="776"/>
    <x v="0"/>
  </r>
  <r>
    <n v="788230"/>
    <d v="2014-07-28T00:00:00"/>
    <d v="1899-12-30T13:14:05"/>
    <s v="Rejected"/>
    <s v="Female"/>
    <s v="Production Department"/>
    <s v="i5"/>
    <x v="777"/>
    <x v="1"/>
  </r>
  <r>
    <n v="646167"/>
    <d v="2014-07-29T00:00:00"/>
    <d v="1899-12-30T06:17:22"/>
    <s v="Rejected"/>
    <s v="Male"/>
    <s v="Service Department"/>
    <s v="i5"/>
    <x v="778"/>
    <x v="1"/>
  </r>
  <r>
    <n v="155836"/>
    <d v="2014-08-01T00:00:00"/>
    <d v="1899-12-30T09:51:49"/>
    <s v="Hired"/>
    <s v="Male"/>
    <s v="Service Department"/>
    <s v="i5"/>
    <x v="779"/>
    <x v="0"/>
  </r>
  <r>
    <n v="44896"/>
    <d v="2014-07-29T00:00:00"/>
    <d v="1899-12-30T09:34:17"/>
    <s v="Rejected"/>
    <s v="Male"/>
    <s v="Operations Department"/>
    <s v="i7"/>
    <x v="780"/>
    <x v="1"/>
  </r>
  <r>
    <n v="620118"/>
    <d v="2014-07-29T00:00:00"/>
    <d v="1899-12-30T10:31:29"/>
    <s v="Rejected"/>
    <s v="Male"/>
    <s v="Service Department"/>
    <s v="c9"/>
    <x v="781"/>
    <x v="1"/>
  </r>
  <r>
    <n v="249552"/>
    <d v="2014-07-29T00:00:00"/>
    <d v="1899-12-30T12:26:45"/>
    <s v="Rejected"/>
    <s v="Male"/>
    <s v="Operations Department"/>
    <s v="c9"/>
    <x v="782"/>
    <x v="1"/>
  </r>
  <r>
    <n v="83479"/>
    <d v="2014-07-29T00:00:00"/>
    <d v="1899-12-30T09:48:59"/>
    <s v="Rejected"/>
    <s v="Male"/>
    <s v="Sales Department"/>
    <s v="c-10"/>
    <x v="783"/>
    <x v="1"/>
  </r>
  <r>
    <n v="859749"/>
    <d v="2014-07-29T00:00:00"/>
    <d v="1899-12-30T11:41:17"/>
    <s v="Hired"/>
    <s v="Male"/>
    <s v="Service Department"/>
    <s v="c5"/>
    <x v="784"/>
    <x v="0"/>
  </r>
  <r>
    <n v="842011"/>
    <d v="2014-07-31T00:00:00"/>
    <d v="1899-12-30T17:36:52"/>
    <s v="Rejected"/>
    <s v="Female"/>
    <s v="Service Department"/>
    <s v="c5"/>
    <x v="785"/>
    <x v="1"/>
  </r>
  <r>
    <n v="264784"/>
    <d v="2014-07-31T00:00:00"/>
    <d v="1899-12-30T17:40:38"/>
    <s v="Hired"/>
    <s v="Female"/>
    <s v="Service Department"/>
    <s v="c5"/>
    <x v="786"/>
    <x v="0"/>
  </r>
  <r>
    <n v="854925"/>
    <d v="2014-07-31T00:00:00"/>
    <d v="1899-12-30T17:41:29"/>
    <s v="Rejected"/>
    <s v="Female"/>
    <s v="Service Department"/>
    <s v="c5"/>
    <x v="787"/>
    <x v="1"/>
  </r>
  <r>
    <n v="607172"/>
    <d v="2014-07-29T00:00:00"/>
    <d v="1899-12-30T02:02:01"/>
    <s v="Rejected"/>
    <s v="Male"/>
    <s v="Operations Department"/>
    <s v="c-10"/>
    <x v="788"/>
    <x v="1"/>
  </r>
  <r>
    <n v="460382"/>
    <d v="2014-07-29T00:00:00"/>
    <d v="1899-12-30T13:01:21"/>
    <s v="Rejected"/>
    <s v="Male"/>
    <s v="Production Department"/>
    <s v="c5"/>
    <x v="789"/>
    <x v="1"/>
  </r>
  <r>
    <n v="293153"/>
    <d v="2014-07-29T00:00:00"/>
    <d v="1899-12-30T07:27:04"/>
    <s v="Rejected"/>
    <s v="Female"/>
    <s v="Service Department"/>
    <s v="i7"/>
    <x v="790"/>
    <x v="1"/>
  </r>
  <r>
    <n v="223490"/>
    <d v="2014-07-30T00:00:00"/>
    <d v="1899-12-30T18:55:56"/>
    <s v="Rejected"/>
    <s v="Male"/>
    <s v="Service Department"/>
    <s v="i7"/>
    <x v="791"/>
    <x v="1"/>
  </r>
  <r>
    <n v="869833"/>
    <d v="2014-08-04T00:00:00"/>
    <d v="1899-12-30T08:34:00"/>
    <s v="Hired"/>
    <s v="Male"/>
    <s v="Service Department"/>
    <s v="i7"/>
    <x v="792"/>
    <x v="0"/>
  </r>
  <r>
    <n v="111712"/>
    <d v="2014-07-30T00:00:00"/>
    <d v="1899-12-30T08:05:45"/>
    <s v="Rejected"/>
    <s v="Male"/>
    <s v="Service Department"/>
    <s v="i7"/>
    <x v="793"/>
    <x v="1"/>
  </r>
  <r>
    <n v="503568"/>
    <d v="2014-07-30T00:00:00"/>
    <d v="1899-12-30T10:47:37"/>
    <s v="Rejected"/>
    <s v="Male"/>
    <s v="Production Department"/>
    <s v="i6"/>
    <x v="794"/>
    <x v="1"/>
  </r>
  <r>
    <n v="94941"/>
    <d v="2014-07-30T00:00:00"/>
    <d v="1899-12-30T16:57:51"/>
    <s v="Rejected"/>
    <s v="Male"/>
    <s v="Operations Department"/>
    <s v="i5"/>
    <x v="795"/>
    <x v="1"/>
  </r>
  <r>
    <n v="51271"/>
    <d v="2014-07-30T00:00:00"/>
    <d v="1899-12-30T17:01:05"/>
    <s v="Rejected"/>
    <s v="Male"/>
    <s v="Operations Department"/>
    <s v="i5"/>
    <x v="796"/>
    <x v="1"/>
  </r>
  <r>
    <n v="943968"/>
    <d v="2014-07-30T00:00:00"/>
    <d v="1899-12-30T09:11:07"/>
    <s v="Rejected"/>
    <s v="Female"/>
    <s v="Marketing Department"/>
    <s v="c5"/>
    <x v="797"/>
    <x v="1"/>
  </r>
  <r>
    <n v="963386"/>
    <d v="2014-07-30T00:00:00"/>
    <d v="1899-12-30T14:43:15"/>
    <s v="Hired"/>
    <s v="Female"/>
    <s v="General Management"/>
    <s v="c9"/>
    <x v="798"/>
    <x v="0"/>
  </r>
  <r>
    <n v="248270"/>
    <d v="2014-07-30T00:00:00"/>
    <d v="1899-12-30T13:41:34"/>
    <s v="Hired"/>
    <s v="Male"/>
    <s v="Operations Department"/>
    <s v="c5"/>
    <x v="799"/>
    <x v="0"/>
  </r>
  <r>
    <n v="48877"/>
    <d v="2014-07-30T00:00:00"/>
    <d v="1899-12-30T14:57:36"/>
    <s v="Rejected"/>
    <s v="Male"/>
    <s v="Service Department"/>
    <s v="i7"/>
    <x v="800"/>
    <x v="1"/>
  </r>
  <r>
    <n v="828450"/>
    <d v="2014-07-30T00:00:00"/>
    <d v="1899-12-30T00:56:26"/>
    <s v="Rejected"/>
    <s v="Male"/>
    <s v="Operations Department"/>
    <s v="c9"/>
    <x v="801"/>
    <x v="1"/>
  </r>
  <r>
    <n v="312667"/>
    <d v="2014-07-31T00:00:00"/>
    <d v="1899-12-30T08:43:14"/>
    <s v="Rejected"/>
    <s v="Male"/>
    <s v="Service Department"/>
    <s v="i5"/>
    <x v="802"/>
    <x v="1"/>
  </r>
  <r>
    <n v="927293"/>
    <d v="2014-07-31T00:00:00"/>
    <d v="1899-12-30T17:27:05"/>
    <s v="Rejected"/>
    <s v="Male"/>
    <s v="Service Department"/>
    <s v="c5"/>
    <x v="803"/>
    <x v="1"/>
  </r>
  <r>
    <n v="495919"/>
    <d v="2014-07-31T00:00:00"/>
    <d v="1899-12-30T14:17:46"/>
    <s v="Rejected"/>
    <s v="Male"/>
    <s v="Operations Department"/>
    <s v="i5"/>
    <x v="804"/>
    <x v="1"/>
  </r>
  <r>
    <n v="593217"/>
    <d v="2014-08-01T00:00:00"/>
    <d v="1899-12-30T08:32:47"/>
    <s v="Hired"/>
    <s v="Male"/>
    <s v="Operations Department"/>
    <s v="i7"/>
    <x v="805"/>
    <x v="0"/>
  </r>
  <r>
    <n v="163587"/>
    <d v="2014-08-01T00:00:00"/>
    <d v="1899-12-30T13:32:42"/>
    <s v="Rejected"/>
    <s v="Male"/>
    <s v="Service Department"/>
    <s v="i7"/>
    <x v="806"/>
    <x v="1"/>
  </r>
  <r>
    <n v="983169"/>
    <d v="2014-08-09T00:00:00"/>
    <d v="1899-12-30T06:34:13"/>
    <s v="Hired"/>
    <s v="Male"/>
    <s v="Sales Department"/>
    <s v="c5"/>
    <x v="807"/>
    <x v="0"/>
  </r>
  <r>
    <n v="67621"/>
    <d v="2014-08-01T00:00:00"/>
    <d v="1899-12-30T14:52:21"/>
    <s v="Hired"/>
    <s v="Male"/>
    <s v="Operations Department"/>
    <s v="b9"/>
    <x v="808"/>
    <x v="0"/>
  </r>
  <r>
    <n v="588264"/>
    <d v="2014-08-01T00:00:00"/>
    <d v="1899-12-30T14:52:48"/>
    <s v="Rejected"/>
    <s v="Male"/>
    <s v="Operations Department"/>
    <s v="b9"/>
    <x v="809"/>
    <x v="1"/>
  </r>
  <r>
    <n v="115745"/>
    <d v="2014-08-01T00:00:00"/>
    <d v="1899-12-30T16:39:50"/>
    <s v="Hired"/>
    <s v="Female"/>
    <s v="Operations Department"/>
    <s v="i7"/>
    <x v="810"/>
    <x v="0"/>
  </r>
  <r>
    <n v="316392"/>
    <d v="2014-08-01T00:00:00"/>
    <d v="1899-12-30T16:39:02"/>
    <s v="Rejected"/>
    <s v="Female"/>
    <s v="Operations Department"/>
    <s v="i7"/>
    <x v="811"/>
    <x v="1"/>
  </r>
  <r>
    <n v="694948"/>
    <d v="2014-08-01T00:00:00"/>
    <d v="1899-12-30T08:50:34"/>
    <s v="Rejected"/>
    <s v="Male"/>
    <s v="Service Department"/>
    <s v="c5"/>
    <x v="812"/>
    <x v="1"/>
  </r>
  <r>
    <n v="110760"/>
    <d v="2014-08-01T00:00:00"/>
    <d v="1899-12-30T08:51:29"/>
    <s v="Rejected"/>
    <s v="Male"/>
    <s v="Service Department"/>
    <s v="c5"/>
    <x v="813"/>
    <x v="1"/>
  </r>
  <r>
    <n v="907193"/>
    <d v="2014-08-01T00:00:00"/>
    <d v="1899-12-30T08:53:17"/>
    <s v="Hired"/>
    <s v="Male"/>
    <s v="Service Department"/>
    <s v="c5"/>
    <x v="814"/>
    <x v="0"/>
  </r>
  <r>
    <n v="693791"/>
    <d v="2014-08-01T00:00:00"/>
    <d v="1899-12-30T10:46:56"/>
    <s v="Rejected"/>
    <s v="Male"/>
    <s v="Service Department"/>
    <s v="i5"/>
    <x v="815"/>
    <x v="1"/>
  </r>
  <r>
    <n v="464639"/>
    <d v="2014-08-01T00:00:00"/>
    <d v="1899-12-30T16:14:57"/>
    <s v="Rejected"/>
    <s v="Male"/>
    <s v="Service Department"/>
    <s v="c5"/>
    <x v="375"/>
    <x v="1"/>
  </r>
  <r>
    <n v="199098"/>
    <d v="2014-08-01T00:00:00"/>
    <d v="1899-12-30T16:18:31"/>
    <s v="Rejected"/>
    <s v="Female"/>
    <s v="Service Department"/>
    <s v="c5"/>
    <x v="816"/>
    <x v="1"/>
  </r>
  <r>
    <n v="863024"/>
    <d v="2014-08-01T00:00:00"/>
    <d v="1899-12-30T10:47:07"/>
    <s v="Hired"/>
    <s v="Male"/>
    <s v="Service Department"/>
    <s v="c8"/>
    <x v="817"/>
    <x v="0"/>
  </r>
  <r>
    <n v="71307"/>
    <d v="2014-08-01T00:00:00"/>
    <d v="1899-12-30T16:34:59"/>
    <s v="Rejected"/>
    <s v="Male"/>
    <s v="Service Department"/>
    <s v="i1"/>
    <x v="818"/>
    <x v="1"/>
  </r>
  <r>
    <n v="83766"/>
    <d v="2014-08-01T00:00:00"/>
    <d v="1899-12-30T16:35:27"/>
    <s v="Rejected"/>
    <s v="Male"/>
    <s v="Service Department"/>
    <s v="i1"/>
    <x v="819"/>
    <x v="1"/>
  </r>
  <r>
    <n v="635146"/>
    <d v="2014-08-01T00:00:00"/>
    <d v="1899-12-30T16:35:54"/>
    <s v="Hired"/>
    <s v="Male"/>
    <s v="Service Department"/>
    <s v="i1"/>
    <x v="820"/>
    <x v="0"/>
  </r>
  <r>
    <n v="751864"/>
    <d v="2014-08-01T00:00:00"/>
    <d v="1899-12-30T16:37:21"/>
    <s v="Hired"/>
    <s v="Male"/>
    <s v="Service Department"/>
    <s v="i1"/>
    <x v="821"/>
    <x v="0"/>
  </r>
  <r>
    <n v="737811"/>
    <d v="2014-08-02T00:00:00"/>
    <d v="1899-12-30T15:07:15"/>
    <s v="Rejected"/>
    <s v="Male"/>
    <s v="Operations Department"/>
    <s v="c5"/>
    <x v="822"/>
    <x v="1"/>
  </r>
  <r>
    <n v="428159"/>
    <d v="2014-08-02T00:00:00"/>
    <d v="1899-12-30T12:05:30"/>
    <s v="Rejected"/>
    <s v="Male"/>
    <s v="Operations Department"/>
    <s v="c5"/>
    <x v="823"/>
    <x v="1"/>
  </r>
  <r>
    <n v="222227"/>
    <d v="2014-08-03T00:00:00"/>
    <d v="1899-12-30T14:38:05"/>
    <s v="Rejected"/>
    <s v="Male"/>
    <s v="Human Resource Department"/>
    <s v="i5"/>
    <x v="824"/>
    <x v="1"/>
  </r>
  <r>
    <n v="859431"/>
    <d v="2014-08-03T00:00:00"/>
    <d v="1899-12-30T14:40:18"/>
    <s v="Hired"/>
    <s v="Male"/>
    <s v="Human Resource Department"/>
    <s v="i5"/>
    <x v="825"/>
    <x v="0"/>
  </r>
  <r>
    <n v="355775"/>
    <d v="2014-08-03T00:00:00"/>
    <d v="1899-12-30T03:11:14"/>
    <s v="Rejected"/>
    <s v="Male"/>
    <s v="Service Department"/>
    <s v="i6"/>
    <x v="826"/>
    <x v="1"/>
  </r>
  <r>
    <n v="643873"/>
    <d v="2014-08-03T00:00:00"/>
    <d v="1899-12-30T13:22:31"/>
    <s v="Rejected"/>
    <s v="Male"/>
    <s v="Operations Department"/>
    <s v="i1"/>
    <x v="827"/>
    <x v="1"/>
  </r>
  <r>
    <n v="74526"/>
    <d v="2014-08-04T00:00:00"/>
    <d v="1899-12-30T12:46:30"/>
    <s v="Rejected"/>
    <s v="Male"/>
    <s v="Service Department"/>
    <s v="c5"/>
    <x v="828"/>
    <x v="1"/>
  </r>
  <r>
    <n v="502266"/>
    <d v="2014-08-04T00:00:00"/>
    <d v="1899-12-30T15:55:37"/>
    <s v="Rejected"/>
    <s v="Male"/>
    <s v="Service Department"/>
    <s v="c5"/>
    <x v="829"/>
    <x v="1"/>
  </r>
  <r>
    <n v="113068"/>
    <d v="2014-08-04T00:00:00"/>
    <d v="1899-12-30T18:00:30"/>
    <s v="Rejected"/>
    <s v="Male"/>
    <s v="Operations Department"/>
    <s v="c9"/>
    <x v="830"/>
    <x v="1"/>
  </r>
  <r>
    <n v="920916"/>
    <d v="2014-08-04T00:00:00"/>
    <d v="1899-12-30T11:00:13"/>
    <s v="Rejected"/>
    <s v="Male"/>
    <s v="Operations Department"/>
    <s v="i5"/>
    <x v="831"/>
    <x v="1"/>
  </r>
  <r>
    <n v="196095"/>
    <d v="2014-08-04T00:00:00"/>
    <d v="1899-12-30T11:38:04"/>
    <s v="Rejected"/>
    <s v="Male"/>
    <s v="Service Department"/>
    <s v="i5"/>
    <x v="832"/>
    <x v="1"/>
  </r>
  <r>
    <n v="265207"/>
    <d v="2014-08-04T00:00:00"/>
    <d v="1899-12-30T11:39:58"/>
    <s v="Hired"/>
    <s v="Male"/>
    <s v="Service Department"/>
    <s v="i5"/>
    <x v="833"/>
    <x v="0"/>
  </r>
  <r>
    <n v="981459"/>
    <d v="2014-08-04T00:00:00"/>
    <d v="1899-12-30T10:56:18"/>
    <s v="Hired"/>
    <s v="Female"/>
    <s v="Operations Department"/>
    <s v="c9"/>
    <x v="834"/>
    <x v="0"/>
  </r>
  <r>
    <n v="926366"/>
    <d v="2014-08-04T00:00:00"/>
    <d v="1899-12-30T00:52:31"/>
    <s v="Hired"/>
    <s v="Don’t want to say"/>
    <s v="Service Department"/>
    <s v="b9"/>
    <x v="835"/>
    <x v="0"/>
  </r>
  <r>
    <n v="376300"/>
    <d v="2014-08-04T00:00:00"/>
    <d v="1899-12-30T00:54:05"/>
    <s v="Hired"/>
    <s v="Don’t want to say"/>
    <s v="Service Department"/>
    <s v="b9"/>
    <x v="836"/>
    <x v="0"/>
  </r>
  <r>
    <n v="61858"/>
    <d v="2014-08-04T00:00:00"/>
    <d v="1899-12-30T10:35:25"/>
    <s v="Rejected"/>
    <s v="Male"/>
    <s v="Human Resource Department"/>
    <s v="c-10"/>
    <x v="837"/>
    <x v="1"/>
  </r>
  <r>
    <n v="387990"/>
    <d v="2014-08-04T00:00:00"/>
    <d v="1899-12-30T13:22:45"/>
    <s v="Rejected"/>
    <s v="Male"/>
    <s v="Operations Department"/>
    <s v="i5"/>
    <x v="838"/>
    <x v="1"/>
  </r>
  <r>
    <n v="848218"/>
    <d v="2014-08-05T00:00:00"/>
    <d v="1899-12-30T16:04:41"/>
    <s v="Rejected"/>
    <s v="Male"/>
    <s v="Operations Department"/>
    <s v="c5"/>
    <x v="839"/>
    <x v="1"/>
  </r>
  <r>
    <n v="957708"/>
    <d v="2014-08-05T00:00:00"/>
    <d v="1899-12-30T16:06:28"/>
    <s v="Hired"/>
    <s v="Male"/>
    <s v="Operations Department"/>
    <s v="c5"/>
    <x v="840"/>
    <x v="0"/>
  </r>
  <r>
    <n v="473703"/>
    <d v="2014-08-08T00:00:00"/>
    <d v="1899-12-30T13:47:38"/>
    <s v="Rejected"/>
    <s v="Female"/>
    <s v="Operations Department"/>
    <s v="c5"/>
    <x v="841"/>
    <x v="1"/>
  </r>
  <r>
    <n v="334311"/>
    <d v="2014-08-08T00:00:00"/>
    <d v="1899-12-30T13:48:36"/>
    <s v="Hired"/>
    <s v="Female"/>
    <s v="Operations Department"/>
    <s v="c5"/>
    <x v="842"/>
    <x v="0"/>
  </r>
  <r>
    <n v="985395"/>
    <d v="2014-08-08T00:00:00"/>
    <d v="1899-12-30T13:47:59"/>
    <s v="Hired"/>
    <s v="Female"/>
    <s v="Operations Department"/>
    <s v="c5"/>
    <x v="843"/>
    <x v="0"/>
  </r>
  <r>
    <n v="852312"/>
    <d v="2014-08-05T00:00:00"/>
    <d v="1899-12-30T12:40:25"/>
    <s v="Rejected"/>
    <s v="Female"/>
    <s v="Production Department"/>
    <s v="i1"/>
    <x v="844"/>
    <x v="1"/>
  </r>
  <r>
    <n v="648933"/>
    <d v="2014-08-05T00:00:00"/>
    <d v="1899-12-30T12:41:49"/>
    <s v="Rejected"/>
    <s v="Male"/>
    <s v="Production Department"/>
    <s v="i1"/>
    <x v="845"/>
    <x v="1"/>
  </r>
  <r>
    <n v="806092"/>
    <d v="2014-08-05T00:00:00"/>
    <d v="1899-12-30T12:42:59"/>
    <s v="Rejected"/>
    <s v="Male"/>
    <s v="Production Department"/>
    <s v="i1"/>
    <x v="846"/>
    <x v="1"/>
  </r>
  <r>
    <n v="323482"/>
    <d v="2014-08-09T00:00:00"/>
    <d v="1899-12-30T10:20:59"/>
    <s v="Rejected"/>
    <s v="Female"/>
    <s v="Production Department"/>
    <s v="i1"/>
    <x v="847"/>
    <x v="1"/>
  </r>
  <r>
    <n v="36010"/>
    <d v="2014-08-05T00:00:00"/>
    <d v="1899-12-30T10:28:03"/>
    <s v="Rejected"/>
    <s v="Male"/>
    <s v="Sales Department"/>
    <s v="c9"/>
    <x v="848"/>
    <x v="1"/>
  </r>
  <r>
    <n v="980616"/>
    <d v="2014-08-05T00:00:00"/>
    <d v="1899-12-30T10:30:31"/>
    <s v="Hired"/>
    <s v="Female"/>
    <s v="Sales Department"/>
    <s v="c9"/>
    <x v="849"/>
    <x v="0"/>
  </r>
  <r>
    <n v="415817"/>
    <d v="2014-08-05T00:00:00"/>
    <d v="1899-12-30T10:31:06"/>
    <s v="Hired"/>
    <s v="Male"/>
    <s v="Sales Department"/>
    <s v="c9"/>
    <x v="850"/>
    <x v="0"/>
  </r>
  <r>
    <n v="544139"/>
    <d v="2014-08-05T00:00:00"/>
    <d v="1899-12-30T18:39:53"/>
    <s v="Hired"/>
    <s v="Male"/>
    <s v="Service Department"/>
    <s v="c-10"/>
    <x v="851"/>
    <x v="0"/>
  </r>
  <r>
    <n v="291521"/>
    <d v="2014-08-06T00:00:00"/>
    <d v="1899-12-30T13:31:04"/>
    <s v="Hired"/>
    <s v="Female"/>
    <s v="Service Department"/>
    <s v="c5"/>
    <x v="852"/>
    <x v="0"/>
  </r>
  <r>
    <n v="502872"/>
    <d v="2014-08-06T00:00:00"/>
    <d v="1899-12-30T13:32:07"/>
    <s v="Rejected"/>
    <s v="Female"/>
    <s v="Service Department"/>
    <s v="c5"/>
    <x v="853"/>
    <x v="1"/>
  </r>
  <r>
    <n v="137196"/>
    <d v="2014-08-06T00:00:00"/>
    <d v="1899-12-30T13:33:41"/>
    <s v="Hired"/>
    <s v="Male"/>
    <s v="Service Department"/>
    <s v="c5"/>
    <x v="854"/>
    <x v="0"/>
  </r>
  <r>
    <n v="970328"/>
    <d v="2014-08-06T00:00:00"/>
    <d v="1899-12-30T16:35:40"/>
    <s v="Rejected"/>
    <s v="Male"/>
    <s v="Sales Department"/>
    <s v="b9"/>
    <x v="855"/>
    <x v="1"/>
  </r>
  <r>
    <n v="827610"/>
    <d v="2014-08-06T00:00:00"/>
    <d v="1899-12-30T08:25:29"/>
    <s v="Rejected"/>
    <s v="Male"/>
    <s v="Operations Department"/>
    <s v="i7"/>
    <x v="856"/>
    <x v="1"/>
  </r>
  <r>
    <n v="22030"/>
    <d v="2014-08-06T00:00:00"/>
    <d v="1899-12-30T14:35:17"/>
    <s v="Rejected"/>
    <s v="Male"/>
    <s v="Operations Department"/>
    <s v="c-10"/>
    <x v="857"/>
    <x v="1"/>
  </r>
  <r>
    <n v="525625"/>
    <d v="2014-08-06T00:00:00"/>
    <d v="1899-12-30T13:02:28"/>
    <s v="Rejected"/>
    <s v="Male"/>
    <s v="Service Department"/>
    <s v="i5"/>
    <x v="858"/>
    <x v="1"/>
  </r>
  <r>
    <n v="418457"/>
    <d v="2014-08-06T00:00:00"/>
    <d v="1899-12-30T13:03:16"/>
    <s v="Rejected"/>
    <s v="Male"/>
    <s v="Service Department"/>
    <s v="i5"/>
    <x v="859"/>
    <x v="1"/>
  </r>
  <r>
    <n v="894684"/>
    <d v="2014-08-14T00:00:00"/>
    <d v="1899-12-30T17:07:13"/>
    <s v="Rejected"/>
    <s v="Male"/>
    <s v="Service Department"/>
    <s v="i7"/>
    <x v="860"/>
    <x v="1"/>
  </r>
  <r>
    <n v="606532"/>
    <d v="2014-08-14T00:00:00"/>
    <d v="1899-12-30T17:10:32"/>
    <s v="Rejected"/>
    <s v="Male"/>
    <s v="Service Department"/>
    <s v="i7"/>
    <x v="861"/>
    <x v="1"/>
  </r>
  <r>
    <n v="498759"/>
    <d v="2014-08-06T00:00:00"/>
    <d v="1899-12-30T16:27:28"/>
    <s v="Hired"/>
    <s v="Male"/>
    <s v="Operations Department"/>
    <s v="i6"/>
    <x v="862"/>
    <x v="0"/>
  </r>
  <r>
    <n v="530573"/>
    <d v="2014-08-06T00:00:00"/>
    <d v="1899-12-30T16:29:05"/>
    <s v="Rejected"/>
    <s v="Female"/>
    <s v="Operations Department"/>
    <s v="i6"/>
    <x v="863"/>
    <x v="1"/>
  </r>
  <r>
    <n v="214744"/>
    <d v="2014-08-06T00:00:00"/>
    <d v="1899-12-30T16:29:47"/>
    <s v="Rejected"/>
    <s v="Male"/>
    <s v="Operations Department"/>
    <s v="i6"/>
    <x v="864"/>
    <x v="1"/>
  </r>
  <r>
    <n v="803545"/>
    <d v="2014-08-06T00:00:00"/>
    <d v="1899-12-30T16:30:34"/>
    <s v="Rejected"/>
    <s v="Female"/>
    <s v="Operations Department"/>
    <s v="i6"/>
    <x v="865"/>
    <x v="1"/>
  </r>
  <r>
    <n v="859427"/>
    <d v="2014-08-07T00:00:00"/>
    <d v="1899-12-30T10:44:31"/>
    <s v="Rejected"/>
    <s v="Male"/>
    <s v="Service Department"/>
    <s v="c9"/>
    <x v="866"/>
    <x v="1"/>
  </r>
  <r>
    <n v="253992"/>
    <d v="2014-08-07T00:00:00"/>
    <d v="1899-12-30T16:30:39"/>
    <s v="Rejected"/>
    <s v="Male"/>
    <s v="Operations Department"/>
    <s v="c-10"/>
    <x v="867"/>
    <x v="1"/>
  </r>
  <r>
    <n v="861510"/>
    <d v="2014-08-07T00:00:00"/>
    <d v="1899-12-30T17:17:21"/>
    <s v="Rejected"/>
    <s v="Male"/>
    <s v="Operations Department"/>
    <s v="c8"/>
    <x v="868"/>
    <x v="1"/>
  </r>
  <r>
    <n v="508669"/>
    <d v="2014-08-07T00:00:00"/>
    <d v="1899-12-30T15:05:25"/>
    <s v="Rejected"/>
    <s v="Male"/>
    <s v="Operations Department"/>
    <s v="i6"/>
    <x v="869"/>
    <x v="1"/>
  </r>
  <r>
    <n v="331722"/>
    <d v="2014-08-07T00:00:00"/>
    <d v="1899-12-30T15:06:15"/>
    <s v="Rejected"/>
    <s v="Male"/>
    <s v="Operations Department"/>
    <s v="i6"/>
    <x v="870"/>
    <x v="1"/>
  </r>
  <r>
    <n v="656138"/>
    <d v="2014-08-07T00:00:00"/>
    <d v="1899-12-30T15:10:13"/>
    <s v="Rejected"/>
    <s v="Male"/>
    <s v="Operations Department"/>
    <s v="i6"/>
    <x v="871"/>
    <x v="1"/>
  </r>
  <r>
    <n v="758778"/>
    <d v="2014-08-07T00:00:00"/>
    <d v="1899-12-30T15:13:40"/>
    <s v="Rejected"/>
    <s v="Female"/>
    <s v="Operations Department"/>
    <s v="i6"/>
    <x v="872"/>
    <x v="1"/>
  </r>
  <r>
    <n v="452135"/>
    <d v="2014-08-07T00:00:00"/>
    <d v="1899-12-30T17:20:20"/>
    <s v="Rejected"/>
    <s v="Male"/>
    <s v="Service Department"/>
    <s v="c9"/>
    <x v="873"/>
    <x v="1"/>
  </r>
  <r>
    <n v="447963"/>
    <d v="2014-08-07T00:00:00"/>
    <d v="1899-12-30T17:22:09"/>
    <s v="Hired"/>
    <s v="Male"/>
    <s v="Service Department"/>
    <s v="c9"/>
    <x v="874"/>
    <x v="0"/>
  </r>
  <r>
    <n v="650704"/>
    <d v="2014-08-11T00:00:00"/>
    <d v="1899-12-30T09:18:59"/>
    <s v="Rejected"/>
    <s v="Male"/>
    <s v="Service Department"/>
    <s v="i7"/>
    <x v="763"/>
    <x v="1"/>
  </r>
  <r>
    <n v="657642"/>
    <d v="2014-08-11T00:00:00"/>
    <d v="1899-12-30T09:20:15"/>
    <s v="Rejected"/>
    <s v="Male"/>
    <s v="Service Department"/>
    <s v="i7"/>
    <x v="875"/>
    <x v="1"/>
  </r>
  <r>
    <n v="317248"/>
    <d v="2014-08-07T00:00:00"/>
    <d v="1899-12-30T21:38:15"/>
    <s v="Rejected"/>
    <s v="Male"/>
    <s v="Operations Department"/>
    <s v="c9"/>
    <x v="876"/>
    <x v="1"/>
  </r>
  <r>
    <n v="620938"/>
    <d v="2014-08-07T00:00:00"/>
    <d v="1899-12-30T13:24:24"/>
    <s v="Rejected"/>
    <s v="Male"/>
    <s v="Production Department"/>
    <s v="c-10"/>
    <x v="877"/>
    <x v="1"/>
  </r>
  <r>
    <n v="302732"/>
    <d v="2014-08-07T00:00:00"/>
    <d v="1899-12-30T13:25:27"/>
    <s v="Hired"/>
    <s v="Male"/>
    <s v="Production Department"/>
    <s v="c-10"/>
    <x v="878"/>
    <x v="0"/>
  </r>
  <r>
    <n v="868416"/>
    <d v="2014-08-16T00:00:00"/>
    <d v="1899-12-30T12:12:35"/>
    <s v="Rejected"/>
    <s v="Male"/>
    <s v="Service Department"/>
    <s v="c9"/>
    <x v="879"/>
    <x v="1"/>
  </r>
  <r>
    <n v="528664"/>
    <d v="2014-08-16T00:00:00"/>
    <d v="1899-12-30T12:13:16"/>
    <s v="Hired"/>
    <s v="Male"/>
    <s v="Service Department"/>
    <s v="c9"/>
    <x v="880"/>
    <x v="0"/>
  </r>
  <r>
    <n v="448896"/>
    <d v="2014-08-08T00:00:00"/>
    <d v="1899-12-30T10:23:30"/>
    <s v="Rejected"/>
    <s v="Female"/>
    <s v="Operations Department"/>
    <s v="c5"/>
    <x v="881"/>
    <x v="1"/>
  </r>
  <r>
    <n v="31391"/>
    <d v="2014-08-08T00:00:00"/>
    <d v="1899-12-30T22:30:23"/>
    <s v="Rejected"/>
    <s v="Male"/>
    <s v="Sales Department"/>
    <s v="c9"/>
    <x v="882"/>
    <x v="1"/>
  </r>
  <r>
    <n v="223105"/>
    <d v="2014-08-08T00:00:00"/>
    <d v="1899-12-30T22:31:39"/>
    <s v="Rejected"/>
    <s v="Female"/>
    <s v="Sales Department"/>
    <s v="c9"/>
    <x v="883"/>
    <x v="1"/>
  </r>
  <r>
    <n v="464586"/>
    <d v="2014-08-08T00:00:00"/>
    <d v="1899-12-30T13:08:29"/>
    <s v="Rejected"/>
    <s v="Male"/>
    <s v="Marketing Department"/>
    <s v="c-10"/>
    <x v="884"/>
    <x v="1"/>
  </r>
  <r>
    <n v="182749"/>
    <d v="2014-08-08T00:00:00"/>
    <d v="1899-12-30T11:33:03"/>
    <s v="Rejected"/>
    <s v="Male"/>
    <s v="Service Department"/>
    <s v="c5"/>
    <x v="885"/>
    <x v="1"/>
  </r>
  <r>
    <n v="778617"/>
    <d v="2014-08-08T00:00:00"/>
    <d v="1899-12-30T11:34:17"/>
    <s v="Hired"/>
    <s v="Female"/>
    <s v="Service Department"/>
    <s v="c5"/>
    <x v="886"/>
    <x v="0"/>
  </r>
  <r>
    <n v="283695"/>
    <d v="2014-08-08T00:00:00"/>
    <d v="1899-12-30T21:55:27"/>
    <s v="Rejected"/>
    <s v="Male"/>
    <s v="Service Department"/>
    <s v="c5"/>
    <x v="887"/>
    <x v="1"/>
  </r>
  <r>
    <n v="657610"/>
    <d v="2014-08-08T00:00:00"/>
    <d v="1899-12-30T07:48:07"/>
    <s v="Hired"/>
    <s v="Female"/>
    <s v="Service Department"/>
    <s v="c5"/>
    <x v="888"/>
    <x v="0"/>
  </r>
  <r>
    <n v="785816"/>
    <d v="2014-08-08T00:00:00"/>
    <d v="1899-12-30T15:26:56"/>
    <s v="Rejected"/>
    <s v="Male"/>
    <s v="Sales Department"/>
    <s v="i7"/>
    <x v="889"/>
    <x v="1"/>
  </r>
  <r>
    <n v="814813"/>
    <d v="2014-08-08T00:00:00"/>
    <d v="1899-12-30T15:29:04"/>
    <s v="Hired"/>
    <s v="Female"/>
    <s v="Sales Department"/>
    <s v="i7"/>
    <x v="890"/>
    <x v="0"/>
  </r>
  <r>
    <n v="624094"/>
    <d v="2014-08-09T00:00:00"/>
    <d v="1899-12-30T11:37:36"/>
    <s v="Rejected"/>
    <s v="Male"/>
    <s v="Production Department"/>
    <s v="i7"/>
    <x v="891"/>
    <x v="1"/>
  </r>
  <r>
    <n v="964284"/>
    <d v="2014-08-10T00:00:00"/>
    <d v="1899-12-30T05:46:42"/>
    <s v="Rejected"/>
    <s v="Male"/>
    <s v="Service Department"/>
    <s v="i5"/>
    <x v="892"/>
    <x v="1"/>
  </r>
  <r>
    <n v="575159"/>
    <d v="2014-08-10T00:00:00"/>
    <d v="1899-12-30T09:02:18"/>
    <s v="Rejected"/>
    <s v="Male"/>
    <s v="Service Department"/>
    <s v="c-10"/>
    <x v="893"/>
    <x v="1"/>
  </r>
  <r>
    <n v="305745"/>
    <d v="2014-08-10T00:00:00"/>
    <d v="1899-12-30T09:03:27"/>
    <s v="Rejected"/>
    <s v="Male"/>
    <s v="Service Department"/>
    <s v="c-10"/>
    <x v="894"/>
    <x v="1"/>
  </r>
  <r>
    <n v="362804"/>
    <d v="2014-08-11T00:00:00"/>
    <d v="1899-12-30T22:14:09"/>
    <s v="Rejected"/>
    <s v="Male"/>
    <s v="Service Department"/>
    <s v="i7"/>
    <x v="895"/>
    <x v="1"/>
  </r>
  <r>
    <n v="720610"/>
    <d v="2014-08-11T00:00:00"/>
    <d v="1899-12-30T22:15:23"/>
    <s v="Rejected"/>
    <s v="Male"/>
    <s v="Service Department"/>
    <s v="i7"/>
    <x v="896"/>
    <x v="1"/>
  </r>
  <r>
    <n v="559485"/>
    <d v="2014-08-11T00:00:00"/>
    <d v="1899-12-30T20:50:44"/>
    <s v="Hired"/>
    <s v="Male"/>
    <s v="Operations Department"/>
    <s v="i6"/>
    <x v="897"/>
    <x v="0"/>
  </r>
  <r>
    <n v="238863"/>
    <d v="2014-08-11T00:00:00"/>
    <d v="1899-12-30T17:39:47"/>
    <s v="Hired"/>
    <s v="Male"/>
    <s v="Operations Department"/>
    <s v="b9"/>
    <x v="898"/>
    <x v="0"/>
  </r>
  <r>
    <n v="995634"/>
    <d v="2014-08-11T00:00:00"/>
    <d v="1899-12-30T17:41:13"/>
    <s v="Hired"/>
    <s v="Male"/>
    <s v="Operations Department"/>
    <s v="b9"/>
    <x v="899"/>
    <x v="0"/>
  </r>
  <r>
    <n v="598603"/>
    <d v="2014-08-11T00:00:00"/>
    <d v="1899-12-30T21:28:19"/>
    <s v="Hired"/>
    <s v="Female"/>
    <s v="Sales Department"/>
    <s v="c5"/>
    <x v="900"/>
    <x v="0"/>
  </r>
  <r>
    <n v="337737"/>
    <d v="2014-08-11T00:00:00"/>
    <d v="1899-12-30T13:38:43"/>
    <s v="Rejected"/>
    <s v="Male"/>
    <s v="Marketing Department"/>
    <s v="c9"/>
    <x v="901"/>
    <x v="1"/>
  </r>
  <r>
    <n v="323081"/>
    <d v="2014-08-11T00:00:00"/>
    <d v="1899-12-30T17:31:04"/>
    <s v="Rejected"/>
    <s v="Female"/>
    <s v="Sales Department"/>
    <s v="i6"/>
    <x v="902"/>
    <x v="1"/>
  </r>
  <r>
    <n v="486709"/>
    <d v="2014-08-11T00:00:00"/>
    <d v="1899-12-30T17:31:30"/>
    <s v="Hired"/>
    <s v="Male"/>
    <s v="Sales Department"/>
    <s v="i6"/>
    <x v="903"/>
    <x v="0"/>
  </r>
  <r>
    <n v="483281"/>
    <d v="2014-08-11T00:00:00"/>
    <d v="1899-12-30T17:31:59"/>
    <s v="Hired"/>
    <s v="Female"/>
    <s v="Sales Department"/>
    <s v="i6"/>
    <x v="904"/>
    <x v="0"/>
  </r>
  <r>
    <n v="351740"/>
    <d v="2014-08-11T00:00:00"/>
    <d v="1899-12-30T17:32:29"/>
    <s v="Rejected"/>
    <s v="Female"/>
    <s v="Sales Department"/>
    <s v="i6"/>
    <x v="905"/>
    <x v="1"/>
  </r>
  <r>
    <n v="354090"/>
    <d v="2014-08-11T00:00:00"/>
    <d v="1899-12-30T08:04:10"/>
    <s v="Rejected"/>
    <s v="Male"/>
    <s v="Operations Department"/>
    <s v="b9"/>
    <x v="906"/>
    <x v="1"/>
  </r>
  <r>
    <n v="408891"/>
    <d v="2014-08-22T00:00:00"/>
    <d v="1899-12-30T10:18:36"/>
    <s v="Rejected"/>
    <s v="Male"/>
    <s v="Purchase Department"/>
    <s v="c-10"/>
    <x v="907"/>
    <x v="1"/>
  </r>
  <r>
    <n v="564995"/>
    <d v="2014-08-22T00:00:00"/>
    <d v="1899-12-30T10:19:09"/>
    <s v="Hired"/>
    <s v="Don’t want to say"/>
    <s v="Purchase Department"/>
    <s v="c-10"/>
    <x v="908"/>
    <x v="0"/>
  </r>
  <r>
    <n v="59076"/>
    <d v="2014-08-11T00:00:00"/>
    <d v="1899-12-30T08:37:33"/>
    <s v="Rejected"/>
    <s v="Female"/>
    <s v="Service Department"/>
    <s v="i7"/>
    <x v="909"/>
    <x v="1"/>
  </r>
  <r>
    <n v="640999"/>
    <d v="2014-08-11T00:00:00"/>
    <d v="1899-12-30T10:45:49"/>
    <s v="Rejected"/>
    <s v="Male"/>
    <s v="Operations Department"/>
    <s v="c8"/>
    <x v="910"/>
    <x v="1"/>
  </r>
  <r>
    <n v="929955"/>
    <d v="2014-08-11T00:00:00"/>
    <d v="1899-12-30T19:26:18"/>
    <s v="Rejected"/>
    <s v="Male"/>
    <s v="Service Department"/>
    <s v="c9"/>
    <x v="911"/>
    <x v="1"/>
  </r>
  <r>
    <n v="771329"/>
    <d v="2014-08-11T00:00:00"/>
    <d v="1899-12-30T14:32:27"/>
    <s v="Rejected"/>
    <s v="Female"/>
    <s v="Sales Department"/>
    <s v="b9"/>
    <x v="912"/>
    <x v="1"/>
  </r>
  <r>
    <n v="723807"/>
    <d v="2014-08-11T00:00:00"/>
    <d v="1899-12-30T14:33:03"/>
    <s v="Hired"/>
    <s v="Female"/>
    <s v="Sales Department"/>
    <s v="b9"/>
    <x v="913"/>
    <x v="0"/>
  </r>
  <r>
    <n v="543895"/>
    <d v="2014-08-11T00:00:00"/>
    <d v="1899-12-30T02:59:08"/>
    <s v="Rejected"/>
    <s v="Male"/>
    <s v="Marketing Department"/>
    <s v="c9"/>
    <x v="914"/>
    <x v="1"/>
  </r>
  <r>
    <n v="83215"/>
    <d v="2014-08-12T00:00:00"/>
    <d v="1899-12-30T18:44:59"/>
    <s v="Hired"/>
    <s v="Female"/>
    <s v="Service Department"/>
    <s v="i6"/>
    <x v="915"/>
    <x v="0"/>
  </r>
  <r>
    <n v="105862"/>
    <d v="2014-08-12T00:00:00"/>
    <d v="1899-12-30T18:45:55"/>
    <s v="Hired"/>
    <s v="Female"/>
    <s v="Service Department"/>
    <s v="i6"/>
    <x v="916"/>
    <x v="0"/>
  </r>
  <r>
    <n v="647810"/>
    <d v="2014-08-12T00:00:00"/>
    <d v="1899-12-30T11:04:01"/>
    <s v="Hired"/>
    <s v="Male"/>
    <s v="Operations Department"/>
    <s v="i5"/>
    <x v="917"/>
    <x v="0"/>
  </r>
  <r>
    <n v="728165"/>
    <d v="2014-08-12T00:00:00"/>
    <d v="1899-12-30T11:06:29"/>
    <s v="Rejected"/>
    <s v="Male"/>
    <s v="Operations Department"/>
    <s v="i5"/>
    <x v="918"/>
    <x v="1"/>
  </r>
  <r>
    <n v="637125"/>
    <d v="2014-08-12T00:00:00"/>
    <d v="1899-12-30T10:58:45"/>
    <s v="Hired"/>
    <s v="Don’t want to say"/>
    <s v="Operations Department"/>
    <s v="i5"/>
    <x v="919"/>
    <x v="0"/>
  </r>
  <r>
    <n v="580033"/>
    <d v="2014-08-12T00:00:00"/>
    <d v="1899-12-30T19:54:27"/>
    <s v="Rejected"/>
    <s v="Female"/>
    <s v="Operations Department"/>
    <s v="i5"/>
    <x v="920"/>
    <x v="1"/>
  </r>
  <r>
    <n v="548514"/>
    <d v="2014-08-12T00:00:00"/>
    <d v="1899-12-30T13:50:22"/>
    <s v="Rejected"/>
    <s v="Male"/>
    <s v="Operations Department"/>
    <s v="c5"/>
    <x v="23"/>
    <x v="1"/>
  </r>
  <r>
    <n v="910154"/>
    <d v="2014-08-12T00:00:00"/>
    <d v="1899-12-30T13:52:37"/>
    <s v="Hired"/>
    <s v="Male"/>
    <s v="Operations Department"/>
    <s v="c5"/>
    <x v="921"/>
    <x v="0"/>
  </r>
  <r>
    <n v="685918"/>
    <d v="2014-08-12T00:00:00"/>
    <d v="1899-12-30T13:00:23"/>
    <s v="Rejected"/>
    <s v="Male"/>
    <s v="Sales Department"/>
    <s v="c-10"/>
    <x v="922"/>
    <x v="1"/>
  </r>
  <r>
    <n v="511350"/>
    <d v="2014-08-12T00:00:00"/>
    <d v="1899-12-30T13:04:58"/>
    <s v="Rejected"/>
    <s v="Male"/>
    <s v="Sales Department"/>
    <s v="c-10"/>
    <x v="923"/>
    <x v="1"/>
  </r>
  <r>
    <n v="696740"/>
    <d v="2014-08-12T00:00:00"/>
    <d v="1899-12-30T08:24:41"/>
    <s v="Rejected"/>
    <s v="Male"/>
    <s v="Operations Department"/>
    <s v="i1"/>
    <x v="924"/>
    <x v="1"/>
  </r>
  <r>
    <n v="28035"/>
    <d v="2014-08-12T00:00:00"/>
    <d v="1899-12-30T08:25:54"/>
    <s v="Rejected"/>
    <s v="Male"/>
    <s v="Operations Department"/>
    <s v="i1"/>
    <x v="925"/>
    <x v="1"/>
  </r>
  <r>
    <n v="327902"/>
    <d v="2014-08-12T00:00:00"/>
    <d v="1899-12-30T08:26:18"/>
    <s v="Hired"/>
    <s v="Male"/>
    <s v="Operations Department"/>
    <s v="i1"/>
    <x v="926"/>
    <x v="0"/>
  </r>
  <r>
    <n v="932562"/>
    <d v="2014-08-13T00:00:00"/>
    <d v="1899-12-30T09:23:37"/>
    <s v="Rejected"/>
    <s v="Male"/>
    <s v="Marketing Department"/>
    <s v="c5"/>
    <x v="927"/>
    <x v="1"/>
  </r>
  <r>
    <n v="352807"/>
    <d v="2014-08-13T00:00:00"/>
    <d v="1899-12-30T09:26:40"/>
    <s v="Hired"/>
    <s v="Female"/>
    <s v="Marketing Department"/>
    <s v="c5"/>
    <x v="928"/>
    <x v="0"/>
  </r>
  <r>
    <n v="844224"/>
    <d v="2014-08-13T00:00:00"/>
    <d v="1899-12-30T09:27:35"/>
    <s v="Hired"/>
    <s v="Female"/>
    <s v="Marketing Department"/>
    <s v="c5"/>
    <x v="929"/>
    <x v="0"/>
  </r>
  <r>
    <n v="636625"/>
    <d v="2014-08-13T00:00:00"/>
    <d v="1899-12-30T10:11:06"/>
    <s v="Rejected"/>
    <s v="Male"/>
    <s v="Sales Department"/>
    <s v="c9"/>
    <x v="930"/>
    <x v="1"/>
  </r>
  <r>
    <n v="827221"/>
    <d v="2014-08-13T00:00:00"/>
    <d v="1899-12-30T15:55:32"/>
    <s v="Rejected"/>
    <s v="Male"/>
    <s v="Operations Department"/>
    <s v="i7"/>
    <x v="931"/>
    <x v="1"/>
  </r>
  <r>
    <n v="426386"/>
    <d v="2014-08-13T00:00:00"/>
    <d v="1899-12-30T15:56:32"/>
    <s v="Rejected"/>
    <s v="Male"/>
    <s v="Operations Department"/>
    <s v="i7"/>
    <x v="932"/>
    <x v="1"/>
  </r>
  <r>
    <n v="742832"/>
    <d v="2014-08-13T00:00:00"/>
    <d v="1899-12-30T03:28:14"/>
    <s v="Rejected"/>
    <s v="Male"/>
    <s v="Marketing Department"/>
    <s v="i5"/>
    <x v="933"/>
    <x v="1"/>
  </r>
  <r>
    <n v="43025"/>
    <d v="2014-08-13T00:00:00"/>
    <d v="1899-12-30T08:40:41"/>
    <s v="Rejected"/>
    <s v="Male"/>
    <s v="Operations Department"/>
    <s v="c9"/>
    <x v="934"/>
    <x v="1"/>
  </r>
  <r>
    <n v="780287"/>
    <d v="2014-08-13T00:00:00"/>
    <d v="1899-12-30T08:44:24"/>
    <s v="Hired"/>
    <s v="Male"/>
    <s v="Operations Department"/>
    <s v="c9"/>
    <x v="935"/>
    <x v="0"/>
  </r>
  <r>
    <n v="834168"/>
    <d v="2014-08-13T00:00:00"/>
    <d v="1899-12-30T18:15:16"/>
    <s v="Rejected"/>
    <s v="Male"/>
    <s v="Operations Department"/>
    <s v="c8"/>
    <x v="936"/>
    <x v="1"/>
  </r>
  <r>
    <n v="652444"/>
    <d v="2014-08-13T00:00:00"/>
    <d v="1899-12-30T18:15:36"/>
    <s v="Hired"/>
    <s v="Male"/>
    <s v="Operations Department"/>
    <s v="c8"/>
    <x v="937"/>
    <x v="0"/>
  </r>
  <r>
    <n v="843575"/>
    <d v="2014-08-13T00:00:00"/>
    <d v="1899-12-30T23:56:18"/>
    <s v="Rejected"/>
    <s v="Male"/>
    <s v="Operations Department"/>
    <s v="i6"/>
    <x v="938"/>
    <x v="1"/>
  </r>
  <r>
    <n v="603558"/>
    <d v="2014-08-13T00:00:00"/>
    <d v="1899-12-30T23:57:17"/>
    <s v="Rejected"/>
    <s v="Male"/>
    <s v="Operations Department"/>
    <s v="i6"/>
    <x v="939"/>
    <x v="1"/>
  </r>
  <r>
    <n v="248415"/>
    <d v="2014-08-14T00:00:00"/>
    <d v="1899-12-30T16:10:12"/>
    <s v="Hired"/>
    <s v="Female"/>
    <s v="Operations Department"/>
    <s v="b9"/>
    <x v="940"/>
    <x v="0"/>
  </r>
  <r>
    <n v="502642"/>
    <d v="2014-08-14T00:00:00"/>
    <d v="1899-12-30T14:31:19"/>
    <s v="Rejected"/>
    <s v="Male"/>
    <s v="Operations Department"/>
    <s v="c9"/>
    <x v="941"/>
    <x v="1"/>
  </r>
  <r>
    <n v="534747"/>
    <d v="2014-08-14T00:00:00"/>
    <d v="1899-12-30T16:04:28"/>
    <s v="Rejected"/>
    <s v="Don’t want to say"/>
    <s v="Marketing Department"/>
    <s v="c9"/>
    <x v="942"/>
    <x v="1"/>
  </r>
  <r>
    <n v="162084"/>
    <d v="2014-08-14T00:00:00"/>
    <d v="1899-12-30T15:11:44"/>
    <s v="Rejected"/>
    <s v="Male"/>
    <s v="Service Department"/>
    <s v="c9"/>
    <x v="943"/>
    <x v="1"/>
  </r>
  <r>
    <n v="708014"/>
    <d v="2014-08-14T00:00:00"/>
    <d v="1899-12-30T14:28:49"/>
    <s v="Rejected"/>
    <s v="Male"/>
    <s v="Service Department"/>
    <s v="c9"/>
    <x v="944"/>
    <x v="1"/>
  </r>
  <r>
    <n v="336624"/>
    <d v="2014-08-15T00:00:00"/>
    <d v="1899-12-30T13:44:16"/>
    <s v="Hired"/>
    <s v="Female"/>
    <s v="Service Department"/>
    <s v="c5"/>
    <x v="945"/>
    <x v="0"/>
  </r>
  <r>
    <n v="743340"/>
    <d v="2014-08-15T00:00:00"/>
    <d v="1899-12-30T21:18:58"/>
    <s v="Rejected"/>
    <s v="Male"/>
    <s v="Operations Department"/>
    <s v="c9"/>
    <x v="946"/>
    <x v="1"/>
  </r>
  <r>
    <n v="55110"/>
    <d v="2014-08-15T00:00:00"/>
    <d v="1899-12-30T10:33:22"/>
    <s v="Rejected"/>
    <s v="Male"/>
    <s v="Operations Department"/>
    <s v="c-10"/>
    <x v="947"/>
    <x v="1"/>
  </r>
  <r>
    <n v="182166"/>
    <d v="2014-08-15T00:00:00"/>
    <d v="1899-12-30T10:35:42"/>
    <s v="Hired"/>
    <s v="Female"/>
    <s v="Operations Department"/>
    <s v="c-10"/>
    <x v="948"/>
    <x v="0"/>
  </r>
  <r>
    <n v="793194"/>
    <d v="2014-08-15T00:00:00"/>
    <d v="1899-12-30T10:36:47"/>
    <s v="Rejected"/>
    <s v="Female"/>
    <s v="Operations Department"/>
    <s v="c-10"/>
    <x v="949"/>
    <x v="1"/>
  </r>
  <r>
    <n v="983246"/>
    <d v="2014-08-16T00:00:00"/>
    <d v="1899-12-30T23:06:36"/>
    <s v="Rejected"/>
    <s v="Male"/>
    <s v="Production Department"/>
    <s v="c8"/>
    <x v="950"/>
    <x v="1"/>
  </r>
  <r>
    <n v="696923"/>
    <d v="2014-08-16T00:00:00"/>
    <d v="1899-12-30T06:53:41"/>
    <s v="Rejected"/>
    <s v="Male"/>
    <s v="Service Department"/>
    <s v="i7"/>
    <x v="951"/>
    <x v="1"/>
  </r>
  <r>
    <n v="64548"/>
    <d v="2014-08-16T00:00:00"/>
    <d v="1899-12-30T06:55:43"/>
    <s v="Rejected"/>
    <s v="Female"/>
    <s v="Service Department"/>
    <s v="i7"/>
    <x v="952"/>
    <x v="1"/>
  </r>
  <r>
    <n v="12277"/>
    <d v="2014-08-16T00:00:00"/>
    <d v="1899-12-30T06:55:08"/>
    <s v="Hired"/>
    <s v="Don’t want to say"/>
    <s v="Service Department"/>
    <s v="i7"/>
    <x v="953"/>
    <x v="0"/>
  </r>
  <r>
    <n v="896132"/>
    <d v="2014-08-16T00:00:00"/>
    <d v="1899-12-30T11:43:46"/>
    <s v="Rejected"/>
    <s v="Male"/>
    <s v="Service Department"/>
    <s v="c8"/>
    <x v="954"/>
    <x v="1"/>
  </r>
  <r>
    <n v="224587"/>
    <d v="2014-08-16T00:00:00"/>
    <d v="1899-12-30T14:27:57"/>
    <s v="Rejected"/>
    <s v="Male"/>
    <s v="Human Resource Department"/>
    <s v="i5"/>
    <x v="955"/>
    <x v="1"/>
  </r>
  <r>
    <n v="992900"/>
    <d v="2014-08-16T00:00:00"/>
    <d v="1899-12-30T01:19:11"/>
    <s v="Rejected"/>
    <s v="Male"/>
    <s v="Production Department"/>
    <s v="i1"/>
    <x v="956"/>
    <x v="1"/>
  </r>
  <r>
    <n v="475101"/>
    <d v="2014-08-16T00:00:00"/>
    <d v="1899-12-30T01:20:43"/>
    <s v="Hired"/>
    <s v="Male"/>
    <s v="Production Department"/>
    <s v="i1"/>
    <x v="957"/>
    <x v="0"/>
  </r>
  <r>
    <n v="914596"/>
    <d v="2014-08-17T00:00:00"/>
    <d v="1899-12-30T10:32:42"/>
    <s v="Hired"/>
    <s v="Female"/>
    <s v="Service Department"/>
    <s v="i6"/>
    <x v="958"/>
    <x v="0"/>
  </r>
  <r>
    <n v="16121"/>
    <d v="2014-08-17T00:00:00"/>
    <d v="1899-12-30T13:00:27"/>
    <s v="Rejected"/>
    <s v="Male"/>
    <s v="Service Department"/>
    <s v="c5"/>
    <x v="959"/>
    <x v="1"/>
  </r>
  <r>
    <n v="104642"/>
    <d v="2014-08-20T00:00:00"/>
    <d v="1899-12-30T08:09:10"/>
    <s v="Hired"/>
    <s v="Male"/>
    <s v="Operations Department"/>
    <s v="c5"/>
    <x v="960"/>
    <x v="0"/>
  </r>
  <r>
    <n v="188939"/>
    <d v="2014-08-17T00:00:00"/>
    <d v="1899-12-30T13:46:05"/>
    <s v="Rejected"/>
    <s v="Male"/>
    <s v="Operations Department"/>
    <s v="c8"/>
    <x v="961"/>
    <x v="1"/>
  </r>
  <r>
    <n v="82478"/>
    <d v="2014-08-17T00:00:00"/>
    <d v="1899-12-30T13:47:22"/>
    <s v="Hired"/>
    <s v="Male"/>
    <s v="Operations Department"/>
    <s v="c8"/>
    <x v="962"/>
    <x v="0"/>
  </r>
  <r>
    <n v="977943"/>
    <d v="2014-08-17T00:00:00"/>
    <d v="1899-12-30T09:42:33"/>
    <s v="Hired"/>
    <s v="Female"/>
    <s v="Service Department"/>
    <s v="c9"/>
    <x v="963"/>
    <x v="0"/>
  </r>
  <r>
    <n v="773874"/>
    <d v="2014-08-18T00:00:00"/>
    <d v="1899-12-30T02:09:03"/>
    <s v="Rejected"/>
    <s v="Male"/>
    <s v="Service Department"/>
    <s v="c-10"/>
    <x v="964"/>
    <x v="1"/>
  </r>
  <r>
    <n v="147215"/>
    <d v="2014-08-18T00:00:00"/>
    <d v="1899-12-30T11:08:44"/>
    <s v="Hired"/>
    <s v="Male"/>
    <s v="Operations Department"/>
    <s v="i6"/>
    <x v="965"/>
    <x v="0"/>
  </r>
  <r>
    <n v="578197"/>
    <d v="2014-08-18T00:00:00"/>
    <d v="1899-12-30T08:15:03"/>
    <s v="Hired"/>
    <s v="Male"/>
    <s v="Purchase Department"/>
    <s v="i7"/>
    <x v="966"/>
    <x v="0"/>
  </r>
  <r>
    <n v="795224"/>
    <d v="2014-08-18T00:00:00"/>
    <d v="1899-12-30T11:32:10"/>
    <s v="Rejected"/>
    <s v="Male"/>
    <s v="Operations Department"/>
    <s v="i7"/>
    <x v="967"/>
    <x v="1"/>
  </r>
  <r>
    <n v="738617"/>
    <d v="2014-08-18T00:00:00"/>
    <d v="1899-12-30T14:25:29"/>
    <s v="Rejected"/>
    <s v="Male"/>
    <s v="Sales Department"/>
    <s v="i5"/>
    <x v="968"/>
    <x v="1"/>
  </r>
  <r>
    <n v="594973"/>
    <d v="2014-08-18T00:00:00"/>
    <d v="1899-12-30T18:27:29"/>
    <s v="Rejected"/>
    <s v="Female"/>
    <s v="General Management"/>
    <s v="i7"/>
    <x v="969"/>
    <x v="1"/>
  </r>
  <r>
    <n v="513939"/>
    <d v="2014-08-18T00:00:00"/>
    <d v="1899-12-30T01:34:20"/>
    <s v="Hired"/>
    <s v="Male"/>
    <s v="Service Department"/>
    <s v="c5"/>
    <x v="970"/>
    <x v="0"/>
  </r>
  <r>
    <n v="696735"/>
    <d v="2014-08-19T00:00:00"/>
    <d v="1899-12-30T09:24:43"/>
    <s v="Rejected"/>
    <s v="Male"/>
    <s v="Service Department"/>
    <s v="c9"/>
    <x v="971"/>
    <x v="1"/>
  </r>
  <r>
    <n v="626743"/>
    <d v="2014-08-19T00:00:00"/>
    <d v="1899-12-30T12:44:57"/>
    <s v="Rejected"/>
    <s v="Male"/>
    <s v="Service Department"/>
    <s v="c5"/>
    <x v="972"/>
    <x v="1"/>
  </r>
  <r>
    <n v="661045"/>
    <d v="2014-08-19T00:00:00"/>
    <d v="1899-12-30T16:44:18"/>
    <s v="Hired"/>
    <s v="Male"/>
    <s v="Service Department"/>
    <s v="c9"/>
    <x v="973"/>
    <x v="0"/>
  </r>
  <r>
    <n v="327416"/>
    <d v="2014-08-19T00:00:00"/>
    <d v="1899-12-30T13:26:11"/>
    <s v="Rejected"/>
    <s v="Male"/>
    <s v="Operations Department"/>
    <s v="c5"/>
    <x v="974"/>
    <x v="1"/>
  </r>
  <r>
    <n v="698780"/>
    <d v="2014-08-19T00:00:00"/>
    <d v="1899-12-30T13:27:14"/>
    <s v="Rejected"/>
    <s v="Male"/>
    <s v="Operations Department"/>
    <s v="c5"/>
    <x v="975"/>
    <x v="1"/>
  </r>
  <r>
    <n v="419749"/>
    <d v="2014-08-19T00:00:00"/>
    <d v="1899-12-30T13:28:55"/>
    <s v="Hired"/>
    <s v="Don’t want to say"/>
    <s v="Operations Department"/>
    <s v="c5"/>
    <x v="976"/>
    <x v="0"/>
  </r>
  <r>
    <n v="265443"/>
    <d v="2014-08-19T00:00:00"/>
    <d v="1899-12-30T09:53:22"/>
    <s v="Rejected"/>
    <s v="Male"/>
    <s v="Service Department"/>
    <s v="b9"/>
    <x v="977"/>
    <x v="1"/>
  </r>
  <r>
    <n v="610243"/>
    <d v="2014-08-19T00:00:00"/>
    <d v="1899-12-30T16:36:55"/>
    <s v="Rejected"/>
    <s v="Male"/>
    <s v="Sales Department"/>
    <s v="i5"/>
    <x v="978"/>
    <x v="1"/>
  </r>
  <r>
    <n v="847311"/>
    <d v="2014-08-19T00:00:00"/>
    <d v="1899-12-30T16:39:11"/>
    <s v="Hired"/>
    <s v="Male"/>
    <s v="Sales Department"/>
    <s v="i5"/>
    <x v="979"/>
    <x v="0"/>
  </r>
  <r>
    <n v="262354"/>
    <d v="2014-08-19T00:00:00"/>
    <d v="1899-12-30T18:02:51"/>
    <s v="Rejected"/>
    <s v="Male"/>
    <s v="Service Department"/>
    <s v="b9"/>
    <x v="980"/>
    <x v="1"/>
  </r>
  <r>
    <n v="361579"/>
    <d v="2014-08-19T00:00:00"/>
    <d v="1899-12-30T18:07:49"/>
    <s v="Hired"/>
    <s v="Female"/>
    <s v="Service Department"/>
    <s v="b9"/>
    <x v="981"/>
    <x v="0"/>
  </r>
  <r>
    <n v="734607"/>
    <d v="2014-08-19T00:00:00"/>
    <d v="1899-12-30T18:09:27"/>
    <s v="Hired"/>
    <s v="Male"/>
    <s v="Service Department"/>
    <s v="b9"/>
    <x v="982"/>
    <x v="0"/>
  </r>
  <r>
    <n v="458373"/>
    <d v="2014-08-19T00:00:00"/>
    <d v="1899-12-30T18:04:16"/>
    <s v="Hired"/>
    <s v="Don’t want to say"/>
    <s v="Service Department"/>
    <s v="b9"/>
    <x v="983"/>
    <x v="0"/>
  </r>
  <r>
    <n v="625446"/>
    <d v="2014-08-20T00:00:00"/>
    <d v="1899-12-30T09:30:06"/>
    <s v="Rejected"/>
    <s v="Male"/>
    <s v="Marketing Department"/>
    <s v="c-10"/>
    <x v="984"/>
    <x v="1"/>
  </r>
  <r>
    <n v="58225"/>
    <d v="2014-08-20T00:00:00"/>
    <d v="1899-12-30T11:27:05"/>
    <s v="Rejected"/>
    <s v="Male"/>
    <s v="Purchase Department"/>
    <s v="i1"/>
    <x v="985"/>
    <x v="1"/>
  </r>
  <r>
    <n v="629063"/>
    <d v="2014-08-20T00:00:00"/>
    <d v="1899-12-30T15:06:20"/>
    <s v="Hired"/>
    <s v="Female"/>
    <s v="Operations Department"/>
    <s v="c5"/>
    <x v="986"/>
    <x v="0"/>
  </r>
  <r>
    <n v="589914"/>
    <d v="2014-08-20T00:00:00"/>
    <d v="1899-12-30T15:08:21"/>
    <s v="Hired"/>
    <s v="Female"/>
    <s v="Operations Department"/>
    <s v="c5"/>
    <x v="987"/>
    <x v="0"/>
  </r>
  <r>
    <n v="21396"/>
    <d v="2014-08-20T00:00:00"/>
    <d v="1899-12-30T04:56:05"/>
    <s v="Rejected"/>
    <s v="Male"/>
    <s v="Operations Department"/>
    <s v="c-10"/>
    <x v="988"/>
    <x v="1"/>
  </r>
  <r>
    <n v="352563"/>
    <d v="2014-08-26T00:00:00"/>
    <d v="1899-12-30T08:59:54"/>
    <s v="Hired"/>
    <s v="Male"/>
    <s v="Operations Department"/>
    <s v="c-10"/>
    <x v="989"/>
    <x v="0"/>
  </r>
  <r>
    <n v="467965"/>
    <d v="2014-08-26T00:00:00"/>
    <d v="1899-12-30T09:00:22"/>
    <s v="Hired"/>
    <s v="Male"/>
    <s v="Operations Department"/>
    <s v="c-10"/>
    <x v="990"/>
    <x v="0"/>
  </r>
  <r>
    <n v="188741"/>
    <d v="2014-08-20T00:00:00"/>
    <d v="1899-12-30T15:39:33"/>
    <s v="Rejected"/>
    <s v="Male"/>
    <s v="Service Department"/>
    <s v="c9"/>
    <x v="991"/>
    <x v="1"/>
  </r>
  <r>
    <n v="554524"/>
    <d v="2014-08-20T00:00:00"/>
    <d v="1899-12-30T17:34:39"/>
    <s v="Rejected"/>
    <s v="Male"/>
    <s v="Operations Department"/>
    <s v="i5"/>
    <x v="992"/>
    <x v="1"/>
  </r>
  <r>
    <n v="144698"/>
    <d v="2014-08-20T00:00:00"/>
    <d v="1899-12-30T19:58:07"/>
    <s v="Hired"/>
    <s v="Male"/>
    <s v="Operations Department"/>
    <s v="i6"/>
    <x v="993"/>
    <x v="0"/>
  </r>
  <r>
    <n v="760357"/>
    <d v="2014-08-20T00:00:00"/>
    <d v="1899-12-30T19:58:56"/>
    <s v="Hired"/>
    <s v="Female"/>
    <s v="Operations Department"/>
    <s v="i6"/>
    <x v="994"/>
    <x v="0"/>
  </r>
  <r>
    <n v="232132"/>
    <d v="2014-08-20T00:00:00"/>
    <d v="1899-12-30T19:59:41"/>
    <s v="Rejected"/>
    <s v="Female"/>
    <s v="Operations Department"/>
    <s v="i6"/>
    <x v="995"/>
    <x v="1"/>
  </r>
  <r>
    <n v="227334"/>
    <d v="2014-08-20T00:00:00"/>
    <d v="1899-12-30T17:44:04"/>
    <s v="Rejected"/>
    <s v="Male"/>
    <s v="Operations Department"/>
    <s v="i6"/>
    <x v="996"/>
    <x v="1"/>
  </r>
  <r>
    <n v="220670"/>
    <d v="2014-08-28T00:00:00"/>
    <d v="1899-12-30T14:51:57"/>
    <s v="Hired"/>
    <s v="Male"/>
    <s v="Service Department"/>
    <s v="i7"/>
    <x v="997"/>
    <x v="0"/>
  </r>
  <r>
    <n v="978071"/>
    <d v="2014-08-21T00:00:00"/>
    <d v="1899-12-30T19:25:40"/>
    <s v="Rejected"/>
    <s v="Female"/>
    <s v="Operations Department"/>
    <s v="b9"/>
    <x v="998"/>
    <x v="1"/>
  </r>
  <r>
    <n v="367527"/>
    <d v="2014-08-21T00:00:00"/>
    <d v="1899-12-30T18:28:49"/>
    <s v="Hired"/>
    <s v="Male"/>
    <s v="Sales Department"/>
    <s v="i5"/>
    <x v="999"/>
    <x v="0"/>
  </r>
  <r>
    <n v="530521"/>
    <d v="2014-08-21T00:00:00"/>
    <d v="1899-12-30T18:33:17"/>
    <s v="Hired"/>
    <s v="Male"/>
    <s v="Sales Department"/>
    <s v="i5"/>
    <x v="1000"/>
    <x v="0"/>
  </r>
  <r>
    <n v="997799"/>
    <d v="2014-08-21T00:00:00"/>
    <d v="1899-12-30T18:34:50"/>
    <s v="Rejected"/>
    <s v="Male"/>
    <s v="Sales Department"/>
    <s v="i5"/>
    <x v="1001"/>
    <x v="1"/>
  </r>
  <r>
    <n v="435785"/>
    <d v="2014-08-21T00:00:00"/>
    <d v="1899-12-30T09:15:19"/>
    <s v="Rejected"/>
    <s v="Male"/>
    <s v="Operations Department"/>
    <s v="c5"/>
    <x v="1002"/>
    <x v="1"/>
  </r>
  <r>
    <n v="857754"/>
    <d v="2014-08-21T00:00:00"/>
    <d v="1899-12-30T09:17:27"/>
    <s v="Rejected"/>
    <s v="Male"/>
    <s v="Operations Department"/>
    <s v="c5"/>
    <x v="1003"/>
    <x v="1"/>
  </r>
  <r>
    <n v="956287"/>
    <d v="2014-08-21T00:00:00"/>
    <d v="1899-12-30T13:42:41"/>
    <s v="Rejected"/>
    <s v="Male"/>
    <s v="Service Department"/>
    <s v="i5"/>
    <x v="1004"/>
    <x v="1"/>
  </r>
  <r>
    <n v="268393"/>
    <d v="2014-08-21T00:00:00"/>
    <d v="1899-12-30T13:42:58"/>
    <s v="Hired"/>
    <s v="Male"/>
    <s v="Service Department"/>
    <s v="i5"/>
    <x v="1005"/>
    <x v="0"/>
  </r>
  <r>
    <n v="833582"/>
    <d v="2014-08-21T00:00:00"/>
    <d v="1899-12-30T13:46:20"/>
    <s v="Rejected"/>
    <s v="Male"/>
    <s v="Service Department"/>
    <s v="i5"/>
    <x v="1006"/>
    <x v="1"/>
  </r>
  <r>
    <n v="688583"/>
    <d v="2014-08-21T00:00:00"/>
    <d v="1899-12-30T12:18:42"/>
    <s v="Rejected"/>
    <s v="Male"/>
    <s v="Operations Department"/>
    <s v="i5"/>
    <x v="1007"/>
    <x v="1"/>
  </r>
  <r>
    <n v="48886"/>
    <d v="2014-08-21T00:00:00"/>
    <d v="1899-12-30T18:05:29"/>
    <s v="Hired"/>
    <s v="Male"/>
    <s v="Service Department"/>
    <s v="i1"/>
    <x v="1008"/>
    <x v="0"/>
  </r>
  <r>
    <n v="230706"/>
    <d v="2014-08-21T00:00:00"/>
    <d v="1899-12-30T14:07:01"/>
    <s v="Rejected"/>
    <s v="Male"/>
    <s v="Service Department"/>
    <s v="i1"/>
    <x v="1009"/>
    <x v="1"/>
  </r>
  <r>
    <n v="802500"/>
    <d v="2014-08-21T00:00:00"/>
    <d v="1899-12-30T17:10:32"/>
    <s v="Rejected"/>
    <s v="Male"/>
    <s v="Sales Department"/>
    <s v="c9"/>
    <x v="1010"/>
    <x v="1"/>
  </r>
  <r>
    <n v="646631"/>
    <d v="2014-08-21T00:00:00"/>
    <d v="1899-12-30T11:03:41"/>
    <s v="Rejected"/>
    <s v="Male"/>
    <s v="Operations Department"/>
    <s v="i7"/>
    <x v="1011"/>
    <x v="1"/>
  </r>
  <r>
    <n v="848586"/>
    <d v="2014-08-21T00:00:00"/>
    <d v="1899-12-30T11:06:16"/>
    <s v="Hired"/>
    <s v="Male"/>
    <s v="Operations Department"/>
    <s v="i7"/>
    <x v="1012"/>
    <x v="0"/>
  </r>
  <r>
    <n v="122591"/>
    <d v="2014-08-21T00:00:00"/>
    <d v="1899-12-30T12:45:57"/>
    <s v="Hired"/>
    <s v="Female"/>
    <s v="Operations Department"/>
    <s v="b9"/>
    <x v="1013"/>
    <x v="0"/>
  </r>
  <r>
    <n v="553557"/>
    <d v="2014-08-22T00:00:00"/>
    <d v="1899-12-30T11:58:11"/>
    <s v="Rejected"/>
    <s v="Male"/>
    <s v="Sales Department"/>
    <s v="i5"/>
    <x v="1014"/>
    <x v="1"/>
  </r>
  <r>
    <n v="160678"/>
    <d v="2014-08-22T00:00:00"/>
    <d v="1899-12-30T12:01:00"/>
    <s v="Rejected"/>
    <s v="Male"/>
    <s v="Sales Department"/>
    <s v="i5"/>
    <x v="1015"/>
    <x v="1"/>
  </r>
  <r>
    <n v="960243"/>
    <d v="2014-08-22T00:00:00"/>
    <d v="1899-12-30T08:23:09"/>
    <s v="Rejected"/>
    <s v="Male"/>
    <s v="Service Department"/>
    <s v="b9"/>
    <x v="1016"/>
    <x v="1"/>
  </r>
  <r>
    <n v="579385"/>
    <d v="2014-08-22T00:00:00"/>
    <d v="1899-12-30T11:07:04"/>
    <s v="Hired"/>
    <s v="Male"/>
    <s v="Operations Department"/>
    <s v="i5"/>
    <x v="1017"/>
    <x v="0"/>
  </r>
  <r>
    <n v="920275"/>
    <d v="2014-08-22T00:00:00"/>
    <d v="1899-12-30T16:24:45"/>
    <s v="Rejected"/>
    <s v="Male"/>
    <s v="Service Department"/>
    <s v="b9"/>
    <x v="1018"/>
    <x v="1"/>
  </r>
  <r>
    <n v="820391"/>
    <d v="2014-08-22T00:00:00"/>
    <d v="1899-12-30T17:41:41"/>
    <s v="Hired"/>
    <s v="Don’t want to say"/>
    <s v="Service Department"/>
    <s v="c-10"/>
    <x v="1019"/>
    <x v="0"/>
  </r>
  <r>
    <n v="85670"/>
    <d v="2014-08-22T00:00:00"/>
    <d v="1899-12-30T17:42:16"/>
    <s v="Hired"/>
    <s v="Don’t want to say"/>
    <s v="Service Department"/>
    <s v="c-10"/>
    <x v="1020"/>
    <x v="0"/>
  </r>
  <r>
    <n v="961338"/>
    <d v="2014-08-25T00:00:00"/>
    <d v="1899-12-30T08:05:20"/>
    <s v="Rejected"/>
    <s v="Female"/>
    <s v="Operations Department"/>
    <s v="i1"/>
    <x v="1021"/>
    <x v="1"/>
  </r>
  <r>
    <n v="408109"/>
    <d v="2014-08-22T00:00:00"/>
    <d v="1899-12-30T16:15:39"/>
    <s v="Rejected"/>
    <s v="Male"/>
    <s v="Sales Department"/>
    <s v="c-10"/>
    <x v="1022"/>
    <x v="1"/>
  </r>
  <r>
    <n v="545076"/>
    <d v="2014-08-22T00:00:00"/>
    <d v="1899-12-30T16:16:14"/>
    <s v="Hired"/>
    <s v="Male"/>
    <s v="Sales Department"/>
    <s v="c-10"/>
    <x v="1023"/>
    <x v="0"/>
  </r>
  <r>
    <n v="251446"/>
    <d v="2014-08-22T00:00:00"/>
    <d v="1899-12-30T14:19:42"/>
    <s v="Rejected"/>
    <s v="Female"/>
    <s v="Sales Department"/>
    <s v="c-10"/>
    <x v="1024"/>
    <x v="1"/>
  </r>
  <r>
    <n v="889662"/>
    <d v="2014-08-22T00:00:00"/>
    <d v="1899-12-30T12:09:24"/>
    <s v="Rejected"/>
    <s v="Male"/>
    <s v="Operations Department"/>
    <s v="c5"/>
    <x v="1025"/>
    <x v="1"/>
  </r>
  <r>
    <n v="442184"/>
    <d v="2014-08-22T00:00:00"/>
    <d v="1899-12-30T12:11:20"/>
    <s v="Hired"/>
    <s v="Don’t want to say"/>
    <s v="Operations Department"/>
    <s v="c5"/>
    <x v="1026"/>
    <x v="0"/>
  </r>
  <r>
    <n v="105944"/>
    <d v="2014-08-22T00:00:00"/>
    <d v="1899-12-30T16:45:26"/>
    <s v="Rejected"/>
    <s v="Male"/>
    <s v="Operations Department"/>
    <s v="b9"/>
    <x v="1027"/>
    <x v="1"/>
  </r>
  <r>
    <n v="370469"/>
    <d v="2014-08-22T00:00:00"/>
    <d v="1899-12-30T12:58:39"/>
    <s v="Hired"/>
    <s v="Male"/>
    <s v="Service Department"/>
    <s v="i6"/>
    <x v="1028"/>
    <x v="0"/>
  </r>
  <r>
    <n v="246560"/>
    <d v="2014-08-22T00:00:00"/>
    <d v="1899-12-30T02:01:25"/>
    <s v="Rejected"/>
    <s v="Male"/>
    <s v="Service Department"/>
    <s v="c9"/>
    <x v="1029"/>
    <x v="1"/>
  </r>
  <r>
    <n v="534636"/>
    <d v="2014-08-22T00:00:00"/>
    <d v="1899-12-30T02:02:15"/>
    <s v="Rejected"/>
    <s v="Male"/>
    <s v="Service Department"/>
    <s v="c9"/>
    <x v="1030"/>
    <x v="1"/>
  </r>
  <r>
    <n v="435865"/>
    <d v="2014-08-23T00:00:00"/>
    <d v="1899-12-30T11:37:06"/>
    <s v="Rejected"/>
    <s v="Male"/>
    <s v="Operations Department"/>
    <s v="c9"/>
    <x v="1031"/>
    <x v="1"/>
  </r>
  <r>
    <n v="679335"/>
    <d v="2014-08-23T00:00:00"/>
    <d v="1899-12-30T11:38:20"/>
    <s v="Hired"/>
    <s v="Male"/>
    <s v="Operations Department"/>
    <s v="c9"/>
    <x v="1032"/>
    <x v="0"/>
  </r>
  <r>
    <n v="410681"/>
    <d v="2014-08-23T00:00:00"/>
    <d v="1899-12-30T11:39:45"/>
    <s v="Rejected"/>
    <s v="Male"/>
    <s v="Operations Department"/>
    <s v="c9"/>
    <x v="1033"/>
    <x v="1"/>
  </r>
  <r>
    <n v="275598"/>
    <d v="2014-08-23T00:00:00"/>
    <d v="1899-12-30T14:23:35"/>
    <s v="Hired"/>
    <s v="Male"/>
    <s v="Sales Department"/>
    <s v="i7"/>
    <x v="1034"/>
    <x v="0"/>
  </r>
  <r>
    <n v="368961"/>
    <d v="2014-08-23T00:00:00"/>
    <d v="1899-12-30T15:03:55"/>
    <s v="Rejected"/>
    <s v="Male"/>
    <s v="Service Department"/>
    <s v="i5"/>
    <x v="1035"/>
    <x v="1"/>
  </r>
  <r>
    <n v="665097"/>
    <d v="2014-08-24T00:00:00"/>
    <d v="1899-12-30T15:04:49"/>
    <s v="Hired"/>
    <s v="Male"/>
    <s v="Operations Department"/>
    <s v="c5"/>
    <x v="1036"/>
    <x v="0"/>
  </r>
  <r>
    <n v="925524"/>
    <d v="2014-08-24T00:00:00"/>
    <d v="1899-12-30T15:08:09"/>
    <s v="Hired"/>
    <s v="Female"/>
    <s v="Operations Department"/>
    <s v="c5"/>
    <x v="1037"/>
    <x v="0"/>
  </r>
  <r>
    <n v="884889"/>
    <d v="2014-08-25T00:00:00"/>
    <d v="1899-12-30T09:46:26"/>
    <s v="Rejected"/>
    <s v="Female"/>
    <s v="Service Department"/>
    <s v="i6"/>
    <x v="1038"/>
    <x v="1"/>
  </r>
  <r>
    <n v="284911"/>
    <d v="2014-08-25T00:00:00"/>
    <d v="1899-12-30T08:25:35"/>
    <s v="Rejected"/>
    <s v="Female"/>
    <s v="Marketing Department"/>
    <s v="c9"/>
    <x v="1039"/>
    <x v="1"/>
  </r>
  <r>
    <n v="900976"/>
    <d v="2014-08-25T00:00:00"/>
    <d v="1899-12-30T14:19:16"/>
    <s v="Rejected"/>
    <s v="Male"/>
    <s v="Operations Department"/>
    <s v="b9"/>
    <x v="1040"/>
    <x v="1"/>
  </r>
  <r>
    <n v="563755"/>
    <d v="2014-08-25T00:00:00"/>
    <d v="1899-12-30T14:23:39"/>
    <s v="Hired"/>
    <s v="Female"/>
    <s v="Operations Department"/>
    <s v="b9"/>
    <x v="1041"/>
    <x v="0"/>
  </r>
  <r>
    <n v="294041"/>
    <d v="2014-08-25T00:00:00"/>
    <d v="1899-12-30T09:30:15"/>
    <s v="Hired"/>
    <s v="Male"/>
    <s v="Service Department"/>
    <s v="b9"/>
    <x v="1042"/>
    <x v="0"/>
  </r>
  <r>
    <n v="472809"/>
    <d v="2014-08-25T00:00:00"/>
    <d v="1899-12-30T18:04:19"/>
    <s v="Rejected"/>
    <s v="Male"/>
    <s v="Service Department"/>
    <s v="i7"/>
    <x v="1043"/>
    <x v="1"/>
  </r>
  <r>
    <n v="642803"/>
    <d v="2014-08-26T00:00:00"/>
    <d v="1899-12-30T14:18:58"/>
    <s v="Rejected"/>
    <s v="Male"/>
    <s v="Sales Department"/>
    <s v="c9"/>
    <x v="1044"/>
    <x v="1"/>
  </r>
  <r>
    <n v="53815"/>
    <d v="2014-08-26T00:00:00"/>
    <d v="1899-12-30T19:53:42"/>
    <s v="Hired"/>
    <s v="Female"/>
    <s v="Service Department"/>
    <s v="c9"/>
    <x v="1045"/>
    <x v="0"/>
  </r>
  <r>
    <n v="807934"/>
    <d v="2014-08-26T00:00:00"/>
    <d v="1899-12-30T19:54:17"/>
    <s v="Hired"/>
    <s v="Male"/>
    <s v="Service Department"/>
    <s v="c9"/>
    <x v="1046"/>
    <x v="0"/>
  </r>
  <r>
    <n v="865028"/>
    <d v="2014-08-26T00:00:00"/>
    <d v="1899-12-30T19:52:54"/>
    <s v="Rejected"/>
    <s v="Male"/>
    <s v="Service Department"/>
    <s v="c5"/>
    <x v="1047"/>
    <x v="1"/>
  </r>
  <r>
    <n v="706448"/>
    <d v="2014-08-26T00:00:00"/>
    <d v="1899-12-30T19:06:46"/>
    <s v="Rejected"/>
    <s v="Male"/>
    <s v="Operations Department"/>
    <s v="c-10"/>
    <x v="1048"/>
    <x v="1"/>
  </r>
  <r>
    <n v="42554"/>
    <d v="2014-08-26T00:00:00"/>
    <d v="1899-12-30T18:48:54"/>
    <s v="Rejected"/>
    <s v="Male"/>
    <s v="Service Department"/>
    <s v="i7"/>
    <x v="1049"/>
    <x v="1"/>
  </r>
  <r>
    <n v="947587"/>
    <d v="2014-08-26T00:00:00"/>
    <d v="1899-12-30T18:50:35"/>
    <s v="Hired"/>
    <s v="Male"/>
    <s v="Service Department"/>
    <s v="i7"/>
    <x v="1050"/>
    <x v="0"/>
  </r>
  <r>
    <n v="685881"/>
    <d v="2014-08-26T00:00:00"/>
    <d v="1899-12-30T18:45:38"/>
    <s v="Rejected"/>
    <s v="Male"/>
    <s v="Operations Department"/>
    <s v="i7"/>
    <x v="1051"/>
    <x v="1"/>
  </r>
  <r>
    <n v="607121"/>
    <d v="2014-08-26T00:00:00"/>
    <d v="1899-12-30T10:16:58"/>
    <s v="Rejected"/>
    <s v="Male"/>
    <s v="Operations Department"/>
    <s v="b9"/>
    <x v="1052"/>
    <x v="1"/>
  </r>
  <r>
    <n v="682442"/>
    <d v="2014-08-26T00:00:00"/>
    <d v="1899-12-30T19:48:40"/>
    <s v="Rejected"/>
    <s v="Male"/>
    <s v="Service Department"/>
    <s v="i7"/>
    <x v="1053"/>
    <x v="1"/>
  </r>
  <r>
    <n v="354008"/>
    <d v="2014-08-26T00:00:00"/>
    <d v="1899-12-30T07:44:17"/>
    <s v="Rejected"/>
    <s v="Male"/>
    <s v="Service Department"/>
    <s v="c9"/>
    <x v="995"/>
    <x v="1"/>
  </r>
  <r>
    <n v="270677"/>
    <d v="2014-08-26T00:00:00"/>
    <d v="1899-12-30T07:46:28"/>
    <s v="Hired"/>
    <s v="Male"/>
    <s v="Service Department"/>
    <s v="c9"/>
    <x v="1054"/>
    <x v="0"/>
  </r>
  <r>
    <n v="323511"/>
    <d v="2014-08-27T00:00:00"/>
    <d v="1899-12-30T17:09:20"/>
    <s v="Hired"/>
    <s v="Male"/>
    <s v="Operations Department"/>
    <s v="b9"/>
    <x v="1055"/>
    <x v="0"/>
  </r>
  <r>
    <n v="721208"/>
    <d v="2014-08-27T00:00:00"/>
    <d v="1899-12-30T19:30:56"/>
    <s v="Rejected"/>
    <s v="Male"/>
    <s v="Marketing Department"/>
    <s v="b9"/>
    <x v="1056"/>
    <x v="1"/>
  </r>
  <r>
    <n v="30311"/>
    <d v="2014-08-27T00:00:00"/>
    <d v="1899-12-30T19:32:42"/>
    <s v="Rejected"/>
    <s v="Male"/>
    <s v="Marketing Department"/>
    <s v="b9"/>
    <x v="1057"/>
    <x v="1"/>
  </r>
  <r>
    <n v="253561"/>
    <d v="2014-08-27T00:00:00"/>
    <d v="1899-12-30T19:33:14"/>
    <s v="Rejected"/>
    <s v="Male"/>
    <s v="Marketing Department"/>
    <s v="b9"/>
    <x v="1058"/>
    <x v="1"/>
  </r>
  <r>
    <n v="358726"/>
    <d v="2014-08-27T00:00:00"/>
    <d v="1899-12-30T02:58:05"/>
    <s v="Rejected"/>
    <s v="Male"/>
    <s v="Operations Department"/>
    <s v="c8"/>
    <x v="1059"/>
    <x v="1"/>
  </r>
  <r>
    <n v="774617"/>
    <d v="2014-08-27T00:00:00"/>
    <d v="1899-12-30T02:58:22"/>
    <s v="Rejected"/>
    <s v="Male"/>
    <s v="Operations Department"/>
    <s v="c8"/>
    <x v="1060"/>
    <x v="1"/>
  </r>
  <r>
    <n v="36737"/>
    <d v="2014-08-27T00:00:00"/>
    <d v="1899-12-30T21:32:15"/>
    <s v="Rejected"/>
    <s v="Male"/>
    <s v="Purchase Department"/>
    <s v="i7"/>
    <x v="1061"/>
    <x v="1"/>
  </r>
  <r>
    <n v="455375"/>
    <d v="2014-08-27T00:00:00"/>
    <d v="1899-12-30T21:34:04"/>
    <s v="Hired"/>
    <s v="Male"/>
    <s v="Purchase Department"/>
    <s v="i7"/>
    <x v="1062"/>
    <x v="0"/>
  </r>
  <r>
    <n v="903072"/>
    <d v="2014-08-28T00:00:00"/>
    <d v="1899-12-30T10:48:24"/>
    <s v="Rejected"/>
    <s v="Male"/>
    <s v="Operations Department"/>
    <s v="b9"/>
    <x v="1063"/>
    <x v="1"/>
  </r>
  <r>
    <n v="136714"/>
    <d v="2014-08-28T00:00:00"/>
    <d v="1899-12-30T10:50:36"/>
    <s v="Hired"/>
    <s v="Male"/>
    <s v="Operations Department"/>
    <s v="b9"/>
    <x v="1064"/>
    <x v="0"/>
  </r>
  <r>
    <n v="780165"/>
    <d v="2014-08-28T00:00:00"/>
    <d v="1899-12-30T18:04:06"/>
    <s v="Hired"/>
    <s v="Male"/>
    <s v="Operations Department"/>
    <s v="c9"/>
    <x v="1065"/>
    <x v="0"/>
  </r>
  <r>
    <n v="631362"/>
    <d v="2014-08-28T00:00:00"/>
    <d v="1899-12-30T11:30:19"/>
    <s v="Rejected"/>
    <s v="Male"/>
    <s v="Service Department"/>
    <s v="c-10"/>
    <x v="1066"/>
    <x v="1"/>
  </r>
  <r>
    <n v="490538"/>
    <d v="2014-08-28T00:00:00"/>
    <d v="1899-12-30T08:34:51"/>
    <s v="Rejected"/>
    <s v="Don’t want to say"/>
    <s v="Marketing Department"/>
    <s v="i7"/>
    <x v="1067"/>
    <x v="1"/>
  </r>
  <r>
    <n v="12430"/>
    <d v="2014-08-28T00:00:00"/>
    <d v="1899-12-30T18:40:20"/>
    <s v="Hired"/>
    <s v="Male"/>
    <s v="Sales Department"/>
    <s v="b9"/>
    <x v="1068"/>
    <x v="0"/>
  </r>
  <r>
    <n v="690774"/>
    <d v="2014-08-28T00:00:00"/>
    <d v="1899-12-30T11:17:55"/>
    <s v="Rejected"/>
    <s v="Male"/>
    <s v="Production Department"/>
    <s v="c9"/>
    <x v="1069"/>
    <x v="1"/>
  </r>
  <r>
    <n v="894092"/>
    <d v="2014-08-28T00:00:00"/>
    <d v="1899-12-30T11:21:44"/>
    <s v="Rejected"/>
    <s v="Male"/>
    <s v="Production Department"/>
    <s v="c9"/>
    <x v="1070"/>
    <x v="1"/>
  </r>
  <r>
    <n v="394974"/>
    <d v="2014-08-28T00:00:00"/>
    <d v="1899-12-30T16:33:57"/>
    <s v="Rejected"/>
    <s v="Male"/>
    <s v="Service Department"/>
    <s v="c-10"/>
    <x v="1071"/>
    <x v="1"/>
  </r>
  <r>
    <n v="246417"/>
    <d v="2014-08-28T00:00:00"/>
    <d v="1899-12-30T16:35:59"/>
    <s v="Rejected"/>
    <s v="Female"/>
    <s v="Service Department"/>
    <s v="c-10"/>
    <x v="1072"/>
    <x v="1"/>
  </r>
  <r>
    <n v="448701"/>
    <d v="2014-08-28T00:00:00"/>
    <d v="1899-12-30T07:27:34"/>
    <s v="Rejected"/>
    <s v="Male"/>
    <s v="Service Department"/>
    <s v="i7"/>
    <x v="1073"/>
    <x v="1"/>
  </r>
  <r>
    <n v="247421"/>
    <d v="2014-08-28T00:00:00"/>
    <d v="1899-12-30T07:29:21"/>
    <s v="Hired"/>
    <s v="Male"/>
    <s v="Service Department"/>
    <s v="i7"/>
    <x v="1074"/>
    <x v="0"/>
  </r>
  <r>
    <n v="143472"/>
    <d v="2014-08-28T00:00:00"/>
    <d v="1899-12-30T07:30:46"/>
    <s v="Hired"/>
    <s v="Female"/>
    <s v="Service Department"/>
    <s v="i7"/>
    <x v="1075"/>
    <x v="0"/>
  </r>
  <r>
    <n v="651686"/>
    <d v="2014-08-28T00:00:00"/>
    <d v="1899-12-30T07:31:17"/>
    <s v="Hired"/>
    <s v="Female"/>
    <s v="Service Department"/>
    <s v="i7"/>
    <x v="1076"/>
    <x v="0"/>
  </r>
  <r>
    <n v="401045"/>
    <d v="2014-08-28T00:00:00"/>
    <d v="1899-12-30T13:22:35"/>
    <s v="Rejected"/>
    <s v="Male"/>
    <s v="Production Department"/>
    <s v="i5"/>
    <x v="1077"/>
    <x v="1"/>
  </r>
  <r>
    <n v="64500"/>
    <d v="2014-08-28T00:00:00"/>
    <d v="1899-12-30T12:20:02"/>
    <s v="Rejected"/>
    <s v="Male"/>
    <s v="Production Department"/>
    <s v="i5"/>
    <x v="1078"/>
    <x v="1"/>
  </r>
  <r>
    <n v="727861"/>
    <d v="2014-08-28T00:00:00"/>
    <d v="1899-12-30T12:20:23"/>
    <s v="Rejected"/>
    <s v="Male"/>
    <s v="Production Department"/>
    <s v="i5"/>
    <x v="1079"/>
    <x v="1"/>
  </r>
  <r>
    <n v="96912"/>
    <d v="2014-08-28T00:00:00"/>
    <d v="1899-12-30T12:22:09"/>
    <s v="Hired"/>
    <s v="Female"/>
    <s v="Production Department"/>
    <s v="i5"/>
    <x v="1080"/>
    <x v="0"/>
  </r>
  <r>
    <n v="349508"/>
    <d v="2014-08-28T00:00:00"/>
    <d v="1899-12-30T11:56:49"/>
    <s v="Hired"/>
    <s v="Male"/>
    <s v="Production Department"/>
    <s v="i7"/>
    <x v="1081"/>
    <x v="0"/>
  </r>
  <r>
    <n v="451814"/>
    <d v="2014-08-28T00:00:00"/>
    <d v="1899-12-30T06:46:09"/>
    <s v="Hired"/>
    <s v="Female"/>
    <s v="General Management"/>
    <s v="c9"/>
    <x v="1082"/>
    <x v="0"/>
  </r>
  <r>
    <n v="193879"/>
    <d v="2014-08-28T00:00:00"/>
    <d v="1899-12-30T06:50:15"/>
    <s v="Hired"/>
    <s v="Female"/>
    <s v="General Management"/>
    <s v="c9"/>
    <x v="1083"/>
    <x v="0"/>
  </r>
  <r>
    <n v="276088"/>
    <d v="2014-08-28T00:00:00"/>
    <d v="1899-12-30T00:22:18"/>
    <s v="Rejected"/>
    <s v="Male"/>
    <s v="Operations Department"/>
    <s v="c-10"/>
    <x v="1084"/>
    <x v="1"/>
  </r>
  <r>
    <n v="613203"/>
    <d v="2014-08-28T00:00:00"/>
    <d v="1899-12-30T05:11:52"/>
    <s v="Rejected"/>
    <s v="Male"/>
    <s v="Operations Department"/>
    <s v="c5"/>
    <x v="1085"/>
    <x v="1"/>
  </r>
  <r>
    <n v="270366"/>
    <d v="2014-08-28T00:00:00"/>
    <d v="1899-12-30T05:12:17"/>
    <s v="Rejected"/>
    <s v="Male"/>
    <s v="Operations Department"/>
    <s v="c5"/>
    <x v="1086"/>
    <x v="1"/>
  </r>
  <r>
    <n v="58959"/>
    <d v="2014-08-28T00:00:00"/>
    <d v="1899-12-30T16:45:26"/>
    <s v="Hired"/>
    <s v="Female"/>
    <s v="Service Department"/>
    <s v="c-10"/>
    <x v="1087"/>
    <x v="0"/>
  </r>
  <r>
    <n v="878585"/>
    <d v="2014-08-29T00:00:00"/>
    <d v="1899-12-30T19:24:53"/>
    <s v="Rejected"/>
    <s v="Male"/>
    <s v="Operations Department"/>
    <s v="c8"/>
    <x v="1088"/>
    <x v="1"/>
  </r>
  <r>
    <n v="920457"/>
    <d v="2014-08-30T00:00:00"/>
    <d v="1899-12-30T00:04:32"/>
    <s v="Rejected"/>
    <s v="Female"/>
    <s v="Marketing Department"/>
    <s v="i6"/>
    <x v="1089"/>
    <x v="1"/>
  </r>
  <r>
    <n v="780667"/>
    <d v="2014-08-31T00:00:00"/>
    <d v="1899-12-30T13:06:29"/>
    <s v="Hired"/>
    <s v="Male"/>
    <s v="Service Department"/>
    <s v="i7"/>
    <x v="262"/>
    <x v="0"/>
  </r>
  <r>
    <n v="352943"/>
    <d v="2014-08-29T00:00:00"/>
    <d v="1899-12-30T02:57:17"/>
    <s v="Rejected"/>
    <s v="Male"/>
    <s v="Operations Department"/>
    <s v="c9"/>
    <x v="1090"/>
    <x v="1"/>
  </r>
  <r>
    <n v="691270"/>
    <d v="2014-08-29T00:00:00"/>
    <d v="1899-12-30T16:31:21"/>
    <s v="Rejected"/>
    <s v="Male"/>
    <s v="Operations Department"/>
    <s v="c8"/>
    <x v="1091"/>
    <x v="1"/>
  </r>
  <r>
    <n v="830440"/>
    <d v="2014-08-29T00:00:00"/>
    <d v="1899-12-30T12:21:15"/>
    <s v="Hired"/>
    <s v="Female"/>
    <s v="Service Department"/>
    <s v="i6"/>
    <x v="1092"/>
    <x v="0"/>
  </r>
  <r>
    <n v="210001"/>
    <d v="2014-08-29T00:00:00"/>
    <d v="1899-12-30T12:22:09"/>
    <s v="Rejected"/>
    <s v="Female"/>
    <s v="Service Department"/>
    <s v="i6"/>
    <x v="1093"/>
    <x v="1"/>
  </r>
  <r>
    <n v="118110"/>
    <d v="2014-08-30T00:00:00"/>
    <d v="1899-12-30T11:27:46"/>
    <s v="Rejected"/>
    <s v="Male"/>
    <s v="Service Department"/>
    <s v="c9"/>
    <x v="1094"/>
    <x v="1"/>
  </r>
  <r>
    <n v="404367"/>
    <d v="2014-08-30T00:00:00"/>
    <d v="1899-12-30T15:26:35"/>
    <s v="Rejected"/>
    <s v="Male"/>
    <s v="Operations Department"/>
    <s v="c-10"/>
    <x v="1095"/>
    <x v="1"/>
  </r>
  <r>
    <n v="929675"/>
    <d v="2014-08-30T00:00:00"/>
    <d v="1899-12-30T08:12:25"/>
    <s v="Rejected"/>
    <s v="Male"/>
    <s v="Sales Department"/>
    <s v="c5"/>
    <x v="1096"/>
    <x v="1"/>
  </r>
  <r>
    <n v="699359"/>
    <d v="2014-08-30T00:00:00"/>
    <d v="1899-12-30T08:15:24"/>
    <s v="Rejected"/>
    <s v="Male"/>
    <s v="Sales Department"/>
    <s v="c5"/>
    <x v="1097"/>
    <x v="1"/>
  </r>
  <r>
    <n v="293467"/>
    <d v="2014-08-30T00:00:00"/>
    <d v="1899-12-30T08:15:45"/>
    <s v="Hired"/>
    <s v="Male"/>
    <s v="Sales Department"/>
    <s v="c5"/>
    <x v="1098"/>
    <x v="0"/>
  </r>
  <r>
    <n v="874032"/>
    <d v="2014-08-31T00:00:00"/>
    <d v="1899-12-30T09:41:32"/>
    <s v="Rejected"/>
    <s v="Don’t want to say"/>
    <s v="Marketing Department"/>
    <s v="c-10"/>
    <x v="1099"/>
    <x v="1"/>
  </r>
  <r>
    <n v="783165"/>
    <d v="2014-08-31T00:00:00"/>
    <d v="1899-12-30T18:15:57"/>
    <s v="Hired"/>
    <s v="Female"/>
    <s v="Marketing Department"/>
    <s v="i6"/>
    <x v="1100"/>
    <x v="0"/>
  </r>
  <r>
    <n v="611894"/>
    <d v="2014-08-31T00:00:00"/>
    <d v="1899-12-30T20:58:20"/>
    <s v="Rejected"/>
    <s v="Male"/>
    <s v="Service Department"/>
    <s v="b9"/>
    <x v="1101"/>
    <x v="1"/>
  </r>
  <r>
    <n v="894572"/>
    <d v="2014-06-11T00:00:00"/>
    <d v="1899-12-30T09:31:30"/>
    <s v="Rejected"/>
    <s v="Male"/>
    <s v="Sales Department"/>
    <s v="c8"/>
    <x v="1102"/>
    <x v="1"/>
  </r>
  <r>
    <n v="392448"/>
    <d v="2014-06-11T00:00:00"/>
    <d v="1899-12-30T09:35:41"/>
    <s v="Rejected"/>
    <s v="Male"/>
    <s v="Sales Department"/>
    <s v="c8"/>
    <x v="1103"/>
    <x v="1"/>
  </r>
  <r>
    <n v="462387"/>
    <d v="2014-06-30T00:00:00"/>
    <d v="1899-12-30T16:58:43"/>
    <s v="Hired"/>
    <s v="Male"/>
    <s v="Sales Department"/>
    <s v="c9"/>
    <x v="1104"/>
    <x v="0"/>
  </r>
  <r>
    <n v="288469"/>
    <d v="2014-06-30T00:00:00"/>
    <d v="1899-12-30T17:00:18"/>
    <s v="Hired"/>
    <s v="Female"/>
    <s v="Sales Department"/>
    <s v="c9"/>
    <x v="1105"/>
    <x v="0"/>
  </r>
  <r>
    <n v="54778"/>
    <d v="2014-07-09T00:00:00"/>
    <d v="1899-12-30T22:53:42"/>
    <s v="Rejected"/>
    <s v="Don’t want to say"/>
    <s v="Sales Department"/>
    <s v="c9"/>
    <x v="1106"/>
    <x v="1"/>
  </r>
  <r>
    <n v="472424"/>
    <d v="2014-05-02T00:00:00"/>
    <d v="1899-12-30T09:31:58"/>
    <s v="Rejected"/>
    <s v="Female"/>
    <s v="General Management"/>
    <s v="c9"/>
    <x v="1107"/>
    <x v="1"/>
  </r>
  <r>
    <n v="439013"/>
    <d v="2014-05-02T00:00:00"/>
    <d v="1899-12-30T09:33:02"/>
    <s v="Rejected"/>
    <s v="Female"/>
    <s v="General Management"/>
    <s v="c9"/>
    <x v="1108"/>
    <x v="1"/>
  </r>
  <r>
    <n v="183717"/>
    <d v="2014-07-10T00:00:00"/>
    <d v="1899-12-30T08:09:31"/>
    <s v="Rejected"/>
    <s v="Male"/>
    <s v="Service Department"/>
    <s v="c9"/>
    <x v="1109"/>
    <x v="1"/>
  </r>
  <r>
    <n v="290018"/>
    <d v="2014-07-03T00:00:00"/>
    <d v="1899-12-30T09:58:36"/>
    <s v="Hired"/>
    <s v="Male"/>
    <s v="Sales Department"/>
    <s v="c5"/>
    <x v="1110"/>
    <x v="0"/>
  </r>
  <r>
    <n v="238907"/>
    <d v="2014-08-14T00:00:00"/>
    <d v="1899-12-30T09:31:33"/>
    <s v="Rejected"/>
    <s v="Male"/>
    <s v="Sales Department"/>
    <s v="c5"/>
    <x v="1111"/>
    <x v="1"/>
  </r>
  <r>
    <n v="741579"/>
    <d v="2014-08-19T00:00:00"/>
    <d v="1899-12-30T10:56:10"/>
    <s v="Hired"/>
    <s v="Male"/>
    <s v="Sales Department"/>
    <s v="c5"/>
    <x v="1112"/>
    <x v="0"/>
  </r>
  <r>
    <n v="351775"/>
    <d v="2014-08-19T00:00:00"/>
    <d v="1899-12-30T10:58:10"/>
    <s v="Rejected"/>
    <s v="Female"/>
    <s v="Sales Department"/>
    <s v="c5"/>
    <x v="1113"/>
    <x v="1"/>
  </r>
  <r>
    <n v="169584"/>
    <d v="2014-06-26T00:00:00"/>
    <d v="1899-12-30T09:33:32"/>
    <s v="Hired"/>
    <s v="Female"/>
    <s v="Purchase Department"/>
    <s v="c5"/>
    <x v="1114"/>
    <x v="0"/>
  </r>
  <r>
    <n v="201068"/>
    <d v="2014-07-02T00:00:00"/>
    <d v="1899-12-30T12:02:31"/>
    <s v="Rejected"/>
    <s v="Male"/>
    <s v="Purchase Department"/>
    <s v="c5"/>
    <x v="1115"/>
    <x v="1"/>
  </r>
  <r>
    <n v="167150"/>
    <d v="2014-07-02T00:00:00"/>
    <d v="1899-12-30T12:06:31"/>
    <s v="Hired"/>
    <s v="Female"/>
    <s v="Purchase Department"/>
    <s v="c5"/>
    <x v="1116"/>
    <x v="0"/>
  </r>
  <r>
    <n v="276510"/>
    <d v="2014-07-02T00:00:00"/>
    <d v="1899-12-30T12:06:56"/>
    <s v="Hired"/>
    <s v="Male"/>
    <s v="Purchase Department"/>
    <s v="c5"/>
    <x v="1117"/>
    <x v="0"/>
  </r>
  <r>
    <n v="66948"/>
    <d v="2014-07-08T00:00:00"/>
    <d v="1899-12-30T07:44:21"/>
    <s v="Hired"/>
    <s v="Male"/>
    <s v="Purchase Department"/>
    <s v="c5"/>
    <x v="1118"/>
    <x v="0"/>
  </r>
  <r>
    <n v="162068"/>
    <d v="2014-07-08T00:00:00"/>
    <d v="1899-12-30T07:45:19"/>
    <s v="Hired"/>
    <s v="Female"/>
    <s v="Purchase Department"/>
    <s v="c5"/>
    <x v="1119"/>
    <x v="0"/>
  </r>
  <r>
    <n v="857560"/>
    <d v="2014-07-08T00:00:00"/>
    <d v="1899-12-30T07:44:18"/>
    <s v="Hired"/>
    <s v="Don’t want to say"/>
    <s v="Purchase Department"/>
    <s v="c5"/>
    <x v="1120"/>
    <x v="0"/>
  </r>
  <r>
    <n v="295269"/>
    <d v="2014-07-12T00:00:00"/>
    <d v="1899-12-30T11:08:08"/>
    <s v="Hired"/>
    <s v="Male"/>
    <s v="Purchase Department"/>
    <s v="c5"/>
    <x v="1121"/>
    <x v="0"/>
  </r>
  <r>
    <n v="738409"/>
    <d v="2014-07-12T00:00:00"/>
    <d v="1899-12-30T11:10:19"/>
    <s v="Rejected"/>
    <s v="Male"/>
    <s v="Purchase Department"/>
    <s v="c5"/>
    <x v="1122"/>
    <x v="1"/>
  </r>
  <r>
    <n v="929163"/>
    <d v="2014-07-18T00:00:00"/>
    <d v="1899-12-30T14:59:37"/>
    <s v="Hired"/>
    <s v="Female"/>
    <s v="Purchase Department"/>
    <s v="c5"/>
    <x v="1123"/>
    <x v="0"/>
  </r>
  <r>
    <n v="816746"/>
    <d v="2014-05-01T00:00:00"/>
    <d v="1899-12-30T22:33:40"/>
    <s v="Hired"/>
    <s v="Don’t want to say"/>
    <s v="Operations Department"/>
    <s v="c5"/>
    <x v="1124"/>
    <x v="0"/>
  </r>
  <r>
    <n v="404885"/>
    <d v="2014-05-21T00:00:00"/>
    <d v="1899-12-30T10:49:27"/>
    <s v="Hired"/>
    <s v="Male"/>
    <s v="Operations Department"/>
    <s v="c5"/>
    <x v="1125"/>
    <x v="0"/>
  </r>
  <r>
    <n v="146486"/>
    <d v="2014-05-23T00:00:00"/>
    <d v="1899-12-30T13:52:25"/>
    <s v="Hired"/>
    <s v="Male"/>
    <s v="Operations Department"/>
    <s v="c5"/>
    <x v="1126"/>
    <x v="0"/>
  </r>
  <r>
    <n v="751393"/>
    <d v="2014-07-29T00:00:00"/>
    <d v="1899-12-30T09:32:33"/>
    <s v="Hired"/>
    <s v="Don’t want to say"/>
    <s v="Finance Department"/>
    <s v="c5"/>
    <x v="1127"/>
    <x v="0"/>
  </r>
  <r>
    <n v="501887"/>
    <d v="2014-08-04T00:00:00"/>
    <d v="1899-12-30T17:25:13"/>
    <s v="Rejected"/>
    <s v="Female"/>
    <s v="Finance Department"/>
    <s v="c5"/>
    <x v="1128"/>
    <x v="1"/>
  </r>
  <r>
    <n v="537409"/>
    <d v="2014-08-04T00:00:00"/>
    <d v="1899-12-30T17:24:55"/>
    <s v="Rejected"/>
    <s v="Don’t want to say"/>
    <s v="Finance Department"/>
    <s v="c5"/>
    <x v="1129"/>
    <x v="1"/>
  </r>
  <r>
    <n v="589955"/>
    <d v="2014-08-21T00:00:00"/>
    <d v="1899-12-30T14:23:37"/>
    <s v="Rejected"/>
    <s v="Female"/>
    <s v="Finance Department"/>
    <s v="c5"/>
    <x v="1130"/>
    <x v="1"/>
  </r>
  <r>
    <n v="230054"/>
    <d v="2014-05-07T00:00:00"/>
    <d v="1899-12-30T09:36:14"/>
    <s v="Hired"/>
    <s v="Male"/>
    <s v="Operations Department"/>
    <s v="i5"/>
    <x v="1131"/>
    <x v="0"/>
  </r>
  <r>
    <n v="132622"/>
    <d v="2014-05-26T00:00:00"/>
    <d v="1899-12-30T08:55:34"/>
    <s v="Hired"/>
    <s v="Male"/>
    <s v="Operations Department"/>
    <s v="c5"/>
    <x v="1132"/>
    <x v="0"/>
  </r>
  <r>
    <n v="427540"/>
    <d v="2014-06-04T00:00:00"/>
    <d v="1899-12-30T09:32:06"/>
    <s v="Rejected"/>
    <s v="Male"/>
    <s v="Operations Department"/>
    <s v="c5"/>
    <x v="1133"/>
    <x v="1"/>
  </r>
  <r>
    <n v="487999"/>
    <d v="2014-08-27T00:00:00"/>
    <d v="1899-12-30T09:31:35"/>
    <s v="Hired"/>
    <s v="Male"/>
    <s v="Operations Department"/>
    <s v="c5"/>
    <x v="1134"/>
    <x v="0"/>
  </r>
  <r>
    <n v="832053"/>
    <d v="2014-07-16T00:00:00"/>
    <d v="1899-12-30T09:31:24"/>
    <s v="Hired"/>
    <s v="Male"/>
    <s v="Operations Department"/>
    <s v="i5"/>
    <x v="1135"/>
    <x v="0"/>
  </r>
  <r>
    <n v="63052"/>
    <d v="2014-07-16T00:00:00"/>
    <d v="1899-12-30T09:31:50"/>
    <s v="Hired"/>
    <s v="Male"/>
    <s v="Operations Department"/>
    <s v="i5"/>
    <x v="1136"/>
    <x v="0"/>
  </r>
  <r>
    <n v="452676"/>
    <d v="2014-07-16T00:00:00"/>
    <d v="1899-12-30T09:32:14"/>
    <s v="Hired"/>
    <s v="Female"/>
    <s v="Operations Department"/>
    <s v="i5"/>
    <x v="1137"/>
    <x v="0"/>
  </r>
  <r>
    <n v="127139"/>
    <d v="2014-05-01T00:00:00"/>
    <d v="1899-12-30T15:42:21"/>
    <s v="Hired"/>
    <s v="Male"/>
    <s v="Sales Department"/>
    <s v="c8"/>
    <x v="1138"/>
    <x v="0"/>
  </r>
  <r>
    <n v="152197"/>
    <d v="2014-05-01T00:00:00"/>
    <d v="1899-12-30T15:39:55"/>
    <s v="Rejected"/>
    <s v="Don’t want to say"/>
    <s v="Sales Department"/>
    <s v="c8"/>
    <x v="1139"/>
    <x v="1"/>
  </r>
  <r>
    <n v="324262"/>
    <d v="2014-06-11T00:00:00"/>
    <d v="1899-12-30T09:33:31"/>
    <s v="Hired"/>
    <s v="Male"/>
    <s v="Sales Department"/>
    <s v="c8"/>
    <x v="1140"/>
    <x v="0"/>
  </r>
  <r>
    <n v="884821"/>
    <d v="2014-06-20T00:00:00"/>
    <d v="1899-12-30T16:20:49"/>
    <s v="Hired"/>
    <s v="Male"/>
    <s v="Sales Department"/>
    <s v="c8"/>
    <x v="1141"/>
    <x v="0"/>
  </r>
  <r>
    <n v="882740"/>
    <d v="2014-08-07T00:00:00"/>
    <d v="1899-12-30T13:42:44"/>
    <s v="Rejected"/>
    <s v="Male"/>
    <s v="Sales Department"/>
    <s v="c9"/>
    <x v="1142"/>
    <x v="1"/>
  </r>
  <r>
    <n v="396311"/>
    <d v="2014-06-02T00:00:00"/>
    <d v="1899-12-30T10:43:17"/>
    <s v="Rejected"/>
    <s v="Male"/>
    <s v="Operations Department"/>
    <s v="i6"/>
    <x v="1143"/>
    <x v="1"/>
  </r>
  <r>
    <n v="145735"/>
    <d v="2014-06-02T00:00:00"/>
    <d v="1899-12-30T10:46:12"/>
    <s v="Rejected"/>
    <s v="Male"/>
    <s v="Operations Department"/>
    <s v="i6"/>
    <x v="1144"/>
    <x v="1"/>
  </r>
  <r>
    <n v="866980"/>
    <d v="2014-06-02T00:00:00"/>
    <d v="1899-12-30T10:47:16"/>
    <s v="Hired"/>
    <s v="Female"/>
    <s v="Operations Department"/>
    <s v="i6"/>
    <x v="1145"/>
    <x v="0"/>
  </r>
  <r>
    <n v="328543"/>
    <d v="2014-06-03T00:00:00"/>
    <d v="1899-12-30T00:00:35"/>
    <s v="Rejected"/>
    <s v="Female"/>
    <s v="Operations Department"/>
    <s v="c9"/>
    <x v="1146"/>
    <x v="1"/>
  </r>
  <r>
    <n v="75097"/>
    <d v="2014-06-05T00:00:00"/>
    <d v="1899-12-30T12:00:56"/>
    <s v="Hired"/>
    <s v="Male"/>
    <s v="Operations Department"/>
    <s v="i6"/>
    <x v="1147"/>
    <x v="0"/>
  </r>
  <r>
    <n v="184147"/>
    <d v="2014-06-05T00:00:00"/>
    <d v="1899-12-30T12:02:16"/>
    <s v="Hired"/>
    <s v="Male"/>
    <s v="Operations Department"/>
    <s v="i6"/>
    <x v="1148"/>
    <x v="0"/>
  </r>
  <r>
    <n v="970152"/>
    <d v="2014-06-09T00:00:00"/>
    <d v="1899-12-30T08:56:57"/>
    <s v="Rejected"/>
    <s v="Male"/>
    <s v="Operations Department"/>
    <s v="c9"/>
    <x v="1149"/>
    <x v="1"/>
  </r>
  <r>
    <n v="531409"/>
    <d v="2014-06-09T00:00:00"/>
    <d v="1899-12-30T08:57:59"/>
    <s v="Rejected"/>
    <s v="Male"/>
    <s v="Operations Department"/>
    <s v="c9"/>
    <x v="1150"/>
    <x v="1"/>
  </r>
  <r>
    <n v="149267"/>
    <d v="2014-06-23T00:00:00"/>
    <d v="1899-12-30T10:00:02"/>
    <s v="Hired"/>
    <s v="Male"/>
    <s v="Operations Department"/>
    <s v="i7"/>
    <x v="1151"/>
    <x v="0"/>
  </r>
  <r>
    <n v="162132"/>
    <d v="2014-06-24T00:00:00"/>
    <d v="1899-12-30T08:52:13"/>
    <s v="Rejected"/>
    <s v="Female"/>
    <s v="Operations Department"/>
    <s v="i7"/>
    <x v="1152"/>
    <x v="1"/>
  </r>
  <r>
    <n v="643836"/>
    <d v="2014-08-01T00:00:00"/>
    <d v="1899-12-30T09:49:45"/>
    <s v="Rejected"/>
    <s v="Female"/>
    <s v="Operations Department"/>
    <s v="c5"/>
    <x v="1153"/>
    <x v="1"/>
  </r>
  <r>
    <n v="912359"/>
    <d v="2014-08-01T00:00:00"/>
    <d v="1899-12-30T17:57:50"/>
    <s v="Rejected"/>
    <s v="Female"/>
    <s v="Operations Department"/>
    <s v="c5"/>
    <x v="1154"/>
    <x v="1"/>
  </r>
  <r>
    <n v="242590"/>
    <d v="2014-08-29T00:00:00"/>
    <d v="1899-12-30T11:16:48"/>
    <s v="Hired"/>
    <s v="Male"/>
    <s v="Operations Department"/>
    <s v="c5"/>
    <x v="1155"/>
    <x v="0"/>
  </r>
  <r>
    <n v="839584"/>
    <d v="2014-08-29T00:00:00"/>
    <d v="1899-12-30T11:19:15"/>
    <s v="Rejected"/>
    <s v="Male"/>
    <s v="Operations Department"/>
    <s v="c5"/>
    <x v="1156"/>
    <x v="1"/>
  </r>
  <r>
    <n v="205481"/>
    <d v="2014-05-09T00:00:00"/>
    <d v="1899-12-30T16:24:03"/>
    <s v="Hired"/>
    <s v="Male"/>
    <s v="Operations Department"/>
    <s v="i7"/>
    <x v="1157"/>
    <x v="0"/>
  </r>
  <r>
    <n v="486305"/>
    <d v="2014-05-09T00:00:00"/>
    <d v="1899-12-30T16:28:10"/>
    <s v="Hired"/>
    <s v="Female"/>
    <s v="Operations Department"/>
    <s v="i7"/>
    <x v="1158"/>
    <x v="0"/>
  </r>
  <r>
    <n v="806094"/>
    <d v="2014-05-22T00:00:00"/>
    <d v="1899-12-30T17:18:49"/>
    <s v="Rejected"/>
    <s v="Male"/>
    <s v="Operations Department"/>
    <s v="i7"/>
    <x v="1159"/>
    <x v="1"/>
  </r>
  <r>
    <n v="487002"/>
    <d v="2014-06-07T00:00:00"/>
    <d v="1899-12-30T18:41:47"/>
    <s v="Hired"/>
    <s v="Male"/>
    <s v="Operations Department"/>
    <s v="i7"/>
    <x v="1160"/>
    <x v="0"/>
  </r>
  <r>
    <n v="165000"/>
    <d v="2014-06-16T00:00:00"/>
    <d v="1899-12-30T16:13:55"/>
    <s v="Hired"/>
    <s v="Male"/>
    <s v="Operations Department"/>
    <s v="i7"/>
    <x v="1161"/>
    <x v="0"/>
  </r>
  <r>
    <n v="332816"/>
    <d v="2014-06-30T00:00:00"/>
    <d v="1899-12-30T09:32:34"/>
    <s v="Rejected"/>
    <s v="Don’t want to say"/>
    <s v="Operations Department"/>
    <s v="i7"/>
    <x v="1162"/>
    <x v="1"/>
  </r>
  <r>
    <n v="673099"/>
    <d v="2014-08-23T00:00:00"/>
    <d v="1899-12-30T16:03:13"/>
    <s v="Rejected"/>
    <s v="Male"/>
    <s v="Operations Department"/>
    <s v="i7"/>
    <x v="1163"/>
    <x v="1"/>
  </r>
  <r>
    <n v="894681"/>
    <d v="2014-08-23T00:00:00"/>
    <d v="1899-12-30T16:05:01"/>
    <s v="Hired"/>
    <s v="Male"/>
    <s v="Operations Department"/>
    <s v="i7"/>
    <x v="1164"/>
    <x v="0"/>
  </r>
  <r>
    <n v="67176"/>
    <d v="2014-08-23T00:00:00"/>
    <d v="1899-12-30T16:08:07"/>
    <s v="Rejected"/>
    <s v="Male"/>
    <s v="Operations Department"/>
    <s v="i7"/>
    <x v="1165"/>
    <x v="1"/>
  </r>
  <r>
    <n v="586678"/>
    <d v="2014-08-23T00:00:00"/>
    <d v="1899-12-30T16:03:14"/>
    <s v="Rejected"/>
    <s v="Don’t want to say"/>
    <s v="Operations Department"/>
    <s v="i7"/>
    <x v="1166"/>
    <x v="1"/>
  </r>
  <r>
    <n v="218472"/>
    <d v="2014-08-24T00:00:00"/>
    <d v="1899-12-30T10:09:35"/>
    <s v="Hired"/>
    <s v="Male"/>
    <s v="Operations Department"/>
    <s v="i7"/>
    <x v="1167"/>
    <x v="0"/>
  </r>
  <r>
    <n v="898081"/>
    <d v="2014-05-08T00:00:00"/>
    <d v="1899-12-30T15:27:26"/>
    <s v="Hired"/>
    <s v="Female"/>
    <s v="Operations Department"/>
    <s v="i7"/>
    <x v="1168"/>
    <x v="0"/>
  </r>
  <r>
    <n v="150930"/>
    <d v="2014-05-09T00:00:00"/>
    <d v="1899-12-30T19:53:13"/>
    <s v="Rejected"/>
    <s v="Male"/>
    <s v="Operations Department"/>
    <s v="i7"/>
    <x v="1169"/>
    <x v="1"/>
  </r>
  <r>
    <n v="486534"/>
    <d v="2014-05-09T00:00:00"/>
    <d v="1899-12-30T19:55:19"/>
    <s v="Hired"/>
    <s v="Female"/>
    <s v="Operations Department"/>
    <s v="i7"/>
    <x v="1170"/>
    <x v="0"/>
  </r>
  <r>
    <n v="587959"/>
    <d v="2014-05-09T00:00:00"/>
    <d v="1899-12-30T19:53:41"/>
    <s v="Hired"/>
    <s v="Female"/>
    <s v="Operations Department"/>
    <s v="i7"/>
    <x v="1171"/>
    <x v="0"/>
  </r>
  <r>
    <n v="214844"/>
    <d v="2014-05-09T00:00:00"/>
    <d v="1899-12-30T19:54:44"/>
    <s v="Hired"/>
    <s v="Female"/>
    <s v="Operations Department"/>
    <s v="i7"/>
    <x v="1172"/>
    <x v="0"/>
  </r>
  <r>
    <n v="733774"/>
    <d v="2014-05-09T00:00:00"/>
    <d v="1899-12-30T19:56:58"/>
    <s v="Hired"/>
    <s v="Female"/>
    <s v="Operations Department"/>
    <s v="i7"/>
    <x v="1173"/>
    <x v="0"/>
  </r>
  <r>
    <n v="516459"/>
    <d v="2014-06-02T00:00:00"/>
    <d v="1899-12-30T17:47:41"/>
    <s v="Hired"/>
    <s v="Female"/>
    <s v="Operations Department"/>
    <s v="i7"/>
    <x v="1174"/>
    <x v="0"/>
  </r>
  <r>
    <n v="461123"/>
    <d v="2014-06-06T00:00:00"/>
    <d v="1899-12-30T09:10:36"/>
    <s v="Hired"/>
    <s v="Male"/>
    <s v="Operations Department"/>
    <s v="i7"/>
    <x v="1175"/>
    <x v="0"/>
  </r>
  <r>
    <n v="62030"/>
    <d v="2014-06-06T00:00:00"/>
    <d v="1899-12-30T09:11:42"/>
    <s v="Rejected"/>
    <s v="Female"/>
    <s v="Operations Department"/>
    <s v="i7"/>
    <x v="1176"/>
    <x v="1"/>
  </r>
  <r>
    <n v="518772"/>
    <d v="2014-06-23T00:00:00"/>
    <d v="1899-12-30T09:32:34"/>
    <s v="Hired"/>
    <s v="Male"/>
    <s v="Operations Department"/>
    <s v="i7"/>
    <x v="1177"/>
    <x v="0"/>
  </r>
  <r>
    <n v="249926"/>
    <d v="2014-07-07T00:00:00"/>
    <d v="1899-12-30T17:11:54"/>
    <s v="Hired"/>
    <s v="Male"/>
    <s v="Operations Department"/>
    <s v="i7"/>
    <x v="1178"/>
    <x v="0"/>
  </r>
  <r>
    <n v="986569"/>
    <d v="2014-08-19T00:00:00"/>
    <d v="1899-12-30T17:36:32"/>
    <s v="Rejected"/>
    <s v="Male"/>
    <s v="Operations Department"/>
    <s v="i7"/>
    <x v="1179"/>
    <x v="1"/>
  </r>
  <r>
    <n v="422439"/>
    <d v="2014-08-19T00:00:00"/>
    <d v="1899-12-30T17:37:08"/>
    <s v="Rejected"/>
    <s v="Male"/>
    <s v="Operations Department"/>
    <s v="i7"/>
    <x v="1180"/>
    <x v="1"/>
  </r>
  <r>
    <n v="693142"/>
    <d v="2014-08-06T00:00:00"/>
    <d v="1899-12-30T09:32:10"/>
    <s v="Hired"/>
    <s v="Male"/>
    <s v="Marketing Department"/>
    <s v="c9"/>
    <x v="1181"/>
    <x v="0"/>
  </r>
  <r>
    <n v="332698"/>
    <d v="2014-05-20T00:00:00"/>
    <d v="1899-12-30T17:49:05"/>
    <s v="Hired"/>
    <s v="Male"/>
    <s v="Marketing Department"/>
    <s v="c-10"/>
    <x v="1182"/>
    <x v="0"/>
  </r>
  <r>
    <n v="302555"/>
    <d v="2014-05-30T00:00:00"/>
    <d v="1899-12-30T08:46:50"/>
    <s v="Hired"/>
    <s v="Male"/>
    <s v="Marketing Department"/>
    <s v="c-10"/>
    <x v="1183"/>
    <x v="0"/>
  </r>
  <r>
    <n v="464696"/>
    <d v="2014-05-30T00:00:00"/>
    <d v="1899-12-30T08:47:53"/>
    <s v="Hired"/>
    <s v="Male"/>
    <s v="Marketing Department"/>
    <s v="c-10"/>
    <x v="1184"/>
    <x v="0"/>
  </r>
  <r>
    <n v="588414"/>
    <d v="2014-05-30T00:00:00"/>
    <d v="1899-12-30T08:46:20"/>
    <s v="Rejected"/>
    <s v="Female"/>
    <s v="Marketing Department"/>
    <s v="c-10"/>
    <x v="1185"/>
    <x v="1"/>
  </r>
  <r>
    <n v="878903"/>
    <d v="2014-05-30T00:00:00"/>
    <d v="1899-12-30T12:30:18"/>
    <s v="Hired"/>
    <s v="Female"/>
    <s v="Marketing Department"/>
    <s v="c5"/>
    <x v="1186"/>
    <x v="0"/>
  </r>
  <r>
    <n v="756902"/>
    <d v="2014-06-05T00:00:00"/>
    <d v="1899-12-30T09:29:38"/>
    <s v="Hired"/>
    <s v="Male"/>
    <s v="Marketing Department"/>
    <s v="c-10"/>
    <x v="1187"/>
    <x v="0"/>
  </r>
  <r>
    <n v="646707"/>
    <d v="2014-05-02T00:00:00"/>
    <d v="1899-12-30T14:13:35"/>
    <s v="Rejected"/>
    <s v="Female"/>
    <s v="Operations Department"/>
    <s v="i1"/>
    <x v="1188"/>
    <x v="1"/>
  </r>
  <r>
    <n v="105447"/>
    <d v="2014-05-23T00:00:00"/>
    <d v="1899-12-30T09:33:19"/>
    <s v="Rejected"/>
    <s v="Don’t want to say"/>
    <s v="Operations Department"/>
    <s v="i1"/>
    <x v="1189"/>
    <x v="1"/>
  </r>
  <r>
    <n v="393895"/>
    <d v="2014-05-12T00:00:00"/>
    <d v="1899-12-30T20:45:45"/>
    <s v="Hired"/>
    <s v="Male"/>
    <s v="Operations Department"/>
    <s v="c5"/>
    <x v="1190"/>
    <x v="0"/>
  </r>
  <r>
    <n v="690879"/>
    <d v="2014-05-20T00:00:00"/>
    <d v="1899-12-30T15:57:18"/>
    <s v="Hired"/>
    <s v="Female"/>
    <s v="Operations Department"/>
    <s v="c5"/>
    <x v="1191"/>
    <x v="0"/>
  </r>
  <r>
    <n v="555034"/>
    <d v="2014-06-09T00:00:00"/>
    <d v="1899-12-30T09:32:34"/>
    <s v="Hired"/>
    <s v="Male"/>
    <s v="Marketing Department"/>
    <s v="b9"/>
    <x v="1192"/>
    <x v="0"/>
  </r>
  <r>
    <n v="693918"/>
    <d v="2014-06-24T00:00:00"/>
    <d v="1899-12-30T17:22:16"/>
    <s v="Hired"/>
    <s v="Male"/>
    <s v="Marketing Department"/>
    <s v="c9"/>
    <x v="1193"/>
    <x v="0"/>
  </r>
  <r>
    <n v="278721"/>
    <d v="2014-07-24T00:00:00"/>
    <d v="1899-12-30T18:29:34"/>
    <s v="Rejected"/>
    <s v="Male"/>
    <s v="Operations Department"/>
    <s v="i7"/>
    <x v="1194"/>
    <x v="1"/>
  </r>
  <r>
    <n v="783969"/>
    <d v="2014-07-31T00:00:00"/>
    <d v="1899-12-30T09:33:44"/>
    <s v="Hired"/>
    <s v="Female"/>
    <s v="Service Department"/>
    <s v="i5"/>
    <x v="1195"/>
    <x v="0"/>
  </r>
  <r>
    <n v="357078"/>
    <d v="2014-07-31T00:00:00"/>
    <d v="1899-12-30T09:34:09"/>
    <s v="Hired"/>
    <s v="Male"/>
    <s v="Service Department"/>
    <s v="i5"/>
    <x v="1196"/>
    <x v="0"/>
  </r>
  <r>
    <n v="509371"/>
    <d v="2014-08-08T00:00:00"/>
    <d v="1899-12-30T14:50:45"/>
    <s v="Hired"/>
    <s v="Male"/>
    <s v="Service Department"/>
    <s v="i5"/>
    <x v="1197"/>
    <x v="0"/>
  </r>
  <r>
    <n v="929396"/>
    <d v="2014-08-12T00:00:00"/>
    <d v="1899-12-30T17:12:46"/>
    <s v="Hired"/>
    <s v="Male"/>
    <s v="Service Department"/>
    <s v="i5"/>
    <x v="1198"/>
    <x v="0"/>
  </r>
  <r>
    <n v="430390"/>
    <d v="2014-08-12T00:00:00"/>
    <d v="1899-12-30T17:14:42"/>
    <s v="Hired"/>
    <s v="Male"/>
    <s v="Service Department"/>
    <s v="i5"/>
    <x v="1199"/>
    <x v="0"/>
  </r>
  <r>
    <n v="259976"/>
    <d v="2014-07-25T00:00:00"/>
    <d v="1899-12-30T09:33:22"/>
    <s v="Rejected"/>
    <s v="Male"/>
    <s v="Service Department"/>
    <s v="c9"/>
    <x v="1200"/>
    <x v="1"/>
  </r>
  <r>
    <n v="293891"/>
    <d v="2014-07-25T00:00:00"/>
    <d v="1899-12-30T09:34:39"/>
    <s v="Rejected"/>
    <s v="Male"/>
    <s v="Service Department"/>
    <s v="c9"/>
    <x v="1201"/>
    <x v="1"/>
  </r>
  <r>
    <n v="125014"/>
    <d v="2014-06-03T00:00:00"/>
    <d v="1899-12-30T09:34:34"/>
    <s v="Rejected"/>
    <s v="Male"/>
    <s v="Marketing Department"/>
    <s v="c-10"/>
    <x v="1202"/>
    <x v="1"/>
  </r>
  <r>
    <n v="441259"/>
    <d v="2014-06-03T00:00:00"/>
    <d v="1899-12-30T09:36:44"/>
    <s v="Rejected"/>
    <s v="Female"/>
    <s v="Marketing Department"/>
    <s v="c-10"/>
    <x v="1203"/>
    <x v="1"/>
  </r>
  <r>
    <n v="403549"/>
    <d v="2014-05-15T00:00:00"/>
    <d v="1899-12-30T09:34:20"/>
    <s v="Rejected"/>
    <s v="Male"/>
    <s v="Service Department"/>
    <s v="c9"/>
    <x v="1204"/>
    <x v="1"/>
  </r>
  <r>
    <n v="768225"/>
    <d v="2014-08-07T00:00:00"/>
    <d v="1899-12-30T09:32:02"/>
    <s v="Hired"/>
    <s v="Male"/>
    <s v="Service Department"/>
    <s v="c9"/>
    <x v="1205"/>
    <x v="0"/>
  </r>
  <r>
    <n v="608893"/>
    <d v="2014-05-02T00:00:00"/>
    <d v="1899-12-30T09:31:35"/>
    <s v="Rejected"/>
    <s v="Don’t want to say"/>
    <s v="Operations Department"/>
    <s v="c8"/>
    <x v="1206"/>
    <x v="1"/>
  </r>
  <r>
    <n v="202756"/>
    <d v="2014-07-02T00:00:00"/>
    <d v="1899-12-30T14:26:24"/>
    <s v="Hired"/>
    <s v="Female"/>
    <s v="Service Department"/>
    <s v="b9"/>
    <x v="1207"/>
    <x v="0"/>
  </r>
  <r>
    <n v="440605"/>
    <d v="2014-07-02T00:00:00"/>
    <d v="1899-12-30T14:26:00"/>
    <s v="Rejected"/>
    <s v="Female"/>
    <s v="Service Department"/>
    <s v="b9"/>
    <x v="1208"/>
    <x v="1"/>
  </r>
  <r>
    <n v="476942"/>
    <d v="2014-07-02T00:00:00"/>
    <d v="1899-12-30T14:27:11"/>
    <s v="Hired"/>
    <s v="Female"/>
    <s v="Service Department"/>
    <s v="b9"/>
    <x v="1209"/>
    <x v="0"/>
  </r>
  <r>
    <n v="707682"/>
    <d v="2014-07-02T00:00:00"/>
    <d v="1899-12-30T14:29:15"/>
    <s v="Hired"/>
    <s v="Female"/>
    <s v="Service Department"/>
    <s v="b9"/>
    <x v="1210"/>
    <x v="0"/>
  </r>
  <r>
    <n v="813196"/>
    <d v="2014-07-21T00:00:00"/>
    <d v="1899-12-30T09:32:57"/>
    <s v="Hired"/>
    <s v="Male"/>
    <s v="Service Department"/>
    <s v="c9"/>
    <x v="1211"/>
    <x v="0"/>
  </r>
  <r>
    <n v="154930"/>
    <d v="2014-07-21T00:00:00"/>
    <d v="1899-12-30T09:32:24"/>
    <s v="Hired"/>
    <s v="Female"/>
    <s v="Service Department"/>
    <s v="c9"/>
    <x v="1212"/>
    <x v="0"/>
  </r>
  <r>
    <n v="282815"/>
    <d v="2014-08-17T00:00:00"/>
    <d v="1899-12-30T10:33:46"/>
    <s v="Rejected"/>
    <s v="Male"/>
    <s v="Service Department"/>
    <s v="c9"/>
    <x v="1213"/>
    <x v="1"/>
  </r>
  <r>
    <n v="42714"/>
    <d v="2014-07-22T00:00:00"/>
    <d v="1899-12-30T09:31:33"/>
    <s v="Hired"/>
    <s v="Male"/>
    <s v="Operations Department"/>
    <s v="c9"/>
    <x v="1214"/>
    <x v="0"/>
  </r>
  <r>
    <n v="679141"/>
    <d v="2014-06-17T00:00:00"/>
    <d v="1899-12-30T09:32:09"/>
    <s v="Hired"/>
    <s v="Male"/>
    <s v="Marketing Department"/>
    <s v="c9"/>
    <x v="1215"/>
    <x v="0"/>
  </r>
  <r>
    <n v="125996"/>
    <d v="2014-08-14T00:00:00"/>
    <d v="1899-12-30T15:19:05"/>
    <s v="Hired"/>
    <s v="Male"/>
    <s v="Marketing Department"/>
    <s v="c9"/>
    <x v="1216"/>
    <x v="0"/>
  </r>
  <r>
    <n v="369430"/>
    <d v="2014-05-20T00:00:00"/>
    <d v="1899-12-30T09:34:42"/>
    <s v="Rejected"/>
    <s v="Male"/>
    <s v="Production Department"/>
    <s v="c5"/>
    <x v="1217"/>
    <x v="1"/>
  </r>
  <r>
    <n v="93480"/>
    <d v="2014-05-20T00:00:00"/>
    <d v="1899-12-30T09:35:15"/>
    <s v="Hired"/>
    <s v="Male"/>
    <s v="Production Department"/>
    <s v="c5"/>
    <x v="1218"/>
    <x v="0"/>
  </r>
  <r>
    <n v="355251"/>
    <d v="2014-08-13T00:00:00"/>
    <d v="1899-12-30T15:58:59"/>
    <s v="Hired"/>
    <s v="Male"/>
    <s v="Production Department"/>
    <s v="c5"/>
    <x v="1219"/>
    <x v="0"/>
  </r>
  <r>
    <n v="132989"/>
    <d v="2014-08-21T00:00:00"/>
    <d v="1899-12-30T18:23:08"/>
    <s v="Hired"/>
    <s v="Male"/>
    <s v="Production Department"/>
    <s v="c5"/>
    <x v="1220"/>
    <x v="0"/>
  </r>
  <r>
    <n v="426916"/>
    <d v="2014-08-27T00:00:00"/>
    <d v="1899-12-30T07:09:20"/>
    <s v="Rejected"/>
    <s v="Male"/>
    <s v="Production Department"/>
    <s v="c5"/>
    <x v="1221"/>
    <x v="1"/>
  </r>
  <r>
    <n v="393845"/>
    <d v="2014-05-21T00:00:00"/>
    <d v="1899-12-30T07:53:27"/>
    <s v="Hired"/>
    <s v="Male"/>
    <s v="Service Department"/>
    <s v="c-10"/>
    <x v="1222"/>
    <x v="0"/>
  </r>
  <r>
    <n v="703448"/>
    <d v="2014-07-04T00:00:00"/>
    <d v="1899-12-30T09:37:19"/>
    <s v="Hired"/>
    <s v="Male"/>
    <s v="Service Department"/>
    <s v="c5"/>
    <x v="1223"/>
    <x v="0"/>
  </r>
  <r>
    <n v="764104"/>
    <d v="2014-07-04T00:00:00"/>
    <d v="1899-12-30T09:33:07"/>
    <s v="Rejected"/>
    <s v="Female"/>
    <s v="Service Department"/>
    <s v="c5"/>
    <x v="1224"/>
    <x v="1"/>
  </r>
  <r>
    <n v="926922"/>
    <d v="2014-05-23T00:00:00"/>
    <d v="1899-12-30T17:20:22"/>
    <s v="Rejected"/>
    <s v="Male"/>
    <s v="Operations Department"/>
    <s v="i5"/>
    <x v="1225"/>
    <x v="1"/>
  </r>
  <r>
    <n v="962962"/>
    <d v="2014-07-29T00:00:00"/>
    <d v="1899-12-30T13:59:36"/>
    <s v="Hired"/>
    <s v="Female"/>
    <s v="Operations Department"/>
    <s v="i5"/>
    <x v="1226"/>
    <x v="0"/>
  </r>
  <r>
    <n v="260050"/>
    <d v="2014-07-29T00:00:00"/>
    <d v="1899-12-30T14:00:45"/>
    <s v="Rejected"/>
    <s v="Male"/>
    <s v="Operations Department"/>
    <s v="i5"/>
    <x v="1227"/>
    <x v="1"/>
  </r>
  <r>
    <n v="774510"/>
    <d v="2014-07-30T00:00:00"/>
    <d v="1899-12-30T09:06:37"/>
    <s v="Hired"/>
    <s v="Male"/>
    <s v="Operations Department"/>
    <s v="i5"/>
    <x v="1228"/>
    <x v="0"/>
  </r>
  <r>
    <n v="653023"/>
    <d v="2014-06-04T00:00:00"/>
    <d v="1899-12-30T11:52:40"/>
    <s v="Hired"/>
    <s v="Female"/>
    <s v="Operations Department"/>
    <s v="c5"/>
    <x v="1229"/>
    <x v="0"/>
  </r>
  <r>
    <n v="209299"/>
    <d v="2014-06-07T00:00:00"/>
    <d v="1899-12-30T09:09:33"/>
    <s v="Hired"/>
    <s v="Male"/>
    <s v="Operations Department"/>
    <s v="c5"/>
    <x v="1230"/>
    <x v="0"/>
  </r>
  <r>
    <n v="563468"/>
    <d v="2014-07-08T00:00:00"/>
    <d v="1899-12-30T09:33:48"/>
    <s v="Hired"/>
    <s v="Female"/>
    <s v="Sales Department"/>
    <s v="b9"/>
    <x v="1231"/>
    <x v="0"/>
  </r>
  <r>
    <n v="381579"/>
    <d v="2014-05-27T00:00:00"/>
    <d v="1899-12-30T07:07:59"/>
    <s v="Hired"/>
    <s v="Male"/>
    <s v="Operations Department"/>
    <s v="c9"/>
    <x v="1232"/>
    <x v="0"/>
  </r>
  <r>
    <n v="460688"/>
    <d v="2014-05-27T00:00:00"/>
    <d v="1899-12-30T07:11:31"/>
    <s v="Hired"/>
    <s v="Male"/>
    <s v="Operations Department"/>
    <s v="c9"/>
    <x v="1233"/>
    <x v="0"/>
  </r>
  <r>
    <n v="496261"/>
    <d v="2014-05-27T00:00:00"/>
    <d v="1899-12-30T07:09:00"/>
    <s v="Rejected"/>
    <s v="Don’t want to say"/>
    <s v="Operations Department"/>
    <s v="c9"/>
    <x v="1234"/>
    <x v="1"/>
  </r>
  <r>
    <n v="177858"/>
    <d v="2014-06-12T00:00:00"/>
    <d v="1899-12-30T17:52:42"/>
    <s v="Hired"/>
    <s v="Male"/>
    <s v="Operations Department"/>
    <s v="c9"/>
    <x v="1235"/>
    <x v="0"/>
  </r>
  <r>
    <n v="978040"/>
    <d v="2014-07-04T00:00:00"/>
    <d v="1899-12-30T11:12:23"/>
    <s v="Hired"/>
    <s v="Male"/>
    <s v="Operations Department"/>
    <s v="c9"/>
    <x v="1236"/>
    <x v="0"/>
  </r>
  <r>
    <n v="300059"/>
    <d v="2014-05-05T00:00:00"/>
    <d v="1899-12-30T09:31:19"/>
    <s v="Hired"/>
    <s v="Female"/>
    <s v="Finance Department"/>
    <s v="c-10"/>
    <x v="1237"/>
    <x v="0"/>
  </r>
  <r>
    <n v="967868"/>
    <d v="2014-07-18T00:00:00"/>
    <d v="1899-12-30T12:29:08"/>
    <s v="Hired"/>
    <s v="Female"/>
    <s v="General Management"/>
    <s v="i6"/>
    <x v="1238"/>
    <x v="0"/>
  </r>
  <r>
    <n v="771358"/>
    <d v="2014-07-25T00:00:00"/>
    <d v="1899-12-30T09:31:30"/>
    <s v="Hired"/>
    <s v="Female"/>
    <s v="General Management"/>
    <s v="i6"/>
    <x v="1239"/>
    <x v="0"/>
  </r>
  <r>
    <n v="667908"/>
    <d v="2014-07-25T00:00:00"/>
    <d v="1899-12-30T09:35:34"/>
    <s v="Hired"/>
    <s v="Female"/>
    <s v="General Management"/>
    <s v="i6"/>
    <x v="1240"/>
    <x v="0"/>
  </r>
  <r>
    <n v="507999"/>
    <d v="2014-07-08T00:00:00"/>
    <d v="1899-12-30T09:32:40"/>
    <s v="Rejected"/>
    <s v="Male"/>
    <s v="Operations Department"/>
    <s v="i6"/>
    <x v="1241"/>
    <x v="1"/>
  </r>
  <r>
    <n v="625524"/>
    <d v="2014-05-02T00:00:00"/>
    <d v="1899-12-30T13:25:41"/>
    <s v="Hired"/>
    <s v="Female"/>
    <s v="Service Department"/>
    <s v="c-10"/>
    <x v="1242"/>
    <x v="0"/>
  </r>
  <r>
    <n v="120857"/>
    <d v="2014-05-02T00:00:00"/>
    <d v="1899-12-30T13:27:23"/>
    <s v="Hired"/>
    <s v="Male"/>
    <s v="Service Department"/>
    <s v="c-10"/>
    <x v="1243"/>
    <x v="0"/>
  </r>
  <r>
    <n v="452817"/>
    <d v="2014-05-02T00:00:00"/>
    <d v="1899-12-30T13:28:11"/>
    <s v="Hired"/>
    <s v="Male"/>
    <s v="Service Department"/>
    <s v="c-10"/>
    <x v="1244"/>
    <x v="0"/>
  </r>
  <r>
    <n v="829076"/>
    <d v="2014-05-04T00:00:00"/>
    <d v="1899-12-30T10:19:27"/>
    <s v="Hired"/>
    <s v="Male"/>
    <s v="Service Department"/>
    <s v="c-10"/>
    <x v="1245"/>
    <x v="0"/>
  </r>
  <r>
    <n v="841263"/>
    <d v="2014-05-04T00:00:00"/>
    <d v="1899-12-30T10:20:29"/>
    <s v="Hired"/>
    <s v="Male"/>
    <s v="Service Department"/>
    <s v="c-10"/>
    <x v="1246"/>
    <x v="0"/>
  </r>
  <r>
    <n v="857543"/>
    <d v="2014-07-05T00:00:00"/>
    <d v="1899-12-30T16:16:16"/>
    <s v="Hired"/>
    <s v="Male"/>
    <s v="Service Department"/>
    <s v="c-10"/>
    <x v="1247"/>
    <x v="0"/>
  </r>
  <r>
    <n v="175109"/>
    <d v="2014-07-07T00:00:00"/>
    <d v="1899-12-30T17:12:55"/>
    <s v="Rejected"/>
    <s v="Male"/>
    <s v="Service Department"/>
    <s v="c-10"/>
    <x v="1248"/>
    <x v="1"/>
  </r>
  <r>
    <n v="819572"/>
    <d v="2014-07-07T00:00:00"/>
    <d v="1899-12-30T17:13:57"/>
    <s v="Rejected"/>
    <s v="Male"/>
    <s v="Service Department"/>
    <s v="c-10"/>
    <x v="1249"/>
    <x v="1"/>
  </r>
  <r>
    <n v="389782"/>
    <d v="2014-05-09T00:00:00"/>
    <d v="1899-12-30T18:15:52"/>
    <s v="Rejected"/>
    <s v="Male"/>
    <s v="Sales Department"/>
    <s v="i7"/>
    <x v="1250"/>
    <x v="1"/>
  </r>
  <r>
    <n v="825870"/>
    <d v="2014-05-21T00:00:00"/>
    <d v="1899-12-30T09:33:05"/>
    <s v="Rejected"/>
    <s v="Female"/>
    <s v="Service Department"/>
    <s v="i7"/>
    <x v="1251"/>
    <x v="1"/>
  </r>
  <r>
    <n v="820667"/>
    <d v="2014-05-21T00:00:00"/>
    <d v="1899-12-30T09:34:32"/>
    <s v="Rejected"/>
    <s v="Male"/>
    <s v="Service Department"/>
    <s v="i7"/>
    <x v="1252"/>
    <x v="1"/>
  </r>
  <r>
    <n v="284733"/>
    <d v="2014-05-21T00:00:00"/>
    <d v="1899-12-30T09:36:05"/>
    <s v="Rejected"/>
    <s v="Female"/>
    <s v="Service Department"/>
    <s v="i7"/>
    <x v="1190"/>
    <x v="1"/>
  </r>
  <r>
    <n v="182357"/>
    <d v="2014-05-21T00:00:00"/>
    <d v="1899-12-30T09:37:30"/>
    <s v="Hired"/>
    <s v="Male"/>
    <s v="Service Department"/>
    <s v="i7"/>
    <x v="1253"/>
    <x v="0"/>
  </r>
  <r>
    <n v="733985"/>
    <d v="2014-06-05T00:00:00"/>
    <d v="1899-12-30T09:31:48"/>
    <s v="Hired"/>
    <s v="Male"/>
    <s v="Sales Department"/>
    <s v="c5"/>
    <x v="1254"/>
    <x v="0"/>
  </r>
  <r>
    <n v="728573"/>
    <d v="2014-06-05T00:00:00"/>
    <d v="1899-12-30T09:32:16"/>
    <s v="Rejected"/>
    <s v="Male"/>
    <s v="Sales Department"/>
    <s v="c5"/>
    <x v="1255"/>
    <x v="1"/>
  </r>
  <r>
    <n v="929826"/>
    <d v="2014-07-07T00:00:00"/>
    <d v="1899-12-30T09:32:30"/>
    <s v="Rejected"/>
    <s v="Male"/>
    <s v="Operations Department"/>
    <s v="c9"/>
    <x v="1256"/>
    <x v="1"/>
  </r>
  <r>
    <n v="245099"/>
    <d v="2014-07-21T00:00:00"/>
    <d v="1899-12-30T13:06:21"/>
    <s v="Hired"/>
    <s v="Male"/>
    <s v="Operations Department"/>
    <s v="c9"/>
    <x v="1037"/>
    <x v="0"/>
  </r>
  <r>
    <n v="991656"/>
    <d v="2014-08-25T00:00:00"/>
    <d v="1899-12-30T09:31:36"/>
    <s v="Hired"/>
    <s v="Male"/>
    <s v="Sales Department"/>
    <s v="c9"/>
    <x v="1257"/>
    <x v="0"/>
  </r>
  <r>
    <n v="230796"/>
    <d v="2014-08-25T00:00:00"/>
    <d v="1899-12-30T09:32:39"/>
    <s v="Hired"/>
    <s v="Female"/>
    <s v="Sales Department"/>
    <s v="c9"/>
    <x v="1258"/>
    <x v="0"/>
  </r>
  <r>
    <n v="92424"/>
    <d v="2014-08-04T00:00:00"/>
    <d v="1899-12-30T09:32:33"/>
    <s v="Hired"/>
    <s v="Male"/>
    <s v="Service Department"/>
    <s v="c5"/>
    <x v="1259"/>
    <x v="0"/>
  </r>
  <r>
    <n v="94618"/>
    <d v="2014-08-04T00:00:00"/>
    <d v="1899-12-30T09:31:50"/>
    <s v="Hired"/>
    <s v="Don’t want to say"/>
    <s v="Service Department"/>
    <s v="c5"/>
    <x v="1260"/>
    <x v="0"/>
  </r>
  <r>
    <n v="898336"/>
    <d v="2014-08-19T00:00:00"/>
    <d v="1899-12-30T17:42:49"/>
    <s v="Rejected"/>
    <s v="Male"/>
    <s v="Operations Department"/>
    <s v="c9"/>
    <x v="1261"/>
    <x v="1"/>
  </r>
  <r>
    <n v="738670"/>
    <d v="2014-08-19T00:00:00"/>
    <d v="1899-12-30T17:44:12"/>
    <s v="Hired"/>
    <s v="Female"/>
    <s v="Operations Department"/>
    <s v="c9"/>
    <x v="1262"/>
    <x v="0"/>
  </r>
  <r>
    <n v="753532"/>
    <d v="2014-07-17T00:00:00"/>
    <d v="1899-12-30T09:32:40"/>
    <s v="Hired"/>
    <s v="Female"/>
    <s v="Service Department"/>
    <s v="c-10"/>
    <x v="1263"/>
    <x v="0"/>
  </r>
  <r>
    <n v="452737"/>
    <d v="2014-07-17T00:00:00"/>
    <d v="1899-12-30T09:33:37"/>
    <s v="Hired"/>
    <s v="Male"/>
    <s v="Service Department"/>
    <s v="c-10"/>
    <x v="1264"/>
    <x v="0"/>
  </r>
  <r>
    <n v="705257"/>
    <d v="2014-07-19T00:00:00"/>
    <d v="1899-12-30T17:20:55"/>
    <s v="Hired"/>
    <s v="Female"/>
    <s v="Marketing Department"/>
    <s v="c5"/>
    <x v="1265"/>
    <x v="0"/>
  </r>
  <r>
    <n v="921683"/>
    <d v="2014-08-02T00:00:00"/>
    <d v="1899-12-30T07:13:12"/>
    <s v="Rejected"/>
    <s v="Female"/>
    <s v="Marketing Department"/>
    <s v="c5"/>
    <x v="1266"/>
    <x v="1"/>
  </r>
  <r>
    <n v="487732"/>
    <d v="2014-06-25T00:00:00"/>
    <d v="1899-12-30T16:26:12"/>
    <s v="Hired"/>
    <s v="Male"/>
    <s v="Operations Department"/>
    <s v="c5"/>
    <x v="1267"/>
    <x v="0"/>
  </r>
  <r>
    <n v="425497"/>
    <d v="2014-06-25T00:00:00"/>
    <d v="1899-12-30T16:30:09"/>
    <s v="Rejected"/>
    <s v="Male"/>
    <s v="Operations Department"/>
    <s v="c5"/>
    <x v="1268"/>
    <x v="1"/>
  </r>
  <r>
    <n v="205968"/>
    <d v="2014-06-25T00:00:00"/>
    <d v="1899-12-30T16:32:34"/>
    <s v="Hired"/>
    <s v="Female"/>
    <s v="Operations Department"/>
    <s v="c5"/>
    <x v="1269"/>
    <x v="0"/>
  </r>
  <r>
    <n v="325052"/>
    <d v="2014-06-26T00:00:00"/>
    <d v="1899-12-30T09:54:07"/>
    <s v="Rejected"/>
    <s v="Female"/>
    <s v="Operations Department"/>
    <s v="c5"/>
    <x v="1270"/>
    <x v="1"/>
  </r>
  <r>
    <n v="942214"/>
    <d v="2014-05-26T00:00:00"/>
    <d v="1899-12-30T09:31:27"/>
    <s v="Rejected"/>
    <s v="Male"/>
    <s v="Operations Department"/>
    <s v="c5"/>
    <x v="1271"/>
    <x v="1"/>
  </r>
  <r>
    <n v="809363"/>
    <d v="2014-06-16T00:00:00"/>
    <d v="1899-12-30T14:42:27"/>
    <s v="Rejected"/>
    <s v="Female"/>
    <s v="Operations Department"/>
    <s v="c5"/>
    <x v="1272"/>
    <x v="1"/>
  </r>
  <r>
    <n v="430846"/>
    <d v="2014-05-01T00:00:00"/>
    <d v="1899-12-30T10:27:12"/>
    <s v="Hired"/>
    <s v="Male"/>
    <s v="Operations Department"/>
    <s v="c9"/>
    <x v="1273"/>
    <x v="0"/>
  </r>
  <r>
    <n v="844797"/>
    <d v="2014-05-08T00:00:00"/>
    <d v="1899-12-30T15:51:12"/>
    <s v="Hired"/>
    <s v="Don’t want to say"/>
    <s v="Operations Department"/>
    <s v="c9"/>
    <x v="1274"/>
    <x v="0"/>
  </r>
  <r>
    <n v="551054"/>
    <d v="2014-05-16T00:00:00"/>
    <d v="1899-12-30T16:08:58"/>
    <s v="Hired"/>
    <s v="Female"/>
    <s v="Operations Department"/>
    <s v="c9"/>
    <x v="1275"/>
    <x v="0"/>
  </r>
  <r>
    <n v="321233"/>
    <d v="2014-06-24T00:00:00"/>
    <d v="1899-12-30T14:29:39"/>
    <s v="Hired"/>
    <s v="Female"/>
    <s v="Operations Department"/>
    <s v="c9"/>
    <x v="1276"/>
    <x v="0"/>
  </r>
  <r>
    <n v="430158"/>
    <d v="2014-07-01T00:00:00"/>
    <d v="1899-12-30T19:31:39"/>
    <s v="Hired"/>
    <s v="Male"/>
    <s v="Operations Department"/>
    <s v="c9"/>
    <x v="1277"/>
    <x v="0"/>
  </r>
  <r>
    <n v="496821"/>
    <d v="2014-07-01T00:00:00"/>
    <d v="1899-12-30T19:32:04"/>
    <s v="Rejected"/>
    <s v="Male"/>
    <s v="Operations Department"/>
    <s v="c9"/>
    <x v="1278"/>
    <x v="1"/>
  </r>
  <r>
    <n v="358584"/>
    <d v="2014-08-01T00:00:00"/>
    <d v="1899-12-30T14:29:51"/>
    <s v="Hired"/>
    <s v="Male"/>
    <s v="Operations Department"/>
    <s v="c9"/>
    <x v="1279"/>
    <x v="0"/>
  </r>
  <r>
    <n v="366071"/>
    <d v="2014-08-01T00:00:00"/>
    <d v="1899-12-30T14:33:27"/>
    <s v="Hired"/>
    <s v="Female"/>
    <s v="Operations Department"/>
    <s v="c9"/>
    <x v="1280"/>
    <x v="0"/>
  </r>
  <r>
    <n v="149727"/>
    <d v="2014-08-14T00:00:00"/>
    <d v="1899-12-30T16:47:15"/>
    <s v="Hired"/>
    <s v="Female"/>
    <s v="Operations Department"/>
    <s v="c9"/>
    <x v="1281"/>
    <x v="0"/>
  </r>
  <r>
    <n v="506401"/>
    <d v="2014-08-14T00:00:00"/>
    <d v="1899-12-30T16:51:36"/>
    <s v="Hired"/>
    <s v="Female"/>
    <s v="Operations Department"/>
    <s v="c9"/>
    <x v="1282"/>
    <x v="0"/>
  </r>
  <r>
    <n v="254752"/>
    <d v="2014-08-21T00:00:00"/>
    <d v="1899-12-30T09:25:56"/>
    <s v="Hired"/>
    <s v="Male"/>
    <s v="Operations Department"/>
    <s v="c9"/>
    <x v="1283"/>
    <x v="0"/>
  </r>
  <r>
    <n v="893073"/>
    <d v="2014-05-14T00:00:00"/>
    <d v="1899-12-30T09:59:07"/>
    <s v="Hired"/>
    <s v="Male"/>
    <s v="Operations Department"/>
    <s v="b9"/>
    <x v="1284"/>
    <x v="0"/>
  </r>
  <r>
    <n v="950351"/>
    <d v="2014-05-23T00:00:00"/>
    <d v="1899-12-30T09:35:53"/>
    <s v="Rejected"/>
    <s v="Female"/>
    <s v="General Management"/>
    <s v="c8"/>
    <x v="1285"/>
    <x v="1"/>
  </r>
  <r>
    <n v="659767"/>
    <d v="2014-05-01T00:00:00"/>
    <d v="1899-12-30T11:36:52"/>
    <s v="Hired"/>
    <s v="Male"/>
    <s v="Operations Department"/>
    <s v="i7"/>
    <x v="1286"/>
    <x v="0"/>
  </r>
  <r>
    <n v="666314"/>
    <d v="2014-05-01T00:00:00"/>
    <d v="1899-12-30T11:40:44"/>
    <s v="Hired"/>
    <s v="Female"/>
    <s v="Operations Department"/>
    <s v="i7"/>
    <x v="1287"/>
    <x v="0"/>
  </r>
  <r>
    <n v="695736"/>
    <d v="2014-05-01T00:00:00"/>
    <d v="1899-12-30T11:35:59"/>
    <s v="Hired"/>
    <s v="Female"/>
    <s v="Operations Department"/>
    <s v="i7"/>
    <x v="1288"/>
    <x v="0"/>
  </r>
  <r>
    <n v="890317"/>
    <d v="2014-05-08T00:00:00"/>
    <d v="1899-12-30T15:05:56"/>
    <s v="Rejected"/>
    <s v="Male"/>
    <s v="Operations Department"/>
    <s v="c9"/>
    <x v="1289"/>
    <x v="1"/>
  </r>
  <r>
    <n v="737852"/>
    <d v="2014-05-05T00:00:00"/>
    <d v="1899-12-30T09:31:54"/>
    <s v="Hired"/>
    <s v="Female"/>
    <s v="Operations Department"/>
    <s v="c9"/>
    <x v="1290"/>
    <x v="0"/>
  </r>
  <r>
    <n v="52077"/>
    <d v="2014-05-05T00:00:00"/>
    <d v="1899-12-30T09:35:46"/>
    <s v="Rejected"/>
    <s v="Female"/>
    <s v="Operations Department"/>
    <s v="c9"/>
    <x v="1291"/>
    <x v="1"/>
  </r>
  <r>
    <n v="189422"/>
    <d v="2014-05-06T00:00:00"/>
    <d v="1899-12-30T19:25:59"/>
    <s v="Hired"/>
    <s v="Male"/>
    <s v="Operations Department"/>
    <s v="c9"/>
    <x v="1292"/>
    <x v="0"/>
  </r>
  <r>
    <n v="934049"/>
    <d v="2014-05-08T00:00:00"/>
    <d v="1899-12-30T15:44:03"/>
    <s v="Hired"/>
    <s v="Male"/>
    <s v="Operations Department"/>
    <s v="i7"/>
    <x v="1293"/>
    <x v="0"/>
  </r>
  <r>
    <n v="137317"/>
    <d v="2014-05-09T00:00:00"/>
    <d v="1899-12-30T19:54:33"/>
    <s v="Hired"/>
    <s v="Male"/>
    <s v="Operations Department"/>
    <s v="c9"/>
    <x v="1294"/>
    <x v="0"/>
  </r>
  <r>
    <n v="702214"/>
    <d v="2014-07-18T00:00:00"/>
    <d v="1899-12-30T17:06:25"/>
    <s v="Rejected"/>
    <s v="Male"/>
    <s v="Operations Department"/>
    <s v="i7"/>
    <x v="1295"/>
    <x v="1"/>
  </r>
  <r>
    <n v="436353"/>
    <d v="2014-07-18T00:00:00"/>
    <d v="1899-12-30T17:07:12"/>
    <s v="Hired"/>
    <s v="Female"/>
    <s v="Operations Department"/>
    <s v="i7"/>
    <x v="1296"/>
    <x v="0"/>
  </r>
  <r>
    <n v="624625"/>
    <d v="2014-07-18T00:00:00"/>
    <d v="1899-12-30T17:10:38"/>
    <s v="Hired"/>
    <s v="Female"/>
    <s v="Operations Department"/>
    <s v="i7"/>
    <x v="1297"/>
    <x v="0"/>
  </r>
  <r>
    <n v="36504"/>
    <d v="2014-07-25T00:00:00"/>
    <d v="1899-12-30T10:08:21"/>
    <s v="Rejected"/>
    <s v="Male"/>
    <s v="Operations Department"/>
    <s v="i7"/>
    <x v="1298"/>
    <x v="1"/>
  </r>
  <r>
    <n v="357802"/>
    <d v="2014-07-25T00:00:00"/>
    <d v="1899-12-30T10:08:52"/>
    <s v="Rejected"/>
    <s v="Female"/>
    <s v="Operations Department"/>
    <s v="i7"/>
    <x v="1299"/>
    <x v="1"/>
  </r>
  <r>
    <n v="639861"/>
    <d v="2014-07-29T00:00:00"/>
    <d v="1899-12-30T15:18:15"/>
    <s v="Hired"/>
    <s v="Male"/>
    <s v="Operations Department"/>
    <s v="c9"/>
    <x v="1300"/>
    <x v="0"/>
  </r>
  <r>
    <n v="582417"/>
    <d v="2014-07-29T00:00:00"/>
    <d v="1899-12-30T15:20:10"/>
    <s v="Rejected"/>
    <s v="Male"/>
    <s v="Operations Department"/>
    <s v="c9"/>
    <x v="1301"/>
    <x v="1"/>
  </r>
  <r>
    <n v="383656"/>
    <d v="2014-07-29T00:00:00"/>
    <d v="1899-12-30T15:21:33"/>
    <s v="Rejected"/>
    <s v="Male"/>
    <s v="Operations Department"/>
    <s v="c9"/>
    <x v="1302"/>
    <x v="1"/>
  </r>
  <r>
    <n v="536123"/>
    <d v="2014-07-29T00:00:00"/>
    <d v="1899-12-30T15:25:05"/>
    <s v="Hired"/>
    <s v="Female"/>
    <s v="Operations Department"/>
    <s v="c9"/>
    <x v="1303"/>
    <x v="0"/>
  </r>
  <r>
    <n v="583369"/>
    <d v="2014-08-08T00:00:00"/>
    <d v="1899-12-30T09:35:27"/>
    <s v="Hired"/>
    <s v="Male"/>
    <s v="Operations Department"/>
    <s v="c9"/>
    <x v="1304"/>
    <x v="0"/>
  </r>
  <r>
    <n v="669078"/>
    <d v="2014-08-08T00:00:00"/>
    <d v="1899-12-30T09:36:35"/>
    <s v="Rejected"/>
    <s v="Female"/>
    <s v="Operations Department"/>
    <s v="c9"/>
    <x v="1305"/>
    <x v="1"/>
  </r>
  <r>
    <n v="123118"/>
    <d v="2014-08-08T00:00:00"/>
    <d v="1899-12-30T09:37:00"/>
    <s v="Hired"/>
    <s v="Female"/>
    <s v="Operations Department"/>
    <s v="c9"/>
    <x v="1306"/>
    <x v="0"/>
  </r>
  <r>
    <n v="195389"/>
    <d v="2014-08-08T00:00:00"/>
    <d v="1899-12-30T09:36:05"/>
    <s v="Rejected"/>
    <s v="Don’t want to say"/>
    <s v="Operations Department"/>
    <s v="c9"/>
    <x v="1307"/>
    <x v="1"/>
  </r>
  <r>
    <n v="665487"/>
    <d v="2014-08-11T00:00:00"/>
    <d v="1899-12-30T10:43:42"/>
    <s v="Hired"/>
    <s v="Male"/>
    <s v="Operations Department"/>
    <s v="c9"/>
    <x v="1308"/>
    <x v="0"/>
  </r>
  <r>
    <n v="586559"/>
    <d v="2014-07-25T00:00:00"/>
    <d v="1899-12-30T23:34:03"/>
    <s v="Hired"/>
    <s v="Female"/>
    <s v="Operations Department"/>
    <s v="c9"/>
    <x v="1309"/>
    <x v="0"/>
  </r>
  <r>
    <n v="331430"/>
    <d v="2014-07-30T00:00:00"/>
    <d v="1899-12-30T09:23:41"/>
    <s v="Rejected"/>
    <s v="Female"/>
    <s v="Operations Department"/>
    <s v="c9"/>
    <x v="1310"/>
    <x v="1"/>
  </r>
  <r>
    <n v="135854"/>
    <d v="2014-07-30T00:00:00"/>
    <d v="1899-12-30T09:24:31"/>
    <s v="Hired"/>
    <s v="Male"/>
    <s v="Operations Department"/>
    <s v="c9"/>
    <x v="1311"/>
    <x v="0"/>
  </r>
  <r>
    <n v="802663"/>
    <d v="2014-07-23T00:00:00"/>
    <d v="1899-12-30T15:28:32"/>
    <s v="Hired"/>
    <s v="Female"/>
    <s v="Operations Department"/>
    <s v="i7"/>
    <x v="1312"/>
    <x v="0"/>
  </r>
  <r>
    <n v="597869"/>
    <d v="2014-07-23T00:00:00"/>
    <d v="1899-12-30T15:33:27"/>
    <s v="Hired"/>
    <s v="Female"/>
    <s v="Operations Department"/>
    <s v="i7"/>
    <x v="1313"/>
    <x v="0"/>
  </r>
  <r>
    <n v="80619"/>
    <d v="2014-07-31T00:00:00"/>
    <d v="1899-12-30T14:05:01"/>
    <s v="Hired"/>
    <s v="Don’t want to say"/>
    <s v="Operations Department"/>
    <s v="i7"/>
    <x v="1314"/>
    <x v="0"/>
  </r>
  <r>
    <n v="245650"/>
    <d v="2014-07-31T00:00:00"/>
    <d v="1899-12-30T14:05:31"/>
    <s v="Hired"/>
    <s v="Don’t want to say"/>
    <s v="Operations Department"/>
    <s v="i7"/>
    <x v="1315"/>
    <x v="0"/>
  </r>
  <r>
    <n v="661954"/>
    <d v="2014-05-13T00:00:00"/>
    <d v="1899-12-30T09:34:10"/>
    <s v="Hired"/>
    <s v="Female"/>
    <s v="Service Department"/>
    <s v="c-10"/>
    <x v="1316"/>
    <x v="0"/>
  </r>
  <r>
    <n v="327352"/>
    <d v="2014-05-13T00:00:00"/>
    <d v="1899-12-30T09:34:33"/>
    <s v="Rejected"/>
    <s v="Male"/>
    <s v="Service Department"/>
    <s v="c-10"/>
    <x v="1317"/>
    <x v="1"/>
  </r>
  <r>
    <n v="936527"/>
    <d v="2014-05-13T00:00:00"/>
    <d v="1899-12-30T09:32:21"/>
    <s v="Rejected"/>
    <s v="Don’t want to say"/>
    <s v="Service Department"/>
    <s v="c-10"/>
    <x v="1318"/>
    <x v="1"/>
  </r>
  <r>
    <n v="709650"/>
    <d v="2014-05-17T00:00:00"/>
    <d v="1899-12-30T14:45:13"/>
    <s v="Rejected"/>
    <s v="Female"/>
    <s v="Service Department"/>
    <s v="c-10"/>
    <x v="1319"/>
    <x v="1"/>
  </r>
  <r>
    <n v="368942"/>
    <d v="2014-05-17T00:00:00"/>
    <d v="1899-12-30T14:46:46"/>
    <s v="Hired"/>
    <s v="Male"/>
    <s v="Service Department"/>
    <s v="c-10"/>
    <x v="1320"/>
    <x v="0"/>
  </r>
  <r>
    <n v="940275"/>
    <d v="2014-07-29T00:00:00"/>
    <d v="1899-12-30T17:36:40"/>
    <s v="Hired"/>
    <s v="Don’t want to say"/>
    <s v="Operations Department"/>
    <s v="i5"/>
    <x v="1321"/>
    <x v="0"/>
  </r>
  <r>
    <n v="138733"/>
    <d v="2014-08-08T00:00:00"/>
    <d v="1899-12-30T12:42:26"/>
    <s v="Hired"/>
    <s v="Male"/>
    <s v="Operations Department"/>
    <s v="i5"/>
    <x v="1322"/>
    <x v="0"/>
  </r>
  <r>
    <n v="518587"/>
    <d v="2014-08-08T00:00:00"/>
    <d v="1899-12-30T12:43:38"/>
    <s v="Hired"/>
    <s v="Male"/>
    <s v="Operations Department"/>
    <s v="i5"/>
    <x v="1323"/>
    <x v="0"/>
  </r>
  <r>
    <n v="974429"/>
    <d v="2014-08-08T00:00:00"/>
    <d v="1899-12-30T12:47:06"/>
    <s v="Hired"/>
    <s v="Male"/>
    <s v="Operations Department"/>
    <s v="i5"/>
    <x v="1324"/>
    <x v="0"/>
  </r>
  <r>
    <n v="994181"/>
    <d v="2014-08-20T00:00:00"/>
    <d v="1899-12-30T09:33:55"/>
    <s v="Hired"/>
    <s v="Female"/>
    <s v="Purchase Department"/>
    <s v="c5"/>
    <x v="1325"/>
    <x v="0"/>
  </r>
  <r>
    <n v="545839"/>
    <d v="2014-08-20T00:00:00"/>
    <d v="1899-12-30T09:34:36"/>
    <s v="Rejected"/>
    <s v="Male"/>
    <s v="Purchase Department"/>
    <s v="c5"/>
    <x v="1326"/>
    <x v="1"/>
  </r>
  <r>
    <n v="395075"/>
    <d v="2014-08-08T00:00:00"/>
    <d v="1899-12-30T09:32:45"/>
    <s v="Rejected"/>
    <s v="Male"/>
    <s v="Service Department"/>
    <s v="i5"/>
    <x v="1327"/>
    <x v="1"/>
  </r>
  <r>
    <n v="368517"/>
    <d v="2014-08-08T00:00:00"/>
    <d v="1899-12-30T09:33:19"/>
    <s v="Hired"/>
    <s v="Female"/>
    <s v="Service Department"/>
    <s v="i5"/>
    <x v="1328"/>
    <x v="0"/>
  </r>
  <r>
    <n v="211885"/>
    <d v="2014-05-15T00:00:00"/>
    <d v="1899-12-30T15:49:59"/>
    <s v="Rejected"/>
    <s v="Male"/>
    <s v="Purchase Department"/>
    <s v="c9"/>
    <x v="1329"/>
    <x v="1"/>
  </r>
  <r>
    <n v="357876"/>
    <d v="2014-07-14T00:00:00"/>
    <d v="1899-12-30T09:31:39"/>
    <s v="Hired"/>
    <s v="Male"/>
    <s v="Purchase Department"/>
    <s v="c9"/>
    <x v="1330"/>
    <x v="0"/>
  </r>
  <r>
    <n v="950041"/>
    <d v="2014-08-23T00:00:00"/>
    <d v="1899-12-30T19:50:44"/>
    <s v="Hired"/>
    <s v="Male"/>
    <s v="Purchase Department"/>
    <s v="c9"/>
    <x v="1331"/>
    <x v="0"/>
  </r>
  <r>
    <n v="188110"/>
    <d v="2014-08-23T00:00:00"/>
    <d v="1899-12-30T19:52:14"/>
    <s v="Hired"/>
    <s v="Male"/>
    <s v="Purchase Department"/>
    <s v="c9"/>
    <x v="1332"/>
    <x v="0"/>
  </r>
  <r>
    <n v="802295"/>
    <d v="2014-06-13T00:00:00"/>
    <d v="1899-12-30T16:40:27"/>
    <s v="Hired"/>
    <s v="Male"/>
    <s v="Service Department"/>
    <s v="c9"/>
    <x v="1333"/>
    <x v="0"/>
  </r>
  <r>
    <n v="751647"/>
    <d v="2014-06-13T00:00:00"/>
    <d v="1899-12-30T16:41:01"/>
    <s v="Hired"/>
    <s v="Male"/>
    <s v="Service Department"/>
    <s v="c9"/>
    <x v="1334"/>
    <x v="0"/>
  </r>
  <r>
    <n v="519305"/>
    <d v="2014-06-13T00:00:00"/>
    <d v="1899-12-30T16:43:05"/>
    <s v="Rejected"/>
    <s v="Female"/>
    <s v="Service Department"/>
    <s v="c9"/>
    <x v="1335"/>
    <x v="1"/>
  </r>
  <r>
    <n v="615653"/>
    <d v="2014-06-18T00:00:00"/>
    <d v="1899-12-30T03:32:32"/>
    <s v="Hired"/>
    <s v="Female"/>
    <s v="Service Department"/>
    <s v="c9"/>
    <x v="1336"/>
    <x v="0"/>
  </r>
  <r>
    <n v="734342"/>
    <d v="2014-07-09T00:00:00"/>
    <d v="1899-12-30T12:16:19"/>
    <s v="Rejected"/>
    <s v="Male"/>
    <s v="Operations Department"/>
    <s v="c9"/>
    <x v="1337"/>
    <x v="1"/>
  </r>
  <r>
    <n v="903767"/>
    <d v="2014-07-28T00:00:00"/>
    <d v="1899-12-30T12:40:28"/>
    <s v="Hired"/>
    <s v="Male"/>
    <s v="Operations Department"/>
    <s v="c9"/>
    <x v="1338"/>
    <x v="0"/>
  </r>
  <r>
    <n v="193661"/>
    <d v="2014-08-16T00:00:00"/>
    <d v="1899-12-30T01:10:14"/>
    <s v="Hired"/>
    <s v="Female"/>
    <s v="Operations Department"/>
    <s v="c9"/>
    <x v="1339"/>
    <x v="0"/>
  </r>
  <r>
    <n v="503766"/>
    <d v="2014-06-18T00:00:00"/>
    <d v="1899-12-30T18:05:36"/>
    <s v="Hired"/>
    <s v="Male"/>
    <s v="Operations Department"/>
    <s v="c9"/>
    <x v="1340"/>
    <x v="0"/>
  </r>
  <r>
    <n v="919960"/>
    <d v="2014-08-12T00:00:00"/>
    <d v="1899-12-30T09:36:19"/>
    <s v="Hired"/>
    <s v="Female"/>
    <s v="Operations Department"/>
    <s v="c9"/>
    <x v="1341"/>
    <x v="0"/>
  </r>
  <r>
    <n v="376034"/>
    <d v="2014-08-12T00:00:00"/>
    <d v="1899-12-30T09:32:27"/>
    <s v="Hired"/>
    <s v="Female"/>
    <s v="Operations Department"/>
    <s v="c9"/>
    <x v="1342"/>
    <x v="0"/>
  </r>
  <r>
    <n v="834576"/>
    <d v="2014-08-12T00:00:00"/>
    <d v="1899-12-30T09:33:38"/>
    <s v="Hired"/>
    <s v="Female"/>
    <s v="Operations Department"/>
    <s v="c9"/>
    <x v="1343"/>
    <x v="0"/>
  </r>
  <r>
    <n v="110322"/>
    <d v="2014-08-12T00:00:00"/>
    <d v="1899-12-30T09:34:03"/>
    <s v="Hired"/>
    <s v="Female"/>
    <s v="Operations Department"/>
    <s v="c9"/>
    <x v="1344"/>
    <x v="0"/>
  </r>
  <r>
    <n v="45708"/>
    <d v="2014-08-12T00:00:00"/>
    <d v="1899-12-30T09:35:17"/>
    <s v="Hired"/>
    <s v="Female"/>
    <s v="Operations Department"/>
    <s v="c9"/>
    <x v="1345"/>
    <x v="0"/>
  </r>
  <r>
    <n v="656692"/>
    <d v="2014-07-14T00:00:00"/>
    <d v="1899-12-30T17:18:40"/>
    <s v="Hired"/>
    <s v="Female"/>
    <s v="Human Resource Department"/>
    <s v="c8"/>
    <x v="983"/>
    <x v="0"/>
  </r>
  <r>
    <n v="650516"/>
    <d v="2014-07-16T00:00:00"/>
    <d v="1899-12-30T09:32:56"/>
    <s v="Hired"/>
    <s v="Male"/>
    <s v="Human Resource Department"/>
    <s v="c8"/>
    <x v="1346"/>
    <x v="0"/>
  </r>
  <r>
    <n v="138930"/>
    <d v="2014-07-25T00:00:00"/>
    <d v="1899-12-30T14:07:17"/>
    <s v="Hired"/>
    <s v="Male"/>
    <s v="Human Resource Department"/>
    <s v="i5"/>
    <x v="1347"/>
    <x v="0"/>
  </r>
  <r>
    <n v="135446"/>
    <d v="2014-06-05T00:00:00"/>
    <d v="1899-12-30T09:32:49"/>
    <s v="Hired"/>
    <s v="Female"/>
    <s v="Operations Department"/>
    <s v="b9"/>
    <x v="1348"/>
    <x v="0"/>
  </r>
  <r>
    <n v="308325"/>
    <d v="2014-05-29T00:00:00"/>
    <d v="1899-12-30T09:33:10"/>
    <s v="Hired"/>
    <s v="Male"/>
    <s v="Operations Department"/>
    <s v="c9"/>
    <x v="1349"/>
    <x v="0"/>
  </r>
  <r>
    <n v="190290"/>
    <d v="2014-06-01T00:00:00"/>
    <d v="1899-12-30T09:56:43"/>
    <s v="Hired"/>
    <s v="Male"/>
    <s v="Operations Department"/>
    <s v="c9"/>
    <x v="1350"/>
    <x v="0"/>
  </r>
  <r>
    <n v="596691"/>
    <d v="2014-07-10T00:00:00"/>
    <d v="1899-12-30T09:33:18"/>
    <s v="Rejected"/>
    <s v="Female"/>
    <s v="Operations Department"/>
    <s v="c5"/>
    <x v="1351"/>
    <x v="1"/>
  </r>
  <r>
    <n v="478882"/>
    <d v="2014-07-10T00:00:00"/>
    <d v="1899-12-30T20:01:25"/>
    <s v="Hired"/>
    <s v="Male"/>
    <s v="Operations Department"/>
    <s v="c5"/>
    <x v="1352"/>
    <x v="0"/>
  </r>
  <r>
    <n v="742130"/>
    <d v="2014-07-17T00:00:00"/>
    <d v="1899-12-30T09:32:12"/>
    <s v="Hired"/>
    <s v="Male"/>
    <s v="Operations Department"/>
    <s v="c5"/>
    <x v="1353"/>
    <x v="0"/>
  </r>
  <r>
    <n v="559622"/>
    <d v="2014-07-17T00:00:00"/>
    <d v="1899-12-30T09:32:43"/>
    <s v="Hired"/>
    <s v="Female"/>
    <s v="Operations Department"/>
    <s v="c5"/>
    <x v="1354"/>
    <x v="0"/>
  </r>
  <r>
    <n v="364553"/>
    <d v="2014-05-08T00:00:00"/>
    <d v="1899-12-30T16:53:19"/>
    <s v="Rejected"/>
    <s v="Male"/>
    <s v="Operations Department"/>
    <s v="i6"/>
    <x v="1355"/>
    <x v="1"/>
  </r>
  <r>
    <n v="53774"/>
    <d v="2014-05-08T00:00:00"/>
    <d v="1899-12-30T16:55:02"/>
    <s v="Rejected"/>
    <s v="Male"/>
    <s v="Operations Department"/>
    <s v="i6"/>
    <x v="1356"/>
    <x v="1"/>
  </r>
  <r>
    <n v="461699"/>
    <d v="2014-05-08T00:00:00"/>
    <d v="1899-12-30T16:56:36"/>
    <s v="Hired"/>
    <s v="Male"/>
    <s v="Operations Department"/>
    <s v="i6"/>
    <x v="1357"/>
    <x v="0"/>
  </r>
  <r>
    <n v="269624"/>
    <d v="2014-07-10T00:00:00"/>
    <d v="1899-12-30T09:32:57"/>
    <s v="Hired"/>
    <s v="Male"/>
    <s v="Operations Department"/>
    <s v="i6"/>
    <x v="1358"/>
    <x v="0"/>
  </r>
  <r>
    <n v="246343"/>
    <d v="2014-08-13T00:00:00"/>
    <d v="1899-12-30T11:04:50"/>
    <s v="Hired"/>
    <s v="Male"/>
    <s v="Operations Department"/>
    <s v="i6"/>
    <x v="1359"/>
    <x v="0"/>
  </r>
  <r>
    <n v="210917"/>
    <d v="2014-08-13T00:00:00"/>
    <d v="1899-12-30T11:06:19"/>
    <s v="Hired"/>
    <s v="Male"/>
    <s v="Operations Department"/>
    <s v="i6"/>
    <x v="1360"/>
    <x v="0"/>
  </r>
  <r>
    <n v="765693"/>
    <d v="2014-08-13T00:00:00"/>
    <d v="1899-12-30T11:08:17"/>
    <s v="Rejected"/>
    <s v="Female"/>
    <s v="Operations Department"/>
    <s v="i6"/>
    <x v="1361"/>
    <x v="1"/>
  </r>
  <r>
    <n v="814691"/>
    <d v="2014-05-15T00:00:00"/>
    <d v="1899-12-30T09:34:54"/>
    <s v="Hired"/>
    <s v="Female"/>
    <s v="Service Department"/>
    <s v="c9"/>
    <x v="1362"/>
    <x v="0"/>
  </r>
  <r>
    <n v="103368"/>
    <d v="2014-05-21T00:00:00"/>
    <d v="1899-12-30T07:59:07"/>
    <s v="Hired"/>
    <s v="Female"/>
    <s v="Service Department"/>
    <s v="c9"/>
    <x v="1363"/>
    <x v="0"/>
  </r>
  <r>
    <n v="481635"/>
    <d v="2014-06-17T00:00:00"/>
    <d v="1899-12-30T11:22:51"/>
    <s v="Hired"/>
    <s v="Don’t want to say"/>
    <s v="Service Department"/>
    <s v="c9"/>
    <x v="1364"/>
    <x v="0"/>
  </r>
  <r>
    <n v="742146"/>
    <d v="2014-06-18T00:00:00"/>
    <d v="1899-12-30T07:35:32"/>
    <s v="Hired"/>
    <s v="Female"/>
    <s v="Service Department"/>
    <s v="c9"/>
    <x v="1365"/>
    <x v="0"/>
  </r>
  <r>
    <n v="795283"/>
    <d v="2014-06-19T00:00:00"/>
    <d v="1899-12-30T15:26:31"/>
    <s v="Hired"/>
    <s v="Don’t want to say"/>
    <s v="Service Department"/>
    <s v="c9"/>
    <x v="1366"/>
    <x v="0"/>
  </r>
  <r>
    <n v="44114"/>
    <d v="2014-06-03T00:00:00"/>
    <d v="1899-12-30T15:12:09"/>
    <s v="Hired"/>
    <s v="Female"/>
    <s v="Operations Department"/>
    <s v="c9"/>
    <x v="1367"/>
    <x v="0"/>
  </r>
  <r>
    <n v="570607"/>
    <d v="2014-07-24T00:00:00"/>
    <d v="1899-12-30T16:53:37"/>
    <s v="Hired"/>
    <s v="Male"/>
    <s v="Purchase Department"/>
    <s v="i7"/>
    <x v="1368"/>
    <x v="0"/>
  </r>
  <r>
    <n v="384336"/>
    <d v="2014-08-12T00:00:00"/>
    <d v="1899-12-30T12:03:37"/>
    <s v="Hired"/>
    <s v="Male"/>
    <s v="Purchase Department"/>
    <s v="i7"/>
    <x v="1369"/>
    <x v="0"/>
  </r>
  <r>
    <n v="791624"/>
    <d v="2014-05-27T00:00:00"/>
    <d v="1899-12-30T16:56:38"/>
    <s v="Hired"/>
    <s v="Female"/>
    <s v="Production Department"/>
    <s v="i7"/>
    <x v="1370"/>
    <x v="0"/>
  </r>
  <r>
    <n v="401119"/>
    <d v="2014-05-21T00:00:00"/>
    <d v="1899-12-30T02:45:23"/>
    <s v="Hired"/>
    <s v="Male"/>
    <s v="Service Department"/>
    <s v="i5"/>
    <x v="1371"/>
    <x v="0"/>
  </r>
  <r>
    <n v="153994"/>
    <d v="2014-06-23T00:00:00"/>
    <d v="1899-12-30T09:35:47"/>
    <s v="Hired"/>
    <s v="Female"/>
    <s v="Operations Department"/>
    <s v="c8"/>
    <x v="1372"/>
    <x v="0"/>
  </r>
  <r>
    <n v="751324"/>
    <d v="2014-06-23T00:00:00"/>
    <d v="1899-12-30T17:54:05"/>
    <s v="Hired"/>
    <s v="Male"/>
    <s v="Operations Department"/>
    <s v="i5"/>
    <x v="1373"/>
    <x v="0"/>
  </r>
  <r>
    <n v="287111"/>
    <d v="2014-06-25T00:00:00"/>
    <d v="1899-12-30T17:41:50"/>
    <s v="Rejected"/>
    <s v="Female"/>
    <s v="Service Department"/>
    <s v="c9"/>
    <x v="1374"/>
    <x v="1"/>
  </r>
  <r>
    <n v="505647"/>
    <d v="2014-06-04T00:00:00"/>
    <d v="1899-12-30T09:32:42"/>
    <s v="Hired"/>
    <s v="Male"/>
    <s v="Human Resource Department"/>
    <s v="i7"/>
    <x v="1375"/>
    <x v="0"/>
  </r>
  <r>
    <n v="220398"/>
    <d v="2014-08-29T00:00:00"/>
    <d v="1899-12-30T06:39:34"/>
    <s v="Rejected"/>
    <s v="Male"/>
    <s v="Marketing Department"/>
    <s v="c9"/>
    <x v="1376"/>
    <x v="1"/>
  </r>
  <r>
    <n v="111894"/>
    <d v="2014-08-20T00:00:00"/>
    <d v="1899-12-30T09:34:53"/>
    <s v="Rejected"/>
    <s v="Male"/>
    <s v="Operations Department"/>
    <s v="i6"/>
    <x v="1377"/>
    <x v="1"/>
  </r>
  <r>
    <n v="65281"/>
    <d v="2014-08-20T00:00:00"/>
    <d v="1899-12-30T15:17:38"/>
    <s v="Hired"/>
    <s v="Male"/>
    <s v="Operations Department"/>
    <s v="i6"/>
    <x v="1378"/>
    <x v="0"/>
  </r>
  <r>
    <n v="713696"/>
    <d v="2014-08-26T00:00:00"/>
    <d v="1899-12-30T06:18:07"/>
    <s v="Rejected"/>
    <s v="Male"/>
    <s v="Operations Department"/>
    <s v="i6"/>
    <x v="1379"/>
    <x v="1"/>
  </r>
  <r>
    <n v="916272"/>
    <d v="2014-08-27T00:00:00"/>
    <d v="1899-12-30T10:32:51"/>
    <s v="Rejected"/>
    <s v="Male"/>
    <s v="Operations Department"/>
    <s v="i6"/>
    <x v="1380"/>
    <x v="1"/>
  </r>
  <r>
    <n v="386218"/>
    <d v="2014-08-27T00:00:00"/>
    <d v="1899-12-30T10:36:14"/>
    <s v="Rejected"/>
    <s v="Male"/>
    <s v="Operations Department"/>
    <s v="i6"/>
    <x v="1381"/>
    <x v="1"/>
  </r>
  <r>
    <n v="501640"/>
    <d v="2014-06-19T00:00:00"/>
    <d v="1899-12-30T09:31:36"/>
    <s v="Rejected"/>
    <s v="Male"/>
    <s v="Service Department"/>
    <s v="c-10"/>
    <x v="1382"/>
    <x v="1"/>
  </r>
  <r>
    <n v="529887"/>
    <d v="2014-07-10T00:00:00"/>
    <d v="1899-12-30T11:18:40"/>
    <s v="Hired"/>
    <s v="Female"/>
    <s v="Service Department"/>
    <s v="c9"/>
    <x v="1383"/>
    <x v="0"/>
  </r>
  <r>
    <n v="626291"/>
    <d v="2014-07-10T00:00:00"/>
    <d v="1899-12-30T11:19:10"/>
    <s v="Hired"/>
    <s v="Male"/>
    <s v="Service Department"/>
    <s v="c9"/>
    <x v="1384"/>
    <x v="0"/>
  </r>
  <r>
    <n v="63334"/>
    <d v="2014-07-17T00:00:00"/>
    <d v="1899-12-30T09:32:33"/>
    <s v="Rejected"/>
    <s v="Don’t want to say"/>
    <s v="Service Department"/>
    <s v="c-10"/>
    <x v="1385"/>
    <x v="1"/>
  </r>
  <r>
    <n v="829033"/>
    <d v="2014-08-27T00:00:00"/>
    <d v="1899-12-30T18:08:44"/>
    <s v="Rejected"/>
    <s v="Male"/>
    <s v="Operations Department"/>
    <s v="b9"/>
    <x v="1386"/>
    <x v="1"/>
  </r>
  <r>
    <n v="813452"/>
    <d v="2014-08-27T00:00:00"/>
    <d v="1899-12-30T18:09:52"/>
    <s v="Rejected"/>
    <s v="Female"/>
    <s v="Operations Department"/>
    <s v="b9"/>
    <x v="1387"/>
    <x v="1"/>
  </r>
  <r>
    <n v="227046"/>
    <d v="2014-08-27T00:00:00"/>
    <d v="1899-12-30T18:08:35"/>
    <s v="Hired"/>
    <s v="Female"/>
    <s v="Operations Department"/>
    <s v="b9"/>
    <x v="1388"/>
    <x v="0"/>
  </r>
  <r>
    <n v="861698"/>
    <d v="2014-05-20T00:00:00"/>
    <d v="1899-12-30T13:32:50"/>
    <s v="Rejected"/>
    <s v="Female"/>
    <s v="Finance Department"/>
    <s v="i7"/>
    <x v="1389"/>
    <x v="1"/>
  </r>
  <r>
    <n v="101549"/>
    <d v="2014-05-20T00:00:00"/>
    <d v="1899-12-30T13:33:21"/>
    <s v="Hired"/>
    <s v="Female"/>
    <s v="Finance Department"/>
    <s v="i7"/>
    <x v="1390"/>
    <x v="0"/>
  </r>
  <r>
    <n v="55706"/>
    <d v="2014-05-20T00:00:00"/>
    <d v="1899-12-30T13:35:46"/>
    <s v="Hired"/>
    <s v="Female"/>
    <s v="Finance Department"/>
    <s v="i7"/>
    <x v="1391"/>
    <x v="0"/>
  </r>
  <r>
    <n v="868847"/>
    <d v="2014-06-21T00:00:00"/>
    <d v="1899-12-30T13:34:46"/>
    <s v="Hired"/>
    <s v="Female"/>
    <s v="Finance Department"/>
    <s v="i7"/>
    <x v="1392"/>
    <x v="0"/>
  </r>
  <r>
    <n v="947270"/>
    <d v="2014-06-21T00:00:00"/>
    <d v="1899-12-30T13:36:04"/>
    <s v="Hired"/>
    <s v="Female"/>
    <s v="Finance Department"/>
    <s v="i7"/>
    <x v="1393"/>
    <x v="0"/>
  </r>
  <r>
    <n v="899762"/>
    <d v="2014-06-23T00:00:00"/>
    <d v="1899-12-30T11:42:03"/>
    <s v="Hired"/>
    <s v="Female"/>
    <s v="Finance Department"/>
    <s v="i7"/>
    <x v="1394"/>
    <x v="0"/>
  </r>
  <r>
    <n v="635482"/>
    <d v="2014-07-14T00:00:00"/>
    <d v="1899-12-30T09:31:56"/>
    <s v="Hired"/>
    <s v="Female"/>
    <s v="Operations Department"/>
    <s v="c-10"/>
    <x v="1395"/>
    <x v="0"/>
  </r>
  <r>
    <n v="240772"/>
    <d v="2014-05-04T00:00:00"/>
    <d v="1899-12-30T08:10:28"/>
    <s v="Hired"/>
    <s v="Female"/>
    <s v="Service Department"/>
    <s v="c5"/>
    <x v="1396"/>
    <x v="0"/>
  </r>
  <r>
    <n v="603992"/>
    <d v="2014-07-09T00:00:00"/>
    <d v="1899-12-30T17:31:30"/>
    <s v="Hired"/>
    <s v="Male"/>
    <s v="Service Department"/>
    <s v="i5"/>
    <x v="1397"/>
    <x v="0"/>
  </r>
  <r>
    <n v="247772"/>
    <d v="2014-07-09T00:00:00"/>
    <d v="1899-12-30T17:31:33"/>
    <s v="Rejected"/>
    <s v="Don’t want to say"/>
    <s v="Service Department"/>
    <s v="i5"/>
    <x v="1398"/>
    <x v="1"/>
  </r>
  <r>
    <n v="939347"/>
    <d v="2014-08-27T00:00:00"/>
    <d v="1899-12-30T16:32:08"/>
    <s v="Rejected"/>
    <s v="Female"/>
    <s v="Human Resource Department"/>
    <s v="c8"/>
    <x v="1399"/>
    <x v="1"/>
  </r>
  <r>
    <n v="454543"/>
    <d v="2014-08-27T00:00:00"/>
    <d v="1899-12-30T16:33:03"/>
    <s v="Hired"/>
    <s v="Male"/>
    <s v="Human Resource Department"/>
    <s v="c8"/>
    <x v="1400"/>
    <x v="0"/>
  </r>
  <r>
    <n v="521484"/>
    <d v="2014-08-04T00:00:00"/>
    <d v="1899-12-30T16:45:13"/>
    <s v="Hired"/>
    <s v="Female"/>
    <s v="Service Department"/>
    <s v="c9"/>
    <x v="1401"/>
    <x v="0"/>
  </r>
  <r>
    <n v="258366"/>
    <d v="2014-08-11T00:00:00"/>
    <d v="1899-12-30T09:32:40"/>
    <s v="Hired"/>
    <s v="Male"/>
    <s v="Service Department"/>
    <s v="c9"/>
    <x v="1402"/>
    <x v="0"/>
  </r>
  <r>
    <n v="99043"/>
    <d v="2014-06-13T00:00:00"/>
    <d v="1899-12-30T03:33:09"/>
    <s v="Hired"/>
    <s v="Male"/>
    <s v="Operations Department"/>
    <s v="c9"/>
    <x v="1403"/>
    <x v="0"/>
  </r>
  <r>
    <n v="423920"/>
    <d v="2014-06-21T00:00:00"/>
    <d v="1899-12-30T09:41:07"/>
    <s v="Hired"/>
    <s v="Male"/>
    <s v="Operations Department"/>
    <s v="c9"/>
    <x v="1404"/>
    <x v="0"/>
  </r>
  <r>
    <n v="309858"/>
    <d v="2014-05-06T00:00:00"/>
    <d v="1899-12-30T09:32:26"/>
    <s v="Hired"/>
    <s v="Don’t want to say"/>
    <s v="Service Department"/>
    <s v="c5"/>
    <x v="1405"/>
    <x v="0"/>
  </r>
  <r>
    <n v="615118"/>
    <d v="2014-08-19T00:00:00"/>
    <d v="1899-12-30T09:33:33"/>
    <s v="Rejected"/>
    <s v="Female"/>
    <s v="Production Department"/>
    <s v="c9"/>
    <x v="1406"/>
    <x v="1"/>
  </r>
  <r>
    <n v="803039"/>
    <d v="2014-08-25T00:00:00"/>
    <d v="1899-12-30T10:16:26"/>
    <s v="Rejected"/>
    <s v="Female"/>
    <s v="Production Department"/>
    <s v="c9"/>
    <x v="1407"/>
    <x v="1"/>
  </r>
  <r>
    <n v="58219"/>
    <d v="2014-08-25T00:00:00"/>
    <d v="1899-12-30T10:18:53"/>
    <s v="Hired"/>
    <s v="Male"/>
    <s v="Production Department"/>
    <s v="c9"/>
    <x v="1408"/>
    <x v="0"/>
  </r>
  <r>
    <n v="638672"/>
    <d v="2014-08-27T00:00:00"/>
    <d v="1899-12-30T08:22:11"/>
    <s v="Hired"/>
    <s v="Male"/>
    <s v="Production Department"/>
    <s v="c9"/>
    <x v="1409"/>
    <x v="0"/>
  </r>
  <r>
    <n v="925194"/>
    <d v="2014-05-03T00:00:00"/>
    <d v="1899-12-30T16:03:10"/>
    <s v="Hired"/>
    <s v="Male"/>
    <s v="Sales Department"/>
    <s v="c8"/>
    <x v="1410"/>
    <x v="0"/>
  </r>
  <r>
    <n v="539039"/>
    <d v="2014-05-03T00:00:00"/>
    <d v="1899-12-30T16:03:09"/>
    <s v="Hired"/>
    <s v="Don’t want to say"/>
    <s v="Sales Department"/>
    <s v="c8"/>
    <x v="1411"/>
    <x v="0"/>
  </r>
  <r>
    <n v="273549"/>
    <d v="2014-07-09T00:00:00"/>
    <d v="1899-12-30T09:31:48"/>
    <s v="Hired"/>
    <s v="Male"/>
    <s v="Sales Department"/>
    <s v="c8"/>
    <x v="1412"/>
    <x v="0"/>
  </r>
  <r>
    <n v="396461"/>
    <d v="2014-07-09T00:00:00"/>
    <d v="1899-12-30T09:32:54"/>
    <s v="Hired"/>
    <s v="Male"/>
    <s v="Sales Department"/>
    <s v="c8"/>
    <x v="1413"/>
    <x v="0"/>
  </r>
  <r>
    <n v="457760"/>
    <d v="2014-08-21T00:00:00"/>
    <d v="1899-12-30T09:32:07"/>
    <s v="Hired"/>
    <s v="Male"/>
    <s v="Service Department"/>
    <s v="i7"/>
    <x v="1414"/>
    <x v="0"/>
  </r>
  <r>
    <n v="941474"/>
    <d v="2014-08-21T00:00:00"/>
    <d v="1899-12-30T09:34:41"/>
    <s v="Hired"/>
    <s v="Female"/>
    <s v="Service Department"/>
    <s v="i7"/>
    <x v="1415"/>
    <x v="0"/>
  </r>
  <r>
    <n v="298130"/>
    <d v="2014-08-21T00:00:00"/>
    <d v="1899-12-30T09:32:49"/>
    <s v="Hired"/>
    <s v="Female"/>
    <s v="Service Department"/>
    <s v="i7"/>
    <x v="1416"/>
    <x v="0"/>
  </r>
  <r>
    <n v="783522"/>
    <d v="2014-08-22T00:00:00"/>
    <d v="1899-12-30T09:31:21"/>
    <s v="Hired"/>
    <s v="Male"/>
    <s v="Service Department"/>
    <s v="c5"/>
    <x v="1417"/>
    <x v="0"/>
  </r>
  <r>
    <n v="736044"/>
    <d v="2014-08-25T00:00:00"/>
    <d v="1899-12-30T09:33:55"/>
    <s v="Rejected"/>
    <s v="Female"/>
    <s v="Finance Department"/>
    <s v="i5"/>
    <x v="1418"/>
    <x v="1"/>
  </r>
  <r>
    <n v="222478"/>
    <d v="2014-05-27T00:00:00"/>
    <d v="1899-12-30T19:45:38"/>
    <s v="Hired"/>
    <s v="Female"/>
    <s v="Service Department"/>
    <s v="c-10"/>
    <x v="1419"/>
    <x v="0"/>
  </r>
  <r>
    <n v="472420"/>
    <d v="2014-07-02T00:00:00"/>
    <d v="1899-12-30T18:10:52"/>
    <s v="Rejected"/>
    <s v="Don’t want to say"/>
    <s v="Service Department"/>
    <s v="c-10"/>
    <x v="1420"/>
    <x v="1"/>
  </r>
  <r>
    <n v="561457"/>
    <d v="2014-07-10T00:00:00"/>
    <d v="1899-12-30T08:45:54"/>
    <s v="Hired"/>
    <s v="Male"/>
    <s v="Service Department"/>
    <s v="c-10"/>
    <x v="1421"/>
    <x v="0"/>
  </r>
  <r>
    <n v="801801"/>
    <d v="2014-07-10T00:00:00"/>
    <d v="1899-12-30T08:46:33"/>
    <s v="Rejected"/>
    <s v="Male"/>
    <s v="Service Department"/>
    <s v="c-10"/>
    <x v="1422"/>
    <x v="1"/>
  </r>
  <r>
    <n v="52782"/>
    <d v="2014-05-26T00:00:00"/>
    <d v="1899-12-30T09:32:50"/>
    <s v="Hired"/>
    <s v="Male"/>
    <s v="Service Department"/>
    <s v="i5"/>
    <x v="1423"/>
    <x v="0"/>
  </r>
  <r>
    <n v="474350"/>
    <d v="2014-05-28T00:00:00"/>
    <d v="1899-12-30T19:32:46"/>
    <s v="Rejected"/>
    <s v="Male"/>
    <s v="Service Department"/>
    <s v="i5"/>
    <x v="1424"/>
    <x v="1"/>
  </r>
  <r>
    <n v="489065"/>
    <d v="2014-05-28T00:00:00"/>
    <d v="1899-12-30T19:33:41"/>
    <s v="Hired"/>
    <s v="Female"/>
    <s v="Service Department"/>
    <s v="i5"/>
    <x v="1425"/>
    <x v="0"/>
  </r>
  <r>
    <n v="338318"/>
    <d v="2014-05-29T00:00:00"/>
    <d v="1899-12-30T09:59:30"/>
    <s v="Rejected"/>
    <s v="Male"/>
    <s v="Service Department"/>
    <s v="i5"/>
    <x v="1426"/>
    <x v="1"/>
  </r>
  <r>
    <n v="245113"/>
    <d v="2014-06-05T00:00:00"/>
    <d v="1899-12-30T08:11:23"/>
    <s v="Rejected"/>
    <s v="Female"/>
    <s v="Service Department"/>
    <s v="i5"/>
    <x v="1427"/>
    <x v="1"/>
  </r>
  <r>
    <n v="415979"/>
    <d v="2014-06-05T00:00:00"/>
    <d v="1899-12-30T08:08:42"/>
    <s v="Rejected"/>
    <s v="Don’t want to say"/>
    <s v="Service Department"/>
    <s v="i5"/>
    <x v="1428"/>
    <x v="1"/>
  </r>
  <r>
    <n v="210790"/>
    <d v="2014-06-18T00:00:00"/>
    <d v="1899-12-30T09:43:47"/>
    <s v="Rejected"/>
    <s v="Female"/>
    <s v="Service Department"/>
    <s v="i5"/>
    <x v="1429"/>
    <x v="1"/>
  </r>
  <r>
    <n v="687478"/>
    <d v="2014-06-03T00:00:00"/>
    <d v="1899-12-30T09:12:30"/>
    <s v="Hired"/>
    <s v="Don’t want to say"/>
    <s v="Service Department"/>
    <s v="i5"/>
    <x v="1430"/>
    <x v="0"/>
  </r>
  <r>
    <n v="521928"/>
    <d v="2014-06-10T00:00:00"/>
    <d v="1899-12-30T17:23:03"/>
    <s v="Hired"/>
    <s v="Female"/>
    <s v="Service Department"/>
    <s v="i5"/>
    <x v="1431"/>
    <x v="0"/>
  </r>
  <r>
    <n v="949990"/>
    <d v="2014-06-14T00:00:00"/>
    <d v="1899-12-30T18:36:55"/>
    <s v="Rejected"/>
    <s v="Male"/>
    <s v="Service Department"/>
    <s v="i5"/>
    <x v="1432"/>
    <x v="1"/>
  </r>
  <r>
    <n v="234624"/>
    <d v="2014-06-14T00:00:00"/>
    <d v="1899-12-30T18:37:57"/>
    <s v="Hired"/>
    <s v="Male"/>
    <s v="Service Department"/>
    <s v="i5"/>
    <x v="1433"/>
    <x v="0"/>
  </r>
  <r>
    <n v="347863"/>
    <d v="2014-06-23T00:00:00"/>
    <d v="1899-12-30T11:45:40"/>
    <s v="Rejected"/>
    <s v="Male"/>
    <s v="Service Department"/>
    <s v="i5"/>
    <x v="1434"/>
    <x v="1"/>
  </r>
  <r>
    <n v="680409"/>
    <d v="2014-08-29T00:00:00"/>
    <d v="1899-12-30T11:10:48"/>
    <s v="Hired"/>
    <s v="Male"/>
    <s v="Service Department"/>
    <s v="i5"/>
    <x v="1435"/>
    <x v="0"/>
  </r>
  <r>
    <n v="914589"/>
    <d v="2014-08-30T00:00:00"/>
    <d v="1899-12-30T18:27:53"/>
    <s v="Rejected"/>
    <s v="Male"/>
    <s v="Service Department"/>
    <s v="i5"/>
    <x v="1436"/>
    <x v="1"/>
  </r>
  <r>
    <n v="360707"/>
    <d v="2014-07-08T00:00:00"/>
    <d v="1899-12-30T09:36:46"/>
    <s v="Hired"/>
    <s v="Female"/>
    <s v="Operations Department"/>
    <s v="i6"/>
    <x v="1437"/>
    <x v="0"/>
  </r>
  <r>
    <n v="703126"/>
    <d v="2014-07-08T00:00:00"/>
    <d v="1899-12-30T09:38:08"/>
    <s v="Hired"/>
    <s v="Female"/>
    <s v="Operations Department"/>
    <s v="i6"/>
    <x v="1438"/>
    <x v="0"/>
  </r>
  <r>
    <n v="744831"/>
    <d v="2014-05-09T00:00:00"/>
    <d v="1899-12-30T13:23:11"/>
    <s v="Hired"/>
    <s v="Male"/>
    <s v="Service Department"/>
    <s v="c5"/>
    <x v="1439"/>
    <x v="0"/>
  </r>
  <r>
    <n v="978593"/>
    <d v="2014-05-06T00:00:00"/>
    <d v="1899-12-30T09:31:12"/>
    <s v="Rejected"/>
    <s v="Male"/>
    <s v="Service Department"/>
    <s v="c5"/>
    <x v="1440"/>
    <x v="1"/>
  </r>
  <r>
    <n v="905274"/>
    <d v="2014-06-06T00:00:00"/>
    <d v="1899-12-30T17:45:05"/>
    <s v="Hired"/>
    <s v="Female"/>
    <s v="Operations Department"/>
    <s v="c-10"/>
    <x v="1083"/>
    <x v="0"/>
  </r>
  <r>
    <n v="704738"/>
    <d v="2014-06-06T00:00:00"/>
    <d v="1899-12-30T17:46:17"/>
    <s v="Rejected"/>
    <s v="Female"/>
    <s v="Operations Department"/>
    <s v="c-10"/>
    <x v="1441"/>
    <x v="1"/>
  </r>
  <r>
    <n v="220546"/>
    <d v="2014-06-06T00:00:00"/>
    <d v="1899-12-30T17:48:50"/>
    <s v="Hired"/>
    <s v="Female"/>
    <s v="Operations Department"/>
    <s v="c-10"/>
    <x v="1442"/>
    <x v="0"/>
  </r>
  <r>
    <n v="620270"/>
    <d v="2014-06-19T00:00:00"/>
    <d v="1899-12-30T19:49:51"/>
    <s v="Rejected"/>
    <s v="Female"/>
    <s v="Operations Department"/>
    <s v="c-10"/>
    <x v="1443"/>
    <x v="1"/>
  </r>
  <r>
    <n v="116204"/>
    <d v="2014-06-19T00:00:00"/>
    <d v="1899-12-30T19:53:09"/>
    <s v="Hired"/>
    <s v="Female"/>
    <s v="Operations Department"/>
    <s v="c-10"/>
    <x v="1444"/>
    <x v="0"/>
  </r>
  <r>
    <n v="955461"/>
    <d v="2014-07-02T00:00:00"/>
    <d v="1899-12-30T09:32:18"/>
    <s v="Hired"/>
    <s v="Male"/>
    <s v="Operations Department"/>
    <s v="c-10"/>
    <x v="1445"/>
    <x v="0"/>
  </r>
  <r>
    <n v="457090"/>
    <d v="2014-06-26T00:00:00"/>
    <d v="1899-12-30T09:36:14"/>
    <s v="Rejected"/>
    <s v="Male"/>
    <s v="Marketing Department"/>
    <s v="c9"/>
    <x v="1446"/>
    <x v="1"/>
  </r>
  <r>
    <n v="857711"/>
    <d v="2014-07-10T00:00:00"/>
    <d v="1899-12-30T17:21:29"/>
    <s v="Rejected"/>
    <s v="Female"/>
    <s v="Marketing Department"/>
    <s v="c9"/>
    <x v="1447"/>
    <x v="1"/>
  </r>
  <r>
    <n v="601135"/>
    <d v="2014-07-04T00:00:00"/>
    <d v="1899-12-30T11:05:21"/>
    <s v="Rejected"/>
    <s v="Male"/>
    <s v="Service Department"/>
    <s v="i7"/>
    <x v="1448"/>
    <x v="1"/>
  </r>
  <r>
    <n v="741101"/>
    <d v="2014-07-17T00:00:00"/>
    <d v="1899-12-30T12:04:13"/>
    <s v="Rejected"/>
    <s v="Female"/>
    <s v="Service Department"/>
    <s v="i7"/>
    <x v="1449"/>
    <x v="1"/>
  </r>
  <r>
    <n v="977471"/>
    <d v="2014-07-17T00:00:00"/>
    <d v="1899-12-30T12:05:52"/>
    <s v="Hired"/>
    <s v="Male"/>
    <s v="Service Department"/>
    <s v="i7"/>
    <x v="1450"/>
    <x v="0"/>
  </r>
  <r>
    <n v="342154"/>
    <d v="2014-06-26T00:00:00"/>
    <d v="1899-12-30T09:01:10"/>
    <s v="Hired"/>
    <s v="Female"/>
    <s v="Operations Department"/>
    <s v="c9"/>
    <x v="1451"/>
    <x v="0"/>
  </r>
  <r>
    <n v="180086"/>
    <d v="2014-06-26T00:00:00"/>
    <d v="1899-12-30T09:04:56"/>
    <s v="Hired"/>
    <s v="Female"/>
    <s v="Operations Department"/>
    <s v="c9"/>
    <x v="1452"/>
    <x v="0"/>
  </r>
  <r>
    <n v="258186"/>
    <d v="2014-07-11T00:00:00"/>
    <d v="1899-12-30T10:00:36"/>
    <s v="Hired"/>
    <s v="Female"/>
    <s v="Operations Department"/>
    <s v="c9"/>
    <x v="1453"/>
    <x v="0"/>
  </r>
  <r>
    <n v="53510"/>
    <d v="2014-05-23T00:00:00"/>
    <d v="1899-12-30T09:31:15"/>
    <s v="Hired"/>
    <s v="Male"/>
    <s v="Operations Department"/>
    <s v="c5"/>
    <x v="1454"/>
    <x v="0"/>
  </r>
  <r>
    <n v="465591"/>
    <d v="2014-05-23T00:00:00"/>
    <d v="1899-12-30T09:36:58"/>
    <s v="Rejected"/>
    <s v="Female"/>
    <s v="Operations Department"/>
    <s v="c5"/>
    <x v="1455"/>
    <x v="1"/>
  </r>
  <r>
    <n v="177049"/>
    <d v="2014-05-23T00:00:00"/>
    <d v="1899-12-30T09:37:33"/>
    <s v="Rejected"/>
    <s v="Male"/>
    <s v="Operations Department"/>
    <s v="c5"/>
    <x v="1456"/>
    <x v="1"/>
  </r>
  <r>
    <n v="329624"/>
    <d v="2014-06-05T00:00:00"/>
    <d v="1899-12-30T18:05:59"/>
    <s v="Rejected"/>
    <s v="Male"/>
    <s v="Operations Department"/>
    <s v="c5"/>
    <x v="1457"/>
    <x v="1"/>
  </r>
  <r>
    <n v="50158"/>
    <d v="2014-06-05T00:00:00"/>
    <d v="1899-12-30T18:13:19"/>
    <s v="Hired"/>
    <s v="Female"/>
    <s v="Operations Department"/>
    <s v="c5"/>
    <x v="1458"/>
    <x v="0"/>
  </r>
  <r>
    <n v="474992"/>
    <d v="2014-06-09T00:00:00"/>
    <d v="1899-12-30T14:45:38"/>
    <s v="Rejected"/>
    <s v="Male"/>
    <s v="Operations Department"/>
    <s v="c5"/>
    <x v="1459"/>
    <x v="1"/>
  </r>
  <r>
    <n v="18701"/>
    <d v="2014-06-20T00:00:00"/>
    <d v="1899-12-30T18:35:23"/>
    <s v="Hired"/>
    <s v="Male"/>
    <s v="Operations Department"/>
    <s v="c5"/>
    <x v="1460"/>
    <x v="0"/>
  </r>
  <r>
    <n v="18596"/>
    <d v="2014-06-26T00:00:00"/>
    <d v="1899-12-30T00:39:52"/>
    <s v="Rejected"/>
    <s v="Female"/>
    <s v="Operations Department"/>
    <s v="c5"/>
    <x v="1461"/>
    <x v="1"/>
  </r>
  <r>
    <n v="856085"/>
    <d v="2014-06-26T00:00:00"/>
    <d v="1899-12-30T00:41:16"/>
    <s v="Rejected"/>
    <s v="Female"/>
    <s v="Operations Department"/>
    <s v="c5"/>
    <x v="1462"/>
    <x v="1"/>
  </r>
  <r>
    <n v="527591"/>
    <d v="2014-06-26T00:00:00"/>
    <d v="1899-12-30T00:41:45"/>
    <s v="Hired"/>
    <s v="Male"/>
    <s v="Operations Department"/>
    <s v="c5"/>
    <x v="1463"/>
    <x v="0"/>
  </r>
  <r>
    <n v="787319"/>
    <d v="2014-06-13T00:00:00"/>
    <d v="1899-12-30T09:34:09"/>
    <s v="Rejected"/>
    <s v="Male"/>
    <s v="Marketing Department"/>
    <s v="i1"/>
    <x v="1464"/>
    <x v="1"/>
  </r>
  <r>
    <n v="980503"/>
    <d v="2014-06-14T00:00:00"/>
    <d v="1899-12-30T09:30:13"/>
    <s v="Hired"/>
    <s v="Female"/>
    <s v="Marketing Department"/>
    <s v="i1"/>
    <x v="1465"/>
    <x v="0"/>
  </r>
  <r>
    <n v="902869"/>
    <d v="2014-06-14T00:00:00"/>
    <d v="1899-12-30T09:30:50"/>
    <s v="Hired"/>
    <s v="Male"/>
    <s v="Marketing Department"/>
    <s v="i1"/>
    <x v="148"/>
    <x v="0"/>
  </r>
  <r>
    <n v="825924"/>
    <d v="2014-06-14T00:00:00"/>
    <d v="1899-12-30T09:31:12"/>
    <s v="Hired"/>
    <s v="Male"/>
    <s v="Marketing Department"/>
    <s v="i1"/>
    <x v="1466"/>
    <x v="0"/>
  </r>
  <r>
    <n v="934522"/>
    <d v="2014-05-02T00:00:00"/>
    <d v="1899-12-30T14:12:18"/>
    <s v="Hired"/>
    <s v="Female"/>
    <s v="General Management"/>
    <s v="c9"/>
    <x v="1467"/>
    <x v="0"/>
  </r>
  <r>
    <n v="275419"/>
    <d v="2014-05-05T00:00:00"/>
    <d v="1899-12-30T19:41:48"/>
    <s v="Hired"/>
    <s v="Male"/>
    <s v="General Management"/>
    <s v="i6"/>
    <x v="1468"/>
    <x v="0"/>
  </r>
  <r>
    <n v="513007"/>
    <d v="2014-05-22T00:00:00"/>
    <d v="1899-12-30T18:31:13"/>
    <s v="Rejected"/>
    <s v="Male"/>
    <s v="Operations Department"/>
    <s v="c9"/>
    <x v="1469"/>
    <x v="1"/>
  </r>
  <r>
    <n v="489080"/>
    <d v="2014-07-07T00:00:00"/>
    <d v="1899-12-30T09:31:57"/>
    <s v="Hired"/>
    <s v="Male"/>
    <s v="Operations Department"/>
    <s v="c9"/>
    <x v="1470"/>
    <x v="0"/>
  </r>
  <r>
    <n v="165499"/>
    <d v="2014-07-07T00:00:00"/>
    <d v="1899-12-30T09:33:34"/>
    <s v="Hired"/>
    <s v="Male"/>
    <s v="Operations Department"/>
    <s v="c9"/>
    <x v="1471"/>
    <x v="0"/>
  </r>
  <r>
    <n v="861441"/>
    <d v="2014-07-17T00:00:00"/>
    <d v="1899-12-30T13:13:18"/>
    <s v="Hired"/>
    <s v="Female"/>
    <s v="Operations Department"/>
    <s v="c9"/>
    <x v="1472"/>
    <x v="0"/>
  </r>
  <r>
    <n v="546950"/>
    <d v="2014-07-16T00:00:00"/>
    <d v="1899-12-30T09:48:58"/>
    <s v="Rejected"/>
    <s v="Male"/>
    <s v="Operations Department"/>
    <s v="c9"/>
    <x v="1473"/>
    <x v="1"/>
  </r>
  <r>
    <n v="708992"/>
    <d v="2014-07-16T00:00:00"/>
    <d v="1899-12-30T09:52:46"/>
    <s v="Hired"/>
    <s v="Female"/>
    <s v="Operations Department"/>
    <s v="c9"/>
    <x v="1474"/>
    <x v="0"/>
  </r>
  <r>
    <n v="383976"/>
    <d v="2014-07-16T00:00:00"/>
    <d v="1899-12-30T09:54:50"/>
    <s v="Hired"/>
    <s v="Female"/>
    <s v="Operations Department"/>
    <s v="c9"/>
    <x v="1475"/>
    <x v="0"/>
  </r>
  <r>
    <n v="827122"/>
    <d v="2014-08-19T00:00:00"/>
    <d v="1899-12-30T09:33:27"/>
    <s v="Rejected"/>
    <s v="Female"/>
    <s v="Purchase Department"/>
    <s v="c9"/>
    <x v="1476"/>
    <x v="1"/>
  </r>
  <r>
    <n v="723857"/>
    <d v="2014-05-25T00:00:00"/>
    <d v="1899-12-30T10:45:51"/>
    <s v="Hired"/>
    <s v="Male"/>
    <s v="Service Department"/>
    <s v="c9"/>
    <x v="1477"/>
    <x v="0"/>
  </r>
  <r>
    <n v="270932"/>
    <d v="2014-07-02T00:00:00"/>
    <d v="1899-12-30T09:32:23"/>
    <s v="Rejected"/>
    <s v="Male"/>
    <s v="Service Department"/>
    <s v="c9"/>
    <x v="1478"/>
    <x v="1"/>
  </r>
  <r>
    <n v="937869"/>
    <d v="2014-07-11T00:00:00"/>
    <d v="1899-12-30T19:01:29"/>
    <s v="Hired"/>
    <s v="Female"/>
    <s v="Service Department"/>
    <s v="c9"/>
    <x v="1479"/>
    <x v="0"/>
  </r>
  <r>
    <n v="983895"/>
    <d v="2014-07-23T00:00:00"/>
    <d v="1899-12-30T16:54:38"/>
    <s v="Rejected"/>
    <s v="Male"/>
    <s v="Service Department"/>
    <s v="c9"/>
    <x v="1480"/>
    <x v="1"/>
  </r>
  <r>
    <n v="350425"/>
    <d v="2014-07-23T00:00:00"/>
    <d v="1899-12-30T16:56:16"/>
    <s v="Hired"/>
    <s v="Male"/>
    <s v="Service Department"/>
    <s v="c9"/>
    <x v="1481"/>
    <x v="0"/>
  </r>
  <r>
    <n v="978384"/>
    <d v="2014-07-23T00:00:00"/>
    <d v="1899-12-30T16:57:54"/>
    <s v="Hired"/>
    <s v="Female"/>
    <s v="Service Department"/>
    <s v="c9"/>
    <x v="1482"/>
    <x v="0"/>
  </r>
  <r>
    <n v="686364"/>
    <d v="2014-07-03T00:00:00"/>
    <d v="1899-12-30T09:31:54"/>
    <s v="Hired"/>
    <s v="Female"/>
    <s v="Operations Department"/>
    <s v="i7"/>
    <x v="1483"/>
    <x v="0"/>
  </r>
  <r>
    <n v="976906"/>
    <d v="2014-05-26T00:00:00"/>
    <d v="1899-12-30T17:54:14"/>
    <s v="Hired"/>
    <s v="Female"/>
    <s v="Service Department"/>
    <s v="c-10"/>
    <x v="1484"/>
    <x v="0"/>
  </r>
  <r>
    <n v="43558"/>
    <d v="2014-05-26T00:00:00"/>
    <d v="1899-12-30T17:54:09"/>
    <s v="Hired"/>
    <s v="Female"/>
    <s v="Service Department"/>
    <s v="c-10"/>
    <x v="1485"/>
    <x v="0"/>
  </r>
  <r>
    <n v="614695"/>
    <d v="2014-05-16T00:00:00"/>
    <d v="1899-12-30T09:32:20"/>
    <s v="Hired"/>
    <s v="Male"/>
    <s v="Operations Department"/>
    <s v="c9"/>
    <x v="1486"/>
    <x v="0"/>
  </r>
  <r>
    <n v="483616"/>
    <d v="2014-05-16T00:00:00"/>
    <d v="1899-12-30T09:33:31"/>
    <s v="Hired"/>
    <s v="Male"/>
    <s v="Operations Department"/>
    <s v="c9"/>
    <x v="1487"/>
    <x v="0"/>
  </r>
  <r>
    <n v="985439"/>
    <d v="2014-05-18T00:00:00"/>
    <d v="1899-12-30T22:26:33"/>
    <s v="Hired"/>
    <s v="Female"/>
    <s v="Operations Department"/>
    <s v="i5"/>
    <x v="1488"/>
    <x v="0"/>
  </r>
  <r>
    <n v="983431"/>
    <d v="2014-06-04T00:00:00"/>
    <d v="1899-12-30T09:13:38"/>
    <s v="Hired"/>
    <s v="Female"/>
    <s v="Operations Department"/>
    <s v="c9"/>
    <x v="1489"/>
    <x v="0"/>
  </r>
  <r>
    <n v="951218"/>
    <d v="2014-07-18T00:00:00"/>
    <d v="1899-12-30T09:32:24"/>
    <s v="Hired"/>
    <s v="Female"/>
    <s v="Operations Department"/>
    <s v="c9"/>
    <x v="1490"/>
    <x v="0"/>
  </r>
  <r>
    <n v="827606"/>
    <d v="2014-07-18T00:00:00"/>
    <d v="1899-12-30T09:38:09"/>
    <s v="Rejected"/>
    <s v="Male"/>
    <s v="Operations Department"/>
    <s v="c9"/>
    <x v="1491"/>
    <x v="1"/>
  </r>
  <r>
    <n v="280138"/>
    <d v="2014-07-18T00:00:00"/>
    <d v="1899-12-30T19:30:21"/>
    <s v="Hired"/>
    <s v="Female"/>
    <s v="Operations Department"/>
    <s v="i5"/>
    <x v="1492"/>
    <x v="0"/>
  </r>
  <r>
    <n v="411283"/>
    <d v="2014-07-18T00:00:00"/>
    <d v="1899-12-30T19:31:23"/>
    <s v="Rejected"/>
    <s v="Female"/>
    <s v="Operations Department"/>
    <s v="i5"/>
    <x v="1493"/>
    <x v="1"/>
  </r>
  <r>
    <n v="243776"/>
    <d v="2014-07-18T00:00:00"/>
    <d v="1899-12-30T19:33:18"/>
    <s v="Hired"/>
    <s v="Male"/>
    <s v="Operations Department"/>
    <s v="i5"/>
    <x v="1494"/>
    <x v="0"/>
  </r>
  <r>
    <n v="340001"/>
    <d v="2014-07-21T00:00:00"/>
    <d v="1899-12-30T15:07:51"/>
    <s v="Hired"/>
    <s v="Male"/>
    <s v="Operations Department"/>
    <s v="i5"/>
    <x v="1495"/>
    <x v="0"/>
  </r>
  <r>
    <n v="267149"/>
    <d v="2014-07-21T00:00:00"/>
    <d v="1899-12-30T15:10:23"/>
    <s v="Rejected"/>
    <s v="Male"/>
    <s v="Operations Department"/>
    <s v="i5"/>
    <x v="1496"/>
    <x v="1"/>
  </r>
  <r>
    <n v="372578"/>
    <d v="2014-07-21T00:00:00"/>
    <d v="1899-12-30T15:09:04"/>
    <s v="Hired"/>
    <s v="Female"/>
    <s v="Operations Department"/>
    <s v="i5"/>
    <x v="1497"/>
    <x v="0"/>
  </r>
  <r>
    <n v="172212"/>
    <d v="2014-07-21T00:00:00"/>
    <d v="1899-12-30T15:11:32"/>
    <s v="Hired"/>
    <s v="Female"/>
    <s v="Operations Department"/>
    <s v="i5"/>
    <x v="1498"/>
    <x v="0"/>
  </r>
  <r>
    <n v="332886"/>
    <d v="2014-07-21T00:00:00"/>
    <d v="1899-12-30T15:12:33"/>
    <s v="Hired"/>
    <s v="Female"/>
    <s v="Operations Department"/>
    <s v="i5"/>
    <x v="1499"/>
    <x v="0"/>
  </r>
  <r>
    <n v="279479"/>
    <d v="2014-07-25T00:00:00"/>
    <d v="1899-12-30T09:37:08"/>
    <s v="Hired"/>
    <s v="Male"/>
    <s v="Operations Department"/>
    <s v="c9"/>
    <x v="1500"/>
    <x v="0"/>
  </r>
  <r>
    <n v="782316"/>
    <d v="2014-07-28T00:00:00"/>
    <d v="1899-12-30T08:25:26"/>
    <s v="Hired"/>
    <s v="Male"/>
    <s v="Operations Department"/>
    <s v="c9"/>
    <x v="1501"/>
    <x v="0"/>
  </r>
  <r>
    <n v="995570"/>
    <d v="2014-07-28T00:00:00"/>
    <d v="1899-12-30T08:26:42"/>
    <s v="Rejected"/>
    <s v="Female"/>
    <s v="Operations Department"/>
    <s v="c9"/>
    <x v="1502"/>
    <x v="1"/>
  </r>
  <r>
    <n v="471223"/>
    <d v="2014-08-15T00:00:00"/>
    <d v="1899-12-30T09:34:02"/>
    <s v="Hired"/>
    <s v="Female"/>
    <s v="Operations Department"/>
    <s v="c9"/>
    <x v="1503"/>
    <x v="0"/>
  </r>
  <r>
    <n v="406675"/>
    <d v="2014-08-15T00:00:00"/>
    <d v="1899-12-30T09:35:13"/>
    <s v="Rejected"/>
    <s v="Female"/>
    <s v="Operations Department"/>
    <s v="c9"/>
    <x v="1504"/>
    <x v="1"/>
  </r>
  <r>
    <n v="485078"/>
    <d v="2014-08-15T00:00:00"/>
    <d v="1899-12-30T09:35:39"/>
    <s v="Hired"/>
    <s v="Male"/>
    <s v="Operations Department"/>
    <s v="c9"/>
    <x v="1505"/>
    <x v="0"/>
  </r>
  <r>
    <n v="337257"/>
    <d v="2014-08-15T00:00:00"/>
    <d v="1899-12-30T09:37:16"/>
    <s v="Rejected"/>
    <s v="Female"/>
    <s v="Operations Department"/>
    <s v="c9"/>
    <x v="1506"/>
    <x v="1"/>
  </r>
  <r>
    <n v="129235"/>
    <d v="2014-05-27T00:00:00"/>
    <d v="1899-12-30T11:39:08"/>
    <s v="Rejected"/>
    <s v="Male"/>
    <s v="Marketing Department"/>
    <s v="i7"/>
    <x v="1507"/>
    <x v="1"/>
  </r>
  <r>
    <n v="24880"/>
    <d v="2014-07-04T00:00:00"/>
    <d v="1899-12-30T08:34:01"/>
    <s v="Hired"/>
    <s v="Male"/>
    <s v="Operations Department"/>
    <s v="c5"/>
    <x v="1508"/>
    <x v="0"/>
  </r>
  <r>
    <n v="156526"/>
    <d v="2014-07-04T00:00:00"/>
    <d v="1899-12-30T08:35:01"/>
    <s v="Rejected"/>
    <s v="Male"/>
    <s v="Operations Department"/>
    <s v="c5"/>
    <x v="1509"/>
    <x v="1"/>
  </r>
  <r>
    <n v="35902"/>
    <d v="2014-07-05T00:00:00"/>
    <d v="1899-12-30T11:18:03"/>
    <s v="Hired"/>
    <s v="Male"/>
    <s v="Operations Department"/>
    <s v="c5"/>
    <x v="1510"/>
    <x v="0"/>
  </r>
  <r>
    <n v="175665"/>
    <d v="2014-07-05T00:00:00"/>
    <d v="1899-12-30T11:18:34"/>
    <s v="Rejected"/>
    <s v="Male"/>
    <s v="Operations Department"/>
    <s v="c5"/>
    <x v="1511"/>
    <x v="1"/>
  </r>
  <r>
    <n v="779449"/>
    <d v="2014-07-08T00:00:00"/>
    <d v="1899-12-30T18:42:22"/>
    <s v="Rejected"/>
    <s v="Male"/>
    <s v="Operations Department"/>
    <s v="i1"/>
    <x v="1512"/>
    <x v="1"/>
  </r>
  <r>
    <n v="136609"/>
    <d v="2014-07-08T00:00:00"/>
    <d v="1899-12-30T18:43:45"/>
    <s v="Hired"/>
    <s v="Male"/>
    <s v="Operations Department"/>
    <s v="i1"/>
    <x v="1513"/>
    <x v="0"/>
  </r>
  <r>
    <n v="268371"/>
    <d v="2014-06-06T00:00:00"/>
    <d v="1899-12-30T04:28:59"/>
    <s v="Rejected"/>
    <s v="Male"/>
    <s v="Operations Department"/>
    <s v="i5"/>
    <x v="1514"/>
    <x v="1"/>
  </r>
  <r>
    <n v="51030"/>
    <d v="2014-06-06T00:00:00"/>
    <d v="1899-12-30T04:29:23"/>
    <s v="Rejected"/>
    <s v="Male"/>
    <s v="Operations Department"/>
    <s v="i5"/>
    <x v="1515"/>
    <x v="1"/>
  </r>
  <r>
    <n v="434830"/>
    <d v="2014-06-06T00:00:00"/>
    <d v="1899-12-30T04:31:11"/>
    <s v="Hired"/>
    <s v="Male"/>
    <s v="Operations Department"/>
    <s v="i5"/>
    <x v="1516"/>
    <x v="0"/>
  </r>
  <r>
    <n v="639529"/>
    <d v="2014-06-06T00:00:00"/>
    <d v="1899-12-30T04:31:48"/>
    <s v="Hired"/>
    <s v="Female"/>
    <s v="Operations Department"/>
    <s v="i5"/>
    <x v="1517"/>
    <x v="0"/>
  </r>
  <r>
    <n v="592294"/>
    <d v="2014-06-23T00:00:00"/>
    <d v="1899-12-30T12:35:36"/>
    <s v="Rejected"/>
    <s v="Male"/>
    <s v="Operations Department"/>
    <s v="i5"/>
    <x v="1518"/>
    <x v="1"/>
  </r>
  <r>
    <n v="758774"/>
    <d v="2014-05-12T00:00:00"/>
    <d v="1899-12-30T23:13:06"/>
    <s v="Hired"/>
    <s v="Don’t want to say"/>
    <s v="Marketing Department"/>
    <s v="c9"/>
    <x v="1519"/>
    <x v="0"/>
  </r>
  <r>
    <n v="590682"/>
    <d v="2014-05-14T00:00:00"/>
    <d v="1899-12-30T09:32:35"/>
    <s v="Hired"/>
    <s v="Male"/>
    <s v="Operations Department"/>
    <s v="i7"/>
    <x v="1520"/>
    <x v="0"/>
  </r>
  <r>
    <n v="107163"/>
    <d v="2014-07-09T00:00:00"/>
    <d v="1899-12-30T09:31:43"/>
    <s v="Hired"/>
    <s v="Male"/>
    <s v="Operations Department"/>
    <s v="i7"/>
    <x v="1521"/>
    <x v="0"/>
  </r>
  <r>
    <n v="740604"/>
    <d v="2014-07-09T00:00:00"/>
    <d v="1899-12-30T09:32:09"/>
    <s v="Hired"/>
    <s v="Male"/>
    <s v="Operations Department"/>
    <s v="i7"/>
    <x v="1522"/>
    <x v="0"/>
  </r>
  <r>
    <n v="959387"/>
    <d v="2014-07-09T00:00:00"/>
    <d v="1899-12-30T09:32:44"/>
    <s v="Rejected"/>
    <s v="Female"/>
    <s v="Operations Department"/>
    <s v="i7"/>
    <x v="1523"/>
    <x v="1"/>
  </r>
  <r>
    <n v="973608"/>
    <d v="2014-07-09T00:00:00"/>
    <d v="1899-12-30T09:34:35"/>
    <s v="Rejected"/>
    <s v="Female"/>
    <s v="Operations Department"/>
    <s v="i7"/>
    <x v="1524"/>
    <x v="1"/>
  </r>
  <r>
    <n v="298297"/>
    <d v="2014-07-09T00:00:00"/>
    <d v="1899-12-30T09:35:56"/>
    <s v="Hired"/>
    <s v="Male"/>
    <s v="Operations Department"/>
    <s v="i7"/>
    <x v="1525"/>
    <x v="0"/>
  </r>
  <r>
    <n v="635074"/>
    <d v="2014-05-14T00:00:00"/>
    <d v="1899-12-30T09:31:41"/>
    <s v="Rejected"/>
    <s v="Don’t want to say"/>
    <s v="Operations Department"/>
    <s v="c-10"/>
    <x v="1526"/>
    <x v="1"/>
  </r>
  <r>
    <n v="925976"/>
    <d v="2014-05-14T00:00:00"/>
    <d v="1899-12-30T11:13:08"/>
    <s v="Hired"/>
    <s v="Male"/>
    <s v="Operations Department"/>
    <s v="c-10"/>
    <x v="1527"/>
    <x v="0"/>
  </r>
  <r>
    <n v="916219"/>
    <d v="2014-08-06T00:00:00"/>
    <d v="1899-12-30T07:44:20"/>
    <s v="Hired"/>
    <s v="Female"/>
    <s v="Finance Department"/>
    <s v="i1"/>
    <x v="1528"/>
    <x v="0"/>
  </r>
  <r>
    <n v="195192"/>
    <d v="2014-08-06T00:00:00"/>
    <d v="1899-12-30T07:45:21"/>
    <s v="Rejected"/>
    <s v="Female"/>
    <s v="Finance Department"/>
    <s v="i1"/>
    <x v="1529"/>
    <x v="1"/>
  </r>
  <r>
    <n v="105487"/>
    <d v="2014-08-08T00:00:00"/>
    <d v="1899-12-30T05:13:49"/>
    <s v="Hired"/>
    <s v="Female"/>
    <s v="Finance Department"/>
    <s v="i1"/>
    <x v="1530"/>
    <x v="0"/>
  </r>
  <r>
    <n v="824012"/>
    <d v="2014-06-05T00:00:00"/>
    <d v="1899-12-30T16:15:55"/>
    <s v="Rejected"/>
    <s v="Female"/>
    <s v="Operations Department"/>
    <s v="c9"/>
    <x v="1531"/>
    <x v="1"/>
  </r>
  <r>
    <n v="373245"/>
    <d v="2014-06-05T00:00:00"/>
    <d v="1899-12-30T16:17:56"/>
    <s v="Rejected"/>
    <s v="Male"/>
    <s v="Operations Department"/>
    <s v="c9"/>
    <x v="1532"/>
    <x v="1"/>
  </r>
  <r>
    <n v="690152"/>
    <d v="2014-06-05T00:00:00"/>
    <d v="1899-12-30T16:18:24"/>
    <s v="Rejected"/>
    <s v="Male"/>
    <s v="Operations Department"/>
    <s v="c9"/>
    <x v="1533"/>
    <x v="1"/>
  </r>
  <r>
    <n v="577016"/>
    <d v="2014-06-11T00:00:00"/>
    <d v="1899-12-30T18:18:59"/>
    <s v="Hired"/>
    <s v="Male"/>
    <s v="Operations Department"/>
    <s v="i7"/>
    <x v="1534"/>
    <x v="0"/>
  </r>
  <r>
    <n v="786330"/>
    <d v="2014-06-11T00:00:00"/>
    <d v="1899-12-30T18:21:04"/>
    <s v="Rejected"/>
    <s v="Male"/>
    <s v="Operations Department"/>
    <s v="i7"/>
    <x v="1535"/>
    <x v="1"/>
  </r>
  <r>
    <n v="581142"/>
    <d v="2014-08-27T00:00:00"/>
    <d v="1899-12-30T09:31:26"/>
    <s v="Rejected"/>
    <s v="Male"/>
    <s v="Operations Department"/>
    <s v="i7"/>
    <x v="1536"/>
    <x v="1"/>
  </r>
  <r>
    <n v="593847"/>
    <d v="2014-08-27T00:00:00"/>
    <d v="1899-12-30T09:32:24"/>
    <s v="Hired"/>
    <s v="Don’t want to say"/>
    <s v="Operations Department"/>
    <s v="i7"/>
    <x v="1537"/>
    <x v="0"/>
  </r>
  <r>
    <n v="983167"/>
    <d v="2014-05-21T00:00:00"/>
    <d v="1899-12-30T09:31:50"/>
    <s v="Rejected"/>
    <s v="Don’t want to say"/>
    <s v="Operations Department"/>
    <s v="c8"/>
    <x v="1538"/>
    <x v="1"/>
  </r>
  <r>
    <n v="949311"/>
    <d v="2014-06-14T00:00:00"/>
    <d v="1899-12-30T18:53:17"/>
    <s v="Rejected"/>
    <s v="Female"/>
    <s v="Finance Department"/>
    <s v="i7"/>
    <x v="1539"/>
    <x v="1"/>
  </r>
  <r>
    <n v="307175"/>
    <d v="2014-06-14T00:00:00"/>
    <d v="1899-12-30T18:57:47"/>
    <s v="Hired"/>
    <s v="Female"/>
    <s v="Finance Department"/>
    <s v="i7"/>
    <x v="1540"/>
    <x v="0"/>
  </r>
  <r>
    <n v="457776"/>
    <d v="2014-06-25T00:00:00"/>
    <d v="1899-12-30T09:34:11"/>
    <s v="Rejected"/>
    <s v="Female"/>
    <s v="Finance Department"/>
    <s v="i7"/>
    <x v="1541"/>
    <x v="1"/>
  </r>
  <r>
    <n v="24736"/>
    <d v="2014-06-26T00:00:00"/>
    <d v="1899-12-30T17:36:38"/>
    <s v="Rejected"/>
    <s v="Female"/>
    <s v="Finance Department"/>
    <s v="i7"/>
    <x v="1542"/>
    <x v="1"/>
  </r>
  <r>
    <n v="604503"/>
    <d v="2014-06-26T00:00:00"/>
    <d v="1899-12-30T17:38:56"/>
    <s v="Hired"/>
    <s v="Female"/>
    <s v="Finance Department"/>
    <s v="i7"/>
    <x v="1543"/>
    <x v="0"/>
  </r>
  <r>
    <n v="503538"/>
    <d v="2014-05-23T00:00:00"/>
    <d v="1899-12-30T03:32:31"/>
    <s v="Rejected"/>
    <s v="Male"/>
    <s v="Production Department"/>
    <s v="i1"/>
    <x v="1544"/>
    <x v="1"/>
  </r>
  <r>
    <n v="476510"/>
    <d v="2014-05-23T00:00:00"/>
    <d v="1899-12-30T03:35:30"/>
    <s v="Hired"/>
    <s v="Male"/>
    <s v="Production Department"/>
    <s v="i1"/>
    <x v="1545"/>
    <x v="0"/>
  </r>
  <r>
    <n v="879713"/>
    <d v="2014-05-23T00:00:00"/>
    <d v="1899-12-30T03:38:51"/>
    <s v="Rejected"/>
    <s v="Male"/>
    <s v="Production Department"/>
    <s v="i1"/>
    <x v="1546"/>
    <x v="1"/>
  </r>
  <r>
    <n v="926098"/>
    <d v="2014-05-23T00:00:00"/>
    <d v="1899-12-30T03:39:15"/>
    <s v="Rejected"/>
    <s v="Female"/>
    <s v="Production Department"/>
    <s v="i1"/>
    <x v="1547"/>
    <x v="1"/>
  </r>
  <r>
    <n v="410845"/>
    <d v="2014-05-23T00:00:00"/>
    <d v="1899-12-30T13:55:53"/>
    <s v="Hired"/>
    <s v="Male"/>
    <s v="Production Department"/>
    <s v="i1"/>
    <x v="1548"/>
    <x v="0"/>
  </r>
  <r>
    <n v="99869"/>
    <d v="2014-05-23T00:00:00"/>
    <d v="1899-12-30T13:56:19"/>
    <s v="Hired"/>
    <s v="Male"/>
    <s v="Production Department"/>
    <s v="i1"/>
    <x v="1549"/>
    <x v="0"/>
  </r>
  <r>
    <n v="58730"/>
    <d v="2014-05-23T00:00:00"/>
    <d v="1899-12-30T13:56:29"/>
    <s v="Hired"/>
    <s v="Don’t want to say"/>
    <s v="Production Department"/>
    <s v="i1"/>
    <x v="1550"/>
    <x v="0"/>
  </r>
  <r>
    <n v="228007"/>
    <d v="2014-07-18T00:00:00"/>
    <d v="1899-12-30T18:59:28"/>
    <s v="Hired"/>
    <s v="Male"/>
    <s v="Production Department"/>
    <s v="i1"/>
    <x v="1551"/>
    <x v="0"/>
  </r>
  <r>
    <n v="230925"/>
    <d v="2014-07-18T00:00:00"/>
    <d v="1899-12-30T19:00:37"/>
    <s v="Rejected"/>
    <s v="Female"/>
    <s v="Production Department"/>
    <s v="i1"/>
    <x v="1552"/>
    <x v="1"/>
  </r>
  <r>
    <n v="120784"/>
    <d v="2014-07-21T00:00:00"/>
    <d v="1899-12-30T11:44:17"/>
    <s v="Hired"/>
    <s v="Male"/>
    <s v="Production Department"/>
    <s v="i1"/>
    <x v="1553"/>
    <x v="0"/>
  </r>
  <r>
    <n v="419712"/>
    <d v="2014-07-21T00:00:00"/>
    <d v="1899-12-30T11:44:47"/>
    <s v="Hired"/>
    <s v="Male"/>
    <s v="Production Department"/>
    <s v="i1"/>
    <x v="1554"/>
    <x v="0"/>
  </r>
  <r>
    <n v="439765"/>
    <d v="2014-08-07T00:00:00"/>
    <d v="1899-12-30T14:51:43"/>
    <s v="Hired"/>
    <s v="Male"/>
    <s v="Production Department"/>
    <s v="i1"/>
    <x v="1555"/>
    <x v="0"/>
  </r>
  <r>
    <n v="834168"/>
    <d v="2014-07-25T00:00:00"/>
    <d v="1899-12-30T09:32:27"/>
    <s v="Rejected"/>
    <s v="Female"/>
    <s v="Service Department"/>
    <s v="c5"/>
    <x v="1556"/>
    <x v="1"/>
  </r>
  <r>
    <n v="499939"/>
    <d v="2014-07-16T00:00:00"/>
    <d v="1899-12-30T13:32:34"/>
    <s v="Hired"/>
    <s v="Female"/>
    <s v="Operations Department"/>
    <s v="c-10"/>
    <x v="1557"/>
    <x v="0"/>
  </r>
  <r>
    <n v="711350"/>
    <d v="2014-07-16T00:00:00"/>
    <d v="1899-12-30T13:33:59"/>
    <s v="Rejected"/>
    <s v="Female"/>
    <s v="Operations Department"/>
    <s v="c-10"/>
    <x v="1558"/>
    <x v="1"/>
  </r>
  <r>
    <n v="489788"/>
    <d v="2014-07-16T00:00:00"/>
    <d v="1899-12-30T13:34:50"/>
    <s v="Hired"/>
    <s v="Female"/>
    <s v="Operations Department"/>
    <s v="c-10"/>
    <x v="1559"/>
    <x v="0"/>
  </r>
  <r>
    <n v="133341"/>
    <d v="2014-07-16T00:00:00"/>
    <d v="1899-12-30T13:36:40"/>
    <s v="Rejected"/>
    <s v="Female"/>
    <s v="Operations Department"/>
    <s v="c-10"/>
    <x v="1560"/>
    <x v="1"/>
  </r>
  <r>
    <n v="264698"/>
    <d v="2014-07-16T00:00:00"/>
    <d v="1899-12-30T13:35:00"/>
    <s v="Rejected"/>
    <s v="Female"/>
    <s v="Operations Department"/>
    <s v="c-10"/>
    <x v="1561"/>
    <x v="1"/>
  </r>
  <r>
    <n v="517271"/>
    <d v="2014-06-12T00:00:00"/>
    <d v="1899-12-30T16:44:16"/>
    <s v="Hired"/>
    <s v="Female"/>
    <s v="General Management"/>
    <s v="i7"/>
    <x v="1562"/>
    <x v="0"/>
  </r>
  <r>
    <n v="940546"/>
    <d v="2014-07-01T00:00:00"/>
    <d v="1899-12-30T09:32:39"/>
    <s v="Rejected"/>
    <s v="Female"/>
    <s v="Human Resource Department"/>
    <s v="i6"/>
    <x v="1563"/>
    <x v="1"/>
  </r>
  <r>
    <n v="844493"/>
    <d v="2014-07-01T00:00:00"/>
    <d v="1899-12-30T09:33:52"/>
    <s v="Hired"/>
    <s v="Female"/>
    <s v="Human Resource Department"/>
    <s v="i6"/>
    <x v="1564"/>
    <x v="0"/>
  </r>
  <r>
    <n v="831241"/>
    <d v="2014-05-01T00:00:00"/>
    <d v="1899-12-30T09:32:25"/>
    <s v="Rejected"/>
    <s v="Female"/>
    <s v="Service Department"/>
    <s v="c5"/>
    <x v="1565"/>
    <x v="1"/>
  </r>
  <r>
    <n v="466171"/>
    <d v="2014-05-16T00:00:00"/>
    <d v="1899-12-30T15:38:50"/>
    <s v="Rejected"/>
    <s v="Male"/>
    <s v="Service Department"/>
    <s v="i7"/>
    <x v="1566"/>
    <x v="1"/>
  </r>
  <r>
    <n v="141176"/>
    <d v="2014-05-17T00:00:00"/>
    <d v="1899-12-30T19:00:10"/>
    <s v="Rejected"/>
    <s v="Male"/>
    <s v="Service Department"/>
    <s v="i7"/>
    <x v="1567"/>
    <x v="1"/>
  </r>
  <r>
    <n v="659823"/>
    <d v="2014-07-13T00:00:00"/>
    <d v="1899-12-30T08:14:30"/>
    <s v="Hired"/>
    <s v="Male"/>
    <s v="Service Department"/>
    <s v="i7"/>
    <x v="1568"/>
    <x v="0"/>
  </r>
  <r>
    <n v="203764"/>
    <d v="2014-08-07T00:00:00"/>
    <d v="1899-12-30T09:31:56"/>
    <s v="Hired"/>
    <s v="Female"/>
    <s v="Service Department"/>
    <s v="i7"/>
    <x v="1569"/>
    <x v="0"/>
  </r>
  <r>
    <n v="817741"/>
    <d v="2014-08-07T00:00:00"/>
    <d v="1899-12-30T09:35:45"/>
    <s v="Rejected"/>
    <s v="Female"/>
    <s v="Service Department"/>
    <s v="i7"/>
    <x v="1570"/>
    <x v="1"/>
  </r>
  <r>
    <n v="14857"/>
    <d v="2014-08-25T00:00:00"/>
    <d v="1899-12-30T08:26:46"/>
    <s v="Hired"/>
    <s v="Female"/>
    <s v="Service Department"/>
    <s v="i7"/>
    <x v="1571"/>
    <x v="0"/>
  </r>
  <r>
    <n v="180717"/>
    <d v="2014-08-29T00:00:00"/>
    <d v="1899-12-30T04:59:57"/>
    <s v="Rejected"/>
    <s v="Male"/>
    <s v="Service Department"/>
    <s v="i7"/>
    <x v="1572"/>
    <x v="1"/>
  </r>
  <r>
    <n v="244060"/>
    <d v="2014-06-19T00:00:00"/>
    <d v="1899-12-30T05:28:55"/>
    <s v="Rejected"/>
    <s v="Male"/>
    <s v="Operations Department"/>
    <s v="b9"/>
    <x v="1573"/>
    <x v="1"/>
  </r>
  <r>
    <n v="165545"/>
    <d v="2014-07-22T00:00:00"/>
    <d v="1899-12-30T10:18:21"/>
    <s v="Hired"/>
    <s v="Male"/>
    <s v="Production Department"/>
    <s v="c-10"/>
    <x v="1574"/>
    <x v="0"/>
  </r>
  <r>
    <n v="650345"/>
    <d v="2014-05-14T00:00:00"/>
    <d v="1899-12-30T12:58:52"/>
    <s v="Hired"/>
    <s v="Female"/>
    <s v="Operations Department"/>
    <s v="c9"/>
    <x v="1575"/>
    <x v="0"/>
  </r>
  <r>
    <n v="231879"/>
    <d v="2014-05-23T00:00:00"/>
    <d v="1899-12-30T07:56:20"/>
    <s v="Hired"/>
    <s v="Female"/>
    <s v="Operations Department"/>
    <s v="c9"/>
    <x v="1576"/>
    <x v="0"/>
  </r>
  <r>
    <n v="342615"/>
    <d v="2014-05-23T00:00:00"/>
    <d v="1899-12-30T07:57:20"/>
    <s v="Hired"/>
    <s v="Male"/>
    <s v="Operations Department"/>
    <s v="c9"/>
    <x v="1577"/>
    <x v="0"/>
  </r>
  <r>
    <n v="513710"/>
    <d v="2014-05-31T00:00:00"/>
    <d v="1899-12-30T17:09:32"/>
    <s v="Rejected"/>
    <s v="Male"/>
    <s v="Operations Department"/>
    <s v="c9"/>
    <x v="1578"/>
    <x v="1"/>
  </r>
  <r>
    <n v="555677"/>
    <d v="2014-06-06T00:00:00"/>
    <d v="1899-12-30T10:27:34"/>
    <s v="Rejected"/>
    <s v="Female"/>
    <s v="Operations Department"/>
    <s v="c9"/>
    <x v="1579"/>
    <x v="1"/>
  </r>
  <r>
    <n v="700115"/>
    <d v="2014-06-06T00:00:00"/>
    <d v="1899-12-30T10:30:07"/>
    <s v="Rejected"/>
    <s v="Female"/>
    <s v="Operations Department"/>
    <s v="c9"/>
    <x v="1580"/>
    <x v="1"/>
  </r>
  <r>
    <n v="191505"/>
    <d v="2014-06-06T00:00:00"/>
    <d v="1899-12-30T10:32:23"/>
    <s v="Rejected"/>
    <s v="Female"/>
    <s v="Operations Department"/>
    <s v="c9"/>
    <x v="1581"/>
    <x v="1"/>
  </r>
  <r>
    <n v="189468"/>
    <d v="2014-06-06T00:00:00"/>
    <d v="1899-12-30T10:33:17"/>
    <s v="Rejected"/>
    <s v="Male"/>
    <s v="Operations Department"/>
    <s v="c9"/>
    <x v="1582"/>
    <x v="1"/>
  </r>
  <r>
    <n v="675299"/>
    <d v="2014-06-06T00:00:00"/>
    <d v="1899-12-30T10:34:29"/>
    <s v="Rejected"/>
    <s v="Male"/>
    <s v="Operations Department"/>
    <s v="c9"/>
    <x v="1583"/>
    <x v="1"/>
  </r>
  <r>
    <n v="141128"/>
    <d v="2014-06-12T00:00:00"/>
    <d v="1899-12-30T13:42:18"/>
    <s v="Hired"/>
    <s v="Male"/>
    <s v="Operations Department"/>
    <s v="c9"/>
    <x v="1584"/>
    <x v="0"/>
  </r>
  <r>
    <n v="261174"/>
    <d v="2014-06-18T00:00:00"/>
    <d v="1899-12-30T10:43:18"/>
    <s v="Rejected"/>
    <s v="Don’t want to say"/>
    <s v="Operations Department"/>
    <s v="c9"/>
    <x v="1585"/>
    <x v="1"/>
  </r>
  <r>
    <n v="646326"/>
    <d v="2014-05-29T00:00:00"/>
    <d v="1899-12-30T15:07:55"/>
    <s v="Rejected"/>
    <s v="Male"/>
    <s v="Operations Department"/>
    <s v="c9"/>
    <x v="1586"/>
    <x v="1"/>
  </r>
  <r>
    <n v="884079"/>
    <d v="2014-05-29T00:00:00"/>
    <d v="1899-12-30T19:18:11"/>
    <s v="Hired"/>
    <s v="Male"/>
    <s v="Operations Department"/>
    <s v="c9"/>
    <x v="1587"/>
    <x v="0"/>
  </r>
  <r>
    <n v="864921"/>
    <d v="2014-05-29T00:00:00"/>
    <d v="1899-12-30T19:21:22"/>
    <s v="Rejected"/>
    <s v="Male"/>
    <s v="Operations Department"/>
    <s v="c9"/>
    <x v="1588"/>
    <x v="1"/>
  </r>
  <r>
    <n v="900760"/>
    <d v="2014-08-18T00:00:00"/>
    <d v="1899-12-30T16:05:12"/>
    <s v="Rejected"/>
    <s v="Male"/>
    <s v="Operations Department"/>
    <s v="c9"/>
    <x v="1589"/>
    <x v="1"/>
  </r>
  <r>
    <n v="819539"/>
    <d v="2014-08-18T00:00:00"/>
    <d v="1899-12-30T16:09:04"/>
    <s v="Rejected"/>
    <s v="Male"/>
    <s v="Operations Department"/>
    <s v="c9"/>
    <x v="1590"/>
    <x v="1"/>
  </r>
  <r>
    <n v="111548"/>
    <d v="2014-08-22T00:00:00"/>
    <d v="1899-12-30T10:26:04"/>
    <s v="Rejected"/>
    <s v="Male"/>
    <s v="Operations Department"/>
    <s v="c9"/>
    <x v="1591"/>
    <x v="1"/>
  </r>
  <r>
    <n v="763319"/>
    <d v="2014-05-01T00:00:00"/>
    <d v="1899-12-30T14:27:21"/>
    <s v="Hired"/>
    <s v="Male"/>
    <s v="Marketing Department"/>
    <s v="i5"/>
    <x v="1592"/>
    <x v="0"/>
  </r>
  <r>
    <n v="333339"/>
    <d v="2014-07-25T00:00:00"/>
    <d v="1899-12-30T09:36:29"/>
    <s v="Hired"/>
    <s v="Female"/>
    <s v="Marketing Department"/>
    <s v="i5"/>
    <x v="1593"/>
    <x v="0"/>
  </r>
  <r>
    <n v="48952"/>
    <d v="2014-06-02T00:00:00"/>
    <d v="1899-12-30T13:45:59"/>
    <s v="Hired"/>
    <s v="Don’t want to say"/>
    <s v="Service Department"/>
    <s v="c9"/>
    <x v="1594"/>
    <x v="0"/>
  </r>
  <r>
    <n v="332641"/>
    <d v="2014-08-06T00:00:00"/>
    <d v="1899-12-30T10:55:52"/>
    <s v="Rejected"/>
    <s v="Male"/>
    <s v="Production Department"/>
    <s v="c5"/>
    <x v="1595"/>
    <x v="1"/>
  </r>
  <r>
    <n v="77360"/>
    <d v="2014-08-06T00:00:00"/>
    <d v="1899-12-30T10:59:31"/>
    <s v="Hired"/>
    <s v="Female"/>
    <s v="Production Department"/>
    <s v="c5"/>
    <x v="1280"/>
    <x v="0"/>
  </r>
  <r>
    <n v="383089"/>
    <d v="2014-08-08T00:00:00"/>
    <d v="1899-12-30T10:07:04"/>
    <s v="Rejected"/>
    <s v="Male"/>
    <s v="Production Department"/>
    <s v="c5"/>
    <x v="1596"/>
    <x v="1"/>
  </r>
  <r>
    <n v="794994"/>
    <d v="2014-08-08T00:00:00"/>
    <d v="1899-12-30T10:08:48"/>
    <s v="Rejected"/>
    <s v="Male"/>
    <s v="Production Department"/>
    <s v="c5"/>
    <x v="1597"/>
    <x v="1"/>
  </r>
  <r>
    <n v="736323"/>
    <d v="2014-05-29T00:00:00"/>
    <d v="1899-12-30T08:32:02"/>
    <s v="Rejected"/>
    <s v="Male"/>
    <s v="Operations Department"/>
    <s v="c-10"/>
    <x v="1598"/>
    <x v="1"/>
  </r>
  <r>
    <n v="660708"/>
    <d v="2014-06-26T00:00:00"/>
    <d v="1899-12-30T09:00:50"/>
    <s v="Hired"/>
    <s v="Male"/>
    <s v="Operations Department"/>
    <s v="c-10"/>
    <x v="1599"/>
    <x v="0"/>
  </r>
  <r>
    <n v="894798"/>
    <d v="2014-06-26T00:00:00"/>
    <d v="1899-12-30T09:01:52"/>
    <s v="Rejected"/>
    <s v="Male"/>
    <s v="Operations Department"/>
    <s v="c-10"/>
    <x v="1600"/>
    <x v="1"/>
  </r>
  <r>
    <n v="719982"/>
    <d v="2014-06-21T00:00:00"/>
    <d v="1899-12-30T12:22:27"/>
    <s v="Hired"/>
    <s v="Male"/>
    <s v="Operations Department"/>
    <s v="i6"/>
    <x v="1601"/>
    <x v="0"/>
  </r>
  <r>
    <n v="18728"/>
    <d v="2014-06-21T00:00:00"/>
    <d v="1899-12-30T12:23:00"/>
    <s v="Hired"/>
    <s v="Female"/>
    <s v="Operations Department"/>
    <s v="i6"/>
    <x v="1602"/>
    <x v="0"/>
  </r>
  <r>
    <n v="873876"/>
    <d v="2014-05-12T00:00:00"/>
    <d v="1899-12-30T09:31:55"/>
    <s v="Rejected"/>
    <s v="Male"/>
    <s v="Service Department"/>
    <s v="c-10"/>
    <x v="1603"/>
    <x v="1"/>
  </r>
  <r>
    <n v="958317"/>
    <d v="2014-08-04T00:00:00"/>
    <d v="1899-12-30T09:31:23"/>
    <s v="Hired"/>
    <s v="Male"/>
    <s v="Purchase Department"/>
    <s v="c9"/>
    <x v="1604"/>
    <x v="0"/>
  </r>
  <r>
    <n v="658586"/>
    <d v="2014-08-04T00:00:00"/>
    <d v="1899-12-30T09:32:57"/>
    <s v="Hired"/>
    <s v="Don’t want to say"/>
    <s v="Purchase Department"/>
    <s v="c9"/>
    <x v="1605"/>
    <x v="0"/>
  </r>
  <r>
    <n v="38289"/>
    <d v="2014-07-31T00:00:00"/>
    <d v="1899-12-30T10:09:06"/>
    <s v="Rejected"/>
    <s v="Female"/>
    <s v="Operations Department"/>
    <s v="c5"/>
    <x v="1606"/>
    <x v="1"/>
  </r>
  <r>
    <n v="166757"/>
    <d v="2014-08-23T00:00:00"/>
    <d v="1899-12-30T17:36:05"/>
    <s v="Rejected"/>
    <s v="Female"/>
    <s v="Operations Department"/>
    <s v="c5"/>
    <x v="1607"/>
    <x v="1"/>
  </r>
  <r>
    <n v="66682"/>
    <d v="2014-08-27T00:00:00"/>
    <d v="1899-12-30T08:17:16"/>
    <s v="Hired"/>
    <s v="Male"/>
    <s v="Operations Department"/>
    <s v="c5"/>
    <x v="1608"/>
    <x v="0"/>
  </r>
  <r>
    <n v="889764"/>
    <d v="2014-08-27T00:00:00"/>
    <d v="1899-12-30T08:17:55"/>
    <s v="Hired"/>
    <s v="Female"/>
    <s v="Operations Department"/>
    <s v="c5"/>
    <x v="1609"/>
    <x v="0"/>
  </r>
  <r>
    <n v="970746"/>
    <d v="2014-08-27T00:00:00"/>
    <d v="1899-12-30T08:18:29"/>
    <s v="Rejected"/>
    <s v="Male"/>
    <s v="Operations Department"/>
    <s v="c5"/>
    <x v="1610"/>
    <x v="1"/>
  </r>
  <r>
    <n v="16043"/>
    <d v="2014-05-29T00:00:00"/>
    <d v="1899-12-30T09:36:55"/>
    <s v="Hired"/>
    <s v="Male"/>
    <s v="Operations Department"/>
    <s v="c5"/>
    <x v="1611"/>
    <x v="0"/>
  </r>
  <r>
    <n v="577264"/>
    <d v="2014-06-07T00:00:00"/>
    <d v="1899-12-30T15:52:07"/>
    <s v="Hired"/>
    <s v="Female"/>
    <s v="Operations Department"/>
    <s v="b9"/>
    <x v="1612"/>
    <x v="0"/>
  </r>
  <r>
    <n v="505688"/>
    <d v="2014-07-16T00:00:00"/>
    <d v="1899-12-30T15:30:55"/>
    <s v="Rejected"/>
    <s v="Male"/>
    <s v="Operations Department"/>
    <s v="c5"/>
    <x v="1613"/>
    <x v="1"/>
  </r>
  <r>
    <n v="240865"/>
    <d v="2014-07-17T00:00:00"/>
    <d v="1899-12-30T18:11:23"/>
    <s v="Hired"/>
    <s v="Male"/>
    <s v="Operations Department"/>
    <s v="b9"/>
    <x v="1614"/>
    <x v="0"/>
  </r>
  <r>
    <n v="318222"/>
    <d v="2014-05-27T00:00:00"/>
    <d v="1899-12-30T09:33:07"/>
    <s v="Rejected"/>
    <s v="Male"/>
    <s v="Service Department"/>
    <s v="i6"/>
    <x v="1615"/>
    <x v="1"/>
  </r>
  <r>
    <n v="807688"/>
    <d v="2014-05-31T00:00:00"/>
    <d v="1899-12-30T13:52:21"/>
    <s v="Hired"/>
    <s v="Male"/>
    <s v="Service Department"/>
    <s v="i6"/>
    <x v="1616"/>
    <x v="0"/>
  </r>
  <r>
    <n v="697675"/>
    <d v="2014-06-13T00:00:00"/>
    <d v="1899-12-30T16:49:25"/>
    <s v="Rejected"/>
    <s v="Male"/>
    <s v="Service Department"/>
    <s v="i6"/>
    <x v="1617"/>
    <x v="1"/>
  </r>
  <r>
    <n v="510934"/>
    <d v="2014-06-17T00:00:00"/>
    <d v="1899-12-30T11:41:56"/>
    <s v="Hired"/>
    <s v="Male"/>
    <s v="Service Department"/>
    <s v="i6"/>
    <x v="1618"/>
    <x v="0"/>
  </r>
  <r>
    <n v="268308"/>
    <d v="2014-06-20T00:00:00"/>
    <d v="1899-12-30T13:27:55"/>
    <s v="Hired"/>
    <s v="Male"/>
    <s v="Service Department"/>
    <s v="i6"/>
    <x v="1619"/>
    <x v="0"/>
  </r>
  <r>
    <n v="101092"/>
    <d v="2014-06-28T00:00:00"/>
    <d v="1899-12-30T14:21:38"/>
    <s v="Hired"/>
    <s v="Female"/>
    <s v="Service Department"/>
    <s v="i6"/>
    <x v="1620"/>
    <x v="0"/>
  </r>
  <r>
    <n v="988379"/>
    <d v="2014-07-15T00:00:00"/>
    <d v="1899-12-30T09:39:24"/>
    <s v="Rejected"/>
    <s v="Male"/>
    <s v="Service Department"/>
    <s v="i6"/>
    <x v="1621"/>
    <x v="1"/>
  </r>
  <r>
    <n v="770714"/>
    <d v="2014-07-10T00:00:00"/>
    <d v="1899-12-30T10:29:51"/>
    <s v="Hired"/>
    <s v="Female"/>
    <s v="Human Resource Department"/>
    <s v="c5"/>
    <x v="1622"/>
    <x v="0"/>
  </r>
  <r>
    <n v="423766"/>
    <d v="2014-07-30T00:00:00"/>
    <d v="1899-12-30T12:11:50"/>
    <s v="Hired"/>
    <s v="Female"/>
    <s v="Human Resource Department"/>
    <s v="c5"/>
    <x v="1623"/>
    <x v="0"/>
  </r>
  <r>
    <n v="232347"/>
    <d v="2014-07-30T00:00:00"/>
    <d v="1899-12-30T12:12:35"/>
    <s v="Rejected"/>
    <s v="Male"/>
    <s v="Human Resource Department"/>
    <s v="c5"/>
    <x v="529"/>
    <x v="1"/>
  </r>
  <r>
    <n v="582577"/>
    <d v="2014-07-30T00:00:00"/>
    <d v="1899-12-30T12:12:36"/>
    <s v="Rejected"/>
    <s v="Female"/>
    <s v="Human Resource Department"/>
    <s v="c5"/>
    <x v="1624"/>
    <x v="1"/>
  </r>
  <r>
    <n v="113715"/>
    <d v="2014-08-19T00:00:00"/>
    <d v="1899-12-30T09:04:01"/>
    <s v="Hired"/>
    <s v="Female"/>
    <s v="Human Resource Department"/>
    <s v="c5"/>
    <x v="1625"/>
    <x v="0"/>
  </r>
  <r>
    <n v="941712"/>
    <d v="2014-08-25T00:00:00"/>
    <d v="1899-12-30T10:29:08"/>
    <s v="Rejected"/>
    <s v="Male"/>
    <s v="Human Resource Department"/>
    <s v="c5"/>
    <x v="1626"/>
    <x v="1"/>
  </r>
  <r>
    <n v="830954"/>
    <d v="2014-08-25T00:00:00"/>
    <d v="1899-12-30T10:30:41"/>
    <s v="Rejected"/>
    <s v="Female"/>
    <s v="Human Resource Department"/>
    <s v="c5"/>
    <x v="1627"/>
    <x v="1"/>
  </r>
  <r>
    <n v="996835"/>
    <d v="2014-06-12T00:00:00"/>
    <d v="1899-12-30T14:15:37"/>
    <s v="Hired"/>
    <s v="Don’t want to say"/>
    <s v="Service Department"/>
    <s v="c5"/>
    <x v="1628"/>
    <x v="0"/>
  </r>
  <r>
    <n v="754136"/>
    <d v="2014-05-07T00:00:00"/>
    <d v="1899-12-30T09:33:18"/>
    <s v="Rejected"/>
    <s v="Male"/>
    <s v="Operations Department"/>
    <s v="c9"/>
    <x v="1629"/>
    <x v="1"/>
  </r>
  <r>
    <n v="298589"/>
    <d v="2014-05-14T00:00:00"/>
    <d v="1899-12-30T07:27:48"/>
    <s v="Hired"/>
    <s v="Male"/>
    <s v="Operations Department"/>
    <s v="c9"/>
    <x v="1630"/>
    <x v="0"/>
  </r>
  <r>
    <n v="90601"/>
    <d v="2014-07-30T00:00:00"/>
    <d v="1899-12-30T18:16:28"/>
    <s v="Hired"/>
    <s v="Female"/>
    <s v="Service Department"/>
    <s v="i5"/>
    <x v="1631"/>
    <x v="0"/>
  </r>
  <r>
    <n v="961227"/>
    <d v="2014-07-30T00:00:00"/>
    <d v="1899-12-30T18:17:18"/>
    <s v="Hired"/>
    <s v="Female"/>
    <s v="Service Department"/>
    <s v="i5"/>
    <x v="1632"/>
    <x v="0"/>
  </r>
  <r>
    <n v="618331"/>
    <d v="2014-07-30T00:00:00"/>
    <d v="1899-12-30T18:19:18"/>
    <s v="Hired"/>
    <s v="Male"/>
    <s v="Service Department"/>
    <s v="i5"/>
    <x v="1633"/>
    <x v="0"/>
  </r>
  <r>
    <n v="680771"/>
    <d v="2014-08-05T00:00:00"/>
    <d v="1899-12-30T13:52:32"/>
    <s v="Hired"/>
    <s v="Male"/>
    <s v="Service Department"/>
    <s v="i5"/>
    <x v="1634"/>
    <x v="0"/>
  </r>
  <r>
    <n v="232988"/>
    <d v="2014-06-12T00:00:00"/>
    <d v="1899-12-30T09:32:20"/>
    <s v="Hired"/>
    <s v="Male"/>
    <s v="Operations Department"/>
    <s v="c9"/>
    <x v="1635"/>
    <x v="0"/>
  </r>
  <r>
    <n v="351100"/>
    <d v="2014-06-20T00:00:00"/>
    <d v="1899-12-30T08:06:24"/>
    <s v="Rejected"/>
    <s v="Male"/>
    <s v="Operations Department"/>
    <s v="c9"/>
    <x v="1636"/>
    <x v="1"/>
  </r>
  <r>
    <n v="936551"/>
    <d v="2014-06-20T00:00:00"/>
    <d v="1899-12-30T08:08:22"/>
    <s v="Rejected"/>
    <s v="Male"/>
    <s v="Operations Department"/>
    <s v="c9"/>
    <x v="1637"/>
    <x v="1"/>
  </r>
  <r>
    <n v="812365"/>
    <d v="2014-06-20T00:00:00"/>
    <d v="1899-12-30T08:13:47"/>
    <s v="Hired"/>
    <s v="Male"/>
    <s v="Operations Department"/>
    <s v="c9"/>
    <x v="1638"/>
    <x v="0"/>
  </r>
  <r>
    <n v="499754"/>
    <d v="2014-07-18T00:00:00"/>
    <d v="1899-12-30T16:36:27"/>
    <s v="Hired"/>
    <s v="Male"/>
    <s v="Operations Department"/>
    <s v="c9"/>
    <x v="1639"/>
    <x v="0"/>
  </r>
  <r>
    <n v="718505"/>
    <d v="2014-07-18T00:00:00"/>
    <d v="1899-12-30T16:38:43"/>
    <s v="Hired"/>
    <s v="Male"/>
    <s v="Operations Department"/>
    <s v="c9"/>
    <x v="1640"/>
    <x v="0"/>
  </r>
  <r>
    <n v="169578"/>
    <d v="2014-07-30T00:00:00"/>
    <d v="1899-12-30T18:27:45"/>
    <s v="Hired"/>
    <s v="Female"/>
    <s v="Operations Department"/>
    <s v="c9"/>
    <x v="1641"/>
    <x v="0"/>
  </r>
  <r>
    <n v="988971"/>
    <d v="2014-07-30T00:00:00"/>
    <d v="1899-12-30T18:28:47"/>
    <s v="Hired"/>
    <s v="Male"/>
    <s v="Operations Department"/>
    <s v="c9"/>
    <x v="1642"/>
    <x v="0"/>
  </r>
  <r>
    <n v="776735"/>
    <d v="2014-08-29T00:00:00"/>
    <d v="1899-12-30T09:31:58"/>
    <s v="Hired"/>
    <s v="Male"/>
    <s v="Service Department"/>
    <s v="c9"/>
    <x v="1643"/>
    <x v="0"/>
  </r>
  <r>
    <n v="486691"/>
    <d v="2014-08-29T00:00:00"/>
    <d v="1899-12-30T09:33:51"/>
    <s v="Rejected"/>
    <s v="Female"/>
    <s v="Service Department"/>
    <s v="c9"/>
    <x v="1644"/>
    <x v="1"/>
  </r>
  <r>
    <n v="316923"/>
    <d v="2014-08-29T00:00:00"/>
    <d v="1899-12-30T09:31:40"/>
    <s v="Hired"/>
    <s v="Female"/>
    <s v="Service Department"/>
    <s v="c9"/>
    <x v="1645"/>
    <x v="0"/>
  </r>
  <r>
    <n v="920907"/>
    <d v="2014-08-30T00:00:00"/>
    <d v="1899-12-30T10:25:04"/>
    <s v="Hired"/>
    <s v="Female"/>
    <s v="Service Department"/>
    <s v="c9"/>
    <x v="1646"/>
    <x v="0"/>
  </r>
  <r>
    <n v="320349"/>
    <d v="2014-07-21T00:00:00"/>
    <d v="1899-12-30T09:32:56"/>
    <s v="Rejected"/>
    <s v="Female"/>
    <s v="Operations Department"/>
    <s v="c9"/>
    <x v="1647"/>
    <x v="1"/>
  </r>
  <r>
    <n v="544038"/>
    <d v="2014-05-13T00:00:00"/>
    <d v="1899-12-30T11:17:33"/>
    <s v="Hired"/>
    <s v="Female"/>
    <s v="Operations Department"/>
    <s v="i6"/>
    <x v="1648"/>
    <x v="0"/>
  </r>
  <r>
    <n v="310590"/>
    <d v="2014-05-13T00:00:00"/>
    <d v="1899-12-30T11:15:21"/>
    <s v="Rejected"/>
    <s v="Don’t want to say"/>
    <s v="Operations Department"/>
    <s v="i6"/>
    <x v="1649"/>
    <x v="1"/>
  </r>
  <r>
    <n v="45501"/>
    <d v="2014-05-13T00:00:00"/>
    <d v="1899-12-30T17:09:27"/>
    <s v="Hired"/>
    <s v="Female"/>
    <s v="Operations Department"/>
    <s v="i6"/>
    <x v="1650"/>
    <x v="0"/>
  </r>
  <r>
    <n v="218064"/>
    <d v="2014-05-05T00:00:00"/>
    <d v="1899-12-30T14:01:57"/>
    <s v="Hired"/>
    <s v="Female"/>
    <s v="General Management"/>
    <s v="c9"/>
    <x v="1651"/>
    <x v="0"/>
  </r>
  <r>
    <n v="797924"/>
    <d v="2014-06-05T00:00:00"/>
    <d v="1899-12-30T09:32:16"/>
    <s v="Hired"/>
    <s v="Male"/>
    <s v="Operations Department"/>
    <s v="i5"/>
    <x v="1652"/>
    <x v="0"/>
  </r>
  <r>
    <n v="440521"/>
    <d v="2014-06-05T00:00:00"/>
    <d v="1899-12-30T09:32:52"/>
    <s v="Rejected"/>
    <s v="Female"/>
    <s v="Operations Department"/>
    <s v="i5"/>
    <x v="1653"/>
    <x v="1"/>
  </r>
  <r>
    <n v="840839"/>
    <d v="2014-08-13T00:00:00"/>
    <d v="1899-12-30T07:44:36"/>
    <s v="Hired"/>
    <s v="Male"/>
    <s v="Operations Department"/>
    <s v="i5"/>
    <x v="1654"/>
    <x v="0"/>
  </r>
  <r>
    <n v="390984"/>
    <d v="2014-06-05T00:00:00"/>
    <d v="1899-12-30T11:11:17"/>
    <s v="Hired"/>
    <s v="Male"/>
    <s v="Marketing Department"/>
    <s v="c8"/>
    <x v="222"/>
    <x v="0"/>
  </r>
  <r>
    <n v="463792"/>
    <d v="2014-06-05T00:00:00"/>
    <d v="1899-12-30T11:14:24"/>
    <s v="Rejected"/>
    <s v="Male"/>
    <s v="Marketing Department"/>
    <s v="c8"/>
    <x v="1655"/>
    <x v="1"/>
  </r>
  <r>
    <n v="27767"/>
    <d v="2014-06-09T00:00:00"/>
    <d v="1899-12-30T13:30:02"/>
    <s v="Hired"/>
    <s v="Female"/>
    <s v="Marketing Department"/>
    <s v="c8"/>
    <x v="1656"/>
    <x v="0"/>
  </r>
  <r>
    <n v="270674"/>
    <d v="2014-06-09T00:00:00"/>
    <d v="1899-12-30T13:32:27"/>
    <s v="Hired"/>
    <s v="Female"/>
    <s v="Marketing Department"/>
    <s v="c8"/>
    <x v="1657"/>
    <x v="0"/>
  </r>
  <r>
    <n v="938391"/>
    <d v="2014-06-15T00:00:00"/>
    <d v="1899-12-30T08:31:05"/>
    <s v="Hired"/>
    <s v="Male"/>
    <s v="Marketing Department"/>
    <s v="c8"/>
    <x v="1658"/>
    <x v="0"/>
  </r>
  <r>
    <n v="425716"/>
    <d v="2014-06-15T00:00:00"/>
    <d v="1899-12-30T08:32:19"/>
    <s v="Rejected"/>
    <s v="Male"/>
    <s v="Marketing Department"/>
    <s v="c8"/>
    <x v="1659"/>
    <x v="1"/>
  </r>
  <r>
    <n v="680293"/>
    <d v="2014-06-13T00:00:00"/>
    <d v="1899-12-30T14:58:24"/>
    <s v="Hired"/>
    <s v="Female"/>
    <s v="Marketing Department"/>
    <s v="c8"/>
    <x v="1660"/>
    <x v="0"/>
  </r>
  <r>
    <n v="925197"/>
    <d v="2014-06-24T00:00:00"/>
    <d v="1899-12-30T15:50:46"/>
    <s v="Hired"/>
    <s v="Female"/>
    <s v="Marketing Department"/>
    <s v="c8"/>
    <x v="1661"/>
    <x v="0"/>
  </r>
  <r>
    <n v="46345"/>
    <d v="2014-05-15T00:00:00"/>
    <d v="1899-12-30T11:55:10"/>
    <s v="Rejected"/>
    <s v="Female"/>
    <s v="Operations Department"/>
    <s v="b9"/>
    <x v="1662"/>
    <x v="1"/>
  </r>
  <r>
    <n v="555761"/>
    <d v="2014-06-27T00:00:00"/>
    <d v="1899-12-30T17:55:57"/>
    <s v="Rejected"/>
    <s v="Male"/>
    <s v="Operations Department"/>
    <s v="c5"/>
    <x v="1663"/>
    <x v="1"/>
  </r>
  <r>
    <n v="617724"/>
    <d v="2014-07-16T00:00:00"/>
    <d v="1899-12-30T19:57:47"/>
    <s v="Rejected"/>
    <s v="Male"/>
    <s v="Service Department"/>
    <s v="c-10"/>
    <x v="1664"/>
    <x v="1"/>
  </r>
  <r>
    <n v="85704"/>
    <d v="2014-07-17T00:00:00"/>
    <d v="1899-12-30T12:28:40"/>
    <s v="Rejected"/>
    <s v="Male"/>
    <s v="Service Department"/>
    <s v="c-10"/>
    <x v="1665"/>
    <x v="1"/>
  </r>
  <r>
    <n v="565144"/>
    <d v="2014-06-04T00:00:00"/>
    <d v="1899-12-30T09:33:56"/>
    <s v="Rejected"/>
    <s v="Male"/>
    <s v="Service Department"/>
    <s v="c9"/>
    <x v="1666"/>
    <x v="1"/>
  </r>
  <r>
    <n v="729147"/>
    <d v="2014-06-04T00:00:00"/>
    <d v="1899-12-30T09:35:53"/>
    <s v="Rejected"/>
    <s v="Female"/>
    <s v="Service Department"/>
    <s v="c9"/>
    <x v="1667"/>
    <x v="1"/>
  </r>
  <r>
    <n v="370861"/>
    <d v="2014-06-04T00:00:00"/>
    <d v="1899-12-30T09:36:23"/>
    <s v="Rejected"/>
    <s v="Male"/>
    <s v="Service Department"/>
    <s v="c9"/>
    <x v="1668"/>
    <x v="1"/>
  </r>
  <r>
    <n v="357320"/>
    <d v="2014-06-04T00:00:00"/>
    <d v="1899-12-30T09:33:17"/>
    <s v="Hired"/>
    <s v="Don’t want to say"/>
    <s v="Service Department"/>
    <s v="c9"/>
    <x v="772"/>
    <x v="0"/>
  </r>
  <r>
    <n v="770441"/>
    <d v="2014-06-18T00:00:00"/>
    <d v="1899-12-30T09:32:33"/>
    <s v="Rejected"/>
    <s v="Female"/>
    <s v="Service Department"/>
    <s v="c9"/>
    <x v="1669"/>
    <x v="1"/>
  </r>
  <r>
    <n v="740719"/>
    <d v="2014-06-18T00:00:00"/>
    <d v="1899-12-30T16:22:20"/>
    <s v="Rejected"/>
    <s v="Male"/>
    <s v="Service Department"/>
    <s v="i1"/>
    <x v="1670"/>
    <x v="1"/>
  </r>
  <r>
    <n v="598888"/>
    <d v="2014-06-18T00:00:00"/>
    <d v="1899-12-30T16:22:54"/>
    <s v="Hired"/>
    <s v="Male"/>
    <s v="Service Department"/>
    <s v="i1"/>
    <x v="1671"/>
    <x v="0"/>
  </r>
  <r>
    <n v="490699"/>
    <d v="2014-07-21T00:00:00"/>
    <d v="1899-12-30T08:37:14"/>
    <s v="Hired"/>
    <s v="Female"/>
    <s v="Service Department"/>
    <s v="i1"/>
    <x v="1083"/>
    <x v="0"/>
  </r>
  <r>
    <n v="947234"/>
    <d v="2014-07-24T00:00:00"/>
    <d v="1899-12-30T16:18:45"/>
    <s v="Hired"/>
    <s v="Female"/>
    <s v="Service Department"/>
    <s v="i1"/>
    <x v="1672"/>
    <x v="0"/>
  </r>
  <r>
    <n v="664174"/>
    <d v="2014-08-15T00:00:00"/>
    <d v="1899-12-30T20:10:39"/>
    <s v="Hired"/>
    <s v="Male"/>
    <s v="Service Department"/>
    <s v="i1"/>
    <x v="1673"/>
    <x v="0"/>
  </r>
  <r>
    <n v="859776"/>
    <d v="2014-07-02T00:00:00"/>
    <d v="1899-12-30T09:36:36"/>
    <s v="Hired"/>
    <s v="Female"/>
    <s v="Operations Department"/>
    <s v="c-10"/>
    <x v="1674"/>
    <x v="0"/>
  </r>
  <r>
    <n v="213055"/>
    <d v="2014-07-23T00:00:00"/>
    <d v="1899-12-30T09:31:22"/>
    <s v="Hired"/>
    <s v="Male"/>
    <s v="Operations Department"/>
    <s v="c-10"/>
    <x v="1675"/>
    <x v="0"/>
  </r>
  <r>
    <n v="626477"/>
    <d v="2014-07-23T00:00:00"/>
    <d v="1899-12-30T09:35:11"/>
    <s v="Rejected"/>
    <s v="Female"/>
    <s v="Operations Department"/>
    <s v="c-10"/>
    <x v="1676"/>
    <x v="1"/>
  </r>
  <r>
    <n v="658734"/>
    <d v="2014-07-23T00:00:00"/>
    <d v="1899-12-30T09:35:41"/>
    <s v="Hired"/>
    <s v="Male"/>
    <s v="Operations Department"/>
    <s v="c-10"/>
    <x v="1677"/>
    <x v="0"/>
  </r>
  <r>
    <n v="635120"/>
    <d v="2014-08-08T00:00:00"/>
    <d v="1899-12-30T13:02:58"/>
    <s v="Rejected"/>
    <s v="Male"/>
    <s v="Operations Department"/>
    <s v="c-10"/>
    <x v="1678"/>
    <x v="1"/>
  </r>
  <r>
    <n v="635615"/>
    <d v="2014-08-08T00:00:00"/>
    <d v="1899-12-30T13:06:51"/>
    <s v="Rejected"/>
    <s v="Female"/>
    <s v="Operations Department"/>
    <s v="c-10"/>
    <x v="1679"/>
    <x v="1"/>
  </r>
  <r>
    <n v="933638"/>
    <d v="2014-08-29T00:00:00"/>
    <d v="1899-12-30T13:02:55"/>
    <s v="Rejected"/>
    <s v="Male"/>
    <s v="Operations Department"/>
    <s v="c-10"/>
    <x v="1680"/>
    <x v="1"/>
  </r>
  <r>
    <n v="548999"/>
    <d v="2014-08-29T00:00:00"/>
    <d v="1899-12-30T13:03:57"/>
    <s v="Rejected"/>
    <s v="Male"/>
    <s v="Operations Department"/>
    <s v="c-10"/>
    <x v="1681"/>
    <x v="1"/>
  </r>
  <r>
    <n v="293281"/>
    <d v="2014-08-29T00:00:00"/>
    <d v="1899-12-30T13:04:41"/>
    <s v="Hired"/>
    <s v="Male"/>
    <s v="Operations Department"/>
    <s v="c-10"/>
    <x v="1682"/>
    <x v="0"/>
  </r>
  <r>
    <n v="31422"/>
    <d v="2014-06-12T00:00:00"/>
    <d v="1899-12-30T09:34:24"/>
    <s v="Hired"/>
    <s v="Female"/>
    <s v="Operations Department"/>
    <s v="b9"/>
    <x v="1683"/>
    <x v="0"/>
  </r>
  <r>
    <n v="424720"/>
    <d v="2014-06-12T00:00:00"/>
    <d v="1899-12-30T10:45:17"/>
    <s v="Rejected"/>
    <s v="Female"/>
    <s v="Operations Department"/>
    <s v="b9"/>
    <x v="1684"/>
    <x v="1"/>
  </r>
  <r>
    <n v="521257"/>
    <d v="2014-06-12T00:00:00"/>
    <d v="1899-12-30T10:45:50"/>
    <s v="Rejected"/>
    <s v="Male"/>
    <s v="Operations Department"/>
    <s v="b9"/>
    <x v="1685"/>
    <x v="1"/>
  </r>
  <r>
    <n v="925140"/>
    <d v="2014-06-12T00:00:00"/>
    <d v="1899-12-30T10:46:16"/>
    <s v="Rejected"/>
    <s v="Male"/>
    <s v="Operations Department"/>
    <s v="b9"/>
    <x v="1686"/>
    <x v="1"/>
  </r>
  <r>
    <n v="412196"/>
    <d v="2014-06-12T00:00:00"/>
    <d v="1899-12-30T10:48:19"/>
    <s v="Hired"/>
    <s v="Female"/>
    <s v="Operations Department"/>
    <s v="b9"/>
    <x v="1687"/>
    <x v="0"/>
  </r>
  <r>
    <n v="343398"/>
    <d v="2014-06-17T00:00:00"/>
    <d v="1899-12-30T10:54:06"/>
    <s v="Rejected"/>
    <s v="Female"/>
    <s v="Operations Department"/>
    <s v="b9"/>
    <x v="1688"/>
    <x v="1"/>
  </r>
  <r>
    <n v="90710"/>
    <d v="2014-06-17T00:00:00"/>
    <d v="1899-12-30T10:54:29"/>
    <s v="Hired"/>
    <s v="Male"/>
    <s v="Operations Department"/>
    <s v="b9"/>
    <x v="1689"/>
    <x v="0"/>
  </r>
  <r>
    <n v="72748"/>
    <d v="2014-06-17T00:00:00"/>
    <d v="1899-12-30T10:58:14"/>
    <s v="Hired"/>
    <s v="Male"/>
    <s v="Operations Department"/>
    <s v="b9"/>
    <x v="1690"/>
    <x v="0"/>
  </r>
  <r>
    <n v="739532"/>
    <d v="2014-07-01T00:00:00"/>
    <d v="1899-12-30T10:40:00"/>
    <s v="Hired"/>
    <s v="Male"/>
    <s v="Operations Department"/>
    <s v="b9"/>
    <x v="1691"/>
    <x v="0"/>
  </r>
  <r>
    <n v="870959"/>
    <d v="2014-07-31T00:00:00"/>
    <d v="1899-12-30T09:35:41"/>
    <s v="Rejected"/>
    <s v="Female"/>
    <s v="Operations Department"/>
    <s v="b9"/>
    <x v="1692"/>
    <x v="1"/>
  </r>
  <r>
    <n v="740238"/>
    <d v="2014-08-06T00:00:00"/>
    <d v="1899-12-30T21:29:57"/>
    <s v="Hired"/>
    <s v="Male"/>
    <s v="Operations Department"/>
    <s v="b9"/>
    <x v="1693"/>
    <x v="0"/>
  </r>
  <r>
    <n v="14362"/>
    <d v="2014-08-06T00:00:00"/>
    <d v="1899-12-30T21:30:37"/>
    <s v="Rejected"/>
    <s v="Male"/>
    <s v="Operations Department"/>
    <s v="b9"/>
    <x v="1694"/>
    <x v="1"/>
  </r>
  <r>
    <n v="472685"/>
    <d v="2014-08-06T00:00:00"/>
    <d v="1899-12-30T21:33:38"/>
    <s v="Hired"/>
    <s v="Female"/>
    <s v="Operations Department"/>
    <s v="b9"/>
    <x v="1695"/>
    <x v="0"/>
  </r>
  <r>
    <n v="87713"/>
    <d v="2014-07-09T00:00:00"/>
    <d v="1899-12-30T15:02:37"/>
    <s v="Hired"/>
    <s v="Male"/>
    <s v="Service Department"/>
    <s v="c9"/>
    <x v="1696"/>
    <x v="0"/>
  </r>
  <r>
    <n v="148880"/>
    <d v="2014-07-08T00:00:00"/>
    <d v="1899-12-30T14:05:09"/>
    <s v="Hired"/>
    <s v="Male"/>
    <s v="Service Department"/>
    <s v="c-10"/>
    <x v="1697"/>
    <x v="0"/>
  </r>
  <r>
    <n v="242795"/>
    <d v="2014-05-08T00:00:00"/>
    <d v="1899-12-30T09:32:06"/>
    <s v="Rejected"/>
    <s v="Female"/>
    <s v="Service Department"/>
    <s v="c8"/>
    <x v="1698"/>
    <x v="1"/>
  </r>
  <r>
    <n v="340577"/>
    <d v="2014-05-26T00:00:00"/>
    <d v="1899-12-30T08:38:01"/>
    <s v="Hired"/>
    <s v="Male"/>
    <s v="Service Department"/>
    <s v="c8"/>
    <x v="1699"/>
    <x v="0"/>
  </r>
  <r>
    <n v="946566"/>
    <d v="2014-06-12T00:00:00"/>
    <d v="1899-12-30T16:36:33"/>
    <s v="Rejected"/>
    <s v="Male"/>
    <s v="Service Department"/>
    <s v="c8"/>
    <x v="1700"/>
    <x v="1"/>
  </r>
  <r>
    <n v="727363"/>
    <d v="2014-07-17T00:00:00"/>
    <d v="1899-12-30T09:33:09"/>
    <s v="Rejected"/>
    <s v="Male"/>
    <s v="Service Department"/>
    <s v="c8"/>
    <x v="1701"/>
    <x v="1"/>
  </r>
  <r>
    <n v="607598"/>
    <d v="2014-07-29T00:00:00"/>
    <d v="1899-12-30T10:31:49"/>
    <s v="Hired"/>
    <s v="Female"/>
    <s v="Service Department"/>
    <s v="c8"/>
    <x v="1702"/>
    <x v="0"/>
  </r>
  <r>
    <n v="532440"/>
    <d v="2014-07-31T00:00:00"/>
    <d v="1899-12-30T13:16:31"/>
    <s v="Rejected"/>
    <s v="Female"/>
    <s v="Service Department"/>
    <s v="c8"/>
    <x v="1703"/>
    <x v="1"/>
  </r>
  <r>
    <n v="627866"/>
    <d v="2014-05-12T00:00:00"/>
    <d v="1899-12-30T09:31:23"/>
    <s v="Rejected"/>
    <s v="Male"/>
    <s v="Operations Department"/>
    <s v="c9"/>
    <x v="1704"/>
    <x v="1"/>
  </r>
  <r>
    <n v="458984"/>
    <d v="2014-07-28T00:00:00"/>
    <d v="1899-12-30T09:33:35"/>
    <s v="Hired"/>
    <s v="Male"/>
    <s v="Operations Department"/>
    <s v="c9"/>
    <x v="1705"/>
    <x v="0"/>
  </r>
  <r>
    <n v="684773"/>
    <d v="2014-05-27T00:00:00"/>
    <d v="1899-12-30T19:16:15"/>
    <s v="Rejected"/>
    <s v="Male"/>
    <s v="Sales Department"/>
    <s v="c5"/>
    <x v="1706"/>
    <x v="1"/>
  </r>
  <r>
    <n v="224851"/>
    <d v="2014-05-27T00:00:00"/>
    <d v="1899-12-30T19:17:04"/>
    <s v="Hired"/>
    <s v="Female"/>
    <s v="Sales Department"/>
    <s v="c5"/>
    <x v="1707"/>
    <x v="0"/>
  </r>
  <r>
    <n v="203784"/>
    <d v="2014-05-20T00:00:00"/>
    <d v="1899-12-30T09:32:14"/>
    <s v="Hired"/>
    <s v="Female"/>
    <s v="General Management"/>
    <s v="c-10"/>
    <x v="1708"/>
    <x v="0"/>
  </r>
  <r>
    <n v="533780"/>
    <d v="2014-05-20T00:00:00"/>
    <d v="1899-12-30T09:33:02"/>
    <s v="Hired"/>
    <s v="Female"/>
    <s v="General Management"/>
    <s v="c-10"/>
    <x v="1709"/>
    <x v="0"/>
  </r>
  <r>
    <n v="703211"/>
    <d v="2014-06-10T00:00:00"/>
    <d v="1899-12-30T09:31:40"/>
    <s v="Hired"/>
    <s v="Male"/>
    <s v="Purchase Department"/>
    <s v="i5"/>
    <x v="1710"/>
    <x v="0"/>
  </r>
  <r>
    <n v="227028"/>
    <d v="2014-07-17T00:00:00"/>
    <d v="1899-12-30T11:32:40"/>
    <s v="Hired"/>
    <s v="Male"/>
    <s v="Service Department"/>
    <s v="c9"/>
    <x v="1711"/>
    <x v="0"/>
  </r>
  <r>
    <n v="315545"/>
    <d v="2014-07-28T00:00:00"/>
    <d v="1899-12-30T09:59:02"/>
    <s v="Hired"/>
    <s v="Male"/>
    <s v="Service Department"/>
    <s v="c9"/>
    <x v="1712"/>
    <x v="0"/>
  </r>
  <r>
    <n v="615673"/>
    <d v="2014-07-28T00:00:00"/>
    <d v="1899-12-30T09:59:34"/>
    <s v="Rejected"/>
    <s v="Female"/>
    <s v="Service Department"/>
    <s v="c9"/>
    <x v="1713"/>
    <x v="1"/>
  </r>
  <r>
    <n v="861007"/>
    <d v="2014-08-14T00:00:00"/>
    <d v="1899-12-30T19:50:36"/>
    <s v="Hired"/>
    <s v="Male"/>
    <s v="Service Department"/>
    <s v="c9"/>
    <x v="1714"/>
    <x v="0"/>
  </r>
  <r>
    <n v="900316"/>
    <d v="2014-08-15T00:00:00"/>
    <d v="1899-12-30T05:43:56"/>
    <s v="Rejected"/>
    <s v="Female"/>
    <s v="Service Department"/>
    <s v="c9"/>
    <x v="1715"/>
    <x v="1"/>
  </r>
  <r>
    <n v="802027"/>
    <d v="2014-08-31T00:00:00"/>
    <d v="1899-12-30T16:34:11"/>
    <s v="Hired"/>
    <s v="Male"/>
    <s v="Service Department"/>
    <s v="c9"/>
    <x v="1716"/>
    <x v="0"/>
  </r>
  <r>
    <n v="305414"/>
    <d v="2014-05-01T00:00:00"/>
    <d v="1899-12-30T09:31:31"/>
    <s v="Hired"/>
    <s v="Female"/>
    <s v="Finance Department"/>
    <s v="c5"/>
    <x v="1717"/>
    <x v="0"/>
  </r>
  <r>
    <n v="992696"/>
    <d v="2014-05-01T00:00:00"/>
    <d v="1899-12-30T09:31:59"/>
    <s v="Rejected"/>
    <s v="Female"/>
    <s v="Finance Department"/>
    <s v="c5"/>
    <x v="1718"/>
    <x v="1"/>
  </r>
  <r>
    <n v="115756"/>
    <d v="2014-05-01T00:00:00"/>
    <d v="1899-12-30T09:33:31"/>
    <s v="Rejected"/>
    <s v="Female"/>
    <s v="Finance Department"/>
    <s v="c5"/>
    <x v="1719"/>
    <x v="1"/>
  </r>
  <r>
    <n v="722120"/>
    <d v="2014-08-19T00:00:00"/>
    <d v="1899-12-30T16:13:02"/>
    <s v="Hired"/>
    <s v="Don’t want to say"/>
    <s v="Operations Department"/>
    <s v="c9"/>
    <x v="1720"/>
    <x v="0"/>
  </r>
  <r>
    <n v="424101"/>
    <d v="2014-08-22T00:00:00"/>
    <d v="1899-12-30T15:00:05"/>
    <s v="Hired"/>
    <s v="Male"/>
    <s v="Operations Department"/>
    <s v="c9"/>
    <x v="1721"/>
    <x v="0"/>
  </r>
  <r>
    <n v="224983"/>
    <d v="2014-08-22T00:00:00"/>
    <d v="1899-12-30T15:01:33"/>
    <s v="Hired"/>
    <s v="Male"/>
    <s v="Operations Department"/>
    <s v="c9"/>
    <x v="27"/>
    <x v="0"/>
  </r>
  <r>
    <n v="386421"/>
    <d v="2014-08-22T00:00:00"/>
    <d v="1899-12-30T15:04:22"/>
    <s v="Hired"/>
    <s v="Male"/>
    <s v="Operations Department"/>
    <s v="c9"/>
    <x v="1722"/>
    <x v="0"/>
  </r>
  <r>
    <n v="997434"/>
    <d v="2014-08-22T00:00:00"/>
    <d v="1899-12-30T15:05:53"/>
    <s v="Hired"/>
    <s v="Male"/>
    <s v="Operations Department"/>
    <s v="c9"/>
    <x v="1723"/>
    <x v="0"/>
  </r>
  <r>
    <n v="566587"/>
    <d v="2014-08-22T00:00:00"/>
    <d v="1899-12-30T15:06:23"/>
    <s v="Hired"/>
    <s v="Male"/>
    <s v="Operations Department"/>
    <s v="c9"/>
    <x v="1724"/>
    <x v="0"/>
  </r>
  <r>
    <n v="573979"/>
    <d v="2014-08-22T00:00:00"/>
    <d v="1899-12-30T15:07:16"/>
    <s v="Hired"/>
    <s v="Female"/>
    <s v="Operations Department"/>
    <s v="c9"/>
    <x v="1725"/>
    <x v="0"/>
  </r>
  <r>
    <n v="122565"/>
    <d v="2014-08-04T00:00:00"/>
    <d v="1899-12-30T09:32:07"/>
    <s v="Hired"/>
    <s v="Male"/>
    <s v="Operations Department"/>
    <s v="i7"/>
    <x v="1726"/>
    <x v="0"/>
  </r>
  <r>
    <n v="661492"/>
    <d v="2014-08-12T00:00:00"/>
    <d v="1899-12-30T08:25:31"/>
    <s v="Rejected"/>
    <s v="Male"/>
    <s v="Service Department"/>
    <s v="i7"/>
    <x v="1727"/>
    <x v="1"/>
  </r>
  <r>
    <n v="498458"/>
    <d v="2014-08-12T00:00:00"/>
    <d v="1899-12-30T08:28:27"/>
    <s v="Hired"/>
    <s v="Male"/>
    <s v="Service Department"/>
    <s v="i7"/>
    <x v="1728"/>
    <x v="0"/>
  </r>
  <r>
    <n v="564946"/>
    <d v="2014-08-20T00:00:00"/>
    <d v="1899-12-30T13:11:09"/>
    <s v="Rejected"/>
    <s v="Male"/>
    <s v="Service Department"/>
    <s v="i7"/>
    <x v="1729"/>
    <x v="1"/>
  </r>
  <r>
    <n v="941551"/>
    <d v="2014-08-19T00:00:00"/>
    <d v="1899-12-30T02:37:21"/>
    <s v="Hired"/>
    <s v="Male"/>
    <s v="Service Department"/>
    <s v="i7"/>
    <x v="1730"/>
    <x v="0"/>
  </r>
  <r>
    <n v="71796"/>
    <d v="2014-08-19T00:00:00"/>
    <d v="1899-12-30T02:40:57"/>
    <s v="Hired"/>
    <s v="Male"/>
    <s v="Service Department"/>
    <s v="i7"/>
    <x v="1731"/>
    <x v="0"/>
  </r>
  <r>
    <n v="222485"/>
    <d v="2014-08-19T00:00:00"/>
    <d v="1899-12-30T07:41:40"/>
    <s v="Hired"/>
    <s v="Female"/>
    <s v="Service Department"/>
    <s v="i7"/>
    <x v="1732"/>
    <x v="0"/>
  </r>
  <r>
    <n v="658298"/>
    <d v="2014-07-01T00:00:00"/>
    <d v="1899-12-30T09:31:26"/>
    <s v="Rejected"/>
    <s v="Male"/>
    <s v="Service Department"/>
    <s v="c5"/>
    <x v="1733"/>
    <x v="1"/>
  </r>
  <r>
    <n v="651038"/>
    <d v="2014-05-17T00:00:00"/>
    <d v="1899-12-30T15:12:18"/>
    <s v="Rejected"/>
    <s v="Female"/>
    <s v="Operations Department"/>
    <s v="i7"/>
    <x v="1734"/>
    <x v="1"/>
  </r>
  <r>
    <n v="389951"/>
    <d v="2014-07-30T00:00:00"/>
    <d v="1899-12-30T09:31:51"/>
    <s v="Rejected"/>
    <s v="Male"/>
    <s v="Operations Department"/>
    <s v="i7"/>
    <x v="1735"/>
    <x v="1"/>
  </r>
  <r>
    <n v="856295"/>
    <d v="2014-06-19T00:00:00"/>
    <d v="1899-12-30T09:31:43"/>
    <s v="Rejected"/>
    <s v="Male"/>
    <s v="Operations Department"/>
    <s v="c9"/>
    <x v="1736"/>
    <x v="1"/>
  </r>
  <r>
    <n v="643434"/>
    <d v="2014-06-19T00:00:00"/>
    <d v="1899-12-30T09:33:40"/>
    <s v="Rejected"/>
    <s v="Female"/>
    <s v="Operations Department"/>
    <s v="c9"/>
    <x v="1737"/>
    <x v="1"/>
  </r>
  <r>
    <n v="34179"/>
    <d v="2014-08-07T00:00:00"/>
    <d v="1899-12-30T17:22:30"/>
    <s v="Hired"/>
    <s v="Female"/>
    <s v="Operations Department"/>
    <s v="c9"/>
    <x v="1738"/>
    <x v="0"/>
  </r>
  <r>
    <n v="910029"/>
    <d v="2014-08-07T00:00:00"/>
    <d v="1899-12-30T17:22:56"/>
    <s v="Rejected"/>
    <s v="Male"/>
    <s v="Operations Department"/>
    <s v="c9"/>
    <x v="1739"/>
    <x v="1"/>
  </r>
  <r>
    <n v="760525"/>
    <d v="2014-08-07T00:00:00"/>
    <d v="1899-12-30T17:24:27"/>
    <s v="Hired"/>
    <s v="Male"/>
    <s v="Operations Department"/>
    <s v="c9"/>
    <x v="1740"/>
    <x v="0"/>
  </r>
  <r>
    <n v="906610"/>
    <d v="2014-07-10T00:00:00"/>
    <d v="1899-12-30T09:31:55"/>
    <s v="Hired"/>
    <s v="Male"/>
    <s v="Operations Department"/>
    <s v="c9"/>
    <x v="1741"/>
    <x v="0"/>
  </r>
  <r>
    <n v="356309"/>
    <d v="2014-07-10T00:00:00"/>
    <d v="1899-12-30T09:31:19"/>
    <s v="Hired"/>
    <s v="Male"/>
    <s v="Production Department"/>
    <s v="i5"/>
    <x v="1742"/>
    <x v="0"/>
  </r>
  <r>
    <n v="315817"/>
    <d v="2014-07-22T00:00:00"/>
    <d v="1899-12-30T18:34:33"/>
    <s v="Rejected"/>
    <s v="Male"/>
    <s v="Production Department"/>
    <s v="b9"/>
    <x v="1743"/>
    <x v="1"/>
  </r>
  <r>
    <n v="28531"/>
    <d v="2014-07-22T00:00:00"/>
    <d v="1899-12-30T18:38:43"/>
    <s v="Rejected"/>
    <s v="Female"/>
    <s v="Production Department"/>
    <s v="b9"/>
    <x v="1744"/>
    <x v="1"/>
  </r>
  <r>
    <n v="955200"/>
    <d v="2014-08-02T00:00:00"/>
    <d v="1899-12-30T01:24:57"/>
    <s v="Hired"/>
    <s v="Male"/>
    <s v="Production Department"/>
    <s v="c-10"/>
    <x v="1745"/>
    <x v="0"/>
  </r>
  <r>
    <n v="452559"/>
    <d v="2014-06-05T00:00:00"/>
    <d v="1899-12-30T11:39:26"/>
    <s v="Hired"/>
    <s v="Don’t want to say"/>
    <s v="Operations Department"/>
    <s v="c8"/>
    <x v="1746"/>
    <x v="0"/>
  </r>
  <r>
    <n v="194204"/>
    <d v="2014-06-27T00:00:00"/>
    <d v="1899-12-30T09:38:09"/>
    <s v="Rejected"/>
    <s v="Female"/>
    <s v="Operations Department"/>
    <s v="c8"/>
    <x v="1747"/>
    <x v="1"/>
  </r>
  <r>
    <n v="750906"/>
    <d v="2014-07-08T00:00:00"/>
    <d v="1899-12-30T14:45:59"/>
    <s v="Rejected"/>
    <s v="Female"/>
    <s v="Operations Department"/>
    <s v="c8"/>
    <x v="1748"/>
    <x v="1"/>
  </r>
  <r>
    <n v="486771"/>
    <d v="2014-07-08T00:00:00"/>
    <d v="1899-12-30T14:50:04"/>
    <s v="Hired"/>
    <s v="Female"/>
    <s v="Operations Department"/>
    <s v="c8"/>
    <x v="1749"/>
    <x v="0"/>
  </r>
  <r>
    <n v="932139"/>
    <d v="2014-07-04T00:00:00"/>
    <d v="1899-12-30T19:06:04"/>
    <s v="Hired"/>
    <s v="Female"/>
    <s v="Operations Department"/>
    <s v="c8"/>
    <x v="1750"/>
    <x v="0"/>
  </r>
  <r>
    <n v="606591"/>
    <d v="2014-07-04T00:00:00"/>
    <d v="1899-12-30T19:06:31"/>
    <s v="Hired"/>
    <s v="Male"/>
    <s v="Operations Department"/>
    <s v="c8"/>
    <x v="1751"/>
    <x v="0"/>
  </r>
  <r>
    <n v="288114"/>
    <d v="2014-07-07T00:00:00"/>
    <d v="1899-12-30T16:38:23"/>
    <s v="Rejected"/>
    <s v="Don’t want to say"/>
    <s v="Operations Department"/>
    <s v="c8"/>
    <x v="1752"/>
    <x v="1"/>
  </r>
  <r>
    <n v="337546"/>
    <d v="2014-07-28T00:00:00"/>
    <d v="1899-12-30T08:33:32"/>
    <s v="Rejected"/>
    <s v="Female"/>
    <s v="Operations Department"/>
    <s v="c8"/>
    <x v="1753"/>
    <x v="1"/>
  </r>
  <r>
    <n v="377923"/>
    <d v="2014-07-28T00:00:00"/>
    <d v="1899-12-30T08:35:48"/>
    <s v="Hired"/>
    <s v="Female"/>
    <s v="Operations Department"/>
    <s v="c8"/>
    <x v="1754"/>
    <x v="0"/>
  </r>
  <r>
    <n v="801545"/>
    <d v="2014-07-28T00:00:00"/>
    <d v="1899-12-30T08:36:34"/>
    <s v="Hired"/>
    <s v="Male"/>
    <s v="Operations Department"/>
    <s v="c8"/>
    <x v="1755"/>
    <x v="0"/>
  </r>
  <r>
    <n v="173651"/>
    <d v="2014-07-28T00:00:00"/>
    <d v="1899-12-30T08:37:56"/>
    <s v="Rejected"/>
    <s v="Female"/>
    <s v="Operations Department"/>
    <s v="c8"/>
    <x v="1756"/>
    <x v="1"/>
  </r>
  <r>
    <n v="290514"/>
    <d v="2014-08-08T00:00:00"/>
    <d v="1899-12-30T09:35:49"/>
    <s v="Hired"/>
    <s v="Female"/>
    <s v="Operations Department"/>
    <s v="c8"/>
    <x v="1757"/>
    <x v="0"/>
  </r>
  <r>
    <n v="956314"/>
    <d v="2014-05-28T00:00:00"/>
    <d v="1899-12-30T12:01:10"/>
    <s v="Hired"/>
    <s v="Female"/>
    <s v="Service Department"/>
    <s v="i6"/>
    <x v="1758"/>
    <x v="0"/>
  </r>
  <r>
    <n v="255595"/>
    <d v="2014-07-25T00:00:00"/>
    <d v="1899-12-30T10:07:52"/>
    <s v="Rejected"/>
    <s v="Male"/>
    <s v="Service Department"/>
    <s v="i6"/>
    <x v="1759"/>
    <x v="1"/>
  </r>
  <r>
    <n v="545043"/>
    <d v="2014-07-25T00:00:00"/>
    <d v="1899-12-30T10:08:13"/>
    <s v="Hired"/>
    <s v="Female"/>
    <s v="Service Department"/>
    <s v="i6"/>
    <x v="1760"/>
    <x v="0"/>
  </r>
  <r>
    <n v="303823"/>
    <d v="2014-07-18T00:00:00"/>
    <d v="1899-12-30T18:53:15"/>
    <s v="Rejected"/>
    <s v="Male"/>
    <s v="Production Department"/>
    <s v="i5"/>
    <x v="1761"/>
    <x v="1"/>
  </r>
  <r>
    <n v="105298"/>
    <d v="2014-07-29T00:00:00"/>
    <d v="1899-12-30T14:37:48"/>
    <s v="Hired"/>
    <s v="Male"/>
    <s v="Production Department"/>
    <s v="i5"/>
    <x v="1762"/>
    <x v="0"/>
  </r>
  <r>
    <n v="423082"/>
    <d v="2014-05-26T00:00:00"/>
    <d v="1899-12-30T09:32:56"/>
    <s v="Rejected"/>
    <s v="Female"/>
    <s v="Service Department"/>
    <s v="i5"/>
    <x v="803"/>
    <x v="1"/>
  </r>
  <r>
    <n v="376794"/>
    <d v="2014-07-03T00:00:00"/>
    <d v="1899-12-30T19:28:43"/>
    <s v="Rejected"/>
    <s v="Male"/>
    <s v="Service Department"/>
    <s v="i5"/>
    <x v="1763"/>
    <x v="1"/>
  </r>
  <r>
    <n v="218659"/>
    <d v="2014-07-03T00:00:00"/>
    <d v="1899-12-30T19:30:08"/>
    <s v="Rejected"/>
    <s v="Male"/>
    <s v="Service Department"/>
    <s v="i5"/>
    <x v="1764"/>
    <x v="1"/>
  </r>
  <r>
    <n v="680068"/>
    <d v="2014-07-21T00:00:00"/>
    <d v="1899-12-30T09:34:40"/>
    <s v="Hired"/>
    <s v="Male"/>
    <s v="Operations Department"/>
    <s v="c9"/>
    <x v="1765"/>
    <x v="0"/>
  </r>
  <r>
    <n v="467827"/>
    <d v="2014-05-12T00:00:00"/>
    <d v="1899-12-30T09:31:25"/>
    <s v="Hired"/>
    <s v="Male"/>
    <s v="Purchase Department"/>
    <s v="i5"/>
    <x v="1766"/>
    <x v="0"/>
  </r>
  <r>
    <n v="24128"/>
    <d v="2014-07-07T00:00:00"/>
    <d v="1899-12-30T14:54:28"/>
    <s v="Hired"/>
    <s v="Female"/>
    <s v="Purchase Department"/>
    <s v="i5"/>
    <x v="706"/>
    <x v="0"/>
  </r>
  <r>
    <n v="538085"/>
    <d v="2014-07-07T00:00:00"/>
    <d v="1899-12-30T14:55:04"/>
    <s v="Hired"/>
    <s v="Male"/>
    <s v="Purchase Department"/>
    <s v="i5"/>
    <x v="1767"/>
    <x v="0"/>
  </r>
  <r>
    <n v="164872"/>
    <d v="2014-07-14T00:00:00"/>
    <d v="1899-12-30T09:32:02"/>
    <s v="Hired"/>
    <s v="Male"/>
    <s v="Purchase Department"/>
    <s v="i5"/>
    <x v="1768"/>
    <x v="0"/>
  </r>
  <r>
    <n v="684456"/>
    <d v="2014-07-14T00:00:00"/>
    <d v="1899-12-30T09:32:23"/>
    <s v="Rejected"/>
    <s v="Female"/>
    <s v="Purchase Department"/>
    <s v="i5"/>
    <x v="1769"/>
    <x v="1"/>
  </r>
  <r>
    <n v="854644"/>
    <d v="2014-05-10T00:00:00"/>
    <d v="1899-12-30T17:10:04"/>
    <s v="Rejected"/>
    <s v="Female"/>
    <s v="Service Department"/>
    <s v="i5"/>
    <x v="1770"/>
    <x v="1"/>
  </r>
  <r>
    <n v="227598"/>
    <d v="2014-05-16T00:00:00"/>
    <d v="1899-12-30T07:24:04"/>
    <s v="Hired"/>
    <s v="Male"/>
    <s v="Service Department"/>
    <s v="i5"/>
    <x v="1771"/>
    <x v="0"/>
  </r>
  <r>
    <n v="58523"/>
    <d v="2014-05-16T00:00:00"/>
    <d v="1899-12-30T07:25:34"/>
    <s v="Rejected"/>
    <s v="Female"/>
    <s v="Service Department"/>
    <s v="i5"/>
    <x v="1772"/>
    <x v="1"/>
  </r>
  <r>
    <n v="726965"/>
    <d v="2014-05-16T00:00:00"/>
    <d v="1899-12-30T07:29:35"/>
    <s v="Hired"/>
    <s v="Male"/>
    <s v="Service Department"/>
    <s v="i5"/>
    <x v="1773"/>
    <x v="0"/>
  </r>
  <r>
    <n v="597119"/>
    <d v="2014-07-09T00:00:00"/>
    <d v="1899-12-30T10:10:11"/>
    <s v="Hired"/>
    <s v="Female"/>
    <s v="Service Department"/>
    <s v="i5"/>
    <x v="1774"/>
    <x v="0"/>
  </r>
  <r>
    <n v="612288"/>
    <d v="2014-07-16T00:00:00"/>
    <d v="1899-12-30T09:09:30"/>
    <s v="Hired"/>
    <s v="Female"/>
    <s v="Service Department"/>
    <s v="i5"/>
    <x v="1775"/>
    <x v="0"/>
  </r>
  <r>
    <n v="34542"/>
    <d v="2014-07-16T00:00:00"/>
    <d v="1899-12-30T17:59:31"/>
    <s v="Rejected"/>
    <s v="Female"/>
    <s v="Service Department"/>
    <s v="i5"/>
    <x v="1776"/>
    <x v="1"/>
  </r>
  <r>
    <n v="693241"/>
    <d v="2014-07-22T00:00:00"/>
    <d v="1899-12-30T09:33:00"/>
    <s v="Hired"/>
    <s v="Female"/>
    <s v="Purchase Department"/>
    <s v="i6"/>
    <x v="1777"/>
    <x v="0"/>
  </r>
  <r>
    <n v="704096"/>
    <d v="2014-07-22T00:00:00"/>
    <d v="1899-12-30T09:34:25"/>
    <s v="Hired"/>
    <s v="Male"/>
    <s v="Purchase Department"/>
    <s v="i6"/>
    <x v="1778"/>
    <x v="0"/>
  </r>
  <r>
    <n v="867293"/>
    <d v="2014-05-01T00:00:00"/>
    <d v="1899-12-30T19:52:45"/>
    <s v="Hired"/>
    <s v="Male"/>
    <s v="Operations Department"/>
    <s v="c-10"/>
    <x v="1779"/>
    <x v="0"/>
  </r>
  <r>
    <n v="214693"/>
    <d v="2014-05-06T00:00:00"/>
    <d v="1899-12-30T12:26:08"/>
    <s v="Rejected"/>
    <s v="Male"/>
    <s v="Operations Department"/>
    <s v="c-10"/>
    <x v="1780"/>
    <x v="1"/>
  </r>
  <r>
    <n v="722156"/>
    <d v="2014-05-22T00:00:00"/>
    <d v="1899-12-30T14:40:36"/>
    <s v="Hired"/>
    <s v="Male"/>
    <s v="Operations Department"/>
    <s v="c-10"/>
    <x v="1781"/>
    <x v="0"/>
  </r>
  <r>
    <n v="964928"/>
    <d v="2014-05-22T00:00:00"/>
    <d v="1899-12-30T14:39:39"/>
    <s v="Hired"/>
    <s v="Don’t want to say"/>
    <s v="Operations Department"/>
    <s v="c-10"/>
    <x v="1782"/>
    <x v="0"/>
  </r>
  <r>
    <n v="943418"/>
    <d v="2014-05-27T00:00:00"/>
    <d v="1899-12-30T13:27:22"/>
    <s v="Rejected"/>
    <s v="Male"/>
    <s v="Operations Department"/>
    <s v="i7"/>
    <x v="1783"/>
    <x v="1"/>
  </r>
  <r>
    <n v="661256"/>
    <d v="2014-05-30T00:00:00"/>
    <d v="1899-12-30T19:54:44"/>
    <s v="Hired"/>
    <s v="Male"/>
    <s v="Operations Department"/>
    <s v="i7"/>
    <x v="1784"/>
    <x v="0"/>
  </r>
  <r>
    <n v="317422"/>
    <d v="2014-05-21T00:00:00"/>
    <d v="1899-12-30T09:31:54"/>
    <s v="Hired"/>
    <s v="Female"/>
    <s v="Operations Department"/>
    <s v="i7"/>
    <x v="1785"/>
    <x v="0"/>
  </r>
  <r>
    <n v="823654"/>
    <d v="2014-06-05T00:00:00"/>
    <d v="1899-12-30T19:05:18"/>
    <s v="Rejected"/>
    <s v="Male"/>
    <s v="Service Department"/>
    <s v="i5"/>
    <x v="1786"/>
    <x v="1"/>
  </r>
  <r>
    <n v="560180"/>
    <d v="2014-06-11T00:00:00"/>
    <d v="1899-12-30T09:09:54"/>
    <s v="Rejected"/>
    <s v="Female"/>
    <s v="Service Department"/>
    <s v="i5"/>
    <x v="1787"/>
    <x v="1"/>
  </r>
  <r>
    <n v="954148"/>
    <d v="2014-06-27T00:00:00"/>
    <d v="1899-12-30T14:13:53"/>
    <s v="Rejected"/>
    <s v="Male"/>
    <s v="Service Department"/>
    <s v="i5"/>
    <x v="1788"/>
    <x v="1"/>
  </r>
  <r>
    <n v="641583"/>
    <d v="2014-06-27T00:00:00"/>
    <d v="1899-12-30T14:14:20"/>
    <s v="Hired"/>
    <s v="Female"/>
    <s v="Service Department"/>
    <s v="i5"/>
    <x v="1789"/>
    <x v="0"/>
  </r>
  <r>
    <n v="684242"/>
    <d v="2014-06-27T00:00:00"/>
    <d v="1899-12-30T14:16:11"/>
    <s v="Hired"/>
    <s v="Male"/>
    <s v="Service Department"/>
    <s v="i5"/>
    <x v="1790"/>
    <x v="0"/>
  </r>
  <r>
    <n v="222272"/>
    <d v="2014-07-04T00:00:00"/>
    <d v="1899-12-30T18:57:34"/>
    <s v="Hired"/>
    <s v="Don’t want to say"/>
    <s v="Service Department"/>
    <s v="c9"/>
    <x v="1791"/>
    <x v="0"/>
  </r>
  <r>
    <n v="880787"/>
    <d v="2014-08-14T00:00:00"/>
    <d v="1899-12-30T09:34:39"/>
    <s v="Hired"/>
    <s v="Male"/>
    <s v="Service Department"/>
    <s v="c9"/>
    <x v="1792"/>
    <x v="0"/>
  </r>
  <r>
    <n v="256813"/>
    <d v="2014-08-14T00:00:00"/>
    <d v="1899-12-30T09:36:18"/>
    <s v="Hired"/>
    <s v="Male"/>
    <s v="Service Department"/>
    <s v="c9"/>
    <x v="1793"/>
    <x v="0"/>
  </r>
  <r>
    <n v="749392"/>
    <d v="2014-08-14T00:00:00"/>
    <d v="1899-12-30T09:39:42"/>
    <s v="Rejected"/>
    <s v="Female"/>
    <s v="Service Department"/>
    <s v="c9"/>
    <x v="1794"/>
    <x v="1"/>
  </r>
  <r>
    <n v="392048"/>
    <d v="2014-08-22T00:00:00"/>
    <d v="1899-12-30T15:46:04"/>
    <s v="Hired"/>
    <s v="Female"/>
    <s v="Service Department"/>
    <s v="c9"/>
    <x v="1795"/>
    <x v="0"/>
  </r>
  <r>
    <n v="778041"/>
    <d v="2014-08-22T00:00:00"/>
    <d v="1899-12-30T15:47:00"/>
    <s v="Hired"/>
    <s v="Female"/>
    <s v="Service Department"/>
    <s v="c9"/>
    <x v="1796"/>
    <x v="0"/>
  </r>
  <r>
    <n v="162279"/>
    <d v="2014-08-07T00:00:00"/>
    <d v="1899-12-30T09:34:43"/>
    <s v="Hired"/>
    <s v="Male"/>
    <s v="Service Department"/>
    <s v="c9"/>
    <x v="1797"/>
    <x v="0"/>
  </r>
  <r>
    <n v="466313"/>
    <d v="2014-08-07T00:00:00"/>
    <d v="1899-12-30T09:33:40"/>
    <s v="Hired"/>
    <s v="Female"/>
    <s v="Service Department"/>
    <s v="c9"/>
    <x v="1798"/>
    <x v="0"/>
  </r>
  <r>
    <n v="675897"/>
    <d v="2014-08-08T00:00:00"/>
    <d v="1899-12-30T11:58:46"/>
    <s v="Rejected"/>
    <s v="Male"/>
    <s v="Service Department"/>
    <s v="c9"/>
    <x v="1799"/>
    <x v="1"/>
  </r>
  <r>
    <n v="929198"/>
    <d v="2014-08-08T00:00:00"/>
    <d v="1899-12-30T12:05:49"/>
    <s v="Rejected"/>
    <s v="Female"/>
    <s v="Service Department"/>
    <s v="c9"/>
    <x v="1800"/>
    <x v="1"/>
  </r>
  <r>
    <n v="520656"/>
    <d v="2014-05-09T00:00:00"/>
    <d v="1899-12-30T16:34:15"/>
    <s v="Rejected"/>
    <s v="Female"/>
    <s v="Operations Department"/>
    <s v="c9"/>
    <x v="1801"/>
    <x v="1"/>
  </r>
  <r>
    <n v="875997"/>
    <d v="2014-05-28T00:00:00"/>
    <d v="1899-12-30T10:43:33"/>
    <s v="Rejected"/>
    <s v="Female"/>
    <s v="Operations Department"/>
    <s v="c-10"/>
    <x v="1802"/>
    <x v="1"/>
  </r>
  <r>
    <n v="694518"/>
    <d v="2014-05-29T00:00:00"/>
    <d v="1899-12-30T12:54:22"/>
    <s v="Hired"/>
    <s v="Male"/>
    <s v="Operations Department"/>
    <s v="c9"/>
    <x v="1803"/>
    <x v="0"/>
  </r>
  <r>
    <n v="710064"/>
    <d v="2014-05-29T00:00:00"/>
    <d v="1899-12-30T12:57:33"/>
    <s v="Hired"/>
    <s v="Female"/>
    <s v="Operations Department"/>
    <s v="c9"/>
    <x v="1804"/>
    <x v="0"/>
  </r>
  <r>
    <n v="919803"/>
    <d v="2014-05-30T00:00:00"/>
    <d v="1899-12-30T09:40:26"/>
    <s v="Hired"/>
    <s v="Female"/>
    <s v="Operations Department"/>
    <s v="c9"/>
    <x v="932"/>
    <x v="0"/>
  </r>
  <r>
    <n v="250044"/>
    <d v="2014-05-30T00:00:00"/>
    <d v="1899-12-30T09:31:37"/>
    <s v="Rejected"/>
    <s v="Male"/>
    <s v="Operations Department"/>
    <s v="c-10"/>
    <x v="1805"/>
    <x v="1"/>
  </r>
  <r>
    <n v="191373"/>
    <d v="2014-06-03T00:00:00"/>
    <d v="1899-12-30T10:49:47"/>
    <s v="Rejected"/>
    <s v="Male"/>
    <s v="Operations Department"/>
    <s v="c9"/>
    <x v="1806"/>
    <x v="1"/>
  </r>
  <r>
    <n v="615424"/>
    <d v="2014-06-03T00:00:00"/>
    <d v="1899-12-30T10:51:54"/>
    <s v="Hired"/>
    <s v="Male"/>
    <s v="Operations Department"/>
    <s v="c9"/>
    <x v="1807"/>
    <x v="0"/>
  </r>
  <r>
    <n v="235539"/>
    <d v="2014-06-27T00:00:00"/>
    <d v="1899-12-30T09:32:04"/>
    <s v="Hired"/>
    <s v="Male"/>
    <s v="Operations Department"/>
    <s v="c-10"/>
    <x v="1808"/>
    <x v="0"/>
  </r>
  <r>
    <n v="906051"/>
    <d v="2014-06-27T00:00:00"/>
    <d v="1899-12-30T09:32:41"/>
    <s v="Hired"/>
    <s v="Female"/>
    <s v="Operations Department"/>
    <s v="c-10"/>
    <x v="1809"/>
    <x v="0"/>
  </r>
  <r>
    <n v="705197"/>
    <d v="2014-06-27T00:00:00"/>
    <d v="1899-12-30T09:35:11"/>
    <s v="Hired"/>
    <s v="Female"/>
    <s v="Operations Department"/>
    <s v="c-10"/>
    <x v="1810"/>
    <x v="0"/>
  </r>
  <r>
    <n v="724798"/>
    <d v="2014-06-27T00:00:00"/>
    <d v="1899-12-30T09:37:17"/>
    <s v="Rejected"/>
    <s v="Female"/>
    <s v="Operations Department"/>
    <s v="c-10"/>
    <x v="1811"/>
    <x v="1"/>
  </r>
  <r>
    <n v="862375"/>
    <d v="2014-06-27T00:00:00"/>
    <d v="1899-12-30T09:33:13"/>
    <s v="Hired"/>
    <s v="Female"/>
    <s v="Operations Department"/>
    <s v="c-10"/>
    <x v="1812"/>
    <x v="0"/>
  </r>
  <r>
    <n v="785487"/>
    <d v="2014-07-01T00:00:00"/>
    <d v="1899-12-30T18:52:55"/>
    <s v="Hired"/>
    <s v="Female"/>
    <s v="Operations Department"/>
    <s v="c-10"/>
    <x v="1813"/>
    <x v="0"/>
  </r>
  <r>
    <n v="946312"/>
    <d v="2014-07-04T00:00:00"/>
    <d v="1899-12-30T18:07:41"/>
    <s v="Hired"/>
    <s v="Male"/>
    <s v="Operations Department"/>
    <s v="c-10"/>
    <x v="1814"/>
    <x v="0"/>
  </r>
  <r>
    <n v="736470"/>
    <d v="2014-07-04T00:00:00"/>
    <d v="1899-12-30T18:08:14"/>
    <s v="Hired"/>
    <s v="Don’t want to say"/>
    <s v="Operations Department"/>
    <s v="c-10"/>
    <x v="1815"/>
    <x v="0"/>
  </r>
  <r>
    <n v="427814"/>
    <d v="2014-07-11T00:00:00"/>
    <d v="1899-12-30T17:13:57"/>
    <s v="Rejected"/>
    <s v="Male"/>
    <s v="Operations Department"/>
    <s v="c9"/>
    <x v="1816"/>
    <x v="1"/>
  </r>
  <r>
    <n v="363285"/>
    <d v="2014-07-11T00:00:00"/>
    <d v="1899-12-30T17:15:48"/>
    <s v="Rejected"/>
    <s v="Female"/>
    <s v="Operations Department"/>
    <s v="c9"/>
    <x v="1817"/>
    <x v="1"/>
  </r>
  <r>
    <n v="138676"/>
    <d v="2014-07-11T00:00:00"/>
    <d v="1899-12-30T17:15:10"/>
    <s v="Hired"/>
    <s v="Female"/>
    <s v="Operations Department"/>
    <s v="c9"/>
    <x v="1818"/>
    <x v="0"/>
  </r>
  <r>
    <n v="38906"/>
    <d v="2014-07-11T00:00:00"/>
    <d v="1899-12-30T17:16:59"/>
    <s v="Hired"/>
    <s v="Female"/>
    <s v="Operations Department"/>
    <s v="c9"/>
    <x v="1819"/>
    <x v="0"/>
  </r>
  <r>
    <n v="315400"/>
    <d v="2014-07-11T00:00:00"/>
    <d v="1899-12-30T17:19:22"/>
    <s v="Rejected"/>
    <s v="Female"/>
    <s v="Operations Department"/>
    <s v="c9"/>
    <x v="1820"/>
    <x v="1"/>
  </r>
  <r>
    <n v="133517"/>
    <d v="2014-07-11T00:00:00"/>
    <d v="1899-12-30T17:21:37"/>
    <s v="Hired"/>
    <s v="Female"/>
    <s v="Operations Department"/>
    <s v="c9"/>
    <x v="1821"/>
    <x v="0"/>
  </r>
  <r>
    <n v="933908"/>
    <d v="2014-07-16T00:00:00"/>
    <d v="1899-12-30T18:24:28"/>
    <s v="Hired"/>
    <s v="Female"/>
    <s v="Operations Department"/>
    <s v="c9"/>
    <x v="1822"/>
    <x v="0"/>
  </r>
  <r>
    <n v="961974"/>
    <d v="2014-07-17T00:00:00"/>
    <d v="1899-12-30T21:06:19"/>
    <s v="Hired"/>
    <s v="Male"/>
    <s v="Operations Department"/>
    <s v="c9"/>
    <x v="1823"/>
    <x v="0"/>
  </r>
  <r>
    <n v="646412"/>
    <d v="2014-07-17T00:00:00"/>
    <d v="1899-12-30T21:07:31"/>
    <s v="Rejected"/>
    <s v="Male"/>
    <s v="Operations Department"/>
    <s v="c9"/>
    <x v="1824"/>
    <x v="1"/>
  </r>
  <r>
    <n v="682466"/>
    <d v="2014-08-01T00:00:00"/>
    <d v="1899-12-30T09:36:29"/>
    <s v="Rejected"/>
    <s v="Male"/>
    <s v="Operations Department"/>
    <s v="c-10"/>
    <x v="1825"/>
    <x v="1"/>
  </r>
  <r>
    <n v="210703"/>
    <d v="2014-08-01T00:00:00"/>
    <d v="1899-12-30T09:32:10"/>
    <s v="Rejected"/>
    <s v="Don’t want to say"/>
    <s v="Operations Department"/>
    <s v="c-10"/>
    <x v="1826"/>
    <x v="1"/>
  </r>
  <r>
    <n v="370831"/>
    <d v="2014-08-03T00:00:00"/>
    <d v="1899-12-30T13:33:44"/>
    <s v="Hired"/>
    <s v="Male"/>
    <s v="Operations Department"/>
    <s v="c-10"/>
    <x v="1827"/>
    <x v="0"/>
  </r>
  <r>
    <n v="472307"/>
    <d v="2014-08-04T00:00:00"/>
    <d v="1899-12-30T13:24:57"/>
    <s v="Rejected"/>
    <s v="Male"/>
    <s v="Operations Department"/>
    <s v="c9"/>
    <x v="1828"/>
    <x v="1"/>
  </r>
  <r>
    <n v="367647"/>
    <d v="2014-08-05T00:00:00"/>
    <d v="1899-12-30T10:14:03"/>
    <s v="Rejected"/>
    <s v="Male"/>
    <s v="Operations Department"/>
    <s v="c-10"/>
    <x v="1829"/>
    <x v="1"/>
  </r>
  <r>
    <n v="928886"/>
    <d v="2014-08-07T00:00:00"/>
    <d v="1899-12-30T16:19:47"/>
    <s v="Rejected"/>
    <s v="Male"/>
    <s v="Operations Department"/>
    <s v="c-10"/>
    <x v="1830"/>
    <x v="1"/>
  </r>
  <r>
    <n v="366620"/>
    <d v="2014-08-11T00:00:00"/>
    <d v="1899-12-30T17:03:45"/>
    <s v="Hired"/>
    <s v="Male"/>
    <s v="Operations Department"/>
    <s v="c9"/>
    <x v="1831"/>
    <x v="0"/>
  </r>
  <r>
    <n v="262826"/>
    <d v="2014-08-11T00:00:00"/>
    <d v="1899-12-30T17:04:12"/>
    <s v="Rejected"/>
    <s v="Male"/>
    <s v="Operations Department"/>
    <s v="c9"/>
    <x v="1832"/>
    <x v="1"/>
  </r>
  <r>
    <n v="234192"/>
    <d v="2014-08-21T00:00:00"/>
    <d v="1899-12-30T08:36:12"/>
    <s v="Rejected"/>
    <s v="Male"/>
    <s v="Operations Department"/>
    <s v="c9"/>
    <x v="1833"/>
    <x v="1"/>
  </r>
  <r>
    <n v="578818"/>
    <d v="2014-05-06T00:00:00"/>
    <d v="1899-12-30T09:58:59"/>
    <s v="Hired"/>
    <s v="Male"/>
    <s v="Operations Department"/>
    <s v="i6"/>
    <x v="1834"/>
    <x v="0"/>
  </r>
  <r>
    <n v="813334"/>
    <d v="2014-05-06T00:00:00"/>
    <d v="1899-12-30T10:01:31"/>
    <s v="Hired"/>
    <s v="Male"/>
    <s v="Operations Department"/>
    <s v="i6"/>
    <x v="1835"/>
    <x v="0"/>
  </r>
  <r>
    <n v="938949"/>
    <d v="2014-05-10T00:00:00"/>
    <d v="1899-12-30T19:01:19"/>
    <s v="Rejected"/>
    <s v="Male"/>
    <s v="Operations Department"/>
    <s v="c-10"/>
    <x v="1836"/>
    <x v="1"/>
  </r>
  <r>
    <n v="831516"/>
    <d v="2014-05-10T00:00:00"/>
    <d v="1899-12-30T19:03:19"/>
    <s v="Hired"/>
    <s v="Female"/>
    <s v="Operations Department"/>
    <s v="c-10"/>
    <x v="1837"/>
    <x v="0"/>
  </r>
  <r>
    <n v="995799"/>
    <d v="2014-05-12T00:00:00"/>
    <d v="1899-12-30T10:52:37"/>
    <s v="Hired"/>
    <s v="Female"/>
    <s v="Operations Department"/>
    <s v="i6"/>
    <x v="1838"/>
    <x v="0"/>
  </r>
  <r>
    <n v="350319"/>
    <d v="2014-05-12T00:00:00"/>
    <d v="1899-12-30T10:53:31"/>
    <s v="Rejected"/>
    <s v="Male"/>
    <s v="Operations Department"/>
    <s v="i6"/>
    <x v="1839"/>
    <x v="1"/>
  </r>
  <r>
    <n v="422303"/>
    <d v="2014-05-16T00:00:00"/>
    <d v="1899-12-30T06:57:47"/>
    <s v="Rejected"/>
    <s v="Male"/>
    <s v="Operations Department"/>
    <s v="i6"/>
    <x v="1840"/>
    <x v="1"/>
  </r>
  <r>
    <n v="454176"/>
    <d v="2014-05-17T00:00:00"/>
    <d v="1899-12-30T16:39:55"/>
    <s v="Rejected"/>
    <s v="Female"/>
    <s v="Operations Department"/>
    <s v="i6"/>
    <x v="1841"/>
    <x v="1"/>
  </r>
  <r>
    <n v="818355"/>
    <d v="2014-07-16T00:00:00"/>
    <d v="1899-12-30T12:19:38"/>
    <s v="Hired"/>
    <s v="Male"/>
    <s v="Operations Department"/>
    <s v="i6"/>
    <x v="1842"/>
    <x v="0"/>
  </r>
  <r>
    <n v="845699"/>
    <d v="2014-07-26T00:00:00"/>
    <d v="1899-12-30T15:46:33"/>
    <s v="Hired"/>
    <s v="Male"/>
    <s v="Operations Department"/>
    <s v="i6"/>
    <x v="1843"/>
    <x v="0"/>
  </r>
  <r>
    <n v="274119"/>
    <d v="2014-07-26T00:00:00"/>
    <d v="1899-12-30T15:49:02"/>
    <s v="Rejected"/>
    <s v="Male"/>
    <s v="Operations Department"/>
    <s v="i6"/>
    <x v="1844"/>
    <x v="1"/>
  </r>
  <r>
    <n v="984018"/>
    <d v="2014-08-05T00:00:00"/>
    <d v="1899-12-30T13:54:34"/>
    <s v="Hired"/>
    <s v="Male"/>
    <s v="Operations Department"/>
    <s v="c-10"/>
    <x v="1845"/>
    <x v="0"/>
  </r>
  <r>
    <n v="858091"/>
    <d v="2014-08-05T00:00:00"/>
    <d v="1899-12-30T13:57:11"/>
    <s v="Rejected"/>
    <s v="Male"/>
    <s v="Operations Department"/>
    <s v="c-10"/>
    <x v="1846"/>
    <x v="1"/>
  </r>
  <r>
    <n v="78867"/>
    <d v="2014-08-29T00:00:00"/>
    <d v="1899-12-30T09:33:06"/>
    <s v="Hired"/>
    <s v="Male"/>
    <s v="Operations Department"/>
    <s v="c-10"/>
    <x v="1847"/>
    <x v="0"/>
  </r>
  <r>
    <n v="465580"/>
    <d v="2014-08-29T00:00:00"/>
    <d v="1899-12-30T09:33:37"/>
    <s v="Rejected"/>
    <s v="Male"/>
    <s v="Operations Department"/>
    <s v="c5"/>
    <x v="1848"/>
    <x v="1"/>
  </r>
  <r>
    <n v="64417"/>
    <d v="2014-05-07T00:00:00"/>
    <d v="1899-12-30T12:18:59"/>
    <s v="Rejected"/>
    <s v="Female"/>
    <s v="Service Department"/>
    <s v="i7"/>
    <x v="1849"/>
    <x v="1"/>
  </r>
  <r>
    <n v="378990"/>
    <d v="2014-08-01T00:00:00"/>
    <d v="1899-12-30T17:54:35"/>
    <s v="Hired"/>
    <s v="Male"/>
    <s v="Operations Department"/>
    <s v="c9"/>
    <x v="1850"/>
    <x v="0"/>
  </r>
  <r>
    <n v="926493"/>
    <d v="2014-08-01T00:00:00"/>
    <d v="1899-12-30T17:55:06"/>
    <s v="Rejected"/>
    <s v="Female"/>
    <s v="Operations Department"/>
    <s v="c9"/>
    <x v="1851"/>
    <x v="1"/>
  </r>
  <r>
    <n v="574193"/>
    <d v="2014-05-06T00:00:00"/>
    <d v="1899-12-30T09:33:10"/>
    <s v="Rejected"/>
    <s v="Female"/>
    <s v="Operations Department"/>
    <s v="c9"/>
    <x v="1852"/>
    <x v="1"/>
  </r>
  <r>
    <n v="220690"/>
    <d v="2014-05-06T00:00:00"/>
    <d v="1899-12-30T09:35:44"/>
    <s v="Hired"/>
    <s v="Male"/>
    <s v="Operations Department"/>
    <s v="c9"/>
    <x v="1853"/>
    <x v="0"/>
  </r>
  <r>
    <n v="389764"/>
    <d v="2014-05-16T00:00:00"/>
    <d v="1899-12-30T09:27:46"/>
    <s v="Hired"/>
    <s v="Don’t want to say"/>
    <s v="Operations Department"/>
    <s v="c9"/>
    <x v="1854"/>
    <x v="0"/>
  </r>
  <r>
    <n v="603423"/>
    <d v="2014-06-05T00:00:00"/>
    <d v="1899-12-30T16:25:44"/>
    <s v="Hired"/>
    <s v="Male"/>
    <s v="Operations Department"/>
    <s v="c9"/>
    <x v="1855"/>
    <x v="0"/>
  </r>
  <r>
    <n v="151638"/>
    <d v="2014-06-05T00:00:00"/>
    <d v="1899-12-30T16:28:58"/>
    <s v="Rejected"/>
    <s v="Female"/>
    <s v="Operations Department"/>
    <s v="c9"/>
    <x v="1856"/>
    <x v="1"/>
  </r>
  <r>
    <n v="187616"/>
    <d v="2014-06-06T00:00:00"/>
    <d v="1899-12-30T23:05:46"/>
    <s v="Rejected"/>
    <s v="Male"/>
    <s v="Operations Department"/>
    <s v="c9"/>
    <x v="1857"/>
    <x v="1"/>
  </r>
  <r>
    <n v="865272"/>
    <d v="2014-06-06T00:00:00"/>
    <d v="1899-12-30T23:08:09"/>
    <s v="Hired"/>
    <s v="Female"/>
    <s v="Operations Department"/>
    <s v="c9"/>
    <x v="1858"/>
    <x v="0"/>
  </r>
  <r>
    <n v="242902"/>
    <d v="2014-05-27T00:00:00"/>
    <d v="1899-12-30T09:33:34"/>
    <s v="Rejected"/>
    <s v="Male"/>
    <s v="Operations Department"/>
    <s v="c9"/>
    <x v="1859"/>
    <x v="1"/>
  </r>
  <r>
    <n v="858919"/>
    <d v="2014-05-30T00:00:00"/>
    <d v="1899-12-30T17:36:47"/>
    <s v="Rejected"/>
    <s v="Male"/>
    <s v="Operations Department"/>
    <s v="c9"/>
    <x v="1860"/>
    <x v="1"/>
  </r>
  <r>
    <n v="683693"/>
    <d v="2014-05-30T00:00:00"/>
    <d v="1899-12-30T17:39:06"/>
    <s v="Rejected"/>
    <s v="Male"/>
    <s v="Operations Department"/>
    <s v="c9"/>
    <x v="1861"/>
    <x v="1"/>
  </r>
  <r>
    <n v="25030"/>
    <d v="2014-06-07T00:00:00"/>
    <d v="1899-12-30T08:56:52"/>
    <s v="Rejected"/>
    <s v="Male"/>
    <s v="Operations Department"/>
    <s v="c9"/>
    <x v="1862"/>
    <x v="1"/>
  </r>
  <r>
    <n v="487220"/>
    <d v="2014-07-11T00:00:00"/>
    <d v="1899-12-30T13:04:25"/>
    <s v="Hired"/>
    <s v="Male"/>
    <s v="Operations Department"/>
    <s v="c9"/>
    <x v="1863"/>
    <x v="0"/>
  </r>
  <r>
    <n v="156021"/>
    <d v="2014-05-08T00:00:00"/>
    <d v="1899-12-30T15:05:02"/>
    <s v="Hired"/>
    <s v="Male"/>
    <s v="Service Department"/>
    <s v="c9"/>
    <x v="1864"/>
    <x v="0"/>
  </r>
  <r>
    <n v="263351"/>
    <d v="2014-05-14T00:00:00"/>
    <d v="1899-12-30T16:34:39"/>
    <s v="Rejected"/>
    <s v="Female"/>
    <s v="Service Department"/>
    <s v="c9"/>
    <x v="1865"/>
    <x v="1"/>
  </r>
  <r>
    <n v="28396"/>
    <d v="2014-05-13T00:00:00"/>
    <d v="1899-12-30T09:31:59"/>
    <s v="Hired"/>
    <s v="Male"/>
    <s v="Service Department"/>
    <s v="c9"/>
    <x v="1866"/>
    <x v="0"/>
  </r>
  <r>
    <n v="31629"/>
    <d v="2014-05-13T00:00:00"/>
    <d v="1899-12-30T09:36:29"/>
    <s v="Hired"/>
    <s v="Male"/>
    <s v="Service Department"/>
    <s v="c9"/>
    <x v="1867"/>
    <x v="0"/>
  </r>
  <r>
    <n v="571596"/>
    <d v="2014-06-24T00:00:00"/>
    <d v="1899-12-30T09:31:46"/>
    <s v="Hired"/>
    <s v="Male"/>
    <s v="Human Resource Department"/>
    <s v="c9"/>
    <x v="1868"/>
    <x v="0"/>
  </r>
  <r>
    <n v="67135"/>
    <d v="2014-07-01T00:00:00"/>
    <d v="1899-12-30T09:31:27"/>
    <s v="Hired"/>
    <s v="Female"/>
    <s v="Marketing Department"/>
    <s v="i7"/>
    <x v="1869"/>
    <x v="0"/>
  </r>
  <r>
    <n v="293469"/>
    <d v="2014-06-04T00:00:00"/>
    <d v="1899-12-30T12:52:32"/>
    <s v="Rejected"/>
    <s v="Female"/>
    <s v="Production Department"/>
    <s v="b9"/>
    <x v="1870"/>
    <x v="1"/>
  </r>
  <r>
    <n v="869945"/>
    <d v="2014-05-01T00:00:00"/>
    <d v="1899-12-30T17:06:50"/>
    <s v="Rejected"/>
    <s v="Don’t want to say"/>
    <s v="Service Department"/>
    <s v="i6"/>
    <x v="1871"/>
    <x v="1"/>
  </r>
  <r>
    <n v="646241"/>
    <d v="2014-05-06T00:00:00"/>
    <d v="1899-12-30T09:05:23"/>
    <s v="Rejected"/>
    <s v="Male"/>
    <s v="Service Department"/>
    <s v="i6"/>
    <x v="1872"/>
    <x v="1"/>
  </r>
  <r>
    <n v="797943"/>
    <d v="2014-05-06T00:00:00"/>
    <d v="1899-12-30T09:05:47"/>
    <s v="Rejected"/>
    <s v="Female"/>
    <s v="Service Department"/>
    <s v="i6"/>
    <x v="1873"/>
    <x v="1"/>
  </r>
  <r>
    <n v="146291"/>
    <d v="2014-07-30T00:00:00"/>
    <d v="1899-12-30T09:36:54"/>
    <s v="Hired"/>
    <s v="Male"/>
    <s v="Service Department"/>
    <s v="i6"/>
    <x v="1874"/>
    <x v="0"/>
  </r>
  <r>
    <n v="198973"/>
    <d v="2014-07-31T00:00:00"/>
    <d v="1899-12-30T08:18:07"/>
    <s v="Rejected"/>
    <s v="Male"/>
    <s v="Service Department"/>
    <s v="i6"/>
    <x v="1875"/>
    <x v="1"/>
  </r>
  <r>
    <n v="907042"/>
    <d v="2014-07-31T00:00:00"/>
    <d v="1899-12-30T08:19:38"/>
    <s v="Rejected"/>
    <s v="Male"/>
    <s v="Service Department"/>
    <s v="i6"/>
    <x v="1876"/>
    <x v="1"/>
  </r>
  <r>
    <n v="227812"/>
    <d v="2014-07-31T00:00:00"/>
    <d v="1899-12-30T08:21:11"/>
    <s v="Hired"/>
    <s v="Male"/>
    <s v="Service Department"/>
    <s v="i6"/>
    <x v="1877"/>
    <x v="0"/>
  </r>
  <r>
    <n v="610221"/>
    <d v="2014-08-07T00:00:00"/>
    <d v="1899-12-30T23:43:01"/>
    <s v="Hired"/>
    <s v="Female"/>
    <s v="Service Department"/>
    <s v="i6"/>
    <x v="1878"/>
    <x v="0"/>
  </r>
  <r>
    <n v="986310"/>
    <d v="2014-08-07T00:00:00"/>
    <d v="1899-12-30T23:43:54"/>
    <s v="Hired"/>
    <s v="Female"/>
    <s v="Service Department"/>
    <s v="i6"/>
    <x v="1879"/>
    <x v="0"/>
  </r>
  <r>
    <n v="408391"/>
    <d v="2014-08-07T00:00:00"/>
    <d v="1899-12-30T23:44:19"/>
    <s v="Rejected"/>
    <s v="Male"/>
    <s v="Service Department"/>
    <s v="i6"/>
    <x v="1880"/>
    <x v="1"/>
  </r>
  <r>
    <n v="671874"/>
    <d v="2014-08-27T00:00:00"/>
    <d v="1899-12-30T14:23:24"/>
    <s v="Hired"/>
    <s v="Female"/>
    <s v="Service Department"/>
    <s v="i6"/>
    <x v="1881"/>
    <x v="0"/>
  </r>
  <r>
    <n v="934789"/>
    <d v="2014-08-21T00:00:00"/>
    <d v="1899-12-30T09:31:22"/>
    <s v="Hired"/>
    <s v="Male"/>
    <s v="Service Department"/>
    <s v="c9"/>
    <x v="1882"/>
    <x v="0"/>
  </r>
  <r>
    <n v="587254"/>
    <d v="2014-07-17T00:00:00"/>
    <d v="1899-12-30T09:31:27"/>
    <s v="Hired"/>
    <s v="Male"/>
    <s v="Operations Department"/>
    <s v="c5"/>
    <x v="1883"/>
    <x v="0"/>
  </r>
  <r>
    <n v="978034"/>
    <d v="2014-07-24T00:00:00"/>
    <d v="1899-12-30T09:31:58"/>
    <s v="Rejected"/>
    <s v="Female"/>
    <s v="Operations Department"/>
    <s v="c5"/>
    <x v="1884"/>
    <x v="1"/>
  </r>
  <r>
    <n v="937136"/>
    <d v="2014-05-23T00:00:00"/>
    <d v="1899-12-30T07:25:19"/>
    <s v="Hired"/>
    <s v="Don’t want to say"/>
    <s v="Operations Department"/>
    <s v="c9"/>
    <x v="1885"/>
    <x v="0"/>
  </r>
  <r>
    <n v="348724"/>
    <d v="2014-05-23T00:00:00"/>
    <d v="1899-12-30T07:30:09"/>
    <s v="Hired"/>
    <s v="Don’t want to say"/>
    <s v="Operations Department"/>
    <s v="c9"/>
    <x v="1886"/>
    <x v="0"/>
  </r>
  <r>
    <n v="68633"/>
    <d v="2014-08-11T00:00:00"/>
    <d v="1899-12-30T18:30:03"/>
    <s v="Hired"/>
    <s v="Female"/>
    <s v="Operations Department"/>
    <s v="c9"/>
    <x v="1887"/>
    <x v="0"/>
  </r>
  <r>
    <n v="576798"/>
    <d v="2014-06-25T00:00:00"/>
    <d v="1899-12-30T15:00:37"/>
    <s v="Hired"/>
    <s v="Male"/>
    <s v="Sales Department"/>
    <s v="i7"/>
    <x v="1888"/>
    <x v="0"/>
  </r>
  <r>
    <n v="667800"/>
    <d v="2014-07-28T00:00:00"/>
    <d v="1899-12-30T01:45:57"/>
    <s v="Rejected"/>
    <s v="Male"/>
    <s v="Sales Department"/>
    <s v="i7"/>
    <x v="1889"/>
    <x v="1"/>
  </r>
  <r>
    <n v="934451"/>
    <d v="2014-08-02T00:00:00"/>
    <d v="1899-12-30T19:44:09"/>
    <s v="Rejected"/>
    <s v="Female"/>
    <s v="Operations Department"/>
    <s v="i7"/>
    <x v="1890"/>
    <x v="1"/>
  </r>
  <r>
    <n v="79209"/>
    <d v="2014-08-02T00:00:00"/>
    <d v="1899-12-30T19:45:30"/>
    <s v="Rejected"/>
    <s v="Male"/>
    <s v="Operations Department"/>
    <s v="i7"/>
    <x v="1891"/>
    <x v="1"/>
  </r>
  <r>
    <n v="654902"/>
    <d v="2014-08-02T00:00:00"/>
    <d v="1899-12-30T19:46:06"/>
    <s v="Rejected"/>
    <s v="Female"/>
    <s v="Operations Department"/>
    <s v="i7"/>
    <x v="1892"/>
    <x v="1"/>
  </r>
  <r>
    <n v="873039"/>
    <d v="2014-08-05T00:00:00"/>
    <d v="1899-12-30T16:13:12"/>
    <s v="Hired"/>
    <s v="Male"/>
    <s v="Operations Department"/>
    <s v="i7"/>
    <x v="1893"/>
    <x v="0"/>
  </r>
  <r>
    <n v="531642"/>
    <d v="2014-05-30T00:00:00"/>
    <d v="1899-12-30T09:32:36"/>
    <s v="Hired"/>
    <s v="Male"/>
    <s v="Service Department"/>
    <s v="i7"/>
    <x v="1894"/>
    <x v="0"/>
  </r>
  <r>
    <n v="341578"/>
    <d v="2014-06-06T00:00:00"/>
    <d v="1899-12-30T11:42:05"/>
    <s v="Rejected"/>
    <s v="Male"/>
    <s v="Service Department"/>
    <s v="c5"/>
    <x v="1895"/>
    <x v="1"/>
  </r>
  <r>
    <n v="877800"/>
    <d v="2014-06-06T00:00:00"/>
    <d v="1899-12-30T11:43:54"/>
    <s v="Hired"/>
    <s v="Female"/>
    <s v="Service Department"/>
    <s v="c5"/>
    <x v="1896"/>
    <x v="0"/>
  </r>
  <r>
    <n v="397529"/>
    <d v="2014-08-01T00:00:00"/>
    <d v="1899-12-30T09:31:46"/>
    <s v="Rejected"/>
    <s v="Female"/>
    <s v="Service Department"/>
    <s v="i7"/>
    <x v="1897"/>
    <x v="1"/>
  </r>
  <r>
    <n v="964395"/>
    <d v="2014-08-01T00:00:00"/>
    <d v="1899-12-30T09:32:38"/>
    <s v="Hired"/>
    <s v="Female"/>
    <s v="Service Department"/>
    <s v="i7"/>
    <x v="1898"/>
    <x v="0"/>
  </r>
  <r>
    <n v="540505"/>
    <d v="2014-08-01T00:00:00"/>
    <d v="1899-12-30T09:33:34"/>
    <s v="Hired"/>
    <s v="Male"/>
    <s v="Service Department"/>
    <s v="i7"/>
    <x v="1899"/>
    <x v="0"/>
  </r>
  <r>
    <n v="503115"/>
    <d v="2014-08-01T00:00:00"/>
    <d v="1899-12-30T09:38:21"/>
    <s v="Hired"/>
    <s v="Female"/>
    <s v="Service Department"/>
    <s v="i7"/>
    <x v="1900"/>
    <x v="0"/>
  </r>
  <r>
    <n v="376176"/>
    <d v="2014-08-05T00:00:00"/>
    <d v="1899-12-30T09:42:00"/>
    <s v="Rejected"/>
    <s v="Female"/>
    <s v="Service Department"/>
    <s v="i7"/>
    <x v="1901"/>
    <x v="1"/>
  </r>
  <r>
    <n v="813262"/>
    <d v="2014-08-08T00:00:00"/>
    <d v="1899-12-30T12:28:37"/>
    <s v="Hired"/>
    <s v="Female"/>
    <s v="Service Department"/>
    <s v="i7"/>
    <x v="1902"/>
    <x v="0"/>
  </r>
  <r>
    <n v="299516"/>
    <d v="2014-08-11T00:00:00"/>
    <d v="1899-12-30T18:58:45"/>
    <s v="Hired"/>
    <s v="Male"/>
    <s v="Service Department"/>
    <s v="i7"/>
    <x v="1903"/>
    <x v="0"/>
  </r>
  <r>
    <n v="685557"/>
    <d v="2014-08-21T00:00:00"/>
    <d v="1899-12-30T14:11:39"/>
    <s v="Rejected"/>
    <s v="Female"/>
    <s v="Service Department"/>
    <s v="i7"/>
    <x v="1904"/>
    <x v="1"/>
  </r>
  <r>
    <n v="808710"/>
    <d v="2014-08-08T00:00:00"/>
    <d v="1899-12-30T09:31:48"/>
    <s v="Hired"/>
    <s v="Female"/>
    <s v="Service Department"/>
    <s v="i7"/>
    <x v="1905"/>
    <x v="0"/>
  </r>
  <r>
    <n v="161564"/>
    <d v="2014-06-23T00:00:00"/>
    <d v="1899-12-30T09:32:30"/>
    <s v="Rejected"/>
    <s v="Male"/>
    <s v="Marketing Department"/>
    <s v="i7"/>
    <x v="1906"/>
    <x v="1"/>
  </r>
  <r>
    <n v="521497"/>
    <d v="2014-06-02T00:00:00"/>
    <d v="1899-12-30T09:31:12"/>
    <s v="Rejected"/>
    <s v="Male"/>
    <s v="Operations Department"/>
    <s v="c5"/>
    <x v="1907"/>
    <x v="1"/>
  </r>
  <r>
    <n v="693232"/>
    <d v="2014-06-05T00:00:00"/>
    <d v="1899-12-30T18:40:35"/>
    <s v="Rejected"/>
    <s v="Male"/>
    <s v="Operations Department"/>
    <s v="c5"/>
    <x v="1908"/>
    <x v="1"/>
  </r>
  <r>
    <n v="949520"/>
    <d v="2014-06-05T00:00:00"/>
    <d v="1899-12-30T18:41:06"/>
    <s v="Hired"/>
    <s v="Male"/>
    <s v="Operations Department"/>
    <s v="c5"/>
    <x v="1909"/>
    <x v="0"/>
  </r>
  <r>
    <n v="285094"/>
    <d v="2014-06-06T00:00:00"/>
    <d v="1899-12-30T18:14:50"/>
    <s v="Hired"/>
    <s v="Male"/>
    <s v="Operations Department"/>
    <s v="c5"/>
    <x v="1910"/>
    <x v="0"/>
  </r>
  <r>
    <n v="721217"/>
    <d v="2014-08-26T00:00:00"/>
    <d v="1899-12-30T17:04:57"/>
    <s v="Hired"/>
    <s v="Male"/>
    <s v="Operations Department"/>
    <s v="c5"/>
    <x v="1911"/>
    <x v="0"/>
  </r>
  <r>
    <n v="338168"/>
    <d v="2014-08-26T00:00:00"/>
    <d v="1899-12-30T17:05:34"/>
    <s v="Rejected"/>
    <s v="Male"/>
    <s v="Operations Department"/>
    <s v="c5"/>
    <x v="1912"/>
    <x v="1"/>
  </r>
  <r>
    <n v="400997"/>
    <d v="2014-08-26T00:00:00"/>
    <d v="1899-12-30T17:07:00"/>
    <s v="Rejected"/>
    <s v="Male"/>
    <s v="Operations Department"/>
    <s v="c5"/>
    <x v="1913"/>
    <x v="1"/>
  </r>
  <r>
    <n v="865824"/>
    <d v="2014-05-15T00:00:00"/>
    <d v="1899-12-30T17:33:24"/>
    <s v="Rejected"/>
    <s v="Male"/>
    <s v="Purchase Department"/>
    <s v="i7"/>
    <x v="1914"/>
    <x v="1"/>
  </r>
  <r>
    <n v="356301"/>
    <d v="2014-05-15T00:00:00"/>
    <d v="1899-12-30T17:35:36"/>
    <s v="Hired"/>
    <s v="Male"/>
    <s v="Purchase Department"/>
    <s v="i7"/>
    <x v="1915"/>
    <x v="0"/>
  </r>
  <r>
    <n v="46102"/>
    <d v="2014-05-15T00:00:00"/>
    <d v="1899-12-30T17:37:34"/>
    <s v="Hired"/>
    <s v="Male"/>
    <s v="Purchase Department"/>
    <s v="i7"/>
    <x v="1916"/>
    <x v="0"/>
  </r>
  <r>
    <n v="791567"/>
    <d v="2014-05-15T00:00:00"/>
    <d v="1899-12-30T17:33:48"/>
    <s v="Rejected"/>
    <s v="Female"/>
    <s v="Purchase Department"/>
    <s v="i7"/>
    <x v="1917"/>
    <x v="1"/>
  </r>
  <r>
    <n v="937046"/>
    <d v="2014-05-12T00:00:00"/>
    <d v="1899-12-30T15:59:08"/>
    <s v="Rejected"/>
    <s v="Male"/>
    <s v="Purchase Department"/>
    <s v="i7"/>
    <x v="1918"/>
    <x v="1"/>
  </r>
  <r>
    <n v="156748"/>
    <d v="2014-05-12T00:00:00"/>
    <d v="1899-12-30T15:59:07"/>
    <s v="Hired"/>
    <s v="Female"/>
    <s v="Purchase Department"/>
    <s v="i7"/>
    <x v="1919"/>
    <x v="0"/>
  </r>
  <r>
    <n v="821293"/>
    <d v="2014-07-14T00:00:00"/>
    <d v="1899-12-30T09:32:55"/>
    <s v="Hired"/>
    <s v="Don’t want to say"/>
    <s v="Purchase Department"/>
    <s v="i7"/>
    <x v="1920"/>
    <x v="0"/>
  </r>
  <r>
    <n v="342116"/>
    <d v="2014-07-14T00:00:00"/>
    <d v="1899-12-30T09:33:15"/>
    <s v="Hired"/>
    <s v="Don’t want to say"/>
    <s v="Purchase Department"/>
    <s v="i7"/>
    <x v="1921"/>
    <x v="0"/>
  </r>
  <r>
    <n v="684939"/>
    <d v="2014-06-24T00:00:00"/>
    <d v="1899-12-30T09:33:04"/>
    <s v="Hired"/>
    <s v="Male"/>
    <s v="Service Department"/>
    <s v="i6"/>
    <x v="1922"/>
    <x v="0"/>
  </r>
  <r>
    <n v="293229"/>
    <d v="2014-05-14T00:00:00"/>
    <d v="1899-12-30T13:47:58"/>
    <s v="Hired"/>
    <s v="Male"/>
    <s v="Operations Department"/>
    <s v="c5"/>
    <x v="1923"/>
    <x v="0"/>
  </r>
  <r>
    <n v="498991"/>
    <d v="2014-05-14T00:00:00"/>
    <d v="1899-12-30T13:51:20"/>
    <s v="Hired"/>
    <s v="Female"/>
    <s v="Operations Department"/>
    <s v="c5"/>
    <x v="1924"/>
    <x v="0"/>
  </r>
  <r>
    <n v="811423"/>
    <d v="2014-05-19T00:00:00"/>
    <d v="1899-12-30T07:14:08"/>
    <s v="Rejected"/>
    <s v="Male"/>
    <s v="Operations Department"/>
    <s v="c5"/>
    <x v="1925"/>
    <x v="1"/>
  </r>
  <r>
    <n v="919188"/>
    <d v="2014-05-08T00:00:00"/>
    <d v="1899-12-30T10:10:52"/>
    <s v="Hired"/>
    <s v="Male"/>
    <s v="Operations Department"/>
    <s v="c5"/>
    <x v="1926"/>
    <x v="0"/>
  </r>
  <r>
    <n v="116245"/>
    <d v="2014-05-16T00:00:00"/>
    <d v="1899-12-30T13:11:45"/>
    <s v="Rejected"/>
    <s v="Male"/>
    <s v="Operations Department"/>
    <s v="c5"/>
    <x v="1927"/>
    <x v="1"/>
  </r>
  <r>
    <n v="233500"/>
    <d v="2014-05-16T00:00:00"/>
    <d v="1899-12-30T13:13:46"/>
    <s v="Hired"/>
    <s v="Male"/>
    <s v="Operations Department"/>
    <s v="c5"/>
    <x v="1928"/>
    <x v="0"/>
  </r>
  <r>
    <n v="282633"/>
    <d v="2014-05-16T00:00:00"/>
    <d v="1899-12-30T13:14:47"/>
    <s v="Hired"/>
    <s v="Female"/>
    <s v="Operations Department"/>
    <s v="c5"/>
    <x v="1929"/>
    <x v="0"/>
  </r>
  <r>
    <n v="385543"/>
    <d v="2014-05-16T00:00:00"/>
    <d v="1899-12-30T13:15:14"/>
    <s v="Hired"/>
    <s v="Male"/>
    <s v="Operations Department"/>
    <s v="c5"/>
    <x v="1930"/>
    <x v="0"/>
  </r>
  <r>
    <n v="78328"/>
    <d v="2014-05-16T00:00:00"/>
    <d v="1899-12-30T13:15:45"/>
    <s v="Hired"/>
    <s v="Female"/>
    <s v="Operations Department"/>
    <s v="c5"/>
    <x v="1931"/>
    <x v="0"/>
  </r>
  <r>
    <n v="612752"/>
    <d v="2014-05-19T00:00:00"/>
    <d v="1899-12-30T12:03:09"/>
    <s v="Rejected"/>
    <s v="Male"/>
    <s v="Operations Department"/>
    <s v="c5"/>
    <x v="1932"/>
    <x v="1"/>
  </r>
  <r>
    <n v="546778"/>
    <d v="2014-08-06T00:00:00"/>
    <d v="1899-12-30T09:34:43"/>
    <s v="Hired"/>
    <s v="Female"/>
    <s v="Operations Department"/>
    <s v="c5"/>
    <x v="1933"/>
    <x v="0"/>
  </r>
  <r>
    <n v="462465"/>
    <d v="2014-08-06T00:00:00"/>
    <d v="1899-12-30T09:36:07"/>
    <s v="Rejected"/>
    <s v="Female"/>
    <s v="Operations Department"/>
    <s v="c5"/>
    <x v="1934"/>
    <x v="1"/>
  </r>
  <r>
    <n v="581940"/>
    <d v="2014-05-28T00:00:00"/>
    <d v="1899-12-30T12:17:31"/>
    <s v="Hired"/>
    <s v="Male"/>
    <s v="Sales Department"/>
    <s v="i7"/>
    <x v="1935"/>
    <x v="0"/>
  </r>
  <r>
    <n v="286690"/>
    <d v="2014-07-15T00:00:00"/>
    <d v="1899-12-30T17:45:29"/>
    <s v="Hired"/>
    <s v="Male"/>
    <s v="Purchase Department"/>
    <s v="b9"/>
    <x v="1936"/>
    <x v="0"/>
  </r>
  <r>
    <n v="534293"/>
    <d v="2014-07-25T00:00:00"/>
    <d v="1899-12-30T09:33:57"/>
    <s v="Hired"/>
    <s v="Female"/>
    <s v="Purchase Department"/>
    <s v="i5"/>
    <x v="1937"/>
    <x v="0"/>
  </r>
  <r>
    <n v="728971"/>
    <d v="2014-07-30T00:00:00"/>
    <d v="1899-12-30T13:58:17"/>
    <s v="Hired"/>
    <s v="Male"/>
    <s v="Purchase Department"/>
    <s v="b9"/>
    <x v="1938"/>
    <x v="0"/>
  </r>
  <r>
    <n v="568905"/>
    <d v="2014-07-30T00:00:00"/>
    <d v="1899-12-30T14:00:04"/>
    <s v="Hired"/>
    <s v="Male"/>
    <s v="Purchase Department"/>
    <s v="b9"/>
    <x v="1939"/>
    <x v="0"/>
  </r>
  <r>
    <n v="980284"/>
    <d v="2014-07-30T00:00:00"/>
    <d v="1899-12-30T13:58:45"/>
    <s v="Hired"/>
    <s v="Don’t want to say"/>
    <s v="Purchase Department"/>
    <s v="b9"/>
    <x v="1940"/>
    <x v="0"/>
  </r>
  <r>
    <n v="362508"/>
    <d v="2014-05-19T00:00:00"/>
    <d v="1899-12-30T09:32:23"/>
    <s v="Rejected"/>
    <s v="Male"/>
    <s v="Sales Department"/>
    <s v="c9"/>
    <x v="1941"/>
    <x v="1"/>
  </r>
  <r>
    <n v="381758"/>
    <d v="2014-06-16T00:00:00"/>
    <d v="1899-12-30T09:31:19"/>
    <s v="Hired"/>
    <s v="Male"/>
    <s v="Purchase Department"/>
    <s v="c9"/>
    <x v="1942"/>
    <x v="0"/>
  </r>
  <r>
    <n v="574311"/>
    <d v="2014-06-16T00:00:00"/>
    <d v="1899-12-30T09:32:10"/>
    <s v="Hired"/>
    <s v="Male"/>
    <s v="Purchase Department"/>
    <s v="c9"/>
    <x v="1943"/>
    <x v="0"/>
  </r>
  <r>
    <n v="138419"/>
    <d v="2014-08-04T00:00:00"/>
    <d v="1899-12-30T09:35:14"/>
    <s v="Rejected"/>
    <s v="Male"/>
    <s v="Service Department"/>
    <s v="c9"/>
    <x v="1944"/>
    <x v="1"/>
  </r>
  <r>
    <n v="871896"/>
    <d v="2014-07-23T00:00:00"/>
    <d v="1899-12-30T14:31:55"/>
    <s v="Rejected"/>
    <s v="Male"/>
    <s v="Purchase Department"/>
    <s v="c5"/>
    <x v="1945"/>
    <x v="1"/>
  </r>
  <r>
    <n v="112193"/>
    <d v="2014-07-14T00:00:00"/>
    <d v="1899-12-30T09:33:24"/>
    <s v="Hired"/>
    <s v="Female"/>
    <s v="Service Department"/>
    <s v="c9"/>
    <x v="1946"/>
    <x v="0"/>
  </r>
  <r>
    <n v="488851"/>
    <d v="2014-07-14T00:00:00"/>
    <d v="1899-12-30T09:32:40"/>
    <s v="Hired"/>
    <s v="Female"/>
    <s v="Service Department"/>
    <s v="c9"/>
    <x v="1947"/>
    <x v="0"/>
  </r>
  <r>
    <n v="534627"/>
    <d v="2014-07-14T00:00:00"/>
    <d v="1899-12-30T09:33:34"/>
    <s v="Hired"/>
    <s v="Female"/>
    <s v="Service Department"/>
    <s v="c9"/>
    <x v="1948"/>
    <x v="0"/>
  </r>
  <r>
    <n v="497671"/>
    <d v="2014-05-10T00:00:00"/>
    <d v="1899-12-30T02:50:47"/>
    <s v="Hired"/>
    <s v="Female"/>
    <s v="Service Department"/>
    <s v="i7"/>
    <x v="1949"/>
    <x v="0"/>
  </r>
  <r>
    <n v="632762"/>
    <d v="2014-05-10T00:00:00"/>
    <d v="1899-12-30T02:50:23"/>
    <s v="Rejected"/>
    <s v="Female"/>
    <s v="Service Department"/>
    <s v="i7"/>
    <x v="1950"/>
    <x v="1"/>
  </r>
  <r>
    <n v="655325"/>
    <d v="2014-05-08T00:00:00"/>
    <d v="1899-12-30T13:46:52"/>
    <s v="Hired"/>
    <s v="Male"/>
    <s v="Service Department"/>
    <s v="i7"/>
    <x v="1951"/>
    <x v="0"/>
  </r>
  <r>
    <n v="882391"/>
    <d v="2014-05-08T00:00:00"/>
    <d v="1899-12-30T13:47:41"/>
    <s v="Hired"/>
    <s v="Male"/>
    <s v="Service Department"/>
    <s v="i7"/>
    <x v="1952"/>
    <x v="0"/>
  </r>
  <r>
    <n v="339596"/>
    <d v="2014-05-08T00:00:00"/>
    <d v="1899-12-30T13:49:22"/>
    <s v="Rejected"/>
    <s v="Female"/>
    <s v="Service Department"/>
    <s v="i7"/>
    <x v="1953"/>
    <x v="1"/>
  </r>
  <r>
    <n v="34205"/>
    <d v="2014-05-09T00:00:00"/>
    <d v="1899-12-30T10:56:44"/>
    <s v="Hired"/>
    <s v="Male"/>
    <s v="Service Department"/>
    <s v="i7"/>
    <x v="1954"/>
    <x v="0"/>
  </r>
  <r>
    <n v="936596"/>
    <d v="2014-05-09T00:00:00"/>
    <d v="1899-12-30T10:58:45"/>
    <s v="Rejected"/>
    <s v="Female"/>
    <s v="Service Department"/>
    <s v="i7"/>
    <x v="1955"/>
    <x v="1"/>
  </r>
  <r>
    <n v="324516"/>
    <d v="2014-05-02T00:00:00"/>
    <d v="1899-12-30T19:30:39"/>
    <s v="Rejected"/>
    <s v="Male"/>
    <s v="Production Department"/>
    <s v="i7"/>
    <x v="1956"/>
    <x v="1"/>
  </r>
  <r>
    <n v="353596"/>
    <d v="2014-05-02T00:00:00"/>
    <d v="1899-12-30T19:32:59"/>
    <s v="Hired"/>
    <s v="Male"/>
    <s v="Production Department"/>
    <s v="i7"/>
    <x v="1957"/>
    <x v="0"/>
  </r>
  <r>
    <n v="710275"/>
    <d v="2014-06-03T00:00:00"/>
    <d v="1899-12-30T09:33:26"/>
    <s v="Rejected"/>
    <s v="Male"/>
    <s v="Production Department"/>
    <s v="i7"/>
    <x v="1958"/>
    <x v="1"/>
  </r>
  <r>
    <n v="368695"/>
    <d v="2014-06-03T00:00:00"/>
    <d v="1899-12-30T09:34:37"/>
    <s v="Rejected"/>
    <s v="Male"/>
    <s v="Production Department"/>
    <s v="i7"/>
    <x v="1471"/>
    <x v="1"/>
  </r>
  <r>
    <n v="383727"/>
    <d v="2014-06-05T00:00:00"/>
    <d v="1899-12-30T06:44:08"/>
    <s v="Rejected"/>
    <s v="Male"/>
    <s v="Production Department"/>
    <s v="i7"/>
    <x v="1959"/>
    <x v="1"/>
  </r>
  <r>
    <n v="101375"/>
    <d v="2014-06-16T00:00:00"/>
    <d v="1899-12-30T10:02:03"/>
    <s v="Hired"/>
    <s v="Male"/>
    <s v="Production Department"/>
    <s v="i7"/>
    <x v="1960"/>
    <x v="0"/>
  </r>
  <r>
    <n v="761275"/>
    <d v="2014-06-24T00:00:00"/>
    <d v="1899-12-30T17:58:35"/>
    <s v="Rejected"/>
    <s v="Female"/>
    <s v="Production Department"/>
    <s v="i7"/>
    <x v="1961"/>
    <x v="1"/>
  </r>
  <r>
    <n v="761694"/>
    <d v="2014-07-08T00:00:00"/>
    <d v="1899-12-30T07:42:43"/>
    <s v="Rejected"/>
    <s v="Male"/>
    <s v="Production Department"/>
    <s v="i7"/>
    <x v="1962"/>
    <x v="1"/>
  </r>
  <r>
    <n v="153484"/>
    <d v="2014-07-15T00:00:00"/>
    <d v="1899-12-30T09:33:14"/>
    <s v="Hired"/>
    <s v="Male"/>
    <s v="Production Department"/>
    <s v="i7"/>
    <x v="1963"/>
    <x v="0"/>
  </r>
  <r>
    <n v="324831"/>
    <d v="2014-07-15T00:00:00"/>
    <d v="1899-12-30T09:36:49"/>
    <s v="Rejected"/>
    <s v="Female"/>
    <s v="Production Department"/>
    <s v="i7"/>
    <x v="1964"/>
    <x v="1"/>
  </r>
  <r>
    <n v="710204"/>
    <d v="2014-07-23T00:00:00"/>
    <d v="1899-12-30T11:24:11"/>
    <s v="Rejected"/>
    <s v="Male"/>
    <s v="Production Department"/>
    <s v="i7"/>
    <x v="1965"/>
    <x v="1"/>
  </r>
  <r>
    <n v="101190"/>
    <d v="2014-05-09T00:00:00"/>
    <d v="1899-12-30T17:23:17"/>
    <s v="Hired"/>
    <s v="Male"/>
    <s v="Sales Department"/>
    <s v="c9"/>
    <x v="1966"/>
    <x v="0"/>
  </r>
  <r>
    <n v="478393"/>
    <d v="2014-07-18T00:00:00"/>
    <d v="1899-12-30T16:46:33"/>
    <s v="Rejected"/>
    <s v="Female"/>
    <s v="Sales Department"/>
    <s v="c9"/>
    <x v="1967"/>
    <x v="1"/>
  </r>
  <r>
    <n v="928482"/>
    <d v="2014-08-05T00:00:00"/>
    <d v="1899-12-30T03:32:18"/>
    <s v="Hired"/>
    <s v="Female"/>
    <s v="Sales Department"/>
    <s v="c9"/>
    <x v="1968"/>
    <x v="0"/>
  </r>
  <r>
    <n v="894528"/>
    <d v="2014-08-05T00:00:00"/>
    <d v="1899-12-30T08:49:02"/>
    <s v="Hired"/>
    <s v="Male"/>
    <s v="Sales Department"/>
    <s v="c9"/>
    <x v="1969"/>
    <x v="0"/>
  </r>
  <r>
    <n v="656936"/>
    <d v="2014-08-05T00:00:00"/>
    <d v="1899-12-30T08:50:48"/>
    <s v="Hired"/>
    <s v="Female"/>
    <s v="Sales Department"/>
    <s v="c9"/>
    <x v="1970"/>
    <x v="0"/>
  </r>
  <r>
    <n v="139656"/>
    <d v="2014-08-05T00:00:00"/>
    <d v="1899-12-30T08:51:14"/>
    <s v="Hired"/>
    <s v="Male"/>
    <s v="Sales Department"/>
    <s v="c9"/>
    <x v="1971"/>
    <x v="0"/>
  </r>
  <r>
    <n v="14294"/>
    <d v="2014-05-24T00:00:00"/>
    <d v="1899-12-30T15:00:24"/>
    <s v="Rejected"/>
    <s v="Male"/>
    <s v="Operations Department"/>
    <s v="c5"/>
    <x v="1972"/>
    <x v="1"/>
  </r>
  <r>
    <n v="820255"/>
    <d v="2014-05-24T00:00:00"/>
    <d v="1899-12-30T15:01:20"/>
    <s v="Rejected"/>
    <s v="Male"/>
    <s v="Operations Department"/>
    <s v="c5"/>
    <x v="1973"/>
    <x v="1"/>
  </r>
  <r>
    <n v="410700"/>
    <d v="2014-05-24T00:00:00"/>
    <d v="1899-12-30T15:03:40"/>
    <s v="Hired"/>
    <s v="Female"/>
    <s v="Operations Department"/>
    <s v="c5"/>
    <x v="1974"/>
    <x v="0"/>
  </r>
  <r>
    <n v="356990"/>
    <d v="2014-05-24T00:00:00"/>
    <d v="1899-12-30T15:01:21"/>
    <s v="Rejected"/>
    <s v="Female"/>
    <s v="Operations Department"/>
    <s v="c5"/>
    <x v="1975"/>
    <x v="1"/>
  </r>
  <r>
    <n v="55710"/>
    <d v="2014-05-28T00:00:00"/>
    <d v="1899-12-30T18:10:44"/>
    <s v="Rejected"/>
    <s v="Male"/>
    <s v="Sales Department"/>
    <s v="i6"/>
    <x v="1976"/>
    <x v="1"/>
  </r>
  <r>
    <n v="381920"/>
    <d v="2014-05-29T00:00:00"/>
    <d v="1899-12-30T17:41:09"/>
    <s v="Rejected"/>
    <s v="Male"/>
    <s v="Sales Department"/>
    <s v="i6"/>
    <x v="1977"/>
    <x v="1"/>
  </r>
  <r>
    <n v="639628"/>
    <d v="2014-05-29T00:00:00"/>
    <d v="1899-12-30T17:42:44"/>
    <s v="Hired"/>
    <s v="Male"/>
    <s v="Sales Department"/>
    <s v="i6"/>
    <x v="1978"/>
    <x v="0"/>
  </r>
  <r>
    <n v="125897"/>
    <d v="2014-06-03T00:00:00"/>
    <d v="1899-12-30T14:46:35"/>
    <s v="Hired"/>
    <s v="Male"/>
    <s v="Sales Department"/>
    <s v="i6"/>
    <x v="1979"/>
    <x v="0"/>
  </r>
  <r>
    <n v="269144"/>
    <d v="2014-05-21T00:00:00"/>
    <d v="1899-12-30T09:31:25"/>
    <s v="Hired"/>
    <s v="Male"/>
    <s v="Operations Department"/>
    <s v="c5"/>
    <x v="1980"/>
    <x v="0"/>
  </r>
  <r>
    <n v="757241"/>
    <d v="2014-05-28T00:00:00"/>
    <d v="1899-12-30T13:40:38"/>
    <s v="Rejected"/>
    <s v="Female"/>
    <s v="Operations Department"/>
    <s v="c5"/>
    <x v="1981"/>
    <x v="1"/>
  </r>
  <r>
    <n v="665582"/>
    <d v="2014-05-28T00:00:00"/>
    <d v="1899-12-30T09:32:16"/>
    <s v="Hired"/>
    <s v="Male"/>
    <s v="Operations Department"/>
    <s v="c5"/>
    <x v="1982"/>
    <x v="0"/>
  </r>
  <r>
    <n v="867531"/>
    <d v="2014-05-28T00:00:00"/>
    <d v="1899-12-30T09:35:19"/>
    <s v="Rejected"/>
    <s v="Male"/>
    <s v="Operations Department"/>
    <s v="c5"/>
    <x v="1983"/>
    <x v="1"/>
  </r>
  <r>
    <n v="908405"/>
    <d v="2014-05-30T00:00:00"/>
    <d v="1899-12-30T12:26:20"/>
    <s v="Rejected"/>
    <s v="Male"/>
    <s v="Operations Department"/>
    <s v="c5"/>
    <x v="1984"/>
    <x v="1"/>
  </r>
  <r>
    <n v="766822"/>
    <d v="2014-06-11T00:00:00"/>
    <d v="1899-12-30T09:34:36"/>
    <s v="Hired"/>
    <s v="Female"/>
    <s v="Operations Department"/>
    <s v="c5"/>
    <x v="1985"/>
    <x v="0"/>
  </r>
  <r>
    <n v="325393"/>
    <d v="2014-07-02T00:00:00"/>
    <d v="1899-12-30T09:31:53"/>
    <s v="Rejected"/>
    <s v="Male"/>
    <s v="Operations Department"/>
    <s v="c5"/>
    <x v="1986"/>
    <x v="1"/>
  </r>
  <r>
    <n v="237242"/>
    <d v="2014-07-02T00:00:00"/>
    <d v="1899-12-30T09:33:25"/>
    <s v="Rejected"/>
    <s v="Female"/>
    <s v="Operations Department"/>
    <s v="c5"/>
    <x v="1987"/>
    <x v="1"/>
  </r>
  <r>
    <n v="628010"/>
    <d v="2014-07-16T00:00:00"/>
    <d v="1899-12-30T09:33:06"/>
    <s v="Rejected"/>
    <s v="Female"/>
    <s v="Operations Department"/>
    <s v="i6"/>
    <x v="1988"/>
    <x v="1"/>
  </r>
  <r>
    <n v="20388"/>
    <d v="2014-07-16T00:00:00"/>
    <d v="1899-12-30T09:34:04"/>
    <s v="Rejected"/>
    <s v="Female"/>
    <s v="Operations Department"/>
    <s v="i6"/>
    <x v="1989"/>
    <x v="1"/>
  </r>
  <r>
    <n v="268063"/>
    <d v="2014-07-30T00:00:00"/>
    <d v="1899-12-30T18:53:33"/>
    <s v="Hired"/>
    <s v="Male"/>
    <s v="Operations Department"/>
    <s v="i6"/>
    <x v="1990"/>
    <x v="0"/>
  </r>
  <r>
    <n v="55775"/>
    <d v="2014-05-09T00:00:00"/>
    <d v="1899-12-30T09:32:48"/>
    <s v="Hired"/>
    <s v="Male"/>
    <s v="Operations Department"/>
    <s v="c5"/>
    <x v="1991"/>
    <x v="0"/>
  </r>
  <r>
    <n v="607171"/>
    <d v="2014-07-07T00:00:00"/>
    <d v="1899-12-30T10:12:34"/>
    <s v="Hired"/>
    <s v="Female"/>
    <s v="Operations Department"/>
    <s v="i5"/>
    <x v="1992"/>
    <x v="0"/>
  </r>
  <r>
    <n v="630243"/>
    <d v="2014-08-15T00:00:00"/>
    <d v="1899-12-30T09:31:21"/>
    <s v="Rejected"/>
    <s v="Male"/>
    <s v="Operations Department"/>
    <s v="i5"/>
    <x v="1848"/>
    <x v="1"/>
  </r>
  <r>
    <n v="55139"/>
    <d v="2014-08-19T00:00:00"/>
    <d v="1899-12-30T19:49:29"/>
    <s v="Hired"/>
    <s v="Male"/>
    <s v="Operations Department"/>
    <s v="i5"/>
    <x v="1993"/>
    <x v="0"/>
  </r>
  <r>
    <n v="811419"/>
    <d v="2014-08-19T00:00:00"/>
    <d v="1899-12-30T19:51:11"/>
    <s v="Hired"/>
    <s v="Male"/>
    <s v="Operations Department"/>
    <s v="i5"/>
    <x v="1994"/>
    <x v="0"/>
  </r>
  <r>
    <n v="310630"/>
    <d v="2014-08-21T00:00:00"/>
    <d v="1899-12-30T14:15:03"/>
    <s v="Hired"/>
    <s v="Male"/>
    <s v="Operations Department"/>
    <s v="i5"/>
    <x v="1995"/>
    <x v="0"/>
  </r>
  <r>
    <n v="555784"/>
    <d v="2014-05-21T00:00:00"/>
    <d v="1899-12-30T15:51:49"/>
    <s v="Rejected"/>
    <s v="Female"/>
    <s v="Service Department"/>
    <s v="c5"/>
    <x v="1996"/>
    <x v="1"/>
  </r>
  <r>
    <n v="118876"/>
    <d v="2014-05-22T00:00:00"/>
    <d v="1899-12-30T09:48:59"/>
    <s v="Rejected"/>
    <s v="Male"/>
    <s v="Service Department"/>
    <s v="c5"/>
    <x v="1997"/>
    <x v="1"/>
  </r>
  <r>
    <n v="558801"/>
    <d v="2014-05-06T00:00:00"/>
    <d v="1899-12-30T18:33:05"/>
    <s v="Hired"/>
    <s v="Male"/>
    <s v="Service Department"/>
    <s v="c5"/>
    <x v="1998"/>
    <x v="0"/>
  </r>
  <r>
    <n v="566292"/>
    <d v="2014-05-06T00:00:00"/>
    <d v="1899-12-30T18:34:16"/>
    <s v="Hired"/>
    <s v="Male"/>
    <s v="Service Department"/>
    <s v="c5"/>
    <x v="1999"/>
    <x v="0"/>
  </r>
  <r>
    <n v="176403"/>
    <d v="2014-05-06T00:00:00"/>
    <d v="1899-12-30T18:35:18"/>
    <s v="Rejected"/>
    <s v="Male"/>
    <s v="Service Department"/>
    <s v="c5"/>
    <x v="2000"/>
    <x v="1"/>
  </r>
  <r>
    <n v="250878"/>
    <d v="2014-05-09T00:00:00"/>
    <d v="1899-12-30T12:49:24"/>
    <s v="Hired"/>
    <s v="Male"/>
    <s v="Service Department"/>
    <s v="c5"/>
    <x v="2001"/>
    <x v="0"/>
  </r>
  <r>
    <n v="26113"/>
    <d v="2014-05-11T00:00:00"/>
    <d v="1899-12-30T16:24:47"/>
    <s v="Rejected"/>
    <s v="Female"/>
    <s v="Service Department"/>
    <s v="c5"/>
    <x v="2002"/>
    <x v="1"/>
  </r>
  <r>
    <n v="397974"/>
    <d v="2014-05-11T00:00:00"/>
    <d v="1899-12-30T16:26:50"/>
    <s v="Hired"/>
    <s v="Male"/>
    <s v="Service Department"/>
    <s v="c5"/>
    <x v="2003"/>
    <x v="0"/>
  </r>
  <r>
    <n v="622402"/>
    <d v="2014-05-15T00:00:00"/>
    <d v="1899-12-30T14:29:13"/>
    <s v="Rejected"/>
    <s v="Male"/>
    <s v="Service Department"/>
    <s v="c5"/>
    <x v="2004"/>
    <x v="1"/>
  </r>
  <r>
    <n v="409430"/>
    <d v="2014-05-21T00:00:00"/>
    <d v="1899-12-30T23:55:50"/>
    <s v="Rejected"/>
    <s v="Male"/>
    <s v="Service Department"/>
    <s v="c5"/>
    <x v="2005"/>
    <x v="1"/>
  </r>
  <r>
    <n v="785931"/>
    <d v="2014-05-21T00:00:00"/>
    <d v="1899-12-30T23:56:23"/>
    <s v="Hired"/>
    <s v="Male"/>
    <s v="Service Department"/>
    <s v="c5"/>
    <x v="2006"/>
    <x v="0"/>
  </r>
  <r>
    <n v="622313"/>
    <d v="2014-05-28T00:00:00"/>
    <d v="1899-12-30T07:03:37"/>
    <s v="Hired"/>
    <s v="Male"/>
    <s v="Service Department"/>
    <s v="c5"/>
    <x v="2007"/>
    <x v="0"/>
  </r>
  <r>
    <n v="690079"/>
    <d v="2014-05-28T00:00:00"/>
    <d v="1899-12-30T07:07:16"/>
    <s v="Hired"/>
    <s v="Male"/>
    <s v="Service Department"/>
    <s v="c5"/>
    <x v="2008"/>
    <x v="0"/>
  </r>
  <r>
    <n v="879906"/>
    <d v="2014-08-08T00:00:00"/>
    <d v="1899-12-30T09:32:02"/>
    <s v="Rejected"/>
    <s v="Male"/>
    <s v="Service Department"/>
    <s v="c5"/>
    <x v="2009"/>
    <x v="1"/>
  </r>
  <r>
    <n v="649013"/>
    <d v="2014-08-08T00:00:00"/>
    <d v="1899-12-30T09:33:49"/>
    <s v="Hired"/>
    <s v="Male"/>
    <s v="Service Department"/>
    <s v="c5"/>
    <x v="2010"/>
    <x v="0"/>
  </r>
  <r>
    <n v="608096"/>
    <d v="2014-08-12T00:00:00"/>
    <d v="1899-12-30T17:15:44"/>
    <s v="Rejected"/>
    <s v="Male"/>
    <s v="Service Department"/>
    <s v="c5"/>
    <x v="2011"/>
    <x v="1"/>
  </r>
  <r>
    <n v="427702"/>
    <d v="2014-08-15T00:00:00"/>
    <d v="1899-12-30T15:11:59"/>
    <s v="Hired"/>
    <s v="Female"/>
    <s v="Service Department"/>
    <s v="c5"/>
    <x v="2012"/>
    <x v="0"/>
  </r>
  <r>
    <n v="56334"/>
    <d v="2014-06-30T00:00:00"/>
    <d v="1899-12-30T09:31:37"/>
    <s v="Hired"/>
    <s v="Male"/>
    <s v="Service Department"/>
    <s v="b9"/>
    <x v="2013"/>
    <x v="0"/>
  </r>
  <r>
    <n v="310550"/>
    <d v="2014-06-30T00:00:00"/>
    <d v="1899-12-30T09:32:04"/>
    <s v="Hired"/>
    <s v="Male"/>
    <s v="Service Department"/>
    <s v="b9"/>
    <x v="2014"/>
    <x v="0"/>
  </r>
  <r>
    <n v="492428"/>
    <d v="2014-06-30T00:00:00"/>
    <d v="1899-12-30T09:36:57"/>
    <s v="Hired"/>
    <s v="Female"/>
    <s v="Service Department"/>
    <s v="b9"/>
    <x v="2015"/>
    <x v="0"/>
  </r>
  <r>
    <n v="335474"/>
    <d v="2014-06-30T00:00:00"/>
    <d v="1899-12-30T09:37:18"/>
    <s v="Rejected"/>
    <s v="Male"/>
    <s v="Service Department"/>
    <s v="b9"/>
    <x v="2016"/>
    <x v="1"/>
  </r>
  <r>
    <n v="110794"/>
    <d v="2014-06-30T00:00:00"/>
    <d v="1899-12-30T09:38:51"/>
    <s v="Hired"/>
    <s v="Male"/>
    <s v="Service Department"/>
    <s v="b9"/>
    <x v="2017"/>
    <x v="0"/>
  </r>
  <r>
    <n v="731022"/>
    <d v="2014-07-10T00:00:00"/>
    <d v="1899-12-30T15:57:29"/>
    <s v="Hired"/>
    <s v="Female"/>
    <s v="Service Department"/>
    <s v="b9"/>
    <x v="2018"/>
    <x v="0"/>
  </r>
  <r>
    <n v="433241"/>
    <d v="2014-07-10T00:00:00"/>
    <d v="1899-12-30T15:59:40"/>
    <s v="Hired"/>
    <s v="Male"/>
    <s v="Service Department"/>
    <s v="b9"/>
    <x v="2019"/>
    <x v="0"/>
  </r>
  <r>
    <n v="717012"/>
    <d v="2014-07-16T00:00:00"/>
    <d v="1899-12-30T18:25:56"/>
    <s v="Hired"/>
    <s v="Male"/>
    <s v="Service Department"/>
    <s v="b9"/>
    <x v="2020"/>
    <x v="0"/>
  </r>
  <r>
    <n v="893448"/>
    <d v="2014-08-15T00:00:00"/>
    <d v="1899-12-30T17:16:43"/>
    <s v="Rejected"/>
    <s v="Female"/>
    <s v="Service Department"/>
    <s v="b9"/>
    <x v="2021"/>
    <x v="1"/>
  </r>
  <r>
    <n v="995244"/>
    <d v="2014-06-09T00:00:00"/>
    <d v="1899-12-30T09:33:29"/>
    <s v="Hired"/>
    <s v="Don’t want to say"/>
    <s v="Operations Department"/>
    <s v="c9"/>
    <x v="2022"/>
    <x v="0"/>
  </r>
  <r>
    <n v="800380"/>
    <d v="2014-07-18T00:00:00"/>
    <d v="1899-12-30T19:47:22"/>
    <s v="Rejected"/>
    <s v="Female"/>
    <s v="Operations Department"/>
    <s v="c9"/>
    <x v="2023"/>
    <x v="1"/>
  </r>
  <r>
    <n v="198525"/>
    <d v="2014-08-03T00:00:00"/>
    <d v="1899-12-30T12:57:55"/>
    <s v="Rejected"/>
    <s v="Male"/>
    <s v="Operations Department"/>
    <s v="c9"/>
    <x v="2024"/>
    <x v="1"/>
  </r>
  <r>
    <n v="344350"/>
    <d v="2014-06-18T00:00:00"/>
    <d v="1899-12-30T18:38:55"/>
    <s v="Hired"/>
    <s v="Male"/>
    <s v="Marketing Department"/>
    <s v="i7"/>
    <x v="2025"/>
    <x v="0"/>
  </r>
  <r>
    <n v="459437"/>
    <d v="2014-06-18T00:00:00"/>
    <d v="1899-12-30T18:41:18"/>
    <s v="Rejected"/>
    <s v="Male"/>
    <s v="Marketing Department"/>
    <s v="i7"/>
    <x v="2026"/>
    <x v="1"/>
  </r>
  <r>
    <n v="441172"/>
    <d v="2014-06-19T00:00:00"/>
    <d v="1899-12-30T13:30:53"/>
    <s v="Hired"/>
    <s v="Male"/>
    <s v="Marketing Department"/>
    <s v="i7"/>
    <x v="2027"/>
    <x v="0"/>
  </r>
  <r>
    <n v="808039"/>
    <d v="2014-06-19T00:00:00"/>
    <d v="1899-12-30T13:33:20"/>
    <s v="Rejected"/>
    <s v="Male"/>
    <s v="Marketing Department"/>
    <s v="i7"/>
    <x v="2028"/>
    <x v="1"/>
  </r>
  <r>
    <n v="106331"/>
    <d v="2014-06-23T00:00:00"/>
    <d v="1899-12-30T15:22:39"/>
    <s v="Hired"/>
    <s v="Male"/>
    <s v="Marketing Department"/>
    <s v="i7"/>
    <x v="2029"/>
    <x v="0"/>
  </r>
  <r>
    <n v="830658"/>
    <d v="2014-06-27T00:00:00"/>
    <d v="1899-12-30T16:52:39"/>
    <s v="Rejected"/>
    <s v="Female"/>
    <s v="Marketing Department"/>
    <s v="i7"/>
    <x v="27"/>
    <x v="1"/>
  </r>
  <r>
    <n v="955256"/>
    <d v="2014-06-27T00:00:00"/>
    <d v="1899-12-30T16:54:15"/>
    <s v="Hired"/>
    <s v="Male"/>
    <s v="Marketing Department"/>
    <s v="i7"/>
    <x v="2030"/>
    <x v="0"/>
  </r>
  <r>
    <n v="568029"/>
    <d v="2014-06-27T00:00:00"/>
    <d v="1899-12-30T16:55:42"/>
    <s v="Hired"/>
    <s v="Female"/>
    <s v="Marketing Department"/>
    <s v="i7"/>
    <x v="2031"/>
    <x v="0"/>
  </r>
  <r>
    <n v="606813"/>
    <d v="2014-06-27T00:00:00"/>
    <d v="1899-12-30T17:01:11"/>
    <s v="Rejected"/>
    <s v="Female"/>
    <s v="Marketing Department"/>
    <s v="i7"/>
    <x v="2032"/>
    <x v="1"/>
  </r>
  <r>
    <n v="613676"/>
    <d v="2014-07-18T00:00:00"/>
    <d v="1899-12-30T15:33:19"/>
    <s v="Hired"/>
    <s v="Male"/>
    <s v="Marketing Department"/>
    <s v="i7"/>
    <x v="2033"/>
    <x v="0"/>
  </r>
  <r>
    <n v="279022"/>
    <d v="2014-07-15T00:00:00"/>
    <d v="1899-12-30T09:31:49"/>
    <s v="Hired"/>
    <s v="Male"/>
    <s v="Operations Department"/>
    <s v="i7"/>
    <x v="2034"/>
    <x v="0"/>
  </r>
  <r>
    <n v="417017"/>
    <d v="2014-05-20T00:00:00"/>
    <d v="1899-12-30T09:31:27"/>
    <s v="Hired"/>
    <s v="Male"/>
    <s v="Service Department"/>
    <s v="c9"/>
    <x v="2035"/>
    <x v="0"/>
  </r>
  <r>
    <n v="289524"/>
    <d v="2014-05-20T00:00:00"/>
    <d v="1899-12-30T09:35:19"/>
    <s v="Hired"/>
    <s v="Male"/>
    <s v="Service Department"/>
    <s v="c9"/>
    <x v="2036"/>
    <x v="0"/>
  </r>
  <r>
    <n v="401311"/>
    <d v="2014-05-20T00:00:00"/>
    <d v="1899-12-30T09:35:48"/>
    <s v="Rejected"/>
    <s v="Female"/>
    <s v="Service Department"/>
    <s v="c9"/>
    <x v="2037"/>
    <x v="1"/>
  </r>
  <r>
    <n v="664241"/>
    <d v="2014-07-26T00:00:00"/>
    <d v="1899-12-30T09:53:07"/>
    <s v="Hired"/>
    <s v="Male"/>
    <s v="Service Department"/>
    <s v="c9"/>
    <x v="2038"/>
    <x v="0"/>
  </r>
  <r>
    <n v="491188"/>
    <d v="2014-07-27T00:00:00"/>
    <d v="1899-12-30T18:24:46"/>
    <s v="Hired"/>
    <s v="Female"/>
    <s v="Service Department"/>
    <s v="c9"/>
    <x v="2039"/>
    <x v="0"/>
  </r>
  <r>
    <n v="831450"/>
    <d v="2014-07-24T00:00:00"/>
    <d v="1899-12-30T11:51:50"/>
    <s v="Hired"/>
    <s v="Female"/>
    <s v="Service Department"/>
    <s v="c5"/>
    <x v="2040"/>
    <x v="0"/>
  </r>
  <r>
    <n v="761273"/>
    <d v="2014-07-28T00:00:00"/>
    <d v="1899-12-30T09:50:31"/>
    <s v="Hired"/>
    <s v="Female"/>
    <s v="Service Department"/>
    <s v="c5"/>
    <x v="2041"/>
    <x v="0"/>
  </r>
  <r>
    <n v="374187"/>
    <d v="2014-07-28T00:00:00"/>
    <d v="1899-12-30T09:51:22"/>
    <s v="Rejected"/>
    <s v="Male"/>
    <s v="Service Department"/>
    <s v="c5"/>
    <x v="2042"/>
    <x v="1"/>
  </r>
  <r>
    <n v="543623"/>
    <d v="2014-07-08T00:00:00"/>
    <d v="1899-12-30T09:32:32"/>
    <s v="Hired"/>
    <s v="Female"/>
    <s v="Production Department"/>
    <s v="c5"/>
    <x v="2043"/>
    <x v="0"/>
  </r>
  <r>
    <n v="535756"/>
    <d v="2014-07-29T00:00:00"/>
    <d v="1899-12-30T09:34:12"/>
    <s v="Hired"/>
    <s v="Male"/>
    <s v="Production Department"/>
    <s v="c5"/>
    <x v="2044"/>
    <x v="0"/>
  </r>
  <r>
    <n v="341158"/>
    <d v="2014-07-29T00:00:00"/>
    <d v="1899-12-30T09:35:33"/>
    <s v="Rejected"/>
    <s v="Female"/>
    <s v="Production Department"/>
    <s v="c5"/>
    <x v="2045"/>
    <x v="1"/>
  </r>
  <r>
    <n v="53906"/>
    <d v="2014-08-01T00:00:00"/>
    <d v="1899-12-30T15:10:20"/>
    <s v="Hired"/>
    <s v="Don’t want to say"/>
    <s v="Production Department"/>
    <s v="c5"/>
    <x v="2046"/>
    <x v="0"/>
  </r>
  <r>
    <n v="626656"/>
    <d v="2014-05-14T00:00:00"/>
    <d v="1899-12-30T09:38:39"/>
    <s v="Hired"/>
    <s v="Male"/>
    <s v="Service Department"/>
    <s v="c9"/>
    <x v="2047"/>
    <x v="0"/>
  </r>
  <r>
    <n v="138086"/>
    <d v="2014-05-23T00:00:00"/>
    <d v="1899-12-30T16:43:31"/>
    <s v="Rejected"/>
    <s v="Male"/>
    <s v="Service Department"/>
    <s v="c9"/>
    <x v="2048"/>
    <x v="1"/>
  </r>
  <r>
    <n v="550074"/>
    <d v="2014-05-23T00:00:00"/>
    <d v="1899-12-30T16:45:53"/>
    <s v="Rejected"/>
    <s v="Male"/>
    <s v="Service Department"/>
    <s v="c9"/>
    <x v="2049"/>
    <x v="1"/>
  </r>
  <r>
    <n v="938548"/>
    <d v="2014-05-23T00:00:00"/>
    <d v="1899-12-30T16:46:48"/>
    <s v="Rejected"/>
    <s v="Male"/>
    <s v="Service Department"/>
    <s v="c9"/>
    <x v="2050"/>
    <x v="1"/>
  </r>
  <r>
    <n v="275878"/>
    <d v="2014-05-25T00:00:00"/>
    <d v="1899-12-30T17:41:39"/>
    <s v="Hired"/>
    <s v="Male"/>
    <s v="Service Department"/>
    <s v="c9"/>
    <x v="2051"/>
    <x v="0"/>
  </r>
  <r>
    <n v="414688"/>
    <d v="2014-05-25T00:00:00"/>
    <d v="1899-12-30T17:42:31"/>
    <s v="Rejected"/>
    <s v="Male"/>
    <s v="Service Department"/>
    <s v="c9"/>
    <x v="2052"/>
    <x v="1"/>
  </r>
  <r>
    <n v="741857"/>
    <d v="2014-05-25T00:00:00"/>
    <d v="1899-12-30T17:43:10"/>
    <s v="Rejected"/>
    <s v="Female"/>
    <s v="Service Department"/>
    <s v="c9"/>
    <x v="2053"/>
    <x v="1"/>
  </r>
  <r>
    <n v="533509"/>
    <d v="2014-05-25T00:00:00"/>
    <d v="1899-12-30T17:43:40"/>
    <s v="Rejected"/>
    <s v="Male"/>
    <s v="Service Department"/>
    <s v="c9"/>
    <x v="2054"/>
    <x v="1"/>
  </r>
  <r>
    <n v="387943"/>
    <d v="2014-05-26T00:00:00"/>
    <d v="1899-12-30T10:58:55"/>
    <s v="Hired"/>
    <s v="Male"/>
    <s v="Service Department"/>
    <s v="c9"/>
    <x v="2055"/>
    <x v="0"/>
  </r>
  <r>
    <n v="863716"/>
    <d v="2014-05-29T00:00:00"/>
    <d v="1899-12-30T14:23:04"/>
    <s v="Hired"/>
    <s v="Male"/>
    <s v="Service Department"/>
    <s v="c9"/>
    <x v="2056"/>
    <x v="0"/>
  </r>
  <r>
    <n v="407331"/>
    <d v="2014-05-29T00:00:00"/>
    <d v="1899-12-30T14:28:17"/>
    <s v="Hired"/>
    <s v="Female"/>
    <s v="Service Department"/>
    <s v="c9"/>
    <x v="2057"/>
    <x v="0"/>
  </r>
  <r>
    <n v="984232"/>
    <d v="2014-06-02T00:00:00"/>
    <d v="1899-12-30T09:42:34"/>
    <s v="Hired"/>
    <s v="Male"/>
    <s v="Service Department"/>
    <s v="c9"/>
    <x v="2058"/>
    <x v="0"/>
  </r>
  <r>
    <n v="635744"/>
    <d v="2014-06-03T00:00:00"/>
    <d v="1899-12-30T07:54:15"/>
    <s v="Hired"/>
    <s v="Female"/>
    <s v="Service Department"/>
    <s v="c9"/>
    <x v="2059"/>
    <x v="0"/>
  </r>
  <r>
    <n v="988446"/>
    <d v="2014-06-03T00:00:00"/>
    <d v="1899-12-30T07:54:50"/>
    <s v="Hired"/>
    <s v="Male"/>
    <s v="Service Department"/>
    <s v="c9"/>
    <x v="2060"/>
    <x v="0"/>
  </r>
  <r>
    <n v="996137"/>
    <d v="2014-06-04T00:00:00"/>
    <d v="1899-12-30T00:20:04"/>
    <s v="Rejected"/>
    <s v="Male"/>
    <s v="Service Department"/>
    <s v="c9"/>
    <x v="2061"/>
    <x v="1"/>
  </r>
  <r>
    <n v="345437"/>
    <d v="2014-06-04T00:00:00"/>
    <d v="1899-12-30T00:22:34"/>
    <s v="Rejected"/>
    <s v="Female"/>
    <s v="Service Department"/>
    <s v="c9"/>
    <x v="2062"/>
    <x v="1"/>
  </r>
  <r>
    <n v="993889"/>
    <d v="2014-08-06T00:00:00"/>
    <d v="1899-12-30T09:31:12"/>
    <s v="Rejected"/>
    <s v="Male"/>
    <s v="Service Department"/>
    <s v="c9"/>
    <x v="2063"/>
    <x v="1"/>
  </r>
  <r>
    <n v="810266"/>
    <d v="2014-08-06T00:00:00"/>
    <d v="1899-12-30T09:31:42"/>
    <s v="Hired"/>
    <s v="Male"/>
    <s v="Service Department"/>
    <s v="c9"/>
    <x v="2064"/>
    <x v="0"/>
  </r>
  <r>
    <n v="424055"/>
    <d v="2014-08-07T00:00:00"/>
    <d v="1899-12-30T10:31:42"/>
    <s v="Rejected"/>
    <s v="Male"/>
    <s v="Service Department"/>
    <s v="c9"/>
    <x v="2065"/>
    <x v="1"/>
  </r>
  <r>
    <n v="135479"/>
    <d v="2014-08-07T00:00:00"/>
    <d v="1899-12-30T10:35:26"/>
    <s v="Hired"/>
    <s v="Male"/>
    <s v="Service Department"/>
    <s v="c9"/>
    <x v="2066"/>
    <x v="0"/>
  </r>
  <r>
    <n v="438481"/>
    <d v="2014-08-29T00:00:00"/>
    <d v="1899-12-30T18:25:51"/>
    <s v="Rejected"/>
    <s v="Male"/>
    <s v="Service Department"/>
    <s v="c9"/>
    <x v="2067"/>
    <x v="1"/>
  </r>
  <r>
    <n v="639461"/>
    <d v="2014-05-09T00:00:00"/>
    <d v="1899-12-30T09:31:32"/>
    <s v="Rejected"/>
    <s v="Male"/>
    <s v="Operations Department"/>
    <s v="i6"/>
    <x v="2068"/>
    <x v="1"/>
  </r>
  <r>
    <n v="739222"/>
    <d v="2014-08-08T00:00:00"/>
    <d v="1899-12-30T09:32:53"/>
    <s v="Rejected"/>
    <s v="Male"/>
    <s v="Operations Department"/>
    <s v="i6"/>
    <x v="2069"/>
    <x v="1"/>
  </r>
  <r>
    <n v="752415"/>
    <d v="2014-08-22T00:00:00"/>
    <d v="1899-12-30T09:32:09"/>
    <s v="Hired"/>
    <s v="Male"/>
    <s v="Operations Department"/>
    <s v="i6"/>
    <x v="2070"/>
    <x v="0"/>
  </r>
  <r>
    <n v="693615"/>
    <d v="2014-08-15T00:00:00"/>
    <d v="1899-12-30T09:31:48"/>
    <s v="Hired"/>
    <s v="Don’t want to say"/>
    <s v="Service Department"/>
    <s v="c5"/>
    <x v="2071"/>
    <x v="0"/>
  </r>
  <r>
    <n v="490366"/>
    <d v="2014-05-14T00:00:00"/>
    <d v="1899-12-30T07:04:38"/>
    <s v="Hired"/>
    <s v="Male"/>
    <s v="Service Department"/>
    <s v="i5"/>
    <x v="2072"/>
    <x v="0"/>
  </r>
  <r>
    <n v="333706"/>
    <d v="2014-05-16T00:00:00"/>
    <d v="1899-12-30T09:31:29"/>
    <s v="Rejected"/>
    <s v="Male"/>
    <s v="Service Department"/>
    <s v="i5"/>
    <x v="2073"/>
    <x v="1"/>
  </r>
  <r>
    <n v="76897"/>
    <d v="2014-07-14T00:00:00"/>
    <d v="1899-12-30T19:21:48"/>
    <s v="Rejected"/>
    <s v="Male"/>
    <s v="Service Department"/>
    <s v="i5"/>
    <x v="2074"/>
    <x v="1"/>
  </r>
  <r>
    <n v="45185"/>
    <d v="2014-05-16T00:00:00"/>
    <d v="1899-12-30T09:31:43"/>
    <s v="Hired"/>
    <s v="Male"/>
    <s v="Operations Department"/>
    <s v="c5"/>
    <x v="2075"/>
    <x v="0"/>
  </r>
  <r>
    <n v="180285"/>
    <d v="2014-05-25T00:00:00"/>
    <d v="1899-12-30T17:56:49"/>
    <s v="Hired"/>
    <s v="Male"/>
    <s v="Operations Department"/>
    <s v="c5"/>
    <x v="2076"/>
    <x v="0"/>
  </r>
  <r>
    <n v="876532"/>
    <d v="2014-07-08T00:00:00"/>
    <d v="1899-12-30T15:36:16"/>
    <s v="Hired"/>
    <s v="Female"/>
    <s v="Operations Department"/>
    <s v="c5"/>
    <x v="2077"/>
    <x v="0"/>
  </r>
  <r>
    <n v="189984"/>
    <d v="2014-07-08T00:00:00"/>
    <d v="1899-12-30T15:38:33"/>
    <s v="Rejected"/>
    <s v="Male"/>
    <s v="Operations Department"/>
    <s v="c5"/>
    <x v="2078"/>
    <x v="1"/>
  </r>
  <r>
    <n v="327918"/>
    <d v="2014-07-08T00:00:00"/>
    <d v="1899-12-30T15:38:21"/>
    <s v="Rejected"/>
    <s v="Female"/>
    <s v="Operations Department"/>
    <s v="c5"/>
    <x v="2079"/>
    <x v="1"/>
  </r>
  <r>
    <n v="218940"/>
    <d v="2014-07-22T00:00:00"/>
    <d v="1899-12-30T11:42:09"/>
    <s v="Hired"/>
    <s v="Female"/>
    <s v="Operations Department"/>
    <s v="c5"/>
    <x v="2080"/>
    <x v="0"/>
  </r>
  <r>
    <n v="897259"/>
    <d v="2014-07-22T00:00:00"/>
    <d v="1899-12-30T11:43:07"/>
    <s v="Rejected"/>
    <s v="Female"/>
    <s v="Operations Department"/>
    <s v="c5"/>
    <x v="2081"/>
    <x v="1"/>
  </r>
  <r>
    <n v="697955"/>
    <d v="2014-08-07T00:00:00"/>
    <d v="1899-12-30T02:33:38"/>
    <s v="Rejected"/>
    <s v="Female"/>
    <s v="Operations Department"/>
    <s v="c5"/>
    <x v="2082"/>
    <x v="1"/>
  </r>
  <r>
    <n v="412921"/>
    <d v="2014-05-07T00:00:00"/>
    <d v="1899-12-30T10:45:42"/>
    <s v="Hired"/>
    <s v="Female"/>
    <s v="Operations Department"/>
    <s v="c5"/>
    <x v="2083"/>
    <x v="0"/>
  </r>
  <r>
    <n v="394687"/>
    <d v="2014-05-06T00:00:00"/>
    <d v="1899-12-30T08:10:46"/>
    <s v="Rejected"/>
    <s v="Male"/>
    <s v="Operations Department"/>
    <s v="c5"/>
    <x v="2084"/>
    <x v="1"/>
  </r>
  <r>
    <n v="221190"/>
    <d v="2014-05-14T00:00:00"/>
    <d v="1899-12-30T09:08:24"/>
    <s v="Hired"/>
    <s v="Female"/>
    <s v="Operations Department"/>
    <s v="c5"/>
    <x v="2085"/>
    <x v="0"/>
  </r>
  <r>
    <n v="273381"/>
    <d v="2014-06-30T00:00:00"/>
    <d v="1899-12-30T09:31:30"/>
    <s v="Hired"/>
    <s v="Male"/>
    <s v="Operations Department"/>
    <s v="c5"/>
    <x v="2086"/>
    <x v="0"/>
  </r>
  <r>
    <n v="267857"/>
    <d v="2014-07-18T00:00:00"/>
    <d v="1899-12-30T08:44:45"/>
    <s v="Hired"/>
    <s v="Female"/>
    <s v="Operations Department"/>
    <s v="c5"/>
    <x v="2087"/>
    <x v="0"/>
  </r>
  <r>
    <n v="41553"/>
    <d v="2014-05-06T00:00:00"/>
    <d v="1899-12-30T15:49:08"/>
    <s v="Hired"/>
    <s v="Female"/>
    <s v="Sales Department"/>
    <s v="i6"/>
    <x v="2088"/>
    <x v="0"/>
  </r>
  <r>
    <n v="46840"/>
    <d v="2014-05-08T00:00:00"/>
    <d v="1899-12-30T08:26:00"/>
    <s v="Hired"/>
    <s v="Male"/>
    <s v="Sales Department"/>
    <s v="i6"/>
    <x v="1114"/>
    <x v="0"/>
  </r>
  <r>
    <n v="959754"/>
    <d v="2014-05-08T00:00:00"/>
    <d v="1899-12-30T08:26:28"/>
    <s v="Rejected"/>
    <s v="Male"/>
    <s v="Sales Department"/>
    <s v="i6"/>
    <x v="2089"/>
    <x v="1"/>
  </r>
  <r>
    <n v="105777"/>
    <d v="2014-05-08T00:00:00"/>
    <d v="1899-12-30T08:27:16"/>
    <s v="Hired"/>
    <s v="Male"/>
    <s v="Sales Department"/>
    <s v="i6"/>
    <x v="2090"/>
    <x v="0"/>
  </r>
  <r>
    <n v="277759"/>
    <d v="2014-07-14T00:00:00"/>
    <d v="1899-12-30T09:35:12"/>
    <s v="Rejected"/>
    <s v="Male"/>
    <s v="Sales Department"/>
    <s v="i6"/>
    <x v="2091"/>
    <x v="1"/>
  </r>
  <r>
    <n v="676227"/>
    <d v="2014-07-26T00:00:00"/>
    <d v="1899-12-30T16:51:27"/>
    <s v="Rejected"/>
    <s v="Male"/>
    <s v="Sales Department"/>
    <s v="i6"/>
    <x v="2092"/>
    <x v="1"/>
  </r>
  <r>
    <n v="414495"/>
    <d v="2014-07-26T00:00:00"/>
    <d v="1899-12-30T16:54:27"/>
    <s v="Rejected"/>
    <s v="Female"/>
    <s v="Sales Department"/>
    <s v="i6"/>
    <x v="2093"/>
    <x v="1"/>
  </r>
  <r>
    <n v="841640"/>
    <d v="2014-06-10T00:00:00"/>
    <d v="1899-12-30T09:31:48"/>
    <s v="Rejected"/>
    <s v="Male"/>
    <s v="Service Department"/>
    <s v="b9"/>
    <x v="2094"/>
    <x v="1"/>
  </r>
  <r>
    <n v="289758"/>
    <d v="2014-06-26T00:00:00"/>
    <d v="1899-12-30T07:13:00"/>
    <s v="Hired"/>
    <s v="Male"/>
    <s v="Production Department"/>
    <s v="i5"/>
    <x v="2095"/>
    <x v="0"/>
  </r>
  <r>
    <n v="338184"/>
    <d v="2014-06-26T00:00:00"/>
    <d v="1899-12-30T07:13:29"/>
    <s v="Hired"/>
    <s v="Female"/>
    <s v="Production Department"/>
    <s v="i5"/>
    <x v="2096"/>
    <x v="0"/>
  </r>
  <r>
    <n v="929824"/>
    <d v="2014-06-26T00:00:00"/>
    <d v="1899-12-30T07:17:18"/>
    <s v="Hired"/>
    <s v="Female"/>
    <s v="Production Department"/>
    <s v="i5"/>
    <x v="2097"/>
    <x v="0"/>
  </r>
  <r>
    <n v="110867"/>
    <d v="2014-05-28T00:00:00"/>
    <d v="1899-12-30T08:44:03"/>
    <s v="Hired"/>
    <s v="Female"/>
    <s v="General Management"/>
    <s v="c9"/>
    <x v="2098"/>
    <x v="0"/>
  </r>
  <r>
    <n v="682095"/>
    <d v="2014-05-30T00:00:00"/>
    <d v="1899-12-30T08:49:02"/>
    <s v="Rejected"/>
    <s v="Female"/>
    <s v="General Management"/>
    <s v="c9"/>
    <x v="2099"/>
    <x v="1"/>
  </r>
  <r>
    <n v="259560"/>
    <d v="2014-05-30T00:00:00"/>
    <d v="1899-12-30T08:50:45"/>
    <s v="Rejected"/>
    <s v="Female"/>
    <s v="General Management"/>
    <s v="c9"/>
    <x v="2100"/>
    <x v="1"/>
  </r>
  <r>
    <n v="249970"/>
    <d v="2014-05-30T00:00:00"/>
    <d v="1899-12-30T08:51:16"/>
    <s v="Rejected"/>
    <s v="Female"/>
    <s v="General Management"/>
    <s v="c9"/>
    <x v="2101"/>
    <x v="1"/>
  </r>
  <r>
    <n v="896758"/>
    <d v="2014-05-30T00:00:00"/>
    <d v="1899-12-30T08:51:39"/>
    <s v="Rejected"/>
    <s v="Female"/>
    <s v="General Management"/>
    <s v="c9"/>
    <x v="2102"/>
    <x v="1"/>
  </r>
  <r>
    <n v="452242"/>
    <d v="2014-05-30T00:00:00"/>
    <d v="1899-12-30T08:53:37"/>
    <s v="Rejected"/>
    <s v="Female"/>
    <s v="General Management"/>
    <s v="c9"/>
    <x v="2103"/>
    <x v="1"/>
  </r>
  <r>
    <n v="812669"/>
    <d v="2014-06-25T00:00:00"/>
    <d v="1899-12-30T12:31:06"/>
    <s v="Rejected"/>
    <s v="Male"/>
    <s v="Service Department"/>
    <s v="c9"/>
    <x v="2104"/>
    <x v="1"/>
  </r>
  <r>
    <n v="949488"/>
    <d v="2014-05-13T00:00:00"/>
    <d v="1899-12-30T09:51:13"/>
    <s v="Hired"/>
    <s v="Male"/>
    <s v="Service Department"/>
    <s v="c9"/>
    <x v="2105"/>
    <x v="0"/>
  </r>
  <r>
    <n v="465732"/>
    <d v="2014-05-08T00:00:00"/>
    <d v="1899-12-30T16:58:28"/>
    <s v="Rejected"/>
    <s v="Male"/>
    <s v="Service Department"/>
    <s v="c9"/>
    <x v="2106"/>
    <x v="1"/>
  </r>
  <r>
    <n v="135254"/>
    <d v="2014-05-16T00:00:00"/>
    <d v="1899-12-30T10:31:11"/>
    <s v="Hired"/>
    <s v="Female"/>
    <s v="Service Department"/>
    <s v="c9"/>
    <x v="2107"/>
    <x v="0"/>
  </r>
  <r>
    <n v="669918"/>
    <d v="2014-05-16T00:00:00"/>
    <d v="1899-12-30T10:31:56"/>
    <s v="Rejected"/>
    <s v="Female"/>
    <s v="Service Department"/>
    <s v="c9"/>
    <x v="2108"/>
    <x v="1"/>
  </r>
  <r>
    <n v="643853"/>
    <d v="2014-05-16T00:00:00"/>
    <d v="1899-12-30T14:07:00"/>
    <s v="Rejected"/>
    <s v="Male"/>
    <s v="Service Department"/>
    <s v="c9"/>
    <x v="2109"/>
    <x v="1"/>
  </r>
  <r>
    <n v="519485"/>
    <d v="2014-07-21T00:00:00"/>
    <d v="1899-12-30T13:51:14"/>
    <s v="Hired"/>
    <s v="Male"/>
    <s v="Service Department"/>
    <s v="c9"/>
    <x v="2110"/>
    <x v="0"/>
  </r>
  <r>
    <n v="470319"/>
    <d v="2014-07-21T00:00:00"/>
    <d v="1899-12-30T13:51:36"/>
    <s v="Hired"/>
    <s v="Female"/>
    <s v="Service Department"/>
    <s v="c9"/>
    <x v="2111"/>
    <x v="0"/>
  </r>
  <r>
    <n v="136603"/>
    <d v="2014-07-21T00:00:00"/>
    <d v="1899-12-30T13:54:07"/>
    <s v="Hired"/>
    <s v="Male"/>
    <s v="Service Department"/>
    <s v="c9"/>
    <x v="2112"/>
    <x v="0"/>
  </r>
  <r>
    <n v="570313"/>
    <d v="2014-07-22T00:00:00"/>
    <d v="1899-12-30T22:39:56"/>
    <s v="Hired"/>
    <s v="Male"/>
    <s v="Service Department"/>
    <s v="c9"/>
    <x v="2113"/>
    <x v="0"/>
  </r>
  <r>
    <n v="460608"/>
    <d v="2014-08-13T00:00:00"/>
    <d v="1899-12-30T09:31:53"/>
    <s v="Hired"/>
    <s v="Female"/>
    <s v="Service Department"/>
    <s v="c9"/>
    <x v="2114"/>
    <x v="0"/>
  </r>
  <r>
    <n v="504728"/>
    <d v="2014-08-17T00:00:00"/>
    <d v="1899-12-30T13:14:51"/>
    <s v="Hired"/>
    <s v="Male"/>
    <s v="Service Department"/>
    <s v="c9"/>
    <x v="2115"/>
    <x v="0"/>
  </r>
  <r>
    <n v="701162"/>
    <d v="2014-08-24T00:00:00"/>
    <d v="1899-12-30T18:59:06"/>
    <s v="Hired"/>
    <s v="Male"/>
    <s v="Service Department"/>
    <s v="c9"/>
    <x v="2116"/>
    <x v="0"/>
  </r>
  <r>
    <n v="783986"/>
    <d v="2014-08-27T00:00:00"/>
    <d v="1899-12-30T23:41:27"/>
    <s v="Rejected"/>
    <s v="Female"/>
    <s v="Service Department"/>
    <s v="c9"/>
    <x v="2117"/>
    <x v="1"/>
  </r>
  <r>
    <n v="801518"/>
    <d v="2014-08-27T00:00:00"/>
    <d v="1899-12-30T23:45:13"/>
    <s v="Hired"/>
    <s v="Male"/>
    <s v="Service Department"/>
    <s v="c9"/>
    <x v="2118"/>
    <x v="0"/>
  </r>
  <r>
    <n v="528678"/>
    <d v="2014-07-10T00:00:00"/>
    <d v="1899-12-30T09:32:36"/>
    <s v="Hired"/>
    <s v="Female"/>
    <s v="Service Department"/>
    <s v="c9"/>
    <x v="2119"/>
    <x v="0"/>
  </r>
  <r>
    <n v="845864"/>
    <d v="2014-07-10T00:00:00"/>
    <d v="1899-12-30T09:35:19"/>
    <s v="Hired"/>
    <s v="Male"/>
    <s v="Service Department"/>
    <s v="c9"/>
    <x v="2120"/>
    <x v="0"/>
  </r>
  <r>
    <n v="916320"/>
    <d v="2014-08-27T00:00:00"/>
    <d v="1899-12-30T10:26:41"/>
    <s v="Rejected"/>
    <s v="Female"/>
    <s v="Operations Department"/>
    <s v="i7"/>
    <x v="2121"/>
    <x v="1"/>
  </r>
  <r>
    <n v="280502"/>
    <d v="2014-05-02T00:00:00"/>
    <d v="1899-12-30T13:39:26"/>
    <s v="Hired"/>
    <s v="Male"/>
    <s v="Service Department"/>
    <s v="c9"/>
    <x v="2122"/>
    <x v="0"/>
  </r>
  <r>
    <n v="485417"/>
    <d v="2014-07-07T00:00:00"/>
    <d v="1899-12-30T09:32:36"/>
    <s v="Hired"/>
    <s v="Male"/>
    <s v="Service Department"/>
    <s v="c9"/>
    <x v="2123"/>
    <x v="0"/>
  </r>
  <r>
    <n v="940140"/>
    <d v="2014-05-26T00:00:00"/>
    <d v="1899-12-30T09:31:37"/>
    <s v="Rejected"/>
    <s v="Female"/>
    <s v="Finance Department"/>
    <s v="i5"/>
    <x v="2124"/>
    <x v="1"/>
  </r>
  <r>
    <n v="310088"/>
    <d v="2014-05-26T00:00:00"/>
    <d v="1899-12-30T09:32:12"/>
    <s v="Hired"/>
    <s v="Don’t want to say"/>
    <s v="Finance Department"/>
    <s v="i5"/>
    <x v="2125"/>
    <x v="0"/>
  </r>
  <r>
    <n v="44958"/>
    <d v="2014-07-14T00:00:00"/>
    <d v="1899-12-30T09:31:31"/>
    <s v="Hired"/>
    <s v="Male"/>
    <s v="Operations Department"/>
    <s v="c5"/>
    <x v="2126"/>
    <x v="0"/>
  </r>
  <r>
    <n v="541978"/>
    <d v="2014-07-14T00:00:00"/>
    <d v="1899-12-30T09:32:01"/>
    <s v="Hired"/>
    <s v="Female"/>
    <s v="Operations Department"/>
    <s v="c5"/>
    <x v="2127"/>
    <x v="0"/>
  </r>
  <r>
    <n v="756546"/>
    <d v="2014-07-14T00:00:00"/>
    <d v="1899-12-30T09:32:30"/>
    <s v="Rejected"/>
    <s v="Male"/>
    <s v="Operations Department"/>
    <s v="c5"/>
    <x v="2128"/>
    <x v="1"/>
  </r>
  <r>
    <n v="958202"/>
    <d v="2014-07-14T00:00:00"/>
    <d v="1899-12-30T09:32:59"/>
    <s v="Hired"/>
    <s v="Female"/>
    <s v="Operations Department"/>
    <s v="c5"/>
    <x v="2129"/>
    <x v="0"/>
  </r>
  <r>
    <n v="120464"/>
    <d v="2014-06-09T00:00:00"/>
    <d v="1899-12-30T11:59:52"/>
    <s v="Hired"/>
    <s v="Don’t want to say"/>
    <s v="Operations Department"/>
    <s v="c5"/>
    <x v="2130"/>
    <x v="0"/>
  </r>
  <r>
    <n v="333113"/>
    <d v="2014-05-13T00:00:00"/>
    <d v="1899-12-30T14:11:25"/>
    <s v="Hired"/>
    <s v="Female"/>
    <s v="Production Department"/>
    <s v="c5"/>
    <x v="2131"/>
    <x v="0"/>
  </r>
  <r>
    <n v="813940"/>
    <d v="2014-05-13T00:00:00"/>
    <d v="1899-12-30T14:13:04"/>
    <s v="Hired"/>
    <s v="Male"/>
    <s v="Production Department"/>
    <s v="c5"/>
    <x v="2132"/>
    <x v="0"/>
  </r>
  <r>
    <n v="899825"/>
    <d v="2014-05-22T00:00:00"/>
    <d v="1899-12-30T09:08:20"/>
    <s v="Hired"/>
    <s v="Male"/>
    <s v="Production Department"/>
    <s v="c5"/>
    <x v="2133"/>
    <x v="0"/>
  </r>
  <r>
    <n v="820704"/>
    <d v="2014-05-22T00:00:00"/>
    <d v="1899-12-30T09:10:45"/>
    <s v="Rejected"/>
    <s v="Female"/>
    <s v="Production Department"/>
    <s v="c5"/>
    <x v="2134"/>
    <x v="1"/>
  </r>
  <r>
    <n v="958425"/>
    <d v="2014-05-22T00:00:00"/>
    <d v="1899-12-30T09:15:14"/>
    <s v="Rejected"/>
    <s v="Male"/>
    <s v="Production Department"/>
    <s v="c5"/>
    <x v="2135"/>
    <x v="1"/>
  </r>
  <r>
    <n v="37226"/>
    <d v="2014-07-29T00:00:00"/>
    <d v="1899-12-30T09:33:28"/>
    <s v="Rejected"/>
    <s v="Male"/>
    <s v="Production Department"/>
    <s v="c5"/>
    <x v="2136"/>
    <x v="1"/>
  </r>
  <r>
    <n v="325608"/>
    <d v="2014-07-29T00:00:00"/>
    <d v="1899-12-30T09:36:39"/>
    <s v="Hired"/>
    <s v="Female"/>
    <s v="Production Department"/>
    <s v="c5"/>
    <x v="2137"/>
    <x v="0"/>
  </r>
  <r>
    <n v="458506"/>
    <d v="2014-08-08T00:00:00"/>
    <d v="1899-12-30T11:55:51"/>
    <s v="Rejected"/>
    <s v="Male"/>
    <s v="Production Department"/>
    <s v="c5"/>
    <x v="2138"/>
    <x v="1"/>
  </r>
  <r>
    <n v="814821"/>
    <d v="2014-08-09T00:00:00"/>
    <d v="1899-12-30T10:18:31"/>
    <s v="Hired"/>
    <s v="Female"/>
    <s v="Production Department"/>
    <s v="c5"/>
    <x v="2139"/>
    <x v="0"/>
  </r>
  <r>
    <n v="786486"/>
    <d v="2014-08-09T00:00:00"/>
    <d v="1899-12-30T10:16:36"/>
    <s v="Hired"/>
    <s v="Don’t want to say"/>
    <s v="Production Department"/>
    <s v="c5"/>
    <x v="2140"/>
    <x v="0"/>
  </r>
  <r>
    <n v="288890"/>
    <d v="2014-07-29T00:00:00"/>
    <d v="1899-12-30T09:32:33"/>
    <s v="Hired"/>
    <s v="Don’t want to say"/>
    <s v="Production Department"/>
    <s v="c9"/>
    <x v="2141"/>
    <x v="0"/>
  </r>
  <r>
    <n v="507841"/>
    <d v="2014-07-23T00:00:00"/>
    <d v="1899-12-30T09:31:56"/>
    <s v="Hired"/>
    <s v="Male"/>
    <s v="Marketing Department"/>
    <s v="c9"/>
    <x v="2142"/>
    <x v="0"/>
  </r>
  <r>
    <n v="768604"/>
    <d v="2014-06-10T00:00:00"/>
    <d v="1899-12-30T07:06:47"/>
    <s v="Hired"/>
    <s v="Male"/>
    <s v="Operations Department"/>
    <s v="i7"/>
    <x v="2143"/>
    <x v="0"/>
  </r>
  <r>
    <n v="711758"/>
    <d v="2014-06-02T00:00:00"/>
    <d v="1899-12-30T07:56:23"/>
    <s v="Hired"/>
    <s v="Don’t want to say"/>
    <s v="Service Department"/>
    <s v="c9"/>
    <x v="2144"/>
    <x v="0"/>
  </r>
  <r>
    <n v="441695"/>
    <d v="2014-06-09T00:00:00"/>
    <d v="1899-12-30T14:06:28"/>
    <s v="Hired"/>
    <s v="Male"/>
    <s v="Service Department"/>
    <s v="c9"/>
    <x v="2145"/>
    <x v="0"/>
  </r>
  <r>
    <n v="961095"/>
    <d v="2014-05-01T00:00:00"/>
    <d v="1899-12-30T18:40:53"/>
    <s v="Rejected"/>
    <s v="Female"/>
    <s v="Finance Department"/>
    <s v="c5"/>
    <x v="2146"/>
    <x v="1"/>
  </r>
  <r>
    <n v="86378"/>
    <d v="2014-05-01T00:00:00"/>
    <d v="1899-12-30T18:41:24"/>
    <s v="Rejected"/>
    <s v="Female"/>
    <s v="Finance Department"/>
    <s v="c5"/>
    <x v="2147"/>
    <x v="1"/>
  </r>
  <r>
    <n v="128693"/>
    <d v="2014-05-01T00:00:00"/>
    <d v="1899-12-30T18:44:15"/>
    <s v="Rejected"/>
    <s v="Female"/>
    <s v="Finance Department"/>
    <s v="c5"/>
    <x v="565"/>
    <x v="1"/>
  </r>
  <r>
    <n v="916106"/>
    <d v="2014-05-01T00:00:00"/>
    <d v="1899-12-30T18:44:52"/>
    <s v="Hired"/>
    <s v="Female"/>
    <s v="Finance Department"/>
    <s v="c5"/>
    <x v="2148"/>
    <x v="0"/>
  </r>
  <r>
    <n v="170008"/>
    <d v="2014-05-06T00:00:00"/>
    <d v="1899-12-30T07:45:36"/>
    <s v="Hired"/>
    <s v="Female"/>
    <s v="Finance Department"/>
    <s v="c5"/>
    <x v="2149"/>
    <x v="0"/>
  </r>
  <r>
    <n v="864459"/>
    <d v="2014-05-06T00:00:00"/>
    <d v="1899-12-30T07:46:02"/>
    <s v="Rejected"/>
    <s v="Female"/>
    <s v="Finance Department"/>
    <s v="c5"/>
    <x v="2150"/>
    <x v="1"/>
  </r>
  <r>
    <n v="67450"/>
    <d v="2014-05-07T00:00:00"/>
    <d v="1899-12-30T07:14:51"/>
    <s v="Hired"/>
    <s v="Female"/>
    <s v="Finance Department"/>
    <s v="c5"/>
    <x v="2151"/>
    <x v="0"/>
  </r>
  <r>
    <n v="958601"/>
    <d v="2014-05-07T00:00:00"/>
    <d v="1899-12-30T07:15:54"/>
    <s v="Rejected"/>
    <s v="Female"/>
    <s v="Finance Department"/>
    <s v="c5"/>
    <x v="2152"/>
    <x v="1"/>
  </r>
  <r>
    <n v="578891"/>
    <d v="2014-05-07T00:00:00"/>
    <d v="1899-12-30T07:17:24"/>
    <s v="Hired"/>
    <s v="Female"/>
    <s v="Finance Department"/>
    <s v="c5"/>
    <x v="2153"/>
    <x v="0"/>
  </r>
  <r>
    <n v="662943"/>
    <d v="2014-06-19T00:00:00"/>
    <d v="1899-12-30T09:35:47"/>
    <s v="Rejected"/>
    <s v="Female"/>
    <s v="Finance Department"/>
    <s v="c5"/>
    <x v="2154"/>
    <x v="1"/>
  </r>
  <r>
    <n v="830972"/>
    <d v="2014-07-01T00:00:00"/>
    <d v="1899-12-30T12:19:13"/>
    <s v="Hired"/>
    <s v="Female"/>
    <s v="Finance Department"/>
    <s v="c5"/>
    <x v="2155"/>
    <x v="0"/>
  </r>
  <r>
    <n v="847855"/>
    <d v="2014-08-06T00:00:00"/>
    <d v="1899-12-30T17:10:11"/>
    <s v="Hired"/>
    <s v="Female"/>
    <s v="Finance Department"/>
    <s v="c5"/>
    <x v="2156"/>
    <x v="0"/>
  </r>
  <r>
    <n v="924284"/>
    <d v="2014-08-07T00:00:00"/>
    <d v="1899-12-30T19:22:21"/>
    <s v="Hired"/>
    <s v="Female"/>
    <s v="Finance Department"/>
    <s v="c5"/>
    <x v="2157"/>
    <x v="0"/>
  </r>
  <r>
    <n v="873172"/>
    <d v="2014-08-07T00:00:00"/>
    <d v="1899-12-30T19:22:56"/>
    <s v="Rejected"/>
    <s v="Female"/>
    <s v="Finance Department"/>
    <s v="c5"/>
    <x v="2158"/>
    <x v="1"/>
  </r>
  <r>
    <n v="373642"/>
    <d v="2014-05-03T00:00:00"/>
    <d v="1899-12-30T15:47:11"/>
    <s v="Rejected"/>
    <s v="Male"/>
    <s v="Operations Department"/>
    <s v="i7"/>
    <x v="2159"/>
    <x v="1"/>
  </r>
  <r>
    <n v="116106"/>
    <d v="2014-05-03T00:00:00"/>
    <d v="1899-12-30T15:51:23"/>
    <s v="Hired"/>
    <s v="Male"/>
    <s v="Operations Department"/>
    <s v="i7"/>
    <x v="2160"/>
    <x v="0"/>
  </r>
  <r>
    <n v="908028"/>
    <d v="2014-05-10T00:00:00"/>
    <d v="1899-12-30T10:07:15"/>
    <s v="Hired"/>
    <s v="Female"/>
    <s v="Operations Department"/>
    <s v="i7"/>
    <x v="2161"/>
    <x v="0"/>
  </r>
  <r>
    <n v="479146"/>
    <d v="2014-05-19T00:00:00"/>
    <d v="1899-12-30T08:15:23"/>
    <s v="Hired"/>
    <s v="Male"/>
    <s v="Operations Department"/>
    <s v="i7"/>
    <x v="2162"/>
    <x v="0"/>
  </r>
  <r>
    <n v="21133"/>
    <d v="2014-06-05T00:00:00"/>
    <d v="1899-12-30T12:19:45"/>
    <s v="Hired"/>
    <s v="Female"/>
    <s v="Operations Department"/>
    <s v="c9"/>
    <x v="2163"/>
    <x v="0"/>
  </r>
  <r>
    <n v="296290"/>
    <d v="2014-07-18T00:00:00"/>
    <d v="1899-12-30T09:32:33"/>
    <s v="Hired"/>
    <s v="Don’t want to say"/>
    <s v="Operations Department"/>
    <s v="c9"/>
    <x v="2164"/>
    <x v="0"/>
  </r>
  <r>
    <n v="85171"/>
    <d v="2014-07-31T00:00:00"/>
    <d v="1899-12-30T20:05:18"/>
    <s v="Rejected"/>
    <s v="Male"/>
    <s v="Operations Department"/>
    <s v="c9"/>
    <x v="2165"/>
    <x v="1"/>
  </r>
  <r>
    <n v="955191"/>
    <d v="2014-07-31T00:00:00"/>
    <d v="1899-12-30T20:05:42"/>
    <s v="Rejected"/>
    <s v="Male"/>
    <s v="Operations Department"/>
    <s v="c9"/>
    <x v="2166"/>
    <x v="1"/>
  </r>
  <r>
    <n v="994969"/>
    <d v="2014-08-20T00:00:00"/>
    <d v="1899-12-30T18:00:02"/>
    <s v="Rejected"/>
    <s v="Male"/>
    <s v="Operations Department"/>
    <s v="c9"/>
    <x v="2167"/>
    <x v="1"/>
  </r>
  <r>
    <n v="319712"/>
    <d v="2014-08-20T00:00:00"/>
    <d v="1899-12-30T18:03:32"/>
    <s v="Hired"/>
    <s v="Male"/>
    <s v="Operations Department"/>
    <s v="c9"/>
    <x v="2168"/>
    <x v="0"/>
  </r>
  <r>
    <n v="572047"/>
    <d v="2014-05-02T00:00:00"/>
    <d v="1899-12-30T07:01:12"/>
    <s v="Hired"/>
    <s v="Male"/>
    <s v="Operations Department"/>
    <s v="c9"/>
    <x v="2169"/>
    <x v="0"/>
  </r>
  <r>
    <n v="537930"/>
    <d v="2014-05-20T00:00:00"/>
    <d v="1899-12-30T18:34:56"/>
    <s v="Rejected"/>
    <s v="Male"/>
    <s v="Operations Department"/>
    <s v="c9"/>
    <x v="2170"/>
    <x v="1"/>
  </r>
  <r>
    <n v="374678"/>
    <d v="2014-05-20T00:00:00"/>
    <d v="1899-12-30T18:33:58"/>
    <s v="Hired"/>
    <s v="Female"/>
    <s v="Operations Department"/>
    <s v="c9"/>
    <x v="2171"/>
    <x v="0"/>
  </r>
  <r>
    <n v="333993"/>
    <d v="2014-05-20T00:00:00"/>
    <d v="1899-12-30T18:34:25"/>
    <s v="Rejected"/>
    <s v="Female"/>
    <s v="Operations Department"/>
    <s v="c9"/>
    <x v="2172"/>
    <x v="1"/>
  </r>
  <r>
    <n v="13367"/>
    <d v="2014-05-20T00:00:00"/>
    <d v="1899-12-30T18:35:00"/>
    <s v="Hired"/>
    <s v="Female"/>
    <s v="Operations Department"/>
    <s v="c9"/>
    <x v="2173"/>
    <x v="0"/>
  </r>
  <r>
    <n v="663884"/>
    <d v="2014-05-20T00:00:00"/>
    <d v="1899-12-30T18:34:48"/>
    <s v="Rejected"/>
    <s v="Female"/>
    <s v="Operations Department"/>
    <s v="c9"/>
    <x v="2174"/>
    <x v="1"/>
  </r>
  <r>
    <n v="96144"/>
    <d v="2014-06-30T00:00:00"/>
    <d v="1899-12-30T09:31:33"/>
    <s v="Hired"/>
    <s v="Male"/>
    <s v="Operations Department"/>
    <s v="c9"/>
    <x v="2175"/>
    <x v="0"/>
  </r>
  <r>
    <n v="932226"/>
    <d v="2014-06-30T00:00:00"/>
    <d v="1899-12-30T09:32:10"/>
    <s v="Rejected"/>
    <s v="Don’t want to say"/>
    <s v="Operations Department"/>
    <s v="c9"/>
    <x v="2176"/>
    <x v="1"/>
  </r>
  <r>
    <n v="727147"/>
    <d v="2014-07-07T00:00:00"/>
    <d v="1899-12-30T07:30:39"/>
    <s v="Hired"/>
    <s v="Female"/>
    <s v="Operations Department"/>
    <s v="c9"/>
    <x v="2177"/>
    <x v="0"/>
  </r>
  <r>
    <n v="613982"/>
    <d v="2014-07-07T00:00:00"/>
    <d v="1899-12-30T07:30:57"/>
    <s v="Hired"/>
    <s v="Female"/>
    <s v="Operations Department"/>
    <s v="c9"/>
    <x v="2178"/>
    <x v="0"/>
  </r>
  <r>
    <n v="982147"/>
    <d v="2014-07-07T00:00:00"/>
    <d v="1899-12-30T07:31:31"/>
    <s v="Hired"/>
    <s v="Female"/>
    <s v="Operations Department"/>
    <s v="c9"/>
    <x v="2179"/>
    <x v="0"/>
  </r>
  <r>
    <n v="903769"/>
    <d v="2014-07-07T00:00:00"/>
    <d v="1899-12-30T17:19:57"/>
    <s v="Hired"/>
    <s v="Male"/>
    <s v="Operations Department"/>
    <s v="c9"/>
    <x v="2180"/>
    <x v="0"/>
  </r>
  <r>
    <n v="555757"/>
    <d v="2014-07-07T00:00:00"/>
    <d v="1899-12-30T17:21:08"/>
    <s v="Hired"/>
    <s v="Male"/>
    <s v="Operations Department"/>
    <s v="c9"/>
    <x v="2181"/>
    <x v="0"/>
  </r>
  <r>
    <n v="247562"/>
    <d v="2014-07-14T00:00:00"/>
    <d v="1899-12-30T16:22:36"/>
    <s v="Hired"/>
    <s v="Male"/>
    <s v="Operations Department"/>
    <s v="c9"/>
    <x v="2182"/>
    <x v="0"/>
  </r>
  <r>
    <n v="502577"/>
    <d v="2014-05-10T00:00:00"/>
    <d v="1899-12-30T16:12:27"/>
    <s v="Rejected"/>
    <s v="Male"/>
    <s v="Service Department"/>
    <s v="i5"/>
    <x v="2183"/>
    <x v="1"/>
  </r>
  <r>
    <n v="821989"/>
    <d v="2014-05-10T00:00:00"/>
    <d v="1899-12-30T16:16:30"/>
    <s v="Hired"/>
    <s v="Male"/>
    <s v="Service Department"/>
    <s v="i5"/>
    <x v="2184"/>
    <x v="0"/>
  </r>
  <r>
    <n v="287204"/>
    <d v="2014-05-30T00:00:00"/>
    <d v="1899-12-30T19:14:55"/>
    <s v="Hired"/>
    <s v="Female"/>
    <s v="Service Department"/>
    <s v="i5"/>
    <x v="2185"/>
    <x v="0"/>
  </r>
  <r>
    <n v="594927"/>
    <d v="2014-05-30T00:00:00"/>
    <d v="1899-12-30T19:15:14"/>
    <s v="Hired"/>
    <s v="Male"/>
    <s v="Service Department"/>
    <s v="i5"/>
    <x v="2186"/>
    <x v="0"/>
  </r>
  <r>
    <n v="33296"/>
    <d v="2014-05-30T00:00:00"/>
    <d v="1899-12-30T19:16:35"/>
    <s v="Rejected"/>
    <s v="Female"/>
    <s v="Service Department"/>
    <s v="i5"/>
    <x v="2187"/>
    <x v="1"/>
  </r>
  <r>
    <n v="449101"/>
    <d v="2014-06-19T00:00:00"/>
    <d v="1899-12-30T17:03:26"/>
    <s v="Hired"/>
    <s v="Male"/>
    <s v="Service Department"/>
    <s v="i5"/>
    <x v="2188"/>
    <x v="0"/>
  </r>
  <r>
    <n v="218656"/>
    <d v="2014-06-19T00:00:00"/>
    <d v="1899-12-30T17:04:39"/>
    <s v="Rejected"/>
    <s v="Female"/>
    <s v="Service Department"/>
    <s v="i5"/>
    <x v="2189"/>
    <x v="1"/>
  </r>
  <r>
    <n v="297160"/>
    <d v="2014-06-19T00:00:00"/>
    <d v="1899-12-30T17:06:31"/>
    <s v="Hired"/>
    <s v="Male"/>
    <s v="Service Department"/>
    <s v="i5"/>
    <x v="2190"/>
    <x v="0"/>
  </r>
  <r>
    <n v="876797"/>
    <d v="2014-05-21T00:00:00"/>
    <d v="1899-12-30T07:53:51"/>
    <s v="Hired"/>
    <s v="Male"/>
    <s v="Operations Department"/>
    <s v="i7"/>
    <x v="2191"/>
    <x v="0"/>
  </r>
  <r>
    <n v="202191"/>
    <d v="2014-05-22T00:00:00"/>
    <d v="1899-12-30T15:58:25"/>
    <s v="Rejected"/>
    <s v="Female"/>
    <s v="General Management"/>
    <s v="i5"/>
    <x v="2192"/>
    <x v="1"/>
  </r>
  <r>
    <n v="830375"/>
    <d v="2014-05-22T00:00:00"/>
    <d v="1899-12-30T15:58:32"/>
    <s v="Rejected"/>
    <s v="Don’t want to say"/>
    <s v="General Management"/>
    <s v="i5"/>
    <x v="2193"/>
    <x v="1"/>
  </r>
  <r>
    <n v="428887"/>
    <d v="2014-07-07T00:00:00"/>
    <d v="1899-12-30T09:31:50"/>
    <s v="Hired"/>
    <s v="Don’t want to say"/>
    <s v="General Management"/>
    <s v="i5"/>
    <x v="2194"/>
    <x v="0"/>
  </r>
  <r>
    <n v="378816"/>
    <d v="2014-07-17T00:00:00"/>
    <d v="1899-12-30T13:42:41"/>
    <s v="Hired"/>
    <s v="Male"/>
    <s v="Operations Department"/>
    <s v="b9"/>
    <x v="2195"/>
    <x v="0"/>
  </r>
  <r>
    <n v="859719"/>
    <d v="2014-06-04T00:00:00"/>
    <d v="1899-12-30T09:34:58"/>
    <s v="Hired"/>
    <s v="Female"/>
    <s v="Operations Department"/>
    <s v="i7"/>
    <x v="2196"/>
    <x v="0"/>
  </r>
  <r>
    <n v="199439"/>
    <d v="2014-05-01T00:00:00"/>
    <d v="1899-12-30T09:31:49"/>
    <s v="Hired"/>
    <s v="Male"/>
    <s v="Service Department"/>
    <s v="c5"/>
    <x v="2197"/>
    <x v="0"/>
  </r>
  <r>
    <n v="196497"/>
    <d v="2014-08-29T00:00:00"/>
    <d v="1899-12-30T10:48:59"/>
    <s v="Rejected"/>
    <s v="Female"/>
    <s v="Service Department"/>
    <s v="i7"/>
    <x v="2198"/>
    <x v="1"/>
  </r>
  <r>
    <n v="592984"/>
    <d v="2014-08-29T00:00:00"/>
    <d v="1899-12-30T10:51:55"/>
    <s v="Hired"/>
    <s v="Male"/>
    <s v="Service Department"/>
    <s v="i7"/>
    <x v="2199"/>
    <x v="0"/>
  </r>
  <r>
    <n v="383744"/>
    <d v="2014-07-10T00:00:00"/>
    <d v="1899-12-30T13:47:44"/>
    <s v="Rejected"/>
    <s v="Male"/>
    <s v="Operations Department"/>
    <s v="i6"/>
    <x v="2200"/>
    <x v="1"/>
  </r>
  <r>
    <n v="671729"/>
    <d v="2014-07-11T00:00:00"/>
    <d v="1899-12-30T17:56:07"/>
    <s v="Hired"/>
    <s v="Male"/>
    <s v="Operations Department"/>
    <s v="i6"/>
    <x v="2201"/>
    <x v="0"/>
  </r>
  <r>
    <n v="901083"/>
    <d v="2014-06-06T00:00:00"/>
    <d v="1899-12-30T09:32:17"/>
    <s v="Hired"/>
    <s v="Female"/>
    <s v="Service Department"/>
    <s v="c9"/>
    <x v="2202"/>
    <x v="0"/>
  </r>
  <r>
    <n v="691745"/>
    <d v="2014-06-09T00:00:00"/>
    <d v="1899-12-30T14:06:28"/>
    <s v="Rejected"/>
    <s v="Male"/>
    <s v="Service Department"/>
    <s v="i1"/>
    <x v="2203"/>
    <x v="1"/>
  </r>
  <r>
    <n v="849211"/>
    <d v="2014-06-09T00:00:00"/>
    <d v="1899-12-30T14:09:33"/>
    <s v="Hired"/>
    <s v="Female"/>
    <s v="Service Department"/>
    <s v="i1"/>
    <x v="2204"/>
    <x v="0"/>
  </r>
  <r>
    <n v="486945"/>
    <d v="2014-05-02T00:00:00"/>
    <d v="1899-12-30T09:32:12"/>
    <s v="Hired"/>
    <s v="Male"/>
    <s v="Service Department"/>
    <s v="c5"/>
    <x v="2205"/>
    <x v="0"/>
  </r>
  <r>
    <n v="295468"/>
    <d v="2014-05-09T00:00:00"/>
    <d v="1899-12-30T08:01:06"/>
    <s v="Rejected"/>
    <s v="Female"/>
    <s v="Service Department"/>
    <s v="c5"/>
    <x v="2206"/>
    <x v="1"/>
  </r>
  <r>
    <n v="605701"/>
    <d v="2014-05-09T00:00:00"/>
    <d v="1899-12-30T08:03:38"/>
    <s v="Hired"/>
    <s v="Female"/>
    <s v="Service Department"/>
    <s v="c5"/>
    <x v="2207"/>
    <x v="0"/>
  </r>
  <r>
    <n v="274207"/>
    <d v="2014-05-09T00:00:00"/>
    <d v="1899-12-30T08:04:05"/>
    <s v="Hired"/>
    <s v="Female"/>
    <s v="Service Department"/>
    <s v="c5"/>
    <x v="2208"/>
    <x v="0"/>
  </r>
  <r>
    <n v="269765"/>
    <d v="2014-05-09T00:00:00"/>
    <d v="1899-12-30T08:05:01"/>
    <s v="Rejected"/>
    <s v="Female"/>
    <s v="Service Department"/>
    <s v="c5"/>
    <x v="2209"/>
    <x v="1"/>
  </r>
  <r>
    <n v="46366"/>
    <d v="2014-06-30T00:00:00"/>
    <d v="1899-12-30T09:33:35"/>
    <s v="Hired"/>
    <s v="Don’t want to say"/>
    <s v="Operations Department"/>
    <s v="i1"/>
    <x v="2210"/>
    <x v="0"/>
  </r>
  <r>
    <n v="133498"/>
    <d v="2014-06-30T00:00:00"/>
    <d v="1899-12-30T09:32:03"/>
    <s v="Rejected"/>
    <s v="Male"/>
    <s v="Operations Department"/>
    <s v="i5"/>
    <x v="2211"/>
    <x v="1"/>
  </r>
  <r>
    <n v="228080"/>
    <d v="2014-06-30T00:00:00"/>
    <d v="1899-12-30T13:02:36"/>
    <s v="Rejected"/>
    <s v="Male"/>
    <s v="Operations Department"/>
    <s v="i5"/>
    <x v="2212"/>
    <x v="1"/>
  </r>
  <r>
    <n v="447318"/>
    <d v="2014-05-31T00:00:00"/>
    <d v="1899-12-30T08:28:37"/>
    <s v="Hired"/>
    <s v="Male"/>
    <s v="Operations Department"/>
    <s v="c8"/>
    <x v="900"/>
    <x v="0"/>
  </r>
  <r>
    <n v="806805"/>
    <d v="2014-05-31T00:00:00"/>
    <d v="1899-12-30T08:29:15"/>
    <s v="Hired"/>
    <s v="Female"/>
    <s v="Operations Department"/>
    <s v="c8"/>
    <x v="2213"/>
    <x v="0"/>
  </r>
  <r>
    <n v="143505"/>
    <d v="2014-06-09T00:00:00"/>
    <d v="1899-12-30T09:31:24"/>
    <s v="Rejected"/>
    <s v="Male"/>
    <s v="Operations Department"/>
    <s v="c9"/>
    <x v="2214"/>
    <x v="1"/>
  </r>
  <r>
    <n v="95009"/>
    <d v="2014-08-05T00:00:00"/>
    <d v="1899-12-30T08:27:33"/>
    <s v="Hired"/>
    <s v="Female"/>
    <s v="Operations Department"/>
    <s v="c9"/>
    <x v="2215"/>
    <x v="0"/>
  </r>
  <r>
    <n v="265974"/>
    <d v="2014-08-05T00:00:00"/>
    <d v="1899-12-30T08:28:35"/>
    <s v="Rejected"/>
    <s v="Female"/>
    <s v="Operations Department"/>
    <s v="c9"/>
    <x v="1508"/>
    <x v="1"/>
  </r>
  <r>
    <n v="139428"/>
    <d v="2014-08-20T00:00:00"/>
    <d v="1899-12-30T08:35:55"/>
    <s v="Rejected"/>
    <s v="Male"/>
    <s v="Operations Department"/>
    <s v="c9"/>
    <x v="2216"/>
    <x v="1"/>
  </r>
  <r>
    <n v="416679"/>
    <d v="2014-08-20T00:00:00"/>
    <d v="1899-12-30T08:36:22"/>
    <s v="Rejected"/>
    <s v="Male"/>
    <s v="Operations Department"/>
    <s v="c9"/>
    <x v="2217"/>
    <x v="1"/>
  </r>
  <r>
    <n v="385054"/>
    <d v="2014-07-08T00:00:00"/>
    <d v="1899-12-30T09:32:28"/>
    <s v="Hired"/>
    <s v="Female"/>
    <s v="Service Department"/>
    <s v="c5"/>
    <x v="2218"/>
    <x v="0"/>
  </r>
  <r>
    <n v="192872"/>
    <d v="2014-07-08T00:00:00"/>
    <d v="1899-12-30T09:34:24"/>
    <s v="Hired"/>
    <s v="Female"/>
    <s v="Service Department"/>
    <s v="c5"/>
    <x v="2219"/>
    <x v="0"/>
  </r>
  <r>
    <n v="47827"/>
    <d v="2014-07-08T00:00:00"/>
    <d v="1899-12-30T09:35:18"/>
    <s v="Rejected"/>
    <s v="Female"/>
    <s v="Service Department"/>
    <s v="c5"/>
    <x v="2220"/>
    <x v="1"/>
  </r>
  <r>
    <n v="461705"/>
    <d v="2014-07-08T00:00:00"/>
    <d v="1899-12-30T09:36:46"/>
    <s v="Hired"/>
    <s v="Female"/>
    <s v="Service Department"/>
    <s v="c5"/>
    <x v="2221"/>
    <x v="0"/>
  </r>
  <r>
    <n v="677237"/>
    <d v="2014-07-08T00:00:00"/>
    <d v="1899-12-30T09:37:16"/>
    <s v="Rejected"/>
    <s v="Female"/>
    <s v="Service Department"/>
    <s v="c5"/>
    <x v="2222"/>
    <x v="1"/>
  </r>
  <r>
    <n v="672458"/>
    <d v="2014-07-17T00:00:00"/>
    <d v="1899-12-30T09:02:51"/>
    <s v="Hired"/>
    <s v="Male"/>
    <s v="Service Department"/>
    <s v="c5"/>
    <x v="2223"/>
    <x v="0"/>
  </r>
  <r>
    <n v="108388"/>
    <d v="2014-07-17T00:00:00"/>
    <d v="1899-12-30T09:04:21"/>
    <s v="Rejected"/>
    <s v="Female"/>
    <s v="Service Department"/>
    <s v="c5"/>
    <x v="2224"/>
    <x v="1"/>
  </r>
  <r>
    <n v="582029"/>
    <d v="2014-07-17T00:00:00"/>
    <d v="1899-12-30T09:08:14"/>
    <s v="Hired"/>
    <s v="Female"/>
    <s v="Service Department"/>
    <s v="c5"/>
    <x v="2225"/>
    <x v="0"/>
  </r>
  <r>
    <n v="117267"/>
    <d v="2014-07-17T00:00:00"/>
    <d v="1899-12-30T09:04:14"/>
    <s v="Hired"/>
    <s v="Female"/>
    <s v="Service Department"/>
    <s v="c5"/>
    <x v="2226"/>
    <x v="0"/>
  </r>
  <r>
    <n v="331082"/>
    <d v="2014-05-28T00:00:00"/>
    <d v="1899-12-30T14:06:13"/>
    <s v="Hired"/>
    <s v="Male"/>
    <s v="Operations Department"/>
    <s v="c5"/>
    <x v="2227"/>
    <x v="0"/>
  </r>
  <r>
    <n v="737525"/>
    <d v="2014-05-28T00:00:00"/>
    <d v="1899-12-30T14:08:30"/>
    <s v="Hired"/>
    <s v="Male"/>
    <s v="Operations Department"/>
    <s v="c5"/>
    <x v="2228"/>
    <x v="0"/>
  </r>
  <r>
    <n v="240259"/>
    <d v="2014-06-26T00:00:00"/>
    <d v="1899-12-30T17:20:46"/>
    <s v="Rejected"/>
    <s v="Male"/>
    <s v="Operations Department"/>
    <s v="c9"/>
    <x v="2229"/>
    <x v="1"/>
  </r>
  <r>
    <n v="589837"/>
    <d v="2014-07-06T00:00:00"/>
    <d v="1899-12-30T12:57:15"/>
    <s v="Hired"/>
    <s v="Male"/>
    <s v="Operations Department"/>
    <s v="c9"/>
    <x v="2230"/>
    <x v="0"/>
  </r>
  <r>
    <n v="82580"/>
    <d v="2014-07-06T00:00:00"/>
    <d v="1899-12-30T12:59:24"/>
    <s v="Rejected"/>
    <s v="Male"/>
    <s v="Operations Department"/>
    <s v="c9"/>
    <x v="2231"/>
    <x v="1"/>
  </r>
  <r>
    <n v="865029"/>
    <d v="2014-08-11T00:00:00"/>
    <d v="1899-12-30T10:27:23"/>
    <s v="Hired"/>
    <s v="Male"/>
    <s v="Service Department"/>
    <s v="c5"/>
    <x v="2232"/>
    <x v="0"/>
  </r>
  <r>
    <n v="306926"/>
    <d v="2014-08-11T00:00:00"/>
    <d v="1899-12-30T10:28:17"/>
    <s v="Rejected"/>
    <s v="Male"/>
    <s v="Service Department"/>
    <s v="c5"/>
    <x v="2233"/>
    <x v="1"/>
  </r>
  <r>
    <n v="203851"/>
    <d v="2014-06-20T00:00:00"/>
    <d v="1899-12-30T09:35:07"/>
    <s v="Rejected"/>
    <s v="Female"/>
    <s v="Service Department"/>
    <s v="i6"/>
    <x v="2234"/>
    <x v="1"/>
  </r>
  <r>
    <n v="735772"/>
    <d v="2014-06-24T00:00:00"/>
    <d v="1899-12-30T19:44:58"/>
    <s v="Rejected"/>
    <s v="Male"/>
    <s v="Service Department"/>
    <s v="i6"/>
    <x v="2235"/>
    <x v="1"/>
  </r>
  <r>
    <n v="16272"/>
    <d v="2014-06-24T00:00:00"/>
    <d v="1899-12-30T19:45:34"/>
    <s v="Hired"/>
    <s v="Female"/>
    <s v="Service Department"/>
    <s v="i6"/>
    <x v="2236"/>
    <x v="0"/>
  </r>
  <r>
    <n v="241011"/>
    <d v="2014-08-01T00:00:00"/>
    <d v="1899-12-30T09:34:02"/>
    <s v="Hired"/>
    <s v="Male"/>
    <s v="Service Department"/>
    <s v="i6"/>
    <x v="2237"/>
    <x v="0"/>
  </r>
  <r>
    <n v="592725"/>
    <d v="2014-08-06T00:00:00"/>
    <d v="1899-12-30T14:23:29"/>
    <s v="Hired"/>
    <s v="Male"/>
    <s v="Service Department"/>
    <s v="i6"/>
    <x v="2238"/>
    <x v="0"/>
  </r>
  <r>
    <n v="101587"/>
    <d v="2014-08-06T00:00:00"/>
    <d v="1899-12-30T14:25:00"/>
    <s v="Hired"/>
    <s v="Female"/>
    <s v="Service Department"/>
    <s v="i6"/>
    <x v="2239"/>
    <x v="0"/>
  </r>
  <r>
    <n v="224763"/>
    <d v="2014-08-06T00:00:00"/>
    <d v="1899-12-30T14:26:06"/>
    <s v="Rejected"/>
    <s v="Male"/>
    <s v="Service Department"/>
    <s v="i6"/>
    <x v="2240"/>
    <x v="1"/>
  </r>
  <r>
    <n v="134816"/>
    <d v="2014-08-18T00:00:00"/>
    <d v="1899-12-30T14:10:41"/>
    <s v="Rejected"/>
    <s v="Male"/>
    <s v="Service Department"/>
    <s v="i6"/>
    <x v="2241"/>
    <x v="1"/>
  </r>
  <r>
    <n v="377194"/>
    <d v="2014-08-18T00:00:00"/>
    <d v="1899-12-30T14:11:11"/>
    <s v="Hired"/>
    <s v="Female"/>
    <s v="Service Department"/>
    <s v="i6"/>
    <x v="2242"/>
    <x v="0"/>
  </r>
  <r>
    <n v="459107"/>
    <d v="2014-08-16T00:00:00"/>
    <d v="1899-12-30T18:36:10"/>
    <s v="Hired"/>
    <s v="Female"/>
    <s v="Service Department"/>
    <s v="i6"/>
    <x v="2243"/>
    <x v="0"/>
  </r>
  <r>
    <n v="625539"/>
    <d v="2014-08-16T00:00:00"/>
    <d v="1899-12-30T18:36:34"/>
    <s v="Hired"/>
    <s v="Male"/>
    <s v="Service Department"/>
    <s v="i6"/>
    <x v="2244"/>
    <x v="0"/>
  </r>
  <r>
    <n v="887107"/>
    <d v="2014-08-19T00:00:00"/>
    <d v="1899-12-30T18:21:35"/>
    <s v="Rejected"/>
    <s v="Male"/>
    <s v="Service Department"/>
    <s v="i6"/>
    <x v="2245"/>
    <x v="1"/>
  </r>
  <r>
    <n v="676220"/>
    <d v="2014-08-29T00:00:00"/>
    <d v="1899-12-30T14:54:19"/>
    <s v="Rejected"/>
    <s v="Female"/>
    <s v="Service Department"/>
    <s v="i6"/>
    <x v="2246"/>
    <x v="1"/>
  </r>
  <r>
    <n v="370975"/>
    <d v="2014-08-30T00:00:00"/>
    <d v="1899-12-30T19:33:09"/>
    <s v="Hired"/>
    <s v="Male"/>
    <s v="Service Department"/>
    <s v="i6"/>
    <x v="2247"/>
    <x v="0"/>
  </r>
  <r>
    <n v="138713"/>
    <d v="2014-07-11T00:00:00"/>
    <d v="1899-12-30T15:53:34"/>
    <s v="Rejected"/>
    <s v="Male"/>
    <s v="Marketing Department"/>
    <s v="c9"/>
    <x v="2248"/>
    <x v="1"/>
  </r>
  <r>
    <n v="862314"/>
    <d v="2014-07-11T00:00:00"/>
    <d v="1899-12-30T15:53:54"/>
    <s v="Hired"/>
    <s v="Male"/>
    <s v="Marketing Department"/>
    <s v="c9"/>
    <x v="2249"/>
    <x v="0"/>
  </r>
  <r>
    <n v="269039"/>
    <d v="2014-07-17T00:00:00"/>
    <d v="1899-12-30T12:19:05"/>
    <s v="Hired"/>
    <s v="Male"/>
    <s v="Marketing Department"/>
    <s v="c9"/>
    <x v="2250"/>
    <x v="0"/>
  </r>
  <r>
    <n v="852330"/>
    <d v="2014-08-22T00:00:00"/>
    <d v="1899-12-30T09:48:37"/>
    <s v="Hired"/>
    <s v="Male"/>
    <s v="Marketing Department"/>
    <s v="c9"/>
    <x v="2251"/>
    <x v="0"/>
  </r>
  <r>
    <n v="92932"/>
    <d v="2014-08-22T00:00:00"/>
    <d v="1899-12-30T09:49:48"/>
    <s v="Rejected"/>
    <s v="Male"/>
    <s v="Marketing Department"/>
    <s v="c9"/>
    <x v="2252"/>
    <x v="1"/>
  </r>
  <r>
    <n v="288178"/>
    <d v="2014-06-25T00:00:00"/>
    <d v="1899-12-30T16:23:24"/>
    <s v="Hired"/>
    <s v="Female"/>
    <s v="Sales Department"/>
    <s v="i5"/>
    <x v="2253"/>
    <x v="0"/>
  </r>
  <r>
    <n v="702282"/>
    <d v="2014-06-25T00:00:00"/>
    <d v="1899-12-30T16:24:13"/>
    <s v="Rejected"/>
    <s v="Male"/>
    <s v="Sales Department"/>
    <s v="i5"/>
    <x v="2254"/>
    <x v="1"/>
  </r>
  <r>
    <n v="756958"/>
    <d v="2014-08-11T00:00:00"/>
    <d v="1899-12-30T09:11:27"/>
    <s v="Rejected"/>
    <s v="Male"/>
    <s v="Sales Department"/>
    <s v="i5"/>
    <x v="2255"/>
    <x v="1"/>
  </r>
  <r>
    <n v="357577"/>
    <d v="2014-08-11T00:00:00"/>
    <d v="1899-12-30T09:14:48"/>
    <s v="Hired"/>
    <s v="Female"/>
    <s v="Sales Department"/>
    <s v="i5"/>
    <x v="2256"/>
    <x v="0"/>
  </r>
  <r>
    <n v="759016"/>
    <d v="2014-08-22T00:00:00"/>
    <d v="1899-12-30T15:31:30"/>
    <s v="Hired"/>
    <s v="Male"/>
    <s v="Sales Department"/>
    <s v="i5"/>
    <x v="2257"/>
    <x v="0"/>
  </r>
  <r>
    <n v="401885"/>
    <d v="2014-08-27T00:00:00"/>
    <d v="1899-12-30T15:14:20"/>
    <s v="Rejected"/>
    <s v="Female"/>
    <s v="Sales Department"/>
    <s v="i5"/>
    <x v="2258"/>
    <x v="1"/>
  </r>
  <r>
    <n v="681123"/>
    <d v="2014-08-27T00:00:00"/>
    <d v="1899-12-30T18:32:47"/>
    <s v="Hired"/>
    <s v="Female"/>
    <s v="Sales Department"/>
    <s v="i5"/>
    <x v="2259"/>
    <x v="0"/>
  </r>
  <r>
    <n v="944455"/>
    <d v="2014-05-21T00:00:00"/>
    <d v="1899-12-30T18:43:10"/>
    <s v="Hired"/>
    <s v="Female"/>
    <s v="Operations Department"/>
    <s v="c9"/>
    <x v="2260"/>
    <x v="0"/>
  </r>
  <r>
    <n v="977885"/>
    <d v="2014-08-05T00:00:00"/>
    <d v="1899-12-30T09:34:18"/>
    <s v="Rejected"/>
    <s v="Male"/>
    <s v="Production Department"/>
    <s v="c9"/>
    <x v="2261"/>
    <x v="1"/>
  </r>
  <r>
    <n v="353496"/>
    <d v="2014-05-06T00:00:00"/>
    <d v="1899-12-30T13:18:20"/>
    <s v="Hired"/>
    <s v="Don’t want to say"/>
    <s v="Operations Department"/>
    <s v="i5"/>
    <x v="2262"/>
    <x v="0"/>
  </r>
  <r>
    <n v="982553"/>
    <d v="2014-06-03T00:00:00"/>
    <d v="1899-12-30T09:35:10"/>
    <s v="Hired"/>
    <s v="Male"/>
    <s v="Operations Department"/>
    <s v="c9"/>
    <x v="2263"/>
    <x v="0"/>
  </r>
  <r>
    <n v="934540"/>
    <d v="2014-08-19T00:00:00"/>
    <d v="1899-12-30T09:31:36"/>
    <s v="Hired"/>
    <s v="Male"/>
    <s v="Human Resource Department"/>
    <s v="i7"/>
    <x v="2258"/>
    <x v="0"/>
  </r>
  <r>
    <n v="964901"/>
    <d v="2014-08-19T00:00:00"/>
    <d v="1899-12-30T09:35:18"/>
    <s v="Hired"/>
    <s v="Male"/>
    <s v="Human Resource Department"/>
    <s v="i7"/>
    <x v="2264"/>
    <x v="0"/>
  </r>
  <r>
    <n v="362996"/>
    <d v="2014-08-19T00:00:00"/>
    <d v="1899-12-30T09:36:44"/>
    <s v="Hired"/>
    <s v="Male"/>
    <s v="Human Resource Department"/>
    <s v="i7"/>
    <x v="2265"/>
    <x v="0"/>
  </r>
  <r>
    <n v="652692"/>
    <d v="2014-07-18T00:00:00"/>
    <d v="1899-12-30T15:39:07"/>
    <s v="Hired"/>
    <s v="Don’t want to say"/>
    <s v="Service Department"/>
    <s v="i7"/>
    <x v="2266"/>
    <x v="0"/>
  </r>
  <r>
    <n v="23706"/>
    <d v="2014-07-18T00:00:00"/>
    <d v="1899-12-30T15:40:16"/>
    <s v="Hired"/>
    <s v="Don’t want to say"/>
    <s v="Service Department"/>
    <s v="i7"/>
    <x v="2267"/>
    <x v="0"/>
  </r>
  <r>
    <n v="695963"/>
    <d v="2014-07-23T00:00:00"/>
    <d v="1899-12-30T09:18:44"/>
    <s v="Hired"/>
    <s v="Don’t want to say"/>
    <s v="Service Department"/>
    <s v="i7"/>
    <x v="2268"/>
    <x v="0"/>
  </r>
  <r>
    <n v="868878"/>
    <d v="2014-05-20T00:00:00"/>
    <d v="1899-12-30T10:53:25"/>
    <s v="Hired"/>
    <s v="Female"/>
    <s v="Finance Department"/>
    <s v="c5"/>
    <x v="2269"/>
    <x v="0"/>
  </r>
  <r>
    <n v="666894"/>
    <d v="2014-06-13T00:00:00"/>
    <d v="1899-12-30T09:32:13"/>
    <s v="Rejected"/>
    <s v="Male"/>
    <s v="Operations Department"/>
    <s v="c9"/>
    <x v="2270"/>
    <x v="1"/>
  </r>
  <r>
    <n v="121437"/>
    <d v="2014-06-13T00:00:00"/>
    <d v="1899-12-30T09:33:11"/>
    <s v="Hired"/>
    <s v="Female"/>
    <s v="Operations Department"/>
    <s v="c9"/>
    <x v="2271"/>
    <x v="0"/>
  </r>
  <r>
    <n v="757116"/>
    <d v="2014-06-17T00:00:00"/>
    <d v="1899-12-30T14:45:37"/>
    <s v="Rejected"/>
    <s v="Male"/>
    <s v="Operations Department"/>
    <s v="c9"/>
    <x v="2272"/>
    <x v="1"/>
  </r>
  <r>
    <n v="503722"/>
    <d v="2014-06-17T00:00:00"/>
    <d v="1899-12-30T14:47:56"/>
    <s v="Rejected"/>
    <s v="Male"/>
    <s v="Operations Department"/>
    <s v="c9"/>
    <x v="2273"/>
    <x v="1"/>
  </r>
  <r>
    <n v="643987"/>
    <d v="2014-06-19T00:00:00"/>
    <d v="1899-12-30T15:17:31"/>
    <s v="Hired"/>
    <s v="Male"/>
    <s v="Operations Department"/>
    <s v="i5"/>
    <x v="2274"/>
    <x v="0"/>
  </r>
  <r>
    <n v="285550"/>
    <d v="2014-06-23T00:00:00"/>
    <d v="1899-12-30T18:09:21"/>
    <s v="Hired"/>
    <s v="Male"/>
    <s v="Operations Department"/>
    <s v="i5"/>
    <x v="2275"/>
    <x v="0"/>
  </r>
  <r>
    <n v="361677"/>
    <d v="2014-06-23T00:00:00"/>
    <d v="1899-12-30T18:09:51"/>
    <s v="Rejected"/>
    <s v="Male"/>
    <s v="Operations Department"/>
    <s v="i5"/>
    <x v="2276"/>
    <x v="1"/>
  </r>
  <r>
    <n v="891497"/>
    <d v="2014-06-23T00:00:00"/>
    <d v="1899-12-30T18:12:01"/>
    <s v="Hired"/>
    <s v="Male"/>
    <s v="Operations Department"/>
    <s v="i5"/>
    <x v="2277"/>
    <x v="0"/>
  </r>
  <r>
    <n v="535536"/>
    <d v="2014-07-01T00:00:00"/>
    <d v="1899-12-30T10:26:49"/>
    <s v="Hired"/>
    <s v="Male"/>
    <s v="Operations Department"/>
    <s v="c5"/>
    <x v="2278"/>
    <x v="0"/>
  </r>
  <r>
    <n v="445396"/>
    <d v="2014-07-15T00:00:00"/>
    <d v="1899-12-30T18:13:48"/>
    <s v="Rejected"/>
    <s v="Male"/>
    <s v="Operations Department"/>
    <s v="c9"/>
    <x v="2279"/>
    <x v="1"/>
  </r>
  <r>
    <n v="818471"/>
    <d v="2014-08-04T00:00:00"/>
    <d v="1899-12-30T09:32:46"/>
    <s v="Rejected"/>
    <s v="Don’t want to say"/>
    <s v="Sales Department"/>
    <s v="c5"/>
    <x v="2280"/>
    <x v="1"/>
  </r>
  <r>
    <n v="333889"/>
    <d v="2014-08-13T00:00:00"/>
    <d v="1899-12-30T10:48:54"/>
    <s v="Hired"/>
    <s v="Male"/>
    <s v="Sales Department"/>
    <s v="c5"/>
    <x v="2281"/>
    <x v="0"/>
  </r>
  <r>
    <n v="455144"/>
    <d v="2014-07-29T00:00:00"/>
    <d v="1899-12-30T09:31:23"/>
    <s v="Rejected"/>
    <s v="Male"/>
    <s v="Operations Department"/>
    <s v="c9"/>
    <x v="2282"/>
    <x v="1"/>
  </r>
  <r>
    <n v="796754"/>
    <d v="2014-06-18T00:00:00"/>
    <d v="1899-12-30T05:03:58"/>
    <s v="Rejected"/>
    <s v="Male"/>
    <s v="Service Department"/>
    <s v="i7"/>
    <x v="2283"/>
    <x v="1"/>
  </r>
  <r>
    <n v="489817"/>
    <d v="2014-05-28T00:00:00"/>
    <d v="1899-12-30T15:00:48"/>
    <s v="Hired"/>
    <s v="Male"/>
    <s v="Operations Department"/>
    <s v="c8"/>
    <x v="2284"/>
    <x v="0"/>
  </r>
  <r>
    <n v="783940"/>
    <d v="2014-08-13T00:00:00"/>
    <d v="1899-12-30T15:10:32"/>
    <s v="Hired"/>
    <s v="Male"/>
    <s v="Sales Department"/>
    <s v="c9"/>
    <x v="2285"/>
    <x v="0"/>
  </r>
  <r>
    <n v="999202"/>
    <d v="2014-08-14T00:00:00"/>
    <d v="1899-12-30T11:07:21"/>
    <s v="Hired"/>
    <s v="Male"/>
    <s v="Sales Department"/>
    <s v="c9"/>
    <x v="2286"/>
    <x v="0"/>
  </r>
  <r>
    <n v="289694"/>
    <d v="2014-08-19T00:00:00"/>
    <d v="1899-12-30T13:36:54"/>
    <s v="Rejected"/>
    <s v="Female"/>
    <s v="Sales Department"/>
    <s v="c9"/>
    <x v="2287"/>
    <x v="1"/>
  </r>
  <r>
    <n v="947238"/>
    <d v="2014-06-25T00:00:00"/>
    <d v="1899-12-30T09:16:19"/>
    <s v="Hired"/>
    <s v="Female"/>
    <s v="Operations Department"/>
    <s v="c9"/>
    <x v="2288"/>
    <x v="0"/>
  </r>
  <r>
    <n v="619881"/>
    <d v="2014-05-06T00:00:00"/>
    <d v="1899-12-30T09:36:02"/>
    <s v="Hired"/>
    <s v="Male"/>
    <s v="Operations Department"/>
    <s v="c9"/>
    <x v="2289"/>
    <x v="0"/>
  </r>
  <r>
    <n v="323856"/>
    <d v="2014-05-15T00:00:00"/>
    <d v="1899-12-30T01:52:31"/>
    <s v="Rejected"/>
    <s v="Female"/>
    <s v="Operations Department"/>
    <s v="c9"/>
    <x v="2290"/>
    <x v="1"/>
  </r>
  <r>
    <n v="774673"/>
    <d v="2014-05-15T00:00:00"/>
    <d v="1899-12-30T01:54:05"/>
    <s v="Rejected"/>
    <s v="Male"/>
    <s v="Operations Department"/>
    <s v="c9"/>
    <x v="2291"/>
    <x v="1"/>
  </r>
  <r>
    <n v="809652"/>
    <d v="2014-05-15T00:00:00"/>
    <d v="1899-12-30T01:54:33"/>
    <s v="Rejected"/>
    <s v="Male"/>
    <s v="Operations Department"/>
    <s v="c9"/>
    <x v="2292"/>
    <x v="1"/>
  </r>
  <r>
    <n v="395762"/>
    <d v="2014-05-27T00:00:00"/>
    <d v="1899-12-30T10:02:39"/>
    <s v="Rejected"/>
    <s v="Female"/>
    <s v="Operations Department"/>
    <s v="c9"/>
    <x v="2293"/>
    <x v="1"/>
  </r>
  <r>
    <n v="317066"/>
    <d v="2014-05-27T00:00:00"/>
    <d v="1899-12-30T10:03:18"/>
    <s v="Rejected"/>
    <s v="Female"/>
    <s v="Operations Department"/>
    <s v="c9"/>
    <x v="2294"/>
    <x v="1"/>
  </r>
  <r>
    <n v="129673"/>
    <d v="2014-08-07T00:00:00"/>
    <d v="1899-12-30T19:12:24"/>
    <s v="Rejected"/>
    <s v="Don’t want to say"/>
    <s v="Operations Department"/>
    <s v="c9"/>
    <x v="2295"/>
    <x v="1"/>
  </r>
  <r>
    <n v="137124"/>
    <d v="2014-08-16T00:00:00"/>
    <d v="1899-12-30T07:10:12"/>
    <s v="Hired"/>
    <s v="Male"/>
    <s v="Operations Department"/>
    <s v="c9"/>
    <x v="2296"/>
    <x v="0"/>
  </r>
  <r>
    <n v="350905"/>
    <d v="2014-05-03T00:00:00"/>
    <d v="1899-12-30T11:49:54"/>
    <s v="Hired"/>
    <s v="Female"/>
    <s v="Service Department"/>
    <s v="c9"/>
    <x v="2297"/>
    <x v="0"/>
  </r>
  <r>
    <n v="21036"/>
    <d v="2014-05-03T00:00:00"/>
    <d v="1899-12-30T11:54:17"/>
    <s v="Rejected"/>
    <s v="Male"/>
    <s v="Service Department"/>
    <s v="c9"/>
    <x v="2298"/>
    <x v="1"/>
  </r>
  <r>
    <n v="105267"/>
    <d v="2014-05-07T00:00:00"/>
    <d v="1899-12-30T18:15:02"/>
    <s v="Rejected"/>
    <s v="Female"/>
    <s v="Service Department"/>
    <s v="c9"/>
    <x v="2299"/>
    <x v="1"/>
  </r>
  <r>
    <n v="164688"/>
    <d v="2014-05-23T00:00:00"/>
    <d v="1899-12-30T16:10:48"/>
    <s v="Hired"/>
    <s v="Female"/>
    <s v="Service Department"/>
    <s v="c9"/>
    <x v="2300"/>
    <x v="0"/>
  </r>
  <r>
    <n v="811237"/>
    <d v="2014-05-23T00:00:00"/>
    <d v="1899-12-30T16:11:14"/>
    <s v="Rejected"/>
    <s v="Male"/>
    <s v="Service Department"/>
    <s v="c9"/>
    <x v="153"/>
    <x v="1"/>
  </r>
  <r>
    <n v="442247"/>
    <d v="2014-05-23T00:00:00"/>
    <d v="1899-12-30T16:12:15"/>
    <s v="Rejected"/>
    <s v="Male"/>
    <s v="Service Department"/>
    <s v="c9"/>
    <x v="2301"/>
    <x v="1"/>
  </r>
  <r>
    <n v="667353"/>
    <d v="2014-05-31T00:00:00"/>
    <d v="1899-12-30T04:37:17"/>
    <s v="Rejected"/>
    <s v="Male"/>
    <s v="Service Department"/>
    <s v="c9"/>
    <x v="2302"/>
    <x v="1"/>
  </r>
  <r>
    <n v="24614"/>
    <d v="2014-05-31T00:00:00"/>
    <d v="1899-12-30T04:38:37"/>
    <s v="Rejected"/>
    <s v="Female"/>
    <s v="Service Department"/>
    <s v="c9"/>
    <x v="2303"/>
    <x v="1"/>
  </r>
  <r>
    <n v="139291"/>
    <d v="2014-07-24T00:00:00"/>
    <d v="1899-12-30T09:33:28"/>
    <s v="Hired"/>
    <s v="Female"/>
    <s v="Operations Department"/>
    <s v="c9"/>
    <x v="2304"/>
    <x v="0"/>
  </r>
  <r>
    <n v="595340"/>
    <d v="2014-07-30T00:00:00"/>
    <d v="1899-12-30T13:22:08"/>
    <s v="Rejected"/>
    <s v="Male"/>
    <s v="Operations Department"/>
    <s v="c9"/>
    <x v="2305"/>
    <x v="1"/>
  </r>
  <r>
    <n v="644783"/>
    <d v="2014-07-31T00:00:00"/>
    <d v="1899-12-30T06:53:16"/>
    <s v="Hired"/>
    <s v="Don’t want to say"/>
    <s v="Operations Department"/>
    <s v="c9"/>
    <x v="2306"/>
    <x v="0"/>
  </r>
  <r>
    <n v="766484"/>
    <d v="2014-06-26T00:00:00"/>
    <d v="1899-12-30T09:32:34"/>
    <s v="Hired"/>
    <s v="Male"/>
    <s v="Operations Department"/>
    <s v="i1"/>
    <x v="2307"/>
    <x v="0"/>
  </r>
  <r>
    <n v="408355"/>
    <d v="2014-07-31T00:00:00"/>
    <d v="1899-12-30T09:32:43"/>
    <s v="Rejected"/>
    <s v="Male"/>
    <s v="Purchase Department"/>
    <s v="i7"/>
    <x v="2308"/>
    <x v="1"/>
  </r>
  <r>
    <n v="993836"/>
    <d v="2014-08-04T00:00:00"/>
    <d v="1899-12-30T14:44:02"/>
    <s v="Hired"/>
    <s v="Female"/>
    <s v="Purchase Department"/>
    <s v="i7"/>
    <x v="2309"/>
    <x v="0"/>
  </r>
  <r>
    <n v="643736"/>
    <d v="2014-08-19T00:00:00"/>
    <d v="1899-12-30T10:25:45"/>
    <s v="Hired"/>
    <s v="Female"/>
    <s v="Purchase Department"/>
    <s v="i7"/>
    <x v="2310"/>
    <x v="0"/>
  </r>
  <r>
    <n v="290098"/>
    <d v="2014-05-15T00:00:00"/>
    <d v="1899-12-30T12:44:55"/>
    <s v="Rejected"/>
    <s v="Male"/>
    <s v="Operations Department"/>
    <s v="c9"/>
    <x v="2311"/>
    <x v="1"/>
  </r>
  <r>
    <n v="720499"/>
    <d v="2014-06-06T00:00:00"/>
    <d v="1899-12-30T09:32:00"/>
    <s v="Hired"/>
    <s v="Male"/>
    <s v="Operations Department"/>
    <s v="c9"/>
    <x v="2312"/>
    <x v="0"/>
  </r>
  <r>
    <n v="822612"/>
    <d v="2014-05-27T00:00:00"/>
    <d v="1899-12-30T20:10:14"/>
    <s v="Rejected"/>
    <s v="Male"/>
    <s v="Service Department"/>
    <s v="b9"/>
    <x v="2313"/>
    <x v="1"/>
  </r>
  <r>
    <n v="179945"/>
    <d v="2014-06-06T00:00:00"/>
    <d v="1899-12-30T04:40:51"/>
    <s v="Hired"/>
    <s v="Male"/>
    <s v="Operations Department"/>
    <s v="c9"/>
    <x v="2314"/>
    <x v="0"/>
  </r>
  <r>
    <n v="386275"/>
    <d v="2014-06-02T00:00:00"/>
    <d v="1899-12-30T09:31:20"/>
    <s v="Rejected"/>
    <s v="Male"/>
    <s v="Operations Department"/>
    <s v="c9"/>
    <x v="2315"/>
    <x v="1"/>
  </r>
  <r>
    <n v="645477"/>
    <d v="2014-06-02T00:00:00"/>
    <d v="1899-12-30T09:31:42"/>
    <s v="Hired"/>
    <s v="Female"/>
    <s v="Operations Department"/>
    <s v="c9"/>
    <x v="2316"/>
    <x v="0"/>
  </r>
  <r>
    <n v="391286"/>
    <d v="2014-06-02T00:00:00"/>
    <d v="1899-12-30T09:34:04"/>
    <s v="Rejected"/>
    <s v="Female"/>
    <s v="Operations Department"/>
    <s v="c9"/>
    <x v="2317"/>
    <x v="1"/>
  </r>
  <r>
    <n v="290710"/>
    <d v="2014-05-06T00:00:00"/>
    <d v="1899-12-30T17:34:16"/>
    <s v="Hired"/>
    <s v="Female"/>
    <s v="Finance Department"/>
    <s v="c9"/>
    <x v="2318"/>
    <x v="0"/>
  </r>
  <r>
    <n v="87466"/>
    <d v="2014-05-21T00:00:00"/>
    <d v="1899-12-30T04:48:05"/>
    <s v="Hired"/>
    <s v="Female"/>
    <s v="Finance Department"/>
    <s v="c9"/>
    <x v="2319"/>
    <x v="0"/>
  </r>
  <r>
    <n v="895918"/>
    <d v="2014-06-04T00:00:00"/>
    <d v="1899-12-30T09:26:36"/>
    <s v="Rejected"/>
    <s v="Female"/>
    <s v="Finance Department"/>
    <s v="c9"/>
    <x v="2320"/>
    <x v="1"/>
  </r>
  <r>
    <n v="948299"/>
    <d v="2014-06-04T00:00:00"/>
    <d v="1899-12-30T09:28:54"/>
    <s v="Hired"/>
    <s v="Female"/>
    <s v="Finance Department"/>
    <s v="c9"/>
    <x v="2321"/>
    <x v="0"/>
  </r>
  <r>
    <n v="614421"/>
    <d v="2014-07-14T00:00:00"/>
    <d v="1899-12-30T16:37:51"/>
    <s v="Rejected"/>
    <s v="Female"/>
    <s v="Finance Department"/>
    <s v="c9"/>
    <x v="2322"/>
    <x v="1"/>
  </r>
  <r>
    <n v="349272"/>
    <d v="2014-08-25T00:00:00"/>
    <d v="1899-12-30T09:31:47"/>
    <s v="Rejected"/>
    <s v="Female"/>
    <s v="Finance Department"/>
    <s v="c9"/>
    <x v="2323"/>
    <x v="1"/>
  </r>
  <r>
    <n v="84426"/>
    <d v="2014-05-13T00:00:00"/>
    <d v="1899-12-30T09:31:25"/>
    <s v="Rejected"/>
    <s v="Male"/>
    <s v="Service Department"/>
    <s v="c9"/>
    <x v="2324"/>
    <x v="1"/>
  </r>
  <r>
    <n v="438400"/>
    <d v="2014-05-13T00:00:00"/>
    <d v="1899-12-30T09:32:44"/>
    <s v="Hired"/>
    <s v="Male"/>
    <s v="Service Department"/>
    <s v="c9"/>
    <x v="2325"/>
    <x v="0"/>
  </r>
  <r>
    <n v="697072"/>
    <d v="2014-05-05T00:00:00"/>
    <d v="1899-12-30T03:02:50"/>
    <s v="Rejected"/>
    <s v="Male"/>
    <s v="Operations Department"/>
    <s v="c5"/>
    <x v="2326"/>
    <x v="1"/>
  </r>
  <r>
    <n v="893669"/>
    <d v="2014-05-09T00:00:00"/>
    <d v="1899-12-30T09:38:45"/>
    <s v="Rejected"/>
    <s v="Male"/>
    <s v="Operations Department"/>
    <s v="c5"/>
    <x v="2327"/>
    <x v="1"/>
  </r>
  <r>
    <n v="176027"/>
    <d v="2014-07-01T00:00:00"/>
    <d v="1899-12-30T09:32:37"/>
    <s v="Hired"/>
    <s v="Female"/>
    <s v="Operations Department"/>
    <s v="c5"/>
    <x v="2328"/>
    <x v="0"/>
  </r>
  <r>
    <n v="545835"/>
    <d v="2014-07-01T00:00:00"/>
    <d v="1899-12-30T09:33:06"/>
    <s v="Rejected"/>
    <s v="Female"/>
    <s v="Operations Department"/>
    <s v="c5"/>
    <x v="2329"/>
    <x v="1"/>
  </r>
  <r>
    <n v="340639"/>
    <d v="2014-07-01T00:00:00"/>
    <d v="1899-12-30T09:33:33"/>
    <s v="Hired"/>
    <s v="Male"/>
    <s v="Operations Department"/>
    <s v="c5"/>
    <x v="2330"/>
    <x v="0"/>
  </r>
  <r>
    <n v="441809"/>
    <d v="2014-07-01T00:00:00"/>
    <d v="1899-12-30T19:45:30"/>
    <s v="Rejected"/>
    <s v="Don’t want to say"/>
    <s v="Operations Department"/>
    <s v="c5"/>
    <x v="2331"/>
    <x v="1"/>
  </r>
  <r>
    <n v="696847"/>
    <d v="2014-07-04T00:00:00"/>
    <d v="1899-12-30T09:24:45"/>
    <s v="Hired"/>
    <s v="Male"/>
    <s v="Operations Department"/>
    <s v="c5"/>
    <x v="2332"/>
    <x v="0"/>
  </r>
  <r>
    <n v="996425"/>
    <d v="2014-07-16T00:00:00"/>
    <d v="1899-12-30T17:58:58"/>
    <s v="Hired"/>
    <s v="Female"/>
    <s v="Operations Department"/>
    <s v="c5"/>
    <x v="2333"/>
    <x v="0"/>
  </r>
  <r>
    <n v="333509"/>
    <d v="2014-07-16T00:00:00"/>
    <d v="1899-12-30T17:59:35"/>
    <s v="Hired"/>
    <s v="Male"/>
    <s v="Operations Department"/>
    <s v="c5"/>
    <x v="2334"/>
    <x v="0"/>
  </r>
  <r>
    <n v="808137"/>
    <d v="2014-07-01T00:00:00"/>
    <d v="1899-12-30T09:32:40"/>
    <s v="Rejected"/>
    <s v="Male"/>
    <s v="Operations Department"/>
    <s v="c9"/>
    <x v="2335"/>
    <x v="1"/>
  </r>
  <r>
    <n v="111606"/>
    <d v="2014-07-24T00:00:00"/>
    <d v="1899-12-30T08:29:44"/>
    <s v="Hired"/>
    <s v="Male"/>
    <s v="Operations Department"/>
    <s v="c9"/>
    <x v="2336"/>
    <x v="0"/>
  </r>
  <r>
    <n v="780397"/>
    <d v="2014-07-26T00:00:00"/>
    <d v="1899-12-30T19:29:59"/>
    <s v="Hired"/>
    <s v="Male"/>
    <s v="Operations Department"/>
    <s v="c9"/>
    <x v="2337"/>
    <x v="0"/>
  </r>
  <r>
    <n v="832505"/>
    <d v="2014-07-26T00:00:00"/>
    <d v="1899-12-30T19:32:23"/>
    <s v="Rejected"/>
    <s v="Male"/>
    <s v="Operations Department"/>
    <s v="c9"/>
    <x v="2338"/>
    <x v="1"/>
  </r>
  <r>
    <n v="965843"/>
    <d v="2014-05-14T00:00:00"/>
    <d v="1899-12-30T09:31:24"/>
    <s v="Rejected"/>
    <s v="Male"/>
    <s v="Operations Department"/>
    <s v="i6"/>
    <x v="2339"/>
    <x v="1"/>
  </r>
  <r>
    <n v="274945"/>
    <d v="2014-06-25T00:00:00"/>
    <d v="1899-12-30T09:31:17"/>
    <s v="Rejected"/>
    <s v="Male"/>
    <s v="Operations Department"/>
    <s v="i6"/>
    <x v="2340"/>
    <x v="1"/>
  </r>
  <r>
    <n v="480593"/>
    <d v="2014-06-25T00:00:00"/>
    <d v="1899-12-30T09:33:57"/>
    <s v="Hired"/>
    <s v="Female"/>
    <s v="Operations Department"/>
    <s v="i6"/>
    <x v="2341"/>
    <x v="0"/>
  </r>
  <r>
    <n v="274979"/>
    <d v="2014-06-25T00:00:00"/>
    <d v="1899-12-30T09:34:35"/>
    <s v="Rejected"/>
    <s v="Female"/>
    <s v="Operations Department"/>
    <s v="i6"/>
    <x v="2342"/>
    <x v="1"/>
  </r>
  <r>
    <n v="683978"/>
    <d v="2014-06-25T00:00:00"/>
    <d v="1899-12-30T09:32:17"/>
    <s v="Hired"/>
    <s v="Female"/>
    <s v="Operations Department"/>
    <s v="i6"/>
    <x v="2343"/>
    <x v="0"/>
  </r>
  <r>
    <n v="171095"/>
    <d v="2014-07-02T00:00:00"/>
    <d v="1899-12-30T17:20:53"/>
    <s v="Hired"/>
    <s v="Male"/>
    <s v="Sales Department"/>
    <s v="c9"/>
    <x v="2344"/>
    <x v="0"/>
  </r>
  <r>
    <n v="120017"/>
    <d v="2014-07-03T00:00:00"/>
    <d v="1899-12-30T21:49:12"/>
    <s v="Hired"/>
    <s v="Male"/>
    <s v="Sales Department"/>
    <s v="c9"/>
    <x v="2345"/>
    <x v="0"/>
  </r>
  <r>
    <n v="110069"/>
    <d v="2014-07-09T00:00:00"/>
    <d v="1899-12-30T13:50:16"/>
    <s v="Hired"/>
    <s v="Male"/>
    <s v="Sales Department"/>
    <s v="c9"/>
    <x v="2346"/>
    <x v="0"/>
  </r>
  <r>
    <n v="822904"/>
    <d v="2014-07-09T00:00:00"/>
    <d v="1899-12-30T13:51:21"/>
    <s v="Rejected"/>
    <s v="Male"/>
    <s v="Sales Department"/>
    <s v="c9"/>
    <x v="2347"/>
    <x v="1"/>
  </r>
  <r>
    <n v="526028"/>
    <d v="2014-07-09T00:00:00"/>
    <d v="1899-12-30T13:51:42"/>
    <s v="Hired"/>
    <s v="Female"/>
    <s v="Sales Department"/>
    <s v="c9"/>
    <x v="2348"/>
    <x v="0"/>
  </r>
  <r>
    <n v="636171"/>
    <d v="2014-07-18T00:00:00"/>
    <d v="1899-12-30T12:23:56"/>
    <s v="Hired"/>
    <s v="Female"/>
    <s v="Sales Department"/>
    <s v="c9"/>
    <x v="2349"/>
    <x v="0"/>
  </r>
  <r>
    <n v="457939"/>
    <d v="2014-06-27T00:00:00"/>
    <d v="1899-12-30T17:29:05"/>
    <s v="Hired"/>
    <s v="Male"/>
    <s v="Sales Department"/>
    <s v="c9"/>
    <x v="1709"/>
    <x v="0"/>
  </r>
  <r>
    <n v="625087"/>
    <d v="2014-08-28T00:00:00"/>
    <d v="1899-12-30T09:31:27"/>
    <s v="Rejected"/>
    <s v="Male"/>
    <s v="Sales Department"/>
    <s v="c9"/>
    <x v="2350"/>
    <x v="1"/>
  </r>
  <r>
    <n v="556795"/>
    <d v="2014-08-28T00:00:00"/>
    <d v="1899-12-30T09:40:28"/>
    <s v="Rejected"/>
    <s v="Female"/>
    <s v="Sales Department"/>
    <s v="c9"/>
    <x v="2351"/>
    <x v="1"/>
  </r>
  <r>
    <n v="66708"/>
    <d v="2014-08-28T00:00:00"/>
    <d v="1899-12-30T13:43:00"/>
    <s v="Hired"/>
    <s v="Male"/>
    <s v="Sales Department"/>
    <s v="c9"/>
    <x v="2352"/>
    <x v="0"/>
  </r>
  <r>
    <n v="856409"/>
    <d v="2014-08-29T00:00:00"/>
    <d v="1899-12-30T14:53:06"/>
    <s v="Hired"/>
    <s v="Female"/>
    <s v="Sales Department"/>
    <s v="c9"/>
    <x v="2353"/>
    <x v="0"/>
  </r>
  <r>
    <n v="840429"/>
    <d v="2014-08-29T00:00:00"/>
    <d v="1899-12-30T14:56:24"/>
    <s v="Hired"/>
    <s v="Male"/>
    <s v="Sales Department"/>
    <s v="c9"/>
    <x v="2354"/>
    <x v="0"/>
  </r>
  <r>
    <n v="189578"/>
    <d v="2014-05-16T00:00:00"/>
    <d v="1899-12-30T09:32:03"/>
    <s v="Rejected"/>
    <s v="Female"/>
    <s v="Service Department"/>
    <s v="i7"/>
    <x v="2355"/>
    <x v="1"/>
  </r>
  <r>
    <n v="750767"/>
    <d v="2014-07-28T00:00:00"/>
    <d v="1899-12-30T19:13:13"/>
    <s v="Hired"/>
    <s v="Female"/>
    <s v="Operations Department"/>
    <s v="i7"/>
    <x v="2356"/>
    <x v="0"/>
  </r>
  <r>
    <n v="779678"/>
    <d v="2014-07-28T00:00:00"/>
    <d v="1899-12-30T19:13:04"/>
    <s v="Hired"/>
    <s v="Don’t want to say"/>
    <s v="Operations Department"/>
    <s v="i7"/>
    <x v="2357"/>
    <x v="0"/>
  </r>
  <r>
    <n v="371137"/>
    <d v="2014-07-28T00:00:00"/>
    <d v="1899-12-30T19:14:27"/>
    <s v="Hired"/>
    <s v="Don’t want to say"/>
    <s v="Operations Department"/>
    <s v="i7"/>
    <x v="850"/>
    <x v="0"/>
  </r>
  <r>
    <n v="764371"/>
    <d v="2014-06-22T00:00:00"/>
    <d v="1899-12-30T10:15:26"/>
    <s v="Hired"/>
    <s v="Female"/>
    <s v="Service Department"/>
    <s v="c8"/>
    <x v="2358"/>
    <x v="0"/>
  </r>
  <r>
    <n v="87101"/>
    <d v="2014-06-22T00:00:00"/>
    <d v="1899-12-30T10:13:45"/>
    <s v="Rejected"/>
    <s v="Female"/>
    <s v="Service Department"/>
    <s v="c8"/>
    <x v="2359"/>
    <x v="1"/>
  </r>
  <r>
    <n v="692210"/>
    <d v="2014-06-22T00:00:00"/>
    <d v="1899-12-30T10:14:10"/>
    <s v="Rejected"/>
    <s v="Female"/>
    <s v="Service Department"/>
    <s v="c8"/>
    <x v="2360"/>
    <x v="1"/>
  </r>
  <r>
    <n v="840296"/>
    <d v="2014-06-11T00:00:00"/>
    <d v="1899-12-30T07:53:24"/>
    <s v="Hired"/>
    <s v="Male"/>
    <s v="Service Department"/>
    <s v="c9"/>
    <x v="2361"/>
    <x v="0"/>
  </r>
  <r>
    <n v="537105"/>
    <d v="2014-05-15T00:00:00"/>
    <d v="1899-12-30T17:34:36"/>
    <s v="Hired"/>
    <s v="Male"/>
    <s v="Marketing Department"/>
    <s v="b9"/>
    <x v="2362"/>
    <x v="0"/>
  </r>
  <r>
    <n v="874563"/>
    <d v="2014-05-26T00:00:00"/>
    <d v="1899-12-30T08:10:32"/>
    <s v="Rejected"/>
    <s v="Male"/>
    <s v="Marketing Department"/>
    <s v="b9"/>
    <x v="2363"/>
    <x v="1"/>
  </r>
  <r>
    <n v="487292"/>
    <d v="2014-05-26T00:00:00"/>
    <d v="1899-12-30T08:13:55"/>
    <s v="Hired"/>
    <s v="Female"/>
    <s v="Marketing Department"/>
    <s v="b9"/>
    <x v="2364"/>
    <x v="0"/>
  </r>
  <r>
    <n v="473364"/>
    <d v="2014-06-14T00:00:00"/>
    <d v="1899-12-30T17:46:34"/>
    <s v="Hired"/>
    <s v="Male"/>
    <s v="Marketing Department"/>
    <s v="i5"/>
    <x v="2365"/>
    <x v="0"/>
  </r>
  <r>
    <n v="171942"/>
    <d v="2014-06-17T00:00:00"/>
    <d v="1899-12-30T10:58:20"/>
    <s v="Hired"/>
    <s v="Male"/>
    <s v="Marketing Department"/>
    <s v="i5"/>
    <x v="2366"/>
    <x v="0"/>
  </r>
  <r>
    <n v="273267"/>
    <d v="2014-06-17T00:00:00"/>
    <d v="1899-12-30T10:58:41"/>
    <s v="Rejected"/>
    <s v="Male"/>
    <s v="Marketing Department"/>
    <s v="i5"/>
    <x v="2367"/>
    <x v="1"/>
  </r>
  <r>
    <n v="826650"/>
    <d v="2014-07-15T00:00:00"/>
    <d v="1899-12-30T14:14:05"/>
    <s v="Rejected"/>
    <s v="Female"/>
    <s v="Marketing Department"/>
    <s v="i5"/>
    <x v="2368"/>
    <x v="1"/>
  </r>
  <r>
    <n v="160711"/>
    <d v="2014-08-26T00:00:00"/>
    <d v="1899-12-30T09:32:25"/>
    <s v="Hired"/>
    <s v="Female"/>
    <s v="Marketing Department"/>
    <s v="i5"/>
    <x v="2369"/>
    <x v="0"/>
  </r>
  <r>
    <n v="324902"/>
    <d v="2014-07-01T00:00:00"/>
    <d v="1899-12-30T09:35:12"/>
    <s v="Rejected"/>
    <s v="Female"/>
    <s v="Finance Department"/>
    <s v="c5"/>
    <x v="2370"/>
    <x v="1"/>
  </r>
  <r>
    <n v="26533"/>
    <d v="2014-07-22T00:00:00"/>
    <d v="1899-12-30T18:40:51"/>
    <s v="Rejected"/>
    <s v="Female"/>
    <s v="Finance Department"/>
    <s v="c5"/>
    <x v="2371"/>
    <x v="1"/>
  </r>
  <r>
    <n v="284898"/>
    <d v="2014-07-08T00:00:00"/>
    <d v="1899-12-30T14:23:44"/>
    <s v="Hired"/>
    <s v="Male"/>
    <s v="Production Department"/>
    <s v="c9"/>
    <x v="2372"/>
    <x v="0"/>
  </r>
  <r>
    <n v="538273"/>
    <d v="2014-05-29T00:00:00"/>
    <d v="1899-12-30T09:31:33"/>
    <s v="Hired"/>
    <s v="Female"/>
    <s v="Finance Department"/>
    <s v="c5"/>
    <x v="2373"/>
    <x v="0"/>
  </r>
  <r>
    <n v="63459"/>
    <d v="2014-05-29T00:00:00"/>
    <d v="1899-12-30T09:32:07"/>
    <s v="Hired"/>
    <s v="Female"/>
    <s v="Finance Department"/>
    <s v="c5"/>
    <x v="2374"/>
    <x v="0"/>
  </r>
  <r>
    <n v="778940"/>
    <d v="2014-07-28T00:00:00"/>
    <d v="1899-12-30T12:14:52"/>
    <s v="Hired"/>
    <s v="Male"/>
    <s v="Service Department"/>
    <s v="c9"/>
    <x v="2375"/>
    <x v="0"/>
  </r>
  <r>
    <n v="707968"/>
    <d v="2014-07-28T00:00:00"/>
    <d v="1899-12-30T12:19:05"/>
    <s v="Hired"/>
    <s v="Male"/>
    <s v="Service Department"/>
    <s v="c9"/>
    <x v="2376"/>
    <x v="0"/>
  </r>
  <r>
    <n v="801736"/>
    <d v="2014-07-28T00:00:00"/>
    <d v="1899-12-30T12:20:16"/>
    <s v="Hired"/>
    <s v="Female"/>
    <s v="Service Department"/>
    <s v="c9"/>
    <x v="2377"/>
    <x v="0"/>
  </r>
  <r>
    <n v="388477"/>
    <d v="2014-07-28T00:00:00"/>
    <d v="1899-12-30T12:14:54"/>
    <s v="Rejected"/>
    <s v="Don’t want to say"/>
    <s v="Service Department"/>
    <s v="c9"/>
    <x v="2378"/>
    <x v="1"/>
  </r>
  <r>
    <n v="378377"/>
    <d v="2014-07-31T00:00:00"/>
    <d v="1899-12-30T19:44:21"/>
    <s v="Rejected"/>
    <s v="Male"/>
    <s v="Service Department"/>
    <s v="c9"/>
    <x v="2379"/>
    <x v="1"/>
  </r>
  <r>
    <n v="592167"/>
    <d v="2014-07-31T00:00:00"/>
    <d v="1899-12-30T19:46:24"/>
    <s v="Hired"/>
    <s v="Male"/>
    <s v="Service Department"/>
    <s v="c9"/>
    <x v="2380"/>
    <x v="0"/>
  </r>
  <r>
    <n v="584499"/>
    <d v="2014-05-23T00:00:00"/>
    <d v="1899-12-30T09:31:23"/>
    <s v="Hired"/>
    <s v="Male"/>
    <s v="Operations Department"/>
    <s v="c5"/>
    <x v="2381"/>
    <x v="0"/>
  </r>
  <r>
    <n v="934567"/>
    <d v="2014-05-23T00:00:00"/>
    <d v="1899-12-30T15:13:13"/>
    <s v="Hired"/>
    <s v="Female"/>
    <s v="Operations Department"/>
    <s v="c5"/>
    <x v="1107"/>
    <x v="0"/>
  </r>
  <r>
    <n v="331488"/>
    <d v="2014-06-13T00:00:00"/>
    <d v="1899-12-30T07:48:41"/>
    <s v="Hired"/>
    <s v="Female"/>
    <s v="Operations Department"/>
    <s v="c5"/>
    <x v="2382"/>
    <x v="0"/>
  </r>
  <r>
    <n v="919761"/>
    <d v="2014-06-13T00:00:00"/>
    <d v="1899-12-30T18:25:57"/>
    <s v="Rejected"/>
    <s v="Male"/>
    <s v="Operations Department"/>
    <s v="c5"/>
    <x v="2383"/>
    <x v="1"/>
  </r>
  <r>
    <n v="486960"/>
    <d v="2014-06-20T00:00:00"/>
    <d v="1899-12-30T14:15:12"/>
    <s v="Hired"/>
    <s v="Male"/>
    <s v="Operations Department"/>
    <s v="c5"/>
    <x v="2384"/>
    <x v="0"/>
  </r>
  <r>
    <n v="913324"/>
    <d v="2014-06-20T00:00:00"/>
    <d v="1899-12-30T14:17:31"/>
    <s v="Hired"/>
    <s v="Female"/>
    <s v="Operations Department"/>
    <s v="c5"/>
    <x v="2385"/>
    <x v="0"/>
  </r>
  <r>
    <n v="618051"/>
    <d v="2014-06-25T00:00:00"/>
    <d v="1899-12-30T13:40:44"/>
    <s v="Hired"/>
    <s v="Male"/>
    <s v="Operations Department"/>
    <s v="c5"/>
    <x v="2386"/>
    <x v="0"/>
  </r>
  <r>
    <n v="384224"/>
    <d v="2014-06-25T00:00:00"/>
    <d v="1899-12-30T13:39:50"/>
    <s v="Rejected"/>
    <s v="Don’t want to say"/>
    <s v="Operations Department"/>
    <s v="c5"/>
    <x v="2387"/>
    <x v="1"/>
  </r>
  <r>
    <n v="487216"/>
    <d v="2014-06-02T00:00:00"/>
    <d v="1899-12-30T18:05:53"/>
    <s v="Hired"/>
    <s v="Male"/>
    <s v="Operations Department"/>
    <s v="c5"/>
    <x v="2388"/>
    <x v="0"/>
  </r>
  <r>
    <n v="471695"/>
    <d v="2014-06-02T00:00:00"/>
    <d v="1899-12-30T18:10:09"/>
    <s v="Hired"/>
    <s v="Male"/>
    <s v="Operations Department"/>
    <s v="c5"/>
    <x v="2389"/>
    <x v="0"/>
  </r>
  <r>
    <n v="708065"/>
    <d v="2014-06-02T00:00:00"/>
    <d v="1899-12-30T18:10:35"/>
    <s v="Hired"/>
    <s v="Male"/>
    <s v="Operations Department"/>
    <s v="c5"/>
    <x v="2390"/>
    <x v="0"/>
  </r>
  <r>
    <n v="500670"/>
    <d v="2014-06-02T00:00:00"/>
    <d v="1899-12-30T18:11:08"/>
    <s v="Rejected"/>
    <s v="Male"/>
    <s v="Operations Department"/>
    <s v="c5"/>
    <x v="2391"/>
    <x v="1"/>
  </r>
  <r>
    <n v="489674"/>
    <d v="2014-06-02T00:00:00"/>
    <d v="1899-12-30T18:11:37"/>
    <s v="Hired"/>
    <s v="Female"/>
    <s v="Operations Department"/>
    <s v="c5"/>
    <x v="2392"/>
    <x v="0"/>
  </r>
  <r>
    <n v="255467"/>
    <d v="2014-06-03T00:00:00"/>
    <d v="1899-12-30T11:29:48"/>
    <s v="Hired"/>
    <s v="Female"/>
    <s v="Operations Department"/>
    <s v="c5"/>
    <x v="2393"/>
    <x v="0"/>
  </r>
  <r>
    <n v="995454"/>
    <d v="2014-06-03T00:00:00"/>
    <d v="1899-12-30T11:30:22"/>
    <s v="Rejected"/>
    <s v="Male"/>
    <s v="Operations Department"/>
    <s v="c5"/>
    <x v="2394"/>
    <x v="1"/>
  </r>
  <r>
    <n v="212202"/>
    <d v="2014-07-28T00:00:00"/>
    <d v="1899-12-30T13:29:40"/>
    <s v="Hired"/>
    <s v="Male"/>
    <s v="Operations Department"/>
    <s v="c5"/>
    <x v="2395"/>
    <x v="0"/>
  </r>
  <r>
    <n v="662801"/>
    <d v="2014-07-28T00:00:00"/>
    <d v="1899-12-30T13:30:04"/>
    <s v="Rejected"/>
    <s v="Male"/>
    <s v="Operations Department"/>
    <s v="c5"/>
    <x v="2396"/>
    <x v="1"/>
  </r>
  <r>
    <n v="461403"/>
    <d v="2014-07-28T00:00:00"/>
    <d v="1899-12-30T13:28:59"/>
    <s v="Hired"/>
    <s v="Female"/>
    <s v="Operations Department"/>
    <s v="c5"/>
    <x v="2397"/>
    <x v="0"/>
  </r>
  <r>
    <n v="21885"/>
    <d v="2014-08-01T00:00:00"/>
    <d v="1899-12-30T22:05:48"/>
    <s v="Rejected"/>
    <s v="Male"/>
    <s v="Operations Department"/>
    <s v="c5"/>
    <x v="2398"/>
    <x v="1"/>
  </r>
  <r>
    <n v="31205"/>
    <d v="2014-08-01T00:00:00"/>
    <d v="1899-12-30T22:07:15"/>
    <s v="Hired"/>
    <s v="Female"/>
    <s v="Operations Department"/>
    <s v="c5"/>
    <x v="2399"/>
    <x v="0"/>
  </r>
  <r>
    <n v="37621"/>
    <d v="2014-08-01T00:00:00"/>
    <d v="1899-12-30T22:07:56"/>
    <s v="Rejected"/>
    <s v="Male"/>
    <s v="Operations Department"/>
    <s v="c5"/>
    <x v="2400"/>
    <x v="1"/>
  </r>
  <r>
    <n v="512990"/>
    <d v="2014-07-21T00:00:00"/>
    <d v="1899-12-30T09:34:06"/>
    <s v="Rejected"/>
    <s v="Male"/>
    <s v="Operations Department"/>
    <s v="c5"/>
    <x v="2401"/>
    <x v="1"/>
  </r>
  <r>
    <n v="808212"/>
    <d v="2014-07-21T00:00:00"/>
    <d v="1899-12-30T09:35:04"/>
    <s v="Hired"/>
    <s v="Male"/>
    <s v="Operations Department"/>
    <s v="c5"/>
    <x v="2402"/>
    <x v="0"/>
  </r>
  <r>
    <n v="813199"/>
    <d v="2014-07-25T00:00:00"/>
    <d v="1899-12-30T09:39:43"/>
    <s v="Hired"/>
    <s v="Male"/>
    <s v="Operations Department"/>
    <s v="c5"/>
    <x v="2403"/>
    <x v="0"/>
  </r>
  <r>
    <n v="619520"/>
    <d v="2014-07-28T00:00:00"/>
    <d v="1899-12-30T14:50:48"/>
    <s v="Hired"/>
    <s v="Male"/>
    <s v="Operations Department"/>
    <s v="c5"/>
    <x v="2404"/>
    <x v="0"/>
  </r>
  <r>
    <n v="237104"/>
    <d v="2014-07-28T00:00:00"/>
    <d v="1899-12-30T14:54:13"/>
    <s v="Hired"/>
    <s v="Male"/>
    <s v="Operations Department"/>
    <s v="c5"/>
    <x v="2405"/>
    <x v="0"/>
  </r>
  <r>
    <n v="466436"/>
    <d v="2014-07-30T00:00:00"/>
    <d v="1899-12-30T09:27:51"/>
    <s v="Hired"/>
    <s v="Male"/>
    <s v="Operations Department"/>
    <s v="c5"/>
    <x v="2406"/>
    <x v="0"/>
  </r>
  <r>
    <n v="326359"/>
    <d v="2014-07-30T00:00:00"/>
    <d v="1899-12-30T09:28:57"/>
    <s v="Hired"/>
    <s v="Male"/>
    <s v="Operations Department"/>
    <s v="c5"/>
    <x v="2407"/>
    <x v="0"/>
  </r>
  <r>
    <n v="911449"/>
    <d v="2014-07-28T00:00:00"/>
    <d v="1899-12-30T09:31:44"/>
    <s v="Rejected"/>
    <s v="Male"/>
    <s v="Operations Department"/>
    <s v="c5"/>
    <x v="2408"/>
    <x v="1"/>
  </r>
  <r>
    <n v="256732"/>
    <d v="2014-07-31T00:00:00"/>
    <d v="1899-12-30T15:40:59"/>
    <s v="Rejected"/>
    <s v="Female"/>
    <s v="Operations Department"/>
    <s v="c5"/>
    <x v="2409"/>
    <x v="1"/>
  </r>
  <r>
    <n v="443271"/>
    <d v="2014-07-31T00:00:00"/>
    <d v="1899-12-30T15:45:13"/>
    <s v="Rejected"/>
    <s v="Male"/>
    <s v="Operations Department"/>
    <s v="c5"/>
    <x v="2410"/>
    <x v="1"/>
  </r>
  <r>
    <n v="501509"/>
    <d v="2014-08-04T00:00:00"/>
    <d v="1899-12-30T14:56:48"/>
    <s v="Hired"/>
    <s v="Female"/>
    <s v="Operations Department"/>
    <s v="c5"/>
    <x v="2411"/>
    <x v="0"/>
  </r>
  <r>
    <n v="830684"/>
    <d v="2014-08-05T00:00:00"/>
    <d v="1899-12-30T13:14:52"/>
    <s v="Hired"/>
    <s v="Male"/>
    <s v="Operations Department"/>
    <s v="c5"/>
    <x v="2412"/>
    <x v="0"/>
  </r>
  <r>
    <n v="423493"/>
    <d v="2014-08-05T00:00:00"/>
    <d v="1899-12-30T13:16:50"/>
    <s v="Hired"/>
    <s v="Male"/>
    <s v="Operations Department"/>
    <s v="c5"/>
    <x v="2413"/>
    <x v="0"/>
  </r>
  <r>
    <n v="585661"/>
    <d v="2014-08-06T00:00:00"/>
    <d v="1899-12-30T17:46:40"/>
    <s v="Rejected"/>
    <s v="Male"/>
    <s v="Operations Department"/>
    <s v="c5"/>
    <x v="2414"/>
    <x v="1"/>
  </r>
  <r>
    <n v="844475"/>
    <d v="2014-08-14T00:00:00"/>
    <d v="1899-12-30T13:21:36"/>
    <s v="Rejected"/>
    <s v="Male"/>
    <s v="Operations Department"/>
    <s v="c5"/>
    <x v="2415"/>
    <x v="1"/>
  </r>
  <r>
    <n v="152700"/>
    <d v="2014-05-08T00:00:00"/>
    <d v="1899-12-30T13:34:21"/>
    <s v="Rejected"/>
    <s v="Male"/>
    <s v="Operations Department"/>
    <s v="b9"/>
    <x v="2416"/>
    <x v="1"/>
  </r>
  <r>
    <n v="927127"/>
    <d v="2014-05-30T00:00:00"/>
    <d v="1899-12-30T17:43:24"/>
    <s v="Rejected"/>
    <s v="Female"/>
    <s v="Operations Department"/>
    <s v="c5"/>
    <x v="2417"/>
    <x v="1"/>
  </r>
  <r>
    <n v="836835"/>
    <d v="2014-06-09T00:00:00"/>
    <d v="1899-12-30T09:32:25"/>
    <s v="Rejected"/>
    <s v="Female"/>
    <s v="Finance Department"/>
    <s v="c5"/>
    <x v="2418"/>
    <x v="1"/>
  </r>
  <r>
    <n v="808744"/>
    <d v="2014-06-11T00:00:00"/>
    <d v="1899-12-30T08:27:11"/>
    <s v="Hired"/>
    <s v="Female"/>
    <s v="Finance Department"/>
    <s v="c5"/>
    <x v="2419"/>
    <x v="0"/>
  </r>
  <r>
    <n v="917757"/>
    <d v="2014-06-15T00:00:00"/>
    <d v="1899-12-30T13:08:48"/>
    <s v="Hired"/>
    <s v="Female"/>
    <s v="Service Department"/>
    <s v="i5"/>
    <x v="2420"/>
    <x v="0"/>
  </r>
  <r>
    <n v="337196"/>
    <d v="2014-06-15T00:00:00"/>
    <d v="1899-12-30T13:09:50"/>
    <s v="Rejected"/>
    <s v="Male"/>
    <s v="Service Department"/>
    <s v="i5"/>
    <x v="2421"/>
    <x v="1"/>
  </r>
  <r>
    <n v="202037"/>
    <d v="2014-08-12T00:00:00"/>
    <d v="1899-12-30T05:16:38"/>
    <s v="Rejected"/>
    <s v="Female"/>
    <s v="Operations Department"/>
    <s v="i5"/>
    <x v="2422"/>
    <x v="1"/>
  </r>
  <r>
    <n v="138910"/>
    <d v="2014-05-01T00:00:00"/>
    <d v="1899-12-30T12:04:34"/>
    <s v="Rejected"/>
    <s v="Female"/>
    <s v="Service Department"/>
    <s v="c9"/>
    <x v="2423"/>
    <x v="1"/>
  </r>
  <r>
    <n v="205184"/>
    <d v="2014-05-01T00:00:00"/>
    <d v="1899-12-30T12:05:35"/>
    <s v="Hired"/>
    <s v="Male"/>
    <s v="Service Department"/>
    <s v="c9"/>
    <x v="2424"/>
    <x v="0"/>
  </r>
  <r>
    <n v="450577"/>
    <d v="2014-05-20T00:00:00"/>
    <d v="1899-12-30T18:26:58"/>
    <s v="Hired"/>
    <s v="Female"/>
    <s v="Service Department"/>
    <s v="c9"/>
    <x v="2425"/>
    <x v="0"/>
  </r>
  <r>
    <n v="557890"/>
    <d v="2014-05-21T00:00:00"/>
    <d v="1899-12-30T09:05:33"/>
    <s v="Hired"/>
    <s v="Male"/>
    <s v="Service Department"/>
    <s v="c9"/>
    <x v="2426"/>
    <x v="0"/>
  </r>
  <r>
    <n v="980404"/>
    <d v="2014-05-31T00:00:00"/>
    <d v="1899-12-30T13:49:57"/>
    <s v="Hired"/>
    <s v="Male"/>
    <s v="Service Department"/>
    <s v="c9"/>
    <x v="2427"/>
    <x v="0"/>
  </r>
  <r>
    <n v="53873"/>
    <d v="2014-05-31T00:00:00"/>
    <d v="1899-12-30T13:50:21"/>
    <s v="Hired"/>
    <s v="Male"/>
    <s v="Service Department"/>
    <s v="c9"/>
    <x v="2428"/>
    <x v="0"/>
  </r>
  <r>
    <n v="744516"/>
    <d v="2014-05-31T00:00:00"/>
    <d v="1899-12-30T13:50:38"/>
    <s v="Rejected"/>
    <s v="Male"/>
    <s v="Service Department"/>
    <s v="c9"/>
    <x v="2429"/>
    <x v="1"/>
  </r>
  <r>
    <n v="827835"/>
    <d v="2014-05-31T00:00:00"/>
    <d v="1899-12-30T13:51:02"/>
    <s v="Rejected"/>
    <s v="Male"/>
    <s v="Service Department"/>
    <s v="c9"/>
    <x v="2430"/>
    <x v="1"/>
  </r>
  <r>
    <n v="508644"/>
    <d v="2014-08-04T00:00:00"/>
    <d v="1899-12-30T09:32:42"/>
    <s v="Rejected"/>
    <s v="Female"/>
    <s v="Service Department"/>
    <s v="c5"/>
    <x v="2431"/>
    <x v="1"/>
  </r>
  <r>
    <n v="53247"/>
    <d v="2014-08-05T00:00:00"/>
    <d v="1899-12-30T12:52:47"/>
    <s v="Hired"/>
    <s v="Male"/>
    <s v="Service Department"/>
    <s v="c9"/>
    <x v="2432"/>
    <x v="0"/>
  </r>
  <r>
    <n v="549650"/>
    <d v="2014-08-06T00:00:00"/>
    <d v="1899-12-30T18:36:43"/>
    <s v="Rejected"/>
    <s v="Female"/>
    <s v="Service Department"/>
    <s v="c9"/>
    <x v="2433"/>
    <x v="1"/>
  </r>
  <r>
    <n v="340562"/>
    <d v="2014-08-06T00:00:00"/>
    <d v="1899-12-30T18:39:23"/>
    <s v="Rejected"/>
    <s v="Female"/>
    <s v="Service Department"/>
    <s v="c9"/>
    <x v="2434"/>
    <x v="1"/>
  </r>
  <r>
    <n v="898531"/>
    <d v="2014-05-13T00:00:00"/>
    <d v="1899-12-30T09:31:32"/>
    <s v="Hired"/>
    <s v="Male"/>
    <s v="Service Department"/>
    <s v="c5"/>
    <x v="2435"/>
    <x v="0"/>
  </r>
  <r>
    <n v="289301"/>
    <d v="2014-06-10T00:00:00"/>
    <d v="1899-12-30T09:33:39"/>
    <s v="Hired"/>
    <s v="Male"/>
    <s v="Service Department"/>
    <s v="c5"/>
    <x v="2436"/>
    <x v="0"/>
  </r>
  <r>
    <n v="443538"/>
    <d v="2014-06-23T00:00:00"/>
    <d v="1899-12-30T14:19:13"/>
    <s v="Hired"/>
    <s v="Male"/>
    <s v="Sales Department"/>
    <s v="c5"/>
    <x v="1868"/>
    <x v="0"/>
  </r>
  <r>
    <n v="708131"/>
    <d v="2014-06-10T00:00:00"/>
    <d v="1899-12-30T09:32:40"/>
    <s v="Rejected"/>
    <s v="Male"/>
    <s v="Service Department"/>
    <s v="b9"/>
    <x v="2437"/>
    <x v="1"/>
  </r>
  <r>
    <n v="458488"/>
    <d v="2014-06-10T00:00:00"/>
    <d v="1899-12-30T09:33:34"/>
    <s v="Hired"/>
    <s v="Female"/>
    <s v="Service Department"/>
    <s v="b9"/>
    <x v="2438"/>
    <x v="0"/>
  </r>
  <r>
    <n v="559038"/>
    <d v="2014-06-10T00:00:00"/>
    <d v="1899-12-30T09:31:40"/>
    <s v="Hired"/>
    <s v="Don’t want to say"/>
    <s v="Service Department"/>
    <s v="b9"/>
    <x v="2439"/>
    <x v="0"/>
  </r>
  <r>
    <n v="812043"/>
    <d v="2014-06-11T00:00:00"/>
    <d v="1899-12-30T14:42:05"/>
    <s v="Rejected"/>
    <s v="Female"/>
    <s v="Service Department"/>
    <s v="c9"/>
    <x v="2440"/>
    <x v="1"/>
  </r>
  <r>
    <n v="470212"/>
    <d v="2014-06-11T00:00:00"/>
    <d v="1899-12-30T14:44:05"/>
    <s v="Rejected"/>
    <s v="Male"/>
    <s v="Service Department"/>
    <s v="c9"/>
    <x v="2441"/>
    <x v="1"/>
  </r>
  <r>
    <n v="432824"/>
    <d v="2014-06-12T00:00:00"/>
    <d v="1899-12-30T15:05:34"/>
    <s v="Rejected"/>
    <s v="Male"/>
    <s v="Service Department"/>
    <s v="i7"/>
    <x v="2442"/>
    <x v="1"/>
  </r>
  <r>
    <n v="513438"/>
    <d v="2014-06-12T00:00:00"/>
    <d v="1899-12-30T15:08:24"/>
    <s v="Hired"/>
    <s v="Female"/>
    <s v="Service Department"/>
    <s v="i7"/>
    <x v="2443"/>
    <x v="0"/>
  </r>
  <r>
    <n v="441953"/>
    <d v="2014-06-19T00:00:00"/>
    <d v="1899-12-30T11:55:58"/>
    <s v="Hired"/>
    <s v="Male"/>
    <s v="Service Department"/>
    <s v="i7"/>
    <x v="2444"/>
    <x v="0"/>
  </r>
  <r>
    <n v="159635"/>
    <d v="2014-06-20T00:00:00"/>
    <d v="1899-12-30T01:11:16"/>
    <s v="Rejected"/>
    <s v="Female"/>
    <s v="Service Department"/>
    <s v="c9"/>
    <x v="2445"/>
    <x v="1"/>
  </r>
  <r>
    <n v="173648"/>
    <d v="2014-06-20T00:00:00"/>
    <d v="1899-12-30T01:13:55"/>
    <s v="Hired"/>
    <s v="Male"/>
    <s v="Service Department"/>
    <s v="c9"/>
    <x v="2446"/>
    <x v="0"/>
  </r>
  <r>
    <n v="661058"/>
    <d v="2014-06-23T00:00:00"/>
    <d v="1899-12-30T15:27:49"/>
    <s v="Rejected"/>
    <s v="Male"/>
    <s v="Service Department"/>
    <s v="i7"/>
    <x v="2447"/>
    <x v="1"/>
  </r>
  <r>
    <n v="438539"/>
    <d v="2014-06-27T00:00:00"/>
    <d v="1899-12-30T10:54:50"/>
    <s v="Hired"/>
    <s v="Male"/>
    <s v="Service Department"/>
    <s v="i7"/>
    <x v="2448"/>
    <x v="0"/>
  </r>
  <r>
    <n v="800816"/>
    <d v="2014-06-29T00:00:00"/>
    <d v="1899-12-30T09:42:52"/>
    <s v="Hired"/>
    <s v="Female"/>
    <s v="Service Department"/>
    <s v="i7"/>
    <x v="2449"/>
    <x v="0"/>
  </r>
  <r>
    <n v="846166"/>
    <d v="2014-06-29T00:00:00"/>
    <d v="1899-12-30T09:43:24"/>
    <s v="Hired"/>
    <s v="Female"/>
    <s v="Service Department"/>
    <s v="i7"/>
    <x v="2450"/>
    <x v="0"/>
  </r>
  <r>
    <n v="710906"/>
    <d v="2014-06-29T00:00:00"/>
    <d v="1899-12-30T09:47:32"/>
    <s v="Hired"/>
    <s v="Male"/>
    <s v="Service Department"/>
    <s v="i7"/>
    <x v="2451"/>
    <x v="0"/>
  </r>
  <r>
    <n v="37753"/>
    <d v="2014-06-29T00:00:00"/>
    <d v="1899-12-30T09:48:26"/>
    <s v="Hired"/>
    <s v="Male"/>
    <s v="Service Department"/>
    <s v="i7"/>
    <x v="2452"/>
    <x v="0"/>
  </r>
  <r>
    <n v="712161"/>
    <d v="2014-07-03T00:00:00"/>
    <d v="1899-12-30T09:06:46"/>
    <s v="Rejected"/>
    <s v="Male"/>
    <s v="Service Department"/>
    <s v="i7"/>
    <x v="2453"/>
    <x v="1"/>
  </r>
  <r>
    <n v="852138"/>
    <d v="2014-07-07T00:00:00"/>
    <d v="1899-12-30T20:13:11"/>
    <s v="Hired"/>
    <s v="Male"/>
    <s v="Service Department"/>
    <s v="i7"/>
    <x v="2454"/>
    <x v="0"/>
  </r>
  <r>
    <n v="994949"/>
    <d v="2014-07-07T00:00:00"/>
    <d v="1899-12-30T20:14:31"/>
    <s v="Rejected"/>
    <s v="Male"/>
    <s v="Service Department"/>
    <s v="i7"/>
    <x v="2455"/>
    <x v="1"/>
  </r>
  <r>
    <n v="935603"/>
    <d v="2014-07-07T00:00:00"/>
    <d v="1899-12-30T20:16:01"/>
    <s v="Hired"/>
    <s v="Female"/>
    <s v="Service Department"/>
    <s v="i7"/>
    <x v="2456"/>
    <x v="0"/>
  </r>
  <r>
    <n v="469760"/>
    <d v="2014-07-14T00:00:00"/>
    <d v="1899-12-30T10:37:57"/>
    <s v="Rejected"/>
    <s v="Male"/>
    <s v="Service Department"/>
    <s v="i7"/>
    <x v="2457"/>
    <x v="1"/>
  </r>
  <r>
    <n v="988813"/>
    <d v="2014-07-14T00:00:00"/>
    <d v="1899-12-30T10:40:44"/>
    <s v="Rejected"/>
    <s v="Male"/>
    <s v="Service Department"/>
    <s v="i7"/>
    <x v="2458"/>
    <x v="1"/>
  </r>
  <r>
    <n v="577587"/>
    <d v="2014-07-22T00:00:00"/>
    <d v="1899-12-30T18:22:15"/>
    <s v="Hired"/>
    <s v="Female"/>
    <s v="Service Department"/>
    <s v="b9"/>
    <x v="2459"/>
    <x v="0"/>
  </r>
  <r>
    <n v="915524"/>
    <d v="2014-07-29T00:00:00"/>
    <d v="1899-12-30T03:21:02"/>
    <s v="Hired"/>
    <s v="Male"/>
    <s v="Service Department"/>
    <s v="b9"/>
    <x v="2460"/>
    <x v="0"/>
  </r>
  <r>
    <n v="560182"/>
    <d v="2014-08-06T00:00:00"/>
    <d v="1899-12-30T15:14:21"/>
    <s v="Hired"/>
    <s v="Male"/>
    <s v="Service Department"/>
    <s v="i7"/>
    <x v="2461"/>
    <x v="0"/>
  </r>
  <r>
    <n v="285644"/>
    <d v="2014-08-06T00:00:00"/>
    <d v="1899-12-30T15:15:32"/>
    <s v="Rejected"/>
    <s v="Male"/>
    <s v="Service Department"/>
    <s v="i7"/>
    <x v="2462"/>
    <x v="1"/>
  </r>
  <r>
    <n v="275333"/>
    <d v="2014-08-06T00:00:00"/>
    <d v="1899-12-30T15:16:05"/>
    <s v="Hired"/>
    <s v="Male"/>
    <s v="Service Department"/>
    <s v="i7"/>
    <x v="2463"/>
    <x v="0"/>
  </r>
  <r>
    <n v="212668"/>
    <d v="2014-08-07T00:00:00"/>
    <d v="1899-12-30T14:36:31"/>
    <s v="Hired"/>
    <s v="Female"/>
    <s v="Service Department"/>
    <s v="i7"/>
    <x v="2464"/>
    <x v="0"/>
  </r>
  <r>
    <n v="35024"/>
    <d v="2014-08-07T00:00:00"/>
    <d v="1899-12-30T14:38:04"/>
    <s v="Hired"/>
    <s v="Female"/>
    <s v="Service Department"/>
    <s v="i7"/>
    <x v="2465"/>
    <x v="0"/>
  </r>
  <r>
    <n v="416704"/>
    <d v="2014-08-15T00:00:00"/>
    <d v="1899-12-30T11:02:57"/>
    <s v="Rejected"/>
    <s v="Male"/>
    <s v="Service Department"/>
    <s v="i7"/>
    <x v="2466"/>
    <x v="1"/>
  </r>
  <r>
    <n v="501414"/>
    <d v="2014-07-29T00:00:00"/>
    <d v="1899-12-30T09:33:01"/>
    <s v="Hired"/>
    <s v="Female"/>
    <s v="Service Department"/>
    <s v="c9"/>
    <x v="2467"/>
    <x v="0"/>
  </r>
  <r>
    <n v="153036"/>
    <d v="2014-08-03T00:00:00"/>
    <d v="1899-12-30T03:05:21"/>
    <s v="Rejected"/>
    <s v="Male"/>
    <s v="Service Department"/>
    <s v="i7"/>
    <x v="2468"/>
    <x v="1"/>
  </r>
  <r>
    <n v="633036"/>
    <d v="2014-08-09T00:00:00"/>
    <d v="1899-12-30T10:53:20"/>
    <s v="Hired"/>
    <s v="Male"/>
    <s v="Service Department"/>
    <s v="i7"/>
    <x v="2469"/>
    <x v="0"/>
  </r>
  <r>
    <n v="527414"/>
    <d v="2014-08-15T00:00:00"/>
    <d v="1899-12-30T05:50:32"/>
    <s v="Rejected"/>
    <s v="Male"/>
    <s v="Service Department"/>
    <s v="c9"/>
    <x v="2470"/>
    <x v="1"/>
  </r>
  <r>
    <n v="384327"/>
    <d v="2014-08-18T00:00:00"/>
    <d v="1899-12-30T17:22:34"/>
    <s v="Rejected"/>
    <s v="Don’t want to say"/>
    <s v="Service Department"/>
    <s v="b9"/>
    <x v="2471"/>
    <x v="1"/>
  </r>
  <r>
    <n v="168921"/>
    <d v="2014-08-26T00:00:00"/>
    <d v="1899-12-30T11:22:17"/>
    <s v="Rejected"/>
    <s v="Female"/>
    <s v="Service Department"/>
    <s v="i7"/>
    <x v="2472"/>
    <x v="1"/>
  </r>
  <r>
    <n v="753579"/>
    <d v="2014-05-21T00:00:00"/>
    <d v="1899-12-30T09:31:19"/>
    <s v="Hired"/>
    <s v="Male"/>
    <s v="Marketing Department"/>
    <s v="i6"/>
    <x v="2473"/>
    <x v="0"/>
  </r>
  <r>
    <n v="536133"/>
    <d v="2014-05-21T00:00:00"/>
    <d v="1899-12-30T09:32:12"/>
    <s v="Hired"/>
    <s v="Female"/>
    <s v="Marketing Department"/>
    <s v="i6"/>
    <x v="2474"/>
    <x v="0"/>
  </r>
  <r>
    <n v="458929"/>
    <d v="2014-05-28T00:00:00"/>
    <d v="1899-12-30T17:09:36"/>
    <s v="Hired"/>
    <s v="Female"/>
    <s v="Marketing Department"/>
    <s v="i6"/>
    <x v="2475"/>
    <x v="0"/>
  </r>
  <r>
    <n v="89996"/>
    <d v="2014-07-29T00:00:00"/>
    <d v="1899-12-30T19:40:19"/>
    <s v="Rejected"/>
    <s v="Female"/>
    <s v="Marketing Department"/>
    <s v="i6"/>
    <x v="2476"/>
    <x v="1"/>
  </r>
  <r>
    <n v="636370"/>
    <d v="2014-07-29T00:00:00"/>
    <d v="1899-12-30T19:40:46"/>
    <s v="Hired"/>
    <s v="Female"/>
    <s v="Marketing Department"/>
    <s v="i6"/>
    <x v="2477"/>
    <x v="0"/>
  </r>
  <r>
    <n v="639922"/>
    <d v="2014-05-07T00:00:00"/>
    <d v="1899-12-30T09:34:41"/>
    <s v="Rejected"/>
    <s v="Female"/>
    <s v="Service Department"/>
    <s v="b9"/>
    <x v="2478"/>
    <x v="1"/>
  </r>
  <r>
    <n v="834391"/>
    <d v="2014-05-08T00:00:00"/>
    <d v="1899-12-30T18:37:06"/>
    <s v="Rejected"/>
    <s v="Male"/>
    <s v="Service Department"/>
    <s v="b9"/>
    <x v="2479"/>
    <x v="1"/>
  </r>
  <r>
    <n v="446910"/>
    <d v="2014-05-08T00:00:00"/>
    <d v="1899-12-30T18:37:46"/>
    <s v="Hired"/>
    <s v="Don’t want to say"/>
    <s v="Service Department"/>
    <s v="b9"/>
    <x v="2480"/>
    <x v="0"/>
  </r>
  <r>
    <n v="942102"/>
    <d v="2014-08-21T00:00:00"/>
    <d v="1899-12-30T17:44:02"/>
    <s v="Hired"/>
    <s v="Female"/>
    <s v="Service Department"/>
    <s v="b9"/>
    <x v="2481"/>
    <x v="0"/>
  </r>
  <r>
    <n v="887834"/>
    <d v="2014-08-21T00:00:00"/>
    <d v="1899-12-30T17:44:34"/>
    <s v="Hired"/>
    <s v="Male"/>
    <s v="Service Department"/>
    <s v="b9"/>
    <x v="2482"/>
    <x v="0"/>
  </r>
  <r>
    <n v="551086"/>
    <d v="2014-08-21T00:00:00"/>
    <d v="1899-12-30T17:45:27"/>
    <s v="Rejected"/>
    <s v="Female"/>
    <s v="Service Department"/>
    <s v="b9"/>
    <x v="2483"/>
    <x v="1"/>
  </r>
  <r>
    <n v="171510"/>
    <d v="2014-08-29T00:00:00"/>
    <d v="1899-12-30T07:30:40"/>
    <s v="Hired"/>
    <s v="Male"/>
    <s v="Service Department"/>
    <s v="b9"/>
    <x v="2484"/>
    <x v="0"/>
  </r>
  <r>
    <n v="478340"/>
    <d v="2014-06-25T00:00:00"/>
    <d v="1899-12-30T17:57:56"/>
    <s v="Rejected"/>
    <s v="Male"/>
    <s v="Operations Department"/>
    <s v="i5"/>
    <x v="2485"/>
    <x v="1"/>
  </r>
  <r>
    <n v="533413"/>
    <d v="2014-05-07T00:00:00"/>
    <d v="1899-12-30T09:36:28"/>
    <s v="Hired"/>
    <s v="Female"/>
    <s v="Service Department"/>
    <s v="c5"/>
    <x v="2486"/>
    <x v="0"/>
  </r>
  <r>
    <n v="283022"/>
    <d v="2014-08-22T00:00:00"/>
    <d v="1899-12-30T09:24:54"/>
    <s v="Rejected"/>
    <s v="Female"/>
    <s v="Service Department"/>
    <s v="c5"/>
    <x v="2487"/>
    <x v="1"/>
  </r>
  <r>
    <n v="703363"/>
    <d v="2014-08-05T00:00:00"/>
    <d v="1899-12-30T19:52:33"/>
    <s v="Rejected"/>
    <s v="Male"/>
    <s v="Service Department"/>
    <s v="i5"/>
    <x v="1487"/>
    <x v="1"/>
  </r>
  <r>
    <n v="73267"/>
    <d v="2014-08-30T00:00:00"/>
    <d v="1899-12-30T07:18:49"/>
    <s v="Rejected"/>
    <s v="Male"/>
    <s v="Service Department"/>
    <s v="i5"/>
    <x v="2488"/>
    <x v="1"/>
  </r>
  <r>
    <n v="808514"/>
    <d v="2014-08-30T00:00:00"/>
    <d v="1899-12-30T07:21:08"/>
    <s v="Rejected"/>
    <s v="Male"/>
    <s v="Service Department"/>
    <s v="i5"/>
    <x v="332"/>
    <x v="1"/>
  </r>
  <r>
    <n v="999850"/>
    <d v="2014-08-30T00:00:00"/>
    <d v="1899-12-30T07:22:10"/>
    <s v="Hired"/>
    <s v="Male"/>
    <s v="Service Department"/>
    <s v="i5"/>
    <x v="2489"/>
    <x v="0"/>
  </r>
  <r>
    <n v="444836"/>
    <d v="2014-07-31T00:00:00"/>
    <d v="1899-12-30T14:27:10"/>
    <s v="Hired"/>
    <s v="Male"/>
    <s v="Service Department"/>
    <s v="b9"/>
    <x v="2490"/>
    <x v="0"/>
  </r>
  <r>
    <n v="600368"/>
    <d v="2014-08-08T00:00:00"/>
    <d v="1899-12-30T19:08:03"/>
    <s v="Hired"/>
    <s v="Female"/>
    <s v="Service Department"/>
    <s v="b9"/>
    <x v="2491"/>
    <x v="0"/>
  </r>
  <r>
    <n v="827812"/>
    <d v="2014-08-09T00:00:00"/>
    <d v="1899-12-30T09:13:08"/>
    <s v="Hired"/>
    <s v="Female"/>
    <s v="Service Department"/>
    <s v="b9"/>
    <x v="2492"/>
    <x v="0"/>
  </r>
  <r>
    <n v="732025"/>
    <d v="2014-08-13T00:00:00"/>
    <d v="1899-12-30T11:50:28"/>
    <s v="Rejected"/>
    <s v="Male"/>
    <s v="Service Department"/>
    <s v="b9"/>
    <x v="2493"/>
    <x v="1"/>
  </r>
  <r>
    <n v="275640"/>
    <d v="2014-08-14T00:00:00"/>
    <d v="1899-12-30T10:05:36"/>
    <s v="Hired"/>
    <s v="Don’t want to say"/>
    <s v="Service Department"/>
    <s v="b9"/>
    <x v="2494"/>
    <x v="0"/>
  </r>
  <r>
    <n v="868305"/>
    <d v="2014-07-10T00:00:00"/>
    <d v="1899-12-30T17:27:18"/>
    <s v="Hired"/>
    <s v="Male"/>
    <s v="Service Department"/>
    <s v="i5"/>
    <x v="2495"/>
    <x v="0"/>
  </r>
  <r>
    <n v="717117"/>
    <d v="2014-07-10T00:00:00"/>
    <d v="1899-12-30T17:29:47"/>
    <s v="Hired"/>
    <s v="Female"/>
    <s v="Service Department"/>
    <s v="i5"/>
    <x v="2496"/>
    <x v="0"/>
  </r>
  <r>
    <n v="259771"/>
    <d v="2014-07-04T00:00:00"/>
    <d v="1899-12-30T09:31:27"/>
    <s v="Rejected"/>
    <s v="Male"/>
    <s v="Sales Department"/>
    <s v="c5"/>
    <x v="2497"/>
    <x v="1"/>
  </r>
  <r>
    <n v="601759"/>
    <d v="2014-07-14T00:00:00"/>
    <d v="1899-12-30T15:42:56"/>
    <s v="Rejected"/>
    <s v="Don’t want to say"/>
    <s v="Sales Department"/>
    <s v="c5"/>
    <x v="2498"/>
    <x v="1"/>
  </r>
  <r>
    <n v="651902"/>
    <d v="2014-08-01T00:00:00"/>
    <d v="1899-12-30T09:31:55"/>
    <s v="Rejected"/>
    <s v="Female"/>
    <s v="Sales Department"/>
    <s v="c5"/>
    <x v="2499"/>
    <x v="1"/>
  </r>
  <r>
    <n v="886667"/>
    <d v="2014-08-01T00:00:00"/>
    <d v="1899-12-30T09:32:21"/>
    <s v="Rejected"/>
    <s v="Male"/>
    <s v="Sales Department"/>
    <s v="c5"/>
    <x v="2500"/>
    <x v="1"/>
  </r>
  <r>
    <n v="719726"/>
    <d v="2014-08-01T00:00:00"/>
    <d v="1899-12-30T09:33:23"/>
    <s v="Hired"/>
    <s v="Don’t want to say"/>
    <s v="Sales Department"/>
    <s v="c5"/>
    <x v="2501"/>
    <x v="0"/>
  </r>
  <r>
    <n v="551264"/>
    <d v="2014-05-12T00:00:00"/>
    <d v="1899-12-30T09:32:49"/>
    <s v="Rejected"/>
    <s v="Male"/>
    <s v="Operations Department"/>
    <s v="c5"/>
    <x v="2502"/>
    <x v="1"/>
  </r>
  <r>
    <n v="762737"/>
    <d v="2014-05-12T00:00:00"/>
    <d v="1899-12-30T09:35:24"/>
    <s v="Hired"/>
    <s v="Male"/>
    <s v="Operations Department"/>
    <s v="c5"/>
    <x v="2503"/>
    <x v="0"/>
  </r>
  <r>
    <n v="359396"/>
    <d v="2014-05-15T00:00:00"/>
    <d v="1899-12-30T13:02:43"/>
    <s v="Rejected"/>
    <s v="Female"/>
    <s v="Operations Department"/>
    <s v="c5"/>
    <x v="2504"/>
    <x v="1"/>
  </r>
  <r>
    <n v="835053"/>
    <d v="2014-05-16T00:00:00"/>
    <d v="1899-12-30T18:34:14"/>
    <s v="Hired"/>
    <s v="Female"/>
    <s v="Operations Department"/>
    <s v="c5"/>
    <x v="2505"/>
    <x v="0"/>
  </r>
  <r>
    <n v="58029"/>
    <d v="2014-07-22T00:00:00"/>
    <d v="1899-12-30T08:47:32"/>
    <s v="Hired"/>
    <s v="Male"/>
    <s v="Operations Department"/>
    <s v="c5"/>
    <x v="2506"/>
    <x v="0"/>
  </r>
  <r>
    <n v="193000"/>
    <d v="2014-07-22T00:00:00"/>
    <d v="1899-12-30T08:49:35"/>
    <s v="Hired"/>
    <s v="Male"/>
    <s v="Operations Department"/>
    <s v="c5"/>
    <x v="2507"/>
    <x v="0"/>
  </r>
  <r>
    <n v="169603"/>
    <d v="2014-05-01T00:00:00"/>
    <d v="1899-12-30T16:39:36"/>
    <s v="Hired"/>
    <s v="Male"/>
    <s v="Operations Department"/>
    <s v="c9"/>
    <x v="2508"/>
    <x v="0"/>
  </r>
  <r>
    <n v="687590"/>
    <d v="2014-07-02T00:00:00"/>
    <d v="1899-12-30T11:30:55"/>
    <s v="Hired"/>
    <s v="Male"/>
    <s v="Operations Department"/>
    <s v="i7"/>
    <x v="2509"/>
    <x v="0"/>
  </r>
  <r>
    <n v="420861"/>
    <d v="2014-07-02T00:00:00"/>
    <d v="1899-12-30T11:31:54"/>
    <s v="Hired"/>
    <s v="Male"/>
    <s v="Operations Department"/>
    <s v="i7"/>
    <x v="2510"/>
    <x v="0"/>
  </r>
  <r>
    <n v="538886"/>
    <d v="2014-07-02T00:00:00"/>
    <d v="1899-12-30T11:32:28"/>
    <s v="Hired"/>
    <s v="Female"/>
    <s v="Operations Department"/>
    <s v="i7"/>
    <x v="2511"/>
    <x v="0"/>
  </r>
  <r>
    <n v="298026"/>
    <d v="2014-07-18T00:00:00"/>
    <d v="1899-12-30T12:41:43"/>
    <s v="Hired"/>
    <s v="Male"/>
    <s v="Operations Department"/>
    <s v="i7"/>
    <x v="2512"/>
    <x v="0"/>
  </r>
  <r>
    <n v="942186"/>
    <d v="2014-07-18T00:00:00"/>
    <d v="1899-12-30T12:42:14"/>
    <s v="Hired"/>
    <s v="Female"/>
    <s v="Operations Department"/>
    <s v="i7"/>
    <x v="2513"/>
    <x v="0"/>
  </r>
  <r>
    <n v="962462"/>
    <d v="2014-05-09T00:00:00"/>
    <d v="1899-12-30T07:33:16"/>
    <s v="Hired"/>
    <s v="Male"/>
    <s v="Sales Department"/>
    <s v="c5"/>
    <x v="2514"/>
    <x v="0"/>
  </r>
  <r>
    <n v="628437"/>
    <d v="2014-05-09T00:00:00"/>
    <d v="1899-12-30T07:39:29"/>
    <s v="Rejected"/>
    <s v="Female"/>
    <s v="Sales Department"/>
    <s v="c5"/>
    <x v="2515"/>
    <x v="1"/>
  </r>
  <r>
    <n v="180406"/>
    <d v="2014-05-26T00:00:00"/>
    <d v="1899-12-30T09:33:41"/>
    <s v="Hired"/>
    <s v="Female"/>
    <s v="Sales Department"/>
    <s v="c5"/>
    <x v="2516"/>
    <x v="0"/>
  </r>
  <r>
    <n v="207769"/>
    <d v="2014-06-16T00:00:00"/>
    <d v="1899-12-30T14:24:21"/>
    <s v="Rejected"/>
    <s v="Male"/>
    <s v="Sales Department"/>
    <s v="c5"/>
    <x v="2517"/>
    <x v="1"/>
  </r>
  <r>
    <n v="610665"/>
    <d v="2014-05-26T00:00:00"/>
    <d v="1899-12-30T09:32:00"/>
    <s v="Rejected"/>
    <s v="Male"/>
    <s v="Service Department"/>
    <s v="i5"/>
    <x v="2518"/>
    <x v="1"/>
  </r>
  <r>
    <n v="941666"/>
    <d v="2014-06-09T00:00:00"/>
    <d v="1899-12-30T09:32:30"/>
    <s v="Hired"/>
    <s v="Male"/>
    <s v="Operations Department"/>
    <s v="i1"/>
    <x v="2519"/>
    <x v="0"/>
  </r>
  <r>
    <n v="110906"/>
    <d v="2014-05-19T00:00:00"/>
    <d v="1899-12-30T07:08:16"/>
    <s v="Rejected"/>
    <s v="Male"/>
    <s v="Production Department"/>
    <s v="i7"/>
    <x v="2520"/>
    <x v="1"/>
  </r>
  <r>
    <n v="232275"/>
    <d v="2014-05-19T00:00:00"/>
    <d v="1899-12-30T07:08:44"/>
    <s v="Hired"/>
    <s v="Female"/>
    <s v="Production Department"/>
    <s v="i7"/>
    <x v="2521"/>
    <x v="0"/>
  </r>
  <r>
    <n v="935715"/>
    <d v="2014-05-22T00:00:00"/>
    <d v="1899-12-30T18:21:40"/>
    <s v="Hired"/>
    <s v="Male"/>
    <s v="Production Department"/>
    <s v="i7"/>
    <x v="2522"/>
    <x v="0"/>
  </r>
  <r>
    <n v="271935"/>
    <d v="2014-05-22T00:00:00"/>
    <d v="1899-12-30T18:25:53"/>
    <s v="Rejected"/>
    <s v="Male"/>
    <s v="Production Department"/>
    <s v="i7"/>
    <x v="2523"/>
    <x v="1"/>
  </r>
  <r>
    <n v="676521"/>
    <d v="2014-06-27T00:00:00"/>
    <d v="1899-12-30T07:04:10"/>
    <s v="Rejected"/>
    <s v="Male"/>
    <s v="Production Department"/>
    <s v="i7"/>
    <x v="2524"/>
    <x v="1"/>
  </r>
  <r>
    <n v="457025"/>
    <d v="2014-07-03T00:00:00"/>
    <d v="1899-12-30T11:09:59"/>
    <s v="Hired"/>
    <s v="Male"/>
    <s v="Production Department"/>
    <s v="i7"/>
    <x v="2525"/>
    <x v="0"/>
  </r>
  <r>
    <n v="964269"/>
    <d v="2014-07-03T00:00:00"/>
    <d v="1899-12-30T13:27:39"/>
    <s v="Hired"/>
    <s v="Male"/>
    <s v="Production Department"/>
    <s v="i7"/>
    <x v="2526"/>
    <x v="0"/>
  </r>
  <r>
    <n v="425402"/>
    <d v="2014-07-21T00:00:00"/>
    <d v="1899-12-30T09:31:27"/>
    <s v="Hired"/>
    <s v="Male"/>
    <s v="Production Department"/>
    <s v="i7"/>
    <x v="2527"/>
    <x v="0"/>
  </r>
  <r>
    <n v="718399"/>
    <d v="2014-07-21T00:00:00"/>
    <d v="1899-12-30T14:58:43"/>
    <s v="Rejected"/>
    <s v="Female"/>
    <s v="Production Department"/>
    <s v="i7"/>
    <x v="2528"/>
    <x v="1"/>
  </r>
  <r>
    <n v="766283"/>
    <d v="2014-07-21T00:00:00"/>
    <d v="1899-12-30T15:02:50"/>
    <s v="Rejected"/>
    <s v="Male"/>
    <s v="Production Department"/>
    <s v="i7"/>
    <x v="2529"/>
    <x v="1"/>
  </r>
  <r>
    <n v="706032"/>
    <d v="2014-08-15T00:00:00"/>
    <d v="1899-12-30T15:21:25"/>
    <s v="Hired"/>
    <s v="Female"/>
    <s v="Production Department"/>
    <s v="i7"/>
    <x v="2530"/>
    <x v="0"/>
  </r>
  <r>
    <n v="888701"/>
    <d v="2014-08-15T00:00:00"/>
    <d v="1899-12-30T15:21:22"/>
    <s v="Hired"/>
    <s v="Don’t want to say"/>
    <s v="Production Department"/>
    <s v="i7"/>
    <x v="2531"/>
    <x v="0"/>
  </r>
  <r>
    <n v="283871"/>
    <d v="2014-08-15T00:00:00"/>
    <d v="1899-12-30T15:22:15"/>
    <s v="Hired"/>
    <s v="Don’t want to say"/>
    <s v="Production Department"/>
    <s v="i7"/>
    <x v="2532"/>
    <x v="0"/>
  </r>
  <r>
    <n v="867620"/>
    <d v="2014-08-13T00:00:00"/>
    <d v="1899-12-30T18:56:11"/>
    <s v="Rejected"/>
    <s v="Female"/>
    <s v="Production Department"/>
    <s v="i7"/>
    <x v="2533"/>
    <x v="1"/>
  </r>
  <r>
    <n v="436657"/>
    <d v="2014-07-15T00:00:00"/>
    <d v="1899-12-30T09:31:50"/>
    <s v="Rejected"/>
    <s v="Male"/>
    <s v="Purchase Department"/>
    <s v="c5"/>
    <x v="2534"/>
    <x v="1"/>
  </r>
  <r>
    <n v="297331"/>
    <d v="2014-07-18T00:00:00"/>
    <d v="1899-12-30T07:40:26"/>
    <s v="Rejected"/>
    <s v="Female"/>
    <s v="Purchase Department"/>
    <s v="c5"/>
    <x v="2535"/>
    <x v="1"/>
  </r>
  <r>
    <n v="378942"/>
    <d v="2014-05-24T00:00:00"/>
    <d v="1899-12-30T17:15:11"/>
    <s v="Rejected"/>
    <s v="Female"/>
    <s v="Operations Department"/>
    <s v="i7"/>
    <x v="2536"/>
    <x v="1"/>
  </r>
  <r>
    <n v="805679"/>
    <d v="2014-07-30T00:00:00"/>
    <d v="1899-12-30T15:39:15"/>
    <s v="Rejected"/>
    <s v="Male"/>
    <s v="Operations Department"/>
    <s v="i7"/>
    <x v="2537"/>
    <x v="1"/>
  </r>
  <r>
    <n v="52501"/>
    <d v="2014-07-30T00:00:00"/>
    <d v="1899-12-30T15:43:15"/>
    <s v="Hired"/>
    <s v="Male"/>
    <s v="Operations Department"/>
    <s v="i7"/>
    <x v="2538"/>
    <x v="0"/>
  </r>
  <r>
    <n v="615562"/>
    <d v="2014-08-01T00:00:00"/>
    <d v="1899-12-30T19:21:32"/>
    <s v="Hired"/>
    <s v="Female"/>
    <s v="Operations Department"/>
    <s v="i7"/>
    <x v="2539"/>
    <x v="0"/>
  </r>
  <r>
    <n v="251545"/>
    <d v="2014-08-01T00:00:00"/>
    <d v="1899-12-30T19:22:09"/>
    <s v="Rejected"/>
    <s v="Male"/>
    <s v="Operations Department"/>
    <s v="i7"/>
    <x v="2540"/>
    <x v="1"/>
  </r>
  <r>
    <n v="405576"/>
    <d v="2014-08-01T00:00:00"/>
    <d v="1899-12-30T19:23:07"/>
    <s v="Rejected"/>
    <s v="Male"/>
    <s v="Operations Department"/>
    <s v="i7"/>
    <x v="2541"/>
    <x v="1"/>
  </r>
  <r>
    <n v="371227"/>
    <d v="2014-05-02T00:00:00"/>
    <d v="1899-12-30T11:51:50"/>
    <s v="Hired"/>
    <s v="Female"/>
    <s v="Service Department"/>
    <s v="b9"/>
    <x v="2542"/>
    <x v="0"/>
  </r>
  <r>
    <n v="599373"/>
    <d v="2014-05-08T00:00:00"/>
    <d v="1899-12-30T11:45:04"/>
    <s v="Hired"/>
    <s v="Male"/>
    <s v="Service Department"/>
    <s v="b9"/>
    <x v="2543"/>
    <x v="0"/>
  </r>
  <r>
    <n v="815638"/>
    <d v="2014-05-08T00:00:00"/>
    <d v="1899-12-30T11:48:29"/>
    <s v="Hired"/>
    <s v="Female"/>
    <s v="Service Department"/>
    <s v="b9"/>
    <x v="2544"/>
    <x v="0"/>
  </r>
  <r>
    <n v="713691"/>
    <d v="2014-05-14T00:00:00"/>
    <d v="1899-12-30T10:24:03"/>
    <s v="Hired"/>
    <s v="Male"/>
    <s v="Service Department"/>
    <s v="b9"/>
    <x v="2545"/>
    <x v="0"/>
  </r>
  <r>
    <n v="816300"/>
    <d v="2014-05-14T00:00:00"/>
    <d v="1899-12-30T10:28:54"/>
    <s v="Rejected"/>
    <s v="Female"/>
    <s v="Service Department"/>
    <s v="b9"/>
    <x v="2546"/>
    <x v="1"/>
  </r>
  <r>
    <n v="361525"/>
    <d v="2014-05-14T00:00:00"/>
    <d v="1899-12-30T10:24:46"/>
    <s v="Rejected"/>
    <s v="Don’t want to say"/>
    <s v="Service Department"/>
    <s v="b9"/>
    <x v="2547"/>
    <x v="1"/>
  </r>
  <r>
    <n v="622459"/>
    <d v="2014-08-25T00:00:00"/>
    <d v="1899-12-30T13:50:40"/>
    <s v="Hired"/>
    <s v="Male"/>
    <s v="Production Department"/>
    <s v="c8"/>
    <x v="2548"/>
    <x v="0"/>
  </r>
  <r>
    <n v="24876"/>
    <d v="2014-08-25T00:00:00"/>
    <d v="1899-12-30T13:53:51"/>
    <s v="Rejected"/>
    <s v="Female"/>
    <s v="Production Department"/>
    <s v="c8"/>
    <x v="2549"/>
    <x v="1"/>
  </r>
  <r>
    <n v="332762"/>
    <d v="2014-08-20T00:00:00"/>
    <d v="1899-12-30T09:13:57"/>
    <s v="Hired"/>
    <s v="Male"/>
    <s v="Service Department"/>
    <s v="c5"/>
    <x v="2550"/>
    <x v="0"/>
  </r>
  <r>
    <n v="133322"/>
    <d v="2014-05-01T00:00:00"/>
    <d v="1899-12-30T09:32:08"/>
    <s v="Hired"/>
    <s v="Male"/>
    <s v="Operations Department"/>
    <s v="c9"/>
    <x v="2551"/>
    <x v="0"/>
  </r>
  <r>
    <n v="83181"/>
    <d v="2014-05-22T00:00:00"/>
    <d v="1899-12-30T19:04:12"/>
    <s v="Hired"/>
    <s v="Male"/>
    <s v="Service Department"/>
    <s v="i1"/>
    <x v="2552"/>
    <x v="0"/>
  </r>
  <r>
    <n v="761210"/>
    <d v="2014-05-24T00:00:00"/>
    <d v="1899-12-30T13:42:16"/>
    <s v="Hired"/>
    <s v="Male"/>
    <s v="Purchase Department"/>
    <s v="i6"/>
    <x v="2553"/>
    <x v="0"/>
  </r>
  <r>
    <n v="464527"/>
    <d v="2014-05-24T00:00:00"/>
    <d v="1899-12-30T13:45:59"/>
    <s v="Rejected"/>
    <s v="Female"/>
    <s v="Purchase Department"/>
    <s v="i6"/>
    <x v="2554"/>
    <x v="1"/>
  </r>
  <r>
    <n v="185318"/>
    <d v="2014-06-20T00:00:00"/>
    <d v="1899-12-30T09:33:02"/>
    <s v="Hired"/>
    <s v="Female"/>
    <s v="Purchase Department"/>
    <s v="i6"/>
    <x v="2555"/>
    <x v="0"/>
  </r>
  <r>
    <n v="170202"/>
    <d v="2014-06-20T00:00:00"/>
    <d v="1899-12-30T09:32:10"/>
    <s v="Rejected"/>
    <s v="Don’t want to say"/>
    <s v="Purchase Department"/>
    <s v="i6"/>
    <x v="2556"/>
    <x v="1"/>
  </r>
  <r>
    <n v="141442"/>
    <d v="2014-07-12T00:00:00"/>
    <d v="1899-12-30T09:45:25"/>
    <s v="Hired"/>
    <s v="Male"/>
    <s v="Purchase Department"/>
    <s v="i6"/>
    <x v="2557"/>
    <x v="0"/>
  </r>
  <r>
    <n v="431209"/>
    <d v="2014-07-25T00:00:00"/>
    <d v="1899-12-30T09:32:52"/>
    <s v="Hired"/>
    <s v="Female"/>
    <s v="Purchase Department"/>
    <s v="i6"/>
    <x v="2558"/>
    <x v="0"/>
  </r>
  <r>
    <n v="735736"/>
    <d v="2014-05-21T00:00:00"/>
    <d v="1899-12-30T16:46:25"/>
    <s v="Rejected"/>
    <s v="Male"/>
    <s v="Operations Department"/>
    <s v="i6"/>
    <x v="2559"/>
    <x v="1"/>
  </r>
  <r>
    <n v="703579"/>
    <d v="2014-05-21T00:00:00"/>
    <d v="1899-12-30T16:48:08"/>
    <s v="Hired"/>
    <s v="Female"/>
    <s v="Operations Department"/>
    <s v="i6"/>
    <x v="2560"/>
    <x v="0"/>
  </r>
  <r>
    <n v="322337"/>
    <d v="2014-06-13T00:00:00"/>
    <d v="1899-12-30T09:31:35"/>
    <s v="Hired"/>
    <s v="Male"/>
    <s v="Operations Department"/>
    <s v="i6"/>
    <x v="2561"/>
    <x v="0"/>
  </r>
  <r>
    <n v="863977"/>
    <d v="2014-06-26T00:00:00"/>
    <d v="1899-12-30T17:44:41"/>
    <s v="Hired"/>
    <s v="Male"/>
    <s v="Sales Department"/>
    <s v="c5"/>
    <x v="2562"/>
    <x v="0"/>
  </r>
  <r>
    <n v="35155"/>
    <d v="2014-06-26T00:00:00"/>
    <d v="1899-12-30T17:45:38"/>
    <s v="Hired"/>
    <s v="Male"/>
    <s v="Sales Department"/>
    <s v="c5"/>
    <x v="2563"/>
    <x v="0"/>
  </r>
  <r>
    <n v="991538"/>
    <d v="2014-07-10T00:00:00"/>
    <d v="1899-12-30T19:16:12"/>
    <s v="Rejected"/>
    <s v="Female"/>
    <s v="Sales Department"/>
    <s v="c5"/>
    <x v="597"/>
    <x v="1"/>
  </r>
  <r>
    <n v="897545"/>
    <d v="2014-07-14T00:00:00"/>
    <d v="1899-12-30T14:40:27"/>
    <s v="Hired"/>
    <s v="Male"/>
    <s v="Sales Department"/>
    <s v="c5"/>
    <x v="2564"/>
    <x v="0"/>
  </r>
  <r>
    <n v="473455"/>
    <d v="2014-05-05T00:00:00"/>
    <d v="1899-12-30T09:32:00"/>
    <s v="Hired"/>
    <s v="Male"/>
    <s v="Service Department"/>
    <s v="c8"/>
    <x v="2565"/>
    <x v="0"/>
  </r>
  <r>
    <n v="360451"/>
    <d v="2014-05-26T00:00:00"/>
    <d v="1899-12-30T17:16:24"/>
    <s v="Hired"/>
    <s v="Male"/>
    <s v="Service Department"/>
    <s v="c8"/>
    <x v="2566"/>
    <x v="0"/>
  </r>
  <r>
    <n v="201849"/>
    <d v="2014-07-21T00:00:00"/>
    <d v="1899-12-30T08:23:35"/>
    <s v="Hired"/>
    <s v="Male"/>
    <s v="Service Department"/>
    <s v="c8"/>
    <x v="2567"/>
    <x v="0"/>
  </r>
  <r>
    <n v="612983"/>
    <d v="2014-06-10T00:00:00"/>
    <d v="1899-12-30T13:07:30"/>
    <s v="Hired"/>
    <s v="Male"/>
    <s v="Operations Department"/>
    <s v="c5"/>
    <x v="2568"/>
    <x v="0"/>
  </r>
  <r>
    <n v="260407"/>
    <d v="2014-08-29T00:00:00"/>
    <d v="1899-12-30T10:56:47"/>
    <s v="Rejected"/>
    <s v="Male"/>
    <s v="Operations Department"/>
    <s v="c5"/>
    <x v="2569"/>
    <x v="1"/>
  </r>
  <r>
    <n v="77144"/>
    <d v="2014-08-29T00:00:00"/>
    <d v="1899-12-30T10:57:51"/>
    <s v="Hired"/>
    <s v="Male"/>
    <s v="Operations Department"/>
    <s v="c5"/>
    <x v="2570"/>
    <x v="0"/>
  </r>
  <r>
    <n v="605785"/>
    <d v="2014-05-02T00:00:00"/>
    <d v="1899-12-30T10:45:01"/>
    <s v="Rejected"/>
    <s v="Male"/>
    <s v="Operations Department"/>
    <s v="c5"/>
    <x v="2571"/>
    <x v="1"/>
  </r>
  <r>
    <n v="908115"/>
    <d v="2014-05-02T00:00:00"/>
    <d v="1899-12-30T10:47:01"/>
    <s v="Hired"/>
    <s v="Female"/>
    <s v="Operations Department"/>
    <s v="c5"/>
    <x v="2572"/>
    <x v="0"/>
  </r>
  <r>
    <n v="470160"/>
    <d v="2014-05-06T00:00:00"/>
    <d v="1899-12-30T09:33:41"/>
    <s v="Rejected"/>
    <s v="Male"/>
    <s v="Operations Department"/>
    <s v="c5"/>
    <x v="2573"/>
    <x v="1"/>
  </r>
  <r>
    <n v="834019"/>
    <d v="2014-06-24T00:00:00"/>
    <d v="1899-12-30T09:31:21"/>
    <s v="Hired"/>
    <s v="Male"/>
    <s v="Operations Department"/>
    <s v="c5"/>
    <x v="2574"/>
    <x v="0"/>
  </r>
  <r>
    <n v="202085"/>
    <d v="2014-06-24T00:00:00"/>
    <d v="1899-12-30T09:35:24"/>
    <s v="Rejected"/>
    <s v="Female"/>
    <s v="Operations Department"/>
    <s v="c5"/>
    <x v="2575"/>
    <x v="1"/>
  </r>
  <r>
    <n v="869497"/>
    <d v="2014-06-29T00:00:00"/>
    <d v="1899-12-30T12:46:47"/>
    <s v="Hired"/>
    <s v="Female"/>
    <s v="Operations Department"/>
    <s v="c5"/>
    <x v="2576"/>
    <x v="0"/>
  </r>
  <r>
    <n v="908434"/>
    <d v="2014-07-04T00:00:00"/>
    <d v="1899-12-30T07:26:23"/>
    <s v="Hired"/>
    <s v="Female"/>
    <s v="Operations Department"/>
    <s v="c5"/>
    <x v="2577"/>
    <x v="0"/>
  </r>
  <r>
    <n v="817536"/>
    <d v="2014-07-10T00:00:00"/>
    <d v="1899-12-30T19:27:04"/>
    <s v="Rejected"/>
    <s v="Male"/>
    <s v="Operations Department"/>
    <s v="c5"/>
    <x v="2578"/>
    <x v="1"/>
  </r>
  <r>
    <n v="342721"/>
    <d v="2014-07-10T00:00:00"/>
    <d v="1899-12-30T19:29:46"/>
    <s v="Hired"/>
    <s v="Female"/>
    <s v="Operations Department"/>
    <s v="c5"/>
    <x v="2579"/>
    <x v="0"/>
  </r>
  <r>
    <n v="542665"/>
    <d v="2014-07-01T00:00:00"/>
    <d v="1899-12-30T09:34:52"/>
    <s v="Hired"/>
    <s v="Female"/>
    <s v="Operations Department"/>
    <s v="c5"/>
    <x v="2580"/>
    <x v="0"/>
  </r>
  <r>
    <n v="208230"/>
    <d v="2014-06-03T00:00:00"/>
    <d v="1899-12-30T09:32:44"/>
    <s v="Hired"/>
    <s v="Don’t want to say"/>
    <s v="Service Department"/>
    <s v="c9"/>
    <x v="2581"/>
    <x v="0"/>
  </r>
  <r>
    <n v="313739"/>
    <d v="2014-06-19T00:00:00"/>
    <d v="1899-12-30T17:44:30"/>
    <s v="Hired"/>
    <s v="Female"/>
    <s v="Service Department"/>
    <s v="i6"/>
    <x v="2582"/>
    <x v="0"/>
  </r>
  <r>
    <n v="915263"/>
    <d v="2014-06-12T00:00:00"/>
    <d v="1899-12-30T12:54:37"/>
    <s v="Rejected"/>
    <s v="Female"/>
    <s v="Service Department"/>
    <s v="c9"/>
    <x v="2583"/>
    <x v="1"/>
  </r>
  <r>
    <n v="552486"/>
    <d v="2014-06-12T00:00:00"/>
    <d v="1899-12-30T12:53:54"/>
    <s v="Rejected"/>
    <s v="Don’t want to say"/>
    <s v="Service Department"/>
    <s v="c9"/>
    <x v="2584"/>
    <x v="1"/>
  </r>
  <r>
    <n v="35410"/>
    <d v="2014-06-29T00:00:00"/>
    <d v="1899-12-30T16:13:32"/>
    <s v="Hired"/>
    <s v="Female"/>
    <s v="Service Department"/>
    <s v="c9"/>
    <x v="2585"/>
    <x v="0"/>
  </r>
  <r>
    <n v="796649"/>
    <d v="2014-05-01T00:00:00"/>
    <d v="1899-12-30T07:49:25"/>
    <s v="Rejected"/>
    <s v="Male"/>
    <s v="Service Department"/>
    <s v="c8"/>
    <x v="2586"/>
    <x v="1"/>
  </r>
  <r>
    <n v="458462"/>
    <d v="2014-05-01T00:00:00"/>
    <d v="1899-12-30T07:53:38"/>
    <s v="Hired"/>
    <s v="Female"/>
    <s v="Service Department"/>
    <s v="c8"/>
    <x v="2587"/>
    <x v="0"/>
  </r>
  <r>
    <n v="412158"/>
    <d v="2014-05-02T00:00:00"/>
    <d v="1899-12-30T18:41:04"/>
    <s v="Rejected"/>
    <s v="Male"/>
    <s v="Service Department"/>
    <s v="c8"/>
    <x v="2588"/>
    <x v="1"/>
  </r>
  <r>
    <n v="819973"/>
    <d v="2014-05-06T00:00:00"/>
    <d v="1899-12-30T19:30:15"/>
    <s v="Hired"/>
    <s v="Male"/>
    <s v="Service Department"/>
    <s v="c8"/>
    <x v="2589"/>
    <x v="0"/>
  </r>
  <r>
    <n v="200163"/>
    <d v="2014-05-06T00:00:00"/>
    <d v="1899-12-30T19:35:21"/>
    <s v="Hired"/>
    <s v="Male"/>
    <s v="Service Department"/>
    <s v="c8"/>
    <x v="2590"/>
    <x v="0"/>
  </r>
  <r>
    <n v="963023"/>
    <d v="2014-05-12T00:00:00"/>
    <d v="1899-12-30T12:12:23"/>
    <s v="Rejected"/>
    <s v="Female"/>
    <s v="Service Department"/>
    <s v="c8"/>
    <x v="2591"/>
    <x v="1"/>
  </r>
  <r>
    <n v="222444"/>
    <d v="2014-05-12T00:00:00"/>
    <d v="1899-12-30T12:14:55"/>
    <s v="Rejected"/>
    <s v="Male"/>
    <s v="Service Department"/>
    <s v="c8"/>
    <x v="2592"/>
    <x v="1"/>
  </r>
  <r>
    <n v="841354"/>
    <d v="2014-05-12T00:00:00"/>
    <d v="1899-12-30T12:15:28"/>
    <s v="Hired"/>
    <s v="Female"/>
    <s v="Service Department"/>
    <s v="c8"/>
    <x v="2593"/>
    <x v="0"/>
  </r>
  <r>
    <n v="428971"/>
    <d v="2014-05-13T00:00:00"/>
    <d v="1899-12-30T10:18:23"/>
    <s v="Rejected"/>
    <s v="Male"/>
    <s v="Service Department"/>
    <s v="c8"/>
    <x v="2594"/>
    <x v="1"/>
  </r>
  <r>
    <n v="149278"/>
    <d v="2014-05-13T00:00:00"/>
    <d v="1899-12-30T10:19:46"/>
    <s v="Rejected"/>
    <s v="Female"/>
    <s v="Service Department"/>
    <s v="c8"/>
    <x v="2595"/>
    <x v="1"/>
  </r>
  <r>
    <n v="167930"/>
    <d v="2014-05-13T00:00:00"/>
    <d v="1899-12-30T10:22:30"/>
    <s v="Hired"/>
    <s v="Female"/>
    <s v="Service Department"/>
    <s v="c8"/>
    <x v="2596"/>
    <x v="0"/>
  </r>
  <r>
    <n v="99387"/>
    <d v="2014-05-27T00:00:00"/>
    <d v="1899-12-30T16:58:19"/>
    <s v="Rejected"/>
    <s v="Male"/>
    <s v="Service Department"/>
    <s v="c8"/>
    <x v="2597"/>
    <x v="1"/>
  </r>
  <r>
    <n v="741431"/>
    <d v="2014-05-27T00:00:00"/>
    <d v="1899-12-30T16:58:46"/>
    <s v="Rejected"/>
    <s v="Male"/>
    <s v="Service Department"/>
    <s v="c8"/>
    <x v="2598"/>
    <x v="1"/>
  </r>
  <r>
    <n v="882227"/>
    <d v="2014-05-23T00:00:00"/>
    <d v="1899-12-30T07:30:58"/>
    <s v="Hired"/>
    <s v="Male"/>
    <s v="Service Department"/>
    <s v="c8"/>
    <x v="2599"/>
    <x v="0"/>
  </r>
  <r>
    <n v="798412"/>
    <d v="2014-07-02T00:00:00"/>
    <d v="1899-12-30T15:17:10"/>
    <s v="Hired"/>
    <s v="Male"/>
    <s v="Service Department"/>
    <s v="c8"/>
    <x v="2600"/>
    <x v="0"/>
  </r>
  <r>
    <n v="531959"/>
    <d v="2014-05-21T00:00:00"/>
    <d v="1899-12-30T13:33:25"/>
    <s v="Hired"/>
    <s v="Female"/>
    <s v="Operations Department"/>
    <s v="c8"/>
    <x v="2601"/>
    <x v="0"/>
  </r>
  <r>
    <n v="445207"/>
    <d v="2014-05-21T00:00:00"/>
    <d v="1899-12-30T13:36:16"/>
    <s v="Rejected"/>
    <s v="Female"/>
    <s v="Operations Department"/>
    <s v="c8"/>
    <x v="2602"/>
    <x v="1"/>
  </r>
  <r>
    <n v="180405"/>
    <d v="2014-06-04T00:00:00"/>
    <d v="1899-12-30T15:51:55"/>
    <s v="Hired"/>
    <s v="Female"/>
    <s v="Operations Department"/>
    <s v="c8"/>
    <x v="2603"/>
    <x v="0"/>
  </r>
  <r>
    <n v="107600"/>
    <d v="2014-06-11T00:00:00"/>
    <d v="1899-12-30T13:07:28"/>
    <s v="Hired"/>
    <s v="Male"/>
    <s v="Operations Department"/>
    <s v="c8"/>
    <x v="2604"/>
    <x v="0"/>
  </r>
  <r>
    <n v="51522"/>
    <d v="2014-06-11T00:00:00"/>
    <d v="1899-12-30T13:07:56"/>
    <s v="Rejected"/>
    <s v="Male"/>
    <s v="Operations Department"/>
    <s v="c8"/>
    <x v="2605"/>
    <x v="1"/>
  </r>
  <r>
    <n v="276324"/>
    <d v="2014-06-25T00:00:00"/>
    <d v="1899-12-30T12:34:02"/>
    <s v="Rejected"/>
    <s v="Don’t want to say"/>
    <s v="Operations Department"/>
    <s v="c8"/>
    <x v="111"/>
    <x v="1"/>
  </r>
  <r>
    <n v="619419"/>
    <d v="2014-07-04T00:00:00"/>
    <d v="1899-12-30T10:52:04"/>
    <s v="Rejected"/>
    <s v="Male"/>
    <s v="Operations Department"/>
    <s v="c8"/>
    <x v="2606"/>
    <x v="1"/>
  </r>
  <r>
    <n v="986281"/>
    <d v="2014-07-04T00:00:00"/>
    <d v="1899-12-30T10:55:16"/>
    <s v="Rejected"/>
    <s v="Male"/>
    <s v="Operations Department"/>
    <s v="c8"/>
    <x v="2607"/>
    <x v="1"/>
  </r>
  <r>
    <n v="192514"/>
    <d v="2014-07-04T00:00:00"/>
    <d v="1899-12-30T10:55:44"/>
    <s v="Rejected"/>
    <s v="Male"/>
    <s v="Operations Department"/>
    <s v="c8"/>
    <x v="2608"/>
    <x v="1"/>
  </r>
  <r>
    <n v="709509"/>
    <d v="2014-07-04T00:00:00"/>
    <d v="1899-12-30T10:58:58"/>
    <s v="Hired"/>
    <s v="Male"/>
    <s v="Operations Department"/>
    <s v="c8"/>
    <x v="2609"/>
    <x v="0"/>
  </r>
  <r>
    <n v="175812"/>
    <d v="2014-07-23T00:00:00"/>
    <d v="1899-12-30T09:32:44"/>
    <s v="Rejected"/>
    <s v="Male"/>
    <s v="Operations Department"/>
    <s v="c8"/>
    <x v="2610"/>
    <x v="1"/>
  </r>
  <r>
    <n v="718350"/>
    <d v="2014-07-23T00:00:00"/>
    <d v="1899-12-30T09:35:07"/>
    <s v="Hired"/>
    <s v="Male"/>
    <s v="Operations Department"/>
    <s v="c8"/>
    <x v="2611"/>
    <x v="0"/>
  </r>
  <r>
    <n v="589354"/>
    <d v="2014-07-09T00:00:00"/>
    <d v="1899-12-30T19:41:21"/>
    <s v="Hired"/>
    <s v="Male"/>
    <s v="Service Department"/>
    <s v="c8"/>
    <x v="2612"/>
    <x v="0"/>
  </r>
  <r>
    <n v="285721"/>
    <d v="2014-07-09T00:00:00"/>
    <d v="1899-12-30T09:31:37"/>
    <s v="Rejected"/>
    <s v="Male"/>
    <s v="Service Department"/>
    <s v="c8"/>
    <x v="2613"/>
    <x v="1"/>
  </r>
  <r>
    <n v="32072"/>
    <d v="2014-07-11T00:00:00"/>
    <d v="1899-12-30T19:58:17"/>
    <s v="Hired"/>
    <s v="Female"/>
    <s v="Service Department"/>
    <s v="c8"/>
    <x v="2614"/>
    <x v="0"/>
  </r>
  <r>
    <n v="961118"/>
    <d v="2014-07-17T00:00:00"/>
    <d v="1899-12-30T15:59:54"/>
    <s v="Hired"/>
    <s v="Female"/>
    <s v="Operations Department"/>
    <s v="c8"/>
    <x v="2615"/>
    <x v="0"/>
  </r>
  <r>
    <n v="727514"/>
    <d v="2014-07-22T00:00:00"/>
    <d v="1899-12-30T08:17:15"/>
    <s v="Rejected"/>
    <s v="Male"/>
    <s v="Operations Department"/>
    <s v="c5"/>
    <x v="2616"/>
    <x v="1"/>
  </r>
  <r>
    <n v="808477"/>
    <d v="2014-07-22T00:00:00"/>
    <d v="1899-12-30T08:19:12"/>
    <s v="Rejected"/>
    <s v="Male"/>
    <s v="Operations Department"/>
    <s v="c5"/>
    <x v="2437"/>
    <x v="1"/>
  </r>
  <r>
    <n v="772058"/>
    <d v="2014-07-22T00:00:00"/>
    <d v="1899-12-30T08:18:52"/>
    <s v="Rejected"/>
    <s v="Female"/>
    <s v="Operations Department"/>
    <s v="c5"/>
    <x v="2617"/>
    <x v="1"/>
  </r>
  <r>
    <n v="383200"/>
    <d v="2014-07-22T00:00:00"/>
    <d v="1899-12-30T08:17:48"/>
    <s v="Rejected"/>
    <s v="Don’t want to say"/>
    <s v="Operations Department"/>
    <s v="c5"/>
    <x v="2618"/>
    <x v="1"/>
  </r>
  <r>
    <n v="568794"/>
    <d v="2014-07-23T00:00:00"/>
    <d v="1899-12-30T18:27:37"/>
    <s v="Hired"/>
    <s v="Male"/>
    <s v="Operations Department"/>
    <s v="c5"/>
    <x v="2619"/>
    <x v="0"/>
  </r>
  <r>
    <n v="590046"/>
    <d v="2014-06-07T00:00:00"/>
    <d v="1899-12-30T13:05:41"/>
    <s v="Hired"/>
    <s v="Female"/>
    <s v="Operations Department"/>
    <s v="i5"/>
    <x v="2620"/>
    <x v="0"/>
  </r>
  <r>
    <n v="931111"/>
    <d v="2014-07-28T00:00:00"/>
    <d v="1899-12-30T12:38:49"/>
    <s v="Rejected"/>
    <s v="Male"/>
    <s v="Operations Department"/>
    <s v="i5"/>
    <x v="2621"/>
    <x v="1"/>
  </r>
  <r>
    <n v="677644"/>
    <d v="2014-07-31T00:00:00"/>
    <d v="1899-12-30T08:53:13"/>
    <s v="Rejected"/>
    <s v="Female"/>
    <s v="Operations Department"/>
    <s v="i5"/>
    <x v="2622"/>
    <x v="1"/>
  </r>
  <r>
    <n v="894498"/>
    <d v="2014-08-08T00:00:00"/>
    <d v="1899-12-30T12:38:07"/>
    <s v="Rejected"/>
    <s v="Female"/>
    <s v="Operations Department"/>
    <s v="i5"/>
    <x v="2623"/>
    <x v="1"/>
  </r>
  <r>
    <n v="494577"/>
    <d v="2014-05-31T00:00:00"/>
    <d v="1899-12-30T11:57:14"/>
    <s v="Hired"/>
    <s v="Female"/>
    <s v="Operations Department"/>
    <s v="c5"/>
    <x v="2624"/>
    <x v="0"/>
  </r>
  <r>
    <n v="552496"/>
    <d v="2014-05-31T00:00:00"/>
    <d v="1899-12-30T11:57:42"/>
    <s v="Rejected"/>
    <s v="Male"/>
    <s v="Operations Department"/>
    <s v="c5"/>
    <x v="2625"/>
    <x v="1"/>
  </r>
  <r>
    <n v="623700"/>
    <d v="2014-07-15T00:00:00"/>
    <d v="1899-12-30T11:31:39"/>
    <s v="Hired"/>
    <s v="Female"/>
    <s v="Operations Department"/>
    <s v="c5"/>
    <x v="2626"/>
    <x v="0"/>
  </r>
  <r>
    <n v="966330"/>
    <d v="2014-06-01T00:00:00"/>
    <d v="1899-12-30T11:45:06"/>
    <s v="Hired"/>
    <s v="Male"/>
    <s v="Operations Department"/>
    <s v="i5"/>
    <x v="2627"/>
    <x v="0"/>
  </r>
  <r>
    <n v="813243"/>
    <d v="2014-06-01T00:00:00"/>
    <d v="1899-12-30T11:45:59"/>
    <s v="Hired"/>
    <s v="Male"/>
    <s v="Operations Department"/>
    <s v="i5"/>
    <x v="2628"/>
    <x v="0"/>
  </r>
  <r>
    <n v="804046"/>
    <d v="2014-06-27T00:00:00"/>
    <d v="1899-12-30T09:31:17"/>
    <s v="Rejected"/>
    <s v="Male"/>
    <s v="Operations Department"/>
    <s v="i5"/>
    <x v="2629"/>
    <x v="1"/>
  </r>
  <r>
    <n v="236696"/>
    <d v="2014-07-01T00:00:00"/>
    <d v="1899-12-30T14:07:43"/>
    <s v="Hired"/>
    <s v="Female"/>
    <s v="Operations Department"/>
    <s v="i5"/>
    <x v="2630"/>
    <x v="0"/>
  </r>
  <r>
    <n v="175958"/>
    <d v="2014-07-01T00:00:00"/>
    <d v="1899-12-30T14:08:21"/>
    <s v="Hired"/>
    <s v="Female"/>
    <s v="Operations Department"/>
    <s v="i5"/>
    <x v="2631"/>
    <x v="0"/>
  </r>
  <r>
    <n v="896170"/>
    <d v="2014-08-15T00:00:00"/>
    <d v="1899-12-30T09:34:45"/>
    <s v="Hired"/>
    <s v="Female"/>
    <s v="Operations Department"/>
    <s v="i5"/>
    <x v="2632"/>
    <x v="0"/>
  </r>
  <r>
    <n v="526522"/>
    <d v="2014-08-15T00:00:00"/>
    <d v="1899-12-30T09:35:26"/>
    <s v="Rejected"/>
    <s v="Female"/>
    <s v="Operations Department"/>
    <s v="i5"/>
    <x v="2633"/>
    <x v="1"/>
  </r>
  <r>
    <n v="813660"/>
    <d v="2014-08-22T00:00:00"/>
    <d v="1899-12-30T09:31:59"/>
    <s v="Rejected"/>
    <s v="Male"/>
    <s v="Operations Department"/>
    <s v="i5"/>
    <x v="2634"/>
    <x v="1"/>
  </r>
  <r>
    <n v="668814"/>
    <d v="2014-08-22T00:00:00"/>
    <d v="1899-12-30T09:33:20"/>
    <s v="Hired"/>
    <s v="Male"/>
    <s v="Operations Department"/>
    <s v="i5"/>
    <x v="1709"/>
    <x v="0"/>
  </r>
  <r>
    <n v="848064"/>
    <d v="2014-08-22T00:00:00"/>
    <d v="1899-12-30T09:34:02"/>
    <s v="Hired"/>
    <s v="Female"/>
    <s v="Operations Department"/>
    <s v="i5"/>
    <x v="2635"/>
    <x v="0"/>
  </r>
  <r>
    <n v="669965"/>
    <d v="2014-08-06T00:00:00"/>
    <d v="1899-12-30T06:21:18"/>
    <s v="Rejected"/>
    <s v="Female"/>
    <s v="Production Department"/>
    <s v="c9"/>
    <x v="2636"/>
    <x v="1"/>
  </r>
  <r>
    <n v="407669"/>
    <d v="2014-08-07T00:00:00"/>
    <d v="1899-12-30T19:26:35"/>
    <s v="Hired"/>
    <s v="Male"/>
    <s v="Production Department"/>
    <s v="c9"/>
    <x v="2637"/>
    <x v="0"/>
  </r>
  <r>
    <n v="127411"/>
    <d v="2014-08-07T00:00:00"/>
    <d v="1899-12-30T19:27:11"/>
    <s v="Hired"/>
    <s v="Female"/>
    <s v="Production Department"/>
    <s v="c9"/>
    <x v="2638"/>
    <x v="0"/>
  </r>
  <r>
    <n v="632747"/>
    <d v="2014-07-07T00:00:00"/>
    <d v="1899-12-30T09:33:08"/>
    <s v="Hired"/>
    <s v="Female"/>
    <s v="Sales Department"/>
    <s v="i7"/>
    <x v="2639"/>
    <x v="0"/>
  </r>
  <r>
    <n v="127432"/>
    <d v="2014-07-07T00:00:00"/>
    <d v="1899-12-30T09:33:40"/>
    <s v="Hired"/>
    <s v="Male"/>
    <s v="Sales Department"/>
    <s v="i7"/>
    <x v="2640"/>
    <x v="0"/>
  </r>
  <r>
    <n v="580341"/>
    <d v="2014-07-09T00:00:00"/>
    <d v="1899-12-30T10:10:20"/>
    <s v="Hired"/>
    <s v="Male"/>
    <s v="Sales Department"/>
    <s v="c5"/>
    <x v="2641"/>
    <x v="0"/>
  </r>
  <r>
    <n v="176366"/>
    <d v="2014-07-09T00:00:00"/>
    <d v="1899-12-30T10:11:03"/>
    <s v="Rejected"/>
    <s v="Male"/>
    <s v="Sales Department"/>
    <s v="c5"/>
    <x v="2642"/>
    <x v="1"/>
  </r>
  <r>
    <n v="395791"/>
    <d v="2014-07-09T00:00:00"/>
    <d v="1899-12-30T10:14:16"/>
    <s v="Hired"/>
    <s v="Female"/>
    <s v="Sales Department"/>
    <s v="c5"/>
    <x v="2643"/>
    <x v="0"/>
  </r>
  <r>
    <n v="924809"/>
    <d v="2014-07-09T00:00:00"/>
    <d v="1899-12-30T10:15:39"/>
    <s v="Rejected"/>
    <s v="Male"/>
    <s v="Sales Department"/>
    <s v="c5"/>
    <x v="2644"/>
    <x v="1"/>
  </r>
  <r>
    <n v="896824"/>
    <d v="2014-07-19T00:00:00"/>
    <d v="1899-12-30T15:07:54"/>
    <s v="Hired"/>
    <s v="Male"/>
    <s v="Sales Department"/>
    <s v="i7"/>
    <x v="2645"/>
    <x v="0"/>
  </r>
  <r>
    <n v="908354"/>
    <d v="2014-07-09T00:00:00"/>
    <d v="1899-12-30T10:56:41"/>
    <s v="Hired"/>
    <s v="Male"/>
    <s v="Operations Department"/>
    <s v="i7"/>
    <x v="2646"/>
    <x v="0"/>
  </r>
  <r>
    <n v="582161"/>
    <d v="2014-07-09T00:00:00"/>
    <d v="1899-12-30T11:00:29"/>
    <s v="Hired"/>
    <s v="Male"/>
    <s v="Operations Department"/>
    <s v="i7"/>
    <x v="2647"/>
    <x v="0"/>
  </r>
  <r>
    <n v="615122"/>
    <d v="2014-07-16T00:00:00"/>
    <d v="1899-12-30T17:50:49"/>
    <s v="Hired"/>
    <s v="Male"/>
    <s v="Operations Department"/>
    <s v="i7"/>
    <x v="2648"/>
    <x v="0"/>
  </r>
  <r>
    <n v="885767"/>
    <d v="2014-08-14T00:00:00"/>
    <d v="1899-12-30T11:20:50"/>
    <s v="Hired"/>
    <s v="Male"/>
    <s v="Operations Department"/>
    <s v="i7"/>
    <x v="2649"/>
    <x v="0"/>
  </r>
  <r>
    <n v="509555"/>
    <d v="2014-07-14T00:00:00"/>
    <d v="1899-12-30T09:32:33"/>
    <s v="Rejected"/>
    <s v="Female"/>
    <s v="Operations Department"/>
    <s v="i7"/>
    <x v="2650"/>
    <x v="1"/>
  </r>
  <r>
    <n v="472651"/>
    <d v="2014-07-14T00:00:00"/>
    <d v="1899-12-30T09:35:15"/>
    <s v="Rejected"/>
    <s v="Male"/>
    <s v="Operations Department"/>
    <s v="i7"/>
    <x v="2651"/>
    <x v="1"/>
  </r>
  <r>
    <n v="227744"/>
    <d v="2014-07-14T00:00:00"/>
    <d v="1899-12-30T09:36:10"/>
    <s v="Hired"/>
    <s v="Male"/>
    <s v="Operations Department"/>
    <s v="i7"/>
    <x v="2652"/>
    <x v="0"/>
  </r>
  <r>
    <n v="877727"/>
    <d v="2014-07-15T00:00:00"/>
    <d v="1899-12-30T12:49:12"/>
    <s v="Hired"/>
    <s v="Male"/>
    <s v="Operations Department"/>
    <s v="i7"/>
    <x v="2653"/>
    <x v="0"/>
  </r>
  <r>
    <n v="842069"/>
    <d v="2014-07-21T00:00:00"/>
    <d v="1899-12-30T13:54:55"/>
    <s v="Hired"/>
    <s v="Male"/>
    <s v="Operations Department"/>
    <s v="i7"/>
    <x v="2654"/>
    <x v="0"/>
  </r>
  <r>
    <n v="528653"/>
    <d v="2014-08-05T00:00:00"/>
    <d v="1899-12-30T10:05:53"/>
    <s v="Hired"/>
    <s v="Male"/>
    <s v="Operations Department"/>
    <s v="i7"/>
    <x v="2655"/>
    <x v="0"/>
  </r>
  <r>
    <n v="542200"/>
    <d v="2014-07-15T00:00:00"/>
    <d v="1899-12-30T09:31:31"/>
    <s v="Rejected"/>
    <s v="Male"/>
    <s v="Service Department"/>
    <s v="i7"/>
    <x v="2656"/>
    <x v="1"/>
  </r>
  <r>
    <n v="960012"/>
    <d v="2014-06-04T00:00:00"/>
    <d v="1899-12-30T12:58:42"/>
    <s v="Rejected"/>
    <s v="Don’t want to say"/>
    <s v="Operations Department"/>
    <s v="c9"/>
    <x v="2166"/>
    <x v="1"/>
  </r>
  <r>
    <n v="583723"/>
    <d v="2014-06-04T00:00:00"/>
    <d v="1899-12-30T12:59:14"/>
    <s v="Hired"/>
    <s v="Don’t want to say"/>
    <s v="Operations Department"/>
    <s v="c9"/>
    <x v="2657"/>
    <x v="0"/>
  </r>
  <r>
    <n v="986480"/>
    <d v="2014-06-04T00:00:00"/>
    <d v="1899-12-30T12:59:42"/>
    <s v="Rejected"/>
    <s v="Don’t want to say"/>
    <s v="Operations Department"/>
    <s v="c9"/>
    <x v="2658"/>
    <x v="1"/>
  </r>
  <r>
    <n v="209885"/>
    <d v="2014-06-27T00:00:00"/>
    <d v="1899-12-30T08:35:23"/>
    <s v="Hired"/>
    <s v="Male"/>
    <s v="Operations Department"/>
    <s v="c9"/>
    <x v="2659"/>
    <x v="0"/>
  </r>
  <r>
    <n v="374218"/>
    <d v="2014-06-24T00:00:00"/>
    <d v="1899-12-30T11:26:37"/>
    <s v="Rejected"/>
    <s v="Female"/>
    <s v="Operations Department"/>
    <s v="c9"/>
    <x v="2660"/>
    <x v="1"/>
  </r>
  <r>
    <n v="663337"/>
    <d v="2014-07-09T00:00:00"/>
    <d v="1899-12-30T07:53:22"/>
    <s v="Hired"/>
    <s v="Don’t want to say"/>
    <s v="Operations Department"/>
    <s v="i6"/>
    <x v="2661"/>
    <x v="0"/>
  </r>
  <r>
    <n v="937621"/>
    <d v="2014-08-02T00:00:00"/>
    <d v="1899-12-30T15:02:51"/>
    <s v="Hired"/>
    <s v="Male"/>
    <s v="Operations Department"/>
    <s v="c9"/>
    <x v="2662"/>
    <x v="0"/>
  </r>
  <r>
    <n v="100229"/>
    <d v="2014-06-28T00:00:00"/>
    <d v="1899-12-30T07:51:39"/>
    <s v="Rejected"/>
    <s v="Female"/>
    <s v="Operations Department"/>
    <s v="c5"/>
    <x v="2663"/>
    <x v="1"/>
  </r>
  <r>
    <n v="897078"/>
    <d v="2014-06-28T00:00:00"/>
    <d v="1899-12-30T07:52:46"/>
    <s v="Hired"/>
    <s v="Don’t want to say"/>
    <s v="Operations Department"/>
    <s v="c5"/>
    <x v="2664"/>
    <x v="0"/>
  </r>
  <r>
    <n v="811119"/>
    <d v="2014-07-09T00:00:00"/>
    <d v="1899-12-30T15:54:49"/>
    <s v="Hired"/>
    <s v="Don’t want to say"/>
    <s v="Operations Department"/>
    <s v="c5"/>
    <x v="2665"/>
    <x v="0"/>
  </r>
  <r>
    <n v="972184"/>
    <d v="2014-05-03T00:00:00"/>
    <d v="1899-12-30T14:59:43"/>
    <s v="Hired"/>
    <s v="Male"/>
    <s v="Service Department"/>
    <s v="i1"/>
    <x v="2666"/>
    <x v="0"/>
  </r>
  <r>
    <n v="939062"/>
    <d v="2014-06-12T00:00:00"/>
    <d v="1899-12-30T09:32:27"/>
    <s v="Hired"/>
    <s v="Male"/>
    <s v="Service Department"/>
    <s v="i1"/>
    <x v="2667"/>
    <x v="0"/>
  </r>
  <r>
    <n v="244718"/>
    <d v="2014-07-19T00:00:00"/>
    <d v="1899-12-30T18:12:15"/>
    <s v="Hired"/>
    <s v="Male"/>
    <s v="Service Department"/>
    <s v="i1"/>
    <x v="2668"/>
    <x v="0"/>
  </r>
  <r>
    <n v="604170"/>
    <d v="2014-07-19T00:00:00"/>
    <d v="1899-12-30T18:13:35"/>
    <s v="Hired"/>
    <s v="Female"/>
    <s v="Service Department"/>
    <s v="i1"/>
    <x v="2669"/>
    <x v="0"/>
  </r>
  <r>
    <n v="212961"/>
    <d v="2014-05-22T00:00:00"/>
    <d v="1899-12-30T09:31:25"/>
    <s v="Rejected"/>
    <s v="Male"/>
    <s v="Operations Department"/>
    <s v="i7"/>
    <x v="2670"/>
    <x v="1"/>
  </r>
  <r>
    <n v="869836"/>
    <d v="2014-05-22T00:00:00"/>
    <d v="1899-12-30T09:32:09"/>
    <s v="Hired"/>
    <s v="Male"/>
    <s v="Operations Department"/>
    <s v="i7"/>
    <x v="2671"/>
    <x v="0"/>
  </r>
  <r>
    <n v="980584"/>
    <d v="2014-05-22T00:00:00"/>
    <d v="1899-12-30T09:34:04"/>
    <s v="Hired"/>
    <s v="Male"/>
    <s v="Operations Department"/>
    <s v="i7"/>
    <x v="2672"/>
    <x v="0"/>
  </r>
  <r>
    <n v="135941"/>
    <d v="2014-06-04T00:00:00"/>
    <d v="1899-12-30T07:48:07"/>
    <s v="Hired"/>
    <s v="Female"/>
    <s v="Operations Department"/>
    <s v="i7"/>
    <x v="2673"/>
    <x v="0"/>
  </r>
  <r>
    <n v="170094"/>
    <d v="2014-06-04T00:00:00"/>
    <d v="1899-12-30T07:48:41"/>
    <s v="Hired"/>
    <s v="Male"/>
    <s v="Operations Department"/>
    <s v="i7"/>
    <x v="2674"/>
    <x v="0"/>
  </r>
  <r>
    <n v="629913"/>
    <d v="2014-06-04T00:00:00"/>
    <d v="1899-12-30T07:49:09"/>
    <s v="Hired"/>
    <s v="Female"/>
    <s v="Operations Department"/>
    <s v="i7"/>
    <x v="2675"/>
    <x v="0"/>
  </r>
  <r>
    <n v="523692"/>
    <d v="2014-07-18T00:00:00"/>
    <d v="1899-12-30T09:31:31"/>
    <s v="Rejected"/>
    <s v="Male"/>
    <s v="Marketing Department"/>
    <s v="i5"/>
    <x v="2676"/>
    <x v="1"/>
  </r>
  <r>
    <n v="652122"/>
    <d v="2014-07-02T00:00:00"/>
    <d v="1899-12-30T10:39:27"/>
    <s v="Hired"/>
    <s v="Male"/>
    <s v="Sales Department"/>
    <s v="c9"/>
    <x v="2677"/>
    <x v="0"/>
  </r>
  <r>
    <n v="766781"/>
    <d v="2014-08-29T00:00:00"/>
    <d v="1899-12-30T09:35:10"/>
    <s v="Hired"/>
    <s v="Female"/>
    <s v="Sales Department"/>
    <s v="c9"/>
    <x v="2678"/>
    <x v="0"/>
  </r>
  <r>
    <n v="501497"/>
    <d v="2014-05-30T00:00:00"/>
    <d v="1899-12-30T09:33:49"/>
    <s v="Hired"/>
    <s v="Male"/>
    <s v="Operations Department"/>
    <s v="b9"/>
    <x v="2679"/>
    <x v="0"/>
  </r>
  <r>
    <n v="118188"/>
    <d v="2014-05-30T00:00:00"/>
    <d v="1899-12-30T09:34:07"/>
    <s v="Hired"/>
    <s v="Don’t want to say"/>
    <s v="Operations Department"/>
    <s v="b9"/>
    <x v="2680"/>
    <x v="0"/>
  </r>
  <r>
    <n v="564641"/>
    <d v="2014-06-06T00:00:00"/>
    <d v="1899-12-30T09:33:14"/>
    <s v="Hired"/>
    <s v="Male"/>
    <s v="Operations Department"/>
    <s v="b9"/>
    <x v="2681"/>
    <x v="0"/>
  </r>
  <r>
    <n v="525009"/>
    <d v="2014-06-11T00:00:00"/>
    <d v="1899-12-30T12:58:35"/>
    <s v="Hired"/>
    <s v="Male"/>
    <s v="Operations Department"/>
    <s v="b9"/>
    <x v="2682"/>
    <x v="0"/>
  </r>
  <r>
    <n v="111297"/>
    <d v="2014-06-14T00:00:00"/>
    <d v="1899-12-30T13:09:02"/>
    <s v="Hired"/>
    <s v="Female"/>
    <s v="Operations Department"/>
    <s v="b9"/>
    <x v="2683"/>
    <x v="0"/>
  </r>
  <r>
    <n v="191688"/>
    <d v="2014-07-28T00:00:00"/>
    <d v="1899-12-30T12:42:59"/>
    <s v="Hired"/>
    <s v="Female"/>
    <s v="Operations Department"/>
    <s v="c9"/>
    <x v="2684"/>
    <x v="0"/>
  </r>
  <r>
    <n v="391991"/>
    <d v="2014-08-25T00:00:00"/>
    <d v="1899-12-30T09:33:53"/>
    <s v="Hired"/>
    <s v="Female"/>
    <s v="Operations Department"/>
    <s v="c9"/>
    <x v="2685"/>
    <x v="0"/>
  </r>
  <r>
    <n v="171084"/>
    <d v="2014-08-25T00:00:00"/>
    <d v="1899-12-30T09:34:56"/>
    <s v="Rejected"/>
    <s v="Female"/>
    <s v="Operations Department"/>
    <s v="c9"/>
    <x v="2686"/>
    <x v="1"/>
  </r>
  <r>
    <n v="986877"/>
    <d v="2014-05-11T00:00:00"/>
    <d v="1899-12-30T09:54:00"/>
    <s v="Rejected"/>
    <s v="Male"/>
    <s v="Service Department"/>
    <s v="c8"/>
    <x v="2687"/>
    <x v="1"/>
  </r>
  <r>
    <n v="958482"/>
    <d v="2014-05-11T00:00:00"/>
    <d v="1899-12-30T09:54:20"/>
    <s v="Rejected"/>
    <s v="Don’t want to say"/>
    <s v="Service Department"/>
    <s v="c8"/>
    <x v="2688"/>
    <x v="1"/>
  </r>
  <r>
    <n v="310084"/>
    <d v="2014-06-11T00:00:00"/>
    <d v="1899-12-30T09:38:03"/>
    <s v="Hired"/>
    <s v="Female"/>
    <s v="Service Department"/>
    <s v="c5"/>
    <x v="2689"/>
    <x v="0"/>
  </r>
  <r>
    <n v="362955"/>
    <d v="2014-07-25T00:00:00"/>
    <d v="1899-12-30T15:16:07"/>
    <s v="Rejected"/>
    <s v="Don’t want to say"/>
    <s v="Service Department"/>
    <s v="c5"/>
    <x v="2690"/>
    <x v="1"/>
  </r>
  <r>
    <n v="145093"/>
    <d v="2014-08-19T00:00:00"/>
    <d v="1899-12-30T19:43:24"/>
    <s v="Rejected"/>
    <s v="Male"/>
    <s v="Service Department"/>
    <s v="c9"/>
    <x v="2691"/>
    <x v="1"/>
  </r>
  <r>
    <n v="111044"/>
    <d v="2014-08-13T00:00:00"/>
    <d v="1899-12-30T09:34:50"/>
    <s v="Hired"/>
    <s v="Female"/>
    <s v="Service Department"/>
    <s v="c9"/>
    <x v="2692"/>
    <x v="0"/>
  </r>
  <r>
    <n v="129483"/>
    <d v="2014-08-13T00:00:00"/>
    <d v="1899-12-30T09:37:06"/>
    <s v="Hired"/>
    <s v="Male"/>
    <s v="Service Department"/>
    <s v="c9"/>
    <x v="2693"/>
    <x v="0"/>
  </r>
  <r>
    <n v="24143"/>
    <d v="2014-05-29T00:00:00"/>
    <d v="1899-12-30T09:32:53"/>
    <s v="Hired"/>
    <s v="Female"/>
    <s v="Operations Department"/>
    <s v="i5"/>
    <x v="2694"/>
    <x v="0"/>
  </r>
  <r>
    <n v="21494"/>
    <d v="2014-05-29T00:00:00"/>
    <d v="1899-12-30T09:32:12"/>
    <s v="Hired"/>
    <s v="Female"/>
    <s v="Operations Department"/>
    <s v="i5"/>
    <x v="2695"/>
    <x v="0"/>
  </r>
  <r>
    <n v="811033"/>
    <d v="2014-06-12T00:00:00"/>
    <d v="1899-12-30T10:16:10"/>
    <s v="Hired"/>
    <s v="Female"/>
    <s v="Operations Department"/>
    <s v="c5"/>
    <x v="2696"/>
    <x v="0"/>
  </r>
  <r>
    <n v="687757"/>
    <d v="2014-05-15T00:00:00"/>
    <d v="1899-12-30T09:34:37"/>
    <s v="Hired"/>
    <s v="Female"/>
    <s v="Operations Department"/>
    <s v="c9"/>
    <x v="2697"/>
    <x v="0"/>
  </r>
  <r>
    <n v="934635"/>
    <d v="2014-07-18T00:00:00"/>
    <d v="1899-12-30T09:56:15"/>
    <s v="Hired"/>
    <s v="Male"/>
    <s v="Operations Department"/>
    <s v="c5"/>
    <x v="2698"/>
    <x v="0"/>
  </r>
  <r>
    <n v="229560"/>
    <d v="2014-07-18T00:00:00"/>
    <d v="1899-12-30T09:56:46"/>
    <s v="Rejected"/>
    <s v="Female"/>
    <s v="Operations Department"/>
    <s v="c5"/>
    <x v="2699"/>
    <x v="1"/>
  </r>
  <r>
    <n v="74788"/>
    <d v="2014-07-17T00:00:00"/>
    <d v="1899-12-30T09:31:22"/>
    <s v="Hired"/>
    <s v="Male"/>
    <s v="Operations Department"/>
    <s v="i7"/>
    <x v="2700"/>
    <x v="0"/>
  </r>
  <r>
    <n v="162372"/>
    <d v="2014-05-16T00:00:00"/>
    <d v="1899-12-30T09:36:19"/>
    <s v="Rejected"/>
    <s v="Female"/>
    <s v="Purchase Department"/>
    <s v="i7"/>
    <x v="2701"/>
    <x v="1"/>
  </r>
  <r>
    <n v="977642"/>
    <d v="2014-06-05T00:00:00"/>
    <d v="1899-12-30T12:29:09"/>
    <s v="Rejected"/>
    <s v="Male"/>
    <s v="Purchase Department"/>
    <s v="i7"/>
    <x v="2702"/>
    <x v="1"/>
  </r>
  <r>
    <n v="49710"/>
    <d v="2014-06-05T00:00:00"/>
    <d v="1899-12-30T12:31:23"/>
    <s v="Rejected"/>
    <s v="Male"/>
    <s v="Purchase Department"/>
    <s v="i7"/>
    <x v="2703"/>
    <x v="1"/>
  </r>
  <r>
    <n v="288909"/>
    <d v="2014-06-05T00:00:00"/>
    <d v="1899-12-30T12:31:54"/>
    <s v="Rejected"/>
    <s v="Male"/>
    <s v="Purchase Department"/>
    <s v="i7"/>
    <x v="2704"/>
    <x v="1"/>
  </r>
  <r>
    <n v="297679"/>
    <d v="2014-07-28T00:00:00"/>
    <d v="1899-12-30T16:08:45"/>
    <s v="Hired"/>
    <s v="Male"/>
    <s v="Marketing Department"/>
    <s v="c8"/>
    <x v="2705"/>
    <x v="0"/>
  </r>
  <r>
    <n v="836623"/>
    <d v="2014-07-28T00:00:00"/>
    <d v="1899-12-30T16:09:16"/>
    <s v="Hired"/>
    <s v="Male"/>
    <s v="Marketing Department"/>
    <s v="c8"/>
    <x v="2706"/>
    <x v="0"/>
  </r>
  <r>
    <n v="910522"/>
    <d v="2014-06-06T00:00:00"/>
    <d v="1899-12-30T09:14:55"/>
    <s v="Hired"/>
    <s v="Male"/>
    <s v="Service Department"/>
    <s v="c8"/>
    <x v="2707"/>
    <x v="0"/>
  </r>
  <r>
    <n v="932687"/>
    <d v="2014-06-06T00:00:00"/>
    <d v="1899-12-30T09:15:24"/>
    <s v="Hired"/>
    <s v="Don’t want to say"/>
    <s v="Service Department"/>
    <s v="c8"/>
    <x v="2708"/>
    <x v="0"/>
  </r>
  <r>
    <n v="95273"/>
    <d v="2014-05-13T00:00:00"/>
    <d v="1899-12-30T04:10:52"/>
    <s v="Hired"/>
    <s v="Don’t want to say"/>
    <s v="Operations Department"/>
    <s v="c9"/>
    <x v="2709"/>
    <x v="0"/>
  </r>
  <r>
    <n v="323976"/>
    <d v="2014-06-08T00:00:00"/>
    <d v="1899-12-30T18:12:02"/>
    <s v="Hired"/>
    <s v="Male"/>
    <s v="Operations Department"/>
    <s v="c9"/>
    <x v="2710"/>
    <x v="0"/>
  </r>
  <r>
    <n v="966316"/>
    <d v="2014-06-08T00:00:00"/>
    <d v="1899-12-30T18:13:56"/>
    <s v="Hired"/>
    <s v="Male"/>
    <s v="Operations Department"/>
    <s v="c9"/>
    <x v="2711"/>
    <x v="0"/>
  </r>
  <r>
    <n v="711106"/>
    <d v="2014-06-20T00:00:00"/>
    <d v="1899-12-30T07:15:47"/>
    <s v="Rejected"/>
    <s v="Male"/>
    <s v="Operations Department"/>
    <s v="c9"/>
    <x v="2712"/>
    <x v="1"/>
  </r>
  <r>
    <n v="700779"/>
    <d v="2014-07-10T00:00:00"/>
    <d v="1899-12-30T17:20:11"/>
    <s v="Rejected"/>
    <s v="Male"/>
    <s v="Operations Department"/>
    <s v="c9"/>
    <x v="2713"/>
    <x v="1"/>
  </r>
  <r>
    <n v="984893"/>
    <d v="2014-08-01T00:00:00"/>
    <d v="1899-12-30T11:54:21"/>
    <s v="Rejected"/>
    <s v="Male"/>
    <s v="Operations Department"/>
    <s v="c9"/>
    <x v="2714"/>
    <x v="1"/>
  </r>
  <r>
    <n v="30555"/>
    <d v="2014-08-01T00:00:00"/>
    <d v="1899-12-30T11:57:41"/>
    <s v="Hired"/>
    <s v="Female"/>
    <s v="Operations Department"/>
    <s v="c9"/>
    <x v="2715"/>
    <x v="0"/>
  </r>
  <r>
    <n v="651394"/>
    <d v="2014-08-01T00:00:00"/>
    <d v="1899-12-30T12:00:02"/>
    <s v="Hired"/>
    <s v="Female"/>
    <s v="Operations Department"/>
    <s v="c9"/>
    <x v="2716"/>
    <x v="0"/>
  </r>
  <r>
    <n v="382496"/>
    <d v="2014-08-05T00:00:00"/>
    <d v="1899-12-30T16:00:30"/>
    <s v="Rejected"/>
    <s v="Male"/>
    <s v="Operations Department"/>
    <s v="c9"/>
    <x v="2717"/>
    <x v="1"/>
  </r>
  <r>
    <n v="175583"/>
    <d v="2014-05-19T00:00:00"/>
    <d v="1899-12-30T12:33:59"/>
    <s v="Rejected"/>
    <s v="Female"/>
    <s v="Service Department"/>
    <s v="i1"/>
    <x v="2403"/>
    <x v="1"/>
  </r>
  <r>
    <n v="190792"/>
    <d v="2014-07-30T00:00:00"/>
    <d v="1899-12-30T09:10:27"/>
    <s v="Hired"/>
    <s v="Male"/>
    <s v="Service Department"/>
    <s v="i5"/>
    <x v="2718"/>
    <x v="0"/>
  </r>
  <r>
    <n v="879017"/>
    <d v="2014-08-07T00:00:00"/>
    <d v="1899-12-30T10:09:18"/>
    <s v="Rejected"/>
    <s v="Female"/>
    <s v="Service Department"/>
    <s v="i5"/>
    <x v="2719"/>
    <x v="1"/>
  </r>
  <r>
    <n v="416021"/>
    <d v="2014-07-21T00:00:00"/>
    <d v="1899-12-30T09:31:50"/>
    <s v="Hired"/>
    <s v="Male"/>
    <s v="Service Department"/>
    <s v="i5"/>
    <x v="2720"/>
    <x v="0"/>
  </r>
  <r>
    <n v="480230"/>
    <d v="2014-06-11T00:00:00"/>
    <d v="1899-12-30T10:47:39"/>
    <s v="Hired"/>
    <s v="Male"/>
    <s v="Operations Department"/>
    <s v="c9"/>
    <x v="2721"/>
    <x v="0"/>
  </r>
  <r>
    <n v="748487"/>
    <d v="2014-08-27T00:00:00"/>
    <d v="1899-12-30T09:33:25"/>
    <s v="Hired"/>
    <s v="Male"/>
    <s v="Sales Department"/>
    <s v="i7"/>
    <x v="2722"/>
    <x v="0"/>
  </r>
  <r>
    <n v="222409"/>
    <d v="2014-07-04T00:00:00"/>
    <d v="1899-12-30T10:00:12"/>
    <s v="Rejected"/>
    <s v="Female"/>
    <s v="Operations Department"/>
    <s v="c5"/>
    <x v="2723"/>
    <x v="1"/>
  </r>
  <r>
    <n v="354617"/>
    <d v="2014-08-07T00:00:00"/>
    <d v="1899-12-30T09:34:23"/>
    <s v="Hired"/>
    <s v="Female"/>
    <s v="Operations Department"/>
    <s v="c5"/>
    <x v="2724"/>
    <x v="0"/>
  </r>
  <r>
    <n v="268906"/>
    <d v="2014-07-21T00:00:00"/>
    <d v="1899-12-30T13:17:24"/>
    <s v="Hired"/>
    <s v="Female"/>
    <s v="Service Department"/>
    <s v="c5"/>
    <x v="2725"/>
    <x v="0"/>
  </r>
  <r>
    <n v="18538"/>
    <d v="2014-07-27T00:00:00"/>
    <d v="1899-12-30T12:32:06"/>
    <s v="Hired"/>
    <s v="Male"/>
    <s v="Service Department"/>
    <s v="c5"/>
    <x v="2726"/>
    <x v="0"/>
  </r>
  <r>
    <n v="284761"/>
    <d v="2014-07-30T00:00:00"/>
    <d v="1899-12-30T14:44:59"/>
    <s v="Hired"/>
    <s v="Male"/>
    <s v="Sales Department"/>
    <s v="c9"/>
    <x v="2727"/>
    <x v="0"/>
  </r>
  <r>
    <n v="140183"/>
    <d v="2014-07-31T00:00:00"/>
    <d v="1899-12-30T09:31:38"/>
    <s v="Rejected"/>
    <s v="Male"/>
    <s v="Sales Department"/>
    <s v="i7"/>
    <x v="2728"/>
    <x v="1"/>
  </r>
  <r>
    <n v="53530"/>
    <d v="2014-05-29T00:00:00"/>
    <d v="1899-12-30T16:12:04"/>
    <s v="Rejected"/>
    <s v="Male"/>
    <s v="Service Department"/>
    <s v="c5"/>
    <x v="2729"/>
    <x v="1"/>
  </r>
  <r>
    <n v="326698"/>
    <d v="2014-05-31T00:00:00"/>
    <d v="1899-12-30T00:46:52"/>
    <s v="Rejected"/>
    <s v="Male"/>
    <s v="Service Department"/>
    <s v="c5"/>
    <x v="2730"/>
    <x v="1"/>
  </r>
  <r>
    <n v="824244"/>
    <d v="2014-07-04T00:00:00"/>
    <d v="1899-12-30T09:32:32"/>
    <s v="Rejected"/>
    <s v="Male"/>
    <s v="Service Department"/>
    <s v="c5"/>
    <x v="2731"/>
    <x v="1"/>
  </r>
  <r>
    <n v="797154"/>
    <d v="2014-08-25T00:00:00"/>
    <d v="1899-12-30T09:31:55"/>
    <s v="Hired"/>
    <s v="Male"/>
    <s v="Service Department"/>
    <s v="c9"/>
    <x v="2732"/>
    <x v="0"/>
  </r>
  <r>
    <n v="142690"/>
    <d v="2014-05-12T00:00:00"/>
    <d v="1899-12-30T09:31:39"/>
    <s v="Rejected"/>
    <s v="Don’t want to say"/>
    <s v="Sales Department"/>
    <s v="b9"/>
    <x v="2733"/>
    <x v="1"/>
  </r>
  <r>
    <n v="33341"/>
    <d v="2014-05-02T00:00:00"/>
    <d v="1899-12-30T09:37:59"/>
    <s v="Hired"/>
    <s v="Male"/>
    <s v="Service Department"/>
    <s v="i5"/>
    <x v="2734"/>
    <x v="0"/>
  </r>
  <r>
    <n v="62645"/>
    <d v="2014-05-02T00:00:00"/>
    <d v="1899-12-30T09:37:19"/>
    <s v="Hired"/>
    <s v="Don’t want to say"/>
    <s v="Service Department"/>
    <s v="i5"/>
    <x v="2735"/>
    <x v="0"/>
  </r>
  <r>
    <n v="901790"/>
    <d v="2014-05-10T00:00:00"/>
    <d v="1899-12-30T17:38:37"/>
    <s v="Rejected"/>
    <s v="Female"/>
    <s v="Service Department"/>
    <s v="i5"/>
    <x v="2736"/>
    <x v="1"/>
  </r>
  <r>
    <n v="863539"/>
    <d v="2014-05-21T00:00:00"/>
    <d v="1899-12-30T13:20:46"/>
    <s v="Hired"/>
    <s v="Male"/>
    <s v="Production Department"/>
    <s v="c5"/>
    <x v="2737"/>
    <x v="0"/>
  </r>
  <r>
    <n v="897272"/>
    <d v="2014-05-21T00:00:00"/>
    <d v="1899-12-30T13:18:55"/>
    <s v="Rejected"/>
    <s v="Don’t want to say"/>
    <s v="Production Department"/>
    <s v="c5"/>
    <x v="2738"/>
    <x v="1"/>
  </r>
  <r>
    <n v="372503"/>
    <d v="2014-05-31T00:00:00"/>
    <d v="1899-12-30T22:09:16"/>
    <s v="Rejected"/>
    <s v="Female"/>
    <s v="Finance Department"/>
    <s v="i5"/>
    <x v="2739"/>
    <x v="1"/>
  </r>
  <r>
    <n v="619035"/>
    <d v="2014-07-15T00:00:00"/>
    <d v="1899-12-30T15:46:15"/>
    <s v="Hired"/>
    <s v="Don’t want to say"/>
    <s v="Finance Department"/>
    <s v="i5"/>
    <x v="2740"/>
    <x v="0"/>
  </r>
  <r>
    <n v="272402"/>
    <d v="2014-06-03T00:00:00"/>
    <d v="1899-12-30T09:32:02"/>
    <s v="Hired"/>
    <s v="Female"/>
    <s v="Service Department"/>
    <s v="i1"/>
    <x v="2741"/>
    <x v="0"/>
  </r>
  <r>
    <n v="498218"/>
    <d v="2014-07-08T00:00:00"/>
    <d v="1899-12-30T09:31:59"/>
    <s v="Rejected"/>
    <s v="Female"/>
    <s v="Finance Department"/>
    <s v="c5"/>
    <x v="2742"/>
    <x v="1"/>
  </r>
  <r>
    <n v="368462"/>
    <d v="2014-06-18T00:00:00"/>
    <d v="1899-12-30T09:31:26"/>
    <s v="Hired"/>
    <s v="Male"/>
    <s v="Service Department"/>
    <s v="i6"/>
    <x v="2743"/>
    <x v="0"/>
  </r>
  <r>
    <n v="288898"/>
    <d v="2014-05-14T00:00:00"/>
    <d v="1899-12-30T09:35:56"/>
    <s v="Rejected"/>
    <s v="Male"/>
    <s v="Sales Department"/>
    <s v="c9"/>
    <x v="2744"/>
    <x v="1"/>
  </r>
  <r>
    <n v="897047"/>
    <d v="2014-05-29T00:00:00"/>
    <d v="1899-12-30T19:52:39"/>
    <s v="Hired"/>
    <s v="Female"/>
    <s v="Sales Department"/>
    <s v="c9"/>
    <x v="2745"/>
    <x v="0"/>
  </r>
  <r>
    <n v="109984"/>
    <d v="2014-05-29T00:00:00"/>
    <d v="1899-12-30T19:54:11"/>
    <s v="Rejected"/>
    <s v="Male"/>
    <s v="Sales Department"/>
    <s v="c9"/>
    <x v="2746"/>
    <x v="1"/>
  </r>
  <r>
    <n v="779678"/>
    <d v="2014-05-29T00:00:00"/>
    <d v="1899-12-30T19:57:55"/>
    <s v="Hired"/>
    <s v="Male"/>
    <s v="Sales Department"/>
    <s v="c9"/>
    <x v="2747"/>
    <x v="0"/>
  </r>
  <r>
    <n v="785577"/>
    <d v="2014-08-27T00:00:00"/>
    <d v="1899-12-30T09:33:07"/>
    <s v="Hired"/>
    <s v="Male"/>
    <s v="Sales Department"/>
    <s v="c9"/>
    <x v="2748"/>
    <x v="0"/>
  </r>
  <r>
    <n v="895233"/>
    <d v="2014-05-15T00:00:00"/>
    <d v="1899-12-30T08:55:43"/>
    <s v="Hired"/>
    <s v="Female"/>
    <s v="Sales Department"/>
    <s v="c8"/>
    <x v="2749"/>
    <x v="0"/>
  </r>
  <r>
    <n v="387757"/>
    <d v="2014-08-04T00:00:00"/>
    <d v="1899-12-30T16:28:55"/>
    <s v="Hired"/>
    <s v="Male"/>
    <s v="Service Department"/>
    <s v="b9"/>
    <x v="2750"/>
    <x v="0"/>
  </r>
  <r>
    <n v="913104"/>
    <d v="2014-08-05T00:00:00"/>
    <d v="1899-12-30T11:07:32"/>
    <s v="Rejected"/>
    <s v="Male"/>
    <s v="Service Department"/>
    <s v="b9"/>
    <x v="2751"/>
    <x v="1"/>
  </r>
  <r>
    <n v="111974"/>
    <d v="2014-05-18T00:00:00"/>
    <d v="1899-12-30T09:54:48"/>
    <s v="Hired"/>
    <s v="Female"/>
    <s v="Operations Department"/>
    <s v="c9"/>
    <x v="2752"/>
    <x v="0"/>
  </r>
  <r>
    <n v="877234"/>
    <d v="2014-05-21T00:00:00"/>
    <d v="1899-12-30T18:08:31"/>
    <s v="Rejected"/>
    <s v="Male"/>
    <s v="Operations Department"/>
    <s v="c9"/>
    <x v="2753"/>
    <x v="1"/>
  </r>
  <r>
    <n v="751309"/>
    <d v="2014-08-29T00:00:00"/>
    <d v="1899-12-30T09:31:25"/>
    <s v="Hired"/>
    <s v="Male"/>
    <s v="Operations Department"/>
    <s v="c5"/>
    <x v="2754"/>
    <x v="0"/>
  </r>
  <r>
    <n v="652702"/>
    <d v="2014-08-04T00:00:00"/>
    <d v="1899-12-30T09:32:51"/>
    <s v="Hired"/>
    <s v="Female"/>
    <s v="Service Department"/>
    <s v="i5"/>
    <x v="2755"/>
    <x v="0"/>
  </r>
  <r>
    <n v="475749"/>
    <d v="2014-08-16T00:00:00"/>
    <d v="1899-12-30T15:32:05"/>
    <s v="Hired"/>
    <s v="Male"/>
    <s v="Service Department"/>
    <s v="i5"/>
    <x v="2756"/>
    <x v="0"/>
  </r>
  <r>
    <n v="855985"/>
    <d v="2014-08-16T00:00:00"/>
    <d v="1899-12-30T15:34:24"/>
    <s v="Hired"/>
    <s v="Female"/>
    <s v="Service Department"/>
    <s v="i5"/>
    <x v="2757"/>
    <x v="0"/>
  </r>
  <r>
    <n v="211689"/>
    <d v="2014-05-05T00:00:00"/>
    <d v="1899-12-30T09:33:27"/>
    <s v="Rejected"/>
    <s v="Female"/>
    <s v="Operations Department"/>
    <s v="i6"/>
    <x v="2758"/>
    <x v="1"/>
  </r>
  <r>
    <n v="423758"/>
    <d v="2014-05-05T00:00:00"/>
    <d v="1899-12-30T09:36:31"/>
    <s v="Hired"/>
    <s v="Male"/>
    <s v="Operations Department"/>
    <s v="i6"/>
    <x v="2759"/>
    <x v="0"/>
  </r>
  <r>
    <n v="684373"/>
    <d v="2014-05-05T00:00:00"/>
    <d v="1899-12-30T17:16:26"/>
    <s v="Hired"/>
    <s v="Female"/>
    <s v="Operations Department"/>
    <s v="i6"/>
    <x v="2760"/>
    <x v="0"/>
  </r>
  <r>
    <n v="972481"/>
    <d v="2014-05-05T00:00:00"/>
    <d v="1899-12-30T17:18:03"/>
    <s v="Hired"/>
    <s v="Male"/>
    <s v="Operations Department"/>
    <s v="i6"/>
    <x v="2761"/>
    <x v="0"/>
  </r>
  <r>
    <n v="949027"/>
    <d v="2014-05-26T00:00:00"/>
    <d v="1899-12-30T09:31:18"/>
    <s v="Hired"/>
    <s v="Male"/>
    <s v="Operations Department"/>
    <s v="i6"/>
    <x v="2762"/>
    <x v="0"/>
  </r>
  <r>
    <n v="80545"/>
    <d v="2014-05-26T00:00:00"/>
    <d v="1899-12-30T09:32:12"/>
    <s v="Rejected"/>
    <s v="Female"/>
    <s v="Operations Department"/>
    <s v="i6"/>
    <x v="2763"/>
    <x v="1"/>
  </r>
  <r>
    <n v="535917"/>
    <d v="2014-05-13T00:00:00"/>
    <d v="1899-12-30T22:39:50"/>
    <s v="Hired"/>
    <s v="Male"/>
    <s v="Production Department"/>
    <s v="i6"/>
    <x v="2764"/>
    <x v="0"/>
  </r>
  <r>
    <n v="978933"/>
    <d v="2014-05-13T00:00:00"/>
    <d v="1899-12-30T22:40:51"/>
    <s v="Hired"/>
    <s v="Male"/>
    <s v="Production Department"/>
    <s v="i6"/>
    <x v="2765"/>
    <x v="0"/>
  </r>
  <r>
    <n v="628609"/>
    <d v="2014-05-13T00:00:00"/>
    <d v="1899-12-30T22:42:07"/>
    <s v="Rejected"/>
    <s v="Female"/>
    <s v="Production Department"/>
    <s v="i6"/>
    <x v="2766"/>
    <x v="1"/>
  </r>
  <r>
    <n v="268801"/>
    <d v="2014-05-24T00:00:00"/>
    <d v="1899-12-30T07:07:34"/>
    <s v="Hired"/>
    <s v="Female"/>
    <s v="Production Department"/>
    <s v="i6"/>
    <x v="2767"/>
    <x v="0"/>
  </r>
  <r>
    <n v="811653"/>
    <d v="2014-05-24T00:00:00"/>
    <d v="1899-12-30T07:09:53"/>
    <s v="Hired"/>
    <s v="Male"/>
    <s v="Production Department"/>
    <s v="i6"/>
    <x v="2768"/>
    <x v="0"/>
  </r>
  <r>
    <n v="220491"/>
    <d v="2014-05-24T00:00:00"/>
    <d v="1899-12-30T07:10:47"/>
    <s v="Rejected"/>
    <s v="Male"/>
    <s v="Production Department"/>
    <s v="i6"/>
    <x v="2769"/>
    <x v="1"/>
  </r>
  <r>
    <n v="418227"/>
    <d v="2014-06-03T00:00:00"/>
    <d v="1899-12-30T07:14:53"/>
    <s v="Hired"/>
    <s v="Female"/>
    <s v="Sales Department"/>
    <s v="c9"/>
    <x v="2770"/>
    <x v="0"/>
  </r>
  <r>
    <n v="311168"/>
    <d v="2014-06-11T00:00:00"/>
    <d v="1899-12-30T10:09:03"/>
    <s v="Hired"/>
    <s v="Male"/>
    <s v="Sales Department"/>
    <s v="c9"/>
    <x v="2771"/>
    <x v="0"/>
  </r>
  <r>
    <n v="961990"/>
    <d v="2014-06-11T00:00:00"/>
    <d v="1899-12-30T10:11:57"/>
    <s v="Rejected"/>
    <s v="Male"/>
    <s v="Sales Department"/>
    <s v="c9"/>
    <x v="2772"/>
    <x v="1"/>
  </r>
  <r>
    <n v="249754"/>
    <d v="2014-06-21T00:00:00"/>
    <d v="1899-12-30T02:12:38"/>
    <s v="Rejected"/>
    <s v="Male"/>
    <s v="Sales Department"/>
    <s v="b9"/>
    <x v="2773"/>
    <x v="1"/>
  </r>
  <r>
    <n v="139619"/>
    <d v="2014-06-21T00:00:00"/>
    <d v="1899-12-30T02:13:35"/>
    <s v="Rejected"/>
    <s v="Female"/>
    <s v="Sales Department"/>
    <s v="b9"/>
    <x v="2774"/>
    <x v="1"/>
  </r>
  <r>
    <n v="777513"/>
    <d v="2014-06-16T00:00:00"/>
    <d v="1899-12-30T09:31:39"/>
    <s v="Rejected"/>
    <s v="Male"/>
    <s v="Sales Department"/>
    <s v="c9"/>
    <x v="2775"/>
    <x v="1"/>
  </r>
  <r>
    <n v="127559"/>
    <d v="2014-06-16T00:00:00"/>
    <d v="1899-12-30T09:32:04"/>
    <s v="Hired"/>
    <s v="Male"/>
    <s v="Sales Department"/>
    <s v="c9"/>
    <x v="2776"/>
    <x v="0"/>
  </r>
  <r>
    <n v="589852"/>
    <d v="2014-06-20T00:00:00"/>
    <d v="1899-12-30T13:57:48"/>
    <s v="Rejected"/>
    <s v="Male"/>
    <s v="Sales Department"/>
    <s v="c9"/>
    <x v="2777"/>
    <x v="1"/>
  </r>
  <r>
    <n v="41532"/>
    <d v="2014-06-27T00:00:00"/>
    <d v="1899-12-30T10:57:58"/>
    <s v="Rejected"/>
    <s v="Don’t want to say"/>
    <s v="Sales Department"/>
    <s v="b9"/>
    <x v="2778"/>
    <x v="1"/>
  </r>
  <r>
    <n v="964469"/>
    <d v="2014-07-02T00:00:00"/>
    <d v="1899-12-30T18:16:00"/>
    <s v="Hired"/>
    <s v="Male"/>
    <s v="Sales Department"/>
    <s v="b9"/>
    <x v="2779"/>
    <x v="0"/>
  </r>
  <r>
    <n v="976657"/>
    <d v="2014-07-02T00:00:00"/>
    <d v="1899-12-30T18:17:16"/>
    <s v="Hired"/>
    <s v="Female"/>
    <s v="Sales Department"/>
    <s v="b9"/>
    <x v="2780"/>
    <x v="0"/>
  </r>
  <r>
    <n v="235151"/>
    <d v="2014-08-19T00:00:00"/>
    <d v="1899-12-30T18:19:19"/>
    <s v="Hired"/>
    <s v="Male"/>
    <s v="Operations Department"/>
    <s v="c9"/>
    <x v="2781"/>
    <x v="0"/>
  </r>
  <r>
    <n v="572031"/>
    <d v="2014-08-18T00:00:00"/>
    <d v="1899-12-30T09:32:02"/>
    <s v="Hired"/>
    <s v="Don’t want to say"/>
    <s v="Production Department"/>
    <s v="i5"/>
    <x v="2782"/>
    <x v="0"/>
  </r>
  <r>
    <n v="180899"/>
    <d v="2014-08-08T00:00:00"/>
    <d v="1899-12-30T11:40:51"/>
    <s v="Hired"/>
    <s v="Male"/>
    <s v="Operations Department"/>
    <s v="i7"/>
    <x v="2783"/>
    <x v="0"/>
  </r>
  <r>
    <n v="521742"/>
    <d v="2014-08-08T00:00:00"/>
    <d v="1899-12-30T11:42:27"/>
    <s v="Hired"/>
    <s v="Female"/>
    <s v="Operations Department"/>
    <s v="i7"/>
    <x v="2784"/>
    <x v="0"/>
  </r>
  <r>
    <n v="26159"/>
    <d v="2014-06-24T00:00:00"/>
    <d v="1899-12-30T09:37:28"/>
    <s v="Hired"/>
    <s v="Female"/>
    <s v="Sales Department"/>
    <s v="c9"/>
    <x v="2785"/>
    <x v="0"/>
  </r>
  <r>
    <n v="980516"/>
    <d v="2014-07-29T00:00:00"/>
    <d v="1899-12-30T09:34:38"/>
    <s v="Hired"/>
    <s v="Male"/>
    <s v="Sales Department"/>
    <s v="c9"/>
    <x v="2786"/>
    <x v="0"/>
  </r>
  <r>
    <n v="818591"/>
    <d v="2014-07-29T00:00:00"/>
    <d v="1899-12-30T09:35:19"/>
    <s v="Hired"/>
    <s v="Female"/>
    <s v="Sales Department"/>
    <s v="c9"/>
    <x v="2787"/>
    <x v="0"/>
  </r>
  <r>
    <n v="717754"/>
    <d v="2014-07-29T00:00:00"/>
    <d v="1899-12-30T09:32:30"/>
    <s v="Hired"/>
    <s v="Female"/>
    <s v="Sales Department"/>
    <s v="c9"/>
    <x v="2788"/>
    <x v="0"/>
  </r>
  <r>
    <n v="669804"/>
    <d v="2014-08-14T00:00:00"/>
    <d v="1899-12-30T15:49:10"/>
    <s v="Hired"/>
    <s v="Male"/>
    <s v="Sales Department"/>
    <s v="c9"/>
    <x v="2789"/>
    <x v="0"/>
  </r>
  <r>
    <n v="507036"/>
    <d v="2014-08-14T00:00:00"/>
    <d v="1899-12-30T15:51:25"/>
    <s v="Hired"/>
    <s v="Female"/>
    <s v="Sales Department"/>
    <s v="c9"/>
    <x v="2790"/>
    <x v="0"/>
  </r>
  <r>
    <n v="401482"/>
    <d v="2014-08-13T00:00:00"/>
    <d v="1899-12-30T09:31:09"/>
    <s v="Hired"/>
    <s v="Male"/>
    <s v="Service Department"/>
    <s v="c9"/>
    <x v="2791"/>
    <x v="0"/>
  </r>
  <r>
    <n v="19895"/>
    <d v="2014-07-09T00:00:00"/>
    <d v="1899-12-30T08:55:38"/>
    <s v="Hired"/>
    <s v="Male"/>
    <s v="Operations Department"/>
    <s v="b9"/>
    <x v="2792"/>
    <x v="0"/>
  </r>
  <r>
    <n v="326192"/>
    <d v="2014-05-01T00:00:00"/>
    <d v="1899-12-30T09:32:16"/>
    <s v="Hired"/>
    <s v="Male"/>
    <s v="Operations Department"/>
    <s v="c5"/>
    <x v="2793"/>
    <x v="0"/>
  </r>
  <r>
    <n v="881007"/>
    <d v="2014-05-01T00:00:00"/>
    <d v="1899-12-30T09:35:44"/>
    <s v="Hired"/>
    <s v="Male"/>
    <s v="Operations Department"/>
    <s v="c5"/>
    <x v="2794"/>
    <x v="0"/>
  </r>
  <r>
    <n v="805270"/>
    <d v="2014-05-20T00:00:00"/>
    <d v="1899-12-30T12:58:51"/>
    <s v="Hired"/>
    <s v="Female"/>
    <s v="Operations Department"/>
    <s v="c5"/>
    <x v="2795"/>
    <x v="0"/>
  </r>
  <r>
    <n v="255063"/>
    <d v="2014-05-20T00:00:00"/>
    <d v="1899-12-30T13:02:15"/>
    <s v="Hired"/>
    <s v="Female"/>
    <s v="Operations Department"/>
    <s v="c5"/>
    <x v="2796"/>
    <x v="0"/>
  </r>
  <r>
    <n v="798324"/>
    <d v="2014-05-20T00:00:00"/>
    <d v="1899-12-30T12:56:30"/>
    <s v="Hired"/>
    <s v="Female"/>
    <s v="Operations Department"/>
    <s v="c5"/>
    <x v="2797"/>
    <x v="0"/>
  </r>
  <r>
    <n v="412624"/>
    <d v="2014-05-21T00:00:00"/>
    <d v="1899-12-30T14:19:56"/>
    <s v="Hired"/>
    <s v="Male"/>
    <s v="Operations Department"/>
    <s v="c5"/>
    <x v="2798"/>
    <x v="0"/>
  </r>
  <r>
    <n v="962745"/>
    <d v="2014-05-22T00:00:00"/>
    <d v="1899-12-30T15:15:05"/>
    <s v="Rejected"/>
    <s v="Male"/>
    <s v="Operations Department"/>
    <s v="c5"/>
    <x v="2799"/>
    <x v="1"/>
  </r>
  <r>
    <n v="157956"/>
    <d v="2014-05-29T00:00:00"/>
    <d v="1899-12-30T13:57:52"/>
    <s v="Hired"/>
    <s v="Male"/>
    <s v="Operations Department"/>
    <s v="c5"/>
    <x v="2800"/>
    <x v="0"/>
  </r>
  <r>
    <n v="89359"/>
    <d v="2014-05-29T00:00:00"/>
    <d v="1899-12-30T14:00:55"/>
    <s v="Hired"/>
    <s v="Female"/>
    <s v="Operations Department"/>
    <s v="c5"/>
    <x v="2801"/>
    <x v="0"/>
  </r>
  <r>
    <n v="717589"/>
    <d v="2014-07-24T00:00:00"/>
    <d v="1899-12-30T09:31:16"/>
    <s v="Hired"/>
    <s v="Male"/>
    <s v="Sales Department"/>
    <s v="i5"/>
    <x v="2802"/>
    <x v="0"/>
  </r>
  <r>
    <n v="391333"/>
    <d v="2014-05-23T00:00:00"/>
    <d v="1899-12-30T09:35:12"/>
    <s v="Rejected"/>
    <s v="Male"/>
    <s v="Service Department"/>
    <s v="i5"/>
    <x v="2803"/>
    <x v="1"/>
  </r>
  <r>
    <n v="416449"/>
    <d v="2014-05-28T00:00:00"/>
    <d v="1899-12-30T16:21:34"/>
    <s v="Hired"/>
    <s v="Female"/>
    <s v="Service Department"/>
    <s v="i5"/>
    <x v="2804"/>
    <x v="0"/>
  </r>
  <r>
    <n v="241250"/>
    <d v="2014-06-06T00:00:00"/>
    <d v="1899-12-30T10:07:48"/>
    <s v="Hired"/>
    <s v="Female"/>
    <s v="Service Department"/>
    <s v="i5"/>
    <x v="2805"/>
    <x v="0"/>
  </r>
  <r>
    <n v="124271"/>
    <d v="2014-06-20T00:00:00"/>
    <d v="1899-12-30T17:12:05"/>
    <s v="Hired"/>
    <s v="Male"/>
    <s v="Service Department"/>
    <s v="i5"/>
    <x v="2806"/>
    <x v="0"/>
  </r>
  <r>
    <n v="771658"/>
    <d v="2014-05-17T00:00:00"/>
    <d v="1899-12-30T13:58:40"/>
    <s v="Rejected"/>
    <s v="Male"/>
    <s v="Operations Department"/>
    <s v="c9"/>
    <x v="2807"/>
    <x v="1"/>
  </r>
  <r>
    <n v="555783"/>
    <d v="2014-05-26T00:00:00"/>
    <d v="1899-12-30T13:55:34"/>
    <s v="Hired"/>
    <s v="Male"/>
    <s v="Operations Department"/>
    <s v="c9"/>
    <x v="2808"/>
    <x v="0"/>
  </r>
  <r>
    <n v="191186"/>
    <d v="2014-05-29T00:00:00"/>
    <d v="1899-12-30T14:16:22"/>
    <s v="Rejected"/>
    <s v="Male"/>
    <s v="Operations Department"/>
    <s v="c9"/>
    <x v="2809"/>
    <x v="1"/>
  </r>
  <r>
    <n v="35482"/>
    <d v="2014-05-29T00:00:00"/>
    <d v="1899-12-30T14:23:11"/>
    <s v="Hired"/>
    <s v="Female"/>
    <s v="Operations Department"/>
    <s v="c9"/>
    <x v="2810"/>
    <x v="0"/>
  </r>
  <r>
    <n v="501268"/>
    <d v="2014-06-03T00:00:00"/>
    <d v="1899-12-30T16:22:31"/>
    <s v="Hired"/>
    <s v="Male"/>
    <s v="Operations Department"/>
    <s v="c9"/>
    <x v="2811"/>
    <x v="0"/>
  </r>
  <r>
    <n v="476705"/>
    <d v="2014-06-13T00:00:00"/>
    <d v="1899-12-30T09:32:22"/>
    <s v="Rejected"/>
    <s v="Male"/>
    <s v="Operations Department"/>
    <s v="c9"/>
    <x v="2812"/>
    <x v="1"/>
  </r>
  <r>
    <n v="864490"/>
    <d v="2014-05-19T00:00:00"/>
    <d v="1899-12-30T19:37:48"/>
    <s v="Rejected"/>
    <s v="Male"/>
    <s v="Operations Department"/>
    <s v="c9"/>
    <x v="2813"/>
    <x v="1"/>
  </r>
  <r>
    <n v="870435"/>
    <d v="2014-05-19T00:00:00"/>
    <d v="1899-12-30T19:38:21"/>
    <s v="Hired"/>
    <s v="Male"/>
    <s v="Operations Department"/>
    <s v="c9"/>
    <x v="2814"/>
    <x v="0"/>
  </r>
  <r>
    <n v="663150"/>
    <d v="2014-05-19T00:00:00"/>
    <d v="1899-12-30T19:38:12"/>
    <s v="Hired"/>
    <s v="Female"/>
    <s v="Operations Department"/>
    <s v="c9"/>
    <x v="2815"/>
    <x v="0"/>
  </r>
  <r>
    <n v="293055"/>
    <d v="2014-05-27T00:00:00"/>
    <d v="1899-12-30T12:53:22"/>
    <s v="Hired"/>
    <s v="Male"/>
    <s v="Operations Department"/>
    <s v="c9"/>
    <x v="2816"/>
    <x v="0"/>
  </r>
  <r>
    <n v="372242"/>
    <d v="2014-05-27T00:00:00"/>
    <d v="1899-12-30T12:52:11"/>
    <s v="Hired"/>
    <s v="Female"/>
    <s v="Operations Department"/>
    <s v="c9"/>
    <x v="2817"/>
    <x v="0"/>
  </r>
  <r>
    <n v="461858"/>
    <d v="2014-06-12T00:00:00"/>
    <d v="1899-12-30T16:08:23"/>
    <s v="Hired"/>
    <s v="Male"/>
    <s v="Operations Department"/>
    <s v="c9"/>
    <x v="2818"/>
    <x v="0"/>
  </r>
  <r>
    <n v="96586"/>
    <d v="2014-06-12T00:00:00"/>
    <d v="1899-12-30T16:09:16"/>
    <s v="Hired"/>
    <s v="Male"/>
    <s v="Operations Department"/>
    <s v="c9"/>
    <x v="2819"/>
    <x v="0"/>
  </r>
  <r>
    <n v="301586"/>
    <d v="2014-07-28T00:00:00"/>
    <d v="1899-12-30T12:04:44"/>
    <s v="Hired"/>
    <s v="Male"/>
    <s v="Service Department"/>
    <s v="i7"/>
    <x v="2820"/>
    <x v="0"/>
  </r>
  <r>
    <n v="346190"/>
    <d v="2014-07-28T00:00:00"/>
    <d v="1899-12-30T12:05:15"/>
    <s v="Hired"/>
    <s v="Male"/>
    <s v="Service Department"/>
    <s v="i7"/>
    <x v="2821"/>
    <x v="0"/>
  </r>
  <r>
    <n v="209714"/>
    <d v="2014-06-23T00:00:00"/>
    <d v="1899-12-30T09:32:10"/>
    <s v="Hired"/>
    <s v="Male"/>
    <s v="Operations Department"/>
    <s v="c5"/>
    <x v="2822"/>
    <x v="0"/>
  </r>
  <r>
    <n v="450326"/>
    <d v="2014-07-04T00:00:00"/>
    <d v="1899-12-30T19:07:28"/>
    <s v="Rejected"/>
    <s v="Female"/>
    <s v="Operations Department"/>
    <s v="c5"/>
    <x v="2823"/>
    <x v="1"/>
  </r>
  <r>
    <n v="692156"/>
    <d v="2014-07-04T00:00:00"/>
    <d v="1899-12-30T19:10:02"/>
    <s v="Rejected"/>
    <s v="Male"/>
    <s v="Operations Department"/>
    <s v="c5"/>
    <x v="2824"/>
    <x v="1"/>
  </r>
  <r>
    <n v="314177"/>
    <d v="2014-07-18T00:00:00"/>
    <d v="1899-12-30T19:28:22"/>
    <s v="Hired"/>
    <s v="Female"/>
    <s v="Operations Department"/>
    <s v="c5"/>
    <x v="2825"/>
    <x v="0"/>
  </r>
  <r>
    <n v="287282"/>
    <d v="2014-07-21T00:00:00"/>
    <d v="1899-12-30T09:33:10"/>
    <s v="Rejected"/>
    <s v="Female"/>
    <s v="Operations Department"/>
    <s v="c5"/>
    <x v="2826"/>
    <x v="1"/>
  </r>
  <r>
    <n v="425236"/>
    <d v="2014-08-01T00:00:00"/>
    <d v="1899-12-30T13:13:17"/>
    <s v="Hired"/>
    <s v="Female"/>
    <s v="Operations Department"/>
    <s v="c5"/>
    <x v="2827"/>
    <x v="0"/>
  </r>
  <r>
    <n v="879110"/>
    <d v="2014-08-01T00:00:00"/>
    <d v="1899-12-30T13:14:16"/>
    <s v="Rejected"/>
    <s v="Don’t want to say"/>
    <s v="Operations Department"/>
    <s v="c5"/>
    <x v="2828"/>
    <x v="1"/>
  </r>
  <r>
    <n v="427364"/>
    <d v="2014-05-07T00:00:00"/>
    <d v="1899-12-30T21:17:23"/>
    <s v="Hired"/>
    <s v="Male"/>
    <s v="Marketing Department"/>
    <s v="c9"/>
    <x v="2829"/>
    <x v="0"/>
  </r>
  <r>
    <n v="582836"/>
    <d v="2014-05-07T00:00:00"/>
    <d v="1899-12-30T21:18:13"/>
    <s v="Hired"/>
    <s v="Male"/>
    <s v="Marketing Department"/>
    <s v="c9"/>
    <x v="2830"/>
    <x v="0"/>
  </r>
  <r>
    <n v="808760"/>
    <d v="2014-06-30T00:00:00"/>
    <d v="1899-12-30T09:31:58"/>
    <s v="Rejected"/>
    <s v="Female"/>
    <s v="Sales Department"/>
    <s v="c5"/>
    <x v="2831"/>
    <x v="1"/>
  </r>
  <r>
    <n v="897562"/>
    <d v="2014-07-11T00:00:00"/>
    <d v="1899-12-30T14:50:57"/>
    <s v="Hired"/>
    <s v="Female"/>
    <s v="Sales Department"/>
    <s v="c5"/>
    <x v="2832"/>
    <x v="0"/>
  </r>
  <r>
    <n v="770021"/>
    <d v="2014-07-11T00:00:00"/>
    <d v="1899-12-30T14:51:59"/>
    <s v="Hired"/>
    <s v="Female"/>
    <s v="Sales Department"/>
    <s v="c5"/>
    <x v="2833"/>
    <x v="0"/>
  </r>
  <r>
    <n v="444043"/>
    <d v="2014-07-11T00:00:00"/>
    <d v="1899-12-30T14:52:24"/>
    <s v="Hired"/>
    <s v="Female"/>
    <s v="Sales Department"/>
    <s v="c5"/>
    <x v="2834"/>
    <x v="0"/>
  </r>
  <r>
    <n v="571621"/>
    <d v="2014-08-11T00:00:00"/>
    <d v="1899-12-30T09:32:01"/>
    <s v="Hired"/>
    <s v="Male"/>
    <s v="Sales Department"/>
    <s v="c5"/>
    <x v="2835"/>
    <x v="0"/>
  </r>
  <r>
    <n v="946771"/>
    <d v="2014-08-23T00:00:00"/>
    <d v="1899-12-30T08:43:09"/>
    <s v="Hired"/>
    <s v="Male"/>
    <s v="Operations Department"/>
    <s v="c5"/>
    <x v="2836"/>
    <x v="0"/>
  </r>
  <r>
    <n v="36448"/>
    <d v="2014-08-23T00:00:00"/>
    <d v="1899-12-30T08:43:34"/>
    <s v="Rejected"/>
    <s v="Female"/>
    <s v="Operations Department"/>
    <s v="c5"/>
    <x v="2837"/>
    <x v="1"/>
  </r>
  <r>
    <n v="545541"/>
    <d v="2014-05-17T00:00:00"/>
    <d v="1899-12-30T17:15:45"/>
    <s v="Hired"/>
    <s v="Male"/>
    <s v="Operations Department"/>
    <s v="c5"/>
    <x v="2838"/>
    <x v="0"/>
  </r>
  <r>
    <n v="51387"/>
    <d v="2014-08-29T00:00:00"/>
    <d v="1899-12-30T11:09:17"/>
    <s v="Rejected"/>
    <s v="Male"/>
    <s v="Service Department"/>
    <s v="c9"/>
    <x v="2839"/>
    <x v="1"/>
  </r>
  <r>
    <n v="187628"/>
    <d v="2014-05-13T00:00:00"/>
    <d v="1899-12-30T09:32:27"/>
    <s v="Rejected"/>
    <s v="Female"/>
    <s v="Operations Department"/>
    <s v="i7"/>
    <x v="2840"/>
    <x v="1"/>
  </r>
  <r>
    <n v="20274"/>
    <d v="2014-05-20T00:00:00"/>
    <d v="1899-12-30T17:29:15"/>
    <s v="Hired"/>
    <s v="Male"/>
    <s v="Operations Department"/>
    <s v="i7"/>
    <x v="2841"/>
    <x v="0"/>
  </r>
  <r>
    <n v="476863"/>
    <d v="2014-05-21T00:00:00"/>
    <d v="1899-12-30T07:33:18"/>
    <s v="Rejected"/>
    <s v="Male"/>
    <s v="Operations Department"/>
    <s v="i7"/>
    <x v="2842"/>
    <x v="1"/>
  </r>
  <r>
    <n v="553212"/>
    <d v="2014-06-17T00:00:00"/>
    <d v="1899-12-30T13:24:23"/>
    <s v="Hired"/>
    <s v="Male"/>
    <s v="Service Department"/>
    <s v="c5"/>
    <x v="2843"/>
    <x v="0"/>
  </r>
  <r>
    <n v="654399"/>
    <d v="2014-06-17T00:00:00"/>
    <d v="1899-12-30T13:27:43"/>
    <s v="Rejected"/>
    <s v="Male"/>
    <s v="Service Department"/>
    <s v="c5"/>
    <x v="2844"/>
    <x v="1"/>
  </r>
  <r>
    <n v="299015"/>
    <d v="2014-07-29T00:00:00"/>
    <d v="1899-12-30T11:55:03"/>
    <s v="Hired"/>
    <s v="Male"/>
    <s v="Service Department"/>
    <s v="b9"/>
    <x v="2845"/>
    <x v="0"/>
  </r>
  <r>
    <n v="850119"/>
    <d v="2014-06-07T00:00:00"/>
    <d v="1899-12-30T15:13:46"/>
    <s v="Rejected"/>
    <s v="Female"/>
    <s v="Finance Department"/>
    <s v="i6"/>
    <x v="2846"/>
    <x v="1"/>
  </r>
  <r>
    <n v="709912"/>
    <d v="2014-06-04T00:00:00"/>
    <d v="1899-12-30T09:33:01"/>
    <s v="Hired"/>
    <s v="Female"/>
    <s v="Finance Department"/>
    <s v="i6"/>
    <x v="2847"/>
    <x v="0"/>
  </r>
  <r>
    <n v="496401"/>
    <d v="2014-07-10T00:00:00"/>
    <d v="1899-12-30T09:51:16"/>
    <s v="Rejected"/>
    <s v="Female"/>
    <s v="Finance Department"/>
    <s v="i6"/>
    <x v="2848"/>
    <x v="1"/>
  </r>
  <r>
    <n v="294190"/>
    <d v="2014-07-10T00:00:00"/>
    <d v="1899-12-30T09:51:38"/>
    <s v="Rejected"/>
    <s v="Female"/>
    <s v="Finance Department"/>
    <s v="i6"/>
    <x v="1395"/>
    <x v="1"/>
  </r>
  <r>
    <n v="588537"/>
    <d v="2014-07-10T00:00:00"/>
    <d v="1899-12-30T09:52:03"/>
    <s v="Rejected"/>
    <s v="Female"/>
    <s v="Finance Department"/>
    <s v="i6"/>
    <x v="2849"/>
    <x v="1"/>
  </r>
  <r>
    <n v="265882"/>
    <d v="2014-07-10T00:00:00"/>
    <d v="1899-12-30T09:57:44"/>
    <s v="Rejected"/>
    <s v="Female"/>
    <s v="Finance Department"/>
    <s v="i6"/>
    <x v="2850"/>
    <x v="1"/>
  </r>
  <r>
    <n v="198865"/>
    <d v="2014-06-19T00:00:00"/>
    <d v="1899-12-30T09:34:10"/>
    <s v="Hired"/>
    <s v="Female"/>
    <s v="Operations Department"/>
    <s v="c9"/>
    <x v="2851"/>
    <x v="0"/>
  </r>
  <r>
    <n v="571114"/>
    <d v="2014-05-13T00:00:00"/>
    <d v="1899-12-30T17:32:16"/>
    <s v="Rejected"/>
    <s v="Male"/>
    <s v="Production Department"/>
    <s v="c5"/>
    <x v="2852"/>
    <x v="1"/>
  </r>
  <r>
    <n v="480106"/>
    <d v="2014-05-22T00:00:00"/>
    <d v="1899-12-30T09:32:15"/>
    <s v="Hired"/>
    <s v="Male"/>
    <s v="Marketing Department"/>
    <s v="i7"/>
    <x v="2853"/>
    <x v="0"/>
  </r>
  <r>
    <n v="45977"/>
    <d v="2014-06-12T00:00:00"/>
    <d v="1899-12-30T09:31:53"/>
    <s v="Hired"/>
    <s v="Male"/>
    <s v="Marketing Department"/>
    <s v="i7"/>
    <x v="2854"/>
    <x v="0"/>
  </r>
  <r>
    <n v="161328"/>
    <d v="2014-05-30T00:00:00"/>
    <d v="1899-12-30T23:02:06"/>
    <s v="Hired"/>
    <s v="Female"/>
    <s v="Finance Department"/>
    <s v="c8"/>
    <x v="2855"/>
    <x v="0"/>
  </r>
  <r>
    <n v="507460"/>
    <d v="2014-05-02T00:00:00"/>
    <d v="1899-12-30T09:33:32"/>
    <s v="Hired"/>
    <s v="Male"/>
    <s v="Purchase Department"/>
    <s v="c9"/>
    <x v="2856"/>
    <x v="0"/>
  </r>
  <r>
    <n v="529167"/>
    <d v="2014-05-06T00:00:00"/>
    <d v="1899-12-30T12:35:03"/>
    <s v="Rejected"/>
    <s v="Female"/>
    <s v="Purchase Department"/>
    <s v="c9"/>
    <x v="2857"/>
    <x v="1"/>
  </r>
  <r>
    <n v="876558"/>
    <d v="2014-05-06T00:00:00"/>
    <d v="1899-12-30T12:39:05"/>
    <s v="Hired"/>
    <s v="Male"/>
    <s v="Purchase Department"/>
    <s v="c9"/>
    <x v="2858"/>
    <x v="0"/>
  </r>
  <r>
    <n v="107983"/>
    <d v="2014-05-08T00:00:00"/>
    <d v="1899-12-30T09:32:23"/>
    <s v="Hired"/>
    <s v="Male"/>
    <s v="Purchase Department"/>
    <s v="c9"/>
    <x v="2859"/>
    <x v="0"/>
  </r>
  <r>
    <n v="589965"/>
    <d v="2014-05-08T00:00:00"/>
    <d v="1899-12-30T09:32:58"/>
    <s v="Rejected"/>
    <s v="Male"/>
    <s v="Purchase Department"/>
    <s v="c9"/>
    <x v="2860"/>
    <x v="1"/>
  </r>
  <r>
    <n v="822154"/>
    <d v="2014-05-13T00:00:00"/>
    <d v="1899-12-30T19:35:17"/>
    <s v="Hired"/>
    <s v="Female"/>
    <s v="Purchase Department"/>
    <s v="c9"/>
    <x v="2861"/>
    <x v="0"/>
  </r>
  <r>
    <n v="191002"/>
    <d v="2014-05-13T00:00:00"/>
    <d v="1899-12-30T19:35:42"/>
    <s v="Rejected"/>
    <s v="Female"/>
    <s v="Purchase Department"/>
    <s v="c9"/>
    <x v="2862"/>
    <x v="1"/>
  </r>
  <r>
    <n v="872734"/>
    <d v="2014-05-13T00:00:00"/>
    <d v="1899-12-30T19:36:09"/>
    <s v="Rejected"/>
    <s v="Male"/>
    <s v="Purchase Department"/>
    <s v="c9"/>
    <x v="2863"/>
    <x v="1"/>
  </r>
  <r>
    <n v="890170"/>
    <d v="2014-05-13T00:00:00"/>
    <d v="1899-12-30T19:37:16"/>
    <s v="Rejected"/>
    <s v="Male"/>
    <s v="Purchase Department"/>
    <s v="c9"/>
    <x v="2864"/>
    <x v="1"/>
  </r>
  <r>
    <n v="355469"/>
    <d v="2014-05-13T00:00:00"/>
    <d v="1899-12-30T19:38:59"/>
    <s v="Rejected"/>
    <s v="Male"/>
    <s v="Purchase Department"/>
    <s v="c9"/>
    <x v="2865"/>
    <x v="1"/>
  </r>
  <r>
    <n v="944319"/>
    <d v="2014-07-18T00:00:00"/>
    <d v="1899-12-30T19:51:56"/>
    <s v="Rejected"/>
    <s v="Female"/>
    <s v="Purchase Department"/>
    <s v="c9"/>
    <x v="2866"/>
    <x v="1"/>
  </r>
  <r>
    <n v="279834"/>
    <d v="2014-07-22T00:00:00"/>
    <d v="1899-12-30T17:12:30"/>
    <s v="Hired"/>
    <s v="Male"/>
    <s v="Purchase Department"/>
    <s v="c5"/>
    <x v="2867"/>
    <x v="0"/>
  </r>
  <r>
    <n v="680526"/>
    <d v="2014-08-29T00:00:00"/>
    <d v="1899-12-30T09:33:05"/>
    <s v="Rejected"/>
    <s v="Female"/>
    <s v="Purchase Department"/>
    <s v="c9"/>
    <x v="2868"/>
    <x v="1"/>
  </r>
  <r>
    <n v="653570"/>
    <d v="2014-08-29T00:00:00"/>
    <d v="1899-12-30T09:33:34"/>
    <s v="Hired"/>
    <s v="Male"/>
    <s v="Purchase Department"/>
    <s v="c9"/>
    <x v="2869"/>
    <x v="0"/>
  </r>
  <r>
    <n v="373265"/>
    <d v="2014-05-23T00:00:00"/>
    <d v="1899-12-30T09:31:25"/>
    <s v="Rejected"/>
    <s v="Male"/>
    <s v="Operations Department"/>
    <s v="c5"/>
    <x v="2870"/>
    <x v="1"/>
  </r>
  <r>
    <n v="395383"/>
    <d v="2014-08-08T00:00:00"/>
    <d v="1899-12-30T09:32:14"/>
    <s v="Hired"/>
    <s v="Male"/>
    <s v="Marketing Department"/>
    <s v="c5"/>
    <x v="2871"/>
    <x v="0"/>
  </r>
  <r>
    <n v="506014"/>
    <d v="2014-06-09T00:00:00"/>
    <d v="1899-12-30T09:31:19"/>
    <s v="Hired"/>
    <s v="Male"/>
    <s v="Operations Department"/>
    <s v="i6"/>
    <x v="2872"/>
    <x v="0"/>
  </r>
  <r>
    <n v="448476"/>
    <d v="2014-06-30T00:00:00"/>
    <d v="1899-12-30T07:55:05"/>
    <s v="Hired"/>
    <s v="Male"/>
    <s v="Operations Department"/>
    <s v="i6"/>
    <x v="2873"/>
    <x v="0"/>
  </r>
  <r>
    <n v="164695"/>
    <d v="2014-06-30T00:00:00"/>
    <d v="1899-12-30T08:00:06"/>
    <s v="Hired"/>
    <s v="Male"/>
    <s v="Operations Department"/>
    <s v="i6"/>
    <x v="988"/>
    <x v="0"/>
  </r>
  <r>
    <n v="677313"/>
    <d v="2014-07-28T00:00:00"/>
    <d v="1899-12-30T09:31:33"/>
    <s v="Hired"/>
    <s v="Male"/>
    <s v="Operations Department"/>
    <s v="c9"/>
    <x v="2874"/>
    <x v="0"/>
  </r>
  <r>
    <n v="476925"/>
    <d v="2014-08-14T00:00:00"/>
    <d v="1899-12-30T11:22:26"/>
    <s v="Hired"/>
    <s v="Male"/>
    <s v="Operations Department"/>
    <s v="c9"/>
    <x v="2875"/>
    <x v="0"/>
  </r>
  <r>
    <n v="345513"/>
    <d v="2014-08-14T00:00:00"/>
    <d v="1899-12-30T11:23:37"/>
    <s v="Hired"/>
    <s v="Male"/>
    <s v="Operations Department"/>
    <s v="c9"/>
    <x v="2876"/>
    <x v="0"/>
  </r>
  <r>
    <n v="264413"/>
    <d v="2014-08-14T00:00:00"/>
    <d v="1899-12-30T11:22:14"/>
    <s v="Rejected"/>
    <s v="Don’t want to say"/>
    <s v="Operations Department"/>
    <s v="c9"/>
    <x v="2877"/>
    <x v="1"/>
  </r>
  <r>
    <n v="971950"/>
    <d v="2014-08-21T00:00:00"/>
    <d v="1899-12-30T17:29:23"/>
    <s v="Hired"/>
    <s v="Male"/>
    <s v="Operations Department"/>
    <s v="i6"/>
    <x v="2878"/>
    <x v="0"/>
  </r>
  <r>
    <n v="828711"/>
    <d v="2014-08-21T00:00:00"/>
    <d v="1899-12-30T17:30:34"/>
    <s v="Hired"/>
    <s v="Female"/>
    <s v="Operations Department"/>
    <s v="i6"/>
    <x v="2879"/>
    <x v="0"/>
  </r>
  <r>
    <n v="369701"/>
    <d v="2014-08-21T00:00:00"/>
    <d v="1899-12-30T18:52:01"/>
    <s v="Hired"/>
    <s v="Male"/>
    <s v="Operations Department"/>
    <s v="i6"/>
    <x v="2880"/>
    <x v="0"/>
  </r>
  <r>
    <n v="786103"/>
    <d v="2014-08-22T00:00:00"/>
    <d v="1899-12-30T13:50:32"/>
    <s v="Rejected"/>
    <s v="Female"/>
    <s v="Operations Department"/>
    <s v="b9"/>
    <x v="2881"/>
    <x v="1"/>
  </r>
  <r>
    <n v="596520"/>
    <d v="2014-08-27T00:00:00"/>
    <d v="1899-12-30T13:56:36"/>
    <s v="Rejected"/>
    <s v="Female"/>
    <s v="Operations Department"/>
    <s v="c9"/>
    <x v="2882"/>
    <x v="1"/>
  </r>
  <r>
    <n v="729601"/>
    <d v="2014-08-26T00:00:00"/>
    <d v="1899-12-30T09:29:32"/>
    <s v="Hired"/>
    <s v="Female"/>
    <s v="Operations Department"/>
    <s v="i5"/>
    <x v="2883"/>
    <x v="0"/>
  </r>
  <r>
    <n v="391507"/>
    <d v="2014-08-11T00:00:00"/>
    <d v="1899-12-30T09:33:07"/>
    <s v="Hired"/>
    <s v="Female"/>
    <s v="Sales Department"/>
    <s v="c9"/>
    <x v="2884"/>
    <x v="0"/>
  </r>
  <r>
    <n v="794711"/>
    <d v="2014-07-29T00:00:00"/>
    <d v="1899-12-30T14:26:30"/>
    <s v="Hired"/>
    <s v="Female"/>
    <s v="Sales Department"/>
    <s v="i7"/>
    <x v="2885"/>
    <x v="0"/>
  </r>
  <r>
    <n v="656787"/>
    <d v="2014-05-23T00:00:00"/>
    <d v="1899-12-30T17:58:44"/>
    <s v="Rejected"/>
    <s v="Female"/>
    <s v="Service Department"/>
    <s v="c9"/>
    <x v="2886"/>
    <x v="1"/>
  </r>
  <r>
    <n v="410418"/>
    <d v="2014-05-23T00:00:00"/>
    <d v="1899-12-30T18:01:52"/>
    <s v="Hired"/>
    <s v="Male"/>
    <s v="Service Department"/>
    <s v="c9"/>
    <x v="2887"/>
    <x v="0"/>
  </r>
  <r>
    <n v="475908"/>
    <d v="2014-05-16T00:00:00"/>
    <d v="1899-12-30T17:41:58"/>
    <s v="Hired"/>
    <s v="Male"/>
    <s v="Service Department"/>
    <s v="c9"/>
    <x v="2888"/>
    <x v="0"/>
  </r>
  <r>
    <n v="825365"/>
    <d v="2014-05-16T00:00:00"/>
    <d v="1899-12-30T17:45:45"/>
    <s v="Rejected"/>
    <s v="Male"/>
    <s v="Service Department"/>
    <s v="c9"/>
    <x v="2889"/>
    <x v="1"/>
  </r>
  <r>
    <n v="747318"/>
    <d v="2014-05-16T00:00:00"/>
    <d v="1899-12-30T17:42:25"/>
    <s v="Hired"/>
    <s v="Don’t want to say"/>
    <s v="Service Department"/>
    <s v="c9"/>
    <x v="2890"/>
    <x v="0"/>
  </r>
  <r>
    <n v="729869"/>
    <d v="2014-05-16T00:00:00"/>
    <d v="1899-12-30T17:42:47"/>
    <s v="Hired"/>
    <s v="Don’t want to say"/>
    <s v="Service Department"/>
    <s v="c9"/>
    <x v="2891"/>
    <x v="0"/>
  </r>
  <r>
    <n v="114826"/>
    <d v="2014-08-20T00:00:00"/>
    <d v="1899-12-30T15:22:58"/>
    <s v="Rejected"/>
    <s v="Female"/>
    <s v="Service Department"/>
    <s v="c9"/>
    <x v="2892"/>
    <x v="1"/>
  </r>
  <r>
    <n v="899997"/>
    <d v="2014-08-20T00:00:00"/>
    <d v="1899-12-30T18:46:55"/>
    <s v="Rejected"/>
    <s v="Female"/>
    <s v="Service Department"/>
    <s v="c9"/>
    <x v="2893"/>
    <x v="1"/>
  </r>
  <r>
    <n v="390743"/>
    <d v="2014-08-20T00:00:00"/>
    <d v="1899-12-30T18:48:16"/>
    <s v="Hired"/>
    <s v="Female"/>
    <s v="Service Department"/>
    <s v="c9"/>
    <x v="2894"/>
    <x v="0"/>
  </r>
  <r>
    <n v="114741"/>
    <d v="2014-08-20T00:00:00"/>
    <d v="1899-12-30T18:49:14"/>
    <s v="Hired"/>
    <s v="Female"/>
    <s v="Service Department"/>
    <s v="c9"/>
    <x v="2895"/>
    <x v="0"/>
  </r>
  <r>
    <n v="161963"/>
    <d v="2014-08-20T00:00:00"/>
    <d v="1899-12-30T18:56:03"/>
    <s v="Rejected"/>
    <s v="Female"/>
    <s v="Service Department"/>
    <s v="c9"/>
    <x v="2896"/>
    <x v="1"/>
  </r>
  <r>
    <n v="331487"/>
    <d v="2014-08-26T00:00:00"/>
    <d v="1899-12-30T15:11:21"/>
    <s v="Hired"/>
    <s v="Male"/>
    <s v="Service Department"/>
    <s v="c9"/>
    <x v="2897"/>
    <x v="0"/>
  </r>
  <r>
    <n v="219953"/>
    <d v="2014-08-28T00:00:00"/>
    <d v="1899-12-30T16:17:01"/>
    <s v="Hired"/>
    <s v="Female"/>
    <s v="Service Department"/>
    <s v="c9"/>
    <x v="2898"/>
    <x v="0"/>
  </r>
  <r>
    <n v="590522"/>
    <d v="2014-08-28T00:00:00"/>
    <d v="1899-12-30T16:20:37"/>
    <s v="Rejected"/>
    <s v="Female"/>
    <s v="Service Department"/>
    <s v="c9"/>
    <x v="2899"/>
    <x v="1"/>
  </r>
  <r>
    <n v="646084"/>
    <d v="2014-05-29T00:00:00"/>
    <d v="1899-12-30T07:31:50"/>
    <s v="Rejected"/>
    <s v="Female"/>
    <s v="Operations Department"/>
    <s v="c8"/>
    <x v="2900"/>
    <x v="1"/>
  </r>
  <r>
    <n v="510340"/>
    <d v="2014-05-27T00:00:00"/>
    <d v="1899-12-30T11:56:27"/>
    <s v="Hired"/>
    <s v="Male"/>
    <s v="Operations Department"/>
    <s v="c8"/>
    <x v="2901"/>
    <x v="0"/>
  </r>
  <r>
    <n v="259229"/>
    <d v="2014-06-26T00:00:00"/>
    <d v="1899-12-30T10:19:46"/>
    <s v="Hired"/>
    <s v="Male"/>
    <s v="Sales Department"/>
    <s v="i5"/>
    <x v="2902"/>
    <x v="0"/>
  </r>
  <r>
    <n v="604800"/>
    <d v="2014-06-26T00:00:00"/>
    <d v="1899-12-30T10:21:09"/>
    <s v="Rejected"/>
    <s v="Male"/>
    <s v="Sales Department"/>
    <s v="i5"/>
    <x v="2903"/>
    <x v="1"/>
  </r>
  <r>
    <n v="696733"/>
    <d v="2014-06-26T00:00:00"/>
    <d v="1899-12-30T10:21:39"/>
    <s v="Hired"/>
    <s v="Female"/>
    <s v="Sales Department"/>
    <s v="i5"/>
    <x v="2904"/>
    <x v="0"/>
  </r>
  <r>
    <n v="930905"/>
    <d v="2014-06-26T00:00:00"/>
    <d v="1899-12-30T10:24:49"/>
    <s v="Rejected"/>
    <s v="Male"/>
    <s v="Sales Department"/>
    <s v="i5"/>
    <x v="2905"/>
    <x v="1"/>
  </r>
  <r>
    <n v="379513"/>
    <d v="2014-07-02T00:00:00"/>
    <d v="1899-12-30T11:58:23"/>
    <s v="Hired"/>
    <s v="Male"/>
    <s v="Sales Department"/>
    <s v="i5"/>
    <x v="2906"/>
    <x v="0"/>
  </r>
  <r>
    <n v="492225"/>
    <d v="2014-07-02T00:00:00"/>
    <d v="1899-12-30T11:59:51"/>
    <s v="Hired"/>
    <s v="Male"/>
    <s v="Sales Department"/>
    <s v="i5"/>
    <x v="2907"/>
    <x v="0"/>
  </r>
  <r>
    <n v="909614"/>
    <d v="2014-07-02T00:00:00"/>
    <d v="1899-12-30T12:00:28"/>
    <s v="Rejected"/>
    <s v="Female"/>
    <s v="Sales Department"/>
    <s v="i5"/>
    <x v="2908"/>
    <x v="1"/>
  </r>
  <r>
    <n v="591038"/>
    <d v="2014-07-02T00:00:00"/>
    <d v="1899-12-30T12:01:50"/>
    <s v="Rejected"/>
    <s v="Female"/>
    <s v="Sales Department"/>
    <s v="i5"/>
    <x v="2909"/>
    <x v="1"/>
  </r>
  <r>
    <n v="676043"/>
    <d v="2014-07-02T00:00:00"/>
    <d v="1899-12-30T12:03:26"/>
    <s v="Hired"/>
    <s v="Female"/>
    <s v="Sales Department"/>
    <s v="i5"/>
    <x v="2910"/>
    <x v="0"/>
  </r>
  <r>
    <n v="273255"/>
    <d v="2014-06-25T00:00:00"/>
    <d v="1899-12-30T18:28:22"/>
    <s v="Hired"/>
    <s v="Male"/>
    <s v="Operations Department"/>
    <s v="c9"/>
    <x v="2911"/>
    <x v="0"/>
  </r>
  <r>
    <n v="84107"/>
    <d v="2014-06-25T00:00:00"/>
    <d v="1899-12-30T18:30:18"/>
    <s v="Hired"/>
    <s v="Male"/>
    <s v="Operations Department"/>
    <s v="c9"/>
    <x v="2912"/>
    <x v="0"/>
  </r>
  <r>
    <n v="365351"/>
    <d v="2014-06-25T00:00:00"/>
    <d v="1899-12-30T18:33:47"/>
    <s v="Rejected"/>
    <s v="Female"/>
    <s v="Operations Department"/>
    <s v="c9"/>
    <x v="2913"/>
    <x v="1"/>
  </r>
  <r>
    <n v="322814"/>
    <d v="2014-06-25T00:00:00"/>
    <d v="1899-12-30T18:34:53"/>
    <s v="Rejected"/>
    <s v="Female"/>
    <s v="Operations Department"/>
    <s v="c9"/>
    <x v="2914"/>
    <x v="1"/>
  </r>
  <r>
    <n v="228996"/>
    <d v="2014-06-25T00:00:00"/>
    <d v="1899-12-30T18:30:11"/>
    <s v="Hired"/>
    <s v="Female"/>
    <s v="Operations Department"/>
    <s v="c9"/>
    <x v="2915"/>
    <x v="0"/>
  </r>
  <r>
    <n v="696532"/>
    <d v="2014-07-15T00:00:00"/>
    <d v="1899-12-30T09:32:29"/>
    <s v="Hired"/>
    <s v="Female"/>
    <s v="Service Department"/>
    <s v="c5"/>
    <x v="2916"/>
    <x v="0"/>
  </r>
  <r>
    <n v="432427"/>
    <d v="2014-05-13T00:00:00"/>
    <d v="1899-12-30T16:16:08"/>
    <s v="Hired"/>
    <s v="Female"/>
    <s v="General Management"/>
    <s v="c9"/>
    <x v="2917"/>
    <x v="0"/>
  </r>
  <r>
    <n v="274225"/>
    <d v="2014-05-14T00:00:00"/>
    <d v="1899-12-30T15:11:28"/>
    <s v="Hired"/>
    <s v="Female"/>
    <s v="General Management"/>
    <s v="c9"/>
    <x v="2918"/>
    <x v="0"/>
  </r>
  <r>
    <n v="190670"/>
    <d v="2014-05-12T00:00:00"/>
    <d v="1899-12-30T16:02:31"/>
    <s v="Hired"/>
    <s v="Female"/>
    <s v="General Management"/>
    <s v="c9"/>
    <x v="2919"/>
    <x v="0"/>
  </r>
  <r>
    <n v="498378"/>
    <d v="2014-05-01T00:00:00"/>
    <d v="1899-12-30T09:34:50"/>
    <s v="Rejected"/>
    <s v="Male"/>
    <s v="Operations Department"/>
    <s v="c5"/>
    <x v="2920"/>
    <x v="1"/>
  </r>
  <r>
    <n v="209648"/>
    <d v="2014-05-02T00:00:00"/>
    <d v="1899-12-30T17:41:19"/>
    <s v="Hired"/>
    <s v="Male"/>
    <s v="Operations Department"/>
    <s v="c5"/>
    <x v="2921"/>
    <x v="0"/>
  </r>
  <r>
    <n v="516009"/>
    <d v="2014-05-02T00:00:00"/>
    <d v="1899-12-30T17:43:00"/>
    <s v="Rejected"/>
    <s v="Female"/>
    <s v="Operations Department"/>
    <s v="c5"/>
    <x v="2922"/>
    <x v="1"/>
  </r>
  <r>
    <n v="568970"/>
    <d v="2014-05-02T00:00:00"/>
    <d v="1899-12-30T17:42:25"/>
    <s v="Hired"/>
    <s v="Female"/>
    <s v="Operations Department"/>
    <s v="c5"/>
    <x v="2923"/>
    <x v="0"/>
  </r>
  <r>
    <n v="76858"/>
    <d v="2014-07-10T00:00:00"/>
    <d v="1899-12-30T09:31:18"/>
    <s v="Rejected"/>
    <s v="Male"/>
    <s v="Service Department"/>
    <s v="c9"/>
    <x v="2924"/>
    <x v="1"/>
  </r>
  <r>
    <n v="45586"/>
    <d v="2014-07-10T00:00:00"/>
    <d v="1899-12-30T09:31:48"/>
    <s v="Rejected"/>
    <s v="Male"/>
    <s v="Service Department"/>
    <s v="c9"/>
    <x v="2925"/>
    <x v="1"/>
  </r>
  <r>
    <n v="435558"/>
    <d v="2014-05-03T00:00:00"/>
    <d v="1899-12-30T19:25:15"/>
    <s v="Hired"/>
    <s v="Female"/>
    <s v="Operations Department"/>
    <s v="i7"/>
    <x v="2926"/>
    <x v="0"/>
  </r>
  <r>
    <n v="602613"/>
    <d v="2014-05-03T00:00:00"/>
    <d v="1899-12-30T19:26:07"/>
    <s v="Rejected"/>
    <s v="Female"/>
    <s v="Operations Department"/>
    <s v="i7"/>
    <x v="2927"/>
    <x v="1"/>
  </r>
  <r>
    <n v="770165"/>
    <d v="2014-05-03T00:00:00"/>
    <d v="1899-12-30T19:25:13"/>
    <s v="Hired"/>
    <s v="Female"/>
    <s v="Operations Department"/>
    <s v="i7"/>
    <x v="2928"/>
    <x v="0"/>
  </r>
  <r>
    <n v="102190"/>
    <d v="2014-05-03T00:00:00"/>
    <d v="1899-12-30T19:24:29"/>
    <s v="Hired"/>
    <s v="Female"/>
    <s v="Operations Department"/>
    <s v="i7"/>
    <x v="2929"/>
    <x v="0"/>
  </r>
  <r>
    <n v="825318"/>
    <d v="2014-06-30T00:00:00"/>
    <d v="1899-12-30T15:29:24"/>
    <s v="Rejected"/>
    <s v="Male"/>
    <s v="Operations Department"/>
    <s v="i7"/>
    <x v="2930"/>
    <x v="1"/>
  </r>
  <r>
    <n v="677490"/>
    <d v="2014-06-30T00:00:00"/>
    <d v="1899-12-30T15:30:26"/>
    <s v="Rejected"/>
    <s v="Male"/>
    <s v="Operations Department"/>
    <s v="i7"/>
    <x v="2931"/>
    <x v="1"/>
  </r>
  <r>
    <n v="231481"/>
    <d v="2014-06-30T00:00:00"/>
    <d v="1899-12-30T15:32:42"/>
    <s v="Hired"/>
    <s v="Female"/>
    <s v="Operations Department"/>
    <s v="i7"/>
    <x v="2932"/>
    <x v="0"/>
  </r>
  <r>
    <n v="226498"/>
    <d v="2014-06-30T00:00:00"/>
    <d v="1899-12-30T15:34:19"/>
    <s v="Hired"/>
    <s v="Female"/>
    <s v="Operations Department"/>
    <s v="i7"/>
    <x v="2933"/>
    <x v="0"/>
  </r>
  <r>
    <n v="81536"/>
    <d v="2014-06-30T00:00:00"/>
    <d v="1899-12-30T15:36:59"/>
    <s v="Hired"/>
    <s v="Male"/>
    <s v="Operations Department"/>
    <s v="i7"/>
    <x v="2934"/>
    <x v="0"/>
  </r>
  <r>
    <n v="476248"/>
    <d v="2014-08-08T00:00:00"/>
    <d v="1899-12-30T10:47:50"/>
    <s v="Hired"/>
    <s v="Male"/>
    <s v="Operations Department"/>
    <s v="i7"/>
    <x v="2935"/>
    <x v="0"/>
  </r>
  <r>
    <n v="214731"/>
    <d v="2014-08-08T00:00:00"/>
    <d v="1899-12-30T10:48:18"/>
    <s v="Hired"/>
    <s v="Female"/>
    <s v="Operations Department"/>
    <s v="i7"/>
    <x v="2936"/>
    <x v="0"/>
  </r>
  <r>
    <n v="710689"/>
    <d v="2014-08-08T00:00:00"/>
    <d v="1899-12-30T10:50:05"/>
    <s v="Hired"/>
    <s v="Male"/>
    <s v="Operations Department"/>
    <s v="i7"/>
    <x v="2937"/>
    <x v="0"/>
  </r>
  <r>
    <n v="298052"/>
    <d v="2014-05-31T00:00:00"/>
    <d v="1899-12-30T07:51:01"/>
    <s v="Hired"/>
    <s v="Female"/>
    <s v="General Management"/>
    <s v="i6"/>
    <x v="2938"/>
    <x v="0"/>
  </r>
  <r>
    <n v="596092"/>
    <d v="2014-06-26T00:00:00"/>
    <d v="1899-12-30T02:56:11"/>
    <s v="Hired"/>
    <s v="Don’t want to say"/>
    <s v="General Management"/>
    <s v="i6"/>
    <x v="2939"/>
    <x v="0"/>
  </r>
  <r>
    <n v="104664"/>
    <d v="2014-05-15T00:00:00"/>
    <d v="1899-12-30T11:34:10"/>
    <s v="Hired"/>
    <s v="Female"/>
    <s v="Human Resource Department"/>
    <s v="i5"/>
    <x v="2940"/>
    <x v="0"/>
  </r>
  <r>
    <n v="781527"/>
    <d v="2014-05-15T00:00:00"/>
    <d v="1899-12-30T11:35:40"/>
    <s v="Hired"/>
    <s v="Male"/>
    <s v="Human Resource Department"/>
    <s v="i5"/>
    <x v="151"/>
    <x v="0"/>
  </r>
  <r>
    <n v="159533"/>
    <d v="2014-05-22T00:00:00"/>
    <d v="1899-12-30T16:57:44"/>
    <s v="Hired"/>
    <s v="Male"/>
    <s v="Human Resource Department"/>
    <s v="i5"/>
    <x v="2525"/>
    <x v="0"/>
  </r>
  <r>
    <n v="81368"/>
    <d v="2014-05-22T00:00:00"/>
    <d v="1899-12-30T16:58:45"/>
    <s v="Hired"/>
    <s v="Male"/>
    <s v="Human Resource Department"/>
    <s v="i5"/>
    <x v="2941"/>
    <x v="0"/>
  </r>
  <r>
    <n v="645085"/>
    <d v="2014-06-06T00:00:00"/>
    <d v="1899-12-30T16:51:01"/>
    <s v="Hired"/>
    <s v="Male"/>
    <s v="Human Resource Department"/>
    <s v="i5"/>
    <x v="2942"/>
    <x v="0"/>
  </r>
  <r>
    <n v="910749"/>
    <d v="2014-06-09T00:00:00"/>
    <d v="1899-12-30T09:49:11"/>
    <s v="Hired"/>
    <s v="Male"/>
    <s v="Human Resource Department"/>
    <s v="i5"/>
    <x v="2877"/>
    <x v="0"/>
  </r>
  <r>
    <n v="726973"/>
    <d v="2014-06-09T00:00:00"/>
    <d v="1899-12-30T09:50:28"/>
    <s v="Hired"/>
    <s v="Male"/>
    <s v="Human Resource Department"/>
    <s v="i5"/>
    <x v="2943"/>
    <x v="0"/>
  </r>
  <r>
    <n v="440340"/>
    <d v="2014-06-09T00:00:00"/>
    <d v="1899-12-30T09:51:05"/>
    <s v="Hired"/>
    <s v="Male"/>
    <s v="Human Resource Department"/>
    <s v="i5"/>
    <x v="2944"/>
    <x v="0"/>
  </r>
  <r>
    <n v="644551"/>
    <d v="2014-06-09T00:00:00"/>
    <d v="1899-12-30T09:52:07"/>
    <s v="Hired"/>
    <s v="Female"/>
    <s v="Human Resource Department"/>
    <s v="i5"/>
    <x v="2945"/>
    <x v="0"/>
  </r>
  <r>
    <n v="713246"/>
    <d v="2014-06-25T00:00:00"/>
    <d v="1899-12-30T09:10:33"/>
    <s v="Rejected"/>
    <s v="Male"/>
    <s v="Human Resource Department"/>
    <s v="i5"/>
    <x v="2946"/>
    <x v="1"/>
  </r>
  <r>
    <n v="808970"/>
    <d v="2014-06-27T00:00:00"/>
    <d v="1899-12-30T19:35:40"/>
    <s v="Hired"/>
    <s v="Male"/>
    <s v="Human Resource Department"/>
    <s v="i5"/>
    <x v="2947"/>
    <x v="0"/>
  </r>
  <r>
    <n v="223386"/>
    <d v="2014-06-27T00:00:00"/>
    <d v="1899-12-30T19:37:13"/>
    <s v="Rejected"/>
    <s v="Female"/>
    <s v="Human Resource Department"/>
    <s v="i5"/>
    <x v="2948"/>
    <x v="1"/>
  </r>
  <r>
    <n v="236922"/>
    <d v="2014-06-20T00:00:00"/>
    <d v="1899-12-30T09:32:45"/>
    <s v="Rejected"/>
    <s v="Male"/>
    <s v="Human Resource Department"/>
    <s v="i5"/>
    <x v="2949"/>
    <x v="1"/>
  </r>
  <r>
    <n v="415631"/>
    <d v="2014-06-24T00:00:00"/>
    <d v="1899-12-30T12:48:06"/>
    <s v="Rejected"/>
    <s v="Male"/>
    <s v="Human Resource Department"/>
    <s v="i5"/>
    <x v="2950"/>
    <x v="1"/>
  </r>
  <r>
    <n v="872631"/>
    <d v="2014-06-24T00:00:00"/>
    <d v="1899-12-30T12:49:08"/>
    <s v="Hired"/>
    <s v="Female"/>
    <s v="Human Resource Department"/>
    <s v="i5"/>
    <x v="2951"/>
    <x v="0"/>
  </r>
  <r>
    <n v="662744"/>
    <d v="2014-08-22T00:00:00"/>
    <d v="1899-12-30T09:32:47"/>
    <s v="Hired"/>
    <s v="Female"/>
    <s v="Human Resource Department"/>
    <s v="i5"/>
    <x v="2952"/>
    <x v="0"/>
  </r>
  <r>
    <n v="153327"/>
    <d v="2014-05-30T00:00:00"/>
    <d v="1899-12-30T09:35:06"/>
    <s v="Hired"/>
    <s v="Male"/>
    <s v="Operations Department"/>
    <s v="i6"/>
    <x v="2953"/>
    <x v="0"/>
  </r>
  <r>
    <n v="574895"/>
    <d v="2014-05-23T00:00:00"/>
    <d v="1899-12-30T09:33:35"/>
    <s v="Hired"/>
    <s v="Female"/>
    <s v="Operations Department"/>
    <s v="c5"/>
    <x v="2954"/>
    <x v="0"/>
  </r>
  <r>
    <n v="307227"/>
    <d v="2014-05-23T00:00:00"/>
    <d v="1899-12-30T09:35:04"/>
    <s v="Rejected"/>
    <s v="Male"/>
    <s v="Operations Department"/>
    <s v="c5"/>
    <x v="2955"/>
    <x v="1"/>
  </r>
  <r>
    <n v="473427"/>
    <d v="2014-06-07T00:00:00"/>
    <d v="1899-12-30T10:44:18"/>
    <s v="Hired"/>
    <s v="Male"/>
    <s v="Operations Department"/>
    <s v="c5"/>
    <x v="2956"/>
    <x v="0"/>
  </r>
  <r>
    <n v="993206"/>
    <d v="2014-07-18T00:00:00"/>
    <d v="1899-12-30T09:35:23"/>
    <s v="Hired"/>
    <s v="Male"/>
    <s v="Operations Department"/>
    <s v="c5"/>
    <x v="2957"/>
    <x v="0"/>
  </r>
  <r>
    <n v="609596"/>
    <d v="2014-07-21T00:00:00"/>
    <d v="1899-12-30T11:17:30"/>
    <s v="Rejected"/>
    <s v="Male"/>
    <s v="Operations Department"/>
    <s v="c5"/>
    <x v="2958"/>
    <x v="1"/>
  </r>
  <r>
    <n v="203158"/>
    <d v="2014-07-22T00:00:00"/>
    <d v="1899-12-30T13:07:10"/>
    <s v="Rejected"/>
    <s v="Male"/>
    <s v="Operations Department"/>
    <s v="c9"/>
    <x v="2959"/>
    <x v="1"/>
  </r>
  <r>
    <n v="844634"/>
    <d v="2014-07-22T00:00:00"/>
    <d v="1899-12-30T13:10:12"/>
    <s v="Hired"/>
    <s v="Male"/>
    <s v="Operations Department"/>
    <s v="c9"/>
    <x v="2960"/>
    <x v="0"/>
  </r>
  <r>
    <n v="142362"/>
    <d v="2014-07-22T00:00:00"/>
    <d v="1899-12-30T13:08:06"/>
    <s v="Rejected"/>
    <s v="Female"/>
    <s v="Operations Department"/>
    <s v="c9"/>
    <x v="2961"/>
    <x v="1"/>
  </r>
  <r>
    <n v="292591"/>
    <d v="2014-07-22T00:00:00"/>
    <d v="1899-12-30T13:13:07"/>
    <s v="Hired"/>
    <s v="Female"/>
    <s v="Operations Department"/>
    <s v="c9"/>
    <x v="2962"/>
    <x v="0"/>
  </r>
  <r>
    <n v="950745"/>
    <d v="2014-07-22T00:00:00"/>
    <d v="1899-12-30T13:07:41"/>
    <s v="Rejected"/>
    <s v="Don’t want to say"/>
    <s v="Operations Department"/>
    <s v="c9"/>
    <x v="2963"/>
    <x v="1"/>
  </r>
  <r>
    <n v="407392"/>
    <d v="2014-07-30T00:00:00"/>
    <d v="1899-12-30T15:55:18"/>
    <s v="Hired"/>
    <s v="Male"/>
    <s v="Operations Department"/>
    <s v="c9"/>
    <x v="2964"/>
    <x v="0"/>
  </r>
  <r>
    <n v="438945"/>
    <d v="2014-08-04T00:00:00"/>
    <d v="1899-12-30T13:21:22"/>
    <s v="Rejected"/>
    <s v="Male"/>
    <s v="Operations Department"/>
    <s v="c5"/>
    <x v="2965"/>
    <x v="1"/>
  </r>
  <r>
    <n v="346065"/>
    <d v="2014-08-04T00:00:00"/>
    <d v="1899-12-30T13:21:47"/>
    <s v="Hired"/>
    <s v="Male"/>
    <s v="Operations Department"/>
    <s v="c5"/>
    <x v="2966"/>
    <x v="0"/>
  </r>
  <r>
    <n v="394250"/>
    <d v="2014-08-04T00:00:00"/>
    <d v="1899-12-30T13:22:08"/>
    <s v="Rejected"/>
    <s v="Male"/>
    <s v="Operations Department"/>
    <s v="c5"/>
    <x v="2967"/>
    <x v="1"/>
  </r>
  <r>
    <n v="882084"/>
    <d v="2014-08-04T00:00:00"/>
    <d v="1899-12-30T13:23:04"/>
    <s v="Rejected"/>
    <s v="Male"/>
    <s v="Operations Department"/>
    <s v="c5"/>
    <x v="2968"/>
    <x v="1"/>
  </r>
  <r>
    <n v="484669"/>
    <d v="2014-07-30T00:00:00"/>
    <d v="1899-12-30T12:32:42"/>
    <s v="Hired"/>
    <s v="Female"/>
    <s v="Operations Department"/>
    <s v="c9"/>
    <x v="2969"/>
    <x v="0"/>
  </r>
  <r>
    <n v="573438"/>
    <d v="2014-08-01T00:00:00"/>
    <d v="1899-12-30T12:15:44"/>
    <s v="Rejected"/>
    <s v="Male"/>
    <s v="Operations Department"/>
    <s v="c9"/>
    <x v="952"/>
    <x v="1"/>
  </r>
  <r>
    <n v="340032"/>
    <d v="2014-08-05T00:00:00"/>
    <d v="1899-12-30T06:33:16"/>
    <s v="Hired"/>
    <s v="Male"/>
    <s v="Operations Department"/>
    <s v="c9"/>
    <x v="2970"/>
    <x v="0"/>
  </r>
  <r>
    <n v="492572"/>
    <d v="2014-08-05T00:00:00"/>
    <d v="1899-12-30T06:34:27"/>
    <s v="Rejected"/>
    <s v="Female"/>
    <s v="Operations Department"/>
    <s v="c9"/>
    <x v="2971"/>
    <x v="1"/>
  </r>
  <r>
    <n v="865052"/>
    <d v="2014-08-05T00:00:00"/>
    <d v="1899-12-30T06:35:19"/>
    <s v="Rejected"/>
    <s v="Female"/>
    <s v="Operations Department"/>
    <s v="c9"/>
    <x v="2972"/>
    <x v="1"/>
  </r>
  <r>
    <n v="59309"/>
    <d v="2014-08-07T00:00:00"/>
    <d v="1899-12-30T15:09:51"/>
    <s v="Hired"/>
    <s v="Female"/>
    <s v="Operations Department"/>
    <s v="c9"/>
    <x v="2973"/>
    <x v="0"/>
  </r>
  <r>
    <n v="280569"/>
    <d v="2014-05-02T00:00:00"/>
    <d v="1899-12-30T09:31:19"/>
    <s v="Hired"/>
    <s v="Female"/>
    <s v="Finance Department"/>
    <s v="c9"/>
    <x v="2974"/>
    <x v="0"/>
  </r>
  <r>
    <n v="82756"/>
    <d v="2014-06-21T00:00:00"/>
    <d v="1899-12-30T20:54:55"/>
    <s v="Rejected"/>
    <s v="Female"/>
    <s v="Finance Department"/>
    <s v="c9"/>
    <x v="2975"/>
    <x v="1"/>
  </r>
  <r>
    <n v="440222"/>
    <d v="2014-06-24T00:00:00"/>
    <d v="1899-12-30T12:21:30"/>
    <s v="Hired"/>
    <s v="Female"/>
    <s v="Finance Department"/>
    <s v="c9"/>
    <x v="2976"/>
    <x v="0"/>
  </r>
  <r>
    <n v="195831"/>
    <d v="2014-06-24T00:00:00"/>
    <d v="1899-12-30T12:21:59"/>
    <s v="Hired"/>
    <s v="Female"/>
    <s v="Finance Department"/>
    <s v="c9"/>
    <x v="2977"/>
    <x v="0"/>
  </r>
  <r>
    <n v="587861"/>
    <d v="2014-08-29T00:00:00"/>
    <d v="1899-12-30T09:31:36"/>
    <s v="Hired"/>
    <s v="Male"/>
    <s v="Operations Department"/>
    <s v="c5"/>
    <x v="2978"/>
    <x v="0"/>
  </r>
  <r>
    <n v="355986"/>
    <d v="2014-05-19T00:00:00"/>
    <d v="1899-12-30T09:31:50"/>
    <s v="Hired"/>
    <s v="Male"/>
    <s v="Service Department"/>
    <s v="b9"/>
    <x v="2979"/>
    <x v="0"/>
  </r>
  <r>
    <n v="706625"/>
    <d v="2014-05-19T00:00:00"/>
    <d v="1899-12-30T09:36:25"/>
    <s v="Rejected"/>
    <s v="Female"/>
    <s v="Service Department"/>
    <s v="b9"/>
    <x v="2980"/>
    <x v="1"/>
  </r>
  <r>
    <n v="86320"/>
    <d v="2014-05-19T00:00:00"/>
    <d v="1899-12-30T09:36:48"/>
    <s v="Hired"/>
    <s v="Male"/>
    <s v="Service Department"/>
    <s v="b9"/>
    <x v="2981"/>
    <x v="0"/>
  </r>
  <r>
    <n v="858811"/>
    <d v="2014-07-09T00:00:00"/>
    <d v="1899-12-30T16:39:48"/>
    <s v="Rejected"/>
    <s v="Male"/>
    <s v="Service Department"/>
    <s v="b9"/>
    <x v="2982"/>
    <x v="1"/>
  </r>
  <r>
    <n v="448438"/>
    <d v="2014-07-09T00:00:00"/>
    <d v="1899-12-30T16:40:13"/>
    <s v="Hired"/>
    <s v="Male"/>
    <s v="Service Department"/>
    <s v="b9"/>
    <x v="117"/>
    <x v="0"/>
  </r>
  <r>
    <n v="509679"/>
    <d v="2014-07-09T00:00:00"/>
    <d v="1899-12-30T16:41:13"/>
    <s v="Hired"/>
    <s v="Female"/>
    <s v="Service Department"/>
    <s v="b9"/>
    <x v="2983"/>
    <x v="0"/>
  </r>
  <r>
    <n v="330851"/>
    <d v="2014-05-31T00:00:00"/>
    <d v="1899-12-30T15:43:00"/>
    <s v="Hired"/>
    <s v="Female"/>
    <s v="Production Department"/>
    <s v="c5"/>
    <x v="2984"/>
    <x v="0"/>
  </r>
  <r>
    <n v="482929"/>
    <d v="2014-05-31T00:00:00"/>
    <d v="1899-12-30T15:43:59"/>
    <s v="Rejected"/>
    <s v="Male"/>
    <s v="Production Department"/>
    <s v="c5"/>
    <x v="2985"/>
    <x v="1"/>
  </r>
  <r>
    <n v="587398"/>
    <d v="2014-05-31T00:00:00"/>
    <d v="1899-12-30T15:44:24"/>
    <s v="Rejected"/>
    <s v="Male"/>
    <s v="Production Department"/>
    <s v="c5"/>
    <x v="2754"/>
    <x v="1"/>
  </r>
  <r>
    <n v="448993"/>
    <d v="2014-05-31T00:00:00"/>
    <d v="1899-12-30T15:44:57"/>
    <s v="Rejected"/>
    <s v="Female"/>
    <s v="Production Department"/>
    <s v="c5"/>
    <x v="2986"/>
    <x v="1"/>
  </r>
  <r>
    <n v="205250"/>
    <d v="2014-05-31T00:00:00"/>
    <d v="1899-12-30T15:45:39"/>
    <s v="Hired"/>
    <s v="Male"/>
    <s v="Production Department"/>
    <s v="c5"/>
    <x v="2987"/>
    <x v="0"/>
  </r>
  <r>
    <n v="266100"/>
    <d v="2014-07-04T00:00:00"/>
    <d v="1899-12-30T19:47:47"/>
    <s v="Hired"/>
    <s v="Male"/>
    <s v="Production Department"/>
    <s v="c5"/>
    <x v="2988"/>
    <x v="0"/>
  </r>
  <r>
    <n v="568466"/>
    <d v="2014-07-04T00:00:00"/>
    <d v="1899-12-30T19:48:45"/>
    <s v="Hired"/>
    <s v="Female"/>
    <s v="Production Department"/>
    <s v="c5"/>
    <x v="2989"/>
    <x v="0"/>
  </r>
  <r>
    <n v="119064"/>
    <d v="2014-07-09T00:00:00"/>
    <d v="1899-12-30T19:17:36"/>
    <s v="Rejected"/>
    <s v="Male"/>
    <s v="Production Department"/>
    <s v="c5"/>
    <x v="2990"/>
    <x v="1"/>
  </r>
  <r>
    <n v="96027"/>
    <d v="2014-07-17T00:00:00"/>
    <d v="1899-12-30T18:21:59"/>
    <s v="Rejected"/>
    <s v="Male"/>
    <s v="Service Department"/>
    <s v="c5"/>
    <x v="2991"/>
    <x v="1"/>
  </r>
  <r>
    <n v="120567"/>
    <d v="2014-07-17T00:00:00"/>
    <d v="1899-12-30T18:24:22"/>
    <s v="Rejected"/>
    <s v="Female"/>
    <s v="Service Department"/>
    <s v="c5"/>
    <x v="2992"/>
    <x v="1"/>
  </r>
  <r>
    <n v="926169"/>
    <d v="2014-05-13T00:00:00"/>
    <d v="1899-12-30T09:33:29"/>
    <s v="Hired"/>
    <s v="Male"/>
    <s v="Operations Department"/>
    <s v="c8"/>
    <x v="2993"/>
    <x v="0"/>
  </r>
  <r>
    <n v="569868"/>
    <d v="2014-06-17T00:00:00"/>
    <d v="1899-12-30T09:37:43"/>
    <s v="Rejected"/>
    <s v="Female"/>
    <s v="Operations Department"/>
    <s v="c8"/>
    <x v="2994"/>
    <x v="1"/>
  </r>
  <r>
    <n v="118591"/>
    <d v="2014-07-30T00:00:00"/>
    <d v="1899-12-30T10:48:44"/>
    <s v="Hired"/>
    <s v="Male"/>
    <s v="Operations Department"/>
    <s v="c8"/>
    <x v="2995"/>
    <x v="0"/>
  </r>
  <r>
    <n v="500344"/>
    <d v="2014-07-30T00:00:00"/>
    <d v="1899-12-30T10:49:17"/>
    <s v="Rejected"/>
    <s v="Male"/>
    <s v="Operations Department"/>
    <s v="c8"/>
    <x v="2996"/>
    <x v="1"/>
  </r>
  <r>
    <n v="651323"/>
    <d v="2014-07-30T00:00:00"/>
    <d v="1899-12-30T10:51:49"/>
    <s v="Rejected"/>
    <s v="Female"/>
    <s v="Operations Department"/>
    <s v="c8"/>
    <x v="2997"/>
    <x v="1"/>
  </r>
  <r>
    <n v="791199"/>
    <d v="2014-07-30T00:00:00"/>
    <d v="1899-12-30T10:49:13"/>
    <s v="Rejected"/>
    <s v="Don’t want to say"/>
    <s v="Operations Department"/>
    <s v="c8"/>
    <x v="2998"/>
    <x v="1"/>
  </r>
  <r>
    <n v="439089"/>
    <d v="2014-08-10T00:00:00"/>
    <d v="1899-12-30T12:01:20"/>
    <s v="Rejected"/>
    <s v="Female"/>
    <s v="Operations Department"/>
    <s v="c8"/>
    <x v="2999"/>
    <x v="1"/>
  </r>
  <r>
    <n v="441573"/>
    <d v="2014-08-10T00:00:00"/>
    <d v="1899-12-30T12:02:12"/>
    <s v="Rejected"/>
    <s v="Female"/>
    <s v="Operations Department"/>
    <s v="c8"/>
    <x v="3000"/>
    <x v="1"/>
  </r>
  <r>
    <n v="534643"/>
    <d v="2014-08-10T00:00:00"/>
    <d v="1899-12-30T12:01:27"/>
    <s v="Rejected"/>
    <s v="Don’t want to say"/>
    <s v="Operations Department"/>
    <s v="c8"/>
    <x v="3001"/>
    <x v="1"/>
  </r>
  <r>
    <n v="749064"/>
    <d v="2014-05-28T00:00:00"/>
    <d v="1899-12-30T09:33:33"/>
    <s v="Rejected"/>
    <s v="Male"/>
    <s v="Production Department"/>
    <s v="c9"/>
    <x v="3002"/>
    <x v="1"/>
  </r>
  <r>
    <n v="986093"/>
    <d v="2014-06-02T00:00:00"/>
    <d v="1899-12-30T15:01:31"/>
    <s v="Hired"/>
    <s v="Male"/>
    <s v="Production Department"/>
    <s v="c9"/>
    <x v="3003"/>
    <x v="0"/>
  </r>
  <r>
    <n v="950771"/>
    <d v="2014-07-16T00:00:00"/>
    <d v="1899-12-30T09:32:11"/>
    <s v="Rejected"/>
    <s v="Male"/>
    <s v="Production Department"/>
    <s v="c8"/>
    <x v="3004"/>
    <x v="1"/>
  </r>
  <r>
    <n v="354179"/>
    <d v="2014-07-16T00:00:00"/>
    <d v="1899-12-30T09:35:39"/>
    <s v="Hired"/>
    <s v="Male"/>
    <s v="Production Department"/>
    <s v="c8"/>
    <x v="3005"/>
    <x v="0"/>
  </r>
  <r>
    <n v="632495"/>
    <d v="2014-08-27T00:00:00"/>
    <d v="1899-12-30T09:32:26"/>
    <s v="Rejected"/>
    <s v="Male"/>
    <s v="Production Department"/>
    <s v="c9"/>
    <x v="3006"/>
    <x v="1"/>
  </r>
  <r>
    <n v="217137"/>
    <d v="2014-08-27T00:00:00"/>
    <d v="1899-12-30T09:34:43"/>
    <s v="Hired"/>
    <s v="Male"/>
    <s v="Production Department"/>
    <s v="c9"/>
    <x v="3007"/>
    <x v="0"/>
  </r>
  <r>
    <n v="914171"/>
    <d v="2014-05-21T00:00:00"/>
    <d v="1899-12-30T09:31:36"/>
    <s v="Hired"/>
    <s v="Male"/>
    <s v="Service Department"/>
    <s v="c9"/>
    <x v="3008"/>
    <x v="0"/>
  </r>
  <r>
    <n v="434519"/>
    <d v="2014-05-21T00:00:00"/>
    <d v="1899-12-30T09:32:13"/>
    <s v="Rejected"/>
    <s v="Male"/>
    <s v="Service Department"/>
    <s v="c9"/>
    <x v="3009"/>
    <x v="1"/>
  </r>
  <r>
    <n v="324829"/>
    <d v="2014-05-29T00:00:00"/>
    <d v="1899-12-30T08:05:57"/>
    <s v="Hired"/>
    <s v="Male"/>
    <s v="Service Department"/>
    <s v="c9"/>
    <x v="3010"/>
    <x v="0"/>
  </r>
  <r>
    <n v="547772"/>
    <d v="2014-05-29T00:00:00"/>
    <d v="1899-12-30T08:10:31"/>
    <s v="Rejected"/>
    <s v="Male"/>
    <s v="Service Department"/>
    <s v="c9"/>
    <x v="3011"/>
    <x v="1"/>
  </r>
  <r>
    <n v="140769"/>
    <d v="2014-05-29T00:00:00"/>
    <d v="1899-12-30T15:58:26"/>
    <s v="Hired"/>
    <s v="Male"/>
    <s v="Service Department"/>
    <s v="c9"/>
    <x v="3012"/>
    <x v="0"/>
  </r>
  <r>
    <n v="738594"/>
    <d v="2014-05-30T00:00:00"/>
    <d v="1899-12-30T19:52:09"/>
    <s v="Hired"/>
    <s v="Male"/>
    <s v="Service Department"/>
    <s v="c5"/>
    <x v="3013"/>
    <x v="0"/>
  </r>
  <r>
    <n v="375007"/>
    <d v="2014-05-08T00:00:00"/>
    <d v="1899-12-30T16:23:58"/>
    <s v="Rejected"/>
    <s v="Male"/>
    <s v="Sales Department"/>
    <s v="c8"/>
    <x v="3014"/>
    <x v="1"/>
  </r>
  <r>
    <n v="351440"/>
    <d v="2014-05-08T00:00:00"/>
    <d v="1899-12-30T16:25:34"/>
    <s v="Rejected"/>
    <s v="Female"/>
    <s v="Sales Department"/>
    <s v="c8"/>
    <x v="3015"/>
    <x v="1"/>
  </r>
  <r>
    <n v="580428"/>
    <d v="2014-05-13T00:00:00"/>
    <d v="1899-12-30T10:44:48"/>
    <s v="Hired"/>
    <s v="Male"/>
    <s v="Sales Department"/>
    <s v="c8"/>
    <x v="3016"/>
    <x v="0"/>
  </r>
  <r>
    <n v="404793"/>
    <d v="2014-05-20T00:00:00"/>
    <d v="1899-12-30T21:18:43"/>
    <s v="Hired"/>
    <s v="Male"/>
    <s v="Sales Department"/>
    <s v="c8"/>
    <x v="3017"/>
    <x v="0"/>
  </r>
  <r>
    <n v="266248"/>
    <d v="2014-06-04T00:00:00"/>
    <d v="1899-12-30T09:31:27"/>
    <s v="Hired"/>
    <s v="Male"/>
    <s v="Sales Department"/>
    <s v="c8"/>
    <x v="3018"/>
    <x v="0"/>
  </r>
  <r>
    <n v="288734"/>
    <d v="2014-06-04T00:00:00"/>
    <d v="1899-12-30T09:32:07"/>
    <s v="Hired"/>
    <s v="Male"/>
    <s v="Sales Department"/>
    <s v="c8"/>
    <x v="3019"/>
    <x v="0"/>
  </r>
  <r>
    <n v="369763"/>
    <d v="2014-06-28T00:00:00"/>
    <d v="1899-12-30T17:08:08"/>
    <s v="Hired"/>
    <s v="Female"/>
    <s v="Sales Department"/>
    <s v="c8"/>
    <x v="3020"/>
    <x v="0"/>
  </r>
  <r>
    <n v="890690"/>
    <d v="2014-06-18T00:00:00"/>
    <d v="1899-12-30T12:14:29"/>
    <s v="Hired"/>
    <s v="Male"/>
    <s v="Operations Department"/>
    <s v="c8"/>
    <x v="3021"/>
    <x v="0"/>
  </r>
  <r>
    <n v="50851"/>
    <d v="2014-06-20T00:00:00"/>
    <d v="1899-12-30T10:23:01"/>
    <s v="Hired"/>
    <s v="Male"/>
    <s v="Operations Department"/>
    <s v="c8"/>
    <x v="3022"/>
    <x v="0"/>
  </r>
  <r>
    <n v="248927"/>
    <d v="2014-07-01T00:00:00"/>
    <d v="1899-12-30T17:49:09"/>
    <s v="Hired"/>
    <s v="Male"/>
    <s v="Operations Department"/>
    <s v="c8"/>
    <x v="3023"/>
    <x v="0"/>
  </r>
  <r>
    <n v="161102"/>
    <d v="2014-07-02T00:00:00"/>
    <d v="1899-12-30T13:32:17"/>
    <s v="Rejected"/>
    <s v="Male"/>
    <s v="Operations Department"/>
    <s v="c8"/>
    <x v="3024"/>
    <x v="1"/>
  </r>
  <r>
    <n v="581490"/>
    <d v="2014-06-16T00:00:00"/>
    <d v="1899-12-30T09:32:10"/>
    <s v="Hired"/>
    <s v="Female"/>
    <s v="General Management"/>
    <s v="c5"/>
    <x v="3025"/>
    <x v="0"/>
  </r>
  <r>
    <n v="998680"/>
    <d v="2014-08-25T00:00:00"/>
    <d v="1899-12-30T09:33:00"/>
    <s v="Hired"/>
    <s v="Male"/>
    <s v="Service Department"/>
    <s v="c5"/>
    <x v="3026"/>
    <x v="0"/>
  </r>
  <r>
    <n v="43618"/>
    <d v="2014-08-25T00:00:00"/>
    <d v="1899-12-30T09:31:59"/>
    <s v="Rejected"/>
    <s v="Female"/>
    <s v="Service Department"/>
    <s v="c5"/>
    <x v="3027"/>
    <x v="1"/>
  </r>
  <r>
    <n v="546459"/>
    <d v="2014-06-16T00:00:00"/>
    <d v="1899-12-30T09:35:05"/>
    <s v="Hired"/>
    <s v="Female"/>
    <s v="Production Department"/>
    <s v="c5"/>
    <x v="3028"/>
    <x v="0"/>
  </r>
  <r>
    <n v="489333"/>
    <d v="2014-06-16T00:00:00"/>
    <d v="1899-12-30T09:37:25"/>
    <s v="Rejected"/>
    <s v="Male"/>
    <s v="Production Department"/>
    <s v="c5"/>
    <x v="1975"/>
    <x v="1"/>
  </r>
  <r>
    <n v="408311"/>
    <d v="2014-06-16T00:00:00"/>
    <d v="1899-12-30T09:37:49"/>
    <s v="Hired"/>
    <s v="Male"/>
    <s v="Production Department"/>
    <s v="c5"/>
    <x v="3029"/>
    <x v="0"/>
  </r>
  <r>
    <n v="656502"/>
    <d v="2014-07-14T00:00:00"/>
    <d v="1899-12-30T09:32:01"/>
    <s v="Hired"/>
    <s v="Female"/>
    <s v="Production Department"/>
    <s v="c9"/>
    <x v="3030"/>
    <x v="0"/>
  </r>
  <r>
    <n v="996016"/>
    <d v="2014-07-22T00:00:00"/>
    <d v="1899-12-30T15:05:02"/>
    <s v="Hired"/>
    <s v="Male"/>
    <s v="Production Department"/>
    <s v="c5"/>
    <x v="3031"/>
    <x v="0"/>
  </r>
  <r>
    <n v="83297"/>
    <d v="2014-07-22T00:00:00"/>
    <d v="1899-12-30T15:07:47"/>
    <s v="Hired"/>
    <s v="Male"/>
    <s v="Production Department"/>
    <s v="c5"/>
    <x v="3032"/>
    <x v="0"/>
  </r>
  <r>
    <n v="998767"/>
    <d v="2014-07-24T00:00:00"/>
    <d v="1899-12-30T10:41:16"/>
    <s v="Rejected"/>
    <s v="Female"/>
    <s v="Production Department"/>
    <s v="c5"/>
    <x v="1379"/>
    <x v="1"/>
  </r>
  <r>
    <n v="93533"/>
    <d v="2014-07-24T00:00:00"/>
    <d v="1899-12-30T10:42:32"/>
    <s v="Hired"/>
    <s v="Male"/>
    <s v="Production Department"/>
    <s v="c5"/>
    <x v="3033"/>
    <x v="0"/>
  </r>
  <r>
    <n v="208383"/>
    <d v="2014-07-24T00:00:00"/>
    <d v="1899-12-30T15:38:07"/>
    <s v="Hired"/>
    <s v="Male"/>
    <s v="Production Department"/>
    <s v="c5"/>
    <x v="3034"/>
    <x v="0"/>
  </r>
  <r>
    <n v="979283"/>
    <d v="2014-08-11T00:00:00"/>
    <d v="1899-12-30T09:32:04"/>
    <s v="Hired"/>
    <s v="Male"/>
    <s v="Production Department"/>
    <s v="c5"/>
    <x v="3035"/>
    <x v="0"/>
  </r>
  <r>
    <n v="339547"/>
    <d v="2014-08-11T00:00:00"/>
    <d v="1899-12-30T09:32:48"/>
    <s v="Hired"/>
    <s v="Female"/>
    <s v="Production Department"/>
    <s v="c5"/>
    <x v="3036"/>
    <x v="0"/>
  </r>
  <r>
    <n v="715346"/>
    <d v="2014-08-11T00:00:00"/>
    <d v="1899-12-30T09:33:45"/>
    <s v="Hired"/>
    <s v="Female"/>
    <s v="Production Department"/>
    <s v="c5"/>
    <x v="3037"/>
    <x v="0"/>
  </r>
  <r>
    <n v="738113"/>
    <d v="2014-05-02T00:00:00"/>
    <d v="1899-12-30T05:36:49"/>
    <s v="Hired"/>
    <s v="Female"/>
    <s v="Sales Department"/>
    <s v="c8"/>
    <x v="3038"/>
    <x v="0"/>
  </r>
  <r>
    <n v="869596"/>
    <d v="2014-05-02T00:00:00"/>
    <d v="1899-12-30T05:37:40"/>
    <s v="Hired"/>
    <s v="Female"/>
    <s v="Sales Department"/>
    <s v="c8"/>
    <x v="3039"/>
    <x v="0"/>
  </r>
  <r>
    <n v="484750"/>
    <d v="2014-05-02T00:00:00"/>
    <d v="1899-12-30T05:39:39"/>
    <s v="Rejected"/>
    <s v="Female"/>
    <s v="Sales Department"/>
    <s v="c8"/>
    <x v="3040"/>
    <x v="1"/>
  </r>
  <r>
    <n v="994801"/>
    <d v="2014-05-02T00:00:00"/>
    <d v="1899-12-30T05:41:13"/>
    <s v="Hired"/>
    <s v="Female"/>
    <s v="Sales Department"/>
    <s v="c8"/>
    <x v="3041"/>
    <x v="0"/>
  </r>
  <r>
    <n v="327634"/>
    <d v="2014-07-31T00:00:00"/>
    <d v="1899-12-30T10:38:51"/>
    <s v="Rejected"/>
    <s v="Female"/>
    <s v="Sales Department"/>
    <s v="c8"/>
    <x v="3042"/>
    <x v="1"/>
  </r>
  <r>
    <n v="560195"/>
    <d v="2014-07-31T00:00:00"/>
    <d v="1899-12-30T10:41:37"/>
    <s v="Hired"/>
    <s v="Female"/>
    <s v="Sales Department"/>
    <s v="c8"/>
    <x v="3043"/>
    <x v="0"/>
  </r>
  <r>
    <n v="249505"/>
    <d v="2014-08-13T00:00:00"/>
    <d v="1899-12-30T12:10:21"/>
    <s v="Hired"/>
    <s v="Male"/>
    <s v="Sales Department"/>
    <s v="c8"/>
    <x v="1155"/>
    <x v="0"/>
  </r>
  <r>
    <n v="896284"/>
    <d v="2014-08-21T00:00:00"/>
    <d v="1899-12-30T08:28:56"/>
    <s v="Rejected"/>
    <s v="Male"/>
    <s v="Sales Department"/>
    <s v="c8"/>
    <x v="3044"/>
    <x v="1"/>
  </r>
  <r>
    <n v="314661"/>
    <d v="2014-08-21T00:00:00"/>
    <d v="1899-12-30T08:29:53"/>
    <s v="Hired"/>
    <s v="Male"/>
    <s v="Sales Department"/>
    <s v="c8"/>
    <x v="3045"/>
    <x v="0"/>
  </r>
  <r>
    <n v="719581"/>
    <d v="2014-07-16T00:00:00"/>
    <d v="1899-12-30T16:51:24"/>
    <s v="Rejected"/>
    <s v="Male"/>
    <s v="Service Department"/>
    <s v="c9"/>
    <x v="3046"/>
    <x v="1"/>
  </r>
  <r>
    <n v="913942"/>
    <d v="2014-05-01T00:00:00"/>
    <d v="1899-12-30T10:36:08"/>
    <s v="Rejected"/>
    <s v="Male"/>
    <s v="Marketing Department"/>
    <s v="c5"/>
    <x v="3047"/>
    <x v="1"/>
  </r>
  <r>
    <n v="756858"/>
    <d v="2014-08-12T00:00:00"/>
    <d v="1899-12-30T09:33:32"/>
    <s v="Hired"/>
    <s v="Female"/>
    <s v="Operations Department"/>
    <s v="i6"/>
    <x v="3048"/>
    <x v="0"/>
  </r>
  <r>
    <n v="770131"/>
    <d v="2014-07-08T00:00:00"/>
    <d v="1899-12-30T09:32:11"/>
    <s v="Hired"/>
    <s v="Female"/>
    <s v="Service Department"/>
    <s v="i6"/>
    <x v="3049"/>
    <x v="0"/>
  </r>
  <r>
    <n v="306825"/>
    <d v="2014-06-17T00:00:00"/>
    <d v="1899-12-30T11:31:08"/>
    <s v="Rejected"/>
    <s v="Male"/>
    <s v="Operations Department"/>
    <s v="c8"/>
    <x v="3050"/>
    <x v="1"/>
  </r>
  <r>
    <n v="942408"/>
    <d v="2014-07-16T00:00:00"/>
    <d v="1899-12-30T15:41:10"/>
    <s v="Hired"/>
    <s v="Male"/>
    <s v="Service Department"/>
    <s v="c5"/>
    <x v="3051"/>
    <x v="0"/>
  </r>
  <r>
    <n v="669080"/>
    <d v="2014-07-17T00:00:00"/>
    <d v="1899-12-30T17:01:36"/>
    <s v="Rejected"/>
    <s v="Male"/>
    <s v="Service Department"/>
    <s v="c5"/>
    <x v="3052"/>
    <x v="1"/>
  </r>
  <r>
    <n v="178137"/>
    <d v="2014-07-23T00:00:00"/>
    <d v="1899-12-30T15:12:11"/>
    <s v="Rejected"/>
    <s v="Male"/>
    <s v="Service Department"/>
    <s v="c5"/>
    <x v="3053"/>
    <x v="1"/>
  </r>
  <r>
    <n v="521320"/>
    <d v="2014-07-30T00:00:00"/>
    <d v="1899-12-30T15:11:21"/>
    <s v="Rejected"/>
    <s v="Male"/>
    <s v="Service Department"/>
    <s v="c5"/>
    <x v="3054"/>
    <x v="1"/>
  </r>
  <r>
    <n v="160361"/>
    <d v="2014-08-18T00:00:00"/>
    <d v="1899-12-30T18:43:37"/>
    <s v="Hired"/>
    <s v="Male"/>
    <s v="Service Department"/>
    <s v="c5"/>
    <x v="3055"/>
    <x v="0"/>
  </r>
  <r>
    <n v="282540"/>
    <d v="2014-08-18T00:00:00"/>
    <d v="1899-12-30T18:46:05"/>
    <s v="Hired"/>
    <s v="Female"/>
    <s v="Service Department"/>
    <s v="c5"/>
    <x v="3056"/>
    <x v="0"/>
  </r>
  <r>
    <n v="123721"/>
    <d v="2014-08-01T00:00:00"/>
    <d v="1899-12-30T17:47:56"/>
    <s v="Hired"/>
    <s v="Female"/>
    <s v="Operations Department"/>
    <s v="i1"/>
    <x v="3057"/>
    <x v="0"/>
  </r>
  <r>
    <n v="141433"/>
    <d v="2014-06-26T00:00:00"/>
    <d v="1899-12-30T09:32:00"/>
    <s v="Hired"/>
    <s v="Male"/>
    <s v="Operations Department"/>
    <s v="c5"/>
    <x v="3058"/>
    <x v="0"/>
  </r>
  <r>
    <n v="503081"/>
    <d v="2014-08-17T00:00:00"/>
    <d v="1899-12-30T13:47:33"/>
    <s v="Hired"/>
    <s v="Male"/>
    <s v="Operations Department"/>
    <s v="c5"/>
    <x v="3059"/>
    <x v="0"/>
  </r>
  <r>
    <n v="976197"/>
    <d v="2014-08-17T00:00:00"/>
    <d v="1899-12-30T13:48:01"/>
    <s v="Hired"/>
    <s v="Female"/>
    <s v="Operations Department"/>
    <s v="c5"/>
    <x v="1845"/>
    <x v="0"/>
  </r>
  <r>
    <n v="729174"/>
    <d v="2014-07-31T00:00:00"/>
    <d v="1899-12-30T09:32:34"/>
    <s v="Hired"/>
    <s v="Male"/>
    <s v="Operations Department"/>
    <s v="c5"/>
    <x v="3060"/>
    <x v="0"/>
  </r>
  <r>
    <n v="937152"/>
    <d v="2014-05-29T00:00:00"/>
    <d v="1899-12-30T09:36:04"/>
    <s v="Rejected"/>
    <s v="Male"/>
    <s v="Operations Department"/>
    <s v="c9"/>
    <x v="3061"/>
    <x v="1"/>
  </r>
  <r>
    <n v="798215"/>
    <d v="2014-06-24T00:00:00"/>
    <d v="1899-12-30T07:25:57"/>
    <s v="Rejected"/>
    <s v="Female"/>
    <s v="Operations Department"/>
    <s v="c9"/>
    <x v="3062"/>
    <x v="1"/>
  </r>
  <r>
    <n v="188079"/>
    <d v="2014-06-24T00:00:00"/>
    <d v="1899-12-30T07:25:02"/>
    <s v="Hired"/>
    <s v="Don’t want to say"/>
    <s v="Operations Department"/>
    <s v="c9"/>
    <x v="3063"/>
    <x v="0"/>
  </r>
  <r>
    <n v="571355"/>
    <d v="2014-06-24T00:00:00"/>
    <d v="1899-12-30T20:35:15"/>
    <s v="Hired"/>
    <s v="Female"/>
    <s v="Operations Department"/>
    <s v="c9"/>
    <x v="3064"/>
    <x v="0"/>
  </r>
  <r>
    <n v="198610"/>
    <d v="2014-06-25T00:00:00"/>
    <d v="1899-12-30T13:44:11"/>
    <s v="Hired"/>
    <s v="Male"/>
    <s v="Operations Department"/>
    <s v="c9"/>
    <x v="3065"/>
    <x v="0"/>
  </r>
  <r>
    <n v="671060"/>
    <d v="2014-06-25T00:00:00"/>
    <d v="1899-12-30T13:45:29"/>
    <s v="Hired"/>
    <s v="Male"/>
    <s v="Operations Department"/>
    <s v="c9"/>
    <x v="3066"/>
    <x v="0"/>
  </r>
  <r>
    <n v="114187"/>
    <d v="2014-06-29T00:00:00"/>
    <d v="1899-12-30T16:50:55"/>
    <s v="Rejected"/>
    <s v="Male"/>
    <s v="Service Department"/>
    <s v="c5"/>
    <x v="3067"/>
    <x v="1"/>
  </r>
  <r>
    <n v="993049"/>
    <d v="2014-06-29T00:00:00"/>
    <d v="1899-12-30T16:51:29"/>
    <s v="Hired"/>
    <s v="Female"/>
    <s v="Service Department"/>
    <s v="c5"/>
    <x v="3068"/>
    <x v="0"/>
  </r>
  <r>
    <n v="987712"/>
    <d v="2014-07-03T00:00:00"/>
    <d v="1899-12-30T14:38:29"/>
    <s v="Rejected"/>
    <s v="Male"/>
    <s v="Service Department"/>
    <s v="c9"/>
    <x v="3069"/>
    <x v="1"/>
  </r>
  <r>
    <n v="342038"/>
    <d v="2014-07-07T00:00:00"/>
    <d v="1899-12-30T17:07:13"/>
    <s v="Rejected"/>
    <s v="Female"/>
    <s v="Service Department"/>
    <s v="c5"/>
    <x v="3070"/>
    <x v="1"/>
  </r>
  <r>
    <n v="201002"/>
    <d v="2014-07-11T00:00:00"/>
    <d v="1899-12-30T02:39:51"/>
    <s v="Hired"/>
    <s v="Male"/>
    <s v="Service Department"/>
    <s v="c9"/>
    <x v="3071"/>
    <x v="0"/>
  </r>
  <r>
    <n v="758129"/>
    <d v="2014-07-11T00:00:00"/>
    <d v="1899-12-30T11:27:38"/>
    <s v="Hired"/>
    <s v="Male"/>
    <s v="Service Department"/>
    <s v="c9"/>
    <x v="3072"/>
    <x v="0"/>
  </r>
  <r>
    <n v="610135"/>
    <d v="2014-07-11T00:00:00"/>
    <d v="1899-12-30T11:29:37"/>
    <s v="Hired"/>
    <s v="Female"/>
    <s v="Service Department"/>
    <s v="c9"/>
    <x v="3073"/>
    <x v="0"/>
  </r>
  <r>
    <n v="553291"/>
    <d v="2014-07-17T00:00:00"/>
    <d v="1899-12-30T07:27:32"/>
    <s v="Rejected"/>
    <s v="Male"/>
    <s v="Service Department"/>
    <s v="c5"/>
    <x v="3074"/>
    <x v="1"/>
  </r>
  <r>
    <n v="742503"/>
    <d v="2014-07-17T00:00:00"/>
    <d v="1899-12-30T07:29:01"/>
    <s v="Hired"/>
    <s v="Female"/>
    <s v="Service Department"/>
    <s v="c5"/>
    <x v="3075"/>
    <x v="0"/>
  </r>
  <r>
    <n v="470979"/>
    <d v="2014-06-26T00:00:00"/>
    <d v="1899-12-30T09:36:00"/>
    <s v="Hired"/>
    <s v="Female"/>
    <s v="Service Department"/>
    <s v="c5"/>
    <x v="3076"/>
    <x v="0"/>
  </r>
  <r>
    <n v="995423"/>
    <d v="2014-06-26T00:00:00"/>
    <d v="1899-12-30T09:36:48"/>
    <s v="Hired"/>
    <s v="Male"/>
    <s v="Service Department"/>
    <s v="c5"/>
    <x v="3077"/>
    <x v="0"/>
  </r>
  <r>
    <n v="322860"/>
    <d v="2014-06-26T00:00:00"/>
    <d v="1899-12-30T09:31:56"/>
    <s v="Hired"/>
    <s v="Don’t want to say"/>
    <s v="Service Department"/>
    <s v="c5"/>
    <x v="2133"/>
    <x v="0"/>
  </r>
  <r>
    <n v="469009"/>
    <d v="2014-07-05T00:00:00"/>
    <d v="1899-12-30T16:40:20"/>
    <s v="Rejected"/>
    <s v="Male"/>
    <s v="Service Department"/>
    <s v="c5"/>
    <x v="1591"/>
    <x v="1"/>
  </r>
  <r>
    <n v="604024"/>
    <d v="2014-07-08T00:00:00"/>
    <d v="1899-12-30T09:49:45"/>
    <s v="Hired"/>
    <s v="Male"/>
    <s v="Service Department"/>
    <s v="c5"/>
    <x v="3078"/>
    <x v="0"/>
  </r>
  <r>
    <n v="21822"/>
    <d v="2014-05-22T00:00:00"/>
    <d v="1899-12-30T17:00:30"/>
    <s v="Hired"/>
    <s v="Female"/>
    <s v="Service Department"/>
    <s v="i7"/>
    <x v="3079"/>
    <x v="0"/>
  </r>
  <r>
    <n v="420095"/>
    <d v="2014-06-20T00:00:00"/>
    <d v="1899-12-30T09:33:18"/>
    <s v="Rejected"/>
    <s v="Male"/>
    <s v="Service Department"/>
    <s v="i7"/>
    <x v="3080"/>
    <x v="1"/>
  </r>
  <r>
    <n v="356027"/>
    <d v="2014-07-18T00:00:00"/>
    <d v="1899-12-30T09:34:29"/>
    <s v="Hired"/>
    <s v="Female"/>
    <s v="Service Department"/>
    <s v="i7"/>
    <x v="3081"/>
    <x v="0"/>
  </r>
  <r>
    <n v="655082"/>
    <d v="2014-07-25T00:00:00"/>
    <d v="1899-12-30T17:19:51"/>
    <s v="Rejected"/>
    <s v="Male"/>
    <s v="Service Department"/>
    <s v="i7"/>
    <x v="3082"/>
    <x v="1"/>
  </r>
  <r>
    <n v="970300"/>
    <d v="2014-07-25T00:00:00"/>
    <d v="1899-12-30T17:23:10"/>
    <s v="Hired"/>
    <s v="Male"/>
    <s v="Service Department"/>
    <s v="i7"/>
    <x v="3083"/>
    <x v="0"/>
  </r>
  <r>
    <n v="607770"/>
    <d v="2014-07-25T00:00:00"/>
    <d v="1899-12-30T17:25:21"/>
    <s v="Hired"/>
    <s v="Female"/>
    <s v="Service Department"/>
    <s v="i7"/>
    <x v="3084"/>
    <x v="0"/>
  </r>
  <r>
    <n v="346303"/>
    <d v="2014-07-31T00:00:00"/>
    <d v="1899-12-30T13:49:18"/>
    <s v="Hired"/>
    <s v="Female"/>
    <s v="Service Department"/>
    <s v="i7"/>
    <x v="3085"/>
    <x v="0"/>
  </r>
  <r>
    <n v="961113"/>
    <d v="2014-08-13T00:00:00"/>
    <d v="1899-12-30T19:05:00"/>
    <s v="Hired"/>
    <s v="Male"/>
    <s v="Service Department"/>
    <s v="i7"/>
    <x v="1664"/>
    <x v="0"/>
  </r>
  <r>
    <n v="517292"/>
    <d v="2014-08-25T00:00:00"/>
    <d v="1899-12-30T14:24:19"/>
    <s v="Hired"/>
    <s v="Male"/>
    <s v="Service Department"/>
    <s v="i7"/>
    <x v="3086"/>
    <x v="0"/>
  </r>
  <r>
    <n v="347699"/>
    <d v="2014-08-27T00:00:00"/>
    <d v="1899-12-30T08:19:34"/>
    <s v="Rejected"/>
    <s v="Don’t want to say"/>
    <s v="Service Department"/>
    <s v="i7"/>
    <x v="3087"/>
    <x v="1"/>
  </r>
  <r>
    <n v="58230"/>
    <d v="2014-08-22T00:00:00"/>
    <d v="1899-12-30T09:31:31"/>
    <s v="Hired"/>
    <s v="Male"/>
    <s v="Operations Department"/>
    <s v="c5"/>
    <x v="3088"/>
    <x v="0"/>
  </r>
  <r>
    <n v="366376"/>
    <d v="2014-08-22T00:00:00"/>
    <d v="1899-12-30T09:33:47"/>
    <s v="Rejected"/>
    <s v="Male"/>
    <s v="Operations Department"/>
    <s v="c5"/>
    <x v="3089"/>
    <x v="1"/>
  </r>
  <r>
    <n v="752726"/>
    <d v="2014-05-04T00:00:00"/>
    <d v="1899-12-30T13:43:31"/>
    <s v="Hired"/>
    <s v="Male"/>
    <s v="Sales Department"/>
    <s v="c9"/>
    <x v="3090"/>
    <x v="0"/>
  </r>
  <r>
    <n v="783920"/>
    <d v="2014-05-06T00:00:00"/>
    <d v="1899-12-30T11:09:34"/>
    <s v="Rejected"/>
    <s v="Male"/>
    <s v="Sales Department"/>
    <s v="c9"/>
    <x v="3091"/>
    <x v="1"/>
  </r>
  <r>
    <n v="520387"/>
    <d v="2014-05-08T00:00:00"/>
    <d v="1899-12-30T12:15:16"/>
    <s v="Hired"/>
    <s v="Female"/>
    <s v="Sales Department"/>
    <s v="c5"/>
    <x v="3092"/>
    <x v="0"/>
  </r>
  <r>
    <n v="853118"/>
    <d v="2014-05-08T00:00:00"/>
    <d v="1899-12-30T12:16:59"/>
    <s v="Hired"/>
    <s v="Male"/>
    <s v="Sales Department"/>
    <s v="c5"/>
    <x v="3093"/>
    <x v="0"/>
  </r>
  <r>
    <n v="501928"/>
    <d v="2014-05-14T00:00:00"/>
    <d v="1899-12-30T11:07:06"/>
    <s v="Rejected"/>
    <s v="Female"/>
    <s v="Sales Department"/>
    <s v="c5"/>
    <x v="3094"/>
    <x v="1"/>
  </r>
  <r>
    <n v="523831"/>
    <d v="2014-05-21T00:00:00"/>
    <d v="1899-12-30T10:24:46"/>
    <s v="Hired"/>
    <s v="Female"/>
    <s v="Sales Department"/>
    <s v="c9"/>
    <x v="3095"/>
    <x v="0"/>
  </r>
  <r>
    <n v="949606"/>
    <d v="2014-07-28T00:00:00"/>
    <d v="1899-12-30T09:35:04"/>
    <s v="Hired"/>
    <s v="Female"/>
    <s v="Sales Department"/>
    <s v="c9"/>
    <x v="3096"/>
    <x v="0"/>
  </r>
  <r>
    <n v="476269"/>
    <d v="2014-08-09T00:00:00"/>
    <d v="1899-12-30T18:12:14"/>
    <s v="Rejected"/>
    <s v="Male"/>
    <s v="Sales Department"/>
    <s v="c9"/>
    <x v="1920"/>
    <x v="1"/>
  </r>
  <r>
    <n v="165558"/>
    <d v="2014-07-28T00:00:00"/>
    <d v="1899-12-30T09:32:11"/>
    <s v="Hired"/>
    <s v="Female"/>
    <s v="Operations Department"/>
    <s v="b9"/>
    <x v="3097"/>
    <x v="0"/>
  </r>
  <r>
    <n v="63476"/>
    <d v="2014-08-04T00:00:00"/>
    <d v="1899-12-30T12:58:11"/>
    <s v="Rejected"/>
    <s v="Male"/>
    <s v="Operations Department"/>
    <s v="b9"/>
    <x v="3098"/>
    <x v="1"/>
  </r>
  <r>
    <n v="793418"/>
    <d v="2014-08-04T00:00:00"/>
    <d v="1899-12-30T09:31:34"/>
    <s v="Hired"/>
    <s v="Male"/>
    <s v="Service Department"/>
    <s v="i6"/>
    <x v="3099"/>
    <x v="0"/>
  </r>
  <r>
    <n v="664697"/>
    <d v="2014-05-02T00:00:00"/>
    <d v="1899-12-30T19:47:20"/>
    <s v="Hired"/>
    <s v="Male"/>
    <s v="Operations Department"/>
    <s v="i6"/>
    <x v="3100"/>
    <x v="0"/>
  </r>
  <r>
    <n v="766137"/>
    <d v="2014-05-02T00:00:00"/>
    <d v="1899-12-30T19:47:43"/>
    <s v="Hired"/>
    <s v="Female"/>
    <s v="Operations Department"/>
    <s v="i6"/>
    <x v="3101"/>
    <x v="0"/>
  </r>
  <r>
    <n v="690257"/>
    <d v="2014-05-09T00:00:00"/>
    <d v="1899-12-30T10:16:00"/>
    <s v="Rejected"/>
    <s v="Female"/>
    <s v="Operations Department"/>
    <s v="i6"/>
    <x v="3102"/>
    <x v="1"/>
  </r>
  <r>
    <n v="881053"/>
    <d v="2014-05-09T00:00:00"/>
    <d v="1899-12-30T10:16:33"/>
    <s v="Hired"/>
    <s v="Male"/>
    <s v="Operations Department"/>
    <s v="i6"/>
    <x v="3103"/>
    <x v="0"/>
  </r>
  <r>
    <n v="121902"/>
    <d v="2014-05-09T00:00:00"/>
    <d v="1899-12-30T10:16:59"/>
    <s v="Hired"/>
    <s v="Male"/>
    <s v="Operations Department"/>
    <s v="i6"/>
    <x v="3104"/>
    <x v="0"/>
  </r>
  <r>
    <n v="572267"/>
    <d v="2014-05-13T00:00:00"/>
    <d v="1899-12-30T16:59:11"/>
    <s v="Rejected"/>
    <s v="Female"/>
    <s v="Operations Department"/>
    <s v="i6"/>
    <x v="3105"/>
    <x v="1"/>
  </r>
  <r>
    <n v="750370"/>
    <d v="2014-05-13T00:00:00"/>
    <d v="1899-12-30T16:59:38"/>
    <s v="Rejected"/>
    <s v="Male"/>
    <s v="Operations Department"/>
    <s v="i6"/>
    <x v="3106"/>
    <x v="1"/>
  </r>
  <r>
    <n v="72946"/>
    <d v="2014-08-04T00:00:00"/>
    <d v="1899-12-30T09:34:36"/>
    <s v="Hired"/>
    <s v="Male"/>
    <s v="Operations Department"/>
    <s v="i6"/>
    <x v="3107"/>
    <x v="0"/>
  </r>
  <r>
    <n v="104284"/>
    <d v="2014-08-04T00:00:00"/>
    <d v="1899-12-30T09:35:03"/>
    <s v="Rejected"/>
    <s v="Male"/>
    <s v="Operations Department"/>
    <s v="i6"/>
    <x v="3108"/>
    <x v="1"/>
  </r>
  <r>
    <n v="938023"/>
    <d v="2014-08-08T00:00:00"/>
    <d v="1899-12-30T15:19:55"/>
    <s v="Rejected"/>
    <s v="Male"/>
    <s v="Operations Department"/>
    <s v="i6"/>
    <x v="3109"/>
    <x v="1"/>
  </r>
  <r>
    <n v="945961"/>
    <d v="2014-08-08T00:00:00"/>
    <d v="1899-12-30T15:19:34"/>
    <s v="Hired"/>
    <s v="Female"/>
    <s v="Operations Department"/>
    <s v="i6"/>
    <x v="3110"/>
    <x v="0"/>
  </r>
  <r>
    <n v="789972"/>
    <d v="2014-06-25T00:00:00"/>
    <d v="1899-12-30T20:39:06"/>
    <s v="Rejected"/>
    <s v="Male"/>
    <s v="Operations Department"/>
    <s v="c9"/>
    <x v="3111"/>
    <x v="1"/>
  </r>
  <r>
    <n v="203714"/>
    <d v="2014-06-25T00:00:00"/>
    <d v="1899-12-30T20:41:24"/>
    <s v="Hired"/>
    <s v="Male"/>
    <s v="Operations Department"/>
    <s v="c9"/>
    <x v="3112"/>
    <x v="0"/>
  </r>
  <r>
    <n v="542343"/>
    <d v="2014-05-21T00:00:00"/>
    <d v="1899-12-30T09:31:25"/>
    <s v="Rejected"/>
    <s v="Male"/>
    <s v="Service Department"/>
    <s v="c5"/>
    <x v="1208"/>
    <x v="1"/>
  </r>
  <r>
    <n v="873237"/>
    <d v="2014-05-21T00:00:00"/>
    <d v="1899-12-30T09:35:23"/>
    <s v="Hired"/>
    <s v="Female"/>
    <s v="Service Department"/>
    <s v="c5"/>
    <x v="3113"/>
    <x v="0"/>
  </r>
  <r>
    <n v="365081"/>
    <d v="2014-05-21T00:00:00"/>
    <d v="1899-12-30T09:35:57"/>
    <s v="Hired"/>
    <s v="Male"/>
    <s v="Service Department"/>
    <s v="c5"/>
    <x v="3114"/>
    <x v="0"/>
  </r>
  <r>
    <n v="777804"/>
    <d v="2014-08-25T00:00:00"/>
    <d v="1899-12-30T10:52:39"/>
    <s v="Hired"/>
    <s v="Male"/>
    <s v="Operations Department"/>
    <s v="c9"/>
    <x v="107"/>
    <x v="0"/>
  </r>
  <r>
    <n v="936259"/>
    <d v="2014-08-25T00:00:00"/>
    <d v="1899-12-30T10:54:09"/>
    <s v="Rejected"/>
    <s v="Female"/>
    <s v="Operations Department"/>
    <s v="c9"/>
    <x v="3115"/>
    <x v="1"/>
  </r>
  <r>
    <n v="574541"/>
    <d v="2014-06-11T00:00:00"/>
    <d v="1899-12-30T09:33:34"/>
    <s v="Hired"/>
    <s v="Male"/>
    <s v="Service Department"/>
    <s v="c5"/>
    <x v="3116"/>
    <x v="0"/>
  </r>
  <r>
    <n v="320750"/>
    <d v="2014-06-16T00:00:00"/>
    <d v="1899-12-30T01:00:15"/>
    <s v="Hired"/>
    <s v="Male"/>
    <s v="Marketing Department"/>
    <s v="c9"/>
    <x v="3117"/>
    <x v="0"/>
  </r>
  <r>
    <n v="654726"/>
    <d v="2014-07-02T00:00:00"/>
    <d v="1899-12-30T11:09:33"/>
    <s v="Hired"/>
    <s v="Don’t want to say"/>
    <s v="Marketing Department"/>
    <s v="c9"/>
    <x v="3118"/>
    <x v="0"/>
  </r>
  <r>
    <n v="25694"/>
    <d v="2014-08-21T00:00:00"/>
    <d v="1899-12-30T09:32:11"/>
    <s v="Hired"/>
    <s v="Don’t want to say"/>
    <s v="Service Department"/>
    <s v="i7"/>
    <x v="3119"/>
    <x v="0"/>
  </r>
  <r>
    <n v="51662"/>
    <d v="2014-08-22T00:00:00"/>
    <d v="1899-12-30T12:46:15"/>
    <s v="Hired"/>
    <s v="Female"/>
    <s v="Service Department"/>
    <s v="i7"/>
    <x v="3120"/>
    <x v="0"/>
  </r>
  <r>
    <n v="829481"/>
    <d v="2014-08-22T00:00:00"/>
    <d v="1899-12-30T12:48:10"/>
    <s v="Hired"/>
    <s v="Male"/>
    <s v="Service Department"/>
    <s v="i7"/>
    <x v="3121"/>
    <x v="0"/>
  </r>
  <r>
    <n v="726699"/>
    <d v="2014-08-22T00:00:00"/>
    <d v="1899-12-30T12:49:12"/>
    <s v="Hired"/>
    <s v="Female"/>
    <s v="Service Department"/>
    <s v="i7"/>
    <x v="3122"/>
    <x v="0"/>
  </r>
  <r>
    <n v="866875"/>
    <d v="2014-08-22T00:00:00"/>
    <d v="1899-12-30T12:49:36"/>
    <s v="Rejected"/>
    <s v="Male"/>
    <s v="Service Department"/>
    <s v="i7"/>
    <x v="1039"/>
    <x v="1"/>
  </r>
  <r>
    <n v="721414"/>
    <d v="2014-05-22T00:00:00"/>
    <d v="1899-12-30T09:32:15"/>
    <s v="Rejected"/>
    <s v="Male"/>
    <s v="Operations Department"/>
    <s v="c5"/>
    <x v="3123"/>
    <x v="1"/>
  </r>
  <r>
    <n v="149551"/>
    <d v="2014-06-05T00:00:00"/>
    <d v="1899-12-30T18:13:27"/>
    <s v="Hired"/>
    <s v="Male"/>
    <s v="Operations Department"/>
    <s v="c5"/>
    <x v="3124"/>
    <x v="0"/>
  </r>
  <r>
    <n v="201882"/>
    <d v="2014-06-05T00:00:00"/>
    <d v="1899-12-30T18:13:57"/>
    <s v="Hired"/>
    <s v="Female"/>
    <s v="Operations Department"/>
    <s v="c5"/>
    <x v="3125"/>
    <x v="0"/>
  </r>
  <r>
    <n v="434492"/>
    <d v="2014-06-07T00:00:00"/>
    <d v="1899-12-30T11:44:54"/>
    <s v="Rejected"/>
    <s v="Female"/>
    <s v="Operations Department"/>
    <s v="c5"/>
    <x v="3126"/>
    <x v="1"/>
  </r>
  <r>
    <n v="149844"/>
    <d v="2014-07-17T00:00:00"/>
    <d v="1899-12-30T09:38:41"/>
    <s v="Hired"/>
    <s v="Male"/>
    <s v="Operations Department"/>
    <s v="c5"/>
    <x v="1958"/>
    <x v="0"/>
  </r>
  <r>
    <n v="641503"/>
    <d v="2014-07-17T00:00:00"/>
    <d v="1899-12-30T09:39:42"/>
    <s v="Rejected"/>
    <s v="Female"/>
    <s v="Operations Department"/>
    <s v="c5"/>
    <x v="3127"/>
    <x v="1"/>
  </r>
  <r>
    <n v="37024"/>
    <d v="2014-07-17T00:00:00"/>
    <d v="1899-12-30T09:41:21"/>
    <s v="Rejected"/>
    <s v="Female"/>
    <s v="Operations Department"/>
    <s v="c5"/>
    <x v="3128"/>
    <x v="1"/>
  </r>
  <r>
    <n v="508595"/>
    <d v="2014-07-17T00:00:00"/>
    <d v="1899-12-30T09:42:48"/>
    <s v="Rejected"/>
    <s v="Female"/>
    <s v="Operations Department"/>
    <s v="c5"/>
    <x v="3129"/>
    <x v="1"/>
  </r>
  <r>
    <n v="604590"/>
    <d v="2014-07-17T00:00:00"/>
    <d v="1899-12-30T09:43:27"/>
    <s v="Rejected"/>
    <s v="Male"/>
    <s v="Operations Department"/>
    <s v="c5"/>
    <x v="3130"/>
    <x v="1"/>
  </r>
  <r>
    <n v="461013"/>
    <d v="2014-07-18T00:00:00"/>
    <d v="1899-12-30T14:13:24"/>
    <s v="Hired"/>
    <s v="Male"/>
    <s v="Operations Department"/>
    <s v="c5"/>
    <x v="3131"/>
    <x v="0"/>
  </r>
  <r>
    <n v="844190"/>
    <d v="2014-07-18T00:00:00"/>
    <d v="1899-12-30T14:14:42"/>
    <s v="Hired"/>
    <s v="Male"/>
    <s v="Operations Department"/>
    <s v="c5"/>
    <x v="3132"/>
    <x v="0"/>
  </r>
  <r>
    <n v="684558"/>
    <d v="2014-07-18T00:00:00"/>
    <d v="1899-12-30T14:15:44"/>
    <s v="Rejected"/>
    <s v="Male"/>
    <s v="Operations Department"/>
    <s v="c5"/>
    <x v="3133"/>
    <x v="1"/>
  </r>
  <r>
    <n v="707322"/>
    <d v="2014-08-16T00:00:00"/>
    <d v="1899-12-30T09:42:03"/>
    <s v="Hired"/>
    <s v="Female"/>
    <s v="Operations Department"/>
    <s v="c5"/>
    <x v="3134"/>
    <x v="0"/>
  </r>
  <r>
    <n v="801707"/>
    <d v="2014-08-21T00:00:00"/>
    <d v="1899-12-30T08:08:12"/>
    <s v="Rejected"/>
    <s v="Male"/>
    <s v="Operations Department"/>
    <s v="c5"/>
    <x v="3135"/>
    <x v="1"/>
  </r>
  <r>
    <n v="592371"/>
    <d v="2014-08-21T00:00:00"/>
    <d v="1899-12-30T08:09:11"/>
    <s v="Rejected"/>
    <s v="Male"/>
    <s v="Operations Department"/>
    <s v="c5"/>
    <x v="3136"/>
    <x v="1"/>
  </r>
  <r>
    <n v="651680"/>
    <d v="2014-07-06T00:00:00"/>
    <d v="1899-12-30T12:42:05"/>
    <s v="Rejected"/>
    <s v="Male"/>
    <s v="Sales Department"/>
    <s v="i6"/>
    <x v="2367"/>
    <x v="1"/>
  </r>
  <r>
    <n v="609394"/>
    <d v="2014-07-08T00:00:00"/>
    <d v="1899-12-30T11:04:45"/>
    <s v="Hired"/>
    <s v="Female"/>
    <s v="Sales Department"/>
    <s v="i6"/>
    <x v="1931"/>
    <x v="0"/>
  </r>
  <r>
    <n v="106616"/>
    <d v="2014-07-16T00:00:00"/>
    <d v="1899-12-30T23:58:05"/>
    <s v="Rejected"/>
    <s v="Female"/>
    <s v="Sales Department"/>
    <s v="i6"/>
    <x v="3137"/>
    <x v="1"/>
  </r>
  <r>
    <n v="620338"/>
    <d v="2014-06-13T00:00:00"/>
    <d v="1899-12-30T09:33:16"/>
    <s v="Hired"/>
    <s v="Male"/>
    <s v="Operations Department"/>
    <s v="i7"/>
    <x v="3138"/>
    <x v="0"/>
  </r>
  <r>
    <n v="514881"/>
    <d v="2014-07-01T00:00:00"/>
    <d v="1899-12-30T05:10:13"/>
    <s v="Rejected"/>
    <s v="Don’t want to say"/>
    <s v="Operations Department"/>
    <s v="i7"/>
    <x v="3139"/>
    <x v="1"/>
  </r>
  <r>
    <n v="662089"/>
    <d v="2014-07-11T00:00:00"/>
    <d v="1899-12-30T09:35:16"/>
    <s v="Hired"/>
    <s v="Male"/>
    <s v="Operations Department"/>
    <s v="i7"/>
    <x v="3140"/>
    <x v="0"/>
  </r>
  <r>
    <n v="282188"/>
    <d v="2014-07-11T00:00:00"/>
    <d v="1899-12-30T09:35:44"/>
    <s v="Hired"/>
    <s v="Male"/>
    <s v="Operations Department"/>
    <s v="i7"/>
    <x v="3141"/>
    <x v="0"/>
  </r>
  <r>
    <n v="563335"/>
    <d v="2014-07-11T00:00:00"/>
    <d v="1899-12-30T09:36:40"/>
    <s v="Hired"/>
    <s v="Female"/>
    <s v="Operations Department"/>
    <s v="i7"/>
    <x v="3142"/>
    <x v="0"/>
  </r>
  <r>
    <n v="579155"/>
    <d v="2014-07-28T00:00:00"/>
    <d v="1899-12-30T18:33:34"/>
    <s v="Rejected"/>
    <s v="Male"/>
    <s v="Operations Department"/>
    <s v="i7"/>
    <x v="1015"/>
    <x v="1"/>
  </r>
  <r>
    <n v="53039"/>
    <d v="2014-06-22T00:00:00"/>
    <d v="1899-12-30T15:05:53"/>
    <s v="Hired"/>
    <s v="Male"/>
    <s v="Service Department"/>
    <s v="c8"/>
    <x v="3143"/>
    <x v="0"/>
  </r>
  <r>
    <n v="71209"/>
    <d v="2014-07-04T00:00:00"/>
    <d v="1899-12-30T09:31:21"/>
    <s v="Rejected"/>
    <s v="Male"/>
    <s v="Service Department"/>
    <s v="c5"/>
    <x v="3144"/>
    <x v="1"/>
  </r>
  <r>
    <n v="703701"/>
    <d v="2014-07-09T00:00:00"/>
    <d v="1899-12-30T17:29:46"/>
    <s v="Rejected"/>
    <s v="Female"/>
    <s v="Service Department"/>
    <s v="c5"/>
    <x v="3145"/>
    <x v="1"/>
  </r>
  <r>
    <n v="25908"/>
    <d v="2014-08-27T00:00:00"/>
    <d v="1899-12-30T17:17:04"/>
    <s v="Rejected"/>
    <s v="Male"/>
    <s v="Operations Department"/>
    <s v="i6"/>
    <x v="3146"/>
    <x v="1"/>
  </r>
  <r>
    <n v="863065"/>
    <d v="2014-06-05T00:00:00"/>
    <d v="1899-12-30T09:07:56"/>
    <s v="Rejected"/>
    <s v="Don’t want to say"/>
    <s v="Service Department"/>
    <s v="c9"/>
    <x v="3147"/>
    <x v="1"/>
  </r>
  <r>
    <n v="24745"/>
    <d v="2014-05-09T00:00:00"/>
    <d v="1899-12-30T18:48:30"/>
    <s v="Rejected"/>
    <s v="Female"/>
    <s v="Service Department"/>
    <s v="c8"/>
    <x v="3148"/>
    <x v="1"/>
  </r>
  <r>
    <n v="671181"/>
    <d v="2014-06-28T00:00:00"/>
    <d v="1899-12-30T19:32:26"/>
    <s v="Rejected"/>
    <s v="Female"/>
    <s v="Service Department"/>
    <s v="c8"/>
    <x v="3149"/>
    <x v="1"/>
  </r>
  <r>
    <n v="460744"/>
    <d v="2014-06-28T00:00:00"/>
    <d v="1899-12-30T19:33:05"/>
    <s v="Hired"/>
    <s v="Male"/>
    <s v="Service Department"/>
    <s v="c8"/>
    <x v="3150"/>
    <x v="0"/>
  </r>
  <r>
    <n v="597345"/>
    <d v="2014-07-02T00:00:00"/>
    <d v="1899-12-30T08:19:23"/>
    <s v="Hired"/>
    <s v="Male"/>
    <s v="Service Department"/>
    <s v="c8"/>
    <x v="3151"/>
    <x v="0"/>
  </r>
  <r>
    <n v="777203"/>
    <d v="2014-07-02T00:00:00"/>
    <d v="1899-12-30T08:24:02"/>
    <s v="Hired"/>
    <s v="Male"/>
    <s v="Service Department"/>
    <s v="c8"/>
    <x v="3152"/>
    <x v="0"/>
  </r>
  <r>
    <n v="525233"/>
    <d v="2014-07-02T00:00:00"/>
    <d v="1899-12-30T08:24:27"/>
    <s v="Rejected"/>
    <s v="Male"/>
    <s v="Service Department"/>
    <s v="c8"/>
    <x v="3153"/>
    <x v="1"/>
  </r>
  <r>
    <n v="671784"/>
    <d v="2014-07-04T00:00:00"/>
    <d v="1899-12-30T10:28:36"/>
    <s v="Hired"/>
    <s v="Male"/>
    <s v="Service Department"/>
    <s v="c8"/>
    <x v="3154"/>
    <x v="0"/>
  </r>
  <r>
    <n v="612796"/>
    <d v="2014-07-15T00:00:00"/>
    <d v="1899-12-30T14:06:22"/>
    <s v="Hired"/>
    <s v="Male"/>
    <s v="Service Department"/>
    <s v="c8"/>
    <x v="3155"/>
    <x v="0"/>
  </r>
  <r>
    <n v="220918"/>
    <d v="2014-07-15T00:00:00"/>
    <d v="1899-12-30T14:07:26"/>
    <s v="Hired"/>
    <s v="Female"/>
    <s v="Service Department"/>
    <s v="c8"/>
    <x v="3156"/>
    <x v="0"/>
  </r>
  <r>
    <n v="82002"/>
    <d v="2014-07-16T00:00:00"/>
    <d v="1899-12-30T19:49:04"/>
    <s v="Hired"/>
    <s v="Male"/>
    <s v="Service Department"/>
    <s v="c8"/>
    <x v="3157"/>
    <x v="0"/>
  </r>
  <r>
    <n v="220656"/>
    <d v="2014-06-06T00:00:00"/>
    <d v="1899-12-30T17:55:20"/>
    <s v="Rejected"/>
    <s v="Female"/>
    <s v="Service Department"/>
    <s v="i1"/>
    <x v="180"/>
    <x v="1"/>
  </r>
  <r>
    <n v="688724"/>
    <d v="2014-06-21T00:00:00"/>
    <d v="1899-12-30T21:52:17"/>
    <s v="Hired"/>
    <s v="Male"/>
    <s v="Service Department"/>
    <s v="i1"/>
    <x v="3158"/>
    <x v="0"/>
  </r>
  <r>
    <n v="893990"/>
    <d v="2014-06-21T00:00:00"/>
    <d v="1899-12-30T21:53:12"/>
    <s v="Rejected"/>
    <s v="Male"/>
    <s v="Service Department"/>
    <s v="i1"/>
    <x v="3159"/>
    <x v="1"/>
  </r>
  <r>
    <n v="508655"/>
    <d v="2014-06-21T00:00:00"/>
    <d v="1899-12-30T21:54:03"/>
    <s v="Hired"/>
    <s v="Female"/>
    <s v="Service Department"/>
    <s v="i1"/>
    <x v="3160"/>
    <x v="0"/>
  </r>
  <r>
    <n v="465892"/>
    <d v="2014-06-21T00:00:00"/>
    <d v="1899-12-30T21:53:59"/>
    <s v="Rejected"/>
    <s v="Female"/>
    <s v="Service Department"/>
    <s v="i1"/>
    <x v="3161"/>
    <x v="1"/>
  </r>
  <r>
    <n v="875078"/>
    <d v="2014-06-21T00:00:00"/>
    <d v="1899-12-30T21:55:18"/>
    <s v="Rejected"/>
    <s v="Female"/>
    <s v="Service Department"/>
    <s v="i1"/>
    <x v="3162"/>
    <x v="1"/>
  </r>
  <r>
    <n v="131063"/>
    <d v="2014-06-21T00:00:00"/>
    <d v="1899-12-30T21:56:46"/>
    <s v="Rejected"/>
    <s v="Female"/>
    <s v="Service Department"/>
    <s v="i1"/>
    <x v="3163"/>
    <x v="1"/>
  </r>
  <r>
    <n v="82215"/>
    <d v="2014-06-21T00:00:00"/>
    <d v="1899-12-30T21:56:24"/>
    <s v="Hired"/>
    <s v="Female"/>
    <s v="Service Department"/>
    <s v="i1"/>
    <x v="3164"/>
    <x v="0"/>
  </r>
  <r>
    <n v="23223"/>
    <d v="2014-07-28T00:00:00"/>
    <d v="1899-12-30T09:34:27"/>
    <s v="Hired"/>
    <s v="Male"/>
    <s v="Service Department"/>
    <s v="i1"/>
    <x v="3165"/>
    <x v="0"/>
  </r>
  <r>
    <n v="493696"/>
    <d v="2014-08-11T00:00:00"/>
    <d v="1899-12-30T08:52:38"/>
    <s v="Rejected"/>
    <s v="Male"/>
    <s v="Service Department"/>
    <s v="i1"/>
    <x v="3166"/>
    <x v="1"/>
  </r>
  <r>
    <n v="90917"/>
    <d v="2014-07-21T00:00:00"/>
    <d v="1899-12-30T09:32:11"/>
    <s v="Rejected"/>
    <s v="Female"/>
    <s v="Service Department"/>
    <s v="i7"/>
    <x v="3167"/>
    <x v="1"/>
  </r>
  <r>
    <n v="685934"/>
    <d v="2014-07-23T00:00:00"/>
    <d v="1899-12-30T12:38:18"/>
    <s v="Rejected"/>
    <s v="Male"/>
    <s v="Operations Department"/>
    <s v="i5"/>
    <x v="3168"/>
    <x v="1"/>
  </r>
  <r>
    <n v="844493"/>
    <d v="2014-05-06T00:00:00"/>
    <d v="1899-12-30T09:32:29"/>
    <s v="Hired"/>
    <s v="Male"/>
    <s v="Operations Department"/>
    <s v="i5"/>
    <x v="3169"/>
    <x v="0"/>
  </r>
  <r>
    <n v="233446"/>
    <d v="2014-05-06T00:00:00"/>
    <d v="1899-12-30T10:34:09"/>
    <s v="Hired"/>
    <s v="Female"/>
    <s v="Operations Department"/>
    <s v="c8"/>
    <x v="3170"/>
    <x v="0"/>
  </r>
  <r>
    <n v="233095"/>
    <d v="2014-05-27T00:00:00"/>
    <d v="1899-12-30T09:31:14"/>
    <s v="Rejected"/>
    <s v="Male"/>
    <s v="Operations Department"/>
    <s v="c8"/>
    <x v="3171"/>
    <x v="1"/>
  </r>
  <r>
    <n v="428368"/>
    <d v="2014-05-23T00:00:00"/>
    <d v="1899-12-30T13:56:05"/>
    <s v="Hired"/>
    <s v="Female"/>
    <s v="Service Department"/>
    <s v="c5"/>
    <x v="3172"/>
    <x v="0"/>
  </r>
  <r>
    <n v="106645"/>
    <d v="2014-05-14T00:00:00"/>
    <d v="1899-12-30T17:44:28"/>
    <s v="Rejected"/>
    <s v="Female"/>
    <s v="Service Department"/>
    <s v="c5"/>
    <x v="3173"/>
    <x v="1"/>
  </r>
  <r>
    <n v="267483"/>
    <d v="2014-05-16T00:00:00"/>
    <d v="1899-12-30T19:54:07"/>
    <s v="Rejected"/>
    <s v="Female"/>
    <s v="Service Department"/>
    <s v="c5"/>
    <x v="3174"/>
    <x v="1"/>
  </r>
  <r>
    <n v="851416"/>
    <d v="2014-08-13T00:00:00"/>
    <d v="1899-12-30T09:32:15"/>
    <s v="Rejected"/>
    <s v="Don’t want to say"/>
    <s v="Service Department"/>
    <s v="c5"/>
    <x v="3175"/>
    <x v="1"/>
  </r>
  <r>
    <n v="593322"/>
    <d v="2014-08-22T00:00:00"/>
    <d v="1899-12-30T04:46:19"/>
    <s v="Rejected"/>
    <s v="Male"/>
    <s v="Service Department"/>
    <s v="c5"/>
    <x v="3176"/>
    <x v="1"/>
  </r>
  <r>
    <n v="755633"/>
    <d v="2014-08-22T00:00:00"/>
    <d v="1899-12-30T04:48:02"/>
    <s v="Rejected"/>
    <s v="Female"/>
    <s v="Service Department"/>
    <s v="c5"/>
    <x v="3177"/>
    <x v="1"/>
  </r>
  <r>
    <n v="286810"/>
    <d v="2014-08-22T00:00:00"/>
    <d v="1899-12-30T04:48:45"/>
    <s v="Hired"/>
    <s v="Male"/>
    <s v="Service Department"/>
    <s v="c5"/>
    <x v="3178"/>
    <x v="0"/>
  </r>
  <r>
    <n v="272792"/>
    <d v="2014-08-23T00:00:00"/>
    <d v="1899-12-30T09:42:51"/>
    <s v="Hired"/>
    <s v="Female"/>
    <s v="Service Department"/>
    <s v="c5"/>
    <x v="3179"/>
    <x v="0"/>
  </r>
  <r>
    <n v="231924"/>
    <d v="2014-08-23T00:00:00"/>
    <d v="1899-12-30T09:45:04"/>
    <s v="Hired"/>
    <s v="Female"/>
    <s v="Service Department"/>
    <s v="c5"/>
    <x v="3180"/>
    <x v="0"/>
  </r>
  <r>
    <n v="522338"/>
    <d v="2014-08-30T00:00:00"/>
    <d v="1899-12-30T15:44:35"/>
    <s v="Hired"/>
    <s v="Female"/>
    <s v="Service Department"/>
    <s v="c5"/>
    <x v="3181"/>
    <x v="0"/>
  </r>
  <r>
    <n v="840292"/>
    <d v="2014-07-16T00:00:00"/>
    <d v="1899-12-30T09:33:12"/>
    <s v="Rejected"/>
    <s v="Female"/>
    <s v="Service Department"/>
    <s v="c9"/>
    <x v="3182"/>
    <x v="1"/>
  </r>
  <r>
    <n v="662487"/>
    <d v="2014-05-21T00:00:00"/>
    <d v="1899-12-30T09:31:34"/>
    <s v="Hired"/>
    <s v="Male"/>
    <s v="Operations Department"/>
    <s v="c9"/>
    <x v="3183"/>
    <x v="0"/>
  </r>
  <r>
    <n v="131773"/>
    <d v="2014-06-20T00:00:00"/>
    <d v="1899-12-30T13:28:41"/>
    <s v="Rejected"/>
    <s v="Male"/>
    <s v="Operations Department"/>
    <s v="c9"/>
    <x v="3184"/>
    <x v="1"/>
  </r>
  <r>
    <n v="830960"/>
    <d v="2014-07-11T00:00:00"/>
    <d v="1899-12-30T09:32:27"/>
    <s v="Rejected"/>
    <s v="Don’t want to say"/>
    <s v="Operations Department"/>
    <s v="c9"/>
    <x v="3185"/>
    <x v="1"/>
  </r>
  <r>
    <n v="803879"/>
    <d v="2014-08-19T00:00:00"/>
    <d v="1899-12-30T17:13:16"/>
    <s v="Hired"/>
    <s v="Male"/>
    <s v="Production Department"/>
    <s v="i6"/>
    <x v="3186"/>
    <x v="0"/>
  </r>
  <r>
    <n v="926957"/>
    <d v="2014-05-16T00:00:00"/>
    <d v="1899-12-30T17:56:56"/>
    <s v="Hired"/>
    <s v="Male"/>
    <s v="Operations Department"/>
    <s v="i6"/>
    <x v="3187"/>
    <x v="0"/>
  </r>
  <r>
    <n v="818752"/>
    <d v="2014-05-22T00:00:00"/>
    <d v="1899-12-30T18:40:17"/>
    <s v="Hired"/>
    <s v="Female"/>
    <s v="Operations Department"/>
    <s v="i7"/>
    <x v="3188"/>
    <x v="0"/>
  </r>
  <r>
    <n v="281882"/>
    <d v="2014-05-22T00:00:00"/>
    <d v="1899-12-30T18:41:13"/>
    <s v="Rejected"/>
    <s v="Female"/>
    <s v="Operations Department"/>
    <s v="i7"/>
    <x v="3189"/>
    <x v="1"/>
  </r>
  <r>
    <n v="262806"/>
    <d v="2014-05-22T00:00:00"/>
    <d v="1899-12-30T18:40:12"/>
    <s v="Hired"/>
    <s v="Don’t want to say"/>
    <s v="Operations Department"/>
    <s v="i7"/>
    <x v="3190"/>
    <x v="0"/>
  </r>
  <r>
    <n v="691563"/>
    <d v="2014-06-26T00:00:00"/>
    <d v="1899-12-30T09:31:35"/>
    <s v="Hired"/>
    <s v="Male"/>
    <s v="Operations Department"/>
    <s v="i7"/>
    <x v="3191"/>
    <x v="0"/>
  </r>
  <r>
    <n v="145654"/>
    <d v="2014-06-12T00:00:00"/>
    <d v="1899-12-30T09:32:27"/>
    <s v="Hired"/>
    <s v="Female"/>
    <s v="Service Department"/>
    <s v="i7"/>
    <x v="3192"/>
    <x v="0"/>
  </r>
  <r>
    <n v="450068"/>
    <d v="2014-07-29T00:00:00"/>
    <d v="1899-12-30T15:50:56"/>
    <s v="Hired"/>
    <s v="Male"/>
    <s v="Service Department"/>
    <s v="i5"/>
    <x v="3193"/>
    <x v="0"/>
  </r>
  <r>
    <n v="972418"/>
    <d v="2014-07-18T00:00:00"/>
    <d v="1899-12-30T09:33:46"/>
    <s v="Hired"/>
    <s v="Male"/>
    <s v="Sales Department"/>
    <s v="c9"/>
    <x v="3194"/>
    <x v="0"/>
  </r>
  <r>
    <n v="758770"/>
    <d v="2014-08-14T00:00:00"/>
    <d v="1899-12-30T17:04:12"/>
    <s v="Hired"/>
    <s v="Male"/>
    <s v="Sales Department"/>
    <s v="c9"/>
    <x v="3195"/>
    <x v="0"/>
  </r>
  <r>
    <n v="339709"/>
    <d v="2014-08-14T00:00:00"/>
    <d v="1899-12-30T17:05:09"/>
    <s v="Hired"/>
    <s v="Male"/>
    <s v="Sales Department"/>
    <s v="c9"/>
    <x v="3196"/>
    <x v="0"/>
  </r>
  <r>
    <n v="665151"/>
    <d v="2014-05-19T00:00:00"/>
    <d v="1899-12-30T09:31:39"/>
    <s v="Hired"/>
    <s v="Male"/>
    <s v="Service Department"/>
    <s v="i6"/>
    <x v="3197"/>
    <x v="0"/>
  </r>
  <r>
    <n v="425591"/>
    <d v="2014-05-19T00:00:00"/>
    <d v="1899-12-30T09:33:11"/>
    <s v="Rejected"/>
    <s v="Male"/>
    <s v="Service Department"/>
    <s v="i6"/>
    <x v="3198"/>
    <x v="1"/>
  </r>
  <r>
    <n v="918977"/>
    <d v="2014-05-19T00:00:00"/>
    <d v="1899-12-30T09:33:50"/>
    <s v="Hired"/>
    <s v="Male"/>
    <s v="Service Department"/>
    <s v="i6"/>
    <x v="3199"/>
    <x v="0"/>
  </r>
  <r>
    <n v="91761"/>
    <d v="2014-06-13T00:00:00"/>
    <d v="1899-12-30T19:01:35"/>
    <s v="Rejected"/>
    <s v="Female"/>
    <s v="Service Department"/>
    <s v="i6"/>
    <x v="3200"/>
    <x v="1"/>
  </r>
  <r>
    <n v="59571"/>
    <d v="2014-06-13T00:00:00"/>
    <d v="1899-12-30T19:04:51"/>
    <s v="Hired"/>
    <s v="Female"/>
    <s v="Service Department"/>
    <s v="i6"/>
    <x v="3201"/>
    <x v="0"/>
  </r>
  <r>
    <n v="763575"/>
    <d v="2014-06-04T00:00:00"/>
    <d v="1899-12-30T16:45:05"/>
    <s v="Hired"/>
    <s v="Male"/>
    <s v="Service Department"/>
    <s v="b9"/>
    <x v="3202"/>
    <x v="0"/>
  </r>
  <r>
    <n v="327925"/>
    <d v="2014-06-22T00:00:00"/>
    <d v="1899-12-30T15:56:35"/>
    <s v="Hired"/>
    <s v="Don’t want to say"/>
    <s v="Service Department"/>
    <s v="c9"/>
    <x v="3203"/>
    <x v="0"/>
  </r>
  <r>
    <n v="828285"/>
    <d v="2014-07-02T00:00:00"/>
    <d v="1899-12-30T17:23:22"/>
    <s v="Hired"/>
    <s v="Male"/>
    <s v="Service Department"/>
    <s v="c9"/>
    <x v="3204"/>
    <x v="0"/>
  </r>
  <r>
    <n v="464131"/>
    <d v="2014-07-02T00:00:00"/>
    <d v="1899-12-30T17:23:52"/>
    <s v="Hired"/>
    <s v="Male"/>
    <s v="Service Department"/>
    <s v="c9"/>
    <x v="3205"/>
    <x v="0"/>
  </r>
  <r>
    <n v="974929"/>
    <d v="2014-08-25T00:00:00"/>
    <d v="1899-12-30T09:31:36"/>
    <s v="Rejected"/>
    <s v="Male"/>
    <s v="Service Department"/>
    <s v="c9"/>
    <x v="3206"/>
    <x v="1"/>
  </r>
  <r>
    <n v="936032"/>
    <d v="2014-08-31T00:00:00"/>
    <d v="1899-12-30T07:45:24"/>
    <s v="Hired"/>
    <s v="Male"/>
    <s v="Service Department"/>
    <s v="b9"/>
    <x v="3207"/>
    <x v="0"/>
  </r>
  <r>
    <n v="373434"/>
    <d v="2014-07-29T00:00:00"/>
    <d v="1899-12-30T09:33:49"/>
    <s v="Rejected"/>
    <s v="Male"/>
    <s v="Production Department"/>
    <s v="c9"/>
    <x v="3208"/>
    <x v="1"/>
  </r>
  <r>
    <n v="512510"/>
    <d v="2014-07-29T00:00:00"/>
    <d v="1899-12-30T11:46:03"/>
    <s v="Hired"/>
    <s v="Female"/>
    <s v="Production Department"/>
    <s v="c9"/>
    <x v="3209"/>
    <x v="0"/>
  </r>
  <r>
    <n v="45706"/>
    <d v="2014-07-30T00:00:00"/>
    <d v="1899-12-30T12:23:43"/>
    <s v="Hired"/>
    <s v="Male"/>
    <s v="Production Department"/>
    <s v="c9"/>
    <x v="3210"/>
    <x v="0"/>
  </r>
  <r>
    <n v="548266"/>
    <d v="2014-07-30T00:00:00"/>
    <d v="1899-12-30T12:25:14"/>
    <s v="Rejected"/>
    <s v="Male"/>
    <s v="Production Department"/>
    <s v="c9"/>
    <x v="3211"/>
    <x v="1"/>
  </r>
  <r>
    <n v="127094"/>
    <d v="2014-08-10T00:00:00"/>
    <d v="1899-12-30T10:21:48"/>
    <s v="Rejected"/>
    <s v="Female"/>
    <s v="Production Department"/>
    <s v="c9"/>
    <x v="3212"/>
    <x v="1"/>
  </r>
  <r>
    <n v="695887"/>
    <d v="2014-07-15T00:00:00"/>
    <d v="1899-12-30T09:32:06"/>
    <s v="Rejected"/>
    <s v="Male"/>
    <s v="Operations Department"/>
    <s v="c9"/>
    <x v="3213"/>
    <x v="1"/>
  </r>
  <r>
    <n v="137208"/>
    <d v="2014-07-24T00:00:00"/>
    <d v="1899-12-30T16:13:16"/>
    <s v="Rejected"/>
    <s v="Male"/>
    <s v="Service Department"/>
    <s v="c5"/>
    <x v="3214"/>
    <x v="1"/>
  </r>
  <r>
    <n v="295614"/>
    <d v="2014-05-07T00:00:00"/>
    <d v="1899-12-30T09:31:35"/>
    <s v="Rejected"/>
    <s v="Female"/>
    <s v="Finance Department"/>
    <s v="c5"/>
    <x v="3215"/>
    <x v="1"/>
  </r>
  <r>
    <n v="638258"/>
    <d v="2014-08-13T00:00:00"/>
    <d v="1899-12-30T12:07:03"/>
    <s v="Hired"/>
    <s v="Female"/>
    <s v="Finance Department"/>
    <s v="c5"/>
    <x v="3216"/>
    <x v="0"/>
  </r>
  <r>
    <n v="581201"/>
    <d v="2014-08-20T00:00:00"/>
    <d v="1899-12-30T09:32:53"/>
    <s v="Hired"/>
    <s v="Female"/>
    <s v="Operations Department"/>
    <s v="i6"/>
    <x v="3217"/>
    <x v="0"/>
  </r>
  <r>
    <n v="771782"/>
    <d v="2014-07-08T00:00:00"/>
    <d v="1899-12-30T09:12:49"/>
    <s v="Hired"/>
    <s v="Female"/>
    <s v="General Management"/>
    <s v="i7"/>
    <x v="3218"/>
    <x v="0"/>
  </r>
  <r>
    <n v="539267"/>
    <d v="2014-06-11T00:00:00"/>
    <d v="1899-12-30T14:59:02"/>
    <s v="Hired"/>
    <s v="Male"/>
    <s v="Purchase Department"/>
    <s v="c5"/>
    <x v="3219"/>
    <x v="0"/>
  </r>
  <r>
    <n v="708635"/>
    <d v="2014-06-11T00:00:00"/>
    <d v="1899-12-30T15:01:31"/>
    <s v="Rejected"/>
    <s v="Female"/>
    <s v="Purchase Department"/>
    <s v="c5"/>
    <x v="3220"/>
    <x v="1"/>
  </r>
  <r>
    <n v="282409"/>
    <d v="2014-06-11T00:00:00"/>
    <d v="1899-12-30T15:03:13"/>
    <s v="Hired"/>
    <s v="Female"/>
    <s v="Purchase Department"/>
    <s v="c5"/>
    <x v="3221"/>
    <x v="0"/>
  </r>
  <r>
    <n v="967490"/>
    <d v="2014-06-25T00:00:00"/>
    <d v="1899-12-30T12:40:06"/>
    <s v="Hired"/>
    <s v="Male"/>
    <s v="Purchase Department"/>
    <s v="c5"/>
    <x v="3222"/>
    <x v="0"/>
  </r>
  <r>
    <n v="901147"/>
    <d v="2014-06-25T00:00:00"/>
    <d v="1899-12-30T12:45:30"/>
    <s v="Rejected"/>
    <s v="Female"/>
    <s v="Purchase Department"/>
    <s v="c5"/>
    <x v="3223"/>
    <x v="1"/>
  </r>
  <r>
    <n v="450797"/>
    <d v="2014-07-10T00:00:00"/>
    <d v="1899-12-30T09:32:42"/>
    <s v="Hired"/>
    <s v="Male"/>
    <s v="Production Department"/>
    <s v="i7"/>
    <x v="3224"/>
    <x v="0"/>
  </r>
  <r>
    <n v="176038"/>
    <d v="2014-07-10T00:00:00"/>
    <d v="1899-12-30T09:31:43"/>
    <s v="Hired"/>
    <s v="Female"/>
    <s v="Production Department"/>
    <s v="i7"/>
    <x v="3225"/>
    <x v="0"/>
  </r>
  <r>
    <n v="288349"/>
    <d v="2014-08-14T00:00:00"/>
    <d v="1899-12-30T11:32:26"/>
    <s v="Rejected"/>
    <s v="Don’t want to say"/>
    <s v="Operations Department"/>
    <s v="c5"/>
    <x v="3226"/>
    <x v="1"/>
  </r>
  <r>
    <n v="899385"/>
    <d v="2014-05-26T00:00:00"/>
    <d v="1899-12-30T10:21:36"/>
    <s v="Rejected"/>
    <s v="Female"/>
    <s v="Sales Department"/>
    <s v="c8"/>
    <x v="3227"/>
    <x v="1"/>
  </r>
  <r>
    <n v="448071"/>
    <d v="2014-05-26T00:00:00"/>
    <d v="1899-12-30T10:22:38"/>
    <s v="Hired"/>
    <s v="Male"/>
    <s v="Sales Department"/>
    <s v="c8"/>
    <x v="3228"/>
    <x v="0"/>
  </r>
  <r>
    <n v="198021"/>
    <d v="2014-05-26T00:00:00"/>
    <d v="1899-12-30T10:25:18"/>
    <s v="Rejected"/>
    <s v="Male"/>
    <s v="Sales Department"/>
    <s v="c8"/>
    <x v="3229"/>
    <x v="1"/>
  </r>
  <r>
    <n v="46552"/>
    <d v="2014-05-23T00:00:00"/>
    <d v="1899-12-30T09:31:40"/>
    <s v="Hired"/>
    <s v="Male"/>
    <s v="Sales Department"/>
    <s v="c5"/>
    <x v="3230"/>
    <x v="0"/>
  </r>
  <r>
    <n v="313780"/>
    <d v="2014-05-26T00:00:00"/>
    <d v="1899-12-30T17:44:22"/>
    <s v="Hired"/>
    <s v="Male"/>
    <s v="Sales Department"/>
    <s v="c5"/>
    <x v="3231"/>
    <x v="0"/>
  </r>
  <r>
    <n v="751383"/>
    <d v="2014-05-26T00:00:00"/>
    <d v="1899-12-30T17:45:53"/>
    <s v="Hired"/>
    <s v="Male"/>
    <s v="Sales Department"/>
    <s v="c5"/>
    <x v="3232"/>
    <x v="0"/>
  </r>
  <r>
    <n v="511866"/>
    <d v="2014-05-26T00:00:00"/>
    <d v="1899-12-30T17:47:18"/>
    <s v="Hired"/>
    <s v="Female"/>
    <s v="Sales Department"/>
    <s v="c5"/>
    <x v="3233"/>
    <x v="0"/>
  </r>
  <r>
    <n v="164053"/>
    <d v="2014-05-26T00:00:00"/>
    <d v="1899-12-30T17:47:55"/>
    <s v="Rejected"/>
    <s v="Male"/>
    <s v="Sales Department"/>
    <s v="c5"/>
    <x v="3234"/>
    <x v="1"/>
  </r>
  <r>
    <n v="440123"/>
    <d v="2014-05-28T00:00:00"/>
    <d v="1899-12-30T03:21:10"/>
    <s v="Hired"/>
    <s v="Female"/>
    <s v="Sales Department"/>
    <s v="c5"/>
    <x v="3235"/>
    <x v="0"/>
  </r>
  <r>
    <n v="552123"/>
    <d v="2014-05-31T00:00:00"/>
    <d v="1899-12-30T14:46:24"/>
    <s v="Rejected"/>
    <s v="Male"/>
    <s v="Sales Department"/>
    <s v="c5"/>
    <x v="3236"/>
    <x v="1"/>
  </r>
  <r>
    <n v="469866"/>
    <d v="2014-06-07T00:00:00"/>
    <d v="1899-12-30T00:46:53"/>
    <s v="Rejected"/>
    <s v="Female"/>
    <s v="Sales Department"/>
    <s v="c5"/>
    <x v="3237"/>
    <x v="1"/>
  </r>
  <r>
    <n v="721500"/>
    <d v="2014-06-27T00:00:00"/>
    <d v="1899-12-30T09:31:33"/>
    <s v="Hired"/>
    <s v="Male"/>
    <s v="Sales Department"/>
    <s v="c5"/>
    <x v="3238"/>
    <x v="0"/>
  </r>
  <r>
    <n v="175237"/>
    <d v="2014-06-27T00:00:00"/>
    <d v="1899-12-30T09:34:52"/>
    <s v="Rejected"/>
    <s v="Female"/>
    <s v="Sales Department"/>
    <s v="c5"/>
    <x v="3239"/>
    <x v="1"/>
  </r>
  <r>
    <n v="256965"/>
    <d v="2014-06-27T00:00:00"/>
    <d v="1899-12-30T09:35:46"/>
    <s v="Hired"/>
    <s v="Male"/>
    <s v="Sales Department"/>
    <s v="c5"/>
    <x v="3240"/>
    <x v="0"/>
  </r>
  <r>
    <n v="708129"/>
    <d v="2014-07-10T00:00:00"/>
    <d v="1899-12-30T08:35:58"/>
    <s v="Hired"/>
    <s v="Female"/>
    <s v="Sales Department"/>
    <s v="c5"/>
    <x v="3241"/>
    <x v="0"/>
  </r>
  <r>
    <n v="426077"/>
    <d v="2014-07-10T00:00:00"/>
    <d v="1899-12-30T17:45:45"/>
    <s v="Rejected"/>
    <s v="Female"/>
    <s v="Sales Department"/>
    <s v="c5"/>
    <x v="3242"/>
    <x v="1"/>
  </r>
  <r>
    <n v="438671"/>
    <d v="2014-05-08T00:00:00"/>
    <d v="1899-12-30T15:38:30"/>
    <s v="Rejected"/>
    <s v="Male"/>
    <s v="Production Department"/>
    <s v="i5"/>
    <x v="3243"/>
    <x v="1"/>
  </r>
  <r>
    <n v="493681"/>
    <d v="2014-05-15T00:00:00"/>
    <d v="1899-12-30T12:24:29"/>
    <s v="Hired"/>
    <s v="Male"/>
    <s v="Production Department"/>
    <s v="i5"/>
    <x v="3244"/>
    <x v="0"/>
  </r>
  <r>
    <n v="163682"/>
    <d v="2014-06-14T00:00:00"/>
    <d v="1899-12-30T13:53:07"/>
    <s v="Hired"/>
    <s v="Male"/>
    <s v="Operations Department"/>
    <s v="c5"/>
    <x v="3245"/>
    <x v="0"/>
  </r>
  <r>
    <n v="690427"/>
    <d v="2014-06-14T00:00:00"/>
    <d v="1899-12-30T13:54:56"/>
    <s v="Hired"/>
    <s v="Male"/>
    <s v="Operations Department"/>
    <s v="c5"/>
    <x v="3246"/>
    <x v="0"/>
  </r>
  <r>
    <n v="526126"/>
    <d v="2014-06-27T00:00:00"/>
    <d v="1899-12-30T05:51:50"/>
    <s v="Hired"/>
    <s v="Female"/>
    <s v="Operations Department"/>
    <s v="c5"/>
    <x v="3247"/>
    <x v="0"/>
  </r>
  <r>
    <n v="303583"/>
    <d v="2014-06-27T00:00:00"/>
    <d v="1899-12-30T05:54:05"/>
    <s v="Hired"/>
    <s v="Male"/>
    <s v="Operations Department"/>
    <s v="c5"/>
    <x v="3248"/>
    <x v="0"/>
  </r>
  <r>
    <n v="852401"/>
    <d v="2014-06-27T00:00:00"/>
    <d v="1899-12-30T05:54:39"/>
    <s v="Hired"/>
    <s v="Female"/>
    <s v="Operations Department"/>
    <s v="c5"/>
    <x v="3249"/>
    <x v="0"/>
  </r>
  <r>
    <n v="494189"/>
    <d v="2014-05-12T00:00:00"/>
    <d v="1899-12-30T14:18:24"/>
    <s v="Hired"/>
    <s v="Male"/>
    <s v="Operations Department"/>
    <s v="c9"/>
    <x v="3250"/>
    <x v="0"/>
  </r>
  <r>
    <n v="873066"/>
    <d v="2014-05-16T00:00:00"/>
    <d v="1899-12-30T09:32:43"/>
    <s v="Hired"/>
    <s v="Male"/>
    <s v="Operations Department"/>
    <s v="c9"/>
    <x v="681"/>
    <x v="0"/>
  </r>
  <r>
    <n v="846549"/>
    <d v="2014-07-16T00:00:00"/>
    <d v="1899-12-30T16:58:44"/>
    <s v="Rejected"/>
    <s v="Female"/>
    <s v="Service Department"/>
    <s v="c9"/>
    <x v="3251"/>
    <x v="1"/>
  </r>
  <r>
    <n v="89706"/>
    <d v="2014-05-30T00:00:00"/>
    <d v="1899-12-30T09:32:47"/>
    <s v="Rejected"/>
    <s v="Female"/>
    <s v="Finance Department"/>
    <s v="i7"/>
    <x v="3252"/>
    <x v="1"/>
  </r>
  <r>
    <n v="700473"/>
    <d v="2014-05-30T00:00:00"/>
    <d v="1899-12-30T09:33:16"/>
    <s v="Rejected"/>
    <s v="Female"/>
    <s v="Finance Department"/>
    <s v="i7"/>
    <x v="3253"/>
    <x v="1"/>
  </r>
  <r>
    <n v="655848"/>
    <d v="2014-05-30T00:00:00"/>
    <d v="1899-12-30T09:31:36"/>
    <s v="Hired"/>
    <s v="Don’t want to say"/>
    <s v="Finance Department"/>
    <s v="i7"/>
    <x v="3254"/>
    <x v="0"/>
  </r>
  <r>
    <n v="458862"/>
    <d v="2014-06-02T00:00:00"/>
    <d v="1899-12-30T10:36:03"/>
    <s v="Rejected"/>
    <s v="Female"/>
    <s v="Finance Department"/>
    <s v="i7"/>
    <x v="3255"/>
    <x v="1"/>
  </r>
  <r>
    <n v="499184"/>
    <d v="2014-07-03T00:00:00"/>
    <d v="1899-12-30T14:04:45"/>
    <s v="Rejected"/>
    <s v="Female"/>
    <s v="Finance Department"/>
    <s v="i7"/>
    <x v="3256"/>
    <x v="1"/>
  </r>
  <r>
    <n v="502192"/>
    <d v="2014-07-03T00:00:00"/>
    <d v="1899-12-30T14:07:15"/>
    <s v="Hired"/>
    <s v="Female"/>
    <s v="Finance Department"/>
    <s v="i7"/>
    <x v="3257"/>
    <x v="0"/>
  </r>
  <r>
    <n v="496087"/>
    <d v="2014-06-12T00:00:00"/>
    <d v="1899-12-30T18:57:02"/>
    <s v="Hired"/>
    <s v="Female"/>
    <s v="General Management"/>
    <s v="c5"/>
    <x v="3258"/>
    <x v="0"/>
  </r>
  <r>
    <n v="216538"/>
    <d v="2014-07-04T00:00:00"/>
    <d v="1899-12-30T09:31:24"/>
    <s v="Rejected"/>
    <s v="Female"/>
    <s v="General Management"/>
    <s v="c5"/>
    <x v="3259"/>
    <x v="1"/>
  </r>
  <r>
    <n v="269459"/>
    <d v="2014-07-04T00:00:00"/>
    <d v="1899-12-30T09:32:34"/>
    <s v="Hired"/>
    <s v="Female"/>
    <s v="General Management"/>
    <s v="c5"/>
    <x v="3260"/>
    <x v="0"/>
  </r>
  <r>
    <n v="426605"/>
    <d v="2014-07-04T00:00:00"/>
    <d v="1899-12-30T09:34:31"/>
    <s v="Hired"/>
    <s v="Female"/>
    <s v="General Management"/>
    <s v="c5"/>
    <x v="3261"/>
    <x v="0"/>
  </r>
  <r>
    <n v="965697"/>
    <d v="2014-06-20T00:00:00"/>
    <d v="1899-12-30T09:32:12"/>
    <s v="Hired"/>
    <s v="Male"/>
    <s v="Service Department"/>
    <s v="b9"/>
    <x v="3262"/>
    <x v="0"/>
  </r>
  <r>
    <n v="563699"/>
    <d v="2014-05-12T00:00:00"/>
    <d v="1899-12-30T09:33:39"/>
    <s v="Rejected"/>
    <s v="Male"/>
    <s v="Service Department"/>
    <s v="i5"/>
    <x v="3139"/>
    <x v="1"/>
  </r>
  <r>
    <n v="890060"/>
    <d v="2014-05-12T00:00:00"/>
    <d v="1899-12-30T09:34:05"/>
    <s v="Rejected"/>
    <s v="Female"/>
    <s v="Service Department"/>
    <s v="i5"/>
    <x v="3263"/>
    <x v="1"/>
  </r>
  <r>
    <n v="901127"/>
    <d v="2014-05-12T00:00:00"/>
    <d v="1899-12-30T09:36:50"/>
    <s v="Rejected"/>
    <s v="Male"/>
    <s v="Service Department"/>
    <s v="i5"/>
    <x v="3264"/>
    <x v="1"/>
  </r>
  <r>
    <n v="526795"/>
    <d v="2014-06-16T00:00:00"/>
    <d v="1899-12-30T09:31:41"/>
    <s v="Rejected"/>
    <s v="Female"/>
    <s v="Operations Department"/>
    <s v="b9"/>
    <x v="3265"/>
    <x v="1"/>
  </r>
  <r>
    <n v="661250"/>
    <d v="2014-06-16T00:00:00"/>
    <d v="1899-12-30T09:32:13"/>
    <s v="Rejected"/>
    <s v="Female"/>
    <s v="Operations Department"/>
    <s v="b9"/>
    <x v="3266"/>
    <x v="1"/>
  </r>
  <r>
    <n v="941070"/>
    <d v="2014-08-18T00:00:00"/>
    <d v="1899-12-30T09:34:00"/>
    <s v="Rejected"/>
    <s v="Male"/>
    <s v="Operations Department"/>
    <s v="c5"/>
    <x v="3267"/>
    <x v="1"/>
  </r>
  <r>
    <n v="372091"/>
    <d v="2014-08-18T00:00:00"/>
    <d v="1899-12-30T09:34:21"/>
    <s v="Rejected"/>
    <s v="Male"/>
    <s v="Operations Department"/>
    <s v="c5"/>
    <x v="3268"/>
    <x v="1"/>
  </r>
  <r>
    <n v="512042"/>
    <d v="2014-08-04T00:00:00"/>
    <d v="1899-12-30T18:19:01"/>
    <s v="Rejected"/>
    <s v="Don’t want to say"/>
    <s v="Sales Department"/>
    <s v="i7"/>
    <x v="354"/>
    <x v="1"/>
  </r>
  <r>
    <n v="502562"/>
    <d v="2014-08-04T00:00:00"/>
    <d v="1899-12-30T18:19:28"/>
    <s v="Hired"/>
    <s v="Don’t want to say"/>
    <s v="Sales Department"/>
    <s v="i7"/>
    <x v="3269"/>
    <x v="0"/>
  </r>
  <r>
    <n v="710677"/>
    <d v="2014-08-13T00:00:00"/>
    <d v="1899-12-30T07:10:05"/>
    <s v="Rejected"/>
    <s v="Male"/>
    <s v="Sales Department"/>
    <s v="i7"/>
    <x v="3270"/>
    <x v="1"/>
  </r>
  <r>
    <n v="838240"/>
    <d v="2014-08-27T00:00:00"/>
    <d v="1899-12-30T17:20:17"/>
    <s v="Hired"/>
    <s v="Female"/>
    <s v="Sales Department"/>
    <s v="i7"/>
    <x v="3271"/>
    <x v="0"/>
  </r>
  <r>
    <n v="301382"/>
    <d v="2014-05-05T00:00:00"/>
    <d v="1899-12-30T09:32:38"/>
    <s v="Hired"/>
    <s v="Female"/>
    <s v="Operations Department"/>
    <s v="i7"/>
    <x v="3272"/>
    <x v="0"/>
  </r>
  <r>
    <n v="314905"/>
    <d v="2014-05-08T00:00:00"/>
    <d v="1899-12-30T13:44:56"/>
    <s v="Rejected"/>
    <s v="Male"/>
    <s v="Operations Department"/>
    <s v="i1"/>
    <x v="3273"/>
    <x v="1"/>
  </r>
  <r>
    <n v="841929"/>
    <d v="2014-06-23T00:00:00"/>
    <d v="1899-12-30T09:33:03"/>
    <s v="Hired"/>
    <s v="Female"/>
    <s v="Operations Department"/>
    <s v="i7"/>
    <x v="3274"/>
    <x v="0"/>
  </r>
  <r>
    <n v="338221"/>
    <d v="2014-06-23T00:00:00"/>
    <d v="1899-12-30T09:31:48"/>
    <s v="Hired"/>
    <s v="Female"/>
    <s v="Operations Department"/>
    <s v="i7"/>
    <x v="3275"/>
    <x v="0"/>
  </r>
  <r>
    <n v="394323"/>
    <d v="2014-06-25T00:00:00"/>
    <d v="1899-12-30T17:56:43"/>
    <s v="Hired"/>
    <s v="Male"/>
    <s v="Operations Department"/>
    <s v="c9"/>
    <x v="3276"/>
    <x v="0"/>
  </r>
  <r>
    <n v="583920"/>
    <d v="2014-06-25T00:00:00"/>
    <d v="1899-12-30T17:57:43"/>
    <s v="Hired"/>
    <s v="Male"/>
    <s v="Operations Department"/>
    <s v="c9"/>
    <x v="3277"/>
    <x v="0"/>
  </r>
  <r>
    <n v="491692"/>
    <d v="2014-05-05T00:00:00"/>
    <d v="1899-12-30T09:33:22"/>
    <s v="Rejected"/>
    <s v="Female"/>
    <s v="Service Department"/>
    <s v="c9"/>
    <x v="3278"/>
    <x v="1"/>
  </r>
  <r>
    <n v="715095"/>
    <d v="2014-05-05T00:00:00"/>
    <d v="1899-12-30T19:26:14"/>
    <s v="Hired"/>
    <s v="Male"/>
    <s v="Operations Department"/>
    <s v="i7"/>
    <x v="3279"/>
    <x v="0"/>
  </r>
  <r>
    <n v="188572"/>
    <d v="2014-07-22T00:00:00"/>
    <d v="1899-12-30T09:33:22"/>
    <s v="Hired"/>
    <s v="Male"/>
    <s v="Operations Department"/>
    <s v="i7"/>
    <x v="3280"/>
    <x v="0"/>
  </r>
  <r>
    <n v="836201"/>
    <d v="2014-06-04T00:00:00"/>
    <d v="1899-12-30T09:32:07"/>
    <s v="Hired"/>
    <s v="Female"/>
    <s v="Service Department"/>
    <s v="c9"/>
    <x v="3281"/>
    <x v="0"/>
  </r>
  <r>
    <n v="399899"/>
    <d v="2014-06-04T00:00:00"/>
    <d v="1899-12-30T09:32:40"/>
    <s v="Hired"/>
    <s v="Male"/>
    <s v="Service Department"/>
    <s v="c9"/>
    <x v="3282"/>
    <x v="0"/>
  </r>
  <r>
    <n v="410407"/>
    <d v="2014-06-27T00:00:00"/>
    <d v="1899-12-30T11:31:48"/>
    <s v="Rejected"/>
    <s v="Male"/>
    <s v="Service Department"/>
    <s v="c9"/>
    <x v="3283"/>
    <x v="1"/>
  </r>
  <r>
    <n v="86558"/>
    <d v="2014-05-01T00:00:00"/>
    <d v="1899-12-30T17:34:44"/>
    <s v="Hired"/>
    <s v="Male"/>
    <s v="Operations Department"/>
    <s v="i6"/>
    <x v="3284"/>
    <x v="0"/>
  </r>
  <r>
    <n v="968366"/>
    <d v="2014-05-02T00:00:00"/>
    <d v="1899-12-30T17:15:52"/>
    <s v="Hired"/>
    <s v="Male"/>
    <s v="Purchase Department"/>
    <s v="i5"/>
    <x v="3285"/>
    <x v="0"/>
  </r>
  <r>
    <n v="962795"/>
    <d v="2014-05-13T00:00:00"/>
    <d v="1899-12-30T18:57:01"/>
    <s v="Hired"/>
    <s v="Male"/>
    <s v="Purchase Department"/>
    <s v="c5"/>
    <x v="3286"/>
    <x v="0"/>
  </r>
  <r>
    <n v="599645"/>
    <d v="2014-06-05T00:00:00"/>
    <d v="1899-12-30T09:31:02"/>
    <s v="Rejected"/>
    <s v="Male"/>
    <s v="Purchase Department"/>
    <s v="c5"/>
    <x v="3287"/>
    <x v="1"/>
  </r>
  <r>
    <n v="970537"/>
    <d v="2014-06-05T00:00:00"/>
    <d v="1899-12-30T09:32:28"/>
    <s v="Rejected"/>
    <s v="Female"/>
    <s v="Purchase Department"/>
    <s v="c5"/>
    <x v="3288"/>
    <x v="1"/>
  </r>
  <r>
    <n v="597166"/>
    <d v="2014-06-10T00:00:00"/>
    <d v="1899-12-30T08:09:55"/>
    <s v="Rejected"/>
    <s v="Male"/>
    <s v="Purchase Department"/>
    <s v="c5"/>
    <x v="3289"/>
    <x v="1"/>
  </r>
  <r>
    <n v="268141"/>
    <d v="2014-06-10T00:00:00"/>
    <d v="1899-12-30T08:10:37"/>
    <s v="Rejected"/>
    <s v="Female"/>
    <s v="Purchase Department"/>
    <s v="c5"/>
    <x v="3290"/>
    <x v="1"/>
  </r>
  <r>
    <n v="140184"/>
    <d v="2014-06-11T00:00:00"/>
    <d v="1899-12-30T14:50:44"/>
    <s v="Hired"/>
    <s v="Male"/>
    <s v="Purchase Department"/>
    <s v="c5"/>
    <x v="3291"/>
    <x v="0"/>
  </r>
  <r>
    <n v="935507"/>
    <d v="2014-06-12T00:00:00"/>
    <d v="1899-12-30T12:08:40"/>
    <s v="Rejected"/>
    <s v="Male"/>
    <s v="Purchase Department"/>
    <s v="c5"/>
    <x v="3292"/>
    <x v="1"/>
  </r>
  <r>
    <n v="314773"/>
    <d v="2014-06-12T00:00:00"/>
    <d v="1899-12-30T12:10:33"/>
    <s v="Rejected"/>
    <s v="Male"/>
    <s v="Purchase Department"/>
    <s v="c5"/>
    <x v="3293"/>
    <x v="1"/>
  </r>
  <r>
    <n v="460232"/>
    <d v="2014-08-14T00:00:00"/>
    <d v="1899-12-30T09:33:36"/>
    <s v="Rejected"/>
    <s v="Male"/>
    <s v="Purchase Department"/>
    <s v="c9"/>
    <x v="3294"/>
    <x v="1"/>
  </r>
  <r>
    <n v="117720"/>
    <d v="2014-08-19T00:00:00"/>
    <d v="1899-12-30T18:18:24"/>
    <s v="Hired"/>
    <s v="Male"/>
    <s v="Purchase Department"/>
    <s v="c9"/>
    <x v="3295"/>
    <x v="0"/>
  </r>
  <r>
    <n v="74315"/>
    <d v="2014-08-19T00:00:00"/>
    <d v="1899-12-30T18:18:49"/>
    <s v="Rejected"/>
    <s v="Female"/>
    <s v="Purchase Department"/>
    <s v="c9"/>
    <x v="3296"/>
    <x v="1"/>
  </r>
  <r>
    <n v="595366"/>
    <d v="2014-08-21T00:00:00"/>
    <d v="1899-12-30T09:33:20"/>
    <s v="Rejected"/>
    <s v="Male"/>
    <s v="Purchase Department"/>
    <s v="c9"/>
    <x v="3297"/>
    <x v="1"/>
  </r>
  <r>
    <n v="135861"/>
    <d v="2014-08-30T00:00:00"/>
    <d v="1899-12-30T08:14:50"/>
    <s v="Hired"/>
    <s v="Male"/>
    <s v="Purchase Department"/>
    <s v="c9"/>
    <x v="3298"/>
    <x v="0"/>
  </r>
  <r>
    <n v="111755"/>
    <d v="2014-08-30T00:00:00"/>
    <d v="1899-12-30T08:15:18"/>
    <s v="Hired"/>
    <s v="Female"/>
    <s v="Purchase Department"/>
    <s v="c9"/>
    <x v="3299"/>
    <x v="0"/>
  </r>
  <r>
    <n v="846037"/>
    <d v="2014-05-22T00:00:00"/>
    <d v="1899-12-30T15:21:20"/>
    <s v="Rejected"/>
    <s v="Don’t want to say"/>
    <s v="Sales Department"/>
    <s v="c5"/>
    <x v="3300"/>
    <x v="1"/>
  </r>
  <r>
    <n v="389356"/>
    <d v="2014-05-14T00:00:00"/>
    <d v="1899-12-30T16:58:27"/>
    <s v="Rejected"/>
    <s v="Female"/>
    <s v="Operations Department"/>
    <s v="i5"/>
    <x v="3301"/>
    <x v="1"/>
  </r>
  <r>
    <n v="544804"/>
    <d v="2014-06-02T00:00:00"/>
    <d v="1899-12-30T10:18:47"/>
    <s v="Rejected"/>
    <s v="Male"/>
    <s v="Operations Department"/>
    <s v="i5"/>
    <x v="3302"/>
    <x v="1"/>
  </r>
  <r>
    <n v="581823"/>
    <d v="2014-06-03T00:00:00"/>
    <d v="1899-12-30T13:28:46"/>
    <s v="Hired"/>
    <s v="Male"/>
    <s v="Operations Department"/>
    <s v="i5"/>
    <x v="3303"/>
    <x v="0"/>
  </r>
  <r>
    <n v="162502"/>
    <d v="2014-06-03T00:00:00"/>
    <d v="1899-12-30T19:13:06"/>
    <s v="Hired"/>
    <s v="Male"/>
    <s v="Operations Department"/>
    <s v="i5"/>
    <x v="3304"/>
    <x v="0"/>
  </r>
  <r>
    <n v="752842"/>
    <d v="2014-06-06T00:00:00"/>
    <d v="1899-12-30T19:33:06"/>
    <s v="Hired"/>
    <s v="Female"/>
    <s v="Operations Department"/>
    <s v="i5"/>
    <x v="3305"/>
    <x v="0"/>
  </r>
  <r>
    <n v="807867"/>
    <d v="2014-06-13T00:00:00"/>
    <d v="1899-12-30T17:02:57"/>
    <s v="Rejected"/>
    <s v="Male"/>
    <s v="Operations Department"/>
    <s v="i5"/>
    <x v="3306"/>
    <x v="1"/>
  </r>
  <r>
    <n v="490961"/>
    <d v="2014-06-13T00:00:00"/>
    <d v="1899-12-30T17:04:05"/>
    <s v="Hired"/>
    <s v="Male"/>
    <s v="Operations Department"/>
    <s v="i5"/>
    <x v="3307"/>
    <x v="0"/>
  </r>
  <r>
    <n v="995000"/>
    <d v="2014-06-13T00:00:00"/>
    <d v="1899-12-30T17:04:58"/>
    <s v="Rejected"/>
    <s v="Male"/>
    <s v="Operations Department"/>
    <s v="i5"/>
    <x v="3308"/>
    <x v="1"/>
  </r>
  <r>
    <n v="92908"/>
    <d v="2014-06-27T00:00:00"/>
    <d v="1899-12-30T13:05:39"/>
    <s v="Hired"/>
    <s v="Male"/>
    <s v="Operations Department"/>
    <s v="i5"/>
    <x v="3309"/>
    <x v="0"/>
  </r>
  <r>
    <n v="410576"/>
    <d v="2014-06-27T00:00:00"/>
    <d v="1899-12-30T13:06:08"/>
    <s v="Hired"/>
    <s v="Female"/>
    <s v="Operations Department"/>
    <s v="i5"/>
    <x v="3310"/>
    <x v="0"/>
  </r>
  <r>
    <n v="445934"/>
    <d v="2014-06-27T00:00:00"/>
    <d v="1899-12-30T13:12:34"/>
    <s v="Hired"/>
    <s v="Female"/>
    <s v="Operations Department"/>
    <s v="i5"/>
    <x v="3311"/>
    <x v="0"/>
  </r>
  <r>
    <n v="489709"/>
    <d v="2014-06-27T00:00:00"/>
    <d v="1899-12-30T13:13:05"/>
    <s v="Rejected"/>
    <s v="Female"/>
    <s v="Operations Department"/>
    <s v="i5"/>
    <x v="3312"/>
    <x v="1"/>
  </r>
  <r>
    <n v="347050"/>
    <d v="2014-08-29T00:00:00"/>
    <d v="1899-12-30T09:34:07"/>
    <s v="Hired"/>
    <s v="Female"/>
    <s v="Operations Department"/>
    <s v="i5"/>
    <x v="3313"/>
    <x v="0"/>
  </r>
  <r>
    <n v="402395"/>
    <d v="2014-08-29T00:00:00"/>
    <d v="1899-12-30T09:34:36"/>
    <s v="Hired"/>
    <s v="Male"/>
    <s v="Operations Department"/>
    <s v="i5"/>
    <x v="3314"/>
    <x v="0"/>
  </r>
  <r>
    <n v="714920"/>
    <d v="2014-07-15T00:00:00"/>
    <d v="1899-12-30T14:28:16"/>
    <s v="Hired"/>
    <s v="Don’t want to say"/>
    <s v="Operations Department"/>
    <s v="c9"/>
    <x v="1842"/>
    <x v="0"/>
  </r>
  <r>
    <n v="111014"/>
    <d v="2014-07-28T00:00:00"/>
    <d v="1899-12-30T09:31:53"/>
    <s v="Rejected"/>
    <s v="Male"/>
    <s v="Operations Department"/>
    <s v="c9"/>
    <x v="3315"/>
    <x v="1"/>
  </r>
  <r>
    <n v="455088"/>
    <d v="2014-05-19T00:00:00"/>
    <d v="1899-12-30T09:32:10"/>
    <s v="Rejected"/>
    <s v="Don’t want to say"/>
    <s v="Operations Department"/>
    <s v="b9"/>
    <x v="3316"/>
    <x v="1"/>
  </r>
  <r>
    <n v="345724"/>
    <d v="2014-05-19T00:00:00"/>
    <d v="1899-12-30T09:33:44"/>
    <s v="Rejected"/>
    <s v="Don’t want to say"/>
    <s v="Operations Department"/>
    <s v="b9"/>
    <x v="3317"/>
    <x v="1"/>
  </r>
  <r>
    <n v="280171"/>
    <d v="2014-05-19T00:00:00"/>
    <d v="1899-12-30T09:34:09"/>
    <s v="Rejected"/>
    <s v="Don’t want to say"/>
    <s v="Operations Department"/>
    <s v="b9"/>
    <x v="3318"/>
    <x v="1"/>
  </r>
  <r>
    <n v="174611"/>
    <d v="2014-05-30T00:00:00"/>
    <d v="1899-12-30T23:38:24"/>
    <s v="Rejected"/>
    <s v="Male"/>
    <s v="Operations Department"/>
    <s v="b9"/>
    <x v="3319"/>
    <x v="1"/>
  </r>
  <r>
    <n v="489111"/>
    <d v="2014-08-13T00:00:00"/>
    <d v="1899-12-30T16:03:35"/>
    <s v="Hired"/>
    <s v="Male"/>
    <s v="Operations Department"/>
    <s v="b9"/>
    <x v="3320"/>
    <x v="0"/>
  </r>
  <r>
    <n v="81510"/>
    <d v="2014-06-05T00:00:00"/>
    <d v="1899-12-30T14:54:10"/>
    <s v="Hired"/>
    <s v="Male"/>
    <s v="Sales Department"/>
    <s v="c9"/>
    <x v="3321"/>
    <x v="0"/>
  </r>
  <r>
    <n v="118276"/>
    <d v="2014-07-08T00:00:00"/>
    <d v="1899-12-30T16:50:44"/>
    <s v="Rejected"/>
    <s v="Female"/>
    <s v="Sales Department"/>
    <s v="c9"/>
    <x v="3322"/>
    <x v="1"/>
  </r>
  <r>
    <n v="910160"/>
    <d v="2014-07-08T00:00:00"/>
    <d v="1899-12-30T16:51:40"/>
    <s v="Rejected"/>
    <s v="Female"/>
    <s v="Sales Department"/>
    <s v="c9"/>
    <x v="3323"/>
    <x v="1"/>
  </r>
  <r>
    <n v="804019"/>
    <d v="2014-07-08T00:00:00"/>
    <d v="1899-12-30T16:52:43"/>
    <s v="Hired"/>
    <s v="Female"/>
    <s v="Sales Department"/>
    <s v="c9"/>
    <x v="3324"/>
    <x v="0"/>
  </r>
  <r>
    <n v="402580"/>
    <d v="2014-07-28T00:00:00"/>
    <d v="1899-12-30T09:34:35"/>
    <s v="Hired"/>
    <s v="Female"/>
    <s v="Service Department"/>
    <s v="i7"/>
    <x v="3325"/>
    <x v="0"/>
  </r>
  <r>
    <n v="574351"/>
    <d v="2014-08-14T00:00:00"/>
    <d v="1899-12-30T10:02:48"/>
    <s v="Hired"/>
    <s v="Male"/>
    <s v="Service Department"/>
    <s v="i7"/>
    <x v="3326"/>
    <x v="0"/>
  </r>
  <r>
    <n v="760336"/>
    <d v="2014-08-15T00:00:00"/>
    <d v="1899-12-30T04:20:35"/>
    <s v="Hired"/>
    <s v="Male"/>
    <s v="Service Department"/>
    <s v="i7"/>
    <x v="3327"/>
    <x v="0"/>
  </r>
  <r>
    <n v="647782"/>
    <d v="2014-07-21T00:00:00"/>
    <d v="1899-12-30T09:33:43"/>
    <s v="Rejected"/>
    <s v="Male"/>
    <s v="Purchase Department"/>
    <s v="i5"/>
    <x v="3328"/>
    <x v="1"/>
  </r>
  <r>
    <n v="654173"/>
    <d v="2014-07-22T00:00:00"/>
    <d v="1899-12-30T18:11:47"/>
    <s v="Hired"/>
    <s v="Female"/>
    <s v="Purchase Department"/>
    <s v="i5"/>
    <x v="3329"/>
    <x v="0"/>
  </r>
  <r>
    <n v="38475"/>
    <d v="2014-07-22T00:00:00"/>
    <d v="1899-12-30T18:13:50"/>
    <s v="Rejected"/>
    <s v="Female"/>
    <s v="Purchase Department"/>
    <s v="i5"/>
    <x v="3330"/>
    <x v="1"/>
  </r>
  <r>
    <n v="796703"/>
    <d v="2014-08-07T00:00:00"/>
    <d v="1899-12-30T17:28:55"/>
    <s v="Hired"/>
    <s v="Female"/>
    <s v="Purchase Department"/>
    <s v="i5"/>
    <x v="3331"/>
    <x v="0"/>
  </r>
  <r>
    <n v="707194"/>
    <d v="2014-08-08T00:00:00"/>
    <d v="1899-12-30T13:12:50"/>
    <s v="Rejected"/>
    <s v="Male"/>
    <s v="Purchase Department"/>
    <s v="i5"/>
    <x v="3332"/>
    <x v="1"/>
  </r>
  <r>
    <n v="815305"/>
    <d v="2014-08-15T00:00:00"/>
    <d v="1899-12-30T16:15:08"/>
    <s v="Rejected"/>
    <s v="Male"/>
    <s v="Purchase Department"/>
    <s v="i5"/>
    <x v="3333"/>
    <x v="1"/>
  </r>
  <r>
    <n v="838148"/>
    <d v="2014-08-15T00:00:00"/>
    <d v="1899-12-30T16:15:30"/>
    <s v="Rejected"/>
    <s v="Female"/>
    <s v="Purchase Department"/>
    <s v="i5"/>
    <x v="3334"/>
    <x v="1"/>
  </r>
  <r>
    <n v="656362"/>
    <d v="2014-08-15T00:00:00"/>
    <d v="1899-12-30T16:18:54"/>
    <s v="Rejected"/>
    <s v="Female"/>
    <s v="Purchase Department"/>
    <s v="i5"/>
    <x v="3335"/>
    <x v="1"/>
  </r>
  <r>
    <n v="632753"/>
    <d v="2014-08-15T00:00:00"/>
    <d v="1899-12-30T16:20:48"/>
    <s v="Rejected"/>
    <s v="Female"/>
    <s v="Purchase Department"/>
    <s v="i5"/>
    <x v="3336"/>
    <x v="1"/>
  </r>
  <r>
    <n v="213937"/>
    <d v="2014-08-26T00:00:00"/>
    <d v="1899-12-30T13:15:03"/>
    <s v="Rejected"/>
    <s v="Female"/>
    <s v="Purchase Department"/>
    <s v="i5"/>
    <x v="3337"/>
    <x v="1"/>
  </r>
  <r>
    <n v="839265"/>
    <d v="2014-05-05T00:00:00"/>
    <d v="1899-12-30T13:15:57"/>
    <s v="Hired"/>
    <s v="Male"/>
    <s v="Operations Department"/>
    <s v="c9"/>
    <x v="3338"/>
    <x v="0"/>
  </r>
  <r>
    <n v="934573"/>
    <d v="2014-05-05T00:00:00"/>
    <d v="1899-12-30T13:16:53"/>
    <s v="Hired"/>
    <s v="Female"/>
    <s v="Operations Department"/>
    <s v="c9"/>
    <x v="3339"/>
    <x v="0"/>
  </r>
  <r>
    <n v="366947"/>
    <d v="2014-05-06T00:00:00"/>
    <d v="1899-12-30T16:52:55"/>
    <s v="Hired"/>
    <s v="Male"/>
    <s v="Operations Department"/>
    <s v="b9"/>
    <x v="297"/>
    <x v="0"/>
  </r>
  <r>
    <n v="873768"/>
    <d v="2014-05-06T00:00:00"/>
    <d v="1899-12-30T16:53:28"/>
    <s v="Hired"/>
    <s v="Female"/>
    <s v="Operations Department"/>
    <s v="b9"/>
    <x v="3340"/>
    <x v="0"/>
  </r>
  <r>
    <n v="823286"/>
    <d v="2014-07-18T00:00:00"/>
    <d v="1899-12-30T13:24:34"/>
    <s v="Rejected"/>
    <s v="Female"/>
    <s v="Operations Department"/>
    <s v="c9"/>
    <x v="3341"/>
    <x v="1"/>
  </r>
  <r>
    <n v="865295"/>
    <d v="2014-07-18T00:00:00"/>
    <d v="1899-12-30T13:25:02"/>
    <s v="Rejected"/>
    <s v="Male"/>
    <s v="Operations Department"/>
    <s v="c9"/>
    <x v="3342"/>
    <x v="1"/>
  </r>
  <r>
    <n v="503622"/>
    <d v="2014-07-18T00:00:00"/>
    <d v="1899-12-30T13:25:55"/>
    <s v="Hired"/>
    <s v="Male"/>
    <s v="Operations Department"/>
    <s v="c9"/>
    <x v="3343"/>
    <x v="0"/>
  </r>
  <r>
    <n v="697309"/>
    <d v="2014-08-27T00:00:00"/>
    <d v="1899-12-30T19:04:05"/>
    <s v="Rejected"/>
    <s v="Male"/>
    <s v="Operations Department"/>
    <s v="b9"/>
    <x v="3344"/>
    <x v="1"/>
  </r>
  <r>
    <n v="543138"/>
    <d v="2014-05-26T00:00:00"/>
    <d v="1899-12-30T15:56:01"/>
    <s v="Hired"/>
    <s v="Male"/>
    <s v="Operations Department"/>
    <s v="c5"/>
    <x v="3345"/>
    <x v="0"/>
  </r>
  <r>
    <n v="166850"/>
    <d v="2014-05-30T00:00:00"/>
    <d v="1899-12-30T06:53:49"/>
    <s v="Hired"/>
    <s v="Female"/>
    <s v="Operations Department"/>
    <s v="c5"/>
    <x v="3346"/>
    <x v="0"/>
  </r>
  <r>
    <n v="710798"/>
    <d v="2014-07-09T00:00:00"/>
    <d v="1899-12-30T09:31:25"/>
    <s v="Rejected"/>
    <s v="Male"/>
    <s v="Operations Department"/>
    <s v="c5"/>
    <x v="3347"/>
    <x v="1"/>
  </r>
  <r>
    <n v="562873"/>
    <d v="2014-07-09T00:00:00"/>
    <d v="1899-12-30T09:34:26"/>
    <s v="Hired"/>
    <s v="Male"/>
    <s v="Operations Department"/>
    <s v="c5"/>
    <x v="3348"/>
    <x v="0"/>
  </r>
  <r>
    <n v="116216"/>
    <d v="2014-07-09T00:00:00"/>
    <d v="1899-12-30T09:34:59"/>
    <s v="Hired"/>
    <s v="Female"/>
    <s v="Operations Department"/>
    <s v="c5"/>
    <x v="3349"/>
    <x v="0"/>
  </r>
  <r>
    <n v="213662"/>
    <d v="2014-05-23T00:00:00"/>
    <d v="1899-12-30T16:26:41"/>
    <s v="Rejected"/>
    <s v="Male"/>
    <s v="Service Department"/>
    <s v="i6"/>
    <x v="3350"/>
    <x v="1"/>
  </r>
  <r>
    <n v="37098"/>
    <d v="2014-05-23T00:00:00"/>
    <d v="1899-12-30T16:29:23"/>
    <s v="Rejected"/>
    <s v="Male"/>
    <s v="Service Department"/>
    <s v="i6"/>
    <x v="3351"/>
    <x v="1"/>
  </r>
  <r>
    <n v="65925"/>
    <d v="2014-05-01T00:00:00"/>
    <d v="1899-12-30T14:57:31"/>
    <s v="Hired"/>
    <s v="Female"/>
    <s v="Sales Department"/>
    <s v="i7"/>
    <x v="3352"/>
    <x v="0"/>
  </r>
  <r>
    <n v="846476"/>
    <d v="2014-05-27T00:00:00"/>
    <d v="1899-12-30T16:06:03"/>
    <s v="Hired"/>
    <s v="Male"/>
    <s v="Sales Department"/>
    <s v="i7"/>
    <x v="3353"/>
    <x v="0"/>
  </r>
  <r>
    <n v="448790"/>
    <d v="2014-06-10T00:00:00"/>
    <d v="1899-12-30T18:08:19"/>
    <s v="Hired"/>
    <s v="Male"/>
    <s v="Sales Department"/>
    <s v="i7"/>
    <x v="3354"/>
    <x v="0"/>
  </r>
  <r>
    <n v="727895"/>
    <d v="2014-08-11T00:00:00"/>
    <d v="1899-12-30T13:44:22"/>
    <s v="Hired"/>
    <s v="Don’t want to say"/>
    <s v="Sales Department"/>
    <s v="i7"/>
    <x v="3355"/>
    <x v="0"/>
  </r>
  <r>
    <n v="180428"/>
    <d v="2014-08-15T00:00:00"/>
    <d v="1899-12-30T16:02:07"/>
    <s v="Hired"/>
    <s v="Female"/>
    <s v="Sales Department"/>
    <s v="i7"/>
    <x v="3356"/>
    <x v="0"/>
  </r>
  <r>
    <n v="751086"/>
    <d v="2014-08-15T00:00:00"/>
    <d v="1899-12-30T16:04:16"/>
    <s v="Rejected"/>
    <s v="Male"/>
    <s v="Sales Department"/>
    <s v="i7"/>
    <x v="3357"/>
    <x v="1"/>
  </r>
  <r>
    <n v="259042"/>
    <d v="2014-08-19T00:00:00"/>
    <d v="1899-12-30T18:34:10"/>
    <s v="Rejected"/>
    <s v="Female"/>
    <s v="Sales Department"/>
    <s v="i7"/>
    <x v="3358"/>
    <x v="1"/>
  </r>
  <r>
    <n v="732769"/>
    <d v="2014-08-19T00:00:00"/>
    <d v="1899-12-30T18:35:41"/>
    <s v="Rejected"/>
    <s v="Female"/>
    <s v="Sales Department"/>
    <s v="i7"/>
    <x v="3359"/>
    <x v="1"/>
  </r>
  <r>
    <n v="521689"/>
    <d v="2014-08-19T00:00:00"/>
    <d v="1899-12-30T18:36:38"/>
    <s v="Rejected"/>
    <s v="Female"/>
    <s v="Sales Department"/>
    <s v="i7"/>
    <x v="3360"/>
    <x v="1"/>
  </r>
  <r>
    <n v="822019"/>
    <d v="2014-08-14T00:00:00"/>
    <d v="1899-12-30T10:50:34"/>
    <s v="Hired"/>
    <s v="Female"/>
    <s v="Sales Department"/>
    <s v="i7"/>
    <x v="3361"/>
    <x v="0"/>
  </r>
  <r>
    <n v="223062"/>
    <d v="2014-08-14T00:00:00"/>
    <d v="1899-12-30T10:51:01"/>
    <s v="Rejected"/>
    <s v="Male"/>
    <s v="Sales Department"/>
    <s v="i7"/>
    <x v="3362"/>
    <x v="1"/>
  </r>
  <r>
    <n v="751533"/>
    <d v="2014-08-14T00:00:00"/>
    <d v="1899-12-30T10:48:36"/>
    <s v="Rejected"/>
    <s v="Don’t want to say"/>
    <s v="Sales Department"/>
    <s v="i7"/>
    <x v="3363"/>
    <x v="1"/>
  </r>
  <r>
    <n v="713455"/>
    <d v="2014-08-27T00:00:00"/>
    <d v="1899-12-30T09:34:22"/>
    <s v="Rejected"/>
    <s v="Male"/>
    <s v="Sales Department"/>
    <s v="i7"/>
    <x v="3364"/>
    <x v="1"/>
  </r>
  <r>
    <n v="712086"/>
    <d v="2014-08-28T00:00:00"/>
    <d v="1899-12-30T15:43:41"/>
    <s v="Hired"/>
    <s v="Male"/>
    <s v="Sales Department"/>
    <s v="i7"/>
    <x v="3365"/>
    <x v="0"/>
  </r>
  <r>
    <n v="605996"/>
    <d v="2014-05-30T00:00:00"/>
    <d v="1899-12-30T17:48:23"/>
    <s v="Rejected"/>
    <s v="Female"/>
    <s v="General Management"/>
    <s v="c5"/>
    <x v="3366"/>
    <x v="1"/>
  </r>
  <r>
    <n v="971400"/>
    <d v="2014-05-02T00:00:00"/>
    <d v="1899-12-30T11:11:55"/>
    <s v="Rejected"/>
    <s v="Female"/>
    <s v="Production Department"/>
    <s v="b9"/>
    <x v="3367"/>
    <x v="1"/>
  </r>
  <r>
    <n v="311218"/>
    <d v="2014-06-03T00:00:00"/>
    <d v="1899-12-30T16:31:54"/>
    <s v="Rejected"/>
    <s v="Male"/>
    <s v="Marketing Department"/>
    <s v="c9"/>
    <x v="3368"/>
    <x v="1"/>
  </r>
  <r>
    <n v="590807"/>
    <d v="2014-06-19T00:00:00"/>
    <d v="1899-12-30T14:34:17"/>
    <s v="Hired"/>
    <s v="Male"/>
    <s v="Marketing Department"/>
    <s v="c9"/>
    <x v="3369"/>
    <x v="0"/>
  </r>
  <r>
    <n v="951578"/>
    <d v="2014-07-02T00:00:00"/>
    <d v="1899-12-30T06:09:20"/>
    <s v="Hired"/>
    <s v="Female"/>
    <s v="Marketing Department"/>
    <s v="c9"/>
    <x v="3370"/>
    <x v="0"/>
  </r>
  <r>
    <n v="389877"/>
    <d v="2014-07-04T00:00:00"/>
    <d v="1899-12-30T19:21:59"/>
    <s v="Hired"/>
    <s v="Male"/>
    <s v="Marketing Department"/>
    <s v="c9"/>
    <x v="3371"/>
    <x v="0"/>
  </r>
  <r>
    <n v="335797"/>
    <d v="2014-05-09T00:00:00"/>
    <d v="1899-12-30T09:35:14"/>
    <s v="Rejected"/>
    <s v="Male"/>
    <s v="Marketing Department"/>
    <s v="c9"/>
    <x v="3372"/>
    <x v="1"/>
  </r>
  <r>
    <n v="579041"/>
    <d v="2014-05-23T00:00:00"/>
    <d v="1899-12-30T09:38:24"/>
    <s v="Rejected"/>
    <s v="Male"/>
    <s v="Marketing Department"/>
    <s v="c9"/>
    <x v="3373"/>
    <x v="1"/>
  </r>
  <r>
    <n v="248344"/>
    <d v="2014-05-28T00:00:00"/>
    <d v="1899-12-30T20:41:00"/>
    <s v="Rejected"/>
    <s v="Female"/>
    <s v="Marketing Department"/>
    <s v="c9"/>
    <x v="3374"/>
    <x v="1"/>
  </r>
  <r>
    <n v="387963"/>
    <d v="2014-05-28T00:00:00"/>
    <d v="1899-12-30T20:41:24"/>
    <s v="Hired"/>
    <s v="Male"/>
    <s v="Marketing Department"/>
    <s v="c9"/>
    <x v="3375"/>
    <x v="0"/>
  </r>
  <r>
    <n v="657136"/>
    <d v="2014-05-28T00:00:00"/>
    <d v="1899-12-30T20:41:43"/>
    <s v="Rejected"/>
    <s v="Male"/>
    <s v="Marketing Department"/>
    <s v="c9"/>
    <x v="3376"/>
    <x v="1"/>
  </r>
  <r>
    <n v="442094"/>
    <d v="2014-05-28T00:00:00"/>
    <d v="1899-12-30T20:42:44"/>
    <s v="Hired"/>
    <s v="Male"/>
    <s v="Marketing Department"/>
    <s v="c9"/>
    <x v="3377"/>
    <x v="0"/>
  </r>
  <r>
    <n v="486905"/>
    <d v="2014-05-28T00:00:00"/>
    <d v="1899-12-30T20:44:40"/>
    <s v="Rejected"/>
    <s v="Male"/>
    <s v="Marketing Department"/>
    <s v="c9"/>
    <x v="3378"/>
    <x v="1"/>
  </r>
  <r>
    <n v="464509"/>
    <d v="2014-06-12T00:00:00"/>
    <d v="1899-12-30T12:32:29"/>
    <s v="Hired"/>
    <s v="Female"/>
    <s v="Marketing Department"/>
    <s v="c9"/>
    <x v="3379"/>
    <x v="0"/>
  </r>
  <r>
    <n v="791737"/>
    <d v="2014-07-04T00:00:00"/>
    <d v="1899-12-30T00:01:34"/>
    <s v="Rejected"/>
    <s v="Female"/>
    <s v="Marketing Department"/>
    <s v="c9"/>
    <x v="3380"/>
    <x v="1"/>
  </r>
  <r>
    <n v="488691"/>
    <d v="2014-07-04T00:00:00"/>
    <d v="1899-12-30T00:04:37"/>
    <s v="Rejected"/>
    <s v="Female"/>
    <s v="Marketing Department"/>
    <s v="c9"/>
    <x v="3381"/>
    <x v="1"/>
  </r>
  <r>
    <n v="58937"/>
    <d v="2014-07-04T00:00:00"/>
    <d v="1899-12-30T00:05:38"/>
    <s v="Hired"/>
    <s v="Female"/>
    <s v="Marketing Department"/>
    <s v="c9"/>
    <x v="3382"/>
    <x v="0"/>
  </r>
  <r>
    <n v="430925"/>
    <d v="2014-07-04T00:00:00"/>
    <d v="1899-12-30T00:05:18"/>
    <s v="Hired"/>
    <s v="Female"/>
    <s v="Marketing Department"/>
    <s v="c9"/>
    <x v="3383"/>
    <x v="0"/>
  </r>
  <r>
    <n v="991451"/>
    <d v="2014-07-04T00:00:00"/>
    <d v="1899-12-30T00:04:14"/>
    <s v="Hired"/>
    <s v="Female"/>
    <s v="Marketing Department"/>
    <s v="c9"/>
    <x v="920"/>
    <x v="0"/>
  </r>
  <r>
    <n v="642877"/>
    <d v="2014-07-12T00:00:00"/>
    <d v="1899-12-30T18:39:33"/>
    <s v="Rejected"/>
    <s v="Male"/>
    <s v="Marketing Department"/>
    <s v="c9"/>
    <x v="3384"/>
    <x v="1"/>
  </r>
  <r>
    <n v="989961"/>
    <d v="2014-07-12T00:00:00"/>
    <d v="1899-12-30T18:39:52"/>
    <s v="Rejected"/>
    <s v="Male"/>
    <s v="Marketing Department"/>
    <s v="c9"/>
    <x v="3385"/>
    <x v="1"/>
  </r>
  <r>
    <n v="259269"/>
    <d v="2014-05-27T00:00:00"/>
    <d v="1899-12-30T18:06:21"/>
    <s v="Hired"/>
    <s v="Male"/>
    <s v="Service Department"/>
    <s v="c9"/>
    <x v="3386"/>
    <x v="0"/>
  </r>
  <r>
    <n v="202730"/>
    <d v="2014-05-27T00:00:00"/>
    <d v="1899-12-30T18:06:52"/>
    <s v="Hired"/>
    <s v="Female"/>
    <s v="Service Department"/>
    <s v="c9"/>
    <x v="3387"/>
    <x v="0"/>
  </r>
  <r>
    <n v="984292"/>
    <d v="2014-06-03T00:00:00"/>
    <d v="1899-12-30T11:00:46"/>
    <s v="Rejected"/>
    <s v="Female"/>
    <s v="Service Department"/>
    <s v="c9"/>
    <x v="3388"/>
    <x v="1"/>
  </r>
  <r>
    <n v="273112"/>
    <d v="2014-08-22T00:00:00"/>
    <d v="1899-12-30T09:33:15"/>
    <s v="Hired"/>
    <s v="Male"/>
    <s v="Service Department"/>
    <s v="c9"/>
    <x v="2071"/>
    <x v="0"/>
  </r>
  <r>
    <n v="830024"/>
    <d v="2014-05-19T00:00:00"/>
    <d v="1899-12-30T09:31:30"/>
    <s v="Hired"/>
    <s v="Male"/>
    <s v="Sales Department"/>
    <s v="c9"/>
    <x v="3389"/>
    <x v="0"/>
  </r>
  <r>
    <n v="938760"/>
    <d v="2014-07-21T00:00:00"/>
    <d v="1899-12-30T09:31:25"/>
    <s v="Hired"/>
    <s v="Male"/>
    <s v="Sales Department"/>
    <s v="c9"/>
    <x v="3390"/>
    <x v="0"/>
  </r>
  <r>
    <n v="353917"/>
    <d v="2014-08-26T00:00:00"/>
    <d v="1899-12-30T16:39:00"/>
    <s v="Hired"/>
    <s v="Male"/>
    <s v="Sales Department"/>
    <s v="c9"/>
    <x v="3391"/>
    <x v="0"/>
  </r>
  <r>
    <n v="307390"/>
    <d v="2014-08-27T00:00:00"/>
    <d v="1899-12-30T09:23:19"/>
    <s v="Hired"/>
    <s v="Male"/>
    <s v="Sales Department"/>
    <s v="c9"/>
    <x v="3392"/>
    <x v="0"/>
  </r>
  <r>
    <n v="824047"/>
    <d v="2014-08-05T00:00:00"/>
    <d v="1899-12-30T08:33:25"/>
    <s v="Hired"/>
    <s v="Female"/>
    <s v="Service Department"/>
    <s v="c5"/>
    <x v="3393"/>
    <x v="0"/>
  </r>
  <r>
    <n v="99934"/>
    <d v="2014-05-26T00:00:00"/>
    <d v="1899-12-30T09:34:34"/>
    <s v="Hired"/>
    <s v="Female"/>
    <s v="Service Department"/>
    <s v="c9"/>
    <x v="3394"/>
    <x v="0"/>
  </r>
  <r>
    <n v="282040"/>
    <d v="2014-05-26T00:00:00"/>
    <d v="1899-12-30T09:35:03"/>
    <s v="Rejected"/>
    <s v="Male"/>
    <s v="Service Department"/>
    <s v="c9"/>
    <x v="3395"/>
    <x v="1"/>
  </r>
  <r>
    <n v="263166"/>
    <d v="2014-08-01T00:00:00"/>
    <d v="1899-12-30T08:10:46"/>
    <s v="Rejected"/>
    <s v="Male"/>
    <s v="Service Department"/>
    <s v="c9"/>
    <x v="3396"/>
    <x v="1"/>
  </r>
  <r>
    <n v="232657"/>
    <d v="2014-05-15T00:00:00"/>
    <d v="1899-12-30T13:31:10"/>
    <s v="Hired"/>
    <s v="Male"/>
    <s v="Operations Department"/>
    <s v="c5"/>
    <x v="3397"/>
    <x v="0"/>
  </r>
  <r>
    <n v="558724"/>
    <d v="2014-05-26T00:00:00"/>
    <d v="1899-12-30T17:38:01"/>
    <s v="Rejected"/>
    <s v="Male"/>
    <s v="Operations Department"/>
    <s v="c5"/>
    <x v="3398"/>
    <x v="1"/>
  </r>
  <r>
    <n v="640471"/>
    <d v="2014-08-19T00:00:00"/>
    <d v="1899-12-30T17:08:22"/>
    <s v="Hired"/>
    <s v="Don’t want to say"/>
    <s v="Service Department"/>
    <s v="c9"/>
    <x v="3399"/>
    <x v="0"/>
  </r>
  <r>
    <n v="260828"/>
    <d v="2014-08-19T00:00:00"/>
    <d v="1899-12-30T17:10:30"/>
    <s v="Rejected"/>
    <s v="Don’t want to say"/>
    <s v="Service Department"/>
    <s v="c9"/>
    <x v="3400"/>
    <x v="1"/>
  </r>
  <r>
    <n v="695891"/>
    <d v="2014-06-17T00:00:00"/>
    <d v="1899-12-30T16:29:17"/>
    <s v="Hired"/>
    <s v="Female"/>
    <s v="Operations Department"/>
    <s v="i1"/>
    <x v="3401"/>
    <x v="0"/>
  </r>
  <r>
    <n v="415382"/>
    <d v="2014-06-17T00:00:00"/>
    <d v="1899-12-30T16:31:09"/>
    <s v="Hired"/>
    <s v="Female"/>
    <s v="Operations Department"/>
    <s v="i1"/>
    <x v="3402"/>
    <x v="0"/>
  </r>
  <r>
    <n v="405152"/>
    <d v="2014-06-17T00:00:00"/>
    <d v="1899-12-30T16:30:55"/>
    <s v="Rejected"/>
    <s v="Female"/>
    <s v="Operations Department"/>
    <s v="i1"/>
    <x v="3403"/>
    <x v="1"/>
  </r>
  <r>
    <n v="922942"/>
    <d v="2014-08-18T00:00:00"/>
    <d v="1899-12-30T09:31:07"/>
    <s v="Hired"/>
    <s v="Male"/>
    <s v="Operations Department"/>
    <s v="i6"/>
    <x v="3404"/>
    <x v="0"/>
  </r>
  <r>
    <n v="746537"/>
    <d v="2014-08-05T00:00:00"/>
    <d v="1899-12-30T09:33:55"/>
    <s v="Hired"/>
    <s v="Male"/>
    <s v="Sales Department"/>
    <s v="i7"/>
    <x v="3405"/>
    <x v="0"/>
  </r>
  <r>
    <n v="895640"/>
    <d v="2014-07-09T00:00:00"/>
    <d v="1899-12-30T18:31:45"/>
    <s v="Hired"/>
    <s v="Female"/>
    <s v="Purchase Department"/>
    <s v="c9"/>
    <x v="3406"/>
    <x v="0"/>
  </r>
  <r>
    <n v="735642"/>
    <d v="2014-08-12T00:00:00"/>
    <d v="1899-12-30T16:06:00"/>
    <s v="Rejected"/>
    <s v="Female"/>
    <s v="Service Department"/>
    <s v="i7"/>
    <x v="3407"/>
    <x v="1"/>
  </r>
  <r>
    <n v="120355"/>
    <d v="2014-05-06T00:00:00"/>
    <d v="1899-12-30T09:31:46"/>
    <s v="Rejected"/>
    <s v="Male"/>
    <s v="Operations Department"/>
    <s v="i7"/>
    <x v="3408"/>
    <x v="1"/>
  </r>
  <r>
    <n v="915403"/>
    <d v="2014-05-06T00:00:00"/>
    <d v="1899-12-30T09:33:17"/>
    <s v="Rejected"/>
    <s v="Male"/>
    <s v="Operations Department"/>
    <s v="i7"/>
    <x v="3409"/>
    <x v="1"/>
  </r>
  <r>
    <n v="525791"/>
    <d v="2014-05-16T00:00:00"/>
    <d v="1899-12-30T07:34:36"/>
    <s v="Hired"/>
    <s v="Male"/>
    <s v="Operations Department"/>
    <s v="i7"/>
    <x v="3410"/>
    <x v="0"/>
  </r>
  <r>
    <n v="665191"/>
    <d v="2014-05-16T00:00:00"/>
    <d v="1899-12-30T07:35:20"/>
    <s v="Hired"/>
    <s v="Male"/>
    <s v="Operations Department"/>
    <s v="i7"/>
    <x v="3411"/>
    <x v="0"/>
  </r>
  <r>
    <n v="461695"/>
    <d v="2014-06-04T00:00:00"/>
    <d v="1899-12-30T15:50:59"/>
    <s v="Rejected"/>
    <s v="Male"/>
    <s v="Operations Department"/>
    <s v="i5"/>
    <x v="3412"/>
    <x v="1"/>
  </r>
  <r>
    <n v="25761"/>
    <d v="2014-06-04T00:00:00"/>
    <d v="1899-12-30T15:53:44"/>
    <s v="Hired"/>
    <s v="Male"/>
    <s v="Operations Department"/>
    <s v="i5"/>
    <x v="3413"/>
    <x v="0"/>
  </r>
  <r>
    <n v="511313"/>
    <d v="2014-06-25T00:00:00"/>
    <d v="1899-12-30T14:13:50"/>
    <s v="Rejected"/>
    <s v="Male"/>
    <s v="Operations Department"/>
    <s v="i7"/>
    <x v="3414"/>
    <x v="1"/>
  </r>
  <r>
    <n v="327673"/>
    <d v="2014-06-25T00:00:00"/>
    <d v="1899-12-30T14:14:18"/>
    <s v="Rejected"/>
    <s v="Male"/>
    <s v="Operations Department"/>
    <s v="i7"/>
    <x v="3415"/>
    <x v="1"/>
  </r>
  <r>
    <n v="130020"/>
    <d v="2014-06-25T00:00:00"/>
    <d v="1899-12-30T14:16:00"/>
    <s v="Hired"/>
    <s v="Male"/>
    <s v="Operations Department"/>
    <s v="i7"/>
    <x v="3416"/>
    <x v="0"/>
  </r>
  <r>
    <n v="916438"/>
    <d v="2014-06-25T00:00:00"/>
    <d v="1899-12-30T14:34:27"/>
    <s v="Rejected"/>
    <s v="Female"/>
    <s v="Operations Department"/>
    <s v="i7"/>
    <x v="3417"/>
    <x v="1"/>
  </r>
  <r>
    <n v="402937"/>
    <d v="2014-06-25T00:00:00"/>
    <d v="1899-12-30T14:35:12"/>
    <s v="Hired"/>
    <s v="Male"/>
    <s v="Operations Department"/>
    <s v="i7"/>
    <x v="3418"/>
    <x v="0"/>
  </r>
  <r>
    <n v="911871"/>
    <d v="2014-07-08T00:00:00"/>
    <d v="1899-12-30T09:34:17"/>
    <s v="Hired"/>
    <s v="Male"/>
    <s v="Operations Department"/>
    <s v="i7"/>
    <x v="3419"/>
    <x v="0"/>
  </r>
  <r>
    <n v="102217"/>
    <d v="2014-06-17T00:00:00"/>
    <d v="1899-12-30T09:32:00"/>
    <s v="Hired"/>
    <s v="Don’t want to say"/>
    <s v="Operations Department"/>
    <s v="c5"/>
    <x v="3420"/>
    <x v="0"/>
  </r>
  <r>
    <n v="151795"/>
    <d v="2014-07-08T00:00:00"/>
    <d v="1899-12-30T16:16:11"/>
    <s v="Hired"/>
    <s v="Female"/>
    <s v="Operations Department"/>
    <s v="c5"/>
    <x v="3421"/>
    <x v="0"/>
  </r>
  <r>
    <n v="832700"/>
    <d v="2014-07-08T00:00:00"/>
    <d v="1899-12-30T16:12:47"/>
    <s v="Rejected"/>
    <s v="Female"/>
    <s v="Operations Department"/>
    <s v="c5"/>
    <x v="3422"/>
    <x v="1"/>
  </r>
  <r>
    <n v="960256"/>
    <d v="2014-08-11T00:00:00"/>
    <d v="1899-12-30T12:56:31"/>
    <s v="Hired"/>
    <s v="Male"/>
    <s v="Operations Department"/>
    <s v="c5"/>
    <x v="3423"/>
    <x v="0"/>
  </r>
  <r>
    <n v="250940"/>
    <d v="2014-08-19T00:00:00"/>
    <d v="1899-12-30T10:08:17"/>
    <s v="Rejected"/>
    <s v="Female"/>
    <s v="Operations Department"/>
    <s v="c5"/>
    <x v="3424"/>
    <x v="1"/>
  </r>
  <r>
    <n v="323612"/>
    <d v="2014-08-19T00:00:00"/>
    <d v="1899-12-30T10:08:06"/>
    <s v="Hired"/>
    <s v="Don’t want to say"/>
    <s v="Operations Department"/>
    <s v="c5"/>
    <x v="3425"/>
    <x v="0"/>
  </r>
  <r>
    <n v="345891"/>
    <d v="2014-07-11T00:00:00"/>
    <d v="1899-12-30T19:48:13"/>
    <s v="Hired"/>
    <s v="Female"/>
    <s v="Operations Department"/>
    <s v="c5"/>
    <x v="3426"/>
    <x v="0"/>
  </r>
  <r>
    <n v="987463"/>
    <d v="2014-07-11T00:00:00"/>
    <d v="1899-12-30T19:49:48"/>
    <s v="Hired"/>
    <s v="Male"/>
    <s v="Operations Department"/>
    <s v="c5"/>
    <x v="3427"/>
    <x v="0"/>
  </r>
  <r>
    <n v="27372"/>
    <d v="2014-07-18T00:00:00"/>
    <d v="1899-12-30T13:13:50"/>
    <s v="Rejected"/>
    <s v="Female"/>
    <s v="Operations Department"/>
    <s v="c5"/>
    <x v="3428"/>
    <x v="1"/>
  </r>
  <r>
    <n v="695272"/>
    <d v="2014-07-22T00:00:00"/>
    <d v="1899-12-30T09:33:06"/>
    <s v="Hired"/>
    <s v="Male"/>
    <s v="Operations Department"/>
    <s v="c5"/>
    <x v="3429"/>
    <x v="0"/>
  </r>
  <r>
    <n v="989119"/>
    <d v="2014-05-06T00:00:00"/>
    <d v="1899-12-30T17:05:01"/>
    <s v="Rejected"/>
    <s v="Male"/>
    <s v="Sales Department"/>
    <s v="c5"/>
    <x v="3430"/>
    <x v="1"/>
  </r>
  <r>
    <n v="880865"/>
    <d v="2014-06-12T00:00:00"/>
    <d v="1899-12-30T09:32:14"/>
    <s v="Hired"/>
    <s v="Male"/>
    <s v="Service Department"/>
    <s v="c9"/>
    <x v="3431"/>
    <x v="0"/>
  </r>
  <r>
    <n v="414924"/>
    <d v="2014-07-05T00:00:00"/>
    <d v="1899-12-30T11:11:03"/>
    <s v="Rejected"/>
    <s v="Male"/>
    <s v="Production Department"/>
    <s v="c9"/>
    <x v="3432"/>
    <x v="1"/>
  </r>
  <r>
    <n v="516982"/>
    <d v="2014-05-01T00:00:00"/>
    <d v="1899-12-30T09:35:25"/>
    <s v="Hired"/>
    <s v="Male"/>
    <s v="Operations Department"/>
    <s v="i6"/>
    <x v="3433"/>
    <x v="0"/>
  </r>
  <r>
    <n v="91804"/>
    <d v="2014-08-23T00:00:00"/>
    <d v="1899-12-30T08:57:46"/>
    <s v="Hired"/>
    <s v="Female"/>
    <s v="Operations Department"/>
    <s v="i6"/>
    <x v="3434"/>
    <x v="0"/>
  </r>
  <r>
    <n v="728062"/>
    <d v="2014-08-23T00:00:00"/>
    <d v="1899-12-30T08:58:19"/>
    <s v="Rejected"/>
    <s v="Female"/>
    <s v="Operations Department"/>
    <s v="i6"/>
    <x v="3435"/>
    <x v="1"/>
  </r>
  <r>
    <n v="697180"/>
    <d v="2014-07-10T00:00:00"/>
    <d v="1899-12-30T09:31:41"/>
    <s v="Rejected"/>
    <s v="Female"/>
    <s v="Service Department"/>
    <s v="i7"/>
    <x v="3436"/>
    <x v="1"/>
  </r>
  <r>
    <n v="245050"/>
    <d v="2014-05-01T00:00:00"/>
    <d v="1899-12-30T10:44:07"/>
    <s v="Hired"/>
    <s v="Male"/>
    <s v="Operations Department"/>
    <s v="c5"/>
    <x v="3437"/>
    <x v="0"/>
  </r>
  <r>
    <n v="892747"/>
    <d v="2014-05-01T00:00:00"/>
    <d v="1899-12-30T10:46:48"/>
    <s v="Hired"/>
    <s v="Female"/>
    <s v="Operations Department"/>
    <s v="c5"/>
    <x v="3438"/>
    <x v="0"/>
  </r>
  <r>
    <n v="910415"/>
    <d v="2014-05-01T00:00:00"/>
    <d v="1899-12-30T10:44:12"/>
    <s v="Rejected"/>
    <s v="Don’t want to say"/>
    <s v="Operations Department"/>
    <s v="c5"/>
    <x v="3439"/>
    <x v="1"/>
  </r>
  <r>
    <n v="410772"/>
    <d v="2014-05-09T00:00:00"/>
    <d v="1899-12-30T17:55:59"/>
    <s v="Hired"/>
    <s v="Male"/>
    <s v="Operations Department"/>
    <s v="c5"/>
    <x v="3440"/>
    <x v="0"/>
  </r>
  <r>
    <n v="908363"/>
    <d v="2014-05-09T00:00:00"/>
    <d v="1899-12-30T17:57:37"/>
    <s v="Hired"/>
    <s v="Male"/>
    <s v="Operations Department"/>
    <s v="c5"/>
    <x v="3441"/>
    <x v="0"/>
  </r>
  <r>
    <n v="376260"/>
    <d v="2014-05-09T00:00:00"/>
    <d v="1899-12-30T17:58:11"/>
    <s v="Rejected"/>
    <s v="Female"/>
    <s v="Operations Department"/>
    <s v="c5"/>
    <x v="3442"/>
    <x v="1"/>
  </r>
  <r>
    <n v="651481"/>
    <d v="2014-05-23T00:00:00"/>
    <d v="1899-12-30T11:34:21"/>
    <s v="Hired"/>
    <s v="Male"/>
    <s v="Operations Department"/>
    <s v="c5"/>
    <x v="3443"/>
    <x v="0"/>
  </r>
  <r>
    <n v="585158"/>
    <d v="2014-05-23T00:00:00"/>
    <d v="1899-12-30T11:31:06"/>
    <s v="Rejected"/>
    <s v="Don’t want to say"/>
    <s v="Operations Department"/>
    <s v="c5"/>
    <x v="3444"/>
    <x v="1"/>
  </r>
  <r>
    <n v="149668"/>
    <d v="2014-05-30T00:00:00"/>
    <d v="1899-12-30T09:31:55"/>
    <s v="Rejected"/>
    <s v="Male"/>
    <s v="Purchase Department"/>
    <s v="i5"/>
    <x v="3445"/>
    <x v="1"/>
  </r>
  <r>
    <n v="708626"/>
    <d v="2014-07-01T00:00:00"/>
    <d v="1899-12-30T12:01:59"/>
    <s v="Hired"/>
    <s v="Male"/>
    <s v="Purchase Department"/>
    <s v="i5"/>
    <x v="3446"/>
    <x v="0"/>
  </r>
  <r>
    <n v="121218"/>
    <d v="2014-06-27T00:00:00"/>
    <d v="1899-12-30T09:31:28"/>
    <s v="Rejected"/>
    <s v="Male"/>
    <s v="Sales Department"/>
    <s v="c9"/>
    <x v="3447"/>
    <x v="1"/>
  </r>
  <r>
    <n v="687891"/>
    <d v="2014-07-04T00:00:00"/>
    <d v="1899-12-30T09:29:40"/>
    <s v="Hired"/>
    <s v="Female"/>
    <s v="Sales Department"/>
    <s v="c9"/>
    <x v="3448"/>
    <x v="0"/>
  </r>
  <r>
    <n v="100256"/>
    <d v="2014-07-14T00:00:00"/>
    <d v="1899-12-30T16:10:44"/>
    <s v="Hired"/>
    <s v="Female"/>
    <s v="Sales Department"/>
    <s v="c9"/>
    <x v="3449"/>
    <x v="0"/>
  </r>
  <r>
    <n v="67200"/>
    <d v="2014-07-23T00:00:00"/>
    <d v="1899-12-30T12:11:10"/>
    <s v="Hired"/>
    <s v="Male"/>
    <s v="Sales Department"/>
    <s v="c9"/>
    <x v="3450"/>
    <x v="0"/>
  </r>
  <r>
    <n v="65620"/>
    <d v="2014-05-16T00:00:00"/>
    <d v="1899-12-30T09:37:10"/>
    <s v="Rejected"/>
    <s v="Male"/>
    <s v="Operations Department"/>
    <s v="b9"/>
    <x v="3451"/>
    <x v="1"/>
  </r>
  <r>
    <n v="820771"/>
    <d v="2014-08-15T00:00:00"/>
    <d v="1899-12-30T09:32:35"/>
    <s v="Hired"/>
    <s v="Male"/>
    <s v="Operations Department"/>
    <s v="c9"/>
    <x v="3452"/>
    <x v="0"/>
  </r>
  <r>
    <n v="482167"/>
    <d v="2014-05-30T00:00:00"/>
    <d v="1899-12-30T09:31:31"/>
    <s v="Rejected"/>
    <s v="Male"/>
    <s v="Purchase Department"/>
    <s v="c9"/>
    <x v="3453"/>
    <x v="1"/>
  </r>
  <r>
    <n v="16292"/>
    <d v="2014-06-06T00:00:00"/>
    <d v="1899-12-30T09:32:39"/>
    <s v="Hired"/>
    <s v="Don’t want to say"/>
    <s v="Purchase Department"/>
    <s v="c9"/>
    <x v="3454"/>
    <x v="0"/>
  </r>
  <r>
    <n v="62419"/>
    <d v="2014-06-13T00:00:00"/>
    <d v="1899-12-30T09:35:01"/>
    <s v="Hired"/>
    <s v="Male"/>
    <s v="Operations Department"/>
    <s v="i7"/>
    <x v="3455"/>
    <x v="0"/>
  </r>
  <r>
    <n v="65483"/>
    <d v="2014-05-02T00:00:00"/>
    <d v="1899-12-30T09:32:49"/>
    <s v="Hired"/>
    <s v="Male"/>
    <s v="Marketing Department"/>
    <s v="c5"/>
    <x v="3456"/>
    <x v="0"/>
  </r>
  <r>
    <n v="292732"/>
    <d v="2014-05-29T00:00:00"/>
    <d v="1899-12-30T19:57:03"/>
    <s v="Rejected"/>
    <s v="Male"/>
    <s v="Service Department"/>
    <s v="c5"/>
    <x v="3457"/>
    <x v="1"/>
  </r>
  <r>
    <n v="461785"/>
    <d v="2014-05-14T00:00:00"/>
    <d v="1899-12-30T08:53:34"/>
    <s v="Rejected"/>
    <s v="Female"/>
    <s v="Service Department"/>
    <s v="c5"/>
    <x v="3458"/>
    <x v="1"/>
  </r>
  <r>
    <n v="465549"/>
    <d v="2014-05-15T00:00:00"/>
    <d v="1899-12-30T08:41:13"/>
    <s v="Rejected"/>
    <s v="Male"/>
    <s v="Service Department"/>
    <s v="c5"/>
    <x v="3459"/>
    <x v="1"/>
  </r>
  <r>
    <n v="69388"/>
    <d v="2014-05-19T00:00:00"/>
    <d v="1899-12-30T15:26:22"/>
    <s v="Hired"/>
    <s v="Male"/>
    <s v="Service Department"/>
    <s v="c5"/>
    <x v="3460"/>
    <x v="0"/>
  </r>
  <r>
    <n v="817053"/>
    <d v="2014-05-05T00:00:00"/>
    <d v="1899-12-30T09:32:20"/>
    <s v="Hired"/>
    <s v="Female"/>
    <s v="Production Department"/>
    <s v="i5"/>
    <x v="3461"/>
    <x v="0"/>
  </r>
  <r>
    <n v="430921"/>
    <d v="2014-05-12T00:00:00"/>
    <d v="1899-12-30T14:06:11"/>
    <s v="Hired"/>
    <s v="Female"/>
    <s v="Production Department"/>
    <s v="i5"/>
    <x v="3462"/>
    <x v="0"/>
  </r>
  <r>
    <n v="581633"/>
    <d v="2014-06-30T00:00:00"/>
    <d v="1899-12-30T19:31:17"/>
    <s v="Rejected"/>
    <s v="Female"/>
    <s v="Production Department"/>
    <s v="i7"/>
    <x v="3463"/>
    <x v="1"/>
  </r>
  <r>
    <n v="366136"/>
    <d v="2014-07-14T00:00:00"/>
    <d v="1899-12-30T09:31:34"/>
    <s v="Rejected"/>
    <s v="Male"/>
    <s v="Service Department"/>
    <s v="b9"/>
    <x v="3464"/>
    <x v="1"/>
  </r>
  <r>
    <n v="925800"/>
    <d v="2014-06-27T00:00:00"/>
    <d v="1899-12-30T10:07:14"/>
    <s v="Rejected"/>
    <s v="Female"/>
    <s v="Service Department"/>
    <s v="c9"/>
    <x v="3465"/>
    <x v="1"/>
  </r>
  <r>
    <n v="26542"/>
    <d v="2014-05-12T00:00:00"/>
    <d v="1899-12-30T15:55:23"/>
    <s v="Hired"/>
    <s v="Male"/>
    <s v="Service Department"/>
    <s v="c9"/>
    <x v="3466"/>
    <x v="0"/>
  </r>
  <r>
    <n v="143411"/>
    <d v="2014-05-12T00:00:00"/>
    <d v="1899-12-30T15:55:54"/>
    <s v="Hired"/>
    <s v="Female"/>
    <s v="Service Department"/>
    <s v="c9"/>
    <x v="3467"/>
    <x v="0"/>
  </r>
  <r>
    <n v="173602"/>
    <d v="2014-05-27T00:00:00"/>
    <d v="1899-12-30T09:32:07"/>
    <s v="Rejected"/>
    <s v="Male"/>
    <s v="Service Department"/>
    <s v="i7"/>
    <x v="749"/>
    <x v="1"/>
  </r>
  <r>
    <n v="337886"/>
    <d v="2014-06-03T00:00:00"/>
    <d v="1899-12-30T09:31:37"/>
    <s v="Rejected"/>
    <s v="Male"/>
    <s v="Service Department"/>
    <s v="i7"/>
    <x v="3468"/>
    <x v="1"/>
  </r>
  <r>
    <n v="250547"/>
    <d v="2014-06-03T00:00:00"/>
    <d v="1899-12-30T09:32:48"/>
    <s v="Hired"/>
    <s v="Male"/>
    <s v="Service Department"/>
    <s v="i7"/>
    <x v="3469"/>
    <x v="0"/>
  </r>
  <r>
    <n v="295117"/>
    <d v="2014-05-07T00:00:00"/>
    <d v="1899-12-30T15:37:18"/>
    <s v="Rejected"/>
    <s v="Female"/>
    <s v="Sales Department"/>
    <s v="i6"/>
    <x v="3470"/>
    <x v="1"/>
  </r>
  <r>
    <n v="218496"/>
    <d v="2014-05-07T00:00:00"/>
    <d v="1899-12-30T15:40:04"/>
    <s v="Rejected"/>
    <s v="Female"/>
    <s v="Sales Department"/>
    <s v="i6"/>
    <x v="3471"/>
    <x v="1"/>
  </r>
  <r>
    <n v="446419"/>
    <d v="2014-07-17T00:00:00"/>
    <d v="1899-12-30T16:10:19"/>
    <s v="Hired"/>
    <s v="Female"/>
    <s v="Sales Department"/>
    <s v="c5"/>
    <x v="3310"/>
    <x v="0"/>
  </r>
  <r>
    <n v="378793"/>
    <d v="2014-06-25T00:00:00"/>
    <d v="1899-12-30T09:31:31"/>
    <s v="Hired"/>
    <s v="Male"/>
    <s v="Purchase Department"/>
    <s v="b9"/>
    <x v="3472"/>
    <x v="0"/>
  </r>
  <r>
    <n v="591512"/>
    <d v="2014-06-25T00:00:00"/>
    <d v="1899-12-30T21:52:18"/>
    <s v="Rejected"/>
    <s v="Male"/>
    <s v="Purchase Department"/>
    <s v="i6"/>
    <x v="3473"/>
    <x v="1"/>
  </r>
  <r>
    <n v="735227"/>
    <d v="2014-08-20T00:00:00"/>
    <d v="1899-12-30T10:34:25"/>
    <s v="Rejected"/>
    <s v="Female"/>
    <s v="Service Department"/>
    <s v="i5"/>
    <x v="3474"/>
    <x v="1"/>
  </r>
  <r>
    <n v="664799"/>
    <d v="2014-08-20T00:00:00"/>
    <d v="1899-12-30T10:35:07"/>
    <s v="Hired"/>
    <s v="Female"/>
    <s v="Service Department"/>
    <s v="i5"/>
    <x v="3475"/>
    <x v="0"/>
  </r>
  <r>
    <n v="809649"/>
    <d v="2014-08-20T00:00:00"/>
    <d v="1899-12-30T10:42:21"/>
    <s v="Hired"/>
    <s v="Female"/>
    <s v="Service Department"/>
    <s v="i5"/>
    <x v="3476"/>
    <x v="0"/>
  </r>
  <r>
    <n v="174664"/>
    <d v="2014-08-20T00:00:00"/>
    <d v="1899-12-30T10:39:19"/>
    <s v="Rejected"/>
    <s v="Female"/>
    <s v="Service Department"/>
    <s v="i5"/>
    <x v="3477"/>
    <x v="1"/>
  </r>
  <r>
    <n v="356528"/>
    <d v="2014-08-13T00:00:00"/>
    <d v="1899-12-30T15:49:19"/>
    <s v="Rejected"/>
    <s v="Male"/>
    <s v="Sales Department"/>
    <s v="i7"/>
    <x v="3478"/>
    <x v="1"/>
  </r>
  <r>
    <n v="834222"/>
    <d v="2014-08-14T00:00:00"/>
    <d v="1899-12-30T18:37:55"/>
    <s v="Hired"/>
    <s v="Female"/>
    <s v="Sales Department"/>
    <s v="i7"/>
    <x v="3479"/>
    <x v="0"/>
  </r>
  <r>
    <n v="137521"/>
    <d v="2014-08-14T00:00:00"/>
    <d v="1899-12-30T18:36:35"/>
    <s v="Hired"/>
    <s v="Female"/>
    <s v="Sales Department"/>
    <s v="i7"/>
    <x v="3480"/>
    <x v="0"/>
  </r>
  <r>
    <n v="114395"/>
    <d v="2014-05-29T00:00:00"/>
    <d v="1899-12-30T09:34:34"/>
    <s v="Rejected"/>
    <s v="Male"/>
    <s v="Operations Department"/>
    <s v="i7"/>
    <x v="3481"/>
    <x v="1"/>
  </r>
  <r>
    <n v="210709"/>
    <d v="2014-05-09T00:00:00"/>
    <d v="1899-12-30T12:53:50"/>
    <s v="Rejected"/>
    <s v="Male"/>
    <s v="Operations Department"/>
    <s v="b9"/>
    <x v="3482"/>
    <x v="1"/>
  </r>
  <r>
    <n v="411665"/>
    <d v="2014-05-09T00:00:00"/>
    <d v="1899-12-30T12:55:15"/>
    <s v="Hired"/>
    <s v="Female"/>
    <s v="Operations Department"/>
    <s v="b9"/>
    <x v="3483"/>
    <x v="0"/>
  </r>
  <r>
    <n v="347912"/>
    <d v="2014-06-03T00:00:00"/>
    <d v="1899-12-30T16:34:54"/>
    <s v="Hired"/>
    <s v="Male"/>
    <s v="Operations Department"/>
    <s v="b9"/>
    <x v="3484"/>
    <x v="0"/>
  </r>
  <r>
    <n v="214457"/>
    <d v="2014-06-09T00:00:00"/>
    <d v="1899-12-30T09:47:23"/>
    <s v="Hired"/>
    <s v="Female"/>
    <s v="Operations Department"/>
    <s v="b9"/>
    <x v="3485"/>
    <x v="0"/>
  </r>
  <r>
    <n v="47821"/>
    <d v="2014-06-09T00:00:00"/>
    <d v="1899-12-30T09:52:46"/>
    <s v="Rejected"/>
    <s v="Female"/>
    <s v="Operations Department"/>
    <s v="b9"/>
    <x v="3486"/>
    <x v="1"/>
  </r>
  <r>
    <n v="918944"/>
    <d v="2014-06-17T00:00:00"/>
    <d v="1899-12-30T19:46:33"/>
    <s v="Hired"/>
    <s v="Male"/>
    <s v="Operations Department"/>
    <s v="b9"/>
    <x v="3487"/>
    <x v="0"/>
  </r>
  <r>
    <n v="640586"/>
    <d v="2014-06-26T00:00:00"/>
    <d v="1899-12-30T10:09:59"/>
    <s v="Hired"/>
    <s v="Female"/>
    <s v="Operations Department"/>
    <s v="b9"/>
    <x v="3488"/>
    <x v="0"/>
  </r>
  <r>
    <n v="518428"/>
    <d v="2014-06-26T00:00:00"/>
    <d v="1899-12-30T10:12:10"/>
    <s v="Rejected"/>
    <s v="Female"/>
    <s v="Operations Department"/>
    <s v="b9"/>
    <x v="3489"/>
    <x v="1"/>
  </r>
  <r>
    <n v="432788"/>
    <d v="2014-08-28T00:00:00"/>
    <d v="1899-12-30T09:32:42"/>
    <s v="Rejected"/>
    <s v="Male"/>
    <s v="Operations Department"/>
    <s v="c5"/>
    <x v="3490"/>
    <x v="1"/>
  </r>
  <r>
    <n v="878164"/>
    <d v="2014-08-27T00:00:00"/>
    <d v="1899-12-30T07:59:04"/>
    <s v="Hired"/>
    <s v="Male"/>
    <s v="Service Department"/>
    <s v="c9"/>
    <x v="3491"/>
    <x v="0"/>
  </r>
  <r>
    <n v="426146"/>
    <d v="2014-05-22T00:00:00"/>
    <d v="1899-12-30T09:37:44"/>
    <s v="Rejected"/>
    <s v="Male"/>
    <s v="Operations Department"/>
    <s v="c9"/>
    <x v="3492"/>
    <x v="1"/>
  </r>
  <r>
    <n v="191579"/>
    <d v="2014-05-02T00:00:00"/>
    <d v="1899-12-30T09:29:13"/>
    <s v="Rejected"/>
    <s v="Male"/>
    <s v="Purchase Department"/>
    <s v="i6"/>
    <x v="3493"/>
    <x v="1"/>
  </r>
  <r>
    <n v="780358"/>
    <d v="2014-05-07T00:00:00"/>
    <d v="1899-12-30T15:49:55"/>
    <s v="Hired"/>
    <s v="Male"/>
    <s v="Purchase Department"/>
    <s v="i6"/>
    <x v="3494"/>
    <x v="0"/>
  </r>
  <r>
    <n v="630226"/>
    <d v="2014-05-13T00:00:00"/>
    <d v="1899-12-30T16:54:25"/>
    <s v="Hired"/>
    <s v="Male"/>
    <s v="Purchase Department"/>
    <s v="i6"/>
    <x v="3495"/>
    <x v="0"/>
  </r>
  <r>
    <n v="166022"/>
    <d v="2014-06-06T00:00:00"/>
    <d v="1899-12-30T09:31:50"/>
    <s v="Hired"/>
    <s v="Male"/>
    <s v="Service Department"/>
    <s v="i7"/>
    <x v="3496"/>
    <x v="0"/>
  </r>
  <r>
    <n v="258244"/>
    <d v="2014-06-13T00:00:00"/>
    <d v="1899-12-30T09:31:16"/>
    <s v="Hired"/>
    <s v="Male"/>
    <s v="Service Department"/>
    <s v="i7"/>
    <x v="3497"/>
    <x v="0"/>
  </r>
  <r>
    <n v="168663"/>
    <d v="2014-05-23T00:00:00"/>
    <d v="1899-12-30T09:32:20"/>
    <s v="Rejected"/>
    <s v="Male"/>
    <s v="Operations Department"/>
    <s v="i5"/>
    <x v="3498"/>
    <x v="1"/>
  </r>
  <r>
    <n v="258521"/>
    <d v="2014-05-23T00:00:00"/>
    <d v="1899-12-30T09:32:52"/>
    <s v="Hired"/>
    <s v="Male"/>
    <s v="Operations Department"/>
    <s v="i5"/>
    <x v="3499"/>
    <x v="0"/>
  </r>
  <r>
    <n v="368800"/>
    <d v="2014-05-23T00:00:00"/>
    <d v="1899-12-30T09:35:55"/>
    <s v="Hired"/>
    <s v="Female"/>
    <s v="Operations Department"/>
    <s v="i5"/>
    <x v="3500"/>
    <x v="0"/>
  </r>
  <r>
    <n v="456819"/>
    <d v="2014-05-23T00:00:00"/>
    <d v="1899-12-30T09:37:28"/>
    <s v="Hired"/>
    <s v="Male"/>
    <s v="Operations Department"/>
    <s v="i5"/>
    <x v="3501"/>
    <x v="0"/>
  </r>
  <r>
    <n v="859916"/>
    <d v="2014-05-23T00:00:00"/>
    <d v="1899-12-30T09:37:54"/>
    <s v="Rejected"/>
    <s v="Male"/>
    <s v="Operations Department"/>
    <s v="i5"/>
    <x v="2786"/>
    <x v="1"/>
  </r>
  <r>
    <n v="816748"/>
    <d v="2014-05-30T00:00:00"/>
    <d v="1899-12-30T09:32:56"/>
    <s v="Hired"/>
    <s v="Male"/>
    <s v="Marketing Department"/>
    <s v="i6"/>
    <x v="3502"/>
    <x v="0"/>
  </r>
  <r>
    <n v="661425"/>
    <d v="2014-05-08T00:00:00"/>
    <d v="1899-12-30T12:25:52"/>
    <s v="Rejected"/>
    <s v="Male"/>
    <s v="Service Department"/>
    <s v="i6"/>
    <x v="3503"/>
    <x v="1"/>
  </r>
  <r>
    <n v="664247"/>
    <d v="2014-06-13T00:00:00"/>
    <d v="1899-12-30T14:32:06"/>
    <s v="Rejected"/>
    <s v="Female"/>
    <s v="Sales Department"/>
    <s v="c5"/>
    <x v="3504"/>
    <x v="1"/>
  </r>
  <r>
    <n v="12307"/>
    <d v="2014-06-13T00:00:00"/>
    <d v="1899-12-30T14:36:14"/>
    <s v="Rejected"/>
    <s v="Female"/>
    <s v="Sales Department"/>
    <s v="c5"/>
    <x v="3505"/>
    <x v="1"/>
  </r>
  <r>
    <n v="35352"/>
    <d v="2014-08-21T00:00:00"/>
    <d v="1899-12-30T18:11:36"/>
    <s v="Rejected"/>
    <s v="Male"/>
    <s v="Sales Department"/>
    <s v="c5"/>
    <x v="3506"/>
    <x v="1"/>
  </r>
  <r>
    <n v="163894"/>
    <d v="2014-07-04T00:00:00"/>
    <d v="1899-12-30T14:58:25"/>
    <s v="Rejected"/>
    <s v="Male"/>
    <s v="Sales Department"/>
    <s v="c9"/>
    <x v="3507"/>
    <x v="1"/>
  </r>
  <r>
    <n v="175180"/>
    <d v="2014-07-10T00:00:00"/>
    <d v="1899-12-30T15:28:29"/>
    <s v="Hired"/>
    <s v="Female"/>
    <s v="Sales Department"/>
    <s v="c9"/>
    <x v="3508"/>
    <x v="0"/>
  </r>
  <r>
    <n v="456871"/>
    <d v="2014-07-10T00:00:00"/>
    <d v="1899-12-30T15:29:09"/>
    <s v="Hired"/>
    <s v="Male"/>
    <s v="Sales Department"/>
    <s v="c9"/>
    <x v="3509"/>
    <x v="0"/>
  </r>
  <r>
    <n v="677157"/>
    <d v="2014-07-10T00:00:00"/>
    <d v="1899-12-30T15:30:33"/>
    <s v="Rejected"/>
    <s v="Female"/>
    <s v="Sales Department"/>
    <s v="c9"/>
    <x v="3510"/>
    <x v="1"/>
  </r>
  <r>
    <n v="300699"/>
    <d v="2014-07-10T00:00:00"/>
    <d v="1899-12-30T15:26:57"/>
    <s v="Rejected"/>
    <s v="Don’t want to say"/>
    <s v="Sales Department"/>
    <s v="c9"/>
    <x v="3511"/>
    <x v="1"/>
  </r>
  <r>
    <n v="909743"/>
    <d v="2014-08-13T00:00:00"/>
    <d v="1899-12-30T12:12:25"/>
    <s v="Hired"/>
    <s v="Male"/>
    <s v="Sales Department"/>
    <s v="c9"/>
    <x v="3512"/>
    <x v="0"/>
  </r>
  <r>
    <n v="193614"/>
    <d v="2014-08-13T00:00:00"/>
    <d v="1899-12-30T12:13:26"/>
    <s v="Hired"/>
    <s v="Male"/>
    <s v="Sales Department"/>
    <s v="c9"/>
    <x v="3513"/>
    <x v="0"/>
  </r>
  <r>
    <n v="926034"/>
    <d v="2014-05-26T00:00:00"/>
    <d v="1899-12-30T09:33:37"/>
    <s v="Hired"/>
    <s v="Female"/>
    <s v="Service Department"/>
    <s v="i1"/>
    <x v="3514"/>
    <x v="0"/>
  </r>
  <r>
    <n v="741464"/>
    <d v="2014-06-05T00:00:00"/>
    <d v="1899-12-30T08:35:42"/>
    <s v="Hired"/>
    <s v="Male"/>
    <s v="Service Department"/>
    <s v="c9"/>
    <x v="3515"/>
    <x v="0"/>
  </r>
  <r>
    <n v="218712"/>
    <d v="2014-06-05T00:00:00"/>
    <d v="1899-12-30T08:38:41"/>
    <s v="Hired"/>
    <s v="Female"/>
    <s v="Service Department"/>
    <s v="c9"/>
    <x v="3516"/>
    <x v="0"/>
  </r>
  <r>
    <n v="141105"/>
    <d v="2014-06-11T00:00:00"/>
    <d v="1899-12-30T06:19:39"/>
    <s v="Hired"/>
    <s v="Male"/>
    <s v="Service Department"/>
    <s v="i1"/>
    <x v="3517"/>
    <x v="0"/>
  </r>
  <r>
    <n v="602859"/>
    <d v="2014-06-19T00:00:00"/>
    <d v="1899-12-30T16:26:45"/>
    <s v="Hired"/>
    <s v="Male"/>
    <s v="Service Department"/>
    <s v="c9"/>
    <x v="3518"/>
    <x v="0"/>
  </r>
  <r>
    <n v="888578"/>
    <d v="2014-06-19T00:00:00"/>
    <d v="1899-12-30T16:28:49"/>
    <s v="Hired"/>
    <s v="Female"/>
    <s v="Service Department"/>
    <s v="c9"/>
    <x v="3519"/>
    <x v="0"/>
  </r>
  <r>
    <n v="310945"/>
    <d v="2014-06-22T00:00:00"/>
    <d v="1899-12-30T10:14:25"/>
    <s v="Hired"/>
    <s v="Female"/>
    <s v="Service Department"/>
    <s v="i1"/>
    <x v="3520"/>
    <x v="0"/>
  </r>
  <r>
    <n v="285962"/>
    <d v="2014-06-22T00:00:00"/>
    <d v="1899-12-30T10:13:04"/>
    <s v="Rejected"/>
    <s v="Don’t want to say"/>
    <s v="Service Department"/>
    <s v="i1"/>
    <x v="3521"/>
    <x v="1"/>
  </r>
  <r>
    <n v="336659"/>
    <d v="2014-07-28T00:00:00"/>
    <d v="1899-12-30T09:32:55"/>
    <s v="Hired"/>
    <s v="Male"/>
    <s v="Service Department"/>
    <s v="c9"/>
    <x v="3522"/>
    <x v="0"/>
  </r>
  <r>
    <n v="558779"/>
    <d v="2014-07-31T00:00:00"/>
    <d v="1899-12-30T18:24:57"/>
    <s v="Hired"/>
    <s v="Male"/>
    <s v="Service Department"/>
    <s v="c9"/>
    <x v="3523"/>
    <x v="0"/>
  </r>
  <r>
    <n v="887671"/>
    <d v="2014-08-01T00:00:00"/>
    <d v="1899-12-30T08:10:37"/>
    <s v="Hired"/>
    <s v="Male"/>
    <s v="Service Department"/>
    <s v="i1"/>
    <x v="3524"/>
    <x v="0"/>
  </r>
  <r>
    <n v="479749"/>
    <d v="2014-08-07T00:00:00"/>
    <d v="1899-12-30T13:42:41"/>
    <s v="Hired"/>
    <s v="Male"/>
    <s v="Service Department"/>
    <s v="i1"/>
    <x v="3525"/>
    <x v="0"/>
  </r>
  <r>
    <n v="347974"/>
    <d v="2014-08-07T00:00:00"/>
    <d v="1899-12-30T13:43:22"/>
    <s v="Hired"/>
    <s v="Male"/>
    <s v="Service Department"/>
    <s v="i1"/>
    <x v="3526"/>
    <x v="0"/>
  </r>
  <r>
    <n v="946814"/>
    <d v="2014-08-07T00:00:00"/>
    <d v="1899-12-30T13:39:10"/>
    <s v="Rejected"/>
    <s v="Female"/>
    <s v="Service Department"/>
    <s v="i1"/>
    <x v="3527"/>
    <x v="1"/>
  </r>
  <r>
    <n v="318156"/>
    <d v="2014-08-07T00:00:00"/>
    <d v="1899-12-30T13:39:42"/>
    <s v="Hired"/>
    <s v="Female"/>
    <s v="Service Department"/>
    <s v="i1"/>
    <x v="3528"/>
    <x v="0"/>
  </r>
  <r>
    <n v="554122"/>
    <d v="2014-08-18T00:00:00"/>
    <d v="1899-12-30T09:33:42"/>
    <s v="Hired"/>
    <s v="Female"/>
    <s v="Sales Department"/>
    <s v="c9"/>
    <x v="3529"/>
    <x v="0"/>
  </r>
  <r>
    <n v="965739"/>
    <d v="2014-08-18T00:00:00"/>
    <d v="1899-12-30T09:34:55"/>
    <s v="Hired"/>
    <s v="Female"/>
    <s v="Sales Department"/>
    <s v="c9"/>
    <x v="3530"/>
    <x v="0"/>
  </r>
  <r>
    <n v="340541"/>
    <d v="2014-06-16T00:00:00"/>
    <d v="1899-12-30T09:31:46"/>
    <s v="Rejected"/>
    <s v="Male"/>
    <s v="Operations Department"/>
    <s v="c9"/>
    <x v="3531"/>
    <x v="1"/>
  </r>
  <r>
    <n v="167429"/>
    <d v="2014-06-16T00:00:00"/>
    <d v="1899-12-30T09:32:14"/>
    <s v="Rejected"/>
    <s v="Male"/>
    <s v="Operations Department"/>
    <s v="c9"/>
    <x v="3532"/>
    <x v="1"/>
  </r>
  <r>
    <n v="738685"/>
    <d v="2014-07-26T00:00:00"/>
    <d v="1899-12-30T13:35:01"/>
    <s v="Rejected"/>
    <s v="Male"/>
    <s v="Operations Department"/>
    <s v="c9"/>
    <x v="3533"/>
    <x v="1"/>
  </r>
  <r>
    <n v="109968"/>
    <d v="2014-05-02T00:00:00"/>
    <d v="1899-12-30T12:10:25"/>
    <s v="Hired"/>
    <s v="Female"/>
    <s v="Finance Department"/>
    <s v="i7"/>
    <x v="3534"/>
    <x v="0"/>
  </r>
  <r>
    <n v="182899"/>
    <d v="2014-05-03T00:00:00"/>
    <d v="1899-12-30T17:20:20"/>
    <s v="Rejected"/>
    <s v="Female"/>
    <s v="Finance Department"/>
    <s v="i7"/>
    <x v="3535"/>
    <x v="1"/>
  </r>
  <r>
    <n v="126341"/>
    <d v="2014-07-25T00:00:00"/>
    <d v="1899-12-30T17:42:10"/>
    <s v="Rejected"/>
    <s v="Female"/>
    <s v="Service Department"/>
    <s v="c9"/>
    <x v="3536"/>
    <x v="1"/>
  </r>
  <r>
    <n v="516140"/>
    <d v="2014-05-16T00:00:00"/>
    <d v="1899-12-30T15:41:39"/>
    <s v="Hired"/>
    <s v="Female"/>
    <s v="Operations Department"/>
    <s v="b9"/>
    <x v="3537"/>
    <x v="0"/>
  </r>
  <r>
    <n v="538144"/>
    <d v="2014-05-16T00:00:00"/>
    <d v="1899-12-30T15:42:21"/>
    <s v="Hired"/>
    <s v="Male"/>
    <s v="Operations Department"/>
    <s v="b9"/>
    <x v="3538"/>
    <x v="0"/>
  </r>
  <r>
    <n v="639391"/>
    <d v="2014-05-16T00:00:00"/>
    <d v="1899-12-30T15:43:36"/>
    <s v="Rejected"/>
    <s v="Female"/>
    <s v="Operations Department"/>
    <s v="b9"/>
    <x v="3539"/>
    <x v="1"/>
  </r>
  <r>
    <n v="201849"/>
    <d v="2014-05-16T00:00:00"/>
    <d v="1899-12-30T15:44:45"/>
    <s v="Hired"/>
    <s v="Male"/>
    <s v="Operations Department"/>
    <s v="b9"/>
    <x v="3540"/>
    <x v="0"/>
  </r>
  <r>
    <n v="74550"/>
    <d v="2014-07-07T00:00:00"/>
    <d v="1899-12-30T09:34:28"/>
    <s v="Rejected"/>
    <s v="Male"/>
    <s v="Operations Department"/>
    <s v="b9"/>
    <x v="3541"/>
    <x v="1"/>
  </r>
  <r>
    <n v="786697"/>
    <d v="2014-06-24T00:00:00"/>
    <d v="1899-12-30T16:55:27"/>
    <s v="Rejected"/>
    <s v="Female"/>
    <s v="Finance Department"/>
    <s v="i7"/>
    <x v="3542"/>
    <x v="1"/>
  </r>
  <r>
    <n v="937002"/>
    <d v="2014-06-24T00:00:00"/>
    <d v="1899-12-30T16:57:45"/>
    <s v="Rejected"/>
    <s v="Female"/>
    <s v="Finance Department"/>
    <s v="i7"/>
    <x v="3543"/>
    <x v="1"/>
  </r>
  <r>
    <n v="709331"/>
    <d v="2014-06-24T00:00:00"/>
    <d v="1899-12-30T16:58:12"/>
    <s v="Rejected"/>
    <s v="Female"/>
    <s v="Finance Department"/>
    <s v="i7"/>
    <x v="3544"/>
    <x v="1"/>
  </r>
  <r>
    <n v="249297"/>
    <d v="2014-05-13T00:00:00"/>
    <d v="1899-12-30T09:34:41"/>
    <s v="Hired"/>
    <s v="Male"/>
    <s v="Sales Department"/>
    <s v="c9"/>
    <x v="3545"/>
    <x v="0"/>
  </r>
  <r>
    <n v="636366"/>
    <d v="2014-07-22T00:00:00"/>
    <d v="1899-12-30T14:49:27"/>
    <s v="Rejected"/>
    <s v="Male"/>
    <s v="Sales Department"/>
    <s v="c9"/>
    <x v="3546"/>
    <x v="1"/>
  </r>
  <r>
    <n v="926184"/>
    <d v="2014-05-02T00:00:00"/>
    <d v="1899-12-30T13:57:45"/>
    <s v="Hired"/>
    <s v="Male"/>
    <s v="Operations Department"/>
    <s v="c9"/>
    <x v="3547"/>
    <x v="0"/>
  </r>
  <r>
    <n v="311962"/>
    <d v="2014-05-02T00:00:00"/>
    <d v="1899-12-30T13:58:21"/>
    <s v="Hired"/>
    <s v="Male"/>
    <s v="Operations Department"/>
    <s v="c9"/>
    <x v="3548"/>
    <x v="0"/>
  </r>
  <r>
    <n v="847124"/>
    <d v="2014-05-02T00:00:00"/>
    <d v="1899-12-30T14:00:06"/>
    <s v="Hired"/>
    <s v="Female"/>
    <s v="Operations Department"/>
    <s v="c9"/>
    <x v="3549"/>
    <x v="0"/>
  </r>
  <r>
    <n v="235082"/>
    <d v="2014-05-02T00:00:00"/>
    <d v="1899-12-30T13:58:10"/>
    <s v="Hired"/>
    <s v="Female"/>
    <s v="Operations Department"/>
    <s v="c9"/>
    <x v="3550"/>
    <x v="0"/>
  </r>
  <r>
    <n v="365644"/>
    <d v="2014-05-12T00:00:00"/>
    <d v="1899-12-30T06:16:02"/>
    <s v="Rejected"/>
    <s v="Male"/>
    <s v="Operations Department"/>
    <s v="c9"/>
    <x v="3551"/>
    <x v="1"/>
  </r>
  <r>
    <n v="669899"/>
    <d v="2014-07-22T00:00:00"/>
    <d v="1899-12-30T09:35:16"/>
    <s v="Hired"/>
    <s v="Male"/>
    <s v="Operations Department"/>
    <s v="c9"/>
    <x v="3552"/>
    <x v="0"/>
  </r>
  <r>
    <n v="798412"/>
    <d v="2014-07-22T00:00:00"/>
    <d v="1899-12-30T09:34:43"/>
    <s v="Hired"/>
    <s v="Female"/>
    <s v="Operations Department"/>
    <s v="c9"/>
    <x v="3553"/>
    <x v="0"/>
  </r>
  <r>
    <n v="388435"/>
    <d v="2014-07-24T00:00:00"/>
    <d v="1899-12-30T23:20:13"/>
    <s v="Hired"/>
    <s v="Male"/>
    <s v="Operations Department"/>
    <s v="c9"/>
    <x v="3554"/>
    <x v="0"/>
  </r>
  <r>
    <n v="642984"/>
    <d v="2014-07-24T00:00:00"/>
    <d v="1899-12-30T23:22:08"/>
    <s v="Hired"/>
    <s v="Female"/>
    <s v="Operations Department"/>
    <s v="c9"/>
    <x v="2258"/>
    <x v="0"/>
  </r>
  <r>
    <n v="675956"/>
    <d v="2014-05-27T00:00:00"/>
    <d v="1899-12-30T09:31:28"/>
    <s v="Rejected"/>
    <s v="Male"/>
    <s v="Operations Department"/>
    <s v="c9"/>
    <x v="3555"/>
    <x v="1"/>
  </r>
  <r>
    <n v="294977"/>
    <d v="2014-05-13T00:00:00"/>
    <d v="1899-12-30T09:31:53"/>
    <s v="Hired"/>
    <s v="Male"/>
    <s v="Operations Department"/>
    <s v="c9"/>
    <x v="3556"/>
    <x v="0"/>
  </r>
  <r>
    <n v="599099"/>
    <d v="2014-05-18T00:00:00"/>
    <d v="1899-12-30T09:48:15"/>
    <s v="Rejected"/>
    <s v="Male"/>
    <s v="Operations Department"/>
    <s v="c9"/>
    <x v="3557"/>
    <x v="1"/>
  </r>
  <r>
    <n v="771721"/>
    <d v="2014-05-18T00:00:00"/>
    <d v="1899-12-30T09:52:43"/>
    <s v="Rejected"/>
    <s v="Female"/>
    <s v="Operations Department"/>
    <s v="c9"/>
    <x v="3558"/>
    <x v="1"/>
  </r>
  <r>
    <n v="704623"/>
    <d v="2014-05-19T00:00:00"/>
    <d v="1899-12-30T09:49:15"/>
    <s v="Hired"/>
    <s v="Male"/>
    <s v="Operations Department"/>
    <s v="c9"/>
    <x v="2189"/>
    <x v="0"/>
  </r>
  <r>
    <n v="969042"/>
    <d v="2014-05-19T00:00:00"/>
    <d v="1899-12-30T09:49:51"/>
    <s v="Hired"/>
    <s v="Male"/>
    <s v="Operations Department"/>
    <s v="c9"/>
    <x v="3559"/>
    <x v="0"/>
  </r>
  <r>
    <n v="631605"/>
    <d v="2014-05-13T00:00:00"/>
    <d v="1899-12-30T09:31:39"/>
    <s v="Rejected"/>
    <s v="Male"/>
    <s v="Marketing Department"/>
    <s v="c8"/>
    <x v="3560"/>
    <x v="1"/>
  </r>
  <r>
    <n v="968197"/>
    <d v="2014-05-19T00:00:00"/>
    <d v="1899-12-30T10:05:08"/>
    <s v="Hired"/>
    <s v="Male"/>
    <s v="Marketing Department"/>
    <s v="c8"/>
    <x v="3561"/>
    <x v="0"/>
  </r>
  <r>
    <n v="902094"/>
    <d v="2014-06-24T00:00:00"/>
    <d v="1899-12-30T08:09:44"/>
    <s v="Hired"/>
    <s v="Male"/>
    <s v="Marketing Department"/>
    <s v="c8"/>
    <x v="1050"/>
    <x v="0"/>
  </r>
  <r>
    <n v="510862"/>
    <d v="2014-07-26T00:00:00"/>
    <d v="1899-12-30T17:49:09"/>
    <s v="Hired"/>
    <s v="Male"/>
    <s v="Service Department"/>
    <s v="c9"/>
    <x v="3562"/>
    <x v="0"/>
  </r>
  <r>
    <n v="495076"/>
    <d v="2014-07-26T00:00:00"/>
    <d v="1899-12-30T17:52:28"/>
    <s v="Rejected"/>
    <s v="Female"/>
    <s v="Service Department"/>
    <s v="c9"/>
    <x v="3563"/>
    <x v="1"/>
  </r>
  <r>
    <n v="627708"/>
    <d v="2014-08-18T00:00:00"/>
    <d v="1899-12-30T19:32:05"/>
    <s v="Hired"/>
    <s v="Female"/>
    <s v="Service Department"/>
    <s v="c9"/>
    <x v="3564"/>
    <x v="0"/>
  </r>
  <r>
    <n v="652581"/>
    <d v="2014-08-09T00:00:00"/>
    <d v="1899-12-30T16:06:01"/>
    <s v="Rejected"/>
    <s v="Female"/>
    <s v="Purchase Department"/>
    <s v="c5"/>
    <x v="3565"/>
    <x v="1"/>
  </r>
  <r>
    <n v="204014"/>
    <d v="2014-08-09T00:00:00"/>
    <d v="1899-12-30T16:09:00"/>
    <s v="Rejected"/>
    <s v="Female"/>
    <s v="Purchase Department"/>
    <s v="c5"/>
    <x v="3566"/>
    <x v="1"/>
  </r>
  <r>
    <n v="122069"/>
    <d v="2014-08-09T00:00:00"/>
    <d v="1899-12-30T16:14:23"/>
    <s v="Hired"/>
    <s v="Male"/>
    <s v="Purchase Department"/>
    <s v="c5"/>
    <x v="3567"/>
    <x v="0"/>
  </r>
  <r>
    <n v="527659"/>
    <d v="2014-06-04T00:00:00"/>
    <d v="1899-12-30T17:09:25"/>
    <s v="Hired"/>
    <s v="Female"/>
    <s v="Operations Department"/>
    <s v="i5"/>
    <x v="3568"/>
    <x v="0"/>
  </r>
  <r>
    <n v="107783"/>
    <d v="2014-06-21T00:00:00"/>
    <d v="1899-12-30T08:17:21"/>
    <s v="Rejected"/>
    <s v="Male"/>
    <s v="Operations Department"/>
    <s v="i5"/>
    <x v="3569"/>
    <x v="1"/>
  </r>
  <r>
    <n v="31461"/>
    <d v="2014-06-21T00:00:00"/>
    <d v="1899-12-30T08:17:47"/>
    <s v="Hired"/>
    <s v="Male"/>
    <s v="Operations Department"/>
    <s v="i5"/>
    <x v="3570"/>
    <x v="0"/>
  </r>
  <r>
    <n v="459524"/>
    <d v="2014-05-01T00:00:00"/>
    <d v="1899-12-30T08:33:22"/>
    <s v="Hired"/>
    <s v="Male"/>
    <s v="Operations Department"/>
    <s v="i6"/>
    <x v="3571"/>
    <x v="0"/>
  </r>
  <r>
    <n v="302245"/>
    <d v="2014-05-06T00:00:00"/>
    <d v="1899-12-30T17:39:17"/>
    <s v="Rejected"/>
    <s v="Female"/>
    <s v="Operations Department"/>
    <s v="c5"/>
    <x v="3572"/>
    <x v="1"/>
  </r>
  <r>
    <n v="275154"/>
    <d v="2014-05-06T00:00:00"/>
    <d v="1899-12-30T17:44:04"/>
    <s v="Hired"/>
    <s v="Female"/>
    <s v="Operations Department"/>
    <s v="c5"/>
    <x v="3573"/>
    <x v="0"/>
  </r>
  <r>
    <n v="287494"/>
    <d v="2014-05-08T00:00:00"/>
    <d v="1899-12-30T13:03:19"/>
    <s v="Hired"/>
    <s v="Male"/>
    <s v="Operations Department"/>
    <s v="i6"/>
    <x v="3574"/>
    <x v="0"/>
  </r>
  <r>
    <n v="100435"/>
    <d v="2014-05-10T00:00:00"/>
    <d v="1899-12-30T10:58:39"/>
    <s v="Hired"/>
    <s v="Male"/>
    <s v="Operations Department"/>
    <s v="c5"/>
    <x v="3575"/>
    <x v="0"/>
  </r>
  <r>
    <n v="134343"/>
    <d v="2014-05-18T00:00:00"/>
    <d v="1899-12-30T15:06:49"/>
    <s v="Hired"/>
    <s v="Female"/>
    <s v="Operations Department"/>
    <s v="c5"/>
    <x v="3576"/>
    <x v="0"/>
  </r>
  <r>
    <n v="337965"/>
    <d v="2014-05-18T00:00:00"/>
    <d v="1899-12-30T15:07:32"/>
    <s v="Rejected"/>
    <s v="Don’t want to say"/>
    <s v="Operations Department"/>
    <s v="c5"/>
    <x v="3577"/>
    <x v="1"/>
  </r>
  <r>
    <n v="811174"/>
    <d v="2014-05-19T00:00:00"/>
    <d v="1899-12-30T14:35:01"/>
    <s v="Rejected"/>
    <s v="Male"/>
    <s v="Operations Department"/>
    <s v="i6"/>
    <x v="3578"/>
    <x v="1"/>
  </r>
  <r>
    <n v="553857"/>
    <d v="2014-05-19T00:00:00"/>
    <d v="1899-12-30T14:36:41"/>
    <s v="Hired"/>
    <s v="Male"/>
    <s v="Operations Department"/>
    <s v="i6"/>
    <x v="3579"/>
    <x v="0"/>
  </r>
  <r>
    <n v="769485"/>
    <d v="2014-05-02T00:00:00"/>
    <d v="1899-12-30T09:32:20"/>
    <s v="Hired"/>
    <s v="Male"/>
    <s v="Operations Department"/>
    <s v="c5"/>
    <x v="3580"/>
    <x v="0"/>
  </r>
  <r>
    <n v="944835"/>
    <d v="2014-05-08T00:00:00"/>
    <d v="1899-12-30T17:06:57"/>
    <s v="Hired"/>
    <s v="Male"/>
    <s v="Operations Department"/>
    <s v="i6"/>
    <x v="115"/>
    <x v="0"/>
  </r>
  <r>
    <n v="541702"/>
    <d v="2014-05-15T00:00:00"/>
    <d v="1899-12-30T07:39:29"/>
    <s v="Hired"/>
    <s v="Male"/>
    <s v="Operations Department"/>
    <s v="c5"/>
    <x v="3581"/>
    <x v="0"/>
  </r>
  <r>
    <n v="783992"/>
    <d v="2014-05-15T00:00:00"/>
    <d v="1899-12-30T07:37:33"/>
    <s v="Rejected"/>
    <s v="Don’t want to say"/>
    <s v="Operations Department"/>
    <s v="c5"/>
    <x v="3582"/>
    <x v="1"/>
  </r>
  <r>
    <n v="185279"/>
    <d v="2014-05-15T00:00:00"/>
    <d v="1899-12-30T07:38:04"/>
    <s v="Hired"/>
    <s v="Don’t want to say"/>
    <s v="Operations Department"/>
    <s v="c5"/>
    <x v="3583"/>
    <x v="0"/>
  </r>
  <r>
    <n v="948017"/>
    <d v="2014-05-24T00:00:00"/>
    <d v="1899-12-30T09:47:44"/>
    <s v="Hired"/>
    <s v="Male"/>
    <s v="Operations Department"/>
    <s v="c5"/>
    <x v="3584"/>
    <x v="0"/>
  </r>
  <r>
    <n v="699051"/>
    <d v="2014-05-24T00:00:00"/>
    <d v="1899-12-30T09:48:16"/>
    <s v="Rejected"/>
    <s v="Female"/>
    <s v="Operations Department"/>
    <s v="c5"/>
    <x v="3585"/>
    <x v="1"/>
  </r>
  <r>
    <n v="103836"/>
    <d v="2014-05-24T00:00:00"/>
    <d v="1899-12-30T09:51:13"/>
    <s v="Hired"/>
    <s v="Male"/>
    <s v="Operations Department"/>
    <s v="c5"/>
    <x v="3586"/>
    <x v="0"/>
  </r>
  <r>
    <n v="206453"/>
    <d v="2014-05-30T00:00:00"/>
    <d v="1899-12-30T14:03:18"/>
    <s v="Hired"/>
    <s v="Male"/>
    <s v="Operations Department"/>
    <s v="i6"/>
    <x v="3587"/>
    <x v="0"/>
  </r>
  <r>
    <n v="837861"/>
    <d v="2014-05-30T00:00:00"/>
    <d v="1899-12-30T14:04:41"/>
    <s v="Hired"/>
    <s v="Male"/>
    <s v="Operations Department"/>
    <s v="i6"/>
    <x v="3588"/>
    <x v="0"/>
  </r>
  <r>
    <n v="163162"/>
    <d v="2014-06-06T00:00:00"/>
    <d v="1899-12-30T15:29:48"/>
    <s v="Hired"/>
    <s v="Female"/>
    <s v="Operations Department"/>
    <s v="i6"/>
    <x v="3589"/>
    <x v="0"/>
  </r>
  <r>
    <n v="550778"/>
    <d v="2014-06-12T00:00:00"/>
    <d v="1899-12-30T08:48:36"/>
    <s v="Hired"/>
    <s v="Female"/>
    <s v="Operations Department"/>
    <s v="c5"/>
    <x v="3590"/>
    <x v="0"/>
  </r>
  <r>
    <n v="519128"/>
    <d v="2014-06-26T00:00:00"/>
    <d v="1899-12-30T20:11:28"/>
    <s v="Rejected"/>
    <s v="Male"/>
    <s v="Operations Department"/>
    <s v="i6"/>
    <x v="3591"/>
    <x v="1"/>
  </r>
  <r>
    <n v="238407"/>
    <d v="2014-07-10T00:00:00"/>
    <d v="1899-12-30T08:54:03"/>
    <s v="Hired"/>
    <s v="Female"/>
    <s v="Operations Department"/>
    <s v="i6"/>
    <x v="3592"/>
    <x v="0"/>
  </r>
  <r>
    <n v="240004"/>
    <d v="2014-07-11T00:00:00"/>
    <d v="1899-12-30T09:37:29"/>
    <s v="Hired"/>
    <s v="Female"/>
    <s v="Operations Department"/>
    <s v="i6"/>
    <x v="3593"/>
    <x v="0"/>
  </r>
  <r>
    <n v="659234"/>
    <d v="2014-08-08T00:00:00"/>
    <d v="1899-12-30T09:32:54"/>
    <s v="Rejected"/>
    <s v="Female"/>
    <s v="Operations Department"/>
    <s v="c5"/>
    <x v="3594"/>
    <x v="1"/>
  </r>
  <r>
    <n v="664101"/>
    <d v="2014-08-08T00:00:00"/>
    <d v="1899-12-30T09:33:56"/>
    <s v="Hired"/>
    <s v="Female"/>
    <s v="Operations Department"/>
    <s v="c5"/>
    <x v="3595"/>
    <x v="0"/>
  </r>
  <r>
    <n v="184275"/>
    <d v="2014-08-12T00:00:00"/>
    <d v="1899-12-30T09:49:38"/>
    <s v="Hired"/>
    <s v="Male"/>
    <s v="Operations Department"/>
    <s v="i6"/>
    <x v="3596"/>
    <x v="0"/>
  </r>
  <r>
    <n v="818366"/>
    <d v="2014-08-12T00:00:00"/>
    <d v="1899-12-30T09:50:33"/>
    <s v="Hired"/>
    <s v="Female"/>
    <s v="Operations Department"/>
    <s v="i6"/>
    <x v="3597"/>
    <x v="0"/>
  </r>
  <r>
    <n v="55833"/>
    <d v="2014-08-23T00:00:00"/>
    <d v="1899-12-30T14:11:00"/>
    <s v="Hired"/>
    <s v="Male"/>
    <s v="Operations Department"/>
    <s v="c5"/>
    <x v="3598"/>
    <x v="0"/>
  </r>
  <r>
    <n v="603411"/>
    <d v="2014-08-23T00:00:00"/>
    <d v="1899-12-30T14:11:27"/>
    <s v="Hired"/>
    <s v="Female"/>
    <s v="Operations Department"/>
    <s v="c5"/>
    <x v="3599"/>
    <x v="0"/>
  </r>
  <r>
    <n v="232836"/>
    <d v="2014-08-29T00:00:00"/>
    <d v="1899-12-30T14:19:02"/>
    <s v="Rejected"/>
    <s v="Female"/>
    <s v="Operations Department"/>
    <s v="c5"/>
    <x v="3600"/>
    <x v="1"/>
  </r>
  <r>
    <n v="58648"/>
    <d v="2014-08-29T00:00:00"/>
    <d v="1899-12-30T14:21:55"/>
    <s v="Hired"/>
    <s v="Female"/>
    <s v="Operations Department"/>
    <s v="c5"/>
    <x v="3601"/>
    <x v="0"/>
  </r>
  <r>
    <n v="347119"/>
    <d v="2014-05-09T00:00:00"/>
    <d v="1899-12-30T09:33:14"/>
    <s v="Hired"/>
    <s v="Female"/>
    <s v="Service Department"/>
    <s v="b9"/>
    <x v="3602"/>
    <x v="0"/>
  </r>
  <r>
    <n v="902584"/>
    <d v="2014-05-12T00:00:00"/>
    <d v="1899-12-30T15:40:26"/>
    <s v="Rejected"/>
    <s v="Female"/>
    <s v="Service Department"/>
    <s v="b9"/>
    <x v="3603"/>
    <x v="1"/>
  </r>
  <r>
    <n v="27825"/>
    <d v="2014-05-12T00:00:00"/>
    <d v="1899-12-30T15:42:22"/>
    <s v="Rejected"/>
    <s v="Female"/>
    <s v="Service Department"/>
    <s v="b9"/>
    <x v="3604"/>
    <x v="1"/>
  </r>
  <r>
    <n v="832733"/>
    <d v="2014-06-26T00:00:00"/>
    <d v="1899-12-30T09:56:40"/>
    <s v="Hired"/>
    <s v="Male"/>
    <s v="Service Department"/>
    <s v="b9"/>
    <x v="3605"/>
    <x v="0"/>
  </r>
  <r>
    <n v="939447"/>
    <d v="2014-06-26T00:00:00"/>
    <d v="1899-12-30T09:57:14"/>
    <s v="Rejected"/>
    <s v="Don’t want to say"/>
    <s v="Service Department"/>
    <s v="b9"/>
    <x v="3606"/>
    <x v="1"/>
  </r>
  <r>
    <n v="214501"/>
    <d v="2014-05-30T00:00:00"/>
    <d v="1899-12-30T15:47:24"/>
    <s v="Rejected"/>
    <s v="Female"/>
    <s v="Operations Department"/>
    <s v="i7"/>
    <x v="3607"/>
    <x v="1"/>
  </r>
  <r>
    <n v="75454"/>
    <d v="2014-06-06T00:00:00"/>
    <d v="1899-12-30T10:23:49"/>
    <s v="Hired"/>
    <s v="Male"/>
    <s v="Operations Department"/>
    <s v="i7"/>
    <x v="3608"/>
    <x v="0"/>
  </r>
  <r>
    <n v="500425"/>
    <d v="2014-06-06T00:00:00"/>
    <d v="1899-12-30T17:32:32"/>
    <s v="Rejected"/>
    <s v="Male"/>
    <s v="Operations Department"/>
    <s v="c8"/>
    <x v="3609"/>
    <x v="1"/>
  </r>
  <r>
    <n v="500314"/>
    <d v="2014-08-11T00:00:00"/>
    <d v="1899-12-30T22:30:24"/>
    <s v="Rejected"/>
    <s v="Male"/>
    <s v="Purchase Department"/>
    <s v="i5"/>
    <x v="3610"/>
    <x v="1"/>
  </r>
  <r>
    <n v="678447"/>
    <d v="2014-08-11T00:00:00"/>
    <d v="1899-12-30T22:30:58"/>
    <s v="Rejected"/>
    <s v="Don’t want to say"/>
    <s v="Purchase Department"/>
    <s v="i5"/>
    <x v="3611"/>
    <x v="1"/>
  </r>
  <r>
    <n v="920049"/>
    <d v="2014-08-01T00:00:00"/>
    <d v="1899-12-30T14:18:55"/>
    <s v="Rejected"/>
    <s v="Female"/>
    <s v="Service Department"/>
    <s v="c5"/>
    <x v="3612"/>
    <x v="1"/>
  </r>
  <r>
    <n v="990597"/>
    <d v="2014-08-01T00:00:00"/>
    <d v="1899-12-30T17:37:55"/>
    <s v="Hired"/>
    <s v="Female"/>
    <s v="Service Department"/>
    <s v="c5"/>
    <x v="3613"/>
    <x v="0"/>
  </r>
  <r>
    <n v="611996"/>
    <d v="2014-08-01T00:00:00"/>
    <d v="1899-12-30T17:39:35"/>
    <s v="Rejected"/>
    <s v="Male"/>
    <s v="Service Department"/>
    <s v="c5"/>
    <x v="3614"/>
    <x v="1"/>
  </r>
  <r>
    <n v="380112"/>
    <d v="2014-08-01T00:00:00"/>
    <d v="1899-12-30T17:41:44"/>
    <s v="Hired"/>
    <s v="Female"/>
    <s v="Service Department"/>
    <s v="c5"/>
    <x v="3615"/>
    <x v="0"/>
  </r>
  <r>
    <n v="555507"/>
    <d v="2014-08-05T00:00:00"/>
    <d v="1899-12-30T13:37:50"/>
    <s v="Hired"/>
    <s v="Male"/>
    <s v="Service Department"/>
    <s v="c5"/>
    <x v="3616"/>
    <x v="0"/>
  </r>
  <r>
    <n v="174767"/>
    <d v="2014-08-05T00:00:00"/>
    <d v="1899-12-30T13:38:51"/>
    <s v="Hired"/>
    <s v="Male"/>
    <s v="Service Department"/>
    <s v="c5"/>
    <x v="3617"/>
    <x v="0"/>
  </r>
  <r>
    <n v="96895"/>
    <d v="2014-08-06T00:00:00"/>
    <d v="1899-12-30T12:08:14"/>
    <s v="Rejected"/>
    <s v="Male"/>
    <s v="Service Department"/>
    <s v="c5"/>
    <x v="3618"/>
    <x v="1"/>
  </r>
  <r>
    <n v="711793"/>
    <d v="2014-08-06T00:00:00"/>
    <d v="1899-12-30T12:09:07"/>
    <s v="Hired"/>
    <s v="Male"/>
    <s v="Service Department"/>
    <s v="c5"/>
    <x v="3619"/>
    <x v="0"/>
  </r>
  <r>
    <n v="638645"/>
    <d v="2014-08-06T00:00:00"/>
    <d v="1899-12-30T12:10:05"/>
    <s v="Rejected"/>
    <s v="Male"/>
    <s v="Service Department"/>
    <s v="c5"/>
    <x v="3620"/>
    <x v="1"/>
  </r>
  <r>
    <n v="571572"/>
    <d v="2014-08-06T00:00:00"/>
    <d v="1899-12-30T12:11:38"/>
    <s v="Hired"/>
    <s v="Male"/>
    <s v="Service Department"/>
    <s v="c5"/>
    <x v="3621"/>
    <x v="0"/>
  </r>
  <r>
    <n v="826990"/>
    <d v="2014-08-06T00:00:00"/>
    <d v="1899-12-30T12:12:04"/>
    <s v="Rejected"/>
    <s v="Male"/>
    <s v="Service Department"/>
    <s v="c5"/>
    <x v="3622"/>
    <x v="1"/>
  </r>
  <r>
    <n v="262440"/>
    <d v="2014-05-26T00:00:00"/>
    <d v="1899-12-30T09:36:30"/>
    <s v="Rejected"/>
    <s v="Female"/>
    <s v="Finance Department"/>
    <s v="c9"/>
    <x v="2086"/>
    <x v="1"/>
  </r>
  <r>
    <n v="440524"/>
    <d v="2014-08-02T00:00:00"/>
    <d v="1899-12-30T14:43:42"/>
    <s v="Hired"/>
    <s v="Female"/>
    <s v="Finance Department"/>
    <s v="c9"/>
    <x v="3623"/>
    <x v="0"/>
  </r>
  <r>
    <n v="669642"/>
    <d v="2014-05-30T00:00:00"/>
    <d v="1899-12-30T10:06:45"/>
    <s v="Rejected"/>
    <s v="Female"/>
    <s v="Service Department"/>
    <s v="i7"/>
    <x v="3624"/>
    <x v="1"/>
  </r>
  <r>
    <n v="998515"/>
    <d v="2014-05-30T00:00:00"/>
    <d v="1899-12-30T10:08:46"/>
    <s v="Hired"/>
    <s v="Male"/>
    <s v="Service Department"/>
    <s v="i7"/>
    <x v="3625"/>
    <x v="0"/>
  </r>
  <r>
    <n v="620966"/>
    <d v="2014-05-30T00:00:00"/>
    <d v="1899-12-30T10:09:02"/>
    <s v="Rejected"/>
    <s v="Male"/>
    <s v="Service Department"/>
    <s v="i7"/>
    <x v="3626"/>
    <x v="1"/>
  </r>
  <r>
    <n v="706218"/>
    <d v="2014-06-09T00:00:00"/>
    <d v="1899-12-30T09:33:27"/>
    <s v="Rejected"/>
    <s v="Female"/>
    <s v="Service Department"/>
    <s v="i7"/>
    <x v="3627"/>
    <x v="1"/>
  </r>
  <r>
    <n v="304127"/>
    <d v="2014-05-27T00:00:00"/>
    <d v="1899-12-30T16:27:23"/>
    <s v="Hired"/>
    <s v="Male"/>
    <s v="Operations Department"/>
    <s v="c8"/>
    <x v="3628"/>
    <x v="0"/>
  </r>
  <r>
    <n v="229283"/>
    <d v="2014-08-17T00:00:00"/>
    <d v="1899-12-30T08:44:21"/>
    <s v="Hired"/>
    <s v="Male"/>
    <s v="Service Department"/>
    <s v="b9"/>
    <x v="3629"/>
    <x v="0"/>
  </r>
  <r>
    <n v="315371"/>
    <d v="2014-08-17T00:00:00"/>
    <d v="1899-12-30T08:46:25"/>
    <s v="Hired"/>
    <s v="Female"/>
    <s v="Service Department"/>
    <s v="b9"/>
    <x v="3630"/>
    <x v="0"/>
  </r>
  <r>
    <n v="629397"/>
    <d v="2014-08-30T00:00:00"/>
    <d v="1899-12-30T07:13:01"/>
    <s v="Hired"/>
    <s v="Female"/>
    <s v="Service Department"/>
    <s v="b9"/>
    <x v="3631"/>
    <x v="0"/>
  </r>
  <r>
    <n v="543947"/>
    <d v="2014-08-30T00:00:00"/>
    <d v="1899-12-30T07:14:10"/>
    <s v="Rejected"/>
    <s v="Male"/>
    <s v="Service Department"/>
    <s v="b9"/>
    <x v="3632"/>
    <x v="1"/>
  </r>
  <r>
    <n v="681119"/>
    <d v="2014-06-16T00:00:00"/>
    <d v="1899-12-30T09:31:52"/>
    <s v="Rejected"/>
    <s v="Female"/>
    <s v="Service Department"/>
    <s v="i7"/>
    <x v="3633"/>
    <x v="1"/>
  </r>
  <r>
    <n v="411569"/>
    <d v="2014-07-28T00:00:00"/>
    <d v="1899-12-30T09:32:17"/>
    <s v="Rejected"/>
    <s v="Male"/>
    <s v="Service Department"/>
    <s v="c5"/>
    <x v="3634"/>
    <x v="1"/>
  </r>
  <r>
    <n v="896621"/>
    <d v="2014-07-28T00:00:00"/>
    <d v="1899-12-30T09:34:13"/>
    <s v="Hired"/>
    <s v="Male"/>
    <s v="Service Department"/>
    <s v="c5"/>
    <x v="3635"/>
    <x v="0"/>
  </r>
  <r>
    <n v="609311"/>
    <d v="2014-05-31T00:00:00"/>
    <d v="1899-12-30T16:54:04"/>
    <s v="Rejected"/>
    <s v="Female"/>
    <s v="Operations Department"/>
    <s v="i5"/>
    <x v="3636"/>
    <x v="1"/>
  </r>
  <r>
    <n v="709462"/>
    <d v="2014-06-09T00:00:00"/>
    <d v="1899-12-30T09:32:12"/>
    <s v="Hired"/>
    <s v="Male"/>
    <s v="Operations Department"/>
    <s v="i5"/>
    <x v="3637"/>
    <x v="0"/>
  </r>
  <r>
    <n v="894161"/>
    <d v="2014-06-11T00:00:00"/>
    <d v="1899-12-30T11:48:41"/>
    <s v="Hired"/>
    <s v="Female"/>
    <s v="Operations Department"/>
    <s v="c5"/>
    <x v="3638"/>
    <x v="0"/>
  </r>
  <r>
    <n v="186172"/>
    <d v="2014-06-24T00:00:00"/>
    <d v="1899-12-30T09:32:03"/>
    <s v="Hired"/>
    <s v="Female"/>
    <s v="Operations Department"/>
    <s v="b9"/>
    <x v="3639"/>
    <x v="0"/>
  </r>
  <r>
    <n v="621635"/>
    <d v="2014-05-02T00:00:00"/>
    <d v="1899-12-30T16:43:14"/>
    <s v="Rejected"/>
    <s v="Female"/>
    <s v="Sales Department"/>
    <s v="c5"/>
    <x v="3640"/>
    <x v="1"/>
  </r>
  <r>
    <n v="216398"/>
    <d v="2014-05-02T00:00:00"/>
    <d v="1899-12-30T16:43:50"/>
    <s v="Hired"/>
    <s v="Male"/>
    <s v="Sales Department"/>
    <s v="c5"/>
    <x v="3641"/>
    <x v="0"/>
  </r>
  <r>
    <n v="378608"/>
    <d v="2014-05-22T00:00:00"/>
    <d v="1899-12-30T11:30:55"/>
    <s v="Rejected"/>
    <s v="Male"/>
    <s v="Sales Department"/>
    <s v="c5"/>
    <x v="3642"/>
    <x v="1"/>
  </r>
  <r>
    <n v="298677"/>
    <d v="2014-05-22T00:00:00"/>
    <d v="1899-12-30T11:33:19"/>
    <s v="Rejected"/>
    <s v="Female"/>
    <s v="Sales Department"/>
    <s v="c5"/>
    <x v="3643"/>
    <x v="1"/>
  </r>
  <r>
    <n v="992524"/>
    <d v="2014-05-28T00:00:00"/>
    <d v="1899-12-30T12:14:37"/>
    <s v="Hired"/>
    <s v="Female"/>
    <s v="Sales Department"/>
    <s v="c5"/>
    <x v="3644"/>
    <x v="0"/>
  </r>
  <r>
    <n v="702719"/>
    <d v="2014-05-28T00:00:00"/>
    <d v="1899-12-30T12:17:42"/>
    <s v="Hired"/>
    <s v="Male"/>
    <s v="Sales Department"/>
    <s v="c5"/>
    <x v="3645"/>
    <x v="0"/>
  </r>
  <r>
    <n v="564937"/>
    <d v="2014-05-30T00:00:00"/>
    <d v="1899-12-30T19:21:48"/>
    <s v="Hired"/>
    <s v="Female"/>
    <s v="Sales Department"/>
    <s v="c5"/>
    <x v="3646"/>
    <x v="0"/>
  </r>
  <r>
    <n v="106588"/>
    <d v="2014-06-05T00:00:00"/>
    <d v="1899-12-30T16:15:03"/>
    <s v="Rejected"/>
    <s v="Female"/>
    <s v="Sales Department"/>
    <s v="c5"/>
    <x v="3647"/>
    <x v="1"/>
  </r>
  <r>
    <n v="799844"/>
    <d v="2014-06-05T00:00:00"/>
    <d v="1899-12-30T16:17:16"/>
    <s v="Hired"/>
    <s v="Male"/>
    <s v="Sales Department"/>
    <s v="c5"/>
    <x v="3648"/>
    <x v="0"/>
  </r>
  <r>
    <n v="107768"/>
    <d v="2014-06-14T00:00:00"/>
    <d v="1899-12-30T13:25:56"/>
    <s v="Hired"/>
    <s v="Male"/>
    <s v="Sales Department"/>
    <s v="c5"/>
    <x v="3649"/>
    <x v="0"/>
  </r>
  <r>
    <n v="147703"/>
    <d v="2014-06-23T00:00:00"/>
    <d v="1899-12-30T18:45:28"/>
    <s v="Rejected"/>
    <s v="Female"/>
    <s v="Sales Department"/>
    <s v="c5"/>
    <x v="2986"/>
    <x v="1"/>
  </r>
  <r>
    <n v="279879"/>
    <d v="2014-07-02T00:00:00"/>
    <d v="1899-12-30T16:00:12"/>
    <s v="Hired"/>
    <s v="Male"/>
    <s v="Sales Department"/>
    <s v="c5"/>
    <x v="3650"/>
    <x v="0"/>
  </r>
  <r>
    <n v="784652"/>
    <d v="2014-07-04T00:00:00"/>
    <d v="1899-12-30T17:38:34"/>
    <s v="Hired"/>
    <s v="Female"/>
    <s v="Sales Department"/>
    <s v="c5"/>
    <x v="3651"/>
    <x v="0"/>
  </r>
  <r>
    <n v="226229"/>
    <d v="2014-07-10T00:00:00"/>
    <d v="1899-12-30T19:03:48"/>
    <s v="Hired"/>
    <s v="Male"/>
    <s v="Sales Department"/>
    <s v="c5"/>
    <x v="3652"/>
    <x v="0"/>
  </r>
  <r>
    <n v="189271"/>
    <d v="2014-07-10T00:00:00"/>
    <d v="1899-12-30T19:03:58"/>
    <s v="Hired"/>
    <s v="Female"/>
    <s v="Sales Department"/>
    <s v="c5"/>
    <x v="3653"/>
    <x v="0"/>
  </r>
  <r>
    <n v="931211"/>
    <d v="2014-07-10T00:00:00"/>
    <d v="1899-12-30T19:01:14"/>
    <s v="Hired"/>
    <s v="Female"/>
    <s v="Sales Department"/>
    <s v="c5"/>
    <x v="3654"/>
    <x v="0"/>
  </r>
  <r>
    <n v="665658"/>
    <d v="2014-07-10T00:00:00"/>
    <d v="1899-12-30T19:05:32"/>
    <s v="Hired"/>
    <s v="Female"/>
    <s v="Sales Department"/>
    <s v="c5"/>
    <x v="3655"/>
    <x v="0"/>
  </r>
  <r>
    <n v="446038"/>
    <d v="2014-07-10T00:00:00"/>
    <d v="1899-12-30T19:06:01"/>
    <s v="Hired"/>
    <s v="Female"/>
    <s v="Sales Department"/>
    <s v="c5"/>
    <x v="3656"/>
    <x v="0"/>
  </r>
  <r>
    <n v="788752"/>
    <d v="2014-07-18T00:00:00"/>
    <d v="1899-12-30T17:37:14"/>
    <s v="Rejected"/>
    <s v="Male"/>
    <s v="Sales Department"/>
    <s v="c5"/>
    <x v="3657"/>
    <x v="1"/>
  </r>
  <r>
    <n v="326768"/>
    <d v="2014-07-30T00:00:00"/>
    <d v="1899-12-30T12:14:48"/>
    <s v="Rejected"/>
    <s v="Male"/>
    <s v="Service Department"/>
    <s v="c5"/>
    <x v="3658"/>
    <x v="1"/>
  </r>
  <r>
    <n v="961990"/>
    <d v="2014-05-20T00:00:00"/>
    <d v="1899-12-30T09:31:22"/>
    <s v="Rejected"/>
    <s v="Female"/>
    <s v="General Management"/>
    <s v="c9"/>
    <x v="3659"/>
    <x v="1"/>
  </r>
  <r>
    <n v="213135"/>
    <d v="2014-05-20T00:00:00"/>
    <d v="1899-12-30T09:31:55"/>
    <s v="Hired"/>
    <s v="Female"/>
    <s v="General Management"/>
    <s v="c9"/>
    <x v="3660"/>
    <x v="0"/>
  </r>
  <r>
    <n v="137375"/>
    <d v="2014-07-22T00:00:00"/>
    <d v="1899-12-30T09:31:48"/>
    <s v="Hired"/>
    <s v="Female"/>
    <s v="General Management"/>
    <s v="c9"/>
    <x v="3661"/>
    <x v="0"/>
  </r>
  <r>
    <n v="865053"/>
    <d v="2014-08-27T00:00:00"/>
    <d v="1899-12-30T17:00:04"/>
    <s v="Rejected"/>
    <s v="Female"/>
    <s v="Marketing Department"/>
    <s v="i5"/>
    <x v="3662"/>
    <x v="1"/>
  </r>
  <r>
    <n v="947056"/>
    <d v="2014-08-26T00:00:00"/>
    <d v="1899-12-30T09:32:19"/>
    <s v="Hired"/>
    <s v="Male"/>
    <s v="Marketing Department"/>
    <s v="i5"/>
    <x v="3663"/>
    <x v="0"/>
  </r>
  <r>
    <n v="458505"/>
    <d v="2014-06-10T00:00:00"/>
    <d v="1899-12-30T09:31:58"/>
    <s v="Hired"/>
    <s v="Male"/>
    <s v="Marketing Department"/>
    <s v="c9"/>
    <x v="3664"/>
    <x v="0"/>
  </r>
  <r>
    <n v="714873"/>
    <d v="2014-06-10T00:00:00"/>
    <d v="1899-12-30T09:32:23"/>
    <s v="Rejected"/>
    <s v="Female"/>
    <s v="Marketing Department"/>
    <s v="c9"/>
    <x v="3665"/>
    <x v="1"/>
  </r>
  <r>
    <n v="91111"/>
    <d v="2014-06-25T00:00:00"/>
    <d v="1899-12-30T09:32:38"/>
    <s v="Hired"/>
    <s v="Male"/>
    <s v="Operations Department"/>
    <s v="c9"/>
    <x v="3666"/>
    <x v="0"/>
  </r>
  <r>
    <n v="787156"/>
    <d v="2014-07-09T00:00:00"/>
    <d v="1899-12-30T09:31:56"/>
    <s v="Rejected"/>
    <s v="Male"/>
    <s v="Operations Department"/>
    <s v="c9"/>
    <x v="3667"/>
    <x v="1"/>
  </r>
  <r>
    <n v="945207"/>
    <d v="2014-05-14T00:00:00"/>
    <d v="1899-12-30T09:32:21"/>
    <s v="Hired"/>
    <s v="Male"/>
    <s v="Service Department"/>
    <s v="i6"/>
    <x v="3668"/>
    <x v="0"/>
  </r>
  <r>
    <n v="194975"/>
    <d v="2014-05-14T00:00:00"/>
    <d v="1899-12-30T09:32:53"/>
    <s v="Hired"/>
    <s v="Female"/>
    <s v="Service Department"/>
    <s v="i6"/>
    <x v="3669"/>
    <x v="0"/>
  </r>
  <r>
    <n v="596025"/>
    <d v="2014-07-02T00:00:00"/>
    <d v="1899-12-30T09:33:14"/>
    <s v="Hired"/>
    <s v="Male"/>
    <s v="Service Department"/>
    <s v="i6"/>
    <x v="3670"/>
    <x v="0"/>
  </r>
  <r>
    <n v="651866"/>
    <d v="2014-07-02T00:00:00"/>
    <d v="1899-12-30T09:33:40"/>
    <s v="Rejected"/>
    <s v="Male"/>
    <s v="Service Department"/>
    <s v="i6"/>
    <x v="3671"/>
    <x v="1"/>
  </r>
  <r>
    <n v="705751"/>
    <d v="2014-07-02T00:00:00"/>
    <d v="1899-12-30T09:34:32"/>
    <s v="Hired"/>
    <s v="Female"/>
    <s v="Service Department"/>
    <s v="i6"/>
    <x v="3672"/>
    <x v="0"/>
  </r>
  <r>
    <n v="771111"/>
    <d v="2014-07-02T00:00:00"/>
    <d v="1899-12-30T09:35:29"/>
    <s v="Rejected"/>
    <s v="Female"/>
    <s v="Service Department"/>
    <s v="i6"/>
    <x v="3673"/>
    <x v="1"/>
  </r>
  <r>
    <n v="864439"/>
    <d v="2014-07-12T00:00:00"/>
    <d v="1899-12-30T15:59:55"/>
    <s v="Rejected"/>
    <s v="Male"/>
    <s v="Service Department"/>
    <s v="i6"/>
    <x v="3674"/>
    <x v="1"/>
  </r>
  <r>
    <n v="838147"/>
    <d v="2014-07-14T00:00:00"/>
    <d v="1899-12-30T13:08:41"/>
    <s v="Rejected"/>
    <s v="Female"/>
    <s v="Service Department"/>
    <s v="i6"/>
    <x v="3675"/>
    <x v="1"/>
  </r>
  <r>
    <n v="619001"/>
    <d v="2014-07-14T00:00:00"/>
    <d v="1899-12-30T13:07:04"/>
    <s v="Rejected"/>
    <s v="Don’t want to say"/>
    <s v="Service Department"/>
    <s v="i6"/>
    <x v="3676"/>
    <x v="1"/>
  </r>
  <r>
    <n v="813726"/>
    <d v="2014-07-14T00:00:00"/>
    <d v="1899-12-30T15:41:45"/>
    <s v="Rejected"/>
    <s v="Male"/>
    <s v="Service Department"/>
    <s v="i6"/>
    <x v="3677"/>
    <x v="1"/>
  </r>
  <r>
    <n v="294269"/>
    <d v="2014-07-15T00:00:00"/>
    <d v="1899-12-30T09:10:58"/>
    <s v="Hired"/>
    <s v="Male"/>
    <s v="Service Department"/>
    <s v="i6"/>
    <x v="3678"/>
    <x v="0"/>
  </r>
  <r>
    <n v="399600"/>
    <d v="2014-07-15T00:00:00"/>
    <d v="1899-12-30T09:13:10"/>
    <s v="Hired"/>
    <s v="Male"/>
    <s v="Service Department"/>
    <s v="i6"/>
    <x v="3679"/>
    <x v="0"/>
  </r>
  <r>
    <n v="201804"/>
    <d v="2014-07-15T00:00:00"/>
    <d v="1899-12-30T09:13:32"/>
    <s v="Rejected"/>
    <s v="Male"/>
    <s v="Service Department"/>
    <s v="i6"/>
    <x v="3680"/>
    <x v="1"/>
  </r>
  <r>
    <n v="554095"/>
    <d v="2014-05-22T00:00:00"/>
    <d v="1899-12-30T10:12:12"/>
    <s v="Hired"/>
    <s v="Male"/>
    <s v="Operations Department"/>
    <s v="i6"/>
    <x v="3681"/>
    <x v="0"/>
  </r>
  <r>
    <n v="126252"/>
    <d v="2014-05-30T00:00:00"/>
    <d v="1899-12-30T15:17:02"/>
    <s v="Hired"/>
    <s v="Male"/>
    <s v="Operations Department"/>
    <s v="i6"/>
    <x v="3682"/>
    <x v="0"/>
  </r>
  <r>
    <n v="469996"/>
    <d v="2014-05-21T00:00:00"/>
    <d v="1899-12-30T09:35:14"/>
    <s v="Hired"/>
    <s v="Male"/>
    <s v="Operations Department"/>
    <s v="i6"/>
    <x v="3683"/>
    <x v="0"/>
  </r>
  <r>
    <n v="101434"/>
    <d v="2014-06-17T00:00:00"/>
    <d v="1899-12-30T14:57:32"/>
    <s v="Hired"/>
    <s v="Female"/>
    <s v="Operations Department"/>
    <s v="i6"/>
    <x v="3684"/>
    <x v="0"/>
  </r>
  <r>
    <n v="115579"/>
    <d v="2014-06-17T00:00:00"/>
    <d v="1899-12-30T15:01:32"/>
    <s v="Hired"/>
    <s v="Male"/>
    <s v="Operations Department"/>
    <s v="i6"/>
    <x v="3685"/>
    <x v="0"/>
  </r>
  <r>
    <n v="432166"/>
    <d v="2014-06-20T00:00:00"/>
    <d v="1899-12-30T07:33:21"/>
    <s v="Hired"/>
    <s v="Male"/>
    <s v="Operations Department"/>
    <s v="i6"/>
    <x v="3686"/>
    <x v="0"/>
  </r>
  <r>
    <n v="377160"/>
    <d v="2014-06-20T00:00:00"/>
    <d v="1899-12-30T07:38:09"/>
    <s v="Hired"/>
    <s v="Male"/>
    <s v="Operations Department"/>
    <s v="i6"/>
    <x v="3687"/>
    <x v="0"/>
  </r>
  <r>
    <n v="727510"/>
    <d v="2014-06-20T00:00:00"/>
    <d v="1899-12-30T07:39:07"/>
    <s v="Hired"/>
    <s v="Male"/>
    <s v="Operations Department"/>
    <s v="i6"/>
    <x v="3688"/>
    <x v="0"/>
  </r>
  <r>
    <n v="820716"/>
    <d v="2014-06-24T00:00:00"/>
    <d v="1899-12-30T18:00:30"/>
    <s v="Hired"/>
    <s v="Male"/>
    <s v="Operations Department"/>
    <s v="i6"/>
    <x v="3689"/>
    <x v="0"/>
  </r>
  <r>
    <n v="63948"/>
    <d v="2014-05-02T00:00:00"/>
    <d v="1899-12-30T18:58:46"/>
    <s v="Hired"/>
    <s v="Female"/>
    <s v="Operations Department"/>
    <s v="i5"/>
    <x v="3690"/>
    <x v="0"/>
  </r>
  <r>
    <n v="773795"/>
    <d v="2014-08-14T00:00:00"/>
    <d v="1899-12-30T15:26:14"/>
    <s v="Hired"/>
    <s v="Don’t want to say"/>
    <s v="Operations Department"/>
    <s v="i5"/>
    <x v="3691"/>
    <x v="0"/>
  </r>
  <r>
    <n v="809978"/>
    <d v="2014-06-27T00:00:00"/>
    <d v="1899-12-30T14:04:52"/>
    <s v="Hired"/>
    <s v="Male"/>
    <s v="Operations Department"/>
    <s v="i7"/>
    <x v="3692"/>
    <x v="0"/>
  </r>
  <r>
    <n v="533072"/>
    <d v="2014-08-27T00:00:00"/>
    <d v="1899-12-30T10:21:44"/>
    <s v="Hired"/>
    <s v="Male"/>
    <s v="Operations Department"/>
    <s v="c8"/>
    <x v="3693"/>
    <x v="0"/>
  </r>
  <r>
    <n v="456716"/>
    <d v="2014-08-27T00:00:00"/>
    <d v="1899-12-30T10:24:13"/>
    <s v="Rejected"/>
    <s v="Male"/>
    <s v="Operations Department"/>
    <s v="c8"/>
    <x v="3694"/>
    <x v="1"/>
  </r>
  <r>
    <n v="120961"/>
    <d v="2014-05-01T00:00:00"/>
    <d v="1899-12-30T09:33:18"/>
    <s v="Rejected"/>
    <s v="Male"/>
    <s v="Sales Department"/>
    <s v="i6"/>
    <x v="3695"/>
    <x v="1"/>
  </r>
  <r>
    <n v="260474"/>
    <d v="2014-05-09T00:00:00"/>
    <d v="1899-12-30T09:32:24"/>
    <s v="Rejected"/>
    <s v="Male"/>
    <s v="Operations Department"/>
    <s v="i5"/>
    <x v="3696"/>
    <x v="1"/>
  </r>
  <r>
    <n v="402828"/>
    <d v="2014-05-09T00:00:00"/>
    <d v="1899-12-30T09:32:46"/>
    <s v="Hired"/>
    <s v="Female"/>
    <s v="Operations Department"/>
    <s v="i5"/>
    <x v="3697"/>
    <x v="0"/>
  </r>
  <r>
    <n v="535927"/>
    <d v="2014-05-17T00:00:00"/>
    <d v="1899-12-30T20:43:23"/>
    <s v="Hired"/>
    <s v="Don’t want to say"/>
    <s v="Operations Department"/>
    <s v="i5"/>
    <x v="3698"/>
    <x v="0"/>
  </r>
  <r>
    <n v="163731"/>
    <d v="2014-05-19T00:00:00"/>
    <d v="1899-12-30T18:00:10"/>
    <s v="Rejected"/>
    <s v="Male"/>
    <s v="Operations Department"/>
    <s v="i5"/>
    <x v="3699"/>
    <x v="1"/>
  </r>
  <r>
    <n v="41523"/>
    <d v="2014-05-19T00:00:00"/>
    <d v="1899-12-30T18:00:36"/>
    <s v="Hired"/>
    <s v="Female"/>
    <s v="Operations Department"/>
    <s v="i5"/>
    <x v="3700"/>
    <x v="0"/>
  </r>
  <r>
    <n v="412637"/>
    <d v="2014-05-30T00:00:00"/>
    <d v="1899-12-30T09:32:39"/>
    <s v="Rejected"/>
    <s v="Don’t want to say"/>
    <s v="Operations Department"/>
    <s v="i5"/>
    <x v="3701"/>
    <x v="1"/>
  </r>
  <r>
    <n v="684308"/>
    <d v="2014-06-23T00:00:00"/>
    <d v="1899-12-30T10:02:32"/>
    <s v="Hired"/>
    <s v="Don’t want to say"/>
    <s v="Operations Department"/>
    <s v="i5"/>
    <x v="3702"/>
    <x v="0"/>
  </r>
  <r>
    <n v="567566"/>
    <d v="2014-05-22T00:00:00"/>
    <d v="1899-12-30T18:41:27"/>
    <s v="Hired"/>
    <s v="Female"/>
    <s v="Operations Department"/>
    <s v="i6"/>
    <x v="3703"/>
    <x v="0"/>
  </r>
  <r>
    <n v="331482"/>
    <d v="2014-05-28T00:00:00"/>
    <d v="1899-12-30T17:36:34"/>
    <s v="Rejected"/>
    <s v="Male"/>
    <s v="Operations Department"/>
    <s v="i6"/>
    <x v="3704"/>
    <x v="1"/>
  </r>
  <r>
    <n v="791869"/>
    <d v="2014-05-28T00:00:00"/>
    <d v="1899-12-30T17:38:05"/>
    <s v="Rejected"/>
    <s v="Male"/>
    <s v="Operations Department"/>
    <s v="i6"/>
    <x v="3705"/>
    <x v="1"/>
  </r>
  <r>
    <n v="514518"/>
    <d v="2014-05-28T00:00:00"/>
    <d v="1899-12-30T17:40:07"/>
    <s v="Hired"/>
    <s v="Male"/>
    <s v="Operations Department"/>
    <s v="i6"/>
    <x v="3706"/>
    <x v="0"/>
  </r>
  <r>
    <n v="880677"/>
    <d v="2014-06-07T00:00:00"/>
    <d v="1899-12-30T19:59:56"/>
    <s v="Hired"/>
    <s v="Male"/>
    <s v="Operations Department"/>
    <s v="i6"/>
    <x v="3707"/>
    <x v="0"/>
  </r>
  <r>
    <n v="587140"/>
    <d v="2014-06-09T00:00:00"/>
    <d v="1899-12-30T12:13:46"/>
    <s v="Hired"/>
    <s v="Male"/>
    <s v="Operations Department"/>
    <s v="i6"/>
    <x v="3708"/>
    <x v="0"/>
  </r>
  <r>
    <n v="907345"/>
    <d v="2014-08-22T00:00:00"/>
    <d v="1899-12-30T09:31:23"/>
    <s v="Hired"/>
    <s v="Male"/>
    <s v="Operations Department"/>
    <s v="i6"/>
    <x v="3709"/>
    <x v="0"/>
  </r>
  <r>
    <n v="463879"/>
    <d v="2014-08-22T00:00:00"/>
    <d v="1899-12-30T09:32:28"/>
    <s v="Rejected"/>
    <s v="Male"/>
    <s v="Operations Department"/>
    <s v="i6"/>
    <x v="3710"/>
    <x v="1"/>
  </r>
  <r>
    <n v="734752"/>
    <d v="2014-08-22T00:00:00"/>
    <d v="1899-12-30T09:32:56"/>
    <s v="Rejected"/>
    <s v="Male"/>
    <s v="Operations Department"/>
    <s v="i6"/>
    <x v="3711"/>
    <x v="1"/>
  </r>
  <r>
    <n v="339424"/>
    <d v="2014-06-13T00:00:00"/>
    <d v="1899-12-30T09:31:30"/>
    <s v="Rejected"/>
    <s v="Male"/>
    <s v="Service Department"/>
    <s v="i5"/>
    <x v="3712"/>
    <x v="1"/>
  </r>
  <r>
    <n v="569637"/>
    <d v="2014-06-13T00:00:00"/>
    <d v="1899-12-30T09:32:05"/>
    <s v="Hired"/>
    <s v="Don’t want to say"/>
    <s v="Service Department"/>
    <s v="i5"/>
    <x v="3713"/>
    <x v="0"/>
  </r>
  <r>
    <n v="790921"/>
    <d v="2014-08-25T00:00:00"/>
    <d v="1899-12-30T12:11:45"/>
    <s v="Rejected"/>
    <s v="Male"/>
    <s v="Service Department"/>
    <s v="i5"/>
    <x v="3714"/>
    <x v="1"/>
  </r>
  <r>
    <n v="952941"/>
    <d v="2014-07-26T00:00:00"/>
    <d v="1899-12-30T09:32:35"/>
    <s v="Hired"/>
    <s v="Male"/>
    <s v="Service Department"/>
    <s v="c9"/>
    <x v="3715"/>
    <x v="0"/>
  </r>
  <r>
    <n v="960244"/>
    <d v="2014-07-26T00:00:00"/>
    <d v="1899-12-30T09:32:51"/>
    <s v="Hired"/>
    <s v="Male"/>
    <s v="Service Department"/>
    <s v="c9"/>
    <x v="3716"/>
    <x v="0"/>
  </r>
  <r>
    <n v="580852"/>
    <d v="2014-07-23T00:00:00"/>
    <d v="1899-12-30T18:40:43"/>
    <s v="Rejected"/>
    <s v="Male"/>
    <s v="Service Department"/>
    <s v="c9"/>
    <x v="3717"/>
    <x v="1"/>
  </r>
  <r>
    <n v="496208"/>
    <d v="2014-08-16T00:00:00"/>
    <d v="1899-12-30T16:13:45"/>
    <s v="Hired"/>
    <s v="Male"/>
    <s v="Service Department"/>
    <s v="i5"/>
    <x v="3718"/>
    <x v="0"/>
  </r>
  <r>
    <n v="187773"/>
    <d v="2014-06-02T00:00:00"/>
    <d v="1899-12-30T09:32:00"/>
    <s v="Rejected"/>
    <s v="Male"/>
    <s v="Operations Department"/>
    <s v="b9"/>
    <x v="3719"/>
    <x v="1"/>
  </r>
  <r>
    <n v="265723"/>
    <d v="2014-05-14T00:00:00"/>
    <d v="1899-12-30T12:19:29"/>
    <s v="Hired"/>
    <s v="Male"/>
    <s v="Operations Department"/>
    <s v="c9"/>
    <x v="3720"/>
    <x v="0"/>
  </r>
  <r>
    <n v="271192"/>
    <d v="2014-06-03T00:00:00"/>
    <d v="1899-12-30T17:42:27"/>
    <s v="Rejected"/>
    <s v="Female"/>
    <s v="Marketing Department"/>
    <s v="c5"/>
    <x v="3721"/>
    <x v="1"/>
  </r>
  <r>
    <n v="12289"/>
    <d v="2014-06-03T00:00:00"/>
    <d v="1899-12-30T17:43:28"/>
    <s v="Hired"/>
    <s v="Male"/>
    <s v="Marketing Department"/>
    <s v="c5"/>
    <x v="3722"/>
    <x v="0"/>
  </r>
  <r>
    <n v="666242"/>
    <d v="2014-08-04T00:00:00"/>
    <d v="1899-12-30T09:34:04"/>
    <s v="Hired"/>
    <s v="Male"/>
    <s v="Marketing Department"/>
    <s v="c5"/>
    <x v="3723"/>
    <x v="0"/>
  </r>
  <r>
    <n v="349387"/>
    <d v="2014-08-04T00:00:00"/>
    <d v="1899-12-30T09:35:09"/>
    <s v="Rejected"/>
    <s v="Male"/>
    <s v="Marketing Department"/>
    <s v="c5"/>
    <x v="3724"/>
    <x v="1"/>
  </r>
  <r>
    <n v="965315"/>
    <d v="2014-08-16T00:00:00"/>
    <d v="1899-12-30T12:26:38"/>
    <s v="Hired"/>
    <s v="Male"/>
    <s v="Marketing Department"/>
    <s v="c5"/>
    <x v="3725"/>
    <x v="0"/>
  </r>
  <r>
    <n v="714755"/>
    <d v="2014-08-16T00:00:00"/>
    <d v="1899-12-30T12:28:57"/>
    <s v="Hired"/>
    <s v="Male"/>
    <s v="Marketing Department"/>
    <s v="c5"/>
    <x v="3726"/>
    <x v="0"/>
  </r>
  <r>
    <n v="958624"/>
    <d v="2014-08-27T00:00:00"/>
    <d v="1899-12-30T09:06:58"/>
    <s v="Hired"/>
    <s v="Female"/>
    <s v="Marketing Department"/>
    <s v="c5"/>
    <x v="3727"/>
    <x v="0"/>
  </r>
  <r>
    <n v="865900"/>
    <d v="2014-06-23T00:00:00"/>
    <d v="1899-12-30T09:32:50"/>
    <s v="Hired"/>
    <s v="Female"/>
    <s v="Service Department"/>
    <s v="c5"/>
    <x v="3728"/>
    <x v="0"/>
  </r>
  <r>
    <n v="803551"/>
    <d v="2014-06-13T00:00:00"/>
    <d v="1899-12-30T10:22:27"/>
    <s v="Rejected"/>
    <s v="Female"/>
    <s v="General Management"/>
    <s v="c8"/>
    <x v="3729"/>
    <x v="1"/>
  </r>
  <r>
    <n v="870513"/>
    <d v="2014-06-13T00:00:00"/>
    <d v="1899-12-30T10:26:17"/>
    <s v="Hired"/>
    <s v="Female"/>
    <s v="General Management"/>
    <s v="c8"/>
    <x v="3152"/>
    <x v="0"/>
  </r>
  <r>
    <n v="991691"/>
    <d v="2014-06-13T00:00:00"/>
    <d v="1899-12-30T10:26:58"/>
    <s v="Hired"/>
    <s v="Female"/>
    <s v="General Management"/>
    <s v="c8"/>
    <x v="3730"/>
    <x v="0"/>
  </r>
  <r>
    <n v="392116"/>
    <d v="2014-06-13T00:00:00"/>
    <d v="1899-12-30T10:27:26"/>
    <s v="Rejected"/>
    <s v="Female"/>
    <s v="General Management"/>
    <s v="c8"/>
    <x v="3731"/>
    <x v="1"/>
  </r>
  <r>
    <n v="603744"/>
    <d v="2014-06-20T00:00:00"/>
    <d v="1899-12-30T00:06:18"/>
    <s v="Hired"/>
    <s v="Female"/>
    <s v="General Management"/>
    <s v="i7"/>
    <x v="3732"/>
    <x v="0"/>
  </r>
  <r>
    <n v="985432"/>
    <d v="2014-06-26T00:00:00"/>
    <d v="1899-12-30T12:01:08"/>
    <s v="Hired"/>
    <s v="Female"/>
    <s v="General Management"/>
    <s v="c8"/>
    <x v="3733"/>
    <x v="0"/>
  </r>
  <r>
    <n v="843215"/>
    <d v="2014-06-26T00:00:00"/>
    <d v="1899-12-30T12:03:34"/>
    <s v="Hired"/>
    <s v="Female"/>
    <s v="General Management"/>
    <s v="c8"/>
    <x v="3734"/>
    <x v="0"/>
  </r>
  <r>
    <n v="590543"/>
    <d v="2014-06-10T00:00:00"/>
    <d v="1899-12-30T09:35:30"/>
    <s v="Hired"/>
    <s v="Female"/>
    <s v="General Management"/>
    <s v="i7"/>
    <x v="3735"/>
    <x v="0"/>
  </r>
  <r>
    <n v="711803"/>
    <d v="2014-06-12T00:00:00"/>
    <d v="1899-12-30T10:07:08"/>
    <s v="Rejected"/>
    <s v="Female"/>
    <s v="General Management"/>
    <s v="i7"/>
    <x v="3736"/>
    <x v="1"/>
  </r>
  <r>
    <n v="804455"/>
    <d v="2014-06-12T00:00:00"/>
    <d v="1899-12-30T10:10:04"/>
    <s v="Rejected"/>
    <s v="Female"/>
    <s v="General Management"/>
    <s v="i7"/>
    <x v="3737"/>
    <x v="1"/>
  </r>
  <r>
    <n v="615453"/>
    <d v="2014-08-12T00:00:00"/>
    <d v="1899-12-30T09:31:37"/>
    <s v="Rejected"/>
    <s v="Female"/>
    <s v="General Management"/>
    <s v="i7"/>
    <x v="3738"/>
    <x v="1"/>
  </r>
  <r>
    <n v="539962"/>
    <d v="2014-08-13T00:00:00"/>
    <d v="1899-12-30T14:43:13"/>
    <s v="Rejected"/>
    <s v="Female"/>
    <s v="General Management"/>
    <s v="i7"/>
    <x v="3739"/>
    <x v="1"/>
  </r>
  <r>
    <n v="556195"/>
    <d v="2014-08-22T00:00:00"/>
    <d v="1899-12-30T15:12:24"/>
    <s v="Hired"/>
    <s v="Female"/>
    <s v="General Management"/>
    <s v="i7"/>
    <x v="3740"/>
    <x v="0"/>
  </r>
  <r>
    <n v="28862"/>
    <d v="2014-08-22T00:00:00"/>
    <d v="1899-12-30T15:14:39"/>
    <s v="Hired"/>
    <s v="Female"/>
    <s v="General Management"/>
    <s v="i7"/>
    <x v="3741"/>
    <x v="0"/>
  </r>
  <r>
    <n v="876875"/>
    <d v="2014-08-29T00:00:00"/>
    <d v="1899-12-30T10:53:34"/>
    <s v="Hired"/>
    <s v="Female"/>
    <s v="General Management"/>
    <s v="i7"/>
    <x v="3742"/>
    <x v="0"/>
  </r>
  <r>
    <n v="777528"/>
    <d v="2014-08-29T00:00:00"/>
    <d v="1899-12-30T10:54:06"/>
    <s v="Hired"/>
    <s v="Female"/>
    <s v="General Management"/>
    <s v="i7"/>
    <x v="3743"/>
    <x v="0"/>
  </r>
  <r>
    <n v="452098"/>
    <d v="2014-08-29T00:00:00"/>
    <d v="1899-12-30T10:54:35"/>
    <s v="Hired"/>
    <s v="Female"/>
    <s v="General Management"/>
    <s v="i7"/>
    <x v="3744"/>
    <x v="0"/>
  </r>
  <r>
    <n v="205941"/>
    <d v="2014-08-12T00:00:00"/>
    <d v="1899-12-30T09:31:36"/>
    <s v="Hired"/>
    <s v="Male"/>
    <s v="Service Department"/>
    <s v="i5"/>
    <x v="3745"/>
    <x v="0"/>
  </r>
  <r>
    <n v="248630"/>
    <d v="2014-05-27T00:00:00"/>
    <d v="1899-12-30T09:32:42"/>
    <s v="Hired"/>
    <s v="Male"/>
    <s v="Service Department"/>
    <s v="i7"/>
    <x v="3746"/>
    <x v="0"/>
  </r>
  <r>
    <n v="427635"/>
    <d v="2014-05-27T00:00:00"/>
    <d v="1899-12-30T09:34:41"/>
    <s v="Rejected"/>
    <s v="Male"/>
    <s v="Service Department"/>
    <s v="i7"/>
    <x v="3747"/>
    <x v="1"/>
  </r>
  <r>
    <n v="17800"/>
    <d v="2014-07-08T00:00:00"/>
    <d v="1899-12-30T09:32:05"/>
    <s v="Hired"/>
    <s v="Male"/>
    <s v="Service Department"/>
    <s v="i7"/>
    <x v="3748"/>
    <x v="0"/>
  </r>
  <r>
    <n v="800368"/>
    <d v="2014-05-06T00:00:00"/>
    <d v="1899-12-30T09:34:19"/>
    <s v="Hired"/>
    <s v="Female"/>
    <s v="General Management"/>
    <s v="i7"/>
    <x v="3749"/>
    <x v="0"/>
  </r>
  <r>
    <n v="489970"/>
    <d v="2014-05-06T00:00:00"/>
    <d v="1899-12-30T09:35:12"/>
    <s v="Hired"/>
    <s v="Female"/>
    <s v="General Management"/>
    <s v="i7"/>
    <x v="2568"/>
    <x v="0"/>
  </r>
  <r>
    <n v="421682"/>
    <d v="2014-05-16T00:00:00"/>
    <d v="1899-12-30T09:22:06"/>
    <s v="Hired"/>
    <s v="Female"/>
    <s v="General Management"/>
    <s v="i7"/>
    <x v="3750"/>
    <x v="0"/>
  </r>
  <r>
    <n v="435230"/>
    <d v="2014-05-24T00:00:00"/>
    <d v="1899-12-30T16:28:20"/>
    <s v="Hired"/>
    <s v="Female"/>
    <s v="General Management"/>
    <s v="c5"/>
    <x v="3751"/>
    <x v="0"/>
  </r>
  <r>
    <n v="519412"/>
    <d v="2014-05-24T00:00:00"/>
    <d v="1899-12-30T16:28:44"/>
    <s v="Rejected"/>
    <s v="Female"/>
    <s v="General Management"/>
    <s v="c5"/>
    <x v="3752"/>
    <x v="1"/>
  </r>
  <r>
    <n v="413223"/>
    <d v="2014-05-24T00:00:00"/>
    <d v="1899-12-30T16:33:13"/>
    <s v="Hired"/>
    <s v="Female"/>
    <s v="General Management"/>
    <s v="c5"/>
    <x v="3753"/>
    <x v="0"/>
  </r>
  <r>
    <n v="343603"/>
    <d v="2014-05-25T00:00:00"/>
    <d v="1899-12-30T14:32:02"/>
    <s v="Hired"/>
    <s v="Female"/>
    <s v="General Management"/>
    <s v="i7"/>
    <x v="3754"/>
    <x v="0"/>
  </r>
  <r>
    <n v="989586"/>
    <d v="2014-05-25T00:00:00"/>
    <d v="1899-12-30T14:33:26"/>
    <s v="Hired"/>
    <s v="Female"/>
    <s v="General Management"/>
    <s v="i7"/>
    <x v="3755"/>
    <x v="0"/>
  </r>
  <r>
    <n v="582618"/>
    <d v="2014-05-29T00:00:00"/>
    <d v="1899-12-30T10:00:42"/>
    <s v="Rejected"/>
    <s v="Female"/>
    <s v="General Management"/>
    <s v="i7"/>
    <x v="3756"/>
    <x v="1"/>
  </r>
  <r>
    <n v="287595"/>
    <d v="2014-05-29T00:00:00"/>
    <d v="1899-12-30T10:01:43"/>
    <s v="Hired"/>
    <s v="Female"/>
    <s v="General Management"/>
    <s v="i7"/>
    <x v="3757"/>
    <x v="0"/>
  </r>
  <r>
    <n v="303721"/>
    <d v="2014-06-01T00:00:00"/>
    <d v="1899-12-30T19:39:15"/>
    <s v="Hired"/>
    <s v="Female"/>
    <s v="General Management"/>
    <s v="i7"/>
    <x v="1389"/>
    <x v="0"/>
  </r>
  <r>
    <n v="372528"/>
    <d v="2014-06-01T00:00:00"/>
    <d v="1899-12-30T19:40:39"/>
    <s v="Rejected"/>
    <s v="Female"/>
    <s v="General Management"/>
    <s v="i7"/>
    <x v="3758"/>
    <x v="1"/>
  </r>
  <r>
    <n v="344852"/>
    <d v="2014-06-01T00:00:00"/>
    <d v="1899-12-30T19:42:30"/>
    <s v="Rejected"/>
    <s v="Female"/>
    <s v="General Management"/>
    <s v="i7"/>
    <x v="3759"/>
    <x v="1"/>
  </r>
  <r>
    <n v="509501"/>
    <d v="2014-06-03T00:00:00"/>
    <d v="1899-12-30T11:08:59"/>
    <s v="Hired"/>
    <s v="Don’t want to say"/>
    <s v="General Management"/>
    <s v="c5"/>
    <x v="3760"/>
    <x v="0"/>
  </r>
  <r>
    <n v="165066"/>
    <d v="2014-07-22T00:00:00"/>
    <d v="1899-12-30T09:38:17"/>
    <s v="Hired"/>
    <s v="Female"/>
    <s v="General Management"/>
    <s v="i7"/>
    <x v="3761"/>
    <x v="0"/>
  </r>
  <r>
    <n v="609192"/>
    <d v="2014-07-31T00:00:00"/>
    <d v="1899-12-30T17:26:08"/>
    <s v="Rejected"/>
    <s v="Female"/>
    <s v="General Management"/>
    <s v="c5"/>
    <x v="3762"/>
    <x v="1"/>
  </r>
  <r>
    <n v="443270"/>
    <d v="2014-07-31T00:00:00"/>
    <d v="1899-12-30T17:26:45"/>
    <s v="Hired"/>
    <s v="Female"/>
    <s v="General Management"/>
    <s v="c5"/>
    <x v="3763"/>
    <x v="0"/>
  </r>
  <r>
    <n v="92784"/>
    <d v="2014-07-31T00:00:00"/>
    <d v="1899-12-30T17:27:16"/>
    <s v="Rejected"/>
    <s v="Female"/>
    <s v="General Management"/>
    <s v="c5"/>
    <x v="3764"/>
    <x v="1"/>
  </r>
  <r>
    <n v="949454"/>
    <d v="2014-07-29T00:00:00"/>
    <d v="1899-12-30T14:41:35"/>
    <s v="Hired"/>
    <s v="Female"/>
    <s v="General Management"/>
    <s v="i7"/>
    <x v="3765"/>
    <x v="0"/>
  </r>
  <r>
    <n v="183437"/>
    <d v="2014-07-29T00:00:00"/>
    <d v="1899-12-30T14:43:10"/>
    <s v="Rejected"/>
    <s v="Female"/>
    <s v="General Management"/>
    <s v="i7"/>
    <x v="3766"/>
    <x v="1"/>
  </r>
  <r>
    <n v="696100"/>
    <d v="2014-07-29T00:00:00"/>
    <d v="1899-12-30T14:44:41"/>
    <s v="Rejected"/>
    <s v="Female"/>
    <s v="General Management"/>
    <s v="i7"/>
    <x v="3767"/>
    <x v="1"/>
  </r>
  <r>
    <n v="880828"/>
    <d v="2014-07-29T00:00:00"/>
    <d v="1899-12-30T14:44:34"/>
    <s v="Rejected"/>
    <s v="Female"/>
    <s v="General Management"/>
    <s v="i7"/>
    <x v="3768"/>
    <x v="1"/>
  </r>
  <r>
    <n v="94151"/>
    <d v="2014-08-09T00:00:00"/>
    <d v="1899-12-30T14:58:54"/>
    <s v="Hired"/>
    <s v="Female"/>
    <s v="General Management"/>
    <s v="i7"/>
    <x v="3769"/>
    <x v="0"/>
  </r>
  <r>
    <n v="83730"/>
    <d v="2014-08-15T00:00:00"/>
    <d v="1899-12-30T14:41:28"/>
    <s v="Rejected"/>
    <s v="Female"/>
    <s v="General Management"/>
    <s v="i7"/>
    <x v="3770"/>
    <x v="1"/>
  </r>
  <r>
    <n v="886375"/>
    <d v="2014-08-15T00:00:00"/>
    <d v="1899-12-30T14:43:25"/>
    <s v="Rejected"/>
    <s v="Female"/>
    <s v="General Management"/>
    <s v="i7"/>
    <x v="3771"/>
    <x v="1"/>
  </r>
  <r>
    <n v="256431"/>
    <d v="2014-08-22T00:00:00"/>
    <d v="1899-12-30T10:38:05"/>
    <s v="Hired"/>
    <s v="Female"/>
    <s v="General Management"/>
    <s v="c5"/>
    <x v="3772"/>
    <x v="0"/>
  </r>
  <r>
    <n v="540401"/>
    <d v="2014-08-19T00:00:00"/>
    <d v="1899-12-30T09:32:03"/>
    <s v="Hired"/>
    <s v="Male"/>
    <s v="Sales Department"/>
    <s v="c5"/>
    <x v="3773"/>
    <x v="0"/>
  </r>
  <r>
    <n v="64540"/>
    <d v="2014-08-26T00:00:00"/>
    <d v="1899-12-30T18:52:26"/>
    <s v="Hired"/>
    <s v="Male"/>
    <s v="Sales Department"/>
    <s v="c5"/>
    <x v="3774"/>
    <x v="0"/>
  </r>
  <r>
    <n v="524839"/>
    <d v="2014-06-24T00:00:00"/>
    <d v="1899-12-30T09:31:13"/>
    <s v="Hired"/>
    <s v="Male"/>
    <s v="Sales Department"/>
    <s v="c9"/>
    <x v="3775"/>
    <x v="0"/>
  </r>
  <r>
    <n v="484833"/>
    <d v="2014-07-22T00:00:00"/>
    <d v="1899-12-30T09:32:34"/>
    <s v="Hired"/>
    <s v="Male"/>
    <s v="Sales Department"/>
    <s v="c9"/>
    <x v="3776"/>
    <x v="0"/>
  </r>
  <r>
    <n v="399087"/>
    <d v="2014-08-05T00:00:00"/>
    <d v="1899-12-30T09:31:32"/>
    <s v="Hired"/>
    <s v="Male"/>
    <s v="Sales Department"/>
    <s v="c9"/>
    <x v="3777"/>
    <x v="0"/>
  </r>
  <r>
    <n v="20051"/>
    <d v="2014-05-07T00:00:00"/>
    <d v="1899-12-30T09:32:11"/>
    <s v="Rejected"/>
    <s v="Don’t want to say"/>
    <s v="Sales Department"/>
    <s v="c5"/>
    <x v="3778"/>
    <x v="1"/>
  </r>
  <r>
    <n v="943287"/>
    <d v="2014-05-08T00:00:00"/>
    <d v="1899-12-30T09:32:28"/>
    <s v="Hired"/>
    <s v="Male"/>
    <s v="Operations Department"/>
    <s v="c9"/>
    <x v="3779"/>
    <x v="0"/>
  </r>
  <r>
    <n v="184016"/>
    <d v="2014-05-08T00:00:00"/>
    <d v="1899-12-30T09:33:00"/>
    <s v="Rejected"/>
    <s v="Male"/>
    <s v="Operations Department"/>
    <s v="c9"/>
    <x v="3780"/>
    <x v="1"/>
  </r>
  <r>
    <n v="712512"/>
    <d v="2014-05-08T00:00:00"/>
    <d v="1899-12-30T09:34:45"/>
    <s v="Hired"/>
    <s v="Male"/>
    <s v="Operations Department"/>
    <s v="c9"/>
    <x v="3781"/>
    <x v="0"/>
  </r>
  <r>
    <n v="699072"/>
    <d v="2014-07-24T00:00:00"/>
    <d v="1899-12-30T09:34:27"/>
    <s v="Hired"/>
    <s v="Male"/>
    <s v="Operations Department"/>
    <s v="c9"/>
    <x v="3782"/>
    <x v="0"/>
  </r>
  <r>
    <n v="551794"/>
    <d v="2014-05-07T00:00:00"/>
    <d v="1899-12-30T14:11:28"/>
    <s v="Hired"/>
    <s v="Male"/>
    <s v="Operations Department"/>
    <s v="c9"/>
    <x v="3783"/>
    <x v="0"/>
  </r>
  <r>
    <n v="95527"/>
    <d v="2014-06-13T00:00:00"/>
    <d v="1899-12-30T16:06:02"/>
    <s v="Hired"/>
    <s v="Male"/>
    <s v="Operations Department"/>
    <s v="c9"/>
    <x v="3784"/>
    <x v="0"/>
  </r>
  <r>
    <n v="657708"/>
    <d v="2014-06-09T00:00:00"/>
    <d v="1899-12-30T12:24:29"/>
    <s v="Hired"/>
    <s v="Male"/>
    <s v="Sales Department"/>
    <s v="c8"/>
    <x v="3785"/>
    <x v="0"/>
  </r>
  <r>
    <n v="827108"/>
    <d v="2014-05-02T00:00:00"/>
    <d v="1899-12-30T09:31:35"/>
    <s v="Rejected"/>
    <s v="Male"/>
    <s v="Service Department"/>
    <s v="c9"/>
    <x v="3786"/>
    <x v="1"/>
  </r>
  <r>
    <n v="888298"/>
    <d v="2014-05-03T00:00:00"/>
    <d v="1899-12-30T17:04:45"/>
    <s v="Rejected"/>
    <s v="Female"/>
    <s v="Service Department"/>
    <s v="c9"/>
    <x v="3787"/>
    <x v="1"/>
  </r>
  <r>
    <n v="357906"/>
    <d v="2014-05-03T00:00:00"/>
    <d v="1899-12-30T17:05:18"/>
    <s v="Rejected"/>
    <s v="Female"/>
    <s v="Service Department"/>
    <s v="c9"/>
    <x v="3788"/>
    <x v="1"/>
  </r>
  <r>
    <n v="926580"/>
    <d v="2014-05-23T00:00:00"/>
    <d v="1899-12-30T15:34:52"/>
    <s v="Hired"/>
    <s v="Male"/>
    <s v="Service Department"/>
    <s v="c9"/>
    <x v="3789"/>
    <x v="0"/>
  </r>
  <r>
    <n v="448075"/>
    <d v="2014-05-16T00:00:00"/>
    <d v="1899-12-30T09:34:29"/>
    <s v="Hired"/>
    <s v="Female"/>
    <s v="Service Department"/>
    <s v="c9"/>
    <x v="3790"/>
    <x v="0"/>
  </r>
  <r>
    <n v="68425"/>
    <d v="2014-05-16T00:00:00"/>
    <d v="1899-12-30T09:35:13"/>
    <s v="Rejected"/>
    <s v="Female"/>
    <s v="Service Department"/>
    <s v="c9"/>
    <x v="3791"/>
    <x v="1"/>
  </r>
  <r>
    <n v="357815"/>
    <d v="2014-05-16T00:00:00"/>
    <d v="1899-12-30T09:36:45"/>
    <s v="Hired"/>
    <s v="Female"/>
    <s v="Service Department"/>
    <s v="c9"/>
    <x v="3792"/>
    <x v="0"/>
  </r>
  <r>
    <n v="894104"/>
    <d v="2014-05-22T00:00:00"/>
    <d v="1899-12-30T11:39:36"/>
    <s v="Rejected"/>
    <s v="Female"/>
    <s v="Service Department"/>
    <s v="c9"/>
    <x v="3793"/>
    <x v="1"/>
  </r>
  <r>
    <n v="714233"/>
    <d v="2014-05-22T00:00:00"/>
    <d v="1899-12-30T11:42:53"/>
    <s v="Hired"/>
    <s v="Male"/>
    <s v="Service Department"/>
    <s v="c9"/>
    <x v="3794"/>
    <x v="0"/>
  </r>
  <r>
    <n v="660970"/>
    <d v="2014-06-16T00:00:00"/>
    <d v="1899-12-30T09:31:13"/>
    <s v="Hired"/>
    <s v="Male"/>
    <s v="Sales Department"/>
    <s v="c9"/>
    <x v="3795"/>
    <x v="0"/>
  </r>
  <r>
    <n v="49745"/>
    <d v="2014-06-16T00:00:00"/>
    <d v="1899-12-30T09:31:42"/>
    <s v="Rejected"/>
    <s v="Male"/>
    <s v="Sales Department"/>
    <s v="c9"/>
    <x v="3796"/>
    <x v="1"/>
  </r>
  <r>
    <n v="24489"/>
    <d v="2014-06-16T00:00:00"/>
    <d v="1899-12-30T09:41:39"/>
    <s v="Hired"/>
    <s v="Male"/>
    <s v="Sales Department"/>
    <s v="i5"/>
    <x v="3797"/>
    <x v="0"/>
  </r>
  <r>
    <n v="905795"/>
    <d v="2014-07-03T00:00:00"/>
    <d v="1899-12-30T13:46:53"/>
    <s v="Rejected"/>
    <s v="Male"/>
    <s v="Sales Department"/>
    <s v="i5"/>
    <x v="3798"/>
    <x v="1"/>
  </r>
  <r>
    <n v="339684"/>
    <d v="2014-07-28T00:00:00"/>
    <d v="1899-12-30T09:31:29"/>
    <s v="Hired"/>
    <s v="Male"/>
    <s v="Service Department"/>
    <s v="i7"/>
    <x v="3799"/>
    <x v="0"/>
  </r>
  <r>
    <n v="544070"/>
    <d v="2014-07-18T00:00:00"/>
    <d v="1899-12-30T15:06:40"/>
    <s v="Rejected"/>
    <s v="Male"/>
    <s v="Production Department"/>
    <s v="i1"/>
    <x v="3800"/>
    <x v="1"/>
  </r>
  <r>
    <n v="488750"/>
    <d v="2014-05-12T00:00:00"/>
    <d v="1899-12-30T09:33:40"/>
    <s v="Rejected"/>
    <s v="Female"/>
    <s v="Operations Department"/>
    <s v="c5"/>
    <x v="3801"/>
    <x v="1"/>
  </r>
  <r>
    <n v="814562"/>
    <d v="2014-05-12T00:00:00"/>
    <d v="1899-12-30T09:34:38"/>
    <s v="Hired"/>
    <s v="Female"/>
    <s v="Operations Department"/>
    <s v="c5"/>
    <x v="3802"/>
    <x v="0"/>
  </r>
  <r>
    <n v="516103"/>
    <d v="2014-05-19T00:00:00"/>
    <d v="1899-12-30T17:05:10"/>
    <s v="Hired"/>
    <s v="Don’t want to say"/>
    <s v="Operations Department"/>
    <s v="c5"/>
    <x v="3803"/>
    <x v="0"/>
  </r>
  <r>
    <n v="339644"/>
    <d v="2014-06-10T00:00:00"/>
    <d v="1899-12-30T07:03:07"/>
    <s v="Hired"/>
    <s v="Female"/>
    <s v="Service Department"/>
    <s v="c5"/>
    <x v="3804"/>
    <x v="0"/>
  </r>
  <r>
    <n v="240727"/>
    <d v="2014-06-10T00:00:00"/>
    <d v="1899-12-30T07:05:25"/>
    <s v="Hired"/>
    <s v="Male"/>
    <s v="Service Department"/>
    <s v="c5"/>
    <x v="3805"/>
    <x v="0"/>
  </r>
  <r>
    <n v="188776"/>
    <d v="2014-06-10T00:00:00"/>
    <d v="1899-12-30T07:06:26"/>
    <s v="Hired"/>
    <s v="Male"/>
    <s v="Service Department"/>
    <s v="c5"/>
    <x v="3806"/>
    <x v="0"/>
  </r>
  <r>
    <n v="152958"/>
    <d v="2014-06-10T00:00:00"/>
    <d v="1899-12-30T07:07:04"/>
    <s v="Rejected"/>
    <s v="Male"/>
    <s v="Service Department"/>
    <s v="c5"/>
    <x v="3807"/>
    <x v="1"/>
  </r>
  <r>
    <n v="885993"/>
    <d v="2014-06-10T00:00:00"/>
    <d v="1899-12-30T15:45:25"/>
    <s v="Hired"/>
    <s v="Female"/>
    <s v="Service Department"/>
    <s v="c5"/>
    <x v="3808"/>
    <x v="0"/>
  </r>
  <r>
    <n v="26869"/>
    <d v="2014-06-10T00:00:00"/>
    <d v="1899-12-30T15:47:06"/>
    <s v="Hired"/>
    <s v="Male"/>
    <s v="Service Department"/>
    <s v="c5"/>
    <x v="549"/>
    <x v="0"/>
  </r>
  <r>
    <n v="52457"/>
    <d v="2014-06-30T00:00:00"/>
    <d v="1899-12-30T18:32:28"/>
    <s v="Hired"/>
    <s v="Male"/>
    <s v="Service Department"/>
    <s v="c5"/>
    <x v="3809"/>
    <x v="0"/>
  </r>
  <r>
    <n v="54648"/>
    <d v="2014-07-10T00:00:00"/>
    <d v="1899-12-30T08:24:29"/>
    <s v="Rejected"/>
    <s v="Male"/>
    <s v="Service Department"/>
    <s v="c5"/>
    <x v="3810"/>
    <x v="1"/>
  </r>
  <r>
    <n v="798336"/>
    <d v="2014-07-10T00:00:00"/>
    <d v="1899-12-30T08:26:46"/>
    <s v="Rejected"/>
    <s v="Female"/>
    <s v="Service Department"/>
    <s v="c5"/>
    <x v="3811"/>
    <x v="1"/>
  </r>
  <r>
    <n v="893144"/>
    <d v="2014-07-10T00:00:00"/>
    <d v="1899-12-30T08:31:40"/>
    <s v="Rejected"/>
    <s v="Male"/>
    <s v="Service Department"/>
    <s v="c5"/>
    <x v="3812"/>
    <x v="1"/>
  </r>
  <r>
    <n v="719910"/>
    <d v="2014-07-17T00:00:00"/>
    <d v="1899-12-30T12:45:20"/>
    <s v="Hired"/>
    <s v="Male"/>
    <s v="Service Department"/>
    <s v="c5"/>
    <x v="3813"/>
    <x v="0"/>
  </r>
  <r>
    <n v="943656"/>
    <d v="2014-07-17T00:00:00"/>
    <d v="1899-12-30T12:46:13"/>
    <s v="Hired"/>
    <s v="Female"/>
    <s v="Service Department"/>
    <s v="c5"/>
    <x v="3814"/>
    <x v="0"/>
  </r>
  <r>
    <n v="442463"/>
    <d v="2014-07-17T00:00:00"/>
    <d v="1899-12-30T12:49:09"/>
    <s v="Hired"/>
    <s v="Female"/>
    <s v="Service Department"/>
    <s v="c5"/>
    <x v="3815"/>
    <x v="0"/>
  </r>
  <r>
    <n v="864866"/>
    <d v="2014-07-24T00:00:00"/>
    <d v="1899-12-30T11:21:08"/>
    <s v="Hired"/>
    <s v="Male"/>
    <s v="Service Department"/>
    <s v="c5"/>
    <x v="3816"/>
    <x v="0"/>
  </r>
  <r>
    <n v="593219"/>
    <d v="2014-08-08T00:00:00"/>
    <d v="1899-12-30T18:23:51"/>
    <s v="Hired"/>
    <s v="Female"/>
    <s v="Service Department"/>
    <s v="c5"/>
    <x v="3817"/>
    <x v="0"/>
  </r>
  <r>
    <n v="868653"/>
    <d v="2014-08-18T00:00:00"/>
    <d v="1899-12-30T09:31:12"/>
    <s v="Hired"/>
    <s v="Male"/>
    <s v="Service Department"/>
    <s v="c5"/>
    <x v="3818"/>
    <x v="0"/>
  </r>
  <r>
    <n v="468586"/>
    <d v="2014-08-18T00:00:00"/>
    <d v="1899-12-30T09:33:57"/>
    <s v="Hired"/>
    <s v="Female"/>
    <s v="Service Department"/>
    <s v="c5"/>
    <x v="3819"/>
    <x v="0"/>
  </r>
  <r>
    <n v="901867"/>
    <d v="2014-08-18T00:00:00"/>
    <d v="1899-12-30T09:36:16"/>
    <s v="Rejected"/>
    <s v="Female"/>
    <s v="Service Department"/>
    <s v="c5"/>
    <x v="3820"/>
    <x v="1"/>
  </r>
  <r>
    <n v="852718"/>
    <d v="2014-08-18T00:00:00"/>
    <d v="1899-12-30T09:37:20"/>
    <s v="Hired"/>
    <s v="Female"/>
    <s v="Service Department"/>
    <s v="c5"/>
    <x v="3821"/>
    <x v="0"/>
  </r>
  <r>
    <n v="102164"/>
    <d v="2014-08-19T00:00:00"/>
    <d v="1899-12-30T09:31:40"/>
    <s v="Hired"/>
    <s v="Male"/>
    <s v="Service Department"/>
    <s v="c5"/>
    <x v="3822"/>
    <x v="0"/>
  </r>
  <r>
    <n v="820494"/>
    <d v="2014-08-19T00:00:00"/>
    <d v="1899-12-30T09:34:41"/>
    <s v="Hired"/>
    <s v="Male"/>
    <s v="Service Department"/>
    <s v="c5"/>
    <x v="3823"/>
    <x v="0"/>
  </r>
  <r>
    <n v="318592"/>
    <d v="2014-08-19T00:00:00"/>
    <d v="1899-12-30T09:37:32"/>
    <s v="Hired"/>
    <s v="Male"/>
    <s v="Service Department"/>
    <s v="c5"/>
    <x v="3824"/>
    <x v="0"/>
  </r>
  <r>
    <n v="34851"/>
    <d v="2014-08-31T00:00:00"/>
    <d v="1899-12-30T16:47:40"/>
    <s v="Hired"/>
    <s v="Male"/>
    <s v="Service Department"/>
    <s v="c5"/>
    <x v="3825"/>
    <x v="0"/>
  </r>
  <r>
    <n v="594996"/>
    <d v="2014-08-31T00:00:00"/>
    <d v="1899-12-30T16:48:12"/>
    <s v="Rejected"/>
    <s v="Female"/>
    <s v="Service Department"/>
    <s v="c5"/>
    <x v="3826"/>
    <x v="1"/>
  </r>
  <r>
    <n v="231370"/>
    <d v="2014-05-08T00:00:00"/>
    <d v="1899-12-30T09:38:02"/>
    <s v="Hired"/>
    <s v="Male"/>
    <s v="Service Department"/>
    <s v="c5"/>
    <x v="3827"/>
    <x v="0"/>
  </r>
  <r>
    <n v="866724"/>
    <d v="2014-05-08T00:00:00"/>
    <d v="1899-12-30T09:38:30"/>
    <s v="Hired"/>
    <s v="Male"/>
    <s v="Service Department"/>
    <s v="c5"/>
    <x v="3828"/>
    <x v="0"/>
  </r>
  <r>
    <n v="107624"/>
    <d v="2014-05-22T00:00:00"/>
    <d v="1899-12-30T13:12:40"/>
    <s v="Hired"/>
    <s v="Male"/>
    <s v="Production Department"/>
    <s v="c9"/>
    <x v="3829"/>
    <x v="0"/>
  </r>
  <r>
    <n v="319905"/>
    <d v="2014-07-29T00:00:00"/>
    <d v="1899-12-30T21:49:02"/>
    <s v="Rejected"/>
    <s v="Male"/>
    <s v="Production Department"/>
    <s v="c9"/>
    <x v="3830"/>
    <x v="1"/>
  </r>
  <r>
    <n v="728175"/>
    <d v="2014-08-12T00:00:00"/>
    <d v="1899-12-30T09:32:21"/>
    <s v="Hired"/>
    <s v="Female"/>
    <s v="Service Department"/>
    <s v="c5"/>
    <x v="3831"/>
    <x v="0"/>
  </r>
  <r>
    <n v="576375"/>
    <d v="2014-08-18T00:00:00"/>
    <d v="1899-12-30T12:42:51"/>
    <s v="Hired"/>
    <s v="Male"/>
    <s v="Service Department"/>
    <s v="i7"/>
    <x v="3832"/>
    <x v="0"/>
  </r>
  <r>
    <n v="289325"/>
    <d v="2014-05-19T00:00:00"/>
    <d v="1899-12-30T07:36:08"/>
    <s v="Hired"/>
    <s v="Female"/>
    <s v="Service Department"/>
    <s v="c5"/>
    <x v="3833"/>
    <x v="0"/>
  </r>
  <r>
    <n v="856141"/>
    <d v="2014-05-20T00:00:00"/>
    <d v="1899-12-30T09:32:09"/>
    <s v="Rejected"/>
    <s v="Male"/>
    <s v="Operations Department"/>
    <s v="i7"/>
    <x v="3834"/>
    <x v="1"/>
  </r>
  <r>
    <n v="356398"/>
    <d v="2014-05-27T00:00:00"/>
    <d v="1899-12-30T12:13:07"/>
    <s v="Hired"/>
    <s v="Male"/>
    <s v="Operations Department"/>
    <s v="i7"/>
    <x v="3835"/>
    <x v="0"/>
  </r>
  <r>
    <n v="948977"/>
    <d v="2014-05-30T00:00:00"/>
    <d v="1899-12-30T18:52:30"/>
    <s v="Hired"/>
    <s v="Female"/>
    <s v="Operations Department"/>
    <s v="i7"/>
    <x v="3836"/>
    <x v="0"/>
  </r>
  <r>
    <n v="446111"/>
    <d v="2014-05-28T00:00:00"/>
    <d v="1899-12-30T09:33:38"/>
    <s v="Hired"/>
    <s v="Male"/>
    <s v="Operations Department"/>
    <s v="c5"/>
    <x v="3837"/>
    <x v="0"/>
  </r>
  <r>
    <n v="661687"/>
    <d v="2014-06-04T00:00:00"/>
    <d v="1899-12-30T13:49:18"/>
    <s v="Hired"/>
    <s v="Female"/>
    <s v="Operations Department"/>
    <s v="c5"/>
    <x v="3838"/>
    <x v="0"/>
  </r>
  <r>
    <n v="462821"/>
    <d v="2014-06-04T00:00:00"/>
    <d v="1899-12-30T13:49:26"/>
    <s v="Hired"/>
    <s v="Don’t want to say"/>
    <s v="Operations Department"/>
    <s v="c5"/>
    <x v="3839"/>
    <x v="0"/>
  </r>
  <r>
    <n v="385084"/>
    <d v="2014-07-25T00:00:00"/>
    <d v="1899-12-30T13:30:24"/>
    <s v="Hired"/>
    <s v="Male"/>
    <s v="Service Department"/>
    <s v="i7"/>
    <x v="3840"/>
    <x v="0"/>
  </r>
  <r>
    <n v="839429"/>
    <d v="2014-05-28T00:00:00"/>
    <d v="1899-12-30T09:31:43"/>
    <s v="Rejected"/>
    <s v="Male"/>
    <s v="Operations Department"/>
    <s v="c5"/>
    <x v="3841"/>
    <x v="1"/>
  </r>
  <r>
    <n v="648497"/>
    <d v="2014-06-09T00:00:00"/>
    <d v="1899-12-30T08:06:40"/>
    <s v="Hired"/>
    <s v="Male"/>
    <s v="Operations Department"/>
    <s v="c5"/>
    <x v="3842"/>
    <x v="0"/>
  </r>
  <r>
    <n v="782375"/>
    <d v="2014-06-17T00:00:00"/>
    <d v="1899-12-30T12:46:37"/>
    <s v="Hired"/>
    <s v="Male"/>
    <s v="Operations Department"/>
    <s v="c5"/>
    <x v="3843"/>
    <x v="0"/>
  </r>
  <r>
    <n v="635222"/>
    <d v="2014-06-17T00:00:00"/>
    <d v="1899-12-30T12:47:00"/>
    <s v="Rejected"/>
    <s v="Male"/>
    <s v="Operations Department"/>
    <s v="c5"/>
    <x v="3844"/>
    <x v="1"/>
  </r>
  <r>
    <n v="497576"/>
    <d v="2014-06-17T00:00:00"/>
    <d v="1899-12-30T12:47:52"/>
    <s v="Hired"/>
    <s v="Male"/>
    <s v="Operations Department"/>
    <s v="c5"/>
    <x v="3845"/>
    <x v="0"/>
  </r>
  <r>
    <n v="387477"/>
    <d v="2014-06-17T00:00:00"/>
    <d v="1899-12-30T12:48:26"/>
    <s v="Hired"/>
    <s v="Female"/>
    <s v="Operations Department"/>
    <s v="c5"/>
    <x v="3846"/>
    <x v="0"/>
  </r>
  <r>
    <n v="779639"/>
    <d v="2014-05-15T00:00:00"/>
    <d v="1899-12-30T19:37:12"/>
    <s v="Hired"/>
    <s v="Female"/>
    <s v="Operations Department"/>
    <s v="c5"/>
    <x v="3847"/>
    <x v="0"/>
  </r>
  <r>
    <n v="887127"/>
    <d v="2014-05-12T00:00:00"/>
    <d v="1899-12-30T08:33:02"/>
    <s v="Hired"/>
    <s v="Female"/>
    <s v="Operations Department"/>
    <s v="c5"/>
    <x v="3848"/>
    <x v="0"/>
  </r>
  <r>
    <n v="29295"/>
    <d v="2014-05-12T00:00:00"/>
    <d v="1899-12-30T08:37:08"/>
    <s v="Hired"/>
    <s v="Male"/>
    <s v="Operations Department"/>
    <s v="c5"/>
    <x v="3849"/>
    <x v="0"/>
  </r>
  <r>
    <n v="855241"/>
    <d v="2014-05-12T00:00:00"/>
    <d v="1899-12-30T08:32:51"/>
    <s v="Hired"/>
    <s v="Don’t want to say"/>
    <s v="Operations Department"/>
    <s v="c5"/>
    <x v="3850"/>
    <x v="0"/>
  </r>
  <r>
    <n v="271089"/>
    <d v="2014-05-12T00:00:00"/>
    <d v="1899-12-30T09:13:55"/>
    <s v="Rejected"/>
    <s v="Male"/>
    <s v="Operations Department"/>
    <s v="c5"/>
    <x v="3851"/>
    <x v="1"/>
  </r>
  <r>
    <n v="809236"/>
    <d v="2014-05-22T00:00:00"/>
    <d v="1899-12-30T09:32:42"/>
    <s v="Hired"/>
    <s v="Male"/>
    <s v="Operations Department"/>
    <s v="c5"/>
    <x v="3852"/>
    <x v="0"/>
  </r>
  <r>
    <n v="378743"/>
    <d v="2014-05-29T00:00:00"/>
    <d v="1899-12-30T18:15:55"/>
    <s v="Rejected"/>
    <s v="Male"/>
    <s v="Operations Department"/>
    <s v="c5"/>
    <x v="3853"/>
    <x v="1"/>
  </r>
  <r>
    <n v="95496"/>
    <d v="2014-05-29T00:00:00"/>
    <d v="1899-12-30T21:42:40"/>
    <s v="Hired"/>
    <s v="Male"/>
    <s v="Operations Department"/>
    <s v="c5"/>
    <x v="3854"/>
    <x v="0"/>
  </r>
  <r>
    <n v="971957"/>
    <d v="2014-06-12T00:00:00"/>
    <d v="1899-12-30T08:34:40"/>
    <s v="Hired"/>
    <s v="Male"/>
    <s v="Operations Department"/>
    <s v="c5"/>
    <x v="3855"/>
    <x v="0"/>
  </r>
  <r>
    <n v="654427"/>
    <d v="2014-06-12T00:00:00"/>
    <d v="1899-12-30T08:31:58"/>
    <s v="Rejected"/>
    <s v="Female"/>
    <s v="Operations Department"/>
    <s v="c5"/>
    <x v="3856"/>
    <x v="1"/>
  </r>
  <r>
    <n v="155708"/>
    <d v="2014-05-31T00:00:00"/>
    <d v="1899-12-30T14:06:35"/>
    <s v="Hired"/>
    <s v="Male"/>
    <s v="Operations Department"/>
    <s v="c5"/>
    <x v="3857"/>
    <x v="0"/>
  </r>
  <r>
    <n v="708125"/>
    <d v="2014-05-31T00:00:00"/>
    <d v="1899-12-30T14:08:05"/>
    <s v="Rejected"/>
    <s v="Male"/>
    <s v="Operations Department"/>
    <s v="c5"/>
    <x v="3858"/>
    <x v="1"/>
  </r>
  <r>
    <n v="582635"/>
    <d v="2014-06-02T00:00:00"/>
    <d v="1899-12-30T03:15:41"/>
    <s v="Rejected"/>
    <s v="Male"/>
    <s v="Operations Department"/>
    <s v="c5"/>
    <x v="3859"/>
    <x v="1"/>
  </r>
  <r>
    <n v="286547"/>
    <d v="2014-06-06T00:00:00"/>
    <d v="1899-12-30T18:34:20"/>
    <s v="Hired"/>
    <s v="Female"/>
    <s v="Operations Department"/>
    <s v="c5"/>
    <x v="3860"/>
    <x v="0"/>
  </r>
  <r>
    <n v="455493"/>
    <d v="2014-06-06T00:00:00"/>
    <d v="1899-12-30T18:34:54"/>
    <s v="Hired"/>
    <s v="Male"/>
    <s v="Operations Department"/>
    <s v="c5"/>
    <x v="3861"/>
    <x v="0"/>
  </r>
  <r>
    <n v="487282"/>
    <d v="2014-06-06T00:00:00"/>
    <d v="1899-12-30T18:35:58"/>
    <s v="Rejected"/>
    <s v="Female"/>
    <s v="Operations Department"/>
    <s v="c5"/>
    <x v="3862"/>
    <x v="1"/>
  </r>
  <r>
    <n v="940819"/>
    <d v="2014-06-06T00:00:00"/>
    <d v="1899-12-30T18:38:29"/>
    <s v="Hired"/>
    <s v="Female"/>
    <s v="Operations Department"/>
    <s v="c5"/>
    <x v="3863"/>
    <x v="0"/>
  </r>
  <r>
    <n v="661209"/>
    <d v="2014-06-06T00:00:00"/>
    <d v="1899-12-30T18:38:58"/>
    <s v="Hired"/>
    <s v="Male"/>
    <s v="Operations Department"/>
    <s v="c5"/>
    <x v="3864"/>
    <x v="0"/>
  </r>
  <r>
    <n v="808006"/>
    <d v="2014-06-06T00:00:00"/>
    <d v="1899-12-30T18:39:23"/>
    <s v="Hired"/>
    <s v="Male"/>
    <s v="Operations Department"/>
    <s v="c5"/>
    <x v="3865"/>
    <x v="0"/>
  </r>
  <r>
    <n v="228903"/>
    <d v="2014-07-19T00:00:00"/>
    <d v="1899-12-30T18:30:57"/>
    <s v="Rejected"/>
    <s v="Female"/>
    <s v="Operations Department"/>
    <s v="c9"/>
    <x v="3866"/>
    <x v="1"/>
  </r>
  <r>
    <n v="921308"/>
    <d v="2014-07-19T00:00:00"/>
    <d v="1899-12-30T18:32:09"/>
    <s v="Hired"/>
    <s v="Male"/>
    <s v="Operations Department"/>
    <s v="c9"/>
    <x v="3867"/>
    <x v="0"/>
  </r>
  <r>
    <n v="950993"/>
    <d v="2014-08-14T00:00:00"/>
    <d v="1899-12-30T09:31:58"/>
    <s v="Rejected"/>
    <s v="Don’t want to say"/>
    <s v="Human Resource Department"/>
    <s v="i5"/>
    <x v="2344"/>
    <x v="1"/>
  </r>
  <r>
    <n v="503906"/>
    <d v="2014-08-23T00:00:00"/>
    <d v="1899-12-30T11:07:04"/>
    <s v="Hired"/>
    <s v="Male"/>
    <s v="Human Resource Department"/>
    <s v="i5"/>
    <x v="3868"/>
    <x v="0"/>
  </r>
  <r>
    <n v="863564"/>
    <d v="2014-06-19T00:00:00"/>
    <d v="1899-12-30T09:31:55"/>
    <s v="Hired"/>
    <s v="Male"/>
    <s v="Operations Department"/>
    <s v="i5"/>
    <x v="3869"/>
    <x v="0"/>
  </r>
  <r>
    <n v="598901"/>
    <d v="2014-05-01T00:00:00"/>
    <d v="1899-12-30T09:34:46"/>
    <s v="Hired"/>
    <s v="Female"/>
    <s v="Finance Department"/>
    <s v="c9"/>
    <x v="3777"/>
    <x v="0"/>
  </r>
  <r>
    <n v="321013"/>
    <d v="2014-05-23T00:00:00"/>
    <d v="1899-12-30T02:06:03"/>
    <s v="Hired"/>
    <s v="Female"/>
    <s v="Finance Department"/>
    <s v="c9"/>
    <x v="3870"/>
    <x v="0"/>
  </r>
  <r>
    <n v="368107"/>
    <d v="2014-06-26T00:00:00"/>
    <d v="1899-12-30T09:33:07"/>
    <s v="Hired"/>
    <s v="Female"/>
    <s v="Finance Department"/>
    <s v="c9"/>
    <x v="3871"/>
    <x v="0"/>
  </r>
  <r>
    <n v="591934"/>
    <d v="2014-06-27T00:00:00"/>
    <d v="1899-12-30T09:19:51"/>
    <s v="Hired"/>
    <s v="Female"/>
    <s v="Finance Department"/>
    <s v="c9"/>
    <x v="3872"/>
    <x v="0"/>
  </r>
  <r>
    <n v="17705"/>
    <d v="2014-06-27T00:00:00"/>
    <d v="1899-12-30T09:20:23"/>
    <s v="Rejected"/>
    <s v="Female"/>
    <s v="Finance Department"/>
    <s v="c9"/>
    <x v="3873"/>
    <x v="1"/>
  </r>
  <r>
    <n v="634127"/>
    <d v="2014-06-27T00:00:00"/>
    <d v="1899-12-30T09:20:50"/>
    <s v="Rejected"/>
    <s v="Female"/>
    <s v="Finance Department"/>
    <s v="c9"/>
    <x v="3874"/>
    <x v="1"/>
  </r>
  <r>
    <n v="138292"/>
    <d v="2014-06-27T00:00:00"/>
    <d v="1899-12-30T09:21:57"/>
    <s v="Hired"/>
    <s v="Female"/>
    <s v="Finance Department"/>
    <s v="c9"/>
    <x v="3875"/>
    <x v="0"/>
  </r>
  <r>
    <n v="898973"/>
    <d v="2014-07-09T00:00:00"/>
    <d v="1899-12-30T13:03:21"/>
    <s v="Rejected"/>
    <s v="Female"/>
    <s v="Finance Department"/>
    <s v="c9"/>
    <x v="3876"/>
    <x v="1"/>
  </r>
  <r>
    <n v="948183"/>
    <d v="2014-07-09T00:00:00"/>
    <d v="1899-12-30T13:03:47"/>
    <s v="Rejected"/>
    <s v="Female"/>
    <s v="Finance Department"/>
    <s v="c9"/>
    <x v="3877"/>
    <x v="1"/>
  </r>
  <r>
    <n v="666787"/>
    <d v="2014-08-07T00:00:00"/>
    <d v="1899-12-30T09:37:23"/>
    <s v="Rejected"/>
    <s v="Female"/>
    <s v="Finance Department"/>
    <s v="c9"/>
    <x v="3878"/>
    <x v="1"/>
  </r>
  <r>
    <n v="464525"/>
    <d v="2014-08-07T00:00:00"/>
    <d v="1899-12-30T09:38:55"/>
    <s v="Hired"/>
    <s v="Female"/>
    <s v="Finance Department"/>
    <s v="c9"/>
    <x v="3879"/>
    <x v="0"/>
  </r>
  <r>
    <n v="313111"/>
    <d v="2014-08-18T00:00:00"/>
    <d v="1899-12-30T11:55:10"/>
    <s v="Hired"/>
    <s v="Female"/>
    <s v="Finance Department"/>
    <s v="c9"/>
    <x v="3880"/>
    <x v="0"/>
  </r>
  <r>
    <n v="641673"/>
    <d v="2014-05-24T00:00:00"/>
    <d v="1899-12-30T18:28:17"/>
    <s v="Rejected"/>
    <s v="Female"/>
    <s v="Human Resource Department"/>
    <s v="c5"/>
    <x v="3881"/>
    <x v="1"/>
  </r>
  <r>
    <n v="344006"/>
    <d v="2014-05-24T00:00:00"/>
    <d v="1899-12-30T18:29:47"/>
    <s v="Hired"/>
    <s v="Male"/>
    <s v="Human Resource Department"/>
    <s v="c5"/>
    <x v="3882"/>
    <x v="0"/>
  </r>
  <r>
    <n v="689821"/>
    <d v="2014-06-06T00:00:00"/>
    <d v="1899-12-30T12:20:17"/>
    <s v="Hired"/>
    <s v="Female"/>
    <s v="Human Resource Department"/>
    <s v="c5"/>
    <x v="3883"/>
    <x v="0"/>
  </r>
  <r>
    <n v="610153"/>
    <d v="2014-06-04T00:00:00"/>
    <d v="1899-12-30T19:20:07"/>
    <s v="Hired"/>
    <s v="Male"/>
    <s v="Sales Department"/>
    <s v="i5"/>
    <x v="3622"/>
    <x v="0"/>
  </r>
  <r>
    <n v="669053"/>
    <d v="2014-06-16T00:00:00"/>
    <d v="1899-12-30T07:09:28"/>
    <s v="Rejected"/>
    <s v="Male"/>
    <s v="Sales Department"/>
    <s v="i5"/>
    <x v="3884"/>
    <x v="1"/>
  </r>
  <r>
    <n v="997125"/>
    <d v="2014-07-14T00:00:00"/>
    <d v="1899-12-30T07:02:12"/>
    <s v="Rejected"/>
    <s v="Male"/>
    <s v="Sales Department"/>
    <s v="i5"/>
    <x v="3885"/>
    <x v="1"/>
  </r>
  <r>
    <n v="548533"/>
    <d v="2014-07-26T00:00:00"/>
    <d v="1899-12-30T01:19:05"/>
    <s v="Rejected"/>
    <s v="Male"/>
    <s v="Sales Department"/>
    <s v="i5"/>
    <x v="3886"/>
    <x v="1"/>
  </r>
  <r>
    <n v="104406"/>
    <d v="2014-07-26T00:00:00"/>
    <d v="1899-12-30T01:19:33"/>
    <s v="Rejected"/>
    <s v="Male"/>
    <s v="Sales Department"/>
    <s v="i5"/>
    <x v="3887"/>
    <x v="1"/>
  </r>
  <r>
    <n v="860046"/>
    <d v="2014-08-01T00:00:00"/>
    <d v="1899-12-30T16:07:46"/>
    <s v="Hired"/>
    <s v="Male"/>
    <s v="Sales Department"/>
    <s v="i7"/>
    <x v="3888"/>
    <x v="0"/>
  </r>
  <r>
    <n v="218715"/>
    <d v="2014-08-01T00:00:00"/>
    <d v="1899-12-30T16:10:36"/>
    <s v="Rejected"/>
    <s v="Female"/>
    <s v="Sales Department"/>
    <s v="i7"/>
    <x v="3889"/>
    <x v="1"/>
  </r>
  <r>
    <n v="196569"/>
    <d v="2014-08-01T00:00:00"/>
    <d v="1899-12-30T16:07:46"/>
    <s v="Rejected"/>
    <s v="Female"/>
    <s v="Sales Department"/>
    <s v="i7"/>
    <x v="3890"/>
    <x v="1"/>
  </r>
  <r>
    <n v="227866"/>
    <d v="2014-08-01T00:00:00"/>
    <d v="1899-12-30T16:08:49"/>
    <s v="Hired"/>
    <s v="Female"/>
    <s v="Sales Department"/>
    <s v="i7"/>
    <x v="3891"/>
    <x v="0"/>
  </r>
  <r>
    <n v="479702"/>
    <d v="2014-08-16T00:00:00"/>
    <d v="1899-12-30T11:30:35"/>
    <s v="Rejected"/>
    <s v="Female"/>
    <s v="Sales Department"/>
    <s v="i7"/>
    <x v="3892"/>
    <x v="1"/>
  </r>
  <r>
    <n v="533468"/>
    <d v="2014-08-04T00:00:00"/>
    <d v="1899-12-30T09:32:43"/>
    <s v="Hired"/>
    <s v="Female"/>
    <s v="Sales Department"/>
    <s v="i7"/>
    <x v="3893"/>
    <x v="0"/>
  </r>
  <r>
    <n v="698761"/>
    <d v="2014-08-04T00:00:00"/>
    <d v="1899-12-30T09:34:49"/>
    <s v="Hired"/>
    <s v="Female"/>
    <s v="Sales Department"/>
    <s v="i7"/>
    <x v="3894"/>
    <x v="0"/>
  </r>
  <r>
    <n v="634055"/>
    <d v="2014-08-04T00:00:00"/>
    <d v="1899-12-30T09:37:18"/>
    <s v="Rejected"/>
    <s v="Female"/>
    <s v="Sales Department"/>
    <s v="i7"/>
    <x v="3895"/>
    <x v="1"/>
  </r>
  <r>
    <n v="262748"/>
    <d v="2014-08-04T00:00:00"/>
    <d v="1899-12-30T09:31:56"/>
    <s v="Hired"/>
    <s v="Don’t want to say"/>
    <s v="Sales Department"/>
    <s v="i7"/>
    <x v="3896"/>
    <x v="0"/>
  </r>
  <r>
    <n v="633958"/>
    <d v="2014-07-07T00:00:00"/>
    <d v="1899-12-30T09:32:57"/>
    <s v="Rejected"/>
    <s v="Male"/>
    <s v="Purchase Department"/>
    <s v="i7"/>
    <x v="3897"/>
    <x v="1"/>
  </r>
  <r>
    <n v="197169"/>
    <d v="2014-06-02T00:00:00"/>
    <d v="1899-12-30T09:38:52"/>
    <s v="Rejected"/>
    <s v="Male"/>
    <s v="Operations Department"/>
    <s v="c8"/>
    <x v="3898"/>
    <x v="1"/>
  </r>
  <r>
    <n v="225384"/>
    <d v="2014-05-26T00:00:00"/>
    <d v="1899-12-30T09:31:46"/>
    <s v="Hired"/>
    <s v="Male"/>
    <s v="Operations Department"/>
    <s v="c5"/>
    <x v="3899"/>
    <x v="0"/>
  </r>
  <r>
    <n v="972195"/>
    <d v="2014-08-19T00:00:00"/>
    <d v="1899-12-30T09:31:32"/>
    <s v="Hired"/>
    <s v="Male"/>
    <s v="Operations Department"/>
    <s v="c5"/>
    <x v="3900"/>
    <x v="0"/>
  </r>
  <r>
    <n v="458491"/>
    <d v="2014-07-15T00:00:00"/>
    <d v="1899-12-30T19:59:19"/>
    <s v="Rejected"/>
    <s v="Don’t want to say"/>
    <s v="Finance Department"/>
    <s v="c5"/>
    <x v="3901"/>
    <x v="1"/>
  </r>
  <r>
    <n v="654063"/>
    <d v="2014-08-06T00:00:00"/>
    <d v="1899-12-30T11:43:36"/>
    <s v="Rejected"/>
    <s v="Female"/>
    <s v="Finance Department"/>
    <s v="c5"/>
    <x v="2855"/>
    <x v="1"/>
  </r>
  <r>
    <n v="232860"/>
    <d v="2014-05-22T00:00:00"/>
    <d v="1899-12-30T11:58:59"/>
    <s v="Hired"/>
    <s v="Male"/>
    <s v="Service Department"/>
    <s v="c5"/>
    <x v="3902"/>
    <x v="0"/>
  </r>
  <r>
    <n v="553683"/>
    <d v="2014-05-21T00:00:00"/>
    <d v="1899-12-30T09:32:58"/>
    <s v="Hired"/>
    <s v="Male"/>
    <s v="Service Department"/>
    <s v="c5"/>
    <x v="3903"/>
    <x v="0"/>
  </r>
  <r>
    <n v="403729"/>
    <d v="2014-06-18T00:00:00"/>
    <d v="1899-12-30T09:32:27"/>
    <s v="Hired"/>
    <s v="Female"/>
    <s v="Service Department"/>
    <s v="i6"/>
    <x v="3904"/>
    <x v="0"/>
  </r>
  <r>
    <n v="556271"/>
    <d v="2014-06-24T00:00:00"/>
    <d v="1899-12-30T12:25:57"/>
    <s v="Hired"/>
    <s v="Male"/>
    <s v="Service Department"/>
    <s v="i6"/>
    <x v="3905"/>
    <x v="0"/>
  </r>
  <r>
    <n v="323810"/>
    <d v="2014-06-24T00:00:00"/>
    <d v="1899-12-30T12:26:37"/>
    <s v="Hired"/>
    <s v="Female"/>
    <s v="Service Department"/>
    <s v="i6"/>
    <x v="3906"/>
    <x v="0"/>
  </r>
  <r>
    <n v="372692"/>
    <d v="2014-07-02T00:00:00"/>
    <d v="1899-12-30T11:31:38"/>
    <s v="Rejected"/>
    <s v="Female"/>
    <s v="Service Department"/>
    <s v="i6"/>
    <x v="3907"/>
    <x v="1"/>
  </r>
  <r>
    <n v="75604"/>
    <d v="2014-05-05T00:00:00"/>
    <d v="1899-12-30T12:58:39"/>
    <s v="Hired"/>
    <s v="Male"/>
    <s v="Service Department"/>
    <s v="c5"/>
    <x v="3908"/>
    <x v="0"/>
  </r>
  <r>
    <n v="484721"/>
    <d v="2014-05-06T00:00:00"/>
    <d v="1899-12-30T18:25:03"/>
    <s v="Rejected"/>
    <s v="Female"/>
    <s v="Service Department"/>
    <s v="c5"/>
    <x v="3909"/>
    <x v="1"/>
  </r>
  <r>
    <n v="883770"/>
    <d v="2014-05-09T00:00:00"/>
    <d v="1899-12-30T07:16:17"/>
    <s v="Hired"/>
    <s v="Male"/>
    <s v="Service Department"/>
    <s v="c5"/>
    <x v="3910"/>
    <x v="0"/>
  </r>
  <r>
    <n v="774683"/>
    <d v="2014-08-28T00:00:00"/>
    <d v="1899-12-30T09:31:11"/>
    <s v="Hired"/>
    <s v="Female"/>
    <s v="Finance Department"/>
    <s v="c9"/>
    <x v="3911"/>
    <x v="0"/>
  </r>
  <r>
    <n v="314450"/>
    <d v="2014-08-28T00:00:00"/>
    <d v="1899-12-30T09:34:25"/>
    <s v="Hired"/>
    <s v="Female"/>
    <s v="Finance Department"/>
    <s v="c9"/>
    <x v="3912"/>
    <x v="0"/>
  </r>
  <r>
    <n v="978058"/>
    <d v="2014-05-08T00:00:00"/>
    <d v="1899-12-30T09:33:58"/>
    <s v="Hired"/>
    <s v="Male"/>
    <s v="Marketing Department"/>
    <s v="c5"/>
    <x v="3913"/>
    <x v="0"/>
  </r>
  <r>
    <n v="125548"/>
    <d v="2014-05-08T00:00:00"/>
    <d v="1899-12-30T09:34:19"/>
    <s v="Rejected"/>
    <s v="Female"/>
    <s v="Marketing Department"/>
    <s v="c5"/>
    <x v="3914"/>
    <x v="1"/>
  </r>
  <r>
    <n v="908214"/>
    <d v="2014-06-26T00:00:00"/>
    <d v="1899-12-30T09:32:21"/>
    <s v="Hired"/>
    <s v="Female"/>
    <s v="Marketing Department"/>
    <s v="c5"/>
    <x v="3915"/>
    <x v="0"/>
  </r>
  <r>
    <n v="203207"/>
    <d v="2014-07-10T00:00:00"/>
    <d v="1899-12-30T04:35:13"/>
    <s v="Rejected"/>
    <s v="Female"/>
    <s v="Marketing Department"/>
    <s v="c5"/>
    <x v="3916"/>
    <x v="1"/>
  </r>
  <r>
    <n v="618160"/>
    <d v="2014-07-31T00:00:00"/>
    <d v="1899-12-30T09:32:07"/>
    <s v="Rejected"/>
    <s v="Female"/>
    <s v="Marketing Department"/>
    <s v="c5"/>
    <x v="3917"/>
    <x v="1"/>
  </r>
  <r>
    <n v="824459"/>
    <d v="2014-07-30T00:00:00"/>
    <d v="1899-12-30T01:32:51"/>
    <s v="Rejected"/>
    <s v="Don’t want to say"/>
    <s v="Service Department"/>
    <s v="c9"/>
    <x v="3918"/>
    <x v="1"/>
  </r>
  <r>
    <n v="601533"/>
    <d v="2014-08-07T00:00:00"/>
    <d v="1899-12-30T15:35:01"/>
    <s v="Hired"/>
    <s v="Don’t want to say"/>
    <s v="Service Department"/>
    <s v="c9"/>
    <x v="3919"/>
    <x v="0"/>
  </r>
  <r>
    <n v="114265"/>
    <d v="2014-08-22T00:00:00"/>
    <d v="1899-12-30T13:57:00"/>
    <s v="Hired"/>
    <s v="Female"/>
    <s v="Service Department"/>
    <s v="c9"/>
    <x v="3920"/>
    <x v="0"/>
  </r>
  <r>
    <n v="339175"/>
    <d v="2014-05-18T00:00:00"/>
    <d v="1899-12-30T07:05:17"/>
    <s v="Rejected"/>
    <s v="Female"/>
    <s v="Service Department"/>
    <s v="c5"/>
    <x v="3921"/>
    <x v="1"/>
  </r>
  <r>
    <n v="980636"/>
    <d v="2014-06-27T00:00:00"/>
    <d v="1899-12-30T09:32:36"/>
    <s v="Hired"/>
    <s v="Male"/>
    <s v="Service Department"/>
    <s v="c5"/>
    <x v="3922"/>
    <x v="0"/>
  </r>
  <r>
    <n v="172700"/>
    <d v="2014-07-01T00:00:00"/>
    <d v="1899-12-30T08:14:11"/>
    <s v="Rejected"/>
    <s v="Male"/>
    <s v="Service Department"/>
    <s v="c5"/>
    <x v="3923"/>
    <x v="1"/>
  </r>
  <r>
    <n v="851534"/>
    <d v="2014-07-01T00:00:00"/>
    <d v="1899-12-30T08:14:39"/>
    <s v="Rejected"/>
    <s v="Female"/>
    <s v="Service Department"/>
    <s v="c5"/>
    <x v="3924"/>
    <x v="1"/>
  </r>
  <r>
    <n v="660138"/>
    <d v="2014-06-16T00:00:00"/>
    <d v="1899-12-30T09:31:41"/>
    <s v="Hired"/>
    <s v="Male"/>
    <s v="Sales Department"/>
    <s v="c9"/>
    <x v="3925"/>
    <x v="0"/>
  </r>
  <r>
    <n v="107686"/>
    <d v="2014-06-16T00:00:00"/>
    <d v="1899-12-30T09:32:13"/>
    <s v="Rejected"/>
    <s v="Male"/>
    <s v="Sales Department"/>
    <s v="c9"/>
    <x v="3926"/>
    <x v="1"/>
  </r>
  <r>
    <n v="381271"/>
    <d v="2014-05-19T00:00:00"/>
    <d v="1899-12-30T09:31:25"/>
    <s v="Hired"/>
    <s v="Female"/>
    <s v="Finance Department"/>
    <s v="i1"/>
    <x v="3927"/>
    <x v="0"/>
  </r>
  <r>
    <n v="984518"/>
    <d v="2014-05-19T00:00:00"/>
    <d v="1899-12-30T09:33:51"/>
    <s v="Rejected"/>
    <s v="Female"/>
    <s v="Finance Department"/>
    <s v="i1"/>
    <x v="3928"/>
    <x v="1"/>
  </r>
  <r>
    <n v="61075"/>
    <d v="2014-05-19T00:00:00"/>
    <d v="1899-12-30T09:37:19"/>
    <s v="Rejected"/>
    <s v="Female"/>
    <s v="Finance Department"/>
    <s v="i1"/>
    <x v="3929"/>
    <x v="1"/>
  </r>
  <r>
    <n v="176247"/>
    <d v="2014-07-22T00:00:00"/>
    <d v="1899-12-30T23:49:05"/>
    <s v="Rejected"/>
    <s v="Female"/>
    <s v="Finance Department"/>
    <s v="i1"/>
    <x v="3930"/>
    <x v="1"/>
  </r>
  <r>
    <n v="295044"/>
    <d v="2014-07-22T00:00:00"/>
    <d v="1899-12-30T23:51:03"/>
    <s v="Hired"/>
    <s v="Female"/>
    <s v="Finance Department"/>
    <s v="i1"/>
    <x v="3931"/>
    <x v="0"/>
  </r>
  <r>
    <n v="951132"/>
    <d v="2014-08-11T00:00:00"/>
    <d v="1899-12-30T09:36:02"/>
    <s v="Hired"/>
    <s v="Female"/>
    <s v="Finance Department"/>
    <s v="i5"/>
    <x v="3932"/>
    <x v="0"/>
  </r>
  <r>
    <n v="56735"/>
    <d v="2014-08-12T00:00:00"/>
    <d v="1899-12-30T16:20:24"/>
    <s v="Rejected"/>
    <s v="Female"/>
    <s v="Finance Department"/>
    <s v="i5"/>
    <x v="3933"/>
    <x v="1"/>
  </r>
  <r>
    <n v="595633"/>
    <d v="2014-08-12T00:00:00"/>
    <d v="1899-12-30T16:22:28"/>
    <s v="Hired"/>
    <s v="Female"/>
    <s v="Finance Department"/>
    <s v="i5"/>
    <x v="1370"/>
    <x v="0"/>
  </r>
  <r>
    <n v="621146"/>
    <d v="2014-08-12T00:00:00"/>
    <d v="1899-12-30T16:25:44"/>
    <s v="Rejected"/>
    <s v="Female"/>
    <s v="Finance Department"/>
    <s v="i5"/>
    <x v="1514"/>
    <x v="1"/>
  </r>
  <r>
    <n v="997919"/>
    <d v="2014-08-12T00:00:00"/>
    <d v="1899-12-30T16:26:51"/>
    <s v="Hired"/>
    <s v="Female"/>
    <s v="Finance Department"/>
    <s v="i5"/>
    <x v="3934"/>
    <x v="0"/>
  </r>
  <r>
    <n v="254251"/>
    <d v="2014-08-19T00:00:00"/>
    <d v="1899-12-30T16:32:29"/>
    <s v="Hired"/>
    <s v="Female"/>
    <s v="Finance Department"/>
    <s v="c9"/>
    <x v="3935"/>
    <x v="0"/>
  </r>
  <r>
    <n v="32223"/>
    <d v="2014-05-13T00:00:00"/>
    <d v="1899-12-30T19:24:29"/>
    <s v="Hired"/>
    <s v="Male"/>
    <s v="Sales Department"/>
    <s v="i7"/>
    <x v="1701"/>
    <x v="0"/>
  </r>
  <r>
    <n v="687825"/>
    <d v="2014-05-13T00:00:00"/>
    <d v="1899-12-30T19:27:48"/>
    <s v="Hired"/>
    <s v="Female"/>
    <s v="Sales Department"/>
    <s v="i7"/>
    <x v="3936"/>
    <x v="0"/>
  </r>
  <r>
    <n v="715896"/>
    <d v="2014-05-13T00:00:00"/>
    <d v="1899-12-30T19:28:25"/>
    <s v="Hired"/>
    <s v="Male"/>
    <s v="Sales Department"/>
    <s v="i7"/>
    <x v="30"/>
    <x v="0"/>
  </r>
  <r>
    <n v="903621"/>
    <d v="2014-07-14T00:00:00"/>
    <d v="1899-12-30T09:33:51"/>
    <s v="Hired"/>
    <s v="Female"/>
    <s v="Sales Department"/>
    <s v="i7"/>
    <x v="3937"/>
    <x v="0"/>
  </r>
  <r>
    <n v="605511"/>
    <d v="2014-05-27T00:00:00"/>
    <d v="1899-12-30T08:52:57"/>
    <s v="Hired"/>
    <s v="Male"/>
    <s v="Operations Department"/>
    <s v="i6"/>
    <x v="3938"/>
    <x v="0"/>
  </r>
  <r>
    <n v="810634"/>
    <d v="2014-05-27T00:00:00"/>
    <d v="1899-12-30T08:54:03"/>
    <s v="Hired"/>
    <s v="Male"/>
    <s v="Operations Department"/>
    <s v="i6"/>
    <x v="3939"/>
    <x v="0"/>
  </r>
  <r>
    <n v="408953"/>
    <d v="2014-06-17T00:00:00"/>
    <d v="1899-12-30T12:59:54"/>
    <s v="Rejected"/>
    <s v="Male"/>
    <s v="Operations Department"/>
    <s v="i5"/>
    <x v="3940"/>
    <x v="1"/>
  </r>
  <r>
    <n v="65996"/>
    <d v="2014-06-17T00:00:00"/>
    <d v="1899-12-30T13:01:14"/>
    <s v="Hired"/>
    <s v="Male"/>
    <s v="Operations Department"/>
    <s v="i5"/>
    <x v="3941"/>
    <x v="0"/>
  </r>
  <r>
    <n v="436789"/>
    <d v="2014-06-10T00:00:00"/>
    <d v="1899-12-30T09:33:23"/>
    <s v="Hired"/>
    <s v="Male"/>
    <s v="Operations Department"/>
    <s v="i5"/>
    <x v="3942"/>
    <x v="0"/>
  </r>
  <r>
    <n v="190528"/>
    <d v="2014-06-10T00:00:00"/>
    <d v="1899-12-30T09:34:07"/>
    <s v="Hired"/>
    <s v="Male"/>
    <s v="Operations Department"/>
    <s v="i5"/>
    <x v="3943"/>
    <x v="0"/>
  </r>
  <r>
    <n v="825980"/>
    <d v="2014-08-12T00:00:00"/>
    <d v="1899-12-30T09:35:26"/>
    <s v="Hired"/>
    <s v="Male"/>
    <s v="Operations Department"/>
    <s v="i5"/>
    <x v="3944"/>
    <x v="0"/>
  </r>
  <r>
    <n v="307921"/>
    <d v="2014-08-27T00:00:00"/>
    <d v="1899-12-30T13:26:29"/>
    <s v="Rejected"/>
    <s v="Female"/>
    <s v="Operations Department"/>
    <s v="i5"/>
    <x v="3945"/>
    <x v="1"/>
  </r>
  <r>
    <n v="547592"/>
    <d v="2014-07-04T00:00:00"/>
    <d v="1899-12-30T13:29:48"/>
    <s v="Rejected"/>
    <s v="Male"/>
    <s v="Service Department"/>
    <s v="c5"/>
    <x v="3946"/>
    <x v="1"/>
  </r>
  <r>
    <n v="399830"/>
    <d v="2014-07-10T00:00:00"/>
    <d v="1899-12-30T11:17:57"/>
    <s v="Hired"/>
    <s v="Female"/>
    <s v="Service Department"/>
    <s v="c5"/>
    <x v="3947"/>
    <x v="0"/>
  </r>
  <r>
    <n v="574816"/>
    <d v="2014-07-10T00:00:00"/>
    <d v="1899-12-30T11:58:37"/>
    <s v="Hired"/>
    <s v="Male"/>
    <s v="Service Department"/>
    <s v="c5"/>
    <x v="3948"/>
    <x v="0"/>
  </r>
  <r>
    <n v="800023"/>
    <d v="2014-07-10T00:00:00"/>
    <d v="1899-12-30T12:01:30"/>
    <s v="Hired"/>
    <s v="Female"/>
    <s v="Service Department"/>
    <s v="c5"/>
    <x v="3949"/>
    <x v="0"/>
  </r>
  <r>
    <n v="563352"/>
    <d v="2014-07-11T00:00:00"/>
    <d v="1899-12-30T14:01:46"/>
    <s v="Hired"/>
    <s v="Male"/>
    <s v="Service Department"/>
    <s v="c5"/>
    <x v="3950"/>
    <x v="0"/>
  </r>
  <r>
    <n v="613506"/>
    <d v="2014-07-14T00:00:00"/>
    <d v="1899-12-30T12:35:57"/>
    <s v="Hired"/>
    <s v="Male"/>
    <s v="Service Department"/>
    <s v="c5"/>
    <x v="3951"/>
    <x v="0"/>
  </r>
  <r>
    <n v="399679"/>
    <d v="2014-05-13T00:00:00"/>
    <d v="1899-12-30T09:35:43"/>
    <s v="Hired"/>
    <s v="Female"/>
    <s v="Operations Department"/>
    <s v="c9"/>
    <x v="3952"/>
    <x v="0"/>
  </r>
  <r>
    <n v="366508"/>
    <d v="2014-05-17T00:00:00"/>
    <d v="1899-12-30T09:26:02"/>
    <s v="Hired"/>
    <s v="Female"/>
    <s v="Operations Department"/>
    <s v="c9"/>
    <x v="3953"/>
    <x v="0"/>
  </r>
  <r>
    <n v="707189"/>
    <d v="2014-06-16T00:00:00"/>
    <d v="1899-12-30T17:25:07"/>
    <s v="Hired"/>
    <s v="Male"/>
    <s v="Operations Department"/>
    <s v="c9"/>
    <x v="2007"/>
    <x v="0"/>
  </r>
  <r>
    <n v="854101"/>
    <d v="2014-06-16T00:00:00"/>
    <d v="1899-12-30T17:27:22"/>
    <s v="Hired"/>
    <s v="Male"/>
    <s v="Operations Department"/>
    <s v="c9"/>
    <x v="3954"/>
    <x v="0"/>
  </r>
  <r>
    <n v="722399"/>
    <d v="2014-06-16T00:00:00"/>
    <d v="1899-12-30T17:27:49"/>
    <s v="Hired"/>
    <s v="Female"/>
    <s v="Operations Department"/>
    <s v="c9"/>
    <x v="3955"/>
    <x v="0"/>
  </r>
  <r>
    <n v="358889"/>
    <d v="2014-05-28T00:00:00"/>
    <d v="1899-12-30T16:15:04"/>
    <s v="Hired"/>
    <s v="Male"/>
    <s v="Operations Department"/>
    <s v="c9"/>
    <x v="3956"/>
    <x v="0"/>
  </r>
  <r>
    <n v="355385"/>
    <d v="2014-05-28T00:00:00"/>
    <d v="1899-12-30T16:20:21"/>
    <s v="Hired"/>
    <s v="Female"/>
    <s v="Operations Department"/>
    <s v="c9"/>
    <x v="3957"/>
    <x v="0"/>
  </r>
  <r>
    <n v="132806"/>
    <d v="2014-05-30T00:00:00"/>
    <d v="1899-12-30T18:16:34"/>
    <s v="Hired"/>
    <s v="Female"/>
    <s v="Operations Department"/>
    <s v="c9"/>
    <x v="3958"/>
    <x v="0"/>
  </r>
  <r>
    <n v="532565"/>
    <d v="2014-05-30T00:00:00"/>
    <d v="1899-12-30T18:19:57"/>
    <s v="Hired"/>
    <s v="Female"/>
    <s v="Operations Department"/>
    <s v="c9"/>
    <x v="3959"/>
    <x v="0"/>
  </r>
  <r>
    <n v="362618"/>
    <d v="2014-05-30T00:00:00"/>
    <d v="1899-12-30T18:13:22"/>
    <s v="Hired"/>
    <s v="Female"/>
    <s v="Operations Department"/>
    <s v="c9"/>
    <x v="3960"/>
    <x v="0"/>
  </r>
  <r>
    <n v="867705"/>
    <d v="2014-07-02T00:00:00"/>
    <d v="1899-12-30T14:09:31"/>
    <s v="Rejected"/>
    <s v="Male"/>
    <s v="Operations Department"/>
    <s v="c9"/>
    <x v="3961"/>
    <x v="1"/>
  </r>
  <r>
    <n v="551447"/>
    <d v="2014-06-04T00:00:00"/>
    <d v="1899-12-30T09:31:42"/>
    <s v="Hired"/>
    <s v="Female"/>
    <s v="Operations Department"/>
    <s v="c5"/>
    <x v="3962"/>
    <x v="0"/>
  </r>
  <r>
    <n v="902753"/>
    <d v="2014-07-11T00:00:00"/>
    <d v="1899-12-30T15:26:23"/>
    <s v="Hired"/>
    <s v="Male"/>
    <s v="Purchase Department"/>
    <s v="c9"/>
    <x v="3963"/>
    <x v="0"/>
  </r>
  <r>
    <n v="957985"/>
    <d v="2014-07-11T00:00:00"/>
    <d v="1899-12-30T15:27:27"/>
    <s v="Hired"/>
    <s v="Male"/>
    <s v="Purchase Department"/>
    <s v="c9"/>
    <x v="3964"/>
    <x v="0"/>
  </r>
  <r>
    <n v="620965"/>
    <d v="2014-07-11T00:00:00"/>
    <d v="1899-12-30T15:28:06"/>
    <s v="Hired"/>
    <s v="Female"/>
    <s v="Purchase Department"/>
    <s v="c9"/>
    <x v="3965"/>
    <x v="0"/>
  </r>
  <r>
    <n v="377559"/>
    <d v="2014-07-21T00:00:00"/>
    <d v="1899-12-30T16:03:27"/>
    <s v="Hired"/>
    <s v="Male"/>
    <s v="Purchase Department"/>
    <s v="c9"/>
    <x v="3966"/>
    <x v="0"/>
  </r>
  <r>
    <n v="988672"/>
    <d v="2014-07-21T00:00:00"/>
    <d v="1899-12-30T16:03:37"/>
    <s v="Hired"/>
    <s v="Don’t want to say"/>
    <s v="Purchase Department"/>
    <s v="c9"/>
    <x v="3967"/>
    <x v="0"/>
  </r>
  <r>
    <n v="732435"/>
    <d v="2014-06-25T00:00:00"/>
    <d v="1899-12-30T09:31:34"/>
    <s v="Hired"/>
    <s v="Male"/>
    <s v="Purchase Department"/>
    <s v="c9"/>
    <x v="3968"/>
    <x v="0"/>
  </r>
  <r>
    <n v="770615"/>
    <d v="2014-06-25T00:00:00"/>
    <d v="1899-12-30T09:33:20"/>
    <s v="Hired"/>
    <s v="Male"/>
    <s v="Purchase Department"/>
    <s v="c9"/>
    <x v="3969"/>
    <x v="0"/>
  </r>
  <r>
    <n v="129661"/>
    <d v="2014-06-26T00:00:00"/>
    <d v="1899-12-30T11:41:15"/>
    <s v="Hired"/>
    <s v="Female"/>
    <s v="Purchase Department"/>
    <s v="c9"/>
    <x v="3970"/>
    <x v="0"/>
  </r>
  <r>
    <n v="433885"/>
    <d v="2014-06-26T00:00:00"/>
    <d v="1899-12-30T11:39:37"/>
    <s v="Hired"/>
    <s v="Don’t want to say"/>
    <s v="Purchase Department"/>
    <s v="c9"/>
    <x v="3971"/>
    <x v="0"/>
  </r>
  <r>
    <n v="190429"/>
    <d v="2014-07-09T00:00:00"/>
    <d v="1899-12-30T16:30:55"/>
    <s v="Hired"/>
    <s v="Female"/>
    <s v="Purchase Department"/>
    <s v="c9"/>
    <x v="3972"/>
    <x v="0"/>
  </r>
  <r>
    <n v="195423"/>
    <d v="2014-07-17T00:00:00"/>
    <d v="1899-12-30T16:46:34"/>
    <s v="Rejected"/>
    <s v="Female"/>
    <s v="Purchase Department"/>
    <s v="c9"/>
    <x v="3973"/>
    <x v="1"/>
  </r>
  <r>
    <n v="310955"/>
    <d v="2014-07-17T00:00:00"/>
    <d v="1899-12-30T16:49:00"/>
    <s v="Hired"/>
    <s v="Female"/>
    <s v="Purchase Department"/>
    <s v="c9"/>
    <x v="3974"/>
    <x v="0"/>
  </r>
  <r>
    <n v="55833"/>
    <d v="2014-07-17T00:00:00"/>
    <d v="1899-12-30T16:46:07"/>
    <s v="Rejected"/>
    <s v="Female"/>
    <s v="Purchase Department"/>
    <s v="c9"/>
    <x v="3975"/>
    <x v="1"/>
  </r>
  <r>
    <n v="755548"/>
    <d v="2014-07-17T00:00:00"/>
    <d v="1899-12-30T16:47:32"/>
    <s v="Rejected"/>
    <s v="Female"/>
    <s v="Purchase Department"/>
    <s v="c9"/>
    <x v="3976"/>
    <x v="1"/>
  </r>
  <r>
    <n v="523315"/>
    <d v="2014-07-23T00:00:00"/>
    <d v="1899-12-30T09:33:33"/>
    <s v="Hired"/>
    <s v="Male"/>
    <s v="Purchase Department"/>
    <s v="c9"/>
    <x v="3977"/>
    <x v="0"/>
  </r>
  <r>
    <n v="798174"/>
    <d v="2014-07-23T00:00:00"/>
    <d v="1899-12-30T09:36:18"/>
    <s v="Hired"/>
    <s v="Female"/>
    <s v="Purchase Department"/>
    <s v="c9"/>
    <x v="3978"/>
    <x v="0"/>
  </r>
  <r>
    <n v="708662"/>
    <d v="2014-07-28T00:00:00"/>
    <d v="1899-12-30T10:28:42"/>
    <s v="Hired"/>
    <s v="Don’t want to say"/>
    <s v="Purchase Department"/>
    <s v="c9"/>
    <x v="3979"/>
    <x v="0"/>
  </r>
  <r>
    <n v="127417"/>
    <d v="2014-08-21T00:00:00"/>
    <d v="1899-12-30T11:56:43"/>
    <s v="Rejected"/>
    <s v="Male"/>
    <s v="Purchase Department"/>
    <s v="c9"/>
    <x v="3980"/>
    <x v="1"/>
  </r>
  <r>
    <n v="553366"/>
    <d v="2014-07-10T00:00:00"/>
    <d v="1899-12-30T17:07:59"/>
    <s v="Hired"/>
    <s v="Male"/>
    <s v="Production Department"/>
    <s v="i5"/>
    <x v="3981"/>
    <x v="0"/>
  </r>
  <r>
    <n v="365544"/>
    <d v="2014-07-19T00:00:00"/>
    <d v="1899-12-30T12:56:58"/>
    <s v="Hired"/>
    <s v="Male"/>
    <s v="Production Department"/>
    <s v="i7"/>
    <x v="3982"/>
    <x v="0"/>
  </r>
  <r>
    <n v="214108"/>
    <d v="2014-07-19T00:00:00"/>
    <d v="1899-12-30T12:57:23"/>
    <s v="Hired"/>
    <s v="Male"/>
    <s v="Production Department"/>
    <s v="i7"/>
    <x v="3983"/>
    <x v="0"/>
  </r>
  <r>
    <n v="784011"/>
    <d v="2014-06-04T00:00:00"/>
    <d v="1899-12-30T09:31:47"/>
    <s v="Hired"/>
    <s v="Male"/>
    <s v="Production Department"/>
    <s v="i5"/>
    <x v="3984"/>
    <x v="0"/>
  </r>
  <r>
    <n v="138560"/>
    <d v="2014-06-04T00:00:00"/>
    <d v="1899-12-30T09:35:00"/>
    <s v="Hired"/>
    <s v="Male"/>
    <s v="Production Department"/>
    <s v="i5"/>
    <x v="3985"/>
    <x v="0"/>
  </r>
  <r>
    <n v="123989"/>
    <d v="2014-08-21T00:00:00"/>
    <d v="1899-12-30T09:07:18"/>
    <s v="Hired"/>
    <s v="Female"/>
    <s v="Production Department"/>
    <s v="i5"/>
    <x v="3986"/>
    <x v="0"/>
  </r>
  <r>
    <n v="487619"/>
    <d v="2014-08-21T00:00:00"/>
    <d v="1899-12-30T09:08:33"/>
    <s v="Hired"/>
    <s v="Female"/>
    <s v="Production Department"/>
    <s v="i5"/>
    <x v="3987"/>
    <x v="0"/>
  </r>
  <r>
    <n v="466987"/>
    <d v="2014-08-21T00:00:00"/>
    <d v="1899-12-30T09:10:08"/>
    <s v="Hired"/>
    <s v="Female"/>
    <s v="Production Department"/>
    <s v="i5"/>
    <x v="3988"/>
    <x v="0"/>
  </r>
  <r>
    <n v="335534"/>
    <d v="2014-05-15T00:00:00"/>
    <d v="1899-12-30T13:40:34"/>
    <s v="Rejected"/>
    <s v="Female"/>
    <s v="Service Department"/>
    <s v="c5"/>
    <x v="3989"/>
    <x v="1"/>
  </r>
  <r>
    <n v="497423"/>
    <d v="2014-05-15T00:00:00"/>
    <d v="1899-12-30T13:41:26"/>
    <s v="Hired"/>
    <s v="Female"/>
    <s v="Service Department"/>
    <s v="c5"/>
    <x v="3990"/>
    <x v="0"/>
  </r>
  <r>
    <n v="623846"/>
    <d v="2014-05-27T00:00:00"/>
    <d v="1899-12-30T10:23:03"/>
    <s v="Hired"/>
    <s v="Male"/>
    <s v="Service Department"/>
    <s v="c5"/>
    <x v="3991"/>
    <x v="0"/>
  </r>
  <r>
    <n v="648615"/>
    <d v="2014-05-27T00:00:00"/>
    <d v="1899-12-30T10:23:28"/>
    <s v="Hired"/>
    <s v="Male"/>
    <s v="Service Department"/>
    <s v="c5"/>
    <x v="1720"/>
    <x v="0"/>
  </r>
  <r>
    <n v="935227"/>
    <d v="2014-06-11T00:00:00"/>
    <d v="1899-12-30T14:47:06"/>
    <s v="Hired"/>
    <s v="Female"/>
    <s v="Service Department"/>
    <s v="c5"/>
    <x v="3992"/>
    <x v="0"/>
  </r>
  <r>
    <n v="257181"/>
    <d v="2014-06-17T00:00:00"/>
    <d v="1899-12-30T15:59:18"/>
    <s v="Hired"/>
    <s v="Female"/>
    <s v="Service Department"/>
    <s v="c5"/>
    <x v="3993"/>
    <x v="0"/>
  </r>
  <r>
    <n v="162517"/>
    <d v="2014-06-19T00:00:00"/>
    <d v="1899-12-30T11:37:50"/>
    <s v="Hired"/>
    <s v="Male"/>
    <s v="Service Department"/>
    <s v="c5"/>
    <x v="3994"/>
    <x v="0"/>
  </r>
  <r>
    <n v="33827"/>
    <d v="2014-06-20T00:00:00"/>
    <d v="1899-12-30T16:31:15"/>
    <s v="Hired"/>
    <s v="Male"/>
    <s v="Service Department"/>
    <s v="c5"/>
    <x v="3995"/>
    <x v="0"/>
  </r>
  <r>
    <n v="584822"/>
    <d v="2014-06-26T00:00:00"/>
    <d v="1899-12-30T15:24:57"/>
    <s v="Hired"/>
    <s v="Male"/>
    <s v="Service Department"/>
    <s v="c5"/>
    <x v="3996"/>
    <x v="0"/>
  </r>
  <r>
    <n v="377801"/>
    <d v="2014-06-26T00:00:00"/>
    <d v="1899-12-30T15:21:42"/>
    <s v="Hired"/>
    <s v="Female"/>
    <s v="Service Department"/>
    <s v="c5"/>
    <x v="3997"/>
    <x v="0"/>
  </r>
  <r>
    <n v="987281"/>
    <d v="2014-06-28T00:00:00"/>
    <d v="1899-12-30T11:17:37"/>
    <s v="Hired"/>
    <s v="Female"/>
    <s v="Service Department"/>
    <s v="c5"/>
    <x v="3998"/>
    <x v="0"/>
  </r>
  <r>
    <n v="490160"/>
    <d v="2014-08-28T00:00:00"/>
    <d v="1899-12-30T09:32:34"/>
    <s v="Hired"/>
    <s v="Male"/>
    <s v="Sales Department"/>
    <s v="i7"/>
    <x v="3999"/>
    <x v="0"/>
  </r>
  <r>
    <n v="984313"/>
    <d v="2014-06-16T00:00:00"/>
    <d v="1899-12-30T09:26:59"/>
    <s v="Hired"/>
    <s v="Male"/>
    <s v="Sales Department"/>
    <s v="c9"/>
    <x v="4000"/>
    <x v="0"/>
  </r>
  <r>
    <n v="58039"/>
    <d v="2014-06-18T00:00:00"/>
    <d v="1899-12-30T09:42:31"/>
    <s v="Hired"/>
    <s v="Don’t want to say"/>
    <s v="Sales Department"/>
    <s v="c9"/>
    <x v="4001"/>
    <x v="0"/>
  </r>
  <r>
    <n v="737902"/>
    <d v="2014-08-28T00:00:00"/>
    <d v="1899-12-30T09:33:53"/>
    <s v="Rejected"/>
    <s v="Female"/>
    <s v="Sales Department"/>
    <s v="c9"/>
    <x v="4002"/>
    <x v="1"/>
  </r>
  <r>
    <n v="598001"/>
    <d v="2014-06-12T00:00:00"/>
    <d v="1899-12-30T09:31:48"/>
    <s v="Rejected"/>
    <s v="Male"/>
    <s v="Operations Department"/>
    <s v="i5"/>
    <x v="4003"/>
    <x v="1"/>
  </r>
  <r>
    <n v="997474"/>
    <d v="2014-07-03T00:00:00"/>
    <d v="1899-12-30T09:34:34"/>
    <s v="Hired"/>
    <s v="Male"/>
    <s v="Operations Department"/>
    <s v="c5"/>
    <x v="4004"/>
    <x v="0"/>
  </r>
  <r>
    <n v="146332"/>
    <d v="2014-07-03T00:00:00"/>
    <d v="1899-12-30T09:35:02"/>
    <s v="Hired"/>
    <s v="Male"/>
    <s v="Operations Department"/>
    <s v="c5"/>
    <x v="4005"/>
    <x v="0"/>
  </r>
  <r>
    <n v="485005"/>
    <d v="2014-07-15T00:00:00"/>
    <d v="1899-12-30T16:16:57"/>
    <s v="Hired"/>
    <s v="Don’t want to say"/>
    <s v="Operations Department"/>
    <s v="c5"/>
    <x v="4006"/>
    <x v="0"/>
  </r>
  <r>
    <n v="133581"/>
    <d v="2014-07-15T00:00:00"/>
    <d v="1899-12-30T16:17:25"/>
    <s v="Hired"/>
    <s v="Don’t want to say"/>
    <s v="Operations Department"/>
    <s v="c5"/>
    <x v="4007"/>
    <x v="0"/>
  </r>
  <r>
    <n v="541632"/>
    <d v="2014-07-11T00:00:00"/>
    <d v="1899-12-30T09:32:05"/>
    <s v="Hired"/>
    <s v="Male"/>
    <s v="Purchase Department"/>
    <s v="c9"/>
    <x v="4008"/>
    <x v="0"/>
  </r>
  <r>
    <n v="426385"/>
    <d v="2014-06-06T00:00:00"/>
    <d v="1899-12-30T07:57:43"/>
    <s v="Rejected"/>
    <s v="Male"/>
    <s v="Marketing Department"/>
    <s v="i5"/>
    <x v="4009"/>
    <x v="1"/>
  </r>
  <r>
    <n v="115018"/>
    <d v="2014-05-05T00:00:00"/>
    <d v="1899-12-30T09:32:25"/>
    <s v="Hired"/>
    <s v="Male"/>
    <s v="Service Department"/>
    <s v="i5"/>
    <x v="4010"/>
    <x v="0"/>
  </r>
  <r>
    <n v="16456"/>
    <d v="2014-05-05T00:00:00"/>
    <d v="1899-12-30T09:32:59"/>
    <s v="Hired"/>
    <s v="Male"/>
    <s v="Service Department"/>
    <s v="i5"/>
    <x v="4011"/>
    <x v="0"/>
  </r>
  <r>
    <n v="532766"/>
    <d v="2014-08-15T00:00:00"/>
    <d v="1899-12-30T16:40:58"/>
    <s v="Rejected"/>
    <s v="Male"/>
    <s v="Operations Department"/>
    <s v="c5"/>
    <x v="4012"/>
    <x v="1"/>
  </r>
  <r>
    <n v="228278"/>
    <d v="2014-08-17T00:00:00"/>
    <d v="1899-12-30T13:22:29"/>
    <s v="Hired"/>
    <s v="Male"/>
    <s v="Operations Department"/>
    <s v="c5"/>
    <x v="4013"/>
    <x v="0"/>
  </r>
  <r>
    <n v="996910"/>
    <d v="2014-08-17T00:00:00"/>
    <d v="1899-12-30T13:23:33"/>
    <s v="Hired"/>
    <s v="Female"/>
    <s v="Operations Department"/>
    <s v="c5"/>
    <x v="4014"/>
    <x v="0"/>
  </r>
  <r>
    <n v="737589"/>
    <d v="2014-08-17T00:00:00"/>
    <d v="1899-12-30T13:24:41"/>
    <s v="Hired"/>
    <s v="Male"/>
    <s v="Operations Department"/>
    <s v="c5"/>
    <x v="4015"/>
    <x v="0"/>
  </r>
  <r>
    <n v="350567"/>
    <d v="2014-08-17T00:00:00"/>
    <d v="1899-12-30T13:23:16"/>
    <s v="Hired"/>
    <s v="Don’t want to say"/>
    <s v="Operations Department"/>
    <s v="c5"/>
    <x v="4016"/>
    <x v="0"/>
  </r>
  <r>
    <n v="935580"/>
    <d v="2014-06-11T00:00:00"/>
    <d v="1899-12-30T07:45:51"/>
    <s v="Hired"/>
    <s v="Male"/>
    <s v="Operations Department"/>
    <s v="i7"/>
    <x v="4017"/>
    <x v="0"/>
  </r>
  <r>
    <n v="563648"/>
    <d v="2014-06-20T00:00:00"/>
    <d v="1899-12-30T09:48:18"/>
    <s v="Hired"/>
    <s v="Male"/>
    <s v="Operations Department"/>
    <s v="i7"/>
    <x v="4018"/>
    <x v="0"/>
  </r>
  <r>
    <n v="531055"/>
    <d v="2014-06-22T00:00:00"/>
    <d v="1899-12-30T13:50:26"/>
    <s v="Hired"/>
    <s v="Female"/>
    <s v="Operations Department"/>
    <s v="i7"/>
    <x v="4019"/>
    <x v="0"/>
  </r>
  <r>
    <n v="755156"/>
    <d v="2014-07-04T00:00:00"/>
    <d v="1899-12-30T10:28:44"/>
    <s v="Rejected"/>
    <s v="Female"/>
    <s v="Operations Department"/>
    <s v="i7"/>
    <x v="4020"/>
    <x v="1"/>
  </r>
  <r>
    <n v="757668"/>
    <d v="2014-06-17T00:00:00"/>
    <d v="1899-12-30T09:31:41"/>
    <s v="Hired"/>
    <s v="Male"/>
    <s v="Service Department"/>
    <s v="c5"/>
    <x v="4021"/>
    <x v="0"/>
  </r>
  <r>
    <n v="137775"/>
    <d v="2014-07-15T00:00:00"/>
    <d v="1899-12-30T09:31:40"/>
    <s v="Hired"/>
    <s v="Male"/>
    <s v="Service Department"/>
    <s v="c5"/>
    <x v="4022"/>
    <x v="0"/>
  </r>
  <r>
    <n v="889336"/>
    <d v="2014-08-04T00:00:00"/>
    <d v="1899-12-30T12:37:25"/>
    <s v="Hired"/>
    <s v="Male"/>
    <s v="Service Department"/>
    <s v="c5"/>
    <x v="4023"/>
    <x v="0"/>
  </r>
  <r>
    <n v="860049"/>
    <d v="2014-07-15T00:00:00"/>
    <d v="1899-12-30T09:32:02"/>
    <s v="Hired"/>
    <s v="Male"/>
    <s v="Production Department"/>
    <s v="i5"/>
    <x v="4024"/>
    <x v="0"/>
  </r>
  <r>
    <n v="608169"/>
    <d v="2014-07-15T00:00:00"/>
    <d v="1899-12-30T09:32:11"/>
    <s v="Hired"/>
    <s v="Male"/>
    <s v="Marketing Department"/>
    <s v="c8"/>
    <x v="4025"/>
    <x v="0"/>
  </r>
  <r>
    <n v="255806"/>
    <d v="2014-08-01T00:00:00"/>
    <d v="1899-12-30T13:08:43"/>
    <s v="Hired"/>
    <s v="Male"/>
    <s v="Marketing Department"/>
    <s v="c8"/>
    <x v="4026"/>
    <x v="0"/>
  </r>
  <r>
    <n v="39931"/>
    <d v="2014-08-01T00:00:00"/>
    <d v="1899-12-30T13:09:15"/>
    <s v="Rejected"/>
    <s v="Male"/>
    <s v="Marketing Department"/>
    <s v="c8"/>
    <x v="4027"/>
    <x v="1"/>
  </r>
  <r>
    <n v="633002"/>
    <d v="2014-06-03T00:00:00"/>
    <d v="1899-12-30T09:39:09"/>
    <s v="Hired"/>
    <s v="Female"/>
    <s v="Service Department"/>
    <s v="c9"/>
    <x v="1529"/>
    <x v="0"/>
  </r>
  <r>
    <n v="934713"/>
    <d v="2014-06-03T00:00:00"/>
    <d v="1899-12-30T09:40:03"/>
    <s v="Rejected"/>
    <s v="Female"/>
    <s v="Service Department"/>
    <s v="c9"/>
    <x v="4028"/>
    <x v="1"/>
  </r>
  <r>
    <n v="355348"/>
    <d v="2014-06-03T00:00:00"/>
    <d v="1899-12-30T09:41:37"/>
    <s v="Hired"/>
    <s v="Female"/>
    <s v="Service Department"/>
    <s v="c9"/>
    <x v="4029"/>
    <x v="0"/>
  </r>
  <r>
    <n v="624692"/>
    <d v="2014-06-03T00:00:00"/>
    <d v="1899-12-30T09:42:00"/>
    <s v="Hired"/>
    <s v="Female"/>
    <s v="Service Department"/>
    <s v="c9"/>
    <x v="4030"/>
    <x v="0"/>
  </r>
  <r>
    <n v="462488"/>
    <d v="2014-06-03T00:00:00"/>
    <d v="1899-12-30T09:42:39"/>
    <s v="Hired"/>
    <s v="Male"/>
    <s v="Service Department"/>
    <s v="c9"/>
    <x v="4031"/>
    <x v="0"/>
  </r>
  <r>
    <n v="800056"/>
    <d v="2014-06-03T00:00:00"/>
    <d v="1899-12-30T09:44:56"/>
    <s v="Rejected"/>
    <s v="Male"/>
    <s v="Service Department"/>
    <s v="c9"/>
    <x v="4032"/>
    <x v="1"/>
  </r>
  <r>
    <n v="102990"/>
    <d v="2014-06-18T00:00:00"/>
    <d v="1899-12-30T16:56:06"/>
    <s v="Hired"/>
    <s v="Female"/>
    <s v="Operations Department"/>
    <s v="i6"/>
    <x v="4033"/>
    <x v="0"/>
  </r>
  <r>
    <n v="243390"/>
    <d v="2014-06-18T00:00:00"/>
    <d v="1899-12-30T16:56:33"/>
    <s v="Hired"/>
    <s v="Male"/>
    <s v="Operations Department"/>
    <s v="i6"/>
    <x v="4034"/>
    <x v="0"/>
  </r>
  <r>
    <n v="329507"/>
    <d v="2014-06-18T00:00:00"/>
    <d v="1899-12-30T16:56:57"/>
    <s v="Hired"/>
    <s v="Male"/>
    <s v="Operations Department"/>
    <s v="i6"/>
    <x v="4035"/>
    <x v="0"/>
  </r>
  <r>
    <n v="272114"/>
    <d v="2014-06-18T00:00:00"/>
    <d v="1899-12-30T16:57:24"/>
    <s v="Hired"/>
    <s v="Male"/>
    <s v="Operations Department"/>
    <s v="i6"/>
    <x v="4036"/>
    <x v="0"/>
  </r>
  <r>
    <n v="205709"/>
    <d v="2014-06-18T00:00:00"/>
    <d v="1899-12-30T17:00:11"/>
    <s v="Hired"/>
    <s v="Male"/>
    <s v="Operations Department"/>
    <s v="i6"/>
    <x v="4037"/>
    <x v="0"/>
  </r>
  <r>
    <n v="498450"/>
    <d v="2014-08-29T00:00:00"/>
    <d v="1899-12-30T08:44:36"/>
    <s v="Hired"/>
    <s v="Female"/>
    <s v="Operations Department"/>
    <s v="i6"/>
    <x v="4038"/>
    <x v="0"/>
  </r>
  <r>
    <n v="316467"/>
    <d v="2014-08-29T00:00:00"/>
    <d v="1899-12-30T08:45:05"/>
    <s v="Hired"/>
    <s v="Male"/>
    <s v="Operations Department"/>
    <s v="i6"/>
    <x v="4039"/>
    <x v="0"/>
  </r>
  <r>
    <n v="135319"/>
    <d v="2014-08-29T00:00:00"/>
    <d v="1899-12-30T08:45:57"/>
    <s v="Hired"/>
    <s v="Female"/>
    <s v="Operations Department"/>
    <s v="i6"/>
    <x v="4040"/>
    <x v="0"/>
  </r>
  <r>
    <n v="120227"/>
    <d v="2014-05-28T00:00:00"/>
    <d v="1899-12-30T09:33:30"/>
    <s v="Hired"/>
    <s v="Male"/>
    <s v="Sales Department"/>
    <s v="c5"/>
    <x v="4041"/>
    <x v="0"/>
  </r>
  <r>
    <n v="439538"/>
    <d v="2014-05-28T00:00:00"/>
    <d v="1899-12-30T09:35:28"/>
    <s v="Rejected"/>
    <s v="Male"/>
    <s v="Sales Department"/>
    <s v="c5"/>
    <x v="4042"/>
    <x v="1"/>
  </r>
  <r>
    <n v="236840"/>
    <d v="2014-05-28T00:00:00"/>
    <d v="1899-12-30T09:35:58"/>
    <s v="Hired"/>
    <s v="Male"/>
    <s v="Sales Department"/>
    <s v="c5"/>
    <x v="4043"/>
    <x v="0"/>
  </r>
  <r>
    <n v="666814"/>
    <d v="2014-05-28T00:00:00"/>
    <d v="1899-12-30T09:36:28"/>
    <s v="Hired"/>
    <s v="Male"/>
    <s v="Sales Department"/>
    <s v="c5"/>
    <x v="4044"/>
    <x v="0"/>
  </r>
  <r>
    <n v="294991"/>
    <d v="2014-08-28T00:00:00"/>
    <d v="1899-12-30T18:40:42"/>
    <s v="Hired"/>
    <s v="Male"/>
    <s v="Service Department"/>
    <s v="c5"/>
    <x v="4045"/>
    <x v="0"/>
  </r>
  <r>
    <n v="216145"/>
    <d v="2014-08-28T00:00:00"/>
    <d v="1899-12-30T18:41:44"/>
    <s v="Hired"/>
    <s v="Male"/>
    <s v="Service Department"/>
    <s v="c5"/>
    <x v="4046"/>
    <x v="0"/>
  </r>
  <r>
    <n v="521853"/>
    <d v="2014-05-01T00:00:00"/>
    <d v="1899-12-30T11:43:58"/>
    <s v="Hired"/>
    <s v="Female"/>
    <s v="Operations Department"/>
    <s v="c9"/>
    <x v="4047"/>
    <x v="0"/>
  </r>
  <r>
    <n v="237408"/>
    <d v="2014-05-10T00:00:00"/>
    <d v="1899-12-30T10:53:11"/>
    <s v="Hired"/>
    <s v="Male"/>
    <s v="Operations Department"/>
    <s v="i5"/>
    <x v="4048"/>
    <x v="0"/>
  </r>
  <r>
    <n v="327209"/>
    <d v="2014-05-10T00:00:00"/>
    <d v="1899-12-30T10:54:07"/>
    <s v="Hired"/>
    <s v="Male"/>
    <s v="Operations Department"/>
    <s v="i5"/>
    <x v="4049"/>
    <x v="0"/>
  </r>
  <r>
    <n v="549553"/>
    <d v="2014-05-10T00:00:00"/>
    <d v="1899-12-30T10:55:46"/>
    <s v="Hired"/>
    <s v="Male"/>
    <s v="Operations Department"/>
    <s v="i5"/>
    <x v="4050"/>
    <x v="0"/>
  </r>
  <r>
    <n v="547639"/>
    <d v="2014-05-24T00:00:00"/>
    <d v="1899-12-30T08:38:37"/>
    <s v="Hired"/>
    <s v="Male"/>
    <s v="Operations Department"/>
    <s v="i5"/>
    <x v="1861"/>
    <x v="0"/>
  </r>
  <r>
    <n v="390500"/>
    <d v="2014-05-24T00:00:00"/>
    <d v="1899-12-30T08:39:54"/>
    <s v="Hired"/>
    <s v="Male"/>
    <s v="Operations Department"/>
    <s v="i5"/>
    <x v="4051"/>
    <x v="0"/>
  </r>
  <r>
    <n v="767769"/>
    <d v="2014-05-24T00:00:00"/>
    <d v="1899-12-30T08:43:23"/>
    <s v="Hired"/>
    <s v="Male"/>
    <s v="Operations Department"/>
    <s v="i5"/>
    <x v="4052"/>
    <x v="0"/>
  </r>
  <r>
    <n v="723418"/>
    <d v="2014-05-25T00:00:00"/>
    <d v="1899-12-30T18:25:11"/>
    <s v="Hired"/>
    <s v="Male"/>
    <s v="Operations Department"/>
    <s v="i5"/>
    <x v="4053"/>
    <x v="0"/>
  </r>
  <r>
    <n v="939626"/>
    <d v="2014-06-01T00:00:00"/>
    <d v="1899-12-30T09:58:58"/>
    <s v="Hired"/>
    <s v="Don’t want to say"/>
    <s v="Operations Department"/>
    <s v="i5"/>
    <x v="4054"/>
    <x v="0"/>
  </r>
  <r>
    <n v="40370"/>
    <d v="2014-05-21T00:00:00"/>
    <d v="1899-12-30T09:31:16"/>
    <s v="Hired"/>
    <s v="Male"/>
    <s v="Operations Department"/>
    <s v="c9"/>
    <x v="4055"/>
    <x v="0"/>
  </r>
  <r>
    <n v="855651"/>
    <d v="2014-05-28T00:00:00"/>
    <d v="1899-12-30T11:03:13"/>
    <s v="Hired"/>
    <s v="Male"/>
    <s v="Operations Department"/>
    <s v="c9"/>
    <x v="4056"/>
    <x v="0"/>
  </r>
  <r>
    <n v="128164"/>
    <d v="2014-05-29T00:00:00"/>
    <d v="1899-12-30T13:04:58"/>
    <s v="Hired"/>
    <s v="Male"/>
    <s v="Operations Department"/>
    <s v="c9"/>
    <x v="4057"/>
    <x v="0"/>
  </r>
  <r>
    <n v="71808"/>
    <d v="2014-05-29T00:00:00"/>
    <d v="1899-12-30T13:07:42"/>
    <s v="Hired"/>
    <s v="Male"/>
    <s v="Operations Department"/>
    <s v="c9"/>
    <x v="4058"/>
    <x v="0"/>
  </r>
  <r>
    <n v="250294"/>
    <d v="2014-06-03T00:00:00"/>
    <d v="1899-12-30T03:28:57"/>
    <s v="Hired"/>
    <s v="Male"/>
    <s v="Operations Department"/>
    <s v="c9"/>
    <x v="4059"/>
    <x v="0"/>
  </r>
  <r>
    <n v="164394"/>
    <d v="2014-06-13T00:00:00"/>
    <d v="1899-12-30T13:12:21"/>
    <s v="Hired"/>
    <s v="Male"/>
    <s v="Operations Department"/>
    <s v="c9"/>
    <x v="4060"/>
    <x v="0"/>
  </r>
  <r>
    <n v="899082"/>
    <d v="2014-06-25T00:00:00"/>
    <d v="1899-12-30T19:49:59"/>
    <s v="Hired"/>
    <s v="Female"/>
    <s v="Operations Department"/>
    <s v="c9"/>
    <x v="4061"/>
    <x v="0"/>
  </r>
  <r>
    <n v="85276"/>
    <d v="2014-07-02T00:00:00"/>
    <d v="1899-12-30T09:32:45"/>
    <s v="Hired"/>
    <s v="Male"/>
    <s v="Operations Department"/>
    <s v="c9"/>
    <x v="4062"/>
    <x v="0"/>
  </r>
  <r>
    <n v="334207"/>
    <d v="2014-07-04T00:00:00"/>
    <d v="1899-12-30T13:39:37"/>
    <s v="Hired"/>
    <s v="Male"/>
    <s v="Operations Department"/>
    <s v="c9"/>
    <x v="4063"/>
    <x v="0"/>
  </r>
  <r>
    <n v="102923"/>
    <d v="2014-07-04T00:00:00"/>
    <d v="1899-12-30T13:40:27"/>
    <s v="Hired"/>
    <s v="Male"/>
    <s v="Operations Department"/>
    <s v="c9"/>
    <x v="4064"/>
    <x v="0"/>
  </r>
  <r>
    <n v="915022"/>
    <d v="2014-07-04T00:00:00"/>
    <d v="1899-12-30T15:09:47"/>
    <s v="Hired"/>
    <s v="Female"/>
    <s v="Operations Department"/>
    <s v="c9"/>
    <x v="4065"/>
    <x v="0"/>
  </r>
  <r>
    <n v="520654"/>
    <d v="2014-07-04T00:00:00"/>
    <d v="1899-12-30T15:12:10"/>
    <s v="Hired"/>
    <s v="Male"/>
    <s v="Operations Department"/>
    <s v="c9"/>
    <x v="4066"/>
    <x v="0"/>
  </r>
  <r>
    <n v="994549"/>
    <d v="2014-07-17T00:00:00"/>
    <d v="1899-12-30T07:51:17"/>
    <s v="Hired"/>
    <s v="Female"/>
    <s v="Operations Department"/>
    <s v="c9"/>
    <x v="4067"/>
    <x v="0"/>
  </r>
  <r>
    <n v="606323"/>
    <d v="2014-07-17T00:00:00"/>
    <d v="1899-12-30T07:54:06"/>
    <s v="Hired"/>
    <s v="Male"/>
    <s v="Operations Department"/>
    <s v="c9"/>
    <x v="4068"/>
    <x v="0"/>
  </r>
  <r>
    <n v="209645"/>
    <d v="2014-07-26T00:00:00"/>
    <d v="1899-12-30T12:34:31"/>
    <s v="Hired"/>
    <s v="Male"/>
    <s v="Operations Department"/>
    <s v="i5"/>
    <x v="3213"/>
    <x v="0"/>
  </r>
  <r>
    <n v="385163"/>
    <d v="2014-07-31T00:00:00"/>
    <d v="1899-12-30T11:09:49"/>
    <s v="Hired"/>
    <s v="Male"/>
    <s v="Operations Department"/>
    <s v="i5"/>
    <x v="4069"/>
    <x v="0"/>
  </r>
  <r>
    <n v="400560"/>
    <d v="2014-07-31T00:00:00"/>
    <d v="1899-12-30T11:18:50"/>
    <s v="Hired"/>
    <s v="Male"/>
    <s v="Operations Department"/>
    <s v="i5"/>
    <x v="4070"/>
    <x v="0"/>
  </r>
  <r>
    <n v="902013"/>
    <d v="2014-07-16T00:00:00"/>
    <d v="1899-12-30T09:32:24"/>
    <s v="Hired"/>
    <s v="Male"/>
    <s v="Operations Department"/>
    <s v="c9"/>
    <x v="4071"/>
    <x v="0"/>
  </r>
  <r>
    <n v="229001"/>
    <d v="2014-08-16T00:00:00"/>
    <d v="1899-12-30T17:31:17"/>
    <s v="Hired"/>
    <s v="Male"/>
    <s v="Operations Department"/>
    <s v="c9"/>
    <x v="4072"/>
    <x v="0"/>
  </r>
  <r>
    <n v="681945"/>
    <d v="2014-08-30T00:00:00"/>
    <d v="1899-12-30T08:33:41"/>
    <s v="Hired"/>
    <s v="Male"/>
    <s v="Operations Department"/>
    <s v="i5"/>
    <x v="4073"/>
    <x v="0"/>
  </r>
  <r>
    <n v="225054"/>
    <d v="2014-05-09T00:00:00"/>
    <d v="1899-12-30T16:43:13"/>
    <s v="Hired"/>
    <s v="Male"/>
    <s v="Marketing Department"/>
    <s v="i7"/>
    <x v="4074"/>
    <x v="0"/>
  </r>
  <r>
    <n v="960542"/>
    <d v="2014-05-09T00:00:00"/>
    <d v="1899-12-30T16:44:14"/>
    <s v="Rejected"/>
    <s v="Male"/>
    <s v="Marketing Department"/>
    <s v="i7"/>
    <x v="4075"/>
    <x v="1"/>
  </r>
  <r>
    <n v="50252"/>
    <d v="2014-06-25T00:00:00"/>
    <d v="1899-12-30T09:31:04"/>
    <s v="Hired"/>
    <s v="Male"/>
    <s v="Marketing Department"/>
    <s v="i5"/>
    <x v="1289"/>
    <x v="0"/>
  </r>
  <r>
    <n v="130762"/>
    <d v="2014-06-25T00:00:00"/>
    <d v="1899-12-30T09:32:46"/>
    <s v="Rejected"/>
    <s v="Male"/>
    <s v="Marketing Department"/>
    <s v="i5"/>
    <x v="4076"/>
    <x v="1"/>
  </r>
  <r>
    <n v="752703"/>
    <d v="2014-06-25T00:00:00"/>
    <d v="1899-12-30T19:56:54"/>
    <s v="Hired"/>
    <s v="Don’t want to say"/>
    <s v="Marketing Department"/>
    <s v="i5"/>
    <x v="4077"/>
    <x v="0"/>
  </r>
  <r>
    <n v="149895"/>
    <d v="2014-07-30T00:00:00"/>
    <d v="1899-12-30T11:08:42"/>
    <s v="Hired"/>
    <s v="Male"/>
    <s v="Operations Department"/>
    <s v="c9"/>
    <x v="4078"/>
    <x v="0"/>
  </r>
  <r>
    <n v="283291"/>
    <d v="2014-08-20T00:00:00"/>
    <d v="1899-12-30T09:32:12"/>
    <s v="Hired"/>
    <s v="Male"/>
    <s v="Operations Department"/>
    <s v="c9"/>
    <x v="4079"/>
    <x v="0"/>
  </r>
  <r>
    <n v="213119"/>
    <d v="2014-08-20T00:00:00"/>
    <d v="1899-12-30T09:31:44"/>
    <s v="Hired"/>
    <s v="Don’t want to say"/>
    <s v="Operations Department"/>
    <s v="c9"/>
    <x v="4080"/>
    <x v="0"/>
  </r>
  <r>
    <n v="276604"/>
    <d v="2014-08-20T00:00:00"/>
    <d v="1899-12-30T09:33:00"/>
    <s v="Hired"/>
    <s v="Don’t want to say"/>
    <s v="Operations Department"/>
    <s v="c9"/>
    <x v="4081"/>
    <x v="0"/>
  </r>
  <r>
    <n v="759940"/>
    <d v="2014-05-14T00:00:00"/>
    <d v="1899-12-30T09:31:35"/>
    <s v="Hired"/>
    <s v="Male"/>
    <s v="Operations Department"/>
    <s v="c9"/>
    <x v="4082"/>
    <x v="0"/>
  </r>
  <r>
    <n v="321436"/>
    <d v="2014-05-20T00:00:00"/>
    <d v="1899-12-30T10:13:26"/>
    <s v="Hired"/>
    <s v="Male"/>
    <s v="Operations Department"/>
    <s v="c9"/>
    <x v="4083"/>
    <x v="0"/>
  </r>
  <r>
    <n v="721878"/>
    <d v="2014-06-04T00:00:00"/>
    <d v="1899-12-30T09:32:58"/>
    <s v="Hired"/>
    <s v="Female"/>
    <s v="Operations Department"/>
    <s v="c9"/>
    <x v="4084"/>
    <x v="0"/>
  </r>
  <r>
    <n v="615676"/>
    <d v="2014-06-11T00:00:00"/>
    <d v="1899-12-30T09:31:54"/>
    <s v="Hired"/>
    <s v="Male"/>
    <s v="Operations Department"/>
    <s v="c9"/>
    <x v="4085"/>
    <x v="0"/>
  </r>
  <r>
    <n v="722537"/>
    <d v="2014-06-11T00:00:00"/>
    <d v="1899-12-30T09:33:23"/>
    <s v="Hired"/>
    <s v="Female"/>
    <s v="Operations Department"/>
    <s v="c9"/>
    <x v="4086"/>
    <x v="0"/>
  </r>
  <r>
    <n v="697595"/>
    <d v="2014-05-16T00:00:00"/>
    <d v="1899-12-30T14:54:23"/>
    <s v="Rejected"/>
    <s v="Female"/>
    <s v="Service Department"/>
    <s v="i5"/>
    <x v="4087"/>
    <x v="1"/>
  </r>
  <r>
    <n v="664237"/>
    <d v="2014-08-15T00:00:00"/>
    <d v="1899-12-30T13:36:12"/>
    <s v="Hired"/>
    <s v="Female"/>
    <s v="Service Department"/>
    <s v="c9"/>
    <x v="4088"/>
    <x v="0"/>
  </r>
  <r>
    <n v="500527"/>
    <d v="2014-08-20T00:00:00"/>
    <d v="1899-12-30T14:16:11"/>
    <s v="Hired"/>
    <s v="Male"/>
    <s v="Service Department"/>
    <s v="c9"/>
    <x v="4089"/>
    <x v="0"/>
  </r>
  <r>
    <n v="333076"/>
    <d v="2014-08-20T00:00:00"/>
    <d v="1899-12-30T14:18:24"/>
    <s v="Hired"/>
    <s v="Male"/>
    <s v="Service Department"/>
    <s v="c9"/>
    <x v="2765"/>
    <x v="0"/>
  </r>
  <r>
    <n v="307061"/>
    <d v="2014-05-06T00:00:00"/>
    <d v="1899-12-30T09:21:12"/>
    <s v="Hired"/>
    <s v="Male"/>
    <s v="Service Department"/>
    <s v="c5"/>
    <x v="4090"/>
    <x v="0"/>
  </r>
  <r>
    <n v="208659"/>
    <d v="2014-05-06T00:00:00"/>
    <d v="1899-12-30T09:25:26"/>
    <s v="Hired"/>
    <s v="Female"/>
    <s v="Service Department"/>
    <s v="c5"/>
    <x v="4091"/>
    <x v="0"/>
  </r>
  <r>
    <n v="757766"/>
    <d v="2014-08-08T00:00:00"/>
    <d v="1899-12-30T12:54:35"/>
    <s v="Rejected"/>
    <s v="Male"/>
    <s v="Service Department"/>
    <s v="c5"/>
    <x v="4092"/>
    <x v="1"/>
  </r>
  <r>
    <n v="382964"/>
    <d v="2014-08-31T00:00:00"/>
    <d v="1899-12-30T18:31:16"/>
    <s v="Hired"/>
    <s v="Female"/>
    <s v="Service Department"/>
    <s v="c5"/>
    <x v="4093"/>
    <x v="0"/>
  </r>
  <r>
    <n v="83528"/>
    <d v="2014-07-03T00:00:00"/>
    <d v="1899-12-30T14:05:23"/>
    <s v="Hired"/>
    <s v="Female"/>
    <s v="Operations Department"/>
    <s v="c9"/>
    <x v="4094"/>
    <x v="0"/>
  </r>
  <r>
    <n v="315613"/>
    <d v="2014-07-29T00:00:00"/>
    <d v="1899-12-30T10:50:20"/>
    <s v="Hired"/>
    <s v="Male"/>
    <s v="Service Department"/>
    <s v="c5"/>
    <x v="4095"/>
    <x v="0"/>
  </r>
  <r>
    <n v="890287"/>
    <d v="2014-07-01T00:00:00"/>
    <d v="1899-12-30T22:35:36"/>
    <s v="Hired"/>
    <s v="Male"/>
    <s v="Operations Department"/>
    <s v="i7"/>
    <x v="4096"/>
    <x v="0"/>
  </r>
  <r>
    <n v="934036"/>
    <d v="2014-07-03T00:00:00"/>
    <d v="1899-12-30T17:04:59"/>
    <s v="Hired"/>
    <s v="Male"/>
    <s v="Operations Department"/>
    <s v="i7"/>
    <x v="4097"/>
    <x v="0"/>
  </r>
  <r>
    <n v="725326"/>
    <d v="2014-07-03T00:00:00"/>
    <d v="1899-12-30T17:07:26"/>
    <s v="Hired"/>
    <s v="Male"/>
    <s v="Operations Department"/>
    <s v="i7"/>
    <x v="4098"/>
    <x v="0"/>
  </r>
  <r>
    <n v="517263"/>
    <d v="2014-07-09T00:00:00"/>
    <d v="1899-12-30T08:07:14"/>
    <s v="Rejected"/>
    <s v="Male"/>
    <s v="Operations Department"/>
    <s v="i7"/>
    <x v="4099"/>
    <x v="1"/>
  </r>
  <r>
    <n v="683143"/>
    <d v="2014-07-09T00:00:00"/>
    <d v="1899-12-30T08:07:32"/>
    <s v="Hired"/>
    <s v="Female"/>
    <s v="Operations Department"/>
    <s v="i7"/>
    <x v="4100"/>
    <x v="0"/>
  </r>
  <r>
    <n v="337978"/>
    <d v="2014-07-09T00:00:00"/>
    <d v="1899-12-30T08:07:30"/>
    <s v="Hired"/>
    <s v="Female"/>
    <s v="Operations Department"/>
    <s v="i7"/>
    <x v="4101"/>
    <x v="0"/>
  </r>
  <r>
    <n v="584084"/>
    <d v="2014-07-09T00:00:00"/>
    <d v="1899-12-30T08:08:52"/>
    <s v="Hired"/>
    <s v="Female"/>
    <s v="Operations Department"/>
    <s v="i7"/>
    <x v="4102"/>
    <x v="0"/>
  </r>
  <r>
    <n v="967295"/>
    <d v="2014-08-06T00:00:00"/>
    <d v="1899-12-30T11:47:03"/>
    <s v="Hired"/>
    <s v="Male"/>
    <s v="Operations Department"/>
    <s v="i7"/>
    <x v="4103"/>
    <x v="0"/>
  </r>
  <r>
    <n v="471614"/>
    <d v="2014-07-21T00:00:00"/>
    <d v="1899-12-30T09:32:34"/>
    <s v="Hired"/>
    <s v="Female"/>
    <s v="Service Department"/>
    <s v="c9"/>
    <x v="4104"/>
    <x v="0"/>
  </r>
  <r>
    <n v="153577"/>
    <d v="2014-07-28T00:00:00"/>
    <d v="1899-12-30T09:33:08"/>
    <s v="Hired"/>
    <s v="Male"/>
    <s v="Service Department"/>
    <s v="c9"/>
    <x v="4105"/>
    <x v="0"/>
  </r>
  <r>
    <n v="878147"/>
    <d v="2014-05-19T00:00:00"/>
    <d v="1899-12-30T09:32:53"/>
    <s v="Hired"/>
    <s v="Male"/>
    <s v="Purchase Department"/>
    <s v="i5"/>
    <x v="4106"/>
    <x v="0"/>
  </r>
  <r>
    <n v="799827"/>
    <d v="2014-06-19T00:00:00"/>
    <d v="1899-12-30T17:59:09"/>
    <s v="Rejected"/>
    <s v="Male"/>
    <s v="Purchase Department"/>
    <s v="i5"/>
    <x v="4107"/>
    <x v="1"/>
  </r>
  <r>
    <n v="590363"/>
    <d v="2014-05-06T00:00:00"/>
    <d v="1899-12-30T16:10:37"/>
    <s v="Hired"/>
    <s v="Male"/>
    <s v="Purchase Department"/>
    <s v="c5"/>
    <x v="4108"/>
    <x v="0"/>
  </r>
  <r>
    <n v="433347"/>
    <d v="2014-05-07T00:00:00"/>
    <d v="1899-12-30T13:52:55"/>
    <s v="Hired"/>
    <s v="Female"/>
    <s v="Purchase Department"/>
    <s v="c8"/>
    <x v="4109"/>
    <x v="0"/>
  </r>
  <r>
    <n v="527298"/>
    <d v="2014-05-07T00:00:00"/>
    <d v="1899-12-30T13:53:14"/>
    <s v="Rejected"/>
    <s v="Male"/>
    <s v="Purchase Department"/>
    <s v="c8"/>
    <x v="4110"/>
    <x v="1"/>
  </r>
  <r>
    <n v="564838"/>
    <d v="2014-06-04T00:00:00"/>
    <d v="1899-12-30T17:39:19"/>
    <s v="Rejected"/>
    <s v="Female"/>
    <s v="Purchase Department"/>
    <s v="c5"/>
    <x v="4111"/>
    <x v="1"/>
  </r>
  <r>
    <n v="677630"/>
    <d v="2014-06-02T00:00:00"/>
    <d v="1899-12-30T09:37:59"/>
    <s v="Hired"/>
    <s v="Female"/>
    <s v="Purchase Department"/>
    <s v="c5"/>
    <x v="4112"/>
    <x v="0"/>
  </r>
  <r>
    <n v="891817"/>
    <d v="2014-06-02T00:00:00"/>
    <d v="1899-12-30T09:39:27"/>
    <s v="Hired"/>
    <s v="Male"/>
    <s v="Purchase Department"/>
    <s v="c5"/>
    <x v="4113"/>
    <x v="0"/>
  </r>
  <r>
    <n v="252596"/>
    <d v="2014-06-07T00:00:00"/>
    <d v="1899-12-30T14:36:58"/>
    <s v="Hired"/>
    <s v="Male"/>
    <s v="Purchase Department"/>
    <s v="c5"/>
    <x v="4114"/>
    <x v="0"/>
  </r>
  <r>
    <n v="273668"/>
    <d v="2014-06-07T00:00:00"/>
    <d v="1899-12-30T14:38:57"/>
    <s v="Hired"/>
    <s v="Male"/>
    <s v="Purchase Department"/>
    <s v="c5"/>
    <x v="4115"/>
    <x v="0"/>
  </r>
  <r>
    <n v="966039"/>
    <d v="2014-06-17T00:00:00"/>
    <d v="1899-12-30T16:57:21"/>
    <s v="Rejected"/>
    <s v="Male"/>
    <s v="Purchase Department"/>
    <s v="c5"/>
    <x v="4116"/>
    <x v="1"/>
  </r>
  <r>
    <n v="795136"/>
    <d v="2014-06-11T00:00:00"/>
    <d v="1899-12-30T13:02:31"/>
    <s v="Hired"/>
    <s v="Male"/>
    <s v="Purchase Department"/>
    <s v="c5"/>
    <x v="4117"/>
    <x v="0"/>
  </r>
  <r>
    <n v="460939"/>
    <d v="2014-06-11T00:00:00"/>
    <d v="1899-12-30T13:03:49"/>
    <s v="Hired"/>
    <s v="Female"/>
    <s v="Purchase Department"/>
    <s v="c5"/>
    <x v="4118"/>
    <x v="0"/>
  </r>
  <r>
    <n v="152139"/>
    <d v="2014-06-12T00:00:00"/>
    <d v="1899-12-30T08:42:28"/>
    <s v="Hired"/>
    <s v="Female"/>
    <s v="Purchase Department"/>
    <s v="c5"/>
    <x v="644"/>
    <x v="0"/>
  </r>
  <r>
    <n v="360592"/>
    <d v="2014-06-12T00:00:00"/>
    <d v="1899-12-30T16:44:47"/>
    <s v="Hired"/>
    <s v="Male"/>
    <s v="Purchase Department"/>
    <s v="c5"/>
    <x v="4119"/>
    <x v="0"/>
  </r>
  <r>
    <n v="364501"/>
    <d v="2014-06-19T00:00:00"/>
    <d v="1899-12-30T10:45:30"/>
    <s v="Rejected"/>
    <s v="Female"/>
    <s v="Purchase Department"/>
    <s v="n9"/>
    <x v="4120"/>
    <x v="1"/>
  </r>
  <r>
    <n v="675878"/>
    <d v="2014-06-19T00:00:00"/>
    <d v="1899-12-30T10:50:04"/>
    <s v="Hired"/>
    <s v="Female"/>
    <s v="Purchase Department"/>
    <s v="n6"/>
    <x v="4121"/>
    <x v="0"/>
  </r>
  <r>
    <n v="740422"/>
    <d v="2014-06-23T00:00:00"/>
    <d v="1899-12-30T15:39:37"/>
    <s v="Hired"/>
    <s v="Male"/>
    <s v="Purchase Department"/>
    <s v="c5"/>
    <x v="4122"/>
    <x v="0"/>
  </r>
  <r>
    <n v="620777"/>
    <d v="2014-06-23T00:00:00"/>
    <d v="1899-12-30T15:43:58"/>
    <s v="Hired"/>
    <s v="Male"/>
    <s v="Purchase Department"/>
    <s v="c5"/>
    <x v="4123"/>
    <x v="0"/>
  </r>
  <r>
    <n v="41585"/>
    <d v="2014-06-23T00:00:00"/>
    <d v="1899-12-30T15:46:17"/>
    <s v="Hired"/>
    <s v="Female"/>
    <s v="Purchase Department"/>
    <s v="c5"/>
    <x v="4124"/>
    <x v="0"/>
  </r>
  <r>
    <n v="25349"/>
    <d v="2014-06-23T00:00:00"/>
    <d v="1899-12-30T15:40:34"/>
    <s v="Hired"/>
    <s v="Female"/>
    <s v="Purchase Department"/>
    <s v="c5"/>
    <x v="4125"/>
    <x v="0"/>
  </r>
  <r>
    <n v="999118"/>
    <d v="2014-06-24T00:00:00"/>
    <d v="1899-12-30T14:36:00"/>
    <s v="Hired"/>
    <s v="Male"/>
    <s v="Purchase Department"/>
    <s v="c5"/>
    <x v="4126"/>
    <x v="0"/>
  </r>
  <r>
    <n v="380463"/>
    <d v="2014-07-03T00:00:00"/>
    <d v="1899-12-30T11:13:20"/>
    <s v="Hired"/>
    <s v="Female"/>
    <s v="Purchase Department"/>
    <s v="c5"/>
    <x v="4127"/>
    <x v="0"/>
  </r>
  <r>
    <n v="244499"/>
    <d v="2014-07-15T00:00:00"/>
    <d v="1899-12-30T17:16:39"/>
    <s v="Hired"/>
    <s v="Male"/>
    <s v="Purchase Department"/>
    <s v="c5"/>
    <x v="4128"/>
    <x v="0"/>
  </r>
  <r>
    <n v="314550"/>
    <d v="2014-07-23T00:00:00"/>
    <d v="1899-12-30T08:07:47"/>
    <s v="Hired"/>
    <s v="Male"/>
    <s v="Purchase Department"/>
    <s v="c5"/>
    <x v="4129"/>
    <x v="0"/>
  </r>
  <r>
    <n v="601721"/>
    <d v="2014-07-23T00:00:00"/>
    <d v="1899-12-30T08:08:25"/>
    <s v="Hired"/>
    <s v="Male"/>
    <s v="Purchase Department"/>
    <s v="c5"/>
    <x v="4130"/>
    <x v="0"/>
  </r>
  <r>
    <n v="40000"/>
    <d v="2014-07-23T00:00:00"/>
    <d v="1899-12-30T08:11:26"/>
    <s v="Hired"/>
    <s v="Female"/>
    <s v="Purchase Department"/>
    <s v="c5"/>
    <x v="4131"/>
    <x v="0"/>
  </r>
  <r>
    <n v="118864"/>
    <d v="2014-07-30T00:00:00"/>
    <d v="1899-12-30T08:31:16"/>
    <s v="Hired"/>
    <s v="Female"/>
    <s v="Purchase Department"/>
    <s v="c5"/>
    <x v="4132"/>
    <x v="0"/>
  </r>
  <r>
    <n v="220764"/>
    <d v="2014-07-30T00:00:00"/>
    <d v="1899-12-30T12:54:22"/>
    <s v="Hired"/>
    <s v="Male"/>
    <s v="Purchase Department"/>
    <s v="c5"/>
    <x v="4133"/>
    <x v="0"/>
  </r>
  <r>
    <n v="731483"/>
    <d v="2014-07-30T00:00:00"/>
    <d v="1899-12-30T12:55:29"/>
    <s v="Hired"/>
    <s v="Male"/>
    <s v="Purchase Department"/>
    <s v="c5"/>
    <x v="4134"/>
    <x v="0"/>
  </r>
  <r>
    <n v="971162"/>
    <d v="2014-05-19T00:00:00"/>
    <d v="1899-12-30T09:33:13"/>
    <s v="Hired"/>
    <s v="Male"/>
    <s v="Service Department"/>
    <s v="b9"/>
    <x v="4135"/>
    <x v="0"/>
  </r>
  <r>
    <n v="541358"/>
    <d v="2014-05-22T00:00:00"/>
    <d v="1899-12-30T14:22:35"/>
    <s v="Hired"/>
    <s v="Female"/>
    <s v="Service Department"/>
    <s v="b9"/>
    <x v="4136"/>
    <x v="0"/>
  </r>
  <r>
    <n v="618012"/>
    <d v="2014-05-22T00:00:00"/>
    <d v="1899-12-30T14:26:35"/>
    <s v="Hired"/>
    <s v="Female"/>
    <s v="Service Department"/>
    <s v="b9"/>
    <x v="4137"/>
    <x v="0"/>
  </r>
  <r>
    <n v="251929"/>
    <d v="2014-05-22T00:00:00"/>
    <d v="1899-12-30T14:27:06"/>
    <s v="Hired"/>
    <s v="Male"/>
    <s v="Service Department"/>
    <s v="b9"/>
    <x v="4138"/>
    <x v="0"/>
  </r>
  <r>
    <n v="391333"/>
    <d v="2014-05-22T00:00:00"/>
    <d v="1899-12-30T14:28:31"/>
    <s v="Hired"/>
    <s v="Male"/>
    <s v="Service Department"/>
    <s v="b9"/>
    <x v="4139"/>
    <x v="0"/>
  </r>
  <r>
    <n v="351563"/>
    <d v="2014-05-30T00:00:00"/>
    <d v="1899-12-30T10:06:04"/>
    <s v="Hired"/>
    <s v="Male"/>
    <s v="Service Department"/>
    <s v="b9"/>
    <x v="4140"/>
    <x v="0"/>
  </r>
  <r>
    <n v="392566"/>
    <d v="2014-06-04T00:00:00"/>
    <d v="1899-12-30T07:19:58"/>
    <s v="Hired"/>
    <s v="Female"/>
    <s v="Service Department"/>
    <s v="b9"/>
    <x v="4141"/>
    <x v="0"/>
  </r>
  <r>
    <n v="245882"/>
    <d v="2014-05-26T00:00:00"/>
    <d v="1899-12-30T09:33:28"/>
    <s v="Hired"/>
    <s v="Female"/>
    <s v="Service Department"/>
    <s v="b9"/>
    <x v="4142"/>
    <x v="0"/>
  </r>
  <r>
    <n v="608950"/>
    <d v="2014-05-26T00:00:00"/>
    <d v="1899-12-30T09:37:10"/>
    <s v="Hired"/>
    <s v="Male"/>
    <s v="Service Department"/>
    <s v="b9"/>
    <x v="4143"/>
    <x v="0"/>
  </r>
  <r>
    <n v="29624"/>
    <d v="2014-05-30T00:00:00"/>
    <d v="1899-12-30T18:03:10"/>
    <s v="Hired"/>
    <s v="Male"/>
    <s v="Service Department"/>
    <s v="b9"/>
    <x v="4144"/>
    <x v="0"/>
  </r>
  <r>
    <n v="286661"/>
    <d v="2014-05-30T00:00:00"/>
    <d v="1899-12-30T18:05:54"/>
    <s v="Hired"/>
    <s v="Male"/>
    <s v="Service Department"/>
    <s v="b9"/>
    <x v="4145"/>
    <x v="0"/>
  </r>
  <r>
    <n v="234992"/>
    <d v="2014-05-30T00:00:00"/>
    <d v="1899-12-30T18:07:33"/>
    <s v="Hired"/>
    <s v="Male"/>
    <s v="Service Department"/>
    <s v="b9"/>
    <x v="4146"/>
    <x v="0"/>
  </r>
  <r>
    <n v="860546"/>
    <d v="2014-06-03T00:00:00"/>
    <d v="1899-12-30T13:09:16"/>
    <s v="Hired"/>
    <s v="Male"/>
    <s v="Service Department"/>
    <s v="b9"/>
    <x v="4147"/>
    <x v="0"/>
  </r>
  <r>
    <n v="907437"/>
    <d v="2014-06-04T00:00:00"/>
    <d v="1899-12-30T11:08:59"/>
    <s v="Hired"/>
    <s v="Male"/>
    <s v="Service Department"/>
    <s v="b9"/>
    <x v="4148"/>
    <x v="0"/>
  </r>
  <r>
    <n v="100074"/>
    <d v="2014-07-28T00:00:00"/>
    <d v="1899-12-30T09:31:28"/>
    <s v="Hired"/>
    <s v="Male"/>
    <s v="Service Department"/>
    <s v="b9"/>
    <x v="4149"/>
    <x v="0"/>
  </r>
  <r>
    <n v="621297"/>
    <d v="2014-05-12T00:00:00"/>
    <d v="1899-12-30T09:33:41"/>
    <s v="Hired"/>
    <s v="Female"/>
    <s v="Purchase Department"/>
    <s v="b9"/>
    <x v="4150"/>
    <x v="0"/>
  </r>
  <r>
    <n v="461385"/>
    <d v="2014-05-12T00:00:00"/>
    <d v="1899-12-30T09:36:08"/>
    <s v="Hired"/>
    <s v="Female"/>
    <s v="Purchase Department"/>
    <s v="b9"/>
    <x v="4151"/>
    <x v="0"/>
  </r>
  <r>
    <n v="453777"/>
    <d v="2014-05-12T00:00:00"/>
    <d v="1899-12-30T09:37:50"/>
    <s v="Hired"/>
    <s v="Female"/>
    <s v="Purchase Department"/>
    <s v="b9"/>
    <x v="4152"/>
    <x v="0"/>
  </r>
  <r>
    <n v="571467"/>
    <d v="2014-07-28T00:00:00"/>
    <d v="1899-12-30T09:31:53"/>
    <s v="Hired"/>
    <s v="Male"/>
    <s v="Purchase Department"/>
    <s v="b9"/>
    <x v="4153"/>
    <x v="0"/>
  </r>
  <r>
    <n v="755303"/>
    <d v="2014-07-29T00:00:00"/>
    <d v="1899-12-30T07:34:19"/>
    <s v="Rejected"/>
    <s v="Male"/>
    <s v="Purchase Department"/>
    <s v="b9"/>
    <x v="4154"/>
    <x v="1"/>
  </r>
  <r>
    <n v="745801"/>
    <d v="2014-07-29T00:00:00"/>
    <d v="1899-12-30T07:34:47"/>
    <s v="Hired"/>
    <s v="Female"/>
    <s v="Purchase Department"/>
    <s v="b9"/>
    <x v="4155"/>
    <x v="0"/>
  </r>
  <r>
    <n v="341013"/>
    <d v="2014-07-29T00:00:00"/>
    <d v="1899-12-30T07:34:44"/>
    <s v="Rejected"/>
    <s v="Don’t want to say"/>
    <s v="Purchase Department"/>
    <s v="b9"/>
    <x v="4156"/>
    <x v="1"/>
  </r>
  <r>
    <n v="206055"/>
    <d v="2014-07-30T00:00:00"/>
    <d v="1899-12-30T16:24:46"/>
    <s v="Hired"/>
    <s v="Male"/>
    <s v="Purchase Department"/>
    <s v="b9"/>
    <x v="4157"/>
    <x v="0"/>
  </r>
  <r>
    <n v="497438"/>
    <d v="2014-08-11T00:00:00"/>
    <d v="1899-12-30T09:31:45"/>
    <s v="Hired"/>
    <s v="Male"/>
    <s v="Operations Department"/>
    <s v="i5"/>
    <x v="4158"/>
    <x v="0"/>
  </r>
  <r>
    <n v="534827"/>
    <d v="2014-05-27T00:00:00"/>
    <d v="1899-12-30T09:31:56"/>
    <s v="Hired"/>
    <s v="Male"/>
    <s v="Operations Department"/>
    <s v="m6"/>
    <x v="4159"/>
    <x v="0"/>
  </r>
  <r>
    <n v="12713"/>
    <d v="2014-05-28T00:00:00"/>
    <d v="1899-12-30T14:28:14"/>
    <s v="Hired"/>
    <s v="Female"/>
    <s v="Operations Department"/>
    <s v="c9"/>
    <x v="4160"/>
    <x v="0"/>
  </r>
  <r>
    <n v="53569"/>
    <d v="2014-05-28T00:00:00"/>
    <d v="1899-12-30T14:28:35"/>
    <s v="Rejected"/>
    <s v="Female"/>
    <s v="Operations Department"/>
    <s v="c9"/>
    <x v="4161"/>
    <x v="1"/>
  </r>
  <r>
    <n v="136222"/>
    <d v="2014-05-28T00:00:00"/>
    <d v="1899-12-30T14:29:46"/>
    <s v="Hired"/>
    <s v="Female"/>
    <s v="Operations Department"/>
    <s v="c9"/>
    <x v="4162"/>
    <x v="0"/>
  </r>
  <r>
    <n v="48454"/>
    <d v="2014-07-22T00:00:00"/>
    <d v="1899-12-30T09:32:23"/>
    <s v="Hired"/>
    <s v="Male"/>
    <s v="Operations Department"/>
    <s v="c9"/>
    <x v="4163"/>
    <x v="0"/>
  </r>
  <r>
    <n v="23734"/>
    <d v="2014-07-25T00:00:00"/>
    <d v="1899-12-30T13:26:48"/>
    <s v="Rejected"/>
    <s v="Female"/>
    <s v="Operations Department"/>
    <s v="i6"/>
    <x v="4164"/>
    <x v="1"/>
  </r>
  <r>
    <n v="233518"/>
    <d v="2014-07-25T00:00:00"/>
    <d v="1899-12-30T13:27:42"/>
    <s v="Hired"/>
    <s v="Male"/>
    <s v="Operations Department"/>
    <s v="i6"/>
    <x v="4165"/>
    <x v="0"/>
  </r>
  <r>
    <n v="217041"/>
    <d v="2014-08-19T00:00:00"/>
    <d v="1899-12-30T09:31:31"/>
    <s v="Hired"/>
    <s v="Male"/>
    <s v="Service Department"/>
    <s v="c9"/>
    <x v="4166"/>
    <x v="0"/>
  </r>
  <r>
    <n v="41558"/>
    <d v="2014-08-19T00:00:00"/>
    <d v="1899-12-30T09:32:30"/>
    <s v="Hired"/>
    <s v="Don’t want to say"/>
    <s v="Service Department"/>
    <s v="c9"/>
    <x v="4167"/>
    <x v="0"/>
  </r>
  <r>
    <n v="421656"/>
    <d v="2014-05-27T00:00:00"/>
    <d v="1899-12-30T09:31:47"/>
    <s v="Hired"/>
    <s v="Male"/>
    <s v="Service Department"/>
    <s v="i6"/>
    <x v="4168"/>
    <x v="0"/>
  </r>
  <r>
    <n v="470479"/>
    <d v="2014-05-27T00:00:00"/>
    <d v="1899-12-30T09:32:52"/>
    <s v="Rejected"/>
    <s v="Female"/>
    <s v="Service Department"/>
    <s v="i6"/>
    <x v="4169"/>
    <x v="1"/>
  </r>
  <r>
    <n v="131236"/>
    <d v="2014-05-27T00:00:00"/>
    <d v="1899-12-30T09:33:25"/>
    <s v="Hired"/>
    <s v="Male"/>
    <s v="Service Department"/>
    <s v="i6"/>
    <x v="4170"/>
    <x v="0"/>
  </r>
  <r>
    <n v="50753"/>
    <d v="2014-06-17T00:00:00"/>
    <d v="1899-12-30T16:17:42"/>
    <s v="Hired"/>
    <s v="Male"/>
    <s v="Operations Department"/>
    <s v="c8"/>
    <x v="4171"/>
    <x v="0"/>
  </r>
  <r>
    <n v="77406"/>
    <d v="2014-07-09T00:00:00"/>
    <d v="1899-12-30T09:24:41"/>
    <s v="Rejected"/>
    <s v="Male"/>
    <s v="Operations Department"/>
    <s v="c8"/>
    <x v="4172"/>
    <x v="1"/>
  </r>
  <r>
    <n v="41757"/>
    <d v="2014-05-27T00:00:00"/>
    <d v="1899-12-30T09:32:27"/>
    <s v="Hired"/>
    <s v="Male"/>
    <s v="Service Department"/>
    <s v="i7"/>
    <x v="4173"/>
    <x v="0"/>
  </r>
  <r>
    <n v="497925"/>
    <d v="2014-08-05T00:00:00"/>
    <d v="1899-12-30T09:32:17"/>
    <s v="Hired"/>
    <s v="Male"/>
    <s v="Service Department"/>
    <s v="i7"/>
    <x v="4174"/>
    <x v="0"/>
  </r>
  <r>
    <n v="445061"/>
    <d v="2014-08-16T00:00:00"/>
    <d v="1899-12-30T09:30:49"/>
    <s v="Hired"/>
    <s v="Female"/>
    <s v="Service Department"/>
    <s v="i5"/>
    <x v="4175"/>
    <x v="0"/>
  </r>
  <r>
    <n v="556785"/>
    <d v="2014-08-26T00:00:00"/>
    <d v="1899-12-30T09:33:15"/>
    <s v="Hired"/>
    <s v="Female"/>
    <s v="Service Department"/>
    <s v="i7"/>
    <x v="4176"/>
    <x v="0"/>
  </r>
  <r>
    <n v="700644"/>
    <d v="2014-06-05T00:00:00"/>
    <d v="1899-12-30T14:19:49"/>
    <s v="Hired"/>
    <s v="Male"/>
    <s v="Sales Department"/>
    <s v="i5"/>
    <x v="4177"/>
    <x v="0"/>
  </r>
  <r>
    <n v="456453"/>
    <d v="2014-07-02T00:00:00"/>
    <d v="1899-12-30T10:37:39"/>
    <s v="Rejected"/>
    <s v="Male"/>
    <s v="Sales Department"/>
    <s v="i5"/>
    <x v="4178"/>
    <x v="1"/>
  </r>
  <r>
    <n v="935417"/>
    <d v="2014-07-03T00:00:00"/>
    <d v="1899-12-30T17:55:31"/>
    <s v="Rejected"/>
    <s v="Male"/>
    <s v="Service Department"/>
    <s v="c9"/>
    <x v="4179"/>
    <x v="1"/>
  </r>
  <r>
    <n v="176245"/>
    <d v="2014-07-03T00:00:00"/>
    <d v="1899-12-30T17:59:01"/>
    <s v="Hired"/>
    <s v="Female"/>
    <s v="Service Department"/>
    <s v="c9"/>
    <x v="4180"/>
    <x v="0"/>
  </r>
  <r>
    <n v="734994"/>
    <d v="2014-07-26T00:00:00"/>
    <d v="1899-12-30T18:33:17"/>
    <s v="Hired"/>
    <s v="Female"/>
    <s v="Service Department"/>
    <s v="c9"/>
    <x v="4181"/>
    <x v="0"/>
  </r>
  <r>
    <n v="311741"/>
    <d v="2014-06-02T00:00:00"/>
    <d v="1899-12-30T11:11:06"/>
    <s v="Hired"/>
    <s v="Male"/>
    <s v="Service Department"/>
    <s v="c5"/>
    <x v="4182"/>
    <x v="0"/>
  </r>
  <r>
    <n v="713735"/>
    <d v="2014-06-02T00:00:00"/>
    <d v="1899-12-30T16:56:18"/>
    <s v="Hired"/>
    <s v="Male"/>
    <s v="Service Department"/>
    <s v="c5"/>
    <x v="4183"/>
    <x v="0"/>
  </r>
  <r>
    <n v="402238"/>
    <d v="2014-06-02T00:00:00"/>
    <d v="1899-12-30T16:58:19"/>
    <s v="Hired"/>
    <s v="Male"/>
    <s v="Service Department"/>
    <s v="c5"/>
    <x v="4184"/>
    <x v="0"/>
  </r>
  <r>
    <n v="469705"/>
    <d v="2014-07-26T00:00:00"/>
    <d v="1899-12-30T19:24:40"/>
    <s v="Hired"/>
    <s v="Male"/>
    <s v="Service Department"/>
    <s v="c5"/>
    <x v="4185"/>
    <x v="0"/>
  </r>
  <r>
    <n v="475159"/>
    <d v="2014-07-13T00:00:00"/>
    <d v="1899-12-30T08:40:43"/>
    <s v="Hired"/>
    <s v="Male"/>
    <s v="Service Department"/>
    <s v="i5"/>
    <x v="4186"/>
    <x v="0"/>
  </r>
  <r>
    <n v="80057"/>
    <d v="2014-07-13T00:00:00"/>
    <d v="1899-12-30T08:41:33"/>
    <s v="Rejected"/>
    <s v="Female"/>
    <s v="Service Department"/>
    <s v="i5"/>
    <x v="4187"/>
    <x v="1"/>
  </r>
  <r>
    <n v="388303"/>
    <d v="2014-07-17T00:00:00"/>
    <d v="1899-12-30T13:58:37"/>
    <s v="Rejected"/>
    <s v="Male"/>
    <s v="Service Department"/>
    <s v="i5"/>
    <x v="4188"/>
    <x v="1"/>
  </r>
  <r>
    <n v="889182"/>
    <d v="2014-08-20T00:00:00"/>
    <d v="1899-12-30T09:33:29"/>
    <s v="Hired"/>
    <s v="Female"/>
    <s v="Production Department"/>
    <s v="c9"/>
    <x v="4189"/>
    <x v="0"/>
  </r>
  <r>
    <n v="528534"/>
    <d v="2014-05-14T00:00:00"/>
    <d v="1899-12-30T09:39:19"/>
    <s v="Hired"/>
    <s v="Female"/>
    <s v="Service Department"/>
    <s v="i7"/>
    <x v="1804"/>
    <x v="0"/>
  </r>
  <r>
    <n v="814015"/>
    <d v="2014-05-14T00:00:00"/>
    <d v="1899-12-30T09:41:55"/>
    <s v="Hired"/>
    <s v="Female"/>
    <s v="Service Department"/>
    <s v="i7"/>
    <x v="4190"/>
    <x v="0"/>
  </r>
  <r>
    <n v="45512"/>
    <d v="2014-07-31T00:00:00"/>
    <d v="1899-12-30T11:28:49"/>
    <s v="Hired"/>
    <s v="Male"/>
    <s v="Service Department"/>
    <s v="c8"/>
    <x v="4191"/>
    <x v="0"/>
  </r>
  <r>
    <n v="541980"/>
    <d v="2014-08-01T00:00:00"/>
    <d v="1899-12-30T10:46:11"/>
    <s v="Rejected"/>
    <s v="Female"/>
    <s v="Service Department"/>
    <s v="i7"/>
    <x v="4192"/>
    <x v="1"/>
  </r>
  <r>
    <n v="707556"/>
    <d v="2014-07-23T00:00:00"/>
    <d v="1899-12-30T09:33:31"/>
    <s v="Hired"/>
    <s v="Male"/>
    <s v="Operations Department"/>
    <s v="c9"/>
    <x v="4193"/>
    <x v="0"/>
  </r>
  <r>
    <n v="971237"/>
    <d v="2014-07-23T00:00:00"/>
    <d v="1899-12-30T13:20:50"/>
    <s v="Hired"/>
    <s v="Female"/>
    <s v="Operations Department"/>
    <s v="c5"/>
    <x v="4194"/>
    <x v="0"/>
  </r>
  <r>
    <n v="678553"/>
    <d v="2014-07-23T00:00:00"/>
    <d v="1899-12-30T09:34:46"/>
    <s v="Rejected"/>
    <s v="Male"/>
    <s v="Operations Department"/>
    <s v="i6"/>
    <x v="4195"/>
    <x v="1"/>
  </r>
  <r>
    <n v="701444"/>
    <d v="2014-07-23T00:00:00"/>
    <d v="1899-12-30T09:36:57"/>
    <s v="Hired"/>
    <s v="Male"/>
    <s v="Operations Department"/>
    <s v="i6"/>
    <x v="4196"/>
    <x v="0"/>
  </r>
  <r>
    <n v="304773"/>
    <d v="2014-05-30T00:00:00"/>
    <d v="1899-12-30T18:54:42"/>
    <s v="Hired"/>
    <s v="Male"/>
    <s v="Operations Department"/>
    <s v="i1"/>
    <x v="4197"/>
    <x v="0"/>
  </r>
  <r>
    <n v="631509"/>
    <d v="2014-06-02T00:00:00"/>
    <d v="1899-12-30T15:49:26"/>
    <s v="Hired"/>
    <s v="Female"/>
    <s v="Service Department"/>
    <s v="i1"/>
    <x v="4198"/>
    <x v="0"/>
  </r>
  <r>
    <n v="399528"/>
    <d v="2014-06-16T00:00:00"/>
    <d v="1899-12-30T08:47:30"/>
    <s v="Hired"/>
    <s v="Female"/>
    <s v="Service Department"/>
    <s v="i1"/>
    <x v="4199"/>
    <x v="0"/>
  </r>
  <r>
    <n v="840677"/>
    <d v="2014-07-22T00:00:00"/>
    <d v="1899-12-30T17:37:20"/>
    <s v="Rejected"/>
    <s v="Don’t want to say"/>
    <s v="Service Department"/>
    <s v="i1"/>
    <x v="4200"/>
    <x v="1"/>
  </r>
  <r>
    <n v="121433"/>
    <d v="2014-07-24T00:00:00"/>
    <d v="1899-12-30T16:05:51"/>
    <s v="Hired"/>
    <s v="Male"/>
    <s v="Service Department"/>
    <s v="i1"/>
    <x v="4201"/>
    <x v="0"/>
  </r>
  <r>
    <n v="339215"/>
    <d v="2014-07-24T00:00:00"/>
    <d v="1899-12-30T16:06:40"/>
    <s v="Hired"/>
    <s v="Male"/>
    <s v="Service Department"/>
    <s v="i1"/>
    <x v="2277"/>
    <x v="0"/>
  </r>
  <r>
    <n v="891891"/>
    <d v="2014-07-24T00:00:00"/>
    <d v="1899-12-30T16:07:19"/>
    <s v="Hired"/>
    <s v="Female"/>
    <s v="Service Department"/>
    <s v="i1"/>
    <x v="4202"/>
    <x v="0"/>
  </r>
  <r>
    <n v="320823"/>
    <d v="2014-08-03T00:00:00"/>
    <d v="1899-12-30T14:41:42"/>
    <s v="Hired"/>
    <s v="Male"/>
    <s v="Service Department"/>
    <s v="i1"/>
    <x v="4203"/>
    <x v="0"/>
  </r>
  <r>
    <n v="375472"/>
    <d v="2014-08-05T00:00:00"/>
    <d v="1899-12-30T00:58:49"/>
    <s v="Hired"/>
    <s v="Female"/>
    <s v="Service Department"/>
    <s v="i1"/>
    <x v="4204"/>
    <x v="0"/>
  </r>
  <r>
    <n v="847271"/>
    <d v="2014-06-14T00:00:00"/>
    <d v="1899-12-30T11:49:46"/>
    <s v="Rejected"/>
    <s v="Male"/>
    <s v="Service Department"/>
    <s v="i1"/>
    <x v="4205"/>
    <x v="1"/>
  </r>
  <r>
    <n v="871846"/>
    <d v="2014-08-01T00:00:00"/>
    <d v="1899-12-30T08:48:20"/>
    <s v="Hired"/>
    <s v="Male"/>
    <s v="Service Department"/>
    <s v="i1"/>
    <x v="4206"/>
    <x v="0"/>
  </r>
  <r>
    <n v="98755"/>
    <d v="2014-07-03T00:00:00"/>
    <d v="1899-12-30T09:32:33"/>
    <s v="Hired"/>
    <s v="Female"/>
    <s v="Finance Department"/>
    <s v="c9"/>
    <x v="4207"/>
    <x v="0"/>
  </r>
  <r>
    <n v="858621"/>
    <d v="2014-07-03T00:00:00"/>
    <d v="1899-12-30T09:32:56"/>
    <s v="Hired"/>
    <s v="Female"/>
    <s v="Finance Department"/>
    <s v="c9"/>
    <x v="4208"/>
    <x v="0"/>
  </r>
  <r>
    <n v="407945"/>
    <d v="2014-07-03T00:00:00"/>
    <d v="1899-12-30T09:35:08"/>
    <s v="Hired"/>
    <s v="Female"/>
    <s v="Finance Department"/>
    <s v="c9"/>
    <x v="4209"/>
    <x v="0"/>
  </r>
  <r>
    <n v="613320"/>
    <d v="2014-07-17T00:00:00"/>
    <d v="1899-12-30T08:55:26"/>
    <s v="Hired"/>
    <s v="Female"/>
    <s v="Finance Department"/>
    <s v="c9"/>
    <x v="4210"/>
    <x v="0"/>
  </r>
  <r>
    <n v="160792"/>
    <d v="2014-07-17T00:00:00"/>
    <d v="1899-12-30T08:56:25"/>
    <s v="Hired"/>
    <s v="Female"/>
    <s v="Finance Department"/>
    <s v="c9"/>
    <x v="4211"/>
    <x v="0"/>
  </r>
  <r>
    <n v="183298"/>
    <d v="2014-07-17T00:00:00"/>
    <d v="1899-12-30T09:02:39"/>
    <s v="Hired"/>
    <s v="Female"/>
    <s v="Finance Department"/>
    <s v="c9"/>
    <x v="4212"/>
    <x v="0"/>
  </r>
  <r>
    <n v="839104"/>
    <d v="2014-07-22T00:00:00"/>
    <d v="1899-12-30T09:59:00"/>
    <s v="Hired"/>
    <s v="Don’t want to say"/>
    <s v="Finance Department"/>
    <s v="c9"/>
    <x v="4213"/>
    <x v="0"/>
  </r>
  <r>
    <n v="816440"/>
    <d v="2014-06-26T00:00:00"/>
    <d v="1899-12-30T09:31:29"/>
    <s v="Hired"/>
    <s v="Male"/>
    <s v="Operations Department"/>
    <s v="c5"/>
    <x v="4214"/>
    <x v="0"/>
  </r>
  <r>
    <n v="756018"/>
    <d v="2014-06-26T00:00:00"/>
    <d v="1899-12-30T09:32:21"/>
    <s v="Hired"/>
    <s v="Male"/>
    <s v="Operations Department"/>
    <s v="c5"/>
    <x v="4215"/>
    <x v="0"/>
  </r>
  <r>
    <n v="539099"/>
    <d v="2014-08-21T00:00:00"/>
    <d v="1899-12-30T09:32:34"/>
    <s v="Hired"/>
    <s v="Don’t want to say"/>
    <s v="Operations Department"/>
    <s v="c5"/>
    <x v="4216"/>
    <x v="0"/>
  </r>
  <r>
    <n v="267567"/>
    <d v="2014-07-02T00:00:00"/>
    <d v="1899-12-30T05:23:09"/>
    <s v="Hired"/>
    <s v="Female"/>
    <s v="Sales Department"/>
    <s v="c9"/>
    <x v="4217"/>
    <x v="0"/>
  </r>
  <r>
    <n v="881688"/>
    <d v="2014-07-02T00:00:00"/>
    <d v="1899-12-30T05:26:29"/>
    <s v="Hired"/>
    <s v="Male"/>
    <s v="Sales Department"/>
    <s v="c9"/>
    <x v="4218"/>
    <x v="0"/>
  </r>
  <r>
    <n v="417513"/>
    <d v="2014-07-29T00:00:00"/>
    <d v="1899-12-30T17:24:07"/>
    <s v="Hired"/>
    <s v="Male"/>
    <s v="Service Department"/>
    <s v="c9"/>
    <x v="4219"/>
    <x v="0"/>
  </r>
  <r>
    <n v="998339"/>
    <d v="2014-07-18T00:00:00"/>
    <d v="1899-12-30T09:33:02"/>
    <s v="Rejected"/>
    <s v="Male"/>
    <s v="Service Department"/>
    <s v="c9"/>
    <x v="4220"/>
    <x v="1"/>
  </r>
  <r>
    <n v="111830"/>
    <d v="2014-07-18T00:00:00"/>
    <d v="1899-12-30T09:34:10"/>
    <s v="Hired"/>
    <s v="Female"/>
    <s v="Service Department"/>
    <s v="c9"/>
    <x v="4221"/>
    <x v="0"/>
  </r>
  <r>
    <n v="423857"/>
    <d v="2014-05-09T00:00:00"/>
    <d v="1899-12-30T19:11:36"/>
    <s v="Hired"/>
    <s v="Male"/>
    <s v="Service Department"/>
    <s v="c9"/>
    <x v="4222"/>
    <x v="0"/>
  </r>
  <r>
    <n v="66292"/>
    <d v="2014-05-14T00:00:00"/>
    <d v="1899-12-30T07:50:07"/>
    <s v="Hired"/>
    <s v="Male"/>
    <s v="Service Department"/>
    <s v="c9"/>
    <x v="4223"/>
    <x v="0"/>
  </r>
  <r>
    <n v="764554"/>
    <d v="2014-05-26T00:00:00"/>
    <d v="1899-12-30T09:32:12"/>
    <s v="Hired"/>
    <s v="Male"/>
    <s v="Service Department"/>
    <s v="i5"/>
    <x v="4224"/>
    <x v="0"/>
  </r>
  <r>
    <n v="447160"/>
    <d v="2014-06-07T00:00:00"/>
    <d v="1899-12-30T15:20:14"/>
    <s v="Hired"/>
    <s v="Male"/>
    <s v="Service Department"/>
    <s v="i5"/>
    <x v="4225"/>
    <x v="0"/>
  </r>
  <r>
    <n v="325134"/>
    <d v="2014-06-17T00:00:00"/>
    <d v="1899-12-30T12:36:24"/>
    <s v="Hired"/>
    <s v="Male"/>
    <s v="Service Department"/>
    <s v="i5"/>
    <x v="4226"/>
    <x v="0"/>
  </r>
  <r>
    <n v="428148"/>
    <d v="2014-06-20T00:00:00"/>
    <d v="1899-12-30T12:14:53"/>
    <s v="Hired"/>
    <s v="Male"/>
    <s v="Service Department"/>
    <s v="i5"/>
    <x v="4227"/>
    <x v="0"/>
  </r>
  <r>
    <n v="216478"/>
    <d v="2014-06-02T00:00:00"/>
    <d v="1899-12-30T09:33:19"/>
    <s v="Hired"/>
    <s v="Female"/>
    <s v="Operations Department"/>
    <s v="i7"/>
    <x v="4228"/>
    <x v="0"/>
  </r>
  <r>
    <n v="315193"/>
    <d v="2014-06-02T00:00:00"/>
    <d v="1899-12-30T09:33:59"/>
    <s v="Rejected"/>
    <s v="Female"/>
    <s v="Operations Department"/>
    <s v="i7"/>
    <x v="4229"/>
    <x v="1"/>
  </r>
  <r>
    <n v="119239"/>
    <d v="2014-06-02T00:00:00"/>
    <d v="1899-12-30T11:09:51"/>
    <s v="Hired"/>
    <s v="Male"/>
    <s v="Operations Department"/>
    <s v="i7"/>
    <x v="4230"/>
    <x v="0"/>
  </r>
  <r>
    <n v="635425"/>
    <d v="2014-08-11T00:00:00"/>
    <d v="1899-12-30T09:32:10"/>
    <s v="Hired"/>
    <s v="Female"/>
    <s v="Operations Department"/>
    <s v="i7"/>
    <x v="4231"/>
    <x v="0"/>
  </r>
  <r>
    <n v="826175"/>
    <d v="2014-05-26T00:00:00"/>
    <d v="1899-12-30T09:31:50"/>
    <s v="Hired"/>
    <s v="Female"/>
    <s v="Operations Department"/>
    <s v="i7"/>
    <x v="4232"/>
    <x v="0"/>
  </r>
  <r>
    <n v="624245"/>
    <d v="2014-07-02T00:00:00"/>
    <d v="1899-12-30T11:58:10"/>
    <s v="Hired"/>
    <s v="Female"/>
    <s v="General Management"/>
    <s v="i5"/>
    <x v="4233"/>
    <x v="0"/>
  </r>
  <r>
    <n v="91423"/>
    <d v="2014-07-02T00:00:00"/>
    <d v="1899-12-30T11:58:30"/>
    <s v="Hired"/>
    <s v="Don’t want to say"/>
    <s v="General Management"/>
    <s v="i5"/>
    <x v="4234"/>
    <x v="0"/>
  </r>
  <r>
    <n v="858004"/>
    <d v="2014-06-03T00:00:00"/>
    <d v="1899-12-30T09:32:25"/>
    <s v="Hired"/>
    <s v="Female"/>
    <s v="Service Department"/>
    <s v="c9"/>
    <x v="4235"/>
    <x v="0"/>
  </r>
  <r>
    <n v="279118"/>
    <d v="2014-06-03T00:00:00"/>
    <d v="1899-12-30T09:35:01"/>
    <s v="Hired"/>
    <s v="Female"/>
    <s v="Service Department"/>
    <s v="c9"/>
    <x v="4236"/>
    <x v="0"/>
  </r>
  <r>
    <n v="743755"/>
    <d v="2014-06-06T00:00:00"/>
    <d v="1899-12-30T16:32:05"/>
    <s v="Hired"/>
    <s v="Male"/>
    <s v="Service Department"/>
    <s v="c9"/>
    <x v="4237"/>
    <x v="0"/>
  </r>
  <r>
    <n v="340482"/>
    <d v="2014-06-11T00:00:00"/>
    <d v="1899-12-30T09:09:38"/>
    <s v="Hired"/>
    <s v="Female"/>
    <s v="Service Department"/>
    <s v="c9"/>
    <x v="4238"/>
    <x v="0"/>
  </r>
  <r>
    <n v="481014"/>
    <d v="2014-06-11T00:00:00"/>
    <d v="1899-12-30T09:09:17"/>
    <s v="Hired"/>
    <s v="Don’t want to say"/>
    <s v="Service Department"/>
    <s v="c9"/>
    <x v="4239"/>
    <x v="0"/>
  </r>
  <r>
    <n v="40034"/>
    <d v="2014-06-17T00:00:00"/>
    <d v="1899-12-30T06:06:31"/>
    <s v="Hired"/>
    <s v="Female"/>
    <s v="Service Department"/>
    <s v="c9"/>
    <x v="4240"/>
    <x v="0"/>
  </r>
  <r>
    <n v="634648"/>
    <d v="2014-06-17T00:00:00"/>
    <d v="1899-12-30T06:07:37"/>
    <s v="Hired"/>
    <s v="Female"/>
    <s v="Service Department"/>
    <s v="c9"/>
    <x v="4241"/>
    <x v="0"/>
  </r>
  <r>
    <n v="993467"/>
    <d v="2014-06-17T00:00:00"/>
    <d v="1899-12-30T06:08:40"/>
    <s v="Hired"/>
    <s v="Male"/>
    <s v="Service Department"/>
    <s v="c9"/>
    <x v="4242"/>
    <x v="0"/>
  </r>
  <r>
    <n v="489424"/>
    <d v="2014-08-19T00:00:00"/>
    <d v="1899-12-30T09:31:22"/>
    <s v="Hired"/>
    <s v="Male"/>
    <s v="Service Department"/>
    <s v="c9"/>
    <x v="4243"/>
    <x v="0"/>
  </r>
  <r>
    <n v="935451"/>
    <d v="2014-06-24T00:00:00"/>
    <d v="1899-12-30T09:31:59"/>
    <s v="Hired"/>
    <s v="Female"/>
    <s v="Production Department"/>
    <s v="i5"/>
    <x v="4244"/>
    <x v="0"/>
  </r>
  <r>
    <n v="184939"/>
    <d v="2014-08-06T00:00:00"/>
    <d v="1899-12-30T09:31:17"/>
    <s v="Hired"/>
    <s v="Male"/>
    <s v="Sales Department"/>
    <s v="c9"/>
    <x v="4245"/>
    <x v="0"/>
  </r>
  <r>
    <n v="158172"/>
    <d v="2014-08-06T00:00:00"/>
    <d v="1899-12-30T09:34:41"/>
    <s v="Hired"/>
    <s v="Male"/>
    <s v="Sales Department"/>
    <s v="c9"/>
    <x v="4246"/>
    <x v="0"/>
  </r>
  <r>
    <n v="224370"/>
    <d v="2014-08-15T00:00:00"/>
    <d v="1899-12-30T07:54:24"/>
    <s v="Hired"/>
    <s v="Male"/>
    <s v="Sales Department"/>
    <s v="c9"/>
    <x v="4247"/>
    <x v="0"/>
  </r>
  <r>
    <n v="689033"/>
    <d v="2014-08-27T00:00:00"/>
    <d v="1899-12-30T19:26:09"/>
    <s v="Rejected"/>
    <s v="Male"/>
    <s v="Sales Department"/>
    <s v="c9"/>
    <x v="4248"/>
    <x v="1"/>
  </r>
  <r>
    <n v="547097"/>
    <d v="2014-08-02T00:00:00"/>
    <d v="1899-12-30T12:26:55"/>
    <s v="Hired"/>
    <s v="Male"/>
    <s v="Marketing Department"/>
    <s v="c5"/>
    <x v="4249"/>
    <x v="0"/>
  </r>
  <r>
    <n v="59153"/>
    <d v="2014-08-07T00:00:00"/>
    <d v="1899-12-30T14:42:02"/>
    <s v="Hired"/>
    <s v="Male"/>
    <s v="Marketing Department"/>
    <s v="b9"/>
    <x v="4250"/>
    <x v="0"/>
  </r>
  <r>
    <n v="977212"/>
    <d v="2014-08-07T00:00:00"/>
    <d v="1899-12-30T14:46:08"/>
    <s v="Hired"/>
    <s v="Male"/>
    <s v="Marketing Department"/>
    <s v="b9"/>
    <x v="4251"/>
    <x v="0"/>
  </r>
  <r>
    <n v="154398"/>
    <d v="2014-08-16T00:00:00"/>
    <d v="1899-12-30T17:03:23"/>
    <s v="Hired"/>
    <s v="Female"/>
    <s v="Marketing Department"/>
    <s v="c5"/>
    <x v="4252"/>
    <x v="0"/>
  </r>
  <r>
    <n v="363289"/>
    <d v="2014-08-16T00:00:00"/>
    <d v="1899-12-30T17:03:51"/>
    <s v="Hired"/>
    <s v="Male"/>
    <s v="Marketing Department"/>
    <s v="c5"/>
    <x v="4253"/>
    <x v="0"/>
  </r>
  <r>
    <n v="428102"/>
    <d v="2014-08-06T00:00:00"/>
    <d v="1899-12-30T09:33:03"/>
    <s v="Rejected"/>
    <s v="Male"/>
    <s v="Marketing Department"/>
    <s v="c5"/>
    <x v="4254"/>
    <x v="1"/>
  </r>
  <r>
    <n v="474224"/>
    <d v="2014-08-06T00:00:00"/>
    <d v="1899-12-30T10:49:25"/>
    <s v="Hired"/>
    <s v="Female"/>
    <s v="Marketing Department"/>
    <s v="b9"/>
    <x v="4255"/>
    <x v="0"/>
  </r>
  <r>
    <n v="69821"/>
    <d v="2014-08-06T00:00:00"/>
    <d v="1899-12-30T10:49:05"/>
    <s v="Rejected"/>
    <s v="Female"/>
    <s v="Marketing Department"/>
    <s v="b9"/>
    <x v="4256"/>
    <x v="1"/>
  </r>
  <r>
    <n v="573981"/>
    <d v="2014-08-06T00:00:00"/>
    <d v="1899-12-30T10:49:49"/>
    <s v="Hired"/>
    <s v="Female"/>
    <s v="Marketing Department"/>
    <s v="b9"/>
    <x v="4257"/>
    <x v="0"/>
  </r>
  <r>
    <n v="545630"/>
    <d v="2014-08-06T00:00:00"/>
    <d v="1899-12-30T10:50:14"/>
    <s v="Hired"/>
    <s v="Female"/>
    <s v="Marketing Department"/>
    <s v="b9"/>
    <x v="4258"/>
    <x v="0"/>
  </r>
  <r>
    <n v="88295"/>
    <d v="2014-05-08T00:00:00"/>
    <d v="1899-12-30T09:32:25"/>
    <s v="Hired"/>
    <s v="Don’t want to say"/>
    <s v="Service Department"/>
    <s v="b9"/>
    <x v="4259"/>
    <x v="0"/>
  </r>
  <r>
    <n v="541077"/>
    <d v="2014-07-31T00:00:00"/>
    <d v="1899-12-30T09:32:18"/>
    <s v="Hired"/>
    <s v="Male"/>
    <s v="Sales Department"/>
    <s v="i6"/>
    <x v="4260"/>
    <x v="0"/>
  </r>
  <r>
    <n v="204701"/>
    <d v="2014-05-16T00:00:00"/>
    <d v="1899-12-30T17:38:11"/>
    <s v="Hired"/>
    <s v="Female"/>
    <s v="Operations Department"/>
    <s v="c5"/>
    <x v="4261"/>
    <x v="0"/>
  </r>
  <r>
    <n v="642017"/>
    <d v="2014-05-16T00:00:00"/>
    <d v="1899-12-30T09:32:07"/>
    <s v="Hired"/>
    <s v="Female"/>
    <s v="Operations Department"/>
    <s v="c5"/>
    <x v="4262"/>
    <x v="0"/>
  </r>
  <r>
    <n v="385229"/>
    <d v="2014-05-16T00:00:00"/>
    <d v="1899-12-30T09:33:57"/>
    <s v="Hired"/>
    <s v="Male"/>
    <s v="Operations Department"/>
    <s v="c5"/>
    <x v="4263"/>
    <x v="0"/>
  </r>
  <r>
    <n v="825797"/>
    <d v="2014-05-23T00:00:00"/>
    <d v="1899-12-30T16:50:26"/>
    <s v="Hired"/>
    <s v="Male"/>
    <s v="Operations Department"/>
    <s v="c5"/>
    <x v="4264"/>
    <x v="0"/>
  </r>
  <r>
    <n v="69119"/>
    <d v="2014-05-23T00:00:00"/>
    <d v="1899-12-30T16:54:15"/>
    <s v="Rejected"/>
    <s v="Female"/>
    <s v="Operations Department"/>
    <s v="c5"/>
    <x v="4265"/>
    <x v="1"/>
  </r>
  <r>
    <n v="347718"/>
    <d v="2014-05-27T00:00:00"/>
    <d v="1899-12-30T13:10:42"/>
    <s v="Rejected"/>
    <s v="Female"/>
    <s v="Operations Department"/>
    <s v="c5"/>
    <x v="4266"/>
    <x v="1"/>
  </r>
  <r>
    <n v="529845"/>
    <d v="2014-05-27T00:00:00"/>
    <d v="1899-12-30T13:11:16"/>
    <s v="Hired"/>
    <s v="Male"/>
    <s v="Operations Department"/>
    <s v="c5"/>
    <x v="4267"/>
    <x v="0"/>
  </r>
  <r>
    <n v="774091"/>
    <d v="2014-06-01T00:00:00"/>
    <d v="1899-12-30T01:59:25"/>
    <s v="Hired"/>
    <s v="Female"/>
    <s v="Operations Department"/>
    <s v="c5"/>
    <x v="4268"/>
    <x v="0"/>
  </r>
  <r>
    <n v="299967"/>
    <d v="2014-06-01T00:00:00"/>
    <d v="1899-12-30T02:03:08"/>
    <s v="Hired"/>
    <s v="Female"/>
    <s v="Operations Department"/>
    <s v="c5"/>
    <x v="4269"/>
    <x v="0"/>
  </r>
  <r>
    <n v="528129"/>
    <d v="2014-05-16T00:00:00"/>
    <d v="1899-12-30T09:33:12"/>
    <s v="Hired"/>
    <s v="Female"/>
    <s v="General Management"/>
    <s v="i5"/>
    <x v="4270"/>
    <x v="0"/>
  </r>
  <r>
    <n v="391838"/>
    <d v="2014-05-17T00:00:00"/>
    <d v="1899-12-30T14:32:25"/>
    <s v="Hired"/>
    <s v="Female"/>
    <s v="General Management"/>
    <s v="b9"/>
    <x v="4271"/>
    <x v="0"/>
  </r>
  <r>
    <n v="271808"/>
    <d v="2014-05-17T00:00:00"/>
    <d v="1899-12-30T14:33:56"/>
    <s v="Hired"/>
    <s v="Female"/>
    <s v="General Management"/>
    <s v="b9"/>
    <x v="4272"/>
    <x v="0"/>
  </r>
  <r>
    <n v="39698"/>
    <d v="2014-06-13T00:00:00"/>
    <d v="1899-12-30T09:31:24"/>
    <s v="Rejected"/>
    <s v="Female"/>
    <s v="Operations Department"/>
    <s v="c9"/>
    <x v="4273"/>
    <x v="1"/>
  </r>
  <r>
    <n v="263505"/>
    <d v="2014-07-25T00:00:00"/>
    <d v="1899-12-30T09:31:26"/>
    <s v="Hired"/>
    <s v="Female"/>
    <s v="Operations Department"/>
    <s v="c9"/>
    <x v="4274"/>
    <x v="0"/>
  </r>
  <r>
    <n v="139528"/>
    <d v="2014-08-08T00:00:00"/>
    <d v="1899-12-30T09:32:56"/>
    <s v="Rejected"/>
    <s v="Female"/>
    <s v="Operations Department"/>
    <s v="c9"/>
    <x v="4275"/>
    <x v="1"/>
  </r>
  <r>
    <n v="755527"/>
    <d v="2014-05-19T00:00:00"/>
    <d v="1899-12-30T09:31:24"/>
    <s v="Hired"/>
    <s v="Female"/>
    <s v="Operations Department"/>
    <s v="c9"/>
    <x v="4276"/>
    <x v="0"/>
  </r>
  <r>
    <n v="875635"/>
    <d v="2014-06-24T00:00:00"/>
    <d v="1899-12-30T18:04:40"/>
    <s v="Rejected"/>
    <s v="Male"/>
    <s v="Sales Department"/>
    <s v="c9"/>
    <x v="4277"/>
    <x v="1"/>
  </r>
  <r>
    <n v="897584"/>
    <d v="2014-07-03T00:00:00"/>
    <d v="1899-12-30T10:41:50"/>
    <s v="Hired"/>
    <s v="Male"/>
    <s v="Sales Department"/>
    <s v="c9"/>
    <x v="4278"/>
    <x v="0"/>
  </r>
  <r>
    <n v="704385"/>
    <d v="2014-07-03T00:00:00"/>
    <d v="1899-12-30T18:33:26"/>
    <s v="Hired"/>
    <s v="Male"/>
    <s v="Sales Department"/>
    <s v="c9"/>
    <x v="4279"/>
    <x v="0"/>
  </r>
  <r>
    <n v="802616"/>
    <d v="2014-07-19T00:00:00"/>
    <d v="1899-12-30T11:17:06"/>
    <s v="Hired"/>
    <s v="Male"/>
    <s v="Sales Department"/>
    <s v="c9"/>
    <x v="4280"/>
    <x v="0"/>
  </r>
  <r>
    <n v="93105"/>
    <d v="2014-07-19T00:00:00"/>
    <d v="1899-12-30T11:17:21"/>
    <s v="Hired"/>
    <s v="Male"/>
    <s v="Sales Department"/>
    <s v="c9"/>
    <x v="4281"/>
    <x v="0"/>
  </r>
  <r>
    <n v="71035"/>
    <d v="2014-07-19T00:00:00"/>
    <d v="1899-12-30T11:19:35"/>
    <s v="Hired"/>
    <s v="Male"/>
    <s v="Sales Department"/>
    <s v="c9"/>
    <x v="4282"/>
    <x v="0"/>
  </r>
  <r>
    <n v="466767"/>
    <d v="2014-06-06T00:00:00"/>
    <d v="1899-12-30T18:37:33"/>
    <s v="Hired"/>
    <s v="Female"/>
    <s v="Operations Department"/>
    <s v="i7"/>
    <x v="4283"/>
    <x v="0"/>
  </r>
  <r>
    <n v="475095"/>
    <d v="2014-06-06T00:00:00"/>
    <d v="1899-12-30T18:38:02"/>
    <s v="Rejected"/>
    <s v="Female"/>
    <s v="Operations Department"/>
    <s v="i7"/>
    <x v="4284"/>
    <x v="1"/>
  </r>
  <r>
    <n v="190037"/>
    <d v="2014-06-18T00:00:00"/>
    <d v="1899-12-30T17:34:03"/>
    <s v="Hired"/>
    <s v="Female"/>
    <s v="Operations Department"/>
    <s v="i7"/>
    <x v="4285"/>
    <x v="0"/>
  </r>
  <r>
    <n v="963776"/>
    <d v="2014-06-25T00:00:00"/>
    <d v="1899-12-30T07:29:56"/>
    <s v="Hired"/>
    <s v="Female"/>
    <s v="Operations Department"/>
    <s v="c5"/>
    <x v="4286"/>
    <x v="0"/>
  </r>
  <r>
    <n v="706764"/>
    <d v="2014-06-30T00:00:00"/>
    <d v="1899-12-30T14:41:56"/>
    <s v="Hired"/>
    <s v="Female"/>
    <s v="Operations Department"/>
    <s v="i7"/>
    <x v="4287"/>
    <x v="0"/>
  </r>
  <r>
    <n v="545855"/>
    <d v="2014-06-30T00:00:00"/>
    <d v="1899-12-30T14:42:20"/>
    <s v="Hired"/>
    <s v="Female"/>
    <s v="Operations Department"/>
    <s v="i7"/>
    <x v="4288"/>
    <x v="0"/>
  </r>
  <r>
    <n v="608935"/>
    <d v="2014-06-30T00:00:00"/>
    <d v="1899-12-30T14:44:42"/>
    <s v="Hired"/>
    <s v="Female"/>
    <s v="Operations Department"/>
    <s v="i7"/>
    <x v="4289"/>
    <x v="0"/>
  </r>
  <r>
    <n v="166217"/>
    <d v="2014-07-01T00:00:00"/>
    <d v="1899-12-30T15:48:11"/>
    <s v="Rejected"/>
    <s v="Female"/>
    <s v="Operations Department"/>
    <s v="i7"/>
    <x v="4290"/>
    <x v="1"/>
  </r>
  <r>
    <n v="296420"/>
    <d v="2014-07-04T00:00:00"/>
    <d v="1899-12-30T17:28:31"/>
    <s v="Hired"/>
    <s v="Female"/>
    <s v="Operations Department"/>
    <s v="i7"/>
    <x v="4291"/>
    <x v="0"/>
  </r>
  <r>
    <n v="797838"/>
    <d v="2014-06-16T00:00:00"/>
    <d v="1899-12-30T09:34:17"/>
    <s v="Hired"/>
    <s v="Female"/>
    <s v="Operations Department"/>
    <s v="i7"/>
    <x v="3521"/>
    <x v="0"/>
  </r>
  <r>
    <n v="944862"/>
    <d v="2014-06-24T00:00:00"/>
    <d v="1899-12-30T11:12:11"/>
    <s v="Hired"/>
    <s v="Female"/>
    <s v="Operations Department"/>
    <s v="i7"/>
    <x v="4292"/>
    <x v="0"/>
  </r>
  <r>
    <n v="427953"/>
    <d v="2014-06-25T00:00:00"/>
    <d v="1899-12-30T09:16:42"/>
    <s v="Hired"/>
    <s v="Female"/>
    <s v="Operations Department"/>
    <s v="c5"/>
    <x v="4293"/>
    <x v="0"/>
  </r>
  <r>
    <n v="906233"/>
    <d v="2014-06-25T00:00:00"/>
    <d v="1899-12-30T09:19:34"/>
    <s v="Hired"/>
    <s v="Female"/>
    <s v="Operations Department"/>
    <s v="c5"/>
    <x v="4294"/>
    <x v="0"/>
  </r>
  <r>
    <n v="236028"/>
    <d v="2014-07-14T00:00:00"/>
    <d v="1899-12-30T09:34:18"/>
    <s v="Hired"/>
    <s v="Female"/>
    <s v="Operations Department"/>
    <s v="c5"/>
    <x v="4295"/>
    <x v="0"/>
  </r>
  <r>
    <n v="452589"/>
    <d v="2014-07-15T00:00:00"/>
    <d v="1899-12-30T11:22:42"/>
    <s v="Hired"/>
    <s v="Female"/>
    <s v="Operations Department"/>
    <s v="c5"/>
    <x v="4296"/>
    <x v="0"/>
  </r>
  <r>
    <n v="99825"/>
    <d v="2014-07-22T00:00:00"/>
    <d v="1899-12-30T15:22:34"/>
    <s v="Hired"/>
    <s v="Female"/>
    <s v="Operations Department"/>
    <s v="c5"/>
    <x v="4297"/>
    <x v="0"/>
  </r>
  <r>
    <n v="159727"/>
    <d v="2014-07-22T00:00:00"/>
    <d v="1899-12-30T15:23:10"/>
    <s v="Hired"/>
    <s v="Female"/>
    <s v="Operations Department"/>
    <s v="c5"/>
    <x v="4298"/>
    <x v="0"/>
  </r>
  <r>
    <n v="186817"/>
    <d v="2014-07-22T00:00:00"/>
    <d v="1899-12-30T15:24:09"/>
    <s v="Hired"/>
    <s v="Female"/>
    <s v="Operations Department"/>
    <s v="c5"/>
    <x v="4299"/>
    <x v="0"/>
  </r>
  <r>
    <n v="885497"/>
    <d v="2014-08-11T00:00:00"/>
    <d v="1899-12-30T09:32:03"/>
    <s v="Hired"/>
    <s v="Female"/>
    <s v="Human Resource Department"/>
    <s v="c5"/>
    <x v="4300"/>
    <x v="0"/>
  </r>
  <r>
    <n v="729390"/>
    <d v="2014-08-11T00:00:00"/>
    <d v="1899-12-30T09:38:33"/>
    <s v="Hired"/>
    <s v="Male"/>
    <s v="Human Resource Department"/>
    <s v="c5"/>
    <x v="4301"/>
    <x v="0"/>
  </r>
  <r>
    <n v="573753"/>
    <d v="2014-06-30T00:00:00"/>
    <d v="1899-12-30T09:32:01"/>
    <s v="Hired"/>
    <s v="Female"/>
    <s v="Operations Department"/>
    <s v="c9"/>
    <x v="4302"/>
    <x v="0"/>
  </r>
  <r>
    <n v="206524"/>
    <d v="2014-06-30T00:00:00"/>
    <d v="1899-12-30T09:32:43"/>
    <s v="Hired"/>
    <s v="Don’t want to say"/>
    <s v="Operations Department"/>
    <s v="c9"/>
    <x v="4303"/>
    <x v="0"/>
  </r>
  <r>
    <n v="904324"/>
    <d v="2014-06-30T00:00:00"/>
    <d v="1899-12-30T09:33:47"/>
    <s v="Hired"/>
    <s v="Don’t want to say"/>
    <s v="Operations Department"/>
    <s v="c9"/>
    <x v="4304"/>
    <x v="0"/>
  </r>
  <r>
    <n v="763700"/>
    <d v="2014-05-23T00:00:00"/>
    <d v="1899-12-30T14:28:13"/>
    <s v="Rejected"/>
    <s v="Female"/>
    <s v="Operations Department"/>
    <s v="i7"/>
    <x v="4305"/>
    <x v="1"/>
  </r>
  <r>
    <n v="944662"/>
    <d v="2014-06-23T00:00:00"/>
    <d v="1899-12-30T08:06:29"/>
    <s v="Hired"/>
    <s v="Female"/>
    <s v="Operations Department"/>
    <s v="c8"/>
    <x v="4306"/>
    <x v="0"/>
  </r>
  <r>
    <n v="858295"/>
    <d v="2014-06-17T00:00:00"/>
    <d v="1899-12-30T09:30:21"/>
    <s v="Hired"/>
    <s v="Female"/>
    <s v="Operations Department"/>
    <s v="c9"/>
    <x v="4307"/>
    <x v="0"/>
  </r>
  <r>
    <n v="171055"/>
    <d v="2014-07-01T00:00:00"/>
    <d v="1899-12-30T14:24:47"/>
    <s v="Hired"/>
    <s v="Female"/>
    <s v="Operations Department"/>
    <s v="c9"/>
    <x v="4308"/>
    <x v="0"/>
  </r>
  <r>
    <n v="488237"/>
    <d v="2014-07-01T00:00:00"/>
    <d v="1899-12-30T14:22:58"/>
    <s v="Hired"/>
    <s v="Don’t want to say"/>
    <s v="Operations Department"/>
    <s v="c9"/>
    <x v="4309"/>
    <x v="0"/>
  </r>
  <r>
    <n v="606546"/>
    <d v="2014-07-15T00:00:00"/>
    <d v="1899-12-30T09:31:21"/>
    <s v="Hired"/>
    <s v="Female"/>
    <s v="General Management"/>
    <s v="c5"/>
    <x v="102"/>
    <x v="0"/>
  </r>
  <r>
    <n v="142908"/>
    <d v="2014-07-22T00:00:00"/>
    <d v="1899-12-30T10:54:53"/>
    <s v="Hired"/>
    <s v="Don’t want to say"/>
    <s v="General Management"/>
    <s v="c9"/>
    <x v="4310"/>
    <x v="0"/>
  </r>
  <r>
    <n v="394412"/>
    <d v="2014-06-17T00:00:00"/>
    <d v="1899-12-30T09:32:10"/>
    <s v="Hired"/>
    <s v="Female"/>
    <s v="Operations Department"/>
    <s v="c9"/>
    <x v="4311"/>
    <x v="0"/>
  </r>
  <r>
    <n v="312191"/>
    <d v="2014-07-25T00:00:00"/>
    <d v="1899-12-30T11:20:44"/>
    <s v="Hired"/>
    <s v="Female"/>
    <s v="Operations Department"/>
    <s v="c5"/>
    <x v="4312"/>
    <x v="0"/>
  </r>
  <r>
    <n v="721233"/>
    <d v="2014-07-25T00:00:00"/>
    <d v="1899-12-30T14:45:58"/>
    <s v="Hired"/>
    <s v="Female"/>
    <s v="Operations Department"/>
    <s v="c5"/>
    <x v="4313"/>
    <x v="0"/>
  </r>
  <r>
    <n v="638843"/>
    <d v="2014-06-06T00:00:00"/>
    <d v="1899-12-30T19:41:37"/>
    <s v="Hired"/>
    <s v="Female"/>
    <s v="Service Department"/>
    <s v="c9"/>
    <x v="4314"/>
    <x v="0"/>
  </r>
  <r>
    <n v="713852"/>
    <d v="2014-06-06T00:00:00"/>
    <d v="1899-12-30T19:41:44"/>
    <s v="Hired"/>
    <s v="Don’t want to say"/>
    <s v="Service Department"/>
    <s v="c9"/>
    <x v="4315"/>
    <x v="0"/>
  </r>
  <r>
    <n v="959646"/>
    <d v="2014-06-06T00:00:00"/>
    <d v="1899-12-30T19:42:12"/>
    <s v="Hired"/>
    <s v="Don’t want to say"/>
    <s v="Service Department"/>
    <s v="c9"/>
    <x v="4316"/>
    <x v="0"/>
  </r>
  <r>
    <n v="371473"/>
    <d v="2014-07-08T00:00:00"/>
    <d v="1899-12-30T22:56:43"/>
    <s v="Hired"/>
    <s v="Male"/>
    <s v="Service Department"/>
    <s v="c8"/>
    <x v="4317"/>
    <x v="0"/>
  </r>
  <r>
    <n v="17431"/>
    <d v="2014-07-08T00:00:00"/>
    <d v="1899-12-30T22:56:15"/>
    <s v="Rejected"/>
    <s v="Don’t want to say"/>
    <s v="Service Department"/>
    <s v="c8"/>
    <x v="4318"/>
    <x v="1"/>
  </r>
  <r>
    <n v="506261"/>
    <d v="2014-05-28T00:00:00"/>
    <d v="1899-12-30T09:34:39"/>
    <s v="Hired"/>
    <s v="Female"/>
    <s v="Finance Department"/>
    <s v="c9"/>
    <x v="4319"/>
    <x v="0"/>
  </r>
  <r>
    <n v="994499"/>
    <d v="2014-06-02T00:00:00"/>
    <d v="1899-12-30T15:46:58"/>
    <s v="Rejected"/>
    <s v="Female"/>
    <s v="Finance Department"/>
    <s v="c9"/>
    <x v="4320"/>
    <x v="1"/>
  </r>
  <r>
    <n v="986261"/>
    <d v="2014-06-05T00:00:00"/>
    <d v="1899-12-30T16:59:02"/>
    <s v="Hired"/>
    <s v="Female"/>
    <s v="Finance Department"/>
    <s v="b9"/>
    <x v="4321"/>
    <x v="0"/>
  </r>
  <r>
    <n v="38914"/>
    <d v="2014-06-05T00:00:00"/>
    <d v="1899-12-30T18:33:43"/>
    <s v="Hired"/>
    <s v="Female"/>
    <s v="Finance Department"/>
    <s v="b9"/>
    <x v="4322"/>
    <x v="0"/>
  </r>
  <r>
    <n v="91819"/>
    <d v="2014-06-12T00:00:00"/>
    <d v="1899-12-30T18:28:11"/>
    <s v="Hired"/>
    <s v="Female"/>
    <s v="Finance Department"/>
    <s v="c9"/>
    <x v="4323"/>
    <x v="0"/>
  </r>
  <r>
    <n v="153483"/>
    <d v="2014-06-12T00:00:00"/>
    <d v="1899-12-30T18:30:43"/>
    <s v="Hired"/>
    <s v="Female"/>
    <s v="Finance Department"/>
    <s v="c9"/>
    <x v="4324"/>
    <x v="0"/>
  </r>
  <r>
    <n v="786458"/>
    <d v="2014-06-23T00:00:00"/>
    <d v="1899-12-30T19:55:28"/>
    <s v="Hired"/>
    <s v="Female"/>
    <s v="Finance Department"/>
    <s v="c9"/>
    <x v="4325"/>
    <x v="0"/>
  </r>
  <r>
    <n v="474075"/>
    <d v="2014-07-04T00:00:00"/>
    <d v="1899-12-30T08:52:32"/>
    <s v="Hired"/>
    <s v="Female"/>
    <s v="Finance Department"/>
    <s v="c9"/>
    <x v="4326"/>
    <x v="0"/>
  </r>
  <r>
    <n v="319148"/>
    <d v="2014-07-04T00:00:00"/>
    <d v="1899-12-30T08:53:51"/>
    <s v="Rejected"/>
    <s v="Female"/>
    <s v="Finance Department"/>
    <s v="c9"/>
    <x v="4327"/>
    <x v="1"/>
  </r>
  <r>
    <n v="705468"/>
    <d v="2014-07-16T00:00:00"/>
    <d v="1899-12-30T12:48:53"/>
    <s v="Hired"/>
    <s v="Female"/>
    <s v="Finance Department"/>
    <s v="c9"/>
    <x v="4328"/>
    <x v="0"/>
  </r>
  <r>
    <n v="181862"/>
    <d v="2014-07-16T00:00:00"/>
    <d v="1899-12-30T12:50:50"/>
    <s v="Hired"/>
    <s v="Female"/>
    <s v="Finance Department"/>
    <s v="c9"/>
    <x v="4329"/>
    <x v="0"/>
  </r>
  <r>
    <n v="949056"/>
    <d v="2014-07-16T00:00:00"/>
    <d v="1899-12-30T12:49:11"/>
    <s v="Hired"/>
    <s v="Don’t want to say"/>
    <s v="Finance Department"/>
    <s v="c9"/>
    <x v="4330"/>
    <x v="0"/>
  </r>
  <r>
    <n v="546053"/>
    <d v="2014-07-17T00:00:00"/>
    <d v="1899-12-30T10:42:46"/>
    <s v="Hired"/>
    <s v="Female"/>
    <s v="Finance Department"/>
    <s v="c9"/>
    <x v="1905"/>
    <x v="0"/>
  </r>
  <r>
    <n v="953840"/>
    <d v="2014-07-17T00:00:00"/>
    <d v="1899-12-30T10:44:40"/>
    <s v="Hired"/>
    <s v="Female"/>
    <s v="Finance Department"/>
    <s v="c9"/>
    <x v="4331"/>
    <x v="0"/>
  </r>
  <r>
    <n v="461963"/>
    <d v="2014-07-23T00:00:00"/>
    <d v="1899-12-30T09:36:32"/>
    <s v="Hired"/>
    <s v="Female"/>
    <s v="Finance Department"/>
    <s v="c9"/>
    <x v="4332"/>
    <x v="0"/>
  </r>
  <r>
    <n v="498947"/>
    <d v="2014-07-25T00:00:00"/>
    <d v="1899-12-30T19:53:41"/>
    <s v="Hired"/>
    <s v="Female"/>
    <s v="Finance Department"/>
    <s v="c9"/>
    <x v="4333"/>
    <x v="0"/>
  </r>
  <r>
    <n v="859958"/>
    <d v="2014-07-30T00:00:00"/>
    <d v="1899-12-30T15:50:27"/>
    <s v="Hired"/>
    <s v="Female"/>
    <s v="Finance Department"/>
    <s v="c9"/>
    <x v="4334"/>
    <x v="0"/>
  </r>
  <r>
    <n v="266084"/>
    <d v="2014-07-30T00:00:00"/>
    <d v="1899-12-30T15:51:58"/>
    <s v="Hired"/>
    <s v="Female"/>
    <s v="Finance Department"/>
    <s v="c9"/>
    <x v="4335"/>
    <x v="0"/>
  </r>
  <r>
    <n v="403501"/>
    <d v="2014-07-30T00:00:00"/>
    <d v="1899-12-30T15:50:56"/>
    <s v="Hired"/>
    <s v="Don’t want to say"/>
    <s v="Finance Department"/>
    <s v="c9"/>
    <x v="4336"/>
    <x v="0"/>
  </r>
  <r>
    <n v="659569"/>
    <d v="2014-07-31T00:00:00"/>
    <d v="1899-12-30T08:39:13"/>
    <s v="Hired"/>
    <s v="Female"/>
    <s v="Finance Department"/>
    <s v="b9"/>
    <x v="4337"/>
    <x v="0"/>
  </r>
  <r>
    <n v="583906"/>
    <d v="2014-08-27T00:00:00"/>
    <d v="1899-12-30T09:32:13"/>
    <s v="Hired"/>
    <s v="Female"/>
    <s v="Finance Department"/>
    <s v="c9"/>
    <x v="4338"/>
    <x v="0"/>
  </r>
  <r>
    <n v="720788"/>
    <d v="2014-08-27T00:00:00"/>
    <d v="1899-12-30T09:33:41"/>
    <s v="Rejected"/>
    <s v="Female"/>
    <s v="Finance Department"/>
    <s v="c9"/>
    <x v="4339"/>
    <x v="1"/>
  </r>
  <r>
    <n v="828175"/>
    <d v="2014-08-28T00:00:00"/>
    <d v="1899-12-30T14:35:46"/>
    <s v="Hired"/>
    <s v="Female"/>
    <s v="Finance Department"/>
    <s v="c9"/>
    <x v="4340"/>
    <x v="0"/>
  </r>
  <r>
    <n v="35325"/>
    <d v="2014-08-29T00:00:00"/>
    <d v="1899-12-30T11:54:37"/>
    <s v="Hired"/>
    <s v="Female"/>
    <s v="Finance Department"/>
    <s v="b9"/>
    <x v="4341"/>
    <x v="0"/>
  </r>
  <r>
    <n v="567418"/>
    <d v="2014-07-04T00:00:00"/>
    <d v="1899-12-30T07:04:40"/>
    <s v="Hired"/>
    <s v="Female"/>
    <s v="Operations Department"/>
    <s v="c5"/>
    <x v="4342"/>
    <x v="0"/>
  </r>
  <r>
    <n v="877141"/>
    <d v="2014-07-04T00:00:00"/>
    <d v="1899-12-30T07:05:12"/>
    <s v="Hired"/>
    <s v="Female"/>
    <s v="Operations Department"/>
    <s v="c5"/>
    <x v="4343"/>
    <x v="0"/>
  </r>
  <r>
    <n v="754551"/>
    <d v="2014-08-07T00:00:00"/>
    <d v="1899-12-30T11:19:16"/>
    <s v="Hired"/>
    <s v="Male"/>
    <s v="Marketing Department"/>
    <s v="c5"/>
    <x v="4344"/>
    <x v="0"/>
  </r>
  <r>
    <n v="831194"/>
    <d v="2014-08-12T00:00:00"/>
    <d v="1899-12-30T11:58:42"/>
    <s v="Rejected"/>
    <s v="Female"/>
    <s v="Marketing Department"/>
    <s v="c5"/>
    <x v="4345"/>
    <x v="1"/>
  </r>
  <r>
    <n v="146893"/>
    <d v="2014-07-03T00:00:00"/>
    <d v="1899-12-30T20:01:51"/>
    <s v="Hired"/>
    <s v="Female"/>
    <s v="Operations Department"/>
    <s v="c5"/>
    <x v="4346"/>
    <x v="0"/>
  </r>
  <r>
    <n v="143033"/>
    <d v="2014-07-04T00:00:00"/>
    <d v="1899-12-30T09:32:34"/>
    <s v="Hired"/>
    <s v="Female"/>
    <s v="Operations Department"/>
    <s v="i5"/>
    <x v="4347"/>
    <x v="0"/>
  </r>
  <r>
    <n v="16116"/>
    <d v="2014-06-20T00:00:00"/>
    <d v="1899-12-30T09:37:51"/>
    <s v="Hired"/>
    <s v="Female"/>
    <s v="Operations Department"/>
    <s v="c9"/>
    <x v="4348"/>
    <x v="0"/>
  </r>
  <r>
    <n v="831466"/>
    <d v="2014-08-08T00:00:00"/>
    <d v="1899-12-30T09:32:11"/>
    <s v="Hired"/>
    <s v="Female"/>
    <s v="Operations Department"/>
    <s v="c9"/>
    <x v="4349"/>
    <x v="0"/>
  </r>
  <r>
    <n v="185908"/>
    <d v="2014-08-18T00:00:00"/>
    <d v="1899-12-30T09:38:38"/>
    <s v="Hired"/>
    <s v="Female"/>
    <s v="Operations Department"/>
    <s v="c9"/>
    <x v="4350"/>
    <x v="0"/>
  </r>
  <r>
    <n v="171109"/>
    <d v="2014-08-20T00:00:00"/>
    <d v="1899-12-30T13:38:43"/>
    <s v="Hired"/>
    <s v="Female"/>
    <s v="Operations Department"/>
    <s v="c9"/>
    <x v="4351"/>
    <x v="0"/>
  </r>
  <r>
    <n v="519908"/>
    <d v="2014-08-20T00:00:00"/>
    <d v="1899-12-30T13:38:53"/>
    <s v="Hired"/>
    <s v="Female"/>
    <s v="Operations Department"/>
    <s v="c9"/>
    <x v="4352"/>
    <x v="0"/>
  </r>
  <r>
    <n v="254287"/>
    <d v="2014-08-13T00:00:00"/>
    <d v="1899-12-30T17:44:17"/>
    <s v="Rejected"/>
    <s v="Male"/>
    <s v="Sales Department"/>
    <s v="c5"/>
    <x v="4353"/>
    <x v="1"/>
  </r>
  <r>
    <n v="261912"/>
    <d v="2014-07-29T00:00:00"/>
    <d v="1899-12-30T17:11:05"/>
    <s v="Rejected"/>
    <s v="Male"/>
    <s v="Sales Department"/>
    <s v="c9"/>
    <x v="4354"/>
    <x v="1"/>
  </r>
  <r>
    <n v="733340"/>
    <d v="2014-08-05T00:00:00"/>
    <d v="1899-12-30T09:06:48"/>
    <s v="Hired"/>
    <s v="Male"/>
    <s v="Sales Department"/>
    <s v="c9"/>
    <x v="4355"/>
    <x v="0"/>
  </r>
  <r>
    <n v="525213"/>
    <d v="2014-08-05T00:00:00"/>
    <d v="1899-12-30T09:09:04"/>
    <s v="Rejected"/>
    <s v="Female"/>
    <s v="Sales Department"/>
    <s v="c9"/>
    <x v="4356"/>
    <x v="1"/>
  </r>
  <r>
    <n v="662521"/>
    <d v="2014-08-26T00:00:00"/>
    <d v="1899-12-30T04:06:48"/>
    <s v="Hired"/>
    <s v="Don’t want to say"/>
    <s v="Sales Department"/>
    <s v="c5"/>
    <x v="4357"/>
    <x v="0"/>
  </r>
  <r>
    <n v="756594"/>
    <d v="2014-07-16T00:00:00"/>
    <d v="1899-12-30T18:19:29"/>
    <s v="Hired"/>
    <s v="Female"/>
    <s v="Operations Department"/>
    <s v="c9"/>
    <x v="4358"/>
    <x v="0"/>
  </r>
  <r>
    <n v="875165"/>
    <d v="2014-06-26T00:00:00"/>
    <d v="1899-12-30T19:02:47"/>
    <s v="Hired"/>
    <s v="Don’t want to say"/>
    <s v="Service Department"/>
    <s v="b9"/>
    <x v="4359"/>
    <x v="0"/>
  </r>
  <r>
    <n v="903998"/>
    <d v="2014-06-13T00:00:00"/>
    <d v="1899-12-30T09:19:14"/>
    <s v="Hired"/>
    <s v="Female"/>
    <s v="Operations Department"/>
    <s v="c8"/>
    <x v="4360"/>
    <x v="0"/>
  </r>
  <r>
    <n v="292518"/>
    <d v="2014-07-15T00:00:00"/>
    <d v="1899-12-30T09:34:07"/>
    <s v="Hired"/>
    <s v="Female"/>
    <s v="Production Department"/>
    <s v="c5"/>
    <x v="4361"/>
    <x v="0"/>
  </r>
  <r>
    <n v="550775"/>
    <d v="2014-07-15T00:00:00"/>
    <d v="1899-12-30T09:37:51"/>
    <s v="Hired"/>
    <s v="Female"/>
    <s v="Production Department"/>
    <s v="c5"/>
    <x v="4362"/>
    <x v="0"/>
  </r>
  <r>
    <n v="243625"/>
    <d v="2014-08-13T00:00:00"/>
    <d v="1899-12-30T14:10:19"/>
    <s v="Hired"/>
    <s v="Female"/>
    <s v="Production Department"/>
    <s v="c5"/>
    <x v="4172"/>
    <x v="0"/>
  </r>
  <r>
    <n v="423354"/>
    <d v="2014-08-13T00:00:00"/>
    <d v="1899-12-30T14:12:36"/>
    <s v="Hired"/>
    <s v="Female"/>
    <s v="Production Department"/>
    <s v="c5"/>
    <x v="4363"/>
    <x v="0"/>
  </r>
  <r>
    <n v="868439"/>
    <d v="2014-05-27T00:00:00"/>
    <d v="1899-12-30T09:32:24"/>
    <s v="Hired"/>
    <s v="Female"/>
    <s v="Purchase Department"/>
    <s v="c9"/>
    <x v="4364"/>
    <x v="0"/>
  </r>
  <r>
    <n v="173156"/>
    <d v="2014-06-19T00:00:00"/>
    <d v="1899-12-30T13:34:38"/>
    <s v="Hired"/>
    <s v="Female"/>
    <s v="Purchase Department"/>
    <s v="c9"/>
    <x v="4365"/>
    <x v="0"/>
  </r>
  <r>
    <n v="612189"/>
    <d v="2014-06-24T00:00:00"/>
    <d v="1899-12-30T09:32:55"/>
    <s v="Hired"/>
    <s v="Female"/>
    <s v="Purchase Department"/>
    <s v="c9"/>
    <x v="403"/>
    <x v="0"/>
  </r>
  <r>
    <n v="216919"/>
    <d v="2014-07-11T00:00:00"/>
    <d v="1899-12-30T22:06:00"/>
    <s v="Hired"/>
    <s v="Don’t want to say"/>
    <s v="Purchase Department"/>
    <s v="c9"/>
    <x v="4366"/>
    <x v="0"/>
  </r>
  <r>
    <n v="328706"/>
    <d v="2014-06-24T00:00:00"/>
    <d v="1899-12-30T10:37:33"/>
    <s v="Hired"/>
    <s v="Female"/>
    <s v="Production Department"/>
    <s v="c9"/>
    <x v="4367"/>
    <x v="0"/>
  </r>
  <r>
    <n v="309543"/>
    <d v="2014-06-24T00:00:00"/>
    <d v="1899-12-30T10:38:11"/>
    <s v="Hired"/>
    <s v="Female"/>
    <s v="Production Department"/>
    <s v="c9"/>
    <x v="4368"/>
    <x v="0"/>
  </r>
  <r>
    <n v="260038"/>
    <d v="2014-07-07T00:00:00"/>
    <d v="1899-12-30T12:23:59"/>
    <s v="Hired"/>
    <s v="Don’t want to say"/>
    <s v="Production Department"/>
    <s v="c9"/>
    <x v="4369"/>
    <x v="0"/>
  </r>
  <r>
    <n v="747909"/>
    <d v="2014-06-18T00:00:00"/>
    <d v="1899-12-30T09:31:33"/>
    <s v="Hired"/>
    <s v="Male"/>
    <s v="Sales Department"/>
    <s v="c9"/>
    <x v="4370"/>
    <x v="0"/>
  </r>
  <r>
    <n v="233754"/>
    <d v="2014-05-27T00:00:00"/>
    <d v="1899-12-30T10:28:39"/>
    <s v="Rejected"/>
    <s v="Female"/>
    <s v="Finance Department"/>
    <s v="c9"/>
    <x v="4371"/>
    <x v="1"/>
  </r>
  <r>
    <n v="753692"/>
    <d v="2014-05-27T00:00:00"/>
    <d v="1899-12-30T10:30:04"/>
    <s v="Rejected"/>
    <s v="Female"/>
    <s v="Finance Department"/>
    <s v="c9"/>
    <x v="4372"/>
    <x v="1"/>
  </r>
  <r>
    <n v="493105"/>
    <d v="2014-05-30T00:00:00"/>
    <d v="1899-12-30T08:29:13"/>
    <s v="Hired"/>
    <s v="Female"/>
    <s v="Finance Department"/>
    <s v="c8"/>
    <x v="4373"/>
    <x v="0"/>
  </r>
  <r>
    <n v="30935"/>
    <d v="2014-07-23T00:00:00"/>
    <d v="1899-12-30T09:33:31"/>
    <s v="Hired"/>
    <s v="Female"/>
    <s v="Finance Department"/>
    <s v="c9"/>
    <x v="4374"/>
    <x v="0"/>
  </r>
  <r>
    <n v="106660"/>
    <d v="2014-07-23T00:00:00"/>
    <d v="1899-12-30T09:35:07"/>
    <s v="Hired"/>
    <s v="Female"/>
    <s v="Finance Department"/>
    <s v="c9"/>
    <x v="4375"/>
    <x v="0"/>
  </r>
  <r>
    <n v="167126"/>
    <d v="2014-08-13T00:00:00"/>
    <d v="1899-12-30T09:33:46"/>
    <s v="Hired"/>
    <s v="Female"/>
    <s v="Finance Department"/>
    <s v="c9"/>
    <x v="4376"/>
    <x v="0"/>
  </r>
  <r>
    <n v="787857"/>
    <d v="2014-08-06T00:00:00"/>
    <d v="1899-12-30T09:31:09"/>
    <s v="Hired"/>
    <s v="Male"/>
    <s v="Sales Department"/>
    <s v="i5"/>
    <x v="4377"/>
    <x v="0"/>
  </r>
  <r>
    <n v="872898"/>
    <d v="2014-07-08T00:00:00"/>
    <d v="1899-12-30T11:14:02"/>
    <s v="Hired"/>
    <s v="Female"/>
    <s v="Finance Department"/>
    <s v="c9"/>
    <x v="4378"/>
    <x v="0"/>
  </r>
  <r>
    <n v="673410"/>
    <d v="2014-06-05T00:00:00"/>
    <d v="1899-12-30T17:17:29"/>
    <s v="Hired"/>
    <s v="Female"/>
    <s v="Production Department"/>
    <s v="i7"/>
    <x v="4379"/>
    <x v="0"/>
  </r>
  <r>
    <n v="185447"/>
    <d v="2014-06-05T00:00:00"/>
    <d v="1899-12-30T17:18:51"/>
    <s v="Hired"/>
    <s v="Female"/>
    <s v="Production Department"/>
    <s v="i7"/>
    <x v="4380"/>
    <x v="0"/>
  </r>
  <r>
    <n v="794851"/>
    <d v="2014-06-20T00:00:00"/>
    <d v="1899-12-30T07:40:23"/>
    <s v="Hired"/>
    <s v="Female"/>
    <s v="Production Department"/>
    <s v="i7"/>
    <x v="4381"/>
    <x v="0"/>
  </r>
  <r>
    <n v="225516"/>
    <d v="2014-06-20T00:00:00"/>
    <d v="1899-12-30T07:41:16"/>
    <s v="Hired"/>
    <s v="Female"/>
    <s v="Production Department"/>
    <s v="i7"/>
    <x v="4382"/>
    <x v="0"/>
  </r>
  <r>
    <n v="97162"/>
    <d v="2014-06-20T00:00:00"/>
    <d v="1899-12-30T11:38:42"/>
    <s v="Hired"/>
    <s v="Female"/>
    <s v="Production Department"/>
    <s v="i7"/>
    <x v="4383"/>
    <x v="0"/>
  </r>
  <r>
    <n v="59673"/>
    <d v="2014-06-24T00:00:00"/>
    <d v="1899-12-30T10:04:17"/>
    <s v="Rejected"/>
    <s v="Female"/>
    <s v="Production Department"/>
    <s v="i7"/>
    <x v="4384"/>
    <x v="1"/>
  </r>
  <r>
    <n v="892707"/>
    <d v="2014-06-26T00:00:00"/>
    <d v="1899-12-30T16:00:38"/>
    <s v="Hired"/>
    <s v="Female"/>
    <s v="Production Department"/>
    <s v="i7"/>
    <x v="4385"/>
    <x v="0"/>
  </r>
  <r>
    <n v="847760"/>
    <d v="2014-08-07T00:00:00"/>
    <d v="1899-12-30T09:34:06"/>
    <s v="Rejected"/>
    <s v="Female"/>
    <s v="Production Department"/>
    <s v="i7"/>
    <x v="4386"/>
    <x v="1"/>
  </r>
  <r>
    <n v="735435"/>
    <d v="2014-08-16T00:00:00"/>
    <d v="1899-12-30T19:11:27"/>
    <s v="Hired"/>
    <s v="Female"/>
    <s v="Production Department"/>
    <s v="i7"/>
    <x v="4387"/>
    <x v="0"/>
  </r>
  <r>
    <n v="997824"/>
    <d v="2014-08-31T00:00:00"/>
    <d v="1899-12-30T14:16:16"/>
    <s v="Hired"/>
    <s v="Female"/>
    <s v="Production Department"/>
    <s v="i7"/>
    <x v="1632"/>
    <x v="0"/>
  </r>
  <r>
    <n v="561271"/>
    <d v="2014-08-29T00:00:00"/>
    <d v="1899-12-30T13:49:49"/>
    <s v="Hired"/>
    <s v="Female"/>
    <s v="Production Department"/>
    <s v="i7"/>
    <x v="4388"/>
    <x v="0"/>
  </r>
  <r>
    <n v="632138"/>
    <d v="2014-08-28T00:00:00"/>
    <d v="1899-12-30T09:32:56"/>
    <s v="Hired"/>
    <s v="Female"/>
    <s v="Production Department"/>
    <s v="i7"/>
    <x v="4389"/>
    <x v="0"/>
  </r>
  <r>
    <n v="860271"/>
    <d v="2014-07-03T00:00:00"/>
    <d v="1899-12-30T09:32:12"/>
    <s v="Hired"/>
    <s v="Male"/>
    <s v="Sales Department"/>
    <s v="c5"/>
    <x v="4390"/>
    <x v="0"/>
  </r>
  <r>
    <n v="390654"/>
    <d v="2014-07-03T00:00:00"/>
    <d v="1899-12-30T09:32:35"/>
    <s v="Hired"/>
    <s v="Male"/>
    <s v="Sales Department"/>
    <s v="c5"/>
    <x v="4391"/>
    <x v="0"/>
  </r>
  <r>
    <n v="943300"/>
    <d v="2014-08-07T00:00:00"/>
    <d v="1899-12-30T10:47:14"/>
    <s v="Hired"/>
    <s v="Female"/>
    <s v="General Management"/>
    <s v="c9"/>
    <x v="4392"/>
    <x v="0"/>
  </r>
  <r>
    <n v="718437"/>
    <d v="2014-07-01T00:00:00"/>
    <d v="1899-12-30T09:17:19"/>
    <s v="Hired"/>
    <s v="Female"/>
    <s v="Operations Department"/>
    <s v="b9"/>
    <x v="4393"/>
    <x v="0"/>
  </r>
  <r>
    <n v="646015"/>
    <d v="2014-07-01T00:00:00"/>
    <d v="1899-12-30T09:22:30"/>
    <s v="Rejected"/>
    <s v="Female"/>
    <s v="Operations Department"/>
    <s v="b9"/>
    <x v="4394"/>
    <x v="1"/>
  </r>
  <r>
    <n v="769287"/>
    <d v="2014-07-04T00:00:00"/>
    <d v="1899-12-30T07:07:41"/>
    <s v="Hired"/>
    <s v="Female"/>
    <s v="Operations Department"/>
    <s v="b9"/>
    <x v="4395"/>
    <x v="0"/>
  </r>
  <r>
    <n v="250577"/>
    <d v="2014-07-18T00:00:00"/>
    <d v="1899-12-30T09:32:53"/>
    <s v="Hired"/>
    <s v="Female"/>
    <s v="Operations Department"/>
    <s v="b9"/>
    <x v="4396"/>
    <x v="0"/>
  </r>
  <r>
    <n v="314821"/>
    <d v="2014-08-07T00:00:00"/>
    <d v="1899-12-30T18:02:29"/>
    <s v="Hired"/>
    <s v="Female"/>
    <s v="Operations Department"/>
    <s v="b9"/>
    <x v="4397"/>
    <x v="0"/>
  </r>
  <r>
    <n v="849742"/>
    <d v="2014-07-08T00:00:00"/>
    <d v="1899-12-30T11:25:06"/>
    <s v="Hired"/>
    <s v="Female"/>
    <s v="Operations Department"/>
    <s v="c5"/>
    <x v="4398"/>
    <x v="0"/>
  </r>
  <r>
    <n v="822263"/>
    <d v="2014-07-25T00:00:00"/>
    <d v="1899-12-30T09:32:43"/>
    <s v="Hired"/>
    <s v="Male"/>
    <s v="Service Department"/>
    <s v="c5"/>
    <x v="4399"/>
    <x v="0"/>
  </r>
  <r>
    <n v="65936"/>
    <d v="2014-08-02T00:00:00"/>
    <d v="1899-12-30T09:43:00"/>
    <s v="Hired"/>
    <s v="Male"/>
    <s v="Marketing Department"/>
    <s v="b9"/>
    <x v="4400"/>
    <x v="0"/>
  </r>
  <r>
    <n v="793607"/>
    <d v="2014-07-18T00:00:00"/>
    <d v="1899-12-30T09:33:46"/>
    <s v="Hired"/>
    <s v="Female"/>
    <s v="Operations Department"/>
    <s v="c5"/>
    <x v="3783"/>
    <x v="0"/>
  </r>
  <r>
    <n v="975812"/>
    <d v="2014-08-29T00:00:00"/>
    <d v="1899-12-30T09:33:15"/>
    <s v="Hired"/>
    <s v="Female"/>
    <s v="Operations Department"/>
    <s v="c5"/>
    <x v="4401"/>
    <x v="0"/>
  </r>
  <r>
    <n v="367308"/>
    <d v="2014-07-04T00:00:00"/>
    <d v="1899-12-30T09:31:56"/>
    <s v="Hired"/>
    <s v="Female"/>
    <s v="Operations Department"/>
    <s v="b9"/>
    <x v="4402"/>
    <x v="0"/>
  </r>
  <r>
    <n v="86740"/>
    <d v="2014-08-16T00:00:00"/>
    <d v="1899-12-30T16:23:41"/>
    <s v="Hired"/>
    <s v="Female"/>
    <s v="Operations Department"/>
    <s v="c9"/>
    <x v="4403"/>
    <x v="0"/>
  </r>
  <r>
    <n v="83318"/>
    <d v="2014-06-02T00:00:00"/>
    <d v="1899-12-30T09:31:46"/>
    <s v="Hired"/>
    <s v="Female"/>
    <s v="Finance Department"/>
    <s v="c9"/>
    <x v="4404"/>
    <x v="0"/>
  </r>
  <r>
    <n v="213326"/>
    <d v="2014-06-02T00:00:00"/>
    <d v="1899-12-30T09:32:36"/>
    <s v="Hired"/>
    <s v="Female"/>
    <s v="Finance Department"/>
    <s v="c9"/>
    <x v="4405"/>
    <x v="0"/>
  </r>
  <r>
    <n v="463173"/>
    <d v="2014-07-07T00:00:00"/>
    <d v="1899-12-30T09:31:56"/>
    <s v="Hired"/>
    <s v="Female"/>
    <s v="Operations Department"/>
    <s v="i5"/>
    <x v="4406"/>
    <x v="0"/>
  </r>
  <r>
    <n v="695060"/>
    <d v="2014-07-11T00:00:00"/>
    <d v="1899-12-30T12:39:08"/>
    <s v="Hired"/>
    <s v="Female"/>
    <s v="Operations Department"/>
    <s v="c5"/>
    <x v="4407"/>
    <x v="0"/>
  </r>
  <r>
    <n v="537402"/>
    <d v="2014-06-16T00:00:00"/>
    <d v="1899-12-30T17:35:40"/>
    <s v="Hired"/>
    <s v="Female"/>
    <s v="Operations Department"/>
    <s v="i7"/>
    <x v="4408"/>
    <x v="0"/>
  </r>
  <r>
    <n v="197879"/>
    <d v="2014-07-21T00:00:00"/>
    <d v="1899-12-30T09:32:00"/>
    <s v="Hired"/>
    <s v="Don’t want to say"/>
    <s v="Operations Department"/>
    <s v="c5"/>
    <x v="4409"/>
    <x v="0"/>
  </r>
  <r>
    <n v="830455"/>
    <d v="2014-08-21T00:00:00"/>
    <d v="1899-12-30T12:21:55"/>
    <s v="Hired"/>
    <s v="Female"/>
    <s v="Operations Department"/>
    <s v="c5"/>
    <x v="4410"/>
    <x v="0"/>
  </r>
  <r>
    <n v="950873"/>
    <d v="2014-08-25T00:00:00"/>
    <d v="1899-12-30T09:34:04"/>
    <s v="Hired"/>
    <s v="Female"/>
    <s v="Operations Department"/>
    <s v="i7"/>
    <x v="4411"/>
    <x v="0"/>
  </r>
  <r>
    <n v="702038"/>
    <d v="2014-08-25T00:00:00"/>
    <d v="1899-12-30T09:31:50"/>
    <s v="Hired"/>
    <s v="Female"/>
    <s v="Sales Department"/>
    <s v="i7"/>
    <x v="4412"/>
    <x v="0"/>
  </r>
  <r>
    <n v="932524"/>
    <d v="2014-08-25T00:00:00"/>
    <d v="1899-12-30T09:34:53"/>
    <s v="Hired"/>
    <s v="Male"/>
    <s v="Sales Department"/>
    <s v="i7"/>
    <x v="4413"/>
    <x v="0"/>
  </r>
  <r>
    <n v="572607"/>
    <d v="2014-08-25T00:00:00"/>
    <d v="1899-12-30T09:36:05"/>
    <s v="Hired"/>
    <s v="Male"/>
    <s v="Sales Department"/>
    <s v="i7"/>
    <x v="4414"/>
    <x v="0"/>
  </r>
  <r>
    <n v="252925"/>
    <d v="2014-08-25T00:00:00"/>
    <d v="1899-12-30T09:39:55"/>
    <s v="Hired"/>
    <s v="Female"/>
    <s v="Sales Department"/>
    <s v="i7"/>
    <x v="4415"/>
    <x v="0"/>
  </r>
  <r>
    <n v="946654"/>
    <d v="2014-06-30T00:00:00"/>
    <d v="1899-12-30T09:31:40"/>
    <s v="Rejected"/>
    <s v="Male"/>
    <s v="Service Department"/>
    <s v="c8"/>
    <x v="4416"/>
    <x v="1"/>
  </r>
  <r>
    <n v="794731"/>
    <d v="2014-07-01T00:00:00"/>
    <d v="1899-12-30T07:18:59"/>
    <s v="Hired"/>
    <s v="Female"/>
    <s v="Service Department"/>
    <s v="c8"/>
    <x v="4417"/>
    <x v="0"/>
  </r>
  <r>
    <n v="579885"/>
    <d v="2014-07-14T00:00:00"/>
    <d v="1899-12-30T09:31:40"/>
    <s v="Hired"/>
    <s v="Male"/>
    <s v="Service Department"/>
    <s v="c8"/>
    <x v="4418"/>
    <x v="0"/>
  </r>
  <r>
    <n v="546970"/>
    <d v="2014-07-19T00:00:00"/>
    <d v="1899-12-30T15:35:45"/>
    <s v="Hired"/>
    <s v="Don’t want to say"/>
    <s v="Service Department"/>
    <s v="c8"/>
    <x v="4419"/>
    <x v="0"/>
  </r>
  <r>
    <n v="180813"/>
    <d v="2014-08-19T00:00:00"/>
    <d v="1899-12-30T09:03:29"/>
    <s v="Hired"/>
    <s v="Don’t want to say"/>
    <s v="Operations Department"/>
    <s v="c9"/>
    <x v="4420"/>
    <x v="0"/>
  </r>
  <r>
    <n v="638194"/>
    <d v="2014-08-05T00:00:00"/>
    <d v="1899-12-30T09:31:42"/>
    <s v="Hired"/>
    <s v="Female"/>
    <s v="Operations Department"/>
    <s v="i6"/>
    <x v="4421"/>
    <x v="0"/>
  </r>
  <r>
    <n v="245884"/>
    <d v="2014-08-06T00:00:00"/>
    <d v="1899-12-30T10:37:51"/>
    <s v="Hired"/>
    <s v="Don’t want to say"/>
    <s v="Operations Department"/>
    <s v="i6"/>
    <x v="4422"/>
    <x v="0"/>
  </r>
  <r>
    <n v="680938"/>
    <d v="2014-07-24T00:00:00"/>
    <d v="1899-12-30T12:04:12"/>
    <s v="Hired"/>
    <s v="Female"/>
    <s v="Production Department"/>
    <s v="c5"/>
    <x v="4423"/>
    <x v="0"/>
  </r>
  <r>
    <n v="621039"/>
    <d v="2014-06-09T00:00:00"/>
    <d v="1899-12-30T13:48:29"/>
    <s v="Hired"/>
    <s v="Female"/>
    <s v="Production Department"/>
    <s v="i6"/>
    <x v="4424"/>
    <x v="0"/>
  </r>
  <r>
    <n v="371445"/>
    <d v="2014-07-16T00:00:00"/>
    <d v="1899-12-30T08:18:05"/>
    <s v="Hired"/>
    <s v="Female"/>
    <s v="Operations Department"/>
    <s v="c5"/>
    <x v="4425"/>
    <x v="0"/>
  </r>
  <r>
    <n v="170341"/>
    <d v="2014-08-21T00:00:00"/>
    <d v="1899-12-30T09:31:35"/>
    <s v="Hired"/>
    <s v="Female"/>
    <s v="Operations Department"/>
    <s v="c5"/>
    <x v="4426"/>
    <x v="0"/>
  </r>
  <r>
    <n v="153039"/>
    <d v="2014-08-21T00:00:00"/>
    <d v="1899-12-30T09:33:27"/>
    <s v="Hired"/>
    <s v="Female"/>
    <s v="Operations Department"/>
    <s v="c5"/>
    <x v="4427"/>
    <x v="0"/>
  </r>
  <r>
    <n v="579365"/>
    <d v="2014-07-03T00:00:00"/>
    <d v="1899-12-30T09:35:48"/>
    <s v="Rejected"/>
    <s v="Male"/>
    <s v="Purchase Department"/>
    <s v="c5"/>
    <x v="4428"/>
    <x v="1"/>
  </r>
  <r>
    <n v="987206"/>
    <d v="2014-08-01T00:00:00"/>
    <d v="1899-12-30T17:04:07"/>
    <s v="Hired"/>
    <s v="Male"/>
    <s v="Purchase Department"/>
    <s v="c5"/>
    <x v="4429"/>
    <x v="0"/>
  </r>
  <r>
    <n v="16798"/>
    <d v="2014-07-11T00:00:00"/>
    <d v="1899-12-30T22:43:19"/>
    <s v="Hired"/>
    <s v="Male"/>
    <s v="Purchase Department"/>
    <s v="c5"/>
    <x v="4430"/>
    <x v="0"/>
  </r>
  <r>
    <n v="442623"/>
    <d v="2014-07-11T00:00:00"/>
    <d v="1899-12-30T22:45:02"/>
    <s v="Rejected"/>
    <s v="Male"/>
    <s v="Purchase Department"/>
    <s v="c5"/>
    <x v="4431"/>
    <x v="1"/>
  </r>
  <r>
    <n v="323759"/>
    <d v="2014-06-12T00:00:00"/>
    <d v="1899-12-30T09:32:13"/>
    <s v="Hired"/>
    <s v="Female"/>
    <s v="Service Department"/>
    <s v="c9"/>
    <x v="4432"/>
    <x v="0"/>
  </r>
  <r>
    <n v="91783"/>
    <d v="2014-06-12T00:00:00"/>
    <d v="1899-12-30T09:33:15"/>
    <s v="Hired"/>
    <s v="Male"/>
    <s v="Service Department"/>
    <s v="c9"/>
    <x v="4433"/>
    <x v="0"/>
  </r>
  <r>
    <n v="639913"/>
    <d v="2014-05-30T00:00:00"/>
    <d v="1899-12-30T09:31:58"/>
    <s v="Rejected"/>
    <s v="Female"/>
    <s v="Operations Department"/>
    <s v="b9"/>
    <x v="4434"/>
    <x v="1"/>
  </r>
  <r>
    <n v="455397"/>
    <d v="2014-06-03T00:00:00"/>
    <d v="1899-12-30T09:27:41"/>
    <s v="Rejected"/>
    <s v="Female"/>
    <s v="Operations Department"/>
    <s v="b9"/>
    <x v="4435"/>
    <x v="1"/>
  </r>
  <r>
    <n v="155851"/>
    <d v="2014-06-28T00:00:00"/>
    <d v="1899-12-30T19:59:42"/>
    <s v="Hired"/>
    <s v="Male"/>
    <s v="Service Department"/>
    <s v="c5"/>
    <x v="4436"/>
    <x v="0"/>
  </r>
  <r>
    <n v="420179"/>
    <d v="2014-06-13T00:00:00"/>
    <d v="1899-12-30T09:33:14"/>
    <s v="Hired"/>
    <s v="Female"/>
    <s v="Operations Department"/>
    <s v="c9"/>
    <x v="4437"/>
    <x v="0"/>
  </r>
  <r>
    <n v="242694"/>
    <d v="2014-06-13T00:00:00"/>
    <d v="1899-12-30T09:33:25"/>
    <s v="Hired"/>
    <s v="Female"/>
    <s v="Operations Department"/>
    <s v="c9"/>
    <x v="4438"/>
    <x v="0"/>
  </r>
  <r>
    <n v="129015"/>
    <d v="2014-07-25T00:00:00"/>
    <d v="1899-12-30T09:31:23"/>
    <s v="Hired"/>
    <s v="Female"/>
    <s v="Operations Department"/>
    <s v="c5"/>
    <x v="4439"/>
    <x v="0"/>
  </r>
  <r>
    <n v="914251"/>
    <d v="2014-08-16T00:00:00"/>
    <d v="1899-12-30T09:12:24"/>
    <s v="Hired"/>
    <s v="Female"/>
    <s v="Operations Department"/>
    <s v="c5"/>
    <x v="4440"/>
    <x v="0"/>
  </r>
  <r>
    <n v="977479"/>
    <d v="2014-08-16T00:00:00"/>
    <d v="1899-12-30T09:17:28"/>
    <s v="Rejected"/>
    <s v="Female"/>
    <s v="Operations Department"/>
    <s v="c5"/>
    <x v="4441"/>
    <x v="1"/>
  </r>
  <r>
    <n v="731738"/>
    <d v="2014-08-04T00:00:00"/>
    <d v="1899-12-30T09:59:07"/>
    <s v="Hired"/>
    <s v="Female"/>
    <s v="Operations Department"/>
    <s v="c5"/>
    <x v="4442"/>
    <x v="0"/>
  </r>
  <r>
    <n v="412236"/>
    <d v="2014-08-22T00:00:00"/>
    <d v="1899-12-30T14:28:00"/>
    <s v="Hired"/>
    <s v="Female"/>
    <s v="Operations Department"/>
    <s v="c9"/>
    <x v="4443"/>
    <x v="0"/>
  </r>
  <r>
    <n v="667649"/>
    <d v="2014-07-07T00:00:00"/>
    <d v="1899-12-30T09:31:44"/>
    <s v="Hired"/>
    <s v="Female"/>
    <s v="Operations Department"/>
    <s v="i6"/>
    <x v="4444"/>
    <x v="0"/>
  </r>
  <r>
    <n v="603541"/>
    <d v="2014-07-07T00:00:00"/>
    <d v="1899-12-30T09:32:24"/>
    <s v="Hired"/>
    <s v="Female"/>
    <s v="Operations Department"/>
    <s v="i6"/>
    <x v="4445"/>
    <x v="0"/>
  </r>
  <r>
    <n v="249278"/>
    <d v="2014-07-10T00:00:00"/>
    <d v="1899-12-30T09:25:58"/>
    <s v="Hired"/>
    <s v="Female"/>
    <s v="Operations Department"/>
    <s v="i1"/>
    <x v="4446"/>
    <x v="0"/>
  </r>
  <r>
    <n v="330398"/>
    <d v="2014-07-25T00:00:00"/>
    <d v="1899-12-30T14:02:40"/>
    <s v="Hired"/>
    <s v="Female"/>
    <s v="Operations Department"/>
    <s v="i6"/>
    <x v="4447"/>
    <x v="0"/>
  </r>
  <r>
    <n v="288840"/>
    <d v="2014-07-14T00:00:00"/>
    <d v="1899-12-30T09:34:48"/>
    <s v="Hired"/>
    <s v="Female"/>
    <s v="Operations Department"/>
    <s v="i6"/>
    <x v="4448"/>
    <x v="0"/>
  </r>
  <r>
    <n v="372526"/>
    <d v="2014-07-14T00:00:00"/>
    <d v="1899-12-30T09:35:15"/>
    <s v="Hired"/>
    <s v="Female"/>
    <s v="Operations Department"/>
    <s v="i6"/>
    <x v="4449"/>
    <x v="0"/>
  </r>
  <r>
    <n v="781540"/>
    <d v="2014-07-14T00:00:00"/>
    <d v="1899-12-30T15:41:19"/>
    <s v="Hired"/>
    <s v="Female"/>
    <s v="Operations Department"/>
    <s v="i1"/>
    <x v="4450"/>
    <x v="0"/>
  </r>
  <r>
    <n v="106134"/>
    <d v="2014-07-09T00:00:00"/>
    <d v="1899-12-30T16:00:27"/>
    <s v="Hired"/>
    <s v="Don’t want to say"/>
    <s v="Sales Department"/>
    <s v="c8"/>
    <x v="4451"/>
    <x v="0"/>
  </r>
  <r>
    <n v="926387"/>
    <d v="2014-06-09T00:00:00"/>
    <d v="1899-12-30T09:31:08"/>
    <s v="Hired"/>
    <s v="Female"/>
    <s v="Operations Department"/>
    <s v="b9"/>
    <x v="4452"/>
    <x v="0"/>
  </r>
  <r>
    <n v="681488"/>
    <d v="2014-06-30T00:00:00"/>
    <d v="1899-12-30T09:31:38"/>
    <s v="Hired"/>
    <s v="Female"/>
    <s v="Operations Department"/>
    <s v="b9"/>
    <x v="4453"/>
    <x v="0"/>
  </r>
  <r>
    <n v="456060"/>
    <d v="2014-07-14T00:00:00"/>
    <d v="1899-12-30T09:31:55"/>
    <s v="Rejected"/>
    <s v="Male"/>
    <s v="Service Department"/>
    <s v="i7"/>
    <x v="4454"/>
    <x v="1"/>
  </r>
  <r>
    <n v="219336"/>
    <d v="2014-08-11T00:00:00"/>
    <d v="1899-12-30T09:32:09"/>
    <s v="Rejected"/>
    <s v="Male"/>
    <s v="Service Department"/>
    <s v="i7"/>
    <x v="4455"/>
    <x v="1"/>
  </r>
  <r>
    <n v="873896"/>
    <d v="2014-07-11T00:00:00"/>
    <d v="1899-12-30T15:15:12"/>
    <s v="Hired"/>
    <s v="Male"/>
    <s v="Service Department"/>
    <s v="c9"/>
    <x v="4456"/>
    <x v="0"/>
  </r>
  <r>
    <n v="120935"/>
    <d v="2014-07-11T00:00:00"/>
    <d v="1899-12-30T15:13:41"/>
    <s v="Hired"/>
    <s v="Female"/>
    <s v="Service Department"/>
    <s v="c9"/>
    <x v="4457"/>
    <x v="0"/>
  </r>
  <r>
    <n v="987755"/>
    <d v="2014-07-18T00:00:00"/>
    <d v="1899-12-30T18:27:47"/>
    <s v="Hired"/>
    <s v="Male"/>
    <s v="Service Department"/>
    <s v="c9"/>
    <x v="4458"/>
    <x v="0"/>
  </r>
  <r>
    <n v="913989"/>
    <d v="2014-07-31T00:00:00"/>
    <d v="1899-12-30T07:23:21"/>
    <s v="Hired"/>
    <s v="Male"/>
    <s v="Service Department"/>
    <s v="i5"/>
    <x v="4459"/>
    <x v="0"/>
  </r>
  <r>
    <n v="563241"/>
    <d v="2014-07-31T00:00:00"/>
    <d v="1899-12-30T07:28:09"/>
    <s v="Rejected"/>
    <s v="Male"/>
    <s v="Service Department"/>
    <s v="i5"/>
    <x v="4460"/>
    <x v="1"/>
  </r>
  <r>
    <n v="449619"/>
    <d v="2014-08-25T00:00:00"/>
    <d v="1899-12-30T14:08:12"/>
    <s v="Hired"/>
    <s v="Female"/>
    <s v="Service Department"/>
    <s v="c9"/>
    <x v="4461"/>
    <x v="0"/>
  </r>
  <r>
    <n v="568107"/>
    <d v="2014-08-28T00:00:00"/>
    <d v="1899-12-30T07:13:21"/>
    <s v="Hired"/>
    <s v="Male"/>
    <s v="Service Department"/>
    <s v="c9"/>
    <x v="4462"/>
    <x v="0"/>
  </r>
  <r>
    <n v="684825"/>
    <d v="2014-08-28T00:00:00"/>
    <d v="1899-12-30T07:14:06"/>
    <s v="Hired"/>
    <s v="Male"/>
    <s v="Service Department"/>
    <s v="c9"/>
    <x v="4463"/>
    <x v="0"/>
  </r>
  <r>
    <n v="683544"/>
    <d v="2014-06-24T00:00:00"/>
    <d v="1899-12-30T09:33:27"/>
    <s v="Hired"/>
    <s v="Female"/>
    <s v="Purchase Department"/>
    <s v="c5"/>
    <x v="4464"/>
    <x v="0"/>
  </r>
  <r>
    <n v="149110"/>
    <d v="2014-07-29T00:00:00"/>
    <d v="1899-12-30T17:01:37"/>
    <s v="Hired"/>
    <s v="Female"/>
    <s v="Purchase Department"/>
    <s v="c5"/>
    <x v="4465"/>
    <x v="0"/>
  </r>
  <r>
    <n v="610384"/>
    <d v="2014-08-21T00:00:00"/>
    <d v="1899-12-30T14:35:48"/>
    <s v="Hired"/>
    <s v="Female"/>
    <s v="Purchase Department"/>
    <s v="c5"/>
    <x v="4466"/>
    <x v="0"/>
  </r>
  <r>
    <n v="848363"/>
    <d v="2014-06-17T00:00:00"/>
    <d v="1899-12-30T09:31:25"/>
    <s v="Hired"/>
    <s v="Male"/>
    <s v="Service Department"/>
    <s v="i5"/>
    <x v="4467"/>
    <x v="0"/>
  </r>
  <r>
    <n v="681859"/>
    <d v="2014-07-10T00:00:00"/>
    <d v="1899-12-30T16:13:34"/>
    <s v="Hired"/>
    <s v="Male"/>
    <s v="Service Department"/>
    <s v="i5"/>
    <x v="4468"/>
    <x v="0"/>
  </r>
  <r>
    <n v="347693"/>
    <d v="2014-08-12T00:00:00"/>
    <d v="1899-12-30T09:33:14"/>
    <s v="Hired"/>
    <s v="Female"/>
    <s v="Service Department"/>
    <s v="i5"/>
    <x v="4469"/>
    <x v="0"/>
  </r>
  <r>
    <n v="142149"/>
    <d v="2014-08-12T00:00:00"/>
    <d v="1899-12-30T09:32:37"/>
    <s v="Hired"/>
    <s v="Don’t want to say"/>
    <s v="Service Department"/>
    <s v="i5"/>
    <x v="4470"/>
    <x v="0"/>
  </r>
  <r>
    <n v="62161"/>
    <d v="2014-06-11T00:00:00"/>
    <d v="1899-12-30T09:33:19"/>
    <s v="Hired"/>
    <s v="Female"/>
    <s v="Operations Department"/>
    <s v="c5"/>
    <x v="4471"/>
    <x v="0"/>
  </r>
  <r>
    <n v="797741"/>
    <d v="2014-06-11T00:00:00"/>
    <d v="1899-12-30T09:35:15"/>
    <s v="Hired"/>
    <s v="Female"/>
    <s v="Operations Department"/>
    <s v="c5"/>
    <x v="4472"/>
    <x v="0"/>
  </r>
  <r>
    <n v="205300"/>
    <d v="2014-06-21T00:00:00"/>
    <d v="1899-12-30T08:57:09"/>
    <s v="Hired"/>
    <s v="Female"/>
    <s v="Operations Department"/>
    <s v="c5"/>
    <x v="4473"/>
    <x v="0"/>
  </r>
  <r>
    <n v="981943"/>
    <d v="2014-06-24T00:00:00"/>
    <d v="1899-12-30T17:49:42"/>
    <s v="Hired"/>
    <s v="Female"/>
    <s v="Operations Department"/>
    <s v="c5"/>
    <x v="4474"/>
    <x v="0"/>
  </r>
  <r>
    <n v="722714"/>
    <d v="2014-07-18T00:00:00"/>
    <d v="1899-12-30T10:17:26"/>
    <s v="Hired"/>
    <s v="Female"/>
    <s v="Operations Department"/>
    <s v="c5"/>
    <x v="4475"/>
    <x v="0"/>
  </r>
  <r>
    <n v="883487"/>
    <d v="2014-08-08T00:00:00"/>
    <d v="1899-12-30T16:05:04"/>
    <s v="Hired"/>
    <s v="Female"/>
    <s v="Operations Department"/>
    <s v="c5"/>
    <x v="1671"/>
    <x v="0"/>
  </r>
  <r>
    <n v="552854"/>
    <d v="2014-08-21T00:00:00"/>
    <d v="1899-12-30T08:52:43"/>
    <s v="Hired"/>
    <s v="Female"/>
    <s v="Operations Department"/>
    <s v="c5"/>
    <x v="4476"/>
    <x v="0"/>
  </r>
  <r>
    <n v="137390"/>
    <d v="2014-08-21T00:00:00"/>
    <d v="1899-12-30T08:55:49"/>
    <s v="Hired"/>
    <s v="Female"/>
    <s v="Operations Department"/>
    <s v="c5"/>
    <x v="4477"/>
    <x v="0"/>
  </r>
  <r>
    <n v="58018"/>
    <d v="2014-08-21T00:00:00"/>
    <d v="1899-12-30T08:57:33"/>
    <s v="Hired"/>
    <s v="Female"/>
    <s v="Operations Department"/>
    <s v="c5"/>
    <x v="4478"/>
    <x v="0"/>
  </r>
  <r>
    <n v="563022"/>
    <d v="2014-06-16T00:00:00"/>
    <d v="1899-12-30T16:29:12"/>
    <s v="Rejected"/>
    <s v="Female"/>
    <s v="Operations Department"/>
    <s v="c9"/>
    <x v="4479"/>
    <x v="1"/>
  </r>
  <r>
    <n v="567566"/>
    <d v="2014-06-16T00:00:00"/>
    <d v="1899-12-30T16:30:35"/>
    <s v="Hired"/>
    <s v="Female"/>
    <s v="Operations Department"/>
    <s v="c9"/>
    <x v="4480"/>
    <x v="0"/>
  </r>
  <r>
    <n v="710245"/>
    <d v="2014-06-15T00:00:00"/>
    <d v="1899-12-30T07:53:24"/>
    <s v="Rejected"/>
    <s v="Female"/>
    <s v="Operations Department"/>
    <s v="i5"/>
    <x v="4481"/>
    <x v="1"/>
  </r>
  <r>
    <n v="352232"/>
    <d v="2014-07-30T00:00:00"/>
    <d v="1899-12-30T09:31:50"/>
    <s v="Hired"/>
    <s v="Don’t want to say"/>
    <s v="Operations Department"/>
    <s v="i5"/>
    <x v="4482"/>
    <x v="0"/>
  </r>
  <r>
    <n v="988022"/>
    <d v="2014-08-04T00:00:00"/>
    <d v="1899-12-30T12:14:41"/>
    <s v="Hired"/>
    <s v="Female"/>
    <s v="Operations Department"/>
    <s v="i5"/>
    <x v="3743"/>
    <x v="0"/>
  </r>
  <r>
    <n v="976462"/>
    <d v="2014-08-13T00:00:00"/>
    <d v="1899-12-30T09:32:13"/>
    <s v="Hired"/>
    <s v="Male"/>
    <s v="Operations Department"/>
    <s v="i5"/>
    <x v="4483"/>
    <x v="0"/>
  </r>
  <r>
    <n v="278319"/>
    <d v="2014-08-28T00:00:00"/>
    <d v="1899-12-30T12:13:24"/>
    <s v="Hired"/>
    <s v="Male"/>
    <s v="Operations Department"/>
    <s v="i5"/>
    <x v="4484"/>
    <x v="0"/>
  </r>
  <r>
    <n v="78498"/>
    <d v="2014-07-24T00:00:00"/>
    <d v="1899-12-30T09:59:29"/>
    <s v="Hired"/>
    <s v="Female"/>
    <s v="Service Department"/>
    <s v="i6"/>
    <x v="4485"/>
    <x v="0"/>
  </r>
  <r>
    <n v="925783"/>
    <d v="2014-07-24T00:00:00"/>
    <d v="1899-12-30T10:02:20"/>
    <s v="Hired"/>
    <s v="Male"/>
    <s v="Service Department"/>
    <s v="i6"/>
    <x v="4486"/>
    <x v="0"/>
  </r>
  <r>
    <n v="382073"/>
    <d v="2014-07-30T00:00:00"/>
    <d v="1899-12-30T13:05:33"/>
    <s v="Hired"/>
    <s v="Male"/>
    <s v="Service Department"/>
    <s v="i6"/>
    <x v="4487"/>
    <x v="0"/>
  </r>
  <r>
    <n v="372707"/>
    <d v="2014-08-13T00:00:00"/>
    <d v="1899-12-30T09:33:43"/>
    <s v="Rejected"/>
    <s v="Male"/>
    <s v="Operations Department"/>
    <s v="i7"/>
    <x v="4488"/>
    <x v="1"/>
  </r>
  <r>
    <n v="36851"/>
    <d v="2014-07-11T00:00:00"/>
    <d v="1899-12-30T12:30:21"/>
    <s v="Rejected"/>
    <s v="Male"/>
    <s v="Service Department"/>
    <s v="c9"/>
    <x v="4489"/>
    <x v="1"/>
  </r>
  <r>
    <n v="116855"/>
    <d v="2014-07-17T00:00:00"/>
    <d v="1899-12-30T18:54:31"/>
    <s v="Rejected"/>
    <s v="Male"/>
    <s v="Service Department"/>
    <s v="c9"/>
    <x v="2383"/>
    <x v="1"/>
  </r>
  <r>
    <n v="303777"/>
    <d v="2014-07-17T00:00:00"/>
    <d v="1899-12-30T18:58:35"/>
    <s v="Hired"/>
    <s v="Male"/>
    <s v="Service Department"/>
    <s v="c9"/>
    <x v="2714"/>
    <x v="0"/>
  </r>
  <r>
    <n v="962839"/>
    <d v="2014-06-19T00:00:00"/>
    <d v="1899-12-30T09:31:24"/>
    <s v="Hired"/>
    <s v="Male"/>
    <s v="Service Department"/>
    <s v="i5"/>
    <x v="4490"/>
    <x v="0"/>
  </r>
  <r>
    <n v="237702"/>
    <d v="2014-06-25T00:00:00"/>
    <d v="1899-12-30T10:07:55"/>
    <s v="Hired"/>
    <s v="Male"/>
    <s v="Service Department"/>
    <s v="i5"/>
    <x v="4491"/>
    <x v="0"/>
  </r>
  <r>
    <n v="434867"/>
    <d v="2014-06-24T00:00:00"/>
    <d v="1899-12-30T08:17:47"/>
    <s v="Hired"/>
    <s v="Male"/>
    <s v="Service Department"/>
    <s v="b9"/>
    <x v="4492"/>
    <x v="0"/>
  </r>
  <r>
    <n v="694738"/>
    <d v="2014-08-06T00:00:00"/>
    <d v="1899-12-30T11:57:44"/>
    <s v="Rejected"/>
    <s v="Male"/>
    <s v="Service Department"/>
    <s v="b9"/>
    <x v="4493"/>
    <x v="1"/>
  </r>
  <r>
    <n v="703725"/>
    <d v="2014-08-06T00:00:00"/>
    <d v="1899-12-30T11:58:09"/>
    <s v="Hired"/>
    <s v="Female"/>
    <s v="Service Department"/>
    <s v="b9"/>
    <x v="4494"/>
    <x v="0"/>
  </r>
  <r>
    <n v="469830"/>
    <d v="2014-07-31T00:00:00"/>
    <d v="1899-12-30T09:33:26"/>
    <s v="Hired"/>
    <s v="Male"/>
    <s v="Service Department"/>
    <s v="b9"/>
    <x v="4495"/>
    <x v="0"/>
  </r>
  <r>
    <n v="781209"/>
    <d v="2014-07-31T00:00:00"/>
    <d v="1899-12-30T09:33:57"/>
    <s v="Rejected"/>
    <s v="Male"/>
    <s v="Service Department"/>
    <s v="b9"/>
    <x v="4496"/>
    <x v="1"/>
  </r>
  <r>
    <n v="479883"/>
    <d v="2014-08-06T00:00:00"/>
    <d v="1899-12-30T00:35:05"/>
    <s v="Hired"/>
    <s v="Female"/>
    <s v="Sales Department"/>
    <s v="c9"/>
    <x v="4497"/>
    <x v="0"/>
  </r>
  <r>
    <n v="128481"/>
    <d v="2014-06-23T00:00:00"/>
    <d v="1899-12-30T09:32:50"/>
    <s v="Hired"/>
    <s v="Male"/>
    <s v="Marketing Department"/>
    <s v="i5"/>
    <x v="4498"/>
    <x v="0"/>
  </r>
  <r>
    <n v="549564"/>
    <d v="2014-06-23T00:00:00"/>
    <d v="1899-12-30T09:35:47"/>
    <s v="Rejected"/>
    <s v="Female"/>
    <s v="Marketing Department"/>
    <s v="i5"/>
    <x v="4499"/>
    <x v="1"/>
  </r>
  <r>
    <n v="742782"/>
    <d v="2014-07-02T00:00:00"/>
    <d v="1899-12-30T21:48:01"/>
    <s v="Hired"/>
    <s v="Male"/>
    <s v="Marketing Department"/>
    <s v="i5"/>
    <x v="4500"/>
    <x v="0"/>
  </r>
  <r>
    <n v="886512"/>
    <d v="2014-07-11T00:00:00"/>
    <d v="1899-12-30T13:06:50"/>
    <s v="Hired"/>
    <s v="Male"/>
    <s v="Marketing Department"/>
    <s v="c8"/>
    <x v="4501"/>
    <x v="0"/>
  </r>
  <r>
    <n v="387429"/>
    <d v="2014-06-09T00:00:00"/>
    <d v="1899-12-30T09:37:33"/>
    <s v="Hired"/>
    <s v="Male"/>
    <s v="Operations Department"/>
    <s v="i5"/>
    <x v="4502"/>
    <x v="0"/>
  </r>
  <r>
    <n v="618542"/>
    <d v="2014-06-09T00:00:00"/>
    <d v="1899-12-30T09:38:35"/>
    <s v="Hired"/>
    <s v="Male"/>
    <s v="Operations Department"/>
    <s v="i5"/>
    <x v="4503"/>
    <x v="0"/>
  </r>
  <r>
    <n v="505352"/>
    <d v="2014-06-17T00:00:00"/>
    <d v="1899-12-30T17:54:51"/>
    <s v="Hired"/>
    <s v="Male"/>
    <s v="Sales Department"/>
    <s v="c5"/>
    <x v="4504"/>
    <x v="0"/>
  </r>
  <r>
    <n v="664848"/>
    <d v="2014-08-04T00:00:00"/>
    <d v="1899-12-30T11:49:44"/>
    <s v="Rejected"/>
    <s v="Male"/>
    <s v="Sales Department"/>
    <s v="c5"/>
    <x v="4505"/>
    <x v="1"/>
  </r>
  <r>
    <n v="370983"/>
    <d v="2014-08-04T00:00:00"/>
    <d v="1899-12-30T11:52:29"/>
    <s v="Hired"/>
    <s v="Male"/>
    <s v="Sales Department"/>
    <s v="c5"/>
    <x v="4506"/>
    <x v="0"/>
  </r>
  <r>
    <n v="483489"/>
    <d v="2014-06-16T00:00:00"/>
    <d v="1899-12-30T09:32:15"/>
    <s v="Hired"/>
    <s v="Male"/>
    <s v="Production Department"/>
    <s v="b9"/>
    <x v="4507"/>
    <x v="0"/>
  </r>
  <r>
    <n v="22943"/>
    <d v="2014-06-16T00:00:00"/>
    <d v="1899-12-30T09:32:40"/>
    <s v="Hired"/>
    <s v="Female"/>
    <s v="Production Department"/>
    <s v="b9"/>
    <x v="4508"/>
    <x v="0"/>
  </r>
  <r>
    <n v="994223"/>
    <d v="2014-06-16T00:00:00"/>
    <d v="1899-12-30T09:33:48"/>
    <s v="Hired"/>
    <s v="Male"/>
    <s v="Production Department"/>
    <s v="b9"/>
    <x v="4509"/>
    <x v="0"/>
  </r>
  <r>
    <n v="902725"/>
    <d v="2014-06-18T00:00:00"/>
    <d v="1899-12-30T17:17:18"/>
    <s v="Hired"/>
    <s v="Male"/>
    <s v="Production Department"/>
    <s v="b9"/>
    <x v="4510"/>
    <x v="0"/>
  </r>
  <r>
    <n v="729319"/>
    <d v="2014-06-18T00:00:00"/>
    <d v="1899-12-30T17:20:08"/>
    <s v="Hired"/>
    <s v="Male"/>
    <s v="Production Department"/>
    <s v="b9"/>
    <x v="4511"/>
    <x v="0"/>
  </r>
  <r>
    <n v="88447"/>
    <d v="2014-06-18T00:00:00"/>
    <d v="1899-12-30T17:21:23"/>
    <s v="Hired"/>
    <s v="Male"/>
    <s v="Production Department"/>
    <s v="b9"/>
    <x v="4512"/>
    <x v="0"/>
  </r>
  <r>
    <n v="364456"/>
    <d v="2014-06-18T00:00:00"/>
    <d v="1899-12-30T17:23:17"/>
    <s v="Rejected"/>
    <s v="Female"/>
    <s v="Production Department"/>
    <s v="b9"/>
    <x v="4513"/>
    <x v="1"/>
  </r>
  <r>
    <n v="530699"/>
    <d v="2014-06-20T00:00:00"/>
    <d v="1899-12-30T16:55:21"/>
    <s v="Hired"/>
    <s v="Male"/>
    <s v="Production Department"/>
    <s v="b9"/>
    <x v="4514"/>
    <x v="0"/>
  </r>
  <r>
    <n v="959449"/>
    <d v="2014-07-01T00:00:00"/>
    <d v="1899-12-30T12:40:42"/>
    <s v="Hired"/>
    <s v="Male"/>
    <s v="Production Department"/>
    <s v="b9"/>
    <x v="4515"/>
    <x v="0"/>
  </r>
  <r>
    <n v="95119"/>
    <d v="2014-07-01T00:00:00"/>
    <d v="1899-12-30T12:42:42"/>
    <s v="Hired"/>
    <s v="Male"/>
    <s v="Production Department"/>
    <s v="b9"/>
    <x v="4516"/>
    <x v="0"/>
  </r>
  <r>
    <n v="925960"/>
    <d v="2014-07-18T00:00:00"/>
    <d v="1899-12-30T07:07:23"/>
    <s v="Hired"/>
    <s v="Male"/>
    <s v="Production Department"/>
    <s v="b9"/>
    <x v="4517"/>
    <x v="0"/>
  </r>
  <r>
    <n v="555677"/>
    <d v="2014-07-18T00:00:00"/>
    <d v="1899-12-30T07:12:18"/>
    <s v="Hired"/>
    <s v="Male"/>
    <s v="Production Department"/>
    <s v="b9"/>
    <x v="4518"/>
    <x v="0"/>
  </r>
  <r>
    <n v="693520"/>
    <d v="2014-07-21T00:00:00"/>
    <d v="1899-12-30T17:18:49"/>
    <s v="Hired"/>
    <s v="Male"/>
    <s v="Production Department"/>
    <s v="b9"/>
    <x v="4519"/>
    <x v="0"/>
  </r>
  <r>
    <n v="311119"/>
    <d v="2014-07-21T00:00:00"/>
    <d v="1899-12-30T17:22:25"/>
    <s v="Hired"/>
    <s v="Male"/>
    <s v="Production Department"/>
    <s v="b9"/>
    <x v="4520"/>
    <x v="0"/>
  </r>
  <r>
    <n v="718843"/>
    <d v="2014-07-23T00:00:00"/>
    <d v="1899-12-30T08:11:22"/>
    <s v="Rejected"/>
    <s v="Male"/>
    <s v="Production Department"/>
    <s v="b9"/>
    <x v="4521"/>
    <x v="1"/>
  </r>
  <r>
    <n v="273366"/>
    <d v="2014-07-23T00:00:00"/>
    <d v="1899-12-30T08:13:40"/>
    <s v="Hired"/>
    <s v="Male"/>
    <s v="Production Department"/>
    <s v="b9"/>
    <x v="4522"/>
    <x v="0"/>
  </r>
  <r>
    <n v="539304"/>
    <d v="2014-08-06T00:00:00"/>
    <d v="1899-12-30T05:13:54"/>
    <s v="Hired"/>
    <s v="Female"/>
    <s v="Production Department"/>
    <s v="b9"/>
    <x v="4523"/>
    <x v="0"/>
  </r>
  <r>
    <n v="874467"/>
    <d v="2014-08-20T00:00:00"/>
    <d v="1899-12-30T07:53:21"/>
    <s v="Hired"/>
    <s v="Female"/>
    <s v="Production Department"/>
    <s v="b9"/>
    <x v="101"/>
    <x v="0"/>
  </r>
  <r>
    <n v="22595"/>
    <d v="2014-08-26T00:00:00"/>
    <d v="1899-12-30T10:42:41"/>
    <s v="Hired"/>
    <s v="Male"/>
    <s v="Production Department"/>
    <s v="b9"/>
    <x v="4524"/>
    <x v="0"/>
  </r>
  <r>
    <n v="591181"/>
    <d v="2014-08-26T00:00:00"/>
    <d v="1899-12-30T10:48:27"/>
    <s v="Rejected"/>
    <s v="Male"/>
    <s v="Production Department"/>
    <s v="b9"/>
    <x v="4525"/>
    <x v="1"/>
  </r>
  <r>
    <n v="937631"/>
    <d v="2014-07-07T00:00:00"/>
    <d v="1899-12-30T09:31:25"/>
    <s v="Hired"/>
    <s v="Male"/>
    <s v="Operations Department"/>
    <s v="c9"/>
    <x v="3493"/>
    <x v="0"/>
  </r>
  <r>
    <n v="157602"/>
    <d v="2014-07-07T00:00:00"/>
    <d v="1899-12-30T09:34:58"/>
    <s v="Hired"/>
    <s v="Female"/>
    <s v="Operations Department"/>
    <s v="c9"/>
    <x v="4526"/>
    <x v="0"/>
  </r>
  <r>
    <n v="83452"/>
    <d v="2014-07-28T00:00:00"/>
    <d v="1899-12-30T09:32:43"/>
    <s v="Hired"/>
    <s v="Male"/>
    <s v="Sales Department"/>
    <s v="c9"/>
    <x v="4527"/>
    <x v="0"/>
  </r>
  <r>
    <n v="867683"/>
    <d v="2014-07-01T00:00:00"/>
    <d v="1899-12-30T18:41:22"/>
    <s v="Hired"/>
    <s v="Female"/>
    <s v="Service Department"/>
    <s v="i7"/>
    <x v="4528"/>
    <x v="0"/>
  </r>
  <r>
    <n v="511092"/>
    <d v="2014-07-01T00:00:00"/>
    <d v="1899-12-30T18:45:31"/>
    <s v="Rejected"/>
    <s v="Male"/>
    <s v="Service Department"/>
    <s v="i7"/>
    <x v="3814"/>
    <x v="1"/>
  </r>
  <r>
    <n v="501301"/>
    <d v="2014-06-09T00:00:00"/>
    <d v="1899-12-30T09:31:47"/>
    <s v="Hired"/>
    <s v="Male"/>
    <s v="Service Department"/>
    <s v="c5"/>
    <x v="4529"/>
    <x v="0"/>
  </r>
  <r>
    <n v="425165"/>
    <d v="2014-06-09T00:00:00"/>
    <d v="1899-12-30T09:32:37"/>
    <s v="Rejected"/>
    <s v="Male"/>
    <s v="Service Department"/>
    <s v="c5"/>
    <x v="4530"/>
    <x v="1"/>
  </r>
  <r>
    <n v="865337"/>
    <d v="2014-06-30T00:00:00"/>
    <d v="1899-12-30T09:31:58"/>
    <s v="Hired"/>
    <s v="Female"/>
    <s v="Service Department"/>
    <s v="c5"/>
    <x v="4531"/>
    <x v="0"/>
  </r>
  <r>
    <n v="584834"/>
    <d v="2014-08-21T00:00:00"/>
    <d v="1899-12-30T13:23:49"/>
    <s v="Hired"/>
    <s v="Male"/>
    <s v="Service Department"/>
    <s v="c5"/>
    <x v="4532"/>
    <x v="0"/>
  </r>
  <r>
    <n v="53712"/>
    <d v="2014-06-16T00:00:00"/>
    <d v="1899-12-30T09:32:02"/>
    <s v="Hired"/>
    <s v="Male"/>
    <s v="Service Department"/>
    <s v="c8"/>
    <x v="4533"/>
    <x v="0"/>
  </r>
  <r>
    <n v="128404"/>
    <d v="2014-06-16T00:00:00"/>
    <d v="1899-12-30T09:32:57"/>
    <s v="Hired"/>
    <s v="Female"/>
    <s v="Service Department"/>
    <s v="c8"/>
    <x v="4534"/>
    <x v="0"/>
  </r>
  <r>
    <n v="854981"/>
    <d v="2014-06-16T00:00:00"/>
    <d v="1899-12-30T09:31:57"/>
    <s v="Rejected"/>
    <s v="Don’t want to say"/>
    <s v="Service Department"/>
    <s v="c8"/>
    <x v="4535"/>
    <x v="1"/>
  </r>
  <r>
    <n v="91351"/>
    <d v="2014-08-22T00:00:00"/>
    <d v="1899-12-30T17:07:15"/>
    <s v="Hired"/>
    <s v="Male"/>
    <s v="Service Department"/>
    <s v="i7"/>
    <x v="4536"/>
    <x v="0"/>
  </r>
  <r>
    <n v="285709"/>
    <d v="2014-08-22T00:00:00"/>
    <d v="1899-12-30T17:08:33"/>
    <s v="Hired"/>
    <s v="Male"/>
    <s v="Service Department"/>
    <s v="i7"/>
    <x v="4537"/>
    <x v="0"/>
  </r>
  <r>
    <n v="120388"/>
    <d v="2014-08-26T00:00:00"/>
    <d v="1899-12-30T09:32:47"/>
    <s v="Hired"/>
    <s v="Female"/>
    <s v="Service Department"/>
    <s v="c9"/>
    <x v="1438"/>
    <x v="0"/>
  </r>
  <r>
    <n v="342211"/>
    <d v="2014-07-22T00:00:00"/>
    <d v="1899-12-30T09:31:58"/>
    <s v="Hired"/>
    <s v="Male"/>
    <s v="Purchase Department"/>
    <s v="c5"/>
    <x v="4538"/>
    <x v="0"/>
  </r>
  <r>
    <n v="813607"/>
    <d v="2014-07-18T00:00:00"/>
    <d v="1899-12-30T14:00:43"/>
    <s v="Hired"/>
    <s v="Male"/>
    <s v="Operations Department"/>
    <s v="i6"/>
    <x v="4539"/>
    <x v="0"/>
  </r>
  <r>
    <n v="340249"/>
    <d v="2014-07-18T00:00:00"/>
    <d v="1899-12-30T14:01:34"/>
    <s v="Hired"/>
    <s v="Male"/>
    <s v="Operations Department"/>
    <s v="i6"/>
    <x v="4540"/>
    <x v="0"/>
  </r>
  <r>
    <n v="649668"/>
    <d v="2014-07-25T00:00:00"/>
    <d v="1899-12-30T19:50:11"/>
    <s v="Hired"/>
    <s v="Male"/>
    <s v="Operations Department"/>
    <s v="i6"/>
    <x v="4541"/>
    <x v="0"/>
  </r>
  <r>
    <n v="587481"/>
    <d v="2014-07-25T00:00:00"/>
    <d v="1899-12-30T19:50:47"/>
    <s v="Hired"/>
    <s v="Male"/>
    <s v="Operations Department"/>
    <s v="i6"/>
    <x v="4542"/>
    <x v="0"/>
  </r>
  <r>
    <n v="621437"/>
    <d v="2014-07-26T00:00:00"/>
    <d v="1899-12-30T16:25:39"/>
    <s v="Rejected"/>
    <s v="Male"/>
    <s v="Operations Department"/>
    <s v="i6"/>
    <x v="4543"/>
    <x v="1"/>
  </r>
  <r>
    <n v="103119"/>
    <d v="2014-08-12T00:00:00"/>
    <d v="1899-12-30T08:49:36"/>
    <s v="Hired"/>
    <s v="Male"/>
    <s v="Operations Department"/>
    <s v="c9"/>
    <x v="4544"/>
    <x v="0"/>
  </r>
  <r>
    <n v="611600"/>
    <d v="2014-08-13T00:00:00"/>
    <d v="1899-12-30T16:25:51"/>
    <s v="Hired"/>
    <s v="Female"/>
    <s v="Operations Department"/>
    <s v="i6"/>
    <x v="4545"/>
    <x v="0"/>
  </r>
  <r>
    <n v="631449"/>
    <d v="2014-08-13T00:00:00"/>
    <d v="1899-12-30T16:27:41"/>
    <s v="Hired"/>
    <s v="Female"/>
    <s v="Operations Department"/>
    <s v="i6"/>
    <x v="4546"/>
    <x v="0"/>
  </r>
  <r>
    <n v="602680"/>
    <d v="2014-08-06T00:00:00"/>
    <d v="1899-12-30T09:32:45"/>
    <s v="Hired"/>
    <s v="Male"/>
    <s v="Operations Department"/>
    <s v="c9"/>
    <x v="4547"/>
    <x v="0"/>
  </r>
  <r>
    <n v="496437"/>
    <d v="2014-08-15T00:00:00"/>
    <d v="1899-12-30T16:55:57"/>
    <s v="Hired"/>
    <s v="Male"/>
    <s v="Operations Department"/>
    <s v="c9"/>
    <x v="308"/>
    <x v="0"/>
  </r>
  <r>
    <n v="576537"/>
    <d v="2014-08-22T00:00:00"/>
    <d v="1899-12-30T12:43:10"/>
    <s v="Hired"/>
    <s v="Male"/>
    <s v="Operations Department"/>
    <s v="c9"/>
    <x v="4548"/>
    <x v="0"/>
  </r>
  <r>
    <n v="728911"/>
    <d v="2014-08-22T00:00:00"/>
    <d v="1899-12-30T12:48:12"/>
    <s v="Hired"/>
    <s v="Female"/>
    <s v="Operations Department"/>
    <s v="c9"/>
    <x v="4217"/>
    <x v="0"/>
  </r>
  <r>
    <n v="515151"/>
    <d v="2014-08-27T00:00:00"/>
    <d v="1899-12-30T09:33:29"/>
    <s v="Hired"/>
    <s v="Female"/>
    <s v="Operations Department"/>
    <s v="i6"/>
    <x v="4549"/>
    <x v="0"/>
  </r>
  <r>
    <n v="794344"/>
    <d v="2014-08-27T00:00:00"/>
    <d v="1899-12-30T09:34:32"/>
    <s v="Hired"/>
    <s v="Female"/>
    <s v="Operations Department"/>
    <s v="i6"/>
    <x v="4550"/>
    <x v="0"/>
  </r>
  <r>
    <n v="934715"/>
    <d v="2014-06-20T00:00:00"/>
    <d v="1899-12-30T10:28:57"/>
    <s v="Hired"/>
    <s v="Female"/>
    <s v="Operations Department"/>
    <s v="c5"/>
    <x v="4551"/>
    <x v="0"/>
  </r>
  <r>
    <n v="232512"/>
    <d v="2014-06-20T00:00:00"/>
    <d v="1899-12-30T10:32:00"/>
    <s v="Hired"/>
    <s v="Female"/>
    <s v="Operations Department"/>
    <s v="c5"/>
    <x v="4552"/>
    <x v="0"/>
  </r>
  <r>
    <n v="629604"/>
    <d v="2014-07-23T00:00:00"/>
    <d v="1899-12-30T16:06:17"/>
    <s v="Hired"/>
    <s v="Male"/>
    <s v="Operations Department"/>
    <s v="i7"/>
    <x v="526"/>
    <x v="0"/>
  </r>
  <r>
    <n v="779204"/>
    <d v="2014-06-19T00:00:00"/>
    <d v="1899-12-30T09:32:33"/>
    <s v="Hired"/>
    <s v="Female"/>
    <s v="Service Department"/>
    <s v="c5"/>
    <x v="4553"/>
    <x v="0"/>
  </r>
  <r>
    <n v="390996"/>
    <d v="2014-06-19T00:00:00"/>
    <d v="1899-12-30T09:33:23"/>
    <s v="Hired"/>
    <s v="Female"/>
    <s v="Service Department"/>
    <s v="c5"/>
    <x v="4554"/>
    <x v="0"/>
  </r>
  <r>
    <n v="75020"/>
    <d v="2014-07-18T00:00:00"/>
    <d v="1899-12-30T10:22:56"/>
    <s v="Hired"/>
    <s v="Male"/>
    <s v="Service Department"/>
    <s v="c5"/>
    <x v="4555"/>
    <x v="0"/>
  </r>
  <r>
    <n v="508465"/>
    <d v="2014-07-21T00:00:00"/>
    <d v="1899-12-30T10:10:26"/>
    <s v="Hired"/>
    <s v="Male"/>
    <s v="Service Department"/>
    <s v="c5"/>
    <x v="4556"/>
    <x v="0"/>
  </r>
  <r>
    <n v="209520"/>
    <d v="2014-07-21T00:00:00"/>
    <d v="1899-12-30T10:11:54"/>
    <s v="Hired"/>
    <s v="Female"/>
    <s v="Service Department"/>
    <s v="c5"/>
    <x v="4557"/>
    <x v="0"/>
  </r>
  <r>
    <n v="415927"/>
    <d v="2014-08-01T00:00:00"/>
    <d v="1899-12-30T13:12:00"/>
    <s v="Rejected"/>
    <s v="Male"/>
    <s v="Service Department"/>
    <s v="c5"/>
    <x v="4558"/>
    <x v="1"/>
  </r>
  <r>
    <n v="257953"/>
    <d v="2014-08-07T00:00:00"/>
    <d v="1899-12-30T11:34:44"/>
    <s v="Hired"/>
    <s v="Male"/>
    <s v="Service Department"/>
    <s v="c5"/>
    <x v="4559"/>
    <x v="0"/>
  </r>
  <r>
    <n v="895899"/>
    <d v="2014-06-20T00:00:00"/>
    <d v="1899-12-30T09:31:36"/>
    <s v="Hired"/>
    <s v="Male"/>
    <s v="Operations Department"/>
    <s v="c5"/>
    <x v="4560"/>
    <x v="0"/>
  </r>
  <r>
    <n v="336556"/>
    <d v="2014-06-22T00:00:00"/>
    <d v="1899-12-30T12:03:40"/>
    <s v="Hired"/>
    <s v="Female"/>
    <s v="Operations Department"/>
    <s v="c9"/>
    <x v="4561"/>
    <x v="0"/>
  </r>
  <r>
    <n v="561070"/>
    <d v="2014-06-22T00:00:00"/>
    <d v="1899-12-30T12:04:20"/>
    <s v="Hired"/>
    <s v="Don’t want to say"/>
    <s v="Operations Department"/>
    <s v="c9"/>
    <x v="4562"/>
    <x v="0"/>
  </r>
  <r>
    <n v="311547"/>
    <d v="2014-06-22T00:00:00"/>
    <d v="1899-12-30T12:05:27"/>
    <s v="Hired"/>
    <s v="Don’t want to say"/>
    <s v="Operations Department"/>
    <s v="c9"/>
    <x v="4563"/>
    <x v="0"/>
  </r>
  <r>
    <n v="102613"/>
    <d v="2014-07-11T00:00:00"/>
    <d v="1899-12-30T09:33:06"/>
    <s v="Hired"/>
    <s v="Male"/>
    <s v="Operations Department"/>
    <s v="c5"/>
    <x v="4564"/>
    <x v="0"/>
  </r>
  <r>
    <n v="17674"/>
    <d v="2014-07-11T00:00:00"/>
    <d v="1899-12-30T09:32:48"/>
    <s v="Rejected"/>
    <s v="Don’t want to say"/>
    <s v="Operations Department"/>
    <s v="c5"/>
    <x v="4565"/>
    <x v="1"/>
  </r>
  <r>
    <n v="487029"/>
    <d v="2014-07-16T00:00:00"/>
    <d v="1899-12-30T16:14:44"/>
    <s v="Hired"/>
    <s v="Female"/>
    <s v="Operations Department"/>
    <s v="c5"/>
    <x v="4566"/>
    <x v="0"/>
  </r>
  <r>
    <n v="607767"/>
    <d v="2014-07-31T00:00:00"/>
    <d v="1899-12-30T19:12:24"/>
    <s v="Hired"/>
    <s v="Male"/>
    <s v="Operations Department"/>
    <s v="i7"/>
    <x v="4567"/>
    <x v="0"/>
  </r>
  <r>
    <n v="914951"/>
    <d v="2014-07-29T00:00:00"/>
    <d v="1899-12-30T11:47:58"/>
    <s v="Hired"/>
    <s v="Male"/>
    <s v="Operations Department"/>
    <s v="c5"/>
    <x v="4568"/>
    <x v="0"/>
  </r>
  <r>
    <n v="363581"/>
    <d v="2014-08-18T00:00:00"/>
    <d v="1899-12-30T09:35:01"/>
    <s v="Hired"/>
    <s v="Male"/>
    <s v="Production Department"/>
    <s v="c9"/>
    <x v="4569"/>
    <x v="0"/>
  </r>
  <r>
    <n v="399956"/>
    <d v="2014-08-25T00:00:00"/>
    <d v="1899-12-30T12:00:37"/>
    <s v="Hired"/>
    <s v="Male"/>
    <s v="Production Department"/>
    <s v="i7"/>
    <x v="4570"/>
    <x v="0"/>
  </r>
  <r>
    <n v="806924"/>
    <d v="2014-07-28T00:00:00"/>
    <d v="1899-12-30T09:32:22"/>
    <s v="Hired"/>
    <s v="Don’t want to say"/>
    <s v="Service Department"/>
    <s v="c5"/>
    <x v="4571"/>
    <x v="0"/>
  </r>
  <r>
    <n v="674165"/>
    <d v="2014-08-04T00:00:00"/>
    <d v="1899-12-30T09:31:57"/>
    <s v="Hired"/>
    <s v="Male"/>
    <s v="Service Department"/>
    <s v="c5"/>
    <x v="4572"/>
    <x v="0"/>
  </r>
  <r>
    <n v="833080"/>
    <d v="2014-08-04T00:00:00"/>
    <d v="1899-12-30T09:31:59"/>
    <s v="Hired"/>
    <s v="Don’t want to say"/>
    <s v="Service Department"/>
    <s v="c5"/>
    <x v="4573"/>
    <x v="0"/>
  </r>
  <r>
    <n v="452406"/>
    <d v="2014-08-06T00:00:00"/>
    <d v="1899-12-30T06:34:05"/>
    <s v="Hired"/>
    <s v="Male"/>
    <s v="Service Department"/>
    <s v="c5"/>
    <x v="4574"/>
    <x v="0"/>
  </r>
  <r>
    <n v="181036"/>
    <d v="2014-07-29T00:00:00"/>
    <d v="1899-12-30T14:13:05"/>
    <s v="Hired"/>
    <s v="Male"/>
    <s v="Operations Department"/>
    <s v="i5"/>
    <x v="4575"/>
    <x v="0"/>
  </r>
  <r>
    <n v="131653"/>
    <d v="2014-08-02T00:00:00"/>
    <d v="1899-12-30T12:48:03"/>
    <s v="Rejected"/>
    <s v="Female"/>
    <s v="General Management"/>
    <s v="i5"/>
    <x v="4576"/>
    <x v="1"/>
  </r>
  <r>
    <n v="462458"/>
    <d v="2014-08-11T00:00:00"/>
    <d v="1899-12-30T09:32:22"/>
    <s v="Rejected"/>
    <s v="Female"/>
    <s v="Production Department"/>
    <s v="i5"/>
    <x v="4577"/>
    <x v="1"/>
  </r>
  <r>
    <n v="648085"/>
    <d v="2014-07-22T00:00:00"/>
    <d v="1899-12-30T16:17:13"/>
    <s v="Hired"/>
    <s v="Male"/>
    <s v="Service Department"/>
    <s v="c8"/>
    <x v="4578"/>
    <x v="0"/>
  </r>
  <r>
    <n v="682822"/>
    <d v="2014-07-22T00:00:00"/>
    <d v="1899-12-30T16:17:44"/>
    <s v="Hired"/>
    <s v="Male"/>
    <s v="Service Department"/>
    <s v="c8"/>
    <x v="4579"/>
    <x v="0"/>
  </r>
  <r>
    <n v="491599"/>
    <d v="2014-08-19T00:00:00"/>
    <d v="1899-12-30T09:32:57"/>
    <s v="Hired"/>
    <s v="Male"/>
    <s v="Operations Department"/>
    <s v="c5"/>
    <x v="4580"/>
    <x v="0"/>
  </r>
  <r>
    <n v="960228"/>
    <d v="2014-07-01T00:00:00"/>
    <d v="1899-12-30T23:38:48"/>
    <s v="Hired"/>
    <s v="Female"/>
    <s v="Operations Department"/>
    <s v="c5"/>
    <x v="2433"/>
    <x v="0"/>
  </r>
  <r>
    <n v="747382"/>
    <d v="2014-07-15T00:00:00"/>
    <d v="1899-12-30T11:40:45"/>
    <s v="Hired"/>
    <s v="Male"/>
    <s v="Operations Department"/>
    <s v="i1"/>
    <x v="4071"/>
    <x v="0"/>
  </r>
  <r>
    <n v="870130"/>
    <d v="2014-07-24T00:00:00"/>
    <d v="1899-12-30T14:47:19"/>
    <s v="Hired"/>
    <s v="Male"/>
    <s v="Operations Department"/>
    <s v="i1"/>
    <x v="4581"/>
    <x v="0"/>
  </r>
  <r>
    <n v="462319"/>
    <d v="2014-07-24T00:00:00"/>
    <d v="1899-12-30T14:48:40"/>
    <s v="Hired"/>
    <s v="Male"/>
    <s v="Operations Department"/>
    <s v="i1"/>
    <x v="4582"/>
    <x v="0"/>
  </r>
  <r>
    <n v="158949"/>
    <d v="2014-07-24T00:00:00"/>
    <d v="1899-12-30T14:51:23"/>
    <s v="Hired"/>
    <s v="Female"/>
    <s v="Operations Department"/>
    <s v="i1"/>
    <x v="4583"/>
    <x v="0"/>
  </r>
  <r>
    <n v="892655"/>
    <d v="2014-07-24T00:00:00"/>
    <d v="1899-12-30T14:52:16"/>
    <s v="Hired"/>
    <s v="Female"/>
    <s v="Operations Department"/>
    <s v="i1"/>
    <x v="4584"/>
    <x v="0"/>
  </r>
  <r>
    <n v="467789"/>
    <d v="2014-06-25T00:00:00"/>
    <d v="1899-12-30T09:33:12"/>
    <s v="Hired"/>
    <s v="Don’t want to say"/>
    <s v="Operations Department"/>
    <s v="i5"/>
    <x v="4585"/>
    <x v="0"/>
  </r>
  <r>
    <n v="563880"/>
    <d v="2014-08-06T00:00:00"/>
    <d v="1899-12-30T09:32:29"/>
    <s v="Hired"/>
    <s v="Female"/>
    <s v="Service Department"/>
    <s v="c5"/>
    <x v="4586"/>
    <x v="0"/>
  </r>
  <r>
    <n v="886098"/>
    <d v="2014-08-08T00:00:00"/>
    <d v="1899-12-30T14:54:48"/>
    <s v="Hired"/>
    <s v="Male"/>
    <s v="Service Department"/>
    <s v="c5"/>
    <x v="4587"/>
    <x v="0"/>
  </r>
  <r>
    <n v="763727"/>
    <d v="2014-08-16T00:00:00"/>
    <d v="1899-12-30T09:29:41"/>
    <s v="Hired"/>
    <s v="Male"/>
    <s v="Service Department"/>
    <s v="c5"/>
    <x v="4588"/>
    <x v="0"/>
  </r>
  <r>
    <n v="139450"/>
    <d v="2014-08-16T00:00:00"/>
    <d v="1899-12-30T09:30:28"/>
    <s v="Hired"/>
    <s v="Female"/>
    <s v="Service Department"/>
    <s v="c5"/>
    <x v="4589"/>
    <x v="0"/>
  </r>
  <r>
    <n v="518271"/>
    <d v="2014-08-13T00:00:00"/>
    <d v="1899-12-30T09:31:29"/>
    <s v="Hired"/>
    <s v="Male"/>
    <s v="Service Department"/>
    <s v="c5"/>
    <x v="4590"/>
    <x v="0"/>
  </r>
  <r>
    <n v="37962"/>
    <d v="2014-08-13T00:00:00"/>
    <d v="1899-12-30T09:31:54"/>
    <s v="Hired"/>
    <s v="Female"/>
    <s v="Service Department"/>
    <s v="c5"/>
    <x v="4511"/>
    <x v="0"/>
  </r>
  <r>
    <n v="196290"/>
    <d v="2014-08-13T00:00:00"/>
    <d v="1899-12-30T09:32:52"/>
    <s v="Hired"/>
    <s v="Female"/>
    <s v="Service Department"/>
    <s v="c5"/>
    <x v="4591"/>
    <x v="0"/>
  </r>
  <r>
    <n v="212291"/>
    <d v="2014-08-09T00:00:00"/>
    <d v="1899-12-30T17:04:17"/>
    <s v="Hired"/>
    <s v="Female"/>
    <s v="Marketing Department"/>
    <s v="c9"/>
    <x v="4592"/>
    <x v="0"/>
  </r>
  <r>
    <n v="646824"/>
    <d v="2014-06-25T00:00:00"/>
    <d v="1899-12-30T09:31:03"/>
    <s v="Hired"/>
    <s v="Male"/>
    <s v="Service Department"/>
    <s v="c9"/>
    <x v="4593"/>
    <x v="0"/>
  </r>
  <r>
    <n v="408894"/>
    <d v="2014-08-05T00:00:00"/>
    <d v="1899-12-30T13:10:56"/>
    <s v="Hired"/>
    <s v="Male"/>
    <s v="Service Department"/>
    <s v="c9"/>
    <x v="4594"/>
    <x v="0"/>
  </r>
  <r>
    <n v="82374"/>
    <d v="2014-07-24T00:00:00"/>
    <d v="1899-12-30T11:48:55"/>
    <s v="Hired"/>
    <s v="Male"/>
    <s v="Production Department"/>
    <s v="c5"/>
    <x v="3314"/>
    <x v="0"/>
  </r>
  <r>
    <n v="544970"/>
    <d v="2014-08-12T00:00:00"/>
    <d v="1899-12-30T14:05:01"/>
    <s v="Hired"/>
    <s v="Male"/>
    <s v="Service Department"/>
    <s v="c9"/>
    <x v="4595"/>
    <x v="0"/>
  </r>
  <r>
    <n v="816081"/>
    <d v="2014-07-18T00:00:00"/>
    <d v="1899-12-30T09:31:30"/>
    <s v="Hired"/>
    <s v="Male"/>
    <s v="Operations Department"/>
    <s v="c5"/>
    <x v="4596"/>
    <x v="0"/>
  </r>
  <r>
    <n v="777814"/>
    <d v="2014-07-28T00:00:00"/>
    <d v="1899-12-30T08:18:29"/>
    <s v="Hired"/>
    <s v="Female"/>
    <s v="Operations Department"/>
    <s v="c5"/>
    <x v="4597"/>
    <x v="0"/>
  </r>
  <r>
    <n v="546214"/>
    <d v="2014-08-29T00:00:00"/>
    <d v="1899-12-30T09:31:23"/>
    <s v="Hired"/>
    <s v="Male"/>
    <s v="Service Department"/>
    <s v="c5"/>
    <x v="4598"/>
    <x v="0"/>
  </r>
  <r>
    <n v="405649"/>
    <d v="2014-08-29T00:00:00"/>
    <d v="1899-12-30T09:32:14"/>
    <s v="Hired"/>
    <s v="Female"/>
    <s v="Service Department"/>
    <s v="c5"/>
    <x v="4599"/>
    <x v="0"/>
  </r>
  <r>
    <n v="416139"/>
    <d v="2014-08-29T00:00:00"/>
    <d v="1899-12-30T09:34:28"/>
    <s v="Hired"/>
    <s v="Male"/>
    <s v="Service Department"/>
    <s v="c5"/>
    <x v="4600"/>
    <x v="0"/>
  </r>
  <r>
    <n v="570273"/>
    <d v="2014-08-11T00:00:00"/>
    <d v="1899-12-30T09:31:08"/>
    <s v="Hired"/>
    <s v="Male"/>
    <s v="Purchase Department"/>
    <s v="c9"/>
    <x v="1178"/>
    <x v="0"/>
  </r>
  <r>
    <n v="205159"/>
    <d v="2014-08-18T00:00:00"/>
    <d v="1899-12-30T09:31:45"/>
    <s v="Hired"/>
    <s v="Male"/>
    <s v="Operations Department"/>
    <s v="c5"/>
    <x v="4601"/>
    <x v="0"/>
  </r>
  <r>
    <n v="205366"/>
    <d v="2014-07-07T00:00:00"/>
    <d v="1899-12-30T09:32:11"/>
    <s v="Hired"/>
    <s v="Female"/>
    <s v="Service Department"/>
    <s v="c9"/>
    <x v="4602"/>
    <x v="0"/>
  </r>
  <r>
    <n v="127082"/>
    <d v="2014-07-10T00:00:00"/>
    <d v="1899-12-30T13:09:59"/>
    <s v="Hired"/>
    <s v="Male"/>
    <s v="Service Department"/>
    <s v="c9"/>
    <x v="4603"/>
    <x v="0"/>
  </r>
  <r>
    <n v="277678"/>
    <d v="2014-07-10T00:00:00"/>
    <d v="1899-12-30T13:14:17"/>
    <s v="Rejected"/>
    <s v="Male"/>
    <s v="Service Department"/>
    <s v="c9"/>
    <x v="4604"/>
    <x v="1"/>
  </r>
  <r>
    <n v="864519"/>
    <d v="2014-07-14T00:00:00"/>
    <d v="1899-12-30T12:41:46"/>
    <s v="Hired"/>
    <s v="Male"/>
    <s v="Service Department"/>
    <s v="c9"/>
    <x v="4605"/>
    <x v="0"/>
  </r>
  <r>
    <n v="229175"/>
    <d v="2014-07-25T00:00:00"/>
    <d v="1899-12-30T11:37:44"/>
    <s v="Rejected"/>
    <s v="Male"/>
    <s v="Service Department"/>
    <s v="c9"/>
    <x v="4606"/>
    <x v="1"/>
  </r>
  <r>
    <n v="228437"/>
    <d v="2014-08-19T00:00:00"/>
    <d v="1899-12-30T10:30:38"/>
    <s v="Rejected"/>
    <s v="Male"/>
    <s v="Service Department"/>
    <s v="c9"/>
    <x v="4607"/>
    <x v="1"/>
  </r>
  <r>
    <n v="680787"/>
    <d v="2014-08-19T00:00:00"/>
    <d v="1899-12-30T10:31:10"/>
    <s v="Hired"/>
    <s v="Female"/>
    <s v="Service Department"/>
    <s v="c9"/>
    <x v="4608"/>
    <x v="0"/>
  </r>
  <r>
    <n v="998198"/>
    <d v="2014-07-30T00:00:00"/>
    <d v="1899-12-30T17:59:02"/>
    <s v="Hired"/>
    <s v="Male"/>
    <s v="Operations Department"/>
    <s v="c9"/>
    <x v="4609"/>
    <x v="0"/>
  </r>
  <r>
    <n v="916063"/>
    <d v="2014-07-31T00:00:00"/>
    <d v="1899-12-30T07:03:05"/>
    <s v="Hired"/>
    <s v="Female"/>
    <s v="Operations Department"/>
    <s v="c9"/>
    <x v="2629"/>
    <x v="0"/>
  </r>
  <r>
    <n v="17272"/>
    <d v="2014-08-19T00:00:00"/>
    <d v="1899-12-30T09:31:49"/>
    <s v="Hired"/>
    <s v="Male"/>
    <s v="Operations Department"/>
    <s v="c9"/>
    <x v="4610"/>
    <x v="0"/>
  </r>
  <r>
    <n v="417612"/>
    <d v="2014-08-25T00:00:00"/>
    <d v="1899-12-30T09:47:35"/>
    <s v="Hired"/>
    <s v="Male"/>
    <s v="Operations Department"/>
    <s v="c5"/>
    <x v="4611"/>
    <x v="0"/>
  </r>
  <r>
    <n v="555537"/>
    <d v="2014-07-08T00:00:00"/>
    <d v="1899-12-30T07:15:52"/>
    <s v="Hired"/>
    <s v="Female"/>
    <s v="Sales Department"/>
    <s v="c5"/>
    <x v="4612"/>
    <x v="0"/>
  </r>
  <r>
    <n v="653413"/>
    <d v="2014-07-08T00:00:00"/>
    <d v="1899-12-30T07:16:29"/>
    <s v="Rejected"/>
    <s v="Female"/>
    <s v="Sales Department"/>
    <s v="c5"/>
    <x v="4613"/>
    <x v="1"/>
  </r>
  <r>
    <n v="584633"/>
    <d v="2014-07-08T00:00:00"/>
    <d v="1899-12-30T07:17:09"/>
    <s v="Hired"/>
    <s v="Male"/>
    <s v="Sales Department"/>
    <s v="c5"/>
    <x v="4614"/>
    <x v="0"/>
  </r>
  <r>
    <n v="837629"/>
    <d v="2014-07-10T00:00:00"/>
    <d v="1899-12-30T09:38:49"/>
    <s v="Hired"/>
    <s v="Female"/>
    <s v="Sales Department"/>
    <s v="c5"/>
    <x v="4615"/>
    <x v="0"/>
  </r>
  <r>
    <n v="149176"/>
    <d v="2014-07-14T00:00:00"/>
    <d v="1899-12-30T15:41:19"/>
    <s v="Hired"/>
    <s v="Female"/>
    <s v="Sales Department"/>
    <s v="c5"/>
    <x v="4616"/>
    <x v="0"/>
  </r>
  <r>
    <n v="511867"/>
    <d v="2014-07-17T00:00:00"/>
    <d v="1899-12-30T12:00:55"/>
    <s v="Hired"/>
    <s v="Female"/>
    <s v="Sales Department"/>
    <s v="c5"/>
    <x v="4617"/>
    <x v="0"/>
  </r>
  <r>
    <n v="262729"/>
    <d v="2014-07-08T00:00:00"/>
    <d v="1899-12-30T09:33:34"/>
    <s v="Hired"/>
    <s v="Male"/>
    <s v="Sales Department"/>
    <s v="c5"/>
    <x v="4618"/>
    <x v="0"/>
  </r>
  <r>
    <n v="882861"/>
    <d v="2014-07-08T00:00:00"/>
    <d v="1899-12-30T09:35:09"/>
    <s v="Hired"/>
    <s v="Female"/>
    <s v="Sales Department"/>
    <s v="c5"/>
    <x v="4619"/>
    <x v="0"/>
  </r>
  <r>
    <n v="861742"/>
    <d v="2014-07-10T00:00:00"/>
    <d v="1899-12-30T10:43:37"/>
    <s v="Hired"/>
    <s v="Female"/>
    <s v="Sales Department"/>
    <s v="c5"/>
    <x v="4620"/>
    <x v="0"/>
  </r>
  <r>
    <n v="860895"/>
    <d v="2014-07-10T00:00:00"/>
    <d v="1899-12-30T10:45:06"/>
    <s v="Hired"/>
    <s v="Female"/>
    <s v="Sales Department"/>
    <s v="c5"/>
    <x v="4621"/>
    <x v="0"/>
  </r>
  <r>
    <n v="298646"/>
    <d v="2014-07-10T00:00:00"/>
    <d v="1899-12-30T10:47:37"/>
    <s v="Hired"/>
    <s v="Male"/>
    <s v="Sales Department"/>
    <s v="c5"/>
    <x v="4622"/>
    <x v="0"/>
  </r>
  <r>
    <n v="902601"/>
    <d v="2014-08-19T00:00:00"/>
    <d v="1899-12-30T09:31:49"/>
    <s v="Hired"/>
    <s v="Male"/>
    <s v="Operations Department"/>
    <s v="i5"/>
    <x v="4623"/>
    <x v="0"/>
  </r>
  <r>
    <n v="753146"/>
    <d v="2014-08-19T00:00:00"/>
    <d v="1899-12-30T10:53:56"/>
    <s v="Hired"/>
    <s v="Male"/>
    <s v="Operations Department"/>
    <s v="i5"/>
    <x v="4624"/>
    <x v="0"/>
  </r>
  <r>
    <n v="558034"/>
    <d v="2014-08-19T00:00:00"/>
    <d v="1899-12-30T10:54:21"/>
    <s v="Hired"/>
    <s v="Female"/>
    <s v="Operations Department"/>
    <s v="i5"/>
    <x v="4625"/>
    <x v="0"/>
  </r>
  <r>
    <n v="986541"/>
    <d v="2014-08-19T00:00:00"/>
    <d v="1899-12-30T10:54:55"/>
    <s v="Hired"/>
    <s v="Male"/>
    <s v="Operations Department"/>
    <s v="i5"/>
    <x v="4626"/>
    <x v="0"/>
  </r>
  <r>
    <n v="572012"/>
    <d v="2014-08-19T00:00:00"/>
    <d v="1899-12-30T10:55:41"/>
    <s v="Hired"/>
    <s v="Male"/>
    <s v="Operations Department"/>
    <s v="i5"/>
    <x v="4627"/>
    <x v="0"/>
  </r>
  <r>
    <n v="383387"/>
    <d v="2014-08-19T00:00:00"/>
    <d v="1899-12-30T10:56:13"/>
    <s v="Hired"/>
    <s v="Female"/>
    <s v="Operations Department"/>
    <s v="i5"/>
    <x v="4628"/>
    <x v="0"/>
  </r>
  <r>
    <n v="627457"/>
    <d v="2014-08-13T00:00:00"/>
    <d v="1899-12-30T09:32:12"/>
    <s v="Hired"/>
    <s v="Female"/>
    <s v="Service Department"/>
    <s v="c9"/>
    <x v="4629"/>
    <x v="0"/>
  </r>
  <r>
    <n v="119165"/>
    <d v="2014-08-13T00:00:00"/>
    <d v="1899-12-30T09:32:45"/>
    <s v="Hired"/>
    <s v="Male"/>
    <s v="Service Department"/>
    <s v="c9"/>
    <x v="4630"/>
    <x v="0"/>
  </r>
  <r>
    <n v="389268"/>
    <d v="2014-08-26T00:00:00"/>
    <d v="1899-12-30T11:21:47"/>
    <s v="Hired"/>
    <s v="Male"/>
    <s v="Service Department"/>
    <s v="c9"/>
    <x v="4631"/>
    <x v="0"/>
  </r>
  <r>
    <n v="339677"/>
    <d v="2014-08-08T00:00:00"/>
    <d v="1899-12-30T11:16:00"/>
    <s v="Hired"/>
    <s v="Male"/>
    <s v="Marketing Department"/>
    <s v="c5"/>
    <x v="4632"/>
    <x v="0"/>
  </r>
  <r>
    <n v="58620"/>
    <d v="2014-07-22T00:00:00"/>
    <d v="1899-12-30T08:29:42"/>
    <s v="Hired"/>
    <s v="Male"/>
    <s v="Operations Department"/>
    <s v="c9"/>
    <x v="4633"/>
    <x v="0"/>
  </r>
  <r>
    <n v="969719"/>
    <d v="2014-08-27T00:00:00"/>
    <d v="1899-12-30T12:04:19"/>
    <s v="Hired"/>
    <s v="Male"/>
    <s v="Human Resource Department"/>
    <s v="b9"/>
    <x v="4634"/>
    <x v="0"/>
  </r>
  <r>
    <n v="495187"/>
    <d v="2014-08-27T00:00:00"/>
    <d v="1899-12-30T12:05:19"/>
    <s v="Rejected"/>
    <s v="Male"/>
    <s v="Human Resource Department"/>
    <s v="b9"/>
    <x v="4635"/>
    <x v="1"/>
  </r>
  <r>
    <n v="984364"/>
    <d v="2014-07-24T00:00:00"/>
    <d v="1899-12-30T09:31:44"/>
    <s v="Hired"/>
    <s v="Male"/>
    <s v="Operations Department"/>
    <s v="i7"/>
    <x v="4636"/>
    <x v="0"/>
  </r>
  <r>
    <n v="499633"/>
    <d v="2014-07-24T00:00:00"/>
    <d v="1899-12-30T09:35:13"/>
    <s v="Rejected"/>
    <s v="Male"/>
    <s v="Operations Department"/>
    <s v="i7"/>
    <x v="4637"/>
    <x v="1"/>
  </r>
  <r>
    <n v="991280"/>
    <d v="2014-07-29T00:00:00"/>
    <d v="1899-12-30T16:35:17"/>
    <s v="Hired"/>
    <s v="Male"/>
    <s v="Operations Department"/>
    <s v="i5"/>
    <x v="4638"/>
    <x v="0"/>
  </r>
  <r>
    <n v="383763"/>
    <d v="2014-07-29T00:00:00"/>
    <d v="1899-12-30T16:35:09"/>
    <s v="Hired"/>
    <s v="Female"/>
    <s v="Operations Department"/>
    <s v="i5"/>
    <x v="318"/>
    <x v="0"/>
  </r>
  <r>
    <n v="520929"/>
    <d v="2014-07-29T00:00:00"/>
    <d v="1899-12-30T16:36:44"/>
    <s v="Hired"/>
    <s v="Female"/>
    <s v="Operations Department"/>
    <s v="i5"/>
    <x v="4639"/>
    <x v="0"/>
  </r>
  <r>
    <n v="870791"/>
    <d v="2014-07-29T00:00:00"/>
    <d v="1899-12-30T16:37:15"/>
    <s v="Rejected"/>
    <s v="Female"/>
    <s v="Operations Department"/>
    <s v="i5"/>
    <x v="4640"/>
    <x v="1"/>
  </r>
  <r>
    <n v="193477"/>
    <d v="2014-07-29T00:00:00"/>
    <d v="1899-12-30T16:39:56"/>
    <s v="Rejected"/>
    <s v="Female"/>
    <s v="Operations Department"/>
    <s v="i5"/>
    <x v="4641"/>
    <x v="1"/>
  </r>
  <r>
    <n v="926573"/>
    <d v="2014-08-06T00:00:00"/>
    <d v="1899-12-30T16:30:01"/>
    <s v="Hired"/>
    <s v="Male"/>
    <s v="Operations Department"/>
    <s v="i5"/>
    <x v="4642"/>
    <x v="0"/>
  </r>
  <r>
    <n v="571610"/>
    <d v="2014-08-08T00:00:00"/>
    <d v="1899-12-30T17:49:21"/>
    <s v="Hired"/>
    <s v="Male"/>
    <s v="Operations Department"/>
    <s v="i5"/>
    <x v="4643"/>
    <x v="0"/>
  </r>
  <r>
    <n v="91074"/>
    <d v="2014-08-08T00:00:00"/>
    <d v="1899-12-30T17:52:57"/>
    <s v="Rejected"/>
    <s v="Male"/>
    <s v="Operations Department"/>
    <s v="i5"/>
    <x v="4644"/>
    <x v="1"/>
  </r>
  <r>
    <n v="487597"/>
    <d v="2014-08-11T00:00:00"/>
    <d v="1899-12-30T08:34:32"/>
    <s v="Hired"/>
    <s v="Female"/>
    <s v="Operations Department"/>
    <s v="c9"/>
    <x v="4645"/>
    <x v="0"/>
  </r>
  <r>
    <n v="323196"/>
    <d v="2014-08-11T00:00:00"/>
    <d v="1899-12-30T09:08:47"/>
    <s v="Hired"/>
    <s v="Female"/>
    <s v="Operations Department"/>
    <s v="c9"/>
    <x v="4646"/>
    <x v="0"/>
  </r>
  <r>
    <n v="897963"/>
    <d v="2014-07-30T00:00:00"/>
    <d v="1899-12-30T15:59:29"/>
    <s v="Hired"/>
    <s v="Male"/>
    <s v="Operations Department"/>
    <s v="c9"/>
    <x v="4647"/>
    <x v="0"/>
  </r>
  <r>
    <n v="312322"/>
    <d v="2014-07-30T00:00:00"/>
    <d v="1899-12-30T16:02:19"/>
    <s v="Hired"/>
    <s v="Male"/>
    <s v="Operations Department"/>
    <s v="c9"/>
    <x v="4648"/>
    <x v="0"/>
  </r>
  <r>
    <n v="511022"/>
    <d v="2014-08-19T00:00:00"/>
    <d v="1899-12-30T14:53:15"/>
    <s v="Hired"/>
    <s v="Male"/>
    <s v="Operations Department"/>
    <s v="i5"/>
    <x v="4649"/>
    <x v="0"/>
  </r>
  <r>
    <n v="734194"/>
    <d v="2014-08-19T00:00:00"/>
    <d v="1899-12-30T14:54:08"/>
    <s v="Hired"/>
    <s v="Male"/>
    <s v="Operations Department"/>
    <s v="i5"/>
    <x v="4650"/>
    <x v="0"/>
  </r>
  <r>
    <n v="600707"/>
    <d v="2014-08-21T00:00:00"/>
    <d v="1899-12-30T09:35:01"/>
    <s v="Hired"/>
    <s v="Male"/>
    <s v="Operations Department"/>
    <s v="i5"/>
    <x v="4651"/>
    <x v="0"/>
  </r>
  <r>
    <n v="230580"/>
    <d v="2014-08-29T00:00:00"/>
    <d v="1899-12-30T17:20:12"/>
    <s v="Hired"/>
    <s v="Male"/>
    <s v="Operations Department"/>
    <s v="c9"/>
    <x v="4652"/>
    <x v="0"/>
  </r>
  <r>
    <n v="771896"/>
    <d v="2014-08-25T00:00:00"/>
    <d v="1899-12-30T09:34:24"/>
    <s v="Hired"/>
    <s v="Male"/>
    <s v="Human Resource Department"/>
    <s v="i5"/>
    <x v="4653"/>
    <x v="0"/>
  </r>
  <r>
    <n v="90305"/>
    <d v="2014-08-29T00:00:00"/>
    <d v="1899-12-30T09:26:32"/>
    <s v="Hired"/>
    <s v="Male"/>
    <s v="Human Resource Department"/>
    <s v="i5"/>
    <x v="4654"/>
    <x v="0"/>
  </r>
  <r>
    <n v="277040"/>
    <d v="2014-08-29T00:00:00"/>
    <d v="1899-12-30T12:26:14"/>
    <s v="Hired"/>
    <s v="Male"/>
    <s v="Human Resource Department"/>
    <s v="i5"/>
    <x v="4655"/>
    <x v="0"/>
  </r>
  <r>
    <n v="922721"/>
    <d v="2014-08-29T00:00:00"/>
    <d v="1899-12-30T12:26:44"/>
    <s v="Rejected"/>
    <s v="Female"/>
    <s v="Human Resource Department"/>
    <s v="i5"/>
    <x v="495"/>
    <x v="1"/>
  </r>
  <r>
    <n v="427047"/>
    <d v="2014-08-11T00:00:00"/>
    <d v="1899-12-30T09:34:01"/>
    <s v="Hired"/>
    <s v="Male"/>
    <s v="Service Department"/>
    <s v="c9"/>
    <x v="4656"/>
    <x v="0"/>
  </r>
  <r>
    <n v="455112"/>
    <d v="2014-08-20T00:00:00"/>
    <d v="1899-12-30T08:29:45"/>
    <s v="Hired"/>
    <s v="Male"/>
    <s v="Purchase Department"/>
    <s v="c5"/>
    <x v="4657"/>
    <x v="0"/>
  </r>
  <r>
    <n v="476712"/>
    <d v="2014-08-20T00:00:00"/>
    <d v="1899-12-30T16:44:16"/>
    <s v="Hired"/>
    <s v="Male"/>
    <s v="Purchase Department"/>
    <s v="c5"/>
    <x v="4658"/>
    <x v="0"/>
  </r>
  <r>
    <n v="844186"/>
    <d v="2014-08-20T00:00:00"/>
    <d v="1899-12-30T16:44:44"/>
    <s v="Hired"/>
    <s v="Male"/>
    <s v="Purchase Department"/>
    <s v="c5"/>
    <x v="4659"/>
    <x v="0"/>
  </r>
  <r>
    <n v="236512"/>
    <d v="2014-08-20T00:00:00"/>
    <d v="1899-12-30T16:45:12"/>
    <s v="Hired"/>
    <s v="Male"/>
    <s v="Purchase Department"/>
    <s v="c5"/>
    <x v="4660"/>
    <x v="0"/>
  </r>
  <r>
    <n v="392211"/>
    <d v="2014-08-22T00:00:00"/>
    <d v="1899-12-30T19:22:18"/>
    <s v="Hired"/>
    <s v="Female"/>
    <s v="Purchase Department"/>
    <s v="c5"/>
    <x v="4661"/>
    <x v="0"/>
  </r>
  <r>
    <n v="307037"/>
    <d v="2014-08-24T00:00:00"/>
    <d v="1899-12-30T15:04:27"/>
    <s v="Hired"/>
    <s v="Male"/>
    <s v="Purchase Department"/>
    <s v="c5"/>
    <x v="4662"/>
    <x v="0"/>
  </r>
  <r>
    <n v="322304"/>
    <d v="2014-08-24T00:00:00"/>
    <d v="1899-12-30T15:06:19"/>
    <s v="Hired"/>
    <s v="Male"/>
    <s v="Purchase Department"/>
    <s v="c5"/>
    <x v="4663"/>
    <x v="0"/>
  </r>
  <r>
    <n v="477958"/>
    <d v="2014-07-24T00:00:00"/>
    <d v="1899-12-30T18:28:01"/>
    <s v="Rejected"/>
    <s v="Male"/>
    <s v="Sales Department"/>
    <s v="i6"/>
    <x v="4664"/>
    <x v="1"/>
  </r>
  <r>
    <n v="65551"/>
    <d v="2014-07-25T00:00:00"/>
    <d v="1899-12-30T16:00:21"/>
    <s v="Hired"/>
    <s v="Male"/>
    <s v="Sales Department"/>
    <s v="i6"/>
    <x v="4665"/>
    <x v="0"/>
  </r>
  <r>
    <n v="95066"/>
    <d v="2014-07-29T00:00:00"/>
    <d v="1899-12-30T16:47:25"/>
    <s v="Hired"/>
    <s v="Female"/>
    <s v="Sales Department"/>
    <s v="i6"/>
    <x v="4666"/>
    <x v="0"/>
  </r>
  <r>
    <n v="580775"/>
    <d v="2014-07-29T00:00:00"/>
    <d v="1899-12-30T16:47:56"/>
    <s v="Hired"/>
    <s v="Male"/>
    <s v="Sales Department"/>
    <s v="i6"/>
    <x v="4667"/>
    <x v="0"/>
  </r>
  <r>
    <n v="341724"/>
    <d v="2014-07-29T00:00:00"/>
    <d v="1899-12-30T16:48:28"/>
    <s v="Hired"/>
    <s v="Female"/>
    <s v="Sales Department"/>
    <s v="i6"/>
    <x v="4668"/>
    <x v="0"/>
  </r>
  <r>
    <n v="935823"/>
    <d v="2014-07-29T00:00:00"/>
    <d v="1899-12-30T16:49:00"/>
    <s v="Hired"/>
    <s v="Male"/>
    <s v="Sales Department"/>
    <s v="i6"/>
    <x v="4669"/>
    <x v="0"/>
  </r>
  <r>
    <n v="707930"/>
    <d v="2014-08-19T00:00:00"/>
    <d v="1899-12-30T23:37:04"/>
    <s v="Hired"/>
    <s v="Male"/>
    <s v="Human Resource Department"/>
    <s v="i7"/>
    <x v="4670"/>
    <x v="0"/>
  </r>
  <r>
    <n v="843561"/>
    <d v="2014-08-01T00:00:00"/>
    <d v="1899-12-30T07:33:09"/>
    <s v="Hired"/>
    <s v="Male"/>
    <s v="Operations Department"/>
    <s v="c9"/>
    <x v="4671"/>
    <x v="0"/>
  </r>
  <r>
    <n v="881883"/>
    <d v="2014-08-25T00:00:00"/>
    <d v="1899-12-30T10:23:43"/>
    <s v="Hired"/>
    <s v="Male"/>
    <s v="Operations Department"/>
    <s v="c9"/>
    <x v="4672"/>
    <x v="0"/>
  </r>
  <r>
    <n v="747976"/>
    <d v="2014-07-23T00:00:00"/>
    <d v="1899-12-30T09:51:43"/>
    <s v="Hired"/>
    <s v="Male"/>
    <s v="Service Department"/>
    <s v="c8"/>
    <x v="4673"/>
    <x v="0"/>
  </r>
  <r>
    <n v="436683"/>
    <d v="2014-08-09T00:00:00"/>
    <d v="1899-12-30T10:21:58"/>
    <s v="Hired"/>
    <s v="Male"/>
    <s v="Sales Department"/>
    <s v="i7"/>
    <x v="4674"/>
    <x v="0"/>
  </r>
  <r>
    <n v="962443"/>
    <d v="2014-08-02T00:00:00"/>
    <d v="1899-12-30T05:21:32"/>
    <s v="Hired"/>
    <s v="Male"/>
    <s v="Operations Department"/>
    <s v="c5"/>
    <x v="4675"/>
    <x v="0"/>
  </r>
  <r>
    <n v="258763"/>
    <d v="2014-07-29T00:00:00"/>
    <d v="1899-12-30T16:16:53"/>
    <s v="Hired"/>
    <s v="Female"/>
    <s v="Production Department"/>
    <s v="c9"/>
    <x v="4676"/>
    <x v="0"/>
  </r>
  <r>
    <n v="300098"/>
    <d v="2014-07-25T00:00:00"/>
    <d v="1899-12-30T09:32:30"/>
    <s v="Hired"/>
    <s v="Female"/>
    <s v="Finance Department"/>
    <s v="c5"/>
    <x v="2829"/>
    <x v="0"/>
  </r>
  <r>
    <n v="108214"/>
    <d v="2014-08-29T00:00:00"/>
    <d v="1899-12-30T13:04:56"/>
    <s v="Hired"/>
    <s v="Female"/>
    <s v="Service Department"/>
    <s v="i6"/>
    <x v="4677"/>
    <x v="0"/>
  </r>
  <r>
    <n v="845846"/>
    <d v="2014-08-01T00:00:00"/>
    <d v="1899-12-30T15:18:44"/>
    <s v="Rejected"/>
    <s v="Male"/>
    <s v="Operations Department"/>
    <s v="i1"/>
    <x v="4678"/>
    <x v="1"/>
  </r>
  <r>
    <n v="17527"/>
    <d v="2014-08-05T00:00:00"/>
    <d v="1899-12-30T09:56:02"/>
    <s v="Hired"/>
    <s v="Male"/>
    <s v="Sales Department"/>
    <s v="c9"/>
    <x v="4679"/>
    <x v="0"/>
  </r>
  <r>
    <n v="559672"/>
    <d v="2014-07-22T00:00:00"/>
    <d v="1899-12-30T09:00:27"/>
    <s v="Rejected"/>
    <s v="Female"/>
    <s v="Service Department"/>
    <s v="c9"/>
    <x v="4680"/>
    <x v="1"/>
  </r>
  <r>
    <n v="728382"/>
    <d v="2014-07-22T00:00:00"/>
    <d v="1899-12-30T09:03:22"/>
    <s v="Hired"/>
    <s v="Male"/>
    <s v="Service Department"/>
    <s v="c9"/>
    <x v="4681"/>
    <x v="0"/>
  </r>
  <r>
    <n v="774559"/>
    <d v="2014-07-22T00:00:00"/>
    <d v="1899-12-30T09:04:47"/>
    <s v="Hired"/>
    <s v="Female"/>
    <s v="Service Department"/>
    <s v="c9"/>
    <x v="4682"/>
    <x v="0"/>
  </r>
  <r>
    <n v="851128"/>
    <d v="2014-07-29T00:00:00"/>
    <d v="1899-12-30T11:10:56"/>
    <s v="Hired"/>
    <s v="Male"/>
    <s v="Service Department"/>
    <s v="c9"/>
    <x v="4683"/>
    <x v="0"/>
  </r>
  <r>
    <n v="829158"/>
    <d v="2014-08-30T00:00:00"/>
    <d v="1899-12-30T18:01:02"/>
    <s v="Rejected"/>
    <s v="Female"/>
    <s v="Finance Department"/>
    <s v="b9"/>
    <x v="4684"/>
    <x v="1"/>
  </r>
  <r>
    <n v="632223"/>
    <d v="2014-08-11T00:00:00"/>
    <d v="1899-12-30T09:31:40"/>
    <s v="Hired"/>
    <s v="Female"/>
    <s v="Operations Department"/>
    <s v="c5"/>
    <x v="4685"/>
    <x v="0"/>
  </r>
  <r>
    <n v="355422"/>
    <d v="2014-07-27T00:00:00"/>
    <d v="1899-12-30T11:09:01"/>
    <s v="Hired"/>
    <s v="Female"/>
    <s v="Finance Department"/>
    <s v="i5"/>
    <x v="4686"/>
    <x v="0"/>
  </r>
  <r>
    <n v="752453"/>
    <d v="2014-07-27T00:00:00"/>
    <d v="1899-12-30T11:10:24"/>
    <s v="Hired"/>
    <s v="Female"/>
    <s v="Finance Department"/>
    <s v="i5"/>
    <x v="4687"/>
    <x v="0"/>
  </r>
  <r>
    <n v="241960"/>
    <d v="2014-08-14T00:00:00"/>
    <d v="1899-12-30T14:33:03"/>
    <s v="Rejected"/>
    <s v="Female"/>
    <s v="Finance Department"/>
    <s v="i5"/>
    <x v="4688"/>
    <x v="1"/>
  </r>
  <r>
    <n v="844241"/>
    <d v="2014-08-22T00:00:00"/>
    <d v="1899-12-30T08:01:52"/>
    <s v="Rejected"/>
    <s v="Female"/>
    <s v="Finance Department"/>
    <s v="i5"/>
    <x v="4689"/>
    <x v="1"/>
  </r>
  <r>
    <n v="477354"/>
    <d v="2014-08-19T00:00:00"/>
    <d v="1899-12-30T09:31:56"/>
    <s v="Rejected"/>
    <s v="Female"/>
    <s v="Finance Department"/>
    <s v="i5"/>
    <x v="4690"/>
    <x v="1"/>
  </r>
  <r>
    <n v="716859"/>
    <d v="2014-08-22T00:00:00"/>
    <d v="1899-12-30T16:05:10"/>
    <s v="Hired"/>
    <s v="Female"/>
    <s v="Finance Department"/>
    <s v="i5"/>
    <x v="4691"/>
    <x v="0"/>
  </r>
  <r>
    <n v="230535"/>
    <d v="2014-08-22T00:00:00"/>
    <d v="1899-12-30T16:05:40"/>
    <s v="Hired"/>
    <s v="Female"/>
    <s v="Finance Department"/>
    <s v="i5"/>
    <x v="4692"/>
    <x v="0"/>
  </r>
  <r>
    <n v="545979"/>
    <d v="2014-08-22T00:00:00"/>
    <d v="1899-12-30T16:07:05"/>
    <s v="Rejected"/>
    <s v="Female"/>
    <s v="Finance Department"/>
    <s v="i5"/>
    <x v="4693"/>
    <x v="1"/>
  </r>
  <r>
    <n v="861702"/>
    <d v="2014-08-22T00:00:00"/>
    <d v="1899-12-30T16:08:21"/>
    <s v="Hired"/>
    <s v="Female"/>
    <s v="Finance Department"/>
    <s v="i5"/>
    <x v="4694"/>
    <x v="0"/>
  </r>
  <r>
    <n v="62115"/>
    <d v="2014-08-22T00:00:00"/>
    <d v="1899-12-30T16:08:44"/>
    <s v="Hired"/>
    <s v="Female"/>
    <s v="Finance Department"/>
    <s v="i5"/>
    <x v="4695"/>
    <x v="0"/>
  </r>
  <r>
    <n v="449773"/>
    <d v="2014-08-22T00:00:00"/>
    <d v="1899-12-30T16:09:20"/>
    <s v="Hired"/>
    <s v="Female"/>
    <s v="Finance Department"/>
    <s v="i5"/>
    <x v="4696"/>
    <x v="0"/>
  </r>
  <r>
    <n v="293874"/>
    <d v="2014-08-22T00:00:00"/>
    <d v="1899-12-30T16:09:49"/>
    <s v="Hired"/>
    <s v="Female"/>
    <s v="Finance Department"/>
    <s v="i5"/>
    <x v="4697"/>
    <x v="0"/>
  </r>
  <r>
    <n v="98075"/>
    <d v="2014-07-29T00:00:00"/>
    <d v="1899-12-30T09:31:34"/>
    <s v="Hired"/>
    <s v="Male"/>
    <s v="Service Department"/>
    <s v="i7"/>
    <x v="4698"/>
    <x v="0"/>
  </r>
  <r>
    <n v="329299"/>
    <d v="2014-07-29T00:00:00"/>
    <d v="1899-12-30T09:32:28"/>
    <s v="Hired"/>
    <s v="Male"/>
    <s v="Service Department"/>
    <s v="i7"/>
    <x v="4699"/>
    <x v="0"/>
  </r>
  <r>
    <n v="449558"/>
    <d v="2014-07-29T00:00:00"/>
    <d v="1899-12-30T09:35:04"/>
    <s v="Hired"/>
    <s v="Male"/>
    <s v="Service Department"/>
    <s v="i7"/>
    <x v="4700"/>
    <x v="0"/>
  </r>
  <r>
    <n v="860916"/>
    <d v="2014-08-06T00:00:00"/>
    <d v="1899-12-30T09:31:19"/>
    <s v="Hired"/>
    <s v="Male"/>
    <s v="Purchase Department"/>
    <s v="i7"/>
    <x v="4701"/>
    <x v="0"/>
  </r>
  <r>
    <n v="408498"/>
    <d v="2014-08-08T00:00:00"/>
    <d v="1899-12-30T11:26:24"/>
    <s v="Hired"/>
    <s v="Female"/>
    <s v="Purchase Department"/>
    <s v="i7"/>
    <x v="4702"/>
    <x v="0"/>
  </r>
  <r>
    <n v="70151"/>
    <d v="2014-08-13T00:00:00"/>
    <d v="1899-12-30T16:03:33"/>
    <s v="Hired"/>
    <s v="Female"/>
    <s v="Purchase Department"/>
    <s v="i7"/>
    <x v="4703"/>
    <x v="0"/>
  </r>
  <r>
    <n v="696668"/>
    <d v="2014-07-26T00:00:00"/>
    <d v="1899-12-30T19:50:49"/>
    <s v="Hired"/>
    <s v="Male"/>
    <s v="Operations Department"/>
    <s v="i6"/>
    <x v="4704"/>
    <x v="0"/>
  </r>
  <r>
    <n v="27195"/>
    <d v="2014-07-23T00:00:00"/>
    <d v="1899-12-30T09:32:58"/>
    <s v="Rejected"/>
    <s v="Male"/>
    <s v="Operations Department"/>
    <s v="i6"/>
    <x v="4705"/>
    <x v="1"/>
  </r>
  <r>
    <n v="289399"/>
    <d v="2014-08-01T00:00:00"/>
    <d v="1899-12-30T16:29:09"/>
    <s v="Hired"/>
    <s v="Male"/>
    <s v="Operations Department"/>
    <s v="i6"/>
    <x v="4706"/>
    <x v="0"/>
  </r>
  <r>
    <n v="237069"/>
    <d v="2014-08-16T00:00:00"/>
    <d v="1899-12-30T16:06:56"/>
    <s v="Rejected"/>
    <s v="Male"/>
    <s v="Operations Department"/>
    <s v="i6"/>
    <x v="3735"/>
    <x v="1"/>
  </r>
  <r>
    <n v="15315"/>
    <d v="2014-08-20T00:00:00"/>
    <d v="1899-12-30T11:14:03"/>
    <s v="Hired"/>
    <s v="Female"/>
    <s v="Operations Department"/>
    <s v="i6"/>
    <x v="4707"/>
    <x v="0"/>
  </r>
  <r>
    <n v="83737"/>
    <d v="2014-08-20T00:00:00"/>
    <d v="1899-12-30T11:12:36"/>
    <s v="Hired"/>
    <s v="Don’t want to say"/>
    <s v="Operations Department"/>
    <s v="i6"/>
    <x v="4708"/>
    <x v="0"/>
  </r>
  <r>
    <n v="533925"/>
    <d v="2014-08-26T00:00:00"/>
    <d v="1899-12-30T12:16:40"/>
    <s v="Hired"/>
    <s v="Male"/>
    <s v="Operations Department"/>
    <s v="i6"/>
    <x v="4709"/>
    <x v="0"/>
  </r>
  <r>
    <n v="96361"/>
    <d v="2014-08-26T00:00:00"/>
    <d v="1899-12-30T12:21:09"/>
    <s v="Hired"/>
    <s v="Male"/>
    <s v="Operations Department"/>
    <s v="i6"/>
    <x v="4710"/>
    <x v="0"/>
  </r>
  <r>
    <n v="854129"/>
    <d v="2014-08-26T00:00:00"/>
    <d v="1899-12-30T12:22:03"/>
    <s v="Hired"/>
    <s v="Male"/>
    <s v="Operations Department"/>
    <s v="i6"/>
    <x v="4711"/>
    <x v="0"/>
  </r>
  <r>
    <n v="800904"/>
    <d v="2014-08-26T00:00:00"/>
    <d v="1899-12-30T12:16:41"/>
    <s v="Hired"/>
    <s v="Don’t want to say"/>
    <s v="Operations Department"/>
    <s v="i6"/>
    <x v="4712"/>
    <x v="0"/>
  </r>
  <r>
    <n v="831300"/>
    <d v="2014-07-17T00:00:00"/>
    <d v="1899-12-30T09:31:49"/>
    <s v="Hired"/>
    <s v="Female"/>
    <s v="Finance Department"/>
    <s v="i6"/>
    <x v="4713"/>
    <x v="0"/>
  </r>
  <r>
    <n v="782875"/>
    <d v="2014-08-01T00:00:00"/>
    <d v="1899-12-30T07:47:53"/>
    <s v="Hired"/>
    <s v="Female"/>
    <s v="Finance Department"/>
    <s v="i6"/>
    <x v="4714"/>
    <x v="0"/>
  </r>
  <r>
    <n v="634766"/>
    <d v="2014-08-23T00:00:00"/>
    <d v="1899-12-30T17:48:20"/>
    <s v="Hired"/>
    <s v="Female"/>
    <s v="Operations Department"/>
    <s v="c5"/>
    <x v="4715"/>
    <x v="0"/>
  </r>
  <r>
    <n v="118038"/>
    <d v="2014-07-24T00:00:00"/>
    <d v="1899-12-30T16:44:06"/>
    <s v="Hired"/>
    <s v="Male"/>
    <s v="Operations Department"/>
    <s v="c5"/>
    <x v="4716"/>
    <x v="0"/>
  </r>
  <r>
    <n v="534433"/>
    <d v="2014-07-24T00:00:00"/>
    <d v="1899-12-30T16:45:10"/>
    <s v="Hired"/>
    <s v="Male"/>
    <s v="Operations Department"/>
    <s v="c5"/>
    <x v="4717"/>
    <x v="0"/>
  </r>
  <r>
    <n v="623706"/>
    <d v="2014-07-26T00:00:00"/>
    <d v="1899-12-30T09:53:21"/>
    <s v="Hired"/>
    <s v="Female"/>
    <s v="Operations Department"/>
    <s v="c5"/>
    <x v="4718"/>
    <x v="0"/>
  </r>
  <r>
    <n v="181703"/>
    <d v="2014-07-26T00:00:00"/>
    <d v="1899-12-30T09:53:18"/>
    <s v="Hired"/>
    <s v="Don’t want to say"/>
    <s v="Operations Department"/>
    <s v="c5"/>
    <x v="4719"/>
    <x v="0"/>
  </r>
  <r>
    <n v="111469"/>
    <d v="2014-07-30T00:00:00"/>
    <d v="1899-12-30T09:49:26"/>
    <s v="Hired"/>
    <s v="Female"/>
    <s v="Operations Department"/>
    <s v="c5"/>
    <x v="4720"/>
    <x v="0"/>
  </r>
  <r>
    <n v="910075"/>
    <d v="2014-08-05T00:00:00"/>
    <d v="1899-12-30T18:47:44"/>
    <s v="Hired"/>
    <s v="Female"/>
    <s v="Operations Department"/>
    <s v="c5"/>
    <x v="4721"/>
    <x v="0"/>
  </r>
  <r>
    <n v="170666"/>
    <d v="2014-07-11T00:00:00"/>
    <d v="1899-12-30T09:32:23"/>
    <s v="Rejected"/>
    <s v="Female"/>
    <s v="Marketing Department"/>
    <s v="c5"/>
    <x v="4722"/>
    <x v="1"/>
  </r>
  <r>
    <n v="312655"/>
    <d v="2014-08-29T00:00:00"/>
    <d v="1899-12-30T09:33:57"/>
    <s v="Hired"/>
    <s v="Female"/>
    <s v="Operations Department"/>
    <s v="c9"/>
    <x v="3638"/>
    <x v="0"/>
  </r>
  <r>
    <n v="634674"/>
    <d v="2014-07-31T00:00:00"/>
    <d v="1899-12-30T03:04:14"/>
    <s v="Hired"/>
    <s v="Male"/>
    <s v="Human Resource Department"/>
    <s v="c5"/>
    <x v="4723"/>
    <x v="0"/>
  </r>
  <r>
    <n v="574495"/>
    <d v="2014-07-31T00:00:00"/>
    <d v="1899-12-30T03:05:09"/>
    <s v="Hired"/>
    <s v="Male"/>
    <s v="Human Resource Department"/>
    <s v="c5"/>
    <x v="4724"/>
    <x v="0"/>
  </r>
  <r>
    <n v="795229"/>
    <d v="2014-08-02T00:00:00"/>
    <d v="1899-12-30T18:30:52"/>
    <s v="Hired"/>
    <s v="Male"/>
    <s v="Sales Department"/>
    <s v="c5"/>
    <x v="4725"/>
    <x v="0"/>
  </r>
  <r>
    <n v="964866"/>
    <d v="2014-08-03T00:00:00"/>
    <d v="1899-12-30T09:15:56"/>
    <s v="Rejected"/>
    <s v="Don’t want to say"/>
    <s v="Operations Department"/>
    <s v="c9"/>
    <x v="4726"/>
    <x v="1"/>
  </r>
  <r>
    <n v="602766"/>
    <d v="2014-08-16T00:00:00"/>
    <d v="1899-12-30T16:04:34"/>
    <s v="Hired"/>
    <s v="Male"/>
    <s v="Operations Department"/>
    <s v="c9"/>
    <x v="2794"/>
    <x v="0"/>
  </r>
  <r>
    <n v="544249"/>
    <d v="2014-08-11T00:00:00"/>
    <d v="1899-12-30T07:57:49"/>
    <s v="Hired"/>
    <s v="Female"/>
    <s v="Operations Department"/>
    <s v="c9"/>
    <x v="4727"/>
    <x v="0"/>
  </r>
  <r>
    <n v="181724"/>
    <d v="2014-07-22T00:00:00"/>
    <d v="1899-12-30T09:31:50"/>
    <s v="Hired"/>
    <s v="Male"/>
    <s v="Purchase Department"/>
    <s v="c5"/>
    <x v="4728"/>
    <x v="0"/>
  </r>
  <r>
    <n v="491865"/>
    <d v="2014-08-12T00:00:00"/>
    <d v="1899-12-30T09:31:53"/>
    <s v="Hired"/>
    <s v="Female"/>
    <s v="Purchase Department"/>
    <s v="c5"/>
    <x v="2652"/>
    <x v="0"/>
  </r>
  <r>
    <n v="994547"/>
    <d v="2014-07-22T00:00:00"/>
    <d v="1899-12-30T09:31:23"/>
    <s v="Rejected"/>
    <s v="Male"/>
    <s v="Operations Department"/>
    <s v="c9"/>
    <x v="4729"/>
    <x v="1"/>
  </r>
  <r>
    <n v="472159"/>
    <d v="2014-07-22T00:00:00"/>
    <d v="1899-12-30T09:37:53"/>
    <s v="Hired"/>
    <s v="Male"/>
    <s v="Operations Department"/>
    <s v="c9"/>
    <x v="4730"/>
    <x v="0"/>
  </r>
  <r>
    <n v="214831"/>
    <d v="2014-07-22T00:00:00"/>
    <d v="1899-12-30T09:32:27"/>
    <s v="Hired"/>
    <s v="Female"/>
    <s v="Operations Department"/>
    <s v="c9"/>
    <x v="4731"/>
    <x v="0"/>
  </r>
  <r>
    <n v="520857"/>
    <d v="2014-08-21T00:00:00"/>
    <d v="1899-12-30T16:04:05"/>
    <s v="Hired"/>
    <s v="Don’t want to say"/>
    <s v="Operations Department"/>
    <s v="c9"/>
    <x v="4732"/>
    <x v="0"/>
  </r>
  <r>
    <n v="70068"/>
    <d v="2014-08-27T00:00:00"/>
    <d v="1899-12-30T19:50:23"/>
    <s v="Hired"/>
    <s v="Male"/>
    <s v="Operations Department"/>
    <s v="c9"/>
    <x v="1671"/>
    <x v="0"/>
  </r>
  <r>
    <n v="469233"/>
    <d v="2014-08-26T00:00:00"/>
    <d v="1899-12-30T09:31:21"/>
    <s v="Hired"/>
    <s v="Male"/>
    <s v="Service Department"/>
    <s v="i5"/>
    <x v="4733"/>
    <x v="0"/>
  </r>
  <r>
    <n v="576494"/>
    <d v="2014-08-28T00:00:00"/>
    <d v="1899-12-30T18:28:52"/>
    <s v="Hired"/>
    <s v="Male"/>
    <s v="Service Department"/>
    <s v="i5"/>
    <x v="4734"/>
    <x v="0"/>
  </r>
  <r>
    <n v="910136"/>
    <d v="2014-08-28T00:00:00"/>
    <d v="1899-12-30T18:29:27"/>
    <s v="Hired"/>
    <s v="Female"/>
    <s v="Service Department"/>
    <s v="i5"/>
    <x v="4275"/>
    <x v="0"/>
  </r>
  <r>
    <n v="986428"/>
    <d v="2014-08-27T00:00:00"/>
    <d v="1899-12-30T09:31:21"/>
    <s v="Hired"/>
    <s v="Male"/>
    <s v="Operations Department"/>
    <s v="c5"/>
    <x v="4735"/>
    <x v="0"/>
  </r>
  <r>
    <n v="930316"/>
    <d v="2014-08-27T00:00:00"/>
    <d v="1899-12-30T21:25:57"/>
    <s v="Rejected"/>
    <s v="Male"/>
    <s v="Operations Department"/>
    <s v="c5"/>
    <x v="4736"/>
    <x v="1"/>
  </r>
  <r>
    <n v="34301"/>
    <d v="2014-08-27T00:00:00"/>
    <d v="1899-12-30T21:27:55"/>
    <s v="Rejected"/>
    <s v="Male"/>
    <s v="Operations Department"/>
    <s v="c5"/>
    <x v="2849"/>
    <x v="1"/>
  </r>
  <r>
    <n v="203823"/>
    <d v="2014-08-27T00:00:00"/>
    <d v="1899-12-30T21:26:46"/>
    <s v="Hired"/>
    <s v="Female"/>
    <s v="Operations Department"/>
    <s v="c5"/>
    <x v="4737"/>
    <x v="0"/>
  </r>
  <r>
    <n v="609607"/>
    <d v="2014-08-06T00:00:00"/>
    <d v="1899-12-30T09:32:32"/>
    <s v="Hired"/>
    <s v="Male"/>
    <s v="Marketing Department"/>
    <s v="i5"/>
    <x v="4738"/>
    <x v="0"/>
  </r>
  <r>
    <n v="580000"/>
    <d v="2014-07-23T00:00:00"/>
    <d v="1899-12-30T09:31:16"/>
    <s v="Hired"/>
    <s v="Male"/>
    <s v="Service Department"/>
    <s v="c8"/>
    <x v="3137"/>
    <x v="0"/>
  </r>
  <r>
    <n v="968762"/>
    <d v="2014-08-11T00:00:00"/>
    <d v="1899-12-30T15:53:17"/>
    <s v="Hired"/>
    <s v="Male"/>
    <s v="Marketing Department"/>
    <s v="i1"/>
    <x v="4739"/>
    <x v="0"/>
  </r>
  <r>
    <n v="653469"/>
    <d v="2014-08-11T00:00:00"/>
    <d v="1899-12-30T15:54:23"/>
    <s v="Hired"/>
    <s v="Female"/>
    <s v="Marketing Department"/>
    <s v="i1"/>
    <x v="4740"/>
    <x v="0"/>
  </r>
  <r>
    <n v="246856"/>
    <d v="2014-07-31T00:00:00"/>
    <d v="1899-12-30T09:34:03"/>
    <s v="Hired"/>
    <s v="Female"/>
    <s v="Service Department"/>
    <s v="i6"/>
    <x v="2876"/>
    <x v="0"/>
  </r>
  <r>
    <n v="631532"/>
    <d v="2014-07-29T00:00:00"/>
    <d v="1899-12-30T17:32:10"/>
    <s v="Hired"/>
    <s v="Female"/>
    <s v="Sales Department"/>
    <s v="b9"/>
    <x v="4741"/>
    <x v="0"/>
  </r>
  <r>
    <n v="856783"/>
    <d v="2014-07-29T00:00:00"/>
    <d v="1899-12-30T17:32:41"/>
    <s v="Rejected"/>
    <s v="Female"/>
    <s v="Sales Department"/>
    <s v="b9"/>
    <x v="4742"/>
    <x v="1"/>
  </r>
  <r>
    <n v="294317"/>
    <d v="2014-07-29T00:00:00"/>
    <d v="1899-12-30T17:33:33"/>
    <s v="Rejected"/>
    <s v="Female"/>
    <s v="Sales Department"/>
    <s v="b9"/>
    <x v="4743"/>
    <x v="1"/>
  </r>
  <r>
    <n v="471224"/>
    <d v="2014-07-30T00:00:00"/>
    <d v="1899-12-30T16:08:14"/>
    <s v="Hired"/>
    <s v="Male"/>
    <s v="Sales Department"/>
    <s v="b9"/>
    <x v="4744"/>
    <x v="0"/>
  </r>
  <r>
    <n v="524337"/>
    <d v="2014-07-24T00:00:00"/>
    <d v="1899-12-30T09:31:51"/>
    <s v="Hired"/>
    <s v="Male"/>
    <s v="Sales Department"/>
    <s v="c5"/>
    <x v="4745"/>
    <x v="0"/>
  </r>
  <r>
    <n v="946203"/>
    <d v="2014-07-30T00:00:00"/>
    <d v="1899-12-30T04:06:51"/>
    <s v="Hired"/>
    <s v="Female"/>
    <s v="Sales Department"/>
    <s v="c5"/>
    <x v="4746"/>
    <x v="0"/>
  </r>
  <r>
    <n v="481753"/>
    <d v="2014-07-30T00:00:00"/>
    <d v="1899-12-30T09:24:23"/>
    <s v="Hired"/>
    <s v="Female"/>
    <s v="Sales Department"/>
    <s v="c5"/>
    <x v="4747"/>
    <x v="0"/>
  </r>
  <r>
    <n v="218458"/>
    <d v="2014-08-05T00:00:00"/>
    <d v="1899-12-30T11:22:07"/>
    <s v="Hired"/>
    <s v="Male"/>
    <s v="Sales Department"/>
    <s v="c5"/>
    <x v="4748"/>
    <x v="0"/>
  </r>
  <r>
    <n v="309231"/>
    <d v="2014-08-05T00:00:00"/>
    <d v="1899-12-30T11:23:09"/>
    <s v="Hired"/>
    <s v="Male"/>
    <s v="Sales Department"/>
    <s v="c5"/>
    <x v="4749"/>
    <x v="0"/>
  </r>
  <r>
    <n v="282766"/>
    <d v="2014-08-28T00:00:00"/>
    <d v="1899-12-30T16:50:25"/>
    <s v="Hired"/>
    <s v="Male"/>
    <s v="Service Department"/>
    <s v="i5"/>
    <x v="4750"/>
    <x v="0"/>
  </r>
  <r>
    <n v="55764"/>
    <d v="2014-08-08T00:00:00"/>
    <d v="1899-12-30T22:27:19"/>
    <s v="Hired"/>
    <s v="Male"/>
    <s v="Sales Department"/>
    <s v="c5"/>
    <x v="4751"/>
    <x v="0"/>
  </r>
  <r>
    <n v="141436"/>
    <d v="2014-08-04T00:00:00"/>
    <d v="1899-12-30T09:33:51"/>
    <s v="Hired"/>
    <s v="Female"/>
    <s v="Sales Department"/>
    <s v="c5"/>
    <x v="4752"/>
    <x v="0"/>
  </r>
  <r>
    <n v="934067"/>
    <d v="2014-08-04T00:00:00"/>
    <d v="1899-12-30T09:35:46"/>
    <s v="Hired"/>
    <s v="Female"/>
    <s v="Sales Department"/>
    <s v="c5"/>
    <x v="4753"/>
    <x v="0"/>
  </r>
  <r>
    <n v="839964"/>
    <d v="2014-08-04T00:00:00"/>
    <d v="1899-12-30T09:33:23"/>
    <s v="Hired"/>
    <s v="Female"/>
    <s v="Sales Department"/>
    <s v="c5"/>
    <x v="4754"/>
    <x v="0"/>
  </r>
  <r>
    <n v="850081"/>
    <d v="2014-08-06T00:00:00"/>
    <d v="1899-12-30T18:54:44"/>
    <s v="Hired"/>
    <s v="Male"/>
    <s v="Sales Department"/>
    <s v="c5"/>
    <x v="4755"/>
    <x v="0"/>
  </r>
  <r>
    <n v="55168"/>
    <d v="2014-08-15T00:00:00"/>
    <d v="1899-12-30T10:05:13"/>
    <s v="Rejected"/>
    <s v="Male"/>
    <s v="Sales Department"/>
    <s v="c5"/>
    <x v="4756"/>
    <x v="1"/>
  </r>
  <r>
    <n v="543245"/>
    <d v="2014-08-15T00:00:00"/>
    <d v="1899-12-30T10:05:47"/>
    <s v="Hired"/>
    <s v="Female"/>
    <s v="Sales Department"/>
    <s v="c5"/>
    <x v="4757"/>
    <x v="0"/>
  </r>
  <r>
    <n v="322454"/>
    <d v="2014-08-15T00:00:00"/>
    <d v="1899-12-30T10:07:52"/>
    <s v="Hired"/>
    <s v="Male"/>
    <s v="Sales Department"/>
    <s v="c5"/>
    <x v="4758"/>
    <x v="0"/>
  </r>
  <r>
    <n v="20989"/>
    <d v="2014-08-11T00:00:00"/>
    <d v="1899-12-30T09:32:13"/>
    <s v="Hired"/>
    <s v="Female"/>
    <s v="Service Department"/>
    <s v="c9"/>
    <x v="4759"/>
    <x v="0"/>
  </r>
  <r>
    <n v="800047"/>
    <d v="2014-08-07T00:00:00"/>
    <d v="1899-12-30T07:27:49"/>
    <s v="Hired"/>
    <s v="Female"/>
    <s v="Sales Department"/>
    <s v="c9"/>
    <x v="4760"/>
    <x v="0"/>
  </r>
  <r>
    <n v="467278"/>
    <d v="2014-08-07T00:00:00"/>
    <d v="1899-12-30T07:29:22"/>
    <s v="Hired"/>
    <s v="Male"/>
    <s v="Sales Department"/>
    <s v="c9"/>
    <x v="4761"/>
    <x v="0"/>
  </r>
  <r>
    <n v="280940"/>
    <d v="2014-08-07T00:00:00"/>
    <d v="1899-12-30T07:30:34"/>
    <s v="Rejected"/>
    <s v="Male"/>
    <s v="Sales Department"/>
    <s v="c9"/>
    <x v="4762"/>
    <x v="1"/>
  </r>
  <r>
    <n v="981779"/>
    <d v="2014-08-12T00:00:00"/>
    <d v="1899-12-30T21:56:12"/>
    <s v="Hired"/>
    <s v="Male"/>
    <s v="Operations Department"/>
    <s v="i5"/>
    <x v="4763"/>
    <x v="0"/>
  </r>
  <r>
    <n v="541258"/>
    <d v="2014-08-07T00:00:00"/>
    <d v="1899-12-30T16:22:36"/>
    <s v="Hired"/>
    <s v="Male"/>
    <s v="Marketing Department"/>
    <s v="b9"/>
    <x v="4764"/>
    <x v="0"/>
  </r>
  <r>
    <n v="763252"/>
    <d v="2014-08-19T00:00:00"/>
    <d v="1899-12-30T09:32:01"/>
    <s v="Hired"/>
    <s v="Male"/>
    <s v="Operations Department"/>
    <s v="i5"/>
    <x v="4765"/>
    <x v="0"/>
  </r>
  <r>
    <n v="576187"/>
    <d v="2014-08-07T00:00:00"/>
    <d v="1899-12-30T08:55:46"/>
    <s v="Hired"/>
    <s v="Male"/>
    <s v="Human Resource Department"/>
    <s v="i7"/>
    <x v="4766"/>
    <x v="0"/>
  </r>
  <r>
    <n v="608018"/>
    <d v="2014-08-21T00:00:00"/>
    <d v="1899-12-30T09:33:00"/>
    <s v="Hired"/>
    <s v="Female"/>
    <s v="Finance Department"/>
    <s v="c9"/>
    <x v="4767"/>
    <x v="0"/>
  </r>
  <r>
    <n v="438895"/>
    <d v="2014-08-21T00:00:00"/>
    <d v="1899-12-30T09:34:24"/>
    <s v="Hired"/>
    <s v="Female"/>
    <s v="Finance Department"/>
    <s v="c9"/>
    <x v="4768"/>
    <x v="0"/>
  </r>
  <r>
    <n v="649743"/>
    <d v="2014-08-14T00:00:00"/>
    <d v="1899-12-30T09:31:25"/>
    <s v="Hired"/>
    <s v="Male"/>
    <s v="Operations Department"/>
    <s v="c9"/>
    <x v="4769"/>
    <x v="0"/>
  </r>
  <r>
    <n v="114306"/>
    <d v="2014-08-15T00:00:00"/>
    <d v="1899-12-30T09:32:07"/>
    <s v="Hired"/>
    <s v="Male"/>
    <s v="Operations Department"/>
    <s v="i6"/>
    <x v="4770"/>
    <x v="0"/>
  </r>
  <r>
    <n v="948487"/>
    <d v="2014-08-11T00:00:00"/>
    <d v="1899-12-30T09:32:25"/>
    <s v="Hired"/>
    <s v="Female"/>
    <s v="Service Department"/>
    <s v="i7"/>
    <x v="4771"/>
    <x v="0"/>
  </r>
  <r>
    <n v="496594"/>
    <d v="2014-08-04T00:00:00"/>
    <d v="1899-12-30T09:31:35"/>
    <s v="Hired"/>
    <s v="Male"/>
    <s v="Service Department"/>
    <s v="c5"/>
    <x v="4772"/>
    <x v="0"/>
  </r>
  <r>
    <n v="440318"/>
    <d v="2014-08-08T00:00:00"/>
    <d v="1899-12-30T19:27:04"/>
    <s v="Hired"/>
    <s v="Female"/>
    <s v="Marketing Department"/>
    <s v="c9"/>
    <x v="4773"/>
    <x v="0"/>
  </r>
  <r>
    <n v="937905"/>
    <d v="2014-08-08T00:00:00"/>
    <d v="1899-12-30T19:29:15"/>
    <s v="Hired"/>
    <s v="Female"/>
    <s v="Marketing Department"/>
    <s v="c9"/>
    <x v="4774"/>
    <x v="0"/>
  </r>
  <r>
    <n v="538330"/>
    <d v="2014-08-08T00:00:00"/>
    <d v="1899-12-30T09:32:34"/>
    <s v="Hired"/>
    <s v="Female"/>
    <s v="Operations Department"/>
    <s v="i7"/>
    <x v="4775"/>
    <x v="0"/>
  </r>
  <r>
    <n v="884604"/>
    <d v="2014-08-18T00:00:00"/>
    <d v="1899-12-30T09:33:17"/>
    <s v="Hired"/>
    <s v="Male"/>
    <s v="Service Department"/>
    <s v="c5"/>
    <x v="3130"/>
    <x v="0"/>
  </r>
  <r>
    <n v="287111"/>
    <d v="2014-08-19T00:00:00"/>
    <d v="1899-12-30T10:46:59"/>
    <s v="Hired"/>
    <s v="Male"/>
    <s v="Service Department"/>
    <s v="c5"/>
    <x v="3355"/>
    <x v="0"/>
  </r>
  <r>
    <n v="526382"/>
    <d v="2014-08-19T00:00:00"/>
    <d v="1899-12-30T10:53:29"/>
    <s v="Hired"/>
    <s v="Male"/>
    <s v="Service Department"/>
    <s v="c5"/>
    <x v="1158"/>
    <x v="0"/>
  </r>
  <r>
    <n v="820910"/>
    <d v="2014-08-22T00:00:00"/>
    <d v="1899-12-30T07:07:10"/>
    <s v="Hired"/>
    <s v="Male"/>
    <s v="Service Department"/>
    <s v="c5"/>
    <x v="4776"/>
    <x v="0"/>
  </r>
  <r>
    <n v="839931"/>
    <d v="2014-08-24T00:00:00"/>
    <d v="1899-12-30T13:28:48"/>
    <s v="Hired"/>
    <s v="Male"/>
    <s v="Operations Department"/>
    <s v="c8"/>
    <x v="4777"/>
    <x v="0"/>
  </r>
  <r>
    <n v="966110"/>
    <d v="2014-08-30T00:00:00"/>
    <d v="1899-12-30T15:31:31"/>
    <s v="Hired"/>
    <s v="Male"/>
    <s v="Operations Department"/>
    <s v="c9"/>
    <x v="4778"/>
    <x v="0"/>
  </r>
  <r>
    <n v="937115"/>
    <d v="2014-08-26T00:00:00"/>
    <d v="1899-12-30T14:33:47"/>
    <s v="Hired"/>
    <s v="Male"/>
    <s v="Operations Department"/>
    <s v="c5"/>
    <x v="4779"/>
    <x v="0"/>
  </r>
  <r>
    <n v="606170"/>
    <d v="2014-08-12T00:00:00"/>
    <d v="1899-12-30T09:31:27"/>
    <s v="Hired"/>
    <s v="Male"/>
    <s v="Service Department"/>
    <s v="c5"/>
    <x v="4780"/>
    <x v="0"/>
  </r>
  <r>
    <n v="123900"/>
    <d v="2014-08-12T00:00:00"/>
    <d v="1899-12-30T09:32:29"/>
    <s v="Hired"/>
    <s v="Don’t want to say"/>
    <s v="Service Department"/>
    <s v="c5"/>
    <x v="4781"/>
    <x v="0"/>
  </r>
  <r>
    <n v="598860"/>
    <d v="2014-08-13T00:00:00"/>
    <d v="1899-12-30T11:09:14"/>
    <s v="Hired"/>
    <s v="Male"/>
    <s v="Service Department"/>
    <s v="c5"/>
    <x v="4782"/>
    <x v="0"/>
  </r>
  <r>
    <n v="148154"/>
    <d v="2014-08-27T00:00:00"/>
    <d v="1899-12-30T09:32:54"/>
    <s v="Hired"/>
    <s v="Male"/>
    <s v="Purchase Department"/>
    <s v="c5"/>
    <x v="2775"/>
    <x v="0"/>
  </r>
  <r>
    <n v="593448"/>
    <d v="2014-08-27T00:00:00"/>
    <d v="1899-12-30T09:31:49"/>
    <s v="Hired"/>
    <s v="Don’t want to say"/>
    <s v="Purchase Department"/>
    <s v="c5"/>
    <x v="4783"/>
    <x v="0"/>
  </r>
  <r>
    <n v="999367"/>
    <d v="2014-08-14T00:00:00"/>
    <d v="1899-12-30T09:33:52"/>
    <s v="Hired"/>
    <s v="Male"/>
    <s v="Operations Department"/>
    <s v="i6"/>
    <x v="4784"/>
    <x v="0"/>
  </r>
  <r>
    <n v="379272"/>
    <d v="2014-08-14T00:00:00"/>
    <d v="1899-12-30T09:37:16"/>
    <s v="Hired"/>
    <s v="Male"/>
    <s v="Operations Department"/>
    <s v="i6"/>
    <x v="4785"/>
    <x v="0"/>
  </r>
  <r>
    <n v="323588"/>
    <d v="2014-08-15T00:00:00"/>
    <d v="1899-12-30T18:57:05"/>
    <s v="Hired"/>
    <s v="Male"/>
    <s v="Operations Department"/>
    <s v="b9"/>
    <x v="4786"/>
    <x v="0"/>
  </r>
  <r>
    <n v="435399"/>
    <d v="2014-08-15T00:00:00"/>
    <d v="1899-12-30T19:04:11"/>
    <s v="Rejected"/>
    <s v="Male"/>
    <s v="Operations Department"/>
    <s v="b9"/>
    <x v="4787"/>
    <x v="1"/>
  </r>
  <r>
    <n v="343794"/>
    <d v="2014-08-18T00:00:00"/>
    <d v="1899-12-30T18:43:21"/>
    <s v="Hired"/>
    <s v="Male"/>
    <s v="Operations Department"/>
    <s v="i6"/>
    <x v="4788"/>
    <x v="0"/>
  </r>
  <r>
    <n v="421772"/>
    <d v="2014-08-18T00:00:00"/>
    <d v="1899-12-30T18:44:48"/>
    <s v="Hired"/>
    <s v="Male"/>
    <s v="Operations Department"/>
    <s v="i6"/>
    <x v="4789"/>
    <x v="0"/>
  </r>
  <r>
    <n v="207990"/>
    <d v="2014-08-15T00:00:00"/>
    <d v="1899-12-30T09:32:46"/>
    <s v="Hired"/>
    <s v="Male"/>
    <s v="Service Department"/>
    <s v="c5"/>
    <x v="4790"/>
    <x v="0"/>
  </r>
  <r>
    <n v="386379"/>
    <d v="2014-08-22T00:00:00"/>
    <d v="1899-12-30T13:18:35"/>
    <s v="Hired"/>
    <s v="Male"/>
    <s v="Service Department"/>
    <s v="c5"/>
    <x v="4791"/>
    <x v="0"/>
  </r>
  <r>
    <n v="282279"/>
    <d v="2014-08-27T00:00:00"/>
    <d v="1899-12-30T13:21:31"/>
    <s v="Hired"/>
    <s v="Male"/>
    <s v="Purchase Department"/>
    <s v="b9"/>
    <x v="4792"/>
    <x v="0"/>
  </r>
  <r>
    <n v="769814"/>
    <d v="2014-08-19T00:00:00"/>
    <d v="1899-12-30T16:57:37"/>
    <s v="Hired"/>
    <s v="Male"/>
    <s v="Service Department"/>
    <s v="c9"/>
    <x v="4793"/>
    <x v="0"/>
  </r>
  <r>
    <n v="310509"/>
    <d v="2014-08-27T00:00:00"/>
    <d v="1899-12-30T14:05:49"/>
    <s v="Hired"/>
    <s v="Male"/>
    <s v="Service Department"/>
    <s v="c9"/>
    <x v="4794"/>
    <x v="0"/>
  </r>
  <r>
    <n v="399721"/>
    <d v="2014-08-27T00:00:00"/>
    <d v="1899-12-30T14:07:58"/>
    <s v="Hired"/>
    <s v="Male"/>
    <s v="Service Department"/>
    <s v="c9"/>
    <x v="4795"/>
    <x v="0"/>
  </r>
  <r>
    <n v="277316"/>
    <d v="2014-08-19T00:00:00"/>
    <d v="1899-12-30T09:31:23"/>
    <s v="Hired"/>
    <s v="Male"/>
    <s v="Operations Department"/>
    <s v="i5"/>
    <x v="4796"/>
    <x v="0"/>
  </r>
  <r>
    <n v="514442"/>
    <d v="2014-08-19T00:00:00"/>
    <d v="1899-12-30T09:33:59"/>
    <s v="Hired"/>
    <s v="Female"/>
    <s v="Operations Department"/>
    <s v="i5"/>
    <x v="2798"/>
    <x v="0"/>
  </r>
  <r>
    <n v="585171"/>
    <d v="2014-08-26T00:00:00"/>
    <d v="1899-12-30T09:31:34"/>
    <s v="Hired"/>
    <s v="Male"/>
    <s v="Service Department"/>
    <s v="i7"/>
    <x v="4797"/>
    <x v="0"/>
  </r>
  <r>
    <n v="414781"/>
    <d v="2014-08-26T00:00:00"/>
    <d v="1899-12-30T09:33:18"/>
    <s v="Hired"/>
    <s v="Male"/>
    <s v="Service Department"/>
    <s v="i7"/>
    <x v="4798"/>
    <x v="0"/>
  </r>
  <r>
    <n v="988416"/>
    <d v="2014-08-27T00:00:00"/>
    <d v="1899-12-30T09:32:55"/>
    <s v="Rejected"/>
    <s v="Male"/>
    <s v="Operations Department"/>
    <s v="c5"/>
    <x v="4799"/>
    <x v="1"/>
  </r>
  <r>
    <n v="971257"/>
    <d v="2014-08-27T00:00:00"/>
    <d v="1899-12-30T09:31:49"/>
    <s v="Hired"/>
    <s v="Female"/>
    <s v="Operations Department"/>
    <s v="c9"/>
    <x v="4800"/>
    <x v="0"/>
  </r>
  <r>
    <n v="748016"/>
    <d v="2014-08-28T00:00:00"/>
    <d v="1899-12-30T17:21:26"/>
    <s v="Hired"/>
    <s v="Female"/>
    <s v="Operations Department"/>
    <s v="c9"/>
    <x v="4801"/>
    <x v="0"/>
  </r>
  <r>
    <n v="308705"/>
    <d v="2014-08-28T00:00:00"/>
    <d v="1899-12-30T09:34:27"/>
    <s v="Hired"/>
    <s v="Female"/>
    <s v="Sales Department"/>
    <s v="c5"/>
    <x v="4802"/>
    <x v="0"/>
  </r>
  <r>
    <n v="241980"/>
    <d v="2014-08-15T00:00:00"/>
    <d v="1899-12-30T09:32:19"/>
    <s v="Hired"/>
    <s v="Female"/>
    <s v="Production Department"/>
    <s v="c9"/>
    <x v="4803"/>
    <x v="0"/>
  </r>
  <r>
    <n v="482083"/>
    <d v="2014-08-28T00:00:00"/>
    <d v="1899-12-30T10:23:35"/>
    <s v="Hired"/>
    <s v="Female"/>
    <s v="Production Department"/>
    <s v="c9"/>
    <x v="4804"/>
    <x v="0"/>
  </r>
  <r>
    <n v="978212"/>
    <d v="2014-08-28T00:00:00"/>
    <d v="1899-12-30T10:24:36"/>
    <s v="Hired"/>
    <s v="Female"/>
    <s v="Production Department"/>
    <s v="c9"/>
    <x v="4805"/>
    <x v="0"/>
  </r>
  <r>
    <n v="778082"/>
    <d v="2014-08-28T00:00:00"/>
    <d v="1899-12-30T10:25:01"/>
    <s v="Hired"/>
    <s v="Don’t want to say"/>
    <s v="Production Department"/>
    <s v="c9"/>
    <x v="4806"/>
    <x v="0"/>
  </r>
  <r>
    <n v="314008"/>
    <d v="2014-08-29T00:00:00"/>
    <d v="1899-12-30T09:17:09"/>
    <s v="Hired"/>
    <s v="Male"/>
    <s v="Sales Department"/>
    <s v="i5"/>
    <x v="4807"/>
    <x v="0"/>
  </r>
  <r>
    <n v="347116"/>
    <d v="2014-08-29T00:00:00"/>
    <d v="1899-12-30T09:17:42"/>
    <s v="Hired"/>
    <s v="Male"/>
    <s v="Sales Department"/>
    <s v="i5"/>
    <x v="4808"/>
    <x v="0"/>
  </r>
  <r>
    <n v="878270"/>
    <d v="2014-05-02T00:00:00"/>
    <d v="1899-12-30T00:49:41"/>
    <s v="Hired"/>
    <s v="Male"/>
    <s v="Operations Department"/>
    <s v="c5"/>
    <x v="4809"/>
    <x v="0"/>
  </r>
  <r>
    <n v="938699"/>
    <d v="2014-05-07T00:00:00"/>
    <d v="1899-12-30T16:18:48"/>
    <s v="Rejected"/>
    <s v="Female"/>
    <s v="Operations Department"/>
    <s v="c5"/>
    <x v="4810"/>
    <x v="1"/>
  </r>
  <r>
    <n v="117555"/>
    <d v="2014-05-17T00:00:00"/>
    <d v="1899-12-30T08:18:41"/>
    <s v="Hired"/>
    <s v="Female"/>
    <s v="Service Department"/>
    <s v="i7"/>
    <x v="4811"/>
    <x v="0"/>
  </r>
  <r>
    <n v="627173"/>
    <d v="2014-05-17T00:00:00"/>
    <d v="1899-12-30T08:19:43"/>
    <s v="Hired"/>
    <s v="Female"/>
    <s v="Service Department"/>
    <s v="i7"/>
    <x v="4812"/>
    <x v="0"/>
  </r>
  <r>
    <n v="160023"/>
    <d v="2014-05-01T00:00:00"/>
    <d v="1899-12-30T06:59:28"/>
    <s v="Hired"/>
    <s v="Female"/>
    <s v="Operations Department"/>
    <s v="c9"/>
    <x v="4813"/>
    <x v="0"/>
  </r>
  <r>
    <n v="591543"/>
    <d v="2014-05-01T00:00:00"/>
    <d v="1899-12-30T07:04:50"/>
    <s v="Hired"/>
    <s v="Male"/>
    <s v="Operations Department"/>
    <s v="c9"/>
    <x v="4814"/>
    <x v="0"/>
  </r>
  <r>
    <n v="778435"/>
    <d v="2014-05-01T00:00:00"/>
    <d v="1899-12-30T06:56:46"/>
    <s v="Hired"/>
    <s v="Female"/>
    <s v="Operations Department"/>
    <s v="c9"/>
    <x v="4815"/>
    <x v="0"/>
  </r>
  <r>
    <n v="356964"/>
    <d v="2014-05-09T00:00:00"/>
    <d v="1899-12-30T23:56:35"/>
    <s v="Hired"/>
    <s v="Male"/>
    <s v="Operations Department"/>
    <s v="c9"/>
    <x v="4816"/>
    <x v="0"/>
  </r>
  <r>
    <n v="271667"/>
    <d v="2014-05-23T00:00:00"/>
    <d v="1899-12-30T16:41:50"/>
    <s v="Hired"/>
    <s v="Female"/>
    <s v="Sales Department"/>
    <s v="c9"/>
    <x v="4817"/>
    <x v="0"/>
  </r>
  <r>
    <n v="737128"/>
    <d v="2014-05-27T00:00:00"/>
    <d v="1899-12-30T14:31:08"/>
    <s v="Hired"/>
    <s v="Male"/>
    <s v="Sales Department"/>
    <s v="c9"/>
    <x v="4818"/>
    <x v="0"/>
  </r>
  <r>
    <n v="46756"/>
    <d v="2014-05-07T00:00:00"/>
    <d v="1899-12-30T08:42:34"/>
    <s v="Hired"/>
    <s v="Female"/>
    <s v="Service Department"/>
    <s v="i5"/>
    <x v="4819"/>
    <x v="0"/>
  </r>
  <r>
    <n v="655350"/>
    <d v="2014-05-18T00:00:00"/>
    <d v="1899-12-30T14:42:24"/>
    <s v="Hired"/>
    <s v="Male"/>
    <s v="Service Department"/>
    <s v="i5"/>
    <x v="4820"/>
    <x v="0"/>
  </r>
  <r>
    <n v="568104"/>
    <d v="2014-05-20T00:00:00"/>
    <d v="1899-12-30T09:33:20"/>
    <s v="Hired"/>
    <s v="Male"/>
    <s v="Service Department"/>
    <s v="i5"/>
    <x v="4821"/>
    <x v="0"/>
  </r>
  <r>
    <n v="832701"/>
    <d v="2014-05-02T00:00:00"/>
    <d v="1899-12-30T15:24:29"/>
    <s v="Rejected"/>
    <s v="Male"/>
    <s v="Service Department"/>
    <s v="c9"/>
    <x v="4822"/>
    <x v="1"/>
  </r>
  <r>
    <n v="234645"/>
    <d v="2014-05-10T00:00:00"/>
    <d v="1899-12-30T08:17:54"/>
    <s v="Hired"/>
    <s v="Male"/>
    <s v="Service Department"/>
    <s v="c5"/>
    <x v="4823"/>
    <x v="0"/>
  </r>
  <r>
    <n v="110203"/>
    <d v="2014-05-10T00:00:00"/>
    <d v="1899-12-30T08:19:10"/>
    <s v="Hired"/>
    <s v="Female"/>
    <s v="Service Department"/>
    <s v="c5"/>
    <x v="4824"/>
    <x v="0"/>
  </r>
  <r>
    <n v="916251"/>
    <d v="2014-05-10T00:00:00"/>
    <d v="1899-12-30T08:19:45"/>
    <s v="Hired"/>
    <s v="Male"/>
    <s v="Service Department"/>
    <s v="c5"/>
    <x v="4825"/>
    <x v="0"/>
  </r>
  <r>
    <n v="296670"/>
    <d v="2014-05-17T00:00:00"/>
    <d v="1899-12-30T23:24:13"/>
    <s v="Rejected"/>
    <s v="Don’t want to say"/>
    <s v="Service Department"/>
    <s v="c5"/>
    <x v="4826"/>
    <x v="1"/>
  </r>
  <r>
    <n v="308808"/>
    <d v="2014-05-05T00:00:00"/>
    <d v="1899-12-30T17:50:44"/>
    <s v="Hired"/>
    <s v="Male"/>
    <s v="Operations Department"/>
    <s v="c9"/>
    <x v="4827"/>
    <x v="0"/>
  </r>
  <r>
    <n v="32890"/>
    <d v="2014-05-12T00:00:00"/>
    <d v="1899-12-30T10:57:34"/>
    <s v="Hired"/>
    <s v="Female"/>
    <s v="Operations Department"/>
    <s v="c9"/>
    <x v="4828"/>
    <x v="0"/>
  </r>
  <r>
    <n v="777717"/>
    <d v="2014-05-14T00:00:00"/>
    <d v="1899-12-30T19:36:38"/>
    <s v="Rejected"/>
    <s v="Male"/>
    <s v="Operations Department"/>
    <s v="c9"/>
    <x v="4829"/>
    <x v="1"/>
  </r>
  <r>
    <n v="867722"/>
    <d v="2014-05-20T00:00:00"/>
    <d v="1899-12-30T17:59:33"/>
    <s v="Hired"/>
    <s v="Female"/>
    <s v="Operations Department"/>
    <s v="c9"/>
    <x v="4830"/>
    <x v="0"/>
  </r>
  <r>
    <n v="154263"/>
    <d v="2014-05-01T00:00:00"/>
    <d v="1899-12-30T16:03:22"/>
    <s v="Hired"/>
    <s v="Male"/>
    <s v="Service Department"/>
    <s v="c9"/>
    <x v="4831"/>
    <x v="0"/>
  </r>
  <r>
    <n v="132094"/>
    <d v="2014-05-27T00:00:00"/>
    <d v="1899-12-30T09:22:30"/>
    <s v="Hired"/>
    <s v="Male"/>
    <s v="Service Department"/>
    <s v="c5"/>
    <x v="4832"/>
    <x v="0"/>
  </r>
  <r>
    <n v="848249"/>
    <d v="2014-05-27T00:00:00"/>
    <d v="1899-12-30T09:23:10"/>
    <s v="Rejected"/>
    <s v="Female"/>
    <s v="Service Department"/>
    <s v="c5"/>
    <x v="4833"/>
    <x v="1"/>
  </r>
  <r>
    <n v="223234"/>
    <d v="2014-05-27T00:00:00"/>
    <d v="1899-12-30T09:21:29"/>
    <s v="Hired"/>
    <s v="Don’t want to say"/>
    <s v="Service Department"/>
    <s v="c5"/>
    <x v="4834"/>
    <x v="0"/>
  </r>
  <r>
    <n v="522841"/>
    <d v="2014-05-08T00:00:00"/>
    <d v="1899-12-30T15:05:27"/>
    <s v="Rejected"/>
    <s v="Female"/>
    <s v="Operations Department"/>
    <s v="i7"/>
    <x v="4835"/>
    <x v="1"/>
  </r>
  <r>
    <n v="817653"/>
    <d v="2014-05-06T00:00:00"/>
    <d v="1899-12-30T15:12:25"/>
    <s v="Rejected"/>
    <s v="Male"/>
    <s v="Service Department"/>
    <s v="i6"/>
    <x v="4836"/>
    <x v="1"/>
  </r>
  <r>
    <n v="708613"/>
    <d v="2014-05-31T00:00:00"/>
    <d v="1899-12-30T11:07:00"/>
    <s v="Hired"/>
    <s v="Male"/>
    <s v="Service Department"/>
    <s v="i6"/>
    <x v="4837"/>
    <x v="0"/>
  </r>
  <r>
    <n v="385530"/>
    <d v="2014-05-31T00:00:00"/>
    <d v="1899-12-30T11:10:16"/>
    <s v="Hired"/>
    <s v="Male"/>
    <s v="Service Department"/>
    <s v="i6"/>
    <x v="4838"/>
    <x v="0"/>
  </r>
  <r>
    <n v="793738"/>
    <d v="2014-06-04T00:00:00"/>
    <d v="1899-12-30T13:33:37"/>
    <s v="Hired"/>
    <s v="Female"/>
    <s v="Service Department"/>
    <s v="i6"/>
    <x v="4839"/>
    <x v="0"/>
  </r>
  <r>
    <n v="974594"/>
    <d v="2014-06-18T00:00:00"/>
    <d v="1899-12-30T11:34:11"/>
    <s v="Rejected"/>
    <s v="Male"/>
    <s v="Service Department"/>
    <s v="c9"/>
    <x v="4840"/>
    <x v="1"/>
  </r>
  <r>
    <n v="418576"/>
    <d v="2014-05-09T00:00:00"/>
    <d v="1899-12-30T09:29:55"/>
    <s v="Hired"/>
    <s v="Male"/>
    <s v="Service Department"/>
    <s v="c8"/>
    <x v="4097"/>
    <x v="0"/>
  </r>
  <r>
    <n v="932712"/>
    <d v="2014-05-09T00:00:00"/>
    <d v="1899-12-30T10:19:54"/>
    <s v="Hired"/>
    <s v="Male"/>
    <s v="Service Department"/>
    <s v="c8"/>
    <x v="4841"/>
    <x v="0"/>
  </r>
  <r>
    <n v="566874"/>
    <d v="2014-05-02T00:00:00"/>
    <d v="1899-12-30T11:21:04"/>
    <s v="Hired"/>
    <s v="Male"/>
    <s v="Sales Department"/>
    <s v="c5"/>
    <x v="4842"/>
    <x v="0"/>
  </r>
  <r>
    <n v="975136"/>
    <d v="2014-05-02T00:00:00"/>
    <d v="1899-12-30T11:21:40"/>
    <s v="Hired"/>
    <s v="Male"/>
    <s v="Sales Department"/>
    <s v="c5"/>
    <x v="4843"/>
    <x v="0"/>
  </r>
  <r>
    <n v="722596"/>
    <d v="2014-05-02T00:00:00"/>
    <d v="1899-12-30T11:22:21"/>
    <s v="Hired"/>
    <s v="Female"/>
    <s v="Sales Department"/>
    <s v="c5"/>
    <x v="4844"/>
    <x v="0"/>
  </r>
  <r>
    <n v="411974"/>
    <d v="2014-05-02T00:00:00"/>
    <d v="1899-12-30T11:18:13"/>
    <s v="Hired"/>
    <s v="Female"/>
    <s v="Sales Department"/>
    <s v="c5"/>
    <x v="4845"/>
    <x v="0"/>
  </r>
  <r>
    <n v="552288"/>
    <d v="2014-05-10T00:00:00"/>
    <d v="1899-12-30T11:27:09"/>
    <s v="Rejected"/>
    <s v="Male"/>
    <s v="Sales Department"/>
    <s v="i7"/>
    <x v="4846"/>
    <x v="1"/>
  </r>
  <r>
    <n v="762227"/>
    <d v="2014-05-12T00:00:00"/>
    <d v="1899-12-30T22:55:47"/>
    <s v="Rejected"/>
    <s v="Female"/>
    <s v="Sales Department"/>
    <s v="c5"/>
    <x v="4847"/>
    <x v="1"/>
  </r>
  <r>
    <n v="402204"/>
    <d v="2014-05-21T00:00:00"/>
    <d v="1899-12-30T09:37:27"/>
    <s v="Hired"/>
    <s v="Male"/>
    <s v="Sales Department"/>
    <s v="i7"/>
    <x v="4848"/>
    <x v="0"/>
  </r>
  <r>
    <n v="888494"/>
    <d v="2014-05-30T00:00:00"/>
    <d v="1899-12-30T16:54:15"/>
    <s v="Hired"/>
    <s v="Female"/>
    <s v="Sales Department"/>
    <s v="c5"/>
    <x v="4849"/>
    <x v="0"/>
  </r>
  <r>
    <n v="898678"/>
    <d v="2014-05-30T00:00:00"/>
    <d v="1899-12-30T16:55:42"/>
    <s v="Hired"/>
    <s v="Female"/>
    <s v="Sales Department"/>
    <s v="c5"/>
    <x v="4850"/>
    <x v="0"/>
  </r>
  <r>
    <n v="60203"/>
    <d v="2014-06-23T00:00:00"/>
    <d v="1899-12-30T15:08:20"/>
    <s v="Hired"/>
    <s v="Male"/>
    <s v="Sales Department"/>
    <s v="c5"/>
    <x v="4851"/>
    <x v="0"/>
  </r>
  <r>
    <n v="524586"/>
    <d v="2014-06-23T00:00:00"/>
    <d v="1899-12-30T15:08:50"/>
    <s v="Hired"/>
    <s v="Male"/>
    <s v="Sales Department"/>
    <s v="c5"/>
    <x v="4852"/>
    <x v="0"/>
  </r>
  <r>
    <n v="618905"/>
    <d v="2014-06-25T00:00:00"/>
    <d v="1899-12-30T02:53:12"/>
    <s v="Hired"/>
    <s v="Male"/>
    <s v="Sales Department"/>
    <s v="c5"/>
    <x v="4853"/>
    <x v="0"/>
  </r>
  <r>
    <n v="971748"/>
    <d v="2014-07-03T00:00:00"/>
    <d v="1899-12-30T17:26:25"/>
    <s v="Hired"/>
    <s v="Female"/>
    <s v="Sales Department"/>
    <s v="c5"/>
    <x v="4854"/>
    <x v="0"/>
  </r>
  <r>
    <n v="612069"/>
    <d v="2014-07-03T00:00:00"/>
    <d v="1899-12-30T17:29:19"/>
    <s v="Rejected"/>
    <s v="Male"/>
    <s v="Sales Department"/>
    <s v="c5"/>
    <x v="4855"/>
    <x v="1"/>
  </r>
  <r>
    <n v="190045"/>
    <d v="2014-05-18T00:00:00"/>
    <d v="1899-12-30T12:55:23"/>
    <s v="Hired"/>
    <s v="Female"/>
    <s v="Marketing Department"/>
    <s v="c5"/>
    <x v="4856"/>
    <x v="0"/>
  </r>
  <r>
    <n v="813464"/>
    <d v="2014-05-30T00:00:00"/>
    <d v="1899-12-30T13:33:19"/>
    <s v="Rejected"/>
    <s v="Female"/>
    <s v="Operations Department"/>
    <s v="c5"/>
    <x v="892"/>
    <x v="1"/>
  </r>
  <r>
    <n v="381255"/>
    <d v="2014-06-07T00:00:00"/>
    <d v="1899-12-30T15:11:23"/>
    <s v="Hired"/>
    <s v="Male"/>
    <s v="Service Department"/>
    <s v="i7"/>
    <x v="4857"/>
    <x v="0"/>
  </r>
  <r>
    <n v="250982"/>
    <d v="2014-06-07T00:00:00"/>
    <d v="1899-12-30T15:12:39"/>
    <s v="Hired"/>
    <s v="Male"/>
    <s v="Service Department"/>
    <s v="i7"/>
    <x v="4858"/>
    <x v="0"/>
  </r>
  <r>
    <n v="233900"/>
    <d v="2014-05-12T00:00:00"/>
    <d v="1899-12-30T11:20:49"/>
    <s v="Hired"/>
    <s v="Male"/>
    <s v="Service Department"/>
    <s v="c9"/>
    <x v="4859"/>
    <x v="0"/>
  </r>
  <r>
    <n v="172450"/>
    <d v="2014-05-13T00:00:00"/>
    <d v="1899-12-30T09:40:21"/>
    <s v="Hired"/>
    <s v="Male"/>
    <s v="Service Department"/>
    <s v="c9"/>
    <x v="4860"/>
    <x v="0"/>
  </r>
  <r>
    <n v="236554"/>
    <d v="2014-05-13T00:00:00"/>
    <d v="1899-12-30T09:41:08"/>
    <s v="Hired"/>
    <s v="Female"/>
    <s v="Service Department"/>
    <s v="c9"/>
    <x v="4861"/>
    <x v="0"/>
  </r>
  <r>
    <n v="472086"/>
    <d v="2014-05-13T00:00:00"/>
    <d v="1899-12-30T09:42:00"/>
    <s v="Hired"/>
    <s v="Female"/>
    <s v="Service Department"/>
    <s v="c9"/>
    <x v="4862"/>
    <x v="0"/>
  </r>
  <r>
    <n v="750657"/>
    <d v="2014-06-01T00:00:00"/>
    <d v="1899-12-30T15:41:01"/>
    <s v="Hired"/>
    <s v="Female"/>
    <s v="Operations Department"/>
    <s v="c9"/>
    <x v="4863"/>
    <x v="0"/>
  </r>
  <r>
    <n v="257710"/>
    <d v="2014-06-01T00:00:00"/>
    <d v="1899-12-30T15:43:55"/>
    <s v="Hired"/>
    <s v="Female"/>
    <s v="Operations Department"/>
    <s v="c9"/>
    <x v="4864"/>
    <x v="0"/>
  </r>
  <r>
    <n v="918375"/>
    <d v="2014-06-11T00:00:00"/>
    <d v="1899-12-30T18:33:53"/>
    <s v="Hired"/>
    <s v="Male"/>
    <s v="Operations Department"/>
    <s v="c9"/>
    <x v="4865"/>
    <x v="0"/>
  </r>
  <r>
    <n v="502566"/>
    <d v="2014-07-09T00:00:00"/>
    <d v="1899-12-30T12:39:14"/>
    <s v="Hired"/>
    <s v="Male"/>
    <s v="Service Department"/>
    <s v="c9"/>
    <x v="4866"/>
    <x v="0"/>
  </r>
  <r>
    <n v="100924"/>
    <d v="2014-06-13T00:00:00"/>
    <d v="1899-12-30T02:04:26"/>
    <s v="Hired"/>
    <s v="Male"/>
    <s v="Service Department"/>
    <s v="i5"/>
    <x v="4867"/>
    <x v="0"/>
  </r>
  <r>
    <n v="952538"/>
    <d v="2014-06-13T00:00:00"/>
    <d v="1899-12-30T02:05:22"/>
    <s v="Hired"/>
    <s v="Female"/>
    <s v="Service Department"/>
    <s v="i5"/>
    <x v="4868"/>
    <x v="0"/>
  </r>
  <r>
    <n v="329816"/>
    <d v="2014-06-06T00:00:00"/>
    <d v="1899-12-30T14:34:54"/>
    <s v="Hired"/>
    <s v="Female"/>
    <s v="Service Department"/>
    <s v="b9"/>
    <x v="4869"/>
    <x v="0"/>
  </r>
  <r>
    <n v="301689"/>
    <d v="2014-06-06T00:00:00"/>
    <d v="1899-12-30T14:35:31"/>
    <s v="Hired"/>
    <s v="Male"/>
    <s v="Service Department"/>
    <s v="b9"/>
    <x v="4870"/>
    <x v="0"/>
  </r>
  <r>
    <n v="859920"/>
    <d v="2014-06-18T00:00:00"/>
    <d v="1899-12-30T13:10:13"/>
    <s v="Hired"/>
    <s v="Male"/>
    <s v="Operations Department"/>
    <s v="i5"/>
    <x v="4871"/>
    <x v="0"/>
  </r>
  <r>
    <n v="73132"/>
    <d v="2014-06-05T00:00:00"/>
    <d v="1899-12-30T17:08:32"/>
    <s v="Hired"/>
    <s v="Male"/>
    <s v="Operations Department"/>
    <s v="c5"/>
    <x v="4872"/>
    <x v="0"/>
  </r>
  <r>
    <n v="146458"/>
    <d v="2014-06-05T00:00:00"/>
    <d v="1899-12-30T17:12:22"/>
    <s v="Rejected"/>
    <s v="Male"/>
    <s v="Operations Department"/>
    <s v="c5"/>
    <x v="4873"/>
    <x v="1"/>
  </r>
  <r>
    <n v="244602"/>
    <d v="2014-06-17T00:00:00"/>
    <d v="1899-12-30T09:44:58"/>
    <s v="Hired"/>
    <s v="Male"/>
    <s v="Operations Department"/>
    <s v="c5"/>
    <x v="1760"/>
    <x v="0"/>
  </r>
  <r>
    <n v="163967"/>
    <d v="2014-06-17T00:00:00"/>
    <d v="1899-12-30T09:49:05"/>
    <s v="Hired"/>
    <s v="Female"/>
    <s v="Operations Department"/>
    <s v="c5"/>
    <x v="4874"/>
    <x v="0"/>
  </r>
  <r>
    <n v="747323"/>
    <d v="2014-07-12T00:00:00"/>
    <d v="1899-12-30T19:08:47"/>
    <s v="Hired"/>
    <s v="Male"/>
    <s v="Operations Department"/>
    <s v="c5"/>
    <x v="4875"/>
    <x v="0"/>
  </r>
  <r>
    <n v="561274"/>
    <d v="2014-07-21T00:00:00"/>
    <d v="1899-12-30T10:57:42"/>
    <s v="Rejected"/>
    <s v="Male"/>
    <s v="Operations Department"/>
    <s v="c5"/>
    <x v="4876"/>
    <x v="1"/>
  </r>
  <r>
    <n v="773099"/>
    <d v="2014-07-21T00:00:00"/>
    <d v="1899-12-30T10:59:02"/>
    <s v="Hired"/>
    <s v="Male"/>
    <s v="Operations Department"/>
    <s v="c5"/>
    <x v="4877"/>
    <x v="0"/>
  </r>
  <r>
    <n v="609384"/>
    <d v="2014-07-09T00:00:00"/>
    <d v="1899-12-30T07:36:34"/>
    <s v="Hired"/>
    <s v="Female"/>
    <s v="Operations Department"/>
    <s v="c9"/>
    <x v="4878"/>
    <x v="0"/>
  </r>
  <r>
    <n v="762231"/>
    <d v="2014-07-04T00:00:00"/>
    <d v="1899-12-30T15:56:16"/>
    <s v="Hired"/>
    <s v="Female"/>
    <s v="Operations Department"/>
    <s v="c5"/>
    <x v="4879"/>
    <x v="0"/>
  </r>
  <r>
    <n v="815871"/>
    <d v="2014-07-08T00:00:00"/>
    <d v="1899-12-30T11:40:21"/>
    <s v="Rejected"/>
    <s v="Male"/>
    <s v="Operations Department"/>
    <s v="c5"/>
    <x v="4880"/>
    <x v="1"/>
  </r>
  <r>
    <n v="750747"/>
    <d v="2014-06-03T00:00:00"/>
    <d v="1899-12-30T12:09:05"/>
    <s v="Hired"/>
    <s v="Female"/>
    <s v="Marketing Department"/>
    <s v="c5"/>
    <x v="4881"/>
    <x v="0"/>
  </r>
  <r>
    <n v="400072"/>
    <d v="2014-06-16T00:00:00"/>
    <d v="1899-12-30T11:59:55"/>
    <s v="Hired"/>
    <s v="Don’t want to say"/>
    <s v="Sales Department"/>
    <s v="i7"/>
    <x v="2651"/>
    <x v="0"/>
  </r>
  <r>
    <n v="419233"/>
    <d v="2014-05-01T00:00:00"/>
    <d v="1899-12-30T05:27:34"/>
    <s v="Rejected"/>
    <s v="Female"/>
    <s v="Operations Department"/>
    <s v="c5"/>
    <x v="4882"/>
    <x v="1"/>
  </r>
  <r>
    <n v="430942"/>
    <d v="2014-05-09T00:00:00"/>
    <d v="1899-12-30T19:28:23"/>
    <s v="Hired"/>
    <s v="Male"/>
    <s v="Marketing Department"/>
    <s v="c9"/>
    <x v="4883"/>
    <x v="0"/>
  </r>
  <r>
    <n v="191806"/>
    <d v="2014-06-18T00:00:00"/>
    <d v="1899-12-30T08:19:17"/>
    <s v="Rejected"/>
    <s v="Male"/>
    <s v="Service Department"/>
    <s v="b9"/>
    <x v="4884"/>
    <x v="1"/>
  </r>
  <r>
    <n v="24006"/>
    <d v="2014-06-18T00:00:00"/>
    <d v="1899-12-30T08:22:41"/>
    <s v="Hired"/>
    <s v="Male"/>
    <s v="Service Department"/>
    <s v="b9"/>
    <x v="4885"/>
    <x v="0"/>
  </r>
  <r>
    <n v="792202"/>
    <d v="2014-06-18T00:00:00"/>
    <d v="1899-12-30T08:24:13"/>
    <s v="Hired"/>
    <s v="Female"/>
    <s v="Service Department"/>
    <s v="b9"/>
    <x v="4886"/>
    <x v="0"/>
  </r>
  <r>
    <n v="20597"/>
    <d v="2014-07-07T00:00:00"/>
    <d v="1899-12-30T07:35:01"/>
    <s v="Hired"/>
    <s v="Female"/>
    <s v="Service Department"/>
    <s v="b9"/>
    <x v="4887"/>
    <x v="0"/>
  </r>
  <r>
    <n v="830520"/>
    <d v="2014-05-19T00:00:00"/>
    <d v="1899-12-30T02:24:47"/>
    <s v="Hired"/>
    <s v="Male"/>
    <s v="Service Department"/>
    <s v="i5"/>
    <x v="4888"/>
    <x v="0"/>
  </r>
  <r>
    <n v="571631"/>
    <d v="2014-05-19T00:00:00"/>
    <d v="1899-12-30T02:25:20"/>
    <s v="Hired"/>
    <s v="Male"/>
    <s v="Service Department"/>
    <s v="i5"/>
    <x v="4889"/>
    <x v="0"/>
  </r>
  <r>
    <n v="282543"/>
    <d v="2014-05-19T00:00:00"/>
    <d v="1899-12-30T09:52:01"/>
    <s v="Hired"/>
    <s v="Female"/>
    <s v="Service Department"/>
    <s v="i5"/>
    <x v="4890"/>
    <x v="0"/>
  </r>
  <r>
    <n v="966602"/>
    <d v="2014-05-19T00:00:00"/>
    <d v="1899-12-30T09:53:23"/>
    <s v="Hired"/>
    <s v="Female"/>
    <s v="Service Department"/>
    <s v="i5"/>
    <x v="4891"/>
    <x v="0"/>
  </r>
  <r>
    <n v="479003"/>
    <d v="2014-05-19T00:00:00"/>
    <d v="1899-12-30T09:54:19"/>
    <s v="Hired"/>
    <s v="Female"/>
    <s v="Service Department"/>
    <s v="i5"/>
    <x v="4892"/>
    <x v="0"/>
  </r>
  <r>
    <n v="948061"/>
    <d v="2014-05-19T00:00:00"/>
    <d v="1899-12-30T09:54:42"/>
    <s v="Hired"/>
    <s v="Male"/>
    <s v="Service Department"/>
    <s v="i5"/>
    <x v="4893"/>
    <x v="0"/>
  </r>
  <r>
    <n v="55915"/>
    <d v="2014-07-02T00:00:00"/>
    <d v="1899-12-30T20:31:16"/>
    <s v="Hired"/>
    <s v="Female"/>
    <s v="Operations Department"/>
    <s v="c9"/>
    <x v="4894"/>
    <x v="0"/>
  </r>
  <r>
    <n v="570200"/>
    <d v="2014-05-29T00:00:00"/>
    <d v="1899-12-30T13:34:42"/>
    <s v="Hired"/>
    <s v="Female"/>
    <s v="Finance Department"/>
    <s v="c9"/>
    <x v="4895"/>
    <x v="0"/>
  </r>
  <r>
    <n v="280913"/>
    <d v="2014-05-29T00:00:00"/>
    <d v="1899-12-30T13:35:15"/>
    <s v="Hired"/>
    <s v="Female"/>
    <s v="Finance Department"/>
    <s v="c9"/>
    <x v="4896"/>
    <x v="0"/>
  </r>
  <r>
    <n v="633396"/>
    <d v="2014-07-22T00:00:00"/>
    <d v="1899-12-30T07:35:32"/>
    <s v="Hired"/>
    <s v="Male"/>
    <s v="Service Department"/>
    <s v="b9"/>
    <x v="4897"/>
    <x v="0"/>
  </r>
  <r>
    <n v="121763"/>
    <d v="2014-07-03T00:00:00"/>
    <d v="1899-12-30T15:47:24"/>
    <s v="Hired"/>
    <s v="Male"/>
    <s v="Operations Department"/>
    <s v="i1"/>
    <x v="4898"/>
    <x v="0"/>
  </r>
  <r>
    <n v="421134"/>
    <d v="2014-06-18T00:00:00"/>
    <d v="1899-12-30T07:05:21"/>
    <s v="Hired"/>
    <s v="Female"/>
    <s v="Service Department"/>
    <s v="c5"/>
    <x v="4899"/>
    <x v="0"/>
  </r>
  <r>
    <n v="611679"/>
    <d v="2014-07-13T00:00:00"/>
    <d v="1899-12-30T11:15:27"/>
    <s v="Hired"/>
    <s v="Female"/>
    <s v="Marketing Department"/>
    <s v="b9"/>
    <x v="4900"/>
    <x v="0"/>
  </r>
  <r>
    <n v="897760"/>
    <d v="2014-07-19T00:00:00"/>
    <d v="1899-12-30T14:51:00"/>
    <s v="Hired"/>
    <s v="Female"/>
    <s v="Production Department"/>
    <s v="c5"/>
    <x v="4901"/>
    <x v="0"/>
  </r>
  <r>
    <n v="860440"/>
    <d v="2014-05-05T00:00:00"/>
    <d v="1899-12-30T12:50:21"/>
    <s v="Hired"/>
    <s v="Male"/>
    <s v="Service Department"/>
    <s v="c9"/>
    <x v="4902"/>
    <x v="0"/>
  </r>
  <r>
    <n v="368421"/>
    <d v="2014-05-05T00:00:00"/>
    <d v="1899-12-30T12:53:32"/>
    <s v="Hired"/>
    <s v="Male"/>
    <s v="Service Department"/>
    <s v="c9"/>
    <x v="4903"/>
    <x v="0"/>
  </r>
  <r>
    <n v="921157"/>
    <d v="2014-05-06T00:00:00"/>
    <d v="1899-12-30T17:55:15"/>
    <s v="Hired"/>
    <s v="Female"/>
    <s v="Service Department"/>
    <s v="c9"/>
    <x v="4904"/>
    <x v="0"/>
  </r>
  <r>
    <n v="399547"/>
    <d v="2014-05-08T00:00:00"/>
    <d v="1899-12-30T15:43:11"/>
    <s v="Hired"/>
    <s v="Female"/>
    <s v="Service Department"/>
    <s v="c9"/>
    <x v="4905"/>
    <x v="0"/>
  </r>
  <r>
    <n v="432941"/>
    <d v="2014-05-16T00:00:00"/>
    <d v="1899-12-30T09:34:48"/>
    <s v="Hired"/>
    <s v="Male"/>
    <s v="Service Department"/>
    <s v="c9"/>
    <x v="4906"/>
    <x v="0"/>
  </r>
  <r>
    <n v="108534"/>
    <d v="2014-06-09T00:00:00"/>
    <d v="1899-12-30T19:42:47"/>
    <s v="Hired"/>
    <s v="Male"/>
    <s v="Operations Department"/>
    <s v="c5"/>
    <x v="3911"/>
    <x v="0"/>
  </r>
  <r>
    <n v="635221"/>
    <d v="2014-07-11T00:00:00"/>
    <d v="1899-12-30T13:58:46"/>
    <s v="Hired"/>
    <s v="Male"/>
    <s v="Marketing Department"/>
    <s v="c5"/>
    <x v="4907"/>
    <x v="0"/>
  </r>
  <r>
    <n v="635793"/>
    <d v="2014-07-11T00:00:00"/>
    <d v="1899-12-30T14:00:40"/>
    <s v="Rejected"/>
    <s v="Female"/>
    <s v="Marketing Department"/>
    <s v="c5"/>
    <x v="4908"/>
    <x v="1"/>
  </r>
  <r>
    <n v="15580"/>
    <d v="2014-07-11T00:00:00"/>
    <d v="1899-12-30T14:02:20"/>
    <s v="Hired"/>
    <s v="Female"/>
    <s v="Marketing Department"/>
    <s v="c5"/>
    <x v="4909"/>
    <x v="0"/>
  </r>
  <r>
    <n v="700608"/>
    <d v="2014-07-17T00:00:00"/>
    <d v="1899-12-30T16:56:15"/>
    <s v="Hired"/>
    <s v="Female"/>
    <s v="Marketing Department"/>
    <s v="c5"/>
    <x v="4910"/>
    <x v="0"/>
  </r>
  <r>
    <n v="231126"/>
    <d v="2014-07-17T00:00:00"/>
    <d v="1899-12-30T17:00:32"/>
    <s v="Hired"/>
    <s v="Male"/>
    <s v="Marketing Department"/>
    <s v="c5"/>
    <x v="4911"/>
    <x v="0"/>
  </r>
  <r>
    <n v="633554"/>
    <d v="2014-07-19T00:00:00"/>
    <d v="1899-12-30T09:22:07"/>
    <s v="Hired"/>
    <s v="Male"/>
    <s v="Marketing Department"/>
    <s v="b9"/>
    <x v="4912"/>
    <x v="0"/>
  </r>
  <r>
    <n v="221347"/>
    <d v="2014-05-30T00:00:00"/>
    <d v="1899-12-30T08:59:46"/>
    <s v="Rejected"/>
    <s v="Male"/>
    <s v="Service Department"/>
    <s v="c5"/>
    <x v="4913"/>
    <x v="1"/>
  </r>
  <r>
    <n v="386933"/>
    <d v="2014-05-30T00:00:00"/>
    <d v="1899-12-30T09:00:13"/>
    <s v="Hired"/>
    <s v="Male"/>
    <s v="Service Department"/>
    <s v="c5"/>
    <x v="4914"/>
    <x v="0"/>
  </r>
  <r>
    <n v="61098"/>
    <d v="2014-05-30T00:00:00"/>
    <d v="1899-12-30T09:01:30"/>
    <s v="Hired"/>
    <s v="Female"/>
    <s v="Service Department"/>
    <s v="c5"/>
    <x v="4915"/>
    <x v="0"/>
  </r>
  <r>
    <n v="485455"/>
    <d v="2014-05-30T00:00:00"/>
    <d v="1899-12-30T09:02:03"/>
    <s v="Hired"/>
    <s v="Male"/>
    <s v="Service Department"/>
    <s v="c5"/>
    <x v="4916"/>
    <x v="0"/>
  </r>
  <r>
    <n v="980297"/>
    <d v="2014-06-04T00:00:00"/>
    <d v="1899-12-30T12:50:26"/>
    <s v="Hired"/>
    <s v="Male"/>
    <s v="Service Department"/>
    <s v="c5"/>
    <x v="4917"/>
    <x v="0"/>
  </r>
  <r>
    <n v="460725"/>
    <d v="2014-06-04T00:00:00"/>
    <d v="1899-12-30T12:50:55"/>
    <s v="Hired"/>
    <s v="Don’t want to say"/>
    <s v="Service Department"/>
    <s v="c5"/>
    <x v="4918"/>
    <x v="0"/>
  </r>
  <r>
    <n v="952297"/>
    <d v="2014-06-11T00:00:00"/>
    <d v="1899-12-30T14:11:47"/>
    <s v="Hired"/>
    <s v="Male"/>
    <s v="Service Department"/>
    <s v="c5"/>
    <x v="3078"/>
    <x v="0"/>
  </r>
  <r>
    <n v="319324"/>
    <d v="2014-06-17T00:00:00"/>
    <d v="1899-12-30T12:12:23"/>
    <s v="Hired"/>
    <s v="Don’t want to say"/>
    <s v="Operations Department"/>
    <s v="c9"/>
    <x v="4919"/>
    <x v="0"/>
  </r>
  <r>
    <n v="926485"/>
    <d v="2014-06-05T00:00:00"/>
    <d v="1899-12-30T03:27:34"/>
    <s v="Hired"/>
    <s v="Female"/>
    <s v="Operations Department"/>
    <s v="c9"/>
    <x v="4920"/>
    <x v="0"/>
  </r>
  <r>
    <n v="791273"/>
    <d v="2014-06-05T00:00:00"/>
    <d v="1899-12-30T08:38:48"/>
    <s v="Hired"/>
    <s v="Female"/>
    <s v="Operations Department"/>
    <s v="c9"/>
    <x v="4921"/>
    <x v="0"/>
  </r>
  <r>
    <n v="833656"/>
    <d v="2014-06-05T00:00:00"/>
    <d v="1899-12-30T08:40:42"/>
    <s v="Hired"/>
    <s v="Female"/>
    <s v="Operations Department"/>
    <s v="c9"/>
    <x v="4922"/>
    <x v="0"/>
  </r>
  <r>
    <n v="312354"/>
    <d v="2014-05-22T00:00:00"/>
    <d v="1899-12-30T14:32:09"/>
    <s v="Hired"/>
    <s v="Male"/>
    <s v="Service Department"/>
    <s v="c9"/>
    <x v="4923"/>
    <x v="0"/>
  </r>
  <r>
    <n v="275632"/>
    <d v="2014-05-10T00:00:00"/>
    <d v="1899-12-30T03:56:23"/>
    <s v="Hired"/>
    <s v="Female"/>
    <s v="Service Department"/>
    <s v="c9"/>
    <x v="4924"/>
    <x v="0"/>
  </r>
  <r>
    <n v="711836"/>
    <d v="2014-05-12T00:00:00"/>
    <d v="1899-12-30T16:22:29"/>
    <s v="Hired"/>
    <s v="Male"/>
    <s v="Service Department"/>
    <s v="c9"/>
    <x v="4925"/>
    <x v="0"/>
  </r>
  <r>
    <n v="126363"/>
    <d v="2014-06-11T00:00:00"/>
    <d v="1899-12-30T17:08:11"/>
    <s v="Hired"/>
    <s v="Female"/>
    <s v="Service Department"/>
    <s v="c9"/>
    <x v="4926"/>
    <x v="0"/>
  </r>
  <r>
    <n v="658056"/>
    <d v="2014-06-11T00:00:00"/>
    <d v="1899-12-30T18:07:07"/>
    <s v="Hired"/>
    <s v="Male"/>
    <s v="Service Department"/>
    <s v="c9"/>
    <x v="4927"/>
    <x v="0"/>
  </r>
  <r>
    <n v="115237"/>
    <d v="2014-06-03T00:00:00"/>
    <d v="1899-12-30T15:01:01"/>
    <s v="Hired"/>
    <s v="Male"/>
    <s v="Operations Department"/>
    <s v="c9"/>
    <x v="4928"/>
    <x v="0"/>
  </r>
  <r>
    <n v="303831"/>
    <d v="2014-06-10T00:00:00"/>
    <d v="1899-12-30T18:14:08"/>
    <s v="Hired"/>
    <s v="Female"/>
    <s v="Operations Department"/>
    <s v="c9"/>
    <x v="4929"/>
    <x v="0"/>
  </r>
  <r>
    <n v="849468"/>
    <d v="2014-06-15T00:00:00"/>
    <d v="1899-12-30T13:04:39"/>
    <s v="Hired"/>
    <s v="Male"/>
    <s v="Operations Department"/>
    <s v="c9"/>
    <x v="4930"/>
    <x v="0"/>
  </r>
  <r>
    <n v="447358"/>
    <d v="2014-06-15T00:00:00"/>
    <d v="1899-12-30T13:05:07"/>
    <s v="Hired"/>
    <s v="Female"/>
    <s v="Operations Department"/>
    <s v="c9"/>
    <x v="4931"/>
    <x v="0"/>
  </r>
  <r>
    <n v="632916"/>
    <d v="2014-07-02T00:00:00"/>
    <d v="1899-12-30T12:18:12"/>
    <s v="Hired"/>
    <s v="Female"/>
    <s v="Operations Department"/>
    <s v="c9"/>
    <x v="4932"/>
    <x v="0"/>
  </r>
  <r>
    <n v="237765"/>
    <d v="2014-07-17T00:00:00"/>
    <d v="1899-12-30T09:37:26"/>
    <s v="Hired"/>
    <s v="Male"/>
    <s v="Service Department"/>
    <s v="c5"/>
    <x v="2104"/>
    <x v="0"/>
  </r>
  <r>
    <n v="705914"/>
    <d v="2014-07-31T00:00:00"/>
    <d v="1899-12-30T08:16:51"/>
    <s v="Rejected"/>
    <s v="Female"/>
    <s v="Service Department"/>
    <s v="c5"/>
    <x v="4933"/>
    <x v="1"/>
  </r>
  <r>
    <n v="909583"/>
    <d v="2014-05-10T00:00:00"/>
    <d v="1899-12-30T17:30:04"/>
    <s v="Hired"/>
    <s v="Male"/>
    <s v="Sales Department"/>
    <s v="c5"/>
    <x v="4934"/>
    <x v="0"/>
  </r>
  <r>
    <n v="666002"/>
    <d v="2014-05-18T00:00:00"/>
    <d v="1899-12-30T17:39:41"/>
    <s v="Hired"/>
    <s v="Male"/>
    <s v="Sales Department"/>
    <s v="c5"/>
    <x v="4935"/>
    <x v="0"/>
  </r>
  <r>
    <n v="335166"/>
    <d v="2014-05-21T00:00:00"/>
    <d v="1899-12-30T09:05:49"/>
    <s v="Rejected"/>
    <s v="Male"/>
    <s v="Marketing Department"/>
    <s v="c9"/>
    <x v="4936"/>
    <x v="1"/>
  </r>
  <r>
    <n v="933034"/>
    <d v="2014-05-26T00:00:00"/>
    <d v="1899-12-30T11:23:42"/>
    <s v="Hired"/>
    <s v="Female"/>
    <s v="Marketing Department"/>
    <s v="c5"/>
    <x v="4937"/>
    <x v="0"/>
  </r>
  <r>
    <n v="536859"/>
    <d v="2014-05-26T00:00:00"/>
    <d v="1899-12-30T11:22:20"/>
    <s v="Hired"/>
    <s v="Female"/>
    <s v="Marketing Department"/>
    <s v="c5"/>
    <x v="4938"/>
    <x v="0"/>
  </r>
  <r>
    <n v="221819"/>
    <d v="2014-05-30T00:00:00"/>
    <d v="1899-12-30T10:21:33"/>
    <s v="Hired"/>
    <s v="Male"/>
    <s v="Marketing Department"/>
    <s v="c5"/>
    <x v="4939"/>
    <x v="0"/>
  </r>
  <r>
    <n v="67507"/>
    <d v="2014-05-30T00:00:00"/>
    <d v="1899-12-30T10:23:12"/>
    <s v="Hired"/>
    <s v="Male"/>
    <s v="Marketing Department"/>
    <s v="c5"/>
    <x v="4940"/>
    <x v="0"/>
  </r>
  <r>
    <n v="82282"/>
    <d v="2014-06-03T00:00:00"/>
    <d v="1899-12-30T18:10:27"/>
    <s v="Hired"/>
    <s v="Male"/>
    <s v="Marketing Department"/>
    <s v="c5"/>
    <x v="4941"/>
    <x v="0"/>
  </r>
  <r>
    <n v="389520"/>
    <d v="2014-06-03T00:00:00"/>
    <d v="1899-12-30T18:11:16"/>
    <s v="Hired"/>
    <s v="Male"/>
    <s v="Marketing Department"/>
    <s v="c5"/>
    <x v="297"/>
    <x v="0"/>
  </r>
  <r>
    <n v="131235"/>
    <d v="2014-06-14T00:00:00"/>
    <d v="1899-12-30T15:09:42"/>
    <s v="Hired"/>
    <s v="Male"/>
    <s v="Operations Department"/>
    <s v="i6"/>
    <x v="4284"/>
    <x v="0"/>
  </r>
  <r>
    <n v="411113"/>
    <d v="2014-06-30T00:00:00"/>
    <d v="1899-12-30T17:29:54"/>
    <s v="Hired"/>
    <s v="Male"/>
    <s v="Operations Department"/>
    <s v="i6"/>
    <x v="4942"/>
    <x v="0"/>
  </r>
  <r>
    <n v="422866"/>
    <d v="2014-06-30T00:00:00"/>
    <d v="1899-12-30T17:30:26"/>
    <s v="Hired"/>
    <s v="Male"/>
    <s v="Operations Department"/>
    <s v="i6"/>
    <x v="4943"/>
    <x v="0"/>
  </r>
  <r>
    <n v="647542"/>
    <d v="2014-05-28T00:00:00"/>
    <d v="1899-12-30T11:48:35"/>
    <s v="Hired"/>
    <s v="Male"/>
    <s v="Operations Department"/>
    <s v="c9"/>
    <x v="4944"/>
    <x v="0"/>
  </r>
  <r>
    <n v="50483"/>
    <d v="2014-06-15T00:00:00"/>
    <d v="1899-12-30T14:48:36"/>
    <s v="Hired"/>
    <s v="Male"/>
    <s v="Service Department"/>
    <s v="c9"/>
    <x v="4945"/>
    <x v="0"/>
  </r>
  <r>
    <n v="790653"/>
    <d v="2014-06-15T00:00:00"/>
    <d v="1899-12-30T14:49:00"/>
    <s v="Hired"/>
    <s v="Don’t want to say"/>
    <s v="Service Department"/>
    <s v="c9"/>
    <x v="4946"/>
    <x v="0"/>
  </r>
  <r>
    <n v="919910"/>
    <d v="2014-05-28T00:00:00"/>
    <d v="1899-12-30T10:48:22"/>
    <s v="Hired"/>
    <s v="Male"/>
    <s v="Operations Department"/>
    <s v="i5"/>
    <x v="4947"/>
    <x v="0"/>
  </r>
  <r>
    <n v="27804"/>
    <d v="2014-05-28T00:00:00"/>
    <d v="1899-12-30T15:00:06"/>
    <s v="Hired"/>
    <s v="Female"/>
    <s v="Service Department"/>
    <s v="c9"/>
    <x v="4948"/>
    <x v="0"/>
  </r>
  <r>
    <n v="489930"/>
    <d v="2014-08-02T00:00:00"/>
    <d v="1899-12-30T03:56:19"/>
    <s v="Hired"/>
    <s v="Male"/>
    <s v="Marketing Department"/>
    <s v="i7"/>
    <x v="4949"/>
    <x v="0"/>
  </r>
  <r>
    <n v="60276"/>
    <d v="2014-08-03T00:00:00"/>
    <d v="1899-12-30T16:48:28"/>
    <s v="Hired"/>
    <s v="Female"/>
    <s v="Marketing Department"/>
    <s v="i7"/>
    <x v="4950"/>
    <x v="0"/>
  </r>
  <r>
    <n v="669778"/>
    <d v="2014-05-29T00:00:00"/>
    <d v="1899-12-30T09:07:08"/>
    <s v="Hired"/>
    <s v="Female"/>
    <s v="Production Department"/>
    <s v="c9"/>
    <x v="4951"/>
    <x v="0"/>
  </r>
  <r>
    <n v="688250"/>
    <d v="2014-05-29T00:00:00"/>
    <d v="1899-12-30T09:06:43"/>
    <s v="Hired"/>
    <s v="Don’t want to say"/>
    <s v="Production Department"/>
    <s v="c9"/>
    <x v="4952"/>
    <x v="0"/>
  </r>
  <r>
    <n v="281313"/>
    <d v="2014-06-24T00:00:00"/>
    <d v="1899-12-30T11:47:46"/>
    <s v="Hired"/>
    <s v="Female"/>
    <s v="Sales Department"/>
    <s v="b9"/>
    <x v="4953"/>
    <x v="0"/>
  </r>
  <r>
    <n v="772413"/>
    <d v="2014-06-24T00:00:00"/>
    <d v="1899-12-30T11:48:46"/>
    <s v="Hired"/>
    <s v="Male"/>
    <s v="Sales Department"/>
    <s v="b9"/>
    <x v="4954"/>
    <x v="0"/>
  </r>
  <r>
    <n v="625760"/>
    <d v="2014-07-03T00:00:00"/>
    <d v="1899-12-30T16:52:34"/>
    <s v="Hired"/>
    <s v="Male"/>
    <s v="Sales Department"/>
    <s v="b9"/>
    <x v="4955"/>
    <x v="0"/>
  </r>
  <r>
    <n v="859676"/>
    <d v="2014-05-04T00:00:00"/>
    <d v="1899-12-30T19:51:50"/>
    <s v="Hired"/>
    <s v="Male"/>
    <s v="Service Department"/>
    <s v="c8"/>
    <x v="4956"/>
    <x v="0"/>
  </r>
  <r>
    <n v="146168"/>
    <d v="2014-05-06T00:00:00"/>
    <d v="1899-12-30T08:03:21"/>
    <s v="Hired"/>
    <s v="Male"/>
    <s v="Service Department"/>
    <s v="c8"/>
    <x v="4957"/>
    <x v="0"/>
  </r>
  <r>
    <n v="91498"/>
    <d v="2014-07-03T00:00:00"/>
    <d v="1899-12-30T10:52:30"/>
    <s v="Hired"/>
    <s v="Male"/>
    <s v="Service Department"/>
    <s v="i1"/>
    <x v="4958"/>
    <x v="0"/>
  </r>
  <r>
    <n v="253623"/>
    <d v="2014-07-08T00:00:00"/>
    <d v="1899-12-30T07:44:19"/>
    <s v="Hired"/>
    <s v="Female"/>
    <s v="Service Department"/>
    <s v="i1"/>
    <x v="4959"/>
    <x v="0"/>
  </r>
  <r>
    <n v="156697"/>
    <d v="2014-05-30T00:00:00"/>
    <d v="1899-12-30T18:23:57"/>
    <s v="Hired"/>
    <s v="Male"/>
    <s v="Service Department"/>
    <s v="c9"/>
    <x v="4960"/>
    <x v="0"/>
  </r>
  <r>
    <n v="592784"/>
    <d v="2014-06-13T00:00:00"/>
    <d v="1899-12-30T13:14:08"/>
    <s v="Hired"/>
    <s v="Male"/>
    <s v="Service Department"/>
    <s v="c9"/>
    <x v="4961"/>
    <x v="0"/>
  </r>
  <r>
    <n v="461424"/>
    <d v="2014-06-16T00:00:00"/>
    <d v="1899-12-30T13:19:47"/>
    <s v="Hired"/>
    <s v="Male"/>
    <s v="Service Department"/>
    <s v="c9"/>
    <x v="4962"/>
    <x v="0"/>
  </r>
  <r>
    <n v="894106"/>
    <d v="2014-06-27T00:00:00"/>
    <d v="1899-12-30T17:17:35"/>
    <s v="Hired"/>
    <s v="Male"/>
    <s v="Operations Department"/>
    <s v="b9"/>
    <x v="4963"/>
    <x v="0"/>
  </r>
  <r>
    <n v="278724"/>
    <d v="2014-05-08T00:00:00"/>
    <d v="1899-12-30T09:22:44"/>
    <s v="Hired"/>
    <s v="Male"/>
    <s v="Operations Department"/>
    <s v="b9"/>
    <x v="4964"/>
    <x v="0"/>
  </r>
  <r>
    <n v="860835"/>
    <d v="2014-05-08T00:00:00"/>
    <d v="1899-12-30T09:23:58"/>
    <s v="Hired"/>
    <s v="Male"/>
    <s v="Operations Department"/>
    <s v="b9"/>
    <x v="4965"/>
    <x v="0"/>
  </r>
  <r>
    <n v="627715"/>
    <d v="2014-05-14T00:00:00"/>
    <d v="1899-12-30T15:47:33"/>
    <s v="Rejected"/>
    <s v="Male"/>
    <s v="Operations Department"/>
    <s v="b9"/>
    <x v="4966"/>
    <x v="1"/>
  </r>
  <r>
    <n v="668373"/>
    <d v="2014-07-12T00:00:00"/>
    <d v="1899-12-30T03:52:47"/>
    <s v="Hired"/>
    <s v="Male"/>
    <s v="Marketing Department"/>
    <s v="c8"/>
    <x v="4967"/>
    <x v="0"/>
  </r>
  <r>
    <n v="125692"/>
    <d v="2014-07-12T00:00:00"/>
    <d v="1899-12-30T03:54:15"/>
    <s v="Hired"/>
    <s v="Female"/>
    <s v="Marketing Department"/>
    <s v="c8"/>
    <x v="4968"/>
    <x v="0"/>
  </r>
  <r>
    <n v="154352"/>
    <d v="2014-07-12T00:00:00"/>
    <d v="1899-12-30T03:55:15"/>
    <s v="Hired"/>
    <s v="Female"/>
    <s v="Marketing Department"/>
    <s v="c8"/>
    <x v="4969"/>
    <x v="0"/>
  </r>
  <r>
    <n v="356275"/>
    <d v="2014-06-11T00:00:00"/>
    <d v="1899-12-30T12:40:27"/>
    <s v="Hired"/>
    <s v="Male"/>
    <s v="Operations Department"/>
    <s v="c9"/>
    <x v="4970"/>
    <x v="0"/>
  </r>
  <r>
    <n v="893070"/>
    <d v="2014-06-11T00:00:00"/>
    <d v="1899-12-30T12:41:39"/>
    <s v="Hired"/>
    <s v="Female"/>
    <s v="Operations Department"/>
    <s v="c9"/>
    <x v="4971"/>
    <x v="0"/>
  </r>
  <r>
    <n v="899148"/>
    <d v="2014-06-11T00:00:00"/>
    <d v="1899-12-30T12:42:29"/>
    <s v="Hired"/>
    <s v="Male"/>
    <s v="Operations Department"/>
    <s v="c9"/>
    <x v="4972"/>
    <x v="0"/>
  </r>
  <r>
    <n v="151108"/>
    <d v="2014-06-11T00:00:00"/>
    <d v="1899-12-30T12:43:45"/>
    <s v="Hired"/>
    <s v="Female"/>
    <s v="Operations Department"/>
    <s v="c9"/>
    <x v="4973"/>
    <x v="0"/>
  </r>
  <r>
    <n v="156770"/>
    <d v="2014-05-13T00:00:00"/>
    <d v="1899-12-30T17:44:13"/>
    <s v="Hired"/>
    <s v="Female"/>
    <s v="Operations Department"/>
    <s v="i6"/>
    <x v="4974"/>
    <x v="0"/>
  </r>
  <r>
    <n v="943777"/>
    <d v="2014-05-14T00:00:00"/>
    <d v="1899-12-30T18:16:43"/>
    <s v="Hired"/>
    <s v="Male"/>
    <s v="Operations Department"/>
    <s v="c5"/>
    <x v="4975"/>
    <x v="0"/>
  </r>
  <r>
    <n v="138840"/>
    <d v="2014-05-14T00:00:00"/>
    <d v="1899-12-30T18:17:39"/>
    <s v="Hired"/>
    <s v="Female"/>
    <s v="Operations Department"/>
    <s v="c5"/>
    <x v="4976"/>
    <x v="0"/>
  </r>
  <r>
    <n v="785073"/>
    <d v="2014-05-27T00:00:00"/>
    <d v="1899-12-30T10:24:28"/>
    <s v="Hired"/>
    <s v="Male"/>
    <s v="Operations Department"/>
    <s v="c5"/>
    <x v="2192"/>
    <x v="0"/>
  </r>
  <r>
    <n v="409844"/>
    <d v="2014-08-14T00:00:00"/>
    <d v="1899-12-30T14:41:34"/>
    <s v="Hired"/>
    <s v="Male"/>
    <s v="Operations Department"/>
    <s v="c9"/>
    <x v="4977"/>
    <x v="0"/>
  </r>
  <r>
    <n v="362705"/>
    <d v="2014-07-30T00:00:00"/>
    <d v="1899-12-30T14:50:40"/>
    <s v="Hired"/>
    <s v="Male"/>
    <s v="Sales Department"/>
    <s v="i1"/>
    <x v="4978"/>
    <x v="0"/>
  </r>
  <r>
    <n v="421057"/>
    <d v="2014-05-05T00:00:00"/>
    <d v="1899-12-30T17:11:41"/>
    <s v="Hired"/>
    <s v="Female"/>
    <s v="Service Department"/>
    <s v="c9"/>
    <x v="4979"/>
    <x v="0"/>
  </r>
  <r>
    <n v="70808"/>
    <d v="2014-05-09T00:00:00"/>
    <d v="1899-12-30T10:54:23"/>
    <s v="Hired"/>
    <s v="Female"/>
    <s v="Service Department"/>
    <s v="c9"/>
    <x v="4980"/>
    <x v="0"/>
  </r>
  <r>
    <n v="661739"/>
    <d v="2014-05-09T00:00:00"/>
    <d v="1899-12-30T10:57:35"/>
    <s v="Hired"/>
    <s v="Female"/>
    <s v="Service Department"/>
    <s v="c9"/>
    <x v="4981"/>
    <x v="0"/>
  </r>
  <r>
    <n v="691136"/>
    <d v="2014-08-06T00:00:00"/>
    <d v="1899-12-30T17:57:08"/>
    <s v="Hired"/>
    <s v="Male"/>
    <s v="Marketing Department"/>
    <s v="i7"/>
    <x v="4982"/>
    <x v="0"/>
  </r>
  <r>
    <n v="382387"/>
    <d v="2014-05-20T00:00:00"/>
    <d v="1899-12-30T09:01:27"/>
    <s v="Hired"/>
    <s v="Female"/>
    <s v="General Management"/>
    <s v="c9"/>
    <x v="4983"/>
    <x v="0"/>
  </r>
  <r>
    <n v="946568"/>
    <d v="2014-05-20T00:00:00"/>
    <d v="1899-12-30T09:04:34"/>
    <s v="Hired"/>
    <s v="Female"/>
    <s v="General Management"/>
    <s v="c9"/>
    <x v="4984"/>
    <x v="0"/>
  </r>
  <r>
    <n v="948402"/>
    <d v="2014-05-22T00:00:00"/>
    <d v="1899-12-30T10:10:24"/>
    <s v="Hired"/>
    <s v="Female"/>
    <s v="General Management"/>
    <s v="c9"/>
    <x v="4985"/>
    <x v="0"/>
  </r>
  <r>
    <n v="135232"/>
    <d v="2014-05-22T00:00:00"/>
    <d v="1899-12-30T10:11:14"/>
    <s v="Hired"/>
    <s v="Female"/>
    <s v="General Management"/>
    <s v="c9"/>
    <x v="4986"/>
    <x v="0"/>
  </r>
  <r>
    <n v="392823"/>
    <d v="2014-05-28T00:00:00"/>
    <d v="1899-12-30T11:37:39"/>
    <s v="Rejected"/>
    <s v="Female"/>
    <s v="General Management"/>
    <s v="c9"/>
    <x v="4987"/>
    <x v="1"/>
  </r>
  <r>
    <n v="133624"/>
    <d v="2014-05-07T00:00:00"/>
    <d v="1899-12-30T14:43:09"/>
    <s v="Hired"/>
    <s v="Female"/>
    <s v="Sales Department"/>
    <s v="c8"/>
    <x v="4988"/>
    <x v="0"/>
  </r>
  <r>
    <n v="222024"/>
    <d v="2014-05-07T00:00:00"/>
    <d v="1899-12-30T14:45:09"/>
    <s v="Hired"/>
    <s v="Male"/>
    <s v="Sales Department"/>
    <s v="c8"/>
    <x v="4989"/>
    <x v="0"/>
  </r>
  <r>
    <n v="297961"/>
    <d v="2014-05-07T00:00:00"/>
    <d v="1899-12-30T14:46:19"/>
    <s v="Hired"/>
    <s v="Female"/>
    <s v="Sales Department"/>
    <s v="c8"/>
    <x v="4990"/>
    <x v="0"/>
  </r>
  <r>
    <n v="150870"/>
    <d v="2014-05-07T00:00:00"/>
    <d v="1899-12-30T14:47:18"/>
    <s v="Hired"/>
    <s v="Male"/>
    <s v="Sales Department"/>
    <s v="c8"/>
    <x v="4991"/>
    <x v="0"/>
  </r>
  <r>
    <n v="87283"/>
    <d v="2014-08-06T00:00:00"/>
    <d v="1899-12-30T18:51:01"/>
    <s v="Hired"/>
    <s v="Female"/>
    <s v="Operations Department"/>
    <s v="i7"/>
    <x v="4992"/>
    <x v="0"/>
  </r>
  <r>
    <n v="814767"/>
    <d v="2014-08-07T00:00:00"/>
    <d v="1899-12-30T10:22:49"/>
    <s v="Hired"/>
    <s v="Female"/>
    <s v="Operations Department"/>
    <s v="i7"/>
    <x v="4993"/>
    <x v="0"/>
  </r>
  <r>
    <n v="571940"/>
    <d v="2014-08-07T00:00:00"/>
    <d v="1899-12-30T12:42:32"/>
    <s v="Hired"/>
    <s v="Male"/>
    <s v="Operations Department"/>
    <s v="i7"/>
    <x v="4994"/>
    <x v="0"/>
  </r>
  <r>
    <n v="503930"/>
    <d v="2014-08-07T00:00:00"/>
    <d v="1899-12-30T12:44:31"/>
    <s v="Hired"/>
    <s v="Male"/>
    <s v="Operations Department"/>
    <s v="i7"/>
    <x v="4995"/>
    <x v="0"/>
  </r>
  <r>
    <n v="874235"/>
    <d v="2014-08-12T00:00:00"/>
    <d v="1899-12-30T12:46:24"/>
    <s v="Hired"/>
    <s v="Female"/>
    <s v="Operations Department"/>
    <s v="i7"/>
    <x v="4996"/>
    <x v="0"/>
  </r>
  <r>
    <n v="340062"/>
    <d v="2014-05-03T00:00:00"/>
    <d v="1899-12-30T17:26:40"/>
    <s v="Hired"/>
    <s v="Female"/>
    <s v="Purchase Department"/>
    <s v="b9"/>
    <x v="4997"/>
    <x v="0"/>
  </r>
  <r>
    <n v="526541"/>
    <d v="2014-05-03T00:00:00"/>
    <d v="1899-12-30T17:32:06"/>
    <s v="Hired"/>
    <s v="Female"/>
    <s v="Purchase Department"/>
    <s v="b9"/>
    <x v="4998"/>
    <x v="0"/>
  </r>
  <r>
    <n v="120988"/>
    <d v="2014-05-05T00:00:00"/>
    <d v="1899-12-30T10:50:36"/>
    <s v="Hired"/>
    <s v="Male"/>
    <s v="Purchase Department"/>
    <s v="c5"/>
    <x v="4999"/>
    <x v="0"/>
  </r>
  <r>
    <n v="991931"/>
    <d v="2014-05-05T00:00:00"/>
    <d v="1899-12-30T10:52:27"/>
    <s v="Rejected"/>
    <s v="Male"/>
    <s v="Purchase Department"/>
    <s v="c5"/>
    <x v="5000"/>
    <x v="1"/>
  </r>
  <r>
    <n v="779461"/>
    <d v="2014-08-24T00:00:00"/>
    <d v="1899-12-30T10:29:13"/>
    <s v="Hired"/>
    <s v="Male"/>
    <s v="Operations Department"/>
    <s v="c9"/>
    <x v="5001"/>
    <x v="0"/>
  </r>
  <r>
    <n v="674624"/>
    <d v="2014-08-16T00:00:00"/>
    <d v="1899-12-30T11:22:57"/>
    <s v="Hired"/>
    <s v="Male"/>
    <s v="Operations Department"/>
    <s v="i5"/>
    <x v="5002"/>
    <x v="0"/>
  </r>
  <r>
    <n v="160420"/>
    <d v="2014-07-25T00:00:00"/>
    <d v="1899-12-30T16:26:04"/>
    <s v="Rejected"/>
    <s v="Male"/>
    <s v="Service Department"/>
    <s v="i5"/>
    <x v="5003"/>
    <x v="1"/>
  </r>
  <r>
    <n v="938650"/>
    <d v="2014-07-27T00:00:00"/>
    <d v="1899-12-30T08:54:11"/>
    <s v="Hired"/>
    <s v="Male"/>
    <s v="Service Department"/>
    <s v="i5"/>
    <x v="5004"/>
    <x v="0"/>
  </r>
  <r>
    <n v="708799"/>
    <d v="2014-08-04T00:00:00"/>
    <d v="1899-12-30T01:07:52"/>
    <s v="Hired"/>
    <s v="Male"/>
    <s v="Service Department"/>
    <s v="i5"/>
    <x v="5005"/>
    <x v="0"/>
  </r>
  <r>
    <n v="286947"/>
    <d v="2014-08-04T00:00:00"/>
    <d v="1899-12-30T01:09:19"/>
    <s v="Hired"/>
    <s v="Male"/>
    <s v="Service Department"/>
    <s v="i5"/>
    <x v="5006"/>
    <x v="0"/>
  </r>
  <r>
    <n v="450991"/>
    <d v="2014-07-07T00:00:00"/>
    <d v="1899-12-30T09:09:50"/>
    <s v="Hired"/>
    <s v="Male"/>
    <s v="Purchase Department"/>
    <s v="c5"/>
    <x v="5007"/>
    <x v="0"/>
  </r>
  <r>
    <n v="539025"/>
    <d v="2014-06-25T00:00:00"/>
    <d v="1899-12-30T10:32:10"/>
    <s v="Hired"/>
    <s v="Male"/>
    <s v="Sales Department"/>
    <s v="c5"/>
    <x v="5008"/>
    <x v="0"/>
  </r>
  <r>
    <n v="341600"/>
    <d v="2014-07-05T00:00:00"/>
    <d v="1899-12-30T13:43:00"/>
    <s v="Hired"/>
    <s v="Don’t want to say"/>
    <s v="Sales Department"/>
    <s v="c5"/>
    <x v="5009"/>
    <x v="0"/>
  </r>
  <r>
    <n v="987391"/>
    <d v="2014-07-22T00:00:00"/>
    <d v="1899-12-30T15:55:28"/>
    <s v="Hired"/>
    <s v="Female"/>
    <s v="Operations Department"/>
    <s v="i7"/>
    <x v="5010"/>
    <x v="0"/>
  </r>
  <r>
    <n v="949707"/>
    <d v="2014-07-01T00:00:00"/>
    <d v="1899-12-30T04:41:10"/>
    <s v="Hired"/>
    <s v="Male"/>
    <s v="Operations Department"/>
    <s v="c9"/>
    <x v="5011"/>
    <x v="0"/>
  </r>
  <r>
    <n v="844076"/>
    <d v="2014-08-13T00:00:00"/>
    <d v="1899-12-30T03:48:41"/>
    <s v="Hired"/>
    <s v="Male"/>
    <s v="Operations Department"/>
    <s v="i5"/>
    <x v="5012"/>
    <x v="0"/>
  </r>
  <r>
    <n v="251432"/>
    <d v="2014-06-18T00:00:00"/>
    <d v="1899-12-30T08:13:44"/>
    <s v="Hired"/>
    <s v="Male"/>
    <s v="Service Department"/>
    <s v="i5"/>
    <x v="5013"/>
    <x v="0"/>
  </r>
  <r>
    <n v="67572"/>
    <d v="2014-07-15T00:00:00"/>
    <d v="1899-12-30T15:25:18"/>
    <s v="Hired"/>
    <s v="Male"/>
    <s v="Sales Department"/>
    <s v="c5"/>
    <x v="5014"/>
    <x v="0"/>
  </r>
  <r>
    <n v="999936"/>
    <d v="2014-06-03T00:00:00"/>
    <d v="1899-12-30T02:45:38"/>
    <s v="Hired"/>
    <s v="Female"/>
    <s v="Service Department"/>
    <s v="c5"/>
    <x v="5015"/>
    <x v="0"/>
  </r>
  <r>
    <n v="28537"/>
    <d v="2014-06-27T00:00:00"/>
    <d v="1899-12-30T12:58:39"/>
    <s v="Hired"/>
    <s v="Male"/>
    <s v="Service Department"/>
    <s v="c5"/>
    <x v="5016"/>
    <x v="0"/>
  </r>
  <r>
    <n v="582675"/>
    <d v="2014-07-01T00:00:00"/>
    <d v="1899-12-30T10:43:49"/>
    <s v="Hired"/>
    <s v="Male"/>
    <s v="Service Department"/>
    <s v="c5"/>
    <x v="5017"/>
    <x v="0"/>
  </r>
  <r>
    <n v="769677"/>
    <d v="2014-07-01T00:00:00"/>
    <d v="1899-12-30T10:50:11"/>
    <s v="Hired"/>
    <s v="Female"/>
    <s v="Service Department"/>
    <s v="c5"/>
    <x v="5018"/>
    <x v="0"/>
  </r>
  <r>
    <n v="306586"/>
    <d v="2014-07-06T00:00:00"/>
    <d v="1899-12-30T15:12:12"/>
    <s v="Hired"/>
    <s v="Male"/>
    <s v="Service Department"/>
    <s v="c5"/>
    <x v="5019"/>
    <x v="0"/>
  </r>
  <r>
    <n v="441660"/>
    <d v="2014-07-09T00:00:00"/>
    <d v="1899-12-30T09:40:04"/>
    <s v="Hired"/>
    <s v="Male"/>
    <s v="Service Department"/>
    <s v="c5"/>
    <x v="5020"/>
    <x v="0"/>
  </r>
  <r>
    <n v="972929"/>
    <d v="2014-07-09T00:00:00"/>
    <d v="1899-12-30T09:38:00"/>
    <s v="Hired"/>
    <s v="Female"/>
    <s v="Service Department"/>
    <s v="c5"/>
    <x v="5021"/>
    <x v="0"/>
  </r>
  <r>
    <n v="662567"/>
    <d v="2014-07-09T00:00:00"/>
    <d v="1899-12-30T09:41:59"/>
    <s v="Hired"/>
    <s v="Female"/>
    <s v="Service Department"/>
    <s v="c5"/>
    <x v="5022"/>
    <x v="0"/>
  </r>
  <r>
    <n v="453112"/>
    <d v="2014-05-13T00:00:00"/>
    <d v="1899-12-30T16:54:26"/>
    <s v="Hired"/>
    <s v="Male"/>
    <s v="Service Department"/>
    <s v="c5"/>
    <x v="5023"/>
    <x v="0"/>
  </r>
  <r>
    <n v="800426"/>
    <d v="2014-05-27T00:00:00"/>
    <d v="1899-12-30T08:44:26"/>
    <s v="Hired"/>
    <s v="Male"/>
    <s v="Operations Department"/>
    <s v="i5"/>
    <x v="5024"/>
    <x v="0"/>
  </r>
  <r>
    <n v="622564"/>
    <d v="2014-05-27T00:00:00"/>
    <d v="1899-12-30T08:45:19"/>
    <s v="Hired"/>
    <s v="Male"/>
    <s v="Operations Department"/>
    <s v="i5"/>
    <x v="5025"/>
    <x v="0"/>
  </r>
  <r>
    <n v="227831"/>
    <d v="2014-05-27T00:00:00"/>
    <d v="1899-12-30T08:46:24"/>
    <s v="Hired"/>
    <s v="Female"/>
    <s v="Operations Department"/>
    <s v="i5"/>
    <x v="5026"/>
    <x v="0"/>
  </r>
  <r>
    <n v="221854"/>
    <d v="2014-05-02T00:00:00"/>
    <d v="1899-12-30T14:58:15"/>
    <s v="Hired"/>
    <s v="Female"/>
    <s v="Operations Department"/>
    <s v="i5"/>
    <x v="5027"/>
    <x v="0"/>
  </r>
  <r>
    <n v="450914"/>
    <d v="2014-06-12T00:00:00"/>
    <d v="1899-12-30T16:54:47"/>
    <s v="Hired"/>
    <s v="Female"/>
    <s v="Finance Department"/>
    <s v="i5"/>
    <x v="5028"/>
    <x v="0"/>
  </r>
  <r>
    <n v="251729"/>
    <d v="2014-06-16T00:00:00"/>
    <d v="1899-12-30T07:19:01"/>
    <s v="Rejected"/>
    <s v="Female"/>
    <s v="Finance Department"/>
    <s v="i5"/>
    <x v="3756"/>
    <x v="1"/>
  </r>
  <r>
    <n v="582300"/>
    <d v="2014-05-15T00:00:00"/>
    <d v="1899-12-30T10:11:47"/>
    <s v="Hired"/>
    <s v="Female"/>
    <s v="Operations Department"/>
    <s v="c5"/>
    <x v="5029"/>
    <x v="0"/>
  </r>
  <r>
    <n v="47755"/>
    <d v="2014-07-01T00:00:00"/>
    <d v="1899-12-30T17:36:16"/>
    <s v="Hired"/>
    <s v="Female"/>
    <s v="Operations Department"/>
    <s v="i5"/>
    <x v="5030"/>
    <x v="0"/>
  </r>
  <r>
    <n v="817476"/>
    <d v="2014-08-04T00:00:00"/>
    <d v="1899-12-30T09:06:20"/>
    <s v="Hired"/>
    <s v="Male"/>
    <s v="Service Department"/>
    <s v="c5"/>
    <x v="5031"/>
    <x v="0"/>
  </r>
  <r>
    <n v="389474"/>
    <d v="2014-08-06T00:00:00"/>
    <d v="1899-12-30T12:36:04"/>
    <s v="Hired"/>
    <s v="Female"/>
    <s v="Service Department"/>
    <s v="c5"/>
    <x v="5032"/>
    <x v="0"/>
  </r>
  <r>
    <n v="798839"/>
    <d v="2014-05-01T00:00:00"/>
    <d v="1899-12-30T07:56:02"/>
    <s v="Hired"/>
    <s v="Male"/>
    <s v="Human Resource Department"/>
    <s v="i1"/>
    <x v="5033"/>
    <x v="0"/>
  </r>
  <r>
    <n v="658482"/>
    <d v="2014-05-08T00:00:00"/>
    <d v="1899-12-30T13:53:46"/>
    <s v="Hired"/>
    <s v="Female"/>
    <s v="Human Resource Department"/>
    <s v="i1"/>
    <x v="5034"/>
    <x v="0"/>
  </r>
  <r>
    <n v="265024"/>
    <d v="2014-05-05T00:00:00"/>
    <d v="1899-12-30T09:30:13"/>
    <s v="Hired"/>
    <s v="Don’t want to say"/>
    <s v="Service Department"/>
    <s v="c5"/>
    <x v="5035"/>
    <x v="0"/>
  </r>
  <r>
    <n v="584067"/>
    <d v="2014-05-07T00:00:00"/>
    <d v="1899-12-30T10:46:09"/>
    <s v="Hired"/>
    <s v="Male"/>
    <s v="Service Department"/>
    <s v="c5"/>
    <x v="5036"/>
    <x v="0"/>
  </r>
  <r>
    <n v="48374"/>
    <d v="2014-05-29T00:00:00"/>
    <d v="1899-12-30T12:55:13"/>
    <s v="Hired"/>
    <s v="Male"/>
    <s v="Service Department"/>
    <s v="i5"/>
    <x v="5037"/>
    <x v="0"/>
  </r>
  <r>
    <n v="203218"/>
    <d v="2014-07-08T00:00:00"/>
    <d v="1899-12-30T11:43:02"/>
    <s v="Hired"/>
    <s v="Male"/>
    <s v="Service Department"/>
    <s v="c8"/>
    <x v="5038"/>
    <x v="0"/>
  </r>
  <r>
    <n v="255697"/>
    <d v="2014-05-24T00:00:00"/>
    <d v="1899-12-30T13:50:07"/>
    <s v="Hired"/>
    <s v="Female"/>
    <s v="Finance Department"/>
    <s v="c5"/>
    <x v="5039"/>
    <x v="0"/>
  </r>
  <r>
    <n v="828206"/>
    <d v="2014-07-07T00:00:00"/>
    <d v="1899-12-30T16:38:22"/>
    <s v="Hired"/>
    <s v="Don’t want to say"/>
    <s v="Purchase Department"/>
    <s v="c9"/>
    <x v="395"/>
    <x v="0"/>
  </r>
  <r>
    <n v="685504"/>
    <d v="2014-07-07T00:00:00"/>
    <d v="1899-12-30T16:39:26"/>
    <s v="Hired"/>
    <s v="Don’t want to say"/>
    <s v="Purchase Department"/>
    <s v="c9"/>
    <x v="5040"/>
    <x v="0"/>
  </r>
  <r>
    <n v="79040"/>
    <d v="2014-07-11T00:00:00"/>
    <d v="1899-12-30T19:38:24"/>
    <s v="Hired"/>
    <s v="Male"/>
    <s v="Service Department"/>
    <s v="c5"/>
    <x v="5041"/>
    <x v="0"/>
  </r>
  <r>
    <n v="639990"/>
    <d v="2014-05-14T00:00:00"/>
    <d v="1899-12-30T18:47:24"/>
    <s v="Hired"/>
    <s v="Female"/>
    <s v="Service Department"/>
    <s v="c5"/>
    <x v="5042"/>
    <x v="0"/>
  </r>
  <r>
    <n v="245473"/>
    <d v="2014-05-14T00:00:00"/>
    <d v="1899-12-30T18:48:05"/>
    <s v="Hired"/>
    <s v="Female"/>
    <s v="Service Department"/>
    <s v="c5"/>
    <x v="5043"/>
    <x v="0"/>
  </r>
  <r>
    <n v="54863"/>
    <d v="2014-05-21T00:00:00"/>
    <d v="1899-12-30T02:23:29"/>
    <s v="Hired"/>
    <s v="Male"/>
    <s v="Purchase Department"/>
    <s v="c9"/>
    <x v="5044"/>
    <x v="0"/>
  </r>
  <r>
    <n v="414026"/>
    <d v="2014-05-26T00:00:00"/>
    <d v="1899-12-30T09:54:48"/>
    <s v="Hired"/>
    <s v="Male"/>
    <s v="Service Department"/>
    <s v="c5"/>
    <x v="5045"/>
    <x v="0"/>
  </r>
  <r>
    <n v="365946"/>
    <d v="2014-05-26T00:00:00"/>
    <d v="1899-12-30T09:57:10"/>
    <s v="Hired"/>
    <s v="Male"/>
    <s v="Service Department"/>
    <s v="c5"/>
    <x v="5046"/>
    <x v="0"/>
  </r>
  <r>
    <n v="47621"/>
    <d v="2014-07-25T00:00:00"/>
    <d v="1899-12-30T20:08:24"/>
    <s v="Rejected"/>
    <s v="Female"/>
    <s v="Operations Department"/>
    <s v="i7"/>
    <x v="5047"/>
    <x v="1"/>
  </r>
  <r>
    <n v="315721"/>
    <d v="2014-07-25T00:00:00"/>
    <d v="1899-12-30T20:15:02"/>
    <s v="Rejected"/>
    <s v="Male"/>
    <s v="Operations Department"/>
    <s v="i7"/>
    <x v="5048"/>
    <x v="1"/>
  </r>
  <r>
    <n v="602838"/>
    <d v="2014-08-05T00:00:00"/>
    <d v="1899-12-30T11:16:51"/>
    <s v="Hired"/>
    <s v="Male"/>
    <s v="Operations Department"/>
    <s v="i7"/>
    <x v="5049"/>
    <x v="0"/>
  </r>
  <r>
    <n v="306948"/>
    <d v="2014-07-28T00:00:00"/>
    <d v="1899-12-30T11:37:07"/>
    <s v="Hired"/>
    <s v="Female"/>
    <s v="Operations Department"/>
    <s v="i7"/>
    <x v="5050"/>
    <x v="0"/>
  </r>
  <r>
    <n v="710529"/>
    <d v="2014-05-14T00:00:00"/>
    <d v="1899-12-30T13:27:21"/>
    <s v="Hired"/>
    <s v="Don’t want to say"/>
    <s v="Service Department"/>
    <s v="c9"/>
    <x v="5051"/>
    <x v="0"/>
  </r>
  <r>
    <n v="188489"/>
    <d v="2014-05-14T00:00:00"/>
    <d v="1899-12-30T16:01:54"/>
    <s v="Rejected"/>
    <s v="Female"/>
    <s v="Service Department"/>
    <s v="c9"/>
    <x v="5052"/>
    <x v="1"/>
  </r>
  <r>
    <n v="266489"/>
    <d v="2014-05-14T00:00:00"/>
    <d v="1899-12-30T16:03:39"/>
    <s v="Hired"/>
    <s v="Male"/>
    <s v="Service Department"/>
    <s v="c9"/>
    <x v="5053"/>
    <x v="0"/>
  </r>
  <r>
    <n v="424171"/>
    <d v="2014-08-15T00:00:00"/>
    <d v="1899-12-30T07:22:28"/>
    <s v="Hired"/>
    <s v="Don’t want to say"/>
    <s v="Service Department"/>
    <s v="i7"/>
    <x v="5054"/>
    <x v="0"/>
  </r>
  <r>
    <n v="635982"/>
    <d v="2014-05-03T00:00:00"/>
    <d v="1899-12-30T10:15:15"/>
    <s v="Hired"/>
    <s v="Male"/>
    <s v="Purchase Department"/>
    <s v="b9"/>
    <x v="5055"/>
    <x v="0"/>
  </r>
  <r>
    <n v="311648"/>
    <d v="2014-05-14T00:00:00"/>
    <d v="1899-12-30T15:17:37"/>
    <s v="Rejected"/>
    <s v="Male"/>
    <s v="Purchase Department"/>
    <s v="i6"/>
    <x v="5056"/>
    <x v="1"/>
  </r>
  <r>
    <n v="494703"/>
    <d v="2014-06-15T00:00:00"/>
    <d v="1899-12-30T19:47:53"/>
    <s v="Rejected"/>
    <s v="Male"/>
    <s v="Purchase Department"/>
    <s v="i6"/>
    <x v="981"/>
    <x v="1"/>
  </r>
  <r>
    <n v="364288"/>
    <d v="2014-05-22T00:00:00"/>
    <d v="1899-12-30T08:19:30"/>
    <s v="Hired"/>
    <s v="Male"/>
    <s v="Service Department"/>
    <s v="i5"/>
    <x v="5057"/>
    <x v="0"/>
  </r>
  <r>
    <n v="298249"/>
    <d v="2014-06-25T00:00:00"/>
    <d v="1899-12-30T13:44:36"/>
    <s v="Hired"/>
    <s v="Female"/>
    <s v="Finance Department"/>
    <s v="c9"/>
    <x v="5058"/>
    <x v="0"/>
  </r>
  <r>
    <n v="524309"/>
    <d v="2014-06-25T00:00:00"/>
    <d v="1899-12-30T13:45:47"/>
    <s v="Hired"/>
    <s v="Female"/>
    <s v="Finance Department"/>
    <s v="c9"/>
    <x v="5059"/>
    <x v="0"/>
  </r>
  <r>
    <n v="785456"/>
    <d v="2014-06-25T00:00:00"/>
    <d v="1899-12-30T13:51:34"/>
    <s v="Hired"/>
    <s v="Female"/>
    <s v="Finance Department"/>
    <s v="c9"/>
    <x v="5060"/>
    <x v="0"/>
  </r>
  <r>
    <n v="691723"/>
    <d v="2014-06-25T00:00:00"/>
    <d v="1899-12-30T13:51:18"/>
    <s v="Hired"/>
    <s v="Female"/>
    <s v="Finance Department"/>
    <s v="c9"/>
    <x v="5061"/>
    <x v="0"/>
  </r>
  <r>
    <n v="102892"/>
    <d v="2014-07-04T00:00:00"/>
    <d v="1899-12-30T22:16:13"/>
    <s v="Hired"/>
    <s v="Female"/>
    <s v="Finance Department"/>
    <s v="c9"/>
    <x v="5062"/>
    <x v="0"/>
  </r>
  <r>
    <n v="268788"/>
    <d v="2014-07-04T00:00:00"/>
    <d v="1899-12-30T22:18:34"/>
    <s v="Hired"/>
    <s v="Female"/>
    <s v="Finance Department"/>
    <s v="c9"/>
    <x v="5063"/>
    <x v="0"/>
  </r>
  <r>
    <n v="785223"/>
    <d v="2014-07-04T00:00:00"/>
    <d v="1899-12-30T22:19:00"/>
    <s v="Hired"/>
    <s v="Female"/>
    <s v="Finance Department"/>
    <s v="c9"/>
    <x v="5064"/>
    <x v="0"/>
  </r>
  <r>
    <n v="203331"/>
    <d v="2014-07-04T00:00:00"/>
    <d v="1899-12-30T22:21:06"/>
    <s v="Hired"/>
    <s v="Female"/>
    <s v="Finance Department"/>
    <s v="c9"/>
    <x v="5065"/>
    <x v="0"/>
  </r>
  <r>
    <n v="796985"/>
    <d v="2014-07-08T00:00:00"/>
    <d v="1899-12-30T09:45:17"/>
    <s v="Hired"/>
    <s v="Female"/>
    <s v="Finance Department"/>
    <s v="c9"/>
    <x v="5066"/>
    <x v="0"/>
  </r>
  <r>
    <n v="870348"/>
    <d v="2014-07-09T00:00:00"/>
    <d v="1899-12-30T21:53:31"/>
    <s v="Hired"/>
    <s v="Female"/>
    <s v="Finance Department"/>
    <s v="c9"/>
    <x v="5067"/>
    <x v="0"/>
  </r>
  <r>
    <n v="32896"/>
    <d v="2014-07-09T00:00:00"/>
    <d v="1899-12-30T21:56:21"/>
    <s v="Hired"/>
    <s v="Female"/>
    <s v="Finance Department"/>
    <s v="c9"/>
    <x v="5068"/>
    <x v="0"/>
  </r>
  <r>
    <n v="70696"/>
    <d v="2014-06-26T00:00:00"/>
    <d v="1899-12-30T18:13:02"/>
    <s v="Hired"/>
    <s v="Male"/>
    <s v="Operations Department"/>
    <s v="b9"/>
    <x v="5069"/>
    <x v="0"/>
  </r>
  <r>
    <n v="313499"/>
    <d v="2014-07-05T00:00:00"/>
    <d v="1899-12-30T18:43:58"/>
    <s v="Hired"/>
    <s v="Female"/>
    <s v="Operations Department"/>
    <s v="b9"/>
    <x v="5070"/>
    <x v="0"/>
  </r>
  <r>
    <n v="725901"/>
    <d v="2014-07-20T00:00:00"/>
    <d v="1899-12-30T12:21:27"/>
    <s v="Hired"/>
    <s v="Male"/>
    <s v="Operations Department"/>
    <s v="b9"/>
    <x v="5071"/>
    <x v="0"/>
  </r>
  <r>
    <n v="886674"/>
    <d v="2014-06-25T00:00:00"/>
    <d v="1899-12-30T12:59:45"/>
    <s v="Hired"/>
    <s v="Don’t want to say"/>
    <s v="Operations Department"/>
    <s v="i1"/>
    <x v="5072"/>
    <x v="0"/>
  </r>
  <r>
    <n v="12882"/>
    <d v="2014-06-25T00:00:00"/>
    <d v="1899-12-30T13:00:50"/>
    <s v="Hired"/>
    <s v="Don’t want to say"/>
    <s v="Operations Department"/>
    <s v="i1"/>
    <x v="5073"/>
    <x v="0"/>
  </r>
  <r>
    <n v="196817"/>
    <d v="2014-07-11T00:00:00"/>
    <d v="1899-12-30T19:12:02"/>
    <s v="Hired"/>
    <s v="Male"/>
    <s v="Operations Department"/>
    <s v="i1"/>
    <x v="5074"/>
    <x v="0"/>
  </r>
  <r>
    <n v="46106"/>
    <d v="2014-08-28T00:00:00"/>
    <d v="1899-12-30T09:45:25"/>
    <s v="Hired"/>
    <s v="Female"/>
    <s v="Purchase Department"/>
    <s v="i6"/>
    <x v="5075"/>
    <x v="0"/>
  </r>
  <r>
    <n v="877228"/>
    <d v="2014-08-28T00:00:00"/>
    <d v="1899-12-30T09:45:54"/>
    <s v="Hired"/>
    <s v="Male"/>
    <s v="Purchase Department"/>
    <s v="i6"/>
    <x v="5076"/>
    <x v="0"/>
  </r>
  <r>
    <n v="882530"/>
    <d v="2014-05-01T00:00:00"/>
    <d v="1899-12-30T03:38:44"/>
    <s v="Rejected"/>
    <s v="Male"/>
    <s v="Service Department"/>
    <s v="i7"/>
    <x v="5077"/>
    <x v="1"/>
  </r>
  <r>
    <n v="767744"/>
    <d v="2014-05-09T00:00:00"/>
    <d v="1899-12-30T15:56:07"/>
    <s v="Hired"/>
    <s v="Male"/>
    <s v="Service Department"/>
    <s v="c9"/>
    <x v="5078"/>
    <x v="0"/>
  </r>
  <r>
    <n v="830066"/>
    <d v="2014-05-09T00:00:00"/>
    <d v="1899-12-30T15:57:16"/>
    <s v="Hired"/>
    <s v="Female"/>
    <s v="Service Department"/>
    <s v="c9"/>
    <x v="5079"/>
    <x v="0"/>
  </r>
  <r>
    <n v="498165"/>
    <d v="2014-05-07T00:00:00"/>
    <d v="1899-12-30T17:38:05"/>
    <s v="Rejected"/>
    <s v="Female"/>
    <s v="Service Department"/>
    <s v="i5"/>
    <x v="5080"/>
    <x v="1"/>
  </r>
  <r>
    <n v="255214"/>
    <d v="2014-08-28T00:00:00"/>
    <d v="1899-12-30T17:30:46"/>
    <s v="Rejected"/>
    <s v="Male"/>
    <s v="Human Resource Department"/>
    <s v="c5"/>
    <x v="5081"/>
    <x v="1"/>
  </r>
  <r>
    <n v="814175"/>
    <d v="2014-08-28T00:00:00"/>
    <d v="1899-12-30T13:22:21"/>
    <s v="Hired"/>
    <s v="Female"/>
    <s v="Sales Department"/>
    <s v="c9"/>
    <x v="5082"/>
    <x v="0"/>
  </r>
  <r>
    <n v="61325"/>
    <d v="2014-08-29T00:00:00"/>
    <d v="1899-12-30T14:30:32"/>
    <s v="Hired"/>
    <s v="Male"/>
    <s v="Sales Department"/>
    <s v="c9"/>
    <x v="5083"/>
    <x v="0"/>
  </r>
  <r>
    <n v="947494"/>
    <d v="2014-05-11T00:00:00"/>
    <d v="1899-12-30T13:27:41"/>
    <s v="Hired"/>
    <s v="Female"/>
    <s v="Service Department"/>
    <s v="c9"/>
    <x v="5084"/>
    <x v="0"/>
  </r>
  <r>
    <n v="778401"/>
    <d v="2014-05-14T00:00:00"/>
    <d v="1899-12-30T12:12:47"/>
    <s v="Hired"/>
    <s v="Female"/>
    <s v="Service Department"/>
    <s v="i1"/>
    <x v="5085"/>
    <x v="0"/>
  </r>
  <r>
    <n v="696815"/>
    <d v="2014-05-14T00:00:00"/>
    <d v="1899-12-30T12:13:41"/>
    <s v="Hired"/>
    <s v="Male"/>
    <s v="Service Department"/>
    <s v="i1"/>
    <x v="5086"/>
    <x v="0"/>
  </r>
  <r>
    <n v="988332"/>
    <d v="2014-05-14T00:00:00"/>
    <d v="1899-12-30T12:17:32"/>
    <s v="Hired"/>
    <s v="Male"/>
    <s v="Service Department"/>
    <s v="i1"/>
    <x v="5087"/>
    <x v="0"/>
  </r>
  <r>
    <n v="341338"/>
    <d v="2014-06-25T00:00:00"/>
    <d v="1899-12-30T19:28:54"/>
    <s v="Hired"/>
    <s v="Male"/>
    <s v="Operations Department"/>
    <s v="c8"/>
    <x v="5088"/>
    <x v="0"/>
  </r>
  <r>
    <n v="505926"/>
    <d v="2014-06-30T00:00:00"/>
    <d v="1899-12-30T12:46:34"/>
    <s v="Hired"/>
    <s v="Female"/>
    <s v="Finance Department"/>
    <s v="i7"/>
    <x v="5089"/>
    <x v="0"/>
  </r>
  <r>
    <n v="610161"/>
    <d v="2014-06-30T00:00:00"/>
    <d v="1899-12-30T12:47:02"/>
    <s v="Hired"/>
    <s v="Female"/>
    <s v="Finance Department"/>
    <s v="i7"/>
    <x v="5090"/>
    <x v="0"/>
  </r>
  <r>
    <n v="196827"/>
    <d v="2014-05-26T00:00:00"/>
    <d v="1899-12-30T05:37:30"/>
    <s v="Rejected"/>
    <s v="Don’t want to say"/>
    <s v="Service Department"/>
    <s v="i7"/>
    <x v="5091"/>
    <x v="1"/>
  </r>
  <r>
    <n v="360856"/>
    <d v="2014-08-31T00:00:00"/>
    <d v="1899-12-30T19:58:27"/>
    <s v="Hired"/>
    <s v="Male"/>
    <s v="Operations Department"/>
    <s v="i6"/>
    <x v="5092"/>
    <x v="0"/>
  </r>
  <r>
    <n v="88591"/>
    <d v="2014-06-17T00:00:00"/>
    <d v="1899-12-30T12:15:17"/>
    <s v="Hired"/>
    <s v="Male"/>
    <s v="Human Resource Department"/>
    <s v="c8"/>
    <x v="5093"/>
    <x v="0"/>
  </r>
  <r>
    <n v="498510"/>
    <d v="2014-05-09T00:00:00"/>
    <d v="1899-12-30T09:56:45"/>
    <s v="Rejected"/>
    <s v="Male"/>
    <s v="Operations Department"/>
    <s v="c9"/>
    <x v="5094"/>
    <x v="1"/>
  </r>
  <r>
    <n v="19536"/>
    <d v="2014-05-13T00:00:00"/>
    <d v="1899-12-30T15:35:54"/>
    <s v="Hired"/>
    <s v="Male"/>
    <s v="Operations Department"/>
    <s v="c9"/>
    <x v="5095"/>
    <x v="0"/>
  </r>
  <r>
    <n v="695719"/>
    <d v="2014-05-13T00:00:00"/>
    <d v="1899-12-30T15:36:16"/>
    <s v="Hired"/>
    <s v="Female"/>
    <s v="Operations Department"/>
    <s v="c9"/>
    <x v="5096"/>
    <x v="0"/>
  </r>
  <r>
    <n v="826953"/>
    <d v="2014-05-20T00:00:00"/>
    <d v="1899-12-30T10:12:07"/>
    <s v="Hired"/>
    <s v="Male"/>
    <s v="Operations Department"/>
    <s v="c9"/>
    <x v="5097"/>
    <x v="0"/>
  </r>
  <r>
    <n v="504463"/>
    <d v="2014-05-20T00:00:00"/>
    <d v="1899-12-30T19:57:57"/>
    <s v="Hired"/>
    <s v="Female"/>
    <s v="Operations Department"/>
    <s v="c9"/>
    <x v="5098"/>
    <x v="0"/>
  </r>
  <r>
    <n v="309686"/>
    <d v="2014-05-20T00:00:00"/>
    <d v="1899-12-30T20:01:40"/>
    <s v="Hired"/>
    <s v="Male"/>
    <s v="Operations Department"/>
    <s v="c9"/>
    <x v="5099"/>
    <x v="0"/>
  </r>
  <r>
    <n v="146182"/>
    <d v="2014-05-15T00:00:00"/>
    <d v="1899-12-30T19:14:20"/>
    <s v="Rejected"/>
    <s v="Female"/>
    <s v="Purchase Department"/>
    <s v="c9"/>
    <x v="5100"/>
    <x v="1"/>
  </r>
  <r>
    <n v="929357"/>
    <d v="2014-07-25T00:00:00"/>
    <d v="1899-12-30T10:15:45"/>
    <s v="Hired"/>
    <s v="Female"/>
    <s v="General Management"/>
    <s v="c9"/>
    <x v="5101"/>
    <x v="0"/>
  </r>
  <r>
    <n v="29268"/>
    <d v="2014-07-25T00:00:00"/>
    <d v="1899-12-30T10:16:07"/>
    <s v="Hired"/>
    <s v="Female"/>
    <s v="General Management"/>
    <s v="c9"/>
    <x v="5102"/>
    <x v="0"/>
  </r>
  <r>
    <n v="549528"/>
    <d v="2014-05-14T00:00:00"/>
    <d v="1899-12-30T08:04:47"/>
    <s v="Hired"/>
    <s v="Male"/>
    <s v="Service Department"/>
    <s v="i7"/>
    <x v="5103"/>
    <x v="0"/>
  </r>
  <r>
    <n v="106682"/>
    <d v="2014-05-14T00:00:00"/>
    <d v="1899-12-30T08:05:47"/>
    <s v="Hired"/>
    <s v="Male"/>
    <s v="Service Department"/>
    <s v="i7"/>
    <x v="5104"/>
    <x v="0"/>
  </r>
  <r>
    <n v="282628"/>
    <d v="2014-05-14T00:00:00"/>
    <d v="1899-12-30T08:06:18"/>
    <s v="Hired"/>
    <s v="Male"/>
    <s v="Service Department"/>
    <s v="i7"/>
    <x v="5105"/>
    <x v="0"/>
  </r>
  <r>
    <n v="45384"/>
    <d v="2014-05-14T00:00:00"/>
    <d v="1899-12-30T08:08:38"/>
    <s v="Hired"/>
    <s v="Male"/>
    <s v="Service Department"/>
    <s v="i7"/>
    <x v="5106"/>
    <x v="0"/>
  </r>
  <r>
    <n v="505801"/>
    <d v="2014-05-01T00:00:00"/>
    <d v="1899-12-30T06:58:03"/>
    <s v="Hired"/>
    <s v="Female"/>
    <s v="Operations Department"/>
    <s v="i6"/>
    <x v="5107"/>
    <x v="0"/>
  </r>
  <r>
    <n v="211136"/>
    <d v="2014-05-01T00:00:00"/>
    <d v="1899-12-30T07:00:38"/>
    <s v="Hired"/>
    <s v="Female"/>
    <s v="Operations Department"/>
    <s v="i6"/>
    <x v="5108"/>
    <x v="0"/>
  </r>
  <r>
    <n v="580219"/>
    <d v="2014-05-06T00:00:00"/>
    <d v="1899-12-30T11:26:23"/>
    <s v="Hired"/>
    <s v="Male"/>
    <s v="Operations Department"/>
    <s v="c5"/>
    <x v="5109"/>
    <x v="0"/>
  </r>
  <r>
    <n v="650957"/>
    <d v="2014-05-08T00:00:00"/>
    <d v="1899-12-30T15:52:07"/>
    <s v="Hired"/>
    <s v="Female"/>
    <s v="Operations Department"/>
    <s v="c5"/>
    <x v="5110"/>
    <x v="0"/>
  </r>
  <r>
    <n v="432575"/>
    <d v="2014-05-14T00:00:00"/>
    <d v="1899-12-30T11:20:39"/>
    <s v="Hired"/>
    <s v="Female"/>
    <s v="Operations Department"/>
    <s v="c5"/>
    <x v="5111"/>
    <x v="0"/>
  </r>
  <r>
    <n v="375225"/>
    <d v="2014-05-20T00:00:00"/>
    <d v="1899-12-30T16:03:34"/>
    <s v="Hired"/>
    <s v="Male"/>
    <s v="Operations Department"/>
    <s v="c5"/>
    <x v="5112"/>
    <x v="0"/>
  </r>
  <r>
    <n v="158941"/>
    <d v="2014-05-30T00:00:00"/>
    <d v="1899-12-30T15:52:25"/>
    <s v="Hired"/>
    <s v="Male"/>
    <s v="Operations Department"/>
    <s v="c5"/>
    <x v="5113"/>
    <x v="0"/>
  </r>
  <r>
    <n v="482029"/>
    <d v="2014-05-02T00:00:00"/>
    <d v="1899-12-30T06:16:15"/>
    <s v="Hired"/>
    <s v="Female"/>
    <s v="Operations Department"/>
    <s v="c5"/>
    <x v="5114"/>
    <x v="0"/>
  </r>
  <r>
    <n v="841544"/>
    <d v="2014-05-11T00:00:00"/>
    <d v="1899-12-30T07:13:58"/>
    <s v="Hired"/>
    <s v="Male"/>
    <s v="Sales Department"/>
    <s v="c5"/>
    <x v="5115"/>
    <x v="0"/>
  </r>
  <r>
    <n v="568254"/>
    <d v="2014-05-12T00:00:00"/>
    <d v="1899-12-30T10:41:28"/>
    <s v="Hired"/>
    <s v="Female"/>
    <s v="Sales Department"/>
    <s v="c5"/>
    <x v="5116"/>
    <x v="0"/>
  </r>
  <r>
    <n v="882350"/>
    <d v="2014-05-12T00:00:00"/>
    <d v="1899-12-30T15:57:05"/>
    <s v="Hired"/>
    <s v="Female"/>
    <s v="Sales Department"/>
    <s v="c5"/>
    <x v="5117"/>
    <x v="0"/>
  </r>
  <r>
    <n v="467417"/>
    <d v="2014-05-12T00:00:00"/>
    <d v="1899-12-30T10:30:18"/>
    <s v="Hired"/>
    <s v="Male"/>
    <s v="Operations Department"/>
    <s v="c8"/>
    <x v="5118"/>
    <x v="0"/>
  </r>
  <r>
    <n v="400109"/>
    <d v="2014-05-12T00:00:00"/>
    <d v="1899-12-30T10:30:47"/>
    <s v="Hired"/>
    <s v="Don’t want to say"/>
    <s v="Operations Department"/>
    <s v="c8"/>
    <x v="5119"/>
    <x v="0"/>
  </r>
  <r>
    <n v="657548"/>
    <d v="2014-05-08T00:00:00"/>
    <d v="1899-12-30T09:44:46"/>
    <s v="Hired"/>
    <s v="Male"/>
    <s v="Service Department"/>
    <s v="c5"/>
    <x v="5120"/>
    <x v="0"/>
  </r>
  <r>
    <n v="476962"/>
    <d v="2014-05-20T00:00:00"/>
    <d v="1899-12-30T13:34:04"/>
    <s v="Hired"/>
    <s v="Male"/>
    <s v="Service Department"/>
    <s v="c5"/>
    <x v="5121"/>
    <x v="0"/>
  </r>
  <r>
    <n v="455150"/>
    <d v="2014-05-27T00:00:00"/>
    <d v="1899-12-30T18:02:40"/>
    <s v="Hired"/>
    <s v="Male"/>
    <s v="Service Department"/>
    <s v="c5"/>
    <x v="5122"/>
    <x v="0"/>
  </r>
  <r>
    <n v="167454"/>
    <d v="2014-05-28T00:00:00"/>
    <d v="1899-12-30T14:32:54"/>
    <s v="Hired"/>
    <s v="Female"/>
    <s v="Service Department"/>
    <s v="c5"/>
    <x v="5123"/>
    <x v="0"/>
  </r>
  <r>
    <n v="179861"/>
    <d v="2014-06-05T00:00:00"/>
    <d v="1899-12-30T09:05:59"/>
    <s v="Hired"/>
    <s v="Male"/>
    <s v="Service Department"/>
    <s v="c5"/>
    <x v="5124"/>
    <x v="0"/>
  </r>
  <r>
    <n v="800429"/>
    <d v="2014-06-05T00:00:00"/>
    <d v="1899-12-30T09:07:14"/>
    <s v="Hired"/>
    <s v="Male"/>
    <s v="Service Department"/>
    <s v="c5"/>
    <x v="5125"/>
    <x v="0"/>
  </r>
  <r>
    <n v="375609"/>
    <d v="2014-05-21T00:00:00"/>
    <d v="1899-12-30T10:42:36"/>
    <s v="Rejected"/>
    <s v="Female"/>
    <s v="Operations Department"/>
    <s v="c5"/>
    <x v="5126"/>
    <x v="1"/>
  </r>
  <r>
    <n v="854925"/>
    <d v="2014-05-21T00:00:00"/>
    <d v="1899-12-30T10:44:17"/>
    <s v="Hired"/>
    <s v="Male"/>
    <s v="Operations Department"/>
    <s v="c5"/>
    <x v="5127"/>
    <x v="0"/>
  </r>
  <r>
    <n v="922353"/>
    <d v="2014-05-06T00:00:00"/>
    <d v="1899-12-30T05:35:16"/>
    <s v="Hired"/>
    <s v="Male"/>
    <s v="Service Department"/>
    <s v="b9"/>
    <x v="501"/>
    <x v="0"/>
  </r>
  <r>
    <n v="723896"/>
    <d v="2014-05-15T00:00:00"/>
    <d v="1899-12-30T17:13:25"/>
    <s v="Hired"/>
    <s v="Male"/>
    <s v="Operations Department"/>
    <s v="i6"/>
    <x v="5128"/>
    <x v="0"/>
  </r>
  <r>
    <n v="318306"/>
    <d v="2014-05-15T00:00:00"/>
    <d v="1899-12-30T17:18:42"/>
    <s v="Hired"/>
    <s v="Female"/>
    <s v="Operations Department"/>
    <s v="i6"/>
    <x v="3255"/>
    <x v="0"/>
  </r>
  <r>
    <n v="725251"/>
    <d v="2014-05-20T00:00:00"/>
    <d v="1899-12-30T05:44:14"/>
    <s v="Hired"/>
    <s v="Male"/>
    <s v="Operations Department"/>
    <s v="i5"/>
    <x v="5129"/>
    <x v="0"/>
  </r>
  <r>
    <n v="760568"/>
    <d v="2014-05-20T00:00:00"/>
    <d v="1899-12-30T05:48:35"/>
    <s v="Hired"/>
    <s v="Male"/>
    <s v="Operations Department"/>
    <s v="i5"/>
    <x v="5130"/>
    <x v="0"/>
  </r>
  <r>
    <n v="814037"/>
    <d v="2014-07-04T00:00:00"/>
    <d v="1899-12-30T11:45:39"/>
    <s v="Hired"/>
    <s v="Male"/>
    <s v="Human Resource Department"/>
    <s v="i7"/>
    <x v="5131"/>
    <x v="0"/>
  </r>
  <r>
    <n v="131734"/>
    <d v="2014-05-24T00:00:00"/>
    <d v="1899-12-30T19:40:03"/>
    <s v="Hired"/>
    <s v="Male"/>
    <s v="Operations Department"/>
    <s v="c5"/>
    <x v="5132"/>
    <x v="0"/>
  </r>
  <r>
    <n v="831661"/>
    <d v="2014-05-16T00:00:00"/>
    <d v="1899-12-30T06:42:01"/>
    <s v="Hired"/>
    <s v="Don’t want to say"/>
    <s v="Operations Department"/>
    <s v="i7"/>
    <x v="5133"/>
    <x v="0"/>
  </r>
  <r>
    <n v="841761"/>
    <d v="2014-05-19T00:00:00"/>
    <d v="1899-12-30T09:26:32"/>
    <s v="Hired"/>
    <s v="Male"/>
    <s v="Operations Department"/>
    <s v="i7"/>
    <x v="5134"/>
    <x v="0"/>
  </r>
  <r>
    <n v="618043"/>
    <d v="2014-06-05T00:00:00"/>
    <d v="1899-12-30T14:14:28"/>
    <s v="Hired"/>
    <s v="Male"/>
    <s v="Operations Department"/>
    <s v="i7"/>
    <x v="5135"/>
    <x v="0"/>
  </r>
  <r>
    <n v="662128"/>
    <d v="2014-06-05T00:00:00"/>
    <d v="1899-12-30T14:10:37"/>
    <s v="Hired"/>
    <s v="Female"/>
    <s v="Operations Department"/>
    <s v="i7"/>
    <x v="5136"/>
    <x v="0"/>
  </r>
  <r>
    <n v="963439"/>
    <d v="2014-06-06T00:00:00"/>
    <d v="1899-12-30T16:07:47"/>
    <s v="Rejected"/>
    <s v="Male"/>
    <s v="Operations Department"/>
    <s v="i7"/>
    <x v="5137"/>
    <x v="1"/>
  </r>
  <r>
    <n v="524784"/>
    <d v="2014-07-29T00:00:00"/>
    <d v="1899-12-30T11:22:09"/>
    <s v="Hired"/>
    <s v="Male"/>
    <s v="Sales Department"/>
    <s v="c9"/>
    <x v="5138"/>
    <x v="0"/>
  </r>
  <r>
    <n v="957784"/>
    <d v="2014-08-05T00:00:00"/>
    <d v="1899-12-30T10:03:58"/>
    <s v="Hired"/>
    <s v="Male"/>
    <s v="Sales Department"/>
    <s v="c9"/>
    <x v="5139"/>
    <x v="0"/>
  </r>
  <r>
    <n v="747931"/>
    <d v="2014-08-05T00:00:00"/>
    <d v="1899-12-30T10:07:16"/>
    <s v="Rejected"/>
    <s v="Male"/>
    <s v="Sales Department"/>
    <s v="c9"/>
    <x v="5140"/>
    <x v="1"/>
  </r>
  <r>
    <n v="254807"/>
    <d v="2014-08-05T00:00:00"/>
    <d v="1899-12-30T10:04:23"/>
    <s v="Hired"/>
    <s v="Don’t want to say"/>
    <s v="Sales Department"/>
    <s v="c9"/>
    <x v="5141"/>
    <x v="0"/>
  </r>
  <r>
    <n v="824893"/>
    <d v="2014-05-01T00:00:00"/>
    <d v="1899-12-30T13:38:23"/>
    <s v="Hired"/>
    <s v="Male"/>
    <s v="Operations Department"/>
    <s v="c5"/>
    <x v="5142"/>
    <x v="0"/>
  </r>
  <r>
    <n v="89108"/>
    <d v="2014-05-01T00:00:00"/>
    <d v="1899-12-30T13:35:11"/>
    <s v="Hired"/>
    <s v="Don’t want to say"/>
    <s v="Operations Department"/>
    <s v="c5"/>
    <x v="5143"/>
    <x v="0"/>
  </r>
  <r>
    <n v="268296"/>
    <d v="2014-05-09T00:00:00"/>
    <d v="1899-12-30T09:59:31"/>
    <s v="Hired"/>
    <s v="Male"/>
    <s v="Operations Department"/>
    <s v="c5"/>
    <x v="5144"/>
    <x v="0"/>
  </r>
  <r>
    <n v="825656"/>
    <d v="2014-05-10T00:00:00"/>
    <d v="1899-12-30T14:21:09"/>
    <s v="Hired"/>
    <s v="Male"/>
    <s v="Operations Department"/>
    <s v="i7"/>
    <x v="5145"/>
    <x v="0"/>
  </r>
  <r>
    <n v="551379"/>
    <d v="2014-05-10T00:00:00"/>
    <d v="1899-12-30T14:22:07"/>
    <s v="Hired"/>
    <s v="Male"/>
    <s v="Operations Department"/>
    <s v="i7"/>
    <x v="5146"/>
    <x v="0"/>
  </r>
  <r>
    <n v="737409"/>
    <d v="2014-05-10T00:00:00"/>
    <d v="1899-12-30T14:23:17"/>
    <s v="Hired"/>
    <s v="Male"/>
    <s v="Operations Department"/>
    <s v="i7"/>
    <x v="5147"/>
    <x v="0"/>
  </r>
  <r>
    <n v="212110"/>
    <d v="2014-05-10T00:00:00"/>
    <d v="1899-12-30T14:23:43"/>
    <s v="Hired"/>
    <s v="Male"/>
    <s v="Operations Department"/>
    <s v="i7"/>
    <x v="5148"/>
    <x v="0"/>
  </r>
  <r>
    <n v="475564"/>
    <d v="2014-05-23T00:00:00"/>
    <d v="1899-12-30T07:02:13"/>
    <s v="Hired"/>
    <s v="Male"/>
    <s v="Service Department"/>
    <s v="i6"/>
    <x v="5149"/>
    <x v="0"/>
  </r>
  <r>
    <n v="946421"/>
    <d v="2014-05-08T00:00:00"/>
    <d v="1899-12-30T17:29:49"/>
    <s v="Hired"/>
    <s v="Female"/>
    <s v="Operations Department"/>
    <s v="i6"/>
    <x v="5150"/>
    <x v="0"/>
  </r>
  <r>
    <n v="464009"/>
    <d v="2014-05-29T00:00:00"/>
    <d v="1899-12-30T17:18:16"/>
    <s v="Hired"/>
    <s v="Male"/>
    <s v="Operations Department"/>
    <s v="i6"/>
    <x v="5151"/>
    <x v="0"/>
  </r>
  <r>
    <n v="150983"/>
    <d v="2014-08-12T00:00:00"/>
    <d v="1899-12-30T21:58:44"/>
    <s v="Hired"/>
    <s v="Female"/>
    <s v="Finance Department"/>
    <s v="c5"/>
    <x v="5152"/>
    <x v="0"/>
  </r>
  <r>
    <n v="245279"/>
    <d v="2014-08-18T00:00:00"/>
    <d v="1899-12-30T17:28:33"/>
    <s v="Hired"/>
    <s v="Female"/>
    <s v="Finance Department"/>
    <s v="c5"/>
    <x v="5153"/>
    <x v="0"/>
  </r>
  <r>
    <n v="537509"/>
    <d v="2014-07-09T00:00:00"/>
    <d v="1899-12-30T12:48:18"/>
    <s v="Hired"/>
    <s v="Male"/>
    <s v="Operations Department"/>
    <s v="i5"/>
    <x v="5154"/>
    <x v="0"/>
  </r>
  <r>
    <n v="276185"/>
    <d v="2014-08-07T00:00:00"/>
    <d v="1899-12-30T18:00:59"/>
    <s v="Hired"/>
    <s v="Female"/>
    <s v="Operations Department"/>
    <s v="i5"/>
    <x v="5155"/>
    <x v="0"/>
  </r>
  <r>
    <n v="758805"/>
    <d v="2014-08-13T00:00:00"/>
    <d v="1899-12-30T17:31:47"/>
    <s v="Hired"/>
    <s v="Male"/>
    <s v="Operations Department"/>
    <s v="i5"/>
    <x v="5156"/>
    <x v="0"/>
  </r>
  <r>
    <n v="919971"/>
    <d v="2014-05-05T00:00:00"/>
    <d v="1899-12-30T01:44:19"/>
    <s v="Hired"/>
    <s v="Male"/>
    <s v="Purchase Department"/>
    <s v="c5"/>
    <x v="5157"/>
    <x v="0"/>
  </r>
  <r>
    <n v="169443"/>
    <d v="2014-05-05T00:00:00"/>
    <d v="1899-12-30T01:47:12"/>
    <s v="Hired"/>
    <s v="Female"/>
    <s v="Purchase Department"/>
    <s v="c5"/>
    <x v="5158"/>
    <x v="0"/>
  </r>
  <r>
    <n v="646392"/>
    <d v="2014-05-27T00:00:00"/>
    <d v="1899-12-30T09:52:59"/>
    <s v="Hired"/>
    <s v="Don’t want to say"/>
    <s v="Service Department"/>
    <s v="c8"/>
    <x v="4691"/>
    <x v="0"/>
  </r>
  <r>
    <n v="273066"/>
    <d v="2014-06-23T00:00:00"/>
    <d v="1899-12-30T17:31:28"/>
    <s v="Hired"/>
    <s v="Female"/>
    <s v="Operations Department"/>
    <s v="c9"/>
    <x v="5159"/>
    <x v="0"/>
  </r>
  <r>
    <n v="562353"/>
    <d v="2014-05-01T00:00:00"/>
    <d v="1899-12-30T09:45:59"/>
    <s v="Hired"/>
    <s v="Female"/>
    <s v="General Management"/>
    <s v="i7"/>
    <x v="5160"/>
    <x v="0"/>
  </r>
  <r>
    <n v="375556"/>
    <d v="2014-05-01T00:00:00"/>
    <d v="1899-12-30T09:46:21"/>
    <s v="Hired"/>
    <s v="Female"/>
    <s v="General Management"/>
    <s v="i7"/>
    <x v="5161"/>
    <x v="0"/>
  </r>
  <r>
    <n v="719895"/>
    <d v="2014-05-01T00:00:00"/>
    <d v="1899-12-30T09:47:14"/>
    <s v="Hired"/>
    <s v="Female"/>
    <s v="General Management"/>
    <s v="i7"/>
    <x v="5162"/>
    <x v="0"/>
  </r>
  <r>
    <n v="422222"/>
    <d v="2014-05-13T00:00:00"/>
    <d v="1899-12-30T14:52:25"/>
    <s v="Hired"/>
    <s v="Female"/>
    <s v="General Management"/>
    <s v="c5"/>
    <x v="5163"/>
    <x v="0"/>
  </r>
  <r>
    <n v="603672"/>
    <d v="2014-05-08T00:00:00"/>
    <d v="1899-12-30T08:15:09"/>
    <s v="Hired"/>
    <s v="Male"/>
    <s v="Operations Department"/>
    <s v="c5"/>
    <x v="5164"/>
    <x v="0"/>
  </r>
  <r>
    <n v="480487"/>
    <d v="2014-05-08T00:00:00"/>
    <d v="1899-12-30T08:18:44"/>
    <s v="Hired"/>
    <s v="Female"/>
    <s v="Operations Department"/>
    <s v="c5"/>
    <x v="5165"/>
    <x v="0"/>
  </r>
  <r>
    <n v="186971"/>
    <d v="2014-05-09T00:00:00"/>
    <d v="1899-12-30T09:12:15"/>
    <s v="Hired"/>
    <s v="Female"/>
    <s v="Operations Department"/>
    <s v="c5"/>
    <x v="5166"/>
    <x v="0"/>
  </r>
  <r>
    <n v="976777"/>
    <d v="2014-05-21T00:00:00"/>
    <d v="1899-12-30T15:30:41"/>
    <s v="Rejected"/>
    <s v="Male"/>
    <s v="Operations Department"/>
    <s v="c5"/>
    <x v="5167"/>
    <x v="1"/>
  </r>
  <r>
    <n v="703792"/>
    <d v="2014-07-05T00:00:00"/>
    <d v="1899-12-30T09:51:13"/>
    <s v="Hired"/>
    <s v="Male"/>
    <s v="Sales Department"/>
    <s v="c5"/>
    <x v="5168"/>
    <x v="0"/>
  </r>
  <r>
    <n v="525836"/>
    <d v="2014-08-22T00:00:00"/>
    <d v="1899-12-30T16:59:04"/>
    <s v="Hired"/>
    <s v="Male"/>
    <s v="Service Department"/>
    <s v="c9"/>
    <x v="5169"/>
    <x v="0"/>
  </r>
  <r>
    <n v="896401"/>
    <d v="2014-08-30T00:00:00"/>
    <d v="1899-12-30T09:11:07"/>
    <s v="Hired"/>
    <s v="Don’t want to say"/>
    <s v="Service Department"/>
    <s v="c9"/>
    <x v="5170"/>
    <x v="0"/>
  </r>
  <r>
    <n v="626067"/>
    <d v="2014-07-27T00:00:00"/>
    <d v="1899-12-30T09:05:53"/>
    <s v="Hired"/>
    <s v="Male"/>
    <s v="Purchase Department"/>
    <s v="i5"/>
    <x v="5171"/>
    <x v="0"/>
  </r>
  <r>
    <n v="83466"/>
    <d v="2014-07-29T00:00:00"/>
    <d v="1899-12-30T17:44:09"/>
    <s v="Hired"/>
    <s v="Male"/>
    <s v="Purchase Department"/>
    <s v="i5"/>
    <x v="5172"/>
    <x v="0"/>
  </r>
  <r>
    <n v="867000"/>
    <d v="2014-07-29T00:00:00"/>
    <d v="1899-12-30T17:44:58"/>
    <s v="Hired"/>
    <s v="Male"/>
    <s v="Purchase Department"/>
    <s v="i5"/>
    <x v="5173"/>
    <x v="0"/>
  </r>
  <r>
    <n v="539299"/>
    <d v="2014-08-11T00:00:00"/>
    <d v="1899-12-30T16:21:10"/>
    <s v="Hired"/>
    <s v="Male"/>
    <s v="Purchase Department"/>
    <s v="i5"/>
    <x v="5174"/>
    <x v="0"/>
  </r>
  <r>
    <n v="838359"/>
    <d v="2014-08-27T00:00:00"/>
    <d v="1899-12-30T14:03:55"/>
    <s v="Hired"/>
    <s v="Don’t want to say"/>
    <s v="Purchase Department"/>
    <s v="i5"/>
    <x v="5175"/>
    <x v="0"/>
  </r>
  <r>
    <n v="79268"/>
    <d v="2014-05-19T00:00:00"/>
    <d v="1899-12-30T08:30:44"/>
    <s v="Hired"/>
    <s v="Male"/>
    <s v="Operations Department"/>
    <s v="i5"/>
    <x v="5176"/>
    <x v="0"/>
  </r>
  <r>
    <n v="70189"/>
    <d v="2014-05-19T00:00:00"/>
    <d v="1899-12-30T08:28:31"/>
    <s v="Hired"/>
    <s v="Female"/>
    <s v="Operations Department"/>
    <s v="i5"/>
    <x v="5177"/>
    <x v="0"/>
  </r>
  <r>
    <n v="592340"/>
    <d v="2014-05-19T00:00:00"/>
    <d v="1899-12-30T08:31:17"/>
    <s v="Hired"/>
    <s v="Female"/>
    <s v="Operations Department"/>
    <s v="i5"/>
    <x v="5178"/>
    <x v="0"/>
  </r>
  <r>
    <n v="917822"/>
    <d v="2014-07-04T00:00:00"/>
    <d v="1899-12-30T08:08:04"/>
    <s v="Hired"/>
    <s v="Female"/>
    <s v="Operations Department"/>
    <s v="i5"/>
    <x v="5179"/>
    <x v="0"/>
  </r>
  <r>
    <n v="786696"/>
    <d v="2014-07-04T00:00:00"/>
    <d v="1899-12-30T08:07:29"/>
    <s v="Rejected"/>
    <s v="Don’t want to say"/>
    <s v="Operations Department"/>
    <s v="i5"/>
    <x v="5180"/>
    <x v="1"/>
  </r>
  <r>
    <n v="98831"/>
    <d v="2014-05-15T00:00:00"/>
    <d v="1899-12-30T15:54:12"/>
    <s v="Hired"/>
    <s v="Female"/>
    <s v="Operations Department"/>
    <s v="c5"/>
    <x v="5181"/>
    <x v="0"/>
  </r>
  <r>
    <n v="531445"/>
    <d v="2014-05-15T00:00:00"/>
    <d v="1899-12-30T15:54:41"/>
    <s v="Hired"/>
    <s v="Male"/>
    <s v="Operations Department"/>
    <s v="c5"/>
    <x v="5182"/>
    <x v="0"/>
  </r>
  <r>
    <n v="782465"/>
    <d v="2014-05-28T00:00:00"/>
    <d v="1899-12-30T10:17:21"/>
    <s v="Hired"/>
    <s v="Female"/>
    <s v="Operations Department"/>
    <s v="c5"/>
    <x v="5183"/>
    <x v="0"/>
  </r>
  <r>
    <n v="302371"/>
    <d v="2014-06-02T00:00:00"/>
    <d v="1899-12-30T08:58:59"/>
    <s v="Hired"/>
    <s v="Male"/>
    <s v="Operations Department"/>
    <s v="c5"/>
    <x v="5184"/>
    <x v="0"/>
  </r>
  <r>
    <n v="147868"/>
    <d v="2014-06-03T00:00:00"/>
    <d v="1899-12-30T10:53:06"/>
    <s v="Hired"/>
    <s v="Male"/>
    <s v="Operations Department"/>
    <s v="c5"/>
    <x v="5185"/>
    <x v="0"/>
  </r>
  <r>
    <n v="374162"/>
    <d v="2014-06-18T00:00:00"/>
    <d v="1899-12-30T11:07:47"/>
    <s v="Hired"/>
    <s v="Female"/>
    <s v="Production Department"/>
    <s v="c9"/>
    <x v="5186"/>
    <x v="0"/>
  </r>
  <r>
    <n v="632936"/>
    <d v="2014-06-18T00:00:00"/>
    <d v="1899-12-30T11:08:30"/>
    <s v="Hired"/>
    <s v="Female"/>
    <s v="Production Department"/>
    <s v="c9"/>
    <x v="5187"/>
    <x v="0"/>
  </r>
  <r>
    <n v="87830"/>
    <d v="2014-07-05T00:00:00"/>
    <d v="1899-12-30T18:06:20"/>
    <s v="Hired"/>
    <s v="Female"/>
    <s v="Production Department"/>
    <s v="i1"/>
    <x v="5188"/>
    <x v="0"/>
  </r>
  <r>
    <n v="921759"/>
    <d v="2014-07-05T00:00:00"/>
    <d v="1899-12-30T18:06:41"/>
    <s v="Rejected"/>
    <s v="Male"/>
    <s v="Production Department"/>
    <s v="i1"/>
    <x v="1221"/>
    <x v="1"/>
  </r>
  <r>
    <n v="773003"/>
    <d v="2014-07-07T00:00:00"/>
    <d v="1899-12-30T16:05:02"/>
    <s v="Hired"/>
    <s v="Male"/>
    <s v="Production Department"/>
    <s v="i1"/>
    <x v="5189"/>
    <x v="0"/>
  </r>
  <r>
    <n v="650321"/>
    <d v="2014-07-07T00:00:00"/>
    <d v="1899-12-30T16:07:47"/>
    <s v="Hired"/>
    <s v="Male"/>
    <s v="Production Department"/>
    <s v="i1"/>
    <x v="5190"/>
    <x v="0"/>
  </r>
  <r>
    <n v="961036"/>
    <d v="2014-07-16T00:00:00"/>
    <d v="1899-12-30T08:06:55"/>
    <s v="Hired"/>
    <s v="Female"/>
    <s v="Production Department"/>
    <s v="i1"/>
    <x v="5191"/>
    <x v="0"/>
  </r>
  <r>
    <n v="244866"/>
    <d v="2014-07-09T00:00:00"/>
    <d v="1899-12-30T14:19:33"/>
    <s v="Hired"/>
    <s v="Male"/>
    <s v="Service Department"/>
    <s v="c5"/>
    <x v="5192"/>
    <x v="0"/>
  </r>
  <r>
    <n v="463211"/>
    <d v="2014-05-19T00:00:00"/>
    <d v="1899-12-30T15:43:01"/>
    <s v="Hired"/>
    <s v="Male"/>
    <s v="Operations Department"/>
    <s v="c9"/>
    <x v="5193"/>
    <x v="0"/>
  </r>
  <r>
    <n v="617820"/>
    <d v="2014-05-19T00:00:00"/>
    <d v="1899-12-30T15:43:24"/>
    <s v="Hired"/>
    <s v="Female"/>
    <s v="Operations Department"/>
    <s v="c9"/>
    <x v="5194"/>
    <x v="0"/>
  </r>
  <r>
    <n v="769136"/>
    <d v="2014-05-19T00:00:00"/>
    <d v="1899-12-30T15:45:01"/>
    <s v="Hired"/>
    <s v="Male"/>
    <s v="Operations Department"/>
    <s v="c9"/>
    <x v="5195"/>
    <x v="0"/>
  </r>
  <r>
    <n v="120968"/>
    <d v="2014-06-14T00:00:00"/>
    <d v="1899-12-30T11:13:06"/>
    <s v="Hired"/>
    <s v="Male"/>
    <s v="Operations Department"/>
    <s v="c9"/>
    <x v="5196"/>
    <x v="0"/>
  </r>
  <r>
    <n v="189498"/>
    <d v="2014-06-15T00:00:00"/>
    <d v="1899-12-30T07:35:52"/>
    <s v="Hired"/>
    <s v="Male"/>
    <s v="Operations Department"/>
    <s v="c9"/>
    <x v="5197"/>
    <x v="0"/>
  </r>
  <r>
    <n v="842559"/>
    <d v="2014-06-20T00:00:00"/>
    <d v="1899-12-30T18:40:13"/>
    <s v="Hired"/>
    <s v="Female"/>
    <s v="Operations Department"/>
    <s v="c9"/>
    <x v="5198"/>
    <x v="0"/>
  </r>
  <r>
    <n v="955451"/>
    <d v="2014-06-28T00:00:00"/>
    <d v="1899-12-30T08:11:57"/>
    <s v="Hired"/>
    <s v="Male"/>
    <s v="Operations Department"/>
    <s v="c9"/>
    <x v="5199"/>
    <x v="0"/>
  </r>
  <r>
    <n v="81073"/>
    <d v="2014-05-02T00:00:00"/>
    <d v="1899-12-30T18:30:37"/>
    <s v="Hired"/>
    <s v="Male"/>
    <s v="Operations Department"/>
    <s v="c5"/>
    <x v="5200"/>
    <x v="0"/>
  </r>
  <r>
    <n v="143163"/>
    <d v="2014-05-02T00:00:00"/>
    <d v="1899-12-30T18:33:02"/>
    <s v="Hired"/>
    <s v="Male"/>
    <s v="Operations Department"/>
    <s v="c5"/>
    <x v="1814"/>
    <x v="0"/>
  </r>
  <r>
    <n v="386268"/>
    <d v="2014-05-02T00:00:00"/>
    <d v="1899-12-30T18:34:02"/>
    <s v="Rejected"/>
    <s v="Male"/>
    <s v="Operations Department"/>
    <s v="c5"/>
    <x v="5201"/>
    <x v="1"/>
  </r>
  <r>
    <n v="609420"/>
    <d v="2014-07-25T00:00:00"/>
    <d v="1899-12-30T17:34:28"/>
    <s v="Hired"/>
    <s v="Male"/>
    <s v="Service Department"/>
    <s v="c5"/>
    <x v="5202"/>
    <x v="0"/>
  </r>
  <r>
    <n v="702029"/>
    <d v="2014-07-25T00:00:00"/>
    <d v="1899-12-30T17:36:47"/>
    <s v="Hired"/>
    <s v="Male"/>
    <s v="Service Department"/>
    <s v="c5"/>
    <x v="5203"/>
    <x v="0"/>
  </r>
  <r>
    <n v="745310"/>
    <d v="2014-05-01T00:00:00"/>
    <d v="1899-12-30T19:12:19"/>
    <s v="Rejected"/>
    <s v="Male"/>
    <s v="Service Department"/>
    <s v="c5"/>
    <x v="5204"/>
    <x v="1"/>
  </r>
  <r>
    <n v="897499"/>
    <d v="2014-05-07T00:00:00"/>
    <d v="1899-12-30T16:28:42"/>
    <s v="Hired"/>
    <s v="Female"/>
    <s v="Service Department"/>
    <s v="c5"/>
    <x v="5205"/>
    <x v="0"/>
  </r>
  <r>
    <n v="796914"/>
    <d v="2014-07-17T00:00:00"/>
    <d v="1899-12-30T09:31:12"/>
    <s v="Hired"/>
    <s v="Male"/>
    <s v="Service Department"/>
    <s v="c5"/>
    <x v="5206"/>
    <x v="0"/>
  </r>
  <r>
    <n v="34818"/>
    <d v="2014-07-17T00:00:00"/>
    <d v="1899-12-30T09:31:47"/>
    <s v="Hired"/>
    <s v="Female"/>
    <s v="Service Department"/>
    <s v="c5"/>
    <x v="5207"/>
    <x v="0"/>
  </r>
  <r>
    <n v="304751"/>
    <d v="2014-05-04T00:00:00"/>
    <d v="1899-12-30T18:50:38"/>
    <s v="Hired"/>
    <s v="Male"/>
    <s v="Service Department"/>
    <s v="c9"/>
    <x v="5208"/>
    <x v="0"/>
  </r>
  <r>
    <n v="593118"/>
    <d v="2014-05-22T00:00:00"/>
    <d v="1899-12-30T15:09:41"/>
    <s v="Hired"/>
    <s v="Male"/>
    <s v="Operations Department"/>
    <s v="c5"/>
    <x v="5209"/>
    <x v="0"/>
  </r>
  <r>
    <n v="268306"/>
    <d v="2014-05-22T00:00:00"/>
    <d v="1899-12-30T19:13:49"/>
    <s v="Rejected"/>
    <s v="Male"/>
    <s v="Operations Department"/>
    <s v="c5"/>
    <x v="5210"/>
    <x v="1"/>
  </r>
  <r>
    <n v="837077"/>
    <d v="2014-05-22T00:00:00"/>
    <d v="1899-12-30T19:20:18"/>
    <s v="Hired"/>
    <s v="Female"/>
    <s v="Operations Department"/>
    <s v="c5"/>
    <x v="5211"/>
    <x v="0"/>
  </r>
  <r>
    <n v="253747"/>
    <d v="2014-05-23T00:00:00"/>
    <d v="1899-12-30T16:54:02"/>
    <s v="Hired"/>
    <s v="Male"/>
    <s v="Operations Department"/>
    <s v="c5"/>
    <x v="5212"/>
    <x v="0"/>
  </r>
  <r>
    <n v="532574"/>
    <d v="2014-06-05T00:00:00"/>
    <d v="1899-12-30T16:50:26"/>
    <s v="Hired"/>
    <s v="Male"/>
    <s v="Operations Department"/>
    <s v="c9"/>
    <x v="5213"/>
    <x v="0"/>
  </r>
  <r>
    <n v="271797"/>
    <d v="2014-05-07T00:00:00"/>
    <d v="1899-12-30T13:25:36"/>
    <s v="Hired"/>
    <s v="Male"/>
    <s v="Production Department"/>
    <s v="i5"/>
    <x v="5214"/>
    <x v="0"/>
  </r>
  <r>
    <n v="140986"/>
    <d v="2014-05-15T00:00:00"/>
    <d v="1899-12-30T10:02:37"/>
    <s v="Hired"/>
    <s v="Male"/>
    <s v="Production Department"/>
    <s v="i5"/>
    <x v="5215"/>
    <x v="0"/>
  </r>
  <r>
    <n v="455195"/>
    <d v="2014-05-01T00:00:00"/>
    <d v="1899-12-30T22:04:49"/>
    <s v="Hired"/>
    <s v="Female"/>
    <s v="Service Department"/>
    <s v="c9"/>
    <x v="5216"/>
    <x v="0"/>
  </r>
  <r>
    <n v="264004"/>
    <d v="2014-05-15T00:00:00"/>
    <d v="1899-12-30T13:29:15"/>
    <s v="Hired"/>
    <s v="Male"/>
    <s v="Service Department"/>
    <s v="c9"/>
    <x v="5217"/>
    <x v="0"/>
  </r>
  <r>
    <n v="889329"/>
    <d v="2014-05-16T00:00:00"/>
    <d v="1899-12-30T16:54:37"/>
    <s v="Hired"/>
    <s v="Male"/>
    <s v="Service Department"/>
    <s v="c9"/>
    <x v="5218"/>
    <x v="0"/>
  </r>
  <r>
    <n v="708422"/>
    <d v="2014-05-16T00:00:00"/>
    <d v="1899-12-30T16:56:46"/>
    <s v="Hired"/>
    <s v="Male"/>
    <s v="Service Department"/>
    <s v="c9"/>
    <x v="5219"/>
    <x v="0"/>
  </r>
  <r>
    <n v="17946"/>
    <d v="2014-05-16T00:00:00"/>
    <d v="1899-12-30T16:58:30"/>
    <s v="Hired"/>
    <s v="Male"/>
    <s v="Service Department"/>
    <s v="c9"/>
    <x v="5220"/>
    <x v="0"/>
  </r>
  <r>
    <n v="646630"/>
    <d v="2014-07-25T00:00:00"/>
    <d v="1899-12-30T08:47:03"/>
    <s v="Hired"/>
    <s v="Male"/>
    <s v="Operations Department"/>
    <s v="i5"/>
    <x v="4109"/>
    <x v="0"/>
  </r>
  <r>
    <n v="601032"/>
    <d v="2014-05-16T00:00:00"/>
    <d v="1899-12-30T14:01:25"/>
    <s v="Hired"/>
    <s v="Female"/>
    <s v="Operations Department"/>
    <s v="c5"/>
    <x v="5221"/>
    <x v="0"/>
  </r>
  <r>
    <n v="628178"/>
    <d v="2014-05-16T00:00:00"/>
    <d v="1899-12-30T20:21:19"/>
    <s v="Hired"/>
    <s v="Male"/>
    <s v="Operations Department"/>
    <s v="c5"/>
    <x v="5222"/>
    <x v="0"/>
  </r>
  <r>
    <n v="920568"/>
    <d v="2014-05-30T00:00:00"/>
    <d v="1899-12-30T17:41:01"/>
    <s v="Hired"/>
    <s v="Male"/>
    <s v="Operations Department"/>
    <s v="c5"/>
    <x v="5223"/>
    <x v="0"/>
  </r>
  <r>
    <n v="326252"/>
    <d v="2014-05-30T00:00:00"/>
    <d v="1899-12-30T17:43:40"/>
    <s v="Hired"/>
    <s v="Female"/>
    <s v="Operations Department"/>
    <s v="c5"/>
    <x v="5224"/>
    <x v="0"/>
  </r>
  <r>
    <n v="294236"/>
    <d v="2014-06-04T00:00:00"/>
    <d v="1899-12-30T13:17:44"/>
    <s v="Hired"/>
    <s v="Female"/>
    <s v="Operations Department"/>
    <s v="c5"/>
    <x v="5225"/>
    <x v="0"/>
  </r>
  <r>
    <n v="841824"/>
    <d v="2014-05-06T00:00:00"/>
    <d v="1899-12-30T05:10:18"/>
    <s v="Hired"/>
    <s v="Female"/>
    <s v="Production Department"/>
    <s v="c9"/>
    <x v="5226"/>
    <x v="0"/>
  </r>
  <r>
    <n v="108336"/>
    <d v="2014-07-04T00:00:00"/>
    <d v="1899-12-30T19:51:52"/>
    <s v="Hired"/>
    <s v="Male"/>
    <s v="Operations Department"/>
    <s v="c9"/>
    <x v="5227"/>
    <x v="0"/>
  </r>
  <r>
    <n v="750179"/>
    <d v="2014-07-04T00:00:00"/>
    <d v="1899-12-30T19:52:25"/>
    <s v="Hired"/>
    <s v="Male"/>
    <s v="Operations Department"/>
    <s v="c9"/>
    <x v="5228"/>
    <x v="0"/>
  </r>
  <r>
    <n v="783470"/>
    <d v="2014-06-24T00:00:00"/>
    <d v="1899-12-30T12:36:04"/>
    <s v="Hired"/>
    <s v="Male"/>
    <s v="Human Resource Department"/>
    <s v="i5"/>
    <x v="5229"/>
    <x v="0"/>
  </r>
  <r>
    <n v="498520"/>
    <d v="2014-07-11T00:00:00"/>
    <d v="1899-12-30T13:08:59"/>
    <s v="Hired"/>
    <s v="Male"/>
    <s v="Human Resource Department"/>
    <s v="i5"/>
    <x v="5230"/>
    <x v="0"/>
  </r>
  <r>
    <n v="623017"/>
    <d v="2014-07-22T00:00:00"/>
    <d v="1899-12-30T17:31:21"/>
    <s v="Hired"/>
    <s v="Male"/>
    <s v="Sales Department"/>
    <s v="c9"/>
    <x v="5231"/>
    <x v="0"/>
  </r>
  <r>
    <n v="709308"/>
    <d v="2014-07-22T00:00:00"/>
    <d v="1899-12-30T17:37:01"/>
    <s v="Hired"/>
    <s v="Male"/>
    <s v="Sales Department"/>
    <s v="c9"/>
    <x v="5232"/>
    <x v="0"/>
  </r>
  <r>
    <n v="812396"/>
    <d v="2014-07-28T00:00:00"/>
    <d v="1899-12-30T08:15:49"/>
    <s v="Hired"/>
    <s v="Female"/>
    <s v="Sales Department"/>
    <s v="c9"/>
    <x v="5233"/>
    <x v="0"/>
  </r>
  <r>
    <n v="608929"/>
    <d v="2014-07-08T00:00:00"/>
    <d v="1899-12-30T18:06:04"/>
    <s v="Rejected"/>
    <s v="Female"/>
    <s v="Finance Department"/>
    <s v="i5"/>
    <x v="5234"/>
    <x v="1"/>
  </r>
  <r>
    <n v="139670"/>
    <d v="2014-07-08T00:00:00"/>
    <d v="1899-12-30T18:08:10"/>
    <s v="Hired"/>
    <s v="Female"/>
    <s v="Finance Department"/>
    <s v="i5"/>
    <x v="5235"/>
    <x v="0"/>
  </r>
  <r>
    <n v="851735"/>
    <d v="2014-07-17T00:00:00"/>
    <d v="1899-12-30T17:01:20"/>
    <s v="Hired"/>
    <s v="Female"/>
    <s v="Finance Department"/>
    <s v="i5"/>
    <x v="4010"/>
    <x v="0"/>
  </r>
  <r>
    <n v="619369"/>
    <d v="2014-07-17T00:00:00"/>
    <d v="1899-12-30T17:01:21"/>
    <s v="Hired"/>
    <s v="Female"/>
    <s v="Finance Department"/>
    <s v="i5"/>
    <x v="5236"/>
    <x v="0"/>
  </r>
  <r>
    <n v="535404"/>
    <d v="2014-06-30T00:00:00"/>
    <d v="1899-12-30T17:20:14"/>
    <s v="Hired"/>
    <s v="Male"/>
    <s v="Service Department"/>
    <s v="i7"/>
    <x v="5237"/>
    <x v="0"/>
  </r>
  <r>
    <n v="578578"/>
    <d v="2014-06-30T00:00:00"/>
    <d v="1899-12-30T17:20:26"/>
    <s v="Rejected"/>
    <s v="Don’t want to say"/>
    <s v="Service Department"/>
    <s v="i7"/>
    <x v="5238"/>
    <x v="1"/>
  </r>
  <r>
    <n v="808296"/>
    <d v="2014-07-05T00:00:00"/>
    <d v="1899-12-30T11:15:11"/>
    <s v="Hired"/>
    <s v="Female"/>
    <s v="Service Department"/>
    <s v="c5"/>
    <x v="1971"/>
    <x v="0"/>
  </r>
  <r>
    <n v="754500"/>
    <d v="2014-07-05T00:00:00"/>
    <d v="1899-12-30T11:16:39"/>
    <s v="Hired"/>
    <s v="Female"/>
    <s v="Service Department"/>
    <s v="c5"/>
    <x v="5239"/>
    <x v="0"/>
  </r>
  <r>
    <n v="535845"/>
    <d v="2014-07-05T00:00:00"/>
    <d v="1899-12-30T11:18:10"/>
    <s v="Hired"/>
    <s v="Female"/>
    <s v="Service Department"/>
    <s v="c5"/>
    <x v="5240"/>
    <x v="0"/>
  </r>
  <r>
    <n v="860960"/>
    <d v="2014-05-06T00:00:00"/>
    <d v="1899-12-30T18:15:12"/>
    <s v="Rejected"/>
    <s v="Female"/>
    <s v="Marketing Department"/>
    <s v="c5"/>
    <x v="5241"/>
    <x v="1"/>
  </r>
  <r>
    <n v="186298"/>
    <d v="2014-05-24T00:00:00"/>
    <d v="1899-12-30T17:19:19"/>
    <s v="Hired"/>
    <s v="Female"/>
    <s v="Sales Department"/>
    <s v="i5"/>
    <x v="5242"/>
    <x v="0"/>
  </r>
  <r>
    <n v="631661"/>
    <d v="2014-05-24T00:00:00"/>
    <d v="1899-12-30T17:21:11"/>
    <s v="Hired"/>
    <s v="Female"/>
    <s v="Sales Department"/>
    <s v="i5"/>
    <x v="326"/>
    <x v="0"/>
  </r>
  <r>
    <n v="45142"/>
    <d v="2014-05-08T00:00:00"/>
    <d v="1899-12-30T14:32:19"/>
    <s v="Hired"/>
    <s v="Male"/>
    <s v="Sales Department"/>
    <s v="i7"/>
    <x v="5243"/>
    <x v="0"/>
  </r>
  <r>
    <n v="621237"/>
    <d v="2014-05-13T00:00:00"/>
    <d v="1899-12-30T11:05:41"/>
    <s v="Hired"/>
    <s v="Don’t want to say"/>
    <s v="Sales Department"/>
    <s v="i7"/>
    <x v="5244"/>
    <x v="0"/>
  </r>
  <r>
    <n v="772763"/>
    <d v="2014-05-21T00:00:00"/>
    <d v="1899-12-30T01:06:53"/>
    <s v="Hired"/>
    <s v="Male"/>
    <s v="Operations Department"/>
    <s v="c5"/>
    <x v="5245"/>
    <x v="0"/>
  </r>
  <r>
    <n v="759253"/>
    <d v="2014-05-21T00:00:00"/>
    <d v="1899-12-30T01:04:33"/>
    <s v="Hired"/>
    <s v="Female"/>
    <s v="Operations Department"/>
    <s v="c5"/>
    <x v="5246"/>
    <x v="0"/>
  </r>
  <r>
    <n v="640069"/>
    <d v="2014-05-26T00:00:00"/>
    <d v="1899-12-30T15:25:09"/>
    <s v="Hired"/>
    <s v="Male"/>
    <s v="Operations Department"/>
    <s v="c5"/>
    <x v="5247"/>
    <x v="0"/>
  </r>
  <r>
    <n v="553750"/>
    <d v="2014-05-26T00:00:00"/>
    <d v="1899-12-30T15:27:47"/>
    <s v="Hired"/>
    <s v="Male"/>
    <s v="Operations Department"/>
    <s v="c5"/>
    <x v="5248"/>
    <x v="0"/>
  </r>
  <r>
    <n v="231855"/>
    <d v="2014-05-26T00:00:00"/>
    <d v="1899-12-30T15:29:52"/>
    <s v="Hired"/>
    <s v="Male"/>
    <s v="Operations Department"/>
    <s v="c5"/>
    <x v="5249"/>
    <x v="0"/>
  </r>
  <r>
    <n v="446456"/>
    <d v="2014-05-26T00:00:00"/>
    <d v="1899-12-30T15:31:16"/>
    <s v="Hired"/>
    <s v="Male"/>
    <s v="Operations Department"/>
    <s v="c5"/>
    <x v="5250"/>
    <x v="0"/>
  </r>
  <r>
    <n v="220740"/>
    <d v="2014-05-31T00:00:00"/>
    <d v="1899-12-30T12:30:03"/>
    <s v="Hired"/>
    <s v="Female"/>
    <s v="Operations Department"/>
    <s v="c5"/>
    <x v="5251"/>
    <x v="0"/>
  </r>
  <r>
    <n v="373338"/>
    <d v="2014-05-31T00:00:00"/>
    <d v="1899-12-30T12:30:37"/>
    <s v="Hired"/>
    <s v="Male"/>
    <s v="Operations Department"/>
    <s v="c5"/>
    <x v="5252"/>
    <x v="0"/>
  </r>
  <r>
    <n v="439599"/>
    <d v="2014-05-31T00:00:00"/>
    <d v="1899-12-30T12:31:10"/>
    <s v="Rejected"/>
    <s v="Male"/>
    <s v="Operations Department"/>
    <s v="c5"/>
    <x v="5253"/>
    <x v="1"/>
  </r>
  <r>
    <n v="969959"/>
    <d v="2014-05-31T00:00:00"/>
    <d v="1899-12-30T12:32:07"/>
    <s v="Hired"/>
    <s v="Male"/>
    <s v="Operations Department"/>
    <s v="c5"/>
    <x v="5254"/>
    <x v="0"/>
  </r>
  <r>
    <n v="784146"/>
    <d v="2014-05-31T00:00:00"/>
    <d v="1899-12-30T12:29:21"/>
    <s v="Hired"/>
    <s v="Female"/>
    <s v="Operations Department"/>
    <s v="c5"/>
    <x v="5255"/>
    <x v="0"/>
  </r>
  <r>
    <n v="753534"/>
    <d v="2014-06-05T00:00:00"/>
    <d v="1899-12-30T09:33:46"/>
    <s v="Hired"/>
    <s v="Female"/>
    <s v="Operations Department"/>
    <s v="c5"/>
    <x v="5256"/>
    <x v="0"/>
  </r>
  <r>
    <n v="978134"/>
    <d v="2014-05-28T00:00:00"/>
    <d v="1899-12-30T18:57:32"/>
    <s v="Hired"/>
    <s v="Male"/>
    <s v="Operations Department"/>
    <s v="b9"/>
    <x v="5257"/>
    <x v="0"/>
  </r>
  <r>
    <n v="813663"/>
    <d v="2014-06-04T00:00:00"/>
    <d v="1899-12-30T15:37:53"/>
    <s v="Hired"/>
    <s v="Male"/>
    <s v="Purchase Department"/>
    <s v="i7"/>
    <x v="2440"/>
    <x v="0"/>
  </r>
  <r>
    <n v="761086"/>
    <d v="2014-06-04T00:00:00"/>
    <d v="1899-12-30T15:40:34"/>
    <s v="Hired"/>
    <s v="Male"/>
    <s v="Purchase Department"/>
    <s v="i7"/>
    <x v="5258"/>
    <x v="0"/>
  </r>
  <r>
    <n v="842854"/>
    <d v="2014-06-04T00:00:00"/>
    <d v="1899-12-30T15:40:55"/>
    <s v="Rejected"/>
    <s v="Female"/>
    <s v="Purchase Department"/>
    <s v="i7"/>
    <x v="5259"/>
    <x v="1"/>
  </r>
  <r>
    <n v="538257"/>
    <d v="2014-05-28T00:00:00"/>
    <d v="1899-12-30T11:48:51"/>
    <s v="Hired"/>
    <s v="Female"/>
    <s v="Service Department"/>
    <s v="c5"/>
    <x v="5260"/>
    <x v="0"/>
  </r>
  <r>
    <n v="151162"/>
    <d v="2014-05-31T00:00:00"/>
    <d v="1899-12-30T07:29:28"/>
    <s v="Hired"/>
    <s v="Female"/>
    <s v="Service Department"/>
    <s v="c5"/>
    <x v="5261"/>
    <x v="0"/>
  </r>
  <r>
    <n v="116963"/>
    <d v="2014-05-04T00:00:00"/>
    <d v="1899-12-30T13:26:14"/>
    <s v="Hired"/>
    <s v="Male"/>
    <s v="Service Department"/>
    <s v="b9"/>
    <x v="5262"/>
    <x v="0"/>
  </r>
  <r>
    <n v="787849"/>
    <d v="2014-05-08T00:00:00"/>
    <d v="1899-12-30T16:28:23"/>
    <s v="Hired"/>
    <s v="Don’t want to say"/>
    <s v="Operations Department"/>
    <s v="c5"/>
    <x v="5263"/>
    <x v="0"/>
  </r>
  <r>
    <n v="559807"/>
    <d v="2014-06-25T00:00:00"/>
    <d v="1899-12-30T15:32:35"/>
    <s v="Hired"/>
    <s v="Male"/>
    <s v="Operations Department"/>
    <s v="c5"/>
    <x v="5264"/>
    <x v="0"/>
  </r>
  <r>
    <n v="407784"/>
    <d v="2014-07-11T00:00:00"/>
    <d v="1899-12-30T00:16:58"/>
    <s v="Hired"/>
    <s v="Male"/>
    <s v="Service Department"/>
    <s v="b9"/>
    <x v="5265"/>
    <x v="0"/>
  </r>
  <r>
    <n v="584676"/>
    <d v="2014-07-11T00:00:00"/>
    <d v="1899-12-30T00:21:10"/>
    <s v="Hired"/>
    <s v="Female"/>
    <s v="Service Department"/>
    <s v="b9"/>
    <x v="5266"/>
    <x v="0"/>
  </r>
  <r>
    <n v="949511"/>
    <d v="2014-05-20T00:00:00"/>
    <d v="1899-12-30T05:02:09"/>
    <s v="Hired"/>
    <s v="Female"/>
    <s v="Purchase Department"/>
    <s v="c9"/>
    <x v="5267"/>
    <x v="0"/>
  </r>
  <r>
    <n v="966645"/>
    <d v="2014-05-22T00:00:00"/>
    <d v="1899-12-30T08:06:01"/>
    <s v="Hired"/>
    <s v="Male"/>
    <s v="Service Department"/>
    <s v="c5"/>
    <x v="5268"/>
    <x v="0"/>
  </r>
  <r>
    <n v="818899"/>
    <d v="2014-05-22T00:00:00"/>
    <d v="1899-12-30T08:06:34"/>
    <s v="Rejected"/>
    <s v="Male"/>
    <s v="Service Department"/>
    <s v="c5"/>
    <x v="5269"/>
    <x v="1"/>
  </r>
  <r>
    <n v="75569"/>
    <d v="2014-05-22T00:00:00"/>
    <d v="1899-12-30T08:05:46"/>
    <s v="Hired"/>
    <s v="Don’t want to say"/>
    <s v="Service Department"/>
    <s v="c5"/>
    <x v="5270"/>
    <x v="0"/>
  </r>
  <r>
    <n v="630022"/>
    <d v="2014-05-23T00:00:00"/>
    <d v="1899-12-30T11:32:19"/>
    <s v="Hired"/>
    <s v="Female"/>
    <s v="Service Department"/>
    <s v="c5"/>
    <x v="5271"/>
    <x v="0"/>
  </r>
  <r>
    <n v="363668"/>
    <d v="2014-05-23T00:00:00"/>
    <d v="1899-12-30T11:33:52"/>
    <s v="Hired"/>
    <s v="Female"/>
    <s v="Service Department"/>
    <s v="c5"/>
    <x v="5272"/>
    <x v="0"/>
  </r>
  <r>
    <n v="267657"/>
    <d v="2014-05-27T00:00:00"/>
    <d v="1899-12-30T09:55:52"/>
    <s v="Hired"/>
    <s v="Female"/>
    <s v="Service Department"/>
    <s v="c5"/>
    <x v="5273"/>
    <x v="0"/>
  </r>
  <r>
    <n v="804795"/>
    <d v="2014-05-27T00:00:00"/>
    <d v="1899-12-30T09:59:13"/>
    <s v="Hired"/>
    <s v="Male"/>
    <s v="Service Department"/>
    <s v="c5"/>
    <x v="5274"/>
    <x v="0"/>
  </r>
  <r>
    <n v="462727"/>
    <d v="2014-06-14T00:00:00"/>
    <d v="1899-12-30T08:01:22"/>
    <s v="Hired"/>
    <s v="Male"/>
    <s v="Service Department"/>
    <s v="c5"/>
    <x v="1824"/>
    <x v="0"/>
  </r>
  <r>
    <n v="49946"/>
    <d v="2014-06-05T00:00:00"/>
    <d v="1899-12-30T14:31:47"/>
    <s v="Hired"/>
    <s v="Male"/>
    <s v="Service Department"/>
    <s v="c5"/>
    <x v="5275"/>
    <x v="0"/>
  </r>
  <r>
    <n v="21962"/>
    <d v="2014-06-05T00:00:00"/>
    <d v="1899-12-30T14:33:50"/>
    <s v="Hired"/>
    <s v="Male"/>
    <s v="Service Department"/>
    <s v="c5"/>
    <x v="5276"/>
    <x v="0"/>
  </r>
  <r>
    <n v="687483"/>
    <d v="2014-06-10T00:00:00"/>
    <d v="1899-12-30T09:03:27"/>
    <s v="Rejected"/>
    <s v="Male"/>
    <s v="Service Department"/>
    <s v="c5"/>
    <x v="5277"/>
    <x v="1"/>
  </r>
  <r>
    <n v="110239"/>
    <d v="2014-06-12T00:00:00"/>
    <d v="1899-12-30T09:34:57"/>
    <s v="Hired"/>
    <s v="Male"/>
    <s v="Service Department"/>
    <s v="c5"/>
    <x v="5278"/>
    <x v="0"/>
  </r>
  <r>
    <n v="738139"/>
    <d v="2014-06-12T00:00:00"/>
    <d v="1899-12-30T09:36:36"/>
    <s v="Hired"/>
    <s v="Male"/>
    <s v="Service Department"/>
    <s v="c5"/>
    <x v="5279"/>
    <x v="0"/>
  </r>
  <r>
    <n v="590453"/>
    <d v="2014-06-14T00:00:00"/>
    <d v="1899-12-30T14:05:24"/>
    <s v="Hired"/>
    <s v="Male"/>
    <s v="Marketing Department"/>
    <s v="c5"/>
    <x v="5280"/>
    <x v="0"/>
  </r>
  <r>
    <n v="296632"/>
    <d v="2014-06-18T00:00:00"/>
    <d v="1899-12-30T18:35:40"/>
    <s v="Hired"/>
    <s v="Female"/>
    <s v="Marketing Department"/>
    <s v="c5"/>
    <x v="5281"/>
    <x v="0"/>
  </r>
  <r>
    <n v="16491"/>
    <d v="2014-05-18T00:00:00"/>
    <d v="1899-12-30T17:21:10"/>
    <s v="Hired"/>
    <s v="Male"/>
    <s v="Service Department"/>
    <s v="c9"/>
    <x v="5282"/>
    <x v="0"/>
  </r>
  <r>
    <n v="888516"/>
    <d v="2014-05-18T00:00:00"/>
    <d v="1899-12-30T17:21:37"/>
    <s v="Hired"/>
    <s v="Female"/>
    <s v="Service Department"/>
    <s v="c9"/>
    <x v="5283"/>
    <x v="0"/>
  </r>
  <r>
    <n v="814496"/>
    <d v="2014-05-19T00:00:00"/>
    <d v="1899-12-30T09:53:37"/>
    <s v="Hired"/>
    <s v="Male"/>
    <s v="Service Department"/>
    <s v="c9"/>
    <x v="5284"/>
    <x v="0"/>
  </r>
  <r>
    <n v="391299"/>
    <d v="2014-05-13T00:00:00"/>
    <d v="1899-12-30T18:07:36"/>
    <s v="Hired"/>
    <s v="Male"/>
    <s v="Production Department"/>
    <s v="c5"/>
    <x v="5285"/>
    <x v="0"/>
  </r>
  <r>
    <n v="617134"/>
    <d v="2014-05-13T00:00:00"/>
    <d v="1899-12-30T18:08:01"/>
    <s v="Hired"/>
    <s v="Female"/>
    <s v="Production Department"/>
    <s v="c5"/>
    <x v="5286"/>
    <x v="0"/>
  </r>
  <r>
    <n v="984162"/>
    <d v="2014-05-14T00:00:00"/>
    <d v="1899-12-30T01:30:26"/>
    <s v="Hired"/>
    <s v="Male"/>
    <s v="Production Department"/>
    <s v="c5"/>
    <x v="5287"/>
    <x v="0"/>
  </r>
  <r>
    <n v="203159"/>
    <d v="2014-05-14T00:00:00"/>
    <d v="1899-12-30T08:05:48"/>
    <s v="Hired"/>
    <s v="Male"/>
    <s v="Production Department"/>
    <s v="c5"/>
    <x v="5288"/>
    <x v="0"/>
  </r>
  <r>
    <n v="213587"/>
    <d v="2014-05-24T00:00:00"/>
    <d v="1899-12-30T12:09:51"/>
    <s v="Hired"/>
    <s v="Female"/>
    <s v="Production Department"/>
    <s v="c9"/>
    <x v="5289"/>
    <x v="0"/>
  </r>
  <r>
    <n v="663070"/>
    <d v="2014-05-24T00:00:00"/>
    <d v="1899-12-30T12:10:27"/>
    <s v="Hired"/>
    <s v="Male"/>
    <s v="Production Department"/>
    <s v="c9"/>
    <x v="5290"/>
    <x v="0"/>
  </r>
  <r>
    <n v="231972"/>
    <d v="2014-08-09T00:00:00"/>
    <d v="1899-12-30T08:08:16"/>
    <s v="Hired"/>
    <s v="Male"/>
    <s v="Sales Department"/>
    <s v="i7"/>
    <x v="5291"/>
    <x v="0"/>
  </r>
  <r>
    <n v="437058"/>
    <d v="2014-05-19T00:00:00"/>
    <d v="1899-12-30T13:23:40"/>
    <s v="Rejected"/>
    <s v="Female"/>
    <s v="Service Department"/>
    <s v="b9"/>
    <x v="5292"/>
    <x v="1"/>
  </r>
  <r>
    <n v="138265"/>
    <d v="2014-06-04T00:00:00"/>
    <d v="1899-12-30T08:30:46"/>
    <s v="Hired"/>
    <s v="Male"/>
    <s v="Service Department"/>
    <s v="b9"/>
    <x v="5293"/>
    <x v="0"/>
  </r>
  <r>
    <n v="458452"/>
    <d v="2014-06-04T00:00:00"/>
    <d v="1899-12-30T08:31:51"/>
    <s v="Hired"/>
    <s v="Female"/>
    <s v="Service Department"/>
    <s v="b9"/>
    <x v="5294"/>
    <x v="0"/>
  </r>
  <r>
    <n v="711214"/>
    <d v="2014-08-15T00:00:00"/>
    <d v="1899-12-30T12:37:45"/>
    <s v="Hired"/>
    <s v="Male"/>
    <s v="Operations Department"/>
    <s v="c9"/>
    <x v="5295"/>
    <x v="0"/>
  </r>
  <r>
    <n v="268017"/>
    <d v="2014-08-15T00:00:00"/>
    <d v="1899-12-30T12:39:36"/>
    <s v="Hired"/>
    <s v="Female"/>
    <s v="Operations Department"/>
    <s v="c9"/>
    <x v="3467"/>
    <x v="0"/>
  </r>
  <r>
    <n v="731080"/>
    <d v="2014-05-28T00:00:00"/>
    <d v="1899-12-30T14:49:39"/>
    <s v="Rejected"/>
    <s v="Male"/>
    <s v="Operations Department"/>
    <s v="i5"/>
    <x v="5296"/>
    <x v="1"/>
  </r>
  <r>
    <n v="240740"/>
    <d v="2014-07-18T00:00:00"/>
    <d v="1899-12-30T08:02:21"/>
    <s v="Rejected"/>
    <s v="Male"/>
    <s v="Production Department"/>
    <s v="c5"/>
    <x v="5297"/>
    <x v="1"/>
  </r>
  <r>
    <n v="431197"/>
    <d v="2014-07-18T00:00:00"/>
    <d v="1899-12-30T08:04:13"/>
    <s v="Hired"/>
    <s v="Male"/>
    <s v="Production Department"/>
    <s v="c5"/>
    <x v="5298"/>
    <x v="0"/>
  </r>
  <r>
    <n v="795117"/>
    <d v="2014-06-22T00:00:00"/>
    <d v="1899-12-30T14:51:01"/>
    <s v="Hired"/>
    <s v="Male"/>
    <s v="Sales Department"/>
    <s v="c8"/>
    <x v="5299"/>
    <x v="0"/>
  </r>
  <r>
    <n v="588182"/>
    <d v="2014-05-19T00:00:00"/>
    <d v="1899-12-30T06:11:56"/>
    <s v="Rejected"/>
    <s v="Male"/>
    <s v="Operations Department"/>
    <s v="c9"/>
    <x v="5300"/>
    <x v="1"/>
  </r>
  <r>
    <n v="565058"/>
    <d v="2014-05-13T00:00:00"/>
    <d v="1899-12-30T18:39:20"/>
    <s v="Hired"/>
    <s v="Female"/>
    <s v="Service Department"/>
    <s v="i7"/>
    <x v="5301"/>
    <x v="0"/>
  </r>
  <r>
    <n v="361672"/>
    <d v="2014-05-13T00:00:00"/>
    <d v="1899-12-30T18:40:27"/>
    <s v="Hired"/>
    <s v="Male"/>
    <s v="Service Department"/>
    <s v="i7"/>
    <x v="5302"/>
    <x v="0"/>
  </r>
  <r>
    <n v="268116"/>
    <d v="2014-05-13T00:00:00"/>
    <d v="1899-12-30T18:44:44"/>
    <s v="Rejected"/>
    <s v="Male"/>
    <s v="Service Department"/>
    <s v="i7"/>
    <x v="3581"/>
    <x v="1"/>
  </r>
  <r>
    <n v="840847"/>
    <d v="2014-05-15T00:00:00"/>
    <d v="1899-12-30T03:05:57"/>
    <s v="Hired"/>
    <s v="Male"/>
    <s v="Service Department"/>
    <s v="i7"/>
    <x v="5303"/>
    <x v="0"/>
  </r>
  <r>
    <n v="970044"/>
    <d v="2014-05-17T00:00:00"/>
    <d v="1899-12-30T13:35:07"/>
    <s v="Hired"/>
    <s v="Male"/>
    <s v="Service Department"/>
    <s v="i7"/>
    <x v="5304"/>
    <x v="0"/>
  </r>
  <r>
    <n v="274537"/>
    <d v="2014-05-23T00:00:00"/>
    <d v="1899-12-30T14:11:22"/>
    <s v="Hired"/>
    <s v="Female"/>
    <s v="Service Department"/>
    <s v="i7"/>
    <x v="5305"/>
    <x v="0"/>
  </r>
  <r>
    <n v="339849"/>
    <d v="2014-05-23T00:00:00"/>
    <d v="1899-12-30T14:13:28"/>
    <s v="Hired"/>
    <s v="Male"/>
    <s v="Service Department"/>
    <s v="i7"/>
    <x v="5306"/>
    <x v="0"/>
  </r>
  <r>
    <n v="241980"/>
    <d v="2014-05-23T00:00:00"/>
    <d v="1899-12-30T14:14:01"/>
    <s v="Hired"/>
    <s v="Female"/>
    <s v="Service Department"/>
    <s v="i7"/>
    <x v="5307"/>
    <x v="0"/>
  </r>
  <r>
    <n v="845130"/>
    <d v="2014-05-23T00:00:00"/>
    <d v="1899-12-30T14:15:10"/>
    <s v="Hired"/>
    <s v="Male"/>
    <s v="Service Department"/>
    <s v="i7"/>
    <x v="5308"/>
    <x v="0"/>
  </r>
  <r>
    <n v="227578"/>
    <d v="2014-06-06T00:00:00"/>
    <d v="1899-12-30T05:11:56"/>
    <s v="Hired"/>
    <s v="Female"/>
    <s v="Production Department"/>
    <s v="i6"/>
    <x v="5309"/>
    <x v="0"/>
  </r>
  <r>
    <n v="162400"/>
    <d v="2014-05-22T00:00:00"/>
    <d v="1899-12-30T14:54:58"/>
    <s v="Rejected"/>
    <s v="Female"/>
    <s v="Service Department"/>
    <s v="i7"/>
    <x v="5310"/>
    <x v="1"/>
  </r>
  <r>
    <n v="948186"/>
    <d v="2014-05-30T00:00:00"/>
    <d v="1899-12-30T16:07:51"/>
    <s v="Hired"/>
    <s v="Male"/>
    <s v="Service Department"/>
    <s v="i7"/>
    <x v="5311"/>
    <x v="0"/>
  </r>
  <r>
    <n v="71358"/>
    <d v="2014-07-11T00:00:00"/>
    <d v="1899-12-30T12:09:21"/>
    <s v="Rejected"/>
    <s v="Male"/>
    <s v="Service Department"/>
    <s v="c5"/>
    <x v="5312"/>
    <x v="1"/>
  </r>
  <r>
    <n v="425228"/>
    <d v="2014-07-11T00:00:00"/>
    <d v="1899-12-30T12:05:38"/>
    <s v="Hired"/>
    <s v="Female"/>
    <s v="Service Department"/>
    <s v="c5"/>
    <x v="5313"/>
    <x v="0"/>
  </r>
  <r>
    <n v="272244"/>
    <d v="2014-07-12T00:00:00"/>
    <d v="1899-12-30T08:40:13"/>
    <s v="Hired"/>
    <s v="Female"/>
    <s v="Service Department"/>
    <s v="c5"/>
    <x v="5314"/>
    <x v="0"/>
  </r>
  <r>
    <n v="761511"/>
    <d v="2014-07-12T00:00:00"/>
    <d v="1899-12-30T08:41:13"/>
    <s v="Hired"/>
    <s v="Female"/>
    <s v="Service Department"/>
    <s v="c5"/>
    <x v="5315"/>
    <x v="0"/>
  </r>
  <r>
    <n v="875630"/>
    <d v="2014-07-12T00:00:00"/>
    <d v="1899-12-30T08:41:40"/>
    <s v="Hired"/>
    <s v="Male"/>
    <s v="Service Department"/>
    <s v="c5"/>
    <x v="5316"/>
    <x v="0"/>
  </r>
  <r>
    <n v="897030"/>
    <d v="2014-07-12T00:00:00"/>
    <d v="1899-12-30T08:42:40"/>
    <s v="Hired"/>
    <s v="Male"/>
    <s v="Service Department"/>
    <s v="c5"/>
    <x v="5317"/>
    <x v="0"/>
  </r>
  <r>
    <n v="385372"/>
    <d v="2014-07-29T00:00:00"/>
    <d v="1899-12-30T17:59:09"/>
    <s v="Rejected"/>
    <s v="Female"/>
    <s v="Service Department"/>
    <s v="c5"/>
    <x v="5318"/>
    <x v="1"/>
  </r>
  <r>
    <n v="295764"/>
    <d v="2014-07-29T00:00:00"/>
    <d v="1899-12-30T17:59:35"/>
    <s v="Hired"/>
    <s v="Male"/>
    <s v="Service Department"/>
    <s v="c5"/>
    <x v="5319"/>
    <x v="0"/>
  </r>
  <r>
    <n v="732316"/>
    <d v="2014-07-29T00:00:00"/>
    <d v="1899-12-30T18:00:31"/>
    <s v="Hired"/>
    <s v="Male"/>
    <s v="Service Department"/>
    <s v="c5"/>
    <x v="4305"/>
    <x v="0"/>
  </r>
  <r>
    <n v="486438"/>
    <d v="2014-05-12T00:00:00"/>
    <d v="1899-12-30T08:33:44"/>
    <s v="Hired"/>
    <s v="Male"/>
    <s v="Operations Department"/>
    <s v="c9"/>
    <x v="5320"/>
    <x v="0"/>
  </r>
  <r>
    <n v="160306"/>
    <d v="2014-06-11T00:00:00"/>
    <d v="1899-12-30T01:16:04"/>
    <s v="Hired"/>
    <s v="Male"/>
    <s v="Operations Department"/>
    <s v="c5"/>
    <x v="5321"/>
    <x v="0"/>
  </r>
  <r>
    <n v="543489"/>
    <d v="2014-06-11T00:00:00"/>
    <d v="1899-12-30T01:17:35"/>
    <s v="Hired"/>
    <s v="Female"/>
    <s v="Operations Department"/>
    <s v="c5"/>
    <x v="5322"/>
    <x v="0"/>
  </r>
  <r>
    <n v="535574"/>
    <d v="2014-06-13T00:00:00"/>
    <d v="1899-12-30T11:50:30"/>
    <s v="Hired"/>
    <s v="Male"/>
    <s v="Operations Department"/>
    <s v="c5"/>
    <x v="5323"/>
    <x v="0"/>
  </r>
  <r>
    <n v="350361"/>
    <d v="2014-06-20T00:00:00"/>
    <d v="1899-12-30T07:32:27"/>
    <s v="Hired"/>
    <s v="Female"/>
    <s v="Operations Department"/>
    <s v="c5"/>
    <x v="5324"/>
    <x v="0"/>
  </r>
  <r>
    <n v="381800"/>
    <d v="2014-06-20T00:00:00"/>
    <d v="1899-12-30T07:31:30"/>
    <s v="Rejected"/>
    <s v="Female"/>
    <s v="Operations Department"/>
    <s v="c5"/>
    <x v="5325"/>
    <x v="1"/>
  </r>
  <r>
    <n v="688882"/>
    <d v="2014-05-28T00:00:00"/>
    <d v="1899-12-30T10:41:25"/>
    <s v="Hired"/>
    <s v="Male"/>
    <s v="Sales Department"/>
    <s v="i7"/>
    <x v="5326"/>
    <x v="0"/>
  </r>
  <r>
    <n v="767512"/>
    <d v="2014-05-28T00:00:00"/>
    <d v="1899-12-30T10:41:57"/>
    <s v="Hired"/>
    <s v="Male"/>
    <s v="Sales Department"/>
    <s v="i7"/>
    <x v="5327"/>
    <x v="0"/>
  </r>
  <r>
    <n v="119333"/>
    <d v="2014-05-28T00:00:00"/>
    <d v="1899-12-30T10:43:55"/>
    <s v="Hired"/>
    <s v="Female"/>
    <s v="Sales Department"/>
    <s v="i7"/>
    <x v="1679"/>
    <x v="0"/>
  </r>
  <r>
    <n v="787255"/>
    <d v="2014-05-29T00:00:00"/>
    <d v="1899-12-30T19:08:18"/>
    <s v="Hired"/>
    <s v="Male"/>
    <s v="Sales Department"/>
    <s v="i7"/>
    <x v="5328"/>
    <x v="0"/>
  </r>
  <r>
    <n v="670473"/>
    <d v="2014-05-29T00:00:00"/>
    <d v="1899-12-30T19:13:19"/>
    <s v="Hired"/>
    <s v="Female"/>
    <s v="Sales Department"/>
    <s v="i7"/>
    <x v="5329"/>
    <x v="0"/>
  </r>
  <r>
    <n v="857773"/>
    <d v="2014-06-16T00:00:00"/>
    <d v="1899-12-30T18:51:22"/>
    <s v="Hired"/>
    <s v="Male"/>
    <s v="Sales Department"/>
    <s v="i7"/>
    <x v="5330"/>
    <x v="0"/>
  </r>
  <r>
    <n v="409904"/>
    <d v="2014-06-03T00:00:00"/>
    <d v="1899-12-30T05:18:09"/>
    <s v="Hired"/>
    <s v="Male"/>
    <s v="Purchase Department"/>
    <s v="c9"/>
    <x v="5331"/>
    <x v="0"/>
  </r>
  <r>
    <n v="765785"/>
    <d v="2014-06-11T00:00:00"/>
    <d v="1899-12-30T19:01:23"/>
    <s v="Hired"/>
    <s v="Male"/>
    <s v="Purchase Department"/>
    <s v="c9"/>
    <x v="5332"/>
    <x v="0"/>
  </r>
  <r>
    <n v="488225"/>
    <d v="2014-06-13T00:00:00"/>
    <d v="1899-12-30T16:28:51"/>
    <s v="Hired"/>
    <s v="Male"/>
    <s v="Purchase Department"/>
    <s v="c9"/>
    <x v="5333"/>
    <x v="0"/>
  </r>
  <r>
    <n v="631107"/>
    <d v="2014-06-13T00:00:00"/>
    <d v="1899-12-30T16:30:21"/>
    <s v="Hired"/>
    <s v="Male"/>
    <s v="Purchase Department"/>
    <s v="c9"/>
    <x v="5334"/>
    <x v="0"/>
  </r>
  <r>
    <n v="55660"/>
    <d v="2014-05-26T00:00:00"/>
    <d v="1899-12-30T14:55:42"/>
    <s v="Hired"/>
    <s v="Male"/>
    <s v="Service Department"/>
    <s v="i7"/>
    <x v="5335"/>
    <x v="0"/>
  </r>
  <r>
    <n v="20775"/>
    <d v="2014-05-29T00:00:00"/>
    <d v="1899-12-30T16:19:18"/>
    <s v="Hired"/>
    <s v="Female"/>
    <s v="Service Department"/>
    <s v="i7"/>
    <x v="5336"/>
    <x v="0"/>
  </r>
  <r>
    <n v="102520"/>
    <d v="2014-05-29T00:00:00"/>
    <d v="1899-12-30T16:21:35"/>
    <s v="Hired"/>
    <s v="Male"/>
    <s v="Service Department"/>
    <s v="i7"/>
    <x v="5337"/>
    <x v="0"/>
  </r>
  <r>
    <n v="364734"/>
    <d v="2014-05-31T00:00:00"/>
    <d v="1899-12-30T08:19:48"/>
    <s v="Hired"/>
    <s v="Female"/>
    <s v="Service Department"/>
    <s v="c8"/>
    <x v="5338"/>
    <x v="0"/>
  </r>
  <r>
    <n v="727428"/>
    <d v="2014-05-31T00:00:00"/>
    <d v="1899-12-30T08:21:43"/>
    <s v="Hired"/>
    <s v="Male"/>
    <s v="Service Department"/>
    <s v="c8"/>
    <x v="1176"/>
    <x v="0"/>
  </r>
  <r>
    <n v="391358"/>
    <d v="2014-06-11T00:00:00"/>
    <d v="1899-12-30T11:47:16"/>
    <s v="Hired"/>
    <s v="Male"/>
    <s v="Service Department"/>
    <s v="i7"/>
    <x v="5339"/>
    <x v="0"/>
  </r>
  <r>
    <n v="189233"/>
    <d v="2014-06-11T00:00:00"/>
    <d v="1899-12-30T11:51:26"/>
    <s v="Hired"/>
    <s v="Male"/>
    <s v="Service Department"/>
    <s v="i7"/>
    <x v="5340"/>
    <x v="0"/>
  </r>
  <r>
    <n v="704858"/>
    <d v="2014-06-17T00:00:00"/>
    <d v="1899-12-30T03:15:03"/>
    <s v="Rejected"/>
    <s v="Male"/>
    <s v="Service Department"/>
    <s v="i7"/>
    <x v="5341"/>
    <x v="1"/>
  </r>
  <r>
    <n v="753270"/>
    <d v="2014-06-02T00:00:00"/>
    <d v="1899-12-30T13:00:06"/>
    <s v="Rejected"/>
    <s v="Male"/>
    <s v="Service Department"/>
    <s v="b9"/>
    <x v="5342"/>
    <x v="1"/>
  </r>
  <r>
    <n v="477807"/>
    <d v="2014-05-15T00:00:00"/>
    <d v="1899-12-30T19:23:13"/>
    <s v="Hired"/>
    <s v="Male"/>
    <s v="Operations Department"/>
    <s v="i7"/>
    <x v="5343"/>
    <x v="0"/>
  </r>
  <r>
    <n v="898121"/>
    <d v="2014-05-30T00:00:00"/>
    <d v="1899-12-30T16:05:00"/>
    <s v="Hired"/>
    <s v="Male"/>
    <s v="Operations Department"/>
    <s v="i7"/>
    <x v="4652"/>
    <x v="0"/>
  </r>
  <r>
    <n v="722804"/>
    <d v="2014-05-30T00:00:00"/>
    <d v="1899-12-30T16:06:31"/>
    <s v="Hired"/>
    <s v="Female"/>
    <s v="Operations Department"/>
    <s v="i7"/>
    <x v="5344"/>
    <x v="0"/>
  </r>
  <r>
    <n v="683810"/>
    <d v="2014-06-06T00:00:00"/>
    <d v="1899-12-30T14:00:41"/>
    <s v="Hired"/>
    <s v="Don’t want to say"/>
    <s v="Operations Department"/>
    <s v="c9"/>
    <x v="5345"/>
    <x v="0"/>
  </r>
  <r>
    <n v="292742"/>
    <d v="2014-06-24T00:00:00"/>
    <d v="1899-12-30T11:50:45"/>
    <s v="Hired"/>
    <s v="Male"/>
    <s v="Service Department"/>
    <s v="b9"/>
    <x v="5346"/>
    <x v="0"/>
  </r>
  <r>
    <n v="56603"/>
    <d v="2014-07-08T00:00:00"/>
    <d v="1899-12-30T13:26:37"/>
    <s v="Hired"/>
    <s v="Female"/>
    <s v="Service Department"/>
    <s v="b9"/>
    <x v="5347"/>
    <x v="0"/>
  </r>
  <r>
    <n v="997569"/>
    <d v="2014-05-29T00:00:00"/>
    <d v="1899-12-30T18:44:43"/>
    <s v="Hired"/>
    <s v="Female"/>
    <s v="Marketing Department"/>
    <s v="i5"/>
    <x v="5348"/>
    <x v="0"/>
  </r>
  <r>
    <n v="573927"/>
    <d v="2014-08-12T00:00:00"/>
    <d v="1899-12-30T15:33:12"/>
    <s v="Hired"/>
    <s v="Male"/>
    <s v="Human Resource Department"/>
    <s v="c5"/>
    <x v="5349"/>
    <x v="0"/>
  </r>
  <r>
    <n v="611822"/>
    <d v="2014-07-22T00:00:00"/>
    <d v="1899-12-30T12:54:32"/>
    <s v="Hired"/>
    <s v="Female"/>
    <s v="Operations Department"/>
    <s v="i7"/>
    <x v="5350"/>
    <x v="0"/>
  </r>
  <r>
    <n v="867708"/>
    <d v="2014-07-23T00:00:00"/>
    <d v="1899-12-30T12:14:12"/>
    <s v="Hired"/>
    <s v="Male"/>
    <s v="Operations Department"/>
    <s v="i7"/>
    <x v="5351"/>
    <x v="0"/>
  </r>
  <r>
    <n v="199470"/>
    <d v="2014-07-25T00:00:00"/>
    <d v="1899-12-30T19:24:27"/>
    <s v="Hired"/>
    <s v="Male"/>
    <s v="Operations Department"/>
    <s v="c5"/>
    <x v="3792"/>
    <x v="0"/>
  </r>
  <r>
    <n v="539550"/>
    <d v="2014-07-25T00:00:00"/>
    <d v="1899-12-30T19:27:27"/>
    <s v="Hired"/>
    <s v="Male"/>
    <s v="Operations Department"/>
    <s v="c5"/>
    <x v="5352"/>
    <x v="0"/>
  </r>
  <r>
    <n v="613607"/>
    <d v="2014-07-25T00:00:00"/>
    <d v="1899-12-30T19:29:26"/>
    <s v="Hired"/>
    <s v="Male"/>
    <s v="Operations Department"/>
    <s v="c5"/>
    <x v="5353"/>
    <x v="0"/>
  </r>
  <r>
    <n v="873486"/>
    <d v="2014-08-13T00:00:00"/>
    <d v="1899-12-30T17:39:28"/>
    <s v="Hired"/>
    <s v="Female"/>
    <s v="Service Department"/>
    <s v="c9"/>
    <x v="5354"/>
    <x v="0"/>
  </r>
  <r>
    <n v="120522"/>
    <d v="2014-05-01T00:00:00"/>
    <d v="1899-12-30T18:55:39"/>
    <s v="Hired"/>
    <s v="Female"/>
    <s v="Operations Department"/>
    <s v="c9"/>
    <x v="5355"/>
    <x v="0"/>
  </r>
  <r>
    <n v="725449"/>
    <d v="2014-05-19T00:00:00"/>
    <d v="1899-12-30T10:38:44"/>
    <s v="Hired"/>
    <s v="Male"/>
    <s v="Operations Department"/>
    <s v="c9"/>
    <x v="5356"/>
    <x v="0"/>
  </r>
  <r>
    <n v="386548"/>
    <d v="2014-05-31T00:00:00"/>
    <d v="1899-12-30T07:01:08"/>
    <s v="Hired"/>
    <s v="Male"/>
    <s v="Operations Department"/>
    <s v="c9"/>
    <x v="5357"/>
    <x v="0"/>
  </r>
  <r>
    <n v="821333"/>
    <d v="2014-06-01T00:00:00"/>
    <d v="1899-12-30T19:10:52"/>
    <s v="Hired"/>
    <s v="Female"/>
    <s v="Operations Department"/>
    <s v="c9"/>
    <x v="5358"/>
    <x v="0"/>
  </r>
  <r>
    <n v="129183"/>
    <d v="2014-06-13T00:00:00"/>
    <d v="1899-12-30T08:37:14"/>
    <s v="Hired"/>
    <s v="Male"/>
    <s v="Operations Department"/>
    <s v="c9"/>
    <x v="5359"/>
    <x v="0"/>
  </r>
  <r>
    <n v="860739"/>
    <d v="2014-06-30T00:00:00"/>
    <d v="1899-12-30T07:21:44"/>
    <s v="Rejected"/>
    <s v="Male"/>
    <s v="Operations Department"/>
    <s v="i5"/>
    <x v="5360"/>
    <x v="1"/>
  </r>
  <r>
    <n v="950373"/>
    <d v="2014-07-16T00:00:00"/>
    <d v="1899-12-30T09:23:20"/>
    <s v="Hired"/>
    <s v="Female"/>
    <s v="Operations Department"/>
    <s v="c9"/>
    <x v="5361"/>
    <x v="0"/>
  </r>
  <r>
    <n v="544751"/>
    <d v="2014-05-12T00:00:00"/>
    <d v="1899-12-30T19:08:25"/>
    <s v="Hired"/>
    <s v="Male"/>
    <s v="Production Department"/>
    <s v="b9"/>
    <x v="5362"/>
    <x v="0"/>
  </r>
  <r>
    <n v="856292"/>
    <d v="2014-05-12T00:00:00"/>
    <d v="1899-12-30T19:13:51"/>
    <s v="Hired"/>
    <s v="Male"/>
    <s v="Production Department"/>
    <s v="b9"/>
    <x v="5363"/>
    <x v="0"/>
  </r>
  <r>
    <n v="437124"/>
    <d v="2014-06-23T00:00:00"/>
    <d v="1899-12-30T13:01:39"/>
    <s v="Hired"/>
    <s v="Male"/>
    <s v="Operations Department"/>
    <s v="c9"/>
    <x v="5364"/>
    <x v="0"/>
  </r>
  <r>
    <n v="302597"/>
    <d v="2014-07-29T00:00:00"/>
    <d v="1899-12-30T06:59:06"/>
    <s v="Hired"/>
    <s v="Male"/>
    <s v="Service Department"/>
    <s v="i5"/>
    <x v="5365"/>
    <x v="0"/>
  </r>
  <r>
    <n v="274323"/>
    <d v="2014-08-07T00:00:00"/>
    <d v="1899-12-30T16:50:44"/>
    <s v="Hired"/>
    <s v="Female"/>
    <s v="Service Department"/>
    <s v="i5"/>
    <x v="5366"/>
    <x v="0"/>
  </r>
  <r>
    <n v="953504"/>
    <d v="2014-05-05T00:00:00"/>
    <d v="1899-12-30T14:19:09"/>
    <s v="Hired"/>
    <s v="Male"/>
    <s v="Operations Department"/>
    <s v="i5"/>
    <x v="5367"/>
    <x v="0"/>
  </r>
  <r>
    <n v="313431"/>
    <d v="2014-05-05T00:00:00"/>
    <d v="1899-12-30T14:19:57"/>
    <s v="Hired"/>
    <s v="Male"/>
    <s v="Operations Department"/>
    <s v="i5"/>
    <x v="5368"/>
    <x v="0"/>
  </r>
  <r>
    <n v="735524"/>
    <d v="2014-05-09T00:00:00"/>
    <d v="1899-12-30T19:09:00"/>
    <s v="Hired"/>
    <s v="Don’t want to say"/>
    <s v="Operations Department"/>
    <s v="i5"/>
    <x v="5369"/>
    <x v="0"/>
  </r>
  <r>
    <n v="891269"/>
    <d v="2014-05-09T00:00:00"/>
    <d v="1899-12-30T19:10:05"/>
    <s v="Hired"/>
    <s v="Don’t want to say"/>
    <s v="Operations Department"/>
    <s v="i5"/>
    <x v="5370"/>
    <x v="0"/>
  </r>
  <r>
    <n v="80191"/>
    <d v="2014-06-02T00:00:00"/>
    <d v="1899-12-30T11:30:26"/>
    <s v="Hired"/>
    <s v="Male"/>
    <s v="Service Department"/>
    <s v="c5"/>
    <x v="5371"/>
    <x v="0"/>
  </r>
  <r>
    <n v="659053"/>
    <d v="2014-06-02T00:00:00"/>
    <d v="1899-12-30T11:29:29"/>
    <s v="Hired"/>
    <s v="Don’t want to say"/>
    <s v="Service Department"/>
    <s v="c5"/>
    <x v="3800"/>
    <x v="0"/>
  </r>
  <r>
    <n v="816349"/>
    <d v="2014-06-04T00:00:00"/>
    <d v="1899-12-30T09:41:54"/>
    <s v="Rejected"/>
    <s v="Female"/>
    <s v="Service Department"/>
    <s v="c5"/>
    <x v="5372"/>
    <x v="1"/>
  </r>
  <r>
    <n v="622545"/>
    <d v="2014-06-12T00:00:00"/>
    <d v="1899-12-30T09:32:48"/>
    <s v="Hired"/>
    <s v="Female"/>
    <s v="Service Department"/>
    <s v="c5"/>
    <x v="5373"/>
    <x v="0"/>
  </r>
  <r>
    <n v="216559"/>
    <d v="2014-06-12T00:00:00"/>
    <d v="1899-12-30T09:34:09"/>
    <s v="Hired"/>
    <s v="Female"/>
    <s v="Service Department"/>
    <s v="c5"/>
    <x v="5374"/>
    <x v="0"/>
  </r>
  <r>
    <n v="80631"/>
    <d v="2014-06-24T00:00:00"/>
    <d v="1899-12-30T15:03:55"/>
    <s v="Hired"/>
    <s v="Male"/>
    <s v="Operations Department"/>
    <s v="c9"/>
    <x v="5375"/>
    <x v="0"/>
  </r>
  <r>
    <n v="959607"/>
    <d v="2014-06-26T00:00:00"/>
    <d v="1899-12-30T17:58:23"/>
    <s v="Hired"/>
    <s v="Male"/>
    <s v="Operations Department"/>
    <s v="c9"/>
    <x v="5376"/>
    <x v="0"/>
  </r>
  <r>
    <n v="284374"/>
    <d v="2014-06-27T00:00:00"/>
    <d v="1899-12-30T12:36:27"/>
    <s v="Hired"/>
    <s v="Male"/>
    <s v="Operations Department"/>
    <s v="c9"/>
    <x v="5377"/>
    <x v="0"/>
  </r>
  <r>
    <n v="834943"/>
    <d v="2014-06-27T00:00:00"/>
    <d v="1899-12-30T12:37:25"/>
    <s v="Hired"/>
    <s v="Female"/>
    <s v="Operations Department"/>
    <s v="c9"/>
    <x v="5378"/>
    <x v="0"/>
  </r>
  <r>
    <n v="332598"/>
    <d v="2014-06-27T00:00:00"/>
    <d v="1899-12-30T12:38:29"/>
    <s v="Hired"/>
    <s v="Male"/>
    <s v="Operations Department"/>
    <s v="c9"/>
    <x v="5379"/>
    <x v="0"/>
  </r>
  <r>
    <n v="194021"/>
    <d v="2014-06-17T00:00:00"/>
    <d v="1899-12-30T15:14:26"/>
    <s v="Hired"/>
    <s v="Female"/>
    <s v="General Management"/>
    <s v="i1"/>
    <x v="5380"/>
    <x v="0"/>
  </r>
  <r>
    <n v="104148"/>
    <d v="2014-05-14T00:00:00"/>
    <d v="1899-12-30T15:11:13"/>
    <s v="Hired"/>
    <s v="Female"/>
    <s v="Service Department"/>
    <s v="i5"/>
    <x v="5381"/>
    <x v="0"/>
  </r>
  <r>
    <n v="914348"/>
    <d v="2014-08-02T00:00:00"/>
    <d v="1899-12-30T09:25:07"/>
    <s v="Hired"/>
    <s v="Male"/>
    <s v="Service Department"/>
    <s v="c9"/>
    <x v="5382"/>
    <x v="0"/>
  </r>
  <r>
    <n v="278247"/>
    <d v="2014-08-02T00:00:00"/>
    <d v="1899-12-30T09:26:46"/>
    <s v="Rejected"/>
    <s v="Male"/>
    <s v="Service Department"/>
    <s v="c9"/>
    <x v="5383"/>
    <x v="1"/>
  </r>
  <r>
    <n v="933819"/>
    <d v="2014-08-03T00:00:00"/>
    <d v="1899-12-30T13:54:52"/>
    <s v="Hired"/>
    <s v="Male"/>
    <s v="Service Department"/>
    <s v="c9"/>
    <x v="5384"/>
    <x v="0"/>
  </r>
  <r>
    <n v="428392"/>
    <d v="2014-08-03T00:00:00"/>
    <d v="1899-12-30T13:56:11"/>
    <s v="Hired"/>
    <s v="Male"/>
    <s v="Service Department"/>
    <s v="c9"/>
    <x v="5385"/>
    <x v="0"/>
  </r>
  <r>
    <n v="569483"/>
    <d v="2014-08-04T00:00:00"/>
    <d v="1899-12-30T10:04:18"/>
    <s v="Rejected"/>
    <s v="Male"/>
    <s v="Service Department"/>
    <s v="c9"/>
    <x v="5386"/>
    <x v="1"/>
  </r>
  <r>
    <n v="349379"/>
    <d v="2014-06-26T00:00:00"/>
    <d v="1899-12-30T14:42:39"/>
    <s v="Hired"/>
    <s v="Female"/>
    <s v="Service Department"/>
    <s v="c9"/>
    <x v="5387"/>
    <x v="0"/>
  </r>
  <r>
    <n v="342597"/>
    <d v="2014-05-23T00:00:00"/>
    <d v="1899-12-30T11:57:16"/>
    <s v="Rejected"/>
    <s v="Male"/>
    <s v="Service Department"/>
    <s v="c5"/>
    <x v="5388"/>
    <x v="1"/>
  </r>
  <r>
    <n v="99001"/>
    <d v="2014-05-24T00:00:00"/>
    <d v="1899-12-30T11:34:20"/>
    <s v="Hired"/>
    <s v="Female"/>
    <s v="Service Department"/>
    <s v="c5"/>
    <x v="5389"/>
    <x v="0"/>
  </r>
  <r>
    <n v="807834"/>
    <d v="2014-05-14T00:00:00"/>
    <d v="1899-12-30T10:18:48"/>
    <s v="Hired"/>
    <s v="Male"/>
    <s v="Service Department"/>
    <s v="c9"/>
    <x v="5390"/>
    <x v="0"/>
  </r>
  <r>
    <n v="754473"/>
    <d v="2014-05-27T00:00:00"/>
    <d v="1899-12-30T19:17:45"/>
    <s v="Rejected"/>
    <s v="Male"/>
    <s v="Service Department"/>
    <s v="c9"/>
    <x v="5391"/>
    <x v="1"/>
  </r>
  <r>
    <n v="386141"/>
    <d v="2014-05-29T00:00:00"/>
    <d v="1899-12-30T17:28:56"/>
    <s v="Rejected"/>
    <s v="Male"/>
    <s v="Service Department"/>
    <s v="c9"/>
    <x v="5392"/>
    <x v="1"/>
  </r>
  <r>
    <n v="747091"/>
    <d v="2014-05-29T00:00:00"/>
    <d v="1899-12-30T17:27:52"/>
    <s v="Hired"/>
    <s v="Female"/>
    <s v="Service Department"/>
    <s v="c9"/>
    <x v="5393"/>
    <x v="0"/>
  </r>
  <r>
    <n v="407569"/>
    <d v="2014-05-29T00:00:00"/>
    <d v="1899-12-30T17:29:28"/>
    <s v="Hired"/>
    <s v="Female"/>
    <s v="Service Department"/>
    <s v="c9"/>
    <x v="5394"/>
    <x v="0"/>
  </r>
  <r>
    <n v="152476"/>
    <d v="2014-06-03T00:00:00"/>
    <d v="1899-12-30T09:12:16"/>
    <s v="Rejected"/>
    <s v="Male"/>
    <s v="Service Department"/>
    <s v="b9"/>
    <x v="5395"/>
    <x v="1"/>
  </r>
  <r>
    <n v="882516"/>
    <d v="2014-06-06T00:00:00"/>
    <d v="1899-12-30T15:35:24"/>
    <s v="Hired"/>
    <s v="Male"/>
    <s v="Service Department"/>
    <s v="b9"/>
    <x v="1892"/>
    <x v="0"/>
  </r>
  <r>
    <n v="964616"/>
    <d v="2014-06-06T00:00:00"/>
    <d v="1899-12-30T15:37:16"/>
    <s v="Hired"/>
    <s v="Male"/>
    <s v="Service Department"/>
    <s v="b9"/>
    <x v="5396"/>
    <x v="0"/>
  </r>
  <r>
    <n v="269036"/>
    <d v="2014-06-09T00:00:00"/>
    <d v="1899-12-30T09:26:31"/>
    <s v="Hired"/>
    <s v="Male"/>
    <s v="Service Department"/>
    <s v="c9"/>
    <x v="5397"/>
    <x v="0"/>
  </r>
  <r>
    <n v="924897"/>
    <d v="2014-06-11T00:00:00"/>
    <d v="1899-12-30T13:52:05"/>
    <s v="Hired"/>
    <s v="Male"/>
    <s v="Service Department"/>
    <s v="c9"/>
    <x v="5398"/>
    <x v="0"/>
  </r>
  <r>
    <n v="426029"/>
    <d v="2014-06-11T00:00:00"/>
    <d v="1899-12-30T13:53:00"/>
    <s v="Hired"/>
    <s v="Female"/>
    <s v="Service Department"/>
    <s v="c9"/>
    <x v="5399"/>
    <x v="0"/>
  </r>
  <r>
    <n v="242383"/>
    <d v="2014-06-11T00:00:00"/>
    <d v="1899-12-30T13:53:28"/>
    <s v="Hired"/>
    <s v="Male"/>
    <s v="Service Department"/>
    <s v="c9"/>
    <x v="5400"/>
    <x v="0"/>
  </r>
  <r>
    <n v="899150"/>
    <d v="2014-06-11T00:00:00"/>
    <d v="1899-12-30T13:54:53"/>
    <s v="Hired"/>
    <s v="Female"/>
    <s v="Service Department"/>
    <s v="c9"/>
    <x v="5401"/>
    <x v="0"/>
  </r>
  <r>
    <n v="573978"/>
    <d v="2014-06-11T00:00:00"/>
    <d v="1899-12-30T13:56:50"/>
    <s v="Hired"/>
    <s v="Female"/>
    <s v="Service Department"/>
    <s v="c9"/>
    <x v="5402"/>
    <x v="0"/>
  </r>
  <r>
    <n v="206593"/>
    <d v="2014-07-29T00:00:00"/>
    <d v="1899-12-30T08:20:06"/>
    <s v="Hired"/>
    <s v="Male"/>
    <s v="Marketing Department"/>
    <s v="i6"/>
    <x v="5403"/>
    <x v="0"/>
  </r>
  <r>
    <n v="955275"/>
    <d v="2014-07-29T00:00:00"/>
    <d v="1899-12-30T08:21:55"/>
    <s v="Hired"/>
    <s v="Male"/>
    <s v="Marketing Department"/>
    <s v="i6"/>
    <x v="5404"/>
    <x v="0"/>
  </r>
  <r>
    <n v="195343"/>
    <d v="2014-06-22T00:00:00"/>
    <d v="1899-12-30T14:36:57"/>
    <s v="Hired"/>
    <s v="Female"/>
    <s v="Operations Department"/>
    <s v="i1"/>
    <x v="5405"/>
    <x v="0"/>
  </r>
  <r>
    <n v="411295"/>
    <d v="2014-06-22T00:00:00"/>
    <d v="1899-12-30T14:38:31"/>
    <s v="Hired"/>
    <s v="Female"/>
    <s v="Operations Department"/>
    <s v="i1"/>
    <x v="5406"/>
    <x v="0"/>
  </r>
  <r>
    <n v="462575"/>
    <d v="2014-07-05T00:00:00"/>
    <d v="1899-12-30T12:04:23"/>
    <s v="Hired"/>
    <s v="Male"/>
    <s v="Operations Department"/>
    <s v="i1"/>
    <x v="5407"/>
    <x v="0"/>
  </r>
  <r>
    <n v="798002"/>
    <d v="2014-07-05T00:00:00"/>
    <d v="1899-12-30T12:05:27"/>
    <s v="Hired"/>
    <s v="Male"/>
    <s v="Operations Department"/>
    <s v="i1"/>
    <x v="5408"/>
    <x v="0"/>
  </r>
  <r>
    <n v="370088"/>
    <d v="2014-05-05T00:00:00"/>
    <d v="1899-12-30T19:30:04"/>
    <s v="Rejected"/>
    <s v="Male"/>
    <s v="Service Department"/>
    <s v="i5"/>
    <x v="5409"/>
    <x v="1"/>
  </r>
  <r>
    <n v="704987"/>
    <d v="2014-05-14T00:00:00"/>
    <d v="1899-12-30T11:29:10"/>
    <s v="Hired"/>
    <s v="Male"/>
    <s v="Service Department"/>
    <s v="i5"/>
    <x v="5410"/>
    <x v="0"/>
  </r>
  <r>
    <n v="818107"/>
    <d v="2014-05-14T00:00:00"/>
    <d v="1899-12-30T11:29:33"/>
    <s v="Hired"/>
    <s v="Female"/>
    <s v="Service Department"/>
    <s v="i5"/>
    <x v="5342"/>
    <x v="0"/>
  </r>
  <r>
    <n v="839005"/>
    <d v="2014-05-14T00:00:00"/>
    <d v="1899-12-30T11:29:12"/>
    <s v="Hired"/>
    <s v="Don’t want to say"/>
    <s v="Service Department"/>
    <s v="i5"/>
    <x v="5411"/>
    <x v="0"/>
  </r>
  <r>
    <n v="154483"/>
    <d v="2014-06-24T00:00:00"/>
    <d v="1899-12-30T17:46:40"/>
    <s v="Hired"/>
    <s v="Male"/>
    <s v="Operations Department"/>
    <s v="i7"/>
    <x v="5412"/>
    <x v="0"/>
  </r>
  <r>
    <n v="335959"/>
    <d v="2014-06-25T00:00:00"/>
    <d v="1899-12-30T16:58:56"/>
    <s v="Hired"/>
    <s v="Male"/>
    <s v="Service Department"/>
    <s v="i7"/>
    <x v="5413"/>
    <x v="0"/>
  </r>
  <r>
    <n v="253006"/>
    <d v="2014-05-22T00:00:00"/>
    <d v="1899-12-30T08:27:39"/>
    <s v="Hired"/>
    <s v="Male"/>
    <s v="Purchase Department"/>
    <s v="c5"/>
    <x v="1884"/>
    <x v="0"/>
  </r>
  <r>
    <n v="95442"/>
    <d v="2014-06-03T00:00:00"/>
    <d v="1899-12-30T22:49:14"/>
    <s v="Hired"/>
    <s v="Male"/>
    <s v="Service Department"/>
    <s v="b9"/>
    <x v="5414"/>
    <x v="0"/>
  </r>
  <r>
    <n v="284227"/>
    <d v="2014-06-05T00:00:00"/>
    <d v="1899-12-30T11:44:00"/>
    <s v="Hired"/>
    <s v="Female"/>
    <s v="Service Department"/>
    <s v="b9"/>
    <x v="5415"/>
    <x v="0"/>
  </r>
  <r>
    <n v="340030"/>
    <d v="2014-06-05T00:00:00"/>
    <d v="1899-12-30T11:47:00"/>
    <s v="Hired"/>
    <s v="Male"/>
    <s v="Service Department"/>
    <s v="b9"/>
    <x v="5416"/>
    <x v="0"/>
  </r>
  <r>
    <n v="613923"/>
    <d v="2014-06-03T00:00:00"/>
    <d v="1899-12-30T13:06:11"/>
    <s v="Rejected"/>
    <s v="Male"/>
    <s v="Operations Department"/>
    <s v="c9"/>
    <x v="5417"/>
    <x v="1"/>
  </r>
  <r>
    <n v="233335"/>
    <d v="2014-05-25T00:00:00"/>
    <d v="1899-12-30T14:43:27"/>
    <s v="Hired"/>
    <s v="Male"/>
    <s v="Service Department"/>
    <s v="i5"/>
    <x v="5418"/>
    <x v="0"/>
  </r>
  <r>
    <n v="670258"/>
    <d v="2014-05-14T00:00:00"/>
    <d v="1899-12-30T15:55:37"/>
    <s v="Hired"/>
    <s v="Female"/>
    <s v="Operations Department"/>
    <s v="c8"/>
    <x v="5419"/>
    <x v="0"/>
  </r>
  <r>
    <n v="714579"/>
    <d v="2014-05-19T00:00:00"/>
    <d v="1899-12-30T10:22:21"/>
    <s v="Hired"/>
    <s v="Male"/>
    <s v="Operations Department"/>
    <s v="c8"/>
    <x v="5420"/>
    <x v="0"/>
  </r>
  <r>
    <n v="428003"/>
    <d v="2014-06-13T00:00:00"/>
    <d v="1899-12-30T18:44:48"/>
    <s v="Hired"/>
    <s v="Male"/>
    <s v="Service Department"/>
    <s v="c5"/>
    <x v="5421"/>
    <x v="0"/>
  </r>
  <r>
    <n v="166730"/>
    <d v="2014-06-15T00:00:00"/>
    <d v="1899-12-30T14:04:55"/>
    <s v="Hired"/>
    <s v="Female"/>
    <s v="Service Department"/>
    <s v="c5"/>
    <x v="5422"/>
    <x v="0"/>
  </r>
  <r>
    <n v="393306"/>
    <d v="2014-06-15T00:00:00"/>
    <d v="1899-12-30T14:09:02"/>
    <s v="Hired"/>
    <s v="Female"/>
    <s v="Service Department"/>
    <s v="c5"/>
    <x v="5423"/>
    <x v="0"/>
  </r>
  <r>
    <n v="766601"/>
    <d v="2014-06-15T00:00:00"/>
    <d v="1899-12-30T14:06:39"/>
    <s v="Hired"/>
    <s v="Female"/>
    <s v="Service Department"/>
    <s v="c5"/>
    <x v="2284"/>
    <x v="0"/>
  </r>
  <r>
    <n v="205081"/>
    <d v="2014-06-27T00:00:00"/>
    <d v="1899-12-30T07:37:13"/>
    <s v="Hired"/>
    <s v="Female"/>
    <s v="Service Department"/>
    <s v="c5"/>
    <x v="5424"/>
    <x v="0"/>
  </r>
  <r>
    <n v="590033"/>
    <d v="2014-06-27T00:00:00"/>
    <d v="1899-12-30T07:40:40"/>
    <s v="Hired"/>
    <s v="Male"/>
    <s v="Service Department"/>
    <s v="c5"/>
    <x v="1006"/>
    <x v="0"/>
  </r>
  <r>
    <n v="600601"/>
    <d v="2014-06-27T00:00:00"/>
    <d v="1899-12-30T07:41:24"/>
    <s v="Hired"/>
    <s v="Male"/>
    <s v="Service Department"/>
    <s v="c5"/>
    <x v="5425"/>
    <x v="0"/>
  </r>
  <r>
    <n v="654314"/>
    <d v="2014-07-03T00:00:00"/>
    <d v="1899-12-30T12:30:02"/>
    <s v="Hired"/>
    <s v="Female"/>
    <s v="Service Department"/>
    <s v="c5"/>
    <x v="5426"/>
    <x v="0"/>
  </r>
  <r>
    <n v="861346"/>
    <d v="2014-07-09T00:00:00"/>
    <d v="1899-12-30T11:42:15"/>
    <s v="Hired"/>
    <s v="Male"/>
    <s v="Service Department"/>
    <s v="c5"/>
    <x v="5427"/>
    <x v="0"/>
  </r>
  <r>
    <n v="461784"/>
    <d v="2014-07-15T00:00:00"/>
    <d v="1899-12-30T15:17:20"/>
    <s v="Hired"/>
    <s v="Male"/>
    <s v="Operations Department"/>
    <s v="c5"/>
    <x v="5428"/>
    <x v="0"/>
  </r>
  <r>
    <n v="278190"/>
    <d v="2014-06-20T00:00:00"/>
    <d v="1899-12-30T18:01:11"/>
    <s v="Hired"/>
    <s v="Male"/>
    <s v="Production Department"/>
    <s v="c5"/>
    <x v="5429"/>
    <x v="0"/>
  </r>
  <r>
    <n v="947445"/>
    <d v="2014-07-17T00:00:00"/>
    <d v="1899-12-30T08:02:49"/>
    <s v="Hired"/>
    <s v="Male"/>
    <s v="Operations Department"/>
    <s v="c9"/>
    <x v="5430"/>
    <x v="0"/>
  </r>
  <r>
    <n v="524355"/>
    <d v="2014-05-29T00:00:00"/>
    <d v="1899-12-30T13:39:00"/>
    <s v="Hired"/>
    <s v="Male"/>
    <s v="Sales Department"/>
    <s v="i5"/>
    <x v="5431"/>
    <x v="0"/>
  </r>
  <r>
    <n v="546318"/>
    <d v="2014-07-15T00:00:00"/>
    <d v="1899-12-30T15:37:48"/>
    <s v="Hired"/>
    <s v="Male"/>
    <s v="Operations Department"/>
    <s v="i5"/>
    <x v="5432"/>
    <x v="0"/>
  </r>
  <r>
    <n v="55540"/>
    <d v="2014-07-15T00:00:00"/>
    <d v="1899-12-30T15:41:22"/>
    <s v="Hired"/>
    <s v="Male"/>
    <s v="Operations Department"/>
    <s v="i5"/>
    <x v="5433"/>
    <x v="0"/>
  </r>
  <r>
    <n v="199723"/>
    <d v="2014-07-18T00:00:00"/>
    <d v="1899-12-30T13:01:09"/>
    <s v="Hired"/>
    <s v="Male"/>
    <s v="Operations Department"/>
    <s v="i5"/>
    <x v="5434"/>
    <x v="0"/>
  </r>
  <r>
    <n v="490261"/>
    <d v="2014-05-20T00:00:00"/>
    <d v="1899-12-30T15:35:55"/>
    <s v="Hired"/>
    <s v="Female"/>
    <s v="Service Department"/>
    <s v="c5"/>
    <x v="5435"/>
    <x v="0"/>
  </r>
  <r>
    <n v="304067"/>
    <d v="2014-05-22T00:00:00"/>
    <d v="1899-12-30T23:11:20"/>
    <s v="Hired"/>
    <s v="Female"/>
    <s v="Service Department"/>
    <s v="i7"/>
    <x v="5436"/>
    <x v="0"/>
  </r>
  <r>
    <n v="318093"/>
    <d v="2014-05-29T00:00:00"/>
    <d v="1899-12-30T11:40:47"/>
    <s v="Hired"/>
    <s v="Male"/>
    <s v="Operations Department"/>
    <s v="i5"/>
    <x v="5437"/>
    <x v="0"/>
  </r>
  <r>
    <n v="523093"/>
    <d v="2014-05-30T00:00:00"/>
    <d v="1899-12-30T09:43:17"/>
    <s v="Hired"/>
    <s v="Male"/>
    <s v="Operations Department"/>
    <s v="i5"/>
    <x v="5438"/>
    <x v="0"/>
  </r>
  <r>
    <n v="637940"/>
    <d v="2014-05-16T00:00:00"/>
    <d v="1899-12-30T16:40:55"/>
    <s v="Rejected"/>
    <s v="Male"/>
    <s v="Service Department"/>
    <s v="c5"/>
    <x v="5439"/>
    <x v="1"/>
  </r>
  <r>
    <n v="492638"/>
    <d v="2014-05-16T00:00:00"/>
    <d v="1899-12-30T16:42:23"/>
    <s v="Hired"/>
    <s v="Male"/>
    <s v="Service Department"/>
    <s v="c5"/>
    <x v="5440"/>
    <x v="0"/>
  </r>
  <r>
    <n v="819274"/>
    <d v="2014-07-19T00:00:00"/>
    <d v="1899-12-30T06:11:34"/>
    <s v="Hired"/>
    <s v="Male"/>
    <s v="Operations Department"/>
    <s v="c5"/>
    <x v="5441"/>
    <x v="0"/>
  </r>
  <r>
    <n v="421386"/>
    <d v="2014-06-07T00:00:00"/>
    <d v="1899-12-30T15:15:10"/>
    <s v="Hired"/>
    <s v="Female"/>
    <s v="Operations Department"/>
    <s v="c5"/>
    <x v="5442"/>
    <x v="0"/>
  </r>
  <r>
    <n v="13735"/>
    <d v="2014-06-16T00:00:00"/>
    <d v="1899-12-30T14:33:42"/>
    <s v="Hired"/>
    <s v="Male"/>
    <s v="Operations Department"/>
    <s v="c9"/>
    <x v="5443"/>
    <x v="0"/>
  </r>
  <r>
    <n v="53065"/>
    <d v="2014-06-16T00:00:00"/>
    <d v="1899-12-30T14:35:53"/>
    <s v="Hired"/>
    <s v="Male"/>
    <s v="Operations Department"/>
    <s v="c9"/>
    <x v="5444"/>
    <x v="0"/>
  </r>
  <r>
    <n v="706241"/>
    <d v="2014-06-16T00:00:00"/>
    <d v="1899-12-30T14:35:54"/>
    <s v="Hired"/>
    <s v="Female"/>
    <s v="Operations Department"/>
    <s v="c9"/>
    <x v="5445"/>
    <x v="0"/>
  </r>
  <r>
    <n v="569075"/>
    <d v="2014-06-16T00:00:00"/>
    <d v="1899-12-30T14:36:19"/>
    <s v="Hired"/>
    <s v="Female"/>
    <s v="Operations Department"/>
    <s v="c9"/>
    <x v="5446"/>
    <x v="0"/>
  </r>
  <r>
    <n v="662219"/>
    <d v="2014-06-16T00:00:00"/>
    <d v="1899-12-30T14:37:22"/>
    <s v="Hired"/>
    <s v="Female"/>
    <s v="Operations Department"/>
    <s v="c9"/>
    <x v="5447"/>
    <x v="0"/>
  </r>
  <r>
    <n v="182618"/>
    <d v="2014-06-27T00:00:00"/>
    <d v="1899-12-30T16:27:26"/>
    <s v="Hired"/>
    <s v="Female"/>
    <s v="Service Department"/>
    <s v="i7"/>
    <x v="5448"/>
    <x v="0"/>
  </r>
  <r>
    <n v="234055"/>
    <d v="2014-06-27T00:00:00"/>
    <d v="1899-12-30T16:27:51"/>
    <s v="Hired"/>
    <s v="Male"/>
    <s v="Service Department"/>
    <s v="i7"/>
    <x v="5449"/>
    <x v="0"/>
  </r>
  <r>
    <n v="653501"/>
    <d v="2014-07-04T00:00:00"/>
    <d v="1899-12-30T16:30:08"/>
    <s v="Hired"/>
    <s v="Male"/>
    <s v="Service Department"/>
    <s v="i7"/>
    <x v="5450"/>
    <x v="0"/>
  </r>
  <r>
    <n v="44559"/>
    <d v="2014-07-04T00:00:00"/>
    <d v="1899-12-30T16:32:22"/>
    <s v="Rejected"/>
    <s v="Male"/>
    <s v="Service Department"/>
    <s v="i7"/>
    <x v="5451"/>
    <x v="1"/>
  </r>
  <r>
    <n v="629522"/>
    <d v="2014-07-09T00:00:00"/>
    <d v="1899-12-30T11:54:26"/>
    <s v="Hired"/>
    <s v="Male"/>
    <s v="Service Department"/>
    <s v="i7"/>
    <x v="5452"/>
    <x v="0"/>
  </r>
  <r>
    <n v="814130"/>
    <d v="2014-07-05T00:00:00"/>
    <d v="1899-12-30T08:02:45"/>
    <s v="Rejected"/>
    <s v="Female"/>
    <s v="Operations Department"/>
    <s v="c9"/>
    <x v="5453"/>
    <x v="1"/>
  </r>
  <r>
    <n v="17432"/>
    <d v="2014-07-05T00:00:00"/>
    <d v="1899-12-30T08:03:20"/>
    <s v="Hired"/>
    <s v="Male"/>
    <s v="Operations Department"/>
    <s v="c9"/>
    <x v="5454"/>
    <x v="0"/>
  </r>
  <r>
    <n v="339628"/>
    <d v="2014-06-12T00:00:00"/>
    <d v="1899-12-30T06:43:05"/>
    <s v="Hired"/>
    <s v="Male"/>
    <s v="Service Department"/>
    <s v="c5"/>
    <x v="5455"/>
    <x v="0"/>
  </r>
  <r>
    <n v="73232"/>
    <d v="2014-06-26T00:00:00"/>
    <d v="1899-12-30T23:10:21"/>
    <s v="Hired"/>
    <s v="Male"/>
    <s v="Service Department"/>
    <s v="c5"/>
    <x v="5456"/>
    <x v="0"/>
  </r>
  <r>
    <n v="156292"/>
    <d v="2014-05-09T00:00:00"/>
    <d v="1899-12-30T18:08:35"/>
    <s v="Hired"/>
    <s v="Male"/>
    <s v="Purchase Department"/>
    <s v="b9"/>
    <x v="5457"/>
    <x v="0"/>
  </r>
  <r>
    <n v="476027"/>
    <d v="2014-05-09T00:00:00"/>
    <d v="1899-12-30T18:09:10"/>
    <s v="Hired"/>
    <s v="Female"/>
    <s v="Purchase Department"/>
    <s v="b9"/>
    <x v="5458"/>
    <x v="0"/>
  </r>
  <r>
    <n v="182794"/>
    <d v="2014-08-30T00:00:00"/>
    <d v="1899-12-30T07:40:00"/>
    <s v="Hired"/>
    <s v="Female"/>
    <s v="Operations Department"/>
    <s v="i6"/>
    <x v="5459"/>
    <x v="0"/>
  </r>
  <r>
    <n v="485625"/>
    <d v="2014-08-04T00:00:00"/>
    <d v="1899-12-30T11:14:55"/>
    <s v="Hired"/>
    <s v="Male"/>
    <s v="Purchase Department"/>
    <s v="c9"/>
    <x v="5460"/>
    <x v="0"/>
  </r>
  <r>
    <n v="990300"/>
    <d v="2014-08-04T00:00:00"/>
    <d v="1899-12-30T11:16:28"/>
    <s v="Hired"/>
    <s v="Male"/>
    <s v="Purchase Department"/>
    <s v="c9"/>
    <x v="5461"/>
    <x v="0"/>
  </r>
  <r>
    <n v="264149"/>
    <d v="2014-05-18T00:00:00"/>
    <d v="1899-12-30T22:57:12"/>
    <s v="Hired"/>
    <s v="Female"/>
    <s v="Operations Department"/>
    <s v="i1"/>
    <x v="5462"/>
    <x v="0"/>
  </r>
  <r>
    <n v="900985"/>
    <d v="2014-06-05T00:00:00"/>
    <d v="1899-12-30T09:22:13"/>
    <s v="Rejected"/>
    <s v="Male"/>
    <s v="Operations Department"/>
    <s v="i1"/>
    <x v="5463"/>
    <x v="1"/>
  </r>
  <r>
    <n v="98591"/>
    <d v="2014-06-05T00:00:00"/>
    <d v="1899-12-30T18:01:46"/>
    <s v="Hired"/>
    <s v="Male"/>
    <s v="Operations Department"/>
    <s v="i1"/>
    <x v="5464"/>
    <x v="0"/>
  </r>
  <r>
    <n v="634304"/>
    <d v="2014-06-05T00:00:00"/>
    <d v="1899-12-30T18:03:41"/>
    <s v="Hired"/>
    <s v="Female"/>
    <s v="Operations Department"/>
    <s v="i1"/>
    <x v="5465"/>
    <x v="0"/>
  </r>
  <r>
    <n v="596133"/>
    <d v="2014-06-05T00:00:00"/>
    <d v="1899-12-30T18:04:22"/>
    <s v="Hired"/>
    <s v="Male"/>
    <s v="Operations Department"/>
    <s v="i1"/>
    <x v="5466"/>
    <x v="0"/>
  </r>
  <r>
    <n v="157199"/>
    <d v="2014-06-13T00:00:00"/>
    <d v="1899-12-30T07:03:38"/>
    <s v="Rejected"/>
    <s v="Female"/>
    <s v="Operations Department"/>
    <s v="i1"/>
    <x v="5467"/>
    <x v="1"/>
  </r>
  <r>
    <n v="706520"/>
    <d v="2014-06-13T00:00:00"/>
    <d v="1899-12-30T07:05:25"/>
    <s v="Hired"/>
    <s v="Male"/>
    <s v="Operations Department"/>
    <s v="i1"/>
    <x v="4972"/>
    <x v="0"/>
  </r>
  <r>
    <n v="374727"/>
    <d v="2014-06-13T00:00:00"/>
    <d v="1899-12-30T20:10:35"/>
    <s v="Hired"/>
    <s v="Female"/>
    <s v="Operations Department"/>
    <s v="i1"/>
    <x v="5468"/>
    <x v="0"/>
  </r>
  <r>
    <n v="501695"/>
    <d v="2014-06-06T00:00:00"/>
    <d v="1899-12-30T16:02:37"/>
    <s v="Hired"/>
    <s v="Male"/>
    <s v="Operations Department"/>
    <s v="i6"/>
    <x v="5469"/>
    <x v="0"/>
  </r>
  <r>
    <n v="535309"/>
    <d v="2014-06-18T00:00:00"/>
    <d v="1899-12-30T09:32:06"/>
    <s v="Hired"/>
    <s v="Male"/>
    <s v="Sales Department"/>
    <s v="c9"/>
    <x v="5470"/>
    <x v="0"/>
  </r>
  <r>
    <n v="285768"/>
    <d v="2014-06-18T00:00:00"/>
    <d v="1899-12-30T09:33:44"/>
    <s v="Hired"/>
    <s v="Female"/>
    <s v="Sales Department"/>
    <s v="c9"/>
    <x v="5471"/>
    <x v="0"/>
  </r>
  <r>
    <n v="415316"/>
    <d v="2014-08-14T00:00:00"/>
    <d v="1899-12-30T11:31:33"/>
    <s v="Hired"/>
    <s v="Male"/>
    <s v="Marketing Department"/>
    <s v="i1"/>
    <x v="5472"/>
    <x v="0"/>
  </r>
  <r>
    <n v="612639"/>
    <d v="2014-08-14T00:00:00"/>
    <d v="1899-12-30T11:31:58"/>
    <s v="Hired"/>
    <s v="Male"/>
    <s v="Marketing Department"/>
    <s v="i1"/>
    <x v="5473"/>
    <x v="0"/>
  </r>
  <r>
    <n v="941062"/>
    <d v="2014-08-23T00:00:00"/>
    <d v="1899-12-30T17:47:45"/>
    <s v="Hired"/>
    <s v="Male"/>
    <s v="Marketing Department"/>
    <s v="i1"/>
    <x v="5474"/>
    <x v="0"/>
  </r>
  <r>
    <n v="574048"/>
    <d v="2014-06-03T00:00:00"/>
    <d v="1899-12-30T18:25:10"/>
    <s v="Hired"/>
    <s v="Male"/>
    <s v="Service Department"/>
    <s v="c5"/>
    <x v="5475"/>
    <x v="0"/>
  </r>
  <r>
    <n v="472996"/>
    <d v="2014-06-03T00:00:00"/>
    <d v="1899-12-30T18:27:11"/>
    <s v="Hired"/>
    <s v="Male"/>
    <s v="Service Department"/>
    <s v="c5"/>
    <x v="5476"/>
    <x v="0"/>
  </r>
  <r>
    <n v="383550"/>
    <d v="2014-06-26T00:00:00"/>
    <d v="1899-12-30T11:57:12"/>
    <s v="Rejected"/>
    <s v="Female"/>
    <s v="General Management"/>
    <s v="c9"/>
    <x v="5477"/>
    <x v="1"/>
  </r>
  <r>
    <n v="178003"/>
    <d v="2014-07-10T00:00:00"/>
    <d v="1899-12-30T09:49:58"/>
    <s v="Hired"/>
    <s v="Female"/>
    <s v="General Management"/>
    <s v="c9"/>
    <x v="2150"/>
    <x v="0"/>
  </r>
  <r>
    <n v="66238"/>
    <d v="2014-06-03T00:00:00"/>
    <d v="1899-12-30T18:46:00"/>
    <s v="Hired"/>
    <s v="Female"/>
    <s v="Marketing Department"/>
    <s v="i5"/>
    <x v="5478"/>
    <x v="0"/>
  </r>
  <r>
    <n v="961835"/>
    <d v="2014-06-26T00:00:00"/>
    <d v="1899-12-30T12:23:17"/>
    <s v="Hired"/>
    <s v="Male"/>
    <s v="Operations Department"/>
    <s v="c9"/>
    <x v="5479"/>
    <x v="0"/>
  </r>
  <r>
    <n v="475558"/>
    <d v="2014-06-26T00:00:00"/>
    <d v="1899-12-30T12:24:12"/>
    <s v="Hired"/>
    <s v="Female"/>
    <s v="Operations Department"/>
    <s v="c9"/>
    <x v="5480"/>
    <x v="0"/>
  </r>
  <r>
    <n v="357832"/>
    <d v="2014-08-19T00:00:00"/>
    <d v="1899-12-30T01:10:31"/>
    <s v="Hired"/>
    <s v="Female"/>
    <s v="Marketing Department"/>
    <s v="c5"/>
    <x v="5481"/>
    <x v="0"/>
  </r>
  <r>
    <n v="926493"/>
    <d v="2014-07-21T00:00:00"/>
    <d v="1899-12-30T08:09:32"/>
    <s v="Hired"/>
    <s v="Don’t want to say"/>
    <s v="Service Department"/>
    <s v="b9"/>
    <x v="5482"/>
    <x v="0"/>
  </r>
  <r>
    <n v="589590"/>
    <d v="2014-05-15T00:00:00"/>
    <d v="1899-12-30T17:08:29"/>
    <s v="Hired"/>
    <s v="Male"/>
    <s v="Purchase Department"/>
    <s v="c5"/>
    <x v="5483"/>
    <x v="0"/>
  </r>
  <r>
    <n v="491765"/>
    <d v="2014-05-15T00:00:00"/>
    <d v="1899-12-30T17:12:54"/>
    <s v="Hired"/>
    <s v="Male"/>
    <s v="Purchase Department"/>
    <s v="c5"/>
    <x v="1187"/>
    <x v="0"/>
  </r>
  <r>
    <n v="125741"/>
    <d v="2014-05-16T00:00:00"/>
    <d v="1899-12-30T09:12:51"/>
    <s v="Hired"/>
    <s v="Male"/>
    <s v="Purchase Department"/>
    <s v="c5"/>
    <x v="5484"/>
    <x v="0"/>
  </r>
  <r>
    <n v="231591"/>
    <d v="2014-05-16T00:00:00"/>
    <d v="1899-12-30T09:16:20"/>
    <s v="Hired"/>
    <s v="Female"/>
    <s v="Purchase Department"/>
    <s v="c5"/>
    <x v="5485"/>
    <x v="0"/>
  </r>
  <r>
    <n v="839745"/>
    <d v="2014-05-11T00:00:00"/>
    <d v="1899-12-30T17:55:23"/>
    <s v="Rejected"/>
    <s v="Male"/>
    <s v="Service Department"/>
    <s v="c5"/>
    <x v="5486"/>
    <x v="1"/>
  </r>
  <r>
    <n v="580404"/>
    <d v="2014-05-11T00:00:00"/>
    <d v="1899-12-30T18:02:31"/>
    <s v="Hired"/>
    <s v="Male"/>
    <s v="Service Department"/>
    <s v="c5"/>
    <x v="5487"/>
    <x v="0"/>
  </r>
  <r>
    <n v="793978"/>
    <d v="2014-05-24T00:00:00"/>
    <d v="1899-12-30T08:11:44"/>
    <s v="Hired"/>
    <s v="Male"/>
    <s v="Service Department"/>
    <s v="i6"/>
    <x v="5488"/>
    <x v="0"/>
  </r>
  <r>
    <n v="41617"/>
    <d v="2014-05-24T00:00:00"/>
    <d v="1899-12-30T08:12:02"/>
    <s v="Hired"/>
    <s v="Female"/>
    <s v="Service Department"/>
    <s v="i6"/>
    <x v="5489"/>
    <x v="0"/>
  </r>
  <r>
    <n v="808301"/>
    <d v="2014-05-24T00:00:00"/>
    <d v="1899-12-30T08:12:34"/>
    <s v="Hired"/>
    <s v="Male"/>
    <s v="Service Department"/>
    <s v="i6"/>
    <x v="5490"/>
    <x v="0"/>
  </r>
  <r>
    <n v="670769"/>
    <d v="2014-05-16T00:00:00"/>
    <d v="1899-12-30T09:57:53"/>
    <s v="Rejected"/>
    <s v="Male"/>
    <s v="Operations Department"/>
    <s v="i7"/>
    <x v="5491"/>
    <x v="1"/>
  </r>
  <r>
    <n v="104740"/>
    <d v="2014-05-17T00:00:00"/>
    <d v="1899-12-30T15:06:59"/>
    <s v="Hired"/>
    <s v="Female"/>
    <s v="Marketing Department"/>
    <s v="c5"/>
    <x v="5492"/>
    <x v="0"/>
  </r>
  <r>
    <n v="490111"/>
    <d v="2014-05-17T00:00:00"/>
    <d v="1899-12-30T15:11:42"/>
    <s v="Hired"/>
    <s v="Female"/>
    <s v="Marketing Department"/>
    <s v="c5"/>
    <x v="5493"/>
    <x v="0"/>
  </r>
  <r>
    <n v="936781"/>
    <d v="2014-05-18T00:00:00"/>
    <d v="1899-12-30T18:25:48"/>
    <s v="Rejected"/>
    <s v="Male"/>
    <s v="Marketing Department"/>
    <s v="c5"/>
    <x v="5494"/>
    <x v="1"/>
  </r>
  <r>
    <n v="467705"/>
    <d v="2014-07-03T00:00:00"/>
    <d v="1899-12-30T15:43:29"/>
    <s v="Hired"/>
    <s v="Female"/>
    <s v="Finance Department"/>
    <s v="c5"/>
    <x v="5495"/>
    <x v="0"/>
  </r>
  <r>
    <n v="694601"/>
    <d v="2014-05-13T00:00:00"/>
    <d v="1899-12-30T12:24:56"/>
    <s v="Hired"/>
    <s v="Female"/>
    <s v="Service Department"/>
    <s v="i5"/>
    <x v="5496"/>
    <x v="0"/>
  </r>
  <r>
    <n v="138442"/>
    <d v="2014-06-04T00:00:00"/>
    <d v="1899-12-30T16:06:45"/>
    <s v="Hired"/>
    <s v="Male"/>
    <s v="Operations Department"/>
    <s v="c5"/>
    <x v="5497"/>
    <x v="0"/>
  </r>
  <r>
    <n v="513209"/>
    <d v="2014-06-06T00:00:00"/>
    <d v="1899-12-30T14:47:40"/>
    <s v="Hired"/>
    <s v="Male"/>
    <s v="Operations Department"/>
    <s v="c9"/>
    <x v="5498"/>
    <x v="0"/>
  </r>
  <r>
    <n v="899898"/>
    <d v="2014-06-18T00:00:00"/>
    <d v="1899-12-30T11:13:59"/>
    <s v="Rejected"/>
    <s v="Male"/>
    <s v="Operations Department"/>
    <s v="c9"/>
    <x v="5499"/>
    <x v="1"/>
  </r>
  <r>
    <n v="89237"/>
    <d v="2014-06-18T00:00:00"/>
    <d v="1899-12-30T11:15:03"/>
    <s v="Hired"/>
    <s v="Female"/>
    <s v="Operations Department"/>
    <s v="c9"/>
    <x v="5500"/>
    <x v="0"/>
  </r>
  <r>
    <n v="765967"/>
    <d v="2014-06-18T00:00:00"/>
    <d v="1899-12-30T11:15:27"/>
    <s v="Hired"/>
    <s v="Female"/>
    <s v="Operations Department"/>
    <s v="c9"/>
    <x v="5501"/>
    <x v="0"/>
  </r>
  <r>
    <n v="898625"/>
    <d v="2014-06-18T00:00:00"/>
    <d v="1899-12-30T11:15:54"/>
    <s v="Hired"/>
    <s v="Male"/>
    <s v="Operations Department"/>
    <s v="c9"/>
    <x v="5502"/>
    <x v="0"/>
  </r>
  <r>
    <n v="406137"/>
    <d v="2014-06-18T00:00:00"/>
    <d v="1899-12-30T11:16:49"/>
    <s v="Hired"/>
    <s v="Female"/>
    <s v="Operations Department"/>
    <s v="c9"/>
    <x v="5503"/>
    <x v="0"/>
  </r>
  <r>
    <n v="529892"/>
    <d v="2014-06-17T00:00:00"/>
    <d v="1899-12-30T15:02:21"/>
    <s v="Hired"/>
    <s v="Female"/>
    <s v="Sales Department"/>
    <s v="c5"/>
    <x v="5504"/>
    <x v="0"/>
  </r>
  <r>
    <n v="122616"/>
    <d v="2014-05-19T00:00:00"/>
    <d v="1899-12-30T09:22:34"/>
    <s v="Hired"/>
    <s v="Female"/>
    <s v="Operations Department"/>
    <s v="i6"/>
    <x v="5505"/>
    <x v="0"/>
  </r>
  <r>
    <n v="612557"/>
    <d v="2014-05-19T00:00:00"/>
    <d v="1899-12-30T09:26:08"/>
    <s v="Rejected"/>
    <s v="Female"/>
    <s v="Operations Department"/>
    <s v="i6"/>
    <x v="5506"/>
    <x v="1"/>
  </r>
  <r>
    <n v="570911"/>
    <d v="2014-05-19T00:00:00"/>
    <d v="1899-12-30T14:43:45"/>
    <s v="Hired"/>
    <s v="Male"/>
    <s v="Operations Department"/>
    <s v="i7"/>
    <x v="5507"/>
    <x v="0"/>
  </r>
  <r>
    <n v="898509"/>
    <d v="2014-05-19T00:00:00"/>
    <d v="1899-12-30T14:45:02"/>
    <s v="Hired"/>
    <s v="Male"/>
    <s v="Operations Department"/>
    <s v="i7"/>
    <x v="5508"/>
    <x v="0"/>
  </r>
  <r>
    <n v="50750"/>
    <d v="2014-05-19T00:00:00"/>
    <d v="1899-12-30T14:42:25"/>
    <s v="Hired"/>
    <s v="Don’t want to say"/>
    <s v="Operations Department"/>
    <s v="i7"/>
    <x v="5509"/>
    <x v="0"/>
  </r>
  <r>
    <n v="796688"/>
    <d v="2014-05-23T00:00:00"/>
    <d v="1899-12-30T08:59:20"/>
    <s v="Hired"/>
    <s v="Male"/>
    <s v="Operations Department"/>
    <s v="i7"/>
    <x v="5510"/>
    <x v="0"/>
  </r>
  <r>
    <n v="449477"/>
    <d v="2014-05-24T00:00:00"/>
    <d v="1899-12-30T11:18:46"/>
    <s v="Hired"/>
    <s v="Female"/>
    <s v="Operations Department"/>
    <s v="i6"/>
    <x v="5511"/>
    <x v="0"/>
  </r>
  <r>
    <n v="256812"/>
    <d v="2014-05-30T00:00:00"/>
    <d v="1899-12-30T07:19:17"/>
    <s v="Rejected"/>
    <s v="Female"/>
    <s v="Operations Department"/>
    <s v="i6"/>
    <x v="5512"/>
    <x v="1"/>
  </r>
  <r>
    <n v="300620"/>
    <d v="2014-05-30T00:00:00"/>
    <d v="1899-12-30T07:20:16"/>
    <s v="Hired"/>
    <s v="Female"/>
    <s v="Operations Department"/>
    <s v="i6"/>
    <x v="5513"/>
    <x v="0"/>
  </r>
  <r>
    <n v="680766"/>
    <d v="2014-05-31T00:00:00"/>
    <d v="1899-12-30T10:04:08"/>
    <s v="Hired"/>
    <s v="Don’t want to say"/>
    <s v="Operations Department"/>
    <s v="b9"/>
    <x v="5514"/>
    <x v="0"/>
  </r>
  <r>
    <n v="549596"/>
    <d v="2014-05-31T00:00:00"/>
    <d v="1899-12-30T10:05:10"/>
    <s v="Rejected"/>
    <s v="Don’t want to say"/>
    <s v="Operations Department"/>
    <s v="b9"/>
    <x v="5515"/>
    <x v="1"/>
  </r>
  <r>
    <n v="786441"/>
    <d v="2014-06-02T00:00:00"/>
    <d v="1899-12-30T00:15:21"/>
    <s v="Hired"/>
    <s v="Male"/>
    <s v="Operations Department"/>
    <s v="i6"/>
    <x v="5516"/>
    <x v="0"/>
  </r>
  <r>
    <n v="861278"/>
    <d v="2014-06-04T00:00:00"/>
    <d v="1899-12-30T19:39:43"/>
    <s v="Hired"/>
    <s v="Male"/>
    <s v="Operations Department"/>
    <s v="b9"/>
    <x v="5517"/>
    <x v="0"/>
  </r>
  <r>
    <n v="130036"/>
    <d v="2014-06-04T00:00:00"/>
    <d v="1899-12-30T19:39:53"/>
    <s v="Hired"/>
    <s v="Don’t want to say"/>
    <s v="Operations Department"/>
    <s v="b9"/>
    <x v="3928"/>
    <x v="0"/>
  </r>
  <r>
    <n v="15328"/>
    <d v="2014-06-09T00:00:00"/>
    <d v="1899-12-30T12:33:40"/>
    <s v="Hired"/>
    <s v="Male"/>
    <s v="Operations Department"/>
    <s v="i7"/>
    <x v="5518"/>
    <x v="0"/>
  </r>
  <r>
    <n v="668740"/>
    <d v="2014-05-30T00:00:00"/>
    <d v="1899-12-30T13:29:11"/>
    <s v="Hired"/>
    <s v="Female"/>
    <s v="Finance Department"/>
    <s v="c5"/>
    <x v="5519"/>
    <x v="0"/>
  </r>
  <r>
    <n v="940627"/>
    <d v="2014-05-13T00:00:00"/>
    <d v="1899-12-30T15:37:32"/>
    <s v="Hired"/>
    <s v="Male"/>
    <s v="Marketing Department"/>
    <s v="c9"/>
    <x v="359"/>
    <x v="0"/>
  </r>
  <r>
    <n v="478288"/>
    <d v="2014-08-01T00:00:00"/>
    <d v="1899-12-30T16:43:26"/>
    <s v="Hired"/>
    <s v="Male"/>
    <s v="Operations Department"/>
    <s v="c9"/>
    <x v="5520"/>
    <x v="0"/>
  </r>
  <r>
    <n v="521610"/>
    <d v="2014-08-01T00:00:00"/>
    <d v="1899-12-30T16:43:57"/>
    <s v="Hired"/>
    <s v="Female"/>
    <s v="Operations Department"/>
    <s v="c9"/>
    <x v="5521"/>
    <x v="0"/>
  </r>
  <r>
    <n v="349534"/>
    <d v="2014-05-27T00:00:00"/>
    <d v="1899-12-30T09:30:02"/>
    <s v="Hired"/>
    <s v="Male"/>
    <s v="Service Department"/>
    <s v="c9"/>
    <x v="5522"/>
    <x v="0"/>
  </r>
  <r>
    <n v="187100"/>
    <d v="2014-06-26T00:00:00"/>
    <d v="1899-12-30T07:05:20"/>
    <s v="Hired"/>
    <s v="Male"/>
    <s v="Service Department"/>
    <s v="c9"/>
    <x v="5523"/>
    <x v="0"/>
  </r>
  <r>
    <n v="376742"/>
    <d v="2014-05-31T00:00:00"/>
    <d v="1899-12-30T08:07:22"/>
    <s v="Hired"/>
    <s v="Female"/>
    <s v="Production Department"/>
    <s v="i5"/>
    <x v="5524"/>
    <x v="0"/>
  </r>
  <r>
    <n v="583650"/>
    <d v="2014-05-31T00:00:00"/>
    <d v="1899-12-30T08:07:35"/>
    <s v="Hired"/>
    <s v="Don’t want to say"/>
    <s v="Production Department"/>
    <s v="i5"/>
    <x v="5525"/>
    <x v="0"/>
  </r>
  <r>
    <n v="936363"/>
    <d v="2014-08-03T00:00:00"/>
    <d v="1899-12-30T18:01:50"/>
    <s v="Hired"/>
    <s v="Male"/>
    <s v="Sales Department"/>
    <s v="c9"/>
    <x v="5526"/>
    <x v="0"/>
  </r>
  <r>
    <n v="622175"/>
    <d v="2014-08-03T00:00:00"/>
    <d v="1899-12-30T18:02:27"/>
    <s v="Hired"/>
    <s v="Female"/>
    <s v="Sales Department"/>
    <s v="c9"/>
    <x v="5527"/>
    <x v="0"/>
  </r>
  <r>
    <n v="355899"/>
    <d v="2014-08-03T00:00:00"/>
    <d v="1899-12-30T18:00:23"/>
    <s v="Hired"/>
    <s v="Don’t want to say"/>
    <s v="Sales Department"/>
    <s v="c9"/>
    <x v="5528"/>
    <x v="0"/>
  </r>
  <r>
    <n v="491578"/>
    <d v="2014-05-16T00:00:00"/>
    <d v="1899-12-30T10:57:23"/>
    <s v="Hired"/>
    <s v="Male"/>
    <s v="Operations Department"/>
    <s v="i6"/>
    <x v="5529"/>
    <x v="0"/>
  </r>
  <r>
    <n v="970803"/>
    <d v="2014-05-21T00:00:00"/>
    <d v="1899-12-30T16:08:27"/>
    <s v="Hired"/>
    <s v="Female"/>
    <s v="Operations Department"/>
    <s v="i6"/>
    <x v="5530"/>
    <x v="0"/>
  </r>
  <r>
    <n v="144099"/>
    <d v="2014-05-29T00:00:00"/>
    <d v="1899-12-30T11:50:00"/>
    <s v="Hired"/>
    <s v="Male"/>
    <s v="Operations Department"/>
    <s v="i6"/>
    <x v="5531"/>
    <x v="0"/>
  </r>
  <r>
    <n v="839952"/>
    <d v="2014-06-11T00:00:00"/>
    <d v="1899-12-30T11:07:23"/>
    <s v="Hired"/>
    <s v="Male"/>
    <s v="Production Department"/>
    <s v="c9"/>
    <x v="5532"/>
    <x v="0"/>
  </r>
  <r>
    <n v="157701"/>
    <d v="2014-06-11T00:00:00"/>
    <d v="1899-12-30T11:08:48"/>
    <s v="Hired"/>
    <s v="Female"/>
    <s v="Production Department"/>
    <s v="c9"/>
    <x v="5533"/>
    <x v="0"/>
  </r>
  <r>
    <n v="78199"/>
    <d v="2014-06-11T00:00:00"/>
    <d v="1899-12-30T11:11:37"/>
    <s v="Hired"/>
    <s v="Male"/>
    <s v="Production Department"/>
    <s v="c9"/>
    <x v="5534"/>
    <x v="0"/>
  </r>
  <r>
    <n v="741202"/>
    <d v="2014-06-11T00:00:00"/>
    <d v="1899-12-30T11:13:45"/>
    <s v="Hired"/>
    <s v="Male"/>
    <s v="Production Department"/>
    <s v="c9"/>
    <x v="5535"/>
    <x v="0"/>
  </r>
  <r>
    <n v="200800"/>
    <d v="2014-06-26T00:00:00"/>
    <d v="1899-12-30T18:51:20"/>
    <s v="Hired"/>
    <s v="Male"/>
    <s v="Production Department"/>
    <s v="c9"/>
    <x v="5536"/>
    <x v="0"/>
  </r>
  <r>
    <n v="372302"/>
    <d v="2014-06-27T00:00:00"/>
    <d v="1899-12-30T17:01:26"/>
    <s v="Hired"/>
    <s v="Female"/>
    <s v="Production Department"/>
    <s v="c9"/>
    <x v="5537"/>
    <x v="0"/>
  </r>
  <r>
    <n v="160508"/>
    <d v="2014-06-27T00:00:00"/>
    <d v="1899-12-30T17:02:55"/>
    <s v="Hired"/>
    <s v="Female"/>
    <s v="Production Department"/>
    <s v="c9"/>
    <x v="5538"/>
    <x v="0"/>
  </r>
  <r>
    <n v="271994"/>
    <d v="2014-05-17T00:00:00"/>
    <d v="1899-12-30T03:15:58"/>
    <s v="Hired"/>
    <s v="Male"/>
    <s v="Sales Department"/>
    <s v="c9"/>
    <x v="5539"/>
    <x v="0"/>
  </r>
  <r>
    <n v="754872"/>
    <d v="2014-06-26T00:00:00"/>
    <d v="1899-12-30T14:55:33"/>
    <s v="Hired"/>
    <s v="Female"/>
    <s v="Operations Department"/>
    <s v="i1"/>
    <x v="5540"/>
    <x v="0"/>
  </r>
  <r>
    <n v="390532"/>
    <d v="2014-06-26T00:00:00"/>
    <d v="1899-12-30T14:57:03"/>
    <s v="Hired"/>
    <s v="Male"/>
    <s v="Operations Department"/>
    <s v="i1"/>
    <x v="5541"/>
    <x v="0"/>
  </r>
  <r>
    <n v="834520"/>
    <d v="2014-06-26T00:00:00"/>
    <d v="1899-12-30T14:57:33"/>
    <s v="Hired"/>
    <s v="Female"/>
    <s v="Operations Department"/>
    <s v="i1"/>
    <x v="5542"/>
    <x v="0"/>
  </r>
  <r>
    <n v="519957"/>
    <d v="2014-06-15T00:00:00"/>
    <d v="1899-12-30T21:41:35"/>
    <s v="Hired"/>
    <s v="Male"/>
    <s v="Operations Department"/>
    <s v="c9"/>
    <x v="5543"/>
    <x v="0"/>
  </r>
  <r>
    <n v="911963"/>
    <d v="2014-06-17T00:00:00"/>
    <d v="1899-12-30T15:27:25"/>
    <s v="Rejected"/>
    <s v="Male"/>
    <s v="Operations Department"/>
    <s v="c9"/>
    <x v="5544"/>
    <x v="1"/>
  </r>
  <r>
    <n v="254555"/>
    <d v="2014-06-29T00:00:00"/>
    <d v="1899-12-30T13:08:49"/>
    <s v="Hired"/>
    <s v="Male"/>
    <s v="Operations Department"/>
    <s v="c9"/>
    <x v="5545"/>
    <x v="0"/>
  </r>
  <r>
    <n v="104955"/>
    <d v="2014-05-20T00:00:00"/>
    <d v="1899-12-30T15:21:23"/>
    <s v="Hired"/>
    <s v="Female"/>
    <s v="Marketing Department"/>
    <s v="i5"/>
    <x v="5546"/>
    <x v="0"/>
  </r>
  <r>
    <n v="554676"/>
    <d v="2014-05-28T00:00:00"/>
    <d v="1899-12-30T09:52:41"/>
    <s v="Rejected"/>
    <s v="Male"/>
    <s v="Marketing Department"/>
    <s v="i5"/>
    <x v="5547"/>
    <x v="1"/>
  </r>
  <r>
    <n v="744791"/>
    <d v="2014-06-12T00:00:00"/>
    <d v="1899-12-30T13:06:20"/>
    <s v="Rejected"/>
    <s v="Female"/>
    <s v="Marketing Department"/>
    <s v="i7"/>
    <x v="5548"/>
    <x v="1"/>
  </r>
  <r>
    <n v="694395"/>
    <d v="2014-06-12T00:00:00"/>
    <d v="1899-12-30T13:07:46"/>
    <s v="Hired"/>
    <s v="Male"/>
    <s v="Marketing Department"/>
    <s v="i7"/>
    <x v="5549"/>
    <x v="0"/>
  </r>
  <r>
    <n v="548288"/>
    <d v="2014-06-05T00:00:00"/>
    <d v="1899-12-30T11:42:45"/>
    <s v="Hired"/>
    <s v="Male"/>
    <s v="Sales Department"/>
    <s v="c9"/>
    <x v="5550"/>
    <x v="0"/>
  </r>
  <r>
    <n v="63422"/>
    <d v="2014-07-01T00:00:00"/>
    <d v="1899-12-30T07:45:18"/>
    <s v="Hired"/>
    <s v="Male"/>
    <s v="Service Department"/>
    <s v="c9"/>
    <x v="5551"/>
    <x v="0"/>
  </r>
  <r>
    <n v="139170"/>
    <d v="2014-07-03T00:00:00"/>
    <d v="1899-12-30T20:08:02"/>
    <s v="Hired"/>
    <s v="Male"/>
    <s v="Sales Department"/>
    <s v="c9"/>
    <x v="5552"/>
    <x v="0"/>
  </r>
  <r>
    <n v="633392"/>
    <d v="2014-07-12T00:00:00"/>
    <d v="1899-12-30T16:30:44"/>
    <s v="Hired"/>
    <s v="Male"/>
    <s v="Sales Department"/>
    <s v="c9"/>
    <x v="5553"/>
    <x v="0"/>
  </r>
  <r>
    <n v="986708"/>
    <d v="2014-07-13T00:00:00"/>
    <d v="1899-12-30T10:23:39"/>
    <s v="Hired"/>
    <s v="Male"/>
    <s v="Sales Department"/>
    <s v="c9"/>
    <x v="169"/>
    <x v="0"/>
  </r>
  <r>
    <n v="153345"/>
    <d v="2014-07-13T00:00:00"/>
    <d v="1899-12-30T10:25:12"/>
    <s v="Hired"/>
    <s v="Male"/>
    <s v="Sales Department"/>
    <s v="c9"/>
    <x v="5554"/>
    <x v="0"/>
  </r>
  <r>
    <n v="804720"/>
    <d v="2014-06-22T00:00:00"/>
    <d v="1899-12-30T13:58:08"/>
    <s v="Hired"/>
    <s v="Male"/>
    <s v="Operations Department"/>
    <s v="c5"/>
    <x v="5555"/>
    <x v="0"/>
  </r>
  <r>
    <n v="552148"/>
    <d v="2014-06-25T00:00:00"/>
    <d v="1899-12-30T01:11:29"/>
    <s v="Hired"/>
    <s v="Male"/>
    <s v="Operations Department"/>
    <s v="i7"/>
    <x v="5556"/>
    <x v="0"/>
  </r>
  <r>
    <n v="377553"/>
    <d v="2014-06-25T00:00:00"/>
    <d v="1899-12-30T14:15:52"/>
    <s v="Hired"/>
    <s v="Male"/>
    <s v="Operations Department"/>
    <s v="c5"/>
    <x v="5557"/>
    <x v="0"/>
  </r>
  <r>
    <n v="42048"/>
    <d v="2014-05-29T00:00:00"/>
    <d v="1899-12-30T17:43:38"/>
    <s v="Hired"/>
    <s v="Male"/>
    <s v="Service Department"/>
    <s v="c8"/>
    <x v="5209"/>
    <x v="0"/>
  </r>
  <r>
    <n v="873584"/>
    <d v="2014-05-30T00:00:00"/>
    <d v="1899-12-30T07:28:08"/>
    <s v="Rejected"/>
    <s v="Male"/>
    <s v="Operations Department"/>
    <s v="c9"/>
    <x v="5558"/>
    <x v="1"/>
  </r>
  <r>
    <n v="488044"/>
    <d v="2014-06-05T00:00:00"/>
    <d v="1899-12-30T16:10:45"/>
    <s v="Hired"/>
    <s v="Male"/>
    <s v="Sales Department"/>
    <s v="c5"/>
    <x v="5559"/>
    <x v="0"/>
  </r>
  <r>
    <n v="227171"/>
    <d v="2014-06-07T00:00:00"/>
    <d v="1899-12-30T05:39:07"/>
    <s v="Rejected"/>
    <s v="Female"/>
    <s v="Sales Department"/>
    <s v="c5"/>
    <x v="5560"/>
    <x v="1"/>
  </r>
  <r>
    <n v="139333"/>
    <d v="2014-06-19T00:00:00"/>
    <d v="1899-12-30T18:31:42"/>
    <s v="Rejected"/>
    <s v="Male"/>
    <s v="Service Department"/>
    <s v="c5"/>
    <x v="5561"/>
    <x v="1"/>
  </r>
  <r>
    <n v="105911"/>
    <d v="2014-06-19T00:00:00"/>
    <d v="1899-12-30T18:32:07"/>
    <s v="Hired"/>
    <s v="Male"/>
    <s v="Service Department"/>
    <s v="c5"/>
    <x v="5562"/>
    <x v="0"/>
  </r>
  <r>
    <n v="541487"/>
    <d v="2014-05-24T00:00:00"/>
    <d v="1899-12-30T08:29:58"/>
    <s v="Hired"/>
    <s v="Male"/>
    <s v="Operations Department"/>
    <s v="i5"/>
    <x v="5563"/>
    <x v="0"/>
  </r>
  <r>
    <n v="573243"/>
    <d v="2014-05-24T00:00:00"/>
    <d v="1899-12-30T08:30:04"/>
    <s v="Hired"/>
    <s v="Don’t want to say"/>
    <s v="Operations Department"/>
    <s v="i5"/>
    <x v="5564"/>
    <x v="0"/>
  </r>
  <r>
    <n v="58738"/>
    <d v="2014-06-27T00:00:00"/>
    <d v="1899-12-30T17:46:51"/>
    <s v="Hired"/>
    <s v="Male"/>
    <s v="Operations Department"/>
    <s v="c5"/>
    <x v="5565"/>
    <x v="0"/>
  </r>
  <r>
    <n v="180462"/>
    <d v="2014-06-27T00:00:00"/>
    <d v="1899-12-30T17:47:20"/>
    <s v="Hired"/>
    <s v="Male"/>
    <s v="Operations Department"/>
    <s v="c5"/>
    <x v="5566"/>
    <x v="0"/>
  </r>
  <r>
    <n v="78171"/>
    <d v="2014-06-27T00:00:00"/>
    <d v="1899-12-30T17:48:19"/>
    <s v="Hired"/>
    <s v="Male"/>
    <s v="Operations Department"/>
    <s v="c5"/>
    <x v="5567"/>
    <x v="0"/>
  </r>
  <r>
    <n v="98812"/>
    <d v="2014-07-11T00:00:00"/>
    <d v="1899-12-30T14:46:42"/>
    <s v="Hired"/>
    <s v="Male"/>
    <s v="Operations Department"/>
    <s v="i6"/>
    <x v="5568"/>
    <x v="0"/>
  </r>
  <r>
    <n v="229281"/>
    <d v="2014-07-15T00:00:00"/>
    <d v="1899-12-30T08:38:51"/>
    <s v="Hired"/>
    <s v="Male"/>
    <s v="Operations Department"/>
    <s v="i6"/>
    <x v="5569"/>
    <x v="0"/>
  </r>
  <r>
    <n v="605724"/>
    <d v="2014-07-15T00:00:00"/>
    <d v="1899-12-30T08:40:41"/>
    <s v="Hired"/>
    <s v="Female"/>
    <s v="Operations Department"/>
    <s v="i6"/>
    <x v="5570"/>
    <x v="0"/>
  </r>
  <r>
    <n v="850187"/>
    <d v="2014-07-04T00:00:00"/>
    <d v="1899-12-30T13:47:57"/>
    <s v="Hired"/>
    <s v="Female"/>
    <s v="Operations Department"/>
    <s v="c9"/>
    <x v="5571"/>
    <x v="0"/>
  </r>
  <r>
    <n v="754910"/>
    <d v="2014-07-11T00:00:00"/>
    <d v="1899-12-30T08:43:18"/>
    <s v="Hired"/>
    <s v="Male"/>
    <s v="Marketing Department"/>
    <s v="b9"/>
    <x v="5572"/>
    <x v="0"/>
  </r>
  <r>
    <n v="947700"/>
    <d v="2014-07-17T00:00:00"/>
    <d v="1899-12-30T12:28:45"/>
    <s v="Rejected"/>
    <s v="Female"/>
    <s v="Marketing Department"/>
    <s v="b9"/>
    <x v="5573"/>
    <x v="1"/>
  </r>
  <r>
    <n v="387882"/>
    <d v="2014-07-26T00:00:00"/>
    <d v="1899-12-30T13:41:18"/>
    <s v="Rejected"/>
    <s v="Male"/>
    <s v="Marketing Department"/>
    <s v="b9"/>
    <x v="711"/>
    <x v="1"/>
  </r>
  <r>
    <n v="868702"/>
    <d v="2014-06-07T00:00:00"/>
    <d v="1899-12-30T11:02:29"/>
    <s v="Hired"/>
    <s v="Male"/>
    <s v="Operations Department"/>
    <s v="i6"/>
    <x v="5574"/>
    <x v="0"/>
  </r>
  <r>
    <n v="377101"/>
    <d v="2014-06-20T00:00:00"/>
    <d v="1899-12-30T16:55:21"/>
    <s v="Hired"/>
    <s v="Male"/>
    <s v="Operations Department"/>
    <s v="b9"/>
    <x v="5575"/>
    <x v="0"/>
  </r>
  <r>
    <n v="189306"/>
    <d v="2014-07-17T00:00:00"/>
    <d v="1899-12-30T19:49:08"/>
    <s v="Rejected"/>
    <s v="Male"/>
    <s v="Service Department"/>
    <s v="i7"/>
    <x v="5576"/>
    <x v="1"/>
  </r>
  <r>
    <n v="735490"/>
    <d v="2014-07-22T00:00:00"/>
    <d v="1899-12-30T13:07:52"/>
    <s v="Hired"/>
    <s v="Male"/>
    <s v="Service Department"/>
    <s v="i7"/>
    <x v="5577"/>
    <x v="0"/>
  </r>
  <r>
    <n v="303254"/>
    <d v="2014-07-22T00:00:00"/>
    <d v="1899-12-30T13:08:23"/>
    <s v="Hired"/>
    <s v="Female"/>
    <s v="Service Department"/>
    <s v="i7"/>
    <x v="5578"/>
    <x v="0"/>
  </r>
  <r>
    <n v="763925"/>
    <d v="2014-08-01T00:00:00"/>
    <d v="1899-12-30T14:01:53"/>
    <s v="Hired"/>
    <s v="Male"/>
    <s v="Service Department"/>
    <s v="i7"/>
    <x v="3381"/>
    <x v="0"/>
  </r>
  <r>
    <n v="635420"/>
    <d v="2014-08-01T00:00:00"/>
    <d v="1899-12-30T14:02:17"/>
    <s v="Hired"/>
    <s v="Male"/>
    <s v="Service Department"/>
    <s v="i7"/>
    <x v="5579"/>
    <x v="0"/>
  </r>
  <r>
    <n v="158853"/>
    <d v="2014-08-01T00:00:00"/>
    <d v="1899-12-30T14:02:43"/>
    <s v="Hired"/>
    <s v="Male"/>
    <s v="Service Department"/>
    <s v="i7"/>
    <x v="5580"/>
    <x v="0"/>
  </r>
  <r>
    <n v="640143"/>
    <d v="2014-08-01T00:00:00"/>
    <d v="1899-12-30T14:05:53"/>
    <s v="Hired"/>
    <s v="Male"/>
    <s v="Service Department"/>
    <s v="i7"/>
    <x v="5581"/>
    <x v="0"/>
  </r>
  <r>
    <n v="324302"/>
    <d v="2014-08-06T00:00:00"/>
    <d v="1899-12-30T18:47:49"/>
    <s v="Rejected"/>
    <s v="Male"/>
    <s v="Service Department"/>
    <s v="i7"/>
    <x v="5582"/>
    <x v="1"/>
  </r>
  <r>
    <n v="509365"/>
    <d v="2014-08-06T00:00:00"/>
    <d v="1899-12-30T18:48:22"/>
    <s v="Hired"/>
    <s v="Female"/>
    <s v="Service Department"/>
    <s v="i7"/>
    <x v="5583"/>
    <x v="0"/>
  </r>
  <r>
    <n v="462340"/>
    <d v="2014-08-13T00:00:00"/>
    <d v="1899-12-30T13:06:08"/>
    <s v="Hired"/>
    <s v="Female"/>
    <s v="Service Department"/>
    <s v="i7"/>
    <x v="2731"/>
    <x v="0"/>
  </r>
  <r>
    <n v="32662"/>
    <d v="2014-08-20T00:00:00"/>
    <d v="1899-12-30T11:14:13"/>
    <s v="Rejected"/>
    <s v="Male"/>
    <s v="Service Department"/>
    <s v="i7"/>
    <x v="2665"/>
    <x v="1"/>
  </r>
  <r>
    <n v="783121"/>
    <d v="2014-08-20T00:00:00"/>
    <d v="1899-12-30T11:16:39"/>
    <s v="Hired"/>
    <s v="Female"/>
    <s v="Service Department"/>
    <s v="i7"/>
    <x v="5584"/>
    <x v="0"/>
  </r>
  <r>
    <n v="144353"/>
    <d v="2014-08-20T00:00:00"/>
    <d v="1899-12-30T11:20:21"/>
    <s v="Hired"/>
    <s v="Female"/>
    <s v="Service Department"/>
    <s v="i7"/>
    <x v="5585"/>
    <x v="0"/>
  </r>
  <r>
    <n v="543156"/>
    <d v="2014-08-20T00:00:00"/>
    <d v="1899-12-30T11:15:04"/>
    <s v="Hired"/>
    <s v="Don’t want to say"/>
    <s v="Service Department"/>
    <s v="i7"/>
    <x v="5586"/>
    <x v="0"/>
  </r>
  <r>
    <n v="457575"/>
    <d v="2014-07-08T00:00:00"/>
    <d v="1899-12-30T18:26:42"/>
    <s v="Hired"/>
    <s v="Male"/>
    <s v="Operations Department"/>
    <s v="i5"/>
    <x v="5587"/>
    <x v="0"/>
  </r>
  <r>
    <n v="80607"/>
    <d v="2014-06-01T00:00:00"/>
    <d v="1899-12-30T16:18:57"/>
    <s v="Hired"/>
    <s v="Male"/>
    <s v="Marketing Department"/>
    <s v="c5"/>
    <x v="5588"/>
    <x v="0"/>
  </r>
  <r>
    <n v="552133"/>
    <d v="2014-06-01T00:00:00"/>
    <d v="1899-12-30T16:20:27"/>
    <s v="Hired"/>
    <s v="Male"/>
    <s v="Marketing Department"/>
    <s v="c5"/>
    <x v="5589"/>
    <x v="0"/>
  </r>
  <r>
    <n v="38154"/>
    <d v="2014-06-21T00:00:00"/>
    <d v="1899-12-30T03:27:00"/>
    <s v="Hired"/>
    <s v="Male"/>
    <s v="Marketing Department"/>
    <s v="c5"/>
    <x v="5590"/>
    <x v="0"/>
  </r>
  <r>
    <n v="314635"/>
    <d v="2014-06-28T00:00:00"/>
    <d v="1899-12-30T07:36:14"/>
    <s v="Hired"/>
    <s v="Male"/>
    <s v="Marketing Department"/>
    <s v="c5"/>
    <x v="5591"/>
    <x v="0"/>
  </r>
  <r>
    <n v="649189"/>
    <d v="2014-07-11T00:00:00"/>
    <d v="1899-12-30T11:12:51"/>
    <s v="Hired"/>
    <s v="Male"/>
    <s v="Service Department"/>
    <s v="c5"/>
    <x v="5592"/>
    <x v="0"/>
  </r>
  <r>
    <n v="929708"/>
    <d v="2014-07-11T00:00:00"/>
    <d v="1899-12-30T11:15:55"/>
    <s v="Hired"/>
    <s v="Female"/>
    <s v="Service Department"/>
    <s v="c5"/>
    <x v="5593"/>
    <x v="0"/>
  </r>
  <r>
    <n v="349973"/>
    <d v="2014-07-11T00:00:00"/>
    <d v="1899-12-30T11:17:17"/>
    <s v="Hired"/>
    <s v="Male"/>
    <s v="Service Department"/>
    <s v="c5"/>
    <x v="5594"/>
    <x v="0"/>
  </r>
  <r>
    <n v="334051"/>
    <d v="2014-07-12T00:00:00"/>
    <d v="1899-12-30T11:00:33"/>
    <s v="Hired"/>
    <s v="Female"/>
    <s v="Service Department"/>
    <s v="c5"/>
    <x v="1641"/>
    <x v="0"/>
  </r>
  <r>
    <n v="624057"/>
    <d v="2014-07-12T00:00:00"/>
    <d v="1899-12-30T10:58:25"/>
    <s v="Hired"/>
    <s v="Don’t want to say"/>
    <s v="Service Department"/>
    <s v="c5"/>
    <x v="5267"/>
    <x v="0"/>
  </r>
  <r>
    <n v="616644"/>
    <d v="2014-07-23T00:00:00"/>
    <d v="1899-12-30T07:22:12"/>
    <s v="Hired"/>
    <s v="Male"/>
    <s v="Service Department"/>
    <s v="c5"/>
    <x v="5595"/>
    <x v="0"/>
  </r>
  <r>
    <n v="642318"/>
    <d v="2014-07-23T00:00:00"/>
    <d v="1899-12-30T21:43:04"/>
    <s v="Hired"/>
    <s v="Female"/>
    <s v="Service Department"/>
    <s v="c5"/>
    <x v="3400"/>
    <x v="0"/>
  </r>
  <r>
    <n v="335156"/>
    <d v="2014-06-29T00:00:00"/>
    <d v="1899-12-30T05:47:08"/>
    <s v="Hired"/>
    <s v="Male"/>
    <s v="Service Department"/>
    <s v="c5"/>
    <x v="5596"/>
    <x v="0"/>
  </r>
  <r>
    <n v="22679"/>
    <d v="2014-06-29T00:00:00"/>
    <d v="1899-12-30T05:48:41"/>
    <s v="Hired"/>
    <s v="Male"/>
    <s v="Service Department"/>
    <s v="c5"/>
    <x v="5597"/>
    <x v="0"/>
  </r>
  <r>
    <n v="438449"/>
    <d v="2014-07-11T00:00:00"/>
    <d v="1899-12-30T09:15:28"/>
    <s v="Hired"/>
    <s v="Male"/>
    <s v="Service Department"/>
    <s v="i7"/>
    <x v="5598"/>
    <x v="0"/>
  </r>
  <r>
    <n v="390555"/>
    <d v="2014-07-11T00:00:00"/>
    <d v="1899-12-30T09:17:06"/>
    <s v="Hired"/>
    <s v="Male"/>
    <s v="Service Department"/>
    <s v="i7"/>
    <x v="5599"/>
    <x v="0"/>
  </r>
  <r>
    <n v="827552"/>
    <d v="2014-06-06T00:00:00"/>
    <d v="1899-12-30T14:15:03"/>
    <s v="Hired"/>
    <s v="Female"/>
    <s v="Sales Department"/>
    <s v="c5"/>
    <x v="5600"/>
    <x v="0"/>
  </r>
  <r>
    <n v="492781"/>
    <d v="2014-06-24T00:00:00"/>
    <d v="1899-12-30T13:03:51"/>
    <s v="Hired"/>
    <s v="Female"/>
    <s v="Sales Department"/>
    <s v="c5"/>
    <x v="5601"/>
    <x v="0"/>
  </r>
  <r>
    <n v="540868"/>
    <d v="2014-07-03T00:00:00"/>
    <d v="1899-12-30T12:37:23"/>
    <s v="Hired"/>
    <s v="Male"/>
    <s v="Service Department"/>
    <s v="c5"/>
    <x v="5602"/>
    <x v="0"/>
  </r>
  <r>
    <n v="986280"/>
    <d v="2014-07-04T00:00:00"/>
    <d v="1899-12-30T09:21:28"/>
    <s v="Hired"/>
    <s v="Male"/>
    <s v="Service Department"/>
    <s v="c5"/>
    <x v="5603"/>
    <x v="0"/>
  </r>
  <r>
    <n v="758888"/>
    <d v="2014-07-04T00:00:00"/>
    <d v="1899-12-30T09:22:37"/>
    <s v="Rejected"/>
    <s v="Female"/>
    <s v="Service Department"/>
    <s v="c5"/>
    <x v="5604"/>
    <x v="1"/>
  </r>
  <r>
    <n v="399788"/>
    <d v="2014-06-01T00:00:00"/>
    <d v="1899-12-30T14:31:23"/>
    <s v="Hired"/>
    <s v="Male"/>
    <s v="Operations Department"/>
    <s v="c5"/>
    <x v="5418"/>
    <x v="0"/>
  </r>
  <r>
    <n v="103419"/>
    <d v="2014-06-02T00:00:00"/>
    <d v="1899-12-30T16:57:05"/>
    <s v="Rejected"/>
    <s v="Male"/>
    <s v="Operations Department"/>
    <s v="c5"/>
    <x v="5605"/>
    <x v="1"/>
  </r>
  <r>
    <n v="448408"/>
    <d v="2014-08-28T00:00:00"/>
    <d v="1899-12-30T18:32:11"/>
    <s v="Hired"/>
    <s v="Male"/>
    <s v="Service Department"/>
    <s v="i7"/>
    <x v="5606"/>
    <x v="0"/>
  </r>
  <r>
    <n v="624246"/>
    <d v="2014-08-28T00:00:00"/>
    <d v="1899-12-30T18:33:11"/>
    <s v="Hired"/>
    <s v="Female"/>
    <s v="Service Department"/>
    <s v="i7"/>
    <x v="5607"/>
    <x v="0"/>
  </r>
  <r>
    <n v="543902"/>
    <d v="2014-08-28T00:00:00"/>
    <d v="1899-12-30T18:33:46"/>
    <s v="Hired"/>
    <s v="Male"/>
    <s v="Service Department"/>
    <s v="i7"/>
    <x v="5608"/>
    <x v="0"/>
  </r>
  <r>
    <n v="262588"/>
    <d v="2014-07-20T00:00:00"/>
    <d v="1899-12-30T06:25:39"/>
    <s v="Hired"/>
    <s v="Female"/>
    <s v="Operations Department"/>
    <s v="c5"/>
    <x v="5609"/>
    <x v="0"/>
  </r>
  <r>
    <n v="156531"/>
    <d v="2014-08-11T00:00:00"/>
    <d v="1899-12-30T08:31:56"/>
    <s v="Hired"/>
    <s v="Male"/>
    <s v="Operations Department"/>
    <s v="c5"/>
    <x v="5610"/>
    <x v="0"/>
  </r>
  <r>
    <n v="474646"/>
    <d v="2014-05-23T00:00:00"/>
    <d v="1899-12-30T18:06:00"/>
    <s v="Hired"/>
    <s v="Male"/>
    <s v="Human Resource Department"/>
    <s v="i5"/>
    <x v="5611"/>
    <x v="0"/>
  </r>
  <r>
    <n v="973186"/>
    <d v="2014-05-23T00:00:00"/>
    <d v="1899-12-30T18:08:44"/>
    <s v="Hired"/>
    <s v="Female"/>
    <s v="Human Resource Department"/>
    <s v="i5"/>
    <x v="5612"/>
    <x v="0"/>
  </r>
  <r>
    <n v="184799"/>
    <d v="2014-07-15T00:00:00"/>
    <d v="1899-12-30T09:28:25"/>
    <s v="Hired"/>
    <s v="Female"/>
    <s v="Human Resource Department"/>
    <s v="c8"/>
    <x v="5613"/>
    <x v="0"/>
  </r>
  <r>
    <n v="809548"/>
    <d v="2014-06-11T00:00:00"/>
    <d v="1899-12-30T17:43:25"/>
    <s v="Hired"/>
    <s v="Male"/>
    <s v="Production Department"/>
    <s v="c9"/>
    <x v="5614"/>
    <x v="0"/>
  </r>
  <r>
    <n v="287615"/>
    <d v="2014-06-11T00:00:00"/>
    <d v="1899-12-30T17:44:22"/>
    <s v="Hired"/>
    <s v="Don’t want to say"/>
    <s v="Production Department"/>
    <s v="c9"/>
    <x v="5615"/>
    <x v="0"/>
  </r>
  <r>
    <n v="408436"/>
    <d v="2014-06-11T00:00:00"/>
    <d v="1899-12-30T17:45:01"/>
    <s v="Hired"/>
    <s v="Don’t want to say"/>
    <s v="Production Department"/>
    <s v="c9"/>
    <x v="5616"/>
    <x v="0"/>
  </r>
  <r>
    <n v="589345"/>
    <d v="2014-06-30T00:00:00"/>
    <d v="1899-12-30T16:43:15"/>
    <s v="Hired"/>
    <s v="Male"/>
    <s v="Service Department"/>
    <s v="c8"/>
    <x v="5617"/>
    <x v="0"/>
  </r>
  <r>
    <n v="436622"/>
    <d v="2014-07-17T00:00:00"/>
    <d v="1899-12-30T15:26:35"/>
    <s v="Hired"/>
    <s v="Male"/>
    <s v="Production Department"/>
    <s v="c9"/>
    <x v="5618"/>
    <x v="0"/>
  </r>
  <r>
    <n v="653763"/>
    <d v="2014-06-02T00:00:00"/>
    <d v="1899-12-30T17:47:04"/>
    <s v="Hired"/>
    <s v="Female"/>
    <s v="Operations Department"/>
    <s v="i1"/>
    <x v="5619"/>
    <x v="0"/>
  </r>
  <r>
    <n v="774639"/>
    <d v="2014-06-02T00:00:00"/>
    <d v="1899-12-30T17:47:35"/>
    <s v="Hired"/>
    <s v="Male"/>
    <s v="Operations Department"/>
    <s v="i1"/>
    <x v="5620"/>
    <x v="0"/>
  </r>
  <r>
    <n v="763638"/>
    <d v="2014-06-10T00:00:00"/>
    <d v="1899-12-30T14:15:32"/>
    <s v="Hired"/>
    <s v="Male"/>
    <s v="Operations Department"/>
    <s v="i1"/>
    <x v="5621"/>
    <x v="0"/>
  </r>
  <r>
    <n v="144983"/>
    <d v="2014-06-10T00:00:00"/>
    <d v="1899-12-30T14:21:59"/>
    <s v="Hired"/>
    <s v="Male"/>
    <s v="Operations Department"/>
    <s v="i1"/>
    <x v="5622"/>
    <x v="0"/>
  </r>
  <r>
    <n v="776206"/>
    <d v="2014-06-10T00:00:00"/>
    <d v="1899-12-30T14:23:38"/>
    <s v="Hired"/>
    <s v="Female"/>
    <s v="Operations Department"/>
    <s v="i1"/>
    <x v="5623"/>
    <x v="0"/>
  </r>
  <r>
    <n v="513247"/>
    <d v="2014-06-10T00:00:00"/>
    <d v="1899-12-30T14:24:06"/>
    <s v="Hired"/>
    <s v="Male"/>
    <s v="Operations Department"/>
    <s v="i1"/>
    <x v="3588"/>
    <x v="0"/>
  </r>
  <r>
    <n v="481085"/>
    <d v="2014-06-20T00:00:00"/>
    <d v="1899-12-30T14:55:06"/>
    <s v="Hired"/>
    <s v="Male"/>
    <s v="Sales Department"/>
    <s v="c5"/>
    <x v="5624"/>
    <x v="0"/>
  </r>
  <r>
    <n v="66199"/>
    <d v="2014-06-20T00:00:00"/>
    <d v="1899-12-30T14:56:32"/>
    <s v="Hired"/>
    <s v="Female"/>
    <s v="Sales Department"/>
    <s v="c5"/>
    <x v="5625"/>
    <x v="0"/>
  </r>
  <r>
    <n v="651652"/>
    <d v="2014-05-26T00:00:00"/>
    <d v="1899-12-30T17:57:52"/>
    <s v="Hired"/>
    <s v="Female"/>
    <s v="Operations Department"/>
    <s v="i6"/>
    <x v="5626"/>
    <x v="0"/>
  </r>
  <r>
    <n v="41350"/>
    <d v="2014-08-29T00:00:00"/>
    <d v="1899-12-30T06:04:01"/>
    <s v="Rejected"/>
    <s v="Female"/>
    <s v="Sales Department"/>
    <s v="i7"/>
    <x v="5627"/>
    <x v="1"/>
  </r>
  <r>
    <n v="297501"/>
    <d v="2014-07-01T00:00:00"/>
    <d v="1899-12-30T11:37:35"/>
    <s v="Hired"/>
    <s v="Female"/>
    <s v="Finance Department"/>
    <s v="i5"/>
    <x v="5628"/>
    <x v="0"/>
  </r>
  <r>
    <n v="25669"/>
    <d v="2014-07-09T00:00:00"/>
    <d v="1899-12-30T06:25:30"/>
    <s v="Hired"/>
    <s v="Male"/>
    <s v="Operations Department"/>
    <s v="c9"/>
    <x v="5629"/>
    <x v="0"/>
  </r>
  <r>
    <n v="419981"/>
    <d v="2014-07-09T00:00:00"/>
    <d v="1899-12-30T06:26:23"/>
    <s v="Rejected"/>
    <s v="Female"/>
    <s v="Operations Department"/>
    <s v="c9"/>
    <x v="5630"/>
    <x v="1"/>
  </r>
  <r>
    <n v="215367"/>
    <d v="2014-07-09T00:00:00"/>
    <d v="1899-12-30T06:26:47"/>
    <s v="Hired"/>
    <s v="Male"/>
    <s v="Operations Department"/>
    <s v="c9"/>
    <x v="5631"/>
    <x v="0"/>
  </r>
  <r>
    <n v="821116"/>
    <d v="2014-07-09T00:00:00"/>
    <d v="1899-12-30T06:30:05"/>
    <s v="Hired"/>
    <s v="Male"/>
    <s v="Operations Department"/>
    <s v="c9"/>
    <x v="5632"/>
    <x v="0"/>
  </r>
  <r>
    <n v="565374"/>
    <d v="2014-07-11T00:00:00"/>
    <d v="1899-12-30T09:37:42"/>
    <s v="Hired"/>
    <s v="Female"/>
    <s v="Operations Department"/>
    <s v="c9"/>
    <x v="5633"/>
    <x v="0"/>
  </r>
  <r>
    <n v="745878"/>
    <d v="2014-07-20T00:00:00"/>
    <d v="1899-12-30T09:42:06"/>
    <s v="Hired"/>
    <s v="Female"/>
    <s v="Operations Department"/>
    <s v="c9"/>
    <x v="5634"/>
    <x v="0"/>
  </r>
  <r>
    <n v="810787"/>
    <d v="2014-07-20T00:00:00"/>
    <d v="1899-12-30T09:43:44"/>
    <s v="Hired"/>
    <s v="Female"/>
    <s v="Operations Department"/>
    <s v="c9"/>
    <x v="5635"/>
    <x v="0"/>
  </r>
  <r>
    <n v="624629"/>
    <d v="2014-08-02T00:00:00"/>
    <d v="1899-12-30T13:49:03"/>
    <s v="Hired"/>
    <s v="Female"/>
    <s v="Operations Department"/>
    <s v="c9"/>
    <x v="5636"/>
    <x v="0"/>
  </r>
  <r>
    <n v="372939"/>
    <d v="2014-06-21T00:00:00"/>
    <d v="1899-12-30T14:30:15"/>
    <s v="Rejected"/>
    <s v="Male"/>
    <s v="Operations Department"/>
    <s v="c9"/>
    <x v="5637"/>
    <x v="1"/>
  </r>
  <r>
    <n v="621049"/>
    <d v="2014-06-21T00:00:00"/>
    <d v="1899-12-30T14:34:39"/>
    <s v="Hired"/>
    <s v="Male"/>
    <s v="Operations Department"/>
    <s v="c9"/>
    <x v="5638"/>
    <x v="0"/>
  </r>
  <r>
    <n v="784361"/>
    <d v="2014-06-25T00:00:00"/>
    <d v="1899-12-30T15:28:50"/>
    <s v="Hired"/>
    <s v="Female"/>
    <s v="General Management"/>
    <s v="i5"/>
    <x v="5639"/>
    <x v="0"/>
  </r>
  <r>
    <n v="317366"/>
    <d v="2014-06-25T00:00:00"/>
    <d v="1899-12-30T15:29:54"/>
    <s v="Hired"/>
    <s v="Female"/>
    <s v="General Management"/>
    <s v="i5"/>
    <x v="5640"/>
    <x v="0"/>
  </r>
  <r>
    <n v="211433"/>
    <d v="2014-06-25T00:00:00"/>
    <d v="1899-12-30T15:33:29"/>
    <s v="Hired"/>
    <s v="Female"/>
    <s v="General Management"/>
    <s v="i5"/>
    <x v="5641"/>
    <x v="0"/>
  </r>
  <r>
    <n v="771344"/>
    <d v="2014-06-25T00:00:00"/>
    <d v="1899-12-30T15:36:53"/>
    <s v="Hired"/>
    <s v="Female"/>
    <s v="General Management"/>
    <s v="i5"/>
    <x v="5642"/>
    <x v="0"/>
  </r>
  <r>
    <n v="552304"/>
    <d v="2014-07-01T00:00:00"/>
    <d v="1899-12-30T06:58:01"/>
    <s v="Hired"/>
    <s v="Female"/>
    <s v="General Management"/>
    <s v="i5"/>
    <x v="5643"/>
    <x v="0"/>
  </r>
  <r>
    <n v="907113"/>
    <d v="2014-07-01T00:00:00"/>
    <d v="1899-12-30T07:00:36"/>
    <s v="Rejected"/>
    <s v="Female"/>
    <s v="General Management"/>
    <s v="i5"/>
    <x v="4766"/>
    <x v="1"/>
  </r>
  <r>
    <n v="698890"/>
    <d v="2014-07-02T00:00:00"/>
    <d v="1899-12-30T14:22:05"/>
    <s v="Hired"/>
    <s v="Female"/>
    <s v="General Management"/>
    <s v="i5"/>
    <x v="5644"/>
    <x v="0"/>
  </r>
  <r>
    <n v="674480"/>
    <d v="2014-07-02T00:00:00"/>
    <d v="1899-12-30T14:23:28"/>
    <s v="Hired"/>
    <s v="Female"/>
    <s v="General Management"/>
    <s v="i5"/>
    <x v="5645"/>
    <x v="0"/>
  </r>
  <r>
    <n v="310212"/>
    <d v="2014-07-02T00:00:00"/>
    <d v="1899-12-30T17:16:12"/>
    <s v="Hired"/>
    <s v="Male"/>
    <s v="Service Department"/>
    <s v="c5"/>
    <x v="5646"/>
    <x v="0"/>
  </r>
  <r>
    <n v="393797"/>
    <d v="2014-07-31T00:00:00"/>
    <d v="1899-12-30T12:16:16"/>
    <s v="Hired"/>
    <s v="Male"/>
    <s v="Sales Department"/>
    <s v="b9"/>
    <x v="5647"/>
    <x v="0"/>
  </r>
  <r>
    <n v="208336"/>
    <d v="2014-07-11T00:00:00"/>
    <d v="1899-12-30T18:04:37"/>
    <s v="Hired"/>
    <s v="Male"/>
    <s v="Operations Department"/>
    <s v="c5"/>
    <x v="5648"/>
    <x v="0"/>
  </r>
  <r>
    <n v="421114"/>
    <d v="2014-06-12T00:00:00"/>
    <d v="1899-12-30T18:57:53"/>
    <s v="Hired"/>
    <s v="Female"/>
    <s v="Service Department"/>
    <s v="c8"/>
    <x v="5649"/>
    <x v="0"/>
  </r>
  <r>
    <n v="353328"/>
    <d v="2014-06-24T00:00:00"/>
    <d v="1899-12-30T17:04:55"/>
    <s v="Hired"/>
    <s v="Female"/>
    <s v="General Management"/>
    <s v="c5"/>
    <x v="5650"/>
    <x v="0"/>
  </r>
  <r>
    <n v="265942"/>
    <d v="2014-07-04T00:00:00"/>
    <d v="1899-12-30T15:55:10"/>
    <s v="Hired"/>
    <s v="Female"/>
    <s v="General Management"/>
    <s v="c5"/>
    <x v="5651"/>
    <x v="0"/>
  </r>
  <r>
    <n v="316119"/>
    <d v="2014-07-04T00:00:00"/>
    <d v="1899-12-30T15:56:44"/>
    <s v="Hired"/>
    <s v="Female"/>
    <s v="General Management"/>
    <s v="c5"/>
    <x v="5652"/>
    <x v="0"/>
  </r>
  <r>
    <n v="696413"/>
    <d v="2014-06-09T00:00:00"/>
    <d v="1899-12-30T14:13:15"/>
    <s v="Hired"/>
    <s v="Female"/>
    <s v="Service Department"/>
    <s v="c9"/>
    <x v="5653"/>
    <x v="0"/>
  </r>
  <r>
    <n v="457071"/>
    <d v="2014-06-08T00:00:00"/>
    <d v="1899-12-30T18:06:25"/>
    <s v="Hired"/>
    <s v="Don’t want to say"/>
    <s v="Service Department"/>
    <s v="c9"/>
    <x v="5654"/>
    <x v="0"/>
  </r>
  <r>
    <n v="491660"/>
    <d v="2014-07-09T00:00:00"/>
    <d v="1899-12-30T07:37:47"/>
    <s v="Hired"/>
    <s v="Male"/>
    <s v="Service Department"/>
    <s v="c9"/>
    <x v="5655"/>
    <x v="0"/>
  </r>
  <r>
    <n v="342183"/>
    <d v="2014-07-09T00:00:00"/>
    <d v="1899-12-30T07:40:22"/>
    <s v="Hired"/>
    <s v="Male"/>
    <s v="Service Department"/>
    <s v="c9"/>
    <x v="5656"/>
    <x v="0"/>
  </r>
  <r>
    <n v="738001"/>
    <d v="2014-06-27T00:00:00"/>
    <d v="1899-12-30T04:04:57"/>
    <s v="Hired"/>
    <s v="Male"/>
    <s v="Operations Department"/>
    <s v="c5"/>
    <x v="5657"/>
    <x v="0"/>
  </r>
  <r>
    <n v="891558"/>
    <d v="2014-06-29T00:00:00"/>
    <d v="1899-12-30T09:23:51"/>
    <s v="Hired"/>
    <s v="Male"/>
    <s v="Operations Department"/>
    <s v="c5"/>
    <x v="5658"/>
    <x v="0"/>
  </r>
  <r>
    <n v="227116"/>
    <d v="2014-07-03T00:00:00"/>
    <d v="1899-12-30T20:55:20"/>
    <s v="Hired"/>
    <s v="Male"/>
    <s v="Operations Department"/>
    <s v="c5"/>
    <x v="5659"/>
    <x v="0"/>
  </r>
  <r>
    <n v="848217"/>
    <d v="2014-08-19T00:00:00"/>
    <d v="1899-12-30T13:47:54"/>
    <s v="Hired"/>
    <s v="Male"/>
    <s v="Sales Department"/>
    <s v="c9"/>
    <x v="5660"/>
    <x v="0"/>
  </r>
  <r>
    <n v="174164"/>
    <d v="2014-08-19T00:00:00"/>
    <d v="1899-12-30T13:48:14"/>
    <s v="Hired"/>
    <s v="Don’t want to say"/>
    <s v="Sales Department"/>
    <s v="c9"/>
    <x v="5661"/>
    <x v="0"/>
  </r>
  <r>
    <n v="653149"/>
    <d v="2014-06-19T00:00:00"/>
    <d v="1899-12-30T08:57:40"/>
    <s v="Hired"/>
    <s v="Female"/>
    <s v="Finance Department"/>
    <s v="c9"/>
    <x v="5662"/>
    <x v="0"/>
  </r>
  <r>
    <n v="631703"/>
    <d v="2014-06-19T00:00:00"/>
    <d v="1899-12-30T08:59:45"/>
    <s v="Hired"/>
    <s v="Female"/>
    <s v="Finance Department"/>
    <s v="c9"/>
    <x v="5663"/>
    <x v="0"/>
  </r>
  <r>
    <n v="257613"/>
    <d v="2014-07-08T00:00:00"/>
    <d v="1899-12-30T11:13:09"/>
    <s v="Hired"/>
    <s v="Female"/>
    <s v="Finance Department"/>
    <s v="c9"/>
    <x v="5664"/>
    <x v="0"/>
  </r>
  <r>
    <n v="818110"/>
    <d v="2014-07-08T00:00:00"/>
    <d v="1899-12-30T11:15:08"/>
    <s v="Hired"/>
    <s v="Female"/>
    <s v="Finance Department"/>
    <s v="c9"/>
    <x v="5665"/>
    <x v="0"/>
  </r>
  <r>
    <n v="404097"/>
    <d v="2014-07-22T00:00:00"/>
    <d v="1899-12-30T19:35:20"/>
    <s v="Hired"/>
    <s v="Male"/>
    <s v="Finance Department"/>
    <s v="c5"/>
    <x v="5666"/>
    <x v="0"/>
  </r>
  <r>
    <n v="569723"/>
    <d v="2014-07-25T00:00:00"/>
    <d v="1899-12-30T08:42:43"/>
    <s v="Hired"/>
    <s v="Male"/>
    <s v="Sales Department"/>
    <s v="b9"/>
    <x v="5667"/>
    <x v="0"/>
  </r>
  <r>
    <n v="722315"/>
    <d v="2014-05-30T00:00:00"/>
    <d v="1899-12-30T16:26:09"/>
    <s v="Hired"/>
    <s v="Female"/>
    <s v="Service Department"/>
    <s v="c8"/>
    <x v="5668"/>
    <x v="0"/>
  </r>
  <r>
    <n v="497227"/>
    <d v="2014-06-25T00:00:00"/>
    <d v="1899-12-30T11:30:03"/>
    <s v="Hired"/>
    <s v="Male"/>
    <s v="Operations Department"/>
    <s v="b9"/>
    <x v="5669"/>
    <x v="0"/>
  </r>
  <r>
    <n v="395332"/>
    <d v="2014-06-25T00:00:00"/>
    <d v="1899-12-30T14:11:04"/>
    <s v="Hired"/>
    <s v="Male"/>
    <s v="Operations Department"/>
    <s v="c8"/>
    <x v="5670"/>
    <x v="0"/>
  </r>
  <r>
    <n v="445648"/>
    <d v="2014-06-25T00:00:00"/>
    <d v="1899-12-30T14:11:34"/>
    <s v="Hired"/>
    <s v="Female"/>
    <s v="Operations Department"/>
    <s v="c8"/>
    <x v="5671"/>
    <x v="0"/>
  </r>
  <r>
    <n v="253111"/>
    <d v="2014-06-27T00:00:00"/>
    <d v="1899-12-30T06:23:52"/>
    <s v="Rejected"/>
    <s v="Male"/>
    <s v="Operations Department"/>
    <s v="c8"/>
    <x v="2835"/>
    <x v="1"/>
  </r>
  <r>
    <n v="67339"/>
    <d v="2014-07-02T00:00:00"/>
    <d v="1899-12-30T09:21:02"/>
    <s v="Hired"/>
    <s v="Female"/>
    <s v="Operations Department"/>
    <s v="c5"/>
    <x v="5672"/>
    <x v="0"/>
  </r>
  <r>
    <n v="579038"/>
    <d v="2014-07-17T00:00:00"/>
    <d v="1899-12-30T17:31:03"/>
    <s v="Rejected"/>
    <s v="Male"/>
    <s v="Operations Department"/>
    <s v="c5"/>
    <x v="5673"/>
    <x v="1"/>
  </r>
  <r>
    <n v="488388"/>
    <d v="2014-08-25T00:00:00"/>
    <d v="1899-12-30T10:30:19"/>
    <s v="Rejected"/>
    <s v="Female"/>
    <s v="Marketing Department"/>
    <s v="c9"/>
    <x v="4234"/>
    <x v="1"/>
  </r>
  <r>
    <n v="52355"/>
    <d v="2014-07-07T00:00:00"/>
    <d v="1899-12-30T14:07:17"/>
    <s v="Hired"/>
    <s v="Male"/>
    <s v="Operations Department"/>
    <s v="b9"/>
    <x v="5674"/>
    <x v="0"/>
  </r>
  <r>
    <n v="617974"/>
    <d v="2014-07-07T00:00:00"/>
    <d v="1899-12-30T14:11:56"/>
    <s v="Rejected"/>
    <s v="Female"/>
    <s v="Operations Department"/>
    <s v="b9"/>
    <x v="5675"/>
    <x v="1"/>
  </r>
  <r>
    <n v="173134"/>
    <d v="2014-07-07T00:00:00"/>
    <d v="1899-12-30T14:16:30"/>
    <s v="Hired"/>
    <s v="Male"/>
    <s v="Operations Department"/>
    <s v="b9"/>
    <x v="5676"/>
    <x v="0"/>
  </r>
  <r>
    <n v="792293"/>
    <d v="2014-07-07T00:00:00"/>
    <d v="1899-12-30T14:07:50"/>
    <s v="Hired"/>
    <s v="Don’t want to say"/>
    <s v="Operations Department"/>
    <s v="b9"/>
    <x v="5677"/>
    <x v="0"/>
  </r>
  <r>
    <n v="997050"/>
    <d v="2014-07-13T00:00:00"/>
    <d v="1899-12-30T08:41:25"/>
    <s v="Hired"/>
    <s v="Male"/>
    <s v="Operations Department"/>
    <s v="c5"/>
    <x v="5678"/>
    <x v="0"/>
  </r>
  <r>
    <n v="121699"/>
    <d v="2014-08-02T00:00:00"/>
    <d v="1899-12-30T16:21:11"/>
    <s v="Hired"/>
    <s v="Female"/>
    <s v="Operations Department"/>
    <s v="c9"/>
    <x v="5679"/>
    <x v="0"/>
  </r>
  <r>
    <n v="202541"/>
    <d v="2014-07-12T00:00:00"/>
    <d v="1899-12-30T17:13:56"/>
    <s v="Hired"/>
    <s v="Male"/>
    <s v="Service Department"/>
    <s v="c5"/>
    <x v="5680"/>
    <x v="0"/>
  </r>
  <r>
    <n v="486166"/>
    <d v="2014-07-03T00:00:00"/>
    <d v="1899-12-30T04:36:43"/>
    <s v="Hired"/>
    <s v="Male"/>
    <s v="Operations Department"/>
    <s v="c9"/>
    <x v="4535"/>
    <x v="0"/>
  </r>
  <r>
    <n v="88940"/>
    <d v="2014-07-07T00:00:00"/>
    <d v="1899-12-30T10:59:34"/>
    <s v="Hired"/>
    <s v="Male"/>
    <s v="Operations Department"/>
    <s v="c9"/>
    <x v="5681"/>
    <x v="0"/>
  </r>
  <r>
    <n v="888007"/>
    <d v="2014-07-07T00:00:00"/>
    <d v="1899-12-30T11:01:07"/>
    <s v="Hired"/>
    <s v="Male"/>
    <s v="Operations Department"/>
    <s v="c9"/>
    <x v="5682"/>
    <x v="0"/>
  </r>
  <r>
    <n v="542513"/>
    <d v="2014-07-07T00:00:00"/>
    <d v="1899-12-30T11:03:11"/>
    <s v="Hired"/>
    <s v="Male"/>
    <s v="Operations Department"/>
    <s v="c9"/>
    <x v="5683"/>
    <x v="0"/>
  </r>
  <r>
    <n v="293701"/>
    <d v="2014-07-08T00:00:00"/>
    <d v="1899-12-30T19:23:12"/>
    <s v="Hired"/>
    <s v="Female"/>
    <s v="Operations Department"/>
    <s v="c9"/>
    <x v="5684"/>
    <x v="0"/>
  </r>
  <r>
    <n v="967787"/>
    <d v="2014-07-11T00:00:00"/>
    <d v="1899-12-30T13:38:47"/>
    <s v="Hired"/>
    <s v="Male"/>
    <s v="Operations Department"/>
    <s v="c9"/>
    <x v="5685"/>
    <x v="0"/>
  </r>
  <r>
    <n v="260987"/>
    <d v="2014-08-14T00:00:00"/>
    <d v="1899-12-30T13:50:15"/>
    <s v="Hired"/>
    <s v="Female"/>
    <s v="General Management"/>
    <s v="c5"/>
    <x v="5686"/>
    <x v="0"/>
  </r>
  <r>
    <n v="96601"/>
    <d v="2014-07-24T00:00:00"/>
    <d v="1899-12-30T10:56:13"/>
    <s v="Hired"/>
    <s v="Male"/>
    <s v="Finance Department"/>
    <s v="c9"/>
    <x v="5687"/>
    <x v="0"/>
  </r>
  <r>
    <n v="671664"/>
    <d v="2014-06-12T00:00:00"/>
    <d v="1899-12-30T11:32:33"/>
    <s v="Hired"/>
    <s v="Male"/>
    <s v="Operations Department"/>
    <s v="c8"/>
    <x v="4624"/>
    <x v="0"/>
  </r>
  <r>
    <n v="510970"/>
    <d v="2014-06-16T00:00:00"/>
    <d v="1899-12-30T00:38:16"/>
    <s v="Hired"/>
    <s v="Male"/>
    <s v="Operations Department"/>
    <s v="i7"/>
    <x v="5688"/>
    <x v="0"/>
  </r>
  <r>
    <n v="207123"/>
    <d v="2014-07-24T00:00:00"/>
    <d v="1899-12-30T14:12:16"/>
    <s v="Hired"/>
    <s v="Female"/>
    <s v="Production Department"/>
    <s v="i6"/>
    <x v="5689"/>
    <x v="0"/>
  </r>
  <r>
    <n v="752584"/>
    <d v="2014-07-24T00:00:00"/>
    <d v="1899-12-30T14:16:21"/>
    <s v="Rejected"/>
    <s v="Male"/>
    <s v="Production Department"/>
    <s v="i6"/>
    <x v="5690"/>
    <x v="1"/>
  </r>
  <r>
    <n v="654389"/>
    <d v="2014-07-29T00:00:00"/>
    <d v="1899-12-30T02:58:28"/>
    <s v="Hired"/>
    <s v="Male"/>
    <s v="Production Department"/>
    <s v="i6"/>
    <x v="5691"/>
    <x v="0"/>
  </r>
  <r>
    <n v="833317"/>
    <d v="2014-08-10T00:00:00"/>
    <d v="1899-12-30T19:37:34"/>
    <s v="Hired"/>
    <s v="Male"/>
    <s v="Production Department"/>
    <s v="i6"/>
    <x v="5692"/>
    <x v="0"/>
  </r>
  <r>
    <n v="346496"/>
    <d v="2014-08-29T00:00:00"/>
    <d v="1899-12-30T14:21:57"/>
    <s v="Hired"/>
    <s v="Male"/>
    <s v="Production Department"/>
    <s v="i6"/>
    <x v="5693"/>
    <x v="0"/>
  </r>
  <r>
    <n v="511315"/>
    <d v="2014-08-29T00:00:00"/>
    <d v="1899-12-30T14:22:28"/>
    <s v="Hired"/>
    <s v="Female"/>
    <s v="Production Department"/>
    <s v="i6"/>
    <x v="5694"/>
    <x v="0"/>
  </r>
  <r>
    <n v="916734"/>
    <d v="2014-08-31T00:00:00"/>
    <d v="1899-12-30T06:50:06"/>
    <s v="Hired"/>
    <s v="Female"/>
    <s v="Production Department"/>
    <s v="i6"/>
    <x v="5695"/>
    <x v="0"/>
  </r>
  <r>
    <n v="623474"/>
    <d v="2014-06-09T00:00:00"/>
    <d v="1899-12-30T13:33:07"/>
    <s v="Hired"/>
    <s v="Female"/>
    <s v="Operations Department"/>
    <s v="i6"/>
    <x v="5696"/>
    <x v="0"/>
  </r>
  <r>
    <n v="13981"/>
    <d v="2014-06-09T00:00:00"/>
    <d v="1899-12-30T13:38:26"/>
    <s v="Hired"/>
    <s v="Male"/>
    <s v="Operations Department"/>
    <s v="i6"/>
    <x v="5697"/>
    <x v="0"/>
  </r>
  <r>
    <n v="573316"/>
    <d v="2014-06-23T00:00:00"/>
    <d v="1899-12-30T18:36:00"/>
    <s v="Hired"/>
    <s v="Female"/>
    <s v="Sales Department"/>
    <s v="c5"/>
    <x v="5698"/>
    <x v="0"/>
  </r>
  <r>
    <n v="425172"/>
    <d v="2014-06-23T00:00:00"/>
    <d v="1899-12-30T18:33:19"/>
    <s v="Hired"/>
    <s v="Don’t want to say"/>
    <s v="Sales Department"/>
    <s v="c5"/>
    <x v="5699"/>
    <x v="0"/>
  </r>
  <r>
    <n v="276411"/>
    <d v="2014-06-29T00:00:00"/>
    <d v="1899-12-30T17:11:50"/>
    <s v="Hired"/>
    <s v="Male"/>
    <s v="Sales Department"/>
    <s v="c5"/>
    <x v="5700"/>
    <x v="0"/>
  </r>
  <r>
    <n v="526283"/>
    <d v="2014-07-11T00:00:00"/>
    <d v="1899-12-30T12:44:27"/>
    <s v="Hired"/>
    <s v="Male"/>
    <s v="Production Department"/>
    <s v="i1"/>
    <x v="5701"/>
    <x v="0"/>
  </r>
  <r>
    <n v="123315"/>
    <d v="2014-07-25T00:00:00"/>
    <d v="1899-12-30T17:13:39"/>
    <s v="Hired"/>
    <s v="Male"/>
    <s v="Production Department"/>
    <s v="i1"/>
    <x v="5702"/>
    <x v="0"/>
  </r>
  <r>
    <n v="942753"/>
    <d v="2014-07-30T00:00:00"/>
    <d v="1899-12-30T19:50:26"/>
    <s v="Hired"/>
    <s v="Female"/>
    <s v="Operations Department"/>
    <s v="b9"/>
    <x v="5703"/>
    <x v="0"/>
  </r>
  <r>
    <n v="613831"/>
    <d v="2014-07-30T00:00:00"/>
    <d v="1899-12-30T19:51:18"/>
    <s v="Hired"/>
    <s v="Female"/>
    <s v="Operations Department"/>
    <s v="b9"/>
    <x v="5704"/>
    <x v="0"/>
  </r>
  <r>
    <n v="471695"/>
    <d v="2014-07-30T00:00:00"/>
    <d v="1899-12-30T19:54:06"/>
    <s v="Hired"/>
    <s v="Female"/>
    <s v="Operations Department"/>
    <s v="b9"/>
    <x v="5705"/>
    <x v="0"/>
  </r>
  <r>
    <n v="620292"/>
    <d v="2014-07-30T00:00:00"/>
    <d v="1899-12-30T19:51:50"/>
    <s v="Hired"/>
    <s v="Female"/>
    <s v="Operations Department"/>
    <s v="b9"/>
    <x v="5706"/>
    <x v="0"/>
  </r>
  <r>
    <n v="455567"/>
    <d v="2014-07-01T00:00:00"/>
    <d v="1899-12-30T12:30:27"/>
    <s v="Hired"/>
    <s v="Male"/>
    <s v="Operations Department"/>
    <s v="c5"/>
    <x v="5707"/>
    <x v="0"/>
  </r>
  <r>
    <n v="23486"/>
    <d v="2014-07-09T00:00:00"/>
    <d v="1899-12-30T19:02:22"/>
    <s v="Hired"/>
    <s v="Male"/>
    <s v="Operations Department"/>
    <s v="c5"/>
    <x v="5708"/>
    <x v="0"/>
  </r>
  <r>
    <n v="551411"/>
    <d v="2014-07-03T00:00:00"/>
    <d v="1899-12-30T16:39:14"/>
    <s v="Hired"/>
    <s v="Male"/>
    <s v="Operations Department"/>
    <s v="i1"/>
    <x v="5709"/>
    <x v="0"/>
  </r>
  <r>
    <n v="826335"/>
    <d v="2014-07-03T00:00:00"/>
    <d v="1899-12-30T16:42:49"/>
    <s v="Hired"/>
    <s v="Male"/>
    <s v="Operations Department"/>
    <s v="i1"/>
    <x v="5710"/>
    <x v="0"/>
  </r>
  <r>
    <n v="540235"/>
    <d v="2014-07-03T00:00:00"/>
    <d v="1899-12-30T16:43:55"/>
    <s v="Hired"/>
    <s v="Male"/>
    <s v="Operations Department"/>
    <s v="i1"/>
    <x v="5711"/>
    <x v="0"/>
  </r>
  <r>
    <n v="911477"/>
    <d v="2014-07-16T00:00:00"/>
    <d v="1899-12-30T07:42:41"/>
    <s v="Hired"/>
    <s v="Male"/>
    <s v="Operations Department"/>
    <s v="i1"/>
    <x v="5712"/>
    <x v="0"/>
  </r>
  <r>
    <n v="484204"/>
    <d v="2014-07-16T00:00:00"/>
    <d v="1899-12-30T07:44:16"/>
    <s v="Rejected"/>
    <s v="Male"/>
    <s v="Operations Department"/>
    <s v="i1"/>
    <x v="5713"/>
    <x v="1"/>
  </r>
  <r>
    <n v="486463"/>
    <d v="2014-07-14T00:00:00"/>
    <d v="1899-12-30T13:38:08"/>
    <s v="Hired"/>
    <s v="Male"/>
    <s v="Service Department"/>
    <s v="i7"/>
    <x v="5714"/>
    <x v="0"/>
  </r>
  <r>
    <n v="908229"/>
    <d v="2014-06-24T00:00:00"/>
    <d v="1899-12-30T18:47:00"/>
    <s v="Hired"/>
    <s v="Female"/>
    <s v="Operations Department"/>
    <s v="c8"/>
    <x v="4121"/>
    <x v="0"/>
  </r>
  <r>
    <n v="754747"/>
    <d v="2014-06-19T00:00:00"/>
    <d v="1899-12-30T22:34:02"/>
    <s v="Hired"/>
    <s v="Male"/>
    <s v="Operations Department"/>
    <s v="c9"/>
    <x v="5715"/>
    <x v="0"/>
  </r>
  <r>
    <n v="51463"/>
    <d v="2014-06-21T00:00:00"/>
    <d v="1899-12-30T09:37:33"/>
    <s v="Hired"/>
    <s v="Female"/>
    <s v="Operations Department"/>
    <s v="c9"/>
    <x v="5716"/>
    <x v="0"/>
  </r>
  <r>
    <n v="175095"/>
    <d v="2014-06-11T00:00:00"/>
    <d v="1899-12-30T23:15:17"/>
    <s v="Hired"/>
    <s v="Male"/>
    <s v="Purchase Department"/>
    <s v="c5"/>
    <x v="5717"/>
    <x v="0"/>
  </r>
  <r>
    <n v="855992"/>
    <d v="2014-06-18T00:00:00"/>
    <d v="1899-12-30T08:29:16"/>
    <s v="Hired"/>
    <s v="Male"/>
    <s v="Service Department"/>
    <s v="c9"/>
    <x v="5718"/>
    <x v="0"/>
  </r>
  <r>
    <n v="229817"/>
    <d v="2014-06-18T00:00:00"/>
    <d v="1899-12-30T08:27:33"/>
    <s v="Hired"/>
    <s v="Don’t want to say"/>
    <s v="Service Department"/>
    <s v="c9"/>
    <x v="5719"/>
    <x v="0"/>
  </r>
  <r>
    <n v="906695"/>
    <d v="2014-08-16T00:00:00"/>
    <d v="1899-12-30T03:37:16"/>
    <s v="Hired"/>
    <s v="Male"/>
    <s v="Production Department"/>
    <s v="c9"/>
    <x v="5720"/>
    <x v="0"/>
  </r>
  <r>
    <n v="846460"/>
    <d v="2014-08-28T00:00:00"/>
    <d v="1899-12-30T13:23:59"/>
    <s v="Hired"/>
    <s v="Male"/>
    <s v="Production Department"/>
    <s v="c9"/>
    <x v="3447"/>
    <x v="0"/>
  </r>
  <r>
    <n v="945509"/>
    <d v="2014-08-30T00:00:00"/>
    <d v="1899-12-30T20:48:36"/>
    <s v="Hired"/>
    <s v="Male"/>
    <s v="Service Department"/>
    <s v="c8"/>
    <x v="5721"/>
    <x v="0"/>
  </r>
  <r>
    <n v="187708"/>
    <d v="2014-07-21T00:00:00"/>
    <d v="1899-12-30T21:43:39"/>
    <s v="Hired"/>
    <s v="Male"/>
    <s v="Operations Department"/>
    <s v="c5"/>
    <x v="5722"/>
    <x v="0"/>
  </r>
  <r>
    <n v="75450"/>
    <d v="2014-07-31T00:00:00"/>
    <d v="1899-12-30T19:03:11"/>
    <s v="Hired"/>
    <s v="Female"/>
    <s v="Operations Department"/>
    <s v="c5"/>
    <x v="5723"/>
    <x v="0"/>
  </r>
  <r>
    <n v="415402"/>
    <d v="2014-08-04T00:00:00"/>
    <d v="1899-12-30T07:03:07"/>
    <s v="Rejected"/>
    <s v="Female"/>
    <s v="Operations Department"/>
    <s v="c5"/>
    <x v="5724"/>
    <x v="1"/>
  </r>
  <r>
    <n v="374158"/>
    <d v="2014-08-04T00:00:00"/>
    <d v="1899-12-30T07:07:18"/>
    <s v="Rejected"/>
    <s v="Female"/>
    <s v="Operations Department"/>
    <s v="c5"/>
    <x v="5725"/>
    <x v="1"/>
  </r>
  <r>
    <n v="957861"/>
    <d v="2014-07-03T00:00:00"/>
    <d v="1899-12-30T10:42:11"/>
    <s v="Hired"/>
    <s v="Male"/>
    <s v="Service Department"/>
    <s v="b9"/>
    <x v="5726"/>
    <x v="0"/>
  </r>
  <r>
    <n v="561126"/>
    <d v="2014-07-03T00:00:00"/>
    <d v="1899-12-30T10:46:34"/>
    <s v="Hired"/>
    <s v="Male"/>
    <s v="Service Department"/>
    <s v="b9"/>
    <x v="5727"/>
    <x v="0"/>
  </r>
  <r>
    <n v="384750"/>
    <d v="2014-07-03T00:00:00"/>
    <d v="1899-12-30T10:47:48"/>
    <s v="Rejected"/>
    <s v="Male"/>
    <s v="Service Department"/>
    <s v="b9"/>
    <x v="5728"/>
    <x v="1"/>
  </r>
  <r>
    <n v="401508"/>
    <d v="2014-08-07T00:00:00"/>
    <d v="1899-12-30T07:58:55"/>
    <s v="Hired"/>
    <s v="Male"/>
    <s v="Operations Department"/>
    <s v="b9"/>
    <x v="5729"/>
    <x v="0"/>
  </r>
  <r>
    <n v="947251"/>
    <d v="2014-08-12T00:00:00"/>
    <d v="1899-12-30T09:44:35"/>
    <s v="Hired"/>
    <s v="Female"/>
    <s v="Operations Department"/>
    <s v="i5"/>
    <x v="5730"/>
    <x v="0"/>
  </r>
  <r>
    <n v="800494"/>
    <d v="2014-06-28T00:00:00"/>
    <d v="1899-12-30T10:49:44"/>
    <s v="Hired"/>
    <s v="Female"/>
    <s v="Operations Department"/>
    <s v="i5"/>
    <x v="5731"/>
    <x v="0"/>
  </r>
  <r>
    <n v="835229"/>
    <d v="2014-07-11T00:00:00"/>
    <d v="1899-12-30T17:25:55"/>
    <s v="Hired"/>
    <s v="Female"/>
    <s v="Service Department"/>
    <s v="c9"/>
    <x v="5732"/>
    <x v="0"/>
  </r>
  <r>
    <n v="678790"/>
    <d v="2014-07-11T00:00:00"/>
    <d v="1899-12-30T17:28:34"/>
    <s v="Hired"/>
    <s v="Male"/>
    <s v="Service Department"/>
    <s v="c9"/>
    <x v="5733"/>
    <x v="0"/>
  </r>
  <r>
    <n v="927124"/>
    <d v="2014-06-26T00:00:00"/>
    <d v="1899-12-30T16:36:18"/>
    <s v="Hired"/>
    <s v="Male"/>
    <s v="Operations Department"/>
    <s v="i6"/>
    <x v="5734"/>
    <x v="0"/>
  </r>
  <r>
    <n v="645912"/>
    <d v="2014-06-09T00:00:00"/>
    <d v="1899-12-30T15:14:49"/>
    <s v="Hired"/>
    <s v="Female"/>
    <s v="Service Department"/>
    <s v="c9"/>
    <x v="5735"/>
    <x v="0"/>
  </r>
  <r>
    <n v="680388"/>
    <d v="2014-07-09T00:00:00"/>
    <d v="1899-12-30T08:20:50"/>
    <s v="Hired"/>
    <s v="Male"/>
    <s v="Operations Department"/>
    <s v="i5"/>
    <x v="5736"/>
    <x v="0"/>
  </r>
  <r>
    <n v="970475"/>
    <d v="2014-07-09T00:00:00"/>
    <d v="1899-12-30T08:21:56"/>
    <s v="Rejected"/>
    <s v="Male"/>
    <s v="Operations Department"/>
    <s v="i5"/>
    <x v="5737"/>
    <x v="1"/>
  </r>
  <r>
    <n v="522630"/>
    <d v="2014-08-07T00:00:00"/>
    <d v="1899-12-30T11:08:46"/>
    <s v="Rejected"/>
    <s v="Male"/>
    <s v="Sales Department"/>
    <s v="c9"/>
    <x v="5738"/>
    <x v="1"/>
  </r>
  <r>
    <n v="379391"/>
    <d v="2014-08-11T00:00:00"/>
    <d v="1899-12-30T17:38:33"/>
    <s v="Hired"/>
    <s v="Male"/>
    <s v="Sales Department"/>
    <s v="c9"/>
    <x v="5739"/>
    <x v="0"/>
  </r>
  <r>
    <n v="489960"/>
    <d v="2014-08-11T00:00:00"/>
    <d v="1899-12-30T17:37:39"/>
    <s v="Hired"/>
    <s v="Don’t want to say"/>
    <s v="Sales Department"/>
    <s v="c9"/>
    <x v="5740"/>
    <x v="0"/>
  </r>
  <r>
    <n v="695427"/>
    <d v="2014-06-25T00:00:00"/>
    <d v="1899-12-30T18:03:14"/>
    <s v="Hired"/>
    <s v="Male"/>
    <s v="Operations Department"/>
    <s v="i7"/>
    <x v="5741"/>
    <x v="0"/>
  </r>
  <r>
    <n v="231247"/>
    <d v="2014-06-25T00:00:00"/>
    <d v="1899-12-30T18:07:19"/>
    <s v="Hired"/>
    <s v="Male"/>
    <s v="Operations Department"/>
    <s v="i7"/>
    <x v="5742"/>
    <x v="0"/>
  </r>
  <r>
    <n v="481258"/>
    <d v="2014-07-07T00:00:00"/>
    <d v="1899-12-30T16:23:42"/>
    <s v="Hired"/>
    <s v="Female"/>
    <s v="Operations Department"/>
    <s v="i7"/>
    <x v="1767"/>
    <x v="0"/>
  </r>
  <r>
    <n v="162500"/>
    <d v="2014-06-29T00:00:00"/>
    <d v="1899-12-30T07:32:45"/>
    <s v="Hired"/>
    <s v="Male"/>
    <s v="Production Department"/>
    <s v="c9"/>
    <x v="5743"/>
    <x v="0"/>
  </r>
  <r>
    <n v="568407"/>
    <d v="2014-06-29T00:00:00"/>
    <d v="1899-12-30T07:33:43"/>
    <s v="Hired"/>
    <s v="Male"/>
    <s v="Production Department"/>
    <s v="c9"/>
    <x v="5744"/>
    <x v="0"/>
  </r>
  <r>
    <n v="394641"/>
    <d v="2014-06-17T00:00:00"/>
    <d v="1899-12-30T02:56:27"/>
    <s v="Hired"/>
    <s v="Male"/>
    <s v="Finance Department"/>
    <s v="c9"/>
    <x v="5745"/>
    <x v="0"/>
  </r>
  <r>
    <n v="340584"/>
    <d v="2014-07-23T00:00:00"/>
    <d v="1899-12-30T16:24:55"/>
    <s v="Rejected"/>
    <s v="Female"/>
    <s v="Operations Department"/>
    <s v="i5"/>
    <x v="534"/>
    <x v="1"/>
  </r>
  <r>
    <n v="585873"/>
    <d v="2014-08-11T00:00:00"/>
    <d v="1899-12-30T08:59:59"/>
    <s v="Hired"/>
    <s v="Male"/>
    <s v="Operations Department"/>
    <s v="i5"/>
    <x v="5746"/>
    <x v="0"/>
  </r>
  <r>
    <n v="495165"/>
    <d v="2014-08-11T00:00:00"/>
    <d v="1899-12-30T09:02:18"/>
    <s v="Hired"/>
    <s v="Male"/>
    <s v="Operations Department"/>
    <s v="i5"/>
    <x v="5747"/>
    <x v="0"/>
  </r>
  <r>
    <n v="193885"/>
    <d v="2014-08-01T00:00:00"/>
    <d v="1899-12-30T12:17:39"/>
    <s v="Rejected"/>
    <s v="Female"/>
    <s v="Operations Department"/>
    <s v="c9"/>
    <x v="5748"/>
    <x v="1"/>
  </r>
  <r>
    <n v="659746"/>
    <d v="2014-08-09T00:00:00"/>
    <d v="1899-12-30T09:17:12"/>
    <s v="Rejected"/>
    <s v="Male"/>
    <s v="Operations Department"/>
    <s v="c9"/>
    <x v="5749"/>
    <x v="1"/>
  </r>
  <r>
    <n v="874516"/>
    <d v="2014-08-14T00:00:00"/>
    <d v="1899-12-30T10:29:35"/>
    <s v="Hired"/>
    <s v="Female"/>
    <s v="Operations Department"/>
    <s v="c9"/>
    <x v="5750"/>
    <x v="0"/>
  </r>
  <r>
    <n v="638114"/>
    <d v="2014-08-14T00:00:00"/>
    <d v="1899-12-30T10:32:22"/>
    <s v="Hired"/>
    <s v="Male"/>
    <s v="Operations Department"/>
    <s v="c9"/>
    <x v="5751"/>
    <x v="0"/>
  </r>
  <r>
    <n v="974354"/>
    <d v="2014-08-15T00:00:00"/>
    <d v="1899-12-30T15:06:54"/>
    <s v="Hired"/>
    <s v="Male"/>
    <s v="Operations Department"/>
    <s v="c9"/>
    <x v="5752"/>
    <x v="0"/>
  </r>
  <r>
    <n v="737274"/>
    <d v="2014-08-22T00:00:00"/>
    <d v="1899-12-30T17:37:24"/>
    <s v="Hired"/>
    <s v="Female"/>
    <s v="Operations Department"/>
    <s v="c9"/>
    <x v="32"/>
    <x v="0"/>
  </r>
  <r>
    <n v="935622"/>
    <d v="2014-08-26T00:00:00"/>
    <d v="1899-12-30T15:50:28"/>
    <s v="Hired"/>
    <s v="Male"/>
    <s v="Operations Department"/>
    <s v="c9"/>
    <x v="5753"/>
    <x v="0"/>
  </r>
  <r>
    <n v="312884"/>
    <d v="2014-07-25T00:00:00"/>
    <d v="1899-12-30T13:33:07"/>
    <s v="Hired"/>
    <s v="Male"/>
    <s v="Service Department"/>
    <s v="c5"/>
    <x v="5754"/>
    <x v="0"/>
  </r>
  <r>
    <n v="520452"/>
    <d v="2014-07-25T00:00:00"/>
    <d v="1899-12-30T13:34:04"/>
    <s v="Hired"/>
    <s v="Female"/>
    <s v="Service Department"/>
    <s v="c5"/>
    <x v="5755"/>
    <x v="0"/>
  </r>
  <r>
    <n v="75320"/>
    <d v="2014-06-16T00:00:00"/>
    <d v="1899-12-30T23:59:25"/>
    <s v="Hired"/>
    <s v="Female"/>
    <s v="Service Department"/>
    <s v="i5"/>
    <x v="5756"/>
    <x v="0"/>
  </r>
  <r>
    <n v="357660"/>
    <d v="2014-06-18T00:00:00"/>
    <d v="1899-12-30T14:58:07"/>
    <s v="Hired"/>
    <s v="Male"/>
    <s v="Service Department"/>
    <s v="i5"/>
    <x v="5757"/>
    <x v="0"/>
  </r>
  <r>
    <n v="603116"/>
    <d v="2014-06-18T00:00:00"/>
    <d v="1899-12-30T09:47:43"/>
    <s v="Hired"/>
    <s v="Male"/>
    <s v="Production Department"/>
    <s v="b9"/>
    <x v="5758"/>
    <x v="0"/>
  </r>
  <r>
    <n v="334712"/>
    <d v="2014-06-18T00:00:00"/>
    <d v="1899-12-30T09:51:02"/>
    <s v="Rejected"/>
    <s v="Male"/>
    <s v="Production Department"/>
    <s v="b9"/>
    <x v="5759"/>
    <x v="1"/>
  </r>
  <r>
    <n v="459090"/>
    <d v="2014-06-18T00:00:00"/>
    <d v="1899-12-30T09:54:07"/>
    <s v="Hired"/>
    <s v="Male"/>
    <s v="Production Department"/>
    <s v="b9"/>
    <x v="5760"/>
    <x v="0"/>
  </r>
  <r>
    <n v="790727"/>
    <d v="2014-06-25T00:00:00"/>
    <d v="1899-12-30T08:49:19"/>
    <s v="Hired"/>
    <s v="Female"/>
    <s v="Production Department"/>
    <s v="b9"/>
    <x v="5761"/>
    <x v="0"/>
  </r>
  <r>
    <n v="749336"/>
    <d v="2014-06-26T00:00:00"/>
    <d v="1899-12-30T08:59:30"/>
    <s v="Hired"/>
    <s v="Male"/>
    <s v="Production Department"/>
    <s v="b9"/>
    <x v="5762"/>
    <x v="0"/>
  </r>
  <r>
    <n v="782123"/>
    <d v="2014-06-26T00:00:00"/>
    <d v="1899-12-30T09:01:38"/>
    <s v="Hired"/>
    <s v="Male"/>
    <s v="Production Department"/>
    <s v="b9"/>
    <x v="5763"/>
    <x v="0"/>
  </r>
  <r>
    <n v="223060"/>
    <d v="2014-07-15T00:00:00"/>
    <d v="1899-12-30T09:06:20"/>
    <s v="Hired"/>
    <s v="Male"/>
    <s v="Service Department"/>
    <s v="i7"/>
    <x v="5764"/>
    <x v="0"/>
  </r>
  <r>
    <n v="255061"/>
    <d v="2014-07-30T00:00:00"/>
    <d v="1899-12-30T18:56:32"/>
    <s v="Rejected"/>
    <s v="Female"/>
    <s v="Service Department"/>
    <s v="c8"/>
    <x v="5765"/>
    <x v="1"/>
  </r>
  <r>
    <n v="792720"/>
    <d v="2014-07-26T00:00:00"/>
    <d v="1899-12-30T00:14:23"/>
    <s v="Hired"/>
    <s v="Male"/>
    <s v="Service Department"/>
    <s v="c8"/>
    <x v="5766"/>
    <x v="0"/>
  </r>
  <r>
    <n v="857597"/>
    <d v="2014-07-26T00:00:00"/>
    <d v="1899-12-30T00:14:57"/>
    <s v="Hired"/>
    <s v="Female"/>
    <s v="Service Department"/>
    <s v="c8"/>
    <x v="5767"/>
    <x v="0"/>
  </r>
  <r>
    <n v="405687"/>
    <d v="2014-07-26T00:00:00"/>
    <d v="1899-12-30T00:18:43"/>
    <s v="Hired"/>
    <s v="Male"/>
    <s v="Service Department"/>
    <s v="c8"/>
    <x v="5768"/>
    <x v="0"/>
  </r>
  <r>
    <n v="693654"/>
    <d v="2014-07-31T00:00:00"/>
    <d v="1899-12-30T18:03:23"/>
    <s v="Hired"/>
    <s v="Male"/>
    <s v="Service Department"/>
    <s v="c8"/>
    <x v="5769"/>
    <x v="0"/>
  </r>
  <r>
    <n v="230826"/>
    <d v="2014-07-23T00:00:00"/>
    <d v="1899-12-30T19:17:25"/>
    <s v="Hired"/>
    <s v="Male"/>
    <s v="Purchase Department"/>
    <s v="c5"/>
    <x v="5770"/>
    <x v="0"/>
  </r>
  <r>
    <n v="971094"/>
    <d v="2014-08-08T00:00:00"/>
    <d v="1899-12-30T17:51:14"/>
    <s v="Hired"/>
    <s v="Female"/>
    <s v="Sales Department"/>
    <s v="i7"/>
    <x v="5771"/>
    <x v="0"/>
  </r>
  <r>
    <n v="422942"/>
    <d v="2014-06-22T00:00:00"/>
    <d v="1899-12-30T14:14:56"/>
    <s v="Hired"/>
    <s v="Male"/>
    <s v="Operations Department"/>
    <s v="i7"/>
    <x v="5772"/>
    <x v="0"/>
  </r>
  <r>
    <n v="799388"/>
    <d v="2014-06-22T00:00:00"/>
    <d v="1899-12-30T14:16:09"/>
    <s v="Hired"/>
    <s v="Male"/>
    <s v="Operations Department"/>
    <s v="i7"/>
    <x v="5773"/>
    <x v="0"/>
  </r>
  <r>
    <n v="752774"/>
    <d v="2014-07-03T00:00:00"/>
    <d v="1899-12-30T07:43:30"/>
    <s v="Hired"/>
    <s v="Male"/>
    <s v="Operations Department"/>
    <s v="i7"/>
    <x v="5774"/>
    <x v="0"/>
  </r>
  <r>
    <n v="155967"/>
    <d v="2014-07-03T00:00:00"/>
    <d v="1899-12-30T07:45:00"/>
    <s v="Hired"/>
    <s v="Male"/>
    <s v="Operations Department"/>
    <s v="i7"/>
    <x v="5775"/>
    <x v="0"/>
  </r>
  <r>
    <n v="692637"/>
    <d v="2014-08-20T00:00:00"/>
    <d v="1899-12-30T12:04:06"/>
    <s v="Hired"/>
    <s v="Male"/>
    <s v="Purchase Department"/>
    <s v="c5"/>
    <x v="929"/>
    <x v="0"/>
  </r>
  <r>
    <n v="893226"/>
    <d v="2014-08-20T00:00:00"/>
    <d v="1899-12-30T12:04:27"/>
    <s v="Hired"/>
    <s v="Female"/>
    <s v="Purchase Department"/>
    <s v="c5"/>
    <x v="5776"/>
    <x v="0"/>
  </r>
  <r>
    <n v="273820"/>
    <d v="2014-07-04T00:00:00"/>
    <d v="1899-12-30T11:55:19"/>
    <s v="Hired"/>
    <s v="Male"/>
    <s v="Service Department"/>
    <s v="c5"/>
    <x v="5777"/>
    <x v="0"/>
  </r>
  <r>
    <n v="64301"/>
    <d v="2014-07-04T00:00:00"/>
    <d v="1899-12-30T11:58:22"/>
    <s v="Hired"/>
    <s v="Male"/>
    <s v="Service Department"/>
    <s v="c5"/>
    <x v="4893"/>
    <x v="0"/>
  </r>
  <r>
    <n v="760667"/>
    <d v="2014-07-04T00:00:00"/>
    <d v="1899-12-30T12:01:25"/>
    <s v="Hired"/>
    <s v="Female"/>
    <s v="Service Department"/>
    <s v="c5"/>
    <x v="5778"/>
    <x v="0"/>
  </r>
  <r>
    <n v="574374"/>
    <d v="2014-07-10T00:00:00"/>
    <d v="1899-12-30T15:53:40"/>
    <s v="Hired"/>
    <s v="Male"/>
    <s v="Service Department"/>
    <s v="c5"/>
    <x v="5779"/>
    <x v="0"/>
  </r>
  <r>
    <n v="634386"/>
    <d v="2014-08-01T00:00:00"/>
    <d v="1899-12-30T14:36:41"/>
    <s v="Hired"/>
    <s v="Male"/>
    <s v="Service Department"/>
    <s v="c5"/>
    <x v="5780"/>
    <x v="0"/>
  </r>
  <r>
    <n v="836089"/>
    <d v="2014-06-16T00:00:00"/>
    <d v="1899-12-30T10:48:31"/>
    <s v="Hired"/>
    <s v="Male"/>
    <s v="Sales Department"/>
    <s v="i5"/>
    <x v="5781"/>
    <x v="0"/>
  </r>
  <r>
    <n v="873507"/>
    <d v="2014-06-24T00:00:00"/>
    <d v="1899-12-30T16:16:23"/>
    <s v="Hired"/>
    <s v="Male"/>
    <s v="Sales Department"/>
    <s v="i5"/>
    <x v="5782"/>
    <x v="0"/>
  </r>
  <r>
    <n v="949965"/>
    <d v="2014-06-24T00:00:00"/>
    <d v="1899-12-30T16:16:59"/>
    <s v="Hired"/>
    <s v="Male"/>
    <s v="Sales Department"/>
    <s v="i5"/>
    <x v="5783"/>
    <x v="0"/>
  </r>
  <r>
    <n v="248804"/>
    <d v="2014-06-28T00:00:00"/>
    <d v="1899-12-30T10:57:38"/>
    <s v="Hired"/>
    <s v="Female"/>
    <s v="Sales Department"/>
    <s v="i5"/>
    <x v="5784"/>
    <x v="0"/>
  </r>
  <r>
    <n v="374625"/>
    <d v="2014-07-11T00:00:00"/>
    <d v="1899-12-30T06:44:10"/>
    <s v="Hired"/>
    <s v="Female"/>
    <s v="Production Department"/>
    <s v="i5"/>
    <x v="3927"/>
    <x v="0"/>
  </r>
  <r>
    <n v="254790"/>
    <d v="2014-07-11T00:00:00"/>
    <d v="1899-12-30T06:45:31"/>
    <s v="Hired"/>
    <s v="Male"/>
    <s v="Production Department"/>
    <s v="i5"/>
    <x v="234"/>
    <x v="0"/>
  </r>
  <r>
    <n v="892399"/>
    <d v="2014-07-27T00:00:00"/>
    <d v="1899-12-30T20:16:13"/>
    <s v="Hired"/>
    <s v="Male"/>
    <s v="Operations Department"/>
    <s v="c9"/>
    <x v="5785"/>
    <x v="0"/>
  </r>
  <r>
    <n v="327160"/>
    <d v="2014-08-07T00:00:00"/>
    <d v="1899-12-30T09:54:50"/>
    <s v="Hired"/>
    <s v="Male"/>
    <s v="Operations Department"/>
    <s v="b9"/>
    <x v="5786"/>
    <x v="0"/>
  </r>
  <r>
    <n v="795809"/>
    <d v="2014-08-07T00:00:00"/>
    <d v="1899-12-30T09:57:09"/>
    <s v="Rejected"/>
    <s v="Male"/>
    <s v="Operations Department"/>
    <s v="b9"/>
    <x v="5787"/>
    <x v="1"/>
  </r>
  <r>
    <n v="287756"/>
    <d v="2014-07-26T00:00:00"/>
    <d v="1899-12-30T11:28:54"/>
    <s v="Rejected"/>
    <s v="Male"/>
    <s v="Marketing Department"/>
    <s v="c8"/>
    <x v="5788"/>
    <x v="1"/>
  </r>
  <r>
    <n v="288459"/>
    <d v="2014-07-26T00:00:00"/>
    <d v="1899-12-30T11:30:09"/>
    <s v="Hired"/>
    <s v="Female"/>
    <s v="Marketing Department"/>
    <s v="c8"/>
    <x v="3631"/>
    <x v="0"/>
  </r>
  <r>
    <n v="893314"/>
    <d v="2014-08-26T00:00:00"/>
    <d v="1899-12-30T16:07:08"/>
    <s v="Hired"/>
    <s v="Male"/>
    <s v="Operations Department"/>
    <s v="c5"/>
    <x v="4761"/>
    <x v="0"/>
  </r>
  <r>
    <n v="620974"/>
    <d v="2014-08-26T00:00:00"/>
    <d v="1899-12-30T16:08:14"/>
    <s v="Hired"/>
    <s v="Female"/>
    <s v="Operations Department"/>
    <s v="c5"/>
    <x v="5789"/>
    <x v="0"/>
  </r>
  <r>
    <n v="941893"/>
    <d v="2014-07-18T00:00:00"/>
    <d v="1899-12-30T12:20:34"/>
    <s v="Rejected"/>
    <s v="Male"/>
    <s v="Human Resource Department"/>
    <s v="c9"/>
    <x v="5790"/>
    <x v="1"/>
  </r>
  <r>
    <n v="129826"/>
    <d v="2014-07-30T00:00:00"/>
    <d v="1899-12-30T19:28:16"/>
    <s v="Hired"/>
    <s v="Female"/>
    <s v="Human Resource Department"/>
    <s v="c9"/>
    <x v="5791"/>
    <x v="0"/>
  </r>
  <r>
    <n v="379629"/>
    <d v="2014-07-30T00:00:00"/>
    <d v="1899-12-30T19:28:38"/>
    <s v="Rejected"/>
    <s v="Male"/>
    <s v="Human Resource Department"/>
    <s v="c9"/>
    <x v="5792"/>
    <x v="1"/>
  </r>
  <r>
    <n v="800131"/>
    <d v="2014-07-04T00:00:00"/>
    <d v="1899-12-30T18:01:16"/>
    <s v="Hired"/>
    <s v="Female"/>
    <s v="Service Department"/>
    <s v="i7"/>
    <x v="5793"/>
    <x v="0"/>
  </r>
  <r>
    <n v="677760"/>
    <d v="2014-07-04T00:00:00"/>
    <d v="1899-12-30T18:00:47"/>
    <s v="Hired"/>
    <s v="Female"/>
    <s v="Service Department"/>
    <s v="i7"/>
    <x v="4699"/>
    <x v="0"/>
  </r>
  <r>
    <n v="545345"/>
    <d v="2014-06-26T00:00:00"/>
    <d v="1899-12-30T17:40:07"/>
    <s v="Hired"/>
    <s v="Male"/>
    <s v="General Management"/>
    <s v="i5"/>
    <x v="5794"/>
    <x v="0"/>
  </r>
  <r>
    <n v="154197"/>
    <d v="2014-06-26T00:00:00"/>
    <d v="1899-12-30T17:44:01"/>
    <s v="Hired"/>
    <s v="Female"/>
    <s v="General Management"/>
    <s v="i5"/>
    <x v="5795"/>
    <x v="0"/>
  </r>
  <r>
    <n v="153170"/>
    <d v="2014-07-02T00:00:00"/>
    <d v="1899-12-30T11:14:36"/>
    <s v="Hired"/>
    <s v="Male"/>
    <s v="General Management"/>
    <s v="i5"/>
    <x v="5796"/>
    <x v="0"/>
  </r>
  <r>
    <n v="462209"/>
    <d v="2014-07-18T00:00:00"/>
    <d v="1899-12-30T07:21:40"/>
    <s v="Hired"/>
    <s v="Female"/>
    <s v="General Management"/>
    <s v="i5"/>
    <x v="5797"/>
    <x v="0"/>
  </r>
  <r>
    <n v="18808"/>
    <d v="2014-07-18T00:00:00"/>
    <d v="1899-12-30T07:22:56"/>
    <s v="Hired"/>
    <s v="Male"/>
    <s v="General Management"/>
    <s v="i5"/>
    <x v="5798"/>
    <x v="0"/>
  </r>
  <r>
    <n v="103305"/>
    <d v="2014-07-18T00:00:00"/>
    <d v="1899-12-30T07:25:52"/>
    <s v="Hired"/>
    <s v="Male"/>
    <s v="General Management"/>
    <s v="i5"/>
    <x v="5799"/>
    <x v="0"/>
  </r>
  <r>
    <n v="573332"/>
    <d v="2014-07-19T00:00:00"/>
    <d v="1899-12-30T14:00:01"/>
    <s v="Hired"/>
    <s v="Male"/>
    <s v="General Management"/>
    <s v="i5"/>
    <x v="1161"/>
    <x v="0"/>
  </r>
  <r>
    <n v="709159"/>
    <d v="2014-08-09T00:00:00"/>
    <d v="1899-12-30T02:50:14"/>
    <s v="Hired"/>
    <s v="Female"/>
    <s v="Marketing Department"/>
    <s v="i7"/>
    <x v="5800"/>
    <x v="0"/>
  </r>
  <r>
    <n v="952623"/>
    <d v="2014-08-13T00:00:00"/>
    <d v="1899-12-30T10:56:14"/>
    <s v="Hired"/>
    <s v="Male"/>
    <s v="Marketing Department"/>
    <s v="i7"/>
    <x v="5730"/>
    <x v="0"/>
  </r>
  <r>
    <n v="851730"/>
    <d v="2014-08-15T00:00:00"/>
    <d v="1899-12-30T12:37:25"/>
    <s v="Hired"/>
    <s v="Male"/>
    <s v="Marketing Department"/>
    <s v="i7"/>
    <x v="5801"/>
    <x v="0"/>
  </r>
  <r>
    <n v="412615"/>
    <d v="2014-08-15T00:00:00"/>
    <d v="1899-12-30T12:39:47"/>
    <s v="Hired"/>
    <s v="Female"/>
    <s v="Marketing Department"/>
    <s v="i7"/>
    <x v="5802"/>
    <x v="0"/>
  </r>
  <r>
    <n v="380221"/>
    <d v="2014-08-15T00:00:00"/>
    <d v="1899-12-30T12:41:56"/>
    <s v="Hired"/>
    <s v="Female"/>
    <s v="Marketing Department"/>
    <s v="i7"/>
    <x v="5803"/>
    <x v="0"/>
  </r>
  <r>
    <n v="386930"/>
    <d v="2014-08-18T00:00:00"/>
    <d v="1899-12-30T17:59:54"/>
    <s v="Hired"/>
    <s v="Female"/>
    <s v="Marketing Department"/>
    <s v="i7"/>
    <x v="5804"/>
    <x v="0"/>
  </r>
  <r>
    <n v="112091"/>
    <d v="2014-08-19T00:00:00"/>
    <d v="1899-12-30T16:15:36"/>
    <s v="Rejected"/>
    <s v="Male"/>
    <s v="Marketing Department"/>
    <s v="i7"/>
    <x v="5805"/>
    <x v="1"/>
  </r>
  <r>
    <n v="718973"/>
    <d v="2014-08-27T00:00:00"/>
    <d v="1899-12-30T15:35:59"/>
    <s v="Hired"/>
    <s v="Male"/>
    <s v="Operations Department"/>
    <s v="i7"/>
    <x v="5806"/>
    <x v="0"/>
  </r>
  <r>
    <n v="396732"/>
    <d v="2014-08-27T00:00:00"/>
    <d v="1899-12-30T15:37:40"/>
    <s v="Hired"/>
    <s v="Female"/>
    <s v="Operations Department"/>
    <s v="i7"/>
    <x v="5807"/>
    <x v="0"/>
  </r>
  <r>
    <n v="199652"/>
    <d v="2014-08-27T00:00:00"/>
    <d v="1899-12-30T15:40:22"/>
    <s v="Hired"/>
    <s v="Female"/>
    <s v="Operations Department"/>
    <s v="i7"/>
    <x v="5808"/>
    <x v="0"/>
  </r>
  <r>
    <n v="139435"/>
    <d v="2014-08-30T00:00:00"/>
    <d v="1899-12-30T13:17:20"/>
    <s v="Hired"/>
    <s v="Female"/>
    <s v="Operations Department"/>
    <s v="i7"/>
    <x v="5809"/>
    <x v="0"/>
  </r>
  <r>
    <n v="69669"/>
    <d v="2014-07-02T00:00:00"/>
    <d v="1899-12-30T10:09:11"/>
    <s v="Hired"/>
    <s v="Female"/>
    <s v="Service Department"/>
    <s v="b9"/>
    <x v="5810"/>
    <x v="0"/>
  </r>
  <r>
    <n v="695647"/>
    <d v="2014-07-02T00:00:00"/>
    <d v="1899-12-30T10:11:29"/>
    <s v="Hired"/>
    <s v="Male"/>
    <s v="Service Department"/>
    <s v="b9"/>
    <x v="5811"/>
    <x v="0"/>
  </r>
  <r>
    <n v="607894"/>
    <d v="2014-08-19T00:00:00"/>
    <d v="1899-12-30T16:16:38"/>
    <s v="Hired"/>
    <s v="Female"/>
    <s v="Sales Department"/>
    <s v="i7"/>
    <x v="5161"/>
    <x v="0"/>
  </r>
  <r>
    <n v="79156"/>
    <d v="2014-08-19T00:00:00"/>
    <d v="1899-12-30T16:18:46"/>
    <s v="Rejected"/>
    <s v="Female"/>
    <s v="Sales Department"/>
    <s v="i7"/>
    <x v="5812"/>
    <x v="1"/>
  </r>
  <r>
    <n v="154851"/>
    <d v="2014-07-28T00:00:00"/>
    <d v="1899-12-30T07:51:14"/>
    <s v="Hired"/>
    <s v="Female"/>
    <s v="Operations Department"/>
    <s v="c9"/>
    <x v="5813"/>
    <x v="0"/>
  </r>
  <r>
    <n v="145730"/>
    <d v="2014-07-08T00:00:00"/>
    <d v="1899-12-30T20:16:51"/>
    <s v="Hired"/>
    <s v="Male"/>
    <s v="Service Department"/>
    <s v="c5"/>
    <x v="5814"/>
    <x v="0"/>
  </r>
  <r>
    <n v="543349"/>
    <d v="2014-07-17T00:00:00"/>
    <d v="1899-12-30T09:19:53"/>
    <s v="Hired"/>
    <s v="Female"/>
    <s v="Operations Department"/>
    <s v="c5"/>
    <x v="5815"/>
    <x v="0"/>
  </r>
  <r>
    <n v="542358"/>
    <d v="2014-07-04T00:00:00"/>
    <d v="1899-12-30T17:42:27"/>
    <s v="Hired"/>
    <s v="Male"/>
    <s v="Service Department"/>
    <s v="i6"/>
    <x v="5816"/>
    <x v="0"/>
  </r>
  <r>
    <n v="972374"/>
    <d v="2014-08-08T00:00:00"/>
    <d v="1899-12-30T15:57:35"/>
    <s v="Rejected"/>
    <s v="Female"/>
    <s v="Sales Department"/>
    <s v="c5"/>
    <x v="5817"/>
    <x v="1"/>
  </r>
  <r>
    <n v="104440"/>
    <d v="2014-08-08T00:00:00"/>
    <d v="1899-12-30T15:57:58"/>
    <s v="Hired"/>
    <s v="Female"/>
    <s v="Sales Department"/>
    <s v="c5"/>
    <x v="5818"/>
    <x v="0"/>
  </r>
  <r>
    <n v="966122"/>
    <d v="2014-08-27T00:00:00"/>
    <d v="1899-12-30T01:55:58"/>
    <s v="Hired"/>
    <s v="Male"/>
    <s v="Sales Department"/>
    <s v="c5"/>
    <x v="2475"/>
    <x v="0"/>
  </r>
  <r>
    <n v="596580"/>
    <d v="2014-08-11T00:00:00"/>
    <d v="1899-12-30T11:54:50"/>
    <s v="Hired"/>
    <s v="Male"/>
    <s v="Operations Department"/>
    <s v="i1"/>
    <x v="5819"/>
    <x v="0"/>
  </r>
  <r>
    <n v="381547"/>
    <d v="2014-08-15T00:00:00"/>
    <d v="1899-12-30T11:03:45"/>
    <s v="Rejected"/>
    <s v="Male"/>
    <s v="Operations Department"/>
    <s v="i1"/>
    <x v="5820"/>
    <x v="1"/>
  </r>
  <r>
    <n v="511259"/>
    <d v="2014-07-14T00:00:00"/>
    <d v="1899-12-30T10:03:56"/>
    <s v="Hired"/>
    <s v="Female"/>
    <s v="Operations Department"/>
    <s v="c5"/>
    <x v="5821"/>
    <x v="0"/>
  </r>
  <r>
    <n v="583914"/>
    <d v="2014-07-04T00:00:00"/>
    <d v="1899-12-30T14:29:25"/>
    <s v="Hired"/>
    <s v="Don’t want to say"/>
    <s v="Operations Department"/>
    <s v="i6"/>
    <x v="5822"/>
    <x v="0"/>
  </r>
  <r>
    <n v="834330"/>
    <d v="2014-07-03T00:00:00"/>
    <d v="1899-12-30T14:41:30"/>
    <s v="Hired"/>
    <s v="Female"/>
    <s v="Operations Department"/>
    <s v="i7"/>
    <x v="5823"/>
    <x v="0"/>
  </r>
  <r>
    <n v="106513"/>
    <d v="2014-07-08T00:00:00"/>
    <d v="1899-12-30T09:18:51"/>
    <s v="Hired"/>
    <s v="Male"/>
    <s v="Operations Department"/>
    <s v="i7"/>
    <x v="5824"/>
    <x v="0"/>
  </r>
  <r>
    <n v="658687"/>
    <d v="2014-07-20T00:00:00"/>
    <d v="1899-12-30T15:53:18"/>
    <s v="Rejected"/>
    <s v="Male"/>
    <s v="Production Department"/>
    <s v="c5"/>
    <x v="5825"/>
    <x v="1"/>
  </r>
  <r>
    <n v="391565"/>
    <d v="2014-07-20T00:00:00"/>
    <d v="1899-12-30T14:52:31"/>
    <s v="Hired"/>
    <s v="Male"/>
    <s v="Marketing Department"/>
    <s v="i7"/>
    <x v="5826"/>
    <x v="0"/>
  </r>
  <r>
    <n v="367054"/>
    <d v="2014-07-20T00:00:00"/>
    <d v="1899-12-30T14:52:57"/>
    <s v="Hired"/>
    <s v="Don’t want to say"/>
    <s v="Marketing Department"/>
    <s v="i7"/>
    <x v="5827"/>
    <x v="0"/>
  </r>
  <r>
    <n v="778954"/>
    <d v="2014-07-30T00:00:00"/>
    <d v="1899-12-30T15:47:42"/>
    <s v="Hired"/>
    <s v="Male"/>
    <s v="Marketing Department"/>
    <s v="i7"/>
    <x v="4583"/>
    <x v="0"/>
  </r>
  <r>
    <n v="36783"/>
    <d v="2014-08-09T00:00:00"/>
    <d v="1899-12-30T14:34:05"/>
    <s v="Hired"/>
    <s v="Male"/>
    <s v="Marketing Department"/>
    <s v="i7"/>
    <x v="5828"/>
    <x v="0"/>
  </r>
  <r>
    <n v="37220"/>
    <d v="2014-08-02T00:00:00"/>
    <d v="1899-12-30T15:29:12"/>
    <s v="Hired"/>
    <s v="Male"/>
    <s v="General Management"/>
    <s v="c9"/>
    <x v="5829"/>
    <x v="0"/>
  </r>
  <r>
    <n v="28774"/>
    <d v="2014-06-24T00:00:00"/>
    <d v="1899-12-30T16:38:31"/>
    <s v="Hired"/>
    <s v="Male"/>
    <s v="Finance Department"/>
    <s v="c9"/>
    <x v="5830"/>
    <x v="0"/>
  </r>
  <r>
    <n v="975202"/>
    <d v="2014-06-24T00:00:00"/>
    <d v="1899-12-30T16:39:09"/>
    <s v="Rejected"/>
    <s v="Male"/>
    <s v="Finance Department"/>
    <s v="c9"/>
    <x v="5831"/>
    <x v="1"/>
  </r>
  <r>
    <n v="844485"/>
    <d v="2014-06-25T00:00:00"/>
    <d v="1899-12-30T16:55:27"/>
    <s v="Hired"/>
    <s v="Male"/>
    <s v="Service Department"/>
    <s v="c9"/>
    <x v="5832"/>
    <x v="0"/>
  </r>
  <r>
    <n v="901673"/>
    <d v="2014-08-01T00:00:00"/>
    <d v="1899-12-30T05:51:38"/>
    <s v="Hired"/>
    <s v="Male"/>
    <s v="Sales Department"/>
    <s v="i5"/>
    <x v="5833"/>
    <x v="0"/>
  </r>
  <r>
    <n v="251395"/>
    <d v="2014-08-20T00:00:00"/>
    <d v="1899-12-30T15:24:18"/>
    <s v="Hired"/>
    <s v="Male"/>
    <s v="Sales Department"/>
    <s v="i5"/>
    <x v="5834"/>
    <x v="0"/>
  </r>
  <r>
    <n v="916816"/>
    <d v="2014-08-20T00:00:00"/>
    <d v="1899-12-30T15:27:03"/>
    <s v="Hired"/>
    <s v="Male"/>
    <s v="Sales Department"/>
    <s v="i5"/>
    <x v="5835"/>
    <x v="0"/>
  </r>
  <r>
    <n v="70948"/>
    <d v="2014-08-26T00:00:00"/>
    <d v="1899-12-30T15:34:21"/>
    <s v="Rejected"/>
    <s v="Female"/>
    <s v="Sales Department"/>
    <s v="i5"/>
    <x v="5836"/>
    <x v="1"/>
  </r>
  <r>
    <n v="41870"/>
    <d v="2014-07-05T00:00:00"/>
    <d v="1899-12-30T09:08:43"/>
    <s v="Hired"/>
    <s v="Male"/>
    <s v="Service Department"/>
    <s v="c5"/>
    <x v="5837"/>
    <x v="0"/>
  </r>
  <r>
    <n v="399763"/>
    <d v="2014-07-05T00:00:00"/>
    <d v="1899-12-30T09:08:16"/>
    <s v="Hired"/>
    <s v="Don’t want to say"/>
    <s v="Service Department"/>
    <s v="c5"/>
    <x v="5838"/>
    <x v="0"/>
  </r>
  <r>
    <n v="160009"/>
    <d v="2014-07-05T00:00:00"/>
    <d v="1899-12-30T09:09:26"/>
    <s v="Hired"/>
    <s v="Don’t want to say"/>
    <s v="Service Department"/>
    <s v="c5"/>
    <x v="5839"/>
    <x v="0"/>
  </r>
  <r>
    <n v="224082"/>
    <d v="2014-08-01T00:00:00"/>
    <d v="1899-12-30T08:13:10"/>
    <s v="Rejected"/>
    <s v="Don’t want to say"/>
    <s v="Service Department"/>
    <s v="c5"/>
    <x v="5840"/>
    <x v="1"/>
  </r>
  <r>
    <n v="923276"/>
    <d v="2014-06-29T00:00:00"/>
    <d v="1899-12-30T02:40:44"/>
    <s v="Rejected"/>
    <s v="Male"/>
    <s v="Operations Department"/>
    <s v="c5"/>
    <x v="5841"/>
    <x v="1"/>
  </r>
  <r>
    <n v="516729"/>
    <d v="2014-07-31T00:00:00"/>
    <d v="1899-12-30T14:17:12"/>
    <s v="Rejected"/>
    <s v="Female"/>
    <s v="Operations Department"/>
    <s v="c5"/>
    <x v="5842"/>
    <x v="1"/>
  </r>
  <r>
    <n v="109740"/>
    <d v="2014-07-31T00:00:00"/>
    <d v="1899-12-30T14:17:01"/>
    <s v="Hired"/>
    <s v="Don’t want to say"/>
    <s v="Operations Department"/>
    <s v="c5"/>
    <x v="5843"/>
    <x v="0"/>
  </r>
  <r>
    <n v="854593"/>
    <d v="2014-08-11T00:00:00"/>
    <d v="1899-12-30T16:25:42"/>
    <s v="Hired"/>
    <s v="Male"/>
    <s v="Service Department"/>
    <s v="c9"/>
    <x v="5844"/>
    <x v="0"/>
  </r>
  <r>
    <n v="782480"/>
    <d v="2014-08-11T00:00:00"/>
    <d v="1899-12-30T16:26:39"/>
    <s v="Hired"/>
    <s v="Female"/>
    <s v="Service Department"/>
    <s v="c9"/>
    <x v="5845"/>
    <x v="0"/>
  </r>
  <r>
    <n v="892720"/>
    <d v="2014-08-14T00:00:00"/>
    <d v="1899-12-30T10:03:53"/>
    <s v="Hired"/>
    <s v="Female"/>
    <s v="Service Department"/>
    <s v="c9"/>
    <x v="5846"/>
    <x v="0"/>
  </r>
  <r>
    <n v="988971"/>
    <d v="2014-08-27T00:00:00"/>
    <d v="1899-12-30T08:08:57"/>
    <s v="Hired"/>
    <s v="Male"/>
    <s v="Service Department"/>
    <s v="c9"/>
    <x v="5847"/>
    <x v="0"/>
  </r>
  <r>
    <n v="986841"/>
    <d v="2014-08-27T00:00:00"/>
    <d v="1899-12-30T08:13:25"/>
    <s v="Hired"/>
    <s v="Male"/>
    <s v="Service Department"/>
    <s v="c9"/>
    <x v="5848"/>
    <x v="0"/>
  </r>
  <r>
    <n v="643645"/>
    <d v="2014-08-27T00:00:00"/>
    <d v="1899-12-30T08:14:22"/>
    <s v="Hired"/>
    <s v="Female"/>
    <s v="Service Department"/>
    <s v="c9"/>
    <x v="5849"/>
    <x v="0"/>
  </r>
  <r>
    <n v="627369"/>
    <d v="2014-07-01T00:00:00"/>
    <d v="1899-12-30T09:01:59"/>
    <s v="Hired"/>
    <s v="Male"/>
    <s v="Operations Department"/>
    <s v="c9"/>
    <x v="5850"/>
    <x v="0"/>
  </r>
  <r>
    <n v="542505"/>
    <d v="2014-07-08T00:00:00"/>
    <d v="1899-12-30T16:35:18"/>
    <s v="Rejected"/>
    <s v="Male"/>
    <s v="Operations Department"/>
    <s v="c9"/>
    <x v="5851"/>
    <x v="1"/>
  </r>
  <r>
    <n v="432171"/>
    <d v="2014-07-08T00:00:00"/>
    <d v="1899-12-30T16:35:57"/>
    <s v="Hired"/>
    <s v="Female"/>
    <s v="Operations Department"/>
    <s v="c9"/>
    <x v="5852"/>
    <x v="0"/>
  </r>
  <r>
    <n v="590874"/>
    <d v="2014-07-10T00:00:00"/>
    <d v="1899-12-30T11:34:16"/>
    <s v="Hired"/>
    <s v="Male"/>
    <s v="Operations Department"/>
    <s v="c9"/>
    <x v="5853"/>
    <x v="0"/>
  </r>
  <r>
    <n v="557914"/>
    <d v="2014-07-10T00:00:00"/>
    <d v="1899-12-30T11:34:49"/>
    <s v="Hired"/>
    <s v="Male"/>
    <s v="Operations Department"/>
    <s v="c9"/>
    <x v="5854"/>
    <x v="0"/>
  </r>
  <r>
    <n v="571257"/>
    <d v="2014-08-09T00:00:00"/>
    <d v="1899-12-30T16:32:31"/>
    <s v="Hired"/>
    <s v="Male"/>
    <s v="Service Department"/>
    <s v="c9"/>
    <x v="5855"/>
    <x v="0"/>
  </r>
  <r>
    <n v="879272"/>
    <d v="2014-08-22T00:00:00"/>
    <d v="1899-12-30T14:59:10"/>
    <s v="Hired"/>
    <s v="Male"/>
    <s v="Operations Department"/>
    <s v="c9"/>
    <x v="5856"/>
    <x v="0"/>
  </r>
  <r>
    <n v="196609"/>
    <d v="2014-08-25T00:00:00"/>
    <d v="1899-12-30T14:05:05"/>
    <s v="Hired"/>
    <s v="Male"/>
    <s v="Operations Department"/>
    <s v="c9"/>
    <x v="5857"/>
    <x v="0"/>
  </r>
  <r>
    <n v="459991"/>
    <d v="2014-08-25T00:00:00"/>
    <d v="1899-12-30T14:06:14"/>
    <s v="Hired"/>
    <s v="Male"/>
    <s v="Operations Department"/>
    <s v="c9"/>
    <x v="88"/>
    <x v="0"/>
  </r>
  <r>
    <n v="491218"/>
    <d v="2014-08-25T00:00:00"/>
    <d v="1899-12-30T14:08:39"/>
    <s v="Hired"/>
    <s v="Male"/>
    <s v="Operations Department"/>
    <s v="c9"/>
    <x v="5858"/>
    <x v="0"/>
  </r>
  <r>
    <n v="227300"/>
    <d v="2014-08-25T00:00:00"/>
    <d v="1899-12-30T14:09:16"/>
    <s v="Hired"/>
    <s v="Female"/>
    <s v="Operations Department"/>
    <s v="c9"/>
    <x v="5859"/>
    <x v="0"/>
  </r>
  <r>
    <n v="441525"/>
    <d v="2014-08-26T00:00:00"/>
    <d v="1899-12-30T12:19:20"/>
    <s v="Hired"/>
    <s v="Male"/>
    <s v="Operations Department"/>
    <s v="c9"/>
    <x v="5860"/>
    <x v="0"/>
  </r>
  <r>
    <n v="690264"/>
    <d v="2014-08-29T00:00:00"/>
    <d v="1899-12-30T09:34:31"/>
    <s v="Hired"/>
    <s v="Male"/>
    <s v="Operations Department"/>
    <s v="c9"/>
    <x v="5861"/>
    <x v="0"/>
  </r>
  <r>
    <n v="141200"/>
    <d v="2014-07-15T00:00:00"/>
    <d v="1899-12-30T09:28:04"/>
    <s v="Hired"/>
    <s v="Female"/>
    <s v="Production Department"/>
    <s v="c5"/>
    <x v="5862"/>
    <x v="0"/>
  </r>
  <r>
    <n v="480305"/>
    <d v="2014-07-07T00:00:00"/>
    <d v="1899-12-30T08:19:46"/>
    <s v="Hired"/>
    <s v="Female"/>
    <s v="Service Department"/>
    <s v="i7"/>
    <x v="5863"/>
    <x v="0"/>
  </r>
  <r>
    <n v="936835"/>
    <d v="2014-07-04T00:00:00"/>
    <d v="1899-12-30T18:01:05"/>
    <s v="Hired"/>
    <s v="Male"/>
    <s v="Service Department"/>
    <s v="i1"/>
    <x v="5864"/>
    <x v="0"/>
  </r>
  <r>
    <n v="564902"/>
    <d v="2014-07-24T00:00:00"/>
    <d v="1899-12-30T09:57:09"/>
    <s v="Rejected"/>
    <s v="Female"/>
    <s v="Sales Department"/>
    <s v="c5"/>
    <x v="5865"/>
    <x v="1"/>
  </r>
  <r>
    <n v="936518"/>
    <d v="2014-07-26T00:00:00"/>
    <d v="1899-12-30T12:34:41"/>
    <s v="Hired"/>
    <s v="Male"/>
    <s v="Sales Department"/>
    <s v="c5"/>
    <x v="5866"/>
    <x v="0"/>
  </r>
  <r>
    <n v="547868"/>
    <d v="2014-07-26T00:00:00"/>
    <d v="1899-12-30T12:38:34"/>
    <s v="Hired"/>
    <s v="Female"/>
    <s v="Sales Department"/>
    <s v="c5"/>
    <x v="5867"/>
    <x v="0"/>
  </r>
  <r>
    <n v="623648"/>
    <d v="2014-07-30T00:00:00"/>
    <d v="1899-12-30T16:38:50"/>
    <s v="Hired"/>
    <s v="Male"/>
    <s v="Sales Department"/>
    <s v="c5"/>
    <x v="5868"/>
    <x v="0"/>
  </r>
  <r>
    <n v="778393"/>
    <d v="2014-08-06T00:00:00"/>
    <d v="1899-12-30T10:55:33"/>
    <s v="Hired"/>
    <s v="Male"/>
    <s v="Sales Department"/>
    <s v="c5"/>
    <x v="5652"/>
    <x v="0"/>
  </r>
  <r>
    <n v="303469"/>
    <d v="2014-08-07T00:00:00"/>
    <d v="1899-12-30T17:33:54"/>
    <s v="Hired"/>
    <s v="Male"/>
    <s v="Sales Department"/>
    <s v="c5"/>
    <x v="5869"/>
    <x v="0"/>
  </r>
  <r>
    <n v="222628"/>
    <d v="2014-08-05T00:00:00"/>
    <d v="1899-12-30T11:28:30"/>
    <s v="Hired"/>
    <s v="Male"/>
    <s v="Service Department"/>
    <s v="c9"/>
    <x v="5870"/>
    <x v="0"/>
  </r>
  <r>
    <n v="587367"/>
    <d v="2014-08-05T00:00:00"/>
    <d v="1899-12-30T11:29:53"/>
    <s v="Hired"/>
    <s v="Male"/>
    <s v="Service Department"/>
    <s v="c9"/>
    <x v="5871"/>
    <x v="0"/>
  </r>
  <r>
    <n v="953264"/>
    <d v="2014-08-05T00:00:00"/>
    <d v="1899-12-30T11:31:15"/>
    <s v="Hired"/>
    <s v="Female"/>
    <s v="Service Department"/>
    <s v="c9"/>
    <x v="5872"/>
    <x v="0"/>
  </r>
  <r>
    <n v="503813"/>
    <d v="2014-08-05T00:00:00"/>
    <d v="1899-12-30T11:35:37"/>
    <s v="Hired"/>
    <s v="Female"/>
    <s v="Service Department"/>
    <s v="c9"/>
    <x v="5873"/>
    <x v="0"/>
  </r>
  <r>
    <n v="827357"/>
    <d v="2014-08-06T00:00:00"/>
    <d v="1899-12-30T09:36:33"/>
    <s v="Hired"/>
    <s v="Male"/>
    <s v="Service Department"/>
    <s v="c9"/>
    <x v="5874"/>
    <x v="0"/>
  </r>
  <r>
    <n v="872463"/>
    <d v="2014-08-06T00:00:00"/>
    <d v="1899-12-30T09:39:49"/>
    <s v="Hired"/>
    <s v="Male"/>
    <s v="Service Department"/>
    <s v="c9"/>
    <x v="5875"/>
    <x v="0"/>
  </r>
  <r>
    <n v="818087"/>
    <d v="2014-08-06T00:00:00"/>
    <d v="1899-12-30T12:33:28"/>
    <s v="Hired"/>
    <s v="Male"/>
    <s v="Service Department"/>
    <s v="c9"/>
    <x v="5876"/>
    <x v="0"/>
  </r>
  <r>
    <n v="947254"/>
    <d v="2014-08-06T00:00:00"/>
    <d v="1899-12-30T12:35:59"/>
    <s v="Rejected"/>
    <s v="Male"/>
    <s v="Service Department"/>
    <s v="c9"/>
    <x v="5877"/>
    <x v="1"/>
  </r>
  <r>
    <n v="700240"/>
    <d v="2014-08-07T00:00:00"/>
    <d v="1899-12-30T12:02:04"/>
    <s v="Hired"/>
    <s v="Female"/>
    <s v="Service Department"/>
    <s v="c8"/>
    <x v="5878"/>
    <x v="0"/>
  </r>
  <r>
    <n v="729811"/>
    <d v="2014-08-07T00:00:00"/>
    <d v="1899-12-30T12:03:01"/>
    <s v="Hired"/>
    <s v="Female"/>
    <s v="Service Department"/>
    <s v="c8"/>
    <x v="5879"/>
    <x v="0"/>
  </r>
  <r>
    <n v="869541"/>
    <d v="2014-08-31T00:00:00"/>
    <d v="1899-12-30T09:41:32"/>
    <s v="Hired"/>
    <s v="Male"/>
    <s v="Service Department"/>
    <s v="c8"/>
    <x v="5880"/>
    <x v="0"/>
  </r>
  <r>
    <n v="888534"/>
    <d v="2014-08-31T00:00:00"/>
    <d v="1899-12-30T09:42:43"/>
    <s v="Hired"/>
    <s v="Male"/>
    <s v="Service Department"/>
    <s v="c8"/>
    <x v="5881"/>
    <x v="0"/>
  </r>
  <r>
    <n v="731112"/>
    <d v="2014-07-28T00:00:00"/>
    <d v="1899-12-30T12:23:56"/>
    <s v="Hired"/>
    <s v="Male"/>
    <s v="General Management"/>
    <s v="c9"/>
    <x v="5882"/>
    <x v="0"/>
  </r>
  <r>
    <n v="996481"/>
    <d v="2014-06-30T00:00:00"/>
    <d v="1899-12-30T09:40:24"/>
    <s v="Hired"/>
    <s v="Male"/>
    <s v="Operations Department"/>
    <s v="i7"/>
    <x v="5883"/>
    <x v="0"/>
  </r>
  <r>
    <n v="834463"/>
    <d v="2014-07-12T00:00:00"/>
    <d v="1899-12-30T15:18:24"/>
    <s v="Hired"/>
    <s v="Male"/>
    <s v="Operations Department"/>
    <s v="i1"/>
    <x v="5884"/>
    <x v="0"/>
  </r>
  <r>
    <n v="692268"/>
    <d v="2014-07-12T00:00:00"/>
    <d v="1899-12-30T15:20:41"/>
    <s v="Hired"/>
    <s v="Male"/>
    <s v="Operations Department"/>
    <s v="i1"/>
    <x v="743"/>
    <x v="0"/>
  </r>
  <r>
    <n v="624206"/>
    <d v="2014-07-18T00:00:00"/>
    <d v="1899-12-30T11:40:38"/>
    <s v="Hired"/>
    <s v="Male"/>
    <s v="Operations Department"/>
    <s v="i1"/>
    <x v="5885"/>
    <x v="0"/>
  </r>
  <r>
    <n v="518804"/>
    <d v="2014-08-18T00:00:00"/>
    <d v="1899-12-30T18:14:09"/>
    <s v="Hired"/>
    <s v="Female"/>
    <s v="Service Department"/>
    <s v="b9"/>
    <x v="5886"/>
    <x v="0"/>
  </r>
  <r>
    <n v="258883"/>
    <d v="2014-08-30T00:00:00"/>
    <d v="1899-12-30T11:07:17"/>
    <s v="Hired"/>
    <s v="Male"/>
    <s v="Service Department"/>
    <s v="b9"/>
    <x v="5887"/>
    <x v="0"/>
  </r>
  <r>
    <n v="354254"/>
    <d v="2014-08-05T00:00:00"/>
    <d v="1899-12-30T19:52:31"/>
    <s v="Hired"/>
    <s v="Female"/>
    <s v="Operations Department"/>
    <s v="b9"/>
    <x v="5888"/>
    <x v="0"/>
  </r>
  <r>
    <n v="197526"/>
    <d v="2014-08-05T00:00:00"/>
    <d v="1899-12-30T19:55:53"/>
    <s v="Hired"/>
    <s v="Male"/>
    <s v="Operations Department"/>
    <s v="b9"/>
    <x v="5889"/>
    <x v="0"/>
  </r>
  <r>
    <n v="970063"/>
    <d v="2014-07-24T00:00:00"/>
    <d v="1899-12-30T09:07:57"/>
    <s v="Hired"/>
    <s v="Female"/>
    <s v="Sales Department"/>
    <s v="c9"/>
    <x v="5890"/>
    <x v="0"/>
  </r>
  <r>
    <n v="420472"/>
    <d v="2014-07-14T00:00:00"/>
    <d v="1899-12-30T10:31:23"/>
    <s v="Hired"/>
    <s v="Female"/>
    <s v="Service Department"/>
    <s v="c8"/>
    <x v="5891"/>
    <x v="0"/>
  </r>
  <r>
    <n v="296313"/>
    <d v="2014-08-04T00:00:00"/>
    <d v="1899-12-30T10:29:27"/>
    <s v="Rejected"/>
    <s v="Don’t want to say"/>
    <s v="Operations Department"/>
    <s v="c5"/>
    <x v="5892"/>
    <x v="1"/>
  </r>
  <r>
    <n v="281083"/>
    <d v="2014-08-18T00:00:00"/>
    <d v="1899-12-30T07:44:59"/>
    <s v="Hired"/>
    <s v="Don’t want to say"/>
    <s v="Operations Department"/>
    <s v="c5"/>
    <x v="5893"/>
    <x v="0"/>
  </r>
  <r>
    <n v="96008"/>
    <d v="2014-08-29T00:00:00"/>
    <d v="1899-12-30T11:59:45"/>
    <s v="Hired"/>
    <s v="Male"/>
    <s v="Operations Department"/>
    <s v="c5"/>
    <x v="5894"/>
    <x v="0"/>
  </r>
  <r>
    <n v="525370"/>
    <d v="2014-08-07T00:00:00"/>
    <d v="1899-12-30T18:45:40"/>
    <s v="Hired"/>
    <s v="Male"/>
    <s v="Service Department"/>
    <s v="c5"/>
    <x v="5895"/>
    <x v="0"/>
  </r>
  <r>
    <n v="432491"/>
    <d v="2014-08-15T00:00:00"/>
    <d v="1899-12-30T18:21:17"/>
    <s v="Hired"/>
    <s v="Female"/>
    <s v="Operations Department"/>
    <s v="c9"/>
    <x v="5896"/>
    <x v="0"/>
  </r>
  <r>
    <n v="847900"/>
    <d v="2014-08-15T00:00:00"/>
    <d v="1899-12-30T18:24:51"/>
    <s v="Hired"/>
    <s v="Female"/>
    <s v="Operations Department"/>
    <s v="c9"/>
    <x v="5897"/>
    <x v="0"/>
  </r>
  <r>
    <n v="705521"/>
    <d v="2014-07-06T00:00:00"/>
    <d v="1899-12-30T03:02:31"/>
    <s v="Hired"/>
    <s v="Male"/>
    <s v="Operations Department"/>
    <s v="i5"/>
    <x v="5898"/>
    <x v="0"/>
  </r>
  <r>
    <n v="321114"/>
    <d v="2014-07-09T00:00:00"/>
    <d v="1899-12-30T14:06:56"/>
    <s v="Hired"/>
    <s v="Female"/>
    <s v="Operations Department"/>
    <s v="i5"/>
    <x v="5899"/>
    <x v="0"/>
  </r>
  <r>
    <n v="840754"/>
    <d v="2014-07-11T00:00:00"/>
    <d v="1899-12-30T12:56:22"/>
    <s v="Rejected"/>
    <s v="Female"/>
    <s v="Operations Department"/>
    <s v="c9"/>
    <x v="5900"/>
    <x v="1"/>
  </r>
  <r>
    <n v="628000"/>
    <d v="2014-08-05T00:00:00"/>
    <d v="1899-12-30T16:13:35"/>
    <s v="Hired"/>
    <s v="Female"/>
    <s v="Operations Department"/>
    <s v="i5"/>
    <x v="5901"/>
    <x v="0"/>
  </r>
  <r>
    <n v="116270"/>
    <d v="2014-08-05T00:00:00"/>
    <d v="1899-12-30T16:19:32"/>
    <s v="Hired"/>
    <s v="Female"/>
    <s v="Operations Department"/>
    <s v="i5"/>
    <x v="5902"/>
    <x v="0"/>
  </r>
  <r>
    <n v="600109"/>
    <d v="2014-08-05T00:00:00"/>
    <d v="1899-12-30T16:14:41"/>
    <s v="Hired"/>
    <s v="Female"/>
    <s v="Operations Department"/>
    <s v="i5"/>
    <x v="5903"/>
    <x v="0"/>
  </r>
  <r>
    <n v="375215"/>
    <d v="2014-08-05T00:00:00"/>
    <d v="1899-12-30T16:19:01"/>
    <s v="Hired"/>
    <s v="Female"/>
    <s v="Operations Department"/>
    <s v="i5"/>
    <x v="5904"/>
    <x v="0"/>
  </r>
  <r>
    <n v="110630"/>
    <d v="2014-08-26T00:00:00"/>
    <d v="1899-12-30T13:44:27"/>
    <s v="Hired"/>
    <s v="Male"/>
    <s v="Sales Department"/>
    <s v="i5"/>
    <x v="5905"/>
    <x v="0"/>
  </r>
  <r>
    <n v="524621"/>
    <d v="2014-08-13T00:00:00"/>
    <d v="1899-12-30T07:49:21"/>
    <s v="Hired"/>
    <s v="Female"/>
    <s v="Production Department"/>
    <s v="c5"/>
    <x v="5906"/>
    <x v="0"/>
  </r>
  <r>
    <n v="474253"/>
    <d v="2014-08-13T00:00:00"/>
    <d v="1899-12-30T07:50:21"/>
    <s v="Rejected"/>
    <s v="Male"/>
    <s v="Production Department"/>
    <s v="c5"/>
    <x v="5907"/>
    <x v="1"/>
  </r>
  <r>
    <n v="865378"/>
    <d v="2014-08-08T00:00:00"/>
    <d v="1899-12-30T08:58:49"/>
    <s v="Hired"/>
    <s v="Male"/>
    <s v="Operations Department"/>
    <s v="c5"/>
    <x v="5908"/>
    <x v="0"/>
  </r>
  <r>
    <n v="208615"/>
    <d v="2014-08-08T00:00:00"/>
    <d v="1899-12-30T08:59:29"/>
    <s v="Hired"/>
    <s v="Female"/>
    <s v="Operations Department"/>
    <s v="c5"/>
    <x v="5909"/>
    <x v="0"/>
  </r>
  <r>
    <n v="221640"/>
    <d v="2014-07-08T00:00:00"/>
    <d v="1899-12-30T00:17:21"/>
    <s v="Hired"/>
    <s v="Male"/>
    <s v="Purchase Department"/>
    <s v="i7"/>
    <x v="619"/>
    <x v="0"/>
  </r>
  <r>
    <n v="28726"/>
    <d v="2014-07-08T00:00:00"/>
    <d v="1899-12-30T05:24:54"/>
    <s v="Hired"/>
    <s v="Male"/>
    <s v="Purchase Department"/>
    <s v="i7"/>
    <x v="5910"/>
    <x v="0"/>
  </r>
  <r>
    <n v="56705"/>
    <d v="2014-07-08T00:00:00"/>
    <d v="1899-12-30T05:26:21"/>
    <s v="Hired"/>
    <s v="Female"/>
    <s v="Purchase Department"/>
    <s v="i7"/>
    <x v="5911"/>
    <x v="0"/>
  </r>
  <r>
    <n v="765479"/>
    <d v="2014-07-10T00:00:00"/>
    <d v="1899-12-30T18:35:42"/>
    <s v="Hired"/>
    <s v="Female"/>
    <s v="Purchase Department"/>
    <s v="i7"/>
    <x v="5912"/>
    <x v="0"/>
  </r>
  <r>
    <n v="934412"/>
    <d v="2014-07-10T00:00:00"/>
    <d v="1899-12-30T18:36:33"/>
    <s v="Hired"/>
    <s v="Male"/>
    <s v="Purchase Department"/>
    <s v="i7"/>
    <x v="5913"/>
    <x v="0"/>
  </r>
  <r>
    <n v="712244"/>
    <d v="2014-08-04T00:00:00"/>
    <d v="1899-12-30T12:21:08"/>
    <s v="Hired"/>
    <s v="Female"/>
    <s v="Service Department"/>
    <s v="c9"/>
    <x v="5914"/>
    <x v="0"/>
  </r>
  <r>
    <n v="805007"/>
    <d v="2014-08-04T00:00:00"/>
    <d v="1899-12-30T12:21:45"/>
    <s v="Hired"/>
    <s v="Female"/>
    <s v="Service Department"/>
    <s v="c9"/>
    <x v="5915"/>
    <x v="0"/>
  </r>
  <r>
    <n v="248001"/>
    <d v="2014-07-28T00:00:00"/>
    <d v="1899-12-30T07:00:20"/>
    <s v="Hired"/>
    <s v="Male"/>
    <s v="Marketing Department"/>
    <s v="i7"/>
    <x v="5916"/>
    <x v="0"/>
  </r>
  <r>
    <n v="78170"/>
    <d v="2014-07-28T00:00:00"/>
    <d v="1899-12-30T07:01:39"/>
    <s v="Hired"/>
    <s v="Male"/>
    <s v="Marketing Department"/>
    <s v="i7"/>
    <x v="5917"/>
    <x v="0"/>
  </r>
  <r>
    <n v="660766"/>
    <d v="2014-07-28T00:00:00"/>
    <d v="1899-12-30T07:03:14"/>
    <s v="Hired"/>
    <s v="Female"/>
    <s v="Marketing Department"/>
    <s v="i7"/>
    <x v="5918"/>
    <x v="0"/>
  </r>
  <r>
    <n v="763855"/>
    <d v="2014-08-21T00:00:00"/>
    <d v="1899-12-30T04:55:56"/>
    <s v="Hired"/>
    <s v="Female"/>
    <s v="Production Department"/>
    <s v="c9"/>
    <x v="5919"/>
    <x v="0"/>
  </r>
  <r>
    <n v="878494"/>
    <d v="2014-07-09T00:00:00"/>
    <d v="1899-12-30T08:05:41"/>
    <s v="Hired"/>
    <s v="Male"/>
    <s v="Sales Department"/>
    <s v="i6"/>
    <x v="5920"/>
    <x v="0"/>
  </r>
  <r>
    <n v="127367"/>
    <d v="2014-08-01T00:00:00"/>
    <d v="1899-12-30T14:41:43"/>
    <s v="Hired"/>
    <s v="Female"/>
    <s v="Sales Department"/>
    <s v="i5"/>
    <x v="5921"/>
    <x v="0"/>
  </r>
  <r>
    <n v="889557"/>
    <d v="2014-08-07T00:00:00"/>
    <d v="1899-12-30T14:10:44"/>
    <s v="Hired"/>
    <s v="Male"/>
    <s v="Sales Department"/>
    <s v="i5"/>
    <x v="5922"/>
    <x v="0"/>
  </r>
  <r>
    <n v="697705"/>
    <d v="2014-08-14T00:00:00"/>
    <d v="1899-12-30T14:02:11"/>
    <s v="Hired"/>
    <s v="Female"/>
    <s v="Sales Department"/>
    <s v="i5"/>
    <x v="5923"/>
    <x v="0"/>
  </r>
  <r>
    <n v="378642"/>
    <d v="2014-08-14T00:00:00"/>
    <d v="1899-12-30T14:02:36"/>
    <s v="Hired"/>
    <s v="Female"/>
    <s v="Sales Department"/>
    <s v="i5"/>
    <x v="5924"/>
    <x v="0"/>
  </r>
  <r>
    <n v="595032"/>
    <d v="2014-08-25T00:00:00"/>
    <d v="1899-12-30T13:35:16"/>
    <s v="Hired"/>
    <s v="Female"/>
    <s v="Sales Department"/>
    <s v="i5"/>
    <x v="5925"/>
    <x v="0"/>
  </r>
  <r>
    <n v="659404"/>
    <d v="2014-08-25T00:00:00"/>
    <d v="1899-12-30T13:36:42"/>
    <s v="Hired"/>
    <s v="Female"/>
    <s v="Sales Department"/>
    <s v="i5"/>
    <x v="5926"/>
    <x v="0"/>
  </r>
  <r>
    <n v="502782"/>
    <d v="2014-08-25T00:00:00"/>
    <d v="1899-12-30T13:39:12"/>
    <s v="Hired"/>
    <s v="Male"/>
    <s v="Sales Department"/>
    <s v="i5"/>
    <x v="5927"/>
    <x v="0"/>
  </r>
  <r>
    <n v="67400"/>
    <d v="2014-08-25T00:00:00"/>
    <d v="1899-12-30T13:40:08"/>
    <s v="Hired"/>
    <s v="Female"/>
    <s v="Sales Department"/>
    <s v="i5"/>
    <x v="5928"/>
    <x v="0"/>
  </r>
  <r>
    <n v="460072"/>
    <d v="2014-08-29T00:00:00"/>
    <d v="1899-12-30T12:40:09"/>
    <s v="Hired"/>
    <s v="Male"/>
    <s v="Sales Department"/>
    <s v="i5"/>
    <x v="1750"/>
    <x v="0"/>
  </r>
  <r>
    <n v="661750"/>
    <d v="2014-08-29T00:00:00"/>
    <d v="1899-12-30T12:40:29"/>
    <s v="Hired"/>
    <s v="Male"/>
    <s v="Sales Department"/>
    <s v="i5"/>
    <x v="5929"/>
    <x v="0"/>
  </r>
  <r>
    <n v="889932"/>
    <d v="2014-08-19T00:00:00"/>
    <d v="1899-12-30T10:37:35"/>
    <s v="Hired"/>
    <s v="Male"/>
    <s v="Operations Department"/>
    <s v="i7"/>
    <x v="5930"/>
    <x v="0"/>
  </r>
  <r>
    <n v="873565"/>
    <d v="2014-08-19T00:00:00"/>
    <d v="1899-12-30T10:39:27"/>
    <s v="Hired"/>
    <s v="Male"/>
    <s v="Operations Department"/>
    <s v="i7"/>
    <x v="5931"/>
    <x v="0"/>
  </r>
  <r>
    <n v="189409"/>
    <d v="2014-08-19T00:00:00"/>
    <d v="1899-12-30T19:32:56"/>
    <s v="Hired"/>
    <s v="Don’t want to say"/>
    <s v="Operations Department"/>
    <s v="i7"/>
    <x v="5932"/>
    <x v="0"/>
  </r>
  <r>
    <n v="957003"/>
    <d v="2014-08-20T00:00:00"/>
    <d v="1899-12-30T13:21:00"/>
    <s v="Hired"/>
    <s v="Male"/>
    <s v="Operations Department"/>
    <s v="c5"/>
    <x v="5933"/>
    <x v="0"/>
  </r>
  <r>
    <n v="704154"/>
    <d v="2014-08-21T00:00:00"/>
    <d v="1899-12-30T13:05:40"/>
    <s v="Hired"/>
    <s v="Male"/>
    <s v="Operations Department"/>
    <s v="i7"/>
    <x v="5934"/>
    <x v="0"/>
  </r>
  <r>
    <n v="900879"/>
    <d v="2014-08-21T00:00:00"/>
    <d v="1899-12-30T13:05:56"/>
    <s v="Rejected"/>
    <s v="Female"/>
    <s v="Operations Department"/>
    <s v="i7"/>
    <x v="5935"/>
    <x v="1"/>
  </r>
  <r>
    <n v="371437"/>
    <d v="2014-08-10T00:00:00"/>
    <d v="1899-12-30T18:50:01"/>
    <s v="Hired"/>
    <s v="Male"/>
    <s v="Operations Department"/>
    <s v="i1"/>
    <x v="5936"/>
    <x v="0"/>
  </r>
  <r>
    <n v="850640"/>
    <d v="2014-08-22T00:00:00"/>
    <d v="1899-12-30T14:45:40"/>
    <s v="Hired"/>
    <s v="Male"/>
    <s v="Service Department"/>
    <s v="i1"/>
    <x v="2490"/>
    <x v="0"/>
  </r>
  <r>
    <n v="594085"/>
    <d v="2014-08-30T00:00:00"/>
    <d v="1899-12-30T15:46:02"/>
    <s v="Hired"/>
    <s v="Female"/>
    <s v="Service Department"/>
    <s v="i1"/>
    <x v="5937"/>
    <x v="0"/>
  </r>
  <r>
    <n v="960222"/>
    <d v="2014-08-30T00:00:00"/>
    <d v="1899-12-30T15:49:23"/>
    <s v="Hired"/>
    <s v="Female"/>
    <s v="Service Department"/>
    <s v="i1"/>
    <x v="5938"/>
    <x v="0"/>
  </r>
  <r>
    <n v="979734"/>
    <d v="2014-07-21T00:00:00"/>
    <d v="1899-12-30T09:50:38"/>
    <s v="Hired"/>
    <s v="Female"/>
    <s v="Service Department"/>
    <s v="c9"/>
    <x v="5939"/>
    <x v="0"/>
  </r>
  <r>
    <n v="501356"/>
    <d v="2014-08-20T00:00:00"/>
    <d v="1899-12-30T06:13:16"/>
    <s v="Hired"/>
    <s v="Male"/>
    <s v="Sales Department"/>
    <s v="b9"/>
    <x v="5940"/>
    <x v="0"/>
  </r>
  <r>
    <n v="850900"/>
    <d v="2014-07-19T00:00:00"/>
    <d v="1899-12-30T10:14:08"/>
    <s v="Hired"/>
    <s v="Female"/>
    <s v="Marketing Department"/>
    <s v="c9"/>
    <x v="5941"/>
    <x v="0"/>
  </r>
  <r>
    <n v="210750"/>
    <d v="2014-08-09T00:00:00"/>
    <d v="1899-12-30T10:38:32"/>
    <s v="Rejected"/>
    <s v="Male"/>
    <s v="Purchase Department"/>
    <s v="b9"/>
    <x v="5942"/>
    <x v="1"/>
  </r>
  <r>
    <n v="545529"/>
    <d v="2014-08-29T00:00:00"/>
    <d v="1899-12-30T18:04:10"/>
    <s v="Hired"/>
    <s v="Don’t want to say"/>
    <s v="Purchase Department"/>
    <s v="i7"/>
    <x v="5943"/>
    <x v="0"/>
  </r>
  <r>
    <n v="731292"/>
    <d v="2014-08-29T00:00:00"/>
    <d v="1899-12-30T18:05:24"/>
    <s v="Hired"/>
    <s v="Don’t want to say"/>
    <s v="Purchase Department"/>
    <s v="i7"/>
    <x v="5944"/>
    <x v="0"/>
  </r>
  <r>
    <n v="756365"/>
    <d v="2014-08-29T00:00:00"/>
    <d v="1899-12-30T08:23:13"/>
    <s v="Hired"/>
    <s v="Male"/>
    <s v="Service Department"/>
    <s v="c9"/>
    <x v="5945"/>
    <x v="0"/>
  </r>
  <r>
    <n v="687318"/>
    <d v="2014-08-16T00:00:00"/>
    <d v="1899-12-30T15:12:48"/>
    <s v="Rejected"/>
    <s v="Male"/>
    <s v="Operations Department"/>
    <s v="c5"/>
    <x v="5946"/>
    <x v="1"/>
  </r>
  <r>
    <n v="312176"/>
    <d v="2014-07-26T00:00:00"/>
    <d v="1899-12-30T14:10:25"/>
    <s v="Hired"/>
    <s v="Female"/>
    <s v="Production Department"/>
    <s v="c9"/>
    <x v="5947"/>
    <x v="0"/>
  </r>
  <r>
    <n v="930830"/>
    <d v="2014-07-26T00:00:00"/>
    <d v="1899-12-30T14:12:42"/>
    <s v="Hired"/>
    <s v="Female"/>
    <s v="Production Department"/>
    <s v="c9"/>
    <x v="5948"/>
    <x v="0"/>
  </r>
  <r>
    <n v="517554"/>
    <d v="2014-08-09T00:00:00"/>
    <d v="1899-12-30T14:11:13"/>
    <s v="Hired"/>
    <s v="Male"/>
    <s v="Production Department"/>
    <s v="c9"/>
    <x v="5949"/>
    <x v="0"/>
  </r>
  <r>
    <n v="696994"/>
    <d v="2014-07-30T00:00:00"/>
    <d v="1899-12-30T18:43:02"/>
    <s v="Hired"/>
    <s v="Male"/>
    <s v="Operations Department"/>
    <s v="c9"/>
    <x v="5950"/>
    <x v="0"/>
  </r>
  <r>
    <n v="378186"/>
    <d v="2014-08-13T00:00:00"/>
    <d v="1899-12-30T09:05:34"/>
    <s v="Hired"/>
    <s v="Male"/>
    <s v="Operations Department"/>
    <s v="c9"/>
    <x v="5951"/>
    <x v="0"/>
  </r>
  <r>
    <n v="876170"/>
    <d v="2014-08-13T00:00:00"/>
    <d v="1899-12-30T09:08:32"/>
    <s v="Hired"/>
    <s v="Female"/>
    <s v="Operations Department"/>
    <s v="c9"/>
    <x v="5952"/>
    <x v="0"/>
  </r>
  <r>
    <n v="403354"/>
    <d v="2014-08-13T00:00:00"/>
    <d v="1899-12-30T09:07:22"/>
    <s v="Hired"/>
    <s v="Don’t want to say"/>
    <s v="Operations Department"/>
    <s v="c9"/>
    <x v="5953"/>
    <x v="0"/>
  </r>
  <r>
    <n v="25433"/>
    <d v="2014-08-13T00:00:00"/>
    <d v="1899-12-30T09:07:55"/>
    <s v="Hired"/>
    <s v="Don’t want to say"/>
    <s v="Operations Department"/>
    <s v="c9"/>
    <x v="5954"/>
    <x v="0"/>
  </r>
  <r>
    <n v="76889"/>
    <d v="2014-08-28T00:00:00"/>
    <d v="1899-12-30T17:12:56"/>
    <s v="Rejected"/>
    <s v="Male"/>
    <s v="Operations Department"/>
    <s v="c9"/>
    <x v="5955"/>
    <x v="1"/>
  </r>
  <r>
    <n v="99392"/>
    <d v="2014-08-28T00:00:00"/>
    <d v="1899-12-30T17:15:26"/>
    <s v="Hired"/>
    <s v="Female"/>
    <s v="Operations Department"/>
    <s v="c9"/>
    <x v="5956"/>
    <x v="0"/>
  </r>
  <r>
    <n v="204622"/>
    <d v="2014-08-05T00:00:00"/>
    <d v="1899-12-30T13:06:49"/>
    <s v="Hired"/>
    <s v="Male"/>
    <s v="Finance Department"/>
    <s v="c5"/>
    <x v="5957"/>
    <x v="0"/>
  </r>
  <r>
    <n v="722275"/>
    <d v="2014-08-27T00:00:00"/>
    <d v="1899-12-30T16:37:08"/>
    <s v="Hired"/>
    <s v="Female"/>
    <s v="Service Department"/>
    <s v="i7"/>
    <x v="5958"/>
    <x v="0"/>
  </r>
  <r>
    <n v="444005"/>
    <d v="2014-08-27T00:00:00"/>
    <d v="1899-12-30T16:37:28"/>
    <s v="Hired"/>
    <s v="Female"/>
    <s v="Service Department"/>
    <s v="i7"/>
    <x v="5959"/>
    <x v="0"/>
  </r>
  <r>
    <n v="636684"/>
    <d v="2014-08-27T00:00:00"/>
    <d v="1899-12-30T16:38:57"/>
    <s v="Hired"/>
    <s v="Female"/>
    <s v="Service Department"/>
    <s v="i7"/>
    <x v="5960"/>
    <x v="0"/>
  </r>
  <r>
    <n v="12073"/>
    <d v="2014-08-14T00:00:00"/>
    <d v="1899-12-30T16:09:10"/>
    <s v="Hired"/>
    <s v="Don’t want to say"/>
    <s v="Finance Department"/>
    <s v="i5"/>
    <x v="5961"/>
    <x v="0"/>
  </r>
  <r>
    <n v="324754"/>
    <d v="2014-08-17T00:00:00"/>
    <d v="1899-12-30T08:21:48"/>
    <s v="Hired"/>
    <s v="Male"/>
    <s v="Service Department"/>
    <s v="c9"/>
    <x v="5962"/>
    <x v="0"/>
  </r>
  <r>
    <n v="340934"/>
    <d v="2014-08-17T00:00:00"/>
    <d v="1899-12-30T08:22:10"/>
    <s v="Hired"/>
    <s v="Male"/>
    <s v="Service Department"/>
    <s v="c9"/>
    <x v="5963"/>
    <x v="0"/>
  </r>
  <r>
    <n v="188293"/>
    <d v="2014-08-17T00:00:00"/>
    <d v="1899-12-30T08:25:37"/>
    <s v="Rejected"/>
    <s v="Male"/>
    <s v="Service Department"/>
    <s v="c9"/>
    <x v="5964"/>
    <x v="1"/>
  </r>
  <r>
    <n v="723539"/>
    <d v="2014-08-29T00:00:00"/>
    <d v="1899-12-30T17:41:13"/>
    <s v="Rejected"/>
    <s v="Don’t want to say"/>
    <s v="Operations Department"/>
    <s v="c5"/>
    <x v="5965"/>
    <x v="1"/>
  </r>
  <r>
    <n v="392597"/>
    <d v="2014-08-16T00:00:00"/>
    <d v="1899-12-30T09:21:08"/>
    <s v="Hired"/>
    <s v="Male"/>
    <s v="Sales Department"/>
    <s v="i7"/>
    <x v="5966"/>
    <x v="0"/>
  </r>
  <r>
    <n v="75666"/>
    <d v="2014-07-26T00:00:00"/>
    <d v="1899-12-30T08:50:11"/>
    <s v="Hired"/>
    <s v="Male"/>
    <s v="Service Department"/>
    <s v="i5"/>
    <x v="5967"/>
    <x v="0"/>
  </r>
  <r>
    <n v="916742"/>
    <d v="2014-07-13T00:00:00"/>
    <d v="1899-12-30T17:38:41"/>
    <s v="Hired"/>
    <s v="Male"/>
    <s v="Service Department"/>
    <s v="c9"/>
    <x v="5968"/>
    <x v="0"/>
  </r>
  <r>
    <n v="312546"/>
    <d v="2014-07-18T00:00:00"/>
    <d v="1899-12-30T16:30:24"/>
    <s v="Hired"/>
    <s v="Male"/>
    <s v="Service Department"/>
    <s v="c9"/>
    <x v="5969"/>
    <x v="0"/>
  </r>
  <r>
    <n v="438012"/>
    <d v="2014-07-18T00:00:00"/>
    <d v="1899-12-30T19:45:55"/>
    <s v="Rejected"/>
    <s v="Male"/>
    <s v="Service Department"/>
    <s v="b9"/>
    <x v="3424"/>
    <x v="1"/>
  </r>
  <r>
    <n v="48491"/>
    <d v="2014-07-18T00:00:00"/>
    <d v="1899-12-30T19:46:32"/>
    <s v="Hired"/>
    <s v="Male"/>
    <s v="Service Department"/>
    <s v="b9"/>
    <x v="5970"/>
    <x v="0"/>
  </r>
  <r>
    <n v="47535"/>
    <d v="2014-08-03T00:00:00"/>
    <d v="1899-12-30T14:20:08"/>
    <s v="Hired"/>
    <s v="Male"/>
    <s v="Sales Department"/>
    <s v="c5"/>
    <x v="5971"/>
    <x v="0"/>
  </r>
  <r>
    <n v="392190"/>
    <d v="2014-08-08T00:00:00"/>
    <d v="1899-12-30T07:58:04"/>
    <s v="Hired"/>
    <s v="Male"/>
    <s v="Sales Department"/>
    <s v="i7"/>
    <x v="5972"/>
    <x v="0"/>
  </r>
  <r>
    <n v="865773"/>
    <d v="2014-08-08T00:00:00"/>
    <d v="1899-12-30T16:06:10"/>
    <s v="Hired"/>
    <s v="Female"/>
    <s v="Sales Department"/>
    <s v="c5"/>
    <x v="5973"/>
    <x v="0"/>
  </r>
  <r>
    <n v="924770"/>
    <d v="2014-08-16T00:00:00"/>
    <d v="1899-12-30T11:41:30"/>
    <s v="Hired"/>
    <s v="Male"/>
    <s v="Sales Department"/>
    <s v="i7"/>
    <x v="5974"/>
    <x v="0"/>
  </r>
  <r>
    <n v="949061"/>
    <d v="2014-08-16T00:00:00"/>
    <d v="1899-12-30T11:42:42"/>
    <s v="Hired"/>
    <s v="Male"/>
    <s v="Sales Department"/>
    <s v="i7"/>
    <x v="5975"/>
    <x v="0"/>
  </r>
  <r>
    <n v="651171"/>
    <d v="2014-08-16T00:00:00"/>
    <d v="1899-12-30T11:45:03"/>
    <s v="Hired"/>
    <s v="Male"/>
    <s v="Sales Department"/>
    <s v="i7"/>
    <x v="5976"/>
    <x v="0"/>
  </r>
  <r>
    <n v="557482"/>
    <d v="2014-08-16T00:00:00"/>
    <d v="1899-12-30T11:46:44"/>
    <s v="Hired"/>
    <s v="Female"/>
    <s v="Sales Department"/>
    <s v="i7"/>
    <x v="5977"/>
    <x v="0"/>
  </r>
  <r>
    <n v="541284"/>
    <d v="2014-08-29T00:00:00"/>
    <d v="1899-12-30T10:52:28"/>
    <s v="Rejected"/>
    <s v="Male"/>
    <s v="Sales Department"/>
    <s v="i7"/>
    <x v="5978"/>
    <x v="1"/>
  </r>
  <r>
    <n v="653618"/>
    <d v="2014-08-29T00:00:00"/>
    <d v="1899-12-30T10:52:58"/>
    <s v="Hired"/>
    <s v="Male"/>
    <s v="Sales Department"/>
    <s v="i7"/>
    <x v="5979"/>
    <x v="0"/>
  </r>
  <r>
    <n v="664506"/>
    <d v="2014-08-29T00:00:00"/>
    <d v="1899-12-30T10:54:32"/>
    <s v="Hired"/>
    <s v="Male"/>
    <s v="Sales Department"/>
    <s v="i7"/>
    <x v="5980"/>
    <x v="0"/>
  </r>
  <r>
    <n v="441544"/>
    <d v="2014-08-29T00:00:00"/>
    <d v="1899-12-30T10:54:57"/>
    <s v="Hired"/>
    <s v="Female"/>
    <s v="Sales Department"/>
    <s v="i7"/>
    <x v="5981"/>
    <x v="0"/>
  </r>
  <r>
    <n v="457450"/>
    <d v="2014-08-29T00:00:00"/>
    <d v="1899-12-30T10:55:30"/>
    <s v="Hired"/>
    <s v="Male"/>
    <s v="Sales Department"/>
    <s v="i7"/>
    <x v="5982"/>
    <x v="0"/>
  </r>
  <r>
    <n v="434314"/>
    <d v="2014-08-19T00:00:00"/>
    <d v="1899-12-30T13:11:12"/>
    <s v="Hired"/>
    <s v="Male"/>
    <s v="Operations Department"/>
    <s v="c9"/>
    <x v="5983"/>
    <x v="0"/>
  </r>
  <r>
    <n v="603433"/>
    <d v="2014-08-16T00:00:00"/>
    <d v="1899-12-30T08:32:34"/>
    <s v="Rejected"/>
    <s v="Male"/>
    <s v="Service Department"/>
    <s v="c5"/>
    <x v="5984"/>
    <x v="1"/>
  </r>
  <r>
    <n v="808943"/>
    <d v="2014-08-16T00:00:00"/>
    <d v="1899-12-30T08:35:02"/>
    <s v="Hired"/>
    <s v="Male"/>
    <s v="Service Department"/>
    <s v="c5"/>
    <x v="5985"/>
    <x v="0"/>
  </r>
  <r>
    <n v="349391"/>
    <d v="2014-08-18T00:00:00"/>
    <d v="1899-12-30T01:07:51"/>
    <s v="Rejected"/>
    <s v="Male"/>
    <s v="Sales Department"/>
    <s v="i7"/>
    <x v="5986"/>
    <x v="1"/>
  </r>
  <r>
    <n v="533386"/>
    <d v="2014-08-18T00:00:00"/>
    <d v="1899-12-30T01:12:38"/>
    <s v="Hired"/>
    <s v="Male"/>
    <s v="Sales Department"/>
    <s v="i7"/>
    <x v="5987"/>
    <x v="0"/>
  </r>
  <r>
    <n v="599040"/>
    <d v="2014-08-23T00:00:00"/>
    <d v="1899-12-30T12:59:39"/>
    <s v="Hired"/>
    <s v="Female"/>
    <s v="Finance Department"/>
    <s v="i6"/>
    <x v="5988"/>
    <x v="0"/>
  </r>
  <r>
    <n v="443730"/>
    <d v="2014-08-31T00:00:00"/>
    <d v="1899-12-30T16:40:02"/>
    <s v="Hired"/>
    <s v="Male"/>
    <s v="Finance Department"/>
    <s v="i6"/>
    <x v="5989"/>
    <x v="0"/>
  </r>
  <r>
    <n v="675339"/>
    <d v="2014-08-06T00:00:00"/>
    <d v="1899-12-30T17:45:01"/>
    <s v="Hired"/>
    <s v="Female"/>
    <s v="Service Department"/>
    <s v="b9"/>
    <x v="5990"/>
    <x v="0"/>
  </r>
  <r>
    <n v="408330"/>
    <d v="2014-07-30T00:00:00"/>
    <d v="1899-12-30T12:28:18"/>
    <s v="Hired"/>
    <s v="Female"/>
    <s v="Service Department"/>
    <s v="i6"/>
    <x v="5991"/>
    <x v="0"/>
  </r>
  <r>
    <n v="926123"/>
    <d v="2014-08-16T00:00:00"/>
    <d v="1899-12-30T12:42:15"/>
    <s v="Hired"/>
    <s v="Male"/>
    <s v="Operations Department"/>
    <s v="b9"/>
    <x v="5992"/>
    <x v="0"/>
  </r>
  <r>
    <n v="437507"/>
    <d v="2014-08-20T00:00:00"/>
    <d v="1899-12-30T07:19:02"/>
    <s v="Hired"/>
    <s v="Female"/>
    <s v="Operations Department"/>
    <s v="c9"/>
    <x v="5993"/>
    <x v="0"/>
  </r>
  <r>
    <n v="934902"/>
    <d v="2014-08-30T00:00:00"/>
    <d v="1899-12-30T08:25:52"/>
    <s v="Hired"/>
    <s v="Female"/>
    <s v="Operations Department"/>
    <s v="c9"/>
    <x v="5994"/>
    <x v="0"/>
  </r>
  <r>
    <n v="860465"/>
    <d v="2014-08-07T00:00:00"/>
    <d v="1899-12-30T10:03:39"/>
    <s v="Hired"/>
    <s v="Male"/>
    <s v="Human Resource Department"/>
    <s v="c5"/>
    <x v="5995"/>
    <x v="0"/>
  </r>
  <r>
    <n v="64715"/>
    <d v="2014-08-07T00:00:00"/>
    <d v="1899-12-30T10:04:49"/>
    <s v="Hired"/>
    <s v="Female"/>
    <s v="Human Resource Department"/>
    <s v="c5"/>
    <x v="5996"/>
    <x v="0"/>
  </r>
  <r>
    <n v="49349"/>
    <d v="2014-07-24T00:00:00"/>
    <d v="1899-12-30T20:03:10"/>
    <s v="Hired"/>
    <s v="Male"/>
    <s v="Operations Department"/>
    <s v="c9"/>
    <x v="5997"/>
    <x v="0"/>
  </r>
  <r>
    <n v="386691"/>
    <d v="2014-08-13T00:00:00"/>
    <d v="1899-12-30T15:16:01"/>
    <s v="Hired"/>
    <s v="Male"/>
    <s v="Service Department"/>
    <s v="i7"/>
    <x v="5998"/>
    <x v="0"/>
  </r>
  <r>
    <n v="152421"/>
    <d v="2014-08-13T00:00:00"/>
    <d v="1899-12-30T15:17:49"/>
    <s v="Hired"/>
    <s v="Female"/>
    <s v="Service Department"/>
    <s v="i7"/>
    <x v="5999"/>
    <x v="0"/>
  </r>
  <r>
    <n v="825990"/>
    <d v="2014-08-11T00:00:00"/>
    <d v="1899-12-30T11:19:01"/>
    <s v="Hired"/>
    <s v="Don’t want to say"/>
    <s v="Operations Department"/>
    <s v="c9"/>
    <x v="6000"/>
    <x v="0"/>
  </r>
  <r>
    <n v="599361"/>
    <d v="2014-08-12T00:00:00"/>
    <d v="1899-12-30T12:23:31"/>
    <s v="Rejected"/>
    <s v="Male"/>
    <s v="Operations Department"/>
    <s v="c9"/>
    <x v="6001"/>
    <x v="1"/>
  </r>
  <r>
    <n v="67257"/>
    <d v="2014-08-12T00:00:00"/>
    <d v="1899-12-30T12:25:07"/>
    <s v="Hired"/>
    <s v="Male"/>
    <s v="Operations Department"/>
    <s v="c9"/>
    <x v="6002"/>
    <x v="0"/>
  </r>
  <r>
    <n v="634464"/>
    <d v="2014-08-12T00:00:00"/>
    <d v="1899-12-30T12:23:12"/>
    <s v="Hired"/>
    <s v="Don’t want to say"/>
    <s v="Operations Department"/>
    <s v="c9"/>
    <x v="6003"/>
    <x v="0"/>
  </r>
  <r>
    <n v="218982"/>
    <d v="2014-08-06T00:00:00"/>
    <d v="1899-12-30T16:57:34"/>
    <s v="Hired"/>
    <s v="Female"/>
    <s v="Operations Department"/>
    <s v="c9"/>
    <x v="6004"/>
    <x v="0"/>
  </r>
  <r>
    <n v="686184"/>
    <d v="2014-08-06T00:00:00"/>
    <d v="1899-12-30T16:59:19"/>
    <s v="Hired"/>
    <s v="Male"/>
    <s v="Operations Department"/>
    <s v="c9"/>
    <x v="6005"/>
    <x v="0"/>
  </r>
  <r>
    <n v="489117"/>
    <d v="2014-08-06T00:00:00"/>
    <d v="1899-12-30T17:00:18"/>
    <s v="Hired"/>
    <s v="Male"/>
    <s v="Operations Department"/>
    <s v="c9"/>
    <x v="6006"/>
    <x v="0"/>
  </r>
  <r>
    <n v="796140"/>
    <d v="2014-07-24T00:00:00"/>
    <d v="1899-12-30T17:09:42"/>
    <s v="Hired"/>
    <s v="Male"/>
    <s v="Operations Department"/>
    <s v="c5"/>
    <x v="6007"/>
    <x v="0"/>
  </r>
  <r>
    <n v="270561"/>
    <d v="2014-07-20T00:00:00"/>
    <d v="1899-12-30T07:14:29"/>
    <s v="Hired"/>
    <s v="Male"/>
    <s v="Sales Department"/>
    <s v="i7"/>
    <x v="6008"/>
    <x v="0"/>
  </r>
  <r>
    <n v="292796"/>
    <d v="2014-08-21T00:00:00"/>
    <d v="1899-12-30T16:33:48"/>
    <s v="Hired"/>
    <s v="Female"/>
    <s v="Operations Department"/>
    <s v="i6"/>
    <x v="6009"/>
    <x v="0"/>
  </r>
  <r>
    <n v="259135"/>
    <d v="2014-08-21T00:00:00"/>
    <d v="1899-12-30T16:35:42"/>
    <s v="Rejected"/>
    <s v="Male"/>
    <s v="Operations Department"/>
    <s v="i6"/>
    <x v="6010"/>
    <x v="1"/>
  </r>
  <r>
    <n v="12977"/>
    <d v="2014-08-21T00:00:00"/>
    <d v="1899-12-30T16:38:35"/>
    <s v="Hired"/>
    <s v="Male"/>
    <s v="Operations Department"/>
    <s v="i6"/>
    <x v="6011"/>
    <x v="0"/>
  </r>
  <r>
    <n v="390664"/>
    <d v="2014-07-24T00:00:00"/>
    <d v="1899-12-30T15:15:16"/>
    <s v="Hired"/>
    <s v="Male"/>
    <s v="Service Department"/>
    <s v="i5"/>
    <x v="6012"/>
    <x v="0"/>
  </r>
  <r>
    <n v="271872"/>
    <d v="2014-07-24T00:00:00"/>
    <d v="1899-12-30T15:16:56"/>
    <s v="Hired"/>
    <s v="Male"/>
    <s v="Service Department"/>
    <s v="i5"/>
    <x v="6013"/>
    <x v="0"/>
  </r>
  <r>
    <n v="617133"/>
    <d v="2014-07-29T00:00:00"/>
    <d v="1899-12-30T19:28:55"/>
    <s v="Hired"/>
    <s v="Male"/>
    <s v="Operations Department"/>
    <s v="c5"/>
    <x v="6014"/>
    <x v="0"/>
  </r>
  <r>
    <n v="922299"/>
    <d v="2014-08-01T00:00:00"/>
    <d v="1899-12-30T19:34:31"/>
    <s v="Hired"/>
    <s v="Male"/>
    <s v="Finance Department"/>
    <s v="c9"/>
    <x v="6015"/>
    <x v="0"/>
  </r>
  <r>
    <n v="628304"/>
    <d v="2014-07-25T00:00:00"/>
    <d v="1899-12-30T07:58:14"/>
    <s v="Hired"/>
    <s v="Female"/>
    <s v="Production Department"/>
    <s v="i7"/>
    <x v="6016"/>
    <x v="0"/>
  </r>
  <r>
    <n v="77091"/>
    <d v="2014-07-25T00:00:00"/>
    <d v="1899-12-30T07:58:50"/>
    <s v="Hired"/>
    <s v="Female"/>
    <s v="Production Department"/>
    <s v="i7"/>
    <x v="6017"/>
    <x v="0"/>
  </r>
  <r>
    <n v="88476"/>
    <d v="2014-08-04T00:00:00"/>
    <d v="1899-12-30T14:22:24"/>
    <s v="Hired"/>
    <s v="Male"/>
    <s v="Service Department"/>
    <s v="i5"/>
    <x v="6018"/>
    <x v="0"/>
  </r>
  <r>
    <n v="531761"/>
    <d v="2014-08-04T00:00:00"/>
    <d v="1899-12-30T14:23:59"/>
    <s v="Hired"/>
    <s v="Male"/>
    <s v="Service Department"/>
    <s v="i5"/>
    <x v="6019"/>
    <x v="0"/>
  </r>
  <r>
    <n v="909449"/>
    <d v="2014-08-01T00:00:00"/>
    <d v="1899-12-30T00:21:29"/>
    <s v="Hired"/>
    <s v="Male"/>
    <s v="Service Department"/>
    <s v="b9"/>
    <x v="6020"/>
    <x v="0"/>
  </r>
  <r>
    <n v="462611"/>
    <d v="2014-08-01T00:00:00"/>
    <d v="1899-12-30T00:23:33"/>
    <s v="Rejected"/>
    <s v="Male"/>
    <s v="Service Department"/>
    <s v="b9"/>
    <x v="6021"/>
    <x v="1"/>
  </r>
  <r>
    <n v="418179"/>
    <d v="2014-08-22T00:00:00"/>
    <d v="1899-12-30T18:06:11"/>
    <s v="Rejected"/>
    <s v="Female"/>
    <s v="Service Department"/>
    <s v="b9"/>
    <x v="6022"/>
    <x v="1"/>
  </r>
  <r>
    <n v="858210"/>
    <d v="2014-08-04T00:00:00"/>
    <d v="1899-12-30T15:06:58"/>
    <s v="Hired"/>
    <s v="Male"/>
    <s v="Operations Department"/>
    <s v="c9"/>
    <x v="6023"/>
    <x v="0"/>
  </r>
  <r>
    <n v="808809"/>
    <d v="2014-08-04T00:00:00"/>
    <d v="1899-12-30T15:07:30"/>
    <s v="Rejected"/>
    <s v="Male"/>
    <s v="Operations Department"/>
    <s v="c9"/>
    <x v="6024"/>
    <x v="1"/>
  </r>
  <r>
    <n v="772406"/>
    <d v="2014-08-04T00:00:00"/>
    <d v="1899-12-30T15:08:17"/>
    <s v="Hired"/>
    <s v="Male"/>
    <s v="Operations Department"/>
    <s v="c9"/>
    <x v="6025"/>
    <x v="0"/>
  </r>
  <r>
    <n v="183488"/>
    <d v="2014-08-25T00:00:00"/>
    <d v="1899-12-30T14:50:37"/>
    <s v="Hired"/>
    <s v="Male"/>
    <s v="Sales Department"/>
    <s v="i7"/>
    <x v="6026"/>
    <x v="0"/>
  </r>
  <r>
    <n v="100057"/>
    <d v="2014-08-25T00:00:00"/>
    <d v="1899-12-30T14:48:08"/>
    <s v="Hired"/>
    <s v="Don’t want to say"/>
    <s v="Sales Department"/>
    <s v="i7"/>
    <x v="6027"/>
    <x v="0"/>
  </r>
  <r>
    <n v="956166"/>
    <d v="2014-08-28T00:00:00"/>
    <d v="1899-12-30T19:13:57"/>
    <s v="Hired"/>
    <s v="Male"/>
    <s v="Sales Department"/>
    <s v="i7"/>
    <x v="6028"/>
    <x v="0"/>
  </r>
  <r>
    <n v="206905"/>
    <d v="2014-08-28T00:00:00"/>
    <d v="1899-12-30T19:14:50"/>
    <s v="Hired"/>
    <s v="Female"/>
    <s v="Sales Department"/>
    <s v="i7"/>
    <x v="6029"/>
    <x v="0"/>
  </r>
  <r>
    <n v="116199"/>
    <d v="2014-08-23T00:00:00"/>
    <d v="1899-12-30T12:37:10"/>
    <s v="Hired"/>
    <s v="Male"/>
    <s v="Sales Department"/>
    <s v="c8"/>
    <x v="6030"/>
    <x v="0"/>
  </r>
  <r>
    <n v="460624"/>
    <d v="2014-08-04T00:00:00"/>
    <d v="1899-12-30T14:15:54"/>
    <s v="Hired"/>
    <s v="Female"/>
    <s v="Operations Department"/>
    <s v="c5"/>
    <x v="6031"/>
    <x v="0"/>
  </r>
  <r>
    <n v="903125"/>
    <d v="2014-08-16T00:00:00"/>
    <d v="1899-12-30T15:13:45"/>
    <s v="Hired"/>
    <s v="Female"/>
    <s v="Operations Department"/>
    <s v="b9"/>
    <x v="6032"/>
    <x v="0"/>
  </r>
  <r>
    <n v="409466"/>
    <d v="2014-07-27T00:00:00"/>
    <d v="1899-12-30T15:25:12"/>
    <s v="Hired"/>
    <s v="Male"/>
    <s v="Service Department"/>
    <s v="c9"/>
    <x v="6033"/>
    <x v="0"/>
  </r>
  <r>
    <n v="904792"/>
    <d v="2014-08-06T00:00:00"/>
    <d v="1899-12-30T14:45:51"/>
    <s v="Hired"/>
    <s v="Male"/>
    <s v="Sales Department"/>
    <s v="c5"/>
    <x v="6034"/>
    <x v="0"/>
  </r>
  <r>
    <n v="847669"/>
    <d v="2014-08-06T00:00:00"/>
    <d v="1899-12-30T14:46:30"/>
    <s v="Hired"/>
    <s v="Female"/>
    <s v="Sales Department"/>
    <s v="c5"/>
    <x v="4457"/>
    <x v="0"/>
  </r>
  <r>
    <n v="695115"/>
    <d v="2014-08-06T00:00:00"/>
    <d v="1899-12-30T14:47:28"/>
    <s v="Hired"/>
    <s v="Male"/>
    <s v="Sales Department"/>
    <s v="c5"/>
    <x v="6035"/>
    <x v="0"/>
  </r>
  <r>
    <n v="61594"/>
    <d v="2014-07-31T00:00:00"/>
    <d v="1899-12-30T15:58:24"/>
    <s v="Hired"/>
    <s v="Male"/>
    <s v="Service Department"/>
    <s v="c9"/>
    <x v="6036"/>
    <x v="0"/>
  </r>
  <r>
    <n v="356992"/>
    <d v="2014-08-11T00:00:00"/>
    <d v="1899-12-30T09:26:09"/>
    <s v="Hired"/>
    <s v="Male"/>
    <s v="Service Department"/>
    <s v="c9"/>
    <x v="6037"/>
    <x v="0"/>
  </r>
  <r>
    <n v="913059"/>
    <d v="2014-08-11T00:00:00"/>
    <d v="1899-12-30T09:29:14"/>
    <s v="Hired"/>
    <s v="Female"/>
    <s v="Service Department"/>
    <s v="c9"/>
    <x v="6038"/>
    <x v="0"/>
  </r>
  <r>
    <n v="289672"/>
    <d v="2014-08-13T00:00:00"/>
    <d v="1899-12-30T13:52:01"/>
    <s v="Hired"/>
    <s v="Male"/>
    <s v="Service Department"/>
    <s v="c9"/>
    <x v="6039"/>
    <x v="0"/>
  </r>
  <r>
    <n v="437355"/>
    <d v="2014-08-27T00:00:00"/>
    <d v="1899-12-30T22:59:04"/>
    <s v="Hired"/>
    <s v="Male"/>
    <s v="Operations Department"/>
    <s v="b9"/>
    <x v="6040"/>
    <x v="0"/>
  </r>
  <r>
    <n v="316743"/>
    <d v="2014-08-27T00:00:00"/>
    <d v="1899-12-30T23:00:26"/>
    <s v="Hired"/>
    <s v="Male"/>
    <s v="Operations Department"/>
    <s v="b9"/>
    <x v="6041"/>
    <x v="0"/>
  </r>
  <r>
    <n v="269327"/>
    <d v="2014-08-20T00:00:00"/>
    <d v="1899-12-30T09:29:24"/>
    <s v="Hired"/>
    <s v="Male"/>
    <s v="Operations Department"/>
    <s v="i6"/>
    <x v="6042"/>
    <x v="0"/>
  </r>
  <r>
    <n v="583396"/>
    <d v="2014-08-12T00:00:00"/>
    <d v="1899-12-30T14:24:48"/>
    <s v="Hired"/>
    <s v="Female"/>
    <s v="Operations Department"/>
    <s v="i7"/>
    <x v="6043"/>
    <x v="0"/>
  </r>
  <r>
    <n v="669319"/>
    <d v="2014-08-14T00:00:00"/>
    <d v="1899-12-30T16:49:15"/>
    <s v="Hired"/>
    <s v="Female"/>
    <s v="Operations Department"/>
    <s v="i7"/>
    <x v="6044"/>
    <x v="0"/>
  </r>
  <r>
    <n v="220423"/>
    <d v="2014-08-14T00:00:00"/>
    <d v="1899-12-30T16:51:09"/>
    <s v="Rejected"/>
    <s v="Male"/>
    <s v="Operations Department"/>
    <s v="i7"/>
    <x v="6045"/>
    <x v="1"/>
  </r>
  <r>
    <n v="318665"/>
    <d v="2014-08-15T00:00:00"/>
    <d v="1899-12-30T17:58:29"/>
    <s v="Hired"/>
    <s v="Male"/>
    <s v="Operations Department"/>
    <s v="i7"/>
    <x v="6046"/>
    <x v="0"/>
  </r>
  <r>
    <n v="320228"/>
    <d v="2014-08-13T00:00:00"/>
    <d v="1899-12-30T12:27:00"/>
    <s v="Hired"/>
    <s v="Don’t want to say"/>
    <s v="Operations Department"/>
    <s v="i5"/>
    <x v="6047"/>
    <x v="0"/>
  </r>
  <r>
    <n v="624192"/>
    <d v="2014-08-27T00:00:00"/>
    <d v="1899-12-30T15:26:56"/>
    <s v="Hired"/>
    <s v="Male"/>
    <s v="Operations Department"/>
    <s v="b9"/>
    <x v="6048"/>
    <x v="0"/>
  </r>
  <r>
    <n v="532022"/>
    <d v="2014-08-27T00:00:00"/>
    <d v="1899-12-30T15:27:23"/>
    <s v="Hired"/>
    <s v="Female"/>
    <s v="Operations Department"/>
    <s v="b9"/>
    <x v="6049"/>
    <x v="0"/>
  </r>
  <r>
    <n v="581911"/>
    <d v="2014-08-28T00:00:00"/>
    <d v="1899-12-30T22:33:06"/>
    <s v="Hired"/>
    <s v="Male"/>
    <s v="Operations Department"/>
    <s v="b9"/>
    <x v="6050"/>
    <x v="0"/>
  </r>
  <r>
    <n v="531613"/>
    <d v="2014-08-28T00:00:00"/>
    <d v="1899-12-30T22:33:39"/>
    <s v="Hired"/>
    <s v="Don’t want to say"/>
    <s v="Operations Department"/>
    <s v="b9"/>
    <x v="6051"/>
    <x v="0"/>
  </r>
  <r>
    <n v="95056"/>
    <d v="2014-08-18T00:00:00"/>
    <d v="1899-12-30T09:42:18"/>
    <s v="Rejected"/>
    <s v="Male"/>
    <s v="Marketing Department"/>
    <s v="c9"/>
    <x v="6052"/>
    <x v="1"/>
  </r>
  <r>
    <n v="399319"/>
    <d v="2014-08-18T00:00:00"/>
    <d v="1899-12-30T09:45:09"/>
    <s v="Rejected"/>
    <s v="Female"/>
    <s v="Marketing Department"/>
    <s v="c9"/>
    <x v="6053"/>
    <x v="1"/>
  </r>
  <r>
    <n v="146879"/>
    <d v="2014-08-18T00:00:00"/>
    <d v="1899-12-30T09:45:33"/>
    <s v="Hired"/>
    <s v="Male"/>
    <s v="Marketing Department"/>
    <s v="c9"/>
    <x v="6054"/>
    <x v="0"/>
  </r>
  <r>
    <n v="110172"/>
    <d v="2014-08-22T00:00:00"/>
    <d v="1899-12-30T01:15:42"/>
    <s v="Hired"/>
    <s v="Female"/>
    <s v="Service Department"/>
    <s v="c5"/>
    <x v="6055"/>
    <x v="0"/>
  </r>
  <r>
    <n v="100015"/>
    <d v="2014-08-22T00:00:00"/>
    <d v="1899-12-30T01:20:50"/>
    <s v="Hired"/>
    <s v="Male"/>
    <s v="Service Department"/>
    <s v="c5"/>
    <x v="6056"/>
    <x v="0"/>
  </r>
  <r>
    <n v="752676"/>
    <d v="2014-08-22T00:00:00"/>
    <d v="1899-12-30T01:22:23"/>
    <s v="Hired"/>
    <s v="Male"/>
    <s v="Service Department"/>
    <s v="c5"/>
    <x v="6057"/>
    <x v="0"/>
  </r>
  <r>
    <n v="458967"/>
    <d v="2014-08-23T00:00:00"/>
    <d v="1899-12-30T09:09:40"/>
    <s v="Hired"/>
    <s v="Male"/>
    <s v="Marketing Department"/>
    <s v="c5"/>
    <x v="579"/>
    <x v="0"/>
  </r>
  <r>
    <n v="946027"/>
    <d v="2014-08-29T00:00:00"/>
    <d v="1899-12-30T09:46:24"/>
    <s v="Hired"/>
    <s v="Male"/>
    <s v="Marketing Department"/>
    <s v="c5"/>
    <x v="6058"/>
    <x v="0"/>
  </r>
  <r>
    <n v="768917"/>
    <d v="2014-08-29T00:00:00"/>
    <d v="1899-12-30T09:48:44"/>
    <s v="Hired"/>
    <s v="Female"/>
    <s v="Marketing Department"/>
    <s v="c5"/>
    <x v="6059"/>
    <x v="0"/>
  </r>
  <r>
    <n v="613851"/>
    <d v="2014-08-29T00:00:00"/>
    <d v="1899-12-30T11:41:40"/>
    <s v="Hired"/>
    <s v="Male"/>
    <s v="Marketing Department"/>
    <s v="c5"/>
    <x v="6060"/>
    <x v="0"/>
  </r>
  <r>
    <n v="677458"/>
    <d v="2014-08-24T00:00:00"/>
    <d v="1899-12-30T15:29:17"/>
    <s v="Hired"/>
    <s v="Female"/>
    <s v="Sales Department"/>
    <s v="c5"/>
    <x v="6061"/>
    <x v="0"/>
  </r>
  <r>
    <n v="344074"/>
    <d v="2014-08-26T00:00:00"/>
    <d v="1899-12-30T10:27:02"/>
    <s v="Hired"/>
    <s v="Male"/>
    <s v="Sales Department"/>
    <s v="i5"/>
    <x v="6062"/>
    <x v="0"/>
  </r>
  <r>
    <n v="803512"/>
    <d v="2014-08-31T00:00:00"/>
    <d v="1899-12-30T15:28:19"/>
    <s v="Hired"/>
    <s v="Male"/>
    <s v="Operations Department"/>
    <s v="i5"/>
    <x v="6063"/>
    <x v="0"/>
  </r>
  <r>
    <n v="584195"/>
    <d v="2014-08-18T00:00:00"/>
    <d v="1899-12-30T23:35:48"/>
    <s v="Hired"/>
    <s v="Male"/>
    <s v="Operations Department"/>
    <s v="c5"/>
    <x v="6064"/>
    <x v="0"/>
  </r>
  <r>
    <n v="977243"/>
    <d v="2014-08-08T00:00:00"/>
    <d v="1899-12-30T17:42:08"/>
    <s v="Rejected"/>
    <s v="Male"/>
    <s v="Operations Department"/>
    <s v="c5"/>
    <x v="448"/>
    <x v="1"/>
  </r>
  <r>
    <n v="449644"/>
    <d v="2014-08-29T00:00:00"/>
    <d v="1899-12-30T14:40:21"/>
    <s v="Hired"/>
    <s v="Female"/>
    <s v="Human Resource Department"/>
    <s v="i5"/>
    <x v="6065"/>
    <x v="0"/>
  </r>
  <r>
    <n v="887973"/>
    <d v="2014-08-22T00:00:00"/>
    <d v="1899-12-30T00:56:16"/>
    <s v="Hired"/>
    <s v="Female"/>
    <s v="Service Department"/>
    <s v="b9"/>
    <x v="6066"/>
    <x v="0"/>
  </r>
  <r>
    <n v="518834"/>
    <d v="2014-08-12T00:00:00"/>
    <d v="1899-12-30T07:35:39"/>
    <s v="Rejected"/>
    <s v="Male"/>
    <s v="Production Department"/>
    <s v="c9"/>
    <x v="6067"/>
    <x v="1"/>
  </r>
  <r>
    <n v="497131"/>
    <d v="2014-08-15T00:00:00"/>
    <d v="1899-12-30T12:22:04"/>
    <s v="Hired"/>
    <s v="Male"/>
    <s v="Production Department"/>
    <s v="c9"/>
    <x v="6068"/>
    <x v="0"/>
  </r>
  <r>
    <n v="641060"/>
    <d v="2014-08-20T00:00:00"/>
    <d v="1899-12-30T17:49:12"/>
    <s v="Rejected"/>
    <s v="Male"/>
    <s v="Operations Department"/>
    <s v="i6"/>
    <x v="1703"/>
    <x v="1"/>
  </r>
  <r>
    <n v="786222"/>
    <d v="2014-08-20T00:00:00"/>
    <d v="1899-12-30T17:51:51"/>
    <s v="Hired"/>
    <s v="Male"/>
    <s v="Operations Department"/>
    <s v="i6"/>
    <x v="6069"/>
    <x v="0"/>
  </r>
  <r>
    <n v="586934"/>
    <d v="2014-08-29T00:00:00"/>
    <d v="1899-12-30T19:00:00"/>
    <s v="Hired"/>
    <s v="Don’t want to say"/>
    <s v="Service Department"/>
    <s v="c9"/>
    <x v="6070"/>
    <x v="0"/>
  </r>
  <r>
    <n v="321440"/>
    <d v="2014-08-17T00:00:00"/>
    <d v="1899-12-30T12:17:16"/>
    <s v="Hired"/>
    <s v="Female"/>
    <s v="Production Department"/>
    <s v="c9"/>
    <x v="6071"/>
    <x v="0"/>
  </r>
  <r>
    <n v="975415"/>
    <d v="2014-08-17T00:00:00"/>
    <d v="1899-12-30T07:48:02"/>
    <s v="Hired"/>
    <s v="Male"/>
    <s v="Service Department"/>
    <s v="c5"/>
    <x v="6072"/>
    <x v="0"/>
  </r>
  <r>
    <n v="683982"/>
    <d v="2014-08-17T00:00:00"/>
    <d v="1899-12-30T07:49:54"/>
    <s v="Hired"/>
    <s v="Don’t want to say"/>
    <s v="Service Department"/>
    <s v="c5"/>
    <x v="6073"/>
    <x v="0"/>
  </r>
  <r>
    <n v="665614"/>
    <d v="2014-08-21T00:00:00"/>
    <d v="1899-12-30T07:30:41"/>
    <s v="Rejected"/>
    <s v="Male"/>
    <s v="Sales Department"/>
    <s v="c5"/>
    <x v="6074"/>
    <x v="1"/>
  </r>
  <r>
    <n v="935497"/>
    <d v="2014-08-27T00:00:00"/>
    <d v="1899-12-30T17:36:43"/>
    <s v="Rejected"/>
    <s v="Male"/>
    <s v="Service Department"/>
    <s v="c5"/>
    <x v="6075"/>
    <x v="1"/>
  </r>
  <r>
    <n v="106032"/>
    <d v="2014-08-22T00:00:00"/>
    <d v="1899-12-30T15:50:01"/>
    <s v="Hired"/>
    <s v="Male"/>
    <s v="Service Department"/>
    <s v="i7"/>
    <x v="6076"/>
    <x v="0"/>
  </r>
  <r>
    <n v="166185"/>
    <d v="2014-08-27T00:00:00"/>
    <d v="1899-12-30T05:01:13"/>
    <s v="Hired"/>
    <s v="Female"/>
    <s v="Service Department"/>
    <s v="i7"/>
    <x v="6077"/>
    <x v="0"/>
  </r>
  <r>
    <n v="736189"/>
    <d v="2014-08-28T00:00:00"/>
    <d v="1899-12-30T17:29:29"/>
    <s v="Hired"/>
    <s v="Male"/>
    <s v="Service Department"/>
    <s v="c9"/>
    <x v="6078"/>
    <x v="0"/>
  </r>
  <r>
    <n v="614594"/>
    <d v="2014-08-28T00:00:00"/>
    <d v="1899-12-30T17:30:20"/>
    <s v="Hired"/>
    <s v="Male"/>
    <s v="Service Department"/>
    <s v="c9"/>
    <x v="6079"/>
    <x v="0"/>
  </r>
  <r>
    <n v="493131"/>
    <d v="2014-08-28T00:00:00"/>
    <d v="1899-12-30T17:32:33"/>
    <s v="Hired"/>
    <s v="Male"/>
    <s v="Service Department"/>
    <s v="c9"/>
    <x v="6080"/>
    <x v="0"/>
  </r>
  <r>
    <n v="214261"/>
    <d v="2014-08-31T00:00:00"/>
    <d v="1899-12-30T01:36:21"/>
    <s v="Hired"/>
    <s v="Female"/>
    <s v="Service Department"/>
    <s v="c5"/>
    <x v="6081"/>
    <x v="0"/>
  </r>
  <r>
    <n v="932441"/>
    <d v="2014-08-31T00:00:00"/>
    <d v="1899-12-30T01:37:59"/>
    <s v="Hired"/>
    <s v="Male"/>
    <s v="Service Department"/>
    <s v="c5"/>
    <x v="6082"/>
    <x v="0"/>
  </r>
  <r>
    <n v="39010"/>
    <d v="2014-08-31T00:00:00"/>
    <d v="1899-12-30T01:38:23"/>
    <s v="Rejected"/>
    <s v="Male"/>
    <s v="Service Department"/>
    <s v="c5"/>
    <x v="6083"/>
    <x v="1"/>
  </r>
  <r>
    <n v="686055"/>
    <d v="2014-08-26T00:00:00"/>
    <d v="1899-12-30T12:14:53"/>
    <s v="Hired"/>
    <s v="Male"/>
    <s v="Operations Department"/>
    <s v="c5"/>
    <x v="60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3C7D-3865-47D1-9CE7-85C22D8AD76E}" name="PivotTable19" cacheId="1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alary Range">
  <location ref="A24:B30" firstHeaderRow="1" firstDataRow="1" firstDataCol="1"/>
  <pivotFields count="9">
    <pivotField showAll="0"/>
    <pivotField numFmtId="164" showAll="0"/>
    <pivotField numFmtId="165" showAll="0"/>
    <pivotField showAll="0"/>
    <pivotField showAll="0"/>
    <pivotField showAll="0"/>
    <pivotField showAll="0"/>
    <pivotField axis="axisRow" dataField="1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</pivotFields>
  <rowFields count="1">
    <field x="7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ffered Salary" fld="7" subtotal="count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E4F2-778B-4763-B038-C609E925D763}" name="PivotTable17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A14:A15" firstHeaderRow="1" firstDataRow="1" firstDataCol="0"/>
  <pivotFields count="9">
    <pivotField showAll="0"/>
    <pivotField numFmtId="164" showAll="0"/>
    <pivotField numFmtId="165" showAll="0"/>
    <pivotField showAll="0">
      <items count="3">
        <item x="0"/>
        <item x="1"/>
        <item t="default"/>
      </items>
    </pivotField>
    <pivotField showAll="0" sortType="descending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</pivotFields>
  <rowItems count="1">
    <i/>
  </rowItems>
  <colItems count="1">
    <i/>
  </colItems>
  <dataFields count="1">
    <dataField name="Average of Offered Salary" fld="7" subtotal="average" baseField="0" baseItem="0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FC9D9-7AA2-4B9F-AE5C-F7499F6A503A}" name="PivotTable16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der">
  <location ref="A4:D9" firstHeaderRow="1" firstDataRow="2" firstDataCol="1"/>
  <pivotFields count="9">
    <pivotField showAll="0"/>
    <pivotField numFmtId="164" showAll="0"/>
    <pivotField numFmtId="165" showAll="0"/>
    <pivotField axis="axisCol" dataField="1" showAll="0">
      <items count="3">
        <item x="0"/>
        <item x="1"/>
        <item t="default"/>
      </items>
    </pivotField>
    <pivotField axis="axisRow" showAll="0" sortType="de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 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DD349-7BBE-42E4-A9F7-EB6A4C23354A}" name="PivotTable15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Gender">
  <location ref="A19:B23" firstHeaderRow="1" firstDataRow="1" firstDataCol="1"/>
  <pivotFields count="9">
    <pivotField showAll="0"/>
    <pivotField numFmtId="164" showAll="0"/>
    <pivotField numFmtId="165"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dataField="1"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Offered Salary" fld="7" subtotal="average" baseField="5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78164-22B1-4308-8826-5EB4C8C0030E}" name="PivotTable14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Department">
  <location ref="A5:B15" firstHeaderRow="1" firstDataRow="1" firstDataCol="1"/>
  <pivotFields count="9">
    <pivotField showAll="0"/>
    <pivotField numFmtId="164" showAll="0"/>
    <pivotField numFmtId="165" showAll="0"/>
    <pivotField showAll="0"/>
    <pivotField showAll="0"/>
    <pivotField axis="axisRow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showAll="0"/>
    <pivotField dataField="1"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Offered Salary" fld="7" subtotal="average" baseField="5" baseItem="0" numFmtId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7CE33-B36B-450C-8ACC-14433038F465}" name="PivotTable20" cacheId="1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25:K42" firstHeaderRow="1" firstDataRow="2" firstDataCol="1"/>
  <pivotFields count="9">
    <pivotField showAll="0"/>
    <pivotField numFmtId="164" showAll="0"/>
    <pivotField numFmtId="165" showAll="0"/>
    <pivotField showAll="0"/>
    <pivotField showAll="0"/>
    <pivotField axis="axisCol" showAll="0">
      <items count="10">
        <item x="3"/>
        <item x="7"/>
        <item x="8"/>
        <item x="6"/>
        <item x="1"/>
        <item x="4"/>
        <item x="5"/>
        <item x="2"/>
        <item x="0"/>
        <item t="default"/>
      </items>
    </pivotField>
    <pivotField axis="axisRow" dataField="1" showAll="0">
      <items count="16">
        <item x="5"/>
        <item x="11"/>
        <item x="1"/>
        <item x="0"/>
        <item x="12"/>
        <item x="7"/>
        <item x="2"/>
        <item x="6"/>
        <item x="8"/>
        <item x="3"/>
        <item x="9"/>
        <item x="10"/>
        <item x="4"/>
        <item x="14"/>
        <item x="13"/>
        <item t="default"/>
      </items>
    </pivotField>
    <pivotField showAll="0"/>
    <pivotField showAll="0"/>
  </pivotFields>
  <rowFields count="1">
    <field x="6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5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Post Name" fld="6" subtotal="count" baseField="0" baseItem="0"/>
  </dataFields>
  <chartFormats count="10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3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"/>
          </reference>
        </references>
      </pivotArea>
    </chartFormat>
    <chartFormat chart="3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1"/>
          </reference>
        </references>
      </pivotArea>
    </chartFormat>
    <chartFormat chart="3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"/>
          </reference>
        </references>
      </pivotArea>
    </chartFormat>
    <chartFormat chart="3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3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3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"/>
          </reference>
        </references>
      </pivotArea>
    </chartFormat>
    <chartFormat chart="3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3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"/>
          </reference>
        </references>
      </pivotArea>
    </chartFormat>
    <chartFormat chart="3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2"/>
          </reference>
        </references>
      </pivotArea>
    </chartFormat>
    <chartFormat chart="3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2"/>
          </reference>
        </references>
      </pivotArea>
    </chartFormat>
    <chartFormat chart="3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2"/>
          </reference>
        </references>
      </pivotArea>
    </chartFormat>
    <chartFormat chart="3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2"/>
          </reference>
        </references>
      </pivotArea>
    </chartFormat>
    <chartFormat chart="3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3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3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3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3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</references>
      </pivotArea>
    </chartFormat>
    <chartFormat chart="3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3"/>
          </reference>
        </references>
      </pivotArea>
    </chartFormat>
    <chartFormat chart="3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3"/>
          </reference>
        </references>
      </pivotArea>
    </chartFormat>
    <chartFormat chart="3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3"/>
          </reference>
        </references>
      </pivotArea>
    </chartFormat>
    <chartFormat chart="3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3"/>
          </reference>
        </references>
      </pivotArea>
    </chartFormat>
    <chartFormat chart="3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3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3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4"/>
          </reference>
        </references>
      </pivotArea>
    </chartFormat>
    <chartFormat chart="3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3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4"/>
          </reference>
        </references>
      </pivotArea>
    </chartFormat>
    <chartFormat chart="3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4"/>
          </reference>
        </references>
      </pivotArea>
    </chartFormat>
    <chartFormat chart="3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4"/>
          </reference>
        </references>
      </pivotArea>
    </chartFormat>
    <chartFormat chart="3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4"/>
          </reference>
        </references>
      </pivotArea>
    </chartFormat>
    <chartFormat chart="3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4"/>
          </reference>
        </references>
      </pivotArea>
    </chartFormat>
    <chartFormat chart="3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3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3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3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3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</references>
      </pivotArea>
    </chartFormat>
    <chartFormat chart="3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5"/>
          </reference>
        </references>
      </pivotArea>
    </chartFormat>
    <chartFormat chart="3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5"/>
          </reference>
        </references>
      </pivotArea>
    </chartFormat>
    <chartFormat chart="3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5"/>
          </reference>
        </references>
      </pivotArea>
    </chartFormat>
    <chartFormat chart="3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5"/>
          </reference>
        </references>
      </pivotArea>
    </chartFormat>
    <chartFormat chart="3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3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3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3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</references>
      </pivotArea>
    </chartFormat>
    <chartFormat chart="3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</references>
      </pivotArea>
    </chartFormat>
    <chartFormat chart="3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6"/>
          </reference>
        </references>
      </pivotArea>
    </chartFormat>
    <chartFormat chart="3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6"/>
          </reference>
        </references>
      </pivotArea>
    </chartFormat>
    <chartFormat chart="3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6"/>
          </reference>
        </references>
      </pivotArea>
    </chartFormat>
    <chartFormat chart="3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3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3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7"/>
          </reference>
        </references>
      </pivotArea>
    </chartFormat>
    <chartFormat chart="3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3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7"/>
          </reference>
        </references>
      </pivotArea>
    </chartFormat>
    <chartFormat chart="3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7"/>
          </reference>
        </references>
      </pivotArea>
    </chartFormat>
    <chartFormat chart="3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7"/>
          </reference>
        </references>
      </pivotArea>
    </chartFormat>
    <chartFormat chart="3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7"/>
          </reference>
        </references>
      </pivotArea>
    </chartFormat>
    <chartFormat chart="3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7"/>
          </reference>
        </references>
      </pivotArea>
    </chartFormat>
    <chartFormat chart="3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3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3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3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3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8"/>
          </reference>
        </references>
      </pivotArea>
    </chartFormat>
    <chartFormat chart="3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8"/>
          </reference>
        </references>
      </pivotArea>
    </chartFormat>
    <chartFormat chart="3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8"/>
          </reference>
        </references>
      </pivotArea>
    </chartFormat>
    <chartFormat chart="3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8"/>
          </reference>
        </references>
      </pivotArea>
    </chartFormat>
    <chartFormat chart="3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8"/>
          </reference>
        </references>
      </pivotArea>
    </chartFormat>
    <chartFormat chart="3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3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3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3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3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9"/>
          </reference>
        </references>
      </pivotArea>
    </chartFormat>
    <chartFormat chart="3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5"/>
          </reference>
          <reference field="6" count="1" selected="0">
            <x v="9"/>
          </reference>
        </references>
      </pivotArea>
    </chartFormat>
    <chartFormat chart="3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9"/>
          </reference>
        </references>
      </pivotArea>
    </chartFormat>
    <chartFormat chart="3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9"/>
          </reference>
        </references>
      </pivotArea>
    </chartFormat>
    <chartFormat chart="3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9"/>
          </reference>
        </references>
      </pivotArea>
    </chartFormat>
    <chartFormat chart="3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10"/>
          </reference>
        </references>
      </pivotArea>
    </chartFormat>
    <chartFormat chart="3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0"/>
          </reference>
        </references>
      </pivotArea>
    </chartFormat>
    <chartFormat chart="3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1"/>
          </reference>
        </references>
      </pivotArea>
    </chartFormat>
    <chartFormat chart="3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12"/>
          </reference>
        </references>
      </pivotArea>
    </chartFormat>
    <chartFormat chart="3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3"/>
          </reference>
        </references>
      </pivotArea>
    </chartFormat>
    <chartFormat chart="3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6"/>
          </reference>
          <reference field="6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21FB8-D2FC-468F-A718-BE5CFB695550}" name="PivotTable12" cacheId="1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4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Status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8"/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.xlsx!Table3_1">
        <x15:activeTabTopLevelEntity name="[Table3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83374F-84AE-4803-93D3-4B85074D7C5F}" name="PivotTable1" cacheId="140" applyNumberFormats="0" applyBorderFormats="0" applyFontFormats="0" applyPatternFormats="0" applyAlignmentFormats="0" applyWidthHeightFormats="1" dataCaption="Values" grandTotalCaption="Total Avg Salary" updatedVersion="8" minRefreshableVersion="3" useAutoFormatting="1" itemPrintTitles="1" createdVersion="8" indent="0" outline="1" outlineData="1" multipleFieldFilters="0" rowHeaderCaption="Post Name">
  <location ref="A4:B17" firstHeaderRow="1" firstDataRow="1" firstDataCol="1" rowPageCount="2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2" hier="4" name="[Table3_1].[event_name].&amp;[Male]" cap="Male"/>
    <pageField fld="3" hier="3" name="[Table3_1].[Status].&amp;[Hired]" cap="Hired"/>
  </pageFields>
  <dataFields count="1">
    <dataField name="Average of Offered Salary" fld="0" subtotal="average" baseField="1" baseItem="0" numFmtId="2"/>
  </dataFields>
  <pivotHierarchies count="15">
    <pivotHierarchy dragToData="1"/>
    <pivotHierarchy dragToData="1"/>
    <pivotHierarchy dragToData="1"/>
    <pivotHierarchy multipleItemSelectionAllowed="1" dragToData="1">
      <members count="1" level="1">
        <member name="[Table3_1].[Status].&amp;[Hired]"/>
      </members>
    </pivotHierarchy>
    <pivotHierarchy multipleItemSelectionAllowed="1" dragToData="1">
      <members count="2" level="1">
        <member name="[Table3_1].[event_name].&amp;[Male]"/>
        <member name="[Table3_1].[event_name].&amp;[Female]"/>
      </members>
    </pivotHierarchy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Offered Salary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.xlsx!Table3_1">
        <x15:activeTabTopLevelEntity name="[Table3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C6AC9-76DF-4753-96C5-0E7250C52A3B}" name="PivotTable3" cacheId="137" applyNumberFormats="0" applyBorderFormats="0" applyFontFormats="0" applyPatternFormats="0" applyAlignmentFormats="0" applyWidthHeightFormats="1" dataCaption="Values" grandTotalCaption="Total Avg Salary" updatedVersion="8" minRefreshableVersion="3" useAutoFormatting="1" itemPrintTitles="1" createdVersion="8" indent="0" outline="1" outlineData="1" multipleFieldFilters="0" rowHeaderCaption="Post Name">
  <location ref="G48:J62" firstHeaderRow="1" firstDataRow="2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3" hier="3" name="[Table3_1].[Status].&amp;[Hired]" cap="Hired"/>
  </pageFields>
  <dataFields count="1">
    <dataField name="Average of Offered Salary" fld="0" subtotal="average" baseField="1" baseItem="0" numFmtId="2"/>
  </dataFields>
  <pivotHierarchies count="15">
    <pivotHierarchy dragToData="1"/>
    <pivotHierarchy dragToData="1"/>
    <pivotHierarchy dragToData="1"/>
    <pivotHierarchy multipleItemSelectionAllowed="1" dragToData="1">
      <members count="1" level="1">
        <member name="[Table3_1].[Status].&amp;[Hired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Offered Salary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tistics.xlsx!Table3_1">
        <x15:activeTabTopLevelEntity name="[Table3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3914ADF-ED2F-482C-B6C5-129F1EE35D1F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application_id" tableColumnId="1"/>
      <queryTableField id="2" name="Interview Taken Date" tableColumnId="2"/>
      <queryTableField id="3" name="Interview Taken Time" tableColumnId="3"/>
      <queryTableField id="4" name="Status" tableColumnId="4"/>
      <queryTableField id="5" name="event_name" tableColumnId="5"/>
      <queryTableField id="6" name="Department" tableColumnId="6"/>
      <queryTableField id="7" name="Post Name" tableColumnId="7"/>
      <queryTableField id="8" name="Offered Salary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F0BA9AC-228A-4046-8E2D-083039788981}" autoFormatId="16" applyNumberFormats="0" applyBorderFormats="0" applyFontFormats="0" applyPatternFormats="0" applyAlignmentFormats="0" applyWidthHeightFormats="0">
  <queryTableRefresh nextId="13" unboundColumnsRight="1">
    <queryTableFields count="9">
      <queryTableField id="1" name="application_id" tableColumnId="1"/>
      <queryTableField id="2" name="Interview Taken Date" tableColumnId="2"/>
      <queryTableField id="3" name="Interview Taken Time" tableColumnId="3"/>
      <queryTableField id="4" name="Status" tableColumnId="4"/>
      <queryTableField id="5" name="event_name" tableColumnId="5"/>
      <queryTableField id="6" name="Department" tableColumnId="6"/>
      <queryTableField id="7" name="Post Name" tableColumnId="7"/>
      <queryTableField id="8" name="Offered Salary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E99A82-630D-48C1-93BE-FCBBF0E596F0}" name="Table1" displayName="Table1" ref="F1:G4088" totalsRowShown="0" headerRowDxfId="0">
  <autoFilter ref="F1:G4088" xr:uid="{F7E99A82-630D-48C1-93BE-FCBBF0E596F0}"/>
  <tableColumns count="2">
    <tableColumn id="1" xr3:uid="{F4ED48DB-CCB5-43A3-BDBD-6D294C2C83BE}" name="Salary offered - Male"/>
    <tableColumn id="2" xr3:uid="{F7C3A5AD-370B-4273-B6A4-A51157C54A83}" name="Salarty offered - femal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317CBE-F475-4AE7-83F7-62C15F215BE4}" name="Table3_1" displayName="Table3_1" ref="A1:L7169" tableType="queryTable" totalsRowShown="0">
  <autoFilter ref="A1:L7169" xr:uid="{C4317CBE-F475-4AE7-83F7-62C15F215BE4}"/>
  <tableColumns count="12">
    <tableColumn id="1" xr3:uid="{65C7A4BB-8ECA-4266-A7B0-5B9838E005C9}" uniqueName="1" name="application_id" queryTableFieldId="1"/>
    <tableColumn id="2" xr3:uid="{7DCE7910-DB16-4C1C-B23B-63857A35387C}" uniqueName="2" name="Interview Taken Date" queryTableFieldId="2" dataDxfId="18"/>
    <tableColumn id="3" xr3:uid="{97FA20A5-AD77-4D66-B606-D55B874274C7}" uniqueName="3" name="Interview Taken Time" queryTableFieldId="3" dataDxfId="17"/>
    <tableColumn id="4" xr3:uid="{C4D2ABE4-7431-47F1-9929-2D5D1CB73B4F}" uniqueName="4" name="Status" queryTableFieldId="4" dataDxfId="16"/>
    <tableColumn id="5" xr3:uid="{E52B30BD-2137-4738-9364-12E885DEDD29}" uniqueName="5" name="event_name" queryTableFieldId="5" dataDxfId="15"/>
    <tableColumn id="6" xr3:uid="{6A6B0A18-A34B-4190-8A17-80674BBD6924}" uniqueName="6" name="Department" queryTableFieldId="6" dataDxfId="14"/>
    <tableColumn id="7" xr3:uid="{66529797-63F2-4A37-9508-04F7CDA6CE10}" uniqueName="7" name="Post Name" queryTableFieldId="7" dataDxfId="13"/>
    <tableColumn id="8" xr3:uid="{C0A98509-46FD-4AFA-9886-17CBB9781CA6}" uniqueName="8" name="Offered Salary" queryTableFieldId="8"/>
    <tableColumn id="9" xr3:uid="{595986B0-4358-4F45-B800-833661797468}" uniqueName="9" name="Interview Result" queryTableFieldId="9" dataDxfId="12">
      <calculatedColumnFormula>IF(Table3_1[[#This Row],[Status]]="Hired",1,0)</calculatedColumnFormula>
    </tableColumn>
    <tableColumn id="10" xr3:uid="{92652758-2C1D-4F9A-9FC2-D5C437C790F9}" uniqueName="10" name="Outlier" queryTableFieldId="10" dataDxfId="11">
      <calculatedColumnFormula>OR((Table3_1[[#This Row],[Offered Salary]]&lt;$O$27),(Table3_1[[#This Row],[Offered Salary]]&gt;$O$28))</calculatedColumnFormula>
    </tableColumn>
    <tableColumn id="11" xr3:uid="{6A16C058-D806-4B89-A4E9-4456450B1816}" uniqueName="11" name="Outliers H/L" queryTableFieldId="11" dataDxfId="10">
      <calculatedColumnFormula>IF(Table3_1[[#This Row],[Offered Salary]]&lt;$O$27,"Low",IF(Table3_1[[#This Row],[Offered Salary]]&gt;$O$28,"High",""))</calculatedColumnFormula>
    </tableColumn>
    <tableColumn id="12" xr3:uid="{D94F745A-2444-4ED6-AFBD-8F055B2A333A}" uniqueName="12" name="Z-scores" queryTableFieldId="12" dataDxfId="9">
      <calculatedColumnFormula>((Table3_1[[#This Row],[Offered Salary]]-$O$25)/$O$26)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859135-153F-41DC-A071-26A273724EE6}" name="Table3_1810" displayName="Table3_1810" ref="A1:I6320" tableType="queryTable" totalsRowShown="0">
  <autoFilter ref="A1:I6320" xr:uid="{C4317CBE-F475-4AE7-83F7-62C15F215BE4}"/>
  <tableColumns count="9">
    <tableColumn id="1" xr3:uid="{AE69C2B9-204F-48A8-AE55-10DADD333E2F}" uniqueName="1" name="application_id" queryTableFieldId="1"/>
    <tableColumn id="2" xr3:uid="{823D0510-C7F1-4031-90D7-69BB8B645CC6}" uniqueName="2" name="Interview Taken Date" queryTableFieldId="2" dataDxfId="8"/>
    <tableColumn id="3" xr3:uid="{463516F8-0A46-4AA1-8CFA-6363CC32B211}" uniqueName="3" name="Interview Taken Time" queryTableFieldId="3" dataDxfId="7"/>
    <tableColumn id="4" xr3:uid="{CA6AAF4C-321E-4AAC-98A3-A7E59B021BB8}" uniqueName="4" name="Status" queryTableFieldId="4" dataDxfId="6"/>
    <tableColumn id="5" xr3:uid="{B8ACD227-65B5-4F3E-8EAC-677EAF2719DB}" uniqueName="5" name="event_name" queryTableFieldId="5" dataDxfId="5"/>
    <tableColumn id="6" xr3:uid="{6A508A53-ED7D-4E73-9045-DE251F347F49}" uniqueName="6" name="Department" queryTableFieldId="6" dataDxfId="4"/>
    <tableColumn id="7" xr3:uid="{4AE97EE3-1B6D-4FCF-9C9E-74E4EAD8D6C1}" uniqueName="7" name="Post Name" queryTableFieldId="7" dataDxfId="3"/>
    <tableColumn id="8" xr3:uid="{E51A7913-1A7B-4281-8FD4-B36F662FE946}" uniqueName="8" name="Offered Salary" queryTableFieldId="8"/>
    <tableColumn id="9" xr3:uid="{81E2024C-B887-4CB1-A41C-2229AFBEAB5C}" uniqueName="9" name="Interview Result" queryTableFieldId="9" dataDxfId="2">
      <calculatedColumnFormula>IF(Table3_1810[[#This Row],[Status]]="Hired",1,0)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8DA20-6426-4830-AC92-F9AE01F75AAD}">
  <dimension ref="A1:G30"/>
  <sheetViews>
    <sheetView tabSelected="1" workbookViewId="0">
      <selection activeCell="A27" sqref="A27:B27"/>
      <pivotSelection pane="bottomRight" showHeader="1" extendable="1" axis="axisRow" start="2" max="6" activeRow="26" previousRow="26" click="1" r:id="rId1">
        <pivotArea dataOnly="0" fieldPosition="0">
          <references count="1">
            <reference field="7" count="1">
              <x v="3"/>
            </reference>
          </references>
        </pivotArea>
      </pivotSelection>
    </sheetView>
  </sheetViews>
  <sheetFormatPr defaultRowHeight="18" customHeight="1" x14ac:dyDescent="0.3"/>
  <cols>
    <col min="1" max="1" width="14" bestFit="1" customWidth="1"/>
    <col min="2" max="2" width="21" bestFit="1" customWidth="1"/>
    <col min="3" max="3" width="12.88671875" customWidth="1"/>
    <col min="4" max="4" width="10.77734375" bestFit="1" customWidth="1"/>
    <col min="7" max="7" width="16.109375" customWidth="1"/>
  </cols>
  <sheetData>
    <row r="1" spans="1:7" ht="73.2" customHeight="1" x14ac:dyDescent="0.3">
      <c r="A1" s="13" t="s">
        <v>75</v>
      </c>
      <c r="B1" s="13"/>
      <c r="C1" s="13"/>
      <c r="D1" s="13"/>
      <c r="E1" s="13"/>
      <c r="F1" s="13"/>
      <c r="G1" s="13"/>
    </row>
    <row r="2" spans="1:7" ht="18" customHeight="1" x14ac:dyDescent="0.3">
      <c r="A2" t="s">
        <v>76</v>
      </c>
    </row>
    <row r="3" spans="1:7" ht="18" customHeight="1" x14ac:dyDescent="0.3">
      <c r="A3" s="12"/>
    </row>
    <row r="4" spans="1:7" ht="18" customHeight="1" x14ac:dyDescent="0.3">
      <c r="A4" s="4" t="s">
        <v>35</v>
      </c>
      <c r="B4" s="4" t="s">
        <v>41</v>
      </c>
    </row>
    <row r="5" spans="1:7" ht="18" customHeight="1" x14ac:dyDescent="0.3">
      <c r="A5" s="4" t="s">
        <v>77</v>
      </c>
      <c r="B5" t="s">
        <v>31</v>
      </c>
      <c r="C5" t="s">
        <v>30</v>
      </c>
      <c r="D5" t="s">
        <v>40</v>
      </c>
    </row>
    <row r="6" spans="1:7" ht="18" customHeight="1" x14ac:dyDescent="0.3">
      <c r="A6" s="5" t="s">
        <v>27</v>
      </c>
      <c r="B6" s="14">
        <v>2564</v>
      </c>
      <c r="C6" s="14">
        <v>1523</v>
      </c>
      <c r="D6" s="14">
        <v>4087</v>
      </c>
    </row>
    <row r="7" spans="1:7" ht="18" customHeight="1" x14ac:dyDescent="0.3">
      <c r="A7" s="5" t="s">
        <v>29</v>
      </c>
      <c r="B7" s="14">
        <v>1865</v>
      </c>
      <c r="C7" s="14">
        <v>823</v>
      </c>
      <c r="D7" s="14">
        <v>2688</v>
      </c>
    </row>
    <row r="8" spans="1:7" ht="18" customHeight="1" x14ac:dyDescent="0.3">
      <c r="A8" s="5" t="s">
        <v>28</v>
      </c>
      <c r="B8" s="14">
        <v>268</v>
      </c>
      <c r="C8" s="14">
        <v>125</v>
      </c>
      <c r="D8" s="14">
        <v>393</v>
      </c>
    </row>
    <row r="9" spans="1:7" ht="18" customHeight="1" x14ac:dyDescent="0.3">
      <c r="A9" s="5" t="s">
        <v>40</v>
      </c>
      <c r="B9" s="14">
        <v>4697</v>
      </c>
      <c r="C9" s="14">
        <v>2471</v>
      </c>
      <c r="D9" s="14">
        <v>7168</v>
      </c>
    </row>
    <row r="11" spans="1:7" ht="73.8" customHeight="1" x14ac:dyDescent="0.3">
      <c r="A11" s="13" t="s">
        <v>78</v>
      </c>
      <c r="B11" s="13"/>
      <c r="C11" s="13"/>
      <c r="D11" s="13"/>
      <c r="E11" s="13"/>
      <c r="F11" s="13"/>
      <c r="G11" s="13"/>
    </row>
    <row r="12" spans="1:7" ht="18" customHeight="1" x14ac:dyDescent="0.3">
      <c r="A12" s="15" t="s">
        <v>76</v>
      </c>
    </row>
    <row r="14" spans="1:7" ht="18" customHeight="1" x14ac:dyDescent="0.3">
      <c r="A14" t="s">
        <v>38</v>
      </c>
    </row>
    <row r="15" spans="1:7" ht="18" customHeight="1" x14ac:dyDescent="0.3">
      <c r="A15" s="6">
        <v>49984.634068080355</v>
      </c>
    </row>
    <row r="16" spans="1:7" ht="18" customHeight="1" x14ac:dyDescent="0.3">
      <c r="A16" s="11" t="s">
        <v>79</v>
      </c>
    </row>
    <row r="17" spans="1:7" ht="18" customHeight="1" x14ac:dyDescent="0.3">
      <c r="A17" s="6">
        <f>AVERAGE(Table3_1[Offered Salary])</f>
        <v>49984.634068080355</v>
      </c>
    </row>
    <row r="20" spans="1:7" ht="27" customHeight="1" x14ac:dyDescent="0.3">
      <c r="A20" s="13" t="s">
        <v>87</v>
      </c>
      <c r="B20" s="13"/>
      <c r="C20" s="13"/>
      <c r="D20" s="13"/>
      <c r="E20" s="13"/>
      <c r="F20" s="13"/>
      <c r="G20" s="13"/>
    </row>
    <row r="21" spans="1:7" ht="27.6" customHeight="1" x14ac:dyDescent="0.3">
      <c r="A21" s="13"/>
      <c r="B21" s="13"/>
      <c r="C21" s="13"/>
      <c r="D21" s="13"/>
      <c r="E21" s="13"/>
      <c r="F21" s="13"/>
      <c r="G21" s="13"/>
    </row>
    <row r="22" spans="1:7" ht="18" customHeight="1" x14ac:dyDescent="0.3">
      <c r="A22" t="s">
        <v>76</v>
      </c>
    </row>
    <row r="23" spans="1:7" ht="18" customHeight="1" x14ac:dyDescent="0.3">
      <c r="A23" t="s">
        <v>88</v>
      </c>
    </row>
    <row r="24" spans="1:7" ht="18" customHeight="1" x14ac:dyDescent="0.3">
      <c r="A24" s="4" t="s">
        <v>80</v>
      </c>
      <c r="B24" t="s">
        <v>81</v>
      </c>
    </row>
    <row r="25" spans="1:7" ht="18" customHeight="1" x14ac:dyDescent="0.3">
      <c r="A25" s="5" t="s">
        <v>82</v>
      </c>
      <c r="B25" s="14">
        <v>1275</v>
      </c>
    </row>
    <row r="26" spans="1:7" ht="18" customHeight="1" x14ac:dyDescent="0.3">
      <c r="A26" s="5" t="s">
        <v>83</v>
      </c>
      <c r="B26" s="14">
        <v>1490</v>
      </c>
    </row>
    <row r="27" spans="1:7" ht="18" customHeight="1" x14ac:dyDescent="0.3">
      <c r="A27" s="5" t="s">
        <v>84</v>
      </c>
      <c r="B27" s="14">
        <v>1450</v>
      </c>
    </row>
    <row r="28" spans="1:7" ht="18" customHeight="1" x14ac:dyDescent="0.3">
      <c r="A28" s="5" t="s">
        <v>85</v>
      </c>
      <c r="B28" s="14">
        <v>1445</v>
      </c>
    </row>
    <row r="29" spans="1:7" ht="18" customHeight="1" x14ac:dyDescent="0.3">
      <c r="A29" s="5" t="s">
        <v>86</v>
      </c>
      <c r="B29" s="14">
        <v>659</v>
      </c>
    </row>
    <row r="30" spans="1:7" ht="18" customHeight="1" x14ac:dyDescent="0.3">
      <c r="A30" s="5" t="s">
        <v>40</v>
      </c>
      <c r="B30" s="14">
        <v>6319</v>
      </c>
    </row>
  </sheetData>
  <mergeCells count="3">
    <mergeCell ref="A1:G1"/>
    <mergeCell ref="A11:G11"/>
    <mergeCell ref="A20:G2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66318-5C5D-41A7-A525-25BDA2D3AA6F}">
  <dimension ref="A1:F23"/>
  <sheetViews>
    <sheetView workbookViewId="0">
      <selection activeCell="L24" sqref="L24"/>
    </sheetView>
  </sheetViews>
  <sheetFormatPr defaultRowHeight="14.4" x14ac:dyDescent="0.3"/>
  <cols>
    <col min="1" max="1" width="25.44140625" bestFit="1" customWidth="1"/>
    <col min="2" max="2" width="22.88671875" bestFit="1" customWidth="1"/>
  </cols>
  <sheetData>
    <row r="1" spans="1:6" ht="15" x14ac:dyDescent="0.35">
      <c r="A1" s="9" t="s">
        <v>67</v>
      </c>
    </row>
    <row r="2" spans="1:6" ht="80.400000000000006" customHeight="1" x14ac:dyDescent="0.3">
      <c r="A2" s="16" t="s">
        <v>89</v>
      </c>
      <c r="B2" s="16"/>
      <c r="C2" s="16"/>
      <c r="D2" s="16"/>
      <c r="E2" s="16"/>
      <c r="F2" s="16"/>
    </row>
    <row r="3" spans="1:6" ht="15" x14ac:dyDescent="0.35">
      <c r="A3" s="9"/>
    </row>
    <row r="5" spans="1:6" x14ac:dyDescent="0.3">
      <c r="A5" s="4" t="s">
        <v>26</v>
      </c>
      <c r="B5" t="s">
        <v>38</v>
      </c>
    </row>
    <row r="6" spans="1:6" x14ac:dyDescent="0.3">
      <c r="A6" s="5" t="s">
        <v>13</v>
      </c>
      <c r="B6" s="6">
        <v>49628.006944444445</v>
      </c>
    </row>
    <row r="7" spans="1:6" x14ac:dyDescent="0.3">
      <c r="A7" s="5" t="s">
        <v>19</v>
      </c>
      <c r="B7" s="6">
        <v>58722.093023255817</v>
      </c>
    </row>
    <row r="8" spans="1:6" x14ac:dyDescent="0.3">
      <c r="A8" s="5" t="s">
        <v>16</v>
      </c>
      <c r="B8" s="6">
        <v>49002.278350515466</v>
      </c>
    </row>
    <row r="9" spans="1:6" x14ac:dyDescent="0.3">
      <c r="A9" s="5" t="s">
        <v>15</v>
      </c>
      <c r="B9" s="6">
        <v>48489.935384615383</v>
      </c>
    </row>
    <row r="10" spans="1:6" x14ac:dyDescent="0.3">
      <c r="A10" s="5" t="s">
        <v>17</v>
      </c>
      <c r="B10" s="6">
        <v>49151.354384698665</v>
      </c>
    </row>
    <row r="11" spans="1:6" x14ac:dyDescent="0.3">
      <c r="A11" s="5" t="s">
        <v>14</v>
      </c>
      <c r="B11" s="6">
        <v>49448.484210526316</v>
      </c>
    </row>
    <row r="12" spans="1:6" x14ac:dyDescent="0.3">
      <c r="A12" s="5" t="s">
        <v>18</v>
      </c>
      <c r="B12" s="6">
        <v>52564.774774774778</v>
      </c>
    </row>
    <row r="13" spans="1:6" x14ac:dyDescent="0.3">
      <c r="A13" s="5" t="s">
        <v>12</v>
      </c>
      <c r="B13" s="6">
        <v>49326.682730923698</v>
      </c>
    </row>
    <row r="14" spans="1:6" x14ac:dyDescent="0.3">
      <c r="A14" s="5" t="s">
        <v>20</v>
      </c>
      <c r="B14" s="6">
        <v>50629.884184914845</v>
      </c>
    </row>
    <row r="15" spans="1:6" x14ac:dyDescent="0.3">
      <c r="A15" s="5" t="s">
        <v>40</v>
      </c>
      <c r="B15" s="6">
        <v>49984.634068080355</v>
      </c>
    </row>
    <row r="19" spans="1:2" x14ac:dyDescent="0.3">
      <c r="A19" s="4" t="s">
        <v>77</v>
      </c>
      <c r="B19" t="s">
        <v>38</v>
      </c>
    </row>
    <row r="20" spans="1:2" x14ac:dyDescent="0.3">
      <c r="A20" s="5" t="s">
        <v>28</v>
      </c>
      <c r="B20" s="6">
        <v>49906.791348600505</v>
      </c>
    </row>
    <row r="21" spans="1:2" x14ac:dyDescent="0.3">
      <c r="A21" s="5" t="s">
        <v>29</v>
      </c>
      <c r="B21" s="6">
        <v>50094.165922619046</v>
      </c>
    </row>
    <row r="22" spans="1:2" x14ac:dyDescent="0.3">
      <c r="A22" s="5" t="s">
        <v>27</v>
      </c>
      <c r="B22" s="6">
        <v>49920.080743821876</v>
      </c>
    </row>
    <row r="23" spans="1:2" x14ac:dyDescent="0.3">
      <c r="A23" s="5" t="s">
        <v>40</v>
      </c>
      <c r="B23" s="6">
        <v>49984.634068080355</v>
      </c>
    </row>
  </sheetData>
  <mergeCells count="1">
    <mergeCell ref="A2:F2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671DD-0EF5-453A-AEDC-31CB8E45A848}">
  <dimension ref="A1:K42"/>
  <sheetViews>
    <sheetView workbookViewId="0">
      <selection activeCell="A24" sqref="A3:XFD24"/>
    </sheetView>
  </sheetViews>
  <sheetFormatPr defaultRowHeight="14.4" x14ac:dyDescent="0.3"/>
  <cols>
    <col min="1" max="1" width="18.109375" bestFit="1" customWidth="1"/>
    <col min="2" max="2" width="18.21875" bestFit="1" customWidth="1"/>
    <col min="3" max="3" width="19.44140625" bestFit="1" customWidth="1"/>
    <col min="4" max="4" width="26.21875" bestFit="1" customWidth="1"/>
    <col min="5" max="5" width="20.44140625" bestFit="1" customWidth="1"/>
    <col min="6" max="6" width="21" bestFit="1" customWidth="1"/>
    <col min="7" max="7" width="21.109375" bestFit="1" customWidth="1"/>
    <col min="8" max="8" width="19.44140625" bestFit="1" customWidth="1"/>
    <col min="9" max="9" width="15.88671875" bestFit="1" customWidth="1"/>
    <col min="10" max="10" width="17.77734375" bestFit="1" customWidth="1"/>
    <col min="11" max="11" width="10.77734375" bestFit="1" customWidth="1"/>
    <col min="12" max="12" width="18.21875" bestFit="1" customWidth="1"/>
    <col min="13" max="13" width="19.44140625" bestFit="1" customWidth="1"/>
    <col min="14" max="14" width="26.21875" bestFit="1" customWidth="1"/>
    <col min="15" max="15" width="20.44140625" bestFit="1" customWidth="1"/>
    <col min="16" max="16" width="21" bestFit="1" customWidth="1"/>
    <col min="17" max="17" width="21.109375" bestFit="1" customWidth="1"/>
    <col min="18" max="18" width="19.44140625" bestFit="1" customWidth="1"/>
    <col min="19" max="19" width="15.88671875" bestFit="1" customWidth="1"/>
    <col min="20" max="20" width="17.77734375" bestFit="1" customWidth="1"/>
    <col min="21" max="21" width="9.21875" bestFit="1" customWidth="1"/>
    <col min="22" max="22" width="18.21875" bestFit="1" customWidth="1"/>
    <col min="23" max="23" width="19.44140625" bestFit="1" customWidth="1"/>
    <col min="24" max="24" width="26.21875" bestFit="1" customWidth="1"/>
    <col min="25" max="25" width="20.44140625" bestFit="1" customWidth="1"/>
    <col min="26" max="26" width="21" bestFit="1" customWidth="1"/>
    <col min="27" max="27" width="21.109375" bestFit="1" customWidth="1"/>
    <col min="28" max="28" width="19.44140625" bestFit="1" customWidth="1"/>
    <col min="29" max="29" width="15.88671875" bestFit="1" customWidth="1"/>
    <col min="30" max="30" width="17.77734375" bestFit="1" customWidth="1"/>
    <col min="31" max="31" width="7.5546875" bestFit="1" customWidth="1"/>
    <col min="32" max="32" width="18.21875" bestFit="1" customWidth="1"/>
    <col min="33" max="33" width="19.44140625" bestFit="1" customWidth="1"/>
    <col min="34" max="34" width="26.21875" bestFit="1" customWidth="1"/>
    <col min="35" max="35" width="20.44140625" bestFit="1" customWidth="1"/>
    <col min="36" max="36" width="21" bestFit="1" customWidth="1"/>
    <col min="37" max="37" width="21.109375" bestFit="1" customWidth="1"/>
    <col min="38" max="38" width="19.44140625" bestFit="1" customWidth="1"/>
    <col min="39" max="39" width="15.88671875" bestFit="1" customWidth="1"/>
    <col min="40" max="40" width="17.77734375" bestFit="1" customWidth="1"/>
    <col min="41" max="41" width="7.5546875" bestFit="1" customWidth="1"/>
    <col min="42" max="42" width="18.21875" bestFit="1" customWidth="1"/>
    <col min="43" max="43" width="19.44140625" bestFit="1" customWidth="1"/>
    <col min="44" max="44" width="26.21875" bestFit="1" customWidth="1"/>
    <col min="45" max="45" width="20.44140625" bestFit="1" customWidth="1"/>
    <col min="46" max="46" width="21" bestFit="1" customWidth="1"/>
    <col min="47" max="47" width="21.109375" bestFit="1" customWidth="1"/>
    <col min="48" max="48" width="19.44140625" bestFit="1" customWidth="1"/>
    <col min="49" max="49" width="15.88671875" bestFit="1" customWidth="1"/>
    <col min="50" max="50" width="17.77734375" bestFit="1" customWidth="1"/>
    <col min="51" max="51" width="7.5546875" bestFit="1" customWidth="1"/>
    <col min="52" max="52" width="18.21875" bestFit="1" customWidth="1"/>
    <col min="53" max="53" width="19.44140625" bestFit="1" customWidth="1"/>
    <col min="54" max="54" width="26.21875" bestFit="1" customWidth="1"/>
    <col min="55" max="55" width="20.44140625" bestFit="1" customWidth="1"/>
    <col min="56" max="56" width="21" bestFit="1" customWidth="1"/>
    <col min="57" max="57" width="21.109375" bestFit="1" customWidth="1"/>
    <col min="58" max="58" width="19.44140625" bestFit="1" customWidth="1"/>
    <col min="59" max="59" width="15.88671875" bestFit="1" customWidth="1"/>
    <col min="60" max="60" width="17.77734375" bestFit="1" customWidth="1"/>
    <col min="61" max="61" width="7.109375" bestFit="1" customWidth="1"/>
    <col min="62" max="62" width="18.21875" bestFit="1" customWidth="1"/>
    <col min="63" max="63" width="19.44140625" bestFit="1" customWidth="1"/>
    <col min="64" max="64" width="20.44140625" bestFit="1" customWidth="1"/>
    <col min="65" max="65" width="21" bestFit="1" customWidth="1"/>
    <col min="66" max="66" width="21.109375" bestFit="1" customWidth="1"/>
    <col min="67" max="67" width="19.44140625" bestFit="1" customWidth="1"/>
    <col min="68" max="68" width="15.88671875" bestFit="1" customWidth="1"/>
    <col min="69" max="69" width="17.77734375" bestFit="1" customWidth="1"/>
    <col min="70" max="70" width="7.109375" bestFit="1" customWidth="1"/>
    <col min="71" max="71" width="18.21875" bestFit="1" customWidth="1"/>
    <col min="72" max="72" width="19.44140625" bestFit="1" customWidth="1"/>
    <col min="73" max="73" width="26.21875" bestFit="1" customWidth="1"/>
    <col min="74" max="74" width="20.44140625" bestFit="1" customWidth="1"/>
    <col min="75" max="75" width="21" bestFit="1" customWidth="1"/>
    <col min="76" max="76" width="21.109375" bestFit="1" customWidth="1"/>
    <col min="77" max="77" width="19.44140625" bestFit="1" customWidth="1"/>
    <col min="78" max="78" width="15.88671875" bestFit="1" customWidth="1"/>
    <col min="79" max="79" width="17.77734375" bestFit="1" customWidth="1"/>
    <col min="80" max="80" width="7.109375" bestFit="1" customWidth="1"/>
    <col min="81" max="81" width="18.21875" bestFit="1" customWidth="1"/>
    <col min="82" max="82" width="19.44140625" bestFit="1" customWidth="1"/>
    <col min="83" max="83" width="26.21875" bestFit="1" customWidth="1"/>
    <col min="84" max="84" width="20.44140625" bestFit="1" customWidth="1"/>
    <col min="85" max="85" width="21" bestFit="1" customWidth="1"/>
    <col min="86" max="86" width="21.109375" bestFit="1" customWidth="1"/>
    <col min="87" max="87" width="19.44140625" bestFit="1" customWidth="1"/>
    <col min="88" max="88" width="15.88671875" bestFit="1" customWidth="1"/>
    <col min="89" max="89" width="17.77734375" bestFit="1" customWidth="1"/>
    <col min="90" max="90" width="7.109375" bestFit="1" customWidth="1"/>
    <col min="91" max="91" width="18.21875" bestFit="1" customWidth="1"/>
    <col min="92" max="92" width="19.44140625" bestFit="1" customWidth="1"/>
    <col min="93" max="93" width="26.21875" bestFit="1" customWidth="1"/>
    <col min="94" max="94" width="20.44140625" bestFit="1" customWidth="1"/>
    <col min="95" max="95" width="21" bestFit="1" customWidth="1"/>
    <col min="96" max="96" width="21.109375" bestFit="1" customWidth="1"/>
    <col min="97" max="97" width="19.44140625" bestFit="1" customWidth="1"/>
    <col min="98" max="98" width="15.88671875" bestFit="1" customWidth="1"/>
    <col min="99" max="99" width="17.77734375" bestFit="1" customWidth="1"/>
    <col min="100" max="100" width="7.109375" bestFit="1" customWidth="1"/>
    <col min="101" max="101" width="21" bestFit="1" customWidth="1"/>
    <col min="102" max="102" width="17.77734375" bestFit="1" customWidth="1"/>
    <col min="103" max="103" width="8.33203125" bestFit="1" customWidth="1"/>
    <col min="104" max="104" width="17.77734375" bestFit="1" customWidth="1"/>
    <col min="105" max="105" width="8.33203125" bestFit="1" customWidth="1"/>
    <col min="106" max="106" width="17.77734375" bestFit="1" customWidth="1"/>
    <col min="107" max="107" width="8.77734375" bestFit="1" customWidth="1"/>
    <col min="108" max="108" width="19.44140625" bestFit="1" customWidth="1"/>
    <col min="109" max="109" width="7.77734375" bestFit="1" customWidth="1"/>
    <col min="110" max="110" width="19.44140625" bestFit="1" customWidth="1"/>
    <col min="111" max="111" width="7.77734375" bestFit="1" customWidth="1"/>
    <col min="112" max="112" width="10.77734375" bestFit="1" customWidth="1"/>
  </cols>
  <sheetData>
    <row r="1" spans="1:5" ht="68.400000000000006" customHeight="1" x14ac:dyDescent="0.3">
      <c r="A1" s="17" t="s">
        <v>91</v>
      </c>
      <c r="B1" s="17"/>
      <c r="C1" s="17"/>
      <c r="D1" s="17"/>
      <c r="E1" s="17"/>
    </row>
    <row r="25" spans="1:11" x14ac:dyDescent="0.3">
      <c r="A25" s="4" t="s">
        <v>90</v>
      </c>
      <c r="B25" s="4" t="s">
        <v>41</v>
      </c>
    </row>
    <row r="26" spans="1:11" x14ac:dyDescent="0.3">
      <c r="A26" s="4" t="s">
        <v>39</v>
      </c>
      <c r="B26" t="s">
        <v>13</v>
      </c>
      <c r="C26" t="s">
        <v>19</v>
      </c>
      <c r="D26" t="s">
        <v>16</v>
      </c>
      <c r="E26" t="s">
        <v>15</v>
      </c>
      <c r="F26" t="s">
        <v>17</v>
      </c>
      <c r="G26" t="s">
        <v>14</v>
      </c>
      <c r="H26" t="s">
        <v>18</v>
      </c>
      <c r="I26" t="s">
        <v>12</v>
      </c>
      <c r="J26" t="s">
        <v>20</v>
      </c>
      <c r="K26" t="s">
        <v>40</v>
      </c>
    </row>
    <row r="27" spans="1:11" x14ac:dyDescent="0.3">
      <c r="A27" s="5" t="s">
        <v>5</v>
      </c>
      <c r="B27" s="14">
        <v>13</v>
      </c>
      <c r="C27" s="14">
        <v>2</v>
      </c>
      <c r="D27" s="14">
        <v>2</v>
      </c>
      <c r="E27" s="14">
        <v>28</v>
      </c>
      <c r="F27" s="14">
        <v>158</v>
      </c>
      <c r="G27" s="14">
        <v>40</v>
      </c>
      <c r="H27" s="14">
        <v>22</v>
      </c>
      <c r="I27" s="14">
        <v>28</v>
      </c>
      <c r="J27" s="14">
        <v>170</v>
      </c>
      <c r="K27" s="14">
        <v>463</v>
      </c>
    </row>
    <row r="28" spans="1:11" x14ac:dyDescent="0.3">
      <c r="A28" s="5" t="s">
        <v>9</v>
      </c>
      <c r="B28" s="14">
        <v>4</v>
      </c>
      <c r="C28" s="14">
        <v>10</v>
      </c>
      <c r="D28" s="14">
        <v>2</v>
      </c>
      <c r="E28" s="14">
        <v>18</v>
      </c>
      <c r="F28" s="14">
        <v>99</v>
      </c>
      <c r="G28" s="14">
        <v>8</v>
      </c>
      <c r="H28" s="14">
        <v>5</v>
      </c>
      <c r="I28" s="14">
        <v>23</v>
      </c>
      <c r="J28" s="14">
        <v>63</v>
      </c>
      <c r="K28" s="14">
        <v>232</v>
      </c>
    </row>
    <row r="29" spans="1:11" x14ac:dyDescent="0.3">
      <c r="A29" s="5" t="s">
        <v>2</v>
      </c>
      <c r="B29" s="14">
        <v>68</v>
      </c>
      <c r="C29" s="14">
        <v>29</v>
      </c>
      <c r="D29" s="14">
        <v>21</v>
      </c>
      <c r="E29" s="14">
        <v>74</v>
      </c>
      <c r="F29" s="14">
        <v>671</v>
      </c>
      <c r="G29" s="14">
        <v>79</v>
      </c>
      <c r="H29" s="14">
        <v>107</v>
      </c>
      <c r="I29" s="14">
        <v>216</v>
      </c>
      <c r="J29" s="14">
        <v>482</v>
      </c>
      <c r="K29" s="14">
        <v>1747</v>
      </c>
    </row>
    <row r="30" spans="1:11" x14ac:dyDescent="0.3">
      <c r="A30" s="5" t="s">
        <v>1</v>
      </c>
      <c r="B30" s="14">
        <v>4</v>
      </c>
      <c r="C30" s="14">
        <v>7</v>
      </c>
      <c r="D30" s="14">
        <v>6</v>
      </c>
      <c r="E30" s="14">
        <v>26</v>
      </c>
      <c r="F30" s="14">
        <v>98</v>
      </c>
      <c r="G30" s="14">
        <v>8</v>
      </c>
      <c r="H30" s="14">
        <v>4</v>
      </c>
      <c r="I30" s="14">
        <v>48</v>
      </c>
      <c r="J30" s="14">
        <v>119</v>
      </c>
      <c r="K30" s="14">
        <v>320</v>
      </c>
    </row>
    <row r="31" spans="1:11" x14ac:dyDescent="0.3">
      <c r="A31" s="5" t="s">
        <v>10</v>
      </c>
      <c r="B31" s="14">
        <v>107</v>
      </c>
      <c r="C31" s="14">
        <v>39</v>
      </c>
      <c r="D31" s="14">
        <v>7</v>
      </c>
      <c r="E31" s="14">
        <v>70</v>
      </c>
      <c r="F31" s="14">
        <v>711</v>
      </c>
      <c r="G31" s="14">
        <v>87</v>
      </c>
      <c r="H31" s="14">
        <v>74</v>
      </c>
      <c r="I31" s="14">
        <v>175</v>
      </c>
      <c r="J31" s="14">
        <v>522</v>
      </c>
      <c r="K31" s="14">
        <v>1792</v>
      </c>
    </row>
    <row r="32" spans="1:11" x14ac:dyDescent="0.3">
      <c r="A32" s="5" t="s">
        <v>7</v>
      </c>
      <c r="B32" s="14">
        <v>9</v>
      </c>
      <c r="C32" s="14">
        <v>1</v>
      </c>
      <c r="D32" s="14">
        <v>2</v>
      </c>
      <c r="E32" s="14">
        <v>13</v>
      </c>
      <c r="F32" s="14">
        <v>94</v>
      </c>
      <c r="G32" s="14">
        <v>28</v>
      </c>
      <c r="H32" s="14">
        <v>2</v>
      </c>
      <c r="I32" s="14">
        <v>2</v>
      </c>
      <c r="J32" s="14">
        <v>71</v>
      </c>
      <c r="K32" s="14">
        <v>222</v>
      </c>
    </row>
    <row r="33" spans="1:11" x14ac:dyDescent="0.3">
      <c r="A33" s="5" t="s">
        <v>3</v>
      </c>
      <c r="B33" s="14">
        <v>3</v>
      </c>
      <c r="C33" s="14">
        <v>1</v>
      </c>
      <c r="D33" s="14"/>
      <c r="E33" s="14">
        <v>1</v>
      </c>
      <c r="F33" s="14">
        <v>38</v>
      </c>
      <c r="G33" s="14">
        <v>3</v>
      </c>
      <c r="H33" s="14">
        <v>3</v>
      </c>
      <c r="I33" s="14">
        <v>11</v>
      </c>
      <c r="J33" s="14">
        <v>29</v>
      </c>
      <c r="K33" s="14">
        <v>89</v>
      </c>
    </row>
    <row r="34" spans="1:11" x14ac:dyDescent="0.3">
      <c r="A34" s="5" t="s">
        <v>6</v>
      </c>
      <c r="B34" s="14">
        <v>41</v>
      </c>
      <c r="C34" s="14">
        <v>31</v>
      </c>
      <c r="D34" s="14">
        <v>42</v>
      </c>
      <c r="E34" s="14">
        <v>30</v>
      </c>
      <c r="F34" s="14">
        <v>272</v>
      </c>
      <c r="G34" s="14">
        <v>37</v>
      </c>
      <c r="H34" s="14">
        <v>36</v>
      </c>
      <c r="I34" s="14">
        <v>88</v>
      </c>
      <c r="J34" s="14">
        <v>210</v>
      </c>
      <c r="K34" s="14">
        <v>787</v>
      </c>
    </row>
    <row r="35" spans="1:11" x14ac:dyDescent="0.3">
      <c r="A35" s="5" t="s">
        <v>8</v>
      </c>
      <c r="B35" s="14">
        <v>12</v>
      </c>
      <c r="C35" s="14">
        <v>9</v>
      </c>
      <c r="D35" s="14">
        <v>6</v>
      </c>
      <c r="E35" s="14">
        <v>15</v>
      </c>
      <c r="F35" s="14">
        <v>278</v>
      </c>
      <c r="G35" s="14">
        <v>26</v>
      </c>
      <c r="H35" s="14">
        <v>23</v>
      </c>
      <c r="I35" s="14">
        <v>43</v>
      </c>
      <c r="J35" s="14">
        <v>115</v>
      </c>
      <c r="K35" s="14">
        <v>527</v>
      </c>
    </row>
    <row r="36" spans="1:11" x14ac:dyDescent="0.3">
      <c r="A36" s="5" t="s">
        <v>4</v>
      </c>
      <c r="B36" s="14">
        <v>27</v>
      </c>
      <c r="C36" s="14">
        <v>43</v>
      </c>
      <c r="D36" s="14">
        <v>9</v>
      </c>
      <c r="E36" s="14">
        <v>50</v>
      </c>
      <c r="F36" s="14">
        <v>351</v>
      </c>
      <c r="G36" s="14">
        <v>64</v>
      </c>
      <c r="H36" s="14">
        <v>55</v>
      </c>
      <c r="I36" s="14">
        <v>113</v>
      </c>
      <c r="J36" s="14">
        <v>270</v>
      </c>
      <c r="K36" s="14">
        <v>982</v>
      </c>
    </row>
    <row r="37" spans="1:11" x14ac:dyDescent="0.3">
      <c r="A37" s="5" t="s">
        <v>22</v>
      </c>
      <c r="B37" s="14"/>
      <c r="C37" s="14"/>
      <c r="D37" s="14"/>
      <c r="E37" s="14"/>
      <c r="F37" s="14">
        <v>1</v>
      </c>
      <c r="G37" s="14"/>
      <c r="H37" s="14"/>
      <c r="I37" s="14"/>
      <c r="J37" s="14">
        <v>2</v>
      </c>
      <c r="K37" s="14">
        <v>3</v>
      </c>
    </row>
    <row r="38" spans="1:11" x14ac:dyDescent="0.3">
      <c r="A38" s="5" t="s">
        <v>23</v>
      </c>
      <c r="B38" s="14"/>
      <c r="C38" s="14"/>
      <c r="D38" s="14"/>
      <c r="E38" s="14"/>
      <c r="F38" s="14"/>
      <c r="G38" s="14"/>
      <c r="H38" s="14"/>
      <c r="I38" s="14"/>
      <c r="J38" s="14">
        <v>1</v>
      </c>
      <c r="K38" s="14">
        <v>1</v>
      </c>
    </row>
    <row r="39" spans="1:11" x14ac:dyDescent="0.3">
      <c r="A39" s="5" t="s">
        <v>21</v>
      </c>
      <c r="B39" s="14"/>
      <c r="C39" s="14"/>
      <c r="D39" s="14"/>
      <c r="E39" s="14"/>
      <c r="F39" s="14"/>
      <c r="G39" s="14"/>
      <c r="H39" s="14"/>
      <c r="I39" s="14"/>
      <c r="J39" s="14">
        <v>1</v>
      </c>
      <c r="K39" s="14">
        <v>1</v>
      </c>
    </row>
    <row r="40" spans="1:11" x14ac:dyDescent="0.3">
      <c r="A40" s="5" t="s">
        <v>25</v>
      </c>
      <c r="B40" s="14"/>
      <c r="C40" s="14"/>
      <c r="D40" s="14"/>
      <c r="E40" s="14"/>
      <c r="F40" s="14"/>
      <c r="G40" s="14"/>
      <c r="H40" s="14">
        <v>1</v>
      </c>
      <c r="I40" s="14"/>
      <c r="J40" s="14"/>
      <c r="K40" s="14">
        <v>1</v>
      </c>
    </row>
    <row r="41" spans="1:11" x14ac:dyDescent="0.3">
      <c r="A41" s="5" t="s">
        <v>24</v>
      </c>
      <c r="B41" s="14"/>
      <c r="C41" s="14"/>
      <c r="D41" s="14"/>
      <c r="E41" s="14"/>
      <c r="F41" s="14"/>
      <c r="G41" s="14"/>
      <c r="H41" s="14">
        <v>1</v>
      </c>
      <c r="I41" s="14"/>
      <c r="J41" s="14"/>
      <c r="K41" s="14">
        <v>1</v>
      </c>
    </row>
    <row r="42" spans="1:11" x14ac:dyDescent="0.3">
      <c r="A42" s="5" t="s">
        <v>40</v>
      </c>
      <c r="B42" s="14">
        <v>288</v>
      </c>
      <c r="C42" s="14">
        <v>172</v>
      </c>
      <c r="D42" s="14">
        <v>97</v>
      </c>
      <c r="E42" s="14">
        <v>325</v>
      </c>
      <c r="F42" s="14">
        <v>2771</v>
      </c>
      <c r="G42" s="14">
        <v>380</v>
      </c>
      <c r="H42" s="14">
        <v>333</v>
      </c>
      <c r="I42" s="14">
        <v>747</v>
      </c>
      <c r="J42" s="14">
        <v>2055</v>
      </c>
      <c r="K42" s="14">
        <v>7168</v>
      </c>
    </row>
  </sheetData>
  <mergeCells count="1">
    <mergeCell ref="A1:E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CAF9-2F29-417B-A4F5-1E19AB3E3676}">
  <dimension ref="A1:C14"/>
  <sheetViews>
    <sheetView workbookViewId="0">
      <selection activeCell="A20" sqref="A20"/>
    </sheetView>
  </sheetViews>
  <sheetFormatPr defaultRowHeight="14.4" x14ac:dyDescent="0.3"/>
  <cols>
    <col min="1" max="1" width="31.33203125" customWidth="1"/>
    <col min="2" max="2" width="12.6640625" bestFit="1" customWidth="1"/>
    <col min="3" max="3" width="12" bestFit="1" customWidth="1"/>
  </cols>
  <sheetData>
    <row r="1" spans="1:3" x14ac:dyDescent="0.3">
      <c r="A1" t="s">
        <v>94</v>
      </c>
    </row>
    <row r="2" spans="1:3" ht="15" thickBot="1" x14ac:dyDescent="0.35"/>
    <row r="3" spans="1:3" x14ac:dyDescent="0.3">
      <c r="A3" s="20"/>
      <c r="B3" s="20" t="s">
        <v>95</v>
      </c>
      <c r="C3" s="20" t="s">
        <v>96</v>
      </c>
    </row>
    <row r="4" spans="1:3" x14ac:dyDescent="0.3">
      <c r="A4" s="18" t="s">
        <v>45</v>
      </c>
      <c r="B4" s="18">
        <v>49920.080743821876</v>
      </c>
      <c r="C4" s="18">
        <v>50094.165922619046</v>
      </c>
    </row>
    <row r="5" spans="1:3" x14ac:dyDescent="0.3">
      <c r="A5" s="18" t="s">
        <v>50</v>
      </c>
      <c r="B5" s="18">
        <v>817695113.48882902</v>
      </c>
      <c r="C5" s="18">
        <v>856385562.68180048</v>
      </c>
    </row>
    <row r="6" spans="1:3" x14ac:dyDescent="0.3">
      <c r="A6" s="18" t="s">
        <v>97</v>
      </c>
      <c r="B6" s="18">
        <v>4087</v>
      </c>
      <c r="C6" s="18">
        <v>2688</v>
      </c>
    </row>
    <row r="7" spans="1:3" x14ac:dyDescent="0.3">
      <c r="A7" s="18" t="s">
        <v>98</v>
      </c>
      <c r="B7" s="18">
        <v>833044476.69295049</v>
      </c>
      <c r="C7" s="18"/>
    </row>
    <row r="8" spans="1:3" x14ac:dyDescent="0.3">
      <c r="A8" s="18" t="s">
        <v>99</v>
      </c>
      <c r="B8" s="18">
        <v>0</v>
      </c>
      <c r="C8" s="18"/>
    </row>
    <row r="9" spans="1:3" x14ac:dyDescent="0.3">
      <c r="A9" s="18" t="s">
        <v>100</v>
      </c>
      <c r="B9" s="18">
        <v>6773</v>
      </c>
      <c r="C9" s="18"/>
    </row>
    <row r="10" spans="1:3" x14ac:dyDescent="0.3">
      <c r="A10" s="18" t="s">
        <v>101</v>
      </c>
      <c r="B10" s="18">
        <v>-0.24287902148860904</v>
      </c>
      <c r="C10" s="18"/>
    </row>
    <row r="11" spans="1:3" x14ac:dyDescent="0.3">
      <c r="A11" s="18" t="s">
        <v>102</v>
      </c>
      <c r="B11" s="18">
        <v>0.40405323606700672</v>
      </c>
      <c r="C11" s="18"/>
    </row>
    <row r="12" spans="1:3" x14ac:dyDescent="0.3">
      <c r="A12" s="18" t="s">
        <v>103</v>
      </c>
      <c r="B12" s="18">
        <v>1.6450786349029665</v>
      </c>
      <c r="C12" s="18"/>
    </row>
    <row r="13" spans="1:3" x14ac:dyDescent="0.3">
      <c r="A13" s="18" t="s">
        <v>104</v>
      </c>
      <c r="B13" s="18">
        <v>0.80810647213401299</v>
      </c>
      <c r="C13" s="18"/>
    </row>
    <row r="14" spans="1:3" ht="15" thickBot="1" x14ac:dyDescent="0.35">
      <c r="A14" s="19" t="s">
        <v>105</v>
      </c>
      <c r="B14" s="19">
        <v>1.9603143002071892</v>
      </c>
      <c r="C14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1A949-1885-4DE3-B4A3-E8436161E723}">
  <dimension ref="A1:G7169"/>
  <sheetViews>
    <sheetView topLeftCell="A2" workbookViewId="0">
      <selection activeCell="F2" sqref="F2:G9"/>
    </sheetView>
  </sheetViews>
  <sheetFormatPr defaultRowHeight="14.4" x14ac:dyDescent="0.3"/>
  <cols>
    <col min="1" max="1" width="15.44140625" bestFit="1" customWidth="1"/>
    <col min="2" max="2" width="25.44140625" bestFit="1" customWidth="1"/>
    <col min="3" max="3" width="12.33203125" bestFit="1" customWidth="1"/>
    <col min="4" max="4" width="15.33203125" bestFit="1" customWidth="1"/>
    <col min="6" max="6" width="20.44140625" customWidth="1"/>
    <col min="7" max="7" width="22.6640625" customWidth="1"/>
  </cols>
  <sheetData>
    <row r="1" spans="1:7" x14ac:dyDescent="0.3">
      <c r="A1" t="s">
        <v>0</v>
      </c>
      <c r="B1" t="s">
        <v>26</v>
      </c>
      <c r="C1" t="s">
        <v>11</v>
      </c>
      <c r="D1" t="s">
        <v>34</v>
      </c>
      <c r="F1" s="1" t="s">
        <v>92</v>
      </c>
      <c r="G1" s="1" t="s">
        <v>93</v>
      </c>
    </row>
    <row r="2" spans="1:7" x14ac:dyDescent="0.3">
      <c r="A2" t="s">
        <v>27</v>
      </c>
      <c r="B2" t="s">
        <v>20</v>
      </c>
      <c r="C2" t="s">
        <v>1</v>
      </c>
      <c r="D2">
        <v>56553</v>
      </c>
      <c r="F2">
        <v>56553</v>
      </c>
      <c r="G2">
        <v>22075</v>
      </c>
    </row>
    <row r="3" spans="1:7" x14ac:dyDescent="0.3">
      <c r="A3" t="s">
        <v>27</v>
      </c>
      <c r="B3" t="s">
        <v>20</v>
      </c>
      <c r="C3" t="s">
        <v>2</v>
      </c>
      <c r="D3">
        <v>70069</v>
      </c>
      <c r="F3">
        <v>70069</v>
      </c>
      <c r="G3">
        <v>3207</v>
      </c>
    </row>
    <row r="4" spans="1:7" x14ac:dyDescent="0.3">
      <c r="A4" t="s">
        <v>27</v>
      </c>
      <c r="B4" t="s">
        <v>17</v>
      </c>
      <c r="C4" t="s">
        <v>3</v>
      </c>
      <c r="D4">
        <v>29668</v>
      </c>
      <c r="F4">
        <v>29668</v>
      </c>
      <c r="G4">
        <v>15156</v>
      </c>
    </row>
    <row r="5" spans="1:7" x14ac:dyDescent="0.3">
      <c r="A5" t="s">
        <v>27</v>
      </c>
      <c r="B5" t="s">
        <v>12</v>
      </c>
      <c r="C5" t="str">
        <f>C4</f>
        <v>i4</v>
      </c>
      <c r="D5">
        <v>85914</v>
      </c>
      <c r="F5">
        <v>85914</v>
      </c>
      <c r="G5">
        <v>49515</v>
      </c>
    </row>
    <row r="6" spans="1:7" x14ac:dyDescent="0.3">
      <c r="A6" t="s">
        <v>27</v>
      </c>
      <c r="B6" t="s">
        <v>12</v>
      </c>
      <c r="C6" t="s">
        <v>4</v>
      </c>
      <c r="D6">
        <v>69904</v>
      </c>
      <c r="F6">
        <v>69904</v>
      </c>
      <c r="G6">
        <v>200000</v>
      </c>
    </row>
    <row r="7" spans="1:7" x14ac:dyDescent="0.3">
      <c r="A7" t="s">
        <v>27</v>
      </c>
      <c r="B7" t="s">
        <v>12</v>
      </c>
      <c r="C7" t="s">
        <v>4</v>
      </c>
      <c r="D7">
        <v>11758</v>
      </c>
      <c r="F7">
        <v>11758</v>
      </c>
      <c r="G7">
        <v>56688</v>
      </c>
    </row>
    <row r="8" spans="1:7" x14ac:dyDescent="0.3">
      <c r="A8" t="s">
        <v>27</v>
      </c>
      <c r="B8" t="s">
        <v>20</v>
      </c>
      <c r="C8" t="s">
        <v>21</v>
      </c>
      <c r="D8">
        <v>26990</v>
      </c>
      <c r="F8">
        <v>26990</v>
      </c>
      <c r="G8">
        <v>81757</v>
      </c>
    </row>
    <row r="9" spans="1:7" x14ac:dyDescent="0.3">
      <c r="A9" t="s">
        <v>27</v>
      </c>
      <c r="B9" t="s">
        <v>20</v>
      </c>
      <c r="C9" t="s">
        <v>5</v>
      </c>
      <c r="D9">
        <v>86787</v>
      </c>
      <c r="F9">
        <v>86787</v>
      </c>
      <c r="G9">
        <v>73579</v>
      </c>
    </row>
    <row r="10" spans="1:7" x14ac:dyDescent="0.3">
      <c r="A10" t="s">
        <v>27</v>
      </c>
      <c r="B10" t="s">
        <v>13</v>
      </c>
      <c r="C10" t="s">
        <v>5</v>
      </c>
      <c r="D10">
        <v>2308</v>
      </c>
      <c r="F10">
        <v>2308</v>
      </c>
      <c r="G10">
        <v>38462</v>
      </c>
    </row>
    <row r="11" spans="1:7" x14ac:dyDescent="0.3">
      <c r="A11" t="s">
        <v>27</v>
      </c>
      <c r="B11" t="s">
        <v>20</v>
      </c>
      <c r="C11" t="s">
        <v>6</v>
      </c>
      <c r="D11">
        <v>15134</v>
      </c>
      <c r="F11">
        <v>15134</v>
      </c>
      <c r="G11">
        <v>3423</v>
      </c>
    </row>
    <row r="12" spans="1:7" x14ac:dyDescent="0.3">
      <c r="A12" t="str">
        <f>A11</f>
        <v>Male</v>
      </c>
      <c r="B12" t="s">
        <v>20</v>
      </c>
      <c r="C12" t="s">
        <v>6</v>
      </c>
      <c r="D12">
        <v>100</v>
      </c>
      <c r="F12">
        <v>100</v>
      </c>
      <c r="G12">
        <v>70979</v>
      </c>
    </row>
    <row r="13" spans="1:7" x14ac:dyDescent="0.3">
      <c r="A13" t="s">
        <v>27</v>
      </c>
      <c r="B13" t="s">
        <v>17</v>
      </c>
      <c r="C13" t="s">
        <v>7</v>
      </c>
      <c r="D13">
        <v>50351</v>
      </c>
      <c r="F13">
        <v>50351</v>
      </c>
      <c r="G13">
        <v>85176</v>
      </c>
    </row>
    <row r="14" spans="1:7" x14ac:dyDescent="0.3">
      <c r="A14" t="s">
        <v>27</v>
      </c>
      <c r="B14" t="s">
        <v>20</v>
      </c>
      <c r="C14" t="s">
        <v>8</v>
      </c>
      <c r="D14">
        <v>52554</v>
      </c>
      <c r="F14">
        <v>52554</v>
      </c>
      <c r="G14">
        <v>800</v>
      </c>
    </row>
    <row r="15" spans="1:7" x14ac:dyDescent="0.3">
      <c r="A15" t="s">
        <v>27</v>
      </c>
      <c r="B15" t="s">
        <v>20</v>
      </c>
      <c r="C15" t="s">
        <v>7</v>
      </c>
      <c r="D15">
        <v>88744</v>
      </c>
      <c r="F15">
        <v>88744</v>
      </c>
      <c r="G15">
        <v>51645</v>
      </c>
    </row>
    <row r="16" spans="1:7" x14ac:dyDescent="0.3">
      <c r="A16" t="s">
        <v>27</v>
      </c>
      <c r="B16" t="s">
        <v>17</v>
      </c>
      <c r="C16" t="s">
        <v>8</v>
      </c>
      <c r="D16">
        <v>99574</v>
      </c>
      <c r="F16">
        <v>99574</v>
      </c>
      <c r="G16">
        <v>52285</v>
      </c>
    </row>
    <row r="17" spans="1:7" x14ac:dyDescent="0.3">
      <c r="A17" t="s">
        <v>27</v>
      </c>
      <c r="B17" t="s">
        <v>17</v>
      </c>
      <c r="C17" t="s">
        <v>8</v>
      </c>
      <c r="D17">
        <v>52176</v>
      </c>
      <c r="F17">
        <v>52176</v>
      </c>
      <c r="G17">
        <v>2013</v>
      </c>
    </row>
    <row r="18" spans="1:7" x14ac:dyDescent="0.3">
      <c r="A18" t="s">
        <v>27</v>
      </c>
      <c r="B18" t="s">
        <v>13</v>
      </c>
      <c r="C18" t="s">
        <v>7</v>
      </c>
      <c r="D18">
        <v>61432</v>
      </c>
      <c r="F18">
        <v>61432</v>
      </c>
      <c r="G18">
        <v>12624</v>
      </c>
    </row>
    <row r="19" spans="1:7" x14ac:dyDescent="0.3">
      <c r="A19" t="s">
        <v>27</v>
      </c>
      <c r="B19" t="s">
        <v>12</v>
      </c>
      <c r="C19" t="s">
        <v>3</v>
      </c>
      <c r="D19">
        <v>87884</v>
      </c>
      <c r="F19">
        <v>87884</v>
      </c>
      <c r="G19">
        <v>9009</v>
      </c>
    </row>
    <row r="20" spans="1:7" x14ac:dyDescent="0.3">
      <c r="A20" t="s">
        <v>27</v>
      </c>
      <c r="B20" t="s">
        <v>12</v>
      </c>
      <c r="C20" t="s">
        <v>3</v>
      </c>
      <c r="D20">
        <v>56229</v>
      </c>
      <c r="F20">
        <v>56229</v>
      </c>
      <c r="G20">
        <v>40831</v>
      </c>
    </row>
    <row r="21" spans="1:7" x14ac:dyDescent="0.3">
      <c r="A21" t="s">
        <v>27</v>
      </c>
      <c r="B21" t="s">
        <v>20</v>
      </c>
      <c r="C21" t="s">
        <v>2</v>
      </c>
      <c r="D21">
        <v>88057</v>
      </c>
      <c r="F21">
        <v>88057</v>
      </c>
      <c r="G21">
        <v>85140</v>
      </c>
    </row>
    <row r="22" spans="1:7" x14ac:dyDescent="0.3">
      <c r="A22" t="s">
        <v>27</v>
      </c>
      <c r="B22" t="s">
        <v>20</v>
      </c>
      <c r="C22" t="s">
        <v>2</v>
      </c>
      <c r="D22">
        <v>72843</v>
      </c>
      <c r="F22">
        <v>72843</v>
      </c>
      <c r="G22">
        <v>1141</v>
      </c>
    </row>
    <row r="23" spans="1:7" x14ac:dyDescent="0.3">
      <c r="A23" t="s">
        <v>27</v>
      </c>
      <c r="B23" t="s">
        <v>17</v>
      </c>
      <c r="C23" t="s">
        <v>3</v>
      </c>
      <c r="D23">
        <v>84513</v>
      </c>
      <c r="F23">
        <v>84513</v>
      </c>
      <c r="G23">
        <v>39485</v>
      </c>
    </row>
    <row r="24" spans="1:7" x14ac:dyDescent="0.3">
      <c r="A24" t="s">
        <v>27</v>
      </c>
      <c r="B24" t="s">
        <v>17</v>
      </c>
      <c r="C24" t="s">
        <v>3</v>
      </c>
      <c r="D24">
        <v>23129</v>
      </c>
      <c r="F24">
        <v>23129</v>
      </c>
      <c r="G24">
        <v>33631</v>
      </c>
    </row>
    <row r="25" spans="1:7" x14ac:dyDescent="0.3">
      <c r="A25" t="s">
        <v>27</v>
      </c>
      <c r="B25" t="s">
        <v>17</v>
      </c>
      <c r="C25" t="s">
        <v>3</v>
      </c>
      <c r="D25">
        <v>73304</v>
      </c>
      <c r="F25">
        <v>73304</v>
      </c>
      <c r="G25">
        <v>45288</v>
      </c>
    </row>
    <row r="26" spans="1:7" x14ac:dyDescent="0.3">
      <c r="A26" t="s">
        <v>27</v>
      </c>
      <c r="B26" t="s">
        <v>20</v>
      </c>
      <c r="C26" t="s">
        <v>5</v>
      </c>
      <c r="D26">
        <v>31854</v>
      </c>
      <c r="F26">
        <v>31854</v>
      </c>
      <c r="G26">
        <v>25621</v>
      </c>
    </row>
    <row r="27" spans="1:7" x14ac:dyDescent="0.3">
      <c r="A27" t="s">
        <v>27</v>
      </c>
      <c r="B27" t="s">
        <v>12</v>
      </c>
      <c r="C27" t="s">
        <v>8</v>
      </c>
      <c r="D27">
        <v>11970</v>
      </c>
      <c r="F27">
        <v>11970</v>
      </c>
      <c r="G27">
        <v>61532</v>
      </c>
    </row>
    <row r="28" spans="1:7" x14ac:dyDescent="0.3">
      <c r="A28" t="s">
        <v>27</v>
      </c>
      <c r="B28" t="s">
        <v>20</v>
      </c>
      <c r="C28" t="s">
        <v>6</v>
      </c>
      <c r="D28">
        <v>2085</v>
      </c>
      <c r="F28">
        <v>2085</v>
      </c>
      <c r="G28">
        <v>81261</v>
      </c>
    </row>
    <row r="29" spans="1:7" x14ac:dyDescent="0.3">
      <c r="A29" t="s">
        <v>27</v>
      </c>
      <c r="B29" t="s">
        <v>20</v>
      </c>
      <c r="C29" t="s">
        <v>23</v>
      </c>
      <c r="D29">
        <v>41402</v>
      </c>
      <c r="F29">
        <v>41402</v>
      </c>
      <c r="G29">
        <v>59644</v>
      </c>
    </row>
    <row r="30" spans="1:7" x14ac:dyDescent="0.3">
      <c r="A30" t="s">
        <v>27</v>
      </c>
      <c r="B30" t="s">
        <v>20</v>
      </c>
      <c r="C30" t="s">
        <v>4</v>
      </c>
      <c r="D30">
        <v>48028</v>
      </c>
      <c r="F30">
        <v>48028</v>
      </c>
      <c r="G30">
        <v>46852</v>
      </c>
    </row>
    <row r="31" spans="1:7" x14ac:dyDescent="0.3">
      <c r="A31" t="s">
        <v>27</v>
      </c>
      <c r="B31" t="s">
        <v>20</v>
      </c>
      <c r="C31" t="s">
        <v>6</v>
      </c>
      <c r="D31">
        <v>22832</v>
      </c>
      <c r="F31">
        <v>22832</v>
      </c>
      <c r="G31">
        <v>18921</v>
      </c>
    </row>
    <row r="32" spans="1:7" x14ac:dyDescent="0.3">
      <c r="A32" t="s">
        <v>27</v>
      </c>
      <c r="B32" t="s">
        <v>17</v>
      </c>
      <c r="C32" t="s">
        <v>4</v>
      </c>
      <c r="D32">
        <v>5664</v>
      </c>
      <c r="F32">
        <v>5664</v>
      </c>
      <c r="G32">
        <v>95603</v>
      </c>
    </row>
    <row r="33" spans="1:7" x14ac:dyDescent="0.3">
      <c r="A33" t="s">
        <v>27</v>
      </c>
      <c r="B33" t="s">
        <v>18</v>
      </c>
      <c r="C33" t="s">
        <v>4</v>
      </c>
      <c r="D33">
        <v>89786</v>
      </c>
      <c r="F33">
        <v>89786</v>
      </c>
      <c r="G33">
        <v>75158</v>
      </c>
    </row>
    <row r="34" spans="1:7" x14ac:dyDescent="0.3">
      <c r="A34" t="s">
        <v>27</v>
      </c>
      <c r="B34" t="s">
        <v>13</v>
      </c>
      <c r="C34" t="s">
        <v>2</v>
      </c>
      <c r="D34">
        <v>60294</v>
      </c>
      <c r="F34">
        <v>60294</v>
      </c>
      <c r="G34">
        <v>50125</v>
      </c>
    </row>
    <row r="35" spans="1:7" x14ac:dyDescent="0.3">
      <c r="A35" t="s">
        <v>27</v>
      </c>
      <c r="B35" t="s">
        <v>13</v>
      </c>
      <c r="C35" t="s">
        <v>2</v>
      </c>
      <c r="D35">
        <v>53465</v>
      </c>
      <c r="F35">
        <v>53465</v>
      </c>
      <c r="G35">
        <v>11072</v>
      </c>
    </row>
    <row r="36" spans="1:7" x14ac:dyDescent="0.3">
      <c r="A36" t="s">
        <v>27</v>
      </c>
      <c r="B36" t="s">
        <v>17</v>
      </c>
      <c r="C36" t="s">
        <v>3</v>
      </c>
      <c r="D36">
        <v>98622</v>
      </c>
      <c r="F36">
        <v>98622</v>
      </c>
      <c r="G36">
        <v>85201</v>
      </c>
    </row>
    <row r="37" spans="1:7" x14ac:dyDescent="0.3">
      <c r="A37" t="s">
        <v>27</v>
      </c>
      <c r="B37" t="s">
        <v>17</v>
      </c>
      <c r="C37" t="s">
        <v>2</v>
      </c>
      <c r="D37">
        <v>68666</v>
      </c>
      <c r="F37">
        <v>68666</v>
      </c>
      <c r="G37">
        <v>16236</v>
      </c>
    </row>
    <row r="38" spans="1:7" x14ac:dyDescent="0.3">
      <c r="A38" t="s">
        <v>27</v>
      </c>
      <c r="B38" t="s">
        <v>17</v>
      </c>
      <c r="C38" t="s">
        <v>3</v>
      </c>
      <c r="D38">
        <v>67434</v>
      </c>
      <c r="F38">
        <v>67434</v>
      </c>
      <c r="G38">
        <v>67557</v>
      </c>
    </row>
    <row r="39" spans="1:7" x14ac:dyDescent="0.3">
      <c r="A39" t="s">
        <v>27</v>
      </c>
      <c r="B39" t="s">
        <v>20</v>
      </c>
      <c r="C39" t="s">
        <v>22</v>
      </c>
      <c r="D39">
        <v>68466</v>
      </c>
      <c r="F39">
        <v>68466</v>
      </c>
      <c r="G39">
        <v>74863</v>
      </c>
    </row>
    <row r="40" spans="1:7" x14ac:dyDescent="0.3">
      <c r="A40" t="s">
        <v>27</v>
      </c>
      <c r="B40" t="s">
        <v>17</v>
      </c>
      <c r="C40" t="s">
        <v>5</v>
      </c>
      <c r="D40">
        <v>27418</v>
      </c>
      <c r="F40">
        <v>27418</v>
      </c>
      <c r="G40">
        <v>60370</v>
      </c>
    </row>
    <row r="41" spans="1:7" x14ac:dyDescent="0.3">
      <c r="A41" t="s">
        <v>27</v>
      </c>
      <c r="B41" t="s">
        <v>15</v>
      </c>
      <c r="C41" t="s">
        <v>5</v>
      </c>
      <c r="D41">
        <v>84675</v>
      </c>
      <c r="F41">
        <v>84675</v>
      </c>
      <c r="G41">
        <v>33331</v>
      </c>
    </row>
    <row r="42" spans="1:7" x14ac:dyDescent="0.3">
      <c r="A42" t="s">
        <v>27</v>
      </c>
      <c r="B42" t="s">
        <v>20</v>
      </c>
      <c r="C42" t="s">
        <v>3</v>
      </c>
      <c r="D42">
        <v>46980</v>
      </c>
      <c r="F42">
        <v>46980</v>
      </c>
      <c r="G42">
        <v>28473</v>
      </c>
    </row>
    <row r="43" spans="1:7" x14ac:dyDescent="0.3">
      <c r="A43" t="s">
        <v>27</v>
      </c>
      <c r="B43" t="s">
        <v>20</v>
      </c>
      <c r="C43" t="s">
        <v>4</v>
      </c>
      <c r="D43">
        <v>6472</v>
      </c>
      <c r="F43">
        <v>6472</v>
      </c>
      <c r="G43">
        <v>6911</v>
      </c>
    </row>
    <row r="44" spans="1:7" x14ac:dyDescent="0.3">
      <c r="A44" t="s">
        <v>27</v>
      </c>
      <c r="B44" t="s">
        <v>20</v>
      </c>
      <c r="C44" t="s">
        <v>4</v>
      </c>
      <c r="D44">
        <v>25239</v>
      </c>
      <c r="F44">
        <v>25239</v>
      </c>
      <c r="G44">
        <v>9397</v>
      </c>
    </row>
    <row r="45" spans="1:7" x14ac:dyDescent="0.3">
      <c r="A45" t="s">
        <v>27</v>
      </c>
      <c r="B45" t="s">
        <v>12</v>
      </c>
      <c r="C45" t="s">
        <v>3</v>
      </c>
      <c r="D45">
        <v>94869</v>
      </c>
      <c r="F45">
        <v>94869</v>
      </c>
      <c r="G45">
        <v>31548</v>
      </c>
    </row>
    <row r="46" spans="1:7" x14ac:dyDescent="0.3">
      <c r="A46" t="s">
        <v>27</v>
      </c>
      <c r="B46" t="s">
        <v>17</v>
      </c>
      <c r="C46" t="s">
        <v>8</v>
      </c>
      <c r="D46">
        <v>77157</v>
      </c>
      <c r="F46">
        <v>77157</v>
      </c>
      <c r="G46">
        <v>67976</v>
      </c>
    </row>
    <row r="47" spans="1:7" x14ac:dyDescent="0.3">
      <c r="A47" t="s">
        <v>27</v>
      </c>
      <c r="B47" t="s">
        <v>14</v>
      </c>
      <c r="C47" t="s">
        <v>3</v>
      </c>
      <c r="D47">
        <v>62894</v>
      </c>
      <c r="F47">
        <v>62894</v>
      </c>
      <c r="G47">
        <v>42946</v>
      </c>
    </row>
    <row r="48" spans="1:7" x14ac:dyDescent="0.3">
      <c r="A48" t="s">
        <v>27</v>
      </c>
      <c r="B48" t="s">
        <v>12</v>
      </c>
      <c r="C48" t="s">
        <v>4</v>
      </c>
      <c r="D48">
        <v>61488</v>
      </c>
      <c r="F48">
        <v>61488</v>
      </c>
      <c r="G48">
        <v>73532</v>
      </c>
    </row>
    <row r="49" spans="1:7" x14ac:dyDescent="0.3">
      <c r="A49" t="s">
        <v>27</v>
      </c>
      <c r="B49" t="s">
        <v>12</v>
      </c>
      <c r="C49" t="s">
        <v>4</v>
      </c>
      <c r="D49">
        <f>D48</f>
        <v>61488</v>
      </c>
      <c r="F49">
        <f>F48</f>
        <v>61488</v>
      </c>
      <c r="G49">
        <v>55469</v>
      </c>
    </row>
    <row r="50" spans="1:7" x14ac:dyDescent="0.3">
      <c r="A50" t="s">
        <v>27</v>
      </c>
      <c r="B50" t="s">
        <v>20</v>
      </c>
      <c r="C50" t="s">
        <v>4</v>
      </c>
      <c r="D50">
        <v>16090</v>
      </c>
      <c r="F50">
        <v>16090</v>
      </c>
      <c r="G50">
        <v>19130</v>
      </c>
    </row>
    <row r="51" spans="1:7" x14ac:dyDescent="0.3">
      <c r="A51" t="s">
        <v>27</v>
      </c>
      <c r="B51" t="s">
        <v>20</v>
      </c>
      <c r="C51" t="s">
        <v>4</v>
      </c>
      <c r="D51">
        <v>83364</v>
      </c>
      <c r="F51">
        <v>83364</v>
      </c>
      <c r="G51">
        <v>90807</v>
      </c>
    </row>
    <row r="52" spans="1:7" x14ac:dyDescent="0.3">
      <c r="A52" t="s">
        <v>27</v>
      </c>
      <c r="B52" t="s">
        <v>20</v>
      </c>
      <c r="C52" t="s">
        <v>4</v>
      </c>
      <c r="D52">
        <v>77517</v>
      </c>
      <c r="F52">
        <v>77517</v>
      </c>
      <c r="G52">
        <v>41577</v>
      </c>
    </row>
    <row r="53" spans="1:7" x14ac:dyDescent="0.3">
      <c r="A53" t="s">
        <v>27</v>
      </c>
      <c r="B53" t="s">
        <v>20</v>
      </c>
      <c r="C53" t="s">
        <v>5</v>
      </c>
      <c r="D53">
        <v>84746</v>
      </c>
      <c r="F53">
        <v>84746</v>
      </c>
      <c r="G53">
        <v>9681</v>
      </c>
    </row>
    <row r="54" spans="1:7" x14ac:dyDescent="0.3">
      <c r="A54" t="s">
        <v>27</v>
      </c>
      <c r="B54" t="s">
        <v>12</v>
      </c>
      <c r="C54" t="s">
        <v>8</v>
      </c>
      <c r="D54">
        <v>80600</v>
      </c>
      <c r="F54">
        <v>80600</v>
      </c>
      <c r="G54">
        <v>23446</v>
      </c>
    </row>
    <row r="55" spans="1:7" x14ac:dyDescent="0.3">
      <c r="A55" t="s">
        <v>27</v>
      </c>
      <c r="B55" t="s">
        <v>12</v>
      </c>
      <c r="C55" t="s">
        <v>3</v>
      </c>
      <c r="D55">
        <v>62937</v>
      </c>
      <c r="F55">
        <v>62937</v>
      </c>
      <c r="G55">
        <v>17748</v>
      </c>
    </row>
    <row r="56" spans="1:7" x14ac:dyDescent="0.3">
      <c r="A56" t="s">
        <v>27</v>
      </c>
      <c r="B56" t="s">
        <v>12</v>
      </c>
      <c r="C56" t="s">
        <v>3</v>
      </c>
      <c r="D56">
        <v>79230</v>
      </c>
      <c r="F56">
        <v>79230</v>
      </c>
      <c r="G56">
        <v>19261</v>
      </c>
    </row>
    <row r="57" spans="1:7" x14ac:dyDescent="0.3">
      <c r="A57" t="s">
        <v>27</v>
      </c>
      <c r="B57" t="s">
        <v>12</v>
      </c>
      <c r="C57" t="s">
        <v>3</v>
      </c>
      <c r="D57">
        <v>56650</v>
      </c>
      <c r="F57">
        <v>56650</v>
      </c>
      <c r="G57">
        <v>19035</v>
      </c>
    </row>
    <row r="58" spans="1:7" x14ac:dyDescent="0.3">
      <c r="A58" t="s">
        <v>27</v>
      </c>
      <c r="B58" t="s">
        <v>18</v>
      </c>
      <c r="C58" t="s">
        <v>6</v>
      </c>
      <c r="D58">
        <v>14781</v>
      </c>
      <c r="F58">
        <v>14781</v>
      </c>
      <c r="G58">
        <v>21244</v>
      </c>
    </row>
    <row r="59" spans="1:7" x14ac:dyDescent="0.3">
      <c r="A59" t="s">
        <v>27</v>
      </c>
      <c r="B59" t="s">
        <v>12</v>
      </c>
      <c r="C59" t="s">
        <v>3</v>
      </c>
      <c r="D59">
        <v>25582</v>
      </c>
      <c r="F59">
        <v>25582</v>
      </c>
      <c r="G59">
        <v>79762</v>
      </c>
    </row>
    <row r="60" spans="1:7" x14ac:dyDescent="0.3">
      <c r="A60" t="s">
        <v>27</v>
      </c>
      <c r="B60" t="s">
        <v>20</v>
      </c>
      <c r="C60" t="s">
        <v>6</v>
      </c>
      <c r="D60">
        <v>19218</v>
      </c>
      <c r="F60">
        <v>19218</v>
      </c>
      <c r="G60">
        <v>69765</v>
      </c>
    </row>
    <row r="61" spans="1:7" x14ac:dyDescent="0.3">
      <c r="A61" t="s">
        <v>27</v>
      </c>
      <c r="B61" t="s">
        <v>20</v>
      </c>
      <c r="C61" t="s">
        <v>3</v>
      </c>
      <c r="D61">
        <v>20095</v>
      </c>
      <c r="F61">
        <v>20095</v>
      </c>
      <c r="G61">
        <v>41895</v>
      </c>
    </row>
    <row r="62" spans="1:7" x14ac:dyDescent="0.3">
      <c r="A62" t="s">
        <v>27</v>
      </c>
      <c r="B62" t="s">
        <v>20</v>
      </c>
      <c r="C62" t="s">
        <v>2</v>
      </c>
      <c r="D62">
        <v>80465</v>
      </c>
      <c r="F62">
        <v>80465</v>
      </c>
      <c r="G62">
        <v>31546</v>
      </c>
    </row>
    <row r="63" spans="1:7" x14ac:dyDescent="0.3">
      <c r="A63" t="s">
        <v>27</v>
      </c>
      <c r="B63" t="s">
        <v>20</v>
      </c>
      <c r="C63" t="s">
        <v>2</v>
      </c>
      <c r="D63">
        <v>85634</v>
      </c>
      <c r="F63">
        <v>85634</v>
      </c>
      <c r="G63">
        <v>13718</v>
      </c>
    </row>
    <row r="64" spans="1:7" x14ac:dyDescent="0.3">
      <c r="A64" t="s">
        <v>27</v>
      </c>
      <c r="B64" t="s">
        <v>15</v>
      </c>
      <c r="C64" t="s">
        <v>7</v>
      </c>
      <c r="D64">
        <v>97081</v>
      </c>
      <c r="F64">
        <v>97081</v>
      </c>
      <c r="G64">
        <v>62082</v>
      </c>
    </row>
    <row r="65" spans="1:7" x14ac:dyDescent="0.3">
      <c r="A65" t="s">
        <v>27</v>
      </c>
      <c r="B65" t="s">
        <v>15</v>
      </c>
      <c r="C65" t="s">
        <v>7</v>
      </c>
      <c r="D65">
        <v>28445</v>
      </c>
      <c r="F65">
        <v>28445</v>
      </c>
      <c r="G65">
        <v>97814</v>
      </c>
    </row>
    <row r="66" spans="1:7" x14ac:dyDescent="0.3">
      <c r="A66" t="s">
        <v>27</v>
      </c>
      <c r="B66" t="s">
        <v>18</v>
      </c>
      <c r="C66" t="s">
        <v>8</v>
      </c>
      <c r="D66">
        <v>43261</v>
      </c>
      <c r="F66">
        <v>43261</v>
      </c>
      <c r="G66">
        <v>22267</v>
      </c>
    </row>
    <row r="67" spans="1:7" x14ac:dyDescent="0.3">
      <c r="A67" t="s">
        <v>27</v>
      </c>
      <c r="B67" t="s">
        <v>20</v>
      </c>
      <c r="C67" t="s">
        <v>1</v>
      </c>
      <c r="D67">
        <v>55777</v>
      </c>
      <c r="F67">
        <v>55777</v>
      </c>
      <c r="G67">
        <v>49631</v>
      </c>
    </row>
    <row r="68" spans="1:7" x14ac:dyDescent="0.3">
      <c r="A68" t="s">
        <v>27</v>
      </c>
      <c r="B68" t="s">
        <v>20</v>
      </c>
      <c r="C68" t="s">
        <v>1</v>
      </c>
      <c r="D68">
        <v>91475</v>
      </c>
      <c r="F68">
        <v>91475</v>
      </c>
      <c r="G68">
        <v>84858</v>
      </c>
    </row>
    <row r="69" spans="1:7" x14ac:dyDescent="0.3">
      <c r="A69" t="s">
        <v>27</v>
      </c>
      <c r="B69" t="s">
        <v>15</v>
      </c>
      <c r="C69" t="s">
        <v>2</v>
      </c>
      <c r="D69">
        <v>6564</v>
      </c>
      <c r="F69">
        <v>6564</v>
      </c>
      <c r="G69">
        <v>13753</v>
      </c>
    </row>
    <row r="70" spans="1:7" x14ac:dyDescent="0.3">
      <c r="A70" t="s">
        <v>27</v>
      </c>
      <c r="B70" t="s">
        <v>18</v>
      </c>
      <c r="C70" t="s">
        <v>2</v>
      </c>
      <c r="D70">
        <v>30809</v>
      </c>
      <c r="F70">
        <v>30809</v>
      </c>
      <c r="G70">
        <v>87397</v>
      </c>
    </row>
    <row r="71" spans="1:7" x14ac:dyDescent="0.3">
      <c r="A71" t="s">
        <v>27</v>
      </c>
      <c r="B71" t="s">
        <v>12</v>
      </c>
      <c r="C71" t="s">
        <v>2</v>
      </c>
      <c r="D71">
        <v>78988</v>
      </c>
      <c r="F71">
        <v>78988</v>
      </c>
      <c r="G71">
        <v>98404</v>
      </c>
    </row>
    <row r="72" spans="1:7" x14ac:dyDescent="0.3">
      <c r="A72" t="s">
        <v>27</v>
      </c>
      <c r="B72" t="s">
        <v>12</v>
      </c>
      <c r="C72" t="s">
        <v>2</v>
      </c>
      <c r="D72">
        <v>34674</v>
      </c>
      <c r="F72">
        <v>34674</v>
      </c>
      <c r="G72">
        <v>92123</v>
      </c>
    </row>
    <row r="73" spans="1:7" x14ac:dyDescent="0.3">
      <c r="A73" t="s">
        <v>27</v>
      </c>
      <c r="B73" t="s">
        <v>12</v>
      </c>
      <c r="C73" t="s">
        <v>2</v>
      </c>
      <c r="D73">
        <v>56938</v>
      </c>
      <c r="F73">
        <v>56938</v>
      </c>
      <c r="G73">
        <v>77027</v>
      </c>
    </row>
    <row r="74" spans="1:7" x14ac:dyDescent="0.3">
      <c r="A74" t="s">
        <v>27</v>
      </c>
      <c r="B74" t="s">
        <v>12</v>
      </c>
      <c r="C74" t="s">
        <v>2</v>
      </c>
      <c r="D74">
        <v>21848</v>
      </c>
      <c r="F74">
        <v>21848</v>
      </c>
      <c r="G74">
        <v>18661</v>
      </c>
    </row>
    <row r="75" spans="1:7" x14ac:dyDescent="0.3">
      <c r="A75" t="s">
        <v>27</v>
      </c>
      <c r="B75" t="s">
        <v>15</v>
      </c>
      <c r="C75" t="s">
        <v>2</v>
      </c>
      <c r="D75">
        <v>55595</v>
      </c>
      <c r="F75">
        <v>55595</v>
      </c>
      <c r="G75">
        <v>43729</v>
      </c>
    </row>
    <row r="76" spans="1:7" x14ac:dyDescent="0.3">
      <c r="A76" t="s">
        <v>27</v>
      </c>
      <c r="B76" t="s">
        <v>20</v>
      </c>
      <c r="C76" t="s">
        <v>9</v>
      </c>
      <c r="D76">
        <v>9390</v>
      </c>
      <c r="F76">
        <v>9390</v>
      </c>
      <c r="G76">
        <v>56534</v>
      </c>
    </row>
    <row r="77" spans="1:7" x14ac:dyDescent="0.3">
      <c r="A77" t="s">
        <v>27</v>
      </c>
      <c r="B77" t="s">
        <v>20</v>
      </c>
      <c r="C77" t="s">
        <v>9</v>
      </c>
      <c r="D77">
        <v>67066</v>
      </c>
      <c r="F77">
        <v>67066</v>
      </c>
      <c r="G77">
        <v>98316</v>
      </c>
    </row>
    <row r="78" spans="1:7" x14ac:dyDescent="0.3">
      <c r="A78" t="s">
        <v>27</v>
      </c>
      <c r="B78" t="s">
        <v>20</v>
      </c>
      <c r="C78" t="s">
        <v>9</v>
      </c>
      <c r="D78">
        <v>8723</v>
      </c>
      <c r="F78">
        <v>8723</v>
      </c>
      <c r="G78">
        <v>80894</v>
      </c>
    </row>
    <row r="79" spans="1:7" x14ac:dyDescent="0.3">
      <c r="A79" t="s">
        <v>27</v>
      </c>
      <c r="B79" t="s">
        <v>20</v>
      </c>
      <c r="C79" t="s">
        <v>9</v>
      </c>
      <c r="D79">
        <v>65587</v>
      </c>
      <c r="F79">
        <v>65587</v>
      </c>
      <c r="G79">
        <v>23823</v>
      </c>
    </row>
    <row r="80" spans="1:7" x14ac:dyDescent="0.3">
      <c r="A80" t="s">
        <v>27</v>
      </c>
      <c r="B80" t="s">
        <v>20</v>
      </c>
      <c r="C80" t="s">
        <v>9</v>
      </c>
      <c r="D80">
        <v>73396</v>
      </c>
      <c r="F80">
        <v>73396</v>
      </c>
      <c r="G80">
        <v>76575</v>
      </c>
    </row>
    <row r="81" spans="1:7" x14ac:dyDescent="0.3">
      <c r="A81" t="s">
        <v>27</v>
      </c>
      <c r="B81" t="s">
        <v>20</v>
      </c>
      <c r="C81" t="s">
        <v>9</v>
      </c>
      <c r="D81">
        <v>76789</v>
      </c>
      <c r="F81">
        <v>76789</v>
      </c>
      <c r="G81">
        <v>87084</v>
      </c>
    </row>
    <row r="82" spans="1:7" x14ac:dyDescent="0.3">
      <c r="A82" t="s">
        <v>27</v>
      </c>
      <c r="B82" t="s">
        <v>12</v>
      </c>
      <c r="C82" t="s">
        <v>6</v>
      </c>
      <c r="D82">
        <v>59625</v>
      </c>
      <c r="F82">
        <v>59625</v>
      </c>
      <c r="G82">
        <v>11052</v>
      </c>
    </row>
    <row r="83" spans="1:7" x14ac:dyDescent="0.3">
      <c r="A83" t="s">
        <v>27</v>
      </c>
      <c r="B83" t="s">
        <v>20</v>
      </c>
      <c r="C83" t="s">
        <v>9</v>
      </c>
      <c r="D83">
        <v>80817</v>
      </c>
      <c r="F83">
        <v>80817</v>
      </c>
      <c r="G83">
        <v>86922</v>
      </c>
    </row>
    <row r="84" spans="1:7" x14ac:dyDescent="0.3">
      <c r="A84" t="s">
        <v>27</v>
      </c>
      <c r="B84" t="s">
        <v>17</v>
      </c>
      <c r="C84" t="s">
        <v>8</v>
      </c>
      <c r="D84">
        <v>31050</v>
      </c>
      <c r="F84">
        <v>31050</v>
      </c>
      <c r="G84">
        <v>45265</v>
      </c>
    </row>
    <row r="85" spans="1:7" x14ac:dyDescent="0.3">
      <c r="A85" t="s">
        <v>27</v>
      </c>
      <c r="B85" t="s">
        <v>20</v>
      </c>
      <c r="C85" t="s">
        <v>3</v>
      </c>
      <c r="D85">
        <v>17815</v>
      </c>
      <c r="F85">
        <v>17815</v>
      </c>
      <c r="G85">
        <v>82746</v>
      </c>
    </row>
    <row r="86" spans="1:7" x14ac:dyDescent="0.3">
      <c r="A86" t="s">
        <v>27</v>
      </c>
      <c r="B86" t="s">
        <v>17</v>
      </c>
      <c r="C86" t="s">
        <v>3</v>
      </c>
      <c r="D86">
        <v>26530</v>
      </c>
      <c r="F86">
        <v>26530</v>
      </c>
      <c r="G86">
        <v>87381</v>
      </c>
    </row>
    <row r="87" spans="1:7" x14ac:dyDescent="0.3">
      <c r="A87" t="s">
        <v>27</v>
      </c>
      <c r="B87" t="s">
        <v>17</v>
      </c>
      <c r="C87" t="s">
        <v>3</v>
      </c>
      <c r="D87">
        <v>67685</v>
      </c>
      <c r="F87">
        <v>67685</v>
      </c>
      <c r="G87">
        <v>17864</v>
      </c>
    </row>
    <row r="88" spans="1:7" x14ac:dyDescent="0.3">
      <c r="A88" t="s">
        <v>27</v>
      </c>
      <c r="B88" t="s">
        <v>17</v>
      </c>
      <c r="C88" t="s">
        <v>3</v>
      </c>
      <c r="D88">
        <v>42782</v>
      </c>
      <c r="F88">
        <v>42782</v>
      </c>
      <c r="G88">
        <v>8812</v>
      </c>
    </row>
    <row r="89" spans="1:7" x14ac:dyDescent="0.3">
      <c r="A89" t="s">
        <v>27</v>
      </c>
      <c r="B89" t="s">
        <v>14</v>
      </c>
      <c r="C89" t="s">
        <v>4</v>
      </c>
      <c r="D89">
        <v>25931</v>
      </c>
      <c r="F89">
        <v>25931</v>
      </c>
      <c r="G89">
        <v>48957</v>
      </c>
    </row>
    <row r="90" spans="1:7" x14ac:dyDescent="0.3">
      <c r="A90" t="s">
        <v>27</v>
      </c>
      <c r="B90" t="s">
        <v>17</v>
      </c>
      <c r="C90" t="s">
        <v>7</v>
      </c>
      <c r="D90">
        <v>25711</v>
      </c>
      <c r="F90">
        <v>25711</v>
      </c>
      <c r="G90">
        <v>31465</v>
      </c>
    </row>
    <row r="91" spans="1:7" x14ac:dyDescent="0.3">
      <c r="A91" t="s">
        <v>27</v>
      </c>
      <c r="B91" t="s">
        <v>17</v>
      </c>
      <c r="C91" t="s">
        <v>3</v>
      </c>
      <c r="D91">
        <v>3947</v>
      </c>
      <c r="F91">
        <v>3947</v>
      </c>
      <c r="G91">
        <v>55812</v>
      </c>
    </row>
    <row r="92" spans="1:7" x14ac:dyDescent="0.3">
      <c r="A92" t="s">
        <v>27</v>
      </c>
      <c r="B92" t="s">
        <v>20</v>
      </c>
      <c r="C92" t="s">
        <v>4</v>
      </c>
      <c r="D92">
        <v>95633</v>
      </c>
      <c r="F92">
        <v>95633</v>
      </c>
      <c r="G92">
        <v>49768</v>
      </c>
    </row>
    <row r="93" spans="1:7" x14ac:dyDescent="0.3">
      <c r="A93" t="s">
        <v>27</v>
      </c>
      <c r="B93" t="s">
        <v>17</v>
      </c>
      <c r="C93" t="s">
        <v>8</v>
      </c>
      <c r="D93">
        <v>78192</v>
      </c>
      <c r="F93">
        <v>78192</v>
      </c>
      <c r="G93">
        <v>55511</v>
      </c>
    </row>
    <row r="94" spans="1:7" x14ac:dyDescent="0.3">
      <c r="A94" t="s">
        <v>27</v>
      </c>
      <c r="B94" t="s">
        <v>14</v>
      </c>
      <c r="C94" t="s">
        <v>9</v>
      </c>
      <c r="D94">
        <v>81257</v>
      </c>
      <c r="F94">
        <v>81257</v>
      </c>
      <c r="G94">
        <v>81603</v>
      </c>
    </row>
    <row r="95" spans="1:7" x14ac:dyDescent="0.3">
      <c r="A95" t="s">
        <v>27</v>
      </c>
      <c r="B95" t="s">
        <v>14</v>
      </c>
      <c r="C95" t="s">
        <v>9</v>
      </c>
      <c r="D95">
        <v>59735</v>
      </c>
      <c r="F95">
        <v>59735</v>
      </c>
      <c r="G95">
        <v>58559</v>
      </c>
    </row>
    <row r="96" spans="1:7" x14ac:dyDescent="0.3">
      <c r="A96" t="s">
        <v>27</v>
      </c>
      <c r="B96" t="s">
        <v>17</v>
      </c>
      <c r="C96" t="s">
        <v>3</v>
      </c>
      <c r="D96">
        <v>1986</v>
      </c>
      <c r="F96">
        <v>1986</v>
      </c>
      <c r="G96">
        <v>68952</v>
      </c>
    </row>
    <row r="97" spans="1:7" x14ac:dyDescent="0.3">
      <c r="A97" t="s">
        <v>27</v>
      </c>
      <c r="B97" t="s">
        <v>19</v>
      </c>
      <c r="C97" t="s">
        <v>9</v>
      </c>
      <c r="D97">
        <v>58443</v>
      </c>
      <c r="F97">
        <v>58443</v>
      </c>
      <c r="G97">
        <v>59628</v>
      </c>
    </row>
    <row r="98" spans="1:7" x14ac:dyDescent="0.3">
      <c r="A98" t="s">
        <v>27</v>
      </c>
      <c r="B98" t="s">
        <v>19</v>
      </c>
      <c r="C98" t="s">
        <v>9</v>
      </c>
      <c r="D98">
        <v>98822</v>
      </c>
      <c r="F98">
        <v>98822</v>
      </c>
      <c r="G98">
        <v>74691</v>
      </c>
    </row>
    <row r="99" spans="1:7" x14ac:dyDescent="0.3">
      <c r="A99" t="s">
        <v>27</v>
      </c>
      <c r="B99" t="s">
        <v>20</v>
      </c>
      <c r="C99" t="s">
        <v>5</v>
      </c>
      <c r="D99">
        <v>56549</v>
      </c>
      <c r="F99">
        <v>56549</v>
      </c>
      <c r="G99">
        <v>16072</v>
      </c>
    </row>
    <row r="100" spans="1:7" x14ac:dyDescent="0.3">
      <c r="A100" t="s">
        <v>27</v>
      </c>
      <c r="B100" t="s">
        <v>14</v>
      </c>
      <c r="C100" t="s">
        <v>2</v>
      </c>
      <c r="D100">
        <v>78365</v>
      </c>
      <c r="F100">
        <v>78365</v>
      </c>
      <c r="G100">
        <v>30886</v>
      </c>
    </row>
    <row r="101" spans="1:7" x14ac:dyDescent="0.3">
      <c r="A101" t="s">
        <v>27</v>
      </c>
      <c r="B101" t="s">
        <v>18</v>
      </c>
      <c r="C101" t="s">
        <v>3</v>
      </c>
      <c r="D101">
        <v>71981</v>
      </c>
      <c r="F101">
        <v>71981</v>
      </c>
      <c r="G101">
        <v>44767</v>
      </c>
    </row>
    <row r="102" spans="1:7" x14ac:dyDescent="0.3">
      <c r="A102" t="s">
        <v>27</v>
      </c>
      <c r="B102" t="s">
        <v>18</v>
      </c>
      <c r="C102" t="s">
        <v>3</v>
      </c>
      <c r="D102">
        <v>68969</v>
      </c>
      <c r="F102">
        <v>68969</v>
      </c>
      <c r="G102">
        <v>90897</v>
      </c>
    </row>
    <row r="103" spans="1:7" x14ac:dyDescent="0.3">
      <c r="A103" t="s">
        <v>27</v>
      </c>
      <c r="B103" t="s">
        <v>20</v>
      </c>
      <c r="C103" t="s">
        <v>3</v>
      </c>
      <c r="D103">
        <v>47396</v>
      </c>
      <c r="F103">
        <v>47396</v>
      </c>
      <c r="G103">
        <v>66608</v>
      </c>
    </row>
    <row r="104" spans="1:7" x14ac:dyDescent="0.3">
      <c r="A104" t="s">
        <v>27</v>
      </c>
      <c r="B104" t="s">
        <v>20</v>
      </c>
      <c r="C104" t="s">
        <v>3</v>
      </c>
      <c r="D104">
        <v>31993</v>
      </c>
      <c r="F104">
        <v>31993</v>
      </c>
      <c r="G104">
        <v>400000</v>
      </c>
    </row>
    <row r="105" spans="1:7" x14ac:dyDescent="0.3">
      <c r="A105" t="s">
        <v>27</v>
      </c>
      <c r="B105" t="s">
        <v>20</v>
      </c>
      <c r="C105" t="s">
        <v>3</v>
      </c>
      <c r="D105">
        <v>38842</v>
      </c>
      <c r="F105">
        <v>38842</v>
      </c>
      <c r="G105">
        <v>2747</v>
      </c>
    </row>
    <row r="106" spans="1:7" x14ac:dyDescent="0.3">
      <c r="A106" t="s">
        <v>27</v>
      </c>
      <c r="B106" t="s">
        <v>20</v>
      </c>
      <c r="C106" t="s">
        <v>4</v>
      </c>
      <c r="D106">
        <v>84147</v>
      </c>
      <c r="F106">
        <v>84147</v>
      </c>
      <c r="G106">
        <v>7210</v>
      </c>
    </row>
    <row r="107" spans="1:7" x14ac:dyDescent="0.3">
      <c r="A107" t="s">
        <v>27</v>
      </c>
      <c r="B107" t="s">
        <v>20</v>
      </c>
      <c r="C107" t="s">
        <v>4</v>
      </c>
      <c r="D107">
        <v>65393</v>
      </c>
      <c r="F107">
        <v>65393</v>
      </c>
      <c r="G107">
        <v>67823</v>
      </c>
    </row>
    <row r="108" spans="1:7" x14ac:dyDescent="0.3">
      <c r="A108" t="s">
        <v>27</v>
      </c>
      <c r="B108" t="s">
        <v>20</v>
      </c>
      <c r="C108" t="s">
        <v>2</v>
      </c>
      <c r="D108">
        <v>35787</v>
      </c>
      <c r="F108">
        <v>35787</v>
      </c>
      <c r="G108">
        <v>53806</v>
      </c>
    </row>
    <row r="109" spans="1:7" x14ac:dyDescent="0.3">
      <c r="A109" t="s">
        <v>27</v>
      </c>
      <c r="B109" t="s">
        <v>20</v>
      </c>
      <c r="C109" t="s">
        <v>3</v>
      </c>
      <c r="D109">
        <v>51426</v>
      </c>
      <c r="F109">
        <v>51426</v>
      </c>
      <c r="G109">
        <v>26954</v>
      </c>
    </row>
    <row r="110" spans="1:7" x14ac:dyDescent="0.3">
      <c r="A110" t="s">
        <v>27</v>
      </c>
      <c r="B110" t="s">
        <v>20</v>
      </c>
      <c r="C110" t="s">
        <v>3</v>
      </c>
      <c r="D110">
        <v>23558</v>
      </c>
      <c r="F110">
        <v>23558</v>
      </c>
      <c r="G110">
        <v>56501</v>
      </c>
    </row>
    <row r="111" spans="1:7" x14ac:dyDescent="0.3">
      <c r="A111" t="s">
        <v>27</v>
      </c>
      <c r="B111" t="s">
        <v>12</v>
      </c>
      <c r="C111" t="s">
        <v>2</v>
      </c>
      <c r="D111">
        <v>65543</v>
      </c>
      <c r="F111">
        <v>65543</v>
      </c>
      <c r="G111">
        <v>57362</v>
      </c>
    </row>
    <row r="112" spans="1:7" x14ac:dyDescent="0.3">
      <c r="A112" t="s">
        <v>27</v>
      </c>
      <c r="B112" t="s">
        <v>17</v>
      </c>
      <c r="C112" t="s">
        <v>2</v>
      </c>
      <c r="D112">
        <v>50520</v>
      </c>
      <c r="F112">
        <v>50520</v>
      </c>
      <c r="G112">
        <v>42449</v>
      </c>
    </row>
    <row r="113" spans="1:7" x14ac:dyDescent="0.3">
      <c r="A113" t="s">
        <v>27</v>
      </c>
      <c r="B113" t="s">
        <v>17</v>
      </c>
      <c r="C113" t="s">
        <v>4</v>
      </c>
      <c r="D113">
        <v>97253</v>
      </c>
      <c r="F113">
        <v>97253</v>
      </c>
      <c r="G113">
        <v>15689</v>
      </c>
    </row>
    <row r="114" spans="1:7" x14ac:dyDescent="0.3">
      <c r="A114" t="s">
        <v>27</v>
      </c>
      <c r="B114" t="s">
        <v>20</v>
      </c>
      <c r="C114" t="s">
        <v>1</v>
      </c>
      <c r="D114">
        <v>2686</v>
      </c>
      <c r="F114">
        <v>2686</v>
      </c>
      <c r="G114">
        <v>47003</v>
      </c>
    </row>
    <row r="115" spans="1:7" x14ac:dyDescent="0.3">
      <c r="A115" t="s">
        <v>27</v>
      </c>
      <c r="B115" t="s">
        <v>12</v>
      </c>
      <c r="C115" t="s">
        <v>9</v>
      </c>
      <c r="D115">
        <v>91928</v>
      </c>
      <c r="F115">
        <v>91928</v>
      </c>
      <c r="G115">
        <v>78320</v>
      </c>
    </row>
    <row r="116" spans="1:7" x14ac:dyDescent="0.3">
      <c r="A116" t="s">
        <v>27</v>
      </c>
      <c r="B116" t="s">
        <v>20</v>
      </c>
      <c r="C116" t="s">
        <v>4</v>
      </c>
      <c r="D116">
        <v>28224</v>
      </c>
      <c r="F116">
        <v>28224</v>
      </c>
      <c r="G116">
        <v>8399</v>
      </c>
    </row>
    <row r="117" spans="1:7" x14ac:dyDescent="0.3">
      <c r="A117" t="s">
        <v>27</v>
      </c>
      <c r="B117" t="s">
        <v>14</v>
      </c>
      <c r="C117" t="s">
        <v>4</v>
      </c>
      <c r="D117">
        <v>39389</v>
      </c>
      <c r="F117">
        <v>39389</v>
      </c>
      <c r="G117">
        <v>47617</v>
      </c>
    </row>
    <row r="118" spans="1:7" x14ac:dyDescent="0.3">
      <c r="A118" t="s">
        <v>27</v>
      </c>
      <c r="B118" t="s">
        <v>12</v>
      </c>
      <c r="C118" t="s">
        <v>6</v>
      </c>
      <c r="D118">
        <v>79905</v>
      </c>
      <c r="F118">
        <v>79905</v>
      </c>
      <c r="G118">
        <v>86123</v>
      </c>
    </row>
    <row r="119" spans="1:7" x14ac:dyDescent="0.3">
      <c r="A119" t="s">
        <v>27</v>
      </c>
      <c r="B119" t="s">
        <v>12</v>
      </c>
      <c r="C119" t="s">
        <v>6</v>
      </c>
      <c r="D119">
        <v>21768</v>
      </c>
      <c r="F119">
        <v>21768</v>
      </c>
      <c r="G119">
        <v>29273</v>
      </c>
    </row>
    <row r="120" spans="1:7" x14ac:dyDescent="0.3">
      <c r="A120" t="s">
        <v>27</v>
      </c>
      <c r="B120" t="s">
        <v>20</v>
      </c>
      <c r="C120" t="s">
        <v>3</v>
      </c>
      <c r="D120">
        <v>68579</v>
      </c>
      <c r="F120">
        <v>68579</v>
      </c>
      <c r="G120">
        <v>8366</v>
      </c>
    </row>
    <row r="121" spans="1:7" x14ac:dyDescent="0.3">
      <c r="A121" t="s">
        <v>27</v>
      </c>
      <c r="B121" t="s">
        <v>17</v>
      </c>
      <c r="C121" t="s">
        <v>6</v>
      </c>
      <c r="D121">
        <v>95863</v>
      </c>
      <c r="F121">
        <v>95863</v>
      </c>
      <c r="G121">
        <v>72786</v>
      </c>
    </row>
    <row r="122" spans="1:7" x14ac:dyDescent="0.3">
      <c r="A122" t="s">
        <v>27</v>
      </c>
      <c r="B122" t="s">
        <v>17</v>
      </c>
      <c r="C122" t="s">
        <v>6</v>
      </c>
      <c r="D122">
        <v>29743</v>
      </c>
      <c r="F122">
        <v>29743</v>
      </c>
      <c r="G122">
        <v>34472</v>
      </c>
    </row>
    <row r="123" spans="1:7" x14ac:dyDescent="0.3">
      <c r="A123" t="s">
        <v>27</v>
      </c>
      <c r="B123" t="s">
        <v>20</v>
      </c>
      <c r="C123" t="s">
        <v>3</v>
      </c>
      <c r="D123">
        <v>48490</v>
      </c>
      <c r="F123">
        <v>48490</v>
      </c>
      <c r="G123">
        <v>29015</v>
      </c>
    </row>
    <row r="124" spans="1:7" x14ac:dyDescent="0.3">
      <c r="A124" t="s">
        <v>27</v>
      </c>
      <c r="B124" t="s">
        <v>20</v>
      </c>
      <c r="C124" t="s">
        <v>1</v>
      </c>
      <c r="D124">
        <v>96918</v>
      </c>
      <c r="F124">
        <v>96918</v>
      </c>
      <c r="G124">
        <v>95642</v>
      </c>
    </row>
    <row r="125" spans="1:7" x14ac:dyDescent="0.3">
      <c r="A125" t="s">
        <v>27</v>
      </c>
      <c r="B125" t="s">
        <v>17</v>
      </c>
      <c r="C125" t="s">
        <v>9</v>
      </c>
      <c r="D125">
        <v>45985</v>
      </c>
      <c r="F125">
        <v>45985</v>
      </c>
      <c r="G125">
        <v>12750</v>
      </c>
    </row>
    <row r="126" spans="1:7" x14ac:dyDescent="0.3">
      <c r="A126" t="s">
        <v>27</v>
      </c>
      <c r="B126" t="s">
        <v>17</v>
      </c>
      <c r="C126" t="s">
        <v>5</v>
      </c>
      <c r="D126">
        <v>15137</v>
      </c>
      <c r="F126">
        <v>15137</v>
      </c>
      <c r="G126">
        <v>9041</v>
      </c>
    </row>
    <row r="127" spans="1:7" x14ac:dyDescent="0.3">
      <c r="A127" t="s">
        <v>27</v>
      </c>
      <c r="B127" t="s">
        <v>18</v>
      </c>
      <c r="C127" t="s">
        <v>9</v>
      </c>
      <c r="D127">
        <v>58037</v>
      </c>
      <c r="F127">
        <v>58037</v>
      </c>
      <c r="G127">
        <v>5359</v>
      </c>
    </row>
    <row r="128" spans="1:7" x14ac:dyDescent="0.3">
      <c r="A128" t="s">
        <v>27</v>
      </c>
      <c r="B128" t="s">
        <v>15</v>
      </c>
      <c r="C128" t="s">
        <v>4</v>
      </c>
      <c r="D128">
        <v>21913</v>
      </c>
      <c r="F128">
        <v>21913</v>
      </c>
      <c r="G128">
        <v>73850</v>
      </c>
    </row>
    <row r="129" spans="1:7" x14ac:dyDescent="0.3">
      <c r="A129" t="s">
        <v>27</v>
      </c>
      <c r="B129" t="s">
        <v>14</v>
      </c>
      <c r="C129" t="s">
        <v>6</v>
      </c>
      <c r="D129">
        <v>22549</v>
      </c>
      <c r="F129">
        <v>22549</v>
      </c>
      <c r="G129">
        <v>69011</v>
      </c>
    </row>
    <row r="130" spans="1:7" x14ac:dyDescent="0.3">
      <c r="A130" t="s">
        <v>27</v>
      </c>
      <c r="B130" t="s">
        <v>14</v>
      </c>
      <c r="C130" t="s">
        <v>6</v>
      </c>
      <c r="D130">
        <v>13490</v>
      </c>
      <c r="F130">
        <v>13490</v>
      </c>
      <c r="G130">
        <v>57640</v>
      </c>
    </row>
    <row r="131" spans="1:7" x14ac:dyDescent="0.3">
      <c r="A131" t="s">
        <v>27</v>
      </c>
      <c r="B131" t="s">
        <v>17</v>
      </c>
      <c r="C131" t="s">
        <v>3</v>
      </c>
      <c r="D131">
        <v>88483</v>
      </c>
      <c r="F131">
        <v>88483</v>
      </c>
      <c r="G131">
        <v>51576</v>
      </c>
    </row>
    <row r="132" spans="1:7" x14ac:dyDescent="0.3">
      <c r="A132" t="s">
        <v>27</v>
      </c>
      <c r="B132" t="s">
        <v>20</v>
      </c>
      <c r="C132" t="s">
        <v>1</v>
      </c>
      <c r="D132">
        <v>20489</v>
      </c>
      <c r="F132">
        <v>20489</v>
      </c>
      <c r="G132">
        <v>16215</v>
      </c>
    </row>
    <row r="133" spans="1:7" x14ac:dyDescent="0.3">
      <c r="A133" t="s">
        <v>27</v>
      </c>
      <c r="B133" t="s">
        <v>17</v>
      </c>
      <c r="C133" t="s">
        <v>3</v>
      </c>
      <c r="D133">
        <v>33603</v>
      </c>
      <c r="F133">
        <v>33603</v>
      </c>
      <c r="G133">
        <v>13899</v>
      </c>
    </row>
    <row r="134" spans="1:7" x14ac:dyDescent="0.3">
      <c r="A134" t="s">
        <v>27</v>
      </c>
      <c r="B134" t="s">
        <v>17</v>
      </c>
      <c r="C134" t="s">
        <v>3</v>
      </c>
      <c r="D134">
        <v>9864</v>
      </c>
      <c r="F134">
        <v>9864</v>
      </c>
      <c r="G134">
        <v>88883</v>
      </c>
    </row>
    <row r="135" spans="1:7" x14ac:dyDescent="0.3">
      <c r="A135" t="s">
        <v>27</v>
      </c>
      <c r="B135" t="s">
        <v>17</v>
      </c>
      <c r="C135" t="s">
        <v>8</v>
      </c>
      <c r="D135">
        <v>86860</v>
      </c>
      <c r="F135">
        <v>86860</v>
      </c>
      <c r="G135">
        <v>55923</v>
      </c>
    </row>
    <row r="136" spans="1:7" x14ac:dyDescent="0.3">
      <c r="A136" t="s">
        <v>27</v>
      </c>
      <c r="B136" t="s">
        <v>17</v>
      </c>
      <c r="C136" t="s">
        <v>8</v>
      </c>
      <c r="D136">
        <v>6974</v>
      </c>
      <c r="F136">
        <v>6974</v>
      </c>
      <c r="G136">
        <v>80347</v>
      </c>
    </row>
    <row r="137" spans="1:7" x14ac:dyDescent="0.3">
      <c r="A137" t="s">
        <v>27</v>
      </c>
      <c r="B137" t="s">
        <v>17</v>
      </c>
      <c r="C137" t="s">
        <v>8</v>
      </c>
      <c r="D137">
        <v>42285</v>
      </c>
      <c r="F137">
        <v>42285</v>
      </c>
      <c r="G137">
        <v>38516</v>
      </c>
    </row>
    <row r="138" spans="1:7" x14ac:dyDescent="0.3">
      <c r="A138" t="s">
        <v>27</v>
      </c>
      <c r="B138" t="s">
        <v>15</v>
      </c>
      <c r="C138" t="s">
        <v>9</v>
      </c>
      <c r="D138">
        <v>2121</v>
      </c>
      <c r="F138">
        <v>2121</v>
      </c>
      <c r="G138">
        <v>47196</v>
      </c>
    </row>
    <row r="139" spans="1:7" x14ac:dyDescent="0.3">
      <c r="A139" t="s">
        <v>27</v>
      </c>
      <c r="B139" t="s">
        <v>15</v>
      </c>
      <c r="C139" t="s">
        <v>9</v>
      </c>
      <c r="D139">
        <v>69642</v>
      </c>
      <c r="F139">
        <v>69642</v>
      </c>
      <c r="G139">
        <v>98086</v>
      </c>
    </row>
    <row r="140" spans="1:7" x14ac:dyDescent="0.3">
      <c r="A140" t="s">
        <v>27</v>
      </c>
      <c r="B140" t="s">
        <v>17</v>
      </c>
      <c r="C140" t="s">
        <v>3</v>
      </c>
      <c r="D140">
        <v>79788</v>
      </c>
      <c r="F140">
        <v>79788</v>
      </c>
      <c r="G140">
        <v>54390</v>
      </c>
    </row>
    <row r="141" spans="1:7" x14ac:dyDescent="0.3">
      <c r="A141" t="s">
        <v>27</v>
      </c>
      <c r="B141" t="s">
        <v>17</v>
      </c>
      <c r="C141" t="s">
        <v>4</v>
      </c>
      <c r="D141">
        <v>87516</v>
      </c>
      <c r="F141">
        <v>87516</v>
      </c>
      <c r="G141">
        <v>55211</v>
      </c>
    </row>
    <row r="142" spans="1:7" x14ac:dyDescent="0.3">
      <c r="A142" t="s">
        <v>27</v>
      </c>
      <c r="B142" t="s">
        <v>17</v>
      </c>
      <c r="C142" t="s">
        <v>4</v>
      </c>
      <c r="D142">
        <v>18830</v>
      </c>
      <c r="F142">
        <v>18830</v>
      </c>
      <c r="G142">
        <v>94599</v>
      </c>
    </row>
    <row r="143" spans="1:7" x14ac:dyDescent="0.3">
      <c r="A143" t="s">
        <v>27</v>
      </c>
      <c r="B143" t="s">
        <v>20</v>
      </c>
      <c r="C143" t="s">
        <v>4</v>
      </c>
      <c r="D143">
        <v>58968</v>
      </c>
      <c r="F143">
        <v>58968</v>
      </c>
      <c r="G143">
        <v>72452</v>
      </c>
    </row>
    <row r="144" spans="1:7" x14ac:dyDescent="0.3">
      <c r="A144" t="s">
        <v>27</v>
      </c>
      <c r="B144" t="s">
        <v>20</v>
      </c>
      <c r="C144" t="s">
        <v>4</v>
      </c>
      <c r="D144">
        <v>95697</v>
      </c>
      <c r="F144">
        <v>95697</v>
      </c>
      <c r="G144">
        <v>65012</v>
      </c>
    </row>
    <row r="145" spans="1:7" x14ac:dyDescent="0.3">
      <c r="A145" t="s">
        <v>27</v>
      </c>
      <c r="B145" t="s">
        <v>17</v>
      </c>
      <c r="C145" t="s">
        <v>3</v>
      </c>
      <c r="D145">
        <v>36542</v>
      </c>
      <c r="F145">
        <v>36542</v>
      </c>
      <c r="G145">
        <v>21220</v>
      </c>
    </row>
    <row r="146" spans="1:7" x14ac:dyDescent="0.3">
      <c r="A146" t="s">
        <v>27</v>
      </c>
      <c r="B146" t="s">
        <v>14</v>
      </c>
      <c r="C146" t="s">
        <v>9</v>
      </c>
      <c r="D146">
        <v>40601</v>
      </c>
      <c r="F146">
        <v>40601</v>
      </c>
      <c r="G146">
        <v>73385</v>
      </c>
    </row>
    <row r="147" spans="1:7" x14ac:dyDescent="0.3">
      <c r="A147" t="s">
        <v>27</v>
      </c>
      <c r="B147" t="s">
        <v>17</v>
      </c>
      <c r="C147" t="s">
        <v>3</v>
      </c>
      <c r="D147">
        <v>25881</v>
      </c>
      <c r="F147">
        <v>25881</v>
      </c>
      <c r="G147">
        <v>59213</v>
      </c>
    </row>
    <row r="148" spans="1:7" x14ac:dyDescent="0.3">
      <c r="A148" t="s">
        <v>27</v>
      </c>
      <c r="B148" t="s">
        <v>17</v>
      </c>
      <c r="C148" t="s">
        <v>4</v>
      </c>
      <c r="D148">
        <v>25873</v>
      </c>
      <c r="F148">
        <v>25873</v>
      </c>
      <c r="G148">
        <v>38102</v>
      </c>
    </row>
    <row r="149" spans="1:7" x14ac:dyDescent="0.3">
      <c r="A149" t="s">
        <v>27</v>
      </c>
      <c r="B149" t="s">
        <v>17</v>
      </c>
      <c r="C149" t="s">
        <v>4</v>
      </c>
      <c r="D149">
        <v>33839</v>
      </c>
      <c r="F149">
        <v>33839</v>
      </c>
      <c r="G149">
        <v>55952</v>
      </c>
    </row>
    <row r="150" spans="1:7" x14ac:dyDescent="0.3">
      <c r="A150" t="s">
        <v>27</v>
      </c>
      <c r="B150" t="s">
        <v>17</v>
      </c>
      <c r="C150" t="s">
        <v>4</v>
      </c>
      <c r="D150">
        <v>29298</v>
      </c>
      <c r="F150">
        <v>29298</v>
      </c>
      <c r="G150">
        <v>19351</v>
      </c>
    </row>
    <row r="151" spans="1:7" x14ac:dyDescent="0.3">
      <c r="A151" t="s">
        <v>27</v>
      </c>
      <c r="B151" t="s">
        <v>17</v>
      </c>
      <c r="C151" t="s">
        <v>4</v>
      </c>
      <c r="D151">
        <v>52199</v>
      </c>
      <c r="F151">
        <v>52199</v>
      </c>
      <c r="G151">
        <v>85827</v>
      </c>
    </row>
    <row r="152" spans="1:7" x14ac:dyDescent="0.3">
      <c r="A152" t="s">
        <v>27</v>
      </c>
      <c r="B152" t="s">
        <v>17</v>
      </c>
      <c r="C152" t="s">
        <v>4</v>
      </c>
      <c r="D152">
        <v>22524</v>
      </c>
      <c r="F152">
        <v>22524</v>
      </c>
      <c r="G152">
        <v>40902</v>
      </c>
    </row>
    <row r="153" spans="1:7" x14ac:dyDescent="0.3">
      <c r="A153" t="s">
        <v>27</v>
      </c>
      <c r="B153" t="s">
        <v>15</v>
      </c>
      <c r="C153" t="s">
        <v>2</v>
      </c>
      <c r="D153">
        <v>52971</v>
      </c>
      <c r="F153">
        <v>52971</v>
      </c>
      <c r="G153">
        <v>89323</v>
      </c>
    </row>
    <row r="154" spans="1:7" x14ac:dyDescent="0.3">
      <c r="A154" t="s">
        <v>27</v>
      </c>
      <c r="B154" t="s">
        <v>17</v>
      </c>
      <c r="C154" t="s">
        <v>9</v>
      </c>
      <c r="D154">
        <v>77581</v>
      </c>
      <c r="F154">
        <v>77581</v>
      </c>
      <c r="G154">
        <v>64733</v>
      </c>
    </row>
    <row r="155" spans="1:7" x14ac:dyDescent="0.3">
      <c r="A155" t="s">
        <v>27</v>
      </c>
      <c r="B155" t="s">
        <v>14</v>
      </c>
      <c r="C155" t="s">
        <v>8</v>
      </c>
      <c r="D155">
        <v>65249</v>
      </c>
      <c r="F155">
        <v>65249</v>
      </c>
      <c r="G155">
        <v>84778</v>
      </c>
    </row>
    <row r="156" spans="1:7" x14ac:dyDescent="0.3">
      <c r="A156" t="s">
        <v>27</v>
      </c>
      <c r="B156" t="s">
        <v>14</v>
      </c>
      <c r="C156" t="s">
        <v>8</v>
      </c>
      <c r="D156">
        <v>15784</v>
      </c>
      <c r="F156">
        <v>15784</v>
      </c>
      <c r="G156">
        <v>71034</v>
      </c>
    </row>
    <row r="157" spans="1:7" x14ac:dyDescent="0.3">
      <c r="A157" t="s">
        <v>27</v>
      </c>
      <c r="B157" t="s">
        <v>14</v>
      </c>
      <c r="C157" t="s">
        <v>8</v>
      </c>
      <c r="D157">
        <v>7691</v>
      </c>
      <c r="F157">
        <v>7691</v>
      </c>
      <c r="G157">
        <v>36480</v>
      </c>
    </row>
    <row r="158" spans="1:7" x14ac:dyDescent="0.3">
      <c r="A158" t="s">
        <v>27</v>
      </c>
      <c r="B158" t="s">
        <v>17</v>
      </c>
      <c r="C158" t="s">
        <v>4</v>
      </c>
      <c r="D158">
        <v>5510</v>
      </c>
      <c r="F158">
        <v>5510</v>
      </c>
      <c r="G158">
        <v>77882</v>
      </c>
    </row>
    <row r="159" spans="1:7" x14ac:dyDescent="0.3">
      <c r="A159" t="s">
        <v>27</v>
      </c>
      <c r="B159" t="s">
        <v>17</v>
      </c>
      <c r="C159" t="s">
        <v>9</v>
      </c>
      <c r="D159">
        <v>72545</v>
      </c>
      <c r="F159">
        <v>72545</v>
      </c>
      <c r="G159">
        <v>8361</v>
      </c>
    </row>
    <row r="160" spans="1:7" x14ac:dyDescent="0.3">
      <c r="A160" t="s">
        <v>27</v>
      </c>
      <c r="B160" t="s">
        <v>17</v>
      </c>
      <c r="C160" t="s">
        <v>8</v>
      </c>
      <c r="D160">
        <v>28753</v>
      </c>
      <c r="F160">
        <v>28753</v>
      </c>
      <c r="G160">
        <v>88469</v>
      </c>
    </row>
    <row r="161" spans="1:7" x14ac:dyDescent="0.3">
      <c r="A161" t="s">
        <v>27</v>
      </c>
      <c r="B161" t="s">
        <v>17</v>
      </c>
      <c r="C161" t="s">
        <v>8</v>
      </c>
      <c r="D161">
        <v>54524</v>
      </c>
      <c r="F161">
        <v>54524</v>
      </c>
      <c r="G161">
        <v>72641</v>
      </c>
    </row>
    <row r="162" spans="1:7" x14ac:dyDescent="0.3">
      <c r="A162" t="s">
        <v>27</v>
      </c>
      <c r="B162" t="s">
        <v>20</v>
      </c>
      <c r="C162" t="s">
        <v>2</v>
      </c>
      <c r="D162">
        <v>95011</v>
      </c>
      <c r="F162">
        <v>95011</v>
      </c>
      <c r="G162">
        <v>65268</v>
      </c>
    </row>
    <row r="163" spans="1:7" x14ac:dyDescent="0.3">
      <c r="A163" t="s">
        <v>27</v>
      </c>
      <c r="B163" t="s">
        <v>18</v>
      </c>
      <c r="C163" t="s">
        <v>2</v>
      </c>
      <c r="D163">
        <v>41908</v>
      </c>
      <c r="F163">
        <v>41908</v>
      </c>
      <c r="G163">
        <v>98297</v>
      </c>
    </row>
    <row r="164" spans="1:7" x14ac:dyDescent="0.3">
      <c r="A164" t="s">
        <v>27</v>
      </c>
      <c r="B164" t="s">
        <v>18</v>
      </c>
      <c r="C164" t="s">
        <v>2</v>
      </c>
      <c r="D164">
        <v>30114</v>
      </c>
      <c r="F164">
        <v>30114</v>
      </c>
      <c r="G164">
        <v>6821</v>
      </c>
    </row>
    <row r="165" spans="1:7" x14ac:dyDescent="0.3">
      <c r="A165" t="s">
        <v>27</v>
      </c>
      <c r="B165" t="s">
        <v>18</v>
      </c>
      <c r="C165" t="s">
        <v>2</v>
      </c>
      <c r="D165">
        <v>65247</v>
      </c>
      <c r="F165">
        <v>65247</v>
      </c>
      <c r="G165">
        <v>3381</v>
      </c>
    </row>
    <row r="166" spans="1:7" x14ac:dyDescent="0.3">
      <c r="A166" t="s">
        <v>27</v>
      </c>
      <c r="B166" t="s">
        <v>20</v>
      </c>
      <c r="C166" t="s">
        <v>2</v>
      </c>
      <c r="D166">
        <v>5900</v>
      </c>
      <c r="F166">
        <v>5900</v>
      </c>
      <c r="G166">
        <v>47122</v>
      </c>
    </row>
    <row r="167" spans="1:7" x14ac:dyDescent="0.3">
      <c r="A167" t="s">
        <v>27</v>
      </c>
      <c r="B167" t="s">
        <v>20</v>
      </c>
      <c r="C167" t="s">
        <v>3</v>
      </c>
      <c r="D167">
        <v>63559</v>
      </c>
      <c r="F167">
        <v>63559</v>
      </c>
      <c r="G167">
        <v>66536</v>
      </c>
    </row>
    <row r="168" spans="1:7" x14ac:dyDescent="0.3">
      <c r="A168" t="s">
        <v>27</v>
      </c>
      <c r="B168" t="s">
        <v>17</v>
      </c>
      <c r="C168" t="s">
        <v>5</v>
      </c>
      <c r="D168">
        <v>55465</v>
      </c>
      <c r="F168">
        <v>55465</v>
      </c>
      <c r="G168">
        <v>30070</v>
      </c>
    </row>
    <row r="169" spans="1:7" x14ac:dyDescent="0.3">
      <c r="A169" t="s">
        <v>27</v>
      </c>
      <c r="B169" t="s">
        <v>20</v>
      </c>
      <c r="C169" t="s">
        <v>9</v>
      </c>
      <c r="D169">
        <v>56488</v>
      </c>
      <c r="F169">
        <v>56488</v>
      </c>
      <c r="G169">
        <v>10154</v>
      </c>
    </row>
    <row r="170" spans="1:7" x14ac:dyDescent="0.3">
      <c r="A170" t="s">
        <v>27</v>
      </c>
      <c r="B170" t="s">
        <v>20</v>
      </c>
      <c r="C170" t="s">
        <v>9</v>
      </c>
      <c r="D170">
        <v>55553</v>
      </c>
      <c r="F170">
        <v>55553</v>
      </c>
      <c r="G170">
        <v>76666</v>
      </c>
    </row>
    <row r="171" spans="1:7" x14ac:dyDescent="0.3">
      <c r="A171" t="s">
        <v>27</v>
      </c>
      <c r="B171" t="s">
        <v>17</v>
      </c>
      <c r="C171" t="s">
        <v>1</v>
      </c>
      <c r="D171">
        <v>50000</v>
      </c>
      <c r="F171">
        <v>50000</v>
      </c>
      <c r="G171">
        <v>38722</v>
      </c>
    </row>
    <row r="172" spans="1:7" x14ac:dyDescent="0.3">
      <c r="A172" t="s">
        <v>27</v>
      </c>
      <c r="B172" t="s">
        <v>18</v>
      </c>
      <c r="C172" t="s">
        <v>3</v>
      </c>
      <c r="D172">
        <v>2988</v>
      </c>
      <c r="F172">
        <v>2988</v>
      </c>
      <c r="G172">
        <v>69498</v>
      </c>
    </row>
    <row r="173" spans="1:7" x14ac:dyDescent="0.3">
      <c r="A173" t="s">
        <v>27</v>
      </c>
      <c r="B173" t="s">
        <v>20</v>
      </c>
      <c r="C173" t="s">
        <v>4</v>
      </c>
      <c r="D173">
        <v>4426</v>
      </c>
      <c r="F173">
        <v>4426</v>
      </c>
      <c r="G173">
        <v>5612</v>
      </c>
    </row>
    <row r="174" spans="1:7" x14ac:dyDescent="0.3">
      <c r="A174" t="s">
        <v>27</v>
      </c>
      <c r="B174" t="s">
        <v>17</v>
      </c>
      <c r="C174" t="s">
        <v>3</v>
      </c>
      <c r="D174">
        <v>56255</v>
      </c>
      <c r="F174">
        <v>56255</v>
      </c>
      <c r="G174">
        <v>40537</v>
      </c>
    </row>
    <row r="175" spans="1:7" x14ac:dyDescent="0.3">
      <c r="A175" t="s">
        <v>27</v>
      </c>
      <c r="B175" t="s">
        <v>17</v>
      </c>
      <c r="C175" t="s">
        <v>3</v>
      </c>
      <c r="D175">
        <v>7775</v>
      </c>
      <c r="F175">
        <v>7775</v>
      </c>
      <c r="G175">
        <v>72632</v>
      </c>
    </row>
    <row r="176" spans="1:7" x14ac:dyDescent="0.3">
      <c r="A176" t="s">
        <v>27</v>
      </c>
      <c r="B176" t="s">
        <v>17</v>
      </c>
      <c r="C176" t="s">
        <v>5</v>
      </c>
      <c r="D176">
        <v>90362</v>
      </c>
      <c r="F176">
        <v>90362</v>
      </c>
      <c r="G176">
        <v>2634</v>
      </c>
    </row>
    <row r="177" spans="1:7" x14ac:dyDescent="0.3">
      <c r="A177" t="s">
        <v>27</v>
      </c>
      <c r="B177" t="s">
        <v>17</v>
      </c>
      <c r="C177" t="s">
        <v>5</v>
      </c>
      <c r="D177">
        <v>59001</v>
      </c>
      <c r="F177">
        <v>59001</v>
      </c>
      <c r="G177">
        <v>70369</v>
      </c>
    </row>
    <row r="178" spans="1:7" x14ac:dyDescent="0.3">
      <c r="A178" t="s">
        <v>27</v>
      </c>
      <c r="B178" t="s">
        <v>17</v>
      </c>
      <c r="C178" t="s">
        <v>5</v>
      </c>
      <c r="D178">
        <v>33534</v>
      </c>
      <c r="F178">
        <v>33534</v>
      </c>
      <c r="G178">
        <v>33821</v>
      </c>
    </row>
    <row r="179" spans="1:7" x14ac:dyDescent="0.3">
      <c r="A179" t="s">
        <v>27</v>
      </c>
      <c r="B179" t="s">
        <v>17</v>
      </c>
      <c r="C179" t="s">
        <v>5</v>
      </c>
      <c r="D179">
        <v>47686</v>
      </c>
      <c r="F179">
        <v>47686</v>
      </c>
      <c r="G179">
        <v>40641</v>
      </c>
    </row>
    <row r="180" spans="1:7" x14ac:dyDescent="0.3">
      <c r="A180" t="s">
        <v>27</v>
      </c>
      <c r="B180" t="s">
        <v>14</v>
      </c>
      <c r="C180" t="s">
        <v>1</v>
      </c>
      <c r="D180">
        <v>57407</v>
      </c>
      <c r="F180">
        <v>57407</v>
      </c>
      <c r="G180">
        <v>17388</v>
      </c>
    </row>
    <row r="181" spans="1:7" x14ac:dyDescent="0.3">
      <c r="A181" t="s">
        <v>27</v>
      </c>
      <c r="B181" t="s">
        <v>14</v>
      </c>
      <c r="C181" t="s">
        <v>1</v>
      </c>
      <c r="D181">
        <v>56727</v>
      </c>
      <c r="F181">
        <v>56727</v>
      </c>
      <c r="G181">
        <v>95355</v>
      </c>
    </row>
    <row r="182" spans="1:7" x14ac:dyDescent="0.3">
      <c r="A182" t="s">
        <v>27</v>
      </c>
      <c r="B182" t="s">
        <v>20</v>
      </c>
      <c r="C182" t="s">
        <v>9</v>
      </c>
      <c r="D182">
        <v>86486</v>
      </c>
      <c r="F182">
        <v>86486</v>
      </c>
      <c r="G182">
        <v>40463</v>
      </c>
    </row>
    <row r="183" spans="1:7" x14ac:dyDescent="0.3">
      <c r="A183" t="s">
        <v>27</v>
      </c>
      <c r="B183" t="s">
        <v>20</v>
      </c>
      <c r="C183" t="s">
        <v>9</v>
      </c>
      <c r="D183">
        <v>34243</v>
      </c>
      <c r="F183">
        <v>34243</v>
      </c>
      <c r="G183">
        <v>97563</v>
      </c>
    </row>
    <row r="184" spans="1:7" x14ac:dyDescent="0.3">
      <c r="A184" t="s">
        <v>27</v>
      </c>
      <c r="B184" t="s">
        <v>12</v>
      </c>
      <c r="C184" t="s">
        <v>6</v>
      </c>
      <c r="D184">
        <v>25492</v>
      </c>
      <c r="F184">
        <v>25492</v>
      </c>
      <c r="G184">
        <v>5077</v>
      </c>
    </row>
    <row r="185" spans="1:7" x14ac:dyDescent="0.3">
      <c r="A185" t="s">
        <v>27</v>
      </c>
      <c r="B185" t="s">
        <v>12</v>
      </c>
      <c r="C185" t="s">
        <v>6</v>
      </c>
      <c r="D185">
        <v>38787</v>
      </c>
      <c r="F185">
        <v>38787</v>
      </c>
      <c r="G185">
        <v>57358</v>
      </c>
    </row>
    <row r="186" spans="1:7" x14ac:dyDescent="0.3">
      <c r="A186" t="s">
        <v>27</v>
      </c>
      <c r="B186" t="s">
        <v>14</v>
      </c>
      <c r="C186" t="s">
        <v>5</v>
      </c>
      <c r="D186">
        <v>7104</v>
      </c>
      <c r="F186">
        <v>7104</v>
      </c>
      <c r="G186">
        <v>22978</v>
      </c>
    </row>
    <row r="187" spans="1:7" x14ac:dyDescent="0.3">
      <c r="A187" t="s">
        <v>27</v>
      </c>
      <c r="B187" t="s">
        <v>20</v>
      </c>
      <c r="C187" t="s">
        <v>2</v>
      </c>
      <c r="D187">
        <v>91116</v>
      </c>
      <c r="F187">
        <v>91116</v>
      </c>
      <c r="G187">
        <v>2365</v>
      </c>
    </row>
    <row r="188" spans="1:7" x14ac:dyDescent="0.3">
      <c r="A188" t="s">
        <v>27</v>
      </c>
      <c r="B188" t="s">
        <v>20</v>
      </c>
      <c r="C188" t="s">
        <v>2</v>
      </c>
      <c r="D188">
        <v>51584</v>
      </c>
      <c r="F188">
        <v>51584</v>
      </c>
      <c r="G188">
        <v>77828</v>
      </c>
    </row>
    <row r="189" spans="1:7" x14ac:dyDescent="0.3">
      <c r="A189" t="s">
        <v>27</v>
      </c>
      <c r="B189" t="s">
        <v>20</v>
      </c>
      <c r="C189" t="s">
        <v>3</v>
      </c>
      <c r="D189">
        <v>13459</v>
      </c>
      <c r="F189">
        <v>13459</v>
      </c>
      <c r="G189">
        <v>7651</v>
      </c>
    </row>
    <row r="190" spans="1:7" x14ac:dyDescent="0.3">
      <c r="A190" t="s">
        <v>27</v>
      </c>
      <c r="B190" t="s">
        <v>20</v>
      </c>
      <c r="C190" t="s">
        <v>3</v>
      </c>
      <c r="D190">
        <v>60967</v>
      </c>
      <c r="F190">
        <v>60967</v>
      </c>
      <c r="G190">
        <v>69889</v>
      </c>
    </row>
    <row r="191" spans="1:7" x14ac:dyDescent="0.3">
      <c r="A191" t="s">
        <v>27</v>
      </c>
      <c r="B191" t="s">
        <v>20</v>
      </c>
      <c r="C191" t="s">
        <v>1</v>
      </c>
      <c r="D191">
        <v>18013</v>
      </c>
      <c r="F191">
        <v>18013</v>
      </c>
      <c r="G191">
        <v>65247</v>
      </c>
    </row>
    <row r="192" spans="1:7" x14ac:dyDescent="0.3">
      <c r="A192" t="s">
        <v>27</v>
      </c>
      <c r="B192" t="s">
        <v>20</v>
      </c>
      <c r="C192" t="s">
        <v>1</v>
      </c>
      <c r="D192">
        <v>55146</v>
      </c>
      <c r="F192">
        <v>55146</v>
      </c>
      <c r="G192">
        <v>5941</v>
      </c>
    </row>
    <row r="193" spans="1:7" x14ac:dyDescent="0.3">
      <c r="A193" t="s">
        <v>27</v>
      </c>
      <c r="B193" t="s">
        <v>16</v>
      </c>
      <c r="C193" t="s">
        <v>6</v>
      </c>
      <c r="D193">
        <v>80309</v>
      </c>
      <c r="F193">
        <v>80309</v>
      </c>
      <c r="G193">
        <v>3100</v>
      </c>
    </row>
    <row r="194" spans="1:7" x14ac:dyDescent="0.3">
      <c r="A194" t="s">
        <v>27</v>
      </c>
      <c r="B194" t="s">
        <v>17</v>
      </c>
      <c r="C194" t="s">
        <v>2</v>
      </c>
      <c r="D194">
        <v>52054</v>
      </c>
      <c r="F194">
        <v>52054</v>
      </c>
      <c r="G194">
        <v>15247</v>
      </c>
    </row>
    <row r="195" spans="1:7" x14ac:dyDescent="0.3">
      <c r="A195" t="s">
        <v>27</v>
      </c>
      <c r="B195" t="s">
        <v>17</v>
      </c>
      <c r="C195" t="s">
        <v>2</v>
      </c>
      <c r="D195">
        <v>72134</v>
      </c>
      <c r="F195">
        <v>72134</v>
      </c>
      <c r="G195">
        <v>95379</v>
      </c>
    </row>
    <row r="196" spans="1:7" x14ac:dyDescent="0.3">
      <c r="A196" t="s">
        <v>27</v>
      </c>
      <c r="B196" t="s">
        <v>20</v>
      </c>
      <c r="C196" t="s">
        <v>5</v>
      </c>
      <c r="D196">
        <v>59017</v>
      </c>
      <c r="F196">
        <v>59017</v>
      </c>
      <c r="G196">
        <v>84258</v>
      </c>
    </row>
    <row r="197" spans="1:7" x14ac:dyDescent="0.3">
      <c r="A197" t="s">
        <v>27</v>
      </c>
      <c r="B197" t="s">
        <v>17</v>
      </c>
      <c r="C197" t="s">
        <v>5</v>
      </c>
      <c r="D197">
        <v>60135</v>
      </c>
      <c r="F197">
        <v>60135</v>
      </c>
      <c r="G197">
        <v>2538</v>
      </c>
    </row>
    <row r="198" spans="1:7" x14ac:dyDescent="0.3">
      <c r="A198" t="s">
        <v>27</v>
      </c>
      <c r="B198" t="s">
        <v>17</v>
      </c>
      <c r="C198" t="s">
        <v>5</v>
      </c>
      <c r="D198">
        <v>99019</v>
      </c>
      <c r="F198">
        <v>99019</v>
      </c>
      <c r="G198">
        <v>17383</v>
      </c>
    </row>
    <row r="199" spans="1:7" x14ac:dyDescent="0.3">
      <c r="A199" t="s">
        <v>27</v>
      </c>
      <c r="B199" t="s">
        <v>20</v>
      </c>
      <c r="C199" t="s">
        <v>3</v>
      </c>
      <c r="D199">
        <v>99389</v>
      </c>
      <c r="F199">
        <v>99389</v>
      </c>
      <c r="G199">
        <v>77813</v>
      </c>
    </row>
    <row r="200" spans="1:7" x14ac:dyDescent="0.3">
      <c r="A200" t="s">
        <v>27</v>
      </c>
      <c r="B200" t="s">
        <v>20</v>
      </c>
      <c r="C200" t="s">
        <v>6</v>
      </c>
      <c r="D200">
        <v>20944</v>
      </c>
      <c r="F200">
        <v>20944</v>
      </c>
      <c r="G200">
        <v>34639</v>
      </c>
    </row>
    <row r="201" spans="1:7" x14ac:dyDescent="0.3">
      <c r="A201" t="s">
        <v>27</v>
      </c>
      <c r="B201" t="s">
        <v>20</v>
      </c>
      <c r="C201" t="s">
        <v>6</v>
      </c>
      <c r="D201">
        <v>67992</v>
      </c>
      <c r="F201">
        <v>67992</v>
      </c>
      <c r="G201">
        <v>38478</v>
      </c>
    </row>
    <row r="202" spans="1:7" x14ac:dyDescent="0.3">
      <c r="A202" t="s">
        <v>27</v>
      </c>
      <c r="B202" t="s">
        <v>15</v>
      </c>
      <c r="C202" t="s">
        <v>6</v>
      </c>
      <c r="D202">
        <v>19550</v>
      </c>
      <c r="F202">
        <v>19550</v>
      </c>
      <c r="G202">
        <v>63538</v>
      </c>
    </row>
    <row r="203" spans="1:7" x14ac:dyDescent="0.3">
      <c r="A203" t="s">
        <v>27</v>
      </c>
      <c r="B203" t="s">
        <v>18</v>
      </c>
      <c r="C203" t="s">
        <v>6</v>
      </c>
      <c r="D203">
        <v>47241</v>
      </c>
      <c r="F203">
        <v>47241</v>
      </c>
      <c r="G203">
        <v>85011</v>
      </c>
    </row>
    <row r="204" spans="1:7" x14ac:dyDescent="0.3">
      <c r="A204" t="s">
        <v>27</v>
      </c>
      <c r="B204" t="s">
        <v>17</v>
      </c>
      <c r="C204" t="s">
        <v>8</v>
      </c>
      <c r="D204">
        <v>46314</v>
      </c>
      <c r="F204">
        <v>46314</v>
      </c>
      <c r="G204">
        <v>26029</v>
      </c>
    </row>
    <row r="205" spans="1:7" x14ac:dyDescent="0.3">
      <c r="A205" t="s">
        <v>27</v>
      </c>
      <c r="B205" t="s">
        <v>17</v>
      </c>
      <c r="C205" t="s">
        <v>1</v>
      </c>
      <c r="D205">
        <v>68865</v>
      </c>
      <c r="F205">
        <v>68865</v>
      </c>
      <c r="G205">
        <v>54286</v>
      </c>
    </row>
    <row r="206" spans="1:7" x14ac:dyDescent="0.3">
      <c r="A206" t="s">
        <v>27</v>
      </c>
      <c r="B206" t="s">
        <v>17</v>
      </c>
      <c r="C206" t="s">
        <v>1</v>
      </c>
      <c r="D206">
        <v>64751</v>
      </c>
      <c r="F206">
        <v>64751</v>
      </c>
      <c r="G206">
        <v>65095</v>
      </c>
    </row>
    <row r="207" spans="1:7" x14ac:dyDescent="0.3">
      <c r="A207" t="s">
        <v>27</v>
      </c>
      <c r="B207" t="s">
        <v>17</v>
      </c>
      <c r="C207" t="s">
        <v>3</v>
      </c>
      <c r="D207">
        <v>57536</v>
      </c>
      <c r="F207">
        <v>57536</v>
      </c>
      <c r="G207">
        <v>69499</v>
      </c>
    </row>
    <row r="208" spans="1:7" x14ac:dyDescent="0.3">
      <c r="A208" t="s">
        <v>27</v>
      </c>
      <c r="B208" t="s">
        <v>20</v>
      </c>
      <c r="C208" t="s">
        <v>1</v>
      </c>
      <c r="D208">
        <v>3046</v>
      </c>
      <c r="F208">
        <v>3046</v>
      </c>
      <c r="G208">
        <v>43130</v>
      </c>
    </row>
    <row r="209" spans="1:7" x14ac:dyDescent="0.3">
      <c r="A209" t="s">
        <v>27</v>
      </c>
      <c r="B209" t="s">
        <v>20</v>
      </c>
      <c r="C209" t="s">
        <v>3</v>
      </c>
      <c r="D209">
        <v>12775</v>
      </c>
      <c r="F209">
        <v>12775</v>
      </c>
      <c r="G209">
        <v>90370</v>
      </c>
    </row>
    <row r="210" spans="1:7" x14ac:dyDescent="0.3">
      <c r="A210" t="s">
        <v>27</v>
      </c>
      <c r="B210" t="s">
        <v>17</v>
      </c>
      <c r="C210" t="s">
        <v>7</v>
      </c>
      <c r="D210">
        <v>10296</v>
      </c>
      <c r="F210">
        <v>10296</v>
      </c>
      <c r="G210">
        <v>98926</v>
      </c>
    </row>
    <row r="211" spans="1:7" x14ac:dyDescent="0.3">
      <c r="A211" t="s">
        <v>27</v>
      </c>
      <c r="B211" t="s">
        <v>20</v>
      </c>
      <c r="C211" t="s">
        <v>3</v>
      </c>
      <c r="D211">
        <v>72083</v>
      </c>
      <c r="F211">
        <v>72083</v>
      </c>
      <c r="G211">
        <v>87684</v>
      </c>
    </row>
    <row r="212" spans="1:7" x14ac:dyDescent="0.3">
      <c r="A212" t="s">
        <v>27</v>
      </c>
      <c r="B212" t="s">
        <v>20</v>
      </c>
      <c r="C212" t="s">
        <v>3</v>
      </c>
      <c r="D212">
        <v>5372</v>
      </c>
      <c r="F212">
        <v>5372</v>
      </c>
      <c r="G212">
        <v>68181</v>
      </c>
    </row>
    <row r="213" spans="1:7" x14ac:dyDescent="0.3">
      <c r="A213" t="s">
        <v>27</v>
      </c>
      <c r="B213" t="s">
        <v>17</v>
      </c>
      <c r="C213" t="s">
        <v>7</v>
      </c>
      <c r="D213">
        <v>83490</v>
      </c>
      <c r="F213">
        <v>83490</v>
      </c>
      <c r="G213">
        <v>95184</v>
      </c>
    </row>
    <row r="214" spans="1:7" x14ac:dyDescent="0.3">
      <c r="A214" t="s">
        <v>27</v>
      </c>
      <c r="B214" t="s">
        <v>12</v>
      </c>
      <c r="C214" t="s">
        <v>1</v>
      </c>
      <c r="D214">
        <v>80788</v>
      </c>
      <c r="F214">
        <v>80788</v>
      </c>
      <c r="G214">
        <v>65964</v>
      </c>
    </row>
    <row r="215" spans="1:7" x14ac:dyDescent="0.3">
      <c r="A215" t="s">
        <v>27</v>
      </c>
      <c r="B215" t="s">
        <v>12</v>
      </c>
      <c r="C215" t="s">
        <v>6</v>
      </c>
      <c r="D215">
        <v>8571</v>
      </c>
      <c r="F215">
        <v>8571</v>
      </c>
      <c r="G215">
        <v>40574</v>
      </c>
    </row>
    <row r="216" spans="1:7" x14ac:dyDescent="0.3">
      <c r="A216" t="s">
        <v>27</v>
      </c>
      <c r="B216" t="s">
        <v>20</v>
      </c>
      <c r="C216" t="s">
        <v>2</v>
      </c>
      <c r="D216">
        <v>22817</v>
      </c>
      <c r="F216">
        <v>22817</v>
      </c>
      <c r="G216">
        <v>13852</v>
      </c>
    </row>
    <row r="217" spans="1:7" x14ac:dyDescent="0.3">
      <c r="A217" t="s">
        <v>27</v>
      </c>
      <c r="B217" t="s">
        <v>17</v>
      </c>
      <c r="C217" t="s">
        <v>4</v>
      </c>
      <c r="D217">
        <v>19495</v>
      </c>
      <c r="F217">
        <v>19495</v>
      </c>
      <c r="G217">
        <v>24948</v>
      </c>
    </row>
    <row r="218" spans="1:7" x14ac:dyDescent="0.3">
      <c r="A218" t="s">
        <v>27</v>
      </c>
      <c r="B218" t="s">
        <v>15</v>
      </c>
      <c r="C218" t="s">
        <v>5</v>
      </c>
      <c r="D218">
        <v>44936</v>
      </c>
      <c r="F218">
        <v>44936</v>
      </c>
      <c r="G218">
        <v>35013</v>
      </c>
    </row>
    <row r="219" spans="1:7" x14ac:dyDescent="0.3">
      <c r="A219" t="s">
        <v>27</v>
      </c>
      <c r="B219" t="s">
        <v>15</v>
      </c>
      <c r="C219" t="s">
        <v>5</v>
      </c>
      <c r="D219">
        <v>15545</v>
      </c>
      <c r="F219">
        <v>15545</v>
      </c>
      <c r="G219">
        <v>36712</v>
      </c>
    </row>
    <row r="220" spans="1:7" x14ac:dyDescent="0.3">
      <c r="A220" t="s">
        <v>27</v>
      </c>
      <c r="B220" t="s">
        <v>17</v>
      </c>
      <c r="C220" t="s">
        <v>5</v>
      </c>
      <c r="D220">
        <v>91976</v>
      </c>
      <c r="F220">
        <v>91976</v>
      </c>
      <c r="G220">
        <v>45758</v>
      </c>
    </row>
    <row r="221" spans="1:7" x14ac:dyDescent="0.3">
      <c r="A221" t="s">
        <v>27</v>
      </c>
      <c r="B221" t="s">
        <v>12</v>
      </c>
      <c r="C221" t="s">
        <v>10</v>
      </c>
      <c r="D221">
        <v>86412</v>
      </c>
      <c r="F221">
        <v>86412</v>
      </c>
      <c r="G221">
        <v>73315</v>
      </c>
    </row>
    <row r="222" spans="1:7" x14ac:dyDescent="0.3">
      <c r="A222" t="s">
        <v>27</v>
      </c>
      <c r="B222" t="s">
        <v>15</v>
      </c>
      <c r="C222" t="s">
        <v>1</v>
      </c>
      <c r="D222">
        <v>54866</v>
      </c>
      <c r="F222">
        <v>54866</v>
      </c>
      <c r="G222">
        <v>56805</v>
      </c>
    </row>
    <row r="223" spans="1:7" x14ac:dyDescent="0.3">
      <c r="A223" t="s">
        <v>27</v>
      </c>
      <c r="B223" t="s">
        <v>17</v>
      </c>
      <c r="C223" t="s">
        <v>2</v>
      </c>
      <c r="D223">
        <v>58078</v>
      </c>
      <c r="F223">
        <v>58078</v>
      </c>
      <c r="G223">
        <v>1740</v>
      </c>
    </row>
    <row r="224" spans="1:7" x14ac:dyDescent="0.3">
      <c r="A224" t="s">
        <v>27</v>
      </c>
      <c r="B224" t="s">
        <v>15</v>
      </c>
      <c r="C224" t="s">
        <v>10</v>
      </c>
      <c r="D224">
        <v>33587</v>
      </c>
      <c r="F224">
        <v>33587</v>
      </c>
      <c r="G224">
        <v>22962</v>
      </c>
    </row>
    <row r="225" spans="1:7" x14ac:dyDescent="0.3">
      <c r="A225" t="s">
        <v>27</v>
      </c>
      <c r="B225" t="s">
        <v>12</v>
      </c>
      <c r="C225" t="s">
        <v>2</v>
      </c>
      <c r="D225">
        <v>15334</v>
      </c>
      <c r="F225">
        <v>15334</v>
      </c>
      <c r="G225">
        <v>45686</v>
      </c>
    </row>
    <row r="226" spans="1:7" x14ac:dyDescent="0.3">
      <c r="A226" t="s">
        <v>27</v>
      </c>
      <c r="B226" t="s">
        <v>12</v>
      </c>
      <c r="C226" t="s">
        <v>2</v>
      </c>
      <c r="D226">
        <v>39688</v>
      </c>
      <c r="F226">
        <v>39688</v>
      </c>
      <c r="G226">
        <v>81586</v>
      </c>
    </row>
    <row r="227" spans="1:7" x14ac:dyDescent="0.3">
      <c r="A227" t="s">
        <v>27</v>
      </c>
      <c r="B227" t="s">
        <v>12</v>
      </c>
      <c r="C227" t="s">
        <v>2</v>
      </c>
      <c r="D227">
        <v>60263</v>
      </c>
      <c r="F227">
        <v>60263</v>
      </c>
      <c r="G227">
        <v>75800</v>
      </c>
    </row>
    <row r="228" spans="1:7" x14ac:dyDescent="0.3">
      <c r="A228" t="s">
        <v>27</v>
      </c>
      <c r="B228" t="s">
        <v>12</v>
      </c>
      <c r="C228" t="s">
        <v>10</v>
      </c>
      <c r="D228">
        <v>22123</v>
      </c>
      <c r="F228">
        <v>22123</v>
      </c>
      <c r="G228">
        <v>15652</v>
      </c>
    </row>
    <row r="229" spans="1:7" x14ac:dyDescent="0.3">
      <c r="A229" t="s">
        <v>27</v>
      </c>
      <c r="B229" t="s">
        <v>20</v>
      </c>
      <c r="C229" t="s">
        <v>6</v>
      </c>
      <c r="D229">
        <v>44020</v>
      </c>
      <c r="F229">
        <v>44020</v>
      </c>
      <c r="G229">
        <v>50995</v>
      </c>
    </row>
    <row r="230" spans="1:7" x14ac:dyDescent="0.3">
      <c r="A230" t="s">
        <v>27</v>
      </c>
      <c r="B230" t="s">
        <v>14</v>
      </c>
      <c r="C230" t="s">
        <v>5</v>
      </c>
      <c r="D230">
        <v>70753</v>
      </c>
      <c r="F230">
        <v>70753</v>
      </c>
      <c r="G230">
        <v>87960</v>
      </c>
    </row>
    <row r="231" spans="1:7" x14ac:dyDescent="0.3">
      <c r="A231" t="s">
        <v>27</v>
      </c>
      <c r="B231" t="s">
        <v>20</v>
      </c>
      <c r="C231" t="s">
        <v>2</v>
      </c>
      <c r="D231">
        <v>64093</v>
      </c>
      <c r="F231">
        <v>64093</v>
      </c>
      <c r="G231">
        <v>86329</v>
      </c>
    </row>
    <row r="232" spans="1:7" x14ac:dyDescent="0.3">
      <c r="A232" t="s">
        <v>27</v>
      </c>
      <c r="B232" t="s">
        <v>20</v>
      </c>
      <c r="C232" t="s">
        <v>1</v>
      </c>
      <c r="D232">
        <v>1659</v>
      </c>
      <c r="F232">
        <v>1659</v>
      </c>
      <c r="G232">
        <v>7875</v>
      </c>
    </row>
    <row r="233" spans="1:7" x14ac:dyDescent="0.3">
      <c r="A233" t="s">
        <v>27</v>
      </c>
      <c r="B233" t="s">
        <v>20</v>
      </c>
      <c r="C233" t="s">
        <v>1</v>
      </c>
      <c r="D233">
        <v>51235</v>
      </c>
      <c r="F233">
        <v>51235</v>
      </c>
      <c r="G233">
        <v>12153</v>
      </c>
    </row>
    <row r="234" spans="1:7" x14ac:dyDescent="0.3">
      <c r="A234" t="s">
        <v>27</v>
      </c>
      <c r="B234" t="s">
        <v>20</v>
      </c>
      <c r="C234" t="s">
        <v>10</v>
      </c>
      <c r="D234">
        <v>76959</v>
      </c>
      <c r="F234">
        <v>76959</v>
      </c>
      <c r="G234">
        <v>98706</v>
      </c>
    </row>
    <row r="235" spans="1:7" x14ac:dyDescent="0.3">
      <c r="A235" t="s">
        <v>27</v>
      </c>
      <c r="B235" t="s">
        <v>20</v>
      </c>
      <c r="C235" t="s">
        <v>10</v>
      </c>
      <c r="D235">
        <v>53154</v>
      </c>
      <c r="F235">
        <v>53154</v>
      </c>
      <c r="G235">
        <v>94482</v>
      </c>
    </row>
    <row r="236" spans="1:7" x14ac:dyDescent="0.3">
      <c r="A236" t="s">
        <v>27</v>
      </c>
      <c r="B236" t="s">
        <v>17</v>
      </c>
      <c r="C236" t="s">
        <v>4</v>
      </c>
      <c r="D236">
        <v>77767</v>
      </c>
      <c r="F236">
        <v>77767</v>
      </c>
      <c r="G236">
        <v>27497</v>
      </c>
    </row>
    <row r="237" spans="1:7" x14ac:dyDescent="0.3">
      <c r="A237" t="s">
        <v>27</v>
      </c>
      <c r="B237" t="s">
        <v>17</v>
      </c>
      <c r="C237" t="s">
        <v>8</v>
      </c>
      <c r="D237">
        <v>15266</v>
      </c>
      <c r="F237">
        <v>15266</v>
      </c>
      <c r="G237">
        <v>23885</v>
      </c>
    </row>
    <row r="238" spans="1:7" x14ac:dyDescent="0.3">
      <c r="A238" t="s">
        <v>27</v>
      </c>
      <c r="B238" t="s">
        <v>17</v>
      </c>
      <c r="C238" t="s">
        <v>8</v>
      </c>
      <c r="D238">
        <v>87908</v>
      </c>
      <c r="F238">
        <v>87908</v>
      </c>
      <c r="G238">
        <v>51426</v>
      </c>
    </row>
    <row r="239" spans="1:7" x14ac:dyDescent="0.3">
      <c r="A239" t="s">
        <v>27</v>
      </c>
      <c r="B239" t="s">
        <v>17</v>
      </c>
      <c r="C239" t="s">
        <v>5</v>
      </c>
      <c r="D239">
        <v>44588</v>
      </c>
      <c r="F239">
        <v>44588</v>
      </c>
      <c r="G239">
        <v>5210</v>
      </c>
    </row>
    <row r="240" spans="1:7" x14ac:dyDescent="0.3">
      <c r="A240" t="s">
        <v>27</v>
      </c>
      <c r="B240" t="s">
        <v>20</v>
      </c>
      <c r="C240" t="s">
        <v>1</v>
      </c>
      <c r="D240">
        <v>83450</v>
      </c>
      <c r="F240">
        <v>83450</v>
      </c>
      <c r="G240">
        <v>12822</v>
      </c>
    </row>
    <row r="241" spans="1:7" x14ac:dyDescent="0.3">
      <c r="A241" t="s">
        <v>27</v>
      </c>
      <c r="B241" t="s">
        <v>20</v>
      </c>
      <c r="C241" t="s">
        <v>1</v>
      </c>
      <c r="D241">
        <v>61895</v>
      </c>
      <c r="F241">
        <v>61895</v>
      </c>
      <c r="G241">
        <v>52130</v>
      </c>
    </row>
    <row r="242" spans="1:7" x14ac:dyDescent="0.3">
      <c r="A242" t="s">
        <v>27</v>
      </c>
      <c r="B242" t="s">
        <v>14</v>
      </c>
      <c r="C242" t="s">
        <v>10</v>
      </c>
      <c r="D242">
        <v>77165</v>
      </c>
      <c r="F242">
        <v>77165</v>
      </c>
      <c r="G242">
        <v>57891</v>
      </c>
    </row>
    <row r="243" spans="1:7" x14ac:dyDescent="0.3">
      <c r="A243" t="s">
        <v>27</v>
      </c>
      <c r="B243" t="s">
        <v>17</v>
      </c>
      <c r="C243" t="s">
        <v>9</v>
      </c>
      <c r="D243">
        <v>59501</v>
      </c>
      <c r="F243">
        <v>59501</v>
      </c>
      <c r="G243">
        <v>66602</v>
      </c>
    </row>
    <row r="244" spans="1:7" x14ac:dyDescent="0.3">
      <c r="A244" t="s">
        <v>27</v>
      </c>
      <c r="B244" t="s">
        <v>17</v>
      </c>
      <c r="C244" t="s">
        <v>9</v>
      </c>
      <c r="D244">
        <v>35386</v>
      </c>
      <c r="F244">
        <v>35386</v>
      </c>
      <c r="G244">
        <v>84508</v>
      </c>
    </row>
    <row r="245" spans="1:7" x14ac:dyDescent="0.3">
      <c r="A245" t="s">
        <v>27</v>
      </c>
      <c r="B245" t="s">
        <v>17</v>
      </c>
      <c r="C245" t="s">
        <v>2</v>
      </c>
      <c r="D245">
        <v>92060</v>
      </c>
      <c r="F245">
        <v>92060</v>
      </c>
      <c r="G245">
        <v>30743</v>
      </c>
    </row>
    <row r="246" spans="1:7" x14ac:dyDescent="0.3">
      <c r="A246" t="s">
        <v>27</v>
      </c>
      <c r="B246" t="s">
        <v>12</v>
      </c>
      <c r="C246" t="s">
        <v>6</v>
      </c>
      <c r="D246">
        <v>18209</v>
      </c>
      <c r="F246">
        <v>18209</v>
      </c>
      <c r="G246">
        <v>8843</v>
      </c>
    </row>
    <row r="247" spans="1:7" x14ac:dyDescent="0.3">
      <c r="A247" t="s">
        <v>27</v>
      </c>
      <c r="B247" t="s">
        <v>12</v>
      </c>
      <c r="C247" t="s">
        <v>6</v>
      </c>
      <c r="D247">
        <v>78364</v>
      </c>
      <c r="F247">
        <v>78364</v>
      </c>
      <c r="G247">
        <v>37241</v>
      </c>
    </row>
    <row r="248" spans="1:7" x14ac:dyDescent="0.3">
      <c r="A248" t="s">
        <v>27</v>
      </c>
      <c r="B248" t="s">
        <v>20</v>
      </c>
      <c r="C248" t="s">
        <v>1</v>
      </c>
      <c r="D248">
        <v>22913</v>
      </c>
      <c r="F248">
        <v>22913</v>
      </c>
      <c r="G248">
        <v>39113</v>
      </c>
    </row>
    <row r="249" spans="1:7" x14ac:dyDescent="0.3">
      <c r="A249" t="s">
        <v>27</v>
      </c>
      <c r="B249" t="s">
        <v>18</v>
      </c>
      <c r="C249" t="s">
        <v>2</v>
      </c>
      <c r="D249">
        <v>60262</v>
      </c>
      <c r="F249">
        <v>60262</v>
      </c>
      <c r="G249">
        <v>96801</v>
      </c>
    </row>
    <row r="250" spans="1:7" x14ac:dyDescent="0.3">
      <c r="A250" t="s">
        <v>27</v>
      </c>
      <c r="B250" t="s">
        <v>20</v>
      </c>
      <c r="C250" t="s">
        <v>10</v>
      </c>
      <c r="D250">
        <v>49388</v>
      </c>
      <c r="F250">
        <v>49388</v>
      </c>
      <c r="G250">
        <v>43963</v>
      </c>
    </row>
    <row r="251" spans="1:7" x14ac:dyDescent="0.3">
      <c r="A251" t="s">
        <v>27</v>
      </c>
      <c r="B251" t="s">
        <v>12</v>
      </c>
      <c r="C251" t="s">
        <v>8</v>
      </c>
      <c r="D251">
        <v>26296</v>
      </c>
      <c r="F251">
        <v>26296</v>
      </c>
      <c r="G251">
        <v>32293</v>
      </c>
    </row>
    <row r="252" spans="1:7" x14ac:dyDescent="0.3">
      <c r="A252" t="s">
        <v>27</v>
      </c>
      <c r="B252" t="s">
        <v>20</v>
      </c>
      <c r="C252" t="s">
        <v>2</v>
      </c>
      <c r="D252">
        <v>63091</v>
      </c>
      <c r="F252">
        <v>63091</v>
      </c>
      <c r="G252">
        <v>25717</v>
      </c>
    </row>
    <row r="253" spans="1:7" x14ac:dyDescent="0.3">
      <c r="A253" t="s">
        <v>27</v>
      </c>
      <c r="B253" t="s">
        <v>20</v>
      </c>
      <c r="C253" t="s">
        <v>2</v>
      </c>
      <c r="D253">
        <v>75179</v>
      </c>
      <c r="F253">
        <v>75179</v>
      </c>
      <c r="G253">
        <v>95933</v>
      </c>
    </row>
    <row r="254" spans="1:7" x14ac:dyDescent="0.3">
      <c r="A254" t="s">
        <v>27</v>
      </c>
      <c r="B254" t="s">
        <v>20</v>
      </c>
      <c r="C254" t="s">
        <v>2</v>
      </c>
      <c r="D254">
        <v>29047</v>
      </c>
      <c r="F254">
        <v>29047</v>
      </c>
      <c r="G254">
        <v>5046</v>
      </c>
    </row>
    <row r="255" spans="1:7" x14ac:dyDescent="0.3">
      <c r="A255" t="s">
        <v>27</v>
      </c>
      <c r="B255" t="s">
        <v>12</v>
      </c>
      <c r="C255" t="s">
        <v>6</v>
      </c>
      <c r="D255">
        <v>22976</v>
      </c>
      <c r="F255">
        <v>22976</v>
      </c>
      <c r="G255">
        <v>86839</v>
      </c>
    </row>
    <row r="256" spans="1:7" x14ac:dyDescent="0.3">
      <c r="A256" t="s">
        <v>27</v>
      </c>
      <c r="B256" t="s">
        <v>15</v>
      </c>
      <c r="C256" t="s">
        <v>8</v>
      </c>
      <c r="D256">
        <v>70774</v>
      </c>
      <c r="F256">
        <v>70774</v>
      </c>
      <c r="G256">
        <v>80230</v>
      </c>
    </row>
    <row r="257" spans="1:7" x14ac:dyDescent="0.3">
      <c r="A257" t="s">
        <v>27</v>
      </c>
      <c r="B257" t="s">
        <v>12</v>
      </c>
      <c r="C257" t="s">
        <v>4</v>
      </c>
      <c r="D257">
        <v>46995</v>
      </c>
      <c r="F257">
        <v>46995</v>
      </c>
      <c r="G257">
        <v>88354</v>
      </c>
    </row>
    <row r="258" spans="1:7" x14ac:dyDescent="0.3">
      <c r="A258" t="s">
        <v>27</v>
      </c>
      <c r="B258" t="s">
        <v>17</v>
      </c>
      <c r="C258" t="s">
        <v>10</v>
      </c>
      <c r="D258">
        <v>53264</v>
      </c>
      <c r="F258">
        <v>53264</v>
      </c>
      <c r="G258">
        <v>70048</v>
      </c>
    </row>
    <row r="259" spans="1:7" x14ac:dyDescent="0.3">
      <c r="A259" t="s">
        <v>27</v>
      </c>
      <c r="B259" t="s">
        <v>20</v>
      </c>
      <c r="C259" t="s">
        <v>4</v>
      </c>
      <c r="D259">
        <v>17062</v>
      </c>
      <c r="F259">
        <v>17062</v>
      </c>
      <c r="G259">
        <v>3632</v>
      </c>
    </row>
    <row r="260" spans="1:7" x14ac:dyDescent="0.3">
      <c r="A260" t="s">
        <v>27</v>
      </c>
      <c r="B260" t="s">
        <v>20</v>
      </c>
      <c r="C260" t="s">
        <v>4</v>
      </c>
      <c r="D260">
        <v>45379</v>
      </c>
      <c r="F260">
        <v>45379</v>
      </c>
      <c r="G260">
        <v>17731</v>
      </c>
    </row>
    <row r="261" spans="1:7" x14ac:dyDescent="0.3">
      <c r="A261" t="s">
        <v>27</v>
      </c>
      <c r="B261" t="s">
        <v>12</v>
      </c>
      <c r="C261" t="s">
        <v>1</v>
      </c>
      <c r="D261">
        <v>52605</v>
      </c>
      <c r="F261">
        <v>52605</v>
      </c>
      <c r="G261">
        <v>98075</v>
      </c>
    </row>
    <row r="262" spans="1:7" x14ac:dyDescent="0.3">
      <c r="A262" t="s">
        <v>27</v>
      </c>
      <c r="B262" t="s">
        <v>20</v>
      </c>
      <c r="C262" t="s">
        <v>2</v>
      </c>
      <c r="D262">
        <v>24232</v>
      </c>
      <c r="F262">
        <v>24232</v>
      </c>
      <c r="G262">
        <v>97421</v>
      </c>
    </row>
    <row r="263" spans="1:7" x14ac:dyDescent="0.3">
      <c r="A263" t="s">
        <v>27</v>
      </c>
      <c r="B263" t="s">
        <v>17</v>
      </c>
      <c r="C263" t="s">
        <v>2</v>
      </c>
      <c r="D263">
        <v>87290</v>
      </c>
      <c r="F263">
        <v>87290</v>
      </c>
      <c r="G263">
        <v>66439</v>
      </c>
    </row>
    <row r="264" spans="1:7" x14ac:dyDescent="0.3">
      <c r="A264" t="s">
        <v>27</v>
      </c>
      <c r="B264" t="s">
        <v>20</v>
      </c>
      <c r="C264" t="s">
        <v>2</v>
      </c>
      <c r="D264">
        <v>80410</v>
      </c>
      <c r="F264">
        <v>80410</v>
      </c>
      <c r="G264">
        <v>49636</v>
      </c>
    </row>
    <row r="265" spans="1:7" x14ac:dyDescent="0.3">
      <c r="A265" t="s">
        <v>27</v>
      </c>
      <c r="B265" t="s">
        <v>20</v>
      </c>
      <c r="C265" t="s">
        <v>2</v>
      </c>
      <c r="D265">
        <v>76864</v>
      </c>
      <c r="F265">
        <v>76864</v>
      </c>
      <c r="G265">
        <v>5566</v>
      </c>
    </row>
    <row r="266" spans="1:7" x14ac:dyDescent="0.3">
      <c r="A266" t="s">
        <v>27</v>
      </c>
      <c r="B266" t="s">
        <v>15</v>
      </c>
      <c r="C266" t="s">
        <v>6</v>
      </c>
      <c r="D266">
        <v>91589</v>
      </c>
      <c r="F266">
        <v>91589</v>
      </c>
      <c r="G266">
        <v>53354</v>
      </c>
    </row>
    <row r="267" spans="1:7" x14ac:dyDescent="0.3">
      <c r="A267" t="s">
        <v>27</v>
      </c>
      <c r="B267" t="s">
        <v>15</v>
      </c>
      <c r="C267" t="s">
        <v>4</v>
      </c>
      <c r="D267">
        <v>2360</v>
      </c>
      <c r="F267">
        <v>2360</v>
      </c>
      <c r="G267">
        <v>52923</v>
      </c>
    </row>
    <row r="268" spans="1:7" x14ac:dyDescent="0.3">
      <c r="A268" t="s">
        <v>27</v>
      </c>
      <c r="B268" t="s">
        <v>15</v>
      </c>
      <c r="C268" t="s">
        <v>4</v>
      </c>
      <c r="D268">
        <v>84718</v>
      </c>
      <c r="F268">
        <v>84718</v>
      </c>
      <c r="G268">
        <v>53574</v>
      </c>
    </row>
    <row r="269" spans="1:7" x14ac:dyDescent="0.3">
      <c r="A269" t="s">
        <v>27</v>
      </c>
      <c r="B269" t="s">
        <v>15</v>
      </c>
      <c r="C269" t="s">
        <v>4</v>
      </c>
      <c r="D269">
        <v>5024</v>
      </c>
      <c r="F269">
        <v>5024</v>
      </c>
      <c r="G269">
        <v>34378</v>
      </c>
    </row>
    <row r="270" spans="1:7" x14ac:dyDescent="0.3">
      <c r="A270" t="s">
        <v>27</v>
      </c>
      <c r="B270" t="s">
        <v>17</v>
      </c>
      <c r="C270" t="s">
        <v>4</v>
      </c>
      <c r="D270">
        <v>61734</v>
      </c>
      <c r="F270">
        <v>61734</v>
      </c>
      <c r="G270">
        <v>55649</v>
      </c>
    </row>
    <row r="271" spans="1:7" x14ac:dyDescent="0.3">
      <c r="A271" t="s">
        <v>27</v>
      </c>
      <c r="B271" t="s">
        <v>17</v>
      </c>
      <c r="C271" t="s">
        <v>4</v>
      </c>
      <c r="D271">
        <v>41177</v>
      </c>
      <c r="F271">
        <v>41177</v>
      </c>
      <c r="G271">
        <v>59487</v>
      </c>
    </row>
    <row r="272" spans="1:7" x14ac:dyDescent="0.3">
      <c r="A272" t="s">
        <v>27</v>
      </c>
      <c r="B272" t="s">
        <v>17</v>
      </c>
      <c r="C272" t="s">
        <v>4</v>
      </c>
      <c r="D272">
        <v>40367</v>
      </c>
      <c r="F272">
        <v>40367</v>
      </c>
      <c r="G272">
        <v>46626</v>
      </c>
    </row>
    <row r="273" spans="1:7" x14ac:dyDescent="0.3">
      <c r="A273" t="s">
        <v>27</v>
      </c>
      <c r="B273" t="s">
        <v>17</v>
      </c>
      <c r="C273" t="s">
        <v>8</v>
      </c>
      <c r="D273">
        <v>96553</v>
      </c>
      <c r="F273">
        <v>96553</v>
      </c>
      <c r="G273">
        <v>84884</v>
      </c>
    </row>
    <row r="274" spans="1:7" x14ac:dyDescent="0.3">
      <c r="A274" t="s">
        <v>27</v>
      </c>
      <c r="B274" t="s">
        <v>17</v>
      </c>
      <c r="C274" t="s">
        <v>8</v>
      </c>
      <c r="D274">
        <v>68165</v>
      </c>
      <c r="F274">
        <v>68165</v>
      </c>
      <c r="G274">
        <v>6702</v>
      </c>
    </row>
    <row r="275" spans="1:7" x14ac:dyDescent="0.3">
      <c r="A275" t="s">
        <v>27</v>
      </c>
      <c r="B275" t="s">
        <v>17</v>
      </c>
      <c r="C275" t="s">
        <v>4</v>
      </c>
      <c r="D275">
        <v>69497</v>
      </c>
      <c r="F275">
        <v>69497</v>
      </c>
      <c r="G275">
        <v>97943</v>
      </c>
    </row>
    <row r="276" spans="1:7" x14ac:dyDescent="0.3">
      <c r="A276" t="s">
        <v>27</v>
      </c>
      <c r="B276" t="s">
        <v>12</v>
      </c>
      <c r="C276" t="s">
        <v>4</v>
      </c>
      <c r="D276">
        <v>44449</v>
      </c>
      <c r="F276">
        <v>44449</v>
      </c>
      <c r="G276">
        <v>68138</v>
      </c>
    </row>
    <row r="277" spans="1:7" x14ac:dyDescent="0.3">
      <c r="A277" t="s">
        <v>27</v>
      </c>
      <c r="B277" t="s">
        <v>17</v>
      </c>
      <c r="C277" t="s">
        <v>10</v>
      </c>
      <c r="D277">
        <v>64722</v>
      </c>
      <c r="F277">
        <v>64722</v>
      </c>
      <c r="G277">
        <v>52952</v>
      </c>
    </row>
    <row r="278" spans="1:7" x14ac:dyDescent="0.3">
      <c r="A278" t="s">
        <v>27</v>
      </c>
      <c r="B278" t="s">
        <v>17</v>
      </c>
      <c r="C278" t="s">
        <v>6</v>
      </c>
      <c r="D278">
        <v>1516</v>
      </c>
      <c r="F278">
        <v>1516</v>
      </c>
      <c r="G278">
        <v>54756</v>
      </c>
    </row>
    <row r="279" spans="1:7" x14ac:dyDescent="0.3">
      <c r="A279" t="s">
        <v>27</v>
      </c>
      <c r="B279" t="s">
        <v>14</v>
      </c>
      <c r="C279" t="s">
        <v>8</v>
      </c>
      <c r="D279">
        <v>95519</v>
      </c>
      <c r="F279">
        <v>95519</v>
      </c>
      <c r="G279">
        <v>41703</v>
      </c>
    </row>
    <row r="280" spans="1:7" x14ac:dyDescent="0.3">
      <c r="A280" t="s">
        <v>27</v>
      </c>
      <c r="B280" t="s">
        <v>14</v>
      </c>
      <c r="C280" t="s">
        <v>8</v>
      </c>
      <c r="D280">
        <v>5408</v>
      </c>
      <c r="F280">
        <v>5408</v>
      </c>
      <c r="G280">
        <v>25731</v>
      </c>
    </row>
    <row r="281" spans="1:7" x14ac:dyDescent="0.3">
      <c r="A281" t="s">
        <v>27</v>
      </c>
      <c r="B281" t="s">
        <v>14</v>
      </c>
      <c r="C281" t="s">
        <v>8</v>
      </c>
      <c r="D281">
        <v>45087</v>
      </c>
      <c r="F281">
        <v>45087</v>
      </c>
      <c r="G281">
        <v>55709</v>
      </c>
    </row>
    <row r="282" spans="1:7" x14ac:dyDescent="0.3">
      <c r="A282" t="s">
        <v>27</v>
      </c>
      <c r="B282" t="s">
        <v>14</v>
      </c>
      <c r="C282" t="s">
        <v>8</v>
      </c>
      <c r="D282">
        <v>91891</v>
      </c>
      <c r="F282">
        <v>91891</v>
      </c>
      <c r="G282">
        <v>91386</v>
      </c>
    </row>
    <row r="283" spans="1:7" x14ac:dyDescent="0.3">
      <c r="A283" t="s">
        <v>27</v>
      </c>
      <c r="B283" t="s">
        <v>12</v>
      </c>
      <c r="C283" t="s">
        <v>6</v>
      </c>
      <c r="D283">
        <v>68761</v>
      </c>
      <c r="F283">
        <v>68761</v>
      </c>
      <c r="G283">
        <v>73643</v>
      </c>
    </row>
    <row r="284" spans="1:7" x14ac:dyDescent="0.3">
      <c r="A284" t="s">
        <v>27</v>
      </c>
      <c r="B284" t="s">
        <v>17</v>
      </c>
      <c r="C284" t="s">
        <v>9</v>
      </c>
      <c r="D284">
        <v>68773</v>
      </c>
      <c r="F284">
        <v>68773</v>
      </c>
      <c r="G284">
        <v>35164</v>
      </c>
    </row>
    <row r="285" spans="1:7" x14ac:dyDescent="0.3">
      <c r="A285" t="s">
        <v>27</v>
      </c>
      <c r="B285" t="s">
        <v>20</v>
      </c>
      <c r="C285" t="s">
        <v>6</v>
      </c>
      <c r="D285">
        <v>80424</v>
      </c>
      <c r="F285">
        <v>80424</v>
      </c>
      <c r="G285">
        <v>61898</v>
      </c>
    </row>
    <row r="286" spans="1:7" x14ac:dyDescent="0.3">
      <c r="A286" t="s">
        <v>27</v>
      </c>
      <c r="B286" t="s">
        <v>20</v>
      </c>
      <c r="C286" t="s">
        <v>10</v>
      </c>
      <c r="D286">
        <v>22786</v>
      </c>
      <c r="F286">
        <v>22786</v>
      </c>
      <c r="G286">
        <v>12498</v>
      </c>
    </row>
    <row r="287" spans="1:7" x14ac:dyDescent="0.3">
      <c r="A287" t="s">
        <v>27</v>
      </c>
      <c r="B287" t="s">
        <v>20</v>
      </c>
      <c r="C287" t="s">
        <v>8</v>
      </c>
      <c r="D287">
        <v>13682</v>
      </c>
      <c r="F287">
        <v>13682</v>
      </c>
      <c r="G287">
        <v>57025</v>
      </c>
    </row>
    <row r="288" spans="1:7" x14ac:dyDescent="0.3">
      <c r="A288" t="s">
        <v>27</v>
      </c>
      <c r="B288" t="s">
        <v>20</v>
      </c>
      <c r="C288" t="s">
        <v>8</v>
      </c>
      <c r="D288">
        <v>21448</v>
      </c>
      <c r="F288">
        <v>21448</v>
      </c>
      <c r="G288">
        <v>39017</v>
      </c>
    </row>
    <row r="289" spans="1:7" x14ac:dyDescent="0.3">
      <c r="A289" t="s">
        <v>27</v>
      </c>
      <c r="B289" t="s">
        <v>17</v>
      </c>
      <c r="C289" t="s">
        <v>4</v>
      </c>
      <c r="D289">
        <v>62508</v>
      </c>
      <c r="F289">
        <v>62508</v>
      </c>
      <c r="G289">
        <v>59539</v>
      </c>
    </row>
    <row r="290" spans="1:7" x14ac:dyDescent="0.3">
      <c r="A290" t="s">
        <v>27</v>
      </c>
      <c r="B290" t="s">
        <v>20</v>
      </c>
      <c r="C290" t="s">
        <v>1</v>
      </c>
      <c r="D290">
        <v>87189</v>
      </c>
      <c r="F290">
        <v>87189</v>
      </c>
      <c r="G290">
        <v>78475</v>
      </c>
    </row>
    <row r="291" spans="1:7" x14ac:dyDescent="0.3">
      <c r="A291" t="s">
        <v>27</v>
      </c>
      <c r="B291" t="s">
        <v>20</v>
      </c>
      <c r="C291" t="s">
        <v>10</v>
      </c>
      <c r="D291">
        <v>42782</v>
      </c>
      <c r="F291">
        <v>42782</v>
      </c>
      <c r="G291">
        <v>83539</v>
      </c>
    </row>
    <row r="292" spans="1:7" x14ac:dyDescent="0.3">
      <c r="A292" t="s">
        <v>27</v>
      </c>
      <c r="B292" t="s">
        <v>20</v>
      </c>
      <c r="C292" t="s">
        <v>6</v>
      </c>
      <c r="D292">
        <v>68759</v>
      </c>
      <c r="F292">
        <v>68759</v>
      </c>
      <c r="G292">
        <v>89780</v>
      </c>
    </row>
    <row r="293" spans="1:7" x14ac:dyDescent="0.3">
      <c r="A293" t="s">
        <v>27</v>
      </c>
      <c r="B293" t="s">
        <v>15</v>
      </c>
      <c r="C293" t="s">
        <v>9</v>
      </c>
      <c r="D293">
        <v>93633</v>
      </c>
      <c r="F293">
        <v>93633</v>
      </c>
      <c r="G293">
        <v>52084</v>
      </c>
    </row>
    <row r="294" spans="1:7" x14ac:dyDescent="0.3">
      <c r="A294" t="s">
        <v>27</v>
      </c>
      <c r="B294" t="s">
        <v>17</v>
      </c>
      <c r="C294" t="s">
        <v>10</v>
      </c>
      <c r="D294">
        <v>66048</v>
      </c>
      <c r="F294">
        <v>66048</v>
      </c>
      <c r="G294">
        <v>49412</v>
      </c>
    </row>
    <row r="295" spans="1:7" x14ac:dyDescent="0.3">
      <c r="A295" t="s">
        <v>27</v>
      </c>
      <c r="B295" t="s">
        <v>17</v>
      </c>
      <c r="C295" t="s">
        <v>10</v>
      </c>
      <c r="D295">
        <v>22580</v>
      </c>
      <c r="F295">
        <v>22580</v>
      </c>
      <c r="G295">
        <v>72198</v>
      </c>
    </row>
    <row r="296" spans="1:7" x14ac:dyDescent="0.3">
      <c r="A296" t="s">
        <v>27</v>
      </c>
      <c r="B296" t="s">
        <v>17</v>
      </c>
      <c r="C296" t="s">
        <v>6</v>
      </c>
      <c r="D296">
        <v>9609</v>
      </c>
      <c r="F296">
        <v>9609</v>
      </c>
      <c r="G296">
        <v>27938</v>
      </c>
    </row>
    <row r="297" spans="1:7" x14ac:dyDescent="0.3">
      <c r="A297" t="s">
        <v>27</v>
      </c>
      <c r="B297" t="s">
        <v>20</v>
      </c>
      <c r="C297" t="s">
        <v>2</v>
      </c>
      <c r="D297">
        <v>30344</v>
      </c>
      <c r="F297">
        <v>30344</v>
      </c>
      <c r="G297">
        <v>81715</v>
      </c>
    </row>
    <row r="298" spans="1:7" x14ac:dyDescent="0.3">
      <c r="A298" t="s">
        <v>27</v>
      </c>
      <c r="B298" t="s">
        <v>20</v>
      </c>
      <c r="C298" t="s">
        <v>2</v>
      </c>
      <c r="D298">
        <v>35271</v>
      </c>
      <c r="F298">
        <v>35271</v>
      </c>
      <c r="G298">
        <v>20297</v>
      </c>
    </row>
    <row r="299" spans="1:7" x14ac:dyDescent="0.3">
      <c r="A299" t="s">
        <v>27</v>
      </c>
      <c r="B299" t="s">
        <v>20</v>
      </c>
      <c r="C299" t="s">
        <v>2</v>
      </c>
      <c r="D299">
        <v>50946</v>
      </c>
      <c r="F299">
        <v>50946</v>
      </c>
      <c r="G299">
        <v>90519</v>
      </c>
    </row>
    <row r="300" spans="1:7" x14ac:dyDescent="0.3">
      <c r="A300" t="s">
        <v>27</v>
      </c>
      <c r="B300" t="s">
        <v>20</v>
      </c>
      <c r="C300" t="s">
        <v>10</v>
      </c>
      <c r="D300">
        <v>12642</v>
      </c>
      <c r="F300">
        <v>12642</v>
      </c>
      <c r="G300">
        <v>30932</v>
      </c>
    </row>
    <row r="301" spans="1:7" x14ac:dyDescent="0.3">
      <c r="A301" t="s">
        <v>27</v>
      </c>
      <c r="B301" t="s">
        <v>20</v>
      </c>
      <c r="C301" t="s">
        <v>10</v>
      </c>
      <c r="D301">
        <v>54606</v>
      </c>
      <c r="F301">
        <v>54606</v>
      </c>
      <c r="G301">
        <v>95852</v>
      </c>
    </row>
    <row r="302" spans="1:7" x14ac:dyDescent="0.3">
      <c r="A302" t="s">
        <v>27</v>
      </c>
      <c r="B302" t="s">
        <v>20</v>
      </c>
      <c r="C302" t="s">
        <v>10</v>
      </c>
      <c r="D302">
        <v>73842</v>
      </c>
      <c r="F302">
        <v>73842</v>
      </c>
      <c r="G302">
        <v>57004</v>
      </c>
    </row>
    <row r="303" spans="1:7" x14ac:dyDescent="0.3">
      <c r="A303" t="s">
        <v>27</v>
      </c>
      <c r="B303" t="s">
        <v>20</v>
      </c>
      <c r="C303" t="s">
        <v>2</v>
      </c>
      <c r="D303">
        <v>82625</v>
      </c>
      <c r="F303">
        <v>82625</v>
      </c>
      <c r="G303">
        <v>83212</v>
      </c>
    </row>
    <row r="304" spans="1:7" x14ac:dyDescent="0.3">
      <c r="A304" t="s">
        <v>27</v>
      </c>
      <c r="B304" t="s">
        <v>15</v>
      </c>
      <c r="C304" t="s">
        <v>4</v>
      </c>
      <c r="D304">
        <v>27197</v>
      </c>
      <c r="F304">
        <v>27197</v>
      </c>
      <c r="G304">
        <v>92366</v>
      </c>
    </row>
    <row r="305" spans="1:7" x14ac:dyDescent="0.3">
      <c r="A305" t="s">
        <v>27</v>
      </c>
      <c r="B305" t="s">
        <v>14</v>
      </c>
      <c r="C305" t="s">
        <v>10</v>
      </c>
      <c r="D305">
        <v>25222</v>
      </c>
      <c r="F305">
        <v>25222</v>
      </c>
      <c r="G305">
        <v>52783</v>
      </c>
    </row>
    <row r="306" spans="1:7" x14ac:dyDescent="0.3">
      <c r="A306" t="s">
        <v>27</v>
      </c>
      <c r="B306" t="s">
        <v>18</v>
      </c>
      <c r="C306" t="s">
        <v>7</v>
      </c>
      <c r="D306">
        <v>62050</v>
      </c>
      <c r="F306">
        <v>62050</v>
      </c>
      <c r="G306">
        <v>75430</v>
      </c>
    </row>
    <row r="307" spans="1:7" x14ac:dyDescent="0.3">
      <c r="A307" t="s">
        <v>27</v>
      </c>
      <c r="B307" t="s">
        <v>17</v>
      </c>
      <c r="C307" t="s">
        <v>9</v>
      </c>
      <c r="D307">
        <v>38779</v>
      </c>
      <c r="F307">
        <v>38779</v>
      </c>
      <c r="G307">
        <v>25268</v>
      </c>
    </row>
    <row r="308" spans="1:7" x14ac:dyDescent="0.3">
      <c r="A308" t="s">
        <v>27</v>
      </c>
      <c r="B308" t="s">
        <v>18</v>
      </c>
      <c r="C308" t="s">
        <v>10</v>
      </c>
      <c r="D308">
        <v>98409</v>
      </c>
      <c r="F308">
        <v>98409</v>
      </c>
      <c r="G308">
        <v>39513</v>
      </c>
    </row>
    <row r="309" spans="1:7" x14ac:dyDescent="0.3">
      <c r="A309" t="s">
        <v>27</v>
      </c>
      <c r="B309" t="s">
        <v>12</v>
      </c>
      <c r="C309" t="s">
        <v>8</v>
      </c>
      <c r="D309">
        <v>62700</v>
      </c>
      <c r="F309">
        <v>62700</v>
      </c>
      <c r="G309">
        <v>68826</v>
      </c>
    </row>
    <row r="310" spans="1:7" x14ac:dyDescent="0.3">
      <c r="A310" t="s">
        <v>27</v>
      </c>
      <c r="B310" t="s">
        <v>12</v>
      </c>
      <c r="C310" t="s">
        <v>8</v>
      </c>
      <c r="D310">
        <v>30898</v>
      </c>
      <c r="F310">
        <v>30898</v>
      </c>
      <c r="G310">
        <v>90984</v>
      </c>
    </row>
    <row r="311" spans="1:7" x14ac:dyDescent="0.3">
      <c r="A311" t="s">
        <v>27</v>
      </c>
      <c r="B311" t="s">
        <v>17</v>
      </c>
      <c r="C311" t="s">
        <v>9</v>
      </c>
      <c r="D311">
        <v>13370</v>
      </c>
      <c r="F311">
        <v>13370</v>
      </c>
      <c r="G311">
        <v>80440</v>
      </c>
    </row>
    <row r="312" spans="1:7" x14ac:dyDescent="0.3">
      <c r="A312" t="s">
        <v>27</v>
      </c>
      <c r="B312" t="s">
        <v>20</v>
      </c>
      <c r="C312" t="s">
        <v>6</v>
      </c>
      <c r="D312">
        <v>12608</v>
      </c>
      <c r="F312">
        <v>12608</v>
      </c>
      <c r="G312">
        <v>45378</v>
      </c>
    </row>
    <row r="313" spans="1:7" x14ac:dyDescent="0.3">
      <c r="A313" t="s">
        <v>27</v>
      </c>
      <c r="B313" t="s">
        <v>20</v>
      </c>
      <c r="C313" t="s">
        <v>6</v>
      </c>
      <c r="D313">
        <v>44717</v>
      </c>
      <c r="F313">
        <v>44717</v>
      </c>
      <c r="G313">
        <v>24938</v>
      </c>
    </row>
    <row r="314" spans="1:7" x14ac:dyDescent="0.3">
      <c r="A314" t="s">
        <v>27</v>
      </c>
      <c r="B314" t="s">
        <v>20</v>
      </c>
      <c r="C314" t="s">
        <v>6</v>
      </c>
      <c r="D314">
        <v>52346</v>
      </c>
      <c r="F314">
        <v>52346</v>
      </c>
      <c r="G314">
        <v>44750</v>
      </c>
    </row>
    <row r="315" spans="1:7" x14ac:dyDescent="0.3">
      <c r="A315" t="s">
        <v>27</v>
      </c>
      <c r="B315" t="s">
        <v>17</v>
      </c>
      <c r="C315" t="s">
        <v>6</v>
      </c>
      <c r="D315">
        <v>71755</v>
      </c>
      <c r="F315">
        <v>71755</v>
      </c>
      <c r="G315">
        <v>74384</v>
      </c>
    </row>
    <row r="316" spans="1:7" x14ac:dyDescent="0.3">
      <c r="A316" t="s">
        <v>27</v>
      </c>
      <c r="B316" t="s">
        <v>17</v>
      </c>
      <c r="C316" t="s">
        <v>6</v>
      </c>
      <c r="D316">
        <v>61930</v>
      </c>
      <c r="F316">
        <v>61930</v>
      </c>
      <c r="G316">
        <v>5807</v>
      </c>
    </row>
    <row r="317" spans="1:7" x14ac:dyDescent="0.3">
      <c r="A317" t="s">
        <v>27</v>
      </c>
      <c r="B317" t="s">
        <v>17</v>
      </c>
      <c r="C317" t="s">
        <v>6</v>
      </c>
      <c r="D317">
        <v>40025</v>
      </c>
      <c r="F317">
        <v>40025</v>
      </c>
      <c r="G317">
        <v>82442</v>
      </c>
    </row>
    <row r="318" spans="1:7" x14ac:dyDescent="0.3">
      <c r="A318" t="s">
        <v>27</v>
      </c>
      <c r="B318" t="s">
        <v>17</v>
      </c>
      <c r="C318" t="s">
        <v>10</v>
      </c>
      <c r="D318">
        <v>1216</v>
      </c>
      <c r="F318">
        <v>1216</v>
      </c>
      <c r="G318">
        <v>8994</v>
      </c>
    </row>
    <row r="319" spans="1:7" x14ac:dyDescent="0.3">
      <c r="A319" t="s">
        <v>27</v>
      </c>
      <c r="B319" t="s">
        <v>20</v>
      </c>
      <c r="C319" t="s">
        <v>2</v>
      </c>
      <c r="D319">
        <v>44445</v>
      </c>
      <c r="F319">
        <v>44445</v>
      </c>
      <c r="G319">
        <v>66665</v>
      </c>
    </row>
    <row r="320" spans="1:7" x14ac:dyDescent="0.3">
      <c r="A320" t="s">
        <v>27</v>
      </c>
      <c r="B320" t="s">
        <v>12</v>
      </c>
      <c r="C320" t="s">
        <v>6</v>
      </c>
      <c r="D320">
        <v>57390</v>
      </c>
      <c r="F320">
        <v>57390</v>
      </c>
      <c r="G320">
        <v>70349</v>
      </c>
    </row>
    <row r="321" spans="1:7" x14ac:dyDescent="0.3">
      <c r="A321" t="s">
        <v>27</v>
      </c>
      <c r="B321" t="s">
        <v>20</v>
      </c>
      <c r="C321" t="s">
        <v>10</v>
      </c>
      <c r="D321">
        <v>7539</v>
      </c>
      <c r="F321">
        <v>7539</v>
      </c>
      <c r="G321">
        <v>57428</v>
      </c>
    </row>
    <row r="322" spans="1:7" x14ac:dyDescent="0.3">
      <c r="A322" t="s">
        <v>27</v>
      </c>
      <c r="B322" t="s">
        <v>20</v>
      </c>
      <c r="C322" t="s">
        <v>2</v>
      </c>
      <c r="D322">
        <v>86287</v>
      </c>
      <c r="F322">
        <v>86287</v>
      </c>
      <c r="G322">
        <v>64738</v>
      </c>
    </row>
    <row r="323" spans="1:7" x14ac:dyDescent="0.3">
      <c r="A323" t="s">
        <v>27</v>
      </c>
      <c r="B323" t="s">
        <v>17</v>
      </c>
      <c r="C323" t="s">
        <v>2</v>
      </c>
      <c r="D323">
        <v>37485</v>
      </c>
      <c r="F323">
        <v>37485</v>
      </c>
      <c r="G323">
        <v>23576</v>
      </c>
    </row>
    <row r="324" spans="1:7" x14ac:dyDescent="0.3">
      <c r="A324" t="s">
        <v>27</v>
      </c>
      <c r="B324" t="s">
        <v>17</v>
      </c>
      <c r="C324" t="s">
        <v>9</v>
      </c>
      <c r="D324">
        <v>42500</v>
      </c>
      <c r="F324">
        <v>42500</v>
      </c>
      <c r="G324">
        <v>26788</v>
      </c>
    </row>
    <row r="325" spans="1:7" x14ac:dyDescent="0.3">
      <c r="A325" t="s">
        <v>27</v>
      </c>
      <c r="B325" t="s">
        <v>17</v>
      </c>
      <c r="C325" t="s">
        <v>9</v>
      </c>
      <c r="D325">
        <v>81722</v>
      </c>
      <c r="F325">
        <v>81722</v>
      </c>
      <c r="G325">
        <v>35792</v>
      </c>
    </row>
    <row r="326" spans="1:7" x14ac:dyDescent="0.3">
      <c r="A326" t="s">
        <v>27</v>
      </c>
      <c r="B326" t="s">
        <v>17</v>
      </c>
      <c r="C326" t="s">
        <v>9</v>
      </c>
      <c r="D326">
        <v>27817</v>
      </c>
      <c r="F326">
        <v>27817</v>
      </c>
      <c r="G326">
        <v>47377</v>
      </c>
    </row>
    <row r="327" spans="1:7" x14ac:dyDescent="0.3">
      <c r="A327" t="s">
        <v>27</v>
      </c>
      <c r="B327" t="s">
        <v>17</v>
      </c>
      <c r="C327" t="s">
        <v>9</v>
      </c>
      <c r="D327">
        <v>7235</v>
      </c>
      <c r="F327">
        <v>7235</v>
      </c>
      <c r="G327">
        <v>68928</v>
      </c>
    </row>
    <row r="328" spans="1:7" x14ac:dyDescent="0.3">
      <c r="A328" t="s">
        <v>27</v>
      </c>
      <c r="B328" t="s">
        <v>20</v>
      </c>
      <c r="C328" t="s">
        <v>10</v>
      </c>
      <c r="D328">
        <v>93685</v>
      </c>
      <c r="F328">
        <v>93685</v>
      </c>
      <c r="G328">
        <v>13597</v>
      </c>
    </row>
    <row r="329" spans="1:7" x14ac:dyDescent="0.3">
      <c r="A329" t="s">
        <v>27</v>
      </c>
      <c r="B329" t="s">
        <v>17</v>
      </c>
      <c r="C329" t="s">
        <v>4</v>
      </c>
      <c r="D329">
        <v>24329</v>
      </c>
      <c r="F329">
        <v>24329</v>
      </c>
      <c r="G329">
        <v>43679</v>
      </c>
    </row>
    <row r="330" spans="1:7" x14ac:dyDescent="0.3">
      <c r="A330" t="s">
        <v>27</v>
      </c>
      <c r="B330" t="s">
        <v>17</v>
      </c>
      <c r="C330" t="s">
        <v>4</v>
      </c>
      <c r="D330">
        <v>98488</v>
      </c>
      <c r="F330">
        <v>98488</v>
      </c>
      <c r="G330">
        <v>13042</v>
      </c>
    </row>
    <row r="331" spans="1:7" x14ac:dyDescent="0.3">
      <c r="A331" t="s">
        <v>27</v>
      </c>
      <c r="B331" t="s">
        <v>20</v>
      </c>
      <c r="C331" t="s">
        <v>10</v>
      </c>
      <c r="D331">
        <v>80153</v>
      </c>
      <c r="F331">
        <v>80153</v>
      </c>
      <c r="G331">
        <v>61401</v>
      </c>
    </row>
    <row r="332" spans="1:7" x14ac:dyDescent="0.3">
      <c r="A332" t="s">
        <v>27</v>
      </c>
      <c r="B332" t="s">
        <v>20</v>
      </c>
      <c r="C332" t="s">
        <v>10</v>
      </c>
      <c r="D332">
        <v>18933</v>
      </c>
      <c r="F332">
        <v>18933</v>
      </c>
      <c r="G332">
        <v>45787</v>
      </c>
    </row>
    <row r="333" spans="1:7" x14ac:dyDescent="0.3">
      <c r="A333" t="s">
        <v>27</v>
      </c>
      <c r="B333" t="s">
        <v>20</v>
      </c>
      <c r="C333" t="s">
        <v>10</v>
      </c>
      <c r="D333">
        <v>99950</v>
      </c>
      <c r="F333">
        <v>99950</v>
      </c>
      <c r="G333">
        <v>7654</v>
      </c>
    </row>
    <row r="334" spans="1:7" x14ac:dyDescent="0.3">
      <c r="A334" t="s">
        <v>27</v>
      </c>
      <c r="B334" t="s">
        <v>12</v>
      </c>
      <c r="C334" t="s">
        <v>9</v>
      </c>
      <c r="D334">
        <v>58760</v>
      </c>
      <c r="F334">
        <v>58760</v>
      </c>
      <c r="G334">
        <v>24908</v>
      </c>
    </row>
    <row r="335" spans="1:7" x14ac:dyDescent="0.3">
      <c r="A335" t="s">
        <v>27</v>
      </c>
      <c r="B335" t="s">
        <v>17</v>
      </c>
      <c r="C335" t="s">
        <v>10</v>
      </c>
      <c r="D335">
        <v>92747</v>
      </c>
      <c r="F335">
        <v>92747</v>
      </c>
      <c r="G335">
        <v>66605</v>
      </c>
    </row>
    <row r="336" spans="1:7" x14ac:dyDescent="0.3">
      <c r="A336" t="s">
        <v>27</v>
      </c>
      <c r="B336" t="s">
        <v>14</v>
      </c>
      <c r="C336" t="s">
        <v>4</v>
      </c>
      <c r="D336">
        <v>45000</v>
      </c>
      <c r="F336">
        <v>45000</v>
      </c>
      <c r="G336">
        <v>60211</v>
      </c>
    </row>
    <row r="337" spans="1:7" x14ac:dyDescent="0.3">
      <c r="A337" t="s">
        <v>27</v>
      </c>
      <c r="B337" t="s">
        <v>17</v>
      </c>
      <c r="C337" t="s">
        <v>8</v>
      </c>
      <c r="D337">
        <v>21609</v>
      </c>
      <c r="F337">
        <v>21609</v>
      </c>
      <c r="G337">
        <v>82453</v>
      </c>
    </row>
    <row r="338" spans="1:7" x14ac:dyDescent="0.3">
      <c r="A338" t="s">
        <v>27</v>
      </c>
      <c r="B338" t="s">
        <v>12</v>
      </c>
      <c r="C338" t="s">
        <v>6</v>
      </c>
      <c r="D338">
        <v>69826</v>
      </c>
      <c r="F338">
        <v>69826</v>
      </c>
      <c r="G338">
        <v>45024</v>
      </c>
    </row>
    <row r="339" spans="1:7" x14ac:dyDescent="0.3">
      <c r="A339" t="s">
        <v>27</v>
      </c>
      <c r="B339" t="s">
        <v>12</v>
      </c>
      <c r="C339" t="s">
        <v>6</v>
      </c>
      <c r="D339">
        <v>66193</v>
      </c>
      <c r="F339">
        <v>66193</v>
      </c>
      <c r="G339">
        <v>96645</v>
      </c>
    </row>
    <row r="340" spans="1:7" x14ac:dyDescent="0.3">
      <c r="A340" t="s">
        <v>27</v>
      </c>
      <c r="B340" t="s">
        <v>20</v>
      </c>
      <c r="C340" t="s">
        <v>6</v>
      </c>
      <c r="D340">
        <v>56772</v>
      </c>
      <c r="F340">
        <v>56772</v>
      </c>
      <c r="G340">
        <v>42100</v>
      </c>
    </row>
    <row r="341" spans="1:7" x14ac:dyDescent="0.3">
      <c r="A341" t="s">
        <v>27</v>
      </c>
      <c r="B341" t="s">
        <v>20</v>
      </c>
      <c r="C341" t="s">
        <v>5</v>
      </c>
      <c r="D341">
        <v>4417</v>
      </c>
      <c r="F341">
        <v>4417</v>
      </c>
      <c r="G341">
        <v>49434</v>
      </c>
    </row>
    <row r="342" spans="1:7" x14ac:dyDescent="0.3">
      <c r="A342" t="s">
        <v>27</v>
      </c>
      <c r="B342" t="s">
        <v>17</v>
      </c>
      <c r="C342" t="s">
        <v>10</v>
      </c>
      <c r="D342">
        <v>28392</v>
      </c>
      <c r="F342">
        <v>28392</v>
      </c>
      <c r="G342">
        <v>94160</v>
      </c>
    </row>
    <row r="343" spans="1:7" x14ac:dyDescent="0.3">
      <c r="A343" t="s">
        <v>27</v>
      </c>
      <c r="B343" t="s">
        <v>17</v>
      </c>
      <c r="C343" t="s">
        <v>5</v>
      </c>
      <c r="D343">
        <v>58099</v>
      </c>
      <c r="F343">
        <v>58099</v>
      </c>
      <c r="G343">
        <v>6753</v>
      </c>
    </row>
    <row r="344" spans="1:7" x14ac:dyDescent="0.3">
      <c r="A344" t="s">
        <v>27</v>
      </c>
      <c r="B344" t="s">
        <v>20</v>
      </c>
      <c r="C344" t="s">
        <v>10</v>
      </c>
      <c r="D344">
        <v>57572</v>
      </c>
      <c r="F344">
        <v>57572</v>
      </c>
      <c r="G344">
        <v>69776</v>
      </c>
    </row>
    <row r="345" spans="1:7" x14ac:dyDescent="0.3">
      <c r="A345" t="s">
        <v>27</v>
      </c>
      <c r="B345" t="s">
        <v>20</v>
      </c>
      <c r="C345" t="s">
        <v>10</v>
      </c>
      <c r="D345">
        <v>9137</v>
      </c>
      <c r="F345">
        <v>9137</v>
      </c>
      <c r="G345">
        <v>61640</v>
      </c>
    </row>
    <row r="346" spans="1:7" x14ac:dyDescent="0.3">
      <c r="A346" t="s">
        <v>27</v>
      </c>
      <c r="B346" t="s">
        <v>20</v>
      </c>
      <c r="C346" t="s">
        <v>1</v>
      </c>
      <c r="D346">
        <v>79329</v>
      </c>
      <c r="F346">
        <v>79329</v>
      </c>
      <c r="G346">
        <v>33497</v>
      </c>
    </row>
    <row r="347" spans="1:7" x14ac:dyDescent="0.3">
      <c r="A347" t="s">
        <v>27</v>
      </c>
      <c r="B347" t="s">
        <v>20</v>
      </c>
      <c r="C347" t="s">
        <v>1</v>
      </c>
      <c r="D347">
        <v>7154</v>
      </c>
      <c r="F347">
        <v>7154</v>
      </c>
      <c r="G347">
        <v>12194</v>
      </c>
    </row>
    <row r="348" spans="1:7" x14ac:dyDescent="0.3">
      <c r="A348" t="s">
        <v>27</v>
      </c>
      <c r="B348" t="s">
        <v>20</v>
      </c>
      <c r="C348" t="s">
        <v>5</v>
      </c>
      <c r="D348">
        <v>36612</v>
      </c>
      <c r="F348">
        <v>36612</v>
      </c>
      <c r="G348">
        <v>91349</v>
      </c>
    </row>
    <row r="349" spans="1:7" x14ac:dyDescent="0.3">
      <c r="A349" t="s">
        <v>27</v>
      </c>
      <c r="B349" t="s">
        <v>17</v>
      </c>
      <c r="C349" t="s">
        <v>10</v>
      </c>
      <c r="D349">
        <v>7807</v>
      </c>
      <c r="F349">
        <v>7807</v>
      </c>
      <c r="G349">
        <v>45598</v>
      </c>
    </row>
    <row r="350" spans="1:7" x14ac:dyDescent="0.3">
      <c r="A350" t="s">
        <v>27</v>
      </c>
      <c r="B350" t="s">
        <v>12</v>
      </c>
      <c r="C350" t="s">
        <v>9</v>
      </c>
      <c r="D350">
        <v>31271</v>
      </c>
      <c r="F350">
        <v>31271</v>
      </c>
      <c r="G350">
        <v>23575</v>
      </c>
    </row>
    <row r="351" spans="1:7" x14ac:dyDescent="0.3">
      <c r="A351" t="s">
        <v>27</v>
      </c>
      <c r="B351" t="s">
        <v>17</v>
      </c>
      <c r="C351" t="s">
        <v>8</v>
      </c>
      <c r="D351">
        <v>42656</v>
      </c>
      <c r="F351">
        <v>42656</v>
      </c>
      <c r="G351">
        <v>47983</v>
      </c>
    </row>
    <row r="352" spans="1:7" x14ac:dyDescent="0.3">
      <c r="A352" t="s">
        <v>27</v>
      </c>
      <c r="B352" t="s">
        <v>17</v>
      </c>
      <c r="C352" t="s">
        <v>7</v>
      </c>
      <c r="D352">
        <v>82745</v>
      </c>
      <c r="F352">
        <v>82745</v>
      </c>
      <c r="G352">
        <v>7470</v>
      </c>
    </row>
    <row r="353" spans="1:7" x14ac:dyDescent="0.3">
      <c r="A353" t="s">
        <v>27</v>
      </c>
      <c r="B353" t="s">
        <v>18</v>
      </c>
      <c r="C353" t="s">
        <v>4</v>
      </c>
      <c r="D353">
        <v>97823</v>
      </c>
      <c r="F353">
        <v>97823</v>
      </c>
      <c r="G353">
        <v>25644</v>
      </c>
    </row>
    <row r="354" spans="1:7" x14ac:dyDescent="0.3">
      <c r="A354" t="s">
        <v>27</v>
      </c>
      <c r="B354" t="s">
        <v>18</v>
      </c>
      <c r="C354" t="s">
        <v>4</v>
      </c>
      <c r="D354">
        <v>75871</v>
      </c>
      <c r="F354">
        <v>75871</v>
      </c>
      <c r="G354">
        <v>59376</v>
      </c>
    </row>
    <row r="355" spans="1:7" x14ac:dyDescent="0.3">
      <c r="A355" t="s">
        <v>27</v>
      </c>
      <c r="B355" t="s">
        <v>17</v>
      </c>
      <c r="C355" t="s">
        <v>4</v>
      </c>
      <c r="D355">
        <v>16873</v>
      </c>
      <c r="F355">
        <v>16873</v>
      </c>
      <c r="G355">
        <v>98959</v>
      </c>
    </row>
    <row r="356" spans="1:7" x14ac:dyDescent="0.3">
      <c r="A356" t="s">
        <v>27</v>
      </c>
      <c r="B356" t="s">
        <v>17</v>
      </c>
      <c r="C356" t="s">
        <v>2</v>
      </c>
      <c r="D356">
        <v>51779</v>
      </c>
      <c r="F356">
        <v>51779</v>
      </c>
      <c r="G356">
        <v>94241</v>
      </c>
    </row>
    <row r="357" spans="1:7" x14ac:dyDescent="0.3">
      <c r="A357" t="s">
        <v>27</v>
      </c>
      <c r="B357" t="s">
        <v>17</v>
      </c>
      <c r="C357" t="s">
        <v>2</v>
      </c>
      <c r="D357">
        <v>60429</v>
      </c>
      <c r="F357">
        <v>60429</v>
      </c>
      <c r="G357">
        <v>7317</v>
      </c>
    </row>
    <row r="358" spans="1:7" x14ac:dyDescent="0.3">
      <c r="A358" t="s">
        <v>27</v>
      </c>
      <c r="B358" t="s">
        <v>17</v>
      </c>
      <c r="C358" t="s">
        <v>2</v>
      </c>
      <c r="D358">
        <v>62255</v>
      </c>
      <c r="F358">
        <v>62255</v>
      </c>
      <c r="G358">
        <v>88072</v>
      </c>
    </row>
    <row r="359" spans="1:7" x14ac:dyDescent="0.3">
      <c r="A359" t="s">
        <v>27</v>
      </c>
      <c r="B359" t="s">
        <v>20</v>
      </c>
      <c r="C359" t="s">
        <v>9</v>
      </c>
      <c r="D359">
        <v>95458</v>
      </c>
      <c r="F359">
        <v>95458</v>
      </c>
      <c r="G359">
        <v>88353</v>
      </c>
    </row>
    <row r="360" spans="1:7" x14ac:dyDescent="0.3">
      <c r="A360" t="s">
        <v>27</v>
      </c>
      <c r="B360" t="s">
        <v>20</v>
      </c>
      <c r="C360" t="s">
        <v>9</v>
      </c>
      <c r="D360">
        <v>42248</v>
      </c>
      <c r="F360">
        <v>42248</v>
      </c>
      <c r="G360">
        <v>40119</v>
      </c>
    </row>
    <row r="361" spans="1:7" x14ac:dyDescent="0.3">
      <c r="A361" t="s">
        <v>27</v>
      </c>
      <c r="B361" t="s">
        <v>20</v>
      </c>
      <c r="C361" t="s">
        <v>5</v>
      </c>
      <c r="D361">
        <v>66336</v>
      </c>
      <c r="F361">
        <v>66336</v>
      </c>
      <c r="G361">
        <v>42496</v>
      </c>
    </row>
    <row r="362" spans="1:7" x14ac:dyDescent="0.3">
      <c r="A362" t="s">
        <v>27</v>
      </c>
      <c r="B362" t="s">
        <v>17</v>
      </c>
      <c r="C362" t="s">
        <v>9</v>
      </c>
      <c r="D362">
        <v>4887</v>
      </c>
      <c r="F362">
        <v>4887</v>
      </c>
      <c r="G362">
        <v>15835</v>
      </c>
    </row>
    <row r="363" spans="1:7" x14ac:dyDescent="0.3">
      <c r="A363" t="s">
        <v>27</v>
      </c>
      <c r="B363" t="s">
        <v>12</v>
      </c>
      <c r="C363" t="s">
        <v>10</v>
      </c>
      <c r="D363">
        <v>28931</v>
      </c>
      <c r="F363">
        <v>28931</v>
      </c>
      <c r="G363">
        <v>87656</v>
      </c>
    </row>
    <row r="364" spans="1:7" x14ac:dyDescent="0.3">
      <c r="A364" t="s">
        <v>27</v>
      </c>
      <c r="B364" t="s">
        <v>12</v>
      </c>
      <c r="C364" t="s">
        <v>9</v>
      </c>
      <c r="D364">
        <v>26238</v>
      </c>
      <c r="F364">
        <v>26238</v>
      </c>
      <c r="G364">
        <v>85290</v>
      </c>
    </row>
    <row r="365" spans="1:7" x14ac:dyDescent="0.3">
      <c r="A365" t="s">
        <v>27</v>
      </c>
      <c r="B365" t="s">
        <v>17</v>
      </c>
      <c r="C365" t="s">
        <v>9</v>
      </c>
      <c r="D365">
        <v>71021</v>
      </c>
      <c r="F365">
        <v>71021</v>
      </c>
      <c r="G365">
        <v>47690</v>
      </c>
    </row>
    <row r="366" spans="1:7" x14ac:dyDescent="0.3">
      <c r="A366" t="s">
        <v>27</v>
      </c>
      <c r="B366" t="s">
        <v>20</v>
      </c>
      <c r="C366" t="s">
        <v>2</v>
      </c>
      <c r="D366">
        <v>6008</v>
      </c>
      <c r="F366">
        <v>6008</v>
      </c>
      <c r="G366">
        <v>19572</v>
      </c>
    </row>
    <row r="367" spans="1:7" x14ac:dyDescent="0.3">
      <c r="A367" t="s">
        <v>27</v>
      </c>
      <c r="B367" t="s">
        <v>20</v>
      </c>
      <c r="C367" t="s">
        <v>2</v>
      </c>
      <c r="D367">
        <v>4748</v>
      </c>
      <c r="F367">
        <v>4748</v>
      </c>
      <c r="G367">
        <v>30580</v>
      </c>
    </row>
    <row r="368" spans="1:7" x14ac:dyDescent="0.3">
      <c r="A368" t="s">
        <v>27</v>
      </c>
      <c r="B368" t="s">
        <v>20</v>
      </c>
      <c r="C368" t="s">
        <v>2</v>
      </c>
      <c r="D368">
        <v>3265</v>
      </c>
      <c r="F368">
        <v>3265</v>
      </c>
      <c r="G368">
        <v>85077</v>
      </c>
    </row>
    <row r="369" spans="1:7" x14ac:dyDescent="0.3">
      <c r="A369" t="s">
        <v>27</v>
      </c>
      <c r="B369" t="s">
        <v>20</v>
      </c>
      <c r="C369" t="s">
        <v>2</v>
      </c>
      <c r="D369">
        <v>1079</v>
      </c>
      <c r="F369">
        <v>1079</v>
      </c>
      <c r="G369">
        <v>15500</v>
      </c>
    </row>
    <row r="370" spans="1:7" x14ac:dyDescent="0.3">
      <c r="A370" t="s">
        <v>27</v>
      </c>
      <c r="B370" t="s">
        <v>17</v>
      </c>
      <c r="C370" t="s">
        <v>6</v>
      </c>
      <c r="D370">
        <v>54810</v>
      </c>
      <c r="F370">
        <v>54810</v>
      </c>
      <c r="G370">
        <v>21883</v>
      </c>
    </row>
    <row r="371" spans="1:7" x14ac:dyDescent="0.3">
      <c r="A371" t="s">
        <v>27</v>
      </c>
      <c r="B371" t="s">
        <v>18</v>
      </c>
      <c r="C371" t="s">
        <v>6</v>
      </c>
      <c r="D371">
        <v>61652</v>
      </c>
      <c r="F371">
        <v>61652</v>
      </c>
      <c r="G371">
        <v>91065</v>
      </c>
    </row>
    <row r="372" spans="1:7" x14ac:dyDescent="0.3">
      <c r="A372" t="s">
        <v>27</v>
      </c>
      <c r="B372" t="s">
        <v>20</v>
      </c>
      <c r="C372" t="s">
        <v>6</v>
      </c>
      <c r="D372">
        <v>84733</v>
      </c>
      <c r="F372">
        <v>84733</v>
      </c>
      <c r="G372">
        <v>33427</v>
      </c>
    </row>
    <row r="373" spans="1:7" x14ac:dyDescent="0.3">
      <c r="A373" t="s">
        <v>27</v>
      </c>
      <c r="B373" t="s">
        <v>12</v>
      </c>
      <c r="C373" t="s">
        <v>6</v>
      </c>
      <c r="D373">
        <v>6389</v>
      </c>
      <c r="F373">
        <v>6389</v>
      </c>
      <c r="G373">
        <v>84631</v>
      </c>
    </row>
    <row r="374" spans="1:7" x14ac:dyDescent="0.3">
      <c r="A374" t="s">
        <v>27</v>
      </c>
      <c r="B374" t="s">
        <v>17</v>
      </c>
      <c r="C374" t="s">
        <v>1</v>
      </c>
      <c r="D374">
        <v>48728</v>
      </c>
      <c r="F374">
        <v>48728</v>
      </c>
      <c r="G374">
        <v>64563</v>
      </c>
    </row>
    <row r="375" spans="1:7" x14ac:dyDescent="0.3">
      <c r="A375" t="s">
        <v>27</v>
      </c>
      <c r="B375" t="s">
        <v>17</v>
      </c>
      <c r="C375" t="s">
        <v>1</v>
      </c>
      <c r="D375">
        <v>39800</v>
      </c>
      <c r="F375">
        <v>39800</v>
      </c>
      <c r="G375">
        <v>42010</v>
      </c>
    </row>
    <row r="376" spans="1:7" x14ac:dyDescent="0.3">
      <c r="A376" t="s">
        <v>27</v>
      </c>
      <c r="B376" t="s">
        <v>17</v>
      </c>
      <c r="C376" t="s">
        <v>1</v>
      </c>
      <c r="D376">
        <v>86589</v>
      </c>
      <c r="F376">
        <v>86589</v>
      </c>
      <c r="G376">
        <v>82194</v>
      </c>
    </row>
    <row r="377" spans="1:7" x14ac:dyDescent="0.3">
      <c r="A377" t="s">
        <v>27</v>
      </c>
      <c r="B377" t="s">
        <v>12</v>
      </c>
      <c r="C377" t="s">
        <v>10</v>
      </c>
      <c r="D377">
        <v>21392</v>
      </c>
      <c r="F377">
        <v>21392</v>
      </c>
      <c r="G377">
        <v>69812</v>
      </c>
    </row>
    <row r="378" spans="1:7" x14ac:dyDescent="0.3">
      <c r="A378" t="s">
        <v>27</v>
      </c>
      <c r="B378" t="s">
        <v>16</v>
      </c>
      <c r="C378" t="s">
        <v>8</v>
      </c>
      <c r="D378">
        <v>13201</v>
      </c>
      <c r="F378">
        <v>13201</v>
      </c>
      <c r="G378">
        <v>79144</v>
      </c>
    </row>
    <row r="379" spans="1:7" x14ac:dyDescent="0.3">
      <c r="A379" t="s">
        <v>27</v>
      </c>
      <c r="B379" t="s">
        <v>17</v>
      </c>
      <c r="C379" t="s">
        <v>2</v>
      </c>
      <c r="D379">
        <v>53789</v>
      </c>
      <c r="F379">
        <v>53789</v>
      </c>
      <c r="G379">
        <v>4176</v>
      </c>
    </row>
    <row r="380" spans="1:7" x14ac:dyDescent="0.3">
      <c r="A380" t="s">
        <v>27</v>
      </c>
      <c r="B380" t="s">
        <v>17</v>
      </c>
      <c r="C380" t="s">
        <v>2</v>
      </c>
      <c r="D380">
        <v>93280</v>
      </c>
      <c r="F380">
        <v>93280</v>
      </c>
      <c r="G380">
        <v>2631</v>
      </c>
    </row>
    <row r="381" spans="1:7" x14ac:dyDescent="0.3">
      <c r="A381" t="s">
        <v>27</v>
      </c>
      <c r="B381" t="s">
        <v>18</v>
      </c>
      <c r="C381" t="s">
        <v>4</v>
      </c>
      <c r="D381">
        <v>17687</v>
      </c>
      <c r="F381">
        <v>17687</v>
      </c>
      <c r="G381">
        <v>70351</v>
      </c>
    </row>
    <row r="382" spans="1:7" x14ac:dyDescent="0.3">
      <c r="A382" t="s">
        <v>27</v>
      </c>
      <c r="B382" t="s">
        <v>20</v>
      </c>
      <c r="C382" t="s">
        <v>4</v>
      </c>
      <c r="D382">
        <v>83659</v>
      </c>
      <c r="F382">
        <v>83659</v>
      </c>
      <c r="G382">
        <v>28447</v>
      </c>
    </row>
    <row r="383" spans="1:7" x14ac:dyDescent="0.3">
      <c r="A383" t="s">
        <v>27</v>
      </c>
      <c r="B383" t="s">
        <v>20</v>
      </c>
      <c r="C383" t="s">
        <v>4</v>
      </c>
      <c r="D383">
        <v>72303</v>
      </c>
      <c r="F383">
        <v>72303</v>
      </c>
      <c r="G383">
        <v>14251</v>
      </c>
    </row>
    <row r="384" spans="1:7" x14ac:dyDescent="0.3">
      <c r="A384" t="s">
        <v>27</v>
      </c>
      <c r="B384" t="s">
        <v>20</v>
      </c>
      <c r="C384" t="s">
        <v>6</v>
      </c>
      <c r="D384">
        <v>9436</v>
      </c>
      <c r="F384">
        <v>9436</v>
      </c>
      <c r="G384">
        <v>20426</v>
      </c>
    </row>
    <row r="385" spans="1:7" x14ac:dyDescent="0.3">
      <c r="A385" t="s">
        <v>27</v>
      </c>
      <c r="B385" t="s">
        <v>15</v>
      </c>
      <c r="C385" t="s">
        <v>4</v>
      </c>
      <c r="D385">
        <v>4760</v>
      </c>
      <c r="F385">
        <v>4760</v>
      </c>
      <c r="G385">
        <v>96456</v>
      </c>
    </row>
    <row r="386" spans="1:7" x14ac:dyDescent="0.3">
      <c r="A386" t="s">
        <v>27</v>
      </c>
      <c r="B386" t="s">
        <v>20</v>
      </c>
      <c r="C386" t="s">
        <v>6</v>
      </c>
      <c r="D386">
        <v>76824</v>
      </c>
      <c r="F386">
        <v>76824</v>
      </c>
      <c r="G386">
        <v>76762</v>
      </c>
    </row>
    <row r="387" spans="1:7" x14ac:dyDescent="0.3">
      <c r="A387" t="s">
        <v>27</v>
      </c>
      <c r="B387" t="s">
        <v>15</v>
      </c>
      <c r="C387" t="s">
        <v>8</v>
      </c>
      <c r="D387">
        <v>38429</v>
      </c>
      <c r="F387">
        <v>38429</v>
      </c>
      <c r="G387">
        <v>6259</v>
      </c>
    </row>
    <row r="388" spans="1:7" x14ac:dyDescent="0.3">
      <c r="A388" t="s">
        <v>27</v>
      </c>
      <c r="B388" t="s">
        <v>12</v>
      </c>
      <c r="C388" t="s">
        <v>6</v>
      </c>
      <c r="D388">
        <v>53852</v>
      </c>
      <c r="F388">
        <v>53852</v>
      </c>
      <c r="G388">
        <v>76123</v>
      </c>
    </row>
    <row r="389" spans="1:7" x14ac:dyDescent="0.3">
      <c r="A389" t="s">
        <v>27</v>
      </c>
      <c r="B389" t="s">
        <v>18</v>
      </c>
      <c r="C389" t="s">
        <v>8</v>
      </c>
      <c r="D389">
        <v>74961</v>
      </c>
      <c r="F389">
        <v>74961</v>
      </c>
      <c r="G389">
        <v>31944</v>
      </c>
    </row>
    <row r="390" spans="1:7" x14ac:dyDescent="0.3">
      <c r="A390" t="s">
        <v>27</v>
      </c>
      <c r="B390" t="s">
        <v>17</v>
      </c>
      <c r="C390" t="s">
        <v>2</v>
      </c>
      <c r="D390">
        <v>52362</v>
      </c>
      <c r="F390">
        <v>52362</v>
      </c>
      <c r="G390">
        <v>15158</v>
      </c>
    </row>
    <row r="391" spans="1:7" x14ac:dyDescent="0.3">
      <c r="A391" t="s">
        <v>27</v>
      </c>
      <c r="B391" t="s">
        <v>20</v>
      </c>
      <c r="C391" t="s">
        <v>9</v>
      </c>
      <c r="D391">
        <v>47976</v>
      </c>
      <c r="F391">
        <v>47976</v>
      </c>
      <c r="G391">
        <v>78138</v>
      </c>
    </row>
    <row r="392" spans="1:7" x14ac:dyDescent="0.3">
      <c r="A392" t="s">
        <v>27</v>
      </c>
      <c r="B392" t="s">
        <v>12</v>
      </c>
      <c r="C392" t="s">
        <v>10</v>
      </c>
      <c r="D392">
        <v>31246</v>
      </c>
      <c r="F392">
        <v>31246</v>
      </c>
      <c r="G392">
        <v>79999</v>
      </c>
    </row>
    <row r="393" spans="1:7" x14ac:dyDescent="0.3">
      <c r="A393" t="s">
        <v>27</v>
      </c>
      <c r="B393" t="s">
        <v>17</v>
      </c>
      <c r="C393" t="s">
        <v>7</v>
      </c>
      <c r="D393">
        <v>53229</v>
      </c>
      <c r="F393">
        <v>53229</v>
      </c>
      <c r="G393">
        <v>36260</v>
      </c>
    </row>
    <row r="394" spans="1:7" x14ac:dyDescent="0.3">
      <c r="A394" t="s">
        <v>27</v>
      </c>
      <c r="B394" t="s">
        <v>12</v>
      </c>
      <c r="C394" t="s">
        <v>8</v>
      </c>
      <c r="D394">
        <v>59446</v>
      </c>
      <c r="F394">
        <v>59446</v>
      </c>
      <c r="G394">
        <v>68162</v>
      </c>
    </row>
    <row r="395" spans="1:7" x14ac:dyDescent="0.3">
      <c r="A395" t="s">
        <v>27</v>
      </c>
      <c r="B395" t="s">
        <v>12</v>
      </c>
      <c r="C395" t="s">
        <v>8</v>
      </c>
      <c r="D395">
        <v>59726</v>
      </c>
      <c r="F395">
        <v>59726</v>
      </c>
      <c r="G395">
        <v>4123</v>
      </c>
    </row>
    <row r="396" spans="1:7" x14ac:dyDescent="0.3">
      <c r="A396" t="s">
        <v>27</v>
      </c>
      <c r="B396" t="s">
        <v>20</v>
      </c>
      <c r="C396" t="s">
        <v>10</v>
      </c>
      <c r="D396">
        <v>29566</v>
      </c>
      <c r="F396">
        <v>29566</v>
      </c>
      <c r="G396">
        <v>65417</v>
      </c>
    </row>
    <row r="397" spans="1:7" x14ac:dyDescent="0.3">
      <c r="A397" t="s">
        <v>27</v>
      </c>
      <c r="B397" t="s">
        <v>20</v>
      </c>
      <c r="C397" t="s">
        <v>10</v>
      </c>
      <c r="D397">
        <v>8573</v>
      </c>
      <c r="F397">
        <v>8573</v>
      </c>
      <c r="G397">
        <v>6354</v>
      </c>
    </row>
    <row r="398" spans="1:7" x14ac:dyDescent="0.3">
      <c r="A398" t="s">
        <v>27</v>
      </c>
      <c r="B398" t="s">
        <v>20</v>
      </c>
      <c r="C398" t="s">
        <v>6</v>
      </c>
      <c r="D398">
        <v>21305</v>
      </c>
      <c r="F398">
        <v>21305</v>
      </c>
      <c r="G398">
        <v>93932</v>
      </c>
    </row>
    <row r="399" spans="1:7" x14ac:dyDescent="0.3">
      <c r="A399" t="s">
        <v>27</v>
      </c>
      <c r="B399" t="s">
        <v>20</v>
      </c>
      <c r="C399" t="s">
        <v>9</v>
      </c>
      <c r="D399">
        <v>91084</v>
      </c>
      <c r="F399">
        <v>91084</v>
      </c>
      <c r="G399">
        <v>38032</v>
      </c>
    </row>
    <row r="400" spans="1:7" x14ac:dyDescent="0.3">
      <c r="A400" t="s">
        <v>27</v>
      </c>
      <c r="B400" t="s">
        <v>20</v>
      </c>
      <c r="C400" t="s">
        <v>9</v>
      </c>
      <c r="D400">
        <v>93487</v>
      </c>
      <c r="F400">
        <v>93487</v>
      </c>
      <c r="G400">
        <v>81819</v>
      </c>
    </row>
    <row r="401" spans="1:7" x14ac:dyDescent="0.3">
      <c r="A401" t="s">
        <v>27</v>
      </c>
      <c r="B401" t="s">
        <v>17</v>
      </c>
      <c r="C401" t="s">
        <v>7</v>
      </c>
      <c r="D401">
        <v>90379</v>
      </c>
      <c r="F401">
        <v>90379</v>
      </c>
      <c r="G401">
        <v>85569</v>
      </c>
    </row>
    <row r="402" spans="1:7" x14ac:dyDescent="0.3">
      <c r="A402" t="s">
        <v>27</v>
      </c>
      <c r="B402" t="s">
        <v>20</v>
      </c>
      <c r="C402" t="s">
        <v>2</v>
      </c>
      <c r="D402">
        <v>6335</v>
      </c>
      <c r="F402">
        <v>6335</v>
      </c>
      <c r="G402">
        <v>41594</v>
      </c>
    </row>
    <row r="403" spans="1:7" x14ac:dyDescent="0.3">
      <c r="A403" t="s">
        <v>27</v>
      </c>
      <c r="B403" t="s">
        <v>17</v>
      </c>
      <c r="C403" t="s">
        <v>10</v>
      </c>
      <c r="D403">
        <v>94163</v>
      </c>
      <c r="F403">
        <v>94163</v>
      </c>
      <c r="G403">
        <v>38192</v>
      </c>
    </row>
    <row r="404" spans="1:7" x14ac:dyDescent="0.3">
      <c r="A404" t="s">
        <v>27</v>
      </c>
      <c r="B404" t="s">
        <v>17</v>
      </c>
      <c r="C404" t="s">
        <v>6</v>
      </c>
      <c r="D404">
        <v>18221</v>
      </c>
      <c r="F404">
        <v>18221</v>
      </c>
      <c r="G404">
        <v>59775</v>
      </c>
    </row>
    <row r="405" spans="1:7" x14ac:dyDescent="0.3">
      <c r="A405" t="s">
        <v>27</v>
      </c>
      <c r="B405" t="s">
        <v>12</v>
      </c>
      <c r="C405" t="s">
        <v>2</v>
      </c>
      <c r="D405">
        <v>47754</v>
      </c>
      <c r="F405">
        <v>47754</v>
      </c>
      <c r="G405">
        <v>44859</v>
      </c>
    </row>
    <row r="406" spans="1:7" x14ac:dyDescent="0.3">
      <c r="A406" t="s">
        <v>27</v>
      </c>
      <c r="B406" t="s">
        <v>18</v>
      </c>
      <c r="C406" t="s">
        <v>6</v>
      </c>
      <c r="D406">
        <v>1917</v>
      </c>
      <c r="F406">
        <v>1917</v>
      </c>
      <c r="G406">
        <v>23288</v>
      </c>
    </row>
    <row r="407" spans="1:7" x14ac:dyDescent="0.3">
      <c r="A407" t="s">
        <v>27</v>
      </c>
      <c r="B407" t="s">
        <v>18</v>
      </c>
      <c r="C407" t="s">
        <v>4</v>
      </c>
      <c r="D407">
        <v>71443</v>
      </c>
      <c r="F407">
        <v>71443</v>
      </c>
      <c r="G407">
        <v>75759</v>
      </c>
    </row>
    <row r="408" spans="1:7" x14ac:dyDescent="0.3">
      <c r="A408" t="s">
        <v>27</v>
      </c>
      <c r="B408" t="s">
        <v>17</v>
      </c>
      <c r="C408" t="s">
        <v>6</v>
      </c>
      <c r="D408">
        <v>21542</v>
      </c>
      <c r="F408">
        <v>21542</v>
      </c>
      <c r="G408">
        <v>80934</v>
      </c>
    </row>
    <row r="409" spans="1:7" x14ac:dyDescent="0.3">
      <c r="A409" t="s">
        <v>27</v>
      </c>
      <c r="B409" t="s">
        <v>17</v>
      </c>
      <c r="C409" t="s">
        <v>6</v>
      </c>
      <c r="D409">
        <v>30565</v>
      </c>
      <c r="F409">
        <v>30565</v>
      </c>
      <c r="G409">
        <v>12584</v>
      </c>
    </row>
    <row r="410" spans="1:7" x14ac:dyDescent="0.3">
      <c r="A410" t="s">
        <v>27</v>
      </c>
      <c r="B410" t="s">
        <v>17</v>
      </c>
      <c r="C410" t="s">
        <v>10</v>
      </c>
      <c r="D410">
        <v>51074</v>
      </c>
      <c r="F410">
        <v>51074</v>
      </c>
      <c r="G410">
        <v>71556</v>
      </c>
    </row>
    <row r="411" spans="1:7" x14ac:dyDescent="0.3">
      <c r="A411" t="s">
        <v>27</v>
      </c>
      <c r="B411" t="s">
        <v>17</v>
      </c>
      <c r="C411" t="s">
        <v>10</v>
      </c>
      <c r="D411">
        <v>67722</v>
      </c>
      <c r="F411">
        <v>67722</v>
      </c>
      <c r="G411">
        <v>41743</v>
      </c>
    </row>
    <row r="412" spans="1:7" x14ac:dyDescent="0.3">
      <c r="A412" t="s">
        <v>27</v>
      </c>
      <c r="B412" t="s">
        <v>17</v>
      </c>
      <c r="C412" t="s">
        <v>10</v>
      </c>
      <c r="D412">
        <v>68417</v>
      </c>
      <c r="F412">
        <v>68417</v>
      </c>
      <c r="G412">
        <v>88216</v>
      </c>
    </row>
    <row r="413" spans="1:7" x14ac:dyDescent="0.3">
      <c r="A413" t="s">
        <v>27</v>
      </c>
      <c r="B413" t="s">
        <v>17</v>
      </c>
      <c r="C413" t="s">
        <v>10</v>
      </c>
      <c r="D413">
        <v>41975</v>
      </c>
      <c r="F413">
        <v>41975</v>
      </c>
      <c r="G413">
        <v>85114</v>
      </c>
    </row>
    <row r="414" spans="1:7" x14ac:dyDescent="0.3">
      <c r="A414" t="s">
        <v>27</v>
      </c>
      <c r="B414" t="s">
        <v>20</v>
      </c>
      <c r="C414" t="s">
        <v>1</v>
      </c>
      <c r="D414">
        <v>42315</v>
      </c>
      <c r="F414">
        <v>42315</v>
      </c>
      <c r="G414">
        <v>41518</v>
      </c>
    </row>
    <row r="415" spans="1:7" x14ac:dyDescent="0.3">
      <c r="A415" t="s">
        <v>27</v>
      </c>
      <c r="B415" t="s">
        <v>12</v>
      </c>
      <c r="C415" t="s">
        <v>4</v>
      </c>
      <c r="D415">
        <v>92525</v>
      </c>
      <c r="F415">
        <v>92525</v>
      </c>
      <c r="G415">
        <v>92994</v>
      </c>
    </row>
    <row r="416" spans="1:7" x14ac:dyDescent="0.3">
      <c r="A416" t="s">
        <v>27</v>
      </c>
      <c r="B416" t="s">
        <v>12</v>
      </c>
      <c r="C416" t="s">
        <v>4</v>
      </c>
      <c r="D416">
        <v>19689</v>
      </c>
      <c r="F416">
        <v>19689</v>
      </c>
      <c r="G416">
        <v>32616</v>
      </c>
    </row>
    <row r="417" spans="1:7" x14ac:dyDescent="0.3">
      <c r="A417" t="s">
        <v>27</v>
      </c>
      <c r="B417" t="s">
        <v>12</v>
      </c>
      <c r="C417" t="s">
        <v>2</v>
      </c>
      <c r="D417">
        <v>94544</v>
      </c>
      <c r="F417">
        <v>94544</v>
      </c>
      <c r="G417">
        <v>69025</v>
      </c>
    </row>
    <row r="418" spans="1:7" x14ac:dyDescent="0.3">
      <c r="A418" t="s">
        <v>27</v>
      </c>
      <c r="B418" t="s">
        <v>12</v>
      </c>
      <c r="C418" t="s">
        <v>2</v>
      </c>
      <c r="D418">
        <v>48838</v>
      </c>
      <c r="F418">
        <v>48838</v>
      </c>
      <c r="G418">
        <v>66442</v>
      </c>
    </row>
    <row r="419" spans="1:7" x14ac:dyDescent="0.3">
      <c r="A419" t="s">
        <v>27</v>
      </c>
      <c r="B419" t="s">
        <v>17</v>
      </c>
      <c r="C419" t="s">
        <v>2</v>
      </c>
      <c r="D419">
        <v>94390</v>
      </c>
      <c r="F419">
        <v>94390</v>
      </c>
      <c r="G419">
        <v>98319</v>
      </c>
    </row>
    <row r="420" spans="1:7" x14ac:dyDescent="0.3">
      <c r="A420" t="s">
        <v>27</v>
      </c>
      <c r="B420" t="s">
        <v>17</v>
      </c>
      <c r="C420" t="s">
        <v>2</v>
      </c>
      <c r="D420">
        <v>36198</v>
      </c>
      <c r="F420">
        <v>36198</v>
      </c>
      <c r="G420">
        <v>71254</v>
      </c>
    </row>
    <row r="421" spans="1:7" x14ac:dyDescent="0.3">
      <c r="A421" t="s">
        <v>27</v>
      </c>
      <c r="B421" t="s">
        <v>17</v>
      </c>
      <c r="C421" t="s">
        <v>2</v>
      </c>
      <c r="D421">
        <v>80594</v>
      </c>
      <c r="F421">
        <v>80594</v>
      </c>
      <c r="G421">
        <v>69341</v>
      </c>
    </row>
    <row r="422" spans="1:7" x14ac:dyDescent="0.3">
      <c r="A422" t="s">
        <v>27</v>
      </c>
      <c r="B422" t="s">
        <v>14</v>
      </c>
      <c r="C422" t="s">
        <v>10</v>
      </c>
      <c r="D422">
        <v>88876</v>
      </c>
      <c r="F422">
        <v>88876</v>
      </c>
      <c r="G422">
        <v>64271</v>
      </c>
    </row>
    <row r="423" spans="1:7" x14ac:dyDescent="0.3">
      <c r="A423" t="s">
        <v>27</v>
      </c>
      <c r="B423" t="s">
        <v>14</v>
      </c>
      <c r="C423" t="s">
        <v>10</v>
      </c>
      <c r="D423">
        <v>37268</v>
      </c>
      <c r="F423">
        <v>37268</v>
      </c>
      <c r="G423">
        <v>70887</v>
      </c>
    </row>
    <row r="424" spans="1:7" x14ac:dyDescent="0.3">
      <c r="A424" t="s">
        <v>27</v>
      </c>
      <c r="B424" t="s">
        <v>14</v>
      </c>
      <c r="C424" t="s">
        <v>10</v>
      </c>
      <c r="D424">
        <v>31190</v>
      </c>
      <c r="F424">
        <v>31190</v>
      </c>
      <c r="G424">
        <v>68526</v>
      </c>
    </row>
    <row r="425" spans="1:7" x14ac:dyDescent="0.3">
      <c r="A425" t="s">
        <v>27</v>
      </c>
      <c r="B425" t="s">
        <v>17</v>
      </c>
      <c r="C425" t="s">
        <v>6</v>
      </c>
      <c r="D425">
        <v>21508</v>
      </c>
      <c r="F425">
        <v>21508</v>
      </c>
      <c r="G425">
        <v>40269</v>
      </c>
    </row>
    <row r="426" spans="1:7" x14ac:dyDescent="0.3">
      <c r="A426" t="s">
        <v>27</v>
      </c>
      <c r="B426" t="s">
        <v>17</v>
      </c>
      <c r="C426" t="s">
        <v>6</v>
      </c>
      <c r="D426">
        <v>67181</v>
      </c>
      <c r="F426">
        <v>67181</v>
      </c>
      <c r="G426">
        <v>64410</v>
      </c>
    </row>
    <row r="427" spans="1:7" x14ac:dyDescent="0.3">
      <c r="A427" t="s">
        <v>27</v>
      </c>
      <c r="B427" t="s">
        <v>17</v>
      </c>
      <c r="C427" t="s">
        <v>4</v>
      </c>
      <c r="D427">
        <v>48518</v>
      </c>
      <c r="F427">
        <v>48518</v>
      </c>
      <c r="G427">
        <v>51388</v>
      </c>
    </row>
    <row r="428" spans="1:7" x14ac:dyDescent="0.3">
      <c r="A428" t="s">
        <v>27</v>
      </c>
      <c r="B428" t="s">
        <v>17</v>
      </c>
      <c r="C428" t="s">
        <v>1</v>
      </c>
      <c r="D428">
        <v>80717</v>
      </c>
      <c r="F428">
        <v>80717</v>
      </c>
      <c r="G428">
        <v>78358</v>
      </c>
    </row>
    <row r="429" spans="1:7" x14ac:dyDescent="0.3">
      <c r="A429" t="s">
        <v>27</v>
      </c>
      <c r="B429" t="s">
        <v>20</v>
      </c>
      <c r="C429" t="s">
        <v>5</v>
      </c>
      <c r="D429">
        <v>64125</v>
      </c>
      <c r="F429">
        <v>64125</v>
      </c>
      <c r="G429">
        <v>26666</v>
      </c>
    </row>
    <row r="430" spans="1:7" x14ac:dyDescent="0.3">
      <c r="A430" t="s">
        <v>27</v>
      </c>
      <c r="B430" t="s">
        <v>17</v>
      </c>
      <c r="C430" t="s">
        <v>8</v>
      </c>
      <c r="D430">
        <v>26122</v>
      </c>
      <c r="F430">
        <v>26122</v>
      </c>
      <c r="G430">
        <v>48861</v>
      </c>
    </row>
    <row r="431" spans="1:7" x14ac:dyDescent="0.3">
      <c r="A431" t="s">
        <v>27</v>
      </c>
      <c r="B431" t="s">
        <v>17</v>
      </c>
      <c r="C431" t="s">
        <v>6</v>
      </c>
      <c r="D431">
        <v>48322</v>
      </c>
      <c r="F431">
        <v>48322</v>
      </c>
      <c r="G431">
        <v>49869</v>
      </c>
    </row>
    <row r="432" spans="1:7" x14ac:dyDescent="0.3">
      <c r="A432" t="s">
        <v>27</v>
      </c>
      <c r="B432" t="s">
        <v>17</v>
      </c>
      <c r="C432" t="s">
        <v>10</v>
      </c>
      <c r="D432">
        <v>89383</v>
      </c>
      <c r="F432">
        <v>89383</v>
      </c>
      <c r="G432">
        <v>83286</v>
      </c>
    </row>
    <row r="433" spans="1:7" x14ac:dyDescent="0.3">
      <c r="A433" t="s">
        <v>27</v>
      </c>
      <c r="B433" t="s">
        <v>12</v>
      </c>
      <c r="C433" t="s">
        <v>10</v>
      </c>
      <c r="D433">
        <v>39401</v>
      </c>
      <c r="F433">
        <v>39401</v>
      </c>
      <c r="G433">
        <v>96593</v>
      </c>
    </row>
    <row r="434" spans="1:7" x14ac:dyDescent="0.3">
      <c r="A434" t="s">
        <v>27</v>
      </c>
      <c r="B434" t="s">
        <v>17</v>
      </c>
      <c r="C434" t="s">
        <v>9</v>
      </c>
      <c r="D434">
        <v>44749</v>
      </c>
      <c r="F434">
        <v>44749</v>
      </c>
      <c r="G434">
        <v>66262</v>
      </c>
    </row>
    <row r="435" spans="1:7" x14ac:dyDescent="0.3">
      <c r="A435" t="s">
        <v>27</v>
      </c>
      <c r="B435" t="s">
        <v>17</v>
      </c>
      <c r="C435" t="s">
        <v>10</v>
      </c>
      <c r="D435">
        <v>74420</v>
      </c>
      <c r="F435">
        <v>74420</v>
      </c>
      <c r="G435">
        <v>72200</v>
      </c>
    </row>
    <row r="436" spans="1:7" x14ac:dyDescent="0.3">
      <c r="A436" t="s">
        <v>27</v>
      </c>
      <c r="B436" t="s">
        <v>12</v>
      </c>
      <c r="C436" t="s">
        <v>2</v>
      </c>
      <c r="D436">
        <v>58107</v>
      </c>
      <c r="F436">
        <v>58107</v>
      </c>
      <c r="G436">
        <v>87445</v>
      </c>
    </row>
    <row r="437" spans="1:7" x14ac:dyDescent="0.3">
      <c r="A437" t="s">
        <v>27</v>
      </c>
      <c r="B437" t="s">
        <v>12</v>
      </c>
      <c r="C437" t="s">
        <v>2</v>
      </c>
      <c r="D437">
        <v>45147</v>
      </c>
      <c r="F437">
        <v>45147</v>
      </c>
      <c r="G437">
        <v>31041</v>
      </c>
    </row>
    <row r="438" spans="1:7" x14ac:dyDescent="0.3">
      <c r="A438" t="s">
        <v>27</v>
      </c>
      <c r="B438" t="s">
        <v>12</v>
      </c>
      <c r="C438" t="s">
        <v>2</v>
      </c>
      <c r="D438">
        <v>12052</v>
      </c>
      <c r="F438">
        <v>12052</v>
      </c>
      <c r="G438">
        <v>41123</v>
      </c>
    </row>
    <row r="439" spans="1:7" x14ac:dyDescent="0.3">
      <c r="A439" t="s">
        <v>27</v>
      </c>
      <c r="B439" t="s">
        <v>12</v>
      </c>
      <c r="C439" t="s">
        <v>2</v>
      </c>
      <c r="D439">
        <v>64474</v>
      </c>
      <c r="F439">
        <v>64474</v>
      </c>
      <c r="G439">
        <v>85673</v>
      </c>
    </row>
    <row r="440" spans="1:7" x14ac:dyDescent="0.3">
      <c r="A440" t="s">
        <v>27</v>
      </c>
      <c r="B440" t="s">
        <v>12</v>
      </c>
      <c r="C440" t="s">
        <v>2</v>
      </c>
      <c r="D440">
        <v>57156</v>
      </c>
      <c r="F440">
        <v>57156</v>
      </c>
      <c r="G440">
        <v>12735</v>
      </c>
    </row>
    <row r="441" spans="1:7" x14ac:dyDescent="0.3">
      <c r="A441" t="s">
        <v>27</v>
      </c>
      <c r="B441" t="s">
        <v>18</v>
      </c>
      <c r="C441" t="s">
        <v>5</v>
      </c>
      <c r="D441">
        <v>74883</v>
      </c>
      <c r="F441">
        <v>74883</v>
      </c>
      <c r="G441">
        <v>33714</v>
      </c>
    </row>
    <row r="442" spans="1:7" x14ac:dyDescent="0.3">
      <c r="A442" t="s">
        <v>27</v>
      </c>
      <c r="B442" t="s">
        <v>18</v>
      </c>
      <c r="C442" t="s">
        <v>5</v>
      </c>
      <c r="D442">
        <v>68010</v>
      </c>
      <c r="F442">
        <v>68010</v>
      </c>
      <c r="G442">
        <v>91138</v>
      </c>
    </row>
    <row r="443" spans="1:7" x14ac:dyDescent="0.3">
      <c r="A443" t="s">
        <v>27</v>
      </c>
      <c r="B443" t="s">
        <v>20</v>
      </c>
      <c r="C443" t="s">
        <v>10</v>
      </c>
      <c r="D443">
        <v>37807</v>
      </c>
      <c r="F443">
        <v>37807</v>
      </c>
      <c r="G443">
        <v>33398</v>
      </c>
    </row>
    <row r="444" spans="1:7" x14ac:dyDescent="0.3">
      <c r="A444" t="s">
        <v>27</v>
      </c>
      <c r="B444" t="s">
        <v>20</v>
      </c>
      <c r="C444" t="s">
        <v>8</v>
      </c>
      <c r="D444">
        <v>13220</v>
      </c>
      <c r="F444">
        <v>13220</v>
      </c>
      <c r="G444">
        <v>46100</v>
      </c>
    </row>
    <row r="445" spans="1:7" x14ac:dyDescent="0.3">
      <c r="A445" t="s">
        <v>27</v>
      </c>
      <c r="B445" t="s">
        <v>20</v>
      </c>
      <c r="C445" t="s">
        <v>8</v>
      </c>
      <c r="D445">
        <v>77286</v>
      </c>
      <c r="F445">
        <v>77286</v>
      </c>
      <c r="G445">
        <v>55382</v>
      </c>
    </row>
    <row r="446" spans="1:7" x14ac:dyDescent="0.3">
      <c r="A446" t="s">
        <v>27</v>
      </c>
      <c r="B446" t="s">
        <v>20</v>
      </c>
      <c r="C446" t="s">
        <v>6</v>
      </c>
      <c r="D446">
        <v>92717</v>
      </c>
      <c r="F446">
        <v>92717</v>
      </c>
      <c r="G446">
        <v>29460</v>
      </c>
    </row>
    <row r="447" spans="1:7" x14ac:dyDescent="0.3">
      <c r="A447" t="s">
        <v>27</v>
      </c>
      <c r="B447" t="s">
        <v>20</v>
      </c>
      <c r="C447" t="s">
        <v>5</v>
      </c>
      <c r="D447">
        <v>80398</v>
      </c>
      <c r="F447">
        <v>80398</v>
      </c>
      <c r="G447">
        <v>56073</v>
      </c>
    </row>
    <row r="448" spans="1:7" x14ac:dyDescent="0.3">
      <c r="A448" t="s">
        <v>27</v>
      </c>
      <c r="B448" t="s">
        <v>12</v>
      </c>
      <c r="C448" t="s">
        <v>9</v>
      </c>
      <c r="D448">
        <v>4382</v>
      </c>
      <c r="F448">
        <v>4382</v>
      </c>
      <c r="G448">
        <v>65747</v>
      </c>
    </row>
    <row r="449" spans="1:7" x14ac:dyDescent="0.3">
      <c r="A449" t="s">
        <v>27</v>
      </c>
      <c r="B449" t="s">
        <v>12</v>
      </c>
      <c r="C449" t="s">
        <v>9</v>
      </c>
      <c r="D449">
        <v>29961</v>
      </c>
      <c r="F449">
        <v>29961</v>
      </c>
      <c r="G449">
        <v>23746</v>
      </c>
    </row>
    <row r="450" spans="1:7" x14ac:dyDescent="0.3">
      <c r="A450" t="s">
        <v>27</v>
      </c>
      <c r="B450" t="s">
        <v>12</v>
      </c>
      <c r="C450" t="s">
        <v>9</v>
      </c>
      <c r="D450">
        <v>75766</v>
      </c>
      <c r="F450">
        <v>75766</v>
      </c>
      <c r="G450">
        <v>4810</v>
      </c>
    </row>
    <row r="451" spans="1:7" x14ac:dyDescent="0.3">
      <c r="A451" t="s">
        <v>27</v>
      </c>
      <c r="B451" t="s">
        <v>12</v>
      </c>
      <c r="C451" t="s">
        <v>9</v>
      </c>
      <c r="D451">
        <v>16447</v>
      </c>
      <c r="F451">
        <v>16447</v>
      </c>
      <c r="G451">
        <v>43830</v>
      </c>
    </row>
    <row r="452" spans="1:7" x14ac:dyDescent="0.3">
      <c r="A452" t="s">
        <v>27</v>
      </c>
      <c r="B452" t="s">
        <v>12</v>
      </c>
      <c r="C452" t="s">
        <v>9</v>
      </c>
      <c r="D452">
        <v>23381</v>
      </c>
      <c r="F452">
        <v>23381</v>
      </c>
      <c r="G452">
        <v>39097</v>
      </c>
    </row>
    <row r="453" spans="1:7" x14ac:dyDescent="0.3">
      <c r="A453" t="s">
        <v>27</v>
      </c>
      <c r="B453" t="s">
        <v>20</v>
      </c>
      <c r="C453" t="s">
        <v>9</v>
      </c>
      <c r="D453">
        <v>8866</v>
      </c>
      <c r="F453">
        <v>8866</v>
      </c>
      <c r="G453">
        <v>50460</v>
      </c>
    </row>
    <row r="454" spans="1:7" x14ac:dyDescent="0.3">
      <c r="A454" t="s">
        <v>27</v>
      </c>
      <c r="B454" t="s">
        <v>20</v>
      </c>
      <c r="C454" t="s">
        <v>2</v>
      </c>
      <c r="D454">
        <v>29887</v>
      </c>
      <c r="F454">
        <v>29887</v>
      </c>
      <c r="G454">
        <v>39772</v>
      </c>
    </row>
    <row r="455" spans="1:7" x14ac:dyDescent="0.3">
      <c r="A455" t="s">
        <v>27</v>
      </c>
      <c r="B455" t="s">
        <v>17</v>
      </c>
      <c r="C455" t="s">
        <v>8</v>
      </c>
      <c r="D455">
        <v>51911</v>
      </c>
      <c r="F455">
        <v>51911</v>
      </c>
      <c r="G455">
        <v>70265</v>
      </c>
    </row>
    <row r="456" spans="1:7" x14ac:dyDescent="0.3">
      <c r="A456" t="s">
        <v>27</v>
      </c>
      <c r="B456" t="s">
        <v>17</v>
      </c>
      <c r="C456" t="s">
        <v>4</v>
      </c>
      <c r="D456">
        <v>24761</v>
      </c>
      <c r="F456">
        <v>24761</v>
      </c>
      <c r="G456">
        <v>76730</v>
      </c>
    </row>
    <row r="457" spans="1:7" x14ac:dyDescent="0.3">
      <c r="A457" t="s">
        <v>27</v>
      </c>
      <c r="B457" t="s">
        <v>17</v>
      </c>
      <c r="C457" t="s">
        <v>9</v>
      </c>
      <c r="D457">
        <v>64003</v>
      </c>
      <c r="F457">
        <v>64003</v>
      </c>
      <c r="G457">
        <v>71666</v>
      </c>
    </row>
    <row r="458" spans="1:7" x14ac:dyDescent="0.3">
      <c r="A458" t="s">
        <v>27</v>
      </c>
      <c r="B458" t="s">
        <v>17</v>
      </c>
      <c r="C458" t="s">
        <v>8</v>
      </c>
      <c r="D458">
        <v>32711</v>
      </c>
      <c r="F458">
        <v>32711</v>
      </c>
      <c r="G458">
        <v>82771</v>
      </c>
    </row>
    <row r="459" spans="1:7" x14ac:dyDescent="0.3">
      <c r="A459" t="s">
        <v>27</v>
      </c>
      <c r="B459" t="s">
        <v>17</v>
      </c>
      <c r="C459" t="s">
        <v>5</v>
      </c>
      <c r="D459">
        <v>31132</v>
      </c>
      <c r="F459">
        <v>31132</v>
      </c>
      <c r="G459">
        <v>86937</v>
      </c>
    </row>
    <row r="460" spans="1:7" x14ac:dyDescent="0.3">
      <c r="A460" t="s">
        <v>27</v>
      </c>
      <c r="B460" t="s">
        <v>17</v>
      </c>
      <c r="C460" t="s">
        <v>4</v>
      </c>
      <c r="D460">
        <v>46627</v>
      </c>
      <c r="F460">
        <v>46627</v>
      </c>
      <c r="G460">
        <v>93219</v>
      </c>
    </row>
    <row r="461" spans="1:7" x14ac:dyDescent="0.3">
      <c r="A461" t="s">
        <v>27</v>
      </c>
      <c r="B461" t="s">
        <v>15</v>
      </c>
      <c r="C461" t="s">
        <v>1</v>
      </c>
      <c r="D461">
        <v>45662</v>
      </c>
      <c r="F461">
        <v>45662</v>
      </c>
      <c r="G461">
        <v>32160</v>
      </c>
    </row>
    <row r="462" spans="1:7" x14ac:dyDescent="0.3">
      <c r="A462" t="s">
        <v>27</v>
      </c>
      <c r="B462" t="s">
        <v>20</v>
      </c>
      <c r="C462" t="s">
        <v>5</v>
      </c>
      <c r="D462">
        <v>95033</v>
      </c>
      <c r="F462">
        <v>95033</v>
      </c>
      <c r="G462">
        <v>39146</v>
      </c>
    </row>
    <row r="463" spans="1:7" x14ac:dyDescent="0.3">
      <c r="A463" t="s">
        <v>27</v>
      </c>
      <c r="B463" t="s">
        <v>17</v>
      </c>
      <c r="C463" t="s">
        <v>10</v>
      </c>
      <c r="D463">
        <v>79285</v>
      </c>
      <c r="F463">
        <v>79285</v>
      </c>
      <c r="G463">
        <v>67051</v>
      </c>
    </row>
    <row r="464" spans="1:7" x14ac:dyDescent="0.3">
      <c r="A464" t="s">
        <v>27</v>
      </c>
      <c r="B464" t="s">
        <v>20</v>
      </c>
      <c r="C464" t="s">
        <v>4</v>
      </c>
      <c r="D464">
        <v>3336</v>
      </c>
      <c r="F464">
        <v>3336</v>
      </c>
      <c r="G464">
        <v>18281</v>
      </c>
    </row>
    <row r="465" spans="1:7" x14ac:dyDescent="0.3">
      <c r="A465" t="s">
        <v>27</v>
      </c>
      <c r="B465" t="s">
        <v>20</v>
      </c>
      <c r="C465" t="s">
        <v>10</v>
      </c>
      <c r="D465">
        <v>39438</v>
      </c>
      <c r="F465">
        <v>39438</v>
      </c>
      <c r="G465">
        <v>25293</v>
      </c>
    </row>
    <row r="466" spans="1:7" x14ac:dyDescent="0.3">
      <c r="A466" t="s">
        <v>27</v>
      </c>
      <c r="B466" t="s">
        <v>20</v>
      </c>
      <c r="C466" t="s">
        <v>8</v>
      </c>
      <c r="D466">
        <v>30878</v>
      </c>
      <c r="F466">
        <v>30878</v>
      </c>
      <c r="G466">
        <v>77487</v>
      </c>
    </row>
    <row r="467" spans="1:7" x14ac:dyDescent="0.3">
      <c r="A467" t="s">
        <v>27</v>
      </c>
      <c r="B467" t="s">
        <v>17</v>
      </c>
      <c r="C467" t="s">
        <v>10</v>
      </c>
      <c r="D467">
        <v>4714</v>
      </c>
      <c r="F467">
        <v>4714</v>
      </c>
      <c r="G467">
        <v>62718</v>
      </c>
    </row>
    <row r="468" spans="1:7" x14ac:dyDescent="0.3">
      <c r="A468" t="s">
        <v>27</v>
      </c>
      <c r="B468" t="s">
        <v>17</v>
      </c>
      <c r="C468" t="s">
        <v>4</v>
      </c>
      <c r="D468">
        <v>38130</v>
      </c>
      <c r="F468">
        <v>38130</v>
      </c>
      <c r="G468">
        <v>79470</v>
      </c>
    </row>
    <row r="469" spans="1:7" x14ac:dyDescent="0.3">
      <c r="A469" t="s">
        <v>27</v>
      </c>
      <c r="B469" t="s">
        <v>17</v>
      </c>
      <c r="C469" t="s">
        <v>4</v>
      </c>
      <c r="D469">
        <v>4283</v>
      </c>
      <c r="F469">
        <v>4283</v>
      </c>
      <c r="G469">
        <v>44038</v>
      </c>
    </row>
    <row r="470" spans="1:7" x14ac:dyDescent="0.3">
      <c r="A470" t="s">
        <v>27</v>
      </c>
      <c r="B470" t="s">
        <v>17</v>
      </c>
      <c r="C470" t="s">
        <v>4</v>
      </c>
      <c r="D470">
        <v>1456</v>
      </c>
      <c r="F470">
        <v>1456</v>
      </c>
      <c r="G470">
        <v>50457</v>
      </c>
    </row>
    <row r="471" spans="1:7" x14ac:dyDescent="0.3">
      <c r="A471" t="s">
        <v>27</v>
      </c>
      <c r="B471" t="s">
        <v>17</v>
      </c>
      <c r="C471" t="s">
        <v>10</v>
      </c>
      <c r="D471">
        <v>24170</v>
      </c>
      <c r="F471">
        <v>24170</v>
      </c>
      <c r="G471">
        <v>78172</v>
      </c>
    </row>
    <row r="472" spans="1:7" x14ac:dyDescent="0.3">
      <c r="A472" t="s">
        <v>27</v>
      </c>
      <c r="B472" t="s">
        <v>20</v>
      </c>
      <c r="C472" t="s">
        <v>6</v>
      </c>
      <c r="D472">
        <v>48215</v>
      </c>
      <c r="F472">
        <v>48215</v>
      </c>
      <c r="G472">
        <v>61681</v>
      </c>
    </row>
    <row r="473" spans="1:7" x14ac:dyDescent="0.3">
      <c r="A473" t="s">
        <v>27</v>
      </c>
      <c r="B473" t="s">
        <v>17</v>
      </c>
      <c r="C473" t="s">
        <v>8</v>
      </c>
      <c r="D473">
        <v>13400</v>
      </c>
      <c r="F473">
        <v>13400</v>
      </c>
      <c r="G473">
        <v>30200</v>
      </c>
    </row>
    <row r="474" spans="1:7" x14ac:dyDescent="0.3">
      <c r="A474" t="s">
        <v>27</v>
      </c>
      <c r="B474" t="s">
        <v>20</v>
      </c>
      <c r="C474" t="s">
        <v>10</v>
      </c>
      <c r="D474">
        <v>43799</v>
      </c>
      <c r="F474">
        <v>43799</v>
      </c>
      <c r="G474">
        <v>45078</v>
      </c>
    </row>
    <row r="475" spans="1:7" x14ac:dyDescent="0.3">
      <c r="A475" t="s">
        <v>27</v>
      </c>
      <c r="B475" t="s">
        <v>20</v>
      </c>
      <c r="C475" t="s">
        <v>10</v>
      </c>
      <c r="D475">
        <v>2274</v>
      </c>
      <c r="F475">
        <v>2274</v>
      </c>
      <c r="G475">
        <v>74880</v>
      </c>
    </row>
    <row r="476" spans="1:7" x14ac:dyDescent="0.3">
      <c r="A476" t="s">
        <v>27</v>
      </c>
      <c r="B476" t="s">
        <v>20</v>
      </c>
      <c r="C476" t="s">
        <v>2</v>
      </c>
      <c r="D476">
        <v>30063</v>
      </c>
      <c r="F476">
        <v>30063</v>
      </c>
      <c r="G476">
        <v>22740</v>
      </c>
    </row>
    <row r="477" spans="1:7" x14ac:dyDescent="0.3">
      <c r="A477" t="s">
        <v>27</v>
      </c>
      <c r="B477" t="s">
        <v>20</v>
      </c>
      <c r="C477" t="s">
        <v>2</v>
      </c>
      <c r="D477">
        <v>55388</v>
      </c>
      <c r="F477">
        <v>55388</v>
      </c>
      <c r="G477">
        <v>17587</v>
      </c>
    </row>
    <row r="478" spans="1:7" x14ac:dyDescent="0.3">
      <c r="A478" t="s">
        <v>27</v>
      </c>
      <c r="B478" t="s">
        <v>15</v>
      </c>
      <c r="C478" t="s">
        <v>10</v>
      </c>
      <c r="D478">
        <v>28540</v>
      </c>
      <c r="F478">
        <v>28540</v>
      </c>
      <c r="G478">
        <v>19029</v>
      </c>
    </row>
    <row r="479" spans="1:7" x14ac:dyDescent="0.3">
      <c r="A479" t="s">
        <v>27</v>
      </c>
      <c r="B479" t="s">
        <v>17</v>
      </c>
      <c r="C479" t="s">
        <v>10</v>
      </c>
      <c r="D479">
        <v>78860</v>
      </c>
      <c r="F479">
        <v>78860</v>
      </c>
      <c r="G479">
        <v>42100</v>
      </c>
    </row>
    <row r="480" spans="1:7" x14ac:dyDescent="0.3">
      <c r="A480" t="s">
        <v>27</v>
      </c>
      <c r="B480" t="s">
        <v>20</v>
      </c>
      <c r="C480" t="s">
        <v>9</v>
      </c>
      <c r="D480">
        <v>49625</v>
      </c>
      <c r="F480">
        <v>49625</v>
      </c>
      <c r="G480">
        <v>76713</v>
      </c>
    </row>
    <row r="481" spans="1:7" x14ac:dyDescent="0.3">
      <c r="A481" t="s">
        <v>27</v>
      </c>
      <c r="B481" t="s">
        <v>20</v>
      </c>
      <c r="C481" t="s">
        <v>10</v>
      </c>
      <c r="D481">
        <v>3372</v>
      </c>
      <c r="F481">
        <v>3372</v>
      </c>
      <c r="G481">
        <v>18465</v>
      </c>
    </row>
    <row r="482" spans="1:7" x14ac:dyDescent="0.3">
      <c r="A482" t="s">
        <v>27</v>
      </c>
      <c r="B482" t="s">
        <v>20</v>
      </c>
      <c r="C482" t="s">
        <v>10</v>
      </c>
      <c r="D482">
        <v>94873</v>
      </c>
      <c r="F482">
        <v>94873</v>
      </c>
      <c r="G482">
        <v>81695</v>
      </c>
    </row>
    <row r="483" spans="1:7" x14ac:dyDescent="0.3">
      <c r="A483" t="s">
        <v>27</v>
      </c>
      <c r="B483" t="s">
        <v>17</v>
      </c>
      <c r="C483" t="s">
        <v>10</v>
      </c>
      <c r="D483">
        <v>36363</v>
      </c>
      <c r="F483">
        <v>36363</v>
      </c>
      <c r="G483">
        <v>27278</v>
      </c>
    </row>
    <row r="484" spans="1:7" x14ac:dyDescent="0.3">
      <c r="A484" t="s">
        <v>27</v>
      </c>
      <c r="B484" t="s">
        <v>17</v>
      </c>
      <c r="C484" t="s">
        <v>10</v>
      </c>
      <c r="D484">
        <v>5406</v>
      </c>
      <c r="F484">
        <v>5406</v>
      </c>
      <c r="G484">
        <v>72598</v>
      </c>
    </row>
    <row r="485" spans="1:7" x14ac:dyDescent="0.3">
      <c r="A485" t="s">
        <v>27</v>
      </c>
      <c r="B485" t="s">
        <v>17</v>
      </c>
      <c r="C485" t="s">
        <v>10</v>
      </c>
      <c r="D485">
        <v>21262</v>
      </c>
      <c r="F485">
        <v>21262</v>
      </c>
      <c r="G485">
        <v>11686</v>
      </c>
    </row>
    <row r="486" spans="1:7" x14ac:dyDescent="0.3">
      <c r="A486" t="s">
        <v>27</v>
      </c>
      <c r="B486" t="s">
        <v>17</v>
      </c>
      <c r="C486" t="s">
        <v>10</v>
      </c>
      <c r="D486">
        <v>25711</v>
      </c>
      <c r="F486">
        <v>25711</v>
      </c>
      <c r="G486">
        <v>99614</v>
      </c>
    </row>
    <row r="487" spans="1:7" x14ac:dyDescent="0.3">
      <c r="A487" t="s">
        <v>27</v>
      </c>
      <c r="B487" t="s">
        <v>17</v>
      </c>
      <c r="C487" t="s">
        <v>5</v>
      </c>
      <c r="D487">
        <v>74935</v>
      </c>
      <c r="F487">
        <v>74935</v>
      </c>
      <c r="G487">
        <v>96032</v>
      </c>
    </row>
    <row r="488" spans="1:7" x14ac:dyDescent="0.3">
      <c r="A488" t="s">
        <v>27</v>
      </c>
      <c r="B488" t="s">
        <v>14</v>
      </c>
      <c r="C488" t="s">
        <v>10</v>
      </c>
      <c r="D488">
        <v>13023</v>
      </c>
      <c r="F488">
        <v>13023</v>
      </c>
      <c r="G488">
        <v>55177</v>
      </c>
    </row>
    <row r="489" spans="1:7" x14ac:dyDescent="0.3">
      <c r="A489" t="s">
        <v>27</v>
      </c>
      <c r="B489" t="s">
        <v>18</v>
      </c>
      <c r="C489" t="s">
        <v>9</v>
      </c>
      <c r="D489">
        <v>24135</v>
      </c>
      <c r="F489">
        <v>24135</v>
      </c>
      <c r="G489">
        <v>38034</v>
      </c>
    </row>
    <row r="490" spans="1:7" x14ac:dyDescent="0.3">
      <c r="A490" t="s">
        <v>27</v>
      </c>
      <c r="B490" t="s">
        <v>20</v>
      </c>
      <c r="C490" t="s">
        <v>1</v>
      </c>
      <c r="D490">
        <v>1035</v>
      </c>
      <c r="F490">
        <v>1035</v>
      </c>
      <c r="G490">
        <v>25923</v>
      </c>
    </row>
    <row r="491" spans="1:7" x14ac:dyDescent="0.3">
      <c r="A491" t="s">
        <v>27</v>
      </c>
      <c r="B491" t="s">
        <v>17</v>
      </c>
      <c r="C491" t="s">
        <v>10</v>
      </c>
      <c r="D491">
        <v>75650</v>
      </c>
      <c r="F491">
        <v>75650</v>
      </c>
      <c r="G491">
        <v>26422</v>
      </c>
    </row>
    <row r="492" spans="1:7" x14ac:dyDescent="0.3">
      <c r="A492" t="s">
        <v>27</v>
      </c>
      <c r="B492" t="s">
        <v>12</v>
      </c>
      <c r="C492" t="s">
        <v>4</v>
      </c>
      <c r="D492">
        <v>59757</v>
      </c>
      <c r="F492">
        <v>59757</v>
      </c>
      <c r="G492">
        <v>91894</v>
      </c>
    </row>
    <row r="493" spans="1:7" x14ac:dyDescent="0.3">
      <c r="A493" t="s">
        <v>27</v>
      </c>
      <c r="B493" t="s">
        <v>17</v>
      </c>
      <c r="C493" t="s">
        <v>2</v>
      </c>
      <c r="D493">
        <v>18423</v>
      </c>
      <c r="F493">
        <v>18423</v>
      </c>
      <c r="G493">
        <v>42555</v>
      </c>
    </row>
    <row r="494" spans="1:7" x14ac:dyDescent="0.3">
      <c r="A494" t="s">
        <v>27</v>
      </c>
      <c r="B494" t="s">
        <v>17</v>
      </c>
      <c r="C494" t="s">
        <v>2</v>
      </c>
      <c r="D494">
        <v>16341</v>
      </c>
      <c r="F494">
        <v>16341</v>
      </c>
      <c r="G494">
        <v>23843</v>
      </c>
    </row>
    <row r="495" spans="1:7" x14ac:dyDescent="0.3">
      <c r="A495" t="s">
        <v>27</v>
      </c>
      <c r="B495" t="s">
        <v>17</v>
      </c>
      <c r="C495" t="s">
        <v>10</v>
      </c>
      <c r="D495">
        <v>92530</v>
      </c>
      <c r="F495">
        <v>92530</v>
      </c>
      <c r="G495">
        <v>91445</v>
      </c>
    </row>
    <row r="496" spans="1:7" x14ac:dyDescent="0.3">
      <c r="A496" t="s">
        <v>27</v>
      </c>
      <c r="B496" t="s">
        <v>16</v>
      </c>
      <c r="C496" t="s">
        <v>6</v>
      </c>
      <c r="D496">
        <v>98195</v>
      </c>
      <c r="F496">
        <v>98195</v>
      </c>
      <c r="G496">
        <v>57146</v>
      </c>
    </row>
    <row r="497" spans="1:7" x14ac:dyDescent="0.3">
      <c r="A497" t="s">
        <v>27</v>
      </c>
      <c r="B497" t="s">
        <v>17</v>
      </c>
      <c r="C497" t="s">
        <v>9</v>
      </c>
      <c r="D497">
        <v>54903</v>
      </c>
      <c r="F497">
        <v>54903</v>
      </c>
      <c r="G497">
        <v>46129</v>
      </c>
    </row>
    <row r="498" spans="1:7" x14ac:dyDescent="0.3">
      <c r="A498" t="s">
        <v>27</v>
      </c>
      <c r="B498" t="s">
        <v>12</v>
      </c>
      <c r="C498" t="s">
        <v>9</v>
      </c>
      <c r="D498">
        <v>6975</v>
      </c>
      <c r="F498">
        <v>6975</v>
      </c>
      <c r="G498">
        <v>84992</v>
      </c>
    </row>
    <row r="499" spans="1:7" x14ac:dyDescent="0.3">
      <c r="A499" t="s">
        <v>27</v>
      </c>
      <c r="B499" t="s">
        <v>12</v>
      </c>
      <c r="C499" t="s">
        <v>9</v>
      </c>
      <c r="D499">
        <v>16826</v>
      </c>
      <c r="F499">
        <v>16826</v>
      </c>
      <c r="G499">
        <v>65433</v>
      </c>
    </row>
    <row r="500" spans="1:7" x14ac:dyDescent="0.3">
      <c r="A500" t="s">
        <v>27</v>
      </c>
      <c r="B500" t="s">
        <v>20</v>
      </c>
      <c r="C500" t="s">
        <v>2</v>
      </c>
      <c r="D500">
        <v>3285</v>
      </c>
      <c r="F500">
        <v>3285</v>
      </c>
      <c r="G500">
        <v>76032</v>
      </c>
    </row>
    <row r="501" spans="1:7" x14ac:dyDescent="0.3">
      <c r="A501" t="s">
        <v>27</v>
      </c>
      <c r="B501" t="s">
        <v>20</v>
      </c>
      <c r="C501" t="s">
        <v>4</v>
      </c>
      <c r="D501">
        <v>90267</v>
      </c>
      <c r="F501">
        <v>90267</v>
      </c>
      <c r="G501">
        <v>33484</v>
      </c>
    </row>
    <row r="502" spans="1:7" x14ac:dyDescent="0.3">
      <c r="A502" t="s">
        <v>27</v>
      </c>
      <c r="B502" t="s">
        <v>17</v>
      </c>
      <c r="C502" t="s">
        <v>4</v>
      </c>
      <c r="D502">
        <v>28135</v>
      </c>
      <c r="F502">
        <v>28135</v>
      </c>
      <c r="G502">
        <v>26851</v>
      </c>
    </row>
    <row r="503" spans="1:7" x14ac:dyDescent="0.3">
      <c r="A503" t="s">
        <v>27</v>
      </c>
      <c r="B503" t="s">
        <v>20</v>
      </c>
      <c r="C503" t="s">
        <v>2</v>
      </c>
      <c r="D503">
        <v>78567</v>
      </c>
      <c r="F503">
        <v>78567</v>
      </c>
      <c r="G503">
        <v>49667</v>
      </c>
    </row>
    <row r="504" spans="1:7" x14ac:dyDescent="0.3">
      <c r="A504" t="s">
        <v>27</v>
      </c>
      <c r="B504" t="s">
        <v>12</v>
      </c>
      <c r="C504" t="s">
        <v>2</v>
      </c>
      <c r="D504">
        <v>32517</v>
      </c>
      <c r="F504">
        <v>32517</v>
      </c>
      <c r="G504">
        <v>24867</v>
      </c>
    </row>
    <row r="505" spans="1:7" x14ac:dyDescent="0.3">
      <c r="A505" t="s">
        <v>27</v>
      </c>
      <c r="B505" t="s">
        <v>12</v>
      </c>
      <c r="C505" t="s">
        <v>2</v>
      </c>
      <c r="D505">
        <v>60926</v>
      </c>
      <c r="F505">
        <v>60926</v>
      </c>
      <c r="G505">
        <v>79611</v>
      </c>
    </row>
    <row r="506" spans="1:7" x14ac:dyDescent="0.3">
      <c r="A506" t="s">
        <v>27</v>
      </c>
      <c r="B506" t="s">
        <v>12</v>
      </c>
      <c r="C506" t="s">
        <v>2</v>
      </c>
      <c r="D506">
        <v>17641</v>
      </c>
      <c r="F506">
        <v>17641</v>
      </c>
      <c r="G506">
        <v>18881</v>
      </c>
    </row>
    <row r="507" spans="1:7" x14ac:dyDescent="0.3">
      <c r="A507" t="s">
        <v>27</v>
      </c>
      <c r="B507" t="s">
        <v>14</v>
      </c>
      <c r="C507" t="s">
        <v>10</v>
      </c>
      <c r="D507">
        <v>97083</v>
      </c>
      <c r="F507">
        <v>97083</v>
      </c>
      <c r="G507">
        <v>55809</v>
      </c>
    </row>
    <row r="508" spans="1:7" x14ac:dyDescent="0.3">
      <c r="A508" t="s">
        <v>27</v>
      </c>
      <c r="B508" t="s">
        <v>14</v>
      </c>
      <c r="C508" t="s">
        <v>10</v>
      </c>
      <c r="D508">
        <v>48169</v>
      </c>
      <c r="F508">
        <v>48169</v>
      </c>
      <c r="G508">
        <v>72664</v>
      </c>
    </row>
    <row r="509" spans="1:7" x14ac:dyDescent="0.3">
      <c r="A509" t="s">
        <v>27</v>
      </c>
      <c r="B509" t="s">
        <v>14</v>
      </c>
      <c r="C509" t="s">
        <v>10</v>
      </c>
      <c r="D509">
        <v>25144</v>
      </c>
      <c r="F509">
        <v>25144</v>
      </c>
      <c r="G509">
        <v>92805</v>
      </c>
    </row>
    <row r="510" spans="1:7" x14ac:dyDescent="0.3">
      <c r="A510" t="s">
        <v>27</v>
      </c>
      <c r="B510" t="s">
        <v>17</v>
      </c>
      <c r="C510" t="s">
        <v>8</v>
      </c>
      <c r="D510">
        <v>10960</v>
      </c>
      <c r="F510">
        <v>10960</v>
      </c>
      <c r="G510">
        <v>3931</v>
      </c>
    </row>
    <row r="511" spans="1:7" x14ac:dyDescent="0.3">
      <c r="A511" t="s">
        <v>27</v>
      </c>
      <c r="B511" t="s">
        <v>20</v>
      </c>
      <c r="C511" t="s">
        <v>2</v>
      </c>
      <c r="D511">
        <v>25686</v>
      </c>
      <c r="F511">
        <v>25686</v>
      </c>
      <c r="G511">
        <v>3290</v>
      </c>
    </row>
    <row r="512" spans="1:7" x14ac:dyDescent="0.3">
      <c r="A512" t="s">
        <v>27</v>
      </c>
      <c r="B512" t="s">
        <v>20</v>
      </c>
      <c r="C512" t="s">
        <v>2</v>
      </c>
      <c r="D512">
        <v>7099</v>
      </c>
      <c r="F512">
        <v>7099</v>
      </c>
      <c r="G512">
        <v>16385</v>
      </c>
    </row>
    <row r="513" spans="1:7" x14ac:dyDescent="0.3">
      <c r="A513" t="s">
        <v>27</v>
      </c>
      <c r="B513" t="s">
        <v>15</v>
      </c>
      <c r="C513" t="s">
        <v>4</v>
      </c>
      <c r="D513">
        <v>42009</v>
      </c>
      <c r="F513">
        <v>42009</v>
      </c>
      <c r="G513">
        <v>39002</v>
      </c>
    </row>
    <row r="514" spans="1:7" x14ac:dyDescent="0.3">
      <c r="A514" t="s">
        <v>27</v>
      </c>
      <c r="B514" t="s">
        <v>15</v>
      </c>
      <c r="C514" t="s">
        <v>4</v>
      </c>
      <c r="D514">
        <v>51578</v>
      </c>
      <c r="F514">
        <v>51578</v>
      </c>
      <c r="G514">
        <v>95555</v>
      </c>
    </row>
    <row r="515" spans="1:7" x14ac:dyDescent="0.3">
      <c r="A515" t="s">
        <v>27</v>
      </c>
      <c r="B515" t="s">
        <v>17</v>
      </c>
      <c r="C515" t="s">
        <v>4</v>
      </c>
      <c r="D515">
        <v>42741</v>
      </c>
      <c r="F515">
        <v>42741</v>
      </c>
      <c r="G515">
        <v>61174</v>
      </c>
    </row>
    <row r="516" spans="1:7" x14ac:dyDescent="0.3">
      <c r="A516" t="s">
        <v>27</v>
      </c>
      <c r="B516" t="s">
        <v>17</v>
      </c>
      <c r="C516" t="s">
        <v>4</v>
      </c>
      <c r="D516">
        <v>66589</v>
      </c>
      <c r="F516">
        <v>66589</v>
      </c>
      <c r="G516">
        <v>70497</v>
      </c>
    </row>
    <row r="517" spans="1:7" x14ac:dyDescent="0.3">
      <c r="A517" t="s">
        <v>27</v>
      </c>
      <c r="B517" t="s">
        <v>17</v>
      </c>
      <c r="C517" t="s">
        <v>4</v>
      </c>
      <c r="D517">
        <v>81960</v>
      </c>
      <c r="F517">
        <v>81960</v>
      </c>
      <c r="G517">
        <v>32483</v>
      </c>
    </row>
    <row r="518" spans="1:7" x14ac:dyDescent="0.3">
      <c r="A518" t="s">
        <v>27</v>
      </c>
      <c r="B518" t="s">
        <v>15</v>
      </c>
      <c r="C518" t="s">
        <v>10</v>
      </c>
      <c r="D518">
        <v>43214</v>
      </c>
      <c r="F518">
        <v>43214</v>
      </c>
      <c r="G518">
        <v>44400</v>
      </c>
    </row>
    <row r="519" spans="1:7" x14ac:dyDescent="0.3">
      <c r="A519" t="s">
        <v>27</v>
      </c>
      <c r="B519" t="s">
        <v>15</v>
      </c>
      <c r="C519" t="s">
        <v>10</v>
      </c>
      <c r="D519">
        <v>32078</v>
      </c>
      <c r="F519">
        <v>32078</v>
      </c>
      <c r="G519">
        <v>95111</v>
      </c>
    </row>
    <row r="520" spans="1:7" x14ac:dyDescent="0.3">
      <c r="A520" t="s">
        <v>27</v>
      </c>
      <c r="B520" t="s">
        <v>20</v>
      </c>
      <c r="C520" t="s">
        <v>6</v>
      </c>
      <c r="D520">
        <v>42114</v>
      </c>
      <c r="F520">
        <v>42114</v>
      </c>
      <c r="G520">
        <v>55713</v>
      </c>
    </row>
    <row r="521" spans="1:7" x14ac:dyDescent="0.3">
      <c r="A521" t="s">
        <v>27</v>
      </c>
      <c r="B521" t="s">
        <v>20</v>
      </c>
      <c r="C521" t="s">
        <v>6</v>
      </c>
      <c r="D521">
        <v>19440</v>
      </c>
      <c r="F521">
        <v>19440</v>
      </c>
      <c r="G521">
        <v>6820</v>
      </c>
    </row>
    <row r="522" spans="1:7" x14ac:dyDescent="0.3">
      <c r="A522" t="s">
        <v>27</v>
      </c>
      <c r="B522" t="s">
        <v>15</v>
      </c>
      <c r="C522" t="s">
        <v>9</v>
      </c>
      <c r="D522">
        <v>91208</v>
      </c>
      <c r="F522">
        <v>91208</v>
      </c>
      <c r="G522">
        <v>85898</v>
      </c>
    </row>
    <row r="523" spans="1:7" x14ac:dyDescent="0.3">
      <c r="A523" t="s">
        <v>27</v>
      </c>
      <c r="B523" t="s">
        <v>15</v>
      </c>
      <c r="C523" t="s">
        <v>9</v>
      </c>
      <c r="D523">
        <v>51895</v>
      </c>
      <c r="F523">
        <v>51895</v>
      </c>
      <c r="G523">
        <v>31724</v>
      </c>
    </row>
    <row r="524" spans="1:7" x14ac:dyDescent="0.3">
      <c r="A524" t="s">
        <v>27</v>
      </c>
      <c r="B524" t="s">
        <v>17</v>
      </c>
      <c r="C524" t="s">
        <v>10</v>
      </c>
      <c r="D524">
        <v>8175</v>
      </c>
      <c r="F524">
        <v>8175</v>
      </c>
      <c r="G524">
        <v>79867</v>
      </c>
    </row>
    <row r="525" spans="1:7" x14ac:dyDescent="0.3">
      <c r="A525" t="s">
        <v>27</v>
      </c>
      <c r="B525" t="s">
        <v>17</v>
      </c>
      <c r="C525" t="s">
        <v>10</v>
      </c>
      <c r="D525">
        <v>12363</v>
      </c>
      <c r="F525">
        <v>12363</v>
      </c>
      <c r="G525">
        <v>62331</v>
      </c>
    </row>
    <row r="526" spans="1:7" x14ac:dyDescent="0.3">
      <c r="A526" t="s">
        <v>27</v>
      </c>
      <c r="B526" t="s">
        <v>17</v>
      </c>
      <c r="C526" t="s">
        <v>10</v>
      </c>
      <c r="D526">
        <v>65858</v>
      </c>
      <c r="F526">
        <v>65858</v>
      </c>
      <c r="G526">
        <v>44876</v>
      </c>
    </row>
    <row r="527" spans="1:7" x14ac:dyDescent="0.3">
      <c r="A527" t="s">
        <v>27</v>
      </c>
      <c r="B527" t="s">
        <v>12</v>
      </c>
      <c r="C527" t="s">
        <v>2</v>
      </c>
      <c r="D527">
        <v>76907</v>
      </c>
      <c r="F527">
        <v>76907</v>
      </c>
      <c r="G527">
        <v>81189</v>
      </c>
    </row>
    <row r="528" spans="1:7" x14ac:dyDescent="0.3">
      <c r="A528" t="s">
        <v>27</v>
      </c>
      <c r="B528" t="s">
        <v>12</v>
      </c>
      <c r="C528" t="s">
        <v>2</v>
      </c>
      <c r="D528">
        <v>39033</v>
      </c>
      <c r="F528">
        <v>39033</v>
      </c>
      <c r="G528">
        <v>62291</v>
      </c>
    </row>
    <row r="529" spans="1:7" x14ac:dyDescent="0.3">
      <c r="A529" t="s">
        <v>27</v>
      </c>
      <c r="B529" t="s">
        <v>20</v>
      </c>
      <c r="C529" t="s">
        <v>10</v>
      </c>
      <c r="D529">
        <v>60051</v>
      </c>
      <c r="F529">
        <v>60051</v>
      </c>
      <c r="G529">
        <v>76314</v>
      </c>
    </row>
    <row r="530" spans="1:7" x14ac:dyDescent="0.3">
      <c r="A530" t="s">
        <v>27</v>
      </c>
      <c r="B530" t="s">
        <v>12</v>
      </c>
      <c r="C530" t="s">
        <v>2</v>
      </c>
      <c r="D530">
        <v>33822</v>
      </c>
      <c r="F530">
        <v>33822</v>
      </c>
      <c r="G530">
        <v>53664</v>
      </c>
    </row>
    <row r="531" spans="1:7" x14ac:dyDescent="0.3">
      <c r="A531" t="s">
        <v>27</v>
      </c>
      <c r="B531" t="s">
        <v>12</v>
      </c>
      <c r="C531" t="s">
        <v>2</v>
      </c>
      <c r="D531">
        <v>47388</v>
      </c>
      <c r="F531">
        <v>47388</v>
      </c>
      <c r="G531">
        <v>78186</v>
      </c>
    </row>
    <row r="532" spans="1:7" x14ac:dyDescent="0.3">
      <c r="A532" t="s">
        <v>27</v>
      </c>
      <c r="B532" t="s">
        <v>17</v>
      </c>
      <c r="C532" t="s">
        <v>4</v>
      </c>
      <c r="D532">
        <v>85868</v>
      </c>
      <c r="F532">
        <v>85868</v>
      </c>
      <c r="G532">
        <v>73626</v>
      </c>
    </row>
    <row r="533" spans="1:7" x14ac:dyDescent="0.3">
      <c r="A533" t="s">
        <v>27</v>
      </c>
      <c r="B533" t="s">
        <v>17</v>
      </c>
      <c r="C533" t="s">
        <v>4</v>
      </c>
      <c r="D533">
        <v>3577</v>
      </c>
      <c r="F533">
        <v>3577</v>
      </c>
      <c r="G533">
        <v>99722</v>
      </c>
    </row>
    <row r="534" spans="1:7" x14ac:dyDescent="0.3">
      <c r="A534" t="s">
        <v>27</v>
      </c>
      <c r="B534" t="s">
        <v>15</v>
      </c>
      <c r="C534" t="s">
        <v>6</v>
      </c>
      <c r="D534">
        <v>43678</v>
      </c>
      <c r="F534">
        <v>43678</v>
      </c>
      <c r="G534">
        <v>70162</v>
      </c>
    </row>
    <row r="535" spans="1:7" x14ac:dyDescent="0.3">
      <c r="A535" t="s">
        <v>27</v>
      </c>
      <c r="B535" t="s">
        <v>15</v>
      </c>
      <c r="C535" t="s">
        <v>6</v>
      </c>
      <c r="D535">
        <v>39935</v>
      </c>
      <c r="F535">
        <v>39935</v>
      </c>
      <c r="G535">
        <v>61779</v>
      </c>
    </row>
    <row r="536" spans="1:7" x14ac:dyDescent="0.3">
      <c r="A536" t="s">
        <v>27</v>
      </c>
      <c r="B536" t="s">
        <v>15</v>
      </c>
      <c r="C536" t="s">
        <v>6</v>
      </c>
      <c r="D536">
        <v>14256</v>
      </c>
      <c r="F536">
        <v>14256</v>
      </c>
      <c r="G536">
        <v>25785</v>
      </c>
    </row>
    <row r="537" spans="1:7" x14ac:dyDescent="0.3">
      <c r="A537" t="s">
        <v>27</v>
      </c>
      <c r="B537" t="s">
        <v>15</v>
      </c>
      <c r="C537" t="s">
        <v>9</v>
      </c>
      <c r="D537">
        <v>15601</v>
      </c>
      <c r="F537">
        <v>15601</v>
      </c>
      <c r="G537">
        <v>69626</v>
      </c>
    </row>
    <row r="538" spans="1:7" x14ac:dyDescent="0.3">
      <c r="A538" t="s">
        <v>27</v>
      </c>
      <c r="B538" t="s">
        <v>17</v>
      </c>
      <c r="C538" t="s">
        <v>5</v>
      </c>
      <c r="D538">
        <v>96271</v>
      </c>
      <c r="F538">
        <v>96271</v>
      </c>
      <c r="G538">
        <v>94575</v>
      </c>
    </row>
    <row r="539" spans="1:7" x14ac:dyDescent="0.3">
      <c r="A539" t="s">
        <v>27</v>
      </c>
      <c r="B539" t="s">
        <v>17</v>
      </c>
      <c r="C539" t="s">
        <v>5</v>
      </c>
      <c r="D539">
        <v>4485</v>
      </c>
      <c r="F539">
        <v>4485</v>
      </c>
      <c r="G539">
        <v>70530</v>
      </c>
    </row>
    <row r="540" spans="1:7" x14ac:dyDescent="0.3">
      <c r="A540" t="s">
        <v>27</v>
      </c>
      <c r="B540" t="s">
        <v>14</v>
      </c>
      <c r="C540" t="s">
        <v>5</v>
      </c>
      <c r="D540">
        <v>7028</v>
      </c>
      <c r="F540">
        <v>7028</v>
      </c>
      <c r="G540">
        <v>76110</v>
      </c>
    </row>
    <row r="541" spans="1:7" x14ac:dyDescent="0.3">
      <c r="A541" t="s">
        <v>27</v>
      </c>
      <c r="B541" t="s">
        <v>17</v>
      </c>
      <c r="C541" t="s">
        <v>9</v>
      </c>
      <c r="D541">
        <v>26063</v>
      </c>
      <c r="F541">
        <v>26063</v>
      </c>
      <c r="G541">
        <v>71269</v>
      </c>
    </row>
    <row r="542" spans="1:7" x14ac:dyDescent="0.3">
      <c r="A542" t="s">
        <v>27</v>
      </c>
      <c r="B542" t="s">
        <v>18</v>
      </c>
      <c r="C542" t="s">
        <v>1</v>
      </c>
      <c r="D542">
        <v>95591</v>
      </c>
      <c r="F542">
        <v>95591</v>
      </c>
      <c r="G542">
        <v>95194</v>
      </c>
    </row>
    <row r="543" spans="1:7" x14ac:dyDescent="0.3">
      <c r="A543" t="s">
        <v>27</v>
      </c>
      <c r="B543" t="s">
        <v>18</v>
      </c>
      <c r="C543" t="s">
        <v>1</v>
      </c>
      <c r="D543">
        <v>47611</v>
      </c>
      <c r="F543">
        <v>47611</v>
      </c>
      <c r="G543">
        <v>11322</v>
      </c>
    </row>
    <row r="544" spans="1:7" x14ac:dyDescent="0.3">
      <c r="A544" t="s">
        <v>27</v>
      </c>
      <c r="B544" t="s">
        <v>20</v>
      </c>
      <c r="C544" t="s">
        <v>10</v>
      </c>
      <c r="D544">
        <v>48142</v>
      </c>
      <c r="F544">
        <v>48142</v>
      </c>
      <c r="G544">
        <v>6715</v>
      </c>
    </row>
    <row r="545" spans="1:7" x14ac:dyDescent="0.3">
      <c r="A545" t="s">
        <v>27</v>
      </c>
      <c r="B545" t="s">
        <v>20</v>
      </c>
      <c r="C545" t="s">
        <v>6</v>
      </c>
      <c r="D545">
        <v>14732</v>
      </c>
      <c r="F545">
        <v>14732</v>
      </c>
      <c r="G545">
        <v>72140</v>
      </c>
    </row>
    <row r="546" spans="1:7" x14ac:dyDescent="0.3">
      <c r="A546" t="s">
        <v>27</v>
      </c>
      <c r="B546" t="s">
        <v>20</v>
      </c>
      <c r="C546" t="s">
        <v>8</v>
      </c>
      <c r="D546">
        <v>8655</v>
      </c>
      <c r="F546">
        <v>8655</v>
      </c>
      <c r="G546">
        <v>80165</v>
      </c>
    </row>
    <row r="547" spans="1:7" x14ac:dyDescent="0.3">
      <c r="A547" t="s">
        <v>27</v>
      </c>
      <c r="B547" t="s">
        <v>20</v>
      </c>
      <c r="C547" t="s">
        <v>10</v>
      </c>
      <c r="D547">
        <v>55851</v>
      </c>
      <c r="F547">
        <v>55851</v>
      </c>
      <c r="G547">
        <v>75557</v>
      </c>
    </row>
    <row r="548" spans="1:7" x14ac:dyDescent="0.3">
      <c r="A548" t="s">
        <v>27</v>
      </c>
      <c r="B548" t="s">
        <v>17</v>
      </c>
      <c r="C548" t="s">
        <v>8</v>
      </c>
      <c r="D548">
        <v>45682</v>
      </c>
      <c r="F548">
        <v>45682</v>
      </c>
      <c r="G548">
        <v>54112</v>
      </c>
    </row>
    <row r="549" spans="1:7" x14ac:dyDescent="0.3">
      <c r="A549" t="s">
        <v>27</v>
      </c>
      <c r="B549" t="s">
        <v>18</v>
      </c>
      <c r="C549" t="s">
        <v>4</v>
      </c>
      <c r="D549">
        <v>78026</v>
      </c>
      <c r="F549">
        <v>78026</v>
      </c>
      <c r="G549">
        <v>42620</v>
      </c>
    </row>
    <row r="550" spans="1:7" x14ac:dyDescent="0.3">
      <c r="A550" t="s">
        <v>27</v>
      </c>
      <c r="B550" t="s">
        <v>18</v>
      </c>
      <c r="C550" t="s">
        <v>4</v>
      </c>
      <c r="D550">
        <v>18384</v>
      </c>
      <c r="F550">
        <v>18384</v>
      </c>
      <c r="G550">
        <v>61751</v>
      </c>
    </row>
    <row r="551" spans="1:7" x14ac:dyDescent="0.3">
      <c r="A551" t="s">
        <v>27</v>
      </c>
      <c r="B551" t="s">
        <v>18</v>
      </c>
      <c r="C551" t="s">
        <v>4</v>
      </c>
      <c r="D551">
        <v>81983</v>
      </c>
      <c r="F551">
        <v>81983</v>
      </c>
      <c r="G551">
        <v>58591</v>
      </c>
    </row>
    <row r="552" spans="1:7" x14ac:dyDescent="0.3">
      <c r="A552" t="s">
        <v>27</v>
      </c>
      <c r="B552" t="s">
        <v>20</v>
      </c>
      <c r="C552" t="s">
        <v>9</v>
      </c>
      <c r="D552">
        <v>53640</v>
      </c>
      <c r="F552">
        <v>53640</v>
      </c>
      <c r="G552">
        <v>33319</v>
      </c>
    </row>
    <row r="553" spans="1:7" x14ac:dyDescent="0.3">
      <c r="A553" t="s">
        <v>27</v>
      </c>
      <c r="B553" t="s">
        <v>20</v>
      </c>
      <c r="C553" t="s">
        <v>9</v>
      </c>
      <c r="D553">
        <v>97057</v>
      </c>
      <c r="F553">
        <v>97057</v>
      </c>
      <c r="G553">
        <v>65520</v>
      </c>
    </row>
    <row r="554" spans="1:7" x14ac:dyDescent="0.3">
      <c r="A554" t="s">
        <v>27</v>
      </c>
      <c r="B554" t="s">
        <v>14</v>
      </c>
      <c r="C554" t="s">
        <v>10</v>
      </c>
      <c r="D554">
        <v>90932</v>
      </c>
      <c r="F554">
        <v>90932</v>
      </c>
      <c r="G554">
        <v>95050</v>
      </c>
    </row>
    <row r="555" spans="1:7" x14ac:dyDescent="0.3">
      <c r="A555" t="s">
        <v>27</v>
      </c>
      <c r="B555" t="s">
        <v>20</v>
      </c>
      <c r="C555" t="s">
        <v>10</v>
      </c>
      <c r="D555">
        <v>5178</v>
      </c>
      <c r="F555">
        <v>5178</v>
      </c>
      <c r="G555">
        <v>41743</v>
      </c>
    </row>
    <row r="556" spans="1:7" x14ac:dyDescent="0.3">
      <c r="A556" t="s">
        <v>27</v>
      </c>
      <c r="B556" t="s">
        <v>20</v>
      </c>
      <c r="C556" t="s">
        <v>10</v>
      </c>
      <c r="D556">
        <v>40182</v>
      </c>
      <c r="F556">
        <v>40182</v>
      </c>
      <c r="G556">
        <v>9066</v>
      </c>
    </row>
    <row r="557" spans="1:7" x14ac:dyDescent="0.3">
      <c r="A557" t="s">
        <v>27</v>
      </c>
      <c r="B557" t="s">
        <v>20</v>
      </c>
      <c r="C557" t="s">
        <v>10</v>
      </c>
      <c r="D557">
        <v>93471</v>
      </c>
      <c r="F557">
        <v>93471</v>
      </c>
      <c r="G557">
        <v>20180</v>
      </c>
    </row>
    <row r="558" spans="1:7" x14ac:dyDescent="0.3">
      <c r="A558" t="s">
        <v>27</v>
      </c>
      <c r="B558" t="s">
        <v>17</v>
      </c>
      <c r="C558" t="s">
        <v>8</v>
      </c>
      <c r="D558">
        <v>28087</v>
      </c>
      <c r="F558">
        <v>28087</v>
      </c>
      <c r="G558">
        <v>21823</v>
      </c>
    </row>
    <row r="559" spans="1:7" x14ac:dyDescent="0.3">
      <c r="A559" t="s">
        <v>27</v>
      </c>
      <c r="B559" t="s">
        <v>17</v>
      </c>
      <c r="C559" t="s">
        <v>6</v>
      </c>
      <c r="D559">
        <v>37484</v>
      </c>
      <c r="F559">
        <v>37484</v>
      </c>
      <c r="G559">
        <v>19349</v>
      </c>
    </row>
    <row r="560" spans="1:7" x14ac:dyDescent="0.3">
      <c r="A560" t="s">
        <v>27</v>
      </c>
      <c r="B560" t="s">
        <v>12</v>
      </c>
      <c r="C560" t="s">
        <v>5</v>
      </c>
      <c r="D560">
        <v>59240</v>
      </c>
      <c r="F560">
        <v>59240</v>
      </c>
      <c r="G560">
        <v>26692</v>
      </c>
    </row>
    <row r="561" spans="1:7" x14ac:dyDescent="0.3">
      <c r="A561" t="s">
        <v>27</v>
      </c>
      <c r="B561" t="s">
        <v>18</v>
      </c>
      <c r="C561" t="s">
        <v>10</v>
      </c>
      <c r="D561">
        <v>88619</v>
      </c>
      <c r="F561">
        <v>88619</v>
      </c>
      <c r="G561">
        <v>28676</v>
      </c>
    </row>
    <row r="562" spans="1:7" x14ac:dyDescent="0.3">
      <c r="A562" t="s">
        <v>27</v>
      </c>
      <c r="B562" t="s">
        <v>18</v>
      </c>
      <c r="C562" t="s">
        <v>10</v>
      </c>
      <c r="D562">
        <v>81369</v>
      </c>
      <c r="F562">
        <v>81369</v>
      </c>
      <c r="G562">
        <v>16530</v>
      </c>
    </row>
    <row r="563" spans="1:7" x14ac:dyDescent="0.3">
      <c r="A563" t="s">
        <v>27</v>
      </c>
      <c r="B563" t="s">
        <v>17</v>
      </c>
      <c r="C563" t="s">
        <v>8</v>
      </c>
      <c r="D563">
        <v>16116</v>
      </c>
      <c r="F563">
        <v>16116</v>
      </c>
      <c r="G563">
        <v>9299</v>
      </c>
    </row>
    <row r="564" spans="1:7" x14ac:dyDescent="0.3">
      <c r="A564" t="s">
        <v>27</v>
      </c>
      <c r="B564" t="s">
        <v>17</v>
      </c>
      <c r="C564" t="s">
        <v>10</v>
      </c>
      <c r="D564">
        <v>22359</v>
      </c>
      <c r="F564">
        <v>22359</v>
      </c>
      <c r="G564">
        <v>69273</v>
      </c>
    </row>
    <row r="565" spans="1:7" x14ac:dyDescent="0.3">
      <c r="A565" t="s">
        <v>27</v>
      </c>
      <c r="B565" t="s">
        <v>20</v>
      </c>
      <c r="C565" t="s">
        <v>10</v>
      </c>
      <c r="D565">
        <v>1536</v>
      </c>
      <c r="F565">
        <v>1536</v>
      </c>
      <c r="G565">
        <v>51476</v>
      </c>
    </row>
    <row r="566" spans="1:7" x14ac:dyDescent="0.3">
      <c r="A566" t="s">
        <v>27</v>
      </c>
      <c r="B566" t="s">
        <v>20</v>
      </c>
      <c r="C566" t="s">
        <v>10</v>
      </c>
      <c r="D566">
        <v>14346</v>
      </c>
      <c r="F566">
        <v>14346</v>
      </c>
      <c r="G566">
        <v>81590</v>
      </c>
    </row>
    <row r="567" spans="1:7" x14ac:dyDescent="0.3">
      <c r="A567" t="s">
        <v>27</v>
      </c>
      <c r="B567" t="s">
        <v>20</v>
      </c>
      <c r="C567" t="s">
        <v>10</v>
      </c>
      <c r="D567">
        <v>63211</v>
      </c>
      <c r="F567">
        <v>63211</v>
      </c>
      <c r="G567">
        <v>52538</v>
      </c>
    </row>
    <row r="568" spans="1:7" x14ac:dyDescent="0.3">
      <c r="A568" t="s">
        <v>27</v>
      </c>
      <c r="B568" t="s">
        <v>17</v>
      </c>
      <c r="C568" t="s">
        <v>8</v>
      </c>
      <c r="D568">
        <v>49942</v>
      </c>
      <c r="F568">
        <v>49942</v>
      </c>
      <c r="G568">
        <v>18564</v>
      </c>
    </row>
    <row r="569" spans="1:7" x14ac:dyDescent="0.3">
      <c r="A569" t="s">
        <v>27</v>
      </c>
      <c r="B569" t="s">
        <v>20</v>
      </c>
      <c r="C569" t="s">
        <v>10</v>
      </c>
      <c r="D569">
        <v>30467</v>
      </c>
      <c r="F569">
        <v>30467</v>
      </c>
      <c r="G569">
        <v>15277</v>
      </c>
    </row>
    <row r="570" spans="1:7" x14ac:dyDescent="0.3">
      <c r="A570" t="s">
        <v>27</v>
      </c>
      <c r="B570" t="s">
        <v>17</v>
      </c>
      <c r="C570" t="s">
        <v>2</v>
      </c>
      <c r="D570">
        <v>99229</v>
      </c>
      <c r="F570">
        <v>99229</v>
      </c>
      <c r="G570">
        <v>23112</v>
      </c>
    </row>
    <row r="571" spans="1:7" x14ac:dyDescent="0.3">
      <c r="A571" t="s">
        <v>27</v>
      </c>
      <c r="B571" t="s">
        <v>17</v>
      </c>
      <c r="C571" t="s">
        <v>4</v>
      </c>
      <c r="D571">
        <v>20584</v>
      </c>
      <c r="F571">
        <v>20584</v>
      </c>
      <c r="G571">
        <v>44372</v>
      </c>
    </row>
    <row r="572" spans="1:7" x14ac:dyDescent="0.3">
      <c r="A572" t="s">
        <v>27</v>
      </c>
      <c r="B572" t="s">
        <v>17</v>
      </c>
      <c r="C572" t="s">
        <v>4</v>
      </c>
      <c r="D572">
        <v>99929</v>
      </c>
      <c r="F572">
        <v>99929</v>
      </c>
      <c r="G572">
        <v>59181</v>
      </c>
    </row>
    <row r="573" spans="1:7" x14ac:dyDescent="0.3">
      <c r="A573" t="s">
        <v>27</v>
      </c>
      <c r="B573" t="s">
        <v>17</v>
      </c>
      <c r="C573" t="s">
        <v>6</v>
      </c>
      <c r="D573">
        <v>9154</v>
      </c>
      <c r="F573">
        <v>9154</v>
      </c>
      <c r="G573">
        <v>20943</v>
      </c>
    </row>
    <row r="574" spans="1:7" x14ac:dyDescent="0.3">
      <c r="A574" t="s">
        <v>27</v>
      </c>
      <c r="B574" t="s">
        <v>12</v>
      </c>
      <c r="C574" t="s">
        <v>9</v>
      </c>
      <c r="D574">
        <v>37732</v>
      </c>
      <c r="F574">
        <v>37732</v>
      </c>
      <c r="G574">
        <v>10941</v>
      </c>
    </row>
    <row r="575" spans="1:7" x14ac:dyDescent="0.3">
      <c r="A575" t="s">
        <v>27</v>
      </c>
      <c r="B575" t="s">
        <v>12</v>
      </c>
      <c r="C575" t="s">
        <v>9</v>
      </c>
      <c r="D575">
        <v>32321</v>
      </c>
      <c r="F575">
        <v>32321</v>
      </c>
      <c r="G575">
        <v>19177</v>
      </c>
    </row>
    <row r="576" spans="1:7" x14ac:dyDescent="0.3">
      <c r="A576" t="s">
        <v>27</v>
      </c>
      <c r="B576" t="s">
        <v>17</v>
      </c>
      <c r="C576" t="s">
        <v>2</v>
      </c>
      <c r="D576">
        <v>62370</v>
      </c>
      <c r="F576">
        <v>62370</v>
      </c>
      <c r="G576">
        <v>60167</v>
      </c>
    </row>
    <row r="577" spans="1:7" x14ac:dyDescent="0.3">
      <c r="A577" t="s">
        <v>27</v>
      </c>
      <c r="B577" t="s">
        <v>17</v>
      </c>
      <c r="C577" t="s">
        <v>2</v>
      </c>
      <c r="D577">
        <v>69959</v>
      </c>
      <c r="F577">
        <v>69959</v>
      </c>
      <c r="G577">
        <v>76319</v>
      </c>
    </row>
    <row r="578" spans="1:7" x14ac:dyDescent="0.3">
      <c r="A578" t="s">
        <v>27</v>
      </c>
      <c r="B578" t="s">
        <v>17</v>
      </c>
      <c r="C578" t="s">
        <v>2</v>
      </c>
      <c r="D578">
        <v>34797</v>
      </c>
      <c r="F578">
        <v>34797</v>
      </c>
      <c r="G578">
        <v>35261</v>
      </c>
    </row>
    <row r="579" spans="1:7" x14ac:dyDescent="0.3">
      <c r="A579" t="s">
        <v>27</v>
      </c>
      <c r="B579" t="s">
        <v>20</v>
      </c>
      <c r="C579" t="s">
        <v>1</v>
      </c>
      <c r="D579">
        <v>51789</v>
      </c>
      <c r="F579">
        <v>51789</v>
      </c>
      <c r="G579">
        <v>94930</v>
      </c>
    </row>
    <row r="580" spans="1:7" x14ac:dyDescent="0.3">
      <c r="A580" t="s">
        <v>27</v>
      </c>
      <c r="B580" t="s">
        <v>17</v>
      </c>
      <c r="C580" t="s">
        <v>10</v>
      </c>
      <c r="D580">
        <v>3470</v>
      </c>
      <c r="F580">
        <v>3470</v>
      </c>
      <c r="G580">
        <v>35008</v>
      </c>
    </row>
    <row r="581" spans="1:7" x14ac:dyDescent="0.3">
      <c r="A581" t="s">
        <v>27</v>
      </c>
      <c r="B581" t="s">
        <v>12</v>
      </c>
      <c r="C581" t="s">
        <v>2</v>
      </c>
      <c r="D581">
        <v>28869</v>
      </c>
      <c r="F581">
        <v>28869</v>
      </c>
      <c r="G581">
        <v>87716</v>
      </c>
    </row>
    <row r="582" spans="1:7" x14ac:dyDescent="0.3">
      <c r="A582" t="s">
        <v>27</v>
      </c>
      <c r="B582" t="s">
        <v>12</v>
      </c>
      <c r="C582" t="s">
        <v>2</v>
      </c>
      <c r="D582">
        <v>92438</v>
      </c>
      <c r="F582">
        <v>92438</v>
      </c>
      <c r="G582">
        <v>29782</v>
      </c>
    </row>
    <row r="583" spans="1:7" x14ac:dyDescent="0.3">
      <c r="A583" t="s">
        <v>27</v>
      </c>
      <c r="B583" t="s">
        <v>12</v>
      </c>
      <c r="C583" t="s">
        <v>2</v>
      </c>
      <c r="D583">
        <v>87032</v>
      </c>
      <c r="F583">
        <v>87032</v>
      </c>
      <c r="G583">
        <v>3905</v>
      </c>
    </row>
    <row r="584" spans="1:7" x14ac:dyDescent="0.3">
      <c r="A584" t="s">
        <v>27</v>
      </c>
      <c r="B584" t="s">
        <v>17</v>
      </c>
      <c r="C584" t="s">
        <v>5</v>
      </c>
      <c r="D584">
        <v>73619</v>
      </c>
      <c r="F584">
        <v>73619</v>
      </c>
      <c r="G584">
        <v>81750</v>
      </c>
    </row>
    <row r="585" spans="1:7" x14ac:dyDescent="0.3">
      <c r="A585" t="s">
        <v>27</v>
      </c>
      <c r="B585" t="s">
        <v>17</v>
      </c>
      <c r="C585" t="s">
        <v>8</v>
      </c>
      <c r="D585">
        <v>55168</v>
      </c>
      <c r="F585">
        <v>55168</v>
      </c>
      <c r="G585">
        <v>24987</v>
      </c>
    </row>
    <row r="586" spans="1:7" x14ac:dyDescent="0.3">
      <c r="A586" t="s">
        <v>27</v>
      </c>
      <c r="B586" t="s">
        <v>17</v>
      </c>
      <c r="C586" t="s">
        <v>4</v>
      </c>
      <c r="D586">
        <v>6861</v>
      </c>
      <c r="F586">
        <v>6861</v>
      </c>
      <c r="G586">
        <v>86279</v>
      </c>
    </row>
    <row r="587" spans="1:7" x14ac:dyDescent="0.3">
      <c r="A587" t="s">
        <v>27</v>
      </c>
      <c r="B587" t="s">
        <v>17</v>
      </c>
      <c r="C587" t="s">
        <v>4</v>
      </c>
      <c r="D587">
        <v>97112</v>
      </c>
      <c r="F587">
        <v>97112</v>
      </c>
      <c r="G587">
        <v>23025</v>
      </c>
    </row>
    <row r="588" spans="1:7" x14ac:dyDescent="0.3">
      <c r="A588" t="s">
        <v>27</v>
      </c>
      <c r="B588" t="s">
        <v>17</v>
      </c>
      <c r="C588" t="s">
        <v>4</v>
      </c>
      <c r="D588">
        <v>68050</v>
      </c>
      <c r="F588">
        <v>68050</v>
      </c>
      <c r="G588">
        <v>18283</v>
      </c>
    </row>
    <row r="589" spans="1:7" x14ac:dyDescent="0.3">
      <c r="A589" t="s">
        <v>27</v>
      </c>
      <c r="B589" t="s">
        <v>17</v>
      </c>
      <c r="C589" t="s">
        <v>4</v>
      </c>
      <c r="D589">
        <v>3802</v>
      </c>
      <c r="F589">
        <v>3802</v>
      </c>
      <c r="G589">
        <v>42100</v>
      </c>
    </row>
    <row r="590" spans="1:7" x14ac:dyDescent="0.3">
      <c r="A590" t="s">
        <v>27</v>
      </c>
      <c r="B590" t="s">
        <v>17</v>
      </c>
      <c r="C590" t="s">
        <v>4</v>
      </c>
      <c r="D590">
        <v>70234</v>
      </c>
      <c r="F590">
        <v>70234</v>
      </c>
      <c r="G590">
        <v>90471</v>
      </c>
    </row>
    <row r="591" spans="1:7" x14ac:dyDescent="0.3">
      <c r="A591" t="s">
        <v>27</v>
      </c>
      <c r="B591" t="s">
        <v>17</v>
      </c>
      <c r="C591" t="s">
        <v>4</v>
      </c>
      <c r="D591">
        <v>36805</v>
      </c>
      <c r="F591">
        <v>36805</v>
      </c>
      <c r="G591">
        <v>17835</v>
      </c>
    </row>
    <row r="592" spans="1:7" x14ac:dyDescent="0.3">
      <c r="A592" t="s">
        <v>27</v>
      </c>
      <c r="B592" t="s">
        <v>12</v>
      </c>
      <c r="C592" t="s">
        <v>4</v>
      </c>
      <c r="D592">
        <v>60206</v>
      </c>
      <c r="F592">
        <v>60206</v>
      </c>
      <c r="G592">
        <v>41470</v>
      </c>
    </row>
    <row r="593" spans="1:7" x14ac:dyDescent="0.3">
      <c r="A593" t="s">
        <v>27</v>
      </c>
      <c r="B593" t="s">
        <v>20</v>
      </c>
      <c r="C593" t="s">
        <v>10</v>
      </c>
      <c r="D593">
        <v>23536</v>
      </c>
      <c r="F593">
        <v>23536</v>
      </c>
      <c r="G593">
        <v>97293</v>
      </c>
    </row>
    <row r="594" spans="1:7" x14ac:dyDescent="0.3">
      <c r="A594" t="s">
        <v>27</v>
      </c>
      <c r="B594" t="s">
        <v>17</v>
      </c>
      <c r="C594" t="s">
        <v>6</v>
      </c>
      <c r="D594">
        <v>37530</v>
      </c>
      <c r="F594">
        <v>37530</v>
      </c>
      <c r="G594">
        <v>94522</v>
      </c>
    </row>
    <row r="595" spans="1:7" x14ac:dyDescent="0.3">
      <c r="A595" t="s">
        <v>27</v>
      </c>
      <c r="B595" t="s">
        <v>20</v>
      </c>
      <c r="C595" t="s">
        <v>4</v>
      </c>
      <c r="D595">
        <v>16565</v>
      </c>
      <c r="F595">
        <v>16565</v>
      </c>
      <c r="G595">
        <v>95326</v>
      </c>
    </row>
    <row r="596" spans="1:7" x14ac:dyDescent="0.3">
      <c r="A596" t="s">
        <v>27</v>
      </c>
      <c r="B596" t="s">
        <v>20</v>
      </c>
      <c r="C596" t="s">
        <v>10</v>
      </c>
      <c r="D596">
        <v>15621</v>
      </c>
      <c r="F596">
        <v>15621</v>
      </c>
      <c r="G596">
        <v>68430</v>
      </c>
    </row>
    <row r="597" spans="1:7" x14ac:dyDescent="0.3">
      <c r="A597" t="s">
        <v>27</v>
      </c>
      <c r="B597" t="s">
        <v>17</v>
      </c>
      <c r="C597" t="s">
        <v>7</v>
      </c>
      <c r="D597">
        <v>87425</v>
      </c>
      <c r="F597">
        <v>87425</v>
      </c>
      <c r="G597">
        <v>36110</v>
      </c>
    </row>
    <row r="598" spans="1:7" x14ac:dyDescent="0.3">
      <c r="A598" t="s">
        <v>27</v>
      </c>
      <c r="B598" t="s">
        <v>14</v>
      </c>
      <c r="C598" t="s">
        <v>6</v>
      </c>
      <c r="D598">
        <v>66989</v>
      </c>
      <c r="F598">
        <v>66989</v>
      </c>
      <c r="G598">
        <v>89800</v>
      </c>
    </row>
    <row r="599" spans="1:7" x14ac:dyDescent="0.3">
      <c r="A599" t="s">
        <v>27</v>
      </c>
      <c r="B599" t="s">
        <v>14</v>
      </c>
      <c r="C599" t="s">
        <v>6</v>
      </c>
      <c r="D599">
        <v>22265</v>
      </c>
      <c r="F599">
        <v>22265</v>
      </c>
      <c r="G599">
        <v>38479</v>
      </c>
    </row>
    <row r="600" spans="1:7" x14ac:dyDescent="0.3">
      <c r="A600" t="s">
        <v>27</v>
      </c>
      <c r="B600" t="s">
        <v>20</v>
      </c>
      <c r="C600" t="s">
        <v>6</v>
      </c>
      <c r="D600">
        <v>61305</v>
      </c>
      <c r="F600">
        <v>61305</v>
      </c>
      <c r="G600">
        <v>78027</v>
      </c>
    </row>
    <row r="601" spans="1:7" x14ac:dyDescent="0.3">
      <c r="A601" t="s">
        <v>27</v>
      </c>
      <c r="B601" t="s">
        <v>20</v>
      </c>
      <c r="C601" t="s">
        <v>6</v>
      </c>
      <c r="D601">
        <v>64603</v>
      </c>
      <c r="F601">
        <v>64603</v>
      </c>
      <c r="G601">
        <v>4129</v>
      </c>
    </row>
    <row r="602" spans="1:7" x14ac:dyDescent="0.3">
      <c r="A602" t="s">
        <v>27</v>
      </c>
      <c r="B602" t="s">
        <v>20</v>
      </c>
      <c r="C602" t="s">
        <v>2</v>
      </c>
      <c r="D602">
        <v>8302</v>
      </c>
      <c r="F602">
        <v>8302</v>
      </c>
      <c r="G602">
        <v>38500</v>
      </c>
    </row>
    <row r="603" spans="1:7" x14ac:dyDescent="0.3">
      <c r="A603" t="s">
        <v>27</v>
      </c>
      <c r="B603" t="s">
        <v>17</v>
      </c>
      <c r="C603" t="s">
        <v>4</v>
      </c>
      <c r="D603">
        <v>68297</v>
      </c>
      <c r="F603">
        <v>68297</v>
      </c>
      <c r="G603">
        <v>67779</v>
      </c>
    </row>
    <row r="604" spans="1:7" x14ac:dyDescent="0.3">
      <c r="A604" t="s">
        <v>27</v>
      </c>
      <c r="B604" t="s">
        <v>20</v>
      </c>
      <c r="C604" t="s">
        <v>10</v>
      </c>
      <c r="D604">
        <v>60356</v>
      </c>
      <c r="F604">
        <v>60356</v>
      </c>
      <c r="G604">
        <v>26053</v>
      </c>
    </row>
    <row r="605" spans="1:7" x14ac:dyDescent="0.3">
      <c r="A605" t="s">
        <v>27</v>
      </c>
      <c r="B605" t="s">
        <v>17</v>
      </c>
      <c r="C605" t="s">
        <v>10</v>
      </c>
      <c r="D605">
        <v>50384</v>
      </c>
      <c r="F605">
        <v>50384</v>
      </c>
      <c r="G605">
        <v>83818</v>
      </c>
    </row>
    <row r="606" spans="1:7" x14ac:dyDescent="0.3">
      <c r="A606" t="s">
        <v>27</v>
      </c>
      <c r="B606" t="s">
        <v>12</v>
      </c>
      <c r="C606" t="s">
        <v>9</v>
      </c>
      <c r="D606">
        <v>45105</v>
      </c>
      <c r="F606">
        <v>45105</v>
      </c>
      <c r="G606">
        <v>20666</v>
      </c>
    </row>
    <row r="607" spans="1:7" x14ac:dyDescent="0.3">
      <c r="A607" t="s">
        <v>27</v>
      </c>
      <c r="B607" t="s">
        <v>20</v>
      </c>
      <c r="C607" t="s">
        <v>2</v>
      </c>
      <c r="D607">
        <v>72937</v>
      </c>
      <c r="F607">
        <v>72937</v>
      </c>
      <c r="G607">
        <v>28612</v>
      </c>
    </row>
    <row r="608" spans="1:7" x14ac:dyDescent="0.3">
      <c r="A608" t="s">
        <v>27</v>
      </c>
      <c r="B608" t="s">
        <v>17</v>
      </c>
      <c r="C608" t="s">
        <v>9</v>
      </c>
      <c r="D608">
        <v>64781</v>
      </c>
      <c r="F608">
        <v>64781</v>
      </c>
      <c r="G608">
        <v>41513</v>
      </c>
    </row>
    <row r="609" spans="1:7" x14ac:dyDescent="0.3">
      <c r="A609" t="s">
        <v>27</v>
      </c>
      <c r="B609" t="s">
        <v>14</v>
      </c>
      <c r="C609" t="s">
        <v>2</v>
      </c>
      <c r="D609">
        <v>21457</v>
      </c>
      <c r="F609">
        <v>21457</v>
      </c>
      <c r="G609">
        <v>27289</v>
      </c>
    </row>
    <row r="610" spans="1:7" x14ac:dyDescent="0.3">
      <c r="A610" t="s">
        <v>27</v>
      </c>
      <c r="B610" t="s">
        <v>20</v>
      </c>
      <c r="C610" t="s">
        <v>4</v>
      </c>
      <c r="D610">
        <v>8066</v>
      </c>
      <c r="F610">
        <v>8066</v>
      </c>
      <c r="G610">
        <v>43088</v>
      </c>
    </row>
    <row r="611" spans="1:7" x14ac:dyDescent="0.3">
      <c r="A611" t="s">
        <v>27</v>
      </c>
      <c r="B611" t="s">
        <v>20</v>
      </c>
      <c r="C611" t="s">
        <v>4</v>
      </c>
      <c r="D611">
        <v>99384</v>
      </c>
      <c r="F611">
        <v>99384</v>
      </c>
      <c r="G611">
        <v>17504</v>
      </c>
    </row>
    <row r="612" spans="1:7" x14ac:dyDescent="0.3">
      <c r="A612" t="s">
        <v>27</v>
      </c>
      <c r="B612" t="s">
        <v>20</v>
      </c>
      <c r="C612" t="s">
        <v>4</v>
      </c>
      <c r="D612">
        <v>17521</v>
      </c>
      <c r="F612">
        <v>17521</v>
      </c>
      <c r="G612">
        <v>19367</v>
      </c>
    </row>
    <row r="613" spans="1:7" x14ac:dyDescent="0.3">
      <c r="A613" t="s">
        <v>27</v>
      </c>
      <c r="B613" t="s">
        <v>20</v>
      </c>
      <c r="C613" t="s">
        <v>4</v>
      </c>
      <c r="D613">
        <v>42653</v>
      </c>
      <c r="F613">
        <v>42653</v>
      </c>
      <c r="G613">
        <v>25586</v>
      </c>
    </row>
    <row r="614" spans="1:7" x14ac:dyDescent="0.3">
      <c r="A614" t="s">
        <v>27</v>
      </c>
      <c r="B614" t="s">
        <v>14</v>
      </c>
      <c r="C614" t="s">
        <v>8</v>
      </c>
      <c r="D614">
        <v>64085</v>
      </c>
      <c r="F614">
        <v>64085</v>
      </c>
      <c r="G614">
        <v>24709</v>
      </c>
    </row>
    <row r="615" spans="1:7" x14ac:dyDescent="0.3">
      <c r="A615" t="s">
        <v>27</v>
      </c>
      <c r="B615" t="s">
        <v>17</v>
      </c>
      <c r="C615" t="s">
        <v>6</v>
      </c>
      <c r="D615">
        <v>7649</v>
      </c>
      <c r="F615">
        <v>7649</v>
      </c>
      <c r="G615">
        <v>43792</v>
      </c>
    </row>
    <row r="616" spans="1:7" x14ac:dyDescent="0.3">
      <c r="A616" t="s">
        <v>27</v>
      </c>
      <c r="B616" t="s">
        <v>17</v>
      </c>
      <c r="C616" t="s">
        <v>6</v>
      </c>
      <c r="D616">
        <v>98651</v>
      </c>
      <c r="F616">
        <v>98651</v>
      </c>
      <c r="G616">
        <v>26150</v>
      </c>
    </row>
    <row r="617" spans="1:7" x14ac:dyDescent="0.3">
      <c r="A617" t="s">
        <v>27</v>
      </c>
      <c r="B617" t="s">
        <v>17</v>
      </c>
      <c r="C617" t="s">
        <v>6</v>
      </c>
      <c r="D617">
        <v>53754</v>
      </c>
      <c r="F617">
        <v>53754</v>
      </c>
      <c r="G617">
        <v>10982</v>
      </c>
    </row>
    <row r="618" spans="1:7" x14ac:dyDescent="0.3">
      <c r="A618" t="s">
        <v>27</v>
      </c>
      <c r="B618" t="s">
        <v>15</v>
      </c>
      <c r="C618" t="s">
        <v>2</v>
      </c>
      <c r="D618">
        <v>2001</v>
      </c>
      <c r="F618">
        <v>2001</v>
      </c>
      <c r="G618">
        <v>83828</v>
      </c>
    </row>
    <row r="619" spans="1:7" x14ac:dyDescent="0.3">
      <c r="A619" t="s">
        <v>27</v>
      </c>
      <c r="B619" t="s">
        <v>12</v>
      </c>
      <c r="C619" t="s">
        <v>2</v>
      </c>
      <c r="D619">
        <v>8986</v>
      </c>
      <c r="F619">
        <v>8986</v>
      </c>
      <c r="G619">
        <v>31185</v>
      </c>
    </row>
    <row r="620" spans="1:7" x14ac:dyDescent="0.3">
      <c r="A620" t="s">
        <v>27</v>
      </c>
      <c r="B620" t="s">
        <v>17</v>
      </c>
      <c r="C620" t="s">
        <v>2</v>
      </c>
      <c r="D620">
        <v>18896</v>
      </c>
      <c r="F620">
        <v>18896</v>
      </c>
      <c r="G620">
        <v>30750</v>
      </c>
    </row>
    <row r="621" spans="1:7" x14ac:dyDescent="0.3">
      <c r="A621" t="s">
        <v>27</v>
      </c>
      <c r="B621" t="s">
        <v>20</v>
      </c>
      <c r="C621" t="s">
        <v>4</v>
      </c>
      <c r="D621">
        <v>19444</v>
      </c>
      <c r="F621">
        <v>19444</v>
      </c>
      <c r="G621">
        <v>57130</v>
      </c>
    </row>
    <row r="622" spans="1:7" x14ac:dyDescent="0.3">
      <c r="A622" t="s">
        <v>27</v>
      </c>
      <c r="B622" t="s">
        <v>17</v>
      </c>
      <c r="C622" t="s">
        <v>10</v>
      </c>
      <c r="D622">
        <v>53033</v>
      </c>
      <c r="F622">
        <v>53033</v>
      </c>
      <c r="G622">
        <v>17249</v>
      </c>
    </row>
    <row r="623" spans="1:7" x14ac:dyDescent="0.3">
      <c r="A623" t="s">
        <v>27</v>
      </c>
      <c r="B623" t="s">
        <v>20</v>
      </c>
      <c r="C623" t="s">
        <v>6</v>
      </c>
      <c r="D623">
        <v>66909</v>
      </c>
      <c r="F623">
        <v>66909</v>
      </c>
      <c r="G623">
        <v>46403</v>
      </c>
    </row>
    <row r="624" spans="1:7" x14ac:dyDescent="0.3">
      <c r="A624" t="s">
        <v>27</v>
      </c>
      <c r="B624" t="s">
        <v>20</v>
      </c>
      <c r="C624" t="s">
        <v>2</v>
      </c>
      <c r="D624">
        <v>71419</v>
      </c>
      <c r="F624">
        <v>71419</v>
      </c>
      <c r="G624">
        <v>30875</v>
      </c>
    </row>
    <row r="625" spans="1:7" x14ac:dyDescent="0.3">
      <c r="A625" t="s">
        <v>27</v>
      </c>
      <c r="B625" t="s">
        <v>17</v>
      </c>
      <c r="C625" t="s">
        <v>6</v>
      </c>
      <c r="D625">
        <v>57264</v>
      </c>
      <c r="F625">
        <v>57264</v>
      </c>
      <c r="G625">
        <v>40124</v>
      </c>
    </row>
    <row r="626" spans="1:7" x14ac:dyDescent="0.3">
      <c r="A626" t="s">
        <v>27</v>
      </c>
      <c r="B626" t="s">
        <v>17</v>
      </c>
      <c r="C626" t="s">
        <v>4</v>
      </c>
      <c r="D626">
        <v>36576</v>
      </c>
      <c r="F626">
        <v>36576</v>
      </c>
      <c r="G626">
        <v>89900</v>
      </c>
    </row>
    <row r="627" spans="1:7" x14ac:dyDescent="0.3">
      <c r="A627" t="s">
        <v>27</v>
      </c>
      <c r="B627" t="s">
        <v>20</v>
      </c>
      <c r="C627" t="s">
        <v>4</v>
      </c>
      <c r="D627">
        <v>31550</v>
      </c>
      <c r="F627">
        <v>31550</v>
      </c>
      <c r="G627">
        <v>92168</v>
      </c>
    </row>
    <row r="628" spans="1:7" x14ac:dyDescent="0.3">
      <c r="A628" t="s">
        <v>27</v>
      </c>
      <c r="B628" t="s">
        <v>12</v>
      </c>
      <c r="C628" t="s">
        <v>2</v>
      </c>
      <c r="D628">
        <v>20660</v>
      </c>
      <c r="F628">
        <v>20660</v>
      </c>
      <c r="G628">
        <v>29874</v>
      </c>
    </row>
    <row r="629" spans="1:7" x14ac:dyDescent="0.3">
      <c r="A629" t="s">
        <v>27</v>
      </c>
      <c r="B629" t="s">
        <v>17</v>
      </c>
      <c r="C629" t="s">
        <v>5</v>
      </c>
      <c r="D629">
        <v>42987</v>
      </c>
      <c r="F629">
        <v>42987</v>
      </c>
      <c r="G629">
        <v>71419</v>
      </c>
    </row>
    <row r="630" spans="1:7" x14ac:dyDescent="0.3">
      <c r="A630" t="s">
        <v>27</v>
      </c>
      <c r="B630" t="s">
        <v>17</v>
      </c>
      <c r="C630" t="s">
        <v>5</v>
      </c>
      <c r="D630">
        <v>69321</v>
      </c>
      <c r="F630">
        <v>69321</v>
      </c>
      <c r="G630">
        <v>47611</v>
      </c>
    </row>
    <row r="631" spans="1:7" x14ac:dyDescent="0.3">
      <c r="A631" t="s">
        <v>27</v>
      </c>
      <c r="B631" t="s">
        <v>20</v>
      </c>
      <c r="C631" t="s">
        <v>2</v>
      </c>
      <c r="D631">
        <v>39452</v>
      </c>
      <c r="F631">
        <v>39452</v>
      </c>
      <c r="G631">
        <v>83303</v>
      </c>
    </row>
    <row r="632" spans="1:7" x14ac:dyDescent="0.3">
      <c r="A632" t="s">
        <v>27</v>
      </c>
      <c r="B632" t="s">
        <v>20</v>
      </c>
      <c r="C632" t="s">
        <v>2</v>
      </c>
      <c r="D632">
        <v>72837</v>
      </c>
      <c r="F632">
        <v>72837</v>
      </c>
      <c r="G632">
        <v>74733</v>
      </c>
    </row>
    <row r="633" spans="1:7" x14ac:dyDescent="0.3">
      <c r="A633" t="s">
        <v>27</v>
      </c>
      <c r="B633" t="s">
        <v>20</v>
      </c>
      <c r="C633" t="s">
        <v>2</v>
      </c>
      <c r="D633">
        <v>14362</v>
      </c>
      <c r="F633">
        <v>14362</v>
      </c>
      <c r="G633">
        <v>34988</v>
      </c>
    </row>
    <row r="634" spans="1:7" x14ac:dyDescent="0.3">
      <c r="A634" t="s">
        <v>27</v>
      </c>
      <c r="B634" t="s">
        <v>20</v>
      </c>
      <c r="C634" t="s">
        <v>6</v>
      </c>
      <c r="D634">
        <v>78815</v>
      </c>
      <c r="F634">
        <v>78815</v>
      </c>
      <c r="G634">
        <v>85877</v>
      </c>
    </row>
    <row r="635" spans="1:7" x14ac:dyDescent="0.3">
      <c r="A635" t="s">
        <v>27</v>
      </c>
      <c r="B635" t="s">
        <v>20</v>
      </c>
      <c r="C635" t="s">
        <v>2</v>
      </c>
      <c r="D635">
        <v>96553</v>
      </c>
      <c r="F635">
        <v>96553</v>
      </c>
      <c r="G635">
        <v>16544</v>
      </c>
    </row>
    <row r="636" spans="1:7" x14ac:dyDescent="0.3">
      <c r="A636" t="s">
        <v>27</v>
      </c>
      <c r="B636" t="s">
        <v>20</v>
      </c>
      <c r="C636" t="s">
        <v>1</v>
      </c>
      <c r="D636">
        <v>99967</v>
      </c>
      <c r="F636">
        <v>99967</v>
      </c>
      <c r="G636">
        <v>73966</v>
      </c>
    </row>
    <row r="637" spans="1:7" x14ac:dyDescent="0.3">
      <c r="A637" t="s">
        <v>27</v>
      </c>
      <c r="B637" t="s">
        <v>20</v>
      </c>
      <c r="C637" t="s">
        <v>7</v>
      </c>
      <c r="D637">
        <v>54180</v>
      </c>
      <c r="F637">
        <v>54180</v>
      </c>
      <c r="G637">
        <v>31755</v>
      </c>
    </row>
    <row r="638" spans="1:7" x14ac:dyDescent="0.3">
      <c r="A638" t="s">
        <v>27</v>
      </c>
      <c r="B638" t="s">
        <v>20</v>
      </c>
      <c r="C638" t="s">
        <v>7</v>
      </c>
      <c r="D638">
        <v>81796</v>
      </c>
      <c r="F638">
        <v>81796</v>
      </c>
      <c r="G638">
        <v>53128</v>
      </c>
    </row>
    <row r="639" spans="1:7" x14ac:dyDescent="0.3">
      <c r="A639" t="s">
        <v>27</v>
      </c>
      <c r="B639" t="s">
        <v>20</v>
      </c>
      <c r="C639" t="s">
        <v>7</v>
      </c>
      <c r="D639">
        <v>66408</v>
      </c>
      <c r="F639">
        <v>66408</v>
      </c>
      <c r="G639">
        <v>86828</v>
      </c>
    </row>
    <row r="640" spans="1:7" x14ac:dyDescent="0.3">
      <c r="A640" t="s">
        <v>27</v>
      </c>
      <c r="B640" t="s">
        <v>20</v>
      </c>
      <c r="C640" t="s">
        <v>7</v>
      </c>
      <c r="D640">
        <v>36477</v>
      </c>
      <c r="F640">
        <v>36477</v>
      </c>
      <c r="G640">
        <v>53155</v>
      </c>
    </row>
    <row r="641" spans="1:7" x14ac:dyDescent="0.3">
      <c r="A641" t="s">
        <v>27</v>
      </c>
      <c r="B641" t="s">
        <v>17</v>
      </c>
      <c r="C641" t="s">
        <v>2</v>
      </c>
      <c r="D641">
        <v>89806</v>
      </c>
      <c r="F641">
        <v>89806</v>
      </c>
      <c r="G641">
        <v>22117</v>
      </c>
    </row>
    <row r="642" spans="1:7" x14ac:dyDescent="0.3">
      <c r="A642" t="s">
        <v>27</v>
      </c>
      <c r="B642" t="s">
        <v>17</v>
      </c>
      <c r="C642" t="s">
        <v>2</v>
      </c>
      <c r="D642">
        <v>53038</v>
      </c>
      <c r="F642">
        <v>53038</v>
      </c>
      <c r="G642">
        <v>43988</v>
      </c>
    </row>
    <row r="643" spans="1:7" x14ac:dyDescent="0.3">
      <c r="A643" t="s">
        <v>27</v>
      </c>
      <c r="B643" t="s">
        <v>16</v>
      </c>
      <c r="C643" t="s">
        <v>6</v>
      </c>
      <c r="D643">
        <v>61246</v>
      </c>
      <c r="F643">
        <v>61246</v>
      </c>
      <c r="G643">
        <v>51085</v>
      </c>
    </row>
    <row r="644" spans="1:7" x14ac:dyDescent="0.3">
      <c r="A644" t="s">
        <v>27</v>
      </c>
      <c r="B644" t="s">
        <v>16</v>
      </c>
      <c r="C644" t="s">
        <v>6</v>
      </c>
      <c r="D644">
        <v>13010</v>
      </c>
      <c r="F644">
        <v>13010</v>
      </c>
      <c r="G644">
        <v>25401</v>
      </c>
    </row>
    <row r="645" spans="1:7" x14ac:dyDescent="0.3">
      <c r="A645" t="s">
        <v>27</v>
      </c>
      <c r="B645" t="s">
        <v>20</v>
      </c>
      <c r="C645" t="s">
        <v>8</v>
      </c>
      <c r="D645">
        <v>15117</v>
      </c>
      <c r="F645">
        <v>15117</v>
      </c>
      <c r="G645">
        <v>48153</v>
      </c>
    </row>
    <row r="646" spans="1:7" x14ac:dyDescent="0.3">
      <c r="A646" t="s">
        <v>27</v>
      </c>
      <c r="B646" t="s">
        <v>17</v>
      </c>
      <c r="C646" t="s">
        <v>7</v>
      </c>
      <c r="D646">
        <v>94751</v>
      </c>
      <c r="F646">
        <v>94751</v>
      </c>
      <c r="G646">
        <v>35401</v>
      </c>
    </row>
    <row r="647" spans="1:7" x14ac:dyDescent="0.3">
      <c r="A647" t="s">
        <v>27</v>
      </c>
      <c r="B647" t="s">
        <v>20</v>
      </c>
      <c r="C647" t="s">
        <v>2</v>
      </c>
      <c r="D647">
        <v>25052</v>
      </c>
      <c r="F647">
        <v>25052</v>
      </c>
      <c r="G647">
        <v>36047</v>
      </c>
    </row>
    <row r="648" spans="1:7" x14ac:dyDescent="0.3">
      <c r="A648" t="s">
        <v>27</v>
      </c>
      <c r="B648" t="s">
        <v>20</v>
      </c>
      <c r="C648" t="s">
        <v>2</v>
      </c>
      <c r="D648">
        <v>31353</v>
      </c>
      <c r="F648">
        <v>31353</v>
      </c>
      <c r="G648">
        <v>69460</v>
      </c>
    </row>
    <row r="649" spans="1:7" x14ac:dyDescent="0.3">
      <c r="A649" t="s">
        <v>27</v>
      </c>
      <c r="B649" t="s">
        <v>17</v>
      </c>
      <c r="C649" t="s">
        <v>10</v>
      </c>
      <c r="D649">
        <v>16187</v>
      </c>
      <c r="F649">
        <v>16187</v>
      </c>
      <c r="G649">
        <v>29286</v>
      </c>
    </row>
    <row r="650" spans="1:7" x14ac:dyDescent="0.3">
      <c r="A650" t="s">
        <v>27</v>
      </c>
      <c r="B650" t="s">
        <v>17</v>
      </c>
      <c r="C650" t="s">
        <v>6</v>
      </c>
      <c r="D650">
        <v>90469</v>
      </c>
      <c r="F650">
        <v>90469</v>
      </c>
      <c r="G650">
        <v>71844</v>
      </c>
    </row>
    <row r="651" spans="1:7" x14ac:dyDescent="0.3">
      <c r="A651" t="s">
        <v>27</v>
      </c>
      <c r="B651" t="s">
        <v>17</v>
      </c>
      <c r="C651" t="s">
        <v>6</v>
      </c>
      <c r="D651">
        <v>9896</v>
      </c>
      <c r="F651">
        <v>9896</v>
      </c>
      <c r="G651">
        <v>70644</v>
      </c>
    </row>
    <row r="652" spans="1:7" x14ac:dyDescent="0.3">
      <c r="A652" t="s">
        <v>27</v>
      </c>
      <c r="B652" t="s">
        <v>20</v>
      </c>
      <c r="C652" t="s">
        <v>6</v>
      </c>
      <c r="D652">
        <v>29673</v>
      </c>
      <c r="F652">
        <v>29673</v>
      </c>
      <c r="G652">
        <v>65820</v>
      </c>
    </row>
    <row r="653" spans="1:7" x14ac:dyDescent="0.3">
      <c r="A653" t="s">
        <v>27</v>
      </c>
      <c r="B653" t="s">
        <v>20</v>
      </c>
      <c r="C653" t="s">
        <v>6</v>
      </c>
      <c r="D653">
        <v>83745</v>
      </c>
      <c r="F653">
        <v>83745</v>
      </c>
      <c r="G653">
        <v>14390</v>
      </c>
    </row>
    <row r="654" spans="1:7" x14ac:dyDescent="0.3">
      <c r="A654" t="s">
        <v>27</v>
      </c>
      <c r="B654" t="s">
        <v>16</v>
      </c>
      <c r="C654" t="s">
        <v>9</v>
      </c>
      <c r="D654">
        <v>80645</v>
      </c>
      <c r="F654">
        <v>80645</v>
      </c>
      <c r="G654">
        <v>19332</v>
      </c>
    </row>
    <row r="655" spans="1:7" x14ac:dyDescent="0.3">
      <c r="A655" t="s">
        <v>27</v>
      </c>
      <c r="B655" t="s">
        <v>17</v>
      </c>
      <c r="C655" t="s">
        <v>6</v>
      </c>
      <c r="D655">
        <v>60514</v>
      </c>
      <c r="F655">
        <v>60514</v>
      </c>
      <c r="G655">
        <v>71650</v>
      </c>
    </row>
    <row r="656" spans="1:7" x14ac:dyDescent="0.3">
      <c r="A656" t="s">
        <v>27</v>
      </c>
      <c r="B656" t="s">
        <v>17</v>
      </c>
      <c r="C656" t="s">
        <v>2</v>
      </c>
      <c r="D656">
        <v>96594</v>
      </c>
      <c r="F656">
        <v>96594</v>
      </c>
      <c r="G656">
        <v>83336</v>
      </c>
    </row>
    <row r="657" spans="1:7" x14ac:dyDescent="0.3">
      <c r="A657" t="s">
        <v>27</v>
      </c>
      <c r="B657" t="s">
        <v>17</v>
      </c>
      <c r="C657" t="s">
        <v>2</v>
      </c>
      <c r="D657">
        <v>53249</v>
      </c>
      <c r="F657">
        <v>53249</v>
      </c>
      <c r="G657">
        <v>38196</v>
      </c>
    </row>
    <row r="658" spans="1:7" x14ac:dyDescent="0.3">
      <c r="A658" t="s">
        <v>27</v>
      </c>
      <c r="B658" t="s">
        <v>14</v>
      </c>
      <c r="C658" t="s">
        <v>7</v>
      </c>
      <c r="D658">
        <v>92872</v>
      </c>
      <c r="F658">
        <v>92872</v>
      </c>
      <c r="G658">
        <v>26586</v>
      </c>
    </row>
    <row r="659" spans="1:7" x14ac:dyDescent="0.3">
      <c r="A659" t="s">
        <v>27</v>
      </c>
      <c r="B659" t="s">
        <v>14</v>
      </c>
      <c r="C659" t="s">
        <v>7</v>
      </c>
      <c r="D659">
        <v>18182</v>
      </c>
      <c r="F659">
        <v>18182</v>
      </c>
      <c r="G659">
        <v>45315</v>
      </c>
    </row>
    <row r="660" spans="1:7" x14ac:dyDescent="0.3">
      <c r="A660" t="s">
        <v>27</v>
      </c>
      <c r="B660" t="s">
        <v>12</v>
      </c>
      <c r="C660" t="s">
        <v>10</v>
      </c>
      <c r="D660">
        <v>80523</v>
      </c>
      <c r="F660">
        <v>80523</v>
      </c>
      <c r="G660">
        <v>57346</v>
      </c>
    </row>
    <row r="661" spans="1:7" x14ac:dyDescent="0.3">
      <c r="A661" t="s">
        <v>27</v>
      </c>
      <c r="B661" t="s">
        <v>12</v>
      </c>
      <c r="C661" t="s">
        <v>10</v>
      </c>
      <c r="D661">
        <v>88298</v>
      </c>
      <c r="F661">
        <v>88298</v>
      </c>
      <c r="G661">
        <v>44507</v>
      </c>
    </row>
    <row r="662" spans="1:7" x14ac:dyDescent="0.3">
      <c r="A662" t="s">
        <v>27</v>
      </c>
      <c r="B662" t="s">
        <v>20</v>
      </c>
      <c r="C662" t="s">
        <v>9</v>
      </c>
      <c r="D662">
        <v>49339</v>
      </c>
      <c r="F662">
        <v>49339</v>
      </c>
      <c r="G662">
        <v>83962</v>
      </c>
    </row>
    <row r="663" spans="1:7" x14ac:dyDescent="0.3">
      <c r="A663" t="s">
        <v>27</v>
      </c>
      <c r="B663" t="s">
        <v>20</v>
      </c>
      <c r="C663" t="s">
        <v>2</v>
      </c>
      <c r="D663">
        <v>46567</v>
      </c>
      <c r="F663">
        <v>46567</v>
      </c>
      <c r="G663">
        <v>45064</v>
      </c>
    </row>
    <row r="664" spans="1:7" x14ac:dyDescent="0.3">
      <c r="A664" t="s">
        <v>27</v>
      </c>
      <c r="B664" t="s">
        <v>12</v>
      </c>
      <c r="C664" t="s">
        <v>5</v>
      </c>
      <c r="D664">
        <v>45042</v>
      </c>
      <c r="F664">
        <v>45042</v>
      </c>
      <c r="G664">
        <v>28118</v>
      </c>
    </row>
    <row r="665" spans="1:7" x14ac:dyDescent="0.3">
      <c r="A665" t="s">
        <v>27</v>
      </c>
      <c r="B665" t="s">
        <v>17</v>
      </c>
      <c r="C665" t="s">
        <v>4</v>
      </c>
      <c r="D665">
        <v>52857</v>
      </c>
      <c r="F665">
        <v>52857</v>
      </c>
      <c r="G665">
        <v>11961</v>
      </c>
    </row>
    <row r="666" spans="1:7" x14ac:dyDescent="0.3">
      <c r="A666" t="s">
        <v>27</v>
      </c>
      <c r="B666" t="s">
        <v>17</v>
      </c>
      <c r="C666" t="s">
        <v>9</v>
      </c>
      <c r="D666">
        <v>51589</v>
      </c>
      <c r="F666">
        <v>51589</v>
      </c>
      <c r="G666">
        <v>35917</v>
      </c>
    </row>
    <row r="667" spans="1:7" x14ac:dyDescent="0.3">
      <c r="A667" t="s">
        <v>27</v>
      </c>
      <c r="B667" t="s">
        <v>20</v>
      </c>
      <c r="C667" t="s">
        <v>6</v>
      </c>
      <c r="D667">
        <v>53807</v>
      </c>
      <c r="F667">
        <v>53807</v>
      </c>
      <c r="G667">
        <v>52260</v>
      </c>
    </row>
    <row r="668" spans="1:7" x14ac:dyDescent="0.3">
      <c r="A668" t="s">
        <v>27</v>
      </c>
      <c r="B668" t="s">
        <v>20</v>
      </c>
      <c r="C668" t="s">
        <v>6</v>
      </c>
      <c r="D668">
        <v>41363</v>
      </c>
      <c r="F668">
        <v>41363</v>
      </c>
      <c r="G668">
        <v>94176</v>
      </c>
    </row>
    <row r="669" spans="1:7" x14ac:dyDescent="0.3">
      <c r="A669" t="s">
        <v>27</v>
      </c>
      <c r="B669" t="s">
        <v>20</v>
      </c>
      <c r="C669" t="s">
        <v>4</v>
      </c>
      <c r="D669">
        <v>92254</v>
      </c>
      <c r="F669">
        <v>92254</v>
      </c>
      <c r="G669">
        <v>4324</v>
      </c>
    </row>
    <row r="670" spans="1:7" x14ac:dyDescent="0.3">
      <c r="A670" t="s">
        <v>27</v>
      </c>
      <c r="B670" t="s">
        <v>20</v>
      </c>
      <c r="C670" t="s">
        <v>4</v>
      </c>
      <c r="D670">
        <v>31521</v>
      </c>
      <c r="F670">
        <v>31521</v>
      </c>
      <c r="G670">
        <v>99026</v>
      </c>
    </row>
    <row r="671" spans="1:7" x14ac:dyDescent="0.3">
      <c r="A671" t="s">
        <v>27</v>
      </c>
      <c r="B671" t="s">
        <v>17</v>
      </c>
      <c r="C671" t="s">
        <v>8</v>
      </c>
      <c r="D671">
        <v>4349</v>
      </c>
      <c r="F671">
        <v>4349</v>
      </c>
      <c r="G671">
        <v>10711</v>
      </c>
    </row>
    <row r="672" spans="1:7" x14ac:dyDescent="0.3">
      <c r="A672" t="s">
        <v>27</v>
      </c>
      <c r="B672" t="s">
        <v>17</v>
      </c>
      <c r="C672" t="s">
        <v>8</v>
      </c>
      <c r="D672">
        <v>68692</v>
      </c>
      <c r="F672">
        <v>68692</v>
      </c>
      <c r="G672">
        <v>72121</v>
      </c>
    </row>
    <row r="673" spans="1:7" x14ac:dyDescent="0.3">
      <c r="A673" t="s">
        <v>27</v>
      </c>
      <c r="B673" t="s">
        <v>17</v>
      </c>
      <c r="C673" t="s">
        <v>8</v>
      </c>
      <c r="D673">
        <v>30104</v>
      </c>
      <c r="F673">
        <v>30104</v>
      </c>
      <c r="G673">
        <v>94234</v>
      </c>
    </row>
    <row r="674" spans="1:7" x14ac:dyDescent="0.3">
      <c r="A674" t="s">
        <v>27</v>
      </c>
      <c r="B674" t="s">
        <v>20</v>
      </c>
      <c r="C674" t="s">
        <v>10</v>
      </c>
      <c r="D674">
        <v>59109</v>
      </c>
      <c r="F674">
        <v>59109</v>
      </c>
      <c r="G674">
        <v>46930</v>
      </c>
    </row>
    <row r="675" spans="1:7" x14ac:dyDescent="0.3">
      <c r="A675" t="s">
        <v>27</v>
      </c>
      <c r="B675" t="s">
        <v>17</v>
      </c>
      <c r="C675" t="s">
        <v>9</v>
      </c>
      <c r="D675">
        <v>52685</v>
      </c>
      <c r="F675">
        <v>52685</v>
      </c>
      <c r="G675">
        <v>75702</v>
      </c>
    </row>
    <row r="676" spans="1:7" x14ac:dyDescent="0.3">
      <c r="A676" t="s">
        <v>27</v>
      </c>
      <c r="B676" t="s">
        <v>17</v>
      </c>
      <c r="C676" t="s">
        <v>1</v>
      </c>
      <c r="D676">
        <v>57434</v>
      </c>
      <c r="F676">
        <v>57434</v>
      </c>
      <c r="G676">
        <v>33190</v>
      </c>
    </row>
    <row r="677" spans="1:7" x14ac:dyDescent="0.3">
      <c r="A677" t="s">
        <v>27</v>
      </c>
      <c r="B677" t="s">
        <v>17</v>
      </c>
      <c r="C677" t="s">
        <v>8</v>
      </c>
      <c r="D677">
        <v>44421</v>
      </c>
      <c r="F677">
        <v>44421</v>
      </c>
      <c r="G677">
        <v>25653</v>
      </c>
    </row>
    <row r="678" spans="1:7" x14ac:dyDescent="0.3">
      <c r="A678" t="s">
        <v>27</v>
      </c>
      <c r="B678" t="s">
        <v>17</v>
      </c>
      <c r="C678" t="s">
        <v>8</v>
      </c>
      <c r="D678">
        <v>92203</v>
      </c>
      <c r="F678">
        <v>92203</v>
      </c>
      <c r="G678">
        <v>39305</v>
      </c>
    </row>
    <row r="679" spans="1:7" x14ac:dyDescent="0.3">
      <c r="A679" t="s">
        <v>27</v>
      </c>
      <c r="B679" t="s">
        <v>17</v>
      </c>
      <c r="C679" t="s">
        <v>8</v>
      </c>
      <c r="D679">
        <v>90311</v>
      </c>
      <c r="F679">
        <v>90311</v>
      </c>
      <c r="G679">
        <v>40692</v>
      </c>
    </row>
    <row r="680" spans="1:7" x14ac:dyDescent="0.3">
      <c r="A680" t="s">
        <v>27</v>
      </c>
      <c r="B680" t="s">
        <v>17</v>
      </c>
      <c r="C680" t="s">
        <v>8</v>
      </c>
      <c r="D680">
        <v>9512</v>
      </c>
      <c r="F680">
        <v>9512</v>
      </c>
      <c r="G680">
        <v>69781</v>
      </c>
    </row>
    <row r="681" spans="1:7" x14ac:dyDescent="0.3">
      <c r="A681" t="s">
        <v>27</v>
      </c>
      <c r="B681" t="s">
        <v>20</v>
      </c>
      <c r="C681" t="s">
        <v>10</v>
      </c>
      <c r="D681">
        <v>64015</v>
      </c>
      <c r="F681">
        <v>64015</v>
      </c>
      <c r="G681">
        <v>29705</v>
      </c>
    </row>
    <row r="682" spans="1:7" x14ac:dyDescent="0.3">
      <c r="A682" t="s">
        <v>27</v>
      </c>
      <c r="B682" t="s">
        <v>20</v>
      </c>
      <c r="C682" t="s">
        <v>10</v>
      </c>
      <c r="D682">
        <v>68802</v>
      </c>
      <c r="F682">
        <v>68802</v>
      </c>
      <c r="G682">
        <v>81497</v>
      </c>
    </row>
    <row r="683" spans="1:7" x14ac:dyDescent="0.3">
      <c r="A683" t="s">
        <v>27</v>
      </c>
      <c r="B683" t="s">
        <v>20</v>
      </c>
      <c r="C683" t="s">
        <v>4</v>
      </c>
      <c r="D683">
        <v>97112</v>
      </c>
      <c r="F683">
        <v>97112</v>
      </c>
      <c r="G683">
        <v>68207</v>
      </c>
    </row>
    <row r="684" spans="1:7" x14ac:dyDescent="0.3">
      <c r="A684" t="s">
        <v>27</v>
      </c>
      <c r="B684" t="s">
        <v>20</v>
      </c>
      <c r="C684" t="s">
        <v>4</v>
      </c>
      <c r="D684">
        <v>94298</v>
      </c>
      <c r="F684">
        <v>94298</v>
      </c>
      <c r="G684">
        <v>89294</v>
      </c>
    </row>
    <row r="685" spans="1:7" x14ac:dyDescent="0.3">
      <c r="A685" t="s">
        <v>27</v>
      </c>
      <c r="B685" t="s">
        <v>12</v>
      </c>
      <c r="C685" t="s">
        <v>1</v>
      </c>
      <c r="D685">
        <v>11665</v>
      </c>
      <c r="F685">
        <v>11665</v>
      </c>
      <c r="G685">
        <v>36757</v>
      </c>
    </row>
    <row r="686" spans="1:7" x14ac:dyDescent="0.3">
      <c r="A686" t="s">
        <v>27</v>
      </c>
      <c r="B686" t="s">
        <v>17</v>
      </c>
      <c r="C686" t="s">
        <v>10</v>
      </c>
      <c r="D686">
        <v>43226</v>
      </c>
      <c r="F686">
        <v>43226</v>
      </c>
      <c r="G686">
        <v>23774</v>
      </c>
    </row>
    <row r="687" spans="1:7" x14ac:dyDescent="0.3">
      <c r="A687" t="s">
        <v>27</v>
      </c>
      <c r="B687" t="s">
        <v>14</v>
      </c>
      <c r="C687" t="s">
        <v>9</v>
      </c>
      <c r="D687">
        <v>51666</v>
      </c>
      <c r="F687">
        <v>51666</v>
      </c>
      <c r="G687">
        <v>32415</v>
      </c>
    </row>
    <row r="688" spans="1:7" x14ac:dyDescent="0.3">
      <c r="A688" t="s">
        <v>27</v>
      </c>
      <c r="B688" t="s">
        <v>14</v>
      </c>
      <c r="C688" t="s">
        <v>9</v>
      </c>
      <c r="D688">
        <v>99891</v>
      </c>
      <c r="F688">
        <v>99891</v>
      </c>
      <c r="G688">
        <v>51672</v>
      </c>
    </row>
    <row r="689" spans="1:7" x14ac:dyDescent="0.3">
      <c r="A689" t="s">
        <v>27</v>
      </c>
      <c r="B689" t="s">
        <v>20</v>
      </c>
      <c r="C689" t="s">
        <v>10</v>
      </c>
      <c r="D689">
        <v>50352</v>
      </c>
      <c r="F689">
        <v>50352</v>
      </c>
      <c r="G689">
        <v>61958</v>
      </c>
    </row>
    <row r="690" spans="1:7" x14ac:dyDescent="0.3">
      <c r="A690" t="s">
        <v>27</v>
      </c>
      <c r="B690" t="s">
        <v>20</v>
      </c>
      <c r="C690" t="s">
        <v>10</v>
      </c>
      <c r="D690">
        <v>88378</v>
      </c>
      <c r="F690">
        <v>88378</v>
      </c>
      <c r="G690">
        <v>18012</v>
      </c>
    </row>
    <row r="691" spans="1:7" x14ac:dyDescent="0.3">
      <c r="A691" t="s">
        <v>27</v>
      </c>
      <c r="B691" t="s">
        <v>12</v>
      </c>
      <c r="C691" t="s">
        <v>10</v>
      </c>
      <c r="D691">
        <v>64676</v>
      </c>
      <c r="F691">
        <v>64676</v>
      </c>
      <c r="G691">
        <v>97202</v>
      </c>
    </row>
    <row r="692" spans="1:7" x14ac:dyDescent="0.3">
      <c r="A692" t="s">
        <v>27</v>
      </c>
      <c r="B692" t="s">
        <v>15</v>
      </c>
      <c r="C692" t="s">
        <v>9</v>
      </c>
      <c r="D692">
        <v>35089</v>
      </c>
      <c r="F692">
        <v>35089</v>
      </c>
      <c r="G692">
        <v>93615</v>
      </c>
    </row>
    <row r="693" spans="1:7" x14ac:dyDescent="0.3">
      <c r="A693" t="s">
        <v>27</v>
      </c>
      <c r="B693" t="s">
        <v>17</v>
      </c>
      <c r="C693" t="s">
        <v>1</v>
      </c>
      <c r="D693">
        <v>5192</v>
      </c>
      <c r="F693">
        <v>5192</v>
      </c>
      <c r="G693">
        <v>52474</v>
      </c>
    </row>
    <row r="694" spans="1:7" x14ac:dyDescent="0.3">
      <c r="A694" t="s">
        <v>27</v>
      </c>
      <c r="B694" t="s">
        <v>20</v>
      </c>
      <c r="C694" t="s">
        <v>2</v>
      </c>
      <c r="D694">
        <v>80508</v>
      </c>
      <c r="F694">
        <v>80508</v>
      </c>
      <c r="G694">
        <v>53443</v>
      </c>
    </row>
    <row r="695" spans="1:7" x14ac:dyDescent="0.3">
      <c r="A695" t="s">
        <v>27</v>
      </c>
      <c r="B695" t="s">
        <v>20</v>
      </c>
      <c r="C695" t="s">
        <v>2</v>
      </c>
      <c r="D695">
        <v>68715</v>
      </c>
      <c r="F695">
        <v>68715</v>
      </c>
      <c r="G695">
        <v>43241</v>
      </c>
    </row>
    <row r="696" spans="1:7" x14ac:dyDescent="0.3">
      <c r="A696" t="s">
        <v>27</v>
      </c>
      <c r="B696" t="s">
        <v>12</v>
      </c>
      <c r="C696" t="s">
        <v>4</v>
      </c>
      <c r="D696">
        <v>30623</v>
      </c>
      <c r="F696">
        <v>30623</v>
      </c>
      <c r="G696">
        <v>39605</v>
      </c>
    </row>
    <row r="697" spans="1:7" x14ac:dyDescent="0.3">
      <c r="A697" t="s">
        <v>27</v>
      </c>
      <c r="B697" t="s">
        <v>14</v>
      </c>
      <c r="C697" t="s">
        <v>4</v>
      </c>
      <c r="D697">
        <v>86818</v>
      </c>
      <c r="F697">
        <v>86818</v>
      </c>
      <c r="G697">
        <v>16510</v>
      </c>
    </row>
    <row r="698" spans="1:7" x14ac:dyDescent="0.3">
      <c r="A698" t="s">
        <v>27</v>
      </c>
      <c r="B698" t="s">
        <v>14</v>
      </c>
      <c r="C698" t="s">
        <v>4</v>
      </c>
      <c r="D698">
        <v>8577</v>
      </c>
      <c r="F698">
        <v>8577</v>
      </c>
      <c r="G698">
        <v>58791</v>
      </c>
    </row>
    <row r="699" spans="1:7" x14ac:dyDescent="0.3">
      <c r="A699" t="s">
        <v>27</v>
      </c>
      <c r="B699" t="s">
        <v>20</v>
      </c>
      <c r="C699" t="s">
        <v>6</v>
      </c>
      <c r="D699">
        <v>27359</v>
      </c>
      <c r="F699">
        <v>27359</v>
      </c>
      <c r="G699">
        <v>53026</v>
      </c>
    </row>
    <row r="700" spans="1:7" x14ac:dyDescent="0.3">
      <c r="A700" t="s">
        <v>27</v>
      </c>
      <c r="B700" t="s">
        <v>20</v>
      </c>
      <c r="C700" t="s">
        <v>9</v>
      </c>
      <c r="D700">
        <v>21853</v>
      </c>
      <c r="F700">
        <v>21853</v>
      </c>
      <c r="G700">
        <v>39909</v>
      </c>
    </row>
    <row r="701" spans="1:7" x14ac:dyDescent="0.3">
      <c r="A701" t="s">
        <v>27</v>
      </c>
      <c r="B701" t="s">
        <v>20</v>
      </c>
      <c r="C701" t="s">
        <v>9</v>
      </c>
      <c r="D701">
        <v>54013</v>
      </c>
      <c r="F701">
        <v>54013</v>
      </c>
      <c r="G701">
        <v>67466</v>
      </c>
    </row>
    <row r="702" spans="1:7" x14ac:dyDescent="0.3">
      <c r="A702" t="s">
        <v>27</v>
      </c>
      <c r="B702" t="s">
        <v>20</v>
      </c>
      <c r="C702" t="s">
        <v>4</v>
      </c>
      <c r="D702">
        <v>68484</v>
      </c>
      <c r="F702">
        <v>68484</v>
      </c>
      <c r="G702">
        <v>71900</v>
      </c>
    </row>
    <row r="703" spans="1:7" x14ac:dyDescent="0.3">
      <c r="A703" t="s">
        <v>27</v>
      </c>
      <c r="B703" t="s">
        <v>20</v>
      </c>
      <c r="C703" t="s">
        <v>4</v>
      </c>
      <c r="D703">
        <v>16816</v>
      </c>
      <c r="F703">
        <v>16816</v>
      </c>
      <c r="G703">
        <v>15272</v>
      </c>
    </row>
    <row r="704" spans="1:7" x14ac:dyDescent="0.3">
      <c r="A704" t="s">
        <v>27</v>
      </c>
      <c r="B704" t="s">
        <v>17</v>
      </c>
      <c r="C704" t="s">
        <v>8</v>
      </c>
      <c r="D704">
        <v>5546</v>
      </c>
      <c r="F704">
        <v>5546</v>
      </c>
      <c r="G704">
        <v>57989</v>
      </c>
    </row>
    <row r="705" spans="1:7" x14ac:dyDescent="0.3">
      <c r="A705" t="s">
        <v>27</v>
      </c>
      <c r="B705" t="s">
        <v>17</v>
      </c>
      <c r="C705" t="s">
        <v>8</v>
      </c>
      <c r="D705">
        <v>70096</v>
      </c>
      <c r="F705">
        <v>70096</v>
      </c>
      <c r="G705">
        <v>38039</v>
      </c>
    </row>
    <row r="706" spans="1:7" x14ac:dyDescent="0.3">
      <c r="A706" t="s">
        <v>27</v>
      </c>
      <c r="B706" t="s">
        <v>17</v>
      </c>
      <c r="C706" t="s">
        <v>5</v>
      </c>
      <c r="D706">
        <v>51276</v>
      </c>
      <c r="F706">
        <v>51276</v>
      </c>
      <c r="G706">
        <v>32398</v>
      </c>
    </row>
    <row r="707" spans="1:7" x14ac:dyDescent="0.3">
      <c r="A707" t="s">
        <v>27</v>
      </c>
      <c r="B707" t="s">
        <v>17</v>
      </c>
      <c r="C707" t="s">
        <v>5</v>
      </c>
      <c r="D707">
        <v>80034</v>
      </c>
      <c r="F707">
        <v>80034</v>
      </c>
      <c r="G707">
        <v>49274</v>
      </c>
    </row>
    <row r="708" spans="1:7" x14ac:dyDescent="0.3">
      <c r="A708" t="s">
        <v>27</v>
      </c>
      <c r="B708" t="s">
        <v>15</v>
      </c>
      <c r="C708" t="s">
        <v>10</v>
      </c>
      <c r="D708">
        <v>78857</v>
      </c>
      <c r="F708">
        <v>78857</v>
      </c>
      <c r="G708">
        <v>67764</v>
      </c>
    </row>
    <row r="709" spans="1:7" x14ac:dyDescent="0.3">
      <c r="A709" t="s">
        <v>27</v>
      </c>
      <c r="B709" t="s">
        <v>12</v>
      </c>
      <c r="C709" t="s">
        <v>8</v>
      </c>
      <c r="D709">
        <v>53991</v>
      </c>
      <c r="F709">
        <v>53991</v>
      </c>
      <c r="G709">
        <v>93190</v>
      </c>
    </row>
    <row r="710" spans="1:7" x14ac:dyDescent="0.3">
      <c r="A710" t="s">
        <v>27</v>
      </c>
      <c r="B710" t="s">
        <v>17</v>
      </c>
      <c r="C710" t="s">
        <v>5</v>
      </c>
      <c r="D710">
        <v>35303</v>
      </c>
      <c r="F710">
        <v>35303</v>
      </c>
      <c r="G710">
        <v>36135</v>
      </c>
    </row>
    <row r="711" spans="1:7" x14ac:dyDescent="0.3">
      <c r="A711" t="s">
        <v>27</v>
      </c>
      <c r="B711" t="s">
        <v>18</v>
      </c>
      <c r="C711" t="s">
        <v>9</v>
      </c>
      <c r="D711">
        <v>99522</v>
      </c>
      <c r="F711">
        <v>99522</v>
      </c>
      <c r="G711">
        <v>6652</v>
      </c>
    </row>
    <row r="712" spans="1:7" x14ac:dyDescent="0.3">
      <c r="A712" t="s">
        <v>27</v>
      </c>
      <c r="B712" t="s">
        <v>17</v>
      </c>
      <c r="C712" t="s">
        <v>1</v>
      </c>
      <c r="D712">
        <v>61773</v>
      </c>
      <c r="F712">
        <v>61773</v>
      </c>
      <c r="G712">
        <v>72977</v>
      </c>
    </row>
    <row r="713" spans="1:7" x14ac:dyDescent="0.3">
      <c r="A713" t="s">
        <v>27</v>
      </c>
      <c r="B713" t="s">
        <v>20</v>
      </c>
      <c r="C713" t="s">
        <v>10</v>
      </c>
      <c r="D713">
        <v>55603</v>
      </c>
      <c r="F713">
        <v>55603</v>
      </c>
      <c r="G713">
        <v>6949</v>
      </c>
    </row>
    <row r="714" spans="1:7" x14ac:dyDescent="0.3">
      <c r="A714" t="s">
        <v>27</v>
      </c>
      <c r="B714" t="s">
        <v>15</v>
      </c>
      <c r="C714" t="s">
        <v>10</v>
      </c>
      <c r="D714">
        <v>1007</v>
      </c>
      <c r="F714">
        <v>1007</v>
      </c>
      <c r="G714">
        <v>29794</v>
      </c>
    </row>
    <row r="715" spans="1:7" x14ac:dyDescent="0.3">
      <c r="A715" t="s">
        <v>27</v>
      </c>
      <c r="B715" t="s">
        <v>15</v>
      </c>
      <c r="C715" t="s">
        <v>10</v>
      </c>
      <c r="D715">
        <v>77040</v>
      </c>
      <c r="F715">
        <v>77040</v>
      </c>
      <c r="G715">
        <v>90793</v>
      </c>
    </row>
    <row r="716" spans="1:7" x14ac:dyDescent="0.3">
      <c r="A716" t="s">
        <v>27</v>
      </c>
      <c r="B716" t="s">
        <v>17</v>
      </c>
      <c r="C716" t="s">
        <v>6</v>
      </c>
      <c r="D716">
        <v>34018</v>
      </c>
      <c r="F716">
        <v>34018</v>
      </c>
      <c r="G716">
        <v>60668</v>
      </c>
    </row>
    <row r="717" spans="1:7" x14ac:dyDescent="0.3">
      <c r="A717" t="s">
        <v>27</v>
      </c>
      <c r="B717" t="s">
        <v>17</v>
      </c>
      <c r="C717" t="s">
        <v>6</v>
      </c>
      <c r="D717">
        <v>15261</v>
      </c>
      <c r="F717">
        <v>15261</v>
      </c>
      <c r="G717">
        <v>24872</v>
      </c>
    </row>
    <row r="718" spans="1:7" x14ac:dyDescent="0.3">
      <c r="A718" t="s">
        <v>27</v>
      </c>
      <c r="B718" t="s">
        <v>17</v>
      </c>
      <c r="C718" t="s">
        <v>2</v>
      </c>
      <c r="D718">
        <v>87884</v>
      </c>
      <c r="F718">
        <v>87884</v>
      </c>
      <c r="G718">
        <v>69519</v>
      </c>
    </row>
    <row r="719" spans="1:7" x14ac:dyDescent="0.3">
      <c r="A719" t="s">
        <v>27</v>
      </c>
      <c r="B719" t="s">
        <v>17</v>
      </c>
      <c r="C719" t="s">
        <v>2</v>
      </c>
      <c r="D719">
        <v>60943</v>
      </c>
      <c r="F719">
        <v>60943</v>
      </c>
      <c r="G719">
        <v>27797</v>
      </c>
    </row>
    <row r="720" spans="1:7" x14ac:dyDescent="0.3">
      <c r="A720" t="s">
        <v>27</v>
      </c>
      <c r="B720" t="s">
        <v>12</v>
      </c>
      <c r="C720" t="s">
        <v>9</v>
      </c>
      <c r="D720">
        <v>62436</v>
      </c>
      <c r="F720">
        <v>62436</v>
      </c>
      <c r="G720">
        <v>15753</v>
      </c>
    </row>
    <row r="721" spans="1:7" x14ac:dyDescent="0.3">
      <c r="A721" t="s">
        <v>27</v>
      </c>
      <c r="B721" t="s">
        <v>12</v>
      </c>
      <c r="C721" t="s">
        <v>9</v>
      </c>
      <c r="D721">
        <v>31126</v>
      </c>
      <c r="F721">
        <v>31126</v>
      </c>
      <c r="G721">
        <v>11588</v>
      </c>
    </row>
    <row r="722" spans="1:7" x14ac:dyDescent="0.3">
      <c r="A722" t="s">
        <v>27</v>
      </c>
      <c r="B722" t="s">
        <v>17</v>
      </c>
      <c r="C722" t="s">
        <v>7</v>
      </c>
      <c r="D722">
        <v>16473</v>
      </c>
      <c r="F722">
        <v>16473</v>
      </c>
      <c r="G722">
        <v>56392</v>
      </c>
    </row>
    <row r="723" spans="1:7" x14ac:dyDescent="0.3">
      <c r="A723" t="s">
        <v>27</v>
      </c>
      <c r="B723" t="s">
        <v>17</v>
      </c>
      <c r="C723" t="s">
        <v>7</v>
      </c>
      <c r="D723">
        <v>13179</v>
      </c>
      <c r="F723">
        <v>13179</v>
      </c>
      <c r="G723">
        <v>85470</v>
      </c>
    </row>
    <row r="724" spans="1:7" x14ac:dyDescent="0.3">
      <c r="A724" t="s">
        <v>27</v>
      </c>
      <c r="B724" t="s">
        <v>17</v>
      </c>
      <c r="C724" t="s">
        <v>7</v>
      </c>
      <c r="D724">
        <v>22662</v>
      </c>
      <c r="F724">
        <v>22662</v>
      </c>
      <c r="G724">
        <v>71295</v>
      </c>
    </row>
    <row r="725" spans="1:7" x14ac:dyDescent="0.3">
      <c r="A725" t="s">
        <v>27</v>
      </c>
      <c r="B725" t="s">
        <v>12</v>
      </c>
      <c r="C725" t="s">
        <v>4</v>
      </c>
      <c r="D725">
        <v>9644</v>
      </c>
      <c r="F725">
        <v>9644</v>
      </c>
      <c r="G725">
        <v>82414</v>
      </c>
    </row>
    <row r="726" spans="1:7" x14ac:dyDescent="0.3">
      <c r="A726" t="s">
        <v>27</v>
      </c>
      <c r="B726" t="s">
        <v>15</v>
      </c>
      <c r="C726" t="s">
        <v>2</v>
      </c>
      <c r="D726">
        <v>99828</v>
      </c>
      <c r="F726">
        <v>99828</v>
      </c>
      <c r="G726">
        <v>18576</v>
      </c>
    </row>
    <row r="727" spans="1:7" x14ac:dyDescent="0.3">
      <c r="A727" t="s">
        <v>27</v>
      </c>
      <c r="B727" t="s">
        <v>20</v>
      </c>
      <c r="C727" t="s">
        <v>6</v>
      </c>
      <c r="D727">
        <v>6839</v>
      </c>
      <c r="F727">
        <v>6839</v>
      </c>
      <c r="G727">
        <v>66474</v>
      </c>
    </row>
    <row r="728" spans="1:7" x14ac:dyDescent="0.3">
      <c r="A728" t="s">
        <v>27</v>
      </c>
      <c r="B728" t="s">
        <v>12</v>
      </c>
      <c r="C728" t="s">
        <v>10</v>
      </c>
      <c r="D728">
        <v>14269</v>
      </c>
      <c r="F728">
        <v>14269</v>
      </c>
      <c r="G728">
        <v>35763</v>
      </c>
    </row>
    <row r="729" spans="1:7" x14ac:dyDescent="0.3">
      <c r="A729" t="s">
        <v>27</v>
      </c>
      <c r="B729" t="s">
        <v>17</v>
      </c>
      <c r="C729" t="s">
        <v>4</v>
      </c>
      <c r="D729">
        <v>74391</v>
      </c>
      <c r="F729">
        <v>74391</v>
      </c>
      <c r="G729">
        <v>72843</v>
      </c>
    </row>
    <row r="730" spans="1:7" x14ac:dyDescent="0.3">
      <c r="A730" t="s">
        <v>27</v>
      </c>
      <c r="B730" t="s">
        <v>17</v>
      </c>
      <c r="C730" t="s">
        <v>4</v>
      </c>
      <c r="D730">
        <v>29286</v>
      </c>
      <c r="F730">
        <v>29286</v>
      </c>
      <c r="G730">
        <v>82546</v>
      </c>
    </row>
    <row r="731" spans="1:7" x14ac:dyDescent="0.3">
      <c r="A731" t="s">
        <v>27</v>
      </c>
      <c r="B731" t="s">
        <v>15</v>
      </c>
      <c r="C731" t="s">
        <v>6</v>
      </c>
      <c r="D731">
        <v>74653</v>
      </c>
      <c r="F731">
        <v>74653</v>
      </c>
      <c r="G731">
        <v>45843</v>
      </c>
    </row>
    <row r="732" spans="1:7" x14ac:dyDescent="0.3">
      <c r="A732" t="s">
        <v>27</v>
      </c>
      <c r="B732" t="s">
        <v>17</v>
      </c>
      <c r="C732" t="s">
        <v>10</v>
      </c>
      <c r="D732">
        <v>81934</v>
      </c>
      <c r="F732">
        <v>81934</v>
      </c>
      <c r="G732">
        <v>8658</v>
      </c>
    </row>
    <row r="733" spans="1:7" x14ac:dyDescent="0.3">
      <c r="A733" t="s">
        <v>27</v>
      </c>
      <c r="B733" t="s">
        <v>17</v>
      </c>
      <c r="C733" t="s">
        <v>10</v>
      </c>
      <c r="D733">
        <v>93038</v>
      </c>
      <c r="F733">
        <v>93038</v>
      </c>
      <c r="G733">
        <v>9313</v>
      </c>
    </row>
    <row r="734" spans="1:7" x14ac:dyDescent="0.3">
      <c r="A734" t="s">
        <v>27</v>
      </c>
      <c r="B734" t="s">
        <v>17</v>
      </c>
      <c r="C734" t="s">
        <v>1</v>
      </c>
      <c r="D734">
        <v>54164</v>
      </c>
      <c r="F734">
        <v>54164</v>
      </c>
      <c r="G734">
        <v>51894</v>
      </c>
    </row>
    <row r="735" spans="1:7" x14ac:dyDescent="0.3">
      <c r="A735" t="s">
        <v>27</v>
      </c>
      <c r="B735" t="s">
        <v>17</v>
      </c>
      <c r="C735" t="s">
        <v>1</v>
      </c>
      <c r="D735">
        <v>1469</v>
      </c>
      <c r="F735">
        <v>1469</v>
      </c>
      <c r="G735">
        <v>55718</v>
      </c>
    </row>
    <row r="736" spans="1:7" x14ac:dyDescent="0.3">
      <c r="A736" t="s">
        <v>27</v>
      </c>
      <c r="B736" t="s">
        <v>17</v>
      </c>
      <c r="C736" t="s">
        <v>1</v>
      </c>
      <c r="D736">
        <v>47232</v>
      </c>
      <c r="F736">
        <v>47232</v>
      </c>
      <c r="G736">
        <v>79746</v>
      </c>
    </row>
    <row r="737" spans="1:7" x14ac:dyDescent="0.3">
      <c r="A737" t="s">
        <v>27</v>
      </c>
      <c r="B737" t="s">
        <v>17</v>
      </c>
      <c r="C737" t="s">
        <v>8</v>
      </c>
      <c r="D737">
        <v>92521</v>
      </c>
      <c r="F737">
        <v>92521</v>
      </c>
      <c r="G737">
        <v>78690</v>
      </c>
    </row>
    <row r="738" spans="1:7" x14ac:dyDescent="0.3">
      <c r="A738" t="s">
        <v>27</v>
      </c>
      <c r="B738" t="s">
        <v>17</v>
      </c>
      <c r="C738" t="s">
        <v>8</v>
      </c>
      <c r="D738">
        <v>63314</v>
      </c>
      <c r="F738">
        <v>63314</v>
      </c>
      <c r="G738">
        <v>58270</v>
      </c>
    </row>
    <row r="739" spans="1:7" x14ac:dyDescent="0.3">
      <c r="A739" t="s">
        <v>27</v>
      </c>
      <c r="B739" t="s">
        <v>17</v>
      </c>
      <c r="C739" t="s">
        <v>10</v>
      </c>
      <c r="D739">
        <v>44666</v>
      </c>
      <c r="F739">
        <v>44666</v>
      </c>
      <c r="G739">
        <v>54911</v>
      </c>
    </row>
    <row r="740" spans="1:7" x14ac:dyDescent="0.3">
      <c r="A740" t="s">
        <v>27</v>
      </c>
      <c r="B740" t="s">
        <v>15</v>
      </c>
      <c r="C740" t="s">
        <v>10</v>
      </c>
      <c r="D740">
        <v>9880</v>
      </c>
      <c r="F740">
        <v>9880</v>
      </c>
      <c r="G740">
        <v>16259</v>
      </c>
    </row>
    <row r="741" spans="1:7" x14ac:dyDescent="0.3">
      <c r="A741" t="s">
        <v>27</v>
      </c>
      <c r="B741" t="s">
        <v>20</v>
      </c>
      <c r="C741" t="s">
        <v>10</v>
      </c>
      <c r="D741">
        <v>36030</v>
      </c>
      <c r="F741">
        <v>36030</v>
      </c>
      <c r="G741">
        <v>3536</v>
      </c>
    </row>
    <row r="742" spans="1:7" x14ac:dyDescent="0.3">
      <c r="A742" t="s">
        <v>27</v>
      </c>
      <c r="B742" t="s">
        <v>20</v>
      </c>
      <c r="C742" t="s">
        <v>10</v>
      </c>
      <c r="D742">
        <v>53182</v>
      </c>
      <c r="F742">
        <v>53182</v>
      </c>
      <c r="G742">
        <v>43042</v>
      </c>
    </row>
    <row r="743" spans="1:7" x14ac:dyDescent="0.3">
      <c r="A743" t="s">
        <v>27</v>
      </c>
      <c r="B743" t="s">
        <v>17</v>
      </c>
      <c r="C743" t="s">
        <v>8</v>
      </c>
      <c r="D743">
        <v>6281</v>
      </c>
      <c r="F743">
        <v>6281</v>
      </c>
      <c r="G743">
        <v>60660</v>
      </c>
    </row>
    <row r="744" spans="1:7" x14ac:dyDescent="0.3">
      <c r="A744" t="s">
        <v>27</v>
      </c>
      <c r="B744" t="s">
        <v>17</v>
      </c>
      <c r="C744" t="s">
        <v>4</v>
      </c>
      <c r="D744">
        <v>10355</v>
      </c>
      <c r="F744">
        <v>10355</v>
      </c>
      <c r="G744">
        <v>73591</v>
      </c>
    </row>
    <row r="745" spans="1:7" x14ac:dyDescent="0.3">
      <c r="A745" t="s">
        <v>27</v>
      </c>
      <c r="B745" t="s">
        <v>17</v>
      </c>
      <c r="C745" t="s">
        <v>10</v>
      </c>
      <c r="D745">
        <v>28723</v>
      </c>
      <c r="F745">
        <v>28723</v>
      </c>
      <c r="G745">
        <v>45029</v>
      </c>
    </row>
    <row r="746" spans="1:7" x14ac:dyDescent="0.3">
      <c r="A746" t="s">
        <v>27</v>
      </c>
      <c r="B746" t="s">
        <v>17</v>
      </c>
      <c r="C746" t="s">
        <v>9</v>
      </c>
      <c r="D746">
        <v>82929</v>
      </c>
      <c r="F746">
        <v>82929</v>
      </c>
      <c r="G746">
        <v>41310</v>
      </c>
    </row>
    <row r="747" spans="1:7" x14ac:dyDescent="0.3">
      <c r="A747" t="s">
        <v>27</v>
      </c>
      <c r="B747" t="s">
        <v>14</v>
      </c>
      <c r="C747" t="s">
        <v>1</v>
      </c>
      <c r="D747">
        <v>29194</v>
      </c>
      <c r="F747">
        <v>29194</v>
      </c>
      <c r="G747">
        <v>21485</v>
      </c>
    </row>
    <row r="748" spans="1:7" x14ac:dyDescent="0.3">
      <c r="A748" t="s">
        <v>27</v>
      </c>
      <c r="B748" t="s">
        <v>20</v>
      </c>
      <c r="C748" t="s">
        <v>4</v>
      </c>
      <c r="D748">
        <v>73767</v>
      </c>
      <c r="F748">
        <v>73767</v>
      </c>
      <c r="G748">
        <v>90757</v>
      </c>
    </row>
    <row r="749" spans="1:7" x14ac:dyDescent="0.3">
      <c r="A749" t="s">
        <v>27</v>
      </c>
      <c r="B749" t="s">
        <v>20</v>
      </c>
      <c r="C749" t="s">
        <v>1</v>
      </c>
      <c r="D749">
        <v>79268</v>
      </c>
      <c r="F749">
        <v>79268</v>
      </c>
      <c r="G749">
        <v>40298</v>
      </c>
    </row>
    <row r="750" spans="1:7" x14ac:dyDescent="0.3">
      <c r="A750" t="s">
        <v>27</v>
      </c>
      <c r="B750" t="s">
        <v>16</v>
      </c>
      <c r="C750" t="s">
        <v>6</v>
      </c>
      <c r="D750">
        <v>71833</v>
      </c>
      <c r="F750">
        <v>71833</v>
      </c>
      <c r="G750">
        <v>10008</v>
      </c>
    </row>
    <row r="751" spans="1:7" x14ac:dyDescent="0.3">
      <c r="A751" t="s">
        <v>27</v>
      </c>
      <c r="B751" t="s">
        <v>14</v>
      </c>
      <c r="C751" t="s">
        <v>7</v>
      </c>
      <c r="D751">
        <v>81641</v>
      </c>
      <c r="F751">
        <v>81641</v>
      </c>
      <c r="G751">
        <v>89801</v>
      </c>
    </row>
    <row r="752" spans="1:7" x14ac:dyDescent="0.3">
      <c r="A752" t="s">
        <v>27</v>
      </c>
      <c r="B752" t="s">
        <v>14</v>
      </c>
      <c r="C752" t="s">
        <v>7</v>
      </c>
      <c r="D752">
        <v>94464</v>
      </c>
      <c r="F752">
        <v>94464</v>
      </c>
      <c r="G752">
        <v>44072</v>
      </c>
    </row>
    <row r="753" spans="1:7" x14ac:dyDescent="0.3">
      <c r="A753" t="s">
        <v>27</v>
      </c>
      <c r="B753" t="s">
        <v>20</v>
      </c>
      <c r="C753" t="s">
        <v>2</v>
      </c>
      <c r="D753">
        <v>38245</v>
      </c>
      <c r="F753">
        <v>38245</v>
      </c>
      <c r="G753">
        <v>81122</v>
      </c>
    </row>
    <row r="754" spans="1:7" x14ac:dyDescent="0.3">
      <c r="A754" t="s">
        <v>27</v>
      </c>
      <c r="B754" t="s">
        <v>17</v>
      </c>
      <c r="C754" t="s">
        <v>2</v>
      </c>
      <c r="D754">
        <v>53744</v>
      </c>
      <c r="F754">
        <v>53744</v>
      </c>
      <c r="G754">
        <v>70417</v>
      </c>
    </row>
    <row r="755" spans="1:7" x14ac:dyDescent="0.3">
      <c r="A755" t="s">
        <v>27</v>
      </c>
      <c r="B755" t="s">
        <v>17</v>
      </c>
      <c r="C755" t="s">
        <v>1</v>
      </c>
      <c r="D755">
        <v>92315</v>
      </c>
      <c r="F755">
        <v>92315</v>
      </c>
      <c r="G755">
        <v>11865</v>
      </c>
    </row>
    <row r="756" spans="1:7" x14ac:dyDescent="0.3">
      <c r="A756" t="s">
        <v>27</v>
      </c>
      <c r="B756" t="s">
        <v>17</v>
      </c>
      <c r="C756" t="s">
        <v>1</v>
      </c>
      <c r="D756">
        <v>19321</v>
      </c>
      <c r="F756">
        <v>19321</v>
      </c>
      <c r="G756">
        <v>37834</v>
      </c>
    </row>
    <row r="757" spans="1:7" x14ac:dyDescent="0.3">
      <c r="A757" t="s">
        <v>27</v>
      </c>
      <c r="B757" t="s">
        <v>20</v>
      </c>
      <c r="C757" t="s">
        <v>10</v>
      </c>
      <c r="D757">
        <v>10729</v>
      </c>
      <c r="F757">
        <v>10729</v>
      </c>
      <c r="G757">
        <v>27268</v>
      </c>
    </row>
    <row r="758" spans="1:7" x14ac:dyDescent="0.3">
      <c r="A758" t="s">
        <v>27</v>
      </c>
      <c r="B758" t="s">
        <v>20</v>
      </c>
      <c r="C758" t="s">
        <v>9</v>
      </c>
      <c r="D758">
        <v>88969</v>
      </c>
      <c r="F758">
        <v>88969</v>
      </c>
      <c r="G758">
        <v>37255</v>
      </c>
    </row>
    <row r="759" spans="1:7" x14ac:dyDescent="0.3">
      <c r="A759" t="s">
        <v>27</v>
      </c>
      <c r="B759" t="s">
        <v>17</v>
      </c>
      <c r="C759" t="s">
        <v>8</v>
      </c>
      <c r="D759">
        <v>98535</v>
      </c>
      <c r="F759">
        <v>98535</v>
      </c>
      <c r="G759">
        <v>74352</v>
      </c>
    </row>
    <row r="760" spans="1:7" x14ac:dyDescent="0.3">
      <c r="A760" t="s">
        <v>27</v>
      </c>
      <c r="B760" t="s">
        <v>18</v>
      </c>
      <c r="C760" t="s">
        <v>4</v>
      </c>
      <c r="D760">
        <v>93397</v>
      </c>
      <c r="F760">
        <v>93397</v>
      </c>
      <c r="G760">
        <v>70817</v>
      </c>
    </row>
    <row r="761" spans="1:7" x14ac:dyDescent="0.3">
      <c r="A761" t="s">
        <v>27</v>
      </c>
      <c r="B761" t="s">
        <v>17</v>
      </c>
      <c r="C761" t="s">
        <v>4</v>
      </c>
      <c r="D761">
        <v>11887</v>
      </c>
      <c r="F761">
        <v>11887</v>
      </c>
      <c r="G761">
        <v>11137</v>
      </c>
    </row>
    <row r="762" spans="1:7" x14ac:dyDescent="0.3">
      <c r="A762" t="s">
        <v>27</v>
      </c>
      <c r="B762" t="s">
        <v>17</v>
      </c>
      <c r="C762" t="s">
        <v>4</v>
      </c>
      <c r="D762">
        <v>75329</v>
      </c>
      <c r="F762">
        <v>75329</v>
      </c>
      <c r="G762">
        <v>28024</v>
      </c>
    </row>
    <row r="763" spans="1:7" x14ac:dyDescent="0.3">
      <c r="A763" t="s">
        <v>27</v>
      </c>
      <c r="B763" t="s">
        <v>12</v>
      </c>
      <c r="C763" t="s">
        <v>6</v>
      </c>
      <c r="D763">
        <v>55189</v>
      </c>
      <c r="F763">
        <v>55189</v>
      </c>
      <c r="G763">
        <v>55444</v>
      </c>
    </row>
    <row r="764" spans="1:7" x14ac:dyDescent="0.3">
      <c r="A764" t="s">
        <v>27</v>
      </c>
      <c r="B764" t="s">
        <v>20</v>
      </c>
      <c r="C764" t="s">
        <v>2</v>
      </c>
      <c r="D764">
        <v>91426</v>
      </c>
      <c r="F764">
        <v>91426</v>
      </c>
      <c r="G764">
        <v>29079</v>
      </c>
    </row>
    <row r="765" spans="1:7" x14ac:dyDescent="0.3">
      <c r="A765" t="s">
        <v>27</v>
      </c>
      <c r="B765" t="s">
        <v>20</v>
      </c>
      <c r="C765" t="s">
        <v>10</v>
      </c>
      <c r="D765">
        <v>20881</v>
      </c>
      <c r="F765">
        <v>20881</v>
      </c>
      <c r="G765">
        <v>74501</v>
      </c>
    </row>
    <row r="766" spans="1:7" x14ac:dyDescent="0.3">
      <c r="A766" t="s">
        <v>27</v>
      </c>
      <c r="B766" t="s">
        <v>20</v>
      </c>
      <c r="C766" t="s">
        <v>2</v>
      </c>
      <c r="D766">
        <v>66914</v>
      </c>
      <c r="F766">
        <v>66914</v>
      </c>
      <c r="G766">
        <v>71782</v>
      </c>
    </row>
    <row r="767" spans="1:7" x14ac:dyDescent="0.3">
      <c r="A767" t="s">
        <v>27</v>
      </c>
      <c r="B767" t="s">
        <v>20</v>
      </c>
      <c r="C767" t="s">
        <v>10</v>
      </c>
      <c r="D767">
        <v>53659</v>
      </c>
      <c r="F767">
        <v>53659</v>
      </c>
      <c r="G767">
        <v>46401</v>
      </c>
    </row>
    <row r="768" spans="1:7" x14ac:dyDescent="0.3">
      <c r="A768" t="s">
        <v>27</v>
      </c>
      <c r="B768" t="s">
        <v>17</v>
      </c>
      <c r="C768" t="s">
        <v>2</v>
      </c>
      <c r="D768">
        <v>51412</v>
      </c>
      <c r="F768">
        <v>51412</v>
      </c>
      <c r="G768">
        <v>62531</v>
      </c>
    </row>
    <row r="769" spans="1:7" x14ac:dyDescent="0.3">
      <c r="A769" t="s">
        <v>27</v>
      </c>
      <c r="B769" t="s">
        <v>17</v>
      </c>
      <c r="C769" t="s">
        <v>2</v>
      </c>
      <c r="D769">
        <v>66192</v>
      </c>
      <c r="F769">
        <v>66192</v>
      </c>
      <c r="G769">
        <v>48149</v>
      </c>
    </row>
    <row r="770" spans="1:7" x14ac:dyDescent="0.3">
      <c r="A770" t="s">
        <v>27</v>
      </c>
      <c r="B770" t="s">
        <v>20</v>
      </c>
      <c r="C770" t="s">
        <v>5</v>
      </c>
      <c r="D770">
        <v>58708</v>
      </c>
      <c r="F770">
        <v>58708</v>
      </c>
      <c r="G770">
        <v>90479</v>
      </c>
    </row>
    <row r="771" spans="1:7" x14ac:dyDescent="0.3">
      <c r="A771" t="s">
        <v>27</v>
      </c>
      <c r="B771" t="s">
        <v>12</v>
      </c>
      <c r="C771" t="s">
        <v>6</v>
      </c>
      <c r="D771">
        <v>88996</v>
      </c>
      <c r="F771">
        <v>88996</v>
      </c>
      <c r="G771">
        <v>35619</v>
      </c>
    </row>
    <row r="772" spans="1:7" x14ac:dyDescent="0.3">
      <c r="A772" t="s">
        <v>27</v>
      </c>
      <c r="B772" t="s">
        <v>12</v>
      </c>
      <c r="C772" t="s">
        <v>6</v>
      </c>
      <c r="D772">
        <v>79744</v>
      </c>
      <c r="F772">
        <v>79744</v>
      </c>
      <c r="G772">
        <v>70508</v>
      </c>
    </row>
    <row r="773" spans="1:7" x14ac:dyDescent="0.3">
      <c r="A773" t="s">
        <v>27</v>
      </c>
      <c r="B773" t="s">
        <v>20</v>
      </c>
      <c r="C773" t="s">
        <v>5</v>
      </c>
      <c r="D773">
        <v>17286</v>
      </c>
      <c r="F773">
        <v>17286</v>
      </c>
      <c r="G773">
        <v>45244</v>
      </c>
    </row>
    <row r="774" spans="1:7" x14ac:dyDescent="0.3">
      <c r="A774" t="s">
        <v>27</v>
      </c>
      <c r="B774" t="s">
        <v>20</v>
      </c>
      <c r="C774" t="s">
        <v>5</v>
      </c>
      <c r="D774">
        <v>47104</v>
      </c>
      <c r="F774">
        <v>47104</v>
      </c>
      <c r="G774">
        <v>57790</v>
      </c>
    </row>
    <row r="775" spans="1:7" x14ac:dyDescent="0.3">
      <c r="A775" t="s">
        <v>27</v>
      </c>
      <c r="B775" t="s">
        <v>15</v>
      </c>
      <c r="C775" t="s">
        <v>9</v>
      </c>
      <c r="D775">
        <v>14644</v>
      </c>
      <c r="F775">
        <v>14644</v>
      </c>
      <c r="G775">
        <v>58417</v>
      </c>
    </row>
    <row r="776" spans="1:7" x14ac:dyDescent="0.3">
      <c r="A776" t="s">
        <v>27</v>
      </c>
      <c r="B776" t="s">
        <v>18</v>
      </c>
      <c r="C776" t="s">
        <v>7</v>
      </c>
      <c r="D776">
        <v>89471</v>
      </c>
      <c r="F776">
        <v>89471</v>
      </c>
      <c r="G776">
        <v>49498</v>
      </c>
    </row>
    <row r="777" spans="1:7" x14ac:dyDescent="0.3">
      <c r="A777" t="s">
        <v>27</v>
      </c>
      <c r="B777" t="s">
        <v>17</v>
      </c>
      <c r="C777" t="s">
        <v>9</v>
      </c>
      <c r="D777">
        <v>16268</v>
      </c>
      <c r="F777">
        <v>16268</v>
      </c>
      <c r="G777">
        <v>75377</v>
      </c>
    </row>
    <row r="778" spans="1:7" x14ac:dyDescent="0.3">
      <c r="A778" t="s">
        <v>27</v>
      </c>
      <c r="B778" t="s">
        <v>17</v>
      </c>
      <c r="C778" t="s">
        <v>6</v>
      </c>
      <c r="D778">
        <v>11400</v>
      </c>
      <c r="F778">
        <v>11400</v>
      </c>
      <c r="G778">
        <v>35150</v>
      </c>
    </row>
    <row r="779" spans="1:7" x14ac:dyDescent="0.3">
      <c r="A779" t="s">
        <v>27</v>
      </c>
      <c r="B779" t="s">
        <v>17</v>
      </c>
      <c r="C779" t="s">
        <v>9</v>
      </c>
      <c r="D779">
        <v>58640</v>
      </c>
      <c r="F779">
        <v>58640</v>
      </c>
      <c r="G779">
        <v>94347</v>
      </c>
    </row>
    <row r="780" spans="1:7" x14ac:dyDescent="0.3">
      <c r="A780" t="s">
        <v>27</v>
      </c>
      <c r="B780" t="s">
        <v>17</v>
      </c>
      <c r="C780" t="s">
        <v>9</v>
      </c>
      <c r="D780">
        <v>75372</v>
      </c>
      <c r="F780">
        <v>75372</v>
      </c>
      <c r="G780">
        <v>66907</v>
      </c>
    </row>
    <row r="781" spans="1:7" x14ac:dyDescent="0.3">
      <c r="A781" t="s">
        <v>27</v>
      </c>
      <c r="B781" t="s">
        <v>20</v>
      </c>
      <c r="C781" t="s">
        <v>10</v>
      </c>
      <c r="D781">
        <v>27201</v>
      </c>
      <c r="F781">
        <v>27201</v>
      </c>
      <c r="G781">
        <v>60562</v>
      </c>
    </row>
    <row r="782" spans="1:7" x14ac:dyDescent="0.3">
      <c r="A782" t="s">
        <v>27</v>
      </c>
      <c r="B782" t="s">
        <v>17</v>
      </c>
      <c r="C782" t="s">
        <v>6</v>
      </c>
      <c r="D782">
        <v>22837</v>
      </c>
      <c r="F782">
        <v>22837</v>
      </c>
      <c r="G782">
        <v>83932</v>
      </c>
    </row>
    <row r="783" spans="1:7" x14ac:dyDescent="0.3">
      <c r="A783" t="s">
        <v>27</v>
      </c>
      <c r="B783" t="s">
        <v>17</v>
      </c>
      <c r="C783" t="s">
        <v>8</v>
      </c>
      <c r="D783">
        <v>8077</v>
      </c>
      <c r="F783">
        <v>8077</v>
      </c>
      <c r="G783">
        <v>23057</v>
      </c>
    </row>
    <row r="784" spans="1:7" x14ac:dyDescent="0.3">
      <c r="A784" t="s">
        <v>27</v>
      </c>
      <c r="B784" t="s">
        <v>17</v>
      </c>
      <c r="C784" t="s">
        <v>8</v>
      </c>
      <c r="D784">
        <v>61647</v>
      </c>
      <c r="F784">
        <v>61647</v>
      </c>
      <c r="G784">
        <v>79290</v>
      </c>
    </row>
    <row r="785" spans="1:7" x14ac:dyDescent="0.3">
      <c r="A785" t="s">
        <v>27</v>
      </c>
      <c r="B785" t="s">
        <v>17</v>
      </c>
      <c r="C785" t="s">
        <v>8</v>
      </c>
      <c r="D785">
        <v>17245</v>
      </c>
      <c r="F785">
        <v>17245</v>
      </c>
      <c r="G785">
        <v>75118</v>
      </c>
    </row>
    <row r="786" spans="1:7" x14ac:dyDescent="0.3">
      <c r="A786" t="s">
        <v>27</v>
      </c>
      <c r="B786" t="s">
        <v>20</v>
      </c>
      <c r="C786" t="s">
        <v>4</v>
      </c>
      <c r="D786">
        <v>79622</v>
      </c>
      <c r="F786">
        <v>79622</v>
      </c>
      <c r="G786">
        <v>4782</v>
      </c>
    </row>
    <row r="787" spans="1:7" x14ac:dyDescent="0.3">
      <c r="A787" t="s">
        <v>27</v>
      </c>
      <c r="B787" t="s">
        <v>12</v>
      </c>
      <c r="C787" t="s">
        <v>6</v>
      </c>
      <c r="D787">
        <v>86480</v>
      </c>
      <c r="F787">
        <v>86480</v>
      </c>
      <c r="G787">
        <v>42353</v>
      </c>
    </row>
    <row r="788" spans="1:7" x14ac:dyDescent="0.3">
      <c r="A788" t="s">
        <v>27</v>
      </c>
      <c r="B788" t="s">
        <v>12</v>
      </c>
      <c r="C788" t="s">
        <v>6</v>
      </c>
      <c r="D788">
        <v>15789</v>
      </c>
      <c r="F788">
        <v>15789</v>
      </c>
      <c r="G788">
        <v>55682</v>
      </c>
    </row>
    <row r="789" spans="1:7" x14ac:dyDescent="0.3">
      <c r="A789" t="s">
        <v>27</v>
      </c>
      <c r="B789" t="s">
        <v>12</v>
      </c>
      <c r="C789" t="s">
        <v>6</v>
      </c>
      <c r="D789">
        <v>65686</v>
      </c>
      <c r="F789">
        <v>65686</v>
      </c>
      <c r="G789">
        <v>63105</v>
      </c>
    </row>
    <row r="790" spans="1:7" x14ac:dyDescent="0.3">
      <c r="A790" t="s">
        <v>27</v>
      </c>
      <c r="B790" t="s">
        <v>17</v>
      </c>
      <c r="C790" t="s">
        <v>2</v>
      </c>
      <c r="D790">
        <v>59783</v>
      </c>
      <c r="F790">
        <v>59783</v>
      </c>
      <c r="G790">
        <v>66388</v>
      </c>
    </row>
    <row r="791" spans="1:7" x14ac:dyDescent="0.3">
      <c r="A791" t="s">
        <v>27</v>
      </c>
      <c r="B791" t="s">
        <v>17</v>
      </c>
      <c r="C791" t="s">
        <v>2</v>
      </c>
      <c r="D791">
        <v>43314</v>
      </c>
      <c r="F791">
        <v>43314</v>
      </c>
      <c r="G791">
        <v>1038</v>
      </c>
    </row>
    <row r="792" spans="1:7" x14ac:dyDescent="0.3">
      <c r="A792" t="s">
        <v>27</v>
      </c>
      <c r="B792" t="s">
        <v>20</v>
      </c>
      <c r="C792" t="s">
        <v>6</v>
      </c>
      <c r="D792">
        <v>63218</v>
      </c>
      <c r="F792">
        <v>63218</v>
      </c>
      <c r="G792">
        <v>46604</v>
      </c>
    </row>
    <row r="793" spans="1:7" x14ac:dyDescent="0.3">
      <c r="A793" t="s">
        <v>27</v>
      </c>
      <c r="B793" t="s">
        <v>20</v>
      </c>
      <c r="C793" t="s">
        <v>6</v>
      </c>
      <c r="D793">
        <v>46558</v>
      </c>
      <c r="F793">
        <v>46558</v>
      </c>
      <c r="G793">
        <v>8005</v>
      </c>
    </row>
    <row r="794" spans="1:7" x14ac:dyDescent="0.3">
      <c r="A794" t="s">
        <v>27</v>
      </c>
      <c r="B794" t="s">
        <v>20</v>
      </c>
      <c r="C794" t="s">
        <v>6</v>
      </c>
      <c r="D794">
        <v>80132</v>
      </c>
      <c r="F794">
        <v>80132</v>
      </c>
      <c r="G794">
        <v>67265</v>
      </c>
    </row>
    <row r="795" spans="1:7" x14ac:dyDescent="0.3">
      <c r="A795" t="s">
        <v>27</v>
      </c>
      <c r="B795" t="s">
        <v>17</v>
      </c>
      <c r="C795" t="s">
        <v>6</v>
      </c>
      <c r="D795">
        <v>46730</v>
      </c>
      <c r="F795">
        <v>46730</v>
      </c>
      <c r="G795">
        <v>87472</v>
      </c>
    </row>
    <row r="796" spans="1:7" x14ac:dyDescent="0.3">
      <c r="A796" t="s">
        <v>27</v>
      </c>
      <c r="B796" t="s">
        <v>20</v>
      </c>
      <c r="C796" t="s">
        <v>7</v>
      </c>
      <c r="D796">
        <v>13051</v>
      </c>
      <c r="F796">
        <v>13051</v>
      </c>
      <c r="G796">
        <v>38837</v>
      </c>
    </row>
    <row r="797" spans="1:7" x14ac:dyDescent="0.3">
      <c r="A797" t="s">
        <v>27</v>
      </c>
      <c r="B797" t="s">
        <v>20</v>
      </c>
      <c r="C797" t="s">
        <v>7</v>
      </c>
      <c r="D797">
        <v>40171</v>
      </c>
      <c r="F797">
        <v>40171</v>
      </c>
      <c r="G797">
        <v>65338</v>
      </c>
    </row>
    <row r="798" spans="1:7" x14ac:dyDescent="0.3">
      <c r="A798" t="s">
        <v>27</v>
      </c>
      <c r="B798" t="s">
        <v>12</v>
      </c>
      <c r="C798" t="s">
        <v>10</v>
      </c>
      <c r="D798">
        <v>58806</v>
      </c>
      <c r="F798">
        <v>58806</v>
      </c>
      <c r="G798">
        <v>41198</v>
      </c>
    </row>
    <row r="799" spans="1:7" x14ac:dyDescent="0.3">
      <c r="A799" t="s">
        <v>27</v>
      </c>
      <c r="B799" t="s">
        <v>17</v>
      </c>
      <c r="C799" t="s">
        <v>4</v>
      </c>
      <c r="D799">
        <v>53138</v>
      </c>
      <c r="F799">
        <v>53138</v>
      </c>
      <c r="G799">
        <v>47278</v>
      </c>
    </row>
    <row r="800" spans="1:7" x14ac:dyDescent="0.3">
      <c r="A800" t="s">
        <v>27</v>
      </c>
      <c r="B800" t="s">
        <v>17</v>
      </c>
      <c r="C800" t="s">
        <v>4</v>
      </c>
      <c r="D800">
        <v>37060</v>
      </c>
      <c r="F800">
        <v>37060</v>
      </c>
      <c r="G800">
        <v>88965</v>
      </c>
    </row>
    <row r="801" spans="1:7" x14ac:dyDescent="0.3">
      <c r="A801" t="s">
        <v>27</v>
      </c>
      <c r="B801" t="s">
        <v>12</v>
      </c>
      <c r="C801" t="s">
        <v>6</v>
      </c>
      <c r="D801">
        <v>6302</v>
      </c>
      <c r="F801">
        <v>6302</v>
      </c>
      <c r="G801">
        <v>85560</v>
      </c>
    </row>
    <row r="802" spans="1:7" x14ac:dyDescent="0.3">
      <c r="A802" t="s">
        <v>27</v>
      </c>
      <c r="B802" t="s">
        <v>12</v>
      </c>
      <c r="C802" t="s">
        <v>6</v>
      </c>
      <c r="D802">
        <v>92785</v>
      </c>
      <c r="F802">
        <v>92785</v>
      </c>
      <c r="G802">
        <v>20609</v>
      </c>
    </row>
    <row r="803" spans="1:7" x14ac:dyDescent="0.3">
      <c r="A803" t="s">
        <v>27</v>
      </c>
      <c r="B803" t="s">
        <v>12</v>
      </c>
      <c r="C803" t="s">
        <v>6</v>
      </c>
      <c r="D803">
        <v>47646</v>
      </c>
      <c r="F803">
        <v>47646</v>
      </c>
      <c r="G803">
        <v>13760</v>
      </c>
    </row>
    <row r="804" spans="1:7" x14ac:dyDescent="0.3">
      <c r="A804" t="s">
        <v>27</v>
      </c>
      <c r="B804" t="s">
        <v>17</v>
      </c>
      <c r="C804" t="s">
        <v>9</v>
      </c>
      <c r="D804">
        <v>5068</v>
      </c>
      <c r="F804">
        <v>5068</v>
      </c>
      <c r="G804">
        <v>75447</v>
      </c>
    </row>
    <row r="805" spans="1:7" x14ac:dyDescent="0.3">
      <c r="A805" t="s">
        <v>27</v>
      </c>
      <c r="B805" t="s">
        <v>17</v>
      </c>
      <c r="C805" t="s">
        <v>9</v>
      </c>
      <c r="D805">
        <v>9483</v>
      </c>
      <c r="F805">
        <v>9483</v>
      </c>
      <c r="G805">
        <v>25900</v>
      </c>
    </row>
    <row r="806" spans="1:7" x14ac:dyDescent="0.3">
      <c r="A806" t="s">
        <v>27</v>
      </c>
      <c r="B806" t="s">
        <v>20</v>
      </c>
      <c r="C806" t="s">
        <v>5</v>
      </c>
      <c r="D806">
        <v>65579</v>
      </c>
      <c r="F806">
        <v>65579</v>
      </c>
      <c r="G806">
        <v>70716</v>
      </c>
    </row>
    <row r="807" spans="1:7" x14ac:dyDescent="0.3">
      <c r="A807" t="s">
        <v>27</v>
      </c>
      <c r="B807" t="s">
        <v>17</v>
      </c>
      <c r="C807" t="s">
        <v>6</v>
      </c>
      <c r="D807">
        <v>57386</v>
      </c>
      <c r="F807">
        <v>57386</v>
      </c>
      <c r="G807">
        <v>93574</v>
      </c>
    </row>
    <row r="808" spans="1:7" x14ac:dyDescent="0.3">
      <c r="A808" t="s">
        <v>27</v>
      </c>
      <c r="B808" t="s">
        <v>20</v>
      </c>
      <c r="C808" t="s">
        <v>5</v>
      </c>
      <c r="D808">
        <v>16108</v>
      </c>
      <c r="F808">
        <v>16108</v>
      </c>
      <c r="G808">
        <v>26301</v>
      </c>
    </row>
    <row r="809" spans="1:7" x14ac:dyDescent="0.3">
      <c r="A809" t="s">
        <v>27</v>
      </c>
      <c r="B809" t="s">
        <v>12</v>
      </c>
      <c r="C809" t="s">
        <v>9</v>
      </c>
      <c r="D809">
        <v>80622</v>
      </c>
      <c r="F809">
        <v>80622</v>
      </c>
      <c r="G809">
        <v>82691</v>
      </c>
    </row>
    <row r="810" spans="1:7" x14ac:dyDescent="0.3">
      <c r="A810" t="s">
        <v>27</v>
      </c>
      <c r="B810" t="s">
        <v>12</v>
      </c>
      <c r="C810" t="s">
        <v>9</v>
      </c>
      <c r="D810">
        <v>32340</v>
      </c>
      <c r="F810">
        <v>32340</v>
      </c>
      <c r="G810">
        <v>3143</v>
      </c>
    </row>
    <row r="811" spans="1:7" x14ac:dyDescent="0.3">
      <c r="A811" t="s">
        <v>27</v>
      </c>
      <c r="B811" t="s">
        <v>17</v>
      </c>
      <c r="C811" t="s">
        <v>4</v>
      </c>
      <c r="D811">
        <v>5399</v>
      </c>
      <c r="F811">
        <v>5399</v>
      </c>
      <c r="G811">
        <v>59854</v>
      </c>
    </row>
    <row r="812" spans="1:7" x14ac:dyDescent="0.3">
      <c r="A812" t="s">
        <v>27</v>
      </c>
      <c r="B812" t="s">
        <v>17</v>
      </c>
      <c r="C812" t="s">
        <v>2</v>
      </c>
      <c r="D812">
        <v>30872</v>
      </c>
      <c r="F812">
        <v>30872</v>
      </c>
      <c r="G812">
        <v>90776</v>
      </c>
    </row>
    <row r="813" spans="1:7" x14ac:dyDescent="0.3">
      <c r="A813" t="s">
        <v>27</v>
      </c>
      <c r="B813" t="s">
        <v>17</v>
      </c>
      <c r="C813" t="s">
        <v>5</v>
      </c>
      <c r="D813">
        <v>46298</v>
      </c>
      <c r="F813">
        <v>46298</v>
      </c>
      <c r="G813">
        <v>14723</v>
      </c>
    </row>
    <row r="814" spans="1:7" x14ac:dyDescent="0.3">
      <c r="A814" t="s">
        <v>27</v>
      </c>
      <c r="B814" t="s">
        <v>20</v>
      </c>
      <c r="C814" t="s">
        <v>8</v>
      </c>
      <c r="D814">
        <v>25000</v>
      </c>
      <c r="F814">
        <v>25000</v>
      </c>
      <c r="G814">
        <v>87779</v>
      </c>
    </row>
    <row r="815" spans="1:7" x14ac:dyDescent="0.3">
      <c r="A815" t="s">
        <v>27</v>
      </c>
      <c r="B815" t="s">
        <v>20</v>
      </c>
      <c r="C815" t="s">
        <v>10</v>
      </c>
      <c r="D815">
        <v>29082</v>
      </c>
      <c r="F815">
        <v>29082</v>
      </c>
      <c r="G815">
        <v>67947</v>
      </c>
    </row>
    <row r="816" spans="1:7" x14ac:dyDescent="0.3">
      <c r="A816" t="s">
        <v>27</v>
      </c>
      <c r="B816" t="s">
        <v>20</v>
      </c>
      <c r="C816" t="s">
        <v>10</v>
      </c>
      <c r="D816">
        <v>28044</v>
      </c>
      <c r="F816">
        <v>28044</v>
      </c>
      <c r="G816">
        <v>51486</v>
      </c>
    </row>
    <row r="817" spans="1:7" x14ac:dyDescent="0.3">
      <c r="A817" t="s">
        <v>27</v>
      </c>
      <c r="B817" t="s">
        <v>17</v>
      </c>
      <c r="C817" t="s">
        <v>10</v>
      </c>
      <c r="D817">
        <v>23965</v>
      </c>
      <c r="F817">
        <v>23965</v>
      </c>
      <c r="G817">
        <v>59822</v>
      </c>
    </row>
    <row r="818" spans="1:7" x14ac:dyDescent="0.3">
      <c r="A818" t="s">
        <v>27</v>
      </c>
      <c r="B818" t="s">
        <v>17</v>
      </c>
      <c r="C818" t="s">
        <v>10</v>
      </c>
      <c r="D818">
        <v>61823</v>
      </c>
      <c r="F818">
        <v>61823</v>
      </c>
      <c r="G818">
        <v>93217</v>
      </c>
    </row>
    <row r="819" spans="1:7" x14ac:dyDescent="0.3">
      <c r="A819" t="s">
        <v>27</v>
      </c>
      <c r="B819" t="s">
        <v>17</v>
      </c>
      <c r="C819" t="s">
        <v>10</v>
      </c>
      <c r="D819">
        <v>57476</v>
      </c>
      <c r="F819">
        <v>57476</v>
      </c>
      <c r="G819">
        <v>13074</v>
      </c>
    </row>
    <row r="820" spans="1:7" x14ac:dyDescent="0.3">
      <c r="A820" t="s">
        <v>27</v>
      </c>
      <c r="B820" t="s">
        <v>12</v>
      </c>
      <c r="C820" t="s">
        <v>4</v>
      </c>
      <c r="D820">
        <v>23170</v>
      </c>
      <c r="F820">
        <v>23170</v>
      </c>
      <c r="G820">
        <v>92458</v>
      </c>
    </row>
    <row r="821" spans="1:7" x14ac:dyDescent="0.3">
      <c r="A821" t="s">
        <v>27</v>
      </c>
      <c r="B821" t="s">
        <v>20</v>
      </c>
      <c r="C821" t="s">
        <v>6</v>
      </c>
      <c r="D821">
        <v>79210</v>
      </c>
      <c r="F821">
        <v>79210</v>
      </c>
      <c r="G821">
        <v>18527</v>
      </c>
    </row>
    <row r="822" spans="1:7" x14ac:dyDescent="0.3">
      <c r="A822" t="s">
        <v>27</v>
      </c>
      <c r="B822" t="s">
        <v>17</v>
      </c>
      <c r="C822" t="s">
        <v>2</v>
      </c>
      <c r="D822">
        <v>55335</v>
      </c>
      <c r="F822">
        <v>55335</v>
      </c>
      <c r="G822">
        <v>80213</v>
      </c>
    </row>
    <row r="823" spans="1:7" x14ac:dyDescent="0.3">
      <c r="A823" t="s">
        <v>27</v>
      </c>
      <c r="B823" t="s">
        <v>17</v>
      </c>
      <c r="C823" t="s">
        <v>5</v>
      </c>
      <c r="D823">
        <v>42281</v>
      </c>
      <c r="F823">
        <v>42281</v>
      </c>
      <c r="G823">
        <v>81721</v>
      </c>
    </row>
    <row r="824" spans="1:7" x14ac:dyDescent="0.3">
      <c r="A824" t="s">
        <v>27</v>
      </c>
      <c r="B824" t="s">
        <v>17</v>
      </c>
      <c r="C824" t="s">
        <v>5</v>
      </c>
      <c r="D824">
        <v>2806</v>
      </c>
      <c r="F824">
        <v>2806</v>
      </c>
      <c r="G824">
        <v>94106</v>
      </c>
    </row>
    <row r="825" spans="1:7" x14ac:dyDescent="0.3">
      <c r="A825" t="s">
        <v>27</v>
      </c>
      <c r="B825" t="s">
        <v>20</v>
      </c>
      <c r="C825" t="s">
        <v>5</v>
      </c>
      <c r="D825">
        <v>76243</v>
      </c>
      <c r="F825">
        <v>76243</v>
      </c>
      <c r="G825">
        <v>30041</v>
      </c>
    </row>
    <row r="826" spans="1:7" x14ac:dyDescent="0.3">
      <c r="A826" t="s">
        <v>27</v>
      </c>
      <c r="B826" t="s">
        <v>20</v>
      </c>
      <c r="C826" t="s">
        <v>4</v>
      </c>
      <c r="D826">
        <v>25236</v>
      </c>
      <c r="F826">
        <v>25236</v>
      </c>
      <c r="G826">
        <v>50346</v>
      </c>
    </row>
    <row r="827" spans="1:7" x14ac:dyDescent="0.3">
      <c r="A827" t="s">
        <v>27</v>
      </c>
      <c r="B827" t="s">
        <v>12</v>
      </c>
      <c r="C827" t="s">
        <v>10</v>
      </c>
      <c r="D827">
        <v>15119</v>
      </c>
      <c r="F827">
        <v>15119</v>
      </c>
      <c r="G827">
        <v>59536</v>
      </c>
    </row>
    <row r="828" spans="1:7" x14ac:dyDescent="0.3">
      <c r="A828" t="s">
        <v>27</v>
      </c>
      <c r="B828" t="s">
        <v>20</v>
      </c>
      <c r="C828" t="s">
        <v>10</v>
      </c>
      <c r="D828">
        <v>30336</v>
      </c>
      <c r="F828">
        <v>30336</v>
      </c>
      <c r="G828">
        <v>42635</v>
      </c>
    </row>
    <row r="829" spans="1:7" x14ac:dyDescent="0.3">
      <c r="A829" t="s">
        <v>27</v>
      </c>
      <c r="B829" t="s">
        <v>20</v>
      </c>
      <c r="C829" t="s">
        <v>2</v>
      </c>
      <c r="D829">
        <v>21750</v>
      </c>
      <c r="F829">
        <v>21750</v>
      </c>
      <c r="G829">
        <v>13864</v>
      </c>
    </row>
    <row r="830" spans="1:7" x14ac:dyDescent="0.3">
      <c r="A830" t="s">
        <v>27</v>
      </c>
      <c r="B830" t="s">
        <v>17</v>
      </c>
      <c r="C830" t="s">
        <v>9</v>
      </c>
      <c r="D830">
        <v>77584</v>
      </c>
      <c r="F830">
        <v>77584</v>
      </c>
      <c r="G830">
        <v>9907</v>
      </c>
    </row>
    <row r="831" spans="1:7" x14ac:dyDescent="0.3">
      <c r="A831" t="s">
        <v>27</v>
      </c>
      <c r="B831" t="s">
        <v>17</v>
      </c>
      <c r="C831" t="s">
        <v>9</v>
      </c>
      <c r="D831">
        <v>11880</v>
      </c>
      <c r="F831">
        <v>11880</v>
      </c>
      <c r="G831">
        <v>86952</v>
      </c>
    </row>
    <row r="832" spans="1:7" x14ac:dyDescent="0.3">
      <c r="A832" t="s">
        <v>27</v>
      </c>
      <c r="B832" t="s">
        <v>20</v>
      </c>
      <c r="C832" t="s">
        <v>4</v>
      </c>
      <c r="D832">
        <v>88767</v>
      </c>
      <c r="F832">
        <v>88767</v>
      </c>
      <c r="G832">
        <v>74022</v>
      </c>
    </row>
    <row r="833" spans="1:7" x14ac:dyDescent="0.3">
      <c r="A833" t="s">
        <v>27</v>
      </c>
      <c r="B833" t="s">
        <v>20</v>
      </c>
      <c r="C833" t="s">
        <v>4</v>
      </c>
      <c r="D833">
        <v>74117</v>
      </c>
      <c r="F833">
        <v>74117</v>
      </c>
      <c r="G833">
        <v>27191</v>
      </c>
    </row>
    <row r="834" spans="1:7" x14ac:dyDescent="0.3">
      <c r="A834" t="s">
        <v>27</v>
      </c>
      <c r="B834" t="s">
        <v>17</v>
      </c>
      <c r="C834" t="s">
        <v>4</v>
      </c>
      <c r="D834">
        <v>16903</v>
      </c>
      <c r="F834">
        <v>16903</v>
      </c>
      <c r="G834">
        <v>46908</v>
      </c>
    </row>
    <row r="835" spans="1:7" x14ac:dyDescent="0.3">
      <c r="A835" t="s">
        <v>27</v>
      </c>
      <c r="B835" t="s">
        <v>20</v>
      </c>
      <c r="C835" t="s">
        <v>10</v>
      </c>
      <c r="D835">
        <v>7399</v>
      </c>
      <c r="F835">
        <v>7399</v>
      </c>
      <c r="G835">
        <v>53395</v>
      </c>
    </row>
    <row r="836" spans="1:7" x14ac:dyDescent="0.3">
      <c r="A836" t="s">
        <v>27</v>
      </c>
      <c r="B836" t="s">
        <v>17</v>
      </c>
      <c r="C836" t="s">
        <v>5</v>
      </c>
      <c r="D836">
        <v>19252</v>
      </c>
      <c r="F836">
        <v>19252</v>
      </c>
      <c r="G836">
        <v>51856</v>
      </c>
    </row>
    <row r="837" spans="1:7" x14ac:dyDescent="0.3">
      <c r="A837" t="s">
        <v>27</v>
      </c>
      <c r="B837" t="s">
        <v>20</v>
      </c>
      <c r="C837" t="s">
        <v>4</v>
      </c>
      <c r="D837">
        <v>43716</v>
      </c>
      <c r="F837">
        <v>43716</v>
      </c>
      <c r="G837">
        <v>12418</v>
      </c>
    </row>
    <row r="838" spans="1:7" x14ac:dyDescent="0.3">
      <c r="A838" t="s">
        <v>27</v>
      </c>
      <c r="B838" t="s">
        <v>20</v>
      </c>
      <c r="C838" t="s">
        <v>10</v>
      </c>
      <c r="D838">
        <v>26788</v>
      </c>
      <c r="F838">
        <v>26788</v>
      </c>
      <c r="G838">
        <v>46498</v>
      </c>
    </row>
    <row r="839" spans="1:7" x14ac:dyDescent="0.3">
      <c r="A839" t="s">
        <v>27</v>
      </c>
      <c r="B839" t="s">
        <v>20</v>
      </c>
      <c r="C839" t="s">
        <v>10</v>
      </c>
      <c r="D839">
        <v>99273</v>
      </c>
      <c r="F839">
        <v>99273</v>
      </c>
      <c r="G839">
        <v>20958</v>
      </c>
    </row>
    <row r="840" spans="1:7" x14ac:dyDescent="0.3">
      <c r="A840" t="s">
        <v>27</v>
      </c>
      <c r="B840" t="s">
        <v>20</v>
      </c>
      <c r="C840" t="s">
        <v>10</v>
      </c>
      <c r="D840">
        <v>5125</v>
      </c>
      <c r="F840">
        <v>5125</v>
      </c>
      <c r="G840">
        <v>34424</v>
      </c>
    </row>
    <row r="841" spans="1:7" x14ac:dyDescent="0.3">
      <c r="A841" t="s">
        <v>27</v>
      </c>
      <c r="B841" t="s">
        <v>17</v>
      </c>
      <c r="C841" t="s">
        <v>5</v>
      </c>
      <c r="D841">
        <v>87050</v>
      </c>
      <c r="F841">
        <v>87050</v>
      </c>
      <c r="G841">
        <v>24575</v>
      </c>
    </row>
    <row r="842" spans="1:7" x14ac:dyDescent="0.3">
      <c r="A842" t="s">
        <v>27</v>
      </c>
      <c r="B842" t="s">
        <v>15</v>
      </c>
      <c r="C842" t="s">
        <v>5</v>
      </c>
      <c r="D842">
        <v>85029</v>
      </c>
      <c r="F842">
        <v>85029</v>
      </c>
      <c r="G842">
        <v>69709</v>
      </c>
    </row>
    <row r="843" spans="1:7" x14ac:dyDescent="0.3">
      <c r="A843" t="s">
        <v>27</v>
      </c>
      <c r="B843" t="s">
        <v>15</v>
      </c>
      <c r="C843" t="s">
        <v>5</v>
      </c>
      <c r="D843">
        <v>97146</v>
      </c>
      <c r="F843">
        <v>97146</v>
      </c>
      <c r="G843">
        <v>6210</v>
      </c>
    </row>
    <row r="844" spans="1:7" x14ac:dyDescent="0.3">
      <c r="A844" t="s">
        <v>27</v>
      </c>
      <c r="B844" t="s">
        <v>15</v>
      </c>
      <c r="C844" t="s">
        <v>5</v>
      </c>
      <c r="D844">
        <v>17514</v>
      </c>
      <c r="F844">
        <v>17514</v>
      </c>
      <c r="G844">
        <v>7523</v>
      </c>
    </row>
    <row r="845" spans="1:7" x14ac:dyDescent="0.3">
      <c r="A845" t="s">
        <v>27</v>
      </c>
      <c r="B845" t="s">
        <v>17</v>
      </c>
      <c r="C845" t="s">
        <v>1</v>
      </c>
      <c r="D845">
        <v>51282</v>
      </c>
      <c r="F845">
        <v>51282</v>
      </c>
      <c r="G845">
        <v>5937</v>
      </c>
    </row>
    <row r="846" spans="1:7" x14ac:dyDescent="0.3">
      <c r="A846" t="s">
        <v>27</v>
      </c>
      <c r="B846" t="s">
        <v>17</v>
      </c>
      <c r="C846" t="s">
        <v>1</v>
      </c>
      <c r="D846">
        <v>48512</v>
      </c>
      <c r="F846">
        <v>48512</v>
      </c>
      <c r="G846">
        <v>15380</v>
      </c>
    </row>
    <row r="847" spans="1:7" x14ac:dyDescent="0.3">
      <c r="A847" t="s">
        <v>27</v>
      </c>
      <c r="B847" t="s">
        <v>18</v>
      </c>
      <c r="C847" t="s">
        <v>4</v>
      </c>
      <c r="D847">
        <v>15656</v>
      </c>
      <c r="F847">
        <v>15656</v>
      </c>
      <c r="G847">
        <v>61894</v>
      </c>
    </row>
    <row r="848" spans="1:7" x14ac:dyDescent="0.3">
      <c r="A848" t="s">
        <v>27</v>
      </c>
      <c r="B848" t="s">
        <v>18</v>
      </c>
      <c r="C848" t="s">
        <v>4</v>
      </c>
      <c r="D848">
        <v>50290</v>
      </c>
      <c r="F848">
        <v>50290</v>
      </c>
      <c r="G848">
        <v>3299</v>
      </c>
    </row>
    <row r="849" spans="1:7" x14ac:dyDescent="0.3">
      <c r="A849" t="s">
        <v>27</v>
      </c>
      <c r="B849" t="s">
        <v>17</v>
      </c>
      <c r="C849" t="s">
        <v>5</v>
      </c>
      <c r="D849">
        <v>75135</v>
      </c>
      <c r="F849">
        <v>75135</v>
      </c>
      <c r="G849">
        <v>54824</v>
      </c>
    </row>
    <row r="850" spans="1:7" x14ac:dyDescent="0.3">
      <c r="A850" t="s">
        <v>27</v>
      </c>
      <c r="B850" t="s">
        <v>17</v>
      </c>
      <c r="C850" t="s">
        <v>5</v>
      </c>
      <c r="D850">
        <v>62801</v>
      </c>
      <c r="F850">
        <v>62801</v>
      </c>
      <c r="G850">
        <v>5943</v>
      </c>
    </row>
    <row r="851" spans="1:7" x14ac:dyDescent="0.3">
      <c r="A851" t="s">
        <v>27</v>
      </c>
      <c r="B851" t="s">
        <v>17</v>
      </c>
      <c r="C851" t="s">
        <v>10</v>
      </c>
      <c r="D851">
        <v>98960</v>
      </c>
      <c r="F851">
        <v>98960</v>
      </c>
      <c r="G851">
        <v>45543</v>
      </c>
    </row>
    <row r="852" spans="1:7" x14ac:dyDescent="0.3">
      <c r="A852" t="s">
        <v>27</v>
      </c>
      <c r="B852" t="s">
        <v>20</v>
      </c>
      <c r="C852" t="s">
        <v>9</v>
      </c>
      <c r="D852">
        <v>96186</v>
      </c>
      <c r="F852">
        <v>96186</v>
      </c>
      <c r="G852">
        <v>51700</v>
      </c>
    </row>
    <row r="853" spans="1:7" x14ac:dyDescent="0.3">
      <c r="A853" t="s">
        <v>27</v>
      </c>
      <c r="B853" t="s">
        <v>12</v>
      </c>
      <c r="C853" t="s">
        <v>5</v>
      </c>
      <c r="D853">
        <v>65673</v>
      </c>
      <c r="F853">
        <v>65673</v>
      </c>
      <c r="G853">
        <v>26155</v>
      </c>
    </row>
    <row r="854" spans="1:7" x14ac:dyDescent="0.3">
      <c r="A854" t="s">
        <v>27</v>
      </c>
      <c r="B854" t="s">
        <v>14</v>
      </c>
      <c r="C854" t="s">
        <v>10</v>
      </c>
      <c r="D854">
        <v>96402</v>
      </c>
      <c r="F854">
        <v>96402</v>
      </c>
      <c r="G854">
        <v>92019</v>
      </c>
    </row>
    <row r="855" spans="1:7" x14ac:dyDescent="0.3">
      <c r="A855" t="s">
        <v>27</v>
      </c>
      <c r="B855" t="s">
        <v>14</v>
      </c>
      <c r="C855" t="s">
        <v>10</v>
      </c>
      <c r="D855">
        <v>26191</v>
      </c>
      <c r="F855">
        <v>26191</v>
      </c>
      <c r="G855">
        <v>27348</v>
      </c>
    </row>
    <row r="856" spans="1:7" x14ac:dyDescent="0.3">
      <c r="A856" t="s">
        <v>27</v>
      </c>
      <c r="B856" t="s">
        <v>20</v>
      </c>
      <c r="C856" t="s">
        <v>9</v>
      </c>
      <c r="D856">
        <v>45109</v>
      </c>
      <c r="F856">
        <v>45109</v>
      </c>
      <c r="G856">
        <v>51514</v>
      </c>
    </row>
    <row r="857" spans="1:7" x14ac:dyDescent="0.3">
      <c r="A857" t="s">
        <v>27</v>
      </c>
      <c r="B857" t="s">
        <v>20</v>
      </c>
      <c r="C857" t="s">
        <v>4</v>
      </c>
      <c r="D857">
        <v>72173</v>
      </c>
      <c r="F857">
        <v>72173</v>
      </c>
      <c r="G857">
        <v>59976</v>
      </c>
    </row>
    <row r="858" spans="1:7" x14ac:dyDescent="0.3">
      <c r="A858" t="s">
        <v>27</v>
      </c>
      <c r="B858" t="s">
        <v>20</v>
      </c>
      <c r="C858" t="s">
        <v>4</v>
      </c>
      <c r="D858">
        <v>23952</v>
      </c>
      <c r="F858">
        <v>23952</v>
      </c>
      <c r="G858">
        <v>28630</v>
      </c>
    </row>
    <row r="859" spans="1:7" x14ac:dyDescent="0.3">
      <c r="A859" t="s">
        <v>27</v>
      </c>
      <c r="B859" t="s">
        <v>14</v>
      </c>
      <c r="C859" t="s">
        <v>6</v>
      </c>
      <c r="D859">
        <v>51401</v>
      </c>
      <c r="F859">
        <v>51401</v>
      </c>
      <c r="G859">
        <v>40358</v>
      </c>
    </row>
    <row r="860" spans="1:7" x14ac:dyDescent="0.3">
      <c r="A860" t="s">
        <v>27</v>
      </c>
      <c r="B860" t="s">
        <v>14</v>
      </c>
      <c r="C860" t="s">
        <v>6</v>
      </c>
      <c r="D860">
        <v>96523</v>
      </c>
      <c r="F860">
        <v>96523</v>
      </c>
      <c r="G860">
        <v>86193</v>
      </c>
    </row>
    <row r="861" spans="1:7" x14ac:dyDescent="0.3">
      <c r="A861" t="s">
        <v>27</v>
      </c>
      <c r="B861" t="s">
        <v>14</v>
      </c>
      <c r="C861" t="s">
        <v>6</v>
      </c>
      <c r="D861">
        <v>15711</v>
      </c>
      <c r="F861">
        <v>15711</v>
      </c>
      <c r="G861">
        <v>84211</v>
      </c>
    </row>
    <row r="862" spans="1:7" x14ac:dyDescent="0.3">
      <c r="A862" t="s">
        <v>27</v>
      </c>
      <c r="B862" t="s">
        <v>14</v>
      </c>
      <c r="C862" t="s">
        <v>4</v>
      </c>
      <c r="D862">
        <v>25678</v>
      </c>
      <c r="F862">
        <v>25678</v>
      </c>
      <c r="G862">
        <v>8503</v>
      </c>
    </row>
    <row r="863" spans="1:7" x14ac:dyDescent="0.3">
      <c r="A863" t="s">
        <v>27</v>
      </c>
      <c r="B863" t="s">
        <v>17</v>
      </c>
      <c r="C863" t="s">
        <v>9</v>
      </c>
      <c r="D863">
        <v>50282</v>
      </c>
      <c r="F863">
        <v>50282</v>
      </c>
      <c r="G863">
        <v>88906</v>
      </c>
    </row>
    <row r="864" spans="1:7" x14ac:dyDescent="0.3">
      <c r="A864" t="s">
        <v>27</v>
      </c>
      <c r="B864" t="s">
        <v>17</v>
      </c>
      <c r="C864" t="s">
        <v>2</v>
      </c>
      <c r="D864">
        <v>85540</v>
      </c>
      <c r="F864">
        <v>85540</v>
      </c>
      <c r="G864">
        <v>68338</v>
      </c>
    </row>
    <row r="865" spans="1:7" x14ac:dyDescent="0.3">
      <c r="A865" t="s">
        <v>27</v>
      </c>
      <c r="B865" t="s">
        <v>17</v>
      </c>
      <c r="C865" t="s">
        <v>2</v>
      </c>
      <c r="D865">
        <v>75949</v>
      </c>
      <c r="F865">
        <v>75949</v>
      </c>
      <c r="G865">
        <v>24234</v>
      </c>
    </row>
    <row r="866" spans="1:7" x14ac:dyDescent="0.3">
      <c r="A866" t="s">
        <v>27</v>
      </c>
      <c r="B866" t="s">
        <v>18</v>
      </c>
      <c r="C866" t="s">
        <v>6</v>
      </c>
      <c r="D866">
        <v>2636</v>
      </c>
      <c r="F866">
        <v>2636</v>
      </c>
      <c r="G866">
        <v>63263</v>
      </c>
    </row>
    <row r="867" spans="1:7" x14ac:dyDescent="0.3">
      <c r="A867" t="s">
        <v>27</v>
      </c>
      <c r="B867" t="s">
        <v>17</v>
      </c>
      <c r="C867" t="s">
        <v>1</v>
      </c>
      <c r="D867">
        <v>47192</v>
      </c>
      <c r="F867">
        <v>47192</v>
      </c>
      <c r="G867">
        <v>50464</v>
      </c>
    </row>
    <row r="868" spans="1:7" x14ac:dyDescent="0.3">
      <c r="A868" t="s">
        <v>27</v>
      </c>
      <c r="B868" t="s">
        <v>20</v>
      </c>
      <c r="C868" t="s">
        <v>4</v>
      </c>
      <c r="D868">
        <v>56727</v>
      </c>
      <c r="F868">
        <v>56727</v>
      </c>
      <c r="G868">
        <v>59424</v>
      </c>
    </row>
    <row r="869" spans="1:7" x14ac:dyDescent="0.3">
      <c r="A869" t="s">
        <v>27</v>
      </c>
      <c r="B869" t="s">
        <v>17</v>
      </c>
      <c r="C869" t="s">
        <v>10</v>
      </c>
      <c r="D869">
        <v>22640</v>
      </c>
      <c r="F869">
        <v>22640</v>
      </c>
      <c r="G869">
        <v>6511</v>
      </c>
    </row>
    <row r="870" spans="1:7" x14ac:dyDescent="0.3">
      <c r="A870" t="s">
        <v>27</v>
      </c>
      <c r="B870" t="s">
        <v>17</v>
      </c>
      <c r="C870" t="s">
        <v>1</v>
      </c>
      <c r="D870">
        <v>34695</v>
      </c>
      <c r="F870">
        <v>34695</v>
      </c>
      <c r="G870">
        <v>54960</v>
      </c>
    </row>
    <row r="871" spans="1:7" x14ac:dyDescent="0.3">
      <c r="A871" t="s">
        <v>27</v>
      </c>
      <c r="B871" t="s">
        <v>20</v>
      </c>
      <c r="C871" t="s">
        <v>10</v>
      </c>
      <c r="D871">
        <v>35933</v>
      </c>
      <c r="F871">
        <v>35933</v>
      </c>
      <c r="G871">
        <v>86956</v>
      </c>
    </row>
    <row r="872" spans="1:7" x14ac:dyDescent="0.3">
      <c r="A872" t="s">
        <v>27</v>
      </c>
      <c r="B872" t="s">
        <v>17</v>
      </c>
      <c r="C872" t="s">
        <v>9</v>
      </c>
      <c r="D872">
        <v>46676</v>
      </c>
      <c r="F872">
        <v>46676</v>
      </c>
      <c r="G872">
        <v>12164</v>
      </c>
    </row>
    <row r="873" spans="1:7" x14ac:dyDescent="0.3">
      <c r="A873" t="s">
        <v>27</v>
      </c>
      <c r="B873" t="s">
        <v>12</v>
      </c>
      <c r="C873" t="s">
        <v>2</v>
      </c>
      <c r="D873">
        <v>45625</v>
      </c>
      <c r="F873">
        <v>45625</v>
      </c>
      <c r="G873">
        <v>95513</v>
      </c>
    </row>
    <row r="874" spans="1:7" x14ac:dyDescent="0.3">
      <c r="A874" t="s">
        <v>27</v>
      </c>
      <c r="B874" t="s">
        <v>12</v>
      </c>
      <c r="C874" t="s">
        <v>2</v>
      </c>
      <c r="D874">
        <v>53578</v>
      </c>
      <c r="F874">
        <v>53578</v>
      </c>
      <c r="G874">
        <v>61437</v>
      </c>
    </row>
    <row r="875" spans="1:7" x14ac:dyDescent="0.3">
      <c r="A875" t="s">
        <v>27</v>
      </c>
      <c r="B875" t="s">
        <v>12</v>
      </c>
      <c r="C875" t="s">
        <v>2</v>
      </c>
      <c r="D875">
        <v>44957</v>
      </c>
      <c r="F875">
        <v>44957</v>
      </c>
      <c r="G875">
        <v>54295</v>
      </c>
    </row>
    <row r="876" spans="1:7" x14ac:dyDescent="0.3">
      <c r="A876" t="s">
        <v>27</v>
      </c>
      <c r="B876" t="s">
        <v>20</v>
      </c>
      <c r="C876" t="s">
        <v>5</v>
      </c>
      <c r="D876">
        <v>55415</v>
      </c>
      <c r="F876">
        <v>55415</v>
      </c>
      <c r="G876">
        <v>17888</v>
      </c>
    </row>
    <row r="877" spans="1:7" x14ac:dyDescent="0.3">
      <c r="A877" t="s">
        <v>27</v>
      </c>
      <c r="B877" t="s">
        <v>12</v>
      </c>
      <c r="C877" t="s">
        <v>1</v>
      </c>
      <c r="D877">
        <v>28613</v>
      </c>
      <c r="F877">
        <v>28613</v>
      </c>
      <c r="G877">
        <v>82105</v>
      </c>
    </row>
    <row r="878" spans="1:7" x14ac:dyDescent="0.3">
      <c r="A878" t="s">
        <v>27</v>
      </c>
      <c r="B878" t="s">
        <v>12</v>
      </c>
      <c r="C878" t="s">
        <v>1</v>
      </c>
      <c r="D878">
        <v>69299</v>
      </c>
      <c r="F878">
        <v>69299</v>
      </c>
      <c r="G878">
        <v>86149</v>
      </c>
    </row>
    <row r="879" spans="1:7" x14ac:dyDescent="0.3">
      <c r="A879" t="s">
        <v>27</v>
      </c>
      <c r="B879" t="s">
        <v>12</v>
      </c>
      <c r="C879" t="s">
        <v>10</v>
      </c>
      <c r="D879">
        <v>81029</v>
      </c>
      <c r="F879">
        <v>81029</v>
      </c>
      <c r="G879">
        <v>37791</v>
      </c>
    </row>
    <row r="880" spans="1:7" x14ac:dyDescent="0.3">
      <c r="A880" t="s">
        <v>27</v>
      </c>
      <c r="B880" t="s">
        <v>20</v>
      </c>
      <c r="C880" t="s">
        <v>10</v>
      </c>
      <c r="D880">
        <v>80854</v>
      </c>
      <c r="F880">
        <v>80854</v>
      </c>
      <c r="G880">
        <v>75775</v>
      </c>
    </row>
    <row r="881" spans="1:7" x14ac:dyDescent="0.3">
      <c r="A881" t="s">
        <v>27</v>
      </c>
      <c r="B881" t="s">
        <v>12</v>
      </c>
      <c r="C881" t="s">
        <v>2</v>
      </c>
      <c r="D881">
        <v>13457</v>
      </c>
      <c r="F881">
        <v>13457</v>
      </c>
      <c r="G881">
        <v>7877</v>
      </c>
    </row>
    <row r="882" spans="1:7" x14ac:dyDescent="0.3">
      <c r="A882" t="s">
        <v>27</v>
      </c>
      <c r="B882" t="s">
        <v>12</v>
      </c>
      <c r="C882" t="s">
        <v>2</v>
      </c>
      <c r="D882">
        <v>66035</v>
      </c>
      <c r="F882">
        <v>66035</v>
      </c>
      <c r="G882">
        <v>37177</v>
      </c>
    </row>
    <row r="883" spans="1:7" x14ac:dyDescent="0.3">
      <c r="A883" t="s">
        <v>27</v>
      </c>
      <c r="B883" t="s">
        <v>12</v>
      </c>
      <c r="C883" t="s">
        <v>2</v>
      </c>
      <c r="D883">
        <v>4514</v>
      </c>
      <c r="F883">
        <v>4514</v>
      </c>
      <c r="G883">
        <v>63684</v>
      </c>
    </row>
    <row r="884" spans="1:7" x14ac:dyDescent="0.3">
      <c r="A884" t="s">
        <v>27</v>
      </c>
      <c r="B884" t="s">
        <v>12</v>
      </c>
      <c r="C884" t="s">
        <v>2</v>
      </c>
      <c r="D884">
        <v>98625</v>
      </c>
      <c r="F884">
        <v>98625</v>
      </c>
      <c r="G884">
        <v>19402</v>
      </c>
    </row>
    <row r="885" spans="1:7" x14ac:dyDescent="0.3">
      <c r="A885" t="s">
        <v>27</v>
      </c>
      <c r="B885" t="s">
        <v>18</v>
      </c>
      <c r="C885" t="s">
        <v>2</v>
      </c>
      <c r="D885">
        <v>16237</v>
      </c>
      <c r="F885">
        <v>16237</v>
      </c>
      <c r="G885">
        <v>85342</v>
      </c>
    </row>
    <row r="886" spans="1:7" x14ac:dyDescent="0.3">
      <c r="A886" t="s">
        <v>27</v>
      </c>
      <c r="B886" t="s">
        <v>18</v>
      </c>
      <c r="C886" t="s">
        <v>2</v>
      </c>
      <c r="D886">
        <v>41390</v>
      </c>
      <c r="F886">
        <v>41390</v>
      </c>
      <c r="G886">
        <v>86688</v>
      </c>
    </row>
    <row r="887" spans="1:7" x14ac:dyDescent="0.3">
      <c r="A887" t="s">
        <v>27</v>
      </c>
      <c r="B887" t="s">
        <v>18</v>
      </c>
      <c r="C887" t="s">
        <v>2</v>
      </c>
      <c r="D887">
        <v>62210</v>
      </c>
      <c r="F887">
        <v>62210</v>
      </c>
      <c r="G887">
        <v>95425</v>
      </c>
    </row>
    <row r="888" spans="1:7" x14ac:dyDescent="0.3">
      <c r="A888" t="s">
        <v>27</v>
      </c>
      <c r="B888" t="s">
        <v>18</v>
      </c>
      <c r="C888" t="s">
        <v>2</v>
      </c>
      <c r="D888">
        <v>70275</v>
      </c>
      <c r="F888">
        <v>70275</v>
      </c>
      <c r="G888">
        <v>86601</v>
      </c>
    </row>
    <row r="889" spans="1:7" x14ac:dyDescent="0.3">
      <c r="A889" t="s">
        <v>27</v>
      </c>
      <c r="B889" t="s">
        <v>18</v>
      </c>
      <c r="C889" t="s">
        <v>2</v>
      </c>
      <c r="D889">
        <v>55557</v>
      </c>
      <c r="F889">
        <v>55557</v>
      </c>
      <c r="G889">
        <v>94230</v>
      </c>
    </row>
    <row r="890" spans="1:7" x14ac:dyDescent="0.3">
      <c r="A890" t="s">
        <v>27</v>
      </c>
      <c r="B890" t="s">
        <v>17</v>
      </c>
      <c r="C890" t="s">
        <v>2</v>
      </c>
      <c r="D890">
        <v>52889</v>
      </c>
      <c r="F890">
        <v>52889</v>
      </c>
      <c r="G890">
        <v>35596</v>
      </c>
    </row>
    <row r="891" spans="1:7" x14ac:dyDescent="0.3">
      <c r="A891" t="s">
        <v>27</v>
      </c>
      <c r="B891" t="s">
        <v>17</v>
      </c>
      <c r="C891" t="s">
        <v>2</v>
      </c>
      <c r="D891">
        <v>67496</v>
      </c>
      <c r="F891">
        <v>67496</v>
      </c>
      <c r="G891">
        <v>48205</v>
      </c>
    </row>
    <row r="892" spans="1:7" x14ac:dyDescent="0.3">
      <c r="A892" t="s">
        <v>27</v>
      </c>
      <c r="B892" t="s">
        <v>20</v>
      </c>
      <c r="C892" t="s">
        <v>2</v>
      </c>
      <c r="D892">
        <v>1632</v>
      </c>
      <c r="F892">
        <v>1632</v>
      </c>
      <c r="G892">
        <v>73166</v>
      </c>
    </row>
    <row r="893" spans="1:7" x14ac:dyDescent="0.3">
      <c r="A893" t="s">
        <v>27</v>
      </c>
      <c r="B893" t="s">
        <v>17</v>
      </c>
      <c r="C893" t="s">
        <v>6</v>
      </c>
      <c r="D893">
        <v>38155</v>
      </c>
      <c r="F893">
        <v>38155</v>
      </c>
      <c r="G893">
        <v>52761</v>
      </c>
    </row>
    <row r="894" spans="1:7" x14ac:dyDescent="0.3">
      <c r="A894" t="s">
        <v>27</v>
      </c>
      <c r="B894" t="s">
        <v>17</v>
      </c>
      <c r="C894" t="s">
        <v>2</v>
      </c>
      <c r="D894">
        <v>49880</v>
      </c>
      <c r="F894">
        <v>49880</v>
      </c>
      <c r="G894">
        <v>96178</v>
      </c>
    </row>
    <row r="895" spans="1:7" x14ac:dyDescent="0.3">
      <c r="A895" t="s">
        <v>27</v>
      </c>
      <c r="B895" t="s">
        <v>17</v>
      </c>
      <c r="C895" t="s">
        <v>2</v>
      </c>
      <c r="D895">
        <v>27926</v>
      </c>
      <c r="F895">
        <v>27926</v>
      </c>
      <c r="G895">
        <v>49485</v>
      </c>
    </row>
    <row r="896" spans="1:7" x14ac:dyDescent="0.3">
      <c r="A896" t="s">
        <v>27</v>
      </c>
      <c r="B896" t="s">
        <v>17</v>
      </c>
      <c r="C896" t="s">
        <v>2</v>
      </c>
      <c r="D896">
        <v>77765</v>
      </c>
      <c r="F896">
        <v>77765</v>
      </c>
      <c r="G896">
        <v>39306</v>
      </c>
    </row>
    <row r="897" spans="1:7" x14ac:dyDescent="0.3">
      <c r="A897" t="s">
        <v>27</v>
      </c>
      <c r="B897" t="s">
        <v>17</v>
      </c>
      <c r="C897" t="s">
        <v>6</v>
      </c>
      <c r="D897">
        <v>67421</v>
      </c>
      <c r="F897">
        <v>67421</v>
      </c>
      <c r="G897">
        <v>45598</v>
      </c>
    </row>
    <row r="898" spans="1:7" x14ac:dyDescent="0.3">
      <c r="A898" t="s">
        <v>27</v>
      </c>
      <c r="B898" t="s">
        <v>17</v>
      </c>
      <c r="C898" t="s">
        <v>6</v>
      </c>
      <c r="D898">
        <v>58707</v>
      </c>
      <c r="F898">
        <v>58707</v>
      </c>
      <c r="G898">
        <v>94702</v>
      </c>
    </row>
    <row r="899" spans="1:7" x14ac:dyDescent="0.3">
      <c r="A899" t="s">
        <v>27</v>
      </c>
      <c r="B899" t="s">
        <v>12</v>
      </c>
      <c r="C899" t="s">
        <v>1</v>
      </c>
      <c r="D899">
        <v>42951</v>
      </c>
      <c r="F899">
        <v>42951</v>
      </c>
      <c r="G899">
        <v>67647</v>
      </c>
    </row>
    <row r="900" spans="1:7" x14ac:dyDescent="0.3">
      <c r="A900" t="s">
        <v>27</v>
      </c>
      <c r="B900" t="s">
        <v>12</v>
      </c>
      <c r="C900" t="s">
        <v>1</v>
      </c>
      <c r="D900">
        <v>55341</v>
      </c>
      <c r="F900">
        <v>55341</v>
      </c>
      <c r="G900">
        <v>82218</v>
      </c>
    </row>
    <row r="901" spans="1:7" x14ac:dyDescent="0.3">
      <c r="A901" t="s">
        <v>27</v>
      </c>
      <c r="B901" t="s">
        <v>12</v>
      </c>
      <c r="C901" t="s">
        <v>1</v>
      </c>
      <c r="D901">
        <v>64052</v>
      </c>
      <c r="F901">
        <v>64052</v>
      </c>
      <c r="G901">
        <v>63830</v>
      </c>
    </row>
    <row r="902" spans="1:7" x14ac:dyDescent="0.3">
      <c r="A902" t="s">
        <v>27</v>
      </c>
      <c r="B902" t="s">
        <v>12</v>
      </c>
      <c r="C902" t="s">
        <v>10</v>
      </c>
      <c r="D902">
        <v>85837</v>
      </c>
      <c r="F902">
        <v>85837</v>
      </c>
      <c r="G902">
        <v>16119</v>
      </c>
    </row>
    <row r="903" spans="1:7" x14ac:dyDescent="0.3">
      <c r="A903" t="s">
        <v>27</v>
      </c>
      <c r="B903" t="s">
        <v>17</v>
      </c>
      <c r="C903" t="s">
        <v>8</v>
      </c>
      <c r="D903">
        <v>87817</v>
      </c>
      <c r="F903">
        <v>87817</v>
      </c>
      <c r="G903">
        <v>40719</v>
      </c>
    </row>
    <row r="904" spans="1:7" x14ac:dyDescent="0.3">
      <c r="A904" t="s">
        <v>27</v>
      </c>
      <c r="B904" t="s">
        <v>17</v>
      </c>
      <c r="C904" t="s">
        <v>8</v>
      </c>
      <c r="D904">
        <v>58410</v>
      </c>
      <c r="F904">
        <v>58410</v>
      </c>
      <c r="G904">
        <v>78708</v>
      </c>
    </row>
    <row r="905" spans="1:7" x14ac:dyDescent="0.3">
      <c r="A905" t="s">
        <v>27</v>
      </c>
      <c r="B905" t="s">
        <v>17</v>
      </c>
      <c r="C905" t="s">
        <v>8</v>
      </c>
      <c r="D905">
        <v>27779</v>
      </c>
      <c r="F905">
        <v>27779</v>
      </c>
      <c r="G905">
        <v>96737</v>
      </c>
    </row>
    <row r="906" spans="1:7" x14ac:dyDescent="0.3">
      <c r="A906" t="s">
        <v>27</v>
      </c>
      <c r="B906" t="s">
        <v>17</v>
      </c>
      <c r="C906" t="s">
        <v>8</v>
      </c>
      <c r="D906">
        <v>96914</v>
      </c>
      <c r="F906">
        <v>96914</v>
      </c>
      <c r="G906">
        <v>26991</v>
      </c>
    </row>
    <row r="907" spans="1:7" x14ac:dyDescent="0.3">
      <c r="A907" t="s">
        <v>27</v>
      </c>
      <c r="B907" t="s">
        <v>17</v>
      </c>
      <c r="C907" t="s">
        <v>10</v>
      </c>
      <c r="D907">
        <v>42210</v>
      </c>
      <c r="F907">
        <v>42210</v>
      </c>
      <c r="G907">
        <v>80654</v>
      </c>
    </row>
    <row r="908" spans="1:7" x14ac:dyDescent="0.3">
      <c r="A908" t="s">
        <v>27</v>
      </c>
      <c r="B908" t="s">
        <v>17</v>
      </c>
      <c r="C908" t="s">
        <v>10</v>
      </c>
      <c r="D908">
        <v>52201</v>
      </c>
      <c r="F908">
        <v>52201</v>
      </c>
      <c r="G908">
        <v>64260</v>
      </c>
    </row>
    <row r="909" spans="1:7" x14ac:dyDescent="0.3">
      <c r="A909" t="s">
        <v>27</v>
      </c>
      <c r="B909" t="s">
        <v>17</v>
      </c>
      <c r="C909" t="s">
        <v>4</v>
      </c>
      <c r="D909">
        <v>89318</v>
      </c>
      <c r="F909">
        <v>89318</v>
      </c>
      <c r="G909">
        <v>93323</v>
      </c>
    </row>
    <row r="910" spans="1:7" x14ac:dyDescent="0.3">
      <c r="A910" t="s">
        <v>27</v>
      </c>
      <c r="B910" t="s">
        <v>17</v>
      </c>
      <c r="C910" t="s">
        <v>2</v>
      </c>
      <c r="D910">
        <v>8506</v>
      </c>
      <c r="F910">
        <v>8506</v>
      </c>
      <c r="G910">
        <v>28817</v>
      </c>
    </row>
    <row r="911" spans="1:7" x14ac:dyDescent="0.3">
      <c r="A911" t="s">
        <v>27</v>
      </c>
      <c r="B911" t="s">
        <v>17</v>
      </c>
      <c r="C911" t="s">
        <v>2</v>
      </c>
      <c r="D911">
        <v>3445</v>
      </c>
      <c r="F911">
        <v>3445</v>
      </c>
      <c r="G911">
        <v>98052</v>
      </c>
    </row>
    <row r="912" spans="1:7" x14ac:dyDescent="0.3">
      <c r="A912" t="s">
        <v>27</v>
      </c>
      <c r="B912" t="s">
        <v>17</v>
      </c>
      <c r="C912" t="s">
        <v>2</v>
      </c>
      <c r="D912">
        <v>91251</v>
      </c>
      <c r="F912">
        <v>91251</v>
      </c>
      <c r="G912">
        <v>33701</v>
      </c>
    </row>
    <row r="913" spans="1:7" x14ac:dyDescent="0.3">
      <c r="A913" t="s">
        <v>27</v>
      </c>
      <c r="B913" t="s">
        <v>17</v>
      </c>
      <c r="C913" t="s">
        <v>2</v>
      </c>
      <c r="D913">
        <v>92866</v>
      </c>
      <c r="F913">
        <v>92866</v>
      </c>
      <c r="G913">
        <v>94103</v>
      </c>
    </row>
    <row r="914" spans="1:7" x14ac:dyDescent="0.3">
      <c r="A914" t="s">
        <v>27</v>
      </c>
      <c r="B914" t="s">
        <v>17</v>
      </c>
      <c r="C914" t="s">
        <v>4</v>
      </c>
      <c r="D914">
        <v>28933</v>
      </c>
      <c r="F914">
        <v>28933</v>
      </c>
      <c r="G914">
        <v>64110</v>
      </c>
    </row>
    <row r="915" spans="1:7" x14ac:dyDescent="0.3">
      <c r="A915" t="s">
        <v>27</v>
      </c>
      <c r="B915" t="s">
        <v>17</v>
      </c>
      <c r="C915" t="s">
        <v>4</v>
      </c>
      <c r="D915">
        <v>40389</v>
      </c>
      <c r="F915">
        <v>40389</v>
      </c>
      <c r="G915">
        <v>56077</v>
      </c>
    </row>
    <row r="916" spans="1:7" x14ac:dyDescent="0.3">
      <c r="A916" t="s">
        <v>27</v>
      </c>
      <c r="B916" t="s">
        <v>17</v>
      </c>
      <c r="C916" t="s">
        <v>4</v>
      </c>
      <c r="D916">
        <v>84535</v>
      </c>
      <c r="F916">
        <v>84535</v>
      </c>
      <c r="G916">
        <v>1105</v>
      </c>
    </row>
    <row r="917" spans="1:7" x14ac:dyDescent="0.3">
      <c r="A917" t="s">
        <v>27</v>
      </c>
      <c r="B917" t="s">
        <v>17</v>
      </c>
      <c r="C917" t="s">
        <v>4</v>
      </c>
      <c r="D917">
        <v>46109</v>
      </c>
      <c r="F917">
        <v>46109</v>
      </c>
      <c r="G917">
        <v>23002</v>
      </c>
    </row>
    <row r="918" spans="1:7" x14ac:dyDescent="0.3">
      <c r="A918" t="s">
        <v>27</v>
      </c>
      <c r="B918" t="s">
        <v>17</v>
      </c>
      <c r="C918" t="s">
        <v>4</v>
      </c>
      <c r="D918">
        <v>15672</v>
      </c>
      <c r="F918">
        <v>15672</v>
      </c>
      <c r="G918">
        <v>63058</v>
      </c>
    </row>
    <row r="919" spans="1:7" x14ac:dyDescent="0.3">
      <c r="A919" t="s">
        <v>27</v>
      </c>
      <c r="B919" t="s">
        <v>17</v>
      </c>
      <c r="C919" t="s">
        <v>4</v>
      </c>
      <c r="D919">
        <v>29204</v>
      </c>
      <c r="F919">
        <v>29204</v>
      </c>
      <c r="G919">
        <v>60848</v>
      </c>
    </row>
    <row r="920" spans="1:7" x14ac:dyDescent="0.3">
      <c r="A920" t="s">
        <v>27</v>
      </c>
      <c r="B920" t="s">
        <v>17</v>
      </c>
      <c r="C920" t="s">
        <v>4</v>
      </c>
      <c r="D920">
        <v>17553</v>
      </c>
      <c r="F920">
        <v>17553</v>
      </c>
      <c r="G920">
        <v>94924</v>
      </c>
    </row>
    <row r="921" spans="1:7" x14ac:dyDescent="0.3">
      <c r="A921" t="s">
        <v>27</v>
      </c>
      <c r="B921" t="s">
        <v>17</v>
      </c>
      <c r="C921" t="s">
        <v>4</v>
      </c>
      <c r="D921">
        <v>33201</v>
      </c>
      <c r="F921">
        <v>33201</v>
      </c>
      <c r="G921">
        <v>87696</v>
      </c>
    </row>
    <row r="922" spans="1:7" x14ac:dyDescent="0.3">
      <c r="A922" t="s">
        <v>27</v>
      </c>
      <c r="B922" t="s">
        <v>17</v>
      </c>
      <c r="C922" t="s">
        <v>4</v>
      </c>
      <c r="D922">
        <v>70809</v>
      </c>
      <c r="F922">
        <v>70809</v>
      </c>
      <c r="G922">
        <v>79112</v>
      </c>
    </row>
    <row r="923" spans="1:7" x14ac:dyDescent="0.3">
      <c r="A923" t="s">
        <v>27</v>
      </c>
      <c r="B923" t="s">
        <v>17</v>
      </c>
      <c r="C923" t="s">
        <v>4</v>
      </c>
      <c r="D923">
        <v>12576</v>
      </c>
      <c r="F923">
        <v>12576</v>
      </c>
      <c r="G923">
        <v>96002</v>
      </c>
    </row>
    <row r="924" spans="1:7" x14ac:dyDescent="0.3">
      <c r="A924" t="s">
        <v>27</v>
      </c>
      <c r="B924" t="s">
        <v>17</v>
      </c>
      <c r="C924" t="s">
        <v>4</v>
      </c>
      <c r="D924">
        <v>15241</v>
      </c>
      <c r="F924">
        <v>15241</v>
      </c>
      <c r="G924">
        <v>98318</v>
      </c>
    </row>
    <row r="925" spans="1:7" x14ac:dyDescent="0.3">
      <c r="A925" t="s">
        <v>27</v>
      </c>
      <c r="B925" t="s">
        <v>17</v>
      </c>
      <c r="C925" t="s">
        <v>4</v>
      </c>
      <c r="D925">
        <v>37537</v>
      </c>
      <c r="F925">
        <v>37537</v>
      </c>
      <c r="G925">
        <v>70822</v>
      </c>
    </row>
    <row r="926" spans="1:7" x14ac:dyDescent="0.3">
      <c r="A926" t="s">
        <v>27</v>
      </c>
      <c r="B926" t="s">
        <v>17</v>
      </c>
      <c r="C926" t="s">
        <v>4</v>
      </c>
      <c r="D926">
        <v>39045</v>
      </c>
      <c r="F926">
        <v>39045</v>
      </c>
      <c r="G926">
        <v>91025</v>
      </c>
    </row>
    <row r="927" spans="1:7" x14ac:dyDescent="0.3">
      <c r="A927" t="s">
        <v>27</v>
      </c>
      <c r="B927" t="s">
        <v>17</v>
      </c>
      <c r="C927" t="s">
        <v>4</v>
      </c>
      <c r="D927">
        <v>17272</v>
      </c>
      <c r="F927">
        <v>17272</v>
      </c>
      <c r="G927">
        <v>60863</v>
      </c>
    </row>
    <row r="928" spans="1:7" x14ac:dyDescent="0.3">
      <c r="A928" t="s">
        <v>27</v>
      </c>
      <c r="B928" t="s">
        <v>15</v>
      </c>
      <c r="C928" t="s">
        <v>10</v>
      </c>
      <c r="D928">
        <v>61237</v>
      </c>
      <c r="F928">
        <v>61237</v>
      </c>
      <c r="G928">
        <v>10734</v>
      </c>
    </row>
    <row r="929" spans="1:7" x14ac:dyDescent="0.3">
      <c r="A929" t="s">
        <v>27</v>
      </c>
      <c r="B929" t="s">
        <v>15</v>
      </c>
      <c r="C929" t="s">
        <v>9</v>
      </c>
      <c r="D929">
        <v>42994</v>
      </c>
      <c r="F929">
        <v>42994</v>
      </c>
      <c r="G929">
        <v>11058</v>
      </c>
    </row>
    <row r="930" spans="1:7" x14ac:dyDescent="0.3">
      <c r="A930" t="s">
        <v>27</v>
      </c>
      <c r="B930" t="s">
        <v>15</v>
      </c>
      <c r="C930" t="s">
        <v>9</v>
      </c>
      <c r="D930">
        <v>35068</v>
      </c>
      <c r="F930">
        <v>35068</v>
      </c>
      <c r="G930">
        <v>42405</v>
      </c>
    </row>
    <row r="931" spans="1:7" x14ac:dyDescent="0.3">
      <c r="A931" t="s">
        <v>27</v>
      </c>
      <c r="B931" t="s">
        <v>15</v>
      </c>
      <c r="C931" t="s">
        <v>9</v>
      </c>
      <c r="D931">
        <v>67245</v>
      </c>
      <c r="F931">
        <v>67245</v>
      </c>
      <c r="G931">
        <v>24740</v>
      </c>
    </row>
    <row r="932" spans="1:7" x14ac:dyDescent="0.3">
      <c r="A932" t="s">
        <v>27</v>
      </c>
      <c r="B932" t="s">
        <v>15</v>
      </c>
      <c r="C932" t="s">
        <v>9</v>
      </c>
      <c r="D932">
        <v>88348</v>
      </c>
      <c r="F932">
        <v>88348</v>
      </c>
      <c r="G932">
        <v>27917</v>
      </c>
    </row>
    <row r="933" spans="1:7" x14ac:dyDescent="0.3">
      <c r="A933" t="s">
        <v>27</v>
      </c>
      <c r="B933" t="s">
        <v>17</v>
      </c>
      <c r="C933" t="s">
        <v>2</v>
      </c>
      <c r="D933">
        <v>81819</v>
      </c>
      <c r="F933">
        <v>81819</v>
      </c>
      <c r="G933">
        <v>76246</v>
      </c>
    </row>
    <row r="934" spans="1:7" x14ac:dyDescent="0.3">
      <c r="A934" t="s">
        <v>27</v>
      </c>
      <c r="B934" t="s">
        <v>15</v>
      </c>
      <c r="C934" t="s">
        <v>5</v>
      </c>
      <c r="D934">
        <v>28605</v>
      </c>
      <c r="F934">
        <v>28605</v>
      </c>
      <c r="G934">
        <v>66728</v>
      </c>
    </row>
    <row r="935" spans="1:7" x14ac:dyDescent="0.3">
      <c r="A935" t="s">
        <v>27</v>
      </c>
      <c r="B935" t="s">
        <v>15</v>
      </c>
      <c r="C935" t="s">
        <v>10</v>
      </c>
      <c r="D935">
        <v>50039</v>
      </c>
      <c r="F935">
        <v>50039</v>
      </c>
      <c r="G935">
        <v>84559</v>
      </c>
    </row>
    <row r="936" spans="1:7" x14ac:dyDescent="0.3">
      <c r="A936" t="s">
        <v>27</v>
      </c>
      <c r="B936" t="s">
        <v>17</v>
      </c>
      <c r="C936" t="s">
        <v>4</v>
      </c>
      <c r="D936">
        <v>43723</v>
      </c>
      <c r="F936">
        <v>43723</v>
      </c>
      <c r="G936">
        <v>45259</v>
      </c>
    </row>
    <row r="937" spans="1:7" x14ac:dyDescent="0.3">
      <c r="A937" t="s">
        <v>27</v>
      </c>
      <c r="B937" t="s">
        <v>20</v>
      </c>
      <c r="C937" t="s">
        <v>6</v>
      </c>
      <c r="D937">
        <v>73185</v>
      </c>
      <c r="F937">
        <v>73185</v>
      </c>
      <c r="G937">
        <v>97491</v>
      </c>
    </row>
    <row r="938" spans="1:7" x14ac:dyDescent="0.3">
      <c r="A938" t="s">
        <v>27</v>
      </c>
      <c r="B938" t="s">
        <v>20</v>
      </c>
      <c r="C938" t="s">
        <v>6</v>
      </c>
      <c r="D938">
        <v>4672</v>
      </c>
      <c r="F938">
        <v>4672</v>
      </c>
      <c r="G938">
        <v>32457</v>
      </c>
    </row>
    <row r="939" spans="1:7" x14ac:dyDescent="0.3">
      <c r="A939" t="s">
        <v>27</v>
      </c>
      <c r="B939" t="s">
        <v>20</v>
      </c>
      <c r="C939" t="s">
        <v>6</v>
      </c>
      <c r="D939">
        <v>50696</v>
      </c>
      <c r="F939">
        <v>50696</v>
      </c>
      <c r="G939">
        <v>42052</v>
      </c>
    </row>
    <row r="940" spans="1:7" x14ac:dyDescent="0.3">
      <c r="A940" t="s">
        <v>27</v>
      </c>
      <c r="B940" t="s">
        <v>20</v>
      </c>
      <c r="C940" t="s">
        <v>6</v>
      </c>
      <c r="D940">
        <v>28657</v>
      </c>
      <c r="F940">
        <v>28657</v>
      </c>
      <c r="G940">
        <v>36386</v>
      </c>
    </row>
    <row r="941" spans="1:7" x14ac:dyDescent="0.3">
      <c r="A941" t="s">
        <v>27</v>
      </c>
      <c r="B941" t="s">
        <v>20</v>
      </c>
      <c r="C941" t="s">
        <v>6</v>
      </c>
      <c r="D941">
        <v>17722</v>
      </c>
      <c r="F941">
        <v>17722</v>
      </c>
      <c r="G941">
        <v>72478</v>
      </c>
    </row>
    <row r="942" spans="1:7" x14ac:dyDescent="0.3">
      <c r="A942" t="s">
        <v>27</v>
      </c>
      <c r="B942" t="s">
        <v>20</v>
      </c>
      <c r="C942" t="s">
        <v>10</v>
      </c>
      <c r="D942">
        <v>63933</v>
      </c>
      <c r="F942">
        <v>63933</v>
      </c>
      <c r="G942">
        <v>82655</v>
      </c>
    </row>
    <row r="943" spans="1:7" x14ac:dyDescent="0.3">
      <c r="A943" t="s">
        <v>27</v>
      </c>
      <c r="B943" t="s">
        <v>20</v>
      </c>
      <c r="C943" t="s">
        <v>10</v>
      </c>
      <c r="D943">
        <v>29616</v>
      </c>
      <c r="F943">
        <v>29616</v>
      </c>
      <c r="G943">
        <v>9809</v>
      </c>
    </row>
    <row r="944" spans="1:7" x14ac:dyDescent="0.3">
      <c r="A944" t="s">
        <v>27</v>
      </c>
      <c r="B944" t="s">
        <v>15</v>
      </c>
      <c r="C944" t="s">
        <v>9</v>
      </c>
      <c r="D944">
        <v>69290</v>
      </c>
      <c r="F944">
        <v>69290</v>
      </c>
      <c r="G944">
        <v>16421</v>
      </c>
    </row>
    <row r="945" spans="1:7" x14ac:dyDescent="0.3">
      <c r="A945" t="s">
        <v>27</v>
      </c>
      <c r="B945" t="s">
        <v>20</v>
      </c>
      <c r="C945" t="s">
        <v>10</v>
      </c>
      <c r="D945">
        <v>68331</v>
      </c>
      <c r="F945">
        <v>68331</v>
      </c>
      <c r="G945">
        <v>74233</v>
      </c>
    </row>
    <row r="946" spans="1:7" x14ac:dyDescent="0.3">
      <c r="A946" t="s">
        <v>27</v>
      </c>
      <c r="B946" t="s">
        <v>20</v>
      </c>
      <c r="C946" t="s">
        <v>10</v>
      </c>
      <c r="D946">
        <v>99880</v>
      </c>
      <c r="F946">
        <v>99880</v>
      </c>
      <c r="G946">
        <v>44900</v>
      </c>
    </row>
    <row r="947" spans="1:7" x14ac:dyDescent="0.3">
      <c r="A947" t="s">
        <v>27</v>
      </c>
      <c r="B947" t="s">
        <v>20</v>
      </c>
      <c r="C947" t="s">
        <v>10</v>
      </c>
      <c r="D947">
        <v>41636</v>
      </c>
      <c r="F947">
        <v>41636</v>
      </c>
      <c r="G947">
        <v>48373</v>
      </c>
    </row>
    <row r="948" spans="1:7" x14ac:dyDescent="0.3">
      <c r="A948" t="s">
        <v>27</v>
      </c>
      <c r="B948" t="s">
        <v>20</v>
      </c>
      <c r="C948" t="s">
        <v>10</v>
      </c>
      <c r="D948">
        <v>28137</v>
      </c>
      <c r="F948">
        <v>28137</v>
      </c>
      <c r="G948">
        <v>34572</v>
      </c>
    </row>
    <row r="949" spans="1:7" x14ac:dyDescent="0.3">
      <c r="A949" t="s">
        <v>27</v>
      </c>
      <c r="B949" t="s">
        <v>17</v>
      </c>
      <c r="C949" t="s">
        <v>10</v>
      </c>
      <c r="D949">
        <v>23116</v>
      </c>
      <c r="F949">
        <v>23116</v>
      </c>
      <c r="G949">
        <v>67085</v>
      </c>
    </row>
    <row r="950" spans="1:7" x14ac:dyDescent="0.3">
      <c r="A950" t="s">
        <v>27</v>
      </c>
      <c r="B950" t="s">
        <v>17</v>
      </c>
      <c r="C950" t="s">
        <v>10</v>
      </c>
      <c r="D950">
        <v>2172</v>
      </c>
      <c r="F950">
        <v>2172</v>
      </c>
      <c r="G950">
        <v>39301</v>
      </c>
    </row>
    <row r="951" spans="1:7" x14ac:dyDescent="0.3">
      <c r="A951" t="s">
        <v>27</v>
      </c>
      <c r="B951" t="s">
        <v>15</v>
      </c>
      <c r="C951" t="s">
        <v>10</v>
      </c>
      <c r="D951">
        <v>85620</v>
      </c>
      <c r="F951">
        <v>85620</v>
      </c>
      <c r="G951">
        <v>3330</v>
      </c>
    </row>
    <row r="952" spans="1:7" x14ac:dyDescent="0.3">
      <c r="A952" t="s">
        <v>27</v>
      </c>
      <c r="B952" t="s">
        <v>15</v>
      </c>
      <c r="C952" t="s">
        <v>8</v>
      </c>
      <c r="D952">
        <v>2953</v>
      </c>
      <c r="F952">
        <v>2953</v>
      </c>
      <c r="G952">
        <v>8815</v>
      </c>
    </row>
    <row r="953" spans="1:7" x14ac:dyDescent="0.3">
      <c r="A953" t="s">
        <v>27</v>
      </c>
      <c r="B953" t="s">
        <v>15</v>
      </c>
      <c r="C953" t="s">
        <v>10</v>
      </c>
      <c r="D953">
        <v>15445</v>
      </c>
      <c r="F953">
        <v>15445</v>
      </c>
      <c r="G953">
        <v>83350</v>
      </c>
    </row>
    <row r="954" spans="1:7" x14ac:dyDescent="0.3">
      <c r="A954" t="s">
        <v>27</v>
      </c>
      <c r="B954" t="s">
        <v>14</v>
      </c>
      <c r="C954" t="s">
        <v>2</v>
      </c>
      <c r="D954">
        <v>85925</v>
      </c>
      <c r="F954">
        <v>85925</v>
      </c>
      <c r="G954">
        <v>39302</v>
      </c>
    </row>
    <row r="955" spans="1:7" x14ac:dyDescent="0.3">
      <c r="A955" t="s">
        <v>27</v>
      </c>
      <c r="B955" t="s">
        <v>14</v>
      </c>
      <c r="C955" t="s">
        <v>2</v>
      </c>
      <c r="D955">
        <v>72487</v>
      </c>
      <c r="F955">
        <v>72487</v>
      </c>
      <c r="G955">
        <v>55717</v>
      </c>
    </row>
    <row r="956" spans="1:7" x14ac:dyDescent="0.3">
      <c r="A956" t="s">
        <v>27</v>
      </c>
      <c r="B956" t="s">
        <v>14</v>
      </c>
      <c r="C956" t="s">
        <v>2</v>
      </c>
      <c r="D956">
        <v>80111</v>
      </c>
      <c r="F956">
        <v>80111</v>
      </c>
      <c r="G956">
        <v>21674</v>
      </c>
    </row>
    <row r="957" spans="1:7" x14ac:dyDescent="0.3">
      <c r="A957" t="s">
        <v>27</v>
      </c>
      <c r="B957" t="s">
        <v>14</v>
      </c>
      <c r="C957" t="s">
        <v>2</v>
      </c>
      <c r="D957">
        <v>39402</v>
      </c>
      <c r="F957">
        <v>39402</v>
      </c>
      <c r="G957">
        <v>26686</v>
      </c>
    </row>
    <row r="958" spans="1:7" x14ac:dyDescent="0.3">
      <c r="A958" t="s">
        <v>27</v>
      </c>
      <c r="B958" t="s">
        <v>14</v>
      </c>
      <c r="C958" t="s">
        <v>2</v>
      </c>
      <c r="D958">
        <v>41022</v>
      </c>
      <c r="F958">
        <v>41022</v>
      </c>
      <c r="G958">
        <v>84724</v>
      </c>
    </row>
    <row r="959" spans="1:7" x14ac:dyDescent="0.3">
      <c r="A959" t="s">
        <v>27</v>
      </c>
      <c r="B959" t="s">
        <v>20</v>
      </c>
      <c r="C959" t="s">
        <v>9</v>
      </c>
      <c r="D959">
        <v>14293</v>
      </c>
      <c r="F959">
        <v>14293</v>
      </c>
      <c r="G959">
        <v>98227</v>
      </c>
    </row>
    <row r="960" spans="1:7" x14ac:dyDescent="0.3">
      <c r="A960" t="s">
        <v>27</v>
      </c>
      <c r="B960" t="s">
        <v>20</v>
      </c>
      <c r="C960" t="s">
        <v>9</v>
      </c>
      <c r="D960">
        <v>8574</v>
      </c>
      <c r="F960">
        <v>8574</v>
      </c>
      <c r="G960">
        <v>62202</v>
      </c>
    </row>
    <row r="961" spans="1:7" x14ac:dyDescent="0.3">
      <c r="A961" t="s">
        <v>27</v>
      </c>
      <c r="B961" t="s">
        <v>20</v>
      </c>
      <c r="C961" t="s">
        <v>2</v>
      </c>
      <c r="D961">
        <v>78621</v>
      </c>
      <c r="F961">
        <v>78621</v>
      </c>
      <c r="G961">
        <v>42369</v>
      </c>
    </row>
    <row r="962" spans="1:7" x14ac:dyDescent="0.3">
      <c r="A962" t="s">
        <v>27</v>
      </c>
      <c r="B962" t="s">
        <v>17</v>
      </c>
      <c r="C962" t="s">
        <v>6</v>
      </c>
      <c r="D962">
        <v>19222</v>
      </c>
      <c r="F962">
        <v>19222</v>
      </c>
      <c r="G962">
        <v>45036</v>
      </c>
    </row>
    <row r="963" spans="1:7" x14ac:dyDescent="0.3">
      <c r="A963" t="s">
        <v>27</v>
      </c>
      <c r="B963" t="s">
        <v>17</v>
      </c>
      <c r="C963" t="s">
        <v>6</v>
      </c>
      <c r="D963">
        <v>15091</v>
      </c>
      <c r="F963">
        <v>15091</v>
      </c>
      <c r="G963">
        <v>11250</v>
      </c>
    </row>
    <row r="964" spans="1:7" x14ac:dyDescent="0.3">
      <c r="A964" t="s">
        <v>27</v>
      </c>
      <c r="B964" t="s">
        <v>17</v>
      </c>
      <c r="C964" t="s">
        <v>6</v>
      </c>
      <c r="D964">
        <v>1513</v>
      </c>
      <c r="F964">
        <v>1513</v>
      </c>
      <c r="G964">
        <v>10131</v>
      </c>
    </row>
    <row r="965" spans="1:7" x14ac:dyDescent="0.3">
      <c r="A965" t="s">
        <v>27</v>
      </c>
      <c r="B965" t="s">
        <v>17</v>
      </c>
      <c r="C965" t="s">
        <v>6</v>
      </c>
      <c r="D965">
        <v>22954</v>
      </c>
      <c r="F965">
        <v>22954</v>
      </c>
      <c r="G965">
        <v>69619</v>
      </c>
    </row>
    <row r="966" spans="1:7" x14ac:dyDescent="0.3">
      <c r="A966" t="s">
        <v>27</v>
      </c>
      <c r="B966" t="s">
        <v>17</v>
      </c>
      <c r="C966" t="s">
        <v>2</v>
      </c>
      <c r="D966">
        <v>52606</v>
      </c>
      <c r="F966">
        <v>52606</v>
      </c>
      <c r="G966">
        <v>83906</v>
      </c>
    </row>
    <row r="967" spans="1:7" x14ac:dyDescent="0.3">
      <c r="A967" t="s">
        <v>27</v>
      </c>
      <c r="B967" t="s">
        <v>17</v>
      </c>
      <c r="C967" t="s">
        <v>10</v>
      </c>
      <c r="D967">
        <v>78669</v>
      </c>
      <c r="F967">
        <v>78669</v>
      </c>
      <c r="G967">
        <v>17169</v>
      </c>
    </row>
    <row r="968" spans="1:7" x14ac:dyDescent="0.3">
      <c r="A968" t="s">
        <v>27</v>
      </c>
      <c r="B968" t="s">
        <v>17</v>
      </c>
      <c r="C968" t="s">
        <v>10</v>
      </c>
      <c r="D968">
        <v>69997</v>
      </c>
      <c r="F968">
        <v>69997</v>
      </c>
      <c r="G968">
        <v>58046</v>
      </c>
    </row>
    <row r="969" spans="1:7" x14ac:dyDescent="0.3">
      <c r="A969" t="s">
        <v>27</v>
      </c>
      <c r="B969" t="s">
        <v>17</v>
      </c>
      <c r="C969" t="s">
        <v>10</v>
      </c>
      <c r="D969">
        <v>43402</v>
      </c>
      <c r="F969">
        <v>43402</v>
      </c>
      <c r="G969">
        <v>68181</v>
      </c>
    </row>
    <row r="970" spans="1:7" x14ac:dyDescent="0.3">
      <c r="A970" t="s">
        <v>27</v>
      </c>
      <c r="B970" t="s">
        <v>17</v>
      </c>
      <c r="C970" t="s">
        <v>10</v>
      </c>
      <c r="D970">
        <v>51268</v>
      </c>
      <c r="F970">
        <v>51268</v>
      </c>
      <c r="G970">
        <v>49829</v>
      </c>
    </row>
    <row r="971" spans="1:7" x14ac:dyDescent="0.3">
      <c r="A971" t="s">
        <v>27</v>
      </c>
      <c r="B971" t="s">
        <v>17</v>
      </c>
      <c r="C971" t="s">
        <v>10</v>
      </c>
      <c r="D971">
        <v>11383</v>
      </c>
      <c r="F971">
        <v>11383</v>
      </c>
      <c r="G971">
        <v>79107</v>
      </c>
    </row>
    <row r="972" spans="1:7" x14ac:dyDescent="0.3">
      <c r="A972" t="s">
        <v>27</v>
      </c>
      <c r="B972" t="s">
        <v>17</v>
      </c>
      <c r="C972" t="s">
        <v>8</v>
      </c>
      <c r="D972">
        <v>60443</v>
      </c>
      <c r="F972">
        <v>60443</v>
      </c>
      <c r="G972">
        <v>86111</v>
      </c>
    </row>
    <row r="973" spans="1:7" x14ac:dyDescent="0.3">
      <c r="A973" t="s">
        <v>27</v>
      </c>
      <c r="B973" t="s">
        <v>20</v>
      </c>
      <c r="C973" t="s">
        <v>9</v>
      </c>
      <c r="D973">
        <v>61906</v>
      </c>
      <c r="F973">
        <v>61906</v>
      </c>
      <c r="G973">
        <v>62296</v>
      </c>
    </row>
    <row r="974" spans="1:7" x14ac:dyDescent="0.3">
      <c r="A974" t="s">
        <v>27</v>
      </c>
      <c r="B974" t="s">
        <v>20</v>
      </c>
      <c r="C974" t="s">
        <v>9</v>
      </c>
      <c r="D974">
        <v>73086</v>
      </c>
      <c r="F974">
        <v>73086</v>
      </c>
      <c r="G974">
        <v>75933</v>
      </c>
    </row>
    <row r="975" spans="1:7" x14ac:dyDescent="0.3">
      <c r="A975" t="s">
        <v>27</v>
      </c>
      <c r="B975" t="s">
        <v>20</v>
      </c>
      <c r="C975" t="s">
        <v>9</v>
      </c>
      <c r="D975">
        <v>62573</v>
      </c>
      <c r="F975">
        <v>62573</v>
      </c>
      <c r="G975">
        <v>87752</v>
      </c>
    </row>
    <row r="976" spans="1:7" x14ac:dyDescent="0.3">
      <c r="A976" t="s">
        <v>27</v>
      </c>
      <c r="B976" t="s">
        <v>20</v>
      </c>
      <c r="C976" t="s">
        <v>9</v>
      </c>
      <c r="D976">
        <v>91836</v>
      </c>
      <c r="F976">
        <v>91836</v>
      </c>
      <c r="G976">
        <v>83433</v>
      </c>
    </row>
    <row r="977" spans="1:7" x14ac:dyDescent="0.3">
      <c r="A977" t="s">
        <v>27</v>
      </c>
      <c r="B977" t="s">
        <v>20</v>
      </c>
      <c r="C977" t="s">
        <v>9</v>
      </c>
      <c r="D977">
        <v>81718</v>
      </c>
      <c r="F977">
        <v>81718</v>
      </c>
      <c r="G977">
        <v>27944</v>
      </c>
    </row>
    <row r="978" spans="1:7" x14ac:dyDescent="0.3">
      <c r="A978" t="s">
        <v>27</v>
      </c>
      <c r="B978" t="s">
        <v>20</v>
      </c>
      <c r="C978" t="s">
        <v>9</v>
      </c>
      <c r="D978">
        <v>47547</v>
      </c>
      <c r="F978">
        <v>47547</v>
      </c>
      <c r="G978">
        <v>75449</v>
      </c>
    </row>
    <row r="979" spans="1:7" x14ac:dyDescent="0.3">
      <c r="A979" t="s">
        <v>27</v>
      </c>
      <c r="B979" t="s">
        <v>20</v>
      </c>
      <c r="C979" t="s">
        <v>9</v>
      </c>
      <c r="D979">
        <v>21734</v>
      </c>
      <c r="F979">
        <v>21734</v>
      </c>
      <c r="G979">
        <v>1042</v>
      </c>
    </row>
    <row r="980" spans="1:7" x14ac:dyDescent="0.3">
      <c r="A980" t="s">
        <v>27</v>
      </c>
      <c r="B980" t="s">
        <v>12</v>
      </c>
      <c r="C980" t="s">
        <v>4</v>
      </c>
      <c r="D980">
        <v>80709</v>
      </c>
      <c r="F980">
        <v>80709</v>
      </c>
      <c r="G980">
        <v>32469</v>
      </c>
    </row>
    <row r="981" spans="1:7" x14ac:dyDescent="0.3">
      <c r="A981" t="s">
        <v>27</v>
      </c>
      <c r="B981" t="s">
        <v>20</v>
      </c>
      <c r="C981" t="s">
        <v>4</v>
      </c>
      <c r="D981">
        <v>71960</v>
      </c>
      <c r="F981">
        <v>71960</v>
      </c>
      <c r="G981">
        <v>27964</v>
      </c>
    </row>
    <row r="982" spans="1:7" x14ac:dyDescent="0.3">
      <c r="A982" t="s">
        <v>27</v>
      </c>
      <c r="B982" t="s">
        <v>20</v>
      </c>
      <c r="C982" t="s">
        <v>4</v>
      </c>
      <c r="D982">
        <v>2789</v>
      </c>
      <c r="F982">
        <v>2789</v>
      </c>
      <c r="G982">
        <v>33424</v>
      </c>
    </row>
    <row r="983" spans="1:7" x14ac:dyDescent="0.3">
      <c r="A983" t="s">
        <v>27</v>
      </c>
      <c r="B983" t="s">
        <v>20</v>
      </c>
      <c r="C983" t="s">
        <v>4</v>
      </c>
      <c r="D983">
        <v>24025</v>
      </c>
      <c r="F983">
        <v>24025</v>
      </c>
      <c r="G983">
        <v>84904</v>
      </c>
    </row>
    <row r="984" spans="1:7" x14ac:dyDescent="0.3">
      <c r="A984" t="s">
        <v>27</v>
      </c>
      <c r="B984" t="s">
        <v>12</v>
      </c>
      <c r="C984" t="s">
        <v>2</v>
      </c>
      <c r="D984">
        <v>25618</v>
      </c>
      <c r="F984">
        <v>25618</v>
      </c>
      <c r="G984">
        <v>69475</v>
      </c>
    </row>
    <row r="985" spans="1:7" x14ac:dyDescent="0.3">
      <c r="A985" t="s">
        <v>27</v>
      </c>
      <c r="B985" t="s">
        <v>12</v>
      </c>
      <c r="C985" t="s">
        <v>2</v>
      </c>
      <c r="D985">
        <v>64279</v>
      </c>
      <c r="F985">
        <v>64279</v>
      </c>
      <c r="G985">
        <v>98392</v>
      </c>
    </row>
    <row r="986" spans="1:7" x14ac:dyDescent="0.3">
      <c r="A986" t="s">
        <v>27</v>
      </c>
      <c r="B986" t="s">
        <v>17</v>
      </c>
      <c r="C986" t="s">
        <v>10</v>
      </c>
      <c r="D986">
        <v>91722</v>
      </c>
      <c r="F986">
        <v>91722</v>
      </c>
      <c r="G986">
        <v>86637</v>
      </c>
    </row>
    <row r="987" spans="1:7" x14ac:dyDescent="0.3">
      <c r="A987" t="s">
        <v>27</v>
      </c>
      <c r="B987" t="s">
        <v>17</v>
      </c>
      <c r="C987" t="s">
        <v>10</v>
      </c>
      <c r="D987">
        <v>43679</v>
      </c>
      <c r="F987">
        <v>43679</v>
      </c>
      <c r="G987">
        <v>85294</v>
      </c>
    </row>
    <row r="988" spans="1:7" x14ac:dyDescent="0.3">
      <c r="A988" t="s">
        <v>27</v>
      </c>
      <c r="B988" t="s">
        <v>12</v>
      </c>
      <c r="C988" t="s">
        <v>10</v>
      </c>
      <c r="D988">
        <v>54635</v>
      </c>
      <c r="F988">
        <v>54635</v>
      </c>
      <c r="G988">
        <v>14440</v>
      </c>
    </row>
    <row r="989" spans="1:7" x14ac:dyDescent="0.3">
      <c r="A989" t="s">
        <v>27</v>
      </c>
      <c r="B989" t="s">
        <v>20</v>
      </c>
      <c r="C989" t="s">
        <v>2</v>
      </c>
      <c r="D989">
        <v>35888</v>
      </c>
      <c r="F989">
        <v>35888</v>
      </c>
      <c r="G989">
        <v>98394</v>
      </c>
    </row>
    <row r="990" spans="1:7" x14ac:dyDescent="0.3">
      <c r="A990" t="s">
        <v>27</v>
      </c>
      <c r="B990" t="s">
        <v>17</v>
      </c>
      <c r="C990" t="s">
        <v>10</v>
      </c>
      <c r="D990">
        <v>30993</v>
      </c>
      <c r="F990">
        <v>30993</v>
      </c>
      <c r="G990">
        <v>51121</v>
      </c>
    </row>
    <row r="991" spans="1:7" x14ac:dyDescent="0.3">
      <c r="A991" t="s">
        <v>27</v>
      </c>
      <c r="B991" t="s">
        <v>20</v>
      </c>
      <c r="C991" t="s">
        <v>9</v>
      </c>
      <c r="D991">
        <v>18861</v>
      </c>
      <c r="F991">
        <v>18861</v>
      </c>
      <c r="G991">
        <v>83174</v>
      </c>
    </row>
    <row r="992" spans="1:7" x14ac:dyDescent="0.3">
      <c r="A992" t="s">
        <v>27</v>
      </c>
      <c r="B992" t="s">
        <v>17</v>
      </c>
      <c r="C992" t="s">
        <v>2</v>
      </c>
      <c r="D992">
        <v>10823</v>
      </c>
      <c r="F992">
        <v>10823</v>
      </c>
      <c r="G992">
        <v>77018</v>
      </c>
    </row>
    <row r="993" spans="1:7" x14ac:dyDescent="0.3">
      <c r="A993" t="s">
        <v>27</v>
      </c>
      <c r="B993" t="s">
        <v>17</v>
      </c>
      <c r="C993" t="s">
        <v>2</v>
      </c>
      <c r="D993">
        <v>7928</v>
      </c>
      <c r="F993">
        <v>7928</v>
      </c>
      <c r="G993">
        <v>3842</v>
      </c>
    </row>
    <row r="994" spans="1:7" x14ac:dyDescent="0.3">
      <c r="A994" t="s">
        <v>27</v>
      </c>
      <c r="B994" t="s">
        <v>17</v>
      </c>
      <c r="C994" t="s">
        <v>2</v>
      </c>
      <c r="D994">
        <v>80542</v>
      </c>
      <c r="F994">
        <v>80542</v>
      </c>
      <c r="G994">
        <v>47942</v>
      </c>
    </row>
    <row r="995" spans="1:7" x14ac:dyDescent="0.3">
      <c r="A995" t="s">
        <v>27</v>
      </c>
      <c r="B995" t="s">
        <v>17</v>
      </c>
      <c r="C995" t="s">
        <v>2</v>
      </c>
      <c r="D995">
        <v>47941</v>
      </c>
      <c r="F995">
        <v>47941</v>
      </c>
      <c r="G995">
        <v>29973</v>
      </c>
    </row>
    <row r="996" spans="1:7" x14ac:dyDescent="0.3">
      <c r="A996" t="s">
        <v>27</v>
      </c>
      <c r="B996" t="s">
        <v>17</v>
      </c>
      <c r="C996" t="s">
        <v>2</v>
      </c>
      <c r="D996">
        <v>62166</v>
      </c>
      <c r="F996">
        <v>62166</v>
      </c>
      <c r="G996">
        <v>96961</v>
      </c>
    </row>
    <row r="997" spans="1:7" x14ac:dyDescent="0.3">
      <c r="A997" t="s">
        <v>27</v>
      </c>
      <c r="B997" t="s">
        <v>17</v>
      </c>
      <c r="C997" t="s">
        <v>10</v>
      </c>
      <c r="D997">
        <v>89058</v>
      </c>
      <c r="F997">
        <v>89058</v>
      </c>
      <c r="G997">
        <v>57489</v>
      </c>
    </row>
    <row r="998" spans="1:7" x14ac:dyDescent="0.3">
      <c r="A998" t="s">
        <v>27</v>
      </c>
      <c r="B998" t="s">
        <v>17</v>
      </c>
      <c r="C998" t="s">
        <v>10</v>
      </c>
      <c r="D998">
        <v>72712</v>
      </c>
      <c r="F998">
        <v>72712</v>
      </c>
      <c r="G998">
        <v>86704</v>
      </c>
    </row>
    <row r="999" spans="1:7" x14ac:dyDescent="0.3">
      <c r="A999" t="s">
        <v>27</v>
      </c>
      <c r="B999" t="s">
        <v>17</v>
      </c>
      <c r="C999" t="s">
        <v>10</v>
      </c>
      <c r="D999">
        <v>54760</v>
      </c>
      <c r="F999">
        <v>54760</v>
      </c>
      <c r="G999">
        <v>36331</v>
      </c>
    </row>
    <row r="1000" spans="1:7" x14ac:dyDescent="0.3">
      <c r="A1000" t="s">
        <v>27</v>
      </c>
      <c r="B1000" t="s">
        <v>17</v>
      </c>
      <c r="C1000" t="s">
        <v>10</v>
      </c>
      <c r="D1000">
        <v>12920</v>
      </c>
      <c r="F1000">
        <v>12920</v>
      </c>
      <c r="G1000">
        <v>13911</v>
      </c>
    </row>
    <row r="1001" spans="1:7" x14ac:dyDescent="0.3">
      <c r="A1001" t="s">
        <v>27</v>
      </c>
      <c r="B1001" t="s">
        <v>17</v>
      </c>
      <c r="C1001" t="s">
        <v>10</v>
      </c>
      <c r="D1001">
        <v>75415</v>
      </c>
      <c r="F1001">
        <v>75415</v>
      </c>
      <c r="G1001">
        <v>80782</v>
      </c>
    </row>
    <row r="1002" spans="1:7" x14ac:dyDescent="0.3">
      <c r="A1002" t="s">
        <v>27</v>
      </c>
      <c r="B1002" t="s">
        <v>17</v>
      </c>
      <c r="C1002" t="s">
        <v>5</v>
      </c>
      <c r="D1002">
        <v>69124</v>
      </c>
      <c r="F1002">
        <v>69124</v>
      </c>
      <c r="G1002">
        <v>45850</v>
      </c>
    </row>
    <row r="1003" spans="1:7" x14ac:dyDescent="0.3">
      <c r="A1003" t="s">
        <v>27</v>
      </c>
      <c r="B1003" t="s">
        <v>17</v>
      </c>
      <c r="C1003" t="s">
        <v>4</v>
      </c>
      <c r="D1003">
        <v>61362</v>
      </c>
      <c r="F1003">
        <v>61362</v>
      </c>
      <c r="G1003">
        <v>64735</v>
      </c>
    </row>
    <row r="1004" spans="1:7" x14ac:dyDescent="0.3">
      <c r="A1004" t="s">
        <v>27</v>
      </c>
      <c r="B1004" t="s">
        <v>17</v>
      </c>
      <c r="C1004" t="s">
        <v>10</v>
      </c>
      <c r="D1004">
        <v>19873</v>
      </c>
      <c r="F1004">
        <v>19873</v>
      </c>
      <c r="G1004">
        <v>39710</v>
      </c>
    </row>
    <row r="1005" spans="1:7" x14ac:dyDescent="0.3">
      <c r="A1005" t="s">
        <v>27</v>
      </c>
      <c r="B1005" t="s">
        <v>17</v>
      </c>
      <c r="C1005" t="s">
        <v>10</v>
      </c>
      <c r="D1005">
        <v>56039</v>
      </c>
      <c r="F1005">
        <v>56039</v>
      </c>
      <c r="G1005">
        <v>81143</v>
      </c>
    </row>
    <row r="1006" spans="1:7" x14ac:dyDescent="0.3">
      <c r="A1006" t="s">
        <v>27</v>
      </c>
      <c r="B1006" t="s">
        <v>17</v>
      </c>
      <c r="C1006" t="s">
        <v>4</v>
      </c>
      <c r="D1006">
        <v>30651</v>
      </c>
      <c r="F1006">
        <v>30651</v>
      </c>
      <c r="G1006">
        <v>3474</v>
      </c>
    </row>
    <row r="1007" spans="1:7" x14ac:dyDescent="0.3">
      <c r="A1007" t="s">
        <v>27</v>
      </c>
      <c r="B1007" t="s">
        <v>17</v>
      </c>
      <c r="C1007" t="s">
        <v>10</v>
      </c>
      <c r="D1007">
        <v>75648</v>
      </c>
      <c r="F1007">
        <v>75648</v>
      </c>
      <c r="G1007">
        <v>49225</v>
      </c>
    </row>
    <row r="1008" spans="1:7" x14ac:dyDescent="0.3">
      <c r="A1008" t="s">
        <v>27</v>
      </c>
      <c r="B1008" t="s">
        <v>17</v>
      </c>
      <c r="C1008" t="s">
        <v>4</v>
      </c>
      <c r="D1008">
        <v>10787</v>
      </c>
      <c r="F1008">
        <v>10787</v>
      </c>
      <c r="G1008">
        <v>63733</v>
      </c>
    </row>
    <row r="1009" spans="1:7" x14ac:dyDescent="0.3">
      <c r="A1009" t="s">
        <v>27</v>
      </c>
      <c r="B1009" t="s">
        <v>17</v>
      </c>
      <c r="C1009" t="s">
        <v>4</v>
      </c>
      <c r="D1009">
        <v>62412</v>
      </c>
      <c r="F1009">
        <v>62412</v>
      </c>
      <c r="G1009">
        <v>53324</v>
      </c>
    </row>
    <row r="1010" spans="1:7" x14ac:dyDescent="0.3">
      <c r="A1010" t="s">
        <v>27</v>
      </c>
      <c r="B1010" t="s">
        <v>17</v>
      </c>
      <c r="C1010" t="s">
        <v>4</v>
      </c>
      <c r="D1010">
        <v>21554</v>
      </c>
      <c r="F1010">
        <v>21554</v>
      </c>
      <c r="G1010">
        <v>26170</v>
      </c>
    </row>
    <row r="1011" spans="1:7" x14ac:dyDescent="0.3">
      <c r="A1011" t="s">
        <v>27</v>
      </c>
      <c r="B1011" t="s">
        <v>17</v>
      </c>
      <c r="C1011" t="s">
        <v>10</v>
      </c>
      <c r="D1011">
        <v>25030</v>
      </c>
      <c r="F1011">
        <v>25030</v>
      </c>
      <c r="G1011">
        <v>76594</v>
      </c>
    </row>
    <row r="1012" spans="1:7" x14ac:dyDescent="0.3">
      <c r="A1012" t="s">
        <v>27</v>
      </c>
      <c r="B1012" t="s">
        <v>17</v>
      </c>
      <c r="C1012" t="s">
        <v>10</v>
      </c>
      <c r="D1012">
        <v>92791</v>
      </c>
      <c r="F1012">
        <v>92791</v>
      </c>
      <c r="G1012">
        <v>66738</v>
      </c>
    </row>
    <row r="1013" spans="1:7" x14ac:dyDescent="0.3">
      <c r="A1013" t="s">
        <v>27</v>
      </c>
      <c r="B1013" t="s">
        <v>17</v>
      </c>
      <c r="C1013" t="s">
        <v>10</v>
      </c>
      <c r="D1013">
        <v>37147</v>
      </c>
      <c r="F1013">
        <v>37147</v>
      </c>
      <c r="G1013">
        <v>92951</v>
      </c>
    </row>
    <row r="1014" spans="1:7" x14ac:dyDescent="0.3">
      <c r="A1014" t="s">
        <v>27</v>
      </c>
      <c r="B1014" t="s">
        <v>17</v>
      </c>
      <c r="C1014" t="s">
        <v>10</v>
      </c>
      <c r="D1014">
        <v>97329</v>
      </c>
      <c r="F1014">
        <v>97329</v>
      </c>
      <c r="G1014">
        <v>69667</v>
      </c>
    </row>
    <row r="1015" spans="1:7" x14ac:dyDescent="0.3">
      <c r="A1015" t="s">
        <v>27</v>
      </c>
      <c r="B1015" t="s">
        <v>17</v>
      </c>
      <c r="C1015" t="s">
        <v>10</v>
      </c>
      <c r="D1015">
        <v>66678</v>
      </c>
      <c r="F1015">
        <v>66678</v>
      </c>
      <c r="G1015">
        <v>64051</v>
      </c>
    </row>
    <row r="1016" spans="1:7" x14ac:dyDescent="0.3">
      <c r="A1016" t="s">
        <v>27</v>
      </c>
      <c r="B1016" t="s">
        <v>17</v>
      </c>
      <c r="C1016" t="s">
        <v>10</v>
      </c>
      <c r="D1016">
        <v>28038</v>
      </c>
      <c r="F1016">
        <v>28038</v>
      </c>
      <c r="G1016">
        <v>25652</v>
      </c>
    </row>
    <row r="1017" spans="1:7" x14ac:dyDescent="0.3">
      <c r="A1017" t="s">
        <v>27</v>
      </c>
      <c r="B1017" t="s">
        <v>20</v>
      </c>
      <c r="C1017" t="s">
        <v>9</v>
      </c>
      <c r="D1017">
        <v>50349</v>
      </c>
      <c r="F1017">
        <v>50349</v>
      </c>
      <c r="G1017">
        <v>41246</v>
      </c>
    </row>
    <row r="1018" spans="1:7" x14ac:dyDescent="0.3">
      <c r="A1018" t="s">
        <v>27</v>
      </c>
      <c r="B1018" t="s">
        <v>20</v>
      </c>
      <c r="C1018" t="s">
        <v>9</v>
      </c>
      <c r="D1018">
        <v>73960</v>
      </c>
      <c r="F1018">
        <v>73960</v>
      </c>
      <c r="G1018">
        <v>49441</v>
      </c>
    </row>
    <row r="1019" spans="1:7" x14ac:dyDescent="0.3">
      <c r="A1019" t="s">
        <v>27</v>
      </c>
      <c r="B1019" t="s">
        <v>17</v>
      </c>
      <c r="C1019" t="s">
        <v>6</v>
      </c>
      <c r="D1019">
        <v>12323</v>
      </c>
      <c r="F1019">
        <v>12323</v>
      </c>
      <c r="G1019">
        <v>5040</v>
      </c>
    </row>
    <row r="1020" spans="1:7" x14ac:dyDescent="0.3">
      <c r="A1020" t="s">
        <v>27</v>
      </c>
      <c r="B1020" t="s">
        <v>17</v>
      </c>
      <c r="C1020" t="s">
        <v>6</v>
      </c>
      <c r="D1020">
        <v>73873</v>
      </c>
      <c r="F1020">
        <v>73873</v>
      </c>
      <c r="G1020">
        <v>45046</v>
      </c>
    </row>
    <row r="1021" spans="1:7" x14ac:dyDescent="0.3">
      <c r="A1021" t="s">
        <v>27</v>
      </c>
      <c r="B1021" t="s">
        <v>17</v>
      </c>
      <c r="C1021" t="s">
        <v>6</v>
      </c>
      <c r="D1021">
        <v>81742</v>
      </c>
      <c r="F1021">
        <v>81742</v>
      </c>
      <c r="G1021">
        <v>62591</v>
      </c>
    </row>
    <row r="1022" spans="1:7" x14ac:dyDescent="0.3">
      <c r="A1022" t="s">
        <v>27</v>
      </c>
      <c r="B1022" t="s">
        <v>17</v>
      </c>
      <c r="C1022" t="s">
        <v>6</v>
      </c>
      <c r="D1022">
        <v>88589</v>
      </c>
      <c r="F1022">
        <v>88589</v>
      </c>
      <c r="G1022">
        <v>1911</v>
      </c>
    </row>
    <row r="1023" spans="1:7" x14ac:dyDescent="0.3">
      <c r="A1023" t="s">
        <v>27</v>
      </c>
      <c r="B1023" t="s">
        <v>18</v>
      </c>
      <c r="C1023" t="s">
        <v>2</v>
      </c>
      <c r="D1023">
        <v>22624</v>
      </c>
      <c r="F1023">
        <v>22624</v>
      </c>
      <c r="G1023">
        <v>98784</v>
      </c>
    </row>
    <row r="1024" spans="1:7" x14ac:dyDescent="0.3">
      <c r="A1024" t="s">
        <v>27</v>
      </c>
      <c r="B1024" t="s">
        <v>20</v>
      </c>
      <c r="C1024" t="s">
        <v>6</v>
      </c>
      <c r="D1024">
        <v>48454</v>
      </c>
      <c r="F1024">
        <v>48454</v>
      </c>
      <c r="G1024">
        <v>57085</v>
      </c>
    </row>
    <row r="1025" spans="1:7" x14ac:dyDescent="0.3">
      <c r="A1025" t="s">
        <v>27</v>
      </c>
      <c r="B1025" t="s">
        <v>18</v>
      </c>
      <c r="C1025" t="s">
        <v>10</v>
      </c>
      <c r="D1025">
        <v>99347</v>
      </c>
      <c r="F1025">
        <v>99347</v>
      </c>
      <c r="G1025">
        <v>60280</v>
      </c>
    </row>
    <row r="1026" spans="1:7" x14ac:dyDescent="0.3">
      <c r="A1026" t="s">
        <v>27</v>
      </c>
      <c r="B1026" t="s">
        <v>18</v>
      </c>
      <c r="C1026" t="s">
        <v>10</v>
      </c>
      <c r="D1026">
        <v>47302</v>
      </c>
      <c r="F1026">
        <v>47302</v>
      </c>
      <c r="G1026">
        <v>96985</v>
      </c>
    </row>
    <row r="1027" spans="1:7" x14ac:dyDescent="0.3">
      <c r="A1027" t="s">
        <v>27</v>
      </c>
      <c r="B1027" t="s">
        <v>18</v>
      </c>
      <c r="C1027" t="s">
        <v>10</v>
      </c>
      <c r="D1027">
        <v>27830</v>
      </c>
      <c r="F1027">
        <v>27830</v>
      </c>
      <c r="G1027">
        <v>48811</v>
      </c>
    </row>
    <row r="1028" spans="1:7" x14ac:dyDescent="0.3">
      <c r="A1028" t="s">
        <v>27</v>
      </c>
      <c r="B1028" t="s">
        <v>18</v>
      </c>
      <c r="C1028" t="s">
        <v>10</v>
      </c>
      <c r="D1028">
        <v>8068</v>
      </c>
      <c r="F1028">
        <v>8068</v>
      </c>
      <c r="G1028">
        <v>4435</v>
      </c>
    </row>
    <row r="1029" spans="1:7" x14ac:dyDescent="0.3">
      <c r="A1029" t="s">
        <v>27</v>
      </c>
      <c r="B1029" t="s">
        <v>18</v>
      </c>
      <c r="C1029" t="s">
        <v>10</v>
      </c>
      <c r="D1029">
        <v>51603</v>
      </c>
      <c r="F1029">
        <v>51603</v>
      </c>
      <c r="G1029">
        <v>4799</v>
      </c>
    </row>
    <row r="1030" spans="1:7" x14ac:dyDescent="0.3">
      <c r="A1030" t="s">
        <v>27</v>
      </c>
      <c r="B1030" t="s">
        <v>20</v>
      </c>
      <c r="C1030" t="s">
        <v>10</v>
      </c>
      <c r="D1030">
        <v>87431</v>
      </c>
      <c r="F1030">
        <v>87431</v>
      </c>
      <c r="G1030">
        <v>42923</v>
      </c>
    </row>
    <row r="1031" spans="1:7" x14ac:dyDescent="0.3">
      <c r="A1031" t="s">
        <v>27</v>
      </c>
      <c r="B1031" t="s">
        <v>20</v>
      </c>
      <c r="C1031" t="s">
        <v>10</v>
      </c>
      <c r="D1031">
        <v>39881</v>
      </c>
      <c r="F1031">
        <v>39881</v>
      </c>
      <c r="G1031">
        <v>17496</v>
      </c>
    </row>
    <row r="1032" spans="1:7" x14ac:dyDescent="0.3">
      <c r="A1032" t="s">
        <v>27</v>
      </c>
      <c r="B1032" t="s">
        <v>17</v>
      </c>
      <c r="C1032" t="s">
        <v>10</v>
      </c>
      <c r="D1032">
        <v>31838</v>
      </c>
      <c r="F1032">
        <v>31838</v>
      </c>
      <c r="G1032">
        <v>38954</v>
      </c>
    </row>
    <row r="1033" spans="1:7" x14ac:dyDescent="0.3">
      <c r="A1033" t="s">
        <v>27</v>
      </c>
      <c r="B1033" t="s">
        <v>17</v>
      </c>
      <c r="C1033" t="s">
        <v>10</v>
      </c>
      <c r="D1033">
        <v>10175</v>
      </c>
      <c r="F1033">
        <v>10175</v>
      </c>
      <c r="G1033">
        <v>22974</v>
      </c>
    </row>
    <row r="1034" spans="1:7" x14ac:dyDescent="0.3">
      <c r="A1034" t="s">
        <v>27</v>
      </c>
      <c r="B1034" t="s">
        <v>17</v>
      </c>
      <c r="C1034" t="s">
        <v>10</v>
      </c>
      <c r="D1034">
        <v>53338</v>
      </c>
      <c r="F1034">
        <v>53338</v>
      </c>
      <c r="G1034">
        <v>78053</v>
      </c>
    </row>
    <row r="1035" spans="1:7" x14ac:dyDescent="0.3">
      <c r="A1035" t="s">
        <v>27</v>
      </c>
      <c r="B1035" t="s">
        <v>17</v>
      </c>
      <c r="C1035" t="s">
        <v>10</v>
      </c>
      <c r="D1035">
        <v>12124</v>
      </c>
      <c r="F1035">
        <v>12124</v>
      </c>
      <c r="G1035">
        <v>24846</v>
      </c>
    </row>
    <row r="1036" spans="1:7" x14ac:dyDescent="0.3">
      <c r="A1036" t="s">
        <v>27</v>
      </c>
      <c r="B1036" t="s">
        <v>17</v>
      </c>
      <c r="C1036" t="s">
        <v>10</v>
      </c>
      <c r="D1036">
        <v>17320</v>
      </c>
      <c r="F1036">
        <v>17320</v>
      </c>
      <c r="G1036">
        <v>41568</v>
      </c>
    </row>
    <row r="1037" spans="1:7" x14ac:dyDescent="0.3">
      <c r="A1037" t="s">
        <v>27</v>
      </c>
      <c r="B1037" t="s">
        <v>16</v>
      </c>
      <c r="C1037" t="s">
        <v>1</v>
      </c>
      <c r="D1037">
        <v>51638</v>
      </c>
      <c r="F1037">
        <v>51638</v>
      </c>
      <c r="G1037">
        <v>44748</v>
      </c>
    </row>
    <row r="1038" spans="1:7" x14ac:dyDescent="0.3">
      <c r="A1038" t="s">
        <v>27</v>
      </c>
      <c r="B1038" t="s">
        <v>16</v>
      </c>
      <c r="C1038" t="s">
        <v>6</v>
      </c>
      <c r="D1038">
        <v>57586</v>
      </c>
      <c r="F1038">
        <v>57586</v>
      </c>
      <c r="G1038">
        <v>53916</v>
      </c>
    </row>
    <row r="1039" spans="1:7" x14ac:dyDescent="0.3">
      <c r="A1039" t="s">
        <v>27</v>
      </c>
      <c r="B1039" t="s">
        <v>17</v>
      </c>
      <c r="C1039" t="s">
        <v>10</v>
      </c>
      <c r="D1039">
        <v>82763</v>
      </c>
      <c r="F1039">
        <v>82763</v>
      </c>
      <c r="G1039">
        <v>13290</v>
      </c>
    </row>
    <row r="1040" spans="1:7" x14ac:dyDescent="0.3">
      <c r="A1040" t="s">
        <v>27</v>
      </c>
      <c r="B1040" t="s">
        <v>17</v>
      </c>
      <c r="C1040" t="s">
        <v>10</v>
      </c>
      <c r="D1040">
        <v>51741</v>
      </c>
      <c r="F1040">
        <v>51741</v>
      </c>
      <c r="G1040">
        <v>98527</v>
      </c>
    </row>
    <row r="1041" spans="1:7" x14ac:dyDescent="0.3">
      <c r="A1041" t="s">
        <v>27</v>
      </c>
      <c r="B1041" t="s">
        <v>17</v>
      </c>
      <c r="C1041" t="s">
        <v>2</v>
      </c>
      <c r="D1041">
        <v>96127</v>
      </c>
      <c r="F1041">
        <v>96127</v>
      </c>
      <c r="G1041">
        <v>59225</v>
      </c>
    </row>
    <row r="1042" spans="1:7" x14ac:dyDescent="0.3">
      <c r="A1042" t="s">
        <v>27</v>
      </c>
      <c r="B1042" t="s">
        <v>17</v>
      </c>
      <c r="C1042" t="s">
        <v>2</v>
      </c>
      <c r="D1042">
        <v>89516</v>
      </c>
      <c r="F1042">
        <v>89516</v>
      </c>
      <c r="G1042">
        <v>90033</v>
      </c>
    </row>
    <row r="1043" spans="1:7" x14ac:dyDescent="0.3">
      <c r="A1043" t="s">
        <v>27</v>
      </c>
      <c r="B1043" t="s">
        <v>17</v>
      </c>
      <c r="C1043" t="s">
        <v>8</v>
      </c>
      <c r="D1043">
        <v>93400</v>
      </c>
      <c r="F1043">
        <v>93400</v>
      </c>
      <c r="G1043">
        <v>42594</v>
      </c>
    </row>
    <row r="1044" spans="1:7" x14ac:dyDescent="0.3">
      <c r="A1044" t="s">
        <v>27</v>
      </c>
      <c r="B1044" t="s">
        <v>17</v>
      </c>
      <c r="C1044" t="s">
        <v>8</v>
      </c>
      <c r="D1044">
        <v>31788</v>
      </c>
      <c r="F1044">
        <v>31788</v>
      </c>
      <c r="G1044">
        <v>16977</v>
      </c>
    </row>
    <row r="1045" spans="1:7" x14ac:dyDescent="0.3">
      <c r="A1045" t="s">
        <v>27</v>
      </c>
      <c r="B1045" t="s">
        <v>17</v>
      </c>
      <c r="C1045" t="s">
        <v>8</v>
      </c>
      <c r="D1045">
        <v>77446</v>
      </c>
      <c r="F1045">
        <v>77446</v>
      </c>
      <c r="G1045">
        <v>49673</v>
      </c>
    </row>
    <row r="1046" spans="1:7" x14ac:dyDescent="0.3">
      <c r="A1046" t="s">
        <v>27</v>
      </c>
      <c r="B1046" t="s">
        <v>17</v>
      </c>
      <c r="C1046" t="s">
        <v>8</v>
      </c>
      <c r="D1046">
        <v>54321</v>
      </c>
      <c r="F1046">
        <v>54321</v>
      </c>
      <c r="G1046">
        <v>96350</v>
      </c>
    </row>
    <row r="1047" spans="1:7" x14ac:dyDescent="0.3">
      <c r="A1047" t="s">
        <v>27</v>
      </c>
      <c r="B1047" t="s">
        <v>17</v>
      </c>
      <c r="C1047" t="s">
        <v>8</v>
      </c>
      <c r="D1047">
        <v>87688</v>
      </c>
      <c r="F1047">
        <v>87688</v>
      </c>
      <c r="G1047">
        <v>79587</v>
      </c>
    </row>
    <row r="1048" spans="1:7" x14ac:dyDescent="0.3">
      <c r="A1048" t="s">
        <v>27</v>
      </c>
      <c r="B1048" t="s">
        <v>17</v>
      </c>
      <c r="C1048" t="s">
        <v>8</v>
      </c>
      <c r="D1048">
        <v>44157</v>
      </c>
      <c r="F1048">
        <v>44157</v>
      </c>
      <c r="G1048">
        <v>35833</v>
      </c>
    </row>
    <row r="1049" spans="1:7" x14ac:dyDescent="0.3">
      <c r="A1049" t="s">
        <v>27</v>
      </c>
      <c r="B1049" t="s">
        <v>17</v>
      </c>
      <c r="C1049" t="s">
        <v>8</v>
      </c>
      <c r="D1049">
        <v>7704</v>
      </c>
      <c r="F1049">
        <v>7704</v>
      </c>
      <c r="G1049">
        <v>52656</v>
      </c>
    </row>
    <row r="1050" spans="1:7" x14ac:dyDescent="0.3">
      <c r="A1050" t="s">
        <v>27</v>
      </c>
      <c r="B1050" t="s">
        <v>18</v>
      </c>
      <c r="C1050" t="s">
        <v>4</v>
      </c>
      <c r="D1050">
        <v>47389</v>
      </c>
      <c r="F1050">
        <v>47389</v>
      </c>
      <c r="G1050">
        <v>58605</v>
      </c>
    </row>
    <row r="1051" spans="1:7" x14ac:dyDescent="0.3">
      <c r="A1051" t="s">
        <v>27</v>
      </c>
      <c r="B1051" t="s">
        <v>18</v>
      </c>
      <c r="C1051" t="s">
        <v>4</v>
      </c>
      <c r="D1051">
        <v>60096</v>
      </c>
      <c r="F1051">
        <v>60096</v>
      </c>
      <c r="G1051">
        <v>1210</v>
      </c>
    </row>
    <row r="1052" spans="1:7" x14ac:dyDescent="0.3">
      <c r="A1052" t="s">
        <v>27</v>
      </c>
      <c r="B1052" t="s">
        <v>20</v>
      </c>
      <c r="C1052" t="s">
        <v>6</v>
      </c>
      <c r="D1052">
        <v>38315</v>
      </c>
      <c r="F1052">
        <v>38315</v>
      </c>
      <c r="G1052">
        <v>59932</v>
      </c>
    </row>
    <row r="1053" spans="1:7" x14ac:dyDescent="0.3">
      <c r="A1053" t="s">
        <v>27</v>
      </c>
      <c r="B1053" t="s">
        <v>17</v>
      </c>
      <c r="C1053" t="s">
        <v>6</v>
      </c>
      <c r="D1053">
        <v>47884</v>
      </c>
      <c r="F1053">
        <v>47884</v>
      </c>
      <c r="G1053">
        <v>83296</v>
      </c>
    </row>
    <row r="1054" spans="1:7" x14ac:dyDescent="0.3">
      <c r="A1054" t="s">
        <v>27</v>
      </c>
      <c r="B1054" t="s">
        <v>20</v>
      </c>
      <c r="C1054" t="s">
        <v>10</v>
      </c>
      <c r="D1054">
        <v>2915</v>
      </c>
      <c r="F1054">
        <v>2915</v>
      </c>
      <c r="G1054">
        <v>20760</v>
      </c>
    </row>
    <row r="1055" spans="1:7" x14ac:dyDescent="0.3">
      <c r="A1055" t="s">
        <v>27</v>
      </c>
      <c r="B1055" t="s">
        <v>16</v>
      </c>
      <c r="C1055" t="s">
        <v>4</v>
      </c>
      <c r="D1055">
        <v>95088</v>
      </c>
      <c r="F1055">
        <v>95088</v>
      </c>
      <c r="G1055">
        <v>6783</v>
      </c>
    </row>
    <row r="1056" spans="1:7" x14ac:dyDescent="0.3">
      <c r="A1056" t="s">
        <v>27</v>
      </c>
      <c r="B1056" t="s">
        <v>15</v>
      </c>
      <c r="C1056" t="s">
        <v>10</v>
      </c>
      <c r="D1056">
        <v>54885</v>
      </c>
      <c r="F1056">
        <v>54885</v>
      </c>
      <c r="G1056">
        <v>34249</v>
      </c>
    </row>
    <row r="1057" spans="1:7" x14ac:dyDescent="0.3">
      <c r="A1057" t="s">
        <v>27</v>
      </c>
      <c r="B1057" t="s">
        <v>18</v>
      </c>
      <c r="C1057" t="s">
        <v>10</v>
      </c>
      <c r="D1057">
        <v>7538</v>
      </c>
      <c r="F1057">
        <v>7538</v>
      </c>
      <c r="G1057">
        <v>6224</v>
      </c>
    </row>
    <row r="1058" spans="1:7" x14ac:dyDescent="0.3">
      <c r="A1058" t="s">
        <v>27</v>
      </c>
      <c r="B1058" t="s">
        <v>17</v>
      </c>
      <c r="C1058" t="s">
        <v>8</v>
      </c>
      <c r="D1058">
        <v>55566</v>
      </c>
      <c r="F1058">
        <v>55566</v>
      </c>
      <c r="G1058">
        <v>79172</v>
      </c>
    </row>
    <row r="1059" spans="1:7" x14ac:dyDescent="0.3">
      <c r="A1059" t="s">
        <v>27</v>
      </c>
      <c r="B1059" t="s">
        <v>17</v>
      </c>
      <c r="C1059" t="s">
        <v>8</v>
      </c>
      <c r="D1059">
        <v>16517</v>
      </c>
      <c r="F1059">
        <v>16517</v>
      </c>
      <c r="G1059">
        <v>68839</v>
      </c>
    </row>
    <row r="1060" spans="1:7" x14ac:dyDescent="0.3">
      <c r="A1060" t="s">
        <v>27</v>
      </c>
      <c r="B1060" t="s">
        <v>17</v>
      </c>
      <c r="C1060" t="s">
        <v>8</v>
      </c>
      <c r="D1060">
        <v>99178</v>
      </c>
      <c r="F1060">
        <v>99178</v>
      </c>
      <c r="G1060">
        <v>68792</v>
      </c>
    </row>
    <row r="1061" spans="1:7" x14ac:dyDescent="0.3">
      <c r="A1061" t="s">
        <v>27</v>
      </c>
      <c r="B1061" t="s">
        <v>17</v>
      </c>
      <c r="C1061" t="s">
        <v>8</v>
      </c>
      <c r="D1061">
        <v>39210</v>
      </c>
      <c r="F1061">
        <v>39210</v>
      </c>
      <c r="G1061">
        <v>9900</v>
      </c>
    </row>
    <row r="1062" spans="1:7" x14ac:dyDescent="0.3">
      <c r="A1062" t="s">
        <v>27</v>
      </c>
      <c r="B1062" t="s">
        <v>17</v>
      </c>
      <c r="C1062" t="s">
        <v>8</v>
      </c>
      <c r="D1062">
        <v>30342</v>
      </c>
      <c r="F1062">
        <v>30342</v>
      </c>
      <c r="G1062">
        <v>5917</v>
      </c>
    </row>
    <row r="1063" spans="1:7" x14ac:dyDescent="0.3">
      <c r="A1063" t="s">
        <v>27</v>
      </c>
      <c r="B1063" t="s">
        <v>20</v>
      </c>
      <c r="C1063" t="s">
        <v>9</v>
      </c>
      <c r="D1063">
        <v>31680</v>
      </c>
      <c r="F1063">
        <v>31680</v>
      </c>
      <c r="G1063">
        <v>47444</v>
      </c>
    </row>
    <row r="1064" spans="1:7" x14ac:dyDescent="0.3">
      <c r="A1064" t="s">
        <v>27</v>
      </c>
      <c r="B1064" t="s">
        <v>20</v>
      </c>
      <c r="C1064" t="s">
        <v>10</v>
      </c>
      <c r="D1064">
        <v>60274</v>
      </c>
      <c r="F1064">
        <v>60274</v>
      </c>
      <c r="G1064">
        <v>42803</v>
      </c>
    </row>
    <row r="1065" spans="1:7" x14ac:dyDescent="0.3">
      <c r="A1065" t="s">
        <v>27</v>
      </c>
      <c r="B1065" t="s">
        <v>17</v>
      </c>
      <c r="C1065" t="s">
        <v>5</v>
      </c>
      <c r="D1065">
        <v>25351</v>
      </c>
      <c r="F1065">
        <v>25351</v>
      </c>
      <c r="G1065">
        <v>94634</v>
      </c>
    </row>
    <row r="1066" spans="1:7" x14ac:dyDescent="0.3">
      <c r="A1066" t="s">
        <v>27</v>
      </c>
      <c r="B1066" t="s">
        <v>20</v>
      </c>
      <c r="C1066" t="s">
        <v>6</v>
      </c>
      <c r="D1066">
        <v>71166</v>
      </c>
      <c r="F1066">
        <v>71166</v>
      </c>
      <c r="G1066">
        <v>51293</v>
      </c>
    </row>
    <row r="1067" spans="1:7" x14ac:dyDescent="0.3">
      <c r="A1067" t="s">
        <v>27</v>
      </c>
      <c r="B1067" t="s">
        <v>16</v>
      </c>
      <c r="C1067" t="s">
        <v>1</v>
      </c>
      <c r="D1067">
        <v>33908</v>
      </c>
      <c r="F1067">
        <v>33908</v>
      </c>
      <c r="G1067">
        <v>40000</v>
      </c>
    </row>
    <row r="1068" spans="1:7" x14ac:dyDescent="0.3">
      <c r="A1068" t="s">
        <v>27</v>
      </c>
      <c r="B1068" t="s">
        <v>20</v>
      </c>
      <c r="C1068" t="s">
        <v>10</v>
      </c>
      <c r="D1068">
        <v>44494</v>
      </c>
      <c r="F1068">
        <v>44494</v>
      </c>
      <c r="G1068">
        <v>77091</v>
      </c>
    </row>
    <row r="1069" spans="1:7" x14ac:dyDescent="0.3">
      <c r="A1069" t="s">
        <v>27</v>
      </c>
      <c r="B1069" t="s">
        <v>17</v>
      </c>
      <c r="C1069" t="s">
        <v>10</v>
      </c>
      <c r="D1069">
        <v>75040</v>
      </c>
      <c r="F1069">
        <v>75040</v>
      </c>
      <c r="G1069">
        <v>22600</v>
      </c>
    </row>
    <row r="1070" spans="1:7" x14ac:dyDescent="0.3">
      <c r="A1070" t="s">
        <v>27</v>
      </c>
      <c r="B1070" t="s">
        <v>17</v>
      </c>
      <c r="C1070" t="s">
        <v>10</v>
      </c>
      <c r="D1070">
        <v>76305</v>
      </c>
      <c r="F1070">
        <v>76305</v>
      </c>
      <c r="G1070">
        <v>1389</v>
      </c>
    </row>
    <row r="1071" spans="1:7" x14ac:dyDescent="0.3">
      <c r="A1071" t="s">
        <v>27</v>
      </c>
      <c r="B1071" t="s">
        <v>17</v>
      </c>
      <c r="C1071" t="s">
        <v>10</v>
      </c>
      <c r="D1071">
        <v>6041</v>
      </c>
      <c r="F1071">
        <v>6041</v>
      </c>
      <c r="G1071">
        <v>91603</v>
      </c>
    </row>
    <row r="1072" spans="1:7" x14ac:dyDescent="0.3">
      <c r="A1072" t="s">
        <v>27</v>
      </c>
      <c r="B1072" t="s">
        <v>14</v>
      </c>
      <c r="C1072" t="s">
        <v>10</v>
      </c>
      <c r="D1072">
        <v>81522</v>
      </c>
      <c r="F1072">
        <v>81522</v>
      </c>
      <c r="G1072">
        <v>70471</v>
      </c>
    </row>
    <row r="1073" spans="1:7" x14ac:dyDescent="0.3">
      <c r="A1073" t="s">
        <v>27</v>
      </c>
      <c r="B1073" t="s">
        <v>14</v>
      </c>
      <c r="C1073" t="s">
        <v>10</v>
      </c>
      <c r="D1073">
        <v>59695</v>
      </c>
      <c r="F1073">
        <v>59695</v>
      </c>
      <c r="G1073">
        <v>14281</v>
      </c>
    </row>
    <row r="1074" spans="1:7" x14ac:dyDescent="0.3">
      <c r="A1074" t="s">
        <v>27</v>
      </c>
      <c r="B1074" t="s">
        <v>12</v>
      </c>
      <c r="C1074" t="s">
        <v>1</v>
      </c>
      <c r="D1074">
        <v>27426</v>
      </c>
      <c r="F1074">
        <v>27426</v>
      </c>
      <c r="G1074">
        <v>53110</v>
      </c>
    </row>
    <row r="1075" spans="1:7" x14ac:dyDescent="0.3">
      <c r="A1075" t="s">
        <v>27</v>
      </c>
      <c r="B1075" t="s">
        <v>12</v>
      </c>
      <c r="C1075" t="s">
        <v>1</v>
      </c>
      <c r="D1075">
        <v>67605</v>
      </c>
      <c r="F1075">
        <v>67605</v>
      </c>
      <c r="G1075">
        <v>40265</v>
      </c>
    </row>
    <row r="1076" spans="1:7" x14ac:dyDescent="0.3">
      <c r="A1076" t="s">
        <v>27</v>
      </c>
      <c r="B1076" t="s">
        <v>12</v>
      </c>
      <c r="C1076" t="s">
        <v>1</v>
      </c>
      <c r="D1076">
        <v>33043</v>
      </c>
      <c r="F1076">
        <v>33043</v>
      </c>
      <c r="G1076">
        <v>68115</v>
      </c>
    </row>
    <row r="1077" spans="1:7" x14ac:dyDescent="0.3">
      <c r="A1077" t="s">
        <v>27</v>
      </c>
      <c r="B1077" t="s">
        <v>12</v>
      </c>
      <c r="C1077" t="s">
        <v>1</v>
      </c>
      <c r="D1077">
        <v>7409</v>
      </c>
      <c r="F1077">
        <v>7409</v>
      </c>
      <c r="G1077">
        <v>25430</v>
      </c>
    </row>
    <row r="1078" spans="1:7" x14ac:dyDescent="0.3">
      <c r="A1078" t="s">
        <v>27</v>
      </c>
      <c r="B1078" t="s">
        <v>20</v>
      </c>
      <c r="C1078" t="s">
        <v>4</v>
      </c>
      <c r="D1078">
        <v>67411</v>
      </c>
      <c r="F1078">
        <v>67411</v>
      </c>
      <c r="G1078">
        <v>89061</v>
      </c>
    </row>
    <row r="1079" spans="1:7" x14ac:dyDescent="0.3">
      <c r="A1079" t="s">
        <v>27</v>
      </c>
      <c r="B1079" t="s">
        <v>20</v>
      </c>
      <c r="C1079" t="s">
        <v>2</v>
      </c>
      <c r="D1079">
        <v>15457</v>
      </c>
      <c r="F1079">
        <v>15457</v>
      </c>
      <c r="G1079">
        <v>55201</v>
      </c>
    </row>
    <row r="1080" spans="1:7" x14ac:dyDescent="0.3">
      <c r="A1080" t="s">
        <v>27</v>
      </c>
      <c r="B1080" t="s">
        <v>20</v>
      </c>
      <c r="C1080" t="s">
        <v>9</v>
      </c>
      <c r="D1080">
        <v>80432</v>
      </c>
      <c r="F1080">
        <v>80432</v>
      </c>
      <c r="G1080">
        <v>82207</v>
      </c>
    </row>
    <row r="1081" spans="1:7" x14ac:dyDescent="0.3">
      <c r="A1081" t="s">
        <v>27</v>
      </c>
      <c r="B1081" t="s">
        <v>20</v>
      </c>
      <c r="C1081" t="s">
        <v>9</v>
      </c>
      <c r="D1081">
        <v>77932</v>
      </c>
      <c r="F1081">
        <v>77932</v>
      </c>
      <c r="G1081">
        <v>80262</v>
      </c>
    </row>
    <row r="1082" spans="1:7" x14ac:dyDescent="0.3">
      <c r="A1082" t="s">
        <v>27</v>
      </c>
      <c r="B1082" t="s">
        <v>20</v>
      </c>
      <c r="C1082" t="s">
        <v>6</v>
      </c>
      <c r="D1082">
        <v>27101</v>
      </c>
      <c r="F1082">
        <v>27101</v>
      </c>
      <c r="G1082">
        <v>9847</v>
      </c>
    </row>
    <row r="1083" spans="1:7" x14ac:dyDescent="0.3">
      <c r="A1083" t="s">
        <v>27</v>
      </c>
      <c r="B1083" t="s">
        <v>20</v>
      </c>
      <c r="C1083" t="s">
        <v>6</v>
      </c>
      <c r="D1083">
        <v>98474</v>
      </c>
      <c r="F1083">
        <v>98474</v>
      </c>
      <c r="G1083">
        <v>92809</v>
      </c>
    </row>
    <row r="1084" spans="1:7" x14ac:dyDescent="0.3">
      <c r="A1084" t="s">
        <v>27</v>
      </c>
      <c r="B1084" t="s">
        <v>20</v>
      </c>
      <c r="C1084" t="s">
        <v>6</v>
      </c>
      <c r="D1084">
        <v>64771</v>
      </c>
      <c r="F1084">
        <v>64771</v>
      </c>
      <c r="G1084">
        <v>87060</v>
      </c>
    </row>
    <row r="1085" spans="1:7" x14ac:dyDescent="0.3">
      <c r="A1085" t="s">
        <v>27</v>
      </c>
      <c r="B1085" t="s">
        <v>20</v>
      </c>
      <c r="C1085" t="s">
        <v>6</v>
      </c>
      <c r="D1085">
        <v>31549</v>
      </c>
      <c r="F1085">
        <v>31549</v>
      </c>
      <c r="G1085">
        <v>24204</v>
      </c>
    </row>
    <row r="1086" spans="1:7" x14ac:dyDescent="0.3">
      <c r="A1086" t="s">
        <v>27</v>
      </c>
      <c r="B1086" t="s">
        <v>20</v>
      </c>
      <c r="C1086" t="s">
        <v>6</v>
      </c>
      <c r="D1086">
        <v>27736</v>
      </c>
      <c r="F1086">
        <v>27736</v>
      </c>
      <c r="G1086">
        <v>58771</v>
      </c>
    </row>
    <row r="1087" spans="1:7" x14ac:dyDescent="0.3">
      <c r="A1087" t="s">
        <v>27</v>
      </c>
      <c r="B1087" t="s">
        <v>20</v>
      </c>
      <c r="C1087" t="s">
        <v>6</v>
      </c>
      <c r="D1087">
        <v>42307</v>
      </c>
      <c r="F1087">
        <v>42307</v>
      </c>
      <c r="G1087">
        <v>99762</v>
      </c>
    </row>
    <row r="1088" spans="1:7" x14ac:dyDescent="0.3">
      <c r="A1088" t="s">
        <v>27</v>
      </c>
      <c r="B1088" t="s">
        <v>20</v>
      </c>
      <c r="C1088" t="s">
        <v>6</v>
      </c>
      <c r="D1088">
        <v>64553</v>
      </c>
      <c r="F1088">
        <v>64553</v>
      </c>
      <c r="G1088">
        <v>67051</v>
      </c>
    </row>
    <row r="1089" spans="1:7" x14ac:dyDescent="0.3">
      <c r="A1089" t="s">
        <v>27</v>
      </c>
      <c r="B1089" t="s">
        <v>20</v>
      </c>
      <c r="C1089" t="s">
        <v>6</v>
      </c>
      <c r="D1089">
        <v>60435</v>
      </c>
      <c r="F1089">
        <v>60435</v>
      </c>
      <c r="G1089">
        <v>13802</v>
      </c>
    </row>
    <row r="1090" spans="1:7" x14ac:dyDescent="0.3">
      <c r="A1090" t="s">
        <v>27</v>
      </c>
      <c r="B1090" t="s">
        <v>20</v>
      </c>
      <c r="C1090" t="s">
        <v>2</v>
      </c>
      <c r="D1090">
        <v>33095</v>
      </c>
      <c r="F1090">
        <v>33095</v>
      </c>
      <c r="G1090">
        <v>56785</v>
      </c>
    </row>
    <row r="1091" spans="1:7" x14ac:dyDescent="0.3">
      <c r="A1091" t="s">
        <v>27</v>
      </c>
      <c r="B1091" t="s">
        <v>20</v>
      </c>
      <c r="C1091" t="s">
        <v>2</v>
      </c>
      <c r="D1091">
        <v>17702</v>
      </c>
      <c r="F1091">
        <v>17702</v>
      </c>
      <c r="G1091">
        <v>49604</v>
      </c>
    </row>
    <row r="1092" spans="1:7" x14ac:dyDescent="0.3">
      <c r="A1092" t="s">
        <v>27</v>
      </c>
      <c r="B1092" t="s">
        <v>17</v>
      </c>
      <c r="C1092" t="s">
        <v>9</v>
      </c>
      <c r="D1092">
        <v>99037</v>
      </c>
      <c r="F1092">
        <v>99037</v>
      </c>
      <c r="G1092">
        <v>22912</v>
      </c>
    </row>
    <row r="1093" spans="1:7" x14ac:dyDescent="0.3">
      <c r="A1093" t="s">
        <v>27</v>
      </c>
      <c r="B1093" t="s">
        <v>17</v>
      </c>
      <c r="C1093" t="s">
        <v>9</v>
      </c>
      <c r="D1093">
        <v>10225</v>
      </c>
      <c r="F1093">
        <v>10225</v>
      </c>
      <c r="G1093">
        <v>55175</v>
      </c>
    </row>
    <row r="1094" spans="1:7" x14ac:dyDescent="0.3">
      <c r="A1094" t="s">
        <v>27</v>
      </c>
      <c r="B1094" t="s">
        <v>15</v>
      </c>
      <c r="C1094" t="s">
        <v>10</v>
      </c>
      <c r="D1094">
        <v>4686</v>
      </c>
      <c r="F1094">
        <v>4686</v>
      </c>
      <c r="G1094">
        <v>72835</v>
      </c>
    </row>
    <row r="1095" spans="1:7" x14ac:dyDescent="0.3">
      <c r="A1095" t="s">
        <v>27</v>
      </c>
      <c r="B1095" t="s">
        <v>15</v>
      </c>
      <c r="C1095" t="s">
        <v>10</v>
      </c>
      <c r="D1095">
        <v>43328</v>
      </c>
      <c r="F1095">
        <v>43328</v>
      </c>
      <c r="G1095">
        <v>23976</v>
      </c>
    </row>
    <row r="1096" spans="1:7" x14ac:dyDescent="0.3">
      <c r="A1096" t="s">
        <v>27</v>
      </c>
      <c r="B1096" t="s">
        <v>20</v>
      </c>
      <c r="C1096" t="s">
        <v>4</v>
      </c>
      <c r="D1096">
        <v>41355</v>
      </c>
      <c r="F1096">
        <v>41355</v>
      </c>
      <c r="G1096">
        <v>17048</v>
      </c>
    </row>
    <row r="1097" spans="1:7" x14ac:dyDescent="0.3">
      <c r="A1097" t="s">
        <v>27</v>
      </c>
      <c r="B1097" t="s">
        <v>20</v>
      </c>
      <c r="C1097" t="s">
        <v>4</v>
      </c>
      <c r="D1097">
        <v>52280</v>
      </c>
      <c r="F1097">
        <v>52280</v>
      </c>
      <c r="G1097">
        <v>5352</v>
      </c>
    </row>
    <row r="1098" spans="1:7" x14ac:dyDescent="0.3">
      <c r="A1098" t="s">
        <v>27</v>
      </c>
      <c r="B1098" t="s">
        <v>17</v>
      </c>
      <c r="C1098" t="s">
        <v>2</v>
      </c>
      <c r="D1098">
        <v>54503</v>
      </c>
      <c r="F1098">
        <v>54503</v>
      </c>
      <c r="G1098">
        <v>30324</v>
      </c>
    </row>
    <row r="1099" spans="1:7" x14ac:dyDescent="0.3">
      <c r="A1099" t="s">
        <v>27</v>
      </c>
      <c r="B1099" t="s">
        <v>17</v>
      </c>
      <c r="C1099" t="s">
        <v>2</v>
      </c>
      <c r="D1099">
        <v>93530</v>
      </c>
      <c r="F1099">
        <v>93530</v>
      </c>
      <c r="G1099">
        <v>75762</v>
      </c>
    </row>
    <row r="1100" spans="1:7" x14ac:dyDescent="0.3">
      <c r="A1100" t="s">
        <v>27</v>
      </c>
      <c r="B1100" t="s">
        <v>17</v>
      </c>
      <c r="C1100" t="s">
        <v>2</v>
      </c>
      <c r="D1100">
        <v>43798</v>
      </c>
      <c r="F1100">
        <v>43798</v>
      </c>
      <c r="G1100">
        <v>19217</v>
      </c>
    </row>
    <row r="1101" spans="1:7" x14ac:dyDescent="0.3">
      <c r="A1101" t="s">
        <v>27</v>
      </c>
      <c r="B1101" t="s">
        <v>17</v>
      </c>
      <c r="C1101" t="s">
        <v>2</v>
      </c>
      <c r="D1101">
        <v>3330</v>
      </c>
      <c r="F1101">
        <v>3330</v>
      </c>
      <c r="G1101">
        <v>43284</v>
      </c>
    </row>
    <row r="1102" spans="1:7" x14ac:dyDescent="0.3">
      <c r="A1102" t="s">
        <v>27</v>
      </c>
      <c r="B1102" t="s">
        <v>17</v>
      </c>
      <c r="C1102" t="s">
        <v>2</v>
      </c>
      <c r="D1102">
        <v>93455</v>
      </c>
      <c r="F1102">
        <v>93455</v>
      </c>
      <c r="G1102">
        <v>37115</v>
      </c>
    </row>
    <row r="1103" spans="1:7" x14ac:dyDescent="0.3">
      <c r="A1103" t="s">
        <v>27</v>
      </c>
      <c r="B1103" t="s">
        <v>17</v>
      </c>
      <c r="C1103" t="s">
        <v>2</v>
      </c>
      <c r="D1103">
        <v>79234</v>
      </c>
      <c r="F1103">
        <v>79234</v>
      </c>
      <c r="G1103">
        <v>24210</v>
      </c>
    </row>
    <row r="1104" spans="1:7" x14ac:dyDescent="0.3">
      <c r="A1104" t="s">
        <v>27</v>
      </c>
      <c r="B1104" t="s">
        <v>17</v>
      </c>
      <c r="C1104" t="s">
        <v>2</v>
      </c>
      <c r="D1104">
        <v>69559</v>
      </c>
      <c r="F1104">
        <v>69559</v>
      </c>
      <c r="G1104">
        <v>90076</v>
      </c>
    </row>
    <row r="1105" spans="1:7" x14ac:dyDescent="0.3">
      <c r="A1105" t="s">
        <v>27</v>
      </c>
      <c r="B1105" t="s">
        <v>15</v>
      </c>
      <c r="C1105" t="s">
        <v>7</v>
      </c>
      <c r="D1105">
        <v>44645</v>
      </c>
      <c r="F1105">
        <v>44645</v>
      </c>
      <c r="G1105">
        <v>32731</v>
      </c>
    </row>
    <row r="1106" spans="1:7" x14ac:dyDescent="0.3">
      <c r="A1106" t="s">
        <v>27</v>
      </c>
      <c r="B1106" t="s">
        <v>15</v>
      </c>
      <c r="C1106" t="s">
        <v>7</v>
      </c>
      <c r="D1106">
        <v>87397</v>
      </c>
      <c r="F1106">
        <v>87397</v>
      </c>
      <c r="G1106">
        <v>41054</v>
      </c>
    </row>
    <row r="1107" spans="1:7" x14ac:dyDescent="0.3">
      <c r="A1107" t="s">
        <v>27</v>
      </c>
      <c r="B1107" t="s">
        <v>15</v>
      </c>
      <c r="C1107" t="s">
        <v>7</v>
      </c>
      <c r="D1107">
        <v>14658</v>
      </c>
      <c r="F1107">
        <v>14658</v>
      </c>
      <c r="G1107">
        <v>91371</v>
      </c>
    </row>
    <row r="1108" spans="1:7" x14ac:dyDescent="0.3">
      <c r="A1108" t="s">
        <v>27</v>
      </c>
      <c r="B1108" t="s">
        <v>19</v>
      </c>
      <c r="C1108" t="s">
        <v>8</v>
      </c>
      <c r="D1108">
        <v>79689</v>
      </c>
      <c r="F1108">
        <v>79689</v>
      </c>
      <c r="G1108">
        <v>33532</v>
      </c>
    </row>
    <row r="1109" spans="1:7" x14ac:dyDescent="0.3">
      <c r="A1109" t="s">
        <v>27</v>
      </c>
      <c r="B1109" t="s">
        <v>17</v>
      </c>
      <c r="C1109" t="s">
        <v>10</v>
      </c>
      <c r="D1109">
        <v>43540</v>
      </c>
      <c r="F1109">
        <v>43540</v>
      </c>
      <c r="G1109">
        <v>1188</v>
      </c>
    </row>
    <row r="1110" spans="1:7" x14ac:dyDescent="0.3">
      <c r="A1110" t="s">
        <v>27</v>
      </c>
      <c r="B1110" t="s">
        <v>17</v>
      </c>
      <c r="C1110" t="s">
        <v>10</v>
      </c>
      <c r="D1110">
        <v>17378</v>
      </c>
      <c r="F1110">
        <v>17378</v>
      </c>
      <c r="G1110">
        <v>12959</v>
      </c>
    </row>
    <row r="1111" spans="1:7" x14ac:dyDescent="0.3">
      <c r="A1111" t="s">
        <v>27</v>
      </c>
      <c r="B1111" t="s">
        <v>17</v>
      </c>
      <c r="C1111" t="s">
        <v>10</v>
      </c>
      <c r="D1111">
        <v>24452</v>
      </c>
      <c r="F1111">
        <v>24452</v>
      </c>
      <c r="G1111">
        <v>68381</v>
      </c>
    </row>
    <row r="1112" spans="1:7" x14ac:dyDescent="0.3">
      <c r="A1112" t="s">
        <v>27</v>
      </c>
      <c r="B1112" t="s">
        <v>17</v>
      </c>
      <c r="C1112" t="s">
        <v>10</v>
      </c>
      <c r="D1112">
        <v>10646</v>
      </c>
      <c r="F1112">
        <v>10646</v>
      </c>
      <c r="G1112">
        <v>7690</v>
      </c>
    </row>
    <row r="1113" spans="1:7" x14ac:dyDescent="0.3">
      <c r="A1113" t="s">
        <v>27</v>
      </c>
      <c r="B1113" t="s">
        <v>17</v>
      </c>
      <c r="C1113" t="s">
        <v>10</v>
      </c>
      <c r="D1113">
        <v>44564</v>
      </c>
      <c r="F1113">
        <v>44564</v>
      </c>
      <c r="G1113">
        <v>88338</v>
      </c>
    </row>
    <row r="1114" spans="1:7" x14ac:dyDescent="0.3">
      <c r="A1114" t="s">
        <v>27</v>
      </c>
      <c r="B1114" t="s">
        <v>20</v>
      </c>
      <c r="C1114" t="s">
        <v>10</v>
      </c>
      <c r="D1114">
        <v>7139</v>
      </c>
      <c r="F1114">
        <v>7139</v>
      </c>
      <c r="G1114">
        <v>91558</v>
      </c>
    </row>
    <row r="1115" spans="1:7" x14ac:dyDescent="0.3">
      <c r="A1115" t="s">
        <v>27</v>
      </c>
      <c r="B1115" t="s">
        <v>20</v>
      </c>
      <c r="C1115" t="s">
        <v>10</v>
      </c>
      <c r="D1115">
        <v>37285</v>
      </c>
      <c r="F1115">
        <v>37285</v>
      </c>
      <c r="G1115">
        <v>89351</v>
      </c>
    </row>
    <row r="1116" spans="1:7" x14ac:dyDescent="0.3">
      <c r="A1116" t="s">
        <v>27</v>
      </c>
      <c r="B1116" t="s">
        <v>20</v>
      </c>
      <c r="C1116" t="s">
        <v>10</v>
      </c>
      <c r="D1116">
        <v>57559</v>
      </c>
      <c r="F1116">
        <v>57559</v>
      </c>
      <c r="G1116">
        <v>88465</v>
      </c>
    </row>
    <row r="1117" spans="1:7" x14ac:dyDescent="0.3">
      <c r="A1117" t="s">
        <v>27</v>
      </c>
      <c r="B1117" t="s">
        <v>20</v>
      </c>
      <c r="C1117" t="s">
        <v>10</v>
      </c>
      <c r="D1117">
        <v>85954</v>
      </c>
      <c r="F1117">
        <v>85954</v>
      </c>
      <c r="G1117">
        <v>96078</v>
      </c>
    </row>
    <row r="1118" spans="1:7" x14ac:dyDescent="0.3">
      <c r="A1118" t="s">
        <v>27</v>
      </c>
      <c r="B1118" t="s">
        <v>20</v>
      </c>
      <c r="C1118" t="s">
        <v>10</v>
      </c>
      <c r="D1118">
        <v>95587</v>
      </c>
      <c r="F1118">
        <v>95587</v>
      </c>
      <c r="G1118">
        <v>42203</v>
      </c>
    </row>
    <row r="1119" spans="1:7" x14ac:dyDescent="0.3">
      <c r="A1119" t="s">
        <v>27</v>
      </c>
      <c r="B1119" t="s">
        <v>17</v>
      </c>
      <c r="C1119" t="s">
        <v>4</v>
      </c>
      <c r="D1119">
        <v>11556</v>
      </c>
      <c r="F1119">
        <v>11556</v>
      </c>
      <c r="G1119">
        <v>63510</v>
      </c>
    </row>
    <row r="1120" spans="1:7" x14ac:dyDescent="0.3">
      <c r="A1120" t="s">
        <v>27</v>
      </c>
      <c r="B1120" t="s">
        <v>17</v>
      </c>
      <c r="C1120" t="s">
        <v>10</v>
      </c>
      <c r="D1120">
        <v>97614</v>
      </c>
      <c r="F1120">
        <v>97614</v>
      </c>
      <c r="G1120">
        <v>45092</v>
      </c>
    </row>
    <row r="1121" spans="1:7" x14ac:dyDescent="0.3">
      <c r="A1121" t="s">
        <v>27</v>
      </c>
      <c r="B1121" t="s">
        <v>17</v>
      </c>
      <c r="C1121" t="s">
        <v>10</v>
      </c>
      <c r="D1121">
        <v>38880</v>
      </c>
      <c r="F1121">
        <v>38880</v>
      </c>
      <c r="G1121">
        <v>86015</v>
      </c>
    </row>
    <row r="1122" spans="1:7" x14ac:dyDescent="0.3">
      <c r="A1122" t="s">
        <v>27</v>
      </c>
      <c r="B1122" t="s">
        <v>17</v>
      </c>
      <c r="C1122" t="s">
        <v>10</v>
      </c>
      <c r="D1122">
        <v>9638</v>
      </c>
      <c r="F1122">
        <v>9638</v>
      </c>
      <c r="G1122">
        <v>56965</v>
      </c>
    </row>
    <row r="1123" spans="1:7" x14ac:dyDescent="0.3">
      <c r="A1123" t="s">
        <v>27</v>
      </c>
      <c r="B1123" t="s">
        <v>17</v>
      </c>
      <c r="C1123" t="s">
        <v>10</v>
      </c>
      <c r="D1123">
        <v>88236</v>
      </c>
      <c r="F1123">
        <v>88236</v>
      </c>
      <c r="G1123">
        <v>12626</v>
      </c>
    </row>
    <row r="1124" spans="1:7" x14ac:dyDescent="0.3">
      <c r="A1124" t="s">
        <v>27</v>
      </c>
      <c r="B1124" t="s">
        <v>17</v>
      </c>
      <c r="C1124" t="s">
        <v>6</v>
      </c>
      <c r="D1124">
        <v>87521</v>
      </c>
      <c r="F1124">
        <v>87521</v>
      </c>
      <c r="G1124">
        <v>80332</v>
      </c>
    </row>
    <row r="1125" spans="1:7" x14ac:dyDescent="0.3">
      <c r="A1125" t="s">
        <v>27</v>
      </c>
      <c r="B1125" t="s">
        <v>17</v>
      </c>
      <c r="C1125" t="s">
        <v>6</v>
      </c>
      <c r="D1125">
        <v>19917</v>
      </c>
      <c r="F1125">
        <v>19917</v>
      </c>
      <c r="G1125">
        <v>91583</v>
      </c>
    </row>
    <row r="1126" spans="1:7" x14ac:dyDescent="0.3">
      <c r="A1126" t="s">
        <v>27</v>
      </c>
      <c r="B1126" t="s">
        <v>17</v>
      </c>
      <c r="C1126" t="s">
        <v>6</v>
      </c>
      <c r="D1126">
        <v>69565</v>
      </c>
      <c r="F1126">
        <v>69565</v>
      </c>
      <c r="G1126">
        <v>78751</v>
      </c>
    </row>
    <row r="1127" spans="1:7" x14ac:dyDescent="0.3">
      <c r="A1127" t="s">
        <v>27</v>
      </c>
      <c r="B1127" t="s">
        <v>17</v>
      </c>
      <c r="C1127" t="s">
        <v>10</v>
      </c>
      <c r="D1127">
        <v>34260</v>
      </c>
      <c r="F1127">
        <v>34260</v>
      </c>
      <c r="G1127">
        <v>8091</v>
      </c>
    </row>
    <row r="1128" spans="1:7" x14ac:dyDescent="0.3">
      <c r="A1128" t="s">
        <v>27</v>
      </c>
      <c r="B1128" t="s">
        <v>17</v>
      </c>
      <c r="C1128" t="s">
        <v>10</v>
      </c>
      <c r="D1128">
        <v>43040</v>
      </c>
      <c r="F1128">
        <v>43040</v>
      </c>
      <c r="G1128">
        <v>52475</v>
      </c>
    </row>
    <row r="1129" spans="1:7" x14ac:dyDescent="0.3">
      <c r="A1129" t="s">
        <v>27</v>
      </c>
      <c r="B1129" t="s">
        <v>17</v>
      </c>
      <c r="C1129" t="s">
        <v>10</v>
      </c>
      <c r="D1129">
        <v>40687</v>
      </c>
      <c r="F1129">
        <v>40687</v>
      </c>
      <c r="G1129">
        <v>19753</v>
      </c>
    </row>
    <row r="1130" spans="1:7" x14ac:dyDescent="0.3">
      <c r="A1130" t="s">
        <v>27</v>
      </c>
      <c r="B1130" t="s">
        <v>15</v>
      </c>
      <c r="C1130" t="s">
        <v>4</v>
      </c>
      <c r="D1130">
        <v>2970</v>
      </c>
      <c r="F1130">
        <v>2970</v>
      </c>
      <c r="G1130">
        <v>31878</v>
      </c>
    </row>
    <row r="1131" spans="1:7" x14ac:dyDescent="0.3">
      <c r="A1131" t="s">
        <v>27</v>
      </c>
      <c r="B1131" t="s">
        <v>15</v>
      </c>
      <c r="C1131" t="s">
        <v>4</v>
      </c>
      <c r="D1131">
        <v>57847</v>
      </c>
      <c r="F1131">
        <v>57847</v>
      </c>
      <c r="G1131">
        <v>60876</v>
      </c>
    </row>
    <row r="1132" spans="1:7" x14ac:dyDescent="0.3">
      <c r="A1132" t="s">
        <v>27</v>
      </c>
      <c r="B1132" t="s">
        <v>17</v>
      </c>
      <c r="C1132" t="s">
        <v>2</v>
      </c>
      <c r="D1132">
        <v>18527</v>
      </c>
      <c r="F1132">
        <v>18527</v>
      </c>
      <c r="G1132">
        <v>50356</v>
      </c>
    </row>
    <row r="1133" spans="1:7" x14ac:dyDescent="0.3">
      <c r="A1133" t="s">
        <v>27</v>
      </c>
      <c r="B1133" t="s">
        <v>17</v>
      </c>
      <c r="C1133" t="s">
        <v>2</v>
      </c>
      <c r="D1133">
        <v>81539</v>
      </c>
      <c r="F1133">
        <v>81539</v>
      </c>
      <c r="G1133">
        <v>77465</v>
      </c>
    </row>
    <row r="1134" spans="1:7" x14ac:dyDescent="0.3">
      <c r="A1134" t="s">
        <v>27</v>
      </c>
      <c r="B1134" t="s">
        <v>17</v>
      </c>
      <c r="C1134" t="s">
        <v>2</v>
      </c>
      <c r="D1134">
        <v>12508</v>
      </c>
      <c r="F1134">
        <v>12508</v>
      </c>
      <c r="G1134">
        <v>68875</v>
      </c>
    </row>
    <row r="1135" spans="1:7" x14ac:dyDescent="0.3">
      <c r="A1135" t="s">
        <v>27</v>
      </c>
      <c r="B1135" t="s">
        <v>17</v>
      </c>
      <c r="C1135" t="s">
        <v>2</v>
      </c>
      <c r="D1135">
        <v>27621</v>
      </c>
      <c r="F1135">
        <v>27621</v>
      </c>
      <c r="G1135">
        <v>69912</v>
      </c>
    </row>
    <row r="1136" spans="1:7" x14ac:dyDescent="0.3">
      <c r="A1136" t="s">
        <v>27</v>
      </c>
      <c r="B1136" t="s">
        <v>17</v>
      </c>
      <c r="C1136" t="s">
        <v>7</v>
      </c>
      <c r="D1136">
        <v>59246</v>
      </c>
      <c r="F1136">
        <v>59246</v>
      </c>
      <c r="G1136">
        <v>8302</v>
      </c>
    </row>
    <row r="1137" spans="1:7" x14ac:dyDescent="0.3">
      <c r="A1137" t="s">
        <v>27</v>
      </c>
      <c r="B1137" t="s">
        <v>17</v>
      </c>
      <c r="C1137" t="s">
        <v>7</v>
      </c>
      <c r="D1137">
        <v>99169</v>
      </c>
      <c r="F1137">
        <v>99169</v>
      </c>
      <c r="G1137">
        <v>98878</v>
      </c>
    </row>
    <row r="1138" spans="1:7" x14ac:dyDescent="0.3">
      <c r="A1138" t="s">
        <v>27</v>
      </c>
      <c r="B1138" t="s">
        <v>17</v>
      </c>
      <c r="C1138" t="s">
        <v>8</v>
      </c>
      <c r="D1138">
        <v>9199</v>
      </c>
      <c r="F1138">
        <v>9199</v>
      </c>
      <c r="G1138">
        <v>21211</v>
      </c>
    </row>
    <row r="1139" spans="1:7" x14ac:dyDescent="0.3">
      <c r="A1139" t="s">
        <v>27</v>
      </c>
      <c r="B1139" t="s">
        <v>17</v>
      </c>
      <c r="C1139" t="s">
        <v>6</v>
      </c>
      <c r="D1139">
        <v>65933</v>
      </c>
      <c r="F1139">
        <v>65933</v>
      </c>
      <c r="G1139">
        <v>78664</v>
      </c>
    </row>
    <row r="1140" spans="1:7" x14ac:dyDescent="0.3">
      <c r="A1140" t="s">
        <v>27</v>
      </c>
      <c r="B1140" t="s">
        <v>17</v>
      </c>
      <c r="C1140" t="s">
        <v>6</v>
      </c>
      <c r="D1140">
        <v>61098</v>
      </c>
      <c r="F1140">
        <v>61098</v>
      </c>
      <c r="G1140">
        <v>3876</v>
      </c>
    </row>
    <row r="1141" spans="1:7" x14ac:dyDescent="0.3">
      <c r="A1141" t="s">
        <v>27</v>
      </c>
      <c r="B1141" t="s">
        <v>17</v>
      </c>
      <c r="C1141" t="s">
        <v>6</v>
      </c>
      <c r="D1141">
        <v>66521</v>
      </c>
      <c r="F1141">
        <v>66521</v>
      </c>
      <c r="G1141">
        <v>68769</v>
      </c>
    </row>
    <row r="1142" spans="1:7" x14ac:dyDescent="0.3">
      <c r="A1142" t="s">
        <v>27</v>
      </c>
      <c r="B1142" t="s">
        <v>17</v>
      </c>
      <c r="C1142" t="s">
        <v>6</v>
      </c>
      <c r="D1142">
        <v>41460</v>
      </c>
      <c r="F1142">
        <v>41460</v>
      </c>
      <c r="G1142">
        <v>7313</v>
      </c>
    </row>
    <row r="1143" spans="1:7" x14ac:dyDescent="0.3">
      <c r="A1143" t="s">
        <v>27</v>
      </c>
      <c r="B1143" t="s">
        <v>17</v>
      </c>
      <c r="C1143" t="s">
        <v>4</v>
      </c>
      <c r="D1143">
        <v>51131</v>
      </c>
      <c r="F1143">
        <v>51131</v>
      </c>
      <c r="G1143">
        <v>33123</v>
      </c>
    </row>
    <row r="1144" spans="1:7" x14ac:dyDescent="0.3">
      <c r="A1144" t="s">
        <v>27</v>
      </c>
      <c r="B1144" t="s">
        <v>17</v>
      </c>
      <c r="C1144" t="s">
        <v>4</v>
      </c>
      <c r="D1144">
        <v>67869</v>
      </c>
      <c r="F1144">
        <v>67869</v>
      </c>
      <c r="G1144">
        <v>85723</v>
      </c>
    </row>
    <row r="1145" spans="1:7" x14ac:dyDescent="0.3">
      <c r="A1145" t="s">
        <v>27</v>
      </c>
      <c r="B1145" t="s">
        <v>17</v>
      </c>
      <c r="C1145" t="s">
        <v>4</v>
      </c>
      <c r="D1145">
        <v>42459</v>
      </c>
      <c r="F1145">
        <v>42459</v>
      </c>
      <c r="G1145">
        <v>30372</v>
      </c>
    </row>
    <row r="1146" spans="1:7" x14ac:dyDescent="0.3">
      <c r="A1146" t="s">
        <v>27</v>
      </c>
      <c r="B1146" t="s">
        <v>17</v>
      </c>
      <c r="C1146" t="s">
        <v>4</v>
      </c>
      <c r="D1146">
        <v>46222</v>
      </c>
      <c r="F1146">
        <v>46222</v>
      </c>
      <c r="G1146">
        <v>89482</v>
      </c>
    </row>
    <row r="1147" spans="1:7" x14ac:dyDescent="0.3">
      <c r="A1147" t="s">
        <v>27</v>
      </c>
      <c r="B1147" t="s">
        <v>17</v>
      </c>
      <c r="C1147" t="s">
        <v>9</v>
      </c>
      <c r="D1147">
        <v>38000</v>
      </c>
      <c r="F1147">
        <v>38000</v>
      </c>
      <c r="G1147">
        <v>75180</v>
      </c>
    </row>
    <row r="1148" spans="1:7" x14ac:dyDescent="0.3">
      <c r="A1148" t="s">
        <v>27</v>
      </c>
      <c r="B1148" t="s">
        <v>17</v>
      </c>
      <c r="C1148" t="s">
        <v>10</v>
      </c>
      <c r="D1148">
        <v>96397</v>
      </c>
      <c r="F1148">
        <v>96397</v>
      </c>
      <c r="G1148">
        <v>20789</v>
      </c>
    </row>
    <row r="1149" spans="1:7" x14ac:dyDescent="0.3">
      <c r="A1149" t="s">
        <v>27</v>
      </c>
      <c r="B1149" t="s">
        <v>17</v>
      </c>
      <c r="C1149" t="s">
        <v>10</v>
      </c>
      <c r="D1149">
        <v>54102</v>
      </c>
      <c r="F1149">
        <v>54102</v>
      </c>
      <c r="G1149">
        <v>26156</v>
      </c>
    </row>
    <row r="1150" spans="1:7" x14ac:dyDescent="0.3">
      <c r="A1150" t="s">
        <v>27</v>
      </c>
      <c r="B1150" t="s">
        <v>17</v>
      </c>
      <c r="C1150" t="s">
        <v>4</v>
      </c>
      <c r="D1150">
        <v>60448</v>
      </c>
      <c r="F1150">
        <v>60448</v>
      </c>
      <c r="G1150">
        <v>47467</v>
      </c>
    </row>
    <row r="1151" spans="1:7" x14ac:dyDescent="0.3">
      <c r="A1151" t="s">
        <v>27</v>
      </c>
      <c r="B1151" t="s">
        <v>17</v>
      </c>
      <c r="C1151" t="s">
        <v>4</v>
      </c>
      <c r="D1151">
        <v>30853</v>
      </c>
      <c r="F1151">
        <v>30853</v>
      </c>
      <c r="G1151">
        <v>18125</v>
      </c>
    </row>
    <row r="1152" spans="1:7" x14ac:dyDescent="0.3">
      <c r="A1152" t="s">
        <v>27</v>
      </c>
      <c r="B1152" t="s">
        <v>17</v>
      </c>
      <c r="C1152" t="s">
        <v>4</v>
      </c>
      <c r="D1152">
        <v>35789</v>
      </c>
      <c r="F1152">
        <v>35789</v>
      </c>
      <c r="G1152">
        <v>36217</v>
      </c>
    </row>
    <row r="1153" spans="1:7" x14ac:dyDescent="0.3">
      <c r="A1153" t="s">
        <v>27</v>
      </c>
      <c r="B1153" t="s">
        <v>17</v>
      </c>
      <c r="C1153" t="s">
        <v>1</v>
      </c>
      <c r="D1153">
        <v>1646</v>
      </c>
      <c r="F1153">
        <v>1646</v>
      </c>
      <c r="G1153">
        <v>45914</v>
      </c>
    </row>
    <row r="1154" spans="1:7" x14ac:dyDescent="0.3">
      <c r="A1154" t="s">
        <v>27</v>
      </c>
      <c r="B1154" t="s">
        <v>14</v>
      </c>
      <c r="C1154" t="s">
        <v>7</v>
      </c>
      <c r="D1154">
        <v>46193</v>
      </c>
      <c r="F1154">
        <v>46193</v>
      </c>
      <c r="G1154">
        <v>26560</v>
      </c>
    </row>
    <row r="1155" spans="1:7" x14ac:dyDescent="0.3">
      <c r="A1155" t="s">
        <v>27</v>
      </c>
      <c r="B1155" t="s">
        <v>14</v>
      </c>
      <c r="C1155" t="s">
        <v>7</v>
      </c>
      <c r="D1155">
        <v>71255</v>
      </c>
      <c r="F1155">
        <v>71255</v>
      </c>
      <c r="G1155">
        <v>45915</v>
      </c>
    </row>
    <row r="1156" spans="1:7" x14ac:dyDescent="0.3">
      <c r="A1156" t="s">
        <v>27</v>
      </c>
      <c r="B1156" t="s">
        <v>14</v>
      </c>
      <c r="C1156" t="s">
        <v>7</v>
      </c>
      <c r="D1156">
        <v>99939</v>
      </c>
      <c r="F1156">
        <v>99939</v>
      </c>
      <c r="G1156">
        <v>66002</v>
      </c>
    </row>
    <row r="1157" spans="1:7" x14ac:dyDescent="0.3">
      <c r="A1157" t="s">
        <v>27</v>
      </c>
      <c r="B1157" t="s">
        <v>14</v>
      </c>
      <c r="C1157" t="s">
        <v>7</v>
      </c>
      <c r="D1157">
        <v>25664</v>
      </c>
      <c r="F1157">
        <v>25664</v>
      </c>
      <c r="G1157">
        <v>40517</v>
      </c>
    </row>
    <row r="1158" spans="1:7" x14ac:dyDescent="0.3">
      <c r="A1158" t="s">
        <v>27</v>
      </c>
      <c r="B1158" t="s">
        <v>14</v>
      </c>
      <c r="C1158" t="s">
        <v>7</v>
      </c>
      <c r="D1158">
        <v>58143</v>
      </c>
      <c r="F1158">
        <v>58143</v>
      </c>
      <c r="G1158">
        <v>38979</v>
      </c>
    </row>
    <row r="1159" spans="1:7" x14ac:dyDescent="0.3">
      <c r="A1159" t="s">
        <v>27</v>
      </c>
      <c r="B1159" t="s">
        <v>14</v>
      </c>
      <c r="C1159" t="s">
        <v>7</v>
      </c>
      <c r="D1159">
        <v>22172</v>
      </c>
      <c r="F1159">
        <v>22172</v>
      </c>
      <c r="G1159">
        <v>99086</v>
      </c>
    </row>
    <row r="1160" spans="1:7" x14ac:dyDescent="0.3">
      <c r="A1160" t="s">
        <v>27</v>
      </c>
      <c r="B1160" t="s">
        <v>14</v>
      </c>
      <c r="C1160" t="s">
        <v>7</v>
      </c>
      <c r="D1160">
        <v>34253</v>
      </c>
      <c r="F1160">
        <v>34253</v>
      </c>
      <c r="G1160">
        <v>75895</v>
      </c>
    </row>
    <row r="1161" spans="1:7" x14ac:dyDescent="0.3">
      <c r="A1161" t="s">
        <v>27</v>
      </c>
      <c r="B1161" t="s">
        <v>14</v>
      </c>
      <c r="C1161" t="s">
        <v>7</v>
      </c>
      <c r="D1161">
        <v>20831</v>
      </c>
      <c r="F1161">
        <v>20831</v>
      </c>
      <c r="G1161">
        <v>46479</v>
      </c>
    </row>
    <row r="1162" spans="1:7" x14ac:dyDescent="0.3">
      <c r="A1162" t="s">
        <v>27</v>
      </c>
      <c r="B1162" t="s">
        <v>14</v>
      </c>
      <c r="C1162" t="s">
        <v>7</v>
      </c>
      <c r="D1162">
        <v>77026</v>
      </c>
      <c r="F1162">
        <v>77026</v>
      </c>
      <c r="G1162">
        <v>5301</v>
      </c>
    </row>
    <row r="1163" spans="1:7" x14ac:dyDescent="0.3">
      <c r="A1163" t="s">
        <v>27</v>
      </c>
      <c r="B1163" t="s">
        <v>17</v>
      </c>
      <c r="C1163" t="s">
        <v>9</v>
      </c>
      <c r="D1163">
        <v>11705</v>
      </c>
      <c r="F1163">
        <v>11705</v>
      </c>
      <c r="G1163">
        <v>53350</v>
      </c>
    </row>
    <row r="1164" spans="1:7" x14ac:dyDescent="0.3">
      <c r="A1164" t="s">
        <v>27</v>
      </c>
      <c r="B1164" t="s">
        <v>17</v>
      </c>
      <c r="C1164" t="s">
        <v>9</v>
      </c>
      <c r="D1164">
        <v>11530</v>
      </c>
      <c r="F1164">
        <v>11530</v>
      </c>
      <c r="G1164">
        <v>57447</v>
      </c>
    </row>
    <row r="1165" spans="1:7" x14ac:dyDescent="0.3">
      <c r="A1165" t="s">
        <v>27</v>
      </c>
      <c r="B1165" t="s">
        <v>20</v>
      </c>
      <c r="C1165" t="s">
        <v>4</v>
      </c>
      <c r="D1165">
        <v>30326</v>
      </c>
      <c r="F1165">
        <v>30326</v>
      </c>
      <c r="G1165">
        <v>72220</v>
      </c>
    </row>
    <row r="1166" spans="1:7" x14ac:dyDescent="0.3">
      <c r="A1166" t="s">
        <v>27</v>
      </c>
      <c r="B1166" t="s">
        <v>20</v>
      </c>
      <c r="C1166" t="s">
        <v>4</v>
      </c>
      <c r="D1166">
        <v>80215</v>
      </c>
      <c r="F1166">
        <v>80215</v>
      </c>
      <c r="G1166">
        <v>97711</v>
      </c>
    </row>
    <row r="1167" spans="1:7" x14ac:dyDescent="0.3">
      <c r="A1167" t="s">
        <v>27</v>
      </c>
      <c r="B1167" t="s">
        <v>20</v>
      </c>
      <c r="C1167" t="s">
        <v>4</v>
      </c>
      <c r="D1167">
        <v>98666</v>
      </c>
      <c r="F1167">
        <v>98666</v>
      </c>
      <c r="G1167">
        <v>45833</v>
      </c>
    </row>
    <row r="1168" spans="1:7" x14ac:dyDescent="0.3">
      <c r="A1168" t="s">
        <v>27</v>
      </c>
      <c r="B1168" t="s">
        <v>20</v>
      </c>
      <c r="C1168" t="s">
        <v>4</v>
      </c>
      <c r="D1168">
        <v>4313</v>
      </c>
      <c r="F1168">
        <v>4313</v>
      </c>
      <c r="G1168">
        <v>56131</v>
      </c>
    </row>
    <row r="1169" spans="1:7" x14ac:dyDescent="0.3">
      <c r="A1169" t="s">
        <v>27</v>
      </c>
      <c r="B1169" t="s">
        <v>20</v>
      </c>
      <c r="C1169" t="s">
        <v>4</v>
      </c>
      <c r="D1169">
        <v>62870</v>
      </c>
      <c r="F1169">
        <v>62870</v>
      </c>
      <c r="G1169">
        <v>2641</v>
      </c>
    </row>
    <row r="1170" spans="1:7" x14ac:dyDescent="0.3">
      <c r="A1170" t="s">
        <v>27</v>
      </c>
      <c r="B1170" t="s">
        <v>17</v>
      </c>
      <c r="C1170" t="s">
        <v>5</v>
      </c>
      <c r="D1170">
        <v>34536</v>
      </c>
      <c r="F1170">
        <v>34536</v>
      </c>
      <c r="G1170">
        <v>6329</v>
      </c>
    </row>
    <row r="1171" spans="1:7" x14ac:dyDescent="0.3">
      <c r="A1171" t="s">
        <v>27</v>
      </c>
      <c r="B1171" t="s">
        <v>14</v>
      </c>
      <c r="C1171" t="s">
        <v>9</v>
      </c>
      <c r="D1171">
        <v>33814</v>
      </c>
      <c r="F1171">
        <v>33814</v>
      </c>
      <c r="G1171">
        <v>40828</v>
      </c>
    </row>
    <row r="1172" spans="1:7" x14ac:dyDescent="0.3">
      <c r="A1172" t="s">
        <v>27</v>
      </c>
      <c r="B1172" t="s">
        <v>17</v>
      </c>
      <c r="C1172" t="s">
        <v>10</v>
      </c>
      <c r="D1172">
        <v>43304</v>
      </c>
      <c r="F1172">
        <v>43304</v>
      </c>
      <c r="G1172">
        <v>74944</v>
      </c>
    </row>
    <row r="1173" spans="1:7" x14ac:dyDescent="0.3">
      <c r="A1173" t="s">
        <v>27</v>
      </c>
      <c r="B1173" t="s">
        <v>17</v>
      </c>
      <c r="C1173" t="s">
        <v>10</v>
      </c>
      <c r="D1173">
        <v>99341</v>
      </c>
      <c r="F1173">
        <v>99341</v>
      </c>
      <c r="G1173">
        <v>52349</v>
      </c>
    </row>
    <row r="1174" spans="1:7" x14ac:dyDescent="0.3">
      <c r="A1174" t="s">
        <v>27</v>
      </c>
      <c r="B1174" t="s">
        <v>17</v>
      </c>
      <c r="C1174" t="s">
        <v>10</v>
      </c>
      <c r="D1174">
        <v>94620</v>
      </c>
      <c r="F1174">
        <v>94620</v>
      </c>
      <c r="G1174">
        <v>24050</v>
      </c>
    </row>
    <row r="1175" spans="1:7" x14ac:dyDescent="0.3">
      <c r="A1175" t="s">
        <v>27</v>
      </c>
      <c r="B1175" t="s">
        <v>17</v>
      </c>
      <c r="C1175" t="s">
        <v>10</v>
      </c>
      <c r="D1175">
        <v>98326</v>
      </c>
      <c r="F1175">
        <v>98326</v>
      </c>
      <c r="G1175">
        <v>2229</v>
      </c>
    </row>
    <row r="1176" spans="1:7" x14ac:dyDescent="0.3">
      <c r="A1176" t="s">
        <v>27</v>
      </c>
      <c r="B1176" t="s">
        <v>17</v>
      </c>
      <c r="C1176" t="s">
        <v>10</v>
      </c>
      <c r="D1176">
        <v>33330</v>
      </c>
      <c r="F1176">
        <v>33330</v>
      </c>
      <c r="G1176">
        <v>57388</v>
      </c>
    </row>
    <row r="1177" spans="1:7" x14ac:dyDescent="0.3">
      <c r="A1177" t="s">
        <v>27</v>
      </c>
      <c r="B1177" t="s">
        <v>17</v>
      </c>
      <c r="C1177" t="s">
        <v>10</v>
      </c>
      <c r="D1177">
        <v>4703</v>
      </c>
      <c r="F1177">
        <v>4703</v>
      </c>
      <c r="G1177">
        <v>99178</v>
      </c>
    </row>
    <row r="1178" spans="1:7" x14ac:dyDescent="0.3">
      <c r="A1178" t="s">
        <v>27</v>
      </c>
      <c r="B1178" t="s">
        <v>17</v>
      </c>
      <c r="C1178" t="s">
        <v>10</v>
      </c>
      <c r="D1178">
        <v>79777</v>
      </c>
      <c r="F1178">
        <v>79777</v>
      </c>
      <c r="G1178">
        <v>56545</v>
      </c>
    </row>
    <row r="1179" spans="1:7" x14ac:dyDescent="0.3">
      <c r="A1179" t="s">
        <v>27</v>
      </c>
      <c r="B1179" t="s">
        <v>17</v>
      </c>
      <c r="C1179" t="s">
        <v>10</v>
      </c>
      <c r="D1179">
        <v>37271</v>
      </c>
      <c r="F1179">
        <v>37271</v>
      </c>
      <c r="G1179">
        <v>71548</v>
      </c>
    </row>
    <row r="1180" spans="1:7" x14ac:dyDescent="0.3">
      <c r="A1180" t="s">
        <v>27</v>
      </c>
      <c r="B1180" t="s">
        <v>17</v>
      </c>
      <c r="C1180" t="s">
        <v>10</v>
      </c>
      <c r="D1180">
        <v>74970</v>
      </c>
      <c r="F1180">
        <v>74970</v>
      </c>
      <c r="G1180">
        <v>36205</v>
      </c>
    </row>
    <row r="1181" spans="1:7" x14ac:dyDescent="0.3">
      <c r="A1181" t="s">
        <v>27</v>
      </c>
      <c r="B1181" t="s">
        <v>17</v>
      </c>
      <c r="C1181" t="s">
        <v>10</v>
      </c>
      <c r="D1181">
        <v>53193</v>
      </c>
      <c r="F1181">
        <v>53193</v>
      </c>
      <c r="G1181">
        <v>23770</v>
      </c>
    </row>
    <row r="1182" spans="1:7" x14ac:dyDescent="0.3">
      <c r="A1182" t="s">
        <v>27</v>
      </c>
      <c r="B1182" t="s">
        <v>17</v>
      </c>
      <c r="C1182" t="s">
        <v>10</v>
      </c>
      <c r="D1182">
        <v>16698</v>
      </c>
      <c r="F1182">
        <v>16698</v>
      </c>
      <c r="G1182">
        <v>70206</v>
      </c>
    </row>
    <row r="1183" spans="1:7" x14ac:dyDescent="0.3">
      <c r="A1183" t="s">
        <v>27</v>
      </c>
      <c r="B1183" t="s">
        <v>17</v>
      </c>
      <c r="C1183" t="s">
        <v>10</v>
      </c>
      <c r="D1183">
        <v>62982</v>
      </c>
      <c r="F1183">
        <v>62982</v>
      </c>
      <c r="G1183">
        <v>37277</v>
      </c>
    </row>
    <row r="1184" spans="1:7" x14ac:dyDescent="0.3">
      <c r="A1184" t="s">
        <v>27</v>
      </c>
      <c r="B1184" t="s">
        <v>15</v>
      </c>
      <c r="C1184" t="s">
        <v>6</v>
      </c>
      <c r="D1184">
        <v>70542</v>
      </c>
      <c r="F1184">
        <v>70542</v>
      </c>
      <c r="G1184">
        <v>58294</v>
      </c>
    </row>
    <row r="1185" spans="1:7" x14ac:dyDescent="0.3">
      <c r="A1185" t="s">
        <v>27</v>
      </c>
      <c r="B1185" t="s">
        <v>14</v>
      </c>
      <c r="C1185" t="s">
        <v>2</v>
      </c>
      <c r="D1185">
        <v>8146</v>
      </c>
      <c r="F1185">
        <v>8146</v>
      </c>
      <c r="G1185">
        <v>88998</v>
      </c>
    </row>
    <row r="1186" spans="1:7" x14ac:dyDescent="0.3">
      <c r="A1186" t="s">
        <v>27</v>
      </c>
      <c r="B1186" t="s">
        <v>14</v>
      </c>
      <c r="C1186" t="s">
        <v>2</v>
      </c>
      <c r="D1186">
        <v>92172</v>
      </c>
      <c r="F1186">
        <v>92172</v>
      </c>
      <c r="G1186">
        <v>8553</v>
      </c>
    </row>
    <row r="1187" spans="1:7" x14ac:dyDescent="0.3">
      <c r="A1187" t="s">
        <v>27</v>
      </c>
      <c r="B1187" t="s">
        <v>14</v>
      </c>
      <c r="C1187" t="s">
        <v>2</v>
      </c>
      <c r="D1187">
        <v>4656</v>
      </c>
      <c r="F1187">
        <v>4656</v>
      </c>
      <c r="G1187">
        <v>9142</v>
      </c>
    </row>
    <row r="1188" spans="1:7" x14ac:dyDescent="0.3">
      <c r="A1188" t="s">
        <v>27</v>
      </c>
      <c r="B1188" t="s">
        <v>14</v>
      </c>
      <c r="C1188" t="s">
        <v>2</v>
      </c>
      <c r="D1188">
        <v>63653</v>
      </c>
      <c r="F1188">
        <v>63653</v>
      </c>
      <c r="G1188">
        <v>49903</v>
      </c>
    </row>
    <row r="1189" spans="1:7" x14ac:dyDescent="0.3">
      <c r="A1189" t="s">
        <v>27</v>
      </c>
      <c r="B1189" t="s">
        <v>14</v>
      </c>
      <c r="C1189" t="s">
        <v>2</v>
      </c>
      <c r="D1189">
        <v>97174</v>
      </c>
      <c r="F1189">
        <v>97174</v>
      </c>
      <c r="G1189">
        <v>40540</v>
      </c>
    </row>
    <row r="1190" spans="1:7" x14ac:dyDescent="0.3">
      <c r="A1190" t="s">
        <v>27</v>
      </c>
      <c r="B1190" t="s">
        <v>17</v>
      </c>
      <c r="C1190" t="s">
        <v>9</v>
      </c>
      <c r="D1190">
        <v>45782</v>
      </c>
      <c r="F1190">
        <v>45782</v>
      </c>
      <c r="G1190">
        <v>52319</v>
      </c>
    </row>
    <row r="1191" spans="1:7" x14ac:dyDescent="0.3">
      <c r="A1191" t="s">
        <v>27</v>
      </c>
      <c r="B1191" t="s">
        <v>17</v>
      </c>
      <c r="C1191" t="s">
        <v>9</v>
      </c>
      <c r="D1191">
        <v>98444</v>
      </c>
      <c r="F1191">
        <v>98444</v>
      </c>
      <c r="G1191">
        <v>55487</v>
      </c>
    </row>
    <row r="1192" spans="1:7" x14ac:dyDescent="0.3">
      <c r="A1192" t="s">
        <v>27</v>
      </c>
      <c r="B1192" t="s">
        <v>17</v>
      </c>
      <c r="C1192" t="s">
        <v>9</v>
      </c>
      <c r="D1192">
        <v>37173</v>
      </c>
      <c r="F1192">
        <v>37173</v>
      </c>
      <c r="G1192">
        <v>41667</v>
      </c>
    </row>
    <row r="1193" spans="1:7" x14ac:dyDescent="0.3">
      <c r="A1193" t="s">
        <v>27</v>
      </c>
      <c r="B1193" t="s">
        <v>17</v>
      </c>
      <c r="C1193" t="s">
        <v>8</v>
      </c>
      <c r="D1193">
        <v>75782</v>
      </c>
      <c r="F1193">
        <v>75782</v>
      </c>
      <c r="G1193">
        <v>18475</v>
      </c>
    </row>
    <row r="1194" spans="1:7" x14ac:dyDescent="0.3">
      <c r="A1194" t="s">
        <v>27</v>
      </c>
      <c r="B1194" t="s">
        <v>20</v>
      </c>
      <c r="C1194" t="s">
        <v>9</v>
      </c>
      <c r="D1194">
        <v>25927</v>
      </c>
      <c r="F1194">
        <v>25927</v>
      </c>
      <c r="G1194">
        <v>19117</v>
      </c>
    </row>
    <row r="1195" spans="1:7" x14ac:dyDescent="0.3">
      <c r="A1195" t="s">
        <v>27</v>
      </c>
      <c r="B1195" t="s">
        <v>18</v>
      </c>
      <c r="C1195" t="s">
        <v>10</v>
      </c>
      <c r="D1195">
        <v>97852</v>
      </c>
      <c r="F1195">
        <v>97852</v>
      </c>
      <c r="G1195">
        <v>4083</v>
      </c>
    </row>
    <row r="1196" spans="1:7" x14ac:dyDescent="0.3">
      <c r="A1196" t="s">
        <v>27</v>
      </c>
      <c r="B1196" t="s">
        <v>17</v>
      </c>
      <c r="C1196" t="s">
        <v>2</v>
      </c>
      <c r="D1196">
        <v>21158</v>
      </c>
      <c r="F1196">
        <v>21158</v>
      </c>
      <c r="G1196">
        <v>6345</v>
      </c>
    </row>
    <row r="1197" spans="1:7" x14ac:dyDescent="0.3">
      <c r="A1197" t="s">
        <v>27</v>
      </c>
      <c r="B1197" t="s">
        <v>17</v>
      </c>
      <c r="C1197" t="s">
        <v>2</v>
      </c>
      <c r="D1197">
        <v>53579</v>
      </c>
      <c r="F1197">
        <v>53579</v>
      </c>
      <c r="G1197">
        <v>58033</v>
      </c>
    </row>
    <row r="1198" spans="1:7" x14ac:dyDescent="0.3">
      <c r="A1198" t="s">
        <v>27</v>
      </c>
      <c r="B1198" t="s">
        <v>17</v>
      </c>
      <c r="C1198" t="s">
        <v>2</v>
      </c>
      <c r="D1198">
        <v>85780</v>
      </c>
      <c r="F1198">
        <v>85780</v>
      </c>
      <c r="G1198">
        <v>73062</v>
      </c>
    </row>
    <row r="1199" spans="1:7" x14ac:dyDescent="0.3">
      <c r="A1199" t="s">
        <v>27</v>
      </c>
      <c r="B1199" t="s">
        <v>17</v>
      </c>
      <c r="C1199" t="s">
        <v>2</v>
      </c>
      <c r="D1199">
        <v>52969</v>
      </c>
      <c r="F1199">
        <v>52969</v>
      </c>
      <c r="G1199">
        <v>70146</v>
      </c>
    </row>
    <row r="1200" spans="1:7" x14ac:dyDescent="0.3">
      <c r="A1200" t="s">
        <v>27</v>
      </c>
      <c r="B1200" t="s">
        <v>17</v>
      </c>
      <c r="C1200" t="s">
        <v>5</v>
      </c>
      <c r="D1200">
        <v>49086</v>
      </c>
      <c r="F1200">
        <v>49086</v>
      </c>
      <c r="G1200">
        <v>83910</v>
      </c>
    </row>
    <row r="1201" spans="1:7" x14ac:dyDescent="0.3">
      <c r="A1201" t="s">
        <v>27</v>
      </c>
      <c r="B1201" t="s">
        <v>20</v>
      </c>
      <c r="C1201" t="s">
        <v>8</v>
      </c>
      <c r="D1201">
        <v>77940</v>
      </c>
      <c r="F1201">
        <v>77940</v>
      </c>
      <c r="G1201">
        <v>9963</v>
      </c>
    </row>
    <row r="1202" spans="1:7" x14ac:dyDescent="0.3">
      <c r="A1202" t="s">
        <v>27</v>
      </c>
      <c r="B1202" t="s">
        <v>20</v>
      </c>
      <c r="C1202" t="s">
        <v>8</v>
      </c>
      <c r="D1202">
        <v>17268</v>
      </c>
      <c r="F1202">
        <v>17268</v>
      </c>
      <c r="G1202">
        <v>33791</v>
      </c>
    </row>
    <row r="1203" spans="1:7" x14ac:dyDescent="0.3">
      <c r="A1203" t="s">
        <v>27</v>
      </c>
      <c r="B1203" t="s">
        <v>20</v>
      </c>
      <c r="C1203" t="s">
        <v>8</v>
      </c>
      <c r="D1203">
        <v>60505</v>
      </c>
      <c r="F1203">
        <v>60505</v>
      </c>
      <c r="G1203">
        <v>57333</v>
      </c>
    </row>
    <row r="1204" spans="1:7" x14ac:dyDescent="0.3">
      <c r="A1204" t="s">
        <v>27</v>
      </c>
      <c r="B1204" t="s">
        <v>20</v>
      </c>
      <c r="C1204" t="s">
        <v>8</v>
      </c>
      <c r="D1204">
        <v>71141</v>
      </c>
      <c r="F1204">
        <v>71141</v>
      </c>
      <c r="G1204">
        <v>81124</v>
      </c>
    </row>
    <row r="1205" spans="1:7" x14ac:dyDescent="0.3">
      <c r="A1205" t="s">
        <v>27</v>
      </c>
      <c r="B1205" t="s">
        <v>20</v>
      </c>
      <c r="C1205" t="s">
        <v>8</v>
      </c>
      <c r="D1205">
        <v>7965</v>
      </c>
      <c r="F1205">
        <v>7965</v>
      </c>
      <c r="G1205">
        <v>81106</v>
      </c>
    </row>
    <row r="1206" spans="1:7" x14ac:dyDescent="0.3">
      <c r="A1206" t="s">
        <v>27</v>
      </c>
      <c r="B1206" t="s">
        <v>20</v>
      </c>
      <c r="C1206" t="s">
        <v>8</v>
      </c>
      <c r="D1206">
        <v>38483</v>
      </c>
      <c r="F1206">
        <v>38483</v>
      </c>
      <c r="G1206">
        <v>55056</v>
      </c>
    </row>
    <row r="1207" spans="1:7" x14ac:dyDescent="0.3">
      <c r="A1207" t="s">
        <v>27</v>
      </c>
      <c r="B1207" t="s">
        <v>20</v>
      </c>
      <c r="C1207" t="s">
        <v>8</v>
      </c>
      <c r="D1207">
        <v>12753</v>
      </c>
      <c r="F1207">
        <v>12753</v>
      </c>
      <c r="G1207">
        <v>5534</v>
      </c>
    </row>
    <row r="1208" spans="1:7" x14ac:dyDescent="0.3">
      <c r="A1208" t="s">
        <v>27</v>
      </c>
      <c r="B1208" t="s">
        <v>16</v>
      </c>
      <c r="C1208" t="s">
        <v>2</v>
      </c>
      <c r="D1208">
        <v>21305</v>
      </c>
      <c r="F1208">
        <v>21305</v>
      </c>
      <c r="G1208">
        <v>79271</v>
      </c>
    </row>
    <row r="1209" spans="1:7" x14ac:dyDescent="0.3">
      <c r="A1209" t="s">
        <v>27</v>
      </c>
      <c r="B1209" t="s">
        <v>16</v>
      </c>
      <c r="C1209" t="s">
        <v>2</v>
      </c>
      <c r="D1209">
        <v>14054</v>
      </c>
      <c r="F1209">
        <v>14054</v>
      </c>
      <c r="G1209">
        <v>21961</v>
      </c>
    </row>
    <row r="1210" spans="1:7" x14ac:dyDescent="0.3">
      <c r="A1210" t="s">
        <v>27</v>
      </c>
      <c r="B1210" t="s">
        <v>17</v>
      </c>
      <c r="C1210" t="s">
        <v>10</v>
      </c>
      <c r="D1210">
        <v>67493</v>
      </c>
      <c r="F1210">
        <v>67493</v>
      </c>
      <c r="G1210">
        <v>87802</v>
      </c>
    </row>
    <row r="1211" spans="1:7" x14ac:dyDescent="0.3">
      <c r="A1211" t="s">
        <v>27</v>
      </c>
      <c r="B1211" t="s">
        <v>17</v>
      </c>
      <c r="C1211" t="s">
        <v>10</v>
      </c>
      <c r="D1211">
        <v>32952</v>
      </c>
      <c r="F1211">
        <v>32952</v>
      </c>
      <c r="G1211">
        <v>45966</v>
      </c>
    </row>
    <row r="1212" spans="1:7" x14ac:dyDescent="0.3">
      <c r="A1212" t="s">
        <v>27</v>
      </c>
      <c r="B1212" t="s">
        <v>20</v>
      </c>
      <c r="C1212" t="s">
        <v>6</v>
      </c>
      <c r="D1212">
        <v>8172</v>
      </c>
      <c r="F1212">
        <v>8172</v>
      </c>
      <c r="G1212">
        <v>77540</v>
      </c>
    </row>
    <row r="1213" spans="1:7" x14ac:dyDescent="0.3">
      <c r="A1213" t="s">
        <v>27</v>
      </c>
      <c r="B1213" t="s">
        <v>20</v>
      </c>
      <c r="C1213" t="s">
        <v>6</v>
      </c>
      <c r="D1213">
        <v>61657</v>
      </c>
      <c r="F1213">
        <v>61657</v>
      </c>
      <c r="G1213">
        <v>78187</v>
      </c>
    </row>
    <row r="1214" spans="1:7" x14ac:dyDescent="0.3">
      <c r="A1214" t="s">
        <v>27</v>
      </c>
      <c r="B1214" t="s">
        <v>20</v>
      </c>
      <c r="C1214" t="s">
        <v>6</v>
      </c>
      <c r="D1214">
        <v>65525</v>
      </c>
      <c r="F1214">
        <v>65525</v>
      </c>
      <c r="G1214">
        <v>57304</v>
      </c>
    </row>
    <row r="1215" spans="1:7" x14ac:dyDescent="0.3">
      <c r="A1215" t="s">
        <v>27</v>
      </c>
      <c r="B1215" t="s">
        <v>17</v>
      </c>
      <c r="C1215" t="s">
        <v>10</v>
      </c>
      <c r="D1215">
        <v>48721</v>
      </c>
      <c r="F1215">
        <v>48721</v>
      </c>
      <c r="G1215">
        <v>34974</v>
      </c>
    </row>
    <row r="1216" spans="1:7" x14ac:dyDescent="0.3">
      <c r="A1216" t="s">
        <v>27</v>
      </c>
      <c r="B1216" t="s">
        <v>17</v>
      </c>
      <c r="C1216" t="s">
        <v>10</v>
      </c>
      <c r="D1216">
        <v>75441</v>
      </c>
      <c r="F1216">
        <v>75441</v>
      </c>
      <c r="G1216">
        <v>91185</v>
      </c>
    </row>
    <row r="1217" spans="1:7" x14ac:dyDescent="0.3">
      <c r="A1217" t="s">
        <v>27</v>
      </c>
      <c r="B1217" t="s">
        <v>17</v>
      </c>
      <c r="C1217" t="s">
        <v>10</v>
      </c>
      <c r="D1217">
        <v>55723</v>
      </c>
      <c r="F1217">
        <v>55723</v>
      </c>
      <c r="G1217">
        <v>7763</v>
      </c>
    </row>
    <row r="1218" spans="1:7" x14ac:dyDescent="0.3">
      <c r="A1218" t="s">
        <v>27</v>
      </c>
      <c r="B1218" t="s">
        <v>17</v>
      </c>
      <c r="C1218" t="s">
        <v>10</v>
      </c>
      <c r="D1218">
        <v>66600</v>
      </c>
      <c r="F1218">
        <v>66600</v>
      </c>
      <c r="G1218">
        <v>18555</v>
      </c>
    </row>
    <row r="1219" spans="1:7" x14ac:dyDescent="0.3">
      <c r="A1219" t="s">
        <v>27</v>
      </c>
      <c r="B1219" t="s">
        <v>17</v>
      </c>
      <c r="C1219" t="s">
        <v>10</v>
      </c>
      <c r="D1219">
        <v>68351</v>
      </c>
      <c r="F1219">
        <v>68351</v>
      </c>
      <c r="G1219">
        <v>38306</v>
      </c>
    </row>
    <row r="1220" spans="1:7" x14ac:dyDescent="0.3">
      <c r="A1220" t="s">
        <v>27</v>
      </c>
      <c r="B1220" t="s">
        <v>17</v>
      </c>
      <c r="C1220" t="s">
        <v>10</v>
      </c>
      <c r="D1220">
        <v>70687</v>
      </c>
      <c r="F1220">
        <v>70687</v>
      </c>
      <c r="G1220">
        <v>98662</v>
      </c>
    </row>
    <row r="1221" spans="1:7" x14ac:dyDescent="0.3">
      <c r="A1221" t="s">
        <v>27</v>
      </c>
      <c r="B1221" t="s">
        <v>17</v>
      </c>
      <c r="C1221" t="s">
        <v>10</v>
      </c>
      <c r="D1221">
        <v>98489</v>
      </c>
      <c r="F1221">
        <v>98489</v>
      </c>
      <c r="G1221">
        <v>31542</v>
      </c>
    </row>
    <row r="1222" spans="1:7" x14ac:dyDescent="0.3">
      <c r="A1222" t="s">
        <v>27</v>
      </c>
      <c r="B1222" t="s">
        <v>20</v>
      </c>
      <c r="C1222" t="s">
        <v>10</v>
      </c>
      <c r="D1222">
        <v>16566</v>
      </c>
      <c r="F1222">
        <v>16566</v>
      </c>
      <c r="G1222">
        <v>93106</v>
      </c>
    </row>
    <row r="1223" spans="1:7" x14ac:dyDescent="0.3">
      <c r="A1223" t="s">
        <v>27</v>
      </c>
      <c r="B1223" t="s">
        <v>17</v>
      </c>
      <c r="C1223" t="s">
        <v>6</v>
      </c>
      <c r="D1223">
        <v>50347</v>
      </c>
      <c r="F1223">
        <v>50347</v>
      </c>
      <c r="G1223">
        <v>51865</v>
      </c>
    </row>
    <row r="1224" spans="1:7" x14ac:dyDescent="0.3">
      <c r="A1224" t="s">
        <v>27</v>
      </c>
      <c r="B1224" t="s">
        <v>17</v>
      </c>
      <c r="C1224" t="s">
        <v>6</v>
      </c>
      <c r="D1224">
        <v>60136</v>
      </c>
      <c r="F1224">
        <v>60136</v>
      </c>
      <c r="G1224">
        <v>28413</v>
      </c>
    </row>
    <row r="1225" spans="1:7" x14ac:dyDescent="0.3">
      <c r="A1225" t="s">
        <v>27</v>
      </c>
      <c r="B1225" t="s">
        <v>15</v>
      </c>
      <c r="C1225" t="s">
        <v>1</v>
      </c>
      <c r="D1225">
        <v>36542</v>
      </c>
      <c r="F1225">
        <v>36542</v>
      </c>
      <c r="G1225">
        <v>73512</v>
      </c>
    </row>
    <row r="1226" spans="1:7" x14ac:dyDescent="0.3">
      <c r="A1226" t="s">
        <v>27</v>
      </c>
      <c r="B1226" t="s">
        <v>15</v>
      </c>
      <c r="C1226" t="s">
        <v>1</v>
      </c>
      <c r="D1226">
        <v>13319</v>
      </c>
      <c r="F1226">
        <v>13319</v>
      </c>
      <c r="G1226">
        <v>52875</v>
      </c>
    </row>
    <row r="1227" spans="1:7" x14ac:dyDescent="0.3">
      <c r="A1227" t="s">
        <v>27</v>
      </c>
      <c r="B1227" t="s">
        <v>15</v>
      </c>
      <c r="C1227" t="s">
        <v>1</v>
      </c>
      <c r="D1227">
        <v>73109</v>
      </c>
      <c r="F1227">
        <v>73109</v>
      </c>
      <c r="G1227">
        <v>52191</v>
      </c>
    </row>
    <row r="1228" spans="1:7" x14ac:dyDescent="0.3">
      <c r="A1228" t="s">
        <v>27</v>
      </c>
      <c r="B1228" t="s">
        <v>15</v>
      </c>
      <c r="C1228" t="s">
        <v>1</v>
      </c>
      <c r="D1228">
        <v>93669</v>
      </c>
      <c r="F1228">
        <v>93669</v>
      </c>
      <c r="G1228">
        <v>11600</v>
      </c>
    </row>
    <row r="1229" spans="1:7" x14ac:dyDescent="0.3">
      <c r="A1229" t="s">
        <v>27</v>
      </c>
      <c r="B1229" t="s">
        <v>17</v>
      </c>
      <c r="C1229" t="s">
        <v>2</v>
      </c>
      <c r="D1229">
        <v>30254</v>
      </c>
      <c r="F1229">
        <v>30254</v>
      </c>
      <c r="G1229">
        <v>43241</v>
      </c>
    </row>
    <row r="1230" spans="1:7" x14ac:dyDescent="0.3">
      <c r="A1230" t="s">
        <v>27</v>
      </c>
      <c r="B1230" t="s">
        <v>20</v>
      </c>
      <c r="C1230" t="s">
        <v>9</v>
      </c>
      <c r="D1230">
        <v>47856</v>
      </c>
      <c r="F1230">
        <v>47856</v>
      </c>
      <c r="G1230">
        <v>62097</v>
      </c>
    </row>
    <row r="1231" spans="1:7" x14ac:dyDescent="0.3">
      <c r="A1231" t="s">
        <v>27</v>
      </c>
      <c r="B1231" t="s">
        <v>20</v>
      </c>
      <c r="C1231" t="s">
        <v>9</v>
      </c>
      <c r="D1231">
        <v>78143</v>
      </c>
      <c r="F1231">
        <v>78143</v>
      </c>
      <c r="G1231">
        <v>24723</v>
      </c>
    </row>
    <row r="1232" spans="1:7" x14ac:dyDescent="0.3">
      <c r="A1232" t="s">
        <v>27</v>
      </c>
      <c r="B1232" t="s">
        <v>20</v>
      </c>
      <c r="C1232" t="s">
        <v>10</v>
      </c>
      <c r="D1232">
        <v>60327</v>
      </c>
      <c r="F1232">
        <v>60327</v>
      </c>
      <c r="G1232">
        <v>82292</v>
      </c>
    </row>
    <row r="1233" spans="1:7" x14ac:dyDescent="0.3">
      <c r="A1233" t="s">
        <v>27</v>
      </c>
      <c r="B1233" t="s">
        <v>20</v>
      </c>
      <c r="C1233" t="s">
        <v>10</v>
      </c>
      <c r="D1233">
        <v>85066</v>
      </c>
      <c r="F1233">
        <v>85066</v>
      </c>
      <c r="G1233">
        <v>63523</v>
      </c>
    </row>
    <row r="1234" spans="1:7" x14ac:dyDescent="0.3">
      <c r="A1234" t="s">
        <v>27</v>
      </c>
      <c r="B1234" t="s">
        <v>20</v>
      </c>
      <c r="C1234" t="s">
        <v>7</v>
      </c>
      <c r="D1234">
        <v>31891</v>
      </c>
      <c r="F1234">
        <v>31891</v>
      </c>
      <c r="G1234">
        <v>81792</v>
      </c>
    </row>
    <row r="1235" spans="1:7" x14ac:dyDescent="0.3">
      <c r="A1235" t="s">
        <v>27</v>
      </c>
      <c r="B1235" t="s">
        <v>20</v>
      </c>
      <c r="C1235" t="s">
        <v>7</v>
      </c>
      <c r="D1235">
        <v>69583</v>
      </c>
      <c r="F1235">
        <v>69583</v>
      </c>
      <c r="G1235">
        <v>85690</v>
      </c>
    </row>
    <row r="1236" spans="1:7" x14ac:dyDescent="0.3">
      <c r="A1236" t="s">
        <v>27</v>
      </c>
      <c r="B1236" t="s">
        <v>20</v>
      </c>
      <c r="C1236" t="s">
        <v>7</v>
      </c>
      <c r="D1236">
        <v>4781</v>
      </c>
      <c r="F1236">
        <v>4781</v>
      </c>
      <c r="G1236">
        <v>28224</v>
      </c>
    </row>
    <row r="1237" spans="1:7" x14ac:dyDescent="0.3">
      <c r="A1237" t="s">
        <v>27</v>
      </c>
      <c r="B1237" t="s">
        <v>20</v>
      </c>
      <c r="C1237" t="s">
        <v>7</v>
      </c>
      <c r="D1237">
        <v>17952</v>
      </c>
      <c r="F1237">
        <v>17952</v>
      </c>
      <c r="G1237">
        <v>52526</v>
      </c>
    </row>
    <row r="1238" spans="1:7" x14ac:dyDescent="0.3">
      <c r="A1238" t="s">
        <v>27</v>
      </c>
      <c r="B1238" t="s">
        <v>17</v>
      </c>
      <c r="C1238" t="s">
        <v>9</v>
      </c>
      <c r="D1238">
        <v>25771</v>
      </c>
      <c r="F1238">
        <v>25771</v>
      </c>
      <c r="G1238">
        <v>90091</v>
      </c>
    </row>
    <row r="1239" spans="1:7" x14ac:dyDescent="0.3">
      <c r="A1239" t="s">
        <v>27</v>
      </c>
      <c r="B1239" t="s">
        <v>17</v>
      </c>
      <c r="C1239" t="s">
        <v>9</v>
      </c>
      <c r="D1239">
        <v>43960</v>
      </c>
      <c r="F1239">
        <v>43960</v>
      </c>
      <c r="G1239">
        <v>45885</v>
      </c>
    </row>
    <row r="1240" spans="1:7" x14ac:dyDescent="0.3">
      <c r="A1240" t="s">
        <v>27</v>
      </c>
      <c r="B1240" t="s">
        <v>17</v>
      </c>
      <c r="C1240" t="s">
        <v>9</v>
      </c>
      <c r="D1240">
        <v>89851</v>
      </c>
      <c r="F1240">
        <v>89851</v>
      </c>
      <c r="G1240">
        <v>77873</v>
      </c>
    </row>
    <row r="1241" spans="1:7" x14ac:dyDescent="0.3">
      <c r="A1241" t="s">
        <v>27</v>
      </c>
      <c r="B1241" t="s">
        <v>17</v>
      </c>
      <c r="C1241" t="s">
        <v>9</v>
      </c>
      <c r="D1241">
        <v>52117</v>
      </c>
      <c r="F1241">
        <v>52117</v>
      </c>
      <c r="G1241">
        <v>86491</v>
      </c>
    </row>
    <row r="1242" spans="1:7" x14ac:dyDescent="0.3">
      <c r="A1242" t="s">
        <v>27</v>
      </c>
      <c r="B1242" t="s">
        <v>17</v>
      </c>
      <c r="C1242" t="s">
        <v>9</v>
      </c>
      <c r="D1242">
        <v>78249</v>
      </c>
      <c r="F1242">
        <v>78249</v>
      </c>
      <c r="G1242">
        <v>51580</v>
      </c>
    </row>
    <row r="1243" spans="1:7" x14ac:dyDescent="0.3">
      <c r="A1243" t="s">
        <v>27</v>
      </c>
      <c r="B1243" t="s">
        <v>17</v>
      </c>
      <c r="C1243" t="s">
        <v>9</v>
      </c>
      <c r="D1243">
        <v>98419</v>
      </c>
      <c r="F1243">
        <v>98419</v>
      </c>
      <c r="G1243">
        <v>46708</v>
      </c>
    </row>
    <row r="1244" spans="1:7" x14ac:dyDescent="0.3">
      <c r="A1244" t="s">
        <v>27</v>
      </c>
      <c r="B1244" t="s">
        <v>17</v>
      </c>
      <c r="C1244" t="s">
        <v>5</v>
      </c>
      <c r="D1244">
        <v>8371</v>
      </c>
      <c r="F1244">
        <v>8371</v>
      </c>
      <c r="G1244">
        <v>38848</v>
      </c>
    </row>
    <row r="1245" spans="1:7" x14ac:dyDescent="0.3">
      <c r="A1245" t="s">
        <v>27</v>
      </c>
      <c r="B1245" t="s">
        <v>17</v>
      </c>
      <c r="C1245" t="s">
        <v>5</v>
      </c>
      <c r="D1245">
        <v>28187</v>
      </c>
      <c r="F1245">
        <v>28187</v>
      </c>
      <c r="G1245">
        <v>63329</v>
      </c>
    </row>
    <row r="1246" spans="1:7" x14ac:dyDescent="0.3">
      <c r="A1246" t="s">
        <v>27</v>
      </c>
      <c r="B1246" t="s">
        <v>17</v>
      </c>
      <c r="C1246" t="s">
        <v>5</v>
      </c>
      <c r="D1246">
        <v>95053</v>
      </c>
      <c r="F1246">
        <v>95053</v>
      </c>
      <c r="G1246">
        <v>27000</v>
      </c>
    </row>
    <row r="1247" spans="1:7" x14ac:dyDescent="0.3">
      <c r="A1247" t="s">
        <v>27</v>
      </c>
      <c r="B1247" t="s">
        <v>17</v>
      </c>
      <c r="C1247" t="s">
        <v>5</v>
      </c>
      <c r="D1247">
        <v>97062</v>
      </c>
      <c r="F1247">
        <v>97062</v>
      </c>
      <c r="G1247">
        <v>87873</v>
      </c>
    </row>
    <row r="1248" spans="1:7" x14ac:dyDescent="0.3">
      <c r="A1248" t="s">
        <v>27</v>
      </c>
      <c r="B1248" t="s">
        <v>17</v>
      </c>
      <c r="C1248" t="s">
        <v>5</v>
      </c>
      <c r="D1248">
        <v>60035</v>
      </c>
      <c r="F1248">
        <v>60035</v>
      </c>
      <c r="G1248">
        <v>51993</v>
      </c>
    </row>
    <row r="1249" spans="1:7" x14ac:dyDescent="0.3">
      <c r="A1249" t="s">
        <v>27</v>
      </c>
      <c r="B1249" t="s">
        <v>17</v>
      </c>
      <c r="C1249" t="s">
        <v>5</v>
      </c>
      <c r="D1249">
        <v>49458</v>
      </c>
      <c r="F1249">
        <v>49458</v>
      </c>
      <c r="G1249">
        <v>89458</v>
      </c>
    </row>
    <row r="1250" spans="1:7" x14ac:dyDescent="0.3">
      <c r="A1250" t="s">
        <v>27</v>
      </c>
      <c r="B1250" t="s">
        <v>17</v>
      </c>
      <c r="C1250" t="s">
        <v>5</v>
      </c>
      <c r="D1250">
        <v>59295</v>
      </c>
      <c r="F1250">
        <v>59295</v>
      </c>
      <c r="G1250">
        <v>44529</v>
      </c>
    </row>
    <row r="1251" spans="1:7" x14ac:dyDescent="0.3">
      <c r="A1251" t="s">
        <v>27</v>
      </c>
      <c r="B1251" t="s">
        <v>17</v>
      </c>
      <c r="C1251" t="s">
        <v>5</v>
      </c>
      <c r="D1251">
        <v>49659</v>
      </c>
      <c r="F1251">
        <v>49659</v>
      </c>
      <c r="G1251">
        <v>65419</v>
      </c>
    </row>
    <row r="1252" spans="1:7" x14ac:dyDescent="0.3">
      <c r="A1252" t="s">
        <v>27</v>
      </c>
      <c r="B1252" t="s">
        <v>20</v>
      </c>
      <c r="C1252" t="s">
        <v>10</v>
      </c>
      <c r="D1252">
        <v>74456</v>
      </c>
      <c r="F1252">
        <v>74456</v>
      </c>
      <c r="G1252">
        <v>59012</v>
      </c>
    </row>
    <row r="1253" spans="1:7" x14ac:dyDescent="0.3">
      <c r="A1253" t="s">
        <v>27</v>
      </c>
      <c r="B1253" t="s">
        <v>20</v>
      </c>
      <c r="C1253" t="s">
        <v>9</v>
      </c>
      <c r="D1253">
        <v>72334</v>
      </c>
      <c r="F1253">
        <v>72334</v>
      </c>
      <c r="G1253">
        <v>99408</v>
      </c>
    </row>
    <row r="1254" spans="1:7" x14ac:dyDescent="0.3">
      <c r="A1254" t="s">
        <v>27</v>
      </c>
      <c r="B1254" t="s">
        <v>20</v>
      </c>
      <c r="C1254" t="s">
        <v>1</v>
      </c>
      <c r="D1254">
        <v>73762</v>
      </c>
      <c r="F1254">
        <v>73762</v>
      </c>
      <c r="G1254">
        <v>79265</v>
      </c>
    </row>
    <row r="1255" spans="1:7" x14ac:dyDescent="0.3">
      <c r="A1255" t="s">
        <v>27</v>
      </c>
      <c r="B1255" t="s">
        <v>20</v>
      </c>
      <c r="C1255" t="s">
        <v>1</v>
      </c>
      <c r="D1255">
        <v>63544</v>
      </c>
      <c r="F1255">
        <v>63544</v>
      </c>
      <c r="G1255">
        <v>83626</v>
      </c>
    </row>
    <row r="1256" spans="1:7" x14ac:dyDescent="0.3">
      <c r="A1256" t="s">
        <v>27</v>
      </c>
      <c r="B1256" t="s">
        <v>20</v>
      </c>
      <c r="C1256" t="s">
        <v>1</v>
      </c>
      <c r="D1256">
        <v>21586</v>
      </c>
      <c r="F1256">
        <v>21586</v>
      </c>
      <c r="G1256">
        <v>44515</v>
      </c>
    </row>
    <row r="1257" spans="1:7" x14ac:dyDescent="0.3">
      <c r="A1257" t="s">
        <v>27</v>
      </c>
      <c r="B1257" t="s">
        <v>17</v>
      </c>
      <c r="C1257" t="s">
        <v>10</v>
      </c>
      <c r="D1257">
        <v>53256</v>
      </c>
      <c r="F1257">
        <v>53256</v>
      </c>
      <c r="G1257">
        <v>29908</v>
      </c>
    </row>
    <row r="1258" spans="1:7" x14ac:dyDescent="0.3">
      <c r="A1258" t="s">
        <v>27</v>
      </c>
      <c r="B1258" t="s">
        <v>17</v>
      </c>
      <c r="C1258" t="s">
        <v>10</v>
      </c>
      <c r="D1258">
        <v>2128</v>
      </c>
      <c r="F1258">
        <v>2128</v>
      </c>
      <c r="G1258">
        <v>7769</v>
      </c>
    </row>
    <row r="1259" spans="1:7" x14ac:dyDescent="0.3">
      <c r="A1259" t="s">
        <v>27</v>
      </c>
      <c r="B1259" t="s">
        <v>17</v>
      </c>
      <c r="C1259" t="s">
        <v>9</v>
      </c>
      <c r="D1259">
        <v>11134</v>
      </c>
      <c r="F1259">
        <v>11134</v>
      </c>
      <c r="G1259">
        <v>76330</v>
      </c>
    </row>
    <row r="1260" spans="1:7" x14ac:dyDescent="0.3">
      <c r="A1260" t="s">
        <v>27</v>
      </c>
      <c r="B1260" t="s">
        <v>17</v>
      </c>
      <c r="C1260" t="s">
        <v>10</v>
      </c>
      <c r="D1260">
        <v>98965</v>
      </c>
      <c r="F1260">
        <v>98965</v>
      </c>
      <c r="G1260">
        <v>96621</v>
      </c>
    </row>
    <row r="1261" spans="1:7" x14ac:dyDescent="0.3">
      <c r="A1261" t="s">
        <v>27</v>
      </c>
      <c r="B1261" t="s">
        <v>12</v>
      </c>
      <c r="C1261" t="s">
        <v>2</v>
      </c>
      <c r="D1261">
        <v>16546</v>
      </c>
      <c r="F1261">
        <v>16546</v>
      </c>
      <c r="G1261">
        <v>28497</v>
      </c>
    </row>
    <row r="1262" spans="1:7" x14ac:dyDescent="0.3">
      <c r="A1262" t="s">
        <v>27</v>
      </c>
      <c r="B1262" t="s">
        <v>18</v>
      </c>
      <c r="C1262" t="s">
        <v>6</v>
      </c>
      <c r="D1262">
        <v>43505</v>
      </c>
      <c r="F1262">
        <v>43505</v>
      </c>
      <c r="G1262">
        <v>18067</v>
      </c>
    </row>
    <row r="1263" spans="1:7" x14ac:dyDescent="0.3">
      <c r="A1263" t="s">
        <v>27</v>
      </c>
      <c r="B1263" t="s">
        <v>17</v>
      </c>
      <c r="C1263" t="s">
        <v>6</v>
      </c>
      <c r="D1263">
        <v>11394</v>
      </c>
      <c r="F1263">
        <v>11394</v>
      </c>
      <c r="G1263">
        <v>14603</v>
      </c>
    </row>
    <row r="1264" spans="1:7" x14ac:dyDescent="0.3">
      <c r="A1264" t="s">
        <v>27</v>
      </c>
      <c r="B1264" t="s">
        <v>20</v>
      </c>
      <c r="C1264" t="s">
        <v>10</v>
      </c>
      <c r="D1264">
        <v>33648</v>
      </c>
      <c r="F1264">
        <v>33648</v>
      </c>
      <c r="G1264">
        <v>59436</v>
      </c>
    </row>
    <row r="1265" spans="1:7" x14ac:dyDescent="0.3">
      <c r="A1265" t="s">
        <v>27</v>
      </c>
      <c r="B1265" t="s">
        <v>20</v>
      </c>
      <c r="C1265" t="s">
        <v>10</v>
      </c>
      <c r="D1265">
        <v>36859</v>
      </c>
      <c r="F1265">
        <v>36859</v>
      </c>
      <c r="G1265">
        <v>78804</v>
      </c>
    </row>
    <row r="1266" spans="1:7" x14ac:dyDescent="0.3">
      <c r="A1266" t="s">
        <v>27</v>
      </c>
      <c r="B1266" t="s">
        <v>20</v>
      </c>
      <c r="C1266" t="s">
        <v>10</v>
      </c>
      <c r="D1266">
        <v>32576</v>
      </c>
      <c r="F1266">
        <v>32576</v>
      </c>
      <c r="G1266">
        <v>61290</v>
      </c>
    </row>
    <row r="1267" spans="1:7" x14ac:dyDescent="0.3">
      <c r="A1267" t="s">
        <v>27</v>
      </c>
      <c r="B1267" t="s">
        <v>20</v>
      </c>
      <c r="C1267" t="s">
        <v>10</v>
      </c>
      <c r="D1267">
        <v>6473</v>
      </c>
      <c r="F1267">
        <v>6473</v>
      </c>
      <c r="G1267">
        <v>51636</v>
      </c>
    </row>
    <row r="1268" spans="1:7" x14ac:dyDescent="0.3">
      <c r="A1268" t="s">
        <v>27</v>
      </c>
      <c r="B1268" t="s">
        <v>20</v>
      </c>
      <c r="C1268" t="s">
        <v>10</v>
      </c>
      <c r="D1268">
        <v>6720</v>
      </c>
      <c r="F1268">
        <v>6720</v>
      </c>
      <c r="G1268">
        <v>52454</v>
      </c>
    </row>
    <row r="1269" spans="1:7" x14ac:dyDescent="0.3">
      <c r="A1269" t="s">
        <v>27</v>
      </c>
      <c r="B1269" t="s">
        <v>20</v>
      </c>
      <c r="C1269" t="s">
        <v>10</v>
      </c>
      <c r="D1269">
        <v>21413</v>
      </c>
      <c r="F1269">
        <v>21413</v>
      </c>
      <c r="G1269">
        <v>5776</v>
      </c>
    </row>
    <row r="1270" spans="1:7" x14ac:dyDescent="0.3">
      <c r="A1270" t="s">
        <v>27</v>
      </c>
      <c r="B1270" t="s">
        <v>17</v>
      </c>
      <c r="C1270" t="s">
        <v>10</v>
      </c>
      <c r="D1270">
        <v>8199</v>
      </c>
      <c r="F1270">
        <v>8199</v>
      </c>
      <c r="G1270">
        <v>18669</v>
      </c>
    </row>
    <row r="1271" spans="1:7" x14ac:dyDescent="0.3">
      <c r="A1271" t="s">
        <v>27</v>
      </c>
      <c r="B1271" t="s">
        <v>17</v>
      </c>
      <c r="C1271" t="s">
        <v>10</v>
      </c>
      <c r="D1271">
        <v>88721</v>
      </c>
      <c r="F1271">
        <v>88721</v>
      </c>
      <c r="G1271">
        <v>41469</v>
      </c>
    </row>
    <row r="1272" spans="1:7" x14ac:dyDescent="0.3">
      <c r="A1272" t="s">
        <v>27</v>
      </c>
      <c r="B1272" t="s">
        <v>17</v>
      </c>
      <c r="C1272" t="s">
        <v>10</v>
      </c>
      <c r="D1272">
        <v>72843</v>
      </c>
      <c r="F1272">
        <v>72843</v>
      </c>
      <c r="G1272">
        <v>60471</v>
      </c>
    </row>
    <row r="1273" spans="1:7" x14ac:dyDescent="0.3">
      <c r="A1273" t="s">
        <v>27</v>
      </c>
      <c r="B1273" t="s">
        <v>17</v>
      </c>
      <c r="C1273" t="s">
        <v>10</v>
      </c>
      <c r="D1273">
        <v>20087</v>
      </c>
      <c r="F1273">
        <v>20087</v>
      </c>
      <c r="G1273">
        <v>68598</v>
      </c>
    </row>
    <row r="1274" spans="1:7" x14ac:dyDescent="0.3">
      <c r="A1274" t="s">
        <v>27</v>
      </c>
      <c r="B1274" t="s">
        <v>17</v>
      </c>
      <c r="C1274" t="s">
        <v>10</v>
      </c>
      <c r="D1274">
        <v>99091</v>
      </c>
      <c r="F1274">
        <v>99091</v>
      </c>
      <c r="G1274">
        <v>20821</v>
      </c>
    </row>
    <row r="1275" spans="1:7" x14ac:dyDescent="0.3">
      <c r="A1275" t="s">
        <v>27</v>
      </c>
      <c r="B1275" t="s">
        <v>17</v>
      </c>
      <c r="C1275" t="s">
        <v>10</v>
      </c>
      <c r="D1275">
        <v>27670</v>
      </c>
      <c r="F1275">
        <v>27670</v>
      </c>
      <c r="G1275">
        <v>58588</v>
      </c>
    </row>
    <row r="1276" spans="1:7" x14ac:dyDescent="0.3">
      <c r="A1276" t="s">
        <v>27</v>
      </c>
      <c r="B1276" t="s">
        <v>17</v>
      </c>
      <c r="C1276" t="s">
        <v>4</v>
      </c>
      <c r="D1276">
        <v>79920</v>
      </c>
      <c r="F1276">
        <v>79920</v>
      </c>
      <c r="G1276">
        <v>86706</v>
      </c>
    </row>
    <row r="1277" spans="1:7" x14ac:dyDescent="0.3">
      <c r="A1277" t="s">
        <v>27</v>
      </c>
      <c r="B1277" t="s">
        <v>20</v>
      </c>
      <c r="C1277" t="s">
        <v>4</v>
      </c>
      <c r="D1277">
        <v>30938</v>
      </c>
      <c r="F1277">
        <v>30938</v>
      </c>
      <c r="G1277">
        <v>81579</v>
      </c>
    </row>
    <row r="1278" spans="1:7" x14ac:dyDescent="0.3">
      <c r="A1278" t="s">
        <v>27</v>
      </c>
      <c r="B1278" t="s">
        <v>20</v>
      </c>
      <c r="C1278" t="s">
        <v>4</v>
      </c>
      <c r="D1278">
        <v>99596</v>
      </c>
      <c r="F1278">
        <v>99596</v>
      </c>
      <c r="G1278">
        <v>49155</v>
      </c>
    </row>
    <row r="1279" spans="1:7" x14ac:dyDescent="0.3">
      <c r="A1279" t="s">
        <v>27</v>
      </c>
      <c r="B1279" t="s">
        <v>20</v>
      </c>
      <c r="C1279" t="s">
        <v>4</v>
      </c>
      <c r="D1279">
        <v>37443</v>
      </c>
      <c r="F1279">
        <v>37443</v>
      </c>
      <c r="G1279">
        <v>45386</v>
      </c>
    </row>
    <row r="1280" spans="1:7" x14ac:dyDescent="0.3">
      <c r="A1280" t="s">
        <v>27</v>
      </c>
      <c r="B1280" t="s">
        <v>20</v>
      </c>
      <c r="C1280" t="s">
        <v>4</v>
      </c>
      <c r="D1280">
        <v>52037</v>
      </c>
      <c r="F1280">
        <v>52037</v>
      </c>
      <c r="G1280">
        <v>15600</v>
      </c>
    </row>
    <row r="1281" spans="1:7" x14ac:dyDescent="0.3">
      <c r="A1281" t="s">
        <v>27</v>
      </c>
      <c r="B1281" t="s">
        <v>20</v>
      </c>
      <c r="C1281" t="s">
        <v>4</v>
      </c>
      <c r="D1281">
        <v>21371</v>
      </c>
      <c r="F1281">
        <v>21371</v>
      </c>
      <c r="G1281">
        <v>60897</v>
      </c>
    </row>
    <row r="1282" spans="1:7" x14ac:dyDescent="0.3">
      <c r="A1282" t="s">
        <v>27</v>
      </c>
      <c r="B1282" t="s">
        <v>20</v>
      </c>
      <c r="C1282" t="s">
        <v>2</v>
      </c>
      <c r="D1282">
        <v>19783</v>
      </c>
      <c r="F1282">
        <v>19783</v>
      </c>
      <c r="G1282">
        <v>67018</v>
      </c>
    </row>
    <row r="1283" spans="1:7" x14ac:dyDescent="0.3">
      <c r="A1283" t="s">
        <v>27</v>
      </c>
      <c r="B1283" t="s">
        <v>17</v>
      </c>
      <c r="C1283" t="s">
        <v>4</v>
      </c>
      <c r="D1283">
        <v>99619</v>
      </c>
      <c r="F1283">
        <v>99619</v>
      </c>
      <c r="G1283">
        <v>24664</v>
      </c>
    </row>
    <row r="1284" spans="1:7" x14ac:dyDescent="0.3">
      <c r="A1284" t="s">
        <v>27</v>
      </c>
      <c r="B1284" t="s">
        <v>17</v>
      </c>
      <c r="C1284" t="s">
        <v>10</v>
      </c>
      <c r="D1284">
        <v>44815</v>
      </c>
      <c r="F1284">
        <v>44815</v>
      </c>
      <c r="G1284">
        <v>67205</v>
      </c>
    </row>
    <row r="1285" spans="1:7" x14ac:dyDescent="0.3">
      <c r="A1285" t="s">
        <v>27</v>
      </c>
      <c r="B1285" t="s">
        <v>17</v>
      </c>
      <c r="C1285" t="s">
        <v>10</v>
      </c>
      <c r="D1285">
        <v>56250</v>
      </c>
      <c r="F1285">
        <v>56250</v>
      </c>
      <c r="G1285">
        <v>28841</v>
      </c>
    </row>
    <row r="1286" spans="1:7" x14ac:dyDescent="0.3">
      <c r="A1286" t="s">
        <v>27</v>
      </c>
      <c r="B1286" t="s">
        <v>17</v>
      </c>
      <c r="C1286" t="s">
        <v>10</v>
      </c>
      <c r="D1286">
        <v>95834</v>
      </c>
      <c r="F1286">
        <v>95834</v>
      </c>
      <c r="G1286">
        <v>36784</v>
      </c>
    </row>
    <row r="1287" spans="1:7" x14ac:dyDescent="0.3">
      <c r="A1287" t="s">
        <v>27</v>
      </c>
      <c r="B1287" t="s">
        <v>17</v>
      </c>
      <c r="C1287" t="s">
        <v>10</v>
      </c>
      <c r="D1287">
        <v>27403</v>
      </c>
      <c r="F1287">
        <v>27403</v>
      </c>
      <c r="G1287">
        <v>79450</v>
      </c>
    </row>
    <row r="1288" spans="1:7" x14ac:dyDescent="0.3">
      <c r="A1288" t="s">
        <v>27</v>
      </c>
      <c r="B1288" t="s">
        <v>14</v>
      </c>
      <c r="C1288" t="s">
        <v>6</v>
      </c>
      <c r="D1288">
        <v>84905</v>
      </c>
      <c r="F1288">
        <v>84905</v>
      </c>
      <c r="G1288">
        <v>4408</v>
      </c>
    </row>
    <row r="1289" spans="1:7" x14ac:dyDescent="0.3">
      <c r="A1289" t="s">
        <v>27</v>
      </c>
      <c r="B1289" t="s">
        <v>14</v>
      </c>
      <c r="C1289" t="s">
        <v>9</v>
      </c>
      <c r="D1289">
        <v>1817</v>
      </c>
      <c r="F1289">
        <v>1817</v>
      </c>
      <c r="G1289">
        <v>66603</v>
      </c>
    </row>
    <row r="1290" spans="1:7" x14ac:dyDescent="0.3">
      <c r="A1290" t="s">
        <v>27</v>
      </c>
      <c r="B1290" t="s">
        <v>14</v>
      </c>
      <c r="C1290" t="s">
        <v>5</v>
      </c>
      <c r="D1290">
        <v>14871</v>
      </c>
      <c r="F1290">
        <v>14871</v>
      </c>
      <c r="G1290">
        <v>30441</v>
      </c>
    </row>
    <row r="1291" spans="1:7" x14ac:dyDescent="0.3">
      <c r="A1291" t="s">
        <v>27</v>
      </c>
      <c r="B1291" t="s">
        <v>14</v>
      </c>
      <c r="C1291" t="s">
        <v>9</v>
      </c>
      <c r="D1291">
        <v>95400</v>
      </c>
      <c r="F1291">
        <v>95400</v>
      </c>
      <c r="G1291">
        <v>80845</v>
      </c>
    </row>
    <row r="1292" spans="1:7" x14ac:dyDescent="0.3">
      <c r="A1292" t="s">
        <v>27</v>
      </c>
      <c r="B1292" t="s">
        <v>17</v>
      </c>
      <c r="C1292" t="s">
        <v>1</v>
      </c>
      <c r="D1292">
        <v>10730</v>
      </c>
      <c r="F1292">
        <v>10730</v>
      </c>
      <c r="G1292">
        <v>17473</v>
      </c>
    </row>
    <row r="1293" spans="1:7" x14ac:dyDescent="0.3">
      <c r="A1293" t="s">
        <v>27</v>
      </c>
      <c r="B1293" t="s">
        <v>17</v>
      </c>
      <c r="C1293" t="s">
        <v>1</v>
      </c>
      <c r="D1293">
        <v>80966</v>
      </c>
      <c r="F1293">
        <v>80966</v>
      </c>
      <c r="G1293">
        <v>52816</v>
      </c>
    </row>
    <row r="1294" spans="1:7" x14ac:dyDescent="0.3">
      <c r="A1294" t="s">
        <v>27</v>
      </c>
      <c r="B1294" t="s">
        <v>17</v>
      </c>
      <c r="C1294" t="s">
        <v>1</v>
      </c>
      <c r="D1294">
        <v>8032</v>
      </c>
      <c r="F1294">
        <v>8032</v>
      </c>
      <c r="G1294">
        <v>54176</v>
      </c>
    </row>
    <row r="1295" spans="1:7" x14ac:dyDescent="0.3">
      <c r="A1295" t="s">
        <v>27</v>
      </c>
      <c r="B1295" t="s">
        <v>17</v>
      </c>
      <c r="C1295" t="s">
        <v>1</v>
      </c>
      <c r="D1295">
        <v>58330</v>
      </c>
      <c r="F1295">
        <v>58330</v>
      </c>
      <c r="G1295">
        <v>58527</v>
      </c>
    </row>
    <row r="1296" spans="1:7" x14ac:dyDescent="0.3">
      <c r="A1296" t="s">
        <v>27</v>
      </c>
      <c r="B1296" t="s">
        <v>20</v>
      </c>
      <c r="C1296" t="s">
        <v>8</v>
      </c>
      <c r="D1296">
        <v>37952</v>
      </c>
      <c r="F1296">
        <v>37952</v>
      </c>
      <c r="G1296">
        <v>57291</v>
      </c>
    </row>
    <row r="1297" spans="1:7" x14ac:dyDescent="0.3">
      <c r="A1297" t="s">
        <v>27</v>
      </c>
      <c r="B1297" t="s">
        <v>14</v>
      </c>
      <c r="C1297" t="s">
        <v>6</v>
      </c>
      <c r="D1297">
        <v>16961</v>
      </c>
      <c r="F1297">
        <v>16961</v>
      </c>
      <c r="G1297">
        <v>48402</v>
      </c>
    </row>
    <row r="1298" spans="1:7" x14ac:dyDescent="0.3">
      <c r="A1298" t="s">
        <v>27</v>
      </c>
      <c r="B1298" t="s">
        <v>14</v>
      </c>
      <c r="C1298" t="s">
        <v>6</v>
      </c>
      <c r="D1298">
        <v>28017</v>
      </c>
      <c r="F1298">
        <v>28017</v>
      </c>
      <c r="G1298">
        <v>70883</v>
      </c>
    </row>
    <row r="1299" spans="1:7" x14ac:dyDescent="0.3">
      <c r="A1299" t="s">
        <v>27</v>
      </c>
      <c r="B1299" t="s">
        <v>20</v>
      </c>
      <c r="C1299" t="s">
        <v>6</v>
      </c>
      <c r="D1299">
        <v>78216</v>
      </c>
      <c r="F1299">
        <v>78216</v>
      </c>
      <c r="G1299">
        <v>53837</v>
      </c>
    </row>
    <row r="1300" spans="1:7" x14ac:dyDescent="0.3">
      <c r="A1300" t="s">
        <v>27</v>
      </c>
      <c r="B1300" t="s">
        <v>20</v>
      </c>
      <c r="C1300" t="s">
        <v>6</v>
      </c>
      <c r="D1300">
        <v>40743</v>
      </c>
      <c r="F1300">
        <v>40743</v>
      </c>
      <c r="G1300">
        <v>5068</v>
      </c>
    </row>
    <row r="1301" spans="1:7" x14ac:dyDescent="0.3">
      <c r="A1301" t="s">
        <v>27</v>
      </c>
      <c r="B1301" t="s">
        <v>17</v>
      </c>
      <c r="C1301" t="s">
        <v>10</v>
      </c>
      <c r="D1301">
        <v>87219</v>
      </c>
      <c r="F1301">
        <v>87219</v>
      </c>
      <c r="G1301">
        <v>18091</v>
      </c>
    </row>
    <row r="1302" spans="1:7" x14ac:dyDescent="0.3">
      <c r="A1302" t="s">
        <v>27</v>
      </c>
      <c r="B1302" t="s">
        <v>18</v>
      </c>
      <c r="C1302" t="s">
        <v>6</v>
      </c>
      <c r="D1302">
        <v>76512</v>
      </c>
      <c r="F1302">
        <v>76512</v>
      </c>
      <c r="G1302">
        <v>44632</v>
      </c>
    </row>
    <row r="1303" spans="1:7" x14ac:dyDescent="0.3">
      <c r="A1303" t="s">
        <v>27</v>
      </c>
      <c r="B1303" t="s">
        <v>18</v>
      </c>
      <c r="C1303" t="s">
        <v>6</v>
      </c>
      <c r="D1303">
        <v>78543</v>
      </c>
      <c r="F1303">
        <v>78543</v>
      </c>
      <c r="G1303">
        <v>46857</v>
      </c>
    </row>
    <row r="1304" spans="1:7" x14ac:dyDescent="0.3">
      <c r="A1304" t="s">
        <v>27</v>
      </c>
      <c r="B1304" t="s">
        <v>18</v>
      </c>
      <c r="C1304" t="s">
        <v>6</v>
      </c>
      <c r="D1304">
        <v>62045</v>
      </c>
      <c r="F1304">
        <v>62045</v>
      </c>
      <c r="G1304">
        <v>69060</v>
      </c>
    </row>
    <row r="1305" spans="1:7" x14ac:dyDescent="0.3">
      <c r="A1305" t="s">
        <v>27</v>
      </c>
      <c r="B1305" t="s">
        <v>20</v>
      </c>
      <c r="C1305" t="s">
        <v>6</v>
      </c>
      <c r="D1305">
        <v>55322</v>
      </c>
      <c r="F1305">
        <v>55322</v>
      </c>
      <c r="G1305">
        <v>10907</v>
      </c>
    </row>
    <row r="1306" spans="1:7" x14ac:dyDescent="0.3">
      <c r="A1306" t="s">
        <v>27</v>
      </c>
      <c r="B1306" t="s">
        <v>20</v>
      </c>
      <c r="C1306" t="s">
        <v>6</v>
      </c>
      <c r="D1306">
        <v>22567</v>
      </c>
      <c r="F1306">
        <v>22567</v>
      </c>
      <c r="G1306">
        <v>76961</v>
      </c>
    </row>
    <row r="1307" spans="1:7" x14ac:dyDescent="0.3">
      <c r="A1307" t="s">
        <v>27</v>
      </c>
      <c r="B1307" t="s">
        <v>18</v>
      </c>
      <c r="C1307" t="s">
        <v>8</v>
      </c>
      <c r="D1307">
        <v>7947</v>
      </c>
      <c r="F1307">
        <v>7947</v>
      </c>
      <c r="G1307">
        <v>45433</v>
      </c>
    </row>
    <row r="1308" spans="1:7" x14ac:dyDescent="0.3">
      <c r="A1308" t="s">
        <v>27</v>
      </c>
      <c r="B1308" t="s">
        <v>18</v>
      </c>
      <c r="C1308" t="s">
        <v>8</v>
      </c>
      <c r="D1308">
        <v>51383</v>
      </c>
      <c r="F1308">
        <v>51383</v>
      </c>
      <c r="G1308">
        <v>74065</v>
      </c>
    </row>
    <row r="1309" spans="1:7" x14ac:dyDescent="0.3">
      <c r="A1309" t="s">
        <v>27</v>
      </c>
      <c r="B1309" t="s">
        <v>17</v>
      </c>
      <c r="C1309" t="s">
        <v>9</v>
      </c>
      <c r="D1309">
        <v>19871</v>
      </c>
      <c r="F1309">
        <v>19871</v>
      </c>
      <c r="G1309">
        <v>72901</v>
      </c>
    </row>
    <row r="1310" spans="1:7" x14ac:dyDescent="0.3">
      <c r="A1310" t="s">
        <v>27</v>
      </c>
      <c r="B1310" t="s">
        <v>17</v>
      </c>
      <c r="C1310" t="s">
        <v>9</v>
      </c>
      <c r="D1310">
        <v>74099</v>
      </c>
      <c r="F1310">
        <v>74099</v>
      </c>
      <c r="G1310">
        <v>44023</v>
      </c>
    </row>
    <row r="1311" spans="1:7" x14ac:dyDescent="0.3">
      <c r="A1311" t="s">
        <v>27</v>
      </c>
      <c r="B1311" t="s">
        <v>17</v>
      </c>
      <c r="C1311" t="s">
        <v>9</v>
      </c>
      <c r="D1311">
        <v>70411</v>
      </c>
      <c r="F1311">
        <v>70411</v>
      </c>
      <c r="G1311">
        <v>93939</v>
      </c>
    </row>
    <row r="1312" spans="1:7" x14ac:dyDescent="0.3">
      <c r="A1312" t="s">
        <v>27</v>
      </c>
      <c r="B1312" t="s">
        <v>17</v>
      </c>
      <c r="C1312" t="s">
        <v>4</v>
      </c>
      <c r="D1312">
        <v>59234</v>
      </c>
      <c r="F1312">
        <v>59234</v>
      </c>
      <c r="G1312">
        <v>85130</v>
      </c>
    </row>
    <row r="1313" spans="1:7" x14ac:dyDescent="0.3">
      <c r="A1313" t="s">
        <v>27</v>
      </c>
      <c r="B1313" t="s">
        <v>17</v>
      </c>
      <c r="C1313" t="s">
        <v>4</v>
      </c>
      <c r="D1313">
        <v>42499</v>
      </c>
      <c r="F1313">
        <v>42499</v>
      </c>
      <c r="G1313">
        <v>47672</v>
      </c>
    </row>
    <row r="1314" spans="1:7" x14ac:dyDescent="0.3">
      <c r="A1314" t="s">
        <v>27</v>
      </c>
      <c r="B1314" t="s">
        <v>20</v>
      </c>
      <c r="C1314" t="s">
        <v>6</v>
      </c>
      <c r="D1314">
        <v>70676</v>
      </c>
      <c r="F1314">
        <v>70676</v>
      </c>
      <c r="G1314">
        <v>84213</v>
      </c>
    </row>
    <row r="1315" spans="1:7" x14ac:dyDescent="0.3">
      <c r="A1315" t="s">
        <v>27</v>
      </c>
      <c r="B1315" t="s">
        <v>20</v>
      </c>
      <c r="C1315" t="s">
        <v>6</v>
      </c>
      <c r="D1315">
        <v>58548</v>
      </c>
      <c r="F1315">
        <v>58548</v>
      </c>
      <c r="G1315">
        <v>7276</v>
      </c>
    </row>
    <row r="1316" spans="1:7" x14ac:dyDescent="0.3">
      <c r="A1316" t="s">
        <v>27</v>
      </c>
      <c r="B1316" t="s">
        <v>20</v>
      </c>
      <c r="C1316" t="s">
        <v>6</v>
      </c>
      <c r="D1316">
        <v>80876</v>
      </c>
      <c r="F1316">
        <v>80876</v>
      </c>
      <c r="G1316">
        <v>92846</v>
      </c>
    </row>
    <row r="1317" spans="1:7" x14ac:dyDescent="0.3">
      <c r="A1317" t="s">
        <v>27</v>
      </c>
      <c r="B1317" t="s">
        <v>20</v>
      </c>
      <c r="C1317" t="s">
        <v>10</v>
      </c>
      <c r="D1317">
        <v>47704</v>
      </c>
      <c r="F1317">
        <v>47704</v>
      </c>
      <c r="G1317">
        <v>96490</v>
      </c>
    </row>
    <row r="1318" spans="1:7" x14ac:dyDescent="0.3">
      <c r="A1318" t="s">
        <v>27</v>
      </c>
      <c r="B1318" t="s">
        <v>20</v>
      </c>
      <c r="C1318" t="s">
        <v>10</v>
      </c>
      <c r="D1318">
        <v>78611</v>
      </c>
      <c r="F1318">
        <v>78611</v>
      </c>
      <c r="G1318">
        <v>18593</v>
      </c>
    </row>
    <row r="1319" spans="1:7" x14ac:dyDescent="0.3">
      <c r="A1319" t="s">
        <v>27</v>
      </c>
      <c r="B1319" t="s">
        <v>20</v>
      </c>
      <c r="C1319" t="s">
        <v>10</v>
      </c>
      <c r="D1319">
        <v>59437</v>
      </c>
      <c r="F1319">
        <v>59437</v>
      </c>
      <c r="G1319">
        <v>27447</v>
      </c>
    </row>
    <row r="1320" spans="1:7" x14ac:dyDescent="0.3">
      <c r="A1320" t="s">
        <v>27</v>
      </c>
      <c r="B1320" t="s">
        <v>20</v>
      </c>
      <c r="C1320" t="s">
        <v>10</v>
      </c>
      <c r="D1320">
        <v>10015</v>
      </c>
      <c r="F1320">
        <v>10015</v>
      </c>
      <c r="G1320">
        <v>87626</v>
      </c>
    </row>
    <row r="1321" spans="1:7" x14ac:dyDescent="0.3">
      <c r="A1321" t="s">
        <v>27</v>
      </c>
      <c r="B1321" t="s">
        <v>20</v>
      </c>
      <c r="C1321" t="s">
        <v>10</v>
      </c>
      <c r="D1321">
        <v>82935</v>
      </c>
      <c r="F1321">
        <v>82935</v>
      </c>
      <c r="G1321">
        <v>97502</v>
      </c>
    </row>
    <row r="1322" spans="1:7" x14ac:dyDescent="0.3">
      <c r="A1322" t="s">
        <v>27</v>
      </c>
      <c r="B1322" t="s">
        <v>17</v>
      </c>
      <c r="C1322" t="s">
        <v>10</v>
      </c>
      <c r="D1322">
        <v>95548</v>
      </c>
      <c r="F1322">
        <v>95548</v>
      </c>
      <c r="G1322">
        <v>69471</v>
      </c>
    </row>
    <row r="1323" spans="1:7" x14ac:dyDescent="0.3">
      <c r="A1323" t="s">
        <v>27</v>
      </c>
      <c r="B1323" t="s">
        <v>17</v>
      </c>
      <c r="C1323" t="s">
        <v>9</v>
      </c>
      <c r="D1323">
        <v>47810</v>
      </c>
      <c r="F1323">
        <v>47810</v>
      </c>
      <c r="G1323">
        <v>12070</v>
      </c>
    </row>
    <row r="1324" spans="1:7" x14ac:dyDescent="0.3">
      <c r="A1324" t="s">
        <v>27</v>
      </c>
      <c r="B1324" t="s">
        <v>17</v>
      </c>
      <c r="C1324" t="s">
        <v>10</v>
      </c>
      <c r="D1324">
        <v>83090</v>
      </c>
      <c r="F1324">
        <v>83090</v>
      </c>
      <c r="G1324">
        <v>48191</v>
      </c>
    </row>
    <row r="1325" spans="1:7" x14ac:dyDescent="0.3">
      <c r="A1325" t="s">
        <v>27</v>
      </c>
      <c r="B1325" t="s">
        <v>17</v>
      </c>
      <c r="C1325" t="s">
        <v>10</v>
      </c>
      <c r="D1325">
        <v>24597</v>
      </c>
      <c r="F1325">
        <v>24597</v>
      </c>
      <c r="G1325">
        <v>44155</v>
      </c>
    </row>
    <row r="1326" spans="1:7" x14ac:dyDescent="0.3">
      <c r="A1326" t="s">
        <v>27</v>
      </c>
      <c r="B1326" t="s">
        <v>17</v>
      </c>
      <c r="C1326" t="s">
        <v>9</v>
      </c>
      <c r="D1326">
        <v>35611</v>
      </c>
      <c r="F1326">
        <v>35611</v>
      </c>
      <c r="G1326">
        <v>23249</v>
      </c>
    </row>
    <row r="1327" spans="1:7" x14ac:dyDescent="0.3">
      <c r="A1327" t="s">
        <v>27</v>
      </c>
      <c r="B1327" t="s">
        <v>17</v>
      </c>
      <c r="C1327" t="s">
        <v>9</v>
      </c>
      <c r="D1327">
        <v>14144</v>
      </c>
      <c r="F1327">
        <v>14144</v>
      </c>
      <c r="G1327">
        <v>19850</v>
      </c>
    </row>
    <row r="1328" spans="1:7" x14ac:dyDescent="0.3">
      <c r="A1328" t="s">
        <v>27</v>
      </c>
      <c r="B1328" t="s">
        <v>17</v>
      </c>
      <c r="C1328" t="s">
        <v>10</v>
      </c>
      <c r="D1328">
        <v>43484</v>
      </c>
      <c r="F1328">
        <v>43484</v>
      </c>
      <c r="G1328">
        <v>10836</v>
      </c>
    </row>
    <row r="1329" spans="1:7" x14ac:dyDescent="0.3">
      <c r="A1329" t="s">
        <v>27</v>
      </c>
      <c r="B1329" t="s">
        <v>17</v>
      </c>
      <c r="C1329" t="s">
        <v>10</v>
      </c>
      <c r="D1329">
        <v>40149</v>
      </c>
      <c r="F1329">
        <v>40149</v>
      </c>
      <c r="G1329">
        <v>40878</v>
      </c>
    </row>
    <row r="1330" spans="1:7" x14ac:dyDescent="0.3">
      <c r="A1330" t="s">
        <v>27</v>
      </c>
      <c r="B1330" t="s">
        <v>17</v>
      </c>
      <c r="C1330" t="s">
        <v>10</v>
      </c>
      <c r="D1330">
        <v>28310</v>
      </c>
      <c r="F1330">
        <v>28310</v>
      </c>
      <c r="G1330">
        <v>33097</v>
      </c>
    </row>
    <row r="1331" spans="1:7" x14ac:dyDescent="0.3">
      <c r="A1331" t="s">
        <v>27</v>
      </c>
      <c r="B1331" t="s">
        <v>17</v>
      </c>
      <c r="C1331" t="s">
        <v>9</v>
      </c>
      <c r="D1331">
        <v>47411</v>
      </c>
      <c r="F1331">
        <v>47411</v>
      </c>
      <c r="G1331">
        <v>12767</v>
      </c>
    </row>
    <row r="1332" spans="1:7" x14ac:dyDescent="0.3">
      <c r="A1332" t="s">
        <v>27</v>
      </c>
      <c r="B1332" t="s">
        <v>17</v>
      </c>
      <c r="C1332" t="s">
        <v>9</v>
      </c>
      <c r="D1332">
        <v>55248</v>
      </c>
      <c r="F1332">
        <v>55248</v>
      </c>
      <c r="G1332">
        <v>62176</v>
      </c>
    </row>
    <row r="1333" spans="1:7" x14ac:dyDescent="0.3">
      <c r="A1333" t="s">
        <v>27</v>
      </c>
      <c r="B1333" t="s">
        <v>17</v>
      </c>
      <c r="C1333" t="s">
        <v>10</v>
      </c>
      <c r="D1333">
        <v>10055</v>
      </c>
      <c r="F1333">
        <v>10055</v>
      </c>
      <c r="G1333">
        <v>29803</v>
      </c>
    </row>
    <row r="1334" spans="1:7" x14ac:dyDescent="0.3">
      <c r="A1334" t="s">
        <v>27</v>
      </c>
      <c r="B1334" t="s">
        <v>17</v>
      </c>
      <c r="C1334" t="s">
        <v>10</v>
      </c>
      <c r="D1334">
        <v>85191</v>
      </c>
      <c r="F1334">
        <v>85191</v>
      </c>
      <c r="G1334">
        <v>51490</v>
      </c>
    </row>
    <row r="1335" spans="1:7" x14ac:dyDescent="0.3">
      <c r="A1335" t="s">
        <v>27</v>
      </c>
      <c r="B1335" t="s">
        <v>17</v>
      </c>
      <c r="C1335" t="s">
        <v>9</v>
      </c>
      <c r="D1335">
        <v>76634</v>
      </c>
      <c r="F1335">
        <v>76634</v>
      </c>
      <c r="G1335">
        <v>7125</v>
      </c>
    </row>
    <row r="1336" spans="1:7" x14ac:dyDescent="0.3">
      <c r="A1336" t="s">
        <v>27</v>
      </c>
      <c r="B1336" t="s">
        <v>17</v>
      </c>
      <c r="C1336" t="s">
        <v>9</v>
      </c>
      <c r="D1336">
        <v>30504</v>
      </c>
      <c r="F1336">
        <v>30504</v>
      </c>
      <c r="G1336">
        <v>51428</v>
      </c>
    </row>
    <row r="1337" spans="1:7" x14ac:dyDescent="0.3">
      <c r="A1337" t="s">
        <v>27</v>
      </c>
      <c r="B1337" t="s">
        <v>17</v>
      </c>
      <c r="C1337" t="s">
        <v>10</v>
      </c>
      <c r="D1337">
        <v>21368</v>
      </c>
      <c r="F1337">
        <v>21368</v>
      </c>
      <c r="G1337">
        <v>20974</v>
      </c>
    </row>
    <row r="1338" spans="1:7" x14ac:dyDescent="0.3">
      <c r="A1338" t="s">
        <v>27</v>
      </c>
      <c r="B1338" t="s">
        <v>17</v>
      </c>
      <c r="C1338" t="s">
        <v>10</v>
      </c>
      <c r="D1338">
        <v>97131</v>
      </c>
      <c r="F1338">
        <v>97131</v>
      </c>
      <c r="G1338">
        <v>56011</v>
      </c>
    </row>
    <row r="1339" spans="1:7" x14ac:dyDescent="0.3">
      <c r="A1339" t="s">
        <v>27</v>
      </c>
      <c r="B1339" t="s">
        <v>17</v>
      </c>
      <c r="C1339" t="s">
        <v>10</v>
      </c>
      <c r="D1339">
        <v>4717</v>
      </c>
      <c r="F1339">
        <v>4717</v>
      </c>
      <c r="G1339">
        <v>50915</v>
      </c>
    </row>
    <row r="1340" spans="1:7" x14ac:dyDescent="0.3">
      <c r="A1340" t="s">
        <v>27</v>
      </c>
      <c r="B1340" t="s">
        <v>17</v>
      </c>
      <c r="C1340" t="s">
        <v>10</v>
      </c>
      <c r="D1340">
        <v>70071</v>
      </c>
      <c r="F1340">
        <v>70071</v>
      </c>
      <c r="G1340">
        <v>95535</v>
      </c>
    </row>
    <row r="1341" spans="1:7" x14ac:dyDescent="0.3">
      <c r="A1341" t="s">
        <v>27</v>
      </c>
      <c r="B1341" t="s">
        <v>17</v>
      </c>
      <c r="C1341" t="s">
        <v>8</v>
      </c>
      <c r="D1341">
        <v>74310</v>
      </c>
      <c r="F1341">
        <v>74310</v>
      </c>
      <c r="G1341">
        <v>26036</v>
      </c>
    </row>
    <row r="1342" spans="1:7" x14ac:dyDescent="0.3">
      <c r="A1342" t="s">
        <v>27</v>
      </c>
      <c r="B1342" t="s">
        <v>17</v>
      </c>
      <c r="C1342" t="s">
        <v>8</v>
      </c>
      <c r="D1342">
        <v>94627</v>
      </c>
      <c r="F1342">
        <v>94627</v>
      </c>
      <c r="G1342">
        <v>48477</v>
      </c>
    </row>
    <row r="1343" spans="1:7" x14ac:dyDescent="0.3">
      <c r="A1343" t="s">
        <v>27</v>
      </c>
      <c r="B1343" t="s">
        <v>17</v>
      </c>
      <c r="C1343" t="s">
        <v>9</v>
      </c>
      <c r="D1343">
        <v>75525</v>
      </c>
      <c r="F1343">
        <v>75525</v>
      </c>
      <c r="G1343">
        <v>15293</v>
      </c>
    </row>
    <row r="1344" spans="1:7" x14ac:dyDescent="0.3">
      <c r="A1344" t="s">
        <v>27</v>
      </c>
      <c r="B1344" t="s">
        <v>17</v>
      </c>
      <c r="C1344" t="s">
        <v>8</v>
      </c>
      <c r="D1344">
        <v>59448</v>
      </c>
      <c r="F1344">
        <v>59448</v>
      </c>
      <c r="G1344">
        <v>10271</v>
      </c>
    </row>
    <row r="1345" spans="1:7" x14ac:dyDescent="0.3">
      <c r="A1345" t="s">
        <v>27</v>
      </c>
      <c r="B1345" t="s">
        <v>17</v>
      </c>
      <c r="C1345" t="s">
        <v>8</v>
      </c>
      <c r="D1345">
        <v>46044</v>
      </c>
      <c r="F1345">
        <v>46044</v>
      </c>
      <c r="G1345">
        <v>97932</v>
      </c>
    </row>
    <row r="1346" spans="1:7" x14ac:dyDescent="0.3">
      <c r="A1346" t="s">
        <v>27</v>
      </c>
      <c r="B1346" t="s">
        <v>17</v>
      </c>
      <c r="C1346" t="s">
        <v>8</v>
      </c>
      <c r="D1346">
        <v>3055</v>
      </c>
      <c r="F1346">
        <v>3055</v>
      </c>
      <c r="G1346">
        <v>25268</v>
      </c>
    </row>
    <row r="1347" spans="1:7" x14ac:dyDescent="0.3">
      <c r="A1347" t="s">
        <v>27</v>
      </c>
      <c r="B1347" t="s">
        <v>17</v>
      </c>
      <c r="C1347" t="s">
        <v>8</v>
      </c>
      <c r="D1347">
        <v>78340</v>
      </c>
      <c r="F1347">
        <v>78340</v>
      </c>
      <c r="G1347">
        <v>22862</v>
      </c>
    </row>
    <row r="1348" spans="1:7" x14ac:dyDescent="0.3">
      <c r="A1348" t="s">
        <v>27</v>
      </c>
      <c r="B1348" t="s">
        <v>17</v>
      </c>
      <c r="C1348" t="s">
        <v>8</v>
      </c>
      <c r="D1348">
        <v>26152</v>
      </c>
      <c r="F1348">
        <v>26152</v>
      </c>
      <c r="G1348">
        <v>37882</v>
      </c>
    </row>
    <row r="1349" spans="1:7" x14ac:dyDescent="0.3">
      <c r="A1349" t="s">
        <v>27</v>
      </c>
      <c r="B1349" t="s">
        <v>17</v>
      </c>
      <c r="C1349" t="s">
        <v>8</v>
      </c>
      <c r="D1349">
        <v>69312</v>
      </c>
      <c r="F1349">
        <v>69312</v>
      </c>
      <c r="G1349">
        <v>35844</v>
      </c>
    </row>
    <row r="1350" spans="1:7" x14ac:dyDescent="0.3">
      <c r="A1350" t="s">
        <v>27</v>
      </c>
      <c r="B1350" t="s">
        <v>17</v>
      </c>
      <c r="C1350" t="s">
        <v>9</v>
      </c>
      <c r="D1350">
        <v>41667</v>
      </c>
      <c r="F1350">
        <v>41667</v>
      </c>
      <c r="G1350">
        <v>52182</v>
      </c>
    </row>
    <row r="1351" spans="1:7" x14ac:dyDescent="0.3">
      <c r="A1351" t="s">
        <v>27</v>
      </c>
      <c r="B1351" t="s">
        <v>17</v>
      </c>
      <c r="C1351" t="s">
        <v>9</v>
      </c>
      <c r="D1351">
        <v>55059</v>
      </c>
      <c r="F1351">
        <v>55059</v>
      </c>
      <c r="G1351">
        <v>69597</v>
      </c>
    </row>
    <row r="1352" spans="1:7" x14ac:dyDescent="0.3">
      <c r="A1352" t="s">
        <v>27</v>
      </c>
      <c r="B1352" t="s">
        <v>17</v>
      </c>
      <c r="C1352" t="s">
        <v>9</v>
      </c>
      <c r="D1352">
        <v>2786</v>
      </c>
      <c r="F1352">
        <v>2786</v>
      </c>
      <c r="G1352">
        <v>79833</v>
      </c>
    </row>
    <row r="1353" spans="1:7" x14ac:dyDescent="0.3">
      <c r="A1353" t="s">
        <v>27</v>
      </c>
      <c r="B1353" t="s">
        <v>17</v>
      </c>
      <c r="C1353" t="s">
        <v>9</v>
      </c>
      <c r="D1353">
        <v>9611</v>
      </c>
      <c r="F1353">
        <v>9611</v>
      </c>
      <c r="G1353">
        <v>60789</v>
      </c>
    </row>
    <row r="1354" spans="1:7" x14ac:dyDescent="0.3">
      <c r="A1354" t="s">
        <v>27</v>
      </c>
      <c r="B1354" t="s">
        <v>17</v>
      </c>
      <c r="C1354" t="s">
        <v>9</v>
      </c>
      <c r="D1354">
        <v>15947</v>
      </c>
      <c r="F1354">
        <v>15947</v>
      </c>
      <c r="G1354">
        <v>72160</v>
      </c>
    </row>
    <row r="1355" spans="1:7" x14ac:dyDescent="0.3">
      <c r="A1355" t="s">
        <v>27</v>
      </c>
      <c r="B1355" t="s">
        <v>17</v>
      </c>
      <c r="C1355" t="s">
        <v>2</v>
      </c>
      <c r="D1355">
        <v>40213</v>
      </c>
      <c r="F1355">
        <v>40213</v>
      </c>
      <c r="G1355">
        <v>87237</v>
      </c>
    </row>
    <row r="1356" spans="1:7" x14ac:dyDescent="0.3">
      <c r="A1356" t="s">
        <v>27</v>
      </c>
      <c r="B1356" t="s">
        <v>17</v>
      </c>
      <c r="C1356" t="s">
        <v>10</v>
      </c>
      <c r="D1356">
        <v>63315</v>
      </c>
      <c r="F1356">
        <v>63315</v>
      </c>
      <c r="G1356">
        <v>41453</v>
      </c>
    </row>
    <row r="1357" spans="1:7" x14ac:dyDescent="0.3">
      <c r="A1357" t="s">
        <v>27</v>
      </c>
      <c r="B1357" t="s">
        <v>17</v>
      </c>
      <c r="C1357" t="s">
        <v>10</v>
      </c>
      <c r="D1357">
        <v>37742</v>
      </c>
      <c r="F1357">
        <v>37742</v>
      </c>
      <c r="G1357">
        <v>6653</v>
      </c>
    </row>
    <row r="1358" spans="1:7" x14ac:dyDescent="0.3">
      <c r="A1358" t="s">
        <v>27</v>
      </c>
      <c r="B1358" t="s">
        <v>17</v>
      </c>
      <c r="C1358" t="s">
        <v>10</v>
      </c>
      <c r="D1358">
        <v>53506</v>
      </c>
      <c r="F1358">
        <v>53506</v>
      </c>
      <c r="G1358">
        <v>31123</v>
      </c>
    </row>
    <row r="1359" spans="1:7" x14ac:dyDescent="0.3">
      <c r="A1359" t="s">
        <v>27</v>
      </c>
      <c r="B1359" t="s">
        <v>17</v>
      </c>
      <c r="C1359" t="s">
        <v>10</v>
      </c>
      <c r="D1359">
        <v>23845</v>
      </c>
      <c r="F1359">
        <v>23845</v>
      </c>
      <c r="G1359">
        <v>57219</v>
      </c>
    </row>
    <row r="1360" spans="1:7" x14ac:dyDescent="0.3">
      <c r="A1360" t="s">
        <v>27</v>
      </c>
      <c r="B1360" t="s">
        <v>17</v>
      </c>
      <c r="C1360" t="s">
        <v>10</v>
      </c>
      <c r="D1360">
        <v>52897</v>
      </c>
      <c r="F1360">
        <v>52897</v>
      </c>
      <c r="G1360">
        <v>10518</v>
      </c>
    </row>
    <row r="1361" spans="1:7" x14ac:dyDescent="0.3">
      <c r="A1361" t="s">
        <v>27</v>
      </c>
      <c r="B1361" t="s">
        <v>17</v>
      </c>
      <c r="C1361" t="s">
        <v>10</v>
      </c>
      <c r="D1361">
        <v>12903</v>
      </c>
      <c r="F1361">
        <v>12903</v>
      </c>
      <c r="G1361">
        <v>28339</v>
      </c>
    </row>
    <row r="1362" spans="1:7" x14ac:dyDescent="0.3">
      <c r="A1362" t="s">
        <v>27</v>
      </c>
      <c r="B1362" t="s">
        <v>17</v>
      </c>
      <c r="C1362" t="s">
        <v>10</v>
      </c>
      <c r="D1362">
        <v>72419</v>
      </c>
      <c r="F1362">
        <v>72419</v>
      </c>
      <c r="G1362">
        <v>15450</v>
      </c>
    </row>
    <row r="1363" spans="1:7" x14ac:dyDescent="0.3">
      <c r="A1363" t="s">
        <v>27</v>
      </c>
      <c r="B1363" t="s">
        <v>17</v>
      </c>
      <c r="C1363" t="s">
        <v>10</v>
      </c>
      <c r="D1363">
        <v>15869</v>
      </c>
      <c r="F1363">
        <v>15869</v>
      </c>
      <c r="G1363">
        <v>12875</v>
      </c>
    </row>
    <row r="1364" spans="1:7" x14ac:dyDescent="0.3">
      <c r="A1364" t="s">
        <v>27</v>
      </c>
      <c r="B1364" t="s">
        <v>17</v>
      </c>
      <c r="C1364" t="s">
        <v>10</v>
      </c>
      <c r="D1364">
        <v>63009</v>
      </c>
      <c r="F1364">
        <v>63009</v>
      </c>
      <c r="G1364">
        <v>43469</v>
      </c>
    </row>
    <row r="1365" spans="1:7" x14ac:dyDescent="0.3">
      <c r="A1365" t="s">
        <v>27</v>
      </c>
      <c r="B1365" t="s">
        <v>20</v>
      </c>
      <c r="C1365" t="s">
        <v>10</v>
      </c>
      <c r="D1365">
        <v>62932</v>
      </c>
      <c r="F1365">
        <v>62932</v>
      </c>
      <c r="G1365">
        <v>55369</v>
      </c>
    </row>
    <row r="1366" spans="1:7" x14ac:dyDescent="0.3">
      <c r="A1366" t="s">
        <v>27</v>
      </c>
      <c r="B1366" t="s">
        <v>20</v>
      </c>
      <c r="C1366" t="s">
        <v>10</v>
      </c>
      <c r="D1366">
        <v>88166</v>
      </c>
      <c r="F1366">
        <v>88166</v>
      </c>
      <c r="G1366">
        <v>29133</v>
      </c>
    </row>
    <row r="1367" spans="1:7" x14ac:dyDescent="0.3">
      <c r="A1367" t="s">
        <v>27</v>
      </c>
      <c r="B1367" t="s">
        <v>20</v>
      </c>
      <c r="C1367" t="s">
        <v>10</v>
      </c>
      <c r="D1367">
        <v>36181</v>
      </c>
      <c r="F1367">
        <v>36181</v>
      </c>
      <c r="G1367">
        <v>32605</v>
      </c>
    </row>
    <row r="1368" spans="1:7" x14ac:dyDescent="0.3">
      <c r="A1368" t="s">
        <v>27</v>
      </c>
      <c r="B1368" t="s">
        <v>16</v>
      </c>
      <c r="C1368" t="s">
        <v>10</v>
      </c>
      <c r="D1368">
        <v>49717</v>
      </c>
      <c r="F1368">
        <v>49717</v>
      </c>
      <c r="G1368">
        <v>62773</v>
      </c>
    </row>
    <row r="1369" spans="1:7" x14ac:dyDescent="0.3">
      <c r="A1369" t="s">
        <v>27</v>
      </c>
      <c r="B1369" t="s">
        <v>20</v>
      </c>
      <c r="C1369" t="s">
        <v>8</v>
      </c>
      <c r="D1369">
        <v>13813</v>
      </c>
      <c r="F1369">
        <v>13813</v>
      </c>
      <c r="G1369">
        <v>14642</v>
      </c>
    </row>
    <row r="1370" spans="1:7" x14ac:dyDescent="0.3">
      <c r="A1370" t="s">
        <v>27</v>
      </c>
      <c r="B1370" t="s">
        <v>20</v>
      </c>
      <c r="C1370" t="s">
        <v>8</v>
      </c>
      <c r="D1370">
        <v>68330</v>
      </c>
      <c r="F1370">
        <v>68330</v>
      </c>
      <c r="G1370">
        <v>53297</v>
      </c>
    </row>
    <row r="1371" spans="1:7" x14ac:dyDescent="0.3">
      <c r="A1371" t="s">
        <v>27</v>
      </c>
      <c r="B1371" t="s">
        <v>20</v>
      </c>
      <c r="C1371" t="s">
        <v>8</v>
      </c>
      <c r="D1371">
        <v>79716</v>
      </c>
      <c r="F1371">
        <v>79716</v>
      </c>
      <c r="G1371">
        <v>94357</v>
      </c>
    </row>
    <row r="1372" spans="1:7" x14ac:dyDescent="0.3">
      <c r="A1372" t="s">
        <v>27</v>
      </c>
      <c r="B1372" t="s">
        <v>20</v>
      </c>
      <c r="C1372" t="s">
        <v>8</v>
      </c>
      <c r="D1372">
        <v>82978</v>
      </c>
      <c r="F1372">
        <v>82978</v>
      </c>
      <c r="G1372">
        <v>63967</v>
      </c>
    </row>
    <row r="1373" spans="1:7" x14ac:dyDescent="0.3">
      <c r="A1373" t="s">
        <v>27</v>
      </c>
      <c r="B1373" t="s">
        <v>20</v>
      </c>
      <c r="C1373" t="s">
        <v>8</v>
      </c>
      <c r="D1373">
        <v>93706</v>
      </c>
      <c r="F1373">
        <v>93706</v>
      </c>
      <c r="G1373">
        <v>19571</v>
      </c>
    </row>
    <row r="1374" spans="1:7" x14ac:dyDescent="0.3">
      <c r="A1374" t="s">
        <v>27</v>
      </c>
      <c r="B1374" t="s">
        <v>20</v>
      </c>
      <c r="C1374" t="s">
        <v>8</v>
      </c>
      <c r="D1374">
        <v>91223</v>
      </c>
      <c r="F1374">
        <v>91223</v>
      </c>
      <c r="G1374">
        <v>86946</v>
      </c>
    </row>
    <row r="1375" spans="1:7" x14ac:dyDescent="0.3">
      <c r="A1375" t="s">
        <v>27</v>
      </c>
      <c r="B1375" t="s">
        <v>20</v>
      </c>
      <c r="C1375" t="s">
        <v>10</v>
      </c>
      <c r="D1375">
        <v>54365</v>
      </c>
      <c r="F1375">
        <v>54365</v>
      </c>
      <c r="G1375">
        <v>40305</v>
      </c>
    </row>
    <row r="1376" spans="1:7" x14ac:dyDescent="0.3">
      <c r="A1376" t="s">
        <v>27</v>
      </c>
      <c r="B1376" t="s">
        <v>17</v>
      </c>
      <c r="C1376" t="s">
        <v>2</v>
      </c>
      <c r="D1376">
        <v>28099</v>
      </c>
      <c r="F1376">
        <v>28099</v>
      </c>
      <c r="G1376">
        <v>79879</v>
      </c>
    </row>
    <row r="1377" spans="1:7" x14ac:dyDescent="0.3">
      <c r="A1377" t="s">
        <v>27</v>
      </c>
      <c r="B1377" t="s">
        <v>17</v>
      </c>
      <c r="C1377" t="s">
        <v>10</v>
      </c>
      <c r="D1377">
        <v>3839</v>
      </c>
      <c r="F1377">
        <v>3839</v>
      </c>
      <c r="G1377">
        <v>21525</v>
      </c>
    </row>
    <row r="1378" spans="1:7" x14ac:dyDescent="0.3">
      <c r="A1378" t="s">
        <v>27</v>
      </c>
      <c r="B1378" t="s">
        <v>12</v>
      </c>
      <c r="C1378" t="s">
        <v>4</v>
      </c>
      <c r="D1378">
        <v>60115</v>
      </c>
      <c r="F1378">
        <v>60115</v>
      </c>
      <c r="G1378">
        <v>79893</v>
      </c>
    </row>
    <row r="1379" spans="1:7" x14ac:dyDescent="0.3">
      <c r="A1379" t="s">
        <v>27</v>
      </c>
      <c r="B1379" t="s">
        <v>12</v>
      </c>
      <c r="C1379" t="s">
        <v>4</v>
      </c>
      <c r="D1379">
        <v>70713</v>
      </c>
      <c r="F1379">
        <v>70713</v>
      </c>
      <c r="G1379">
        <v>76961</v>
      </c>
    </row>
    <row r="1380" spans="1:7" x14ac:dyDescent="0.3">
      <c r="A1380" t="s">
        <v>27</v>
      </c>
      <c r="B1380" t="s">
        <v>17</v>
      </c>
      <c r="C1380" t="s">
        <v>4</v>
      </c>
      <c r="D1380">
        <v>71917</v>
      </c>
      <c r="F1380">
        <v>71917</v>
      </c>
      <c r="G1380">
        <v>42736</v>
      </c>
    </row>
    <row r="1381" spans="1:7" x14ac:dyDescent="0.3">
      <c r="A1381" t="s">
        <v>27</v>
      </c>
      <c r="B1381" t="s">
        <v>17</v>
      </c>
      <c r="C1381" t="s">
        <v>4</v>
      </c>
      <c r="D1381">
        <v>59317</v>
      </c>
      <c r="F1381">
        <v>59317</v>
      </c>
      <c r="G1381">
        <v>40402</v>
      </c>
    </row>
    <row r="1382" spans="1:7" x14ac:dyDescent="0.3">
      <c r="A1382" t="s">
        <v>27</v>
      </c>
      <c r="B1382" t="s">
        <v>20</v>
      </c>
      <c r="C1382" t="s">
        <v>4</v>
      </c>
      <c r="D1382">
        <v>45456</v>
      </c>
      <c r="F1382">
        <v>45456</v>
      </c>
      <c r="G1382">
        <v>4308</v>
      </c>
    </row>
    <row r="1383" spans="1:7" x14ac:dyDescent="0.3">
      <c r="A1383" t="s">
        <v>27</v>
      </c>
      <c r="B1383" t="s">
        <v>20</v>
      </c>
      <c r="C1383" t="s">
        <v>2</v>
      </c>
      <c r="D1383">
        <v>82979</v>
      </c>
      <c r="F1383">
        <v>82979</v>
      </c>
      <c r="G1383">
        <v>1619</v>
      </c>
    </row>
    <row r="1384" spans="1:7" x14ac:dyDescent="0.3">
      <c r="A1384" t="s">
        <v>27</v>
      </c>
      <c r="B1384" t="s">
        <v>20</v>
      </c>
      <c r="C1384" t="s">
        <v>4</v>
      </c>
      <c r="D1384">
        <v>66180</v>
      </c>
      <c r="F1384">
        <v>66180</v>
      </c>
      <c r="G1384">
        <v>54852</v>
      </c>
    </row>
    <row r="1385" spans="1:7" x14ac:dyDescent="0.3">
      <c r="A1385" t="s">
        <v>27</v>
      </c>
      <c r="B1385" t="s">
        <v>20</v>
      </c>
      <c r="C1385" t="s">
        <v>4</v>
      </c>
      <c r="D1385">
        <v>21889</v>
      </c>
      <c r="F1385">
        <v>21889</v>
      </c>
      <c r="G1385">
        <v>53820</v>
      </c>
    </row>
    <row r="1386" spans="1:7" x14ac:dyDescent="0.3">
      <c r="A1386" t="s">
        <v>27</v>
      </c>
      <c r="B1386" t="s">
        <v>20</v>
      </c>
      <c r="C1386" t="s">
        <v>4</v>
      </c>
      <c r="D1386">
        <v>2937</v>
      </c>
      <c r="F1386">
        <v>2937</v>
      </c>
      <c r="G1386">
        <v>96466</v>
      </c>
    </row>
    <row r="1387" spans="1:7" x14ac:dyDescent="0.3">
      <c r="A1387" t="s">
        <v>27</v>
      </c>
      <c r="B1387" t="s">
        <v>20</v>
      </c>
      <c r="C1387" t="s">
        <v>4</v>
      </c>
      <c r="D1387">
        <v>11525</v>
      </c>
      <c r="F1387">
        <v>11525</v>
      </c>
      <c r="G1387">
        <v>47861</v>
      </c>
    </row>
    <row r="1388" spans="1:7" x14ac:dyDescent="0.3">
      <c r="A1388" t="s">
        <v>27</v>
      </c>
      <c r="B1388" t="s">
        <v>20</v>
      </c>
      <c r="C1388" t="s">
        <v>4</v>
      </c>
      <c r="D1388">
        <v>3835</v>
      </c>
      <c r="F1388">
        <v>3835</v>
      </c>
      <c r="G1388">
        <v>36071</v>
      </c>
    </row>
    <row r="1389" spans="1:7" x14ac:dyDescent="0.3">
      <c r="A1389" t="s">
        <v>27</v>
      </c>
      <c r="B1389" t="s">
        <v>15</v>
      </c>
      <c r="C1389" t="s">
        <v>4</v>
      </c>
      <c r="D1389">
        <v>72228</v>
      </c>
      <c r="F1389">
        <v>72228</v>
      </c>
      <c r="G1389">
        <v>22965</v>
      </c>
    </row>
    <row r="1390" spans="1:7" x14ac:dyDescent="0.3">
      <c r="A1390" t="s">
        <v>27</v>
      </c>
      <c r="B1390" t="s">
        <v>17</v>
      </c>
      <c r="C1390" t="s">
        <v>2</v>
      </c>
      <c r="D1390">
        <v>90599</v>
      </c>
      <c r="F1390">
        <v>90599</v>
      </c>
      <c r="G1390">
        <v>63596</v>
      </c>
    </row>
    <row r="1391" spans="1:7" x14ac:dyDescent="0.3">
      <c r="A1391" t="s">
        <v>27</v>
      </c>
      <c r="B1391" t="s">
        <v>17</v>
      </c>
      <c r="C1391" t="s">
        <v>2</v>
      </c>
      <c r="D1391">
        <v>55963</v>
      </c>
      <c r="F1391">
        <v>55963</v>
      </c>
      <c r="G1391">
        <v>14594</v>
      </c>
    </row>
    <row r="1392" spans="1:7" x14ac:dyDescent="0.3">
      <c r="A1392" t="s">
        <v>27</v>
      </c>
      <c r="B1392" t="s">
        <v>17</v>
      </c>
      <c r="C1392" t="s">
        <v>2</v>
      </c>
      <c r="D1392">
        <v>51250</v>
      </c>
      <c r="F1392">
        <v>51250</v>
      </c>
      <c r="G1392">
        <v>73022</v>
      </c>
    </row>
    <row r="1393" spans="1:7" x14ac:dyDescent="0.3">
      <c r="A1393" t="s">
        <v>27</v>
      </c>
      <c r="B1393" t="s">
        <v>17</v>
      </c>
      <c r="C1393" t="s">
        <v>2</v>
      </c>
      <c r="D1393">
        <v>11693</v>
      </c>
      <c r="F1393">
        <v>11693</v>
      </c>
      <c r="G1393">
        <v>22051</v>
      </c>
    </row>
    <row r="1394" spans="1:7" x14ac:dyDescent="0.3">
      <c r="A1394" t="s">
        <v>27</v>
      </c>
      <c r="B1394" t="s">
        <v>17</v>
      </c>
      <c r="C1394" t="s">
        <v>2</v>
      </c>
      <c r="D1394">
        <v>51237</v>
      </c>
      <c r="F1394">
        <v>51237</v>
      </c>
      <c r="G1394">
        <v>72111</v>
      </c>
    </row>
    <row r="1395" spans="1:7" x14ac:dyDescent="0.3">
      <c r="A1395" t="s">
        <v>27</v>
      </c>
      <c r="B1395" t="s">
        <v>17</v>
      </c>
      <c r="C1395" t="s">
        <v>2</v>
      </c>
      <c r="D1395">
        <v>1987</v>
      </c>
      <c r="F1395">
        <v>1987</v>
      </c>
      <c r="G1395">
        <v>82707</v>
      </c>
    </row>
    <row r="1396" spans="1:7" x14ac:dyDescent="0.3">
      <c r="A1396" t="s">
        <v>27</v>
      </c>
      <c r="B1396" t="s">
        <v>17</v>
      </c>
      <c r="C1396" t="s">
        <v>2</v>
      </c>
      <c r="D1396">
        <v>33932</v>
      </c>
      <c r="F1396">
        <v>33932</v>
      </c>
      <c r="G1396">
        <v>16996</v>
      </c>
    </row>
    <row r="1397" spans="1:7" x14ac:dyDescent="0.3">
      <c r="A1397" t="s">
        <v>27</v>
      </c>
      <c r="B1397" t="s">
        <v>17</v>
      </c>
      <c r="C1397" t="s">
        <v>2</v>
      </c>
      <c r="D1397">
        <v>62665</v>
      </c>
      <c r="F1397">
        <v>62665</v>
      </c>
      <c r="G1397">
        <v>98321</v>
      </c>
    </row>
    <row r="1398" spans="1:7" x14ac:dyDescent="0.3">
      <c r="A1398" t="s">
        <v>27</v>
      </c>
      <c r="B1398" t="s">
        <v>17</v>
      </c>
      <c r="C1398" t="s">
        <v>2</v>
      </c>
      <c r="D1398">
        <v>13742</v>
      </c>
      <c r="F1398">
        <v>13742</v>
      </c>
      <c r="G1398">
        <v>27492</v>
      </c>
    </row>
    <row r="1399" spans="1:7" x14ac:dyDescent="0.3">
      <c r="A1399" t="s">
        <v>27</v>
      </c>
      <c r="B1399" t="s">
        <v>18</v>
      </c>
      <c r="C1399" t="s">
        <v>4</v>
      </c>
      <c r="D1399">
        <v>21968</v>
      </c>
      <c r="F1399">
        <v>21968</v>
      </c>
      <c r="G1399">
        <v>19371</v>
      </c>
    </row>
    <row r="1400" spans="1:7" x14ac:dyDescent="0.3">
      <c r="A1400" t="s">
        <v>27</v>
      </c>
      <c r="B1400" t="s">
        <v>18</v>
      </c>
      <c r="C1400" t="s">
        <v>4</v>
      </c>
      <c r="D1400">
        <v>88218</v>
      </c>
      <c r="F1400">
        <v>88218</v>
      </c>
      <c r="G1400">
        <v>65299</v>
      </c>
    </row>
    <row r="1401" spans="1:7" x14ac:dyDescent="0.3">
      <c r="A1401" t="s">
        <v>27</v>
      </c>
      <c r="B1401" t="s">
        <v>18</v>
      </c>
      <c r="C1401" t="s">
        <v>4</v>
      </c>
      <c r="D1401">
        <v>88242</v>
      </c>
      <c r="F1401">
        <v>88242</v>
      </c>
      <c r="G1401">
        <v>97594</v>
      </c>
    </row>
    <row r="1402" spans="1:7" x14ac:dyDescent="0.3">
      <c r="A1402" t="s">
        <v>27</v>
      </c>
      <c r="B1402" t="s">
        <v>18</v>
      </c>
      <c r="C1402" t="s">
        <v>4</v>
      </c>
      <c r="D1402">
        <v>18058</v>
      </c>
      <c r="F1402">
        <v>18058</v>
      </c>
      <c r="G1402">
        <v>94704</v>
      </c>
    </row>
    <row r="1403" spans="1:7" x14ac:dyDescent="0.3">
      <c r="A1403" t="s">
        <v>27</v>
      </c>
      <c r="B1403" t="s">
        <v>20</v>
      </c>
      <c r="C1403" t="s">
        <v>8</v>
      </c>
      <c r="D1403">
        <v>94503</v>
      </c>
      <c r="F1403">
        <v>94503</v>
      </c>
      <c r="G1403">
        <v>55936</v>
      </c>
    </row>
    <row r="1404" spans="1:7" x14ac:dyDescent="0.3">
      <c r="A1404" t="s">
        <v>27</v>
      </c>
      <c r="B1404" t="s">
        <v>17</v>
      </c>
      <c r="C1404" t="s">
        <v>2</v>
      </c>
      <c r="D1404">
        <v>51730</v>
      </c>
      <c r="F1404">
        <v>51730</v>
      </c>
      <c r="G1404">
        <v>8971</v>
      </c>
    </row>
    <row r="1405" spans="1:7" x14ac:dyDescent="0.3">
      <c r="A1405" t="s">
        <v>27</v>
      </c>
      <c r="B1405" t="s">
        <v>17</v>
      </c>
      <c r="C1405" t="s">
        <v>2</v>
      </c>
      <c r="D1405">
        <v>25752</v>
      </c>
      <c r="F1405">
        <v>25752</v>
      </c>
      <c r="G1405">
        <v>49368</v>
      </c>
    </row>
    <row r="1406" spans="1:7" x14ac:dyDescent="0.3">
      <c r="A1406" t="s">
        <v>27</v>
      </c>
      <c r="B1406" t="s">
        <v>17</v>
      </c>
      <c r="C1406" t="s">
        <v>2</v>
      </c>
      <c r="D1406">
        <v>93745</v>
      </c>
      <c r="F1406">
        <v>93745</v>
      </c>
      <c r="G1406">
        <v>83837</v>
      </c>
    </row>
    <row r="1407" spans="1:7" x14ac:dyDescent="0.3">
      <c r="A1407" t="s">
        <v>27</v>
      </c>
      <c r="B1407" t="s">
        <v>17</v>
      </c>
      <c r="C1407" t="s">
        <v>2</v>
      </c>
      <c r="D1407">
        <v>34184</v>
      </c>
      <c r="F1407">
        <v>34184</v>
      </c>
      <c r="G1407">
        <v>7992</v>
      </c>
    </row>
    <row r="1408" spans="1:7" x14ac:dyDescent="0.3">
      <c r="A1408" t="s">
        <v>27</v>
      </c>
      <c r="B1408" t="s">
        <v>17</v>
      </c>
      <c r="C1408" t="s">
        <v>2</v>
      </c>
      <c r="D1408">
        <v>38123</v>
      </c>
      <c r="F1408">
        <v>38123</v>
      </c>
      <c r="G1408">
        <v>64653</v>
      </c>
    </row>
    <row r="1409" spans="1:7" x14ac:dyDescent="0.3">
      <c r="A1409" t="s">
        <v>27</v>
      </c>
      <c r="B1409" t="s">
        <v>17</v>
      </c>
      <c r="C1409" t="s">
        <v>2</v>
      </c>
      <c r="D1409">
        <v>88775</v>
      </c>
      <c r="F1409">
        <v>88775</v>
      </c>
      <c r="G1409">
        <v>15292</v>
      </c>
    </row>
    <row r="1410" spans="1:7" x14ac:dyDescent="0.3">
      <c r="A1410" t="s">
        <v>27</v>
      </c>
      <c r="B1410" t="s">
        <v>17</v>
      </c>
      <c r="C1410" t="s">
        <v>2</v>
      </c>
      <c r="D1410">
        <v>53486</v>
      </c>
      <c r="F1410">
        <v>53486</v>
      </c>
      <c r="G1410">
        <v>4105</v>
      </c>
    </row>
    <row r="1411" spans="1:7" x14ac:dyDescent="0.3">
      <c r="A1411" t="s">
        <v>27</v>
      </c>
      <c r="B1411" t="s">
        <v>17</v>
      </c>
      <c r="C1411" t="s">
        <v>2</v>
      </c>
      <c r="D1411">
        <v>3535</v>
      </c>
      <c r="F1411">
        <v>3535</v>
      </c>
      <c r="G1411">
        <v>61475</v>
      </c>
    </row>
    <row r="1412" spans="1:7" x14ac:dyDescent="0.3">
      <c r="A1412" t="s">
        <v>27</v>
      </c>
      <c r="B1412" t="s">
        <v>17</v>
      </c>
      <c r="C1412" t="s">
        <v>2</v>
      </c>
      <c r="D1412">
        <v>4669</v>
      </c>
      <c r="F1412">
        <v>4669</v>
      </c>
      <c r="G1412">
        <v>68202</v>
      </c>
    </row>
    <row r="1413" spans="1:7" x14ac:dyDescent="0.3">
      <c r="A1413" t="s">
        <v>27</v>
      </c>
      <c r="B1413" t="s">
        <v>12</v>
      </c>
      <c r="C1413" t="s">
        <v>4</v>
      </c>
      <c r="D1413">
        <v>39046</v>
      </c>
      <c r="F1413">
        <v>39046</v>
      </c>
      <c r="G1413">
        <v>35910</v>
      </c>
    </row>
    <row r="1414" spans="1:7" x14ac:dyDescent="0.3">
      <c r="A1414" t="s">
        <v>27</v>
      </c>
      <c r="B1414" t="s">
        <v>18</v>
      </c>
      <c r="C1414" t="s">
        <v>5</v>
      </c>
      <c r="D1414">
        <v>56323</v>
      </c>
      <c r="F1414">
        <v>56323</v>
      </c>
      <c r="G1414">
        <v>94114</v>
      </c>
    </row>
    <row r="1415" spans="1:7" x14ac:dyDescent="0.3">
      <c r="A1415" t="s">
        <v>27</v>
      </c>
      <c r="B1415" t="s">
        <v>18</v>
      </c>
      <c r="C1415" t="s">
        <v>5</v>
      </c>
      <c r="D1415">
        <v>37253</v>
      </c>
      <c r="F1415">
        <v>37253</v>
      </c>
      <c r="G1415">
        <v>44569</v>
      </c>
    </row>
    <row r="1416" spans="1:7" x14ac:dyDescent="0.3">
      <c r="A1416" t="s">
        <v>27</v>
      </c>
      <c r="B1416" t="s">
        <v>18</v>
      </c>
      <c r="C1416" t="s">
        <v>5</v>
      </c>
      <c r="D1416">
        <v>78191</v>
      </c>
      <c r="F1416">
        <v>78191</v>
      </c>
      <c r="G1416">
        <v>84452</v>
      </c>
    </row>
    <row r="1417" spans="1:7" x14ac:dyDescent="0.3">
      <c r="A1417" t="s">
        <v>27</v>
      </c>
      <c r="B1417" t="s">
        <v>12</v>
      </c>
      <c r="C1417" t="s">
        <v>10</v>
      </c>
      <c r="D1417">
        <v>54755</v>
      </c>
      <c r="F1417">
        <v>54755</v>
      </c>
      <c r="G1417">
        <v>8986</v>
      </c>
    </row>
    <row r="1418" spans="1:7" x14ac:dyDescent="0.3">
      <c r="A1418" t="s">
        <v>27</v>
      </c>
      <c r="B1418" t="s">
        <v>18</v>
      </c>
      <c r="C1418" t="s">
        <v>10</v>
      </c>
      <c r="D1418">
        <v>49581</v>
      </c>
      <c r="F1418">
        <v>49581</v>
      </c>
      <c r="G1418">
        <v>76724</v>
      </c>
    </row>
    <row r="1419" spans="1:7" x14ac:dyDescent="0.3">
      <c r="A1419" t="s">
        <v>27</v>
      </c>
      <c r="B1419" t="s">
        <v>18</v>
      </c>
      <c r="C1419" t="s">
        <v>10</v>
      </c>
      <c r="D1419">
        <v>92883</v>
      </c>
      <c r="F1419">
        <v>92883</v>
      </c>
      <c r="G1419">
        <v>35832</v>
      </c>
    </row>
    <row r="1420" spans="1:7" x14ac:dyDescent="0.3">
      <c r="A1420" t="s">
        <v>27</v>
      </c>
      <c r="B1420" t="s">
        <v>20</v>
      </c>
      <c r="C1420" t="s">
        <v>10</v>
      </c>
      <c r="D1420">
        <v>97142</v>
      </c>
      <c r="F1420">
        <v>97142</v>
      </c>
      <c r="G1420">
        <v>76159</v>
      </c>
    </row>
    <row r="1421" spans="1:7" x14ac:dyDescent="0.3">
      <c r="A1421" t="s">
        <v>27</v>
      </c>
      <c r="B1421" t="s">
        <v>18</v>
      </c>
      <c r="C1421" t="s">
        <v>2</v>
      </c>
      <c r="D1421">
        <v>93275</v>
      </c>
      <c r="F1421">
        <v>93275</v>
      </c>
      <c r="G1421">
        <v>34424</v>
      </c>
    </row>
    <row r="1422" spans="1:7" x14ac:dyDescent="0.3">
      <c r="A1422" t="s">
        <v>27</v>
      </c>
      <c r="B1422" t="s">
        <v>15</v>
      </c>
      <c r="C1422" t="s">
        <v>5</v>
      </c>
      <c r="D1422">
        <v>5157</v>
      </c>
      <c r="F1422">
        <v>5157</v>
      </c>
      <c r="G1422">
        <v>83887</v>
      </c>
    </row>
    <row r="1423" spans="1:7" x14ac:dyDescent="0.3">
      <c r="A1423" t="s">
        <v>27</v>
      </c>
      <c r="B1423" t="s">
        <v>20</v>
      </c>
      <c r="C1423" t="s">
        <v>4</v>
      </c>
      <c r="D1423">
        <v>94172</v>
      </c>
      <c r="F1423">
        <v>94172</v>
      </c>
      <c r="G1423">
        <v>34627</v>
      </c>
    </row>
    <row r="1424" spans="1:7" x14ac:dyDescent="0.3">
      <c r="A1424" t="s">
        <v>27</v>
      </c>
      <c r="B1424" t="s">
        <v>20</v>
      </c>
      <c r="C1424" t="s">
        <v>4</v>
      </c>
      <c r="D1424">
        <v>62238</v>
      </c>
      <c r="F1424">
        <v>62238</v>
      </c>
      <c r="G1424">
        <v>44987</v>
      </c>
    </row>
    <row r="1425" spans="1:7" x14ac:dyDescent="0.3">
      <c r="A1425" t="s">
        <v>27</v>
      </c>
      <c r="B1425" t="s">
        <v>20</v>
      </c>
      <c r="C1425" t="s">
        <v>4</v>
      </c>
      <c r="D1425">
        <v>66648</v>
      </c>
      <c r="F1425">
        <v>66648</v>
      </c>
      <c r="G1425">
        <v>17182</v>
      </c>
    </row>
    <row r="1426" spans="1:7" x14ac:dyDescent="0.3">
      <c r="A1426" t="s">
        <v>27</v>
      </c>
      <c r="B1426" t="s">
        <v>14</v>
      </c>
      <c r="C1426" t="s">
        <v>4</v>
      </c>
      <c r="D1426">
        <v>18556</v>
      </c>
      <c r="F1426">
        <v>18556</v>
      </c>
      <c r="G1426">
        <v>96396</v>
      </c>
    </row>
    <row r="1427" spans="1:7" x14ac:dyDescent="0.3">
      <c r="A1427" t="s">
        <v>27</v>
      </c>
      <c r="B1427" t="s">
        <v>14</v>
      </c>
      <c r="C1427" t="s">
        <v>4</v>
      </c>
      <c r="D1427">
        <v>40523</v>
      </c>
      <c r="F1427">
        <v>40523</v>
      </c>
      <c r="G1427">
        <v>37630</v>
      </c>
    </row>
    <row r="1428" spans="1:7" x14ac:dyDescent="0.3">
      <c r="A1428" t="s">
        <v>27</v>
      </c>
      <c r="B1428" t="s">
        <v>14</v>
      </c>
      <c r="C1428" t="s">
        <v>4</v>
      </c>
      <c r="D1428">
        <v>95833</v>
      </c>
      <c r="F1428">
        <v>95833</v>
      </c>
      <c r="G1428">
        <v>21638</v>
      </c>
    </row>
    <row r="1429" spans="1:7" x14ac:dyDescent="0.3">
      <c r="A1429" t="s">
        <v>27</v>
      </c>
      <c r="B1429" t="s">
        <v>14</v>
      </c>
      <c r="C1429" t="s">
        <v>4</v>
      </c>
      <c r="D1429">
        <v>24452</v>
      </c>
      <c r="F1429">
        <v>24452</v>
      </c>
      <c r="G1429">
        <v>34296</v>
      </c>
    </row>
    <row r="1430" spans="1:7" x14ac:dyDescent="0.3">
      <c r="A1430" t="s">
        <v>27</v>
      </c>
      <c r="B1430" t="s">
        <v>14</v>
      </c>
      <c r="C1430" t="s">
        <v>4</v>
      </c>
      <c r="D1430">
        <v>32664</v>
      </c>
      <c r="F1430">
        <v>32664</v>
      </c>
      <c r="G1430">
        <v>38364</v>
      </c>
    </row>
    <row r="1431" spans="1:7" x14ac:dyDescent="0.3">
      <c r="A1431" t="s">
        <v>27</v>
      </c>
      <c r="B1431" t="s">
        <v>14</v>
      </c>
      <c r="C1431" t="s">
        <v>4</v>
      </c>
      <c r="D1431">
        <v>24939</v>
      </c>
      <c r="F1431">
        <v>24939</v>
      </c>
      <c r="G1431">
        <v>7260</v>
      </c>
    </row>
    <row r="1432" spans="1:7" x14ac:dyDescent="0.3">
      <c r="A1432" t="s">
        <v>27</v>
      </c>
      <c r="B1432" t="s">
        <v>14</v>
      </c>
      <c r="C1432" t="s">
        <v>4</v>
      </c>
      <c r="D1432">
        <v>17015</v>
      </c>
      <c r="F1432">
        <v>17015</v>
      </c>
      <c r="G1432">
        <v>18985</v>
      </c>
    </row>
    <row r="1433" spans="1:7" x14ac:dyDescent="0.3">
      <c r="A1433" t="s">
        <v>27</v>
      </c>
      <c r="B1433" t="s">
        <v>14</v>
      </c>
      <c r="C1433" t="s">
        <v>4</v>
      </c>
      <c r="D1433">
        <v>53301</v>
      </c>
      <c r="F1433">
        <v>53301</v>
      </c>
      <c r="G1433">
        <v>15888</v>
      </c>
    </row>
    <row r="1434" spans="1:7" x14ac:dyDescent="0.3">
      <c r="A1434" t="s">
        <v>27</v>
      </c>
      <c r="B1434" t="s">
        <v>14</v>
      </c>
      <c r="C1434" t="s">
        <v>4</v>
      </c>
      <c r="D1434">
        <v>68058</v>
      </c>
      <c r="F1434">
        <v>68058</v>
      </c>
      <c r="G1434">
        <v>95629</v>
      </c>
    </row>
    <row r="1435" spans="1:7" x14ac:dyDescent="0.3">
      <c r="A1435" t="s">
        <v>27</v>
      </c>
      <c r="B1435" t="s">
        <v>12</v>
      </c>
      <c r="C1435" t="s">
        <v>10</v>
      </c>
      <c r="D1435">
        <v>85057</v>
      </c>
      <c r="F1435">
        <v>85057</v>
      </c>
      <c r="G1435">
        <v>52278</v>
      </c>
    </row>
    <row r="1436" spans="1:7" x14ac:dyDescent="0.3">
      <c r="A1436" t="s">
        <v>27</v>
      </c>
      <c r="B1436" t="s">
        <v>12</v>
      </c>
      <c r="C1436" t="s">
        <v>10</v>
      </c>
      <c r="D1436">
        <v>5857</v>
      </c>
      <c r="F1436">
        <v>5857</v>
      </c>
      <c r="G1436">
        <v>12991</v>
      </c>
    </row>
    <row r="1437" spans="1:7" x14ac:dyDescent="0.3">
      <c r="A1437" t="s">
        <v>27</v>
      </c>
      <c r="B1437" t="s">
        <v>12</v>
      </c>
      <c r="C1437" t="s">
        <v>10</v>
      </c>
      <c r="D1437">
        <v>68947</v>
      </c>
      <c r="F1437">
        <v>68947</v>
      </c>
      <c r="G1437">
        <v>98590</v>
      </c>
    </row>
    <row r="1438" spans="1:7" x14ac:dyDescent="0.3">
      <c r="A1438" t="s">
        <v>27</v>
      </c>
      <c r="B1438" t="s">
        <v>12</v>
      </c>
      <c r="C1438" t="s">
        <v>10</v>
      </c>
      <c r="D1438">
        <v>66220</v>
      </c>
      <c r="F1438">
        <v>66220</v>
      </c>
      <c r="G1438">
        <v>41524</v>
      </c>
    </row>
    <row r="1439" spans="1:7" x14ac:dyDescent="0.3">
      <c r="A1439" t="s">
        <v>27</v>
      </c>
      <c r="B1439" t="s">
        <v>17</v>
      </c>
      <c r="C1439" t="s">
        <v>2</v>
      </c>
      <c r="D1439">
        <v>14118</v>
      </c>
      <c r="F1439">
        <v>14118</v>
      </c>
      <c r="G1439">
        <v>84015</v>
      </c>
    </row>
    <row r="1440" spans="1:7" x14ac:dyDescent="0.3">
      <c r="A1440" t="s">
        <v>27</v>
      </c>
      <c r="B1440" t="s">
        <v>17</v>
      </c>
      <c r="C1440" t="s">
        <v>2</v>
      </c>
      <c r="D1440">
        <v>95117</v>
      </c>
      <c r="F1440">
        <v>95117</v>
      </c>
      <c r="G1440">
        <v>12658</v>
      </c>
    </row>
    <row r="1441" spans="1:7" x14ac:dyDescent="0.3">
      <c r="A1441" t="s">
        <v>27</v>
      </c>
      <c r="B1441" t="s">
        <v>17</v>
      </c>
      <c r="C1441" t="s">
        <v>2</v>
      </c>
      <c r="D1441">
        <v>10402</v>
      </c>
      <c r="F1441">
        <v>10402</v>
      </c>
      <c r="G1441">
        <v>66735</v>
      </c>
    </row>
    <row r="1442" spans="1:7" x14ac:dyDescent="0.3">
      <c r="A1442" t="s">
        <v>27</v>
      </c>
      <c r="B1442" t="s">
        <v>12</v>
      </c>
      <c r="C1442" t="s">
        <v>8</v>
      </c>
      <c r="D1442">
        <v>96644</v>
      </c>
      <c r="F1442">
        <v>96644</v>
      </c>
      <c r="G1442">
        <v>63894</v>
      </c>
    </row>
    <row r="1443" spans="1:7" x14ac:dyDescent="0.3">
      <c r="A1443" t="s">
        <v>27</v>
      </c>
      <c r="B1443" t="s">
        <v>12</v>
      </c>
      <c r="C1443" t="s">
        <v>8</v>
      </c>
      <c r="D1443">
        <v>72500</v>
      </c>
      <c r="F1443">
        <v>72500</v>
      </c>
      <c r="G1443">
        <v>74299</v>
      </c>
    </row>
    <row r="1444" spans="1:7" x14ac:dyDescent="0.3">
      <c r="A1444" t="s">
        <v>27</v>
      </c>
      <c r="B1444" t="s">
        <v>12</v>
      </c>
      <c r="C1444" t="s">
        <v>8</v>
      </c>
      <c r="D1444">
        <v>62391</v>
      </c>
      <c r="F1444">
        <v>62391</v>
      </c>
      <c r="G1444">
        <v>60580</v>
      </c>
    </row>
    <row r="1445" spans="1:7" x14ac:dyDescent="0.3">
      <c r="A1445" t="s">
        <v>27</v>
      </c>
      <c r="B1445" t="s">
        <v>12</v>
      </c>
      <c r="C1445" t="s">
        <v>8</v>
      </c>
      <c r="D1445">
        <v>25285</v>
      </c>
      <c r="F1445">
        <v>25285</v>
      </c>
      <c r="G1445">
        <v>67267</v>
      </c>
    </row>
    <row r="1446" spans="1:7" x14ac:dyDescent="0.3">
      <c r="A1446" t="s">
        <v>27</v>
      </c>
      <c r="B1446" t="s">
        <v>17</v>
      </c>
      <c r="C1446" t="s">
        <v>2</v>
      </c>
      <c r="D1446">
        <v>45006</v>
      </c>
      <c r="F1446">
        <v>45006</v>
      </c>
      <c r="G1446">
        <v>4107</v>
      </c>
    </row>
    <row r="1447" spans="1:7" x14ac:dyDescent="0.3">
      <c r="A1447" t="s">
        <v>27</v>
      </c>
      <c r="B1447" t="s">
        <v>17</v>
      </c>
      <c r="C1447" t="s">
        <v>2</v>
      </c>
      <c r="D1447">
        <v>24343</v>
      </c>
      <c r="F1447">
        <v>24343</v>
      </c>
      <c r="G1447">
        <v>46041</v>
      </c>
    </row>
    <row r="1448" spans="1:7" x14ac:dyDescent="0.3">
      <c r="A1448" t="s">
        <v>27</v>
      </c>
      <c r="B1448" t="s">
        <v>17</v>
      </c>
      <c r="C1448" t="s">
        <v>2</v>
      </c>
      <c r="D1448">
        <v>27331</v>
      </c>
      <c r="F1448">
        <v>27331</v>
      </c>
      <c r="G1448">
        <v>52934</v>
      </c>
    </row>
    <row r="1449" spans="1:7" x14ac:dyDescent="0.3">
      <c r="A1449" t="s">
        <v>27</v>
      </c>
      <c r="B1449" t="s">
        <v>17</v>
      </c>
      <c r="C1449" t="s">
        <v>2</v>
      </c>
      <c r="D1449">
        <v>10267</v>
      </c>
      <c r="F1449">
        <v>10267</v>
      </c>
      <c r="G1449">
        <v>24433</v>
      </c>
    </row>
    <row r="1450" spans="1:7" x14ac:dyDescent="0.3">
      <c r="A1450" t="s">
        <v>27</v>
      </c>
      <c r="B1450" t="s">
        <v>17</v>
      </c>
      <c r="C1450" t="s">
        <v>2</v>
      </c>
      <c r="D1450">
        <v>44086</v>
      </c>
      <c r="F1450">
        <v>44086</v>
      </c>
      <c r="G1450">
        <v>33740</v>
      </c>
    </row>
    <row r="1451" spans="1:7" x14ac:dyDescent="0.3">
      <c r="A1451" t="s">
        <v>27</v>
      </c>
      <c r="B1451" t="s">
        <v>17</v>
      </c>
      <c r="C1451" t="s">
        <v>2</v>
      </c>
      <c r="D1451">
        <v>19809</v>
      </c>
      <c r="F1451">
        <v>19809</v>
      </c>
      <c r="G1451">
        <v>75095</v>
      </c>
    </row>
    <row r="1452" spans="1:7" x14ac:dyDescent="0.3">
      <c r="A1452" t="s">
        <v>27</v>
      </c>
      <c r="B1452" t="s">
        <v>17</v>
      </c>
      <c r="C1452" t="s">
        <v>8</v>
      </c>
      <c r="D1452">
        <v>60313</v>
      </c>
      <c r="F1452">
        <v>60313</v>
      </c>
      <c r="G1452">
        <v>17199</v>
      </c>
    </row>
    <row r="1453" spans="1:7" x14ac:dyDescent="0.3">
      <c r="A1453" t="s">
        <v>27</v>
      </c>
      <c r="B1453" t="s">
        <v>17</v>
      </c>
      <c r="C1453" t="s">
        <v>2</v>
      </c>
      <c r="D1453">
        <v>2024</v>
      </c>
      <c r="F1453">
        <v>2024</v>
      </c>
      <c r="G1453">
        <v>3772</v>
      </c>
    </row>
    <row r="1454" spans="1:7" x14ac:dyDescent="0.3">
      <c r="A1454" t="s">
        <v>27</v>
      </c>
      <c r="B1454" t="s">
        <v>17</v>
      </c>
      <c r="C1454" t="s">
        <v>2</v>
      </c>
      <c r="D1454">
        <v>48825</v>
      </c>
      <c r="F1454">
        <v>48825</v>
      </c>
      <c r="G1454">
        <v>41697</v>
      </c>
    </row>
    <row r="1455" spans="1:7" x14ac:dyDescent="0.3">
      <c r="A1455" t="s">
        <v>27</v>
      </c>
      <c r="B1455" t="s">
        <v>17</v>
      </c>
      <c r="C1455" t="s">
        <v>6</v>
      </c>
      <c r="D1455">
        <v>40213</v>
      </c>
      <c r="F1455">
        <v>40213</v>
      </c>
      <c r="G1455">
        <v>72014</v>
      </c>
    </row>
    <row r="1456" spans="1:7" x14ac:dyDescent="0.3">
      <c r="A1456" t="s">
        <v>27</v>
      </c>
      <c r="B1456" t="s">
        <v>17</v>
      </c>
      <c r="C1456" t="s">
        <v>6</v>
      </c>
      <c r="D1456">
        <v>83155</v>
      </c>
      <c r="F1456">
        <v>83155</v>
      </c>
      <c r="G1456">
        <v>65244</v>
      </c>
    </row>
    <row r="1457" spans="1:7" x14ac:dyDescent="0.3">
      <c r="A1457" t="s">
        <v>27</v>
      </c>
      <c r="B1457" t="s">
        <v>17</v>
      </c>
      <c r="C1457" t="s">
        <v>6</v>
      </c>
      <c r="D1457">
        <v>19984</v>
      </c>
      <c r="F1457">
        <v>19984</v>
      </c>
      <c r="G1457">
        <v>54521</v>
      </c>
    </row>
    <row r="1458" spans="1:7" x14ac:dyDescent="0.3">
      <c r="A1458" t="s">
        <v>27</v>
      </c>
      <c r="B1458" t="s">
        <v>17</v>
      </c>
      <c r="C1458" t="s">
        <v>6</v>
      </c>
      <c r="D1458">
        <v>56355</v>
      </c>
      <c r="F1458">
        <v>56355</v>
      </c>
      <c r="G1458">
        <v>49010</v>
      </c>
    </row>
    <row r="1459" spans="1:7" x14ac:dyDescent="0.3">
      <c r="A1459" t="s">
        <v>27</v>
      </c>
      <c r="B1459" t="s">
        <v>20</v>
      </c>
      <c r="C1459" t="s">
        <v>2</v>
      </c>
      <c r="D1459">
        <v>75595</v>
      </c>
      <c r="F1459">
        <v>75595</v>
      </c>
      <c r="G1459">
        <v>2985</v>
      </c>
    </row>
    <row r="1460" spans="1:7" x14ac:dyDescent="0.3">
      <c r="A1460" t="s">
        <v>27</v>
      </c>
      <c r="B1460" t="s">
        <v>20</v>
      </c>
      <c r="C1460" t="s">
        <v>2</v>
      </c>
      <c r="D1460">
        <v>67632</v>
      </c>
      <c r="F1460">
        <v>67632</v>
      </c>
      <c r="G1460">
        <v>75764</v>
      </c>
    </row>
    <row r="1461" spans="1:7" x14ac:dyDescent="0.3">
      <c r="A1461" t="s">
        <v>27</v>
      </c>
      <c r="B1461" t="s">
        <v>20</v>
      </c>
      <c r="C1461" t="s">
        <v>2</v>
      </c>
      <c r="D1461">
        <v>37302</v>
      </c>
      <c r="F1461">
        <v>37302</v>
      </c>
      <c r="G1461">
        <v>23726</v>
      </c>
    </row>
    <row r="1462" spans="1:7" x14ac:dyDescent="0.3">
      <c r="A1462" t="s">
        <v>27</v>
      </c>
      <c r="B1462" t="s">
        <v>20</v>
      </c>
      <c r="C1462" t="s">
        <v>2</v>
      </c>
      <c r="D1462">
        <v>45923</v>
      </c>
      <c r="F1462">
        <v>45923</v>
      </c>
      <c r="G1462">
        <v>89244</v>
      </c>
    </row>
    <row r="1463" spans="1:7" x14ac:dyDescent="0.3">
      <c r="A1463" t="s">
        <v>27</v>
      </c>
      <c r="B1463" t="s">
        <v>20</v>
      </c>
      <c r="C1463" t="s">
        <v>2</v>
      </c>
      <c r="D1463">
        <v>92688</v>
      </c>
      <c r="F1463">
        <v>92688</v>
      </c>
      <c r="G1463">
        <v>39267</v>
      </c>
    </row>
    <row r="1464" spans="1:7" x14ac:dyDescent="0.3">
      <c r="A1464" t="s">
        <v>27</v>
      </c>
      <c r="B1464" t="s">
        <v>20</v>
      </c>
      <c r="C1464" t="s">
        <v>2</v>
      </c>
      <c r="D1464">
        <v>29653</v>
      </c>
      <c r="F1464">
        <v>29653</v>
      </c>
      <c r="G1464">
        <v>28369</v>
      </c>
    </row>
    <row r="1465" spans="1:7" x14ac:dyDescent="0.3">
      <c r="A1465" t="s">
        <v>27</v>
      </c>
      <c r="B1465" t="s">
        <v>20</v>
      </c>
      <c r="C1465" t="s">
        <v>2</v>
      </c>
      <c r="D1465">
        <v>29821</v>
      </c>
      <c r="F1465">
        <v>29821</v>
      </c>
      <c r="G1465">
        <v>61587</v>
      </c>
    </row>
    <row r="1466" spans="1:7" x14ac:dyDescent="0.3">
      <c r="A1466" t="s">
        <v>27</v>
      </c>
      <c r="B1466" t="s">
        <v>20</v>
      </c>
      <c r="C1466" t="s">
        <v>2</v>
      </c>
      <c r="D1466">
        <v>72485</v>
      </c>
      <c r="F1466">
        <v>72485</v>
      </c>
      <c r="G1466">
        <v>17899</v>
      </c>
    </row>
    <row r="1467" spans="1:7" x14ac:dyDescent="0.3">
      <c r="A1467" t="s">
        <v>27</v>
      </c>
      <c r="B1467" t="s">
        <v>20</v>
      </c>
      <c r="C1467" t="s">
        <v>2</v>
      </c>
      <c r="D1467">
        <v>44965</v>
      </c>
      <c r="F1467">
        <v>44965</v>
      </c>
      <c r="G1467">
        <v>67845</v>
      </c>
    </row>
    <row r="1468" spans="1:7" x14ac:dyDescent="0.3">
      <c r="A1468" t="s">
        <v>27</v>
      </c>
      <c r="B1468" t="s">
        <v>20</v>
      </c>
      <c r="C1468" t="s">
        <v>2</v>
      </c>
      <c r="D1468">
        <v>41350</v>
      </c>
      <c r="F1468">
        <v>41350</v>
      </c>
      <c r="G1468">
        <v>75895</v>
      </c>
    </row>
    <row r="1469" spans="1:7" x14ac:dyDescent="0.3">
      <c r="A1469" t="s">
        <v>27</v>
      </c>
      <c r="B1469" t="s">
        <v>20</v>
      </c>
      <c r="C1469" t="s">
        <v>2</v>
      </c>
      <c r="D1469">
        <v>30974</v>
      </c>
      <c r="F1469">
        <v>30974</v>
      </c>
      <c r="G1469">
        <v>18442</v>
      </c>
    </row>
    <row r="1470" spans="1:7" x14ac:dyDescent="0.3">
      <c r="A1470" t="s">
        <v>27</v>
      </c>
      <c r="B1470" t="s">
        <v>20</v>
      </c>
      <c r="C1470" t="s">
        <v>2</v>
      </c>
      <c r="D1470">
        <v>89990</v>
      </c>
      <c r="F1470">
        <v>89990</v>
      </c>
      <c r="G1470">
        <v>86885</v>
      </c>
    </row>
    <row r="1471" spans="1:7" x14ac:dyDescent="0.3">
      <c r="A1471" t="s">
        <v>27</v>
      </c>
      <c r="B1471" t="s">
        <v>20</v>
      </c>
      <c r="C1471" t="s">
        <v>2</v>
      </c>
      <c r="D1471">
        <v>23262</v>
      </c>
      <c r="F1471">
        <v>23262</v>
      </c>
      <c r="G1471">
        <v>62325</v>
      </c>
    </row>
    <row r="1472" spans="1:7" x14ac:dyDescent="0.3">
      <c r="A1472" t="s">
        <v>27</v>
      </c>
      <c r="B1472" t="s">
        <v>20</v>
      </c>
      <c r="C1472" t="s">
        <v>2</v>
      </c>
      <c r="D1472">
        <v>33982</v>
      </c>
      <c r="F1472">
        <v>33982</v>
      </c>
      <c r="G1472">
        <v>50639</v>
      </c>
    </row>
    <row r="1473" spans="1:7" x14ac:dyDescent="0.3">
      <c r="A1473" t="s">
        <v>27</v>
      </c>
      <c r="B1473" t="s">
        <v>20</v>
      </c>
      <c r="C1473" t="s">
        <v>5</v>
      </c>
      <c r="D1473">
        <v>82717</v>
      </c>
      <c r="F1473">
        <v>82717</v>
      </c>
      <c r="G1473">
        <v>28980</v>
      </c>
    </row>
    <row r="1474" spans="1:7" x14ac:dyDescent="0.3">
      <c r="A1474" t="s">
        <v>27</v>
      </c>
      <c r="B1474" t="s">
        <v>20</v>
      </c>
      <c r="C1474" t="s">
        <v>5</v>
      </c>
      <c r="D1474">
        <v>50468</v>
      </c>
      <c r="F1474">
        <v>50468</v>
      </c>
      <c r="G1474">
        <v>87509</v>
      </c>
    </row>
    <row r="1475" spans="1:7" x14ac:dyDescent="0.3">
      <c r="A1475" t="s">
        <v>27</v>
      </c>
      <c r="B1475" t="s">
        <v>20</v>
      </c>
      <c r="C1475" t="s">
        <v>5</v>
      </c>
      <c r="D1475">
        <v>2917</v>
      </c>
      <c r="F1475">
        <v>2917</v>
      </c>
      <c r="G1475">
        <v>87967</v>
      </c>
    </row>
    <row r="1476" spans="1:7" x14ac:dyDescent="0.3">
      <c r="A1476" t="s">
        <v>27</v>
      </c>
      <c r="B1476" t="s">
        <v>20</v>
      </c>
      <c r="C1476" t="s">
        <v>5</v>
      </c>
      <c r="D1476">
        <v>43910</v>
      </c>
      <c r="F1476">
        <v>43910</v>
      </c>
      <c r="G1476">
        <v>23628</v>
      </c>
    </row>
    <row r="1477" spans="1:7" x14ac:dyDescent="0.3">
      <c r="A1477" t="s">
        <v>27</v>
      </c>
      <c r="B1477" t="s">
        <v>20</v>
      </c>
      <c r="C1477" t="s">
        <v>5</v>
      </c>
      <c r="D1477">
        <v>71936</v>
      </c>
      <c r="F1477">
        <v>71936</v>
      </c>
      <c r="G1477">
        <v>42337</v>
      </c>
    </row>
    <row r="1478" spans="1:7" x14ac:dyDescent="0.3">
      <c r="A1478" t="s">
        <v>27</v>
      </c>
      <c r="B1478" t="s">
        <v>20</v>
      </c>
      <c r="C1478" t="s">
        <v>5</v>
      </c>
      <c r="D1478">
        <v>6137</v>
      </c>
      <c r="F1478">
        <v>6137</v>
      </c>
      <c r="G1478">
        <v>95991</v>
      </c>
    </row>
    <row r="1479" spans="1:7" x14ac:dyDescent="0.3">
      <c r="A1479" t="s">
        <v>27</v>
      </c>
      <c r="B1479" t="s">
        <v>20</v>
      </c>
      <c r="C1479" t="s">
        <v>5</v>
      </c>
      <c r="D1479">
        <v>40375</v>
      </c>
      <c r="F1479">
        <v>40375</v>
      </c>
      <c r="G1479">
        <v>50280</v>
      </c>
    </row>
    <row r="1480" spans="1:7" x14ac:dyDescent="0.3">
      <c r="A1480" t="s">
        <v>27</v>
      </c>
      <c r="B1480" t="s">
        <v>20</v>
      </c>
      <c r="C1480" t="s">
        <v>5</v>
      </c>
      <c r="D1480">
        <v>77648</v>
      </c>
      <c r="F1480">
        <v>77648</v>
      </c>
      <c r="G1480">
        <v>40857</v>
      </c>
    </row>
    <row r="1481" spans="1:7" x14ac:dyDescent="0.3">
      <c r="A1481" t="s">
        <v>27</v>
      </c>
      <c r="B1481" t="s">
        <v>17</v>
      </c>
      <c r="C1481" t="s">
        <v>10</v>
      </c>
      <c r="D1481">
        <v>92478</v>
      </c>
      <c r="F1481">
        <v>92478</v>
      </c>
      <c r="G1481">
        <v>52640</v>
      </c>
    </row>
    <row r="1482" spans="1:7" x14ac:dyDescent="0.3">
      <c r="A1482" t="s">
        <v>27</v>
      </c>
      <c r="B1482" t="s">
        <v>15</v>
      </c>
      <c r="C1482" t="s">
        <v>4</v>
      </c>
      <c r="D1482">
        <v>64059</v>
      </c>
      <c r="F1482">
        <v>64059</v>
      </c>
      <c r="G1482">
        <v>54775</v>
      </c>
    </row>
    <row r="1483" spans="1:7" x14ac:dyDescent="0.3">
      <c r="A1483" t="s">
        <v>27</v>
      </c>
      <c r="B1483" t="s">
        <v>15</v>
      </c>
      <c r="C1483" t="s">
        <v>4</v>
      </c>
      <c r="D1483">
        <v>40088</v>
      </c>
      <c r="F1483">
        <v>40088</v>
      </c>
      <c r="G1483">
        <v>82135</v>
      </c>
    </row>
    <row r="1484" spans="1:7" x14ac:dyDescent="0.3">
      <c r="A1484" t="s">
        <v>27</v>
      </c>
      <c r="B1484" t="s">
        <v>15</v>
      </c>
      <c r="C1484" t="s">
        <v>4</v>
      </c>
      <c r="D1484">
        <v>44873</v>
      </c>
      <c r="F1484">
        <v>44873</v>
      </c>
      <c r="G1484">
        <v>78389</v>
      </c>
    </row>
    <row r="1485" spans="1:7" x14ac:dyDescent="0.3">
      <c r="A1485" t="s">
        <v>27</v>
      </c>
      <c r="B1485" t="s">
        <v>15</v>
      </c>
      <c r="C1485" t="s">
        <v>4</v>
      </c>
      <c r="D1485">
        <v>85815</v>
      </c>
      <c r="F1485">
        <v>85815</v>
      </c>
      <c r="G1485">
        <v>20285</v>
      </c>
    </row>
    <row r="1486" spans="1:7" x14ac:dyDescent="0.3">
      <c r="A1486" t="s">
        <v>27</v>
      </c>
      <c r="B1486" t="s">
        <v>15</v>
      </c>
      <c r="C1486" t="s">
        <v>4</v>
      </c>
      <c r="D1486">
        <v>67251</v>
      </c>
      <c r="F1486">
        <v>67251</v>
      </c>
      <c r="G1486">
        <v>47394</v>
      </c>
    </row>
    <row r="1487" spans="1:7" x14ac:dyDescent="0.3">
      <c r="A1487" t="s">
        <v>27</v>
      </c>
      <c r="B1487" t="s">
        <v>15</v>
      </c>
      <c r="C1487" t="s">
        <v>4</v>
      </c>
      <c r="D1487">
        <v>51209</v>
      </c>
      <c r="F1487">
        <v>51209</v>
      </c>
      <c r="G1487">
        <v>76190</v>
      </c>
    </row>
    <row r="1488" spans="1:7" x14ac:dyDescent="0.3">
      <c r="A1488" t="s">
        <v>27</v>
      </c>
      <c r="B1488" t="s">
        <v>15</v>
      </c>
      <c r="C1488" t="s">
        <v>4</v>
      </c>
      <c r="D1488">
        <v>35039</v>
      </c>
      <c r="F1488">
        <v>35039</v>
      </c>
      <c r="G1488">
        <v>94197</v>
      </c>
    </row>
    <row r="1489" spans="1:7" x14ac:dyDescent="0.3">
      <c r="A1489" t="s">
        <v>27</v>
      </c>
      <c r="B1489" t="s">
        <v>15</v>
      </c>
      <c r="C1489" t="s">
        <v>4</v>
      </c>
      <c r="D1489">
        <v>7589</v>
      </c>
      <c r="F1489">
        <v>7589</v>
      </c>
      <c r="G1489">
        <v>67152</v>
      </c>
    </row>
    <row r="1490" spans="1:7" x14ac:dyDescent="0.3">
      <c r="A1490" t="s">
        <v>27</v>
      </c>
      <c r="B1490" t="s">
        <v>15</v>
      </c>
      <c r="C1490" t="s">
        <v>4</v>
      </c>
      <c r="D1490">
        <v>9682</v>
      </c>
      <c r="F1490">
        <v>9682</v>
      </c>
      <c r="G1490">
        <v>86665</v>
      </c>
    </row>
    <row r="1491" spans="1:7" x14ac:dyDescent="0.3">
      <c r="A1491" t="s">
        <v>27</v>
      </c>
      <c r="B1491" t="s">
        <v>17</v>
      </c>
      <c r="C1491" t="s">
        <v>4</v>
      </c>
      <c r="D1491">
        <v>68282</v>
      </c>
      <c r="F1491">
        <v>68282</v>
      </c>
      <c r="G1491">
        <v>2001</v>
      </c>
    </row>
    <row r="1492" spans="1:7" x14ac:dyDescent="0.3">
      <c r="A1492" t="s">
        <v>27</v>
      </c>
      <c r="B1492" t="s">
        <v>20</v>
      </c>
      <c r="C1492" t="s">
        <v>10</v>
      </c>
      <c r="D1492">
        <v>12911</v>
      </c>
      <c r="F1492">
        <v>12911</v>
      </c>
      <c r="G1492">
        <v>10775</v>
      </c>
    </row>
    <row r="1493" spans="1:7" x14ac:dyDescent="0.3">
      <c r="A1493" t="s">
        <v>27</v>
      </c>
      <c r="B1493" t="s">
        <v>20</v>
      </c>
      <c r="C1493" t="s">
        <v>10</v>
      </c>
      <c r="D1493">
        <v>81188</v>
      </c>
      <c r="F1493">
        <v>81188</v>
      </c>
      <c r="G1493">
        <v>67827</v>
      </c>
    </row>
    <row r="1494" spans="1:7" x14ac:dyDescent="0.3">
      <c r="A1494" t="s">
        <v>27</v>
      </c>
      <c r="B1494" t="s">
        <v>20</v>
      </c>
      <c r="C1494" t="s">
        <v>10</v>
      </c>
      <c r="D1494">
        <v>96641</v>
      </c>
      <c r="F1494">
        <v>96641</v>
      </c>
      <c r="G1494">
        <v>98583</v>
      </c>
    </row>
    <row r="1495" spans="1:7" x14ac:dyDescent="0.3">
      <c r="A1495" t="s">
        <v>27</v>
      </c>
      <c r="B1495" t="s">
        <v>20</v>
      </c>
      <c r="C1495" t="s">
        <v>2</v>
      </c>
      <c r="D1495">
        <v>88171</v>
      </c>
      <c r="F1495">
        <v>88171</v>
      </c>
      <c r="G1495">
        <v>51925</v>
      </c>
    </row>
    <row r="1496" spans="1:7" x14ac:dyDescent="0.3">
      <c r="A1496" t="s">
        <v>27</v>
      </c>
      <c r="B1496" t="s">
        <v>20</v>
      </c>
      <c r="C1496" t="s">
        <v>2</v>
      </c>
      <c r="D1496">
        <v>5732</v>
      </c>
      <c r="F1496">
        <v>5732</v>
      </c>
      <c r="G1496">
        <v>98278</v>
      </c>
    </row>
    <row r="1497" spans="1:7" x14ac:dyDescent="0.3">
      <c r="A1497" t="s">
        <v>27</v>
      </c>
      <c r="B1497" t="s">
        <v>14</v>
      </c>
      <c r="C1497" t="s">
        <v>2</v>
      </c>
      <c r="D1497">
        <v>84717</v>
      </c>
      <c r="F1497">
        <v>84717</v>
      </c>
      <c r="G1497">
        <v>77953</v>
      </c>
    </row>
    <row r="1498" spans="1:7" x14ac:dyDescent="0.3">
      <c r="A1498" t="s">
        <v>27</v>
      </c>
      <c r="B1498" t="s">
        <v>20</v>
      </c>
      <c r="C1498" t="s">
        <v>10</v>
      </c>
      <c r="D1498">
        <v>12175</v>
      </c>
      <c r="F1498">
        <v>12175</v>
      </c>
      <c r="G1498">
        <v>79311</v>
      </c>
    </row>
    <row r="1499" spans="1:7" x14ac:dyDescent="0.3">
      <c r="A1499" t="s">
        <v>27</v>
      </c>
      <c r="B1499" t="s">
        <v>20</v>
      </c>
      <c r="C1499" t="s">
        <v>10</v>
      </c>
      <c r="D1499">
        <v>41983</v>
      </c>
      <c r="F1499">
        <v>41983</v>
      </c>
      <c r="G1499">
        <v>49233</v>
      </c>
    </row>
    <row r="1500" spans="1:7" x14ac:dyDescent="0.3">
      <c r="A1500" t="s">
        <v>27</v>
      </c>
      <c r="B1500" t="s">
        <v>20</v>
      </c>
      <c r="C1500" t="s">
        <v>10</v>
      </c>
      <c r="D1500">
        <v>83838</v>
      </c>
      <c r="F1500">
        <v>83838</v>
      </c>
      <c r="G1500">
        <v>46329</v>
      </c>
    </row>
    <row r="1501" spans="1:7" x14ac:dyDescent="0.3">
      <c r="A1501" t="s">
        <v>27</v>
      </c>
      <c r="B1501" t="s">
        <v>20</v>
      </c>
      <c r="C1501" t="s">
        <v>10</v>
      </c>
      <c r="D1501">
        <v>79079</v>
      </c>
      <c r="F1501">
        <v>79079</v>
      </c>
      <c r="G1501">
        <v>78719</v>
      </c>
    </row>
    <row r="1502" spans="1:7" x14ac:dyDescent="0.3">
      <c r="A1502" t="s">
        <v>27</v>
      </c>
      <c r="B1502" t="s">
        <v>20</v>
      </c>
      <c r="C1502" t="s">
        <v>10</v>
      </c>
      <c r="D1502">
        <v>88647</v>
      </c>
      <c r="F1502">
        <v>88647</v>
      </c>
      <c r="G1502">
        <v>26511</v>
      </c>
    </row>
    <row r="1503" spans="1:7" x14ac:dyDescent="0.3">
      <c r="A1503" t="s">
        <v>27</v>
      </c>
      <c r="B1503" t="s">
        <v>20</v>
      </c>
      <c r="C1503" t="s">
        <v>10</v>
      </c>
      <c r="D1503">
        <v>42186</v>
      </c>
      <c r="F1503">
        <v>42186</v>
      </c>
      <c r="G1503">
        <v>61363</v>
      </c>
    </row>
    <row r="1504" spans="1:7" x14ac:dyDescent="0.3">
      <c r="A1504" t="s">
        <v>27</v>
      </c>
      <c r="B1504" t="s">
        <v>20</v>
      </c>
      <c r="C1504" t="s">
        <v>10</v>
      </c>
      <c r="D1504">
        <v>58432</v>
      </c>
      <c r="F1504">
        <v>58432</v>
      </c>
      <c r="G1504">
        <v>40121</v>
      </c>
    </row>
    <row r="1505" spans="1:7" x14ac:dyDescent="0.3">
      <c r="A1505" t="s">
        <v>27</v>
      </c>
      <c r="B1505" t="s">
        <v>20</v>
      </c>
      <c r="C1505" t="s">
        <v>10</v>
      </c>
      <c r="D1505">
        <v>39448</v>
      </c>
      <c r="F1505">
        <v>39448</v>
      </c>
      <c r="G1505">
        <v>6520</v>
      </c>
    </row>
    <row r="1506" spans="1:7" x14ac:dyDescent="0.3">
      <c r="A1506" t="s">
        <v>27</v>
      </c>
      <c r="B1506" t="s">
        <v>20</v>
      </c>
      <c r="C1506" t="s">
        <v>10</v>
      </c>
      <c r="D1506">
        <v>69844</v>
      </c>
      <c r="F1506">
        <v>69844</v>
      </c>
      <c r="G1506">
        <v>55770</v>
      </c>
    </row>
    <row r="1507" spans="1:7" x14ac:dyDescent="0.3">
      <c r="A1507" t="s">
        <v>27</v>
      </c>
      <c r="B1507" t="s">
        <v>20</v>
      </c>
      <c r="C1507" t="s">
        <v>10</v>
      </c>
      <c r="D1507">
        <v>15911</v>
      </c>
      <c r="F1507">
        <v>15911</v>
      </c>
      <c r="G1507">
        <v>80190</v>
      </c>
    </row>
    <row r="1508" spans="1:7" x14ac:dyDescent="0.3">
      <c r="A1508" t="s">
        <v>27</v>
      </c>
      <c r="B1508" t="s">
        <v>20</v>
      </c>
      <c r="C1508" t="s">
        <v>10</v>
      </c>
      <c r="D1508">
        <v>75693</v>
      </c>
      <c r="F1508">
        <v>75693</v>
      </c>
      <c r="G1508">
        <v>30855</v>
      </c>
    </row>
    <row r="1509" spans="1:7" x14ac:dyDescent="0.3">
      <c r="A1509" t="s">
        <v>27</v>
      </c>
      <c r="B1509" t="s">
        <v>20</v>
      </c>
      <c r="C1509" t="s">
        <v>10</v>
      </c>
      <c r="D1509">
        <v>91635</v>
      </c>
      <c r="F1509">
        <v>91635</v>
      </c>
      <c r="G1509">
        <v>33025</v>
      </c>
    </row>
    <row r="1510" spans="1:7" x14ac:dyDescent="0.3">
      <c r="A1510" t="s">
        <v>27</v>
      </c>
      <c r="B1510" t="s">
        <v>20</v>
      </c>
      <c r="C1510" t="s">
        <v>10</v>
      </c>
      <c r="D1510">
        <v>35447</v>
      </c>
      <c r="F1510">
        <v>35447</v>
      </c>
      <c r="G1510">
        <v>47169</v>
      </c>
    </row>
    <row r="1511" spans="1:7" x14ac:dyDescent="0.3">
      <c r="A1511" t="s">
        <v>27</v>
      </c>
      <c r="B1511" t="s">
        <v>20</v>
      </c>
      <c r="C1511" t="s">
        <v>10</v>
      </c>
      <c r="D1511">
        <v>93509</v>
      </c>
      <c r="F1511">
        <v>93509</v>
      </c>
      <c r="G1511">
        <v>28162</v>
      </c>
    </row>
    <row r="1512" spans="1:7" x14ac:dyDescent="0.3">
      <c r="A1512" t="s">
        <v>27</v>
      </c>
      <c r="B1512" t="s">
        <v>20</v>
      </c>
      <c r="C1512" t="s">
        <v>10</v>
      </c>
      <c r="D1512">
        <v>72601</v>
      </c>
      <c r="F1512">
        <v>72601</v>
      </c>
      <c r="G1512">
        <v>89007</v>
      </c>
    </row>
    <row r="1513" spans="1:7" x14ac:dyDescent="0.3">
      <c r="A1513" t="s">
        <v>27</v>
      </c>
      <c r="B1513" t="s">
        <v>20</v>
      </c>
      <c r="C1513" t="s">
        <v>10</v>
      </c>
      <c r="D1513">
        <v>67991</v>
      </c>
      <c r="F1513">
        <v>67991</v>
      </c>
      <c r="G1513">
        <v>39471</v>
      </c>
    </row>
    <row r="1514" spans="1:7" x14ac:dyDescent="0.3">
      <c r="A1514" t="s">
        <v>27</v>
      </c>
      <c r="B1514" t="s">
        <v>20</v>
      </c>
      <c r="C1514" t="s">
        <v>10</v>
      </c>
      <c r="D1514">
        <v>28238</v>
      </c>
      <c r="F1514">
        <v>28238</v>
      </c>
      <c r="G1514">
        <v>25883</v>
      </c>
    </row>
    <row r="1515" spans="1:7" x14ac:dyDescent="0.3">
      <c r="A1515" t="s">
        <v>27</v>
      </c>
      <c r="B1515" t="s">
        <v>20</v>
      </c>
      <c r="C1515" t="s">
        <v>10</v>
      </c>
      <c r="D1515">
        <v>44087</v>
      </c>
      <c r="F1515">
        <v>44087</v>
      </c>
      <c r="G1515">
        <v>45508</v>
      </c>
    </row>
    <row r="1516" spans="1:7" x14ac:dyDescent="0.3">
      <c r="A1516" t="s">
        <v>27</v>
      </c>
      <c r="B1516" t="s">
        <v>17</v>
      </c>
      <c r="C1516" t="s">
        <v>8</v>
      </c>
      <c r="D1516">
        <v>52473</v>
      </c>
      <c r="F1516">
        <v>52473</v>
      </c>
      <c r="G1516">
        <v>39376</v>
      </c>
    </row>
    <row r="1517" spans="1:7" x14ac:dyDescent="0.3">
      <c r="A1517" t="s">
        <v>27</v>
      </c>
      <c r="B1517" t="s">
        <v>17</v>
      </c>
      <c r="C1517" t="s">
        <v>8</v>
      </c>
      <c r="D1517">
        <v>95679</v>
      </c>
      <c r="F1517">
        <v>95679</v>
      </c>
      <c r="G1517">
        <v>40400</v>
      </c>
    </row>
    <row r="1518" spans="1:7" x14ac:dyDescent="0.3">
      <c r="A1518" t="s">
        <v>27</v>
      </c>
      <c r="B1518" t="s">
        <v>17</v>
      </c>
      <c r="C1518" t="s">
        <v>8</v>
      </c>
      <c r="D1518">
        <v>60430</v>
      </c>
      <c r="F1518">
        <v>60430</v>
      </c>
      <c r="G1518">
        <v>58860</v>
      </c>
    </row>
    <row r="1519" spans="1:7" x14ac:dyDescent="0.3">
      <c r="A1519" t="s">
        <v>27</v>
      </c>
      <c r="B1519" t="s">
        <v>20</v>
      </c>
      <c r="C1519" t="s">
        <v>6</v>
      </c>
      <c r="D1519">
        <v>94919</v>
      </c>
      <c r="F1519">
        <v>94919</v>
      </c>
      <c r="G1519">
        <v>37678</v>
      </c>
    </row>
    <row r="1520" spans="1:7" x14ac:dyDescent="0.3">
      <c r="A1520" t="s">
        <v>27</v>
      </c>
      <c r="B1520" t="s">
        <v>20</v>
      </c>
      <c r="C1520" t="s">
        <v>6</v>
      </c>
      <c r="D1520">
        <v>84968</v>
      </c>
      <c r="F1520">
        <v>84968</v>
      </c>
      <c r="G1520">
        <v>58224</v>
      </c>
    </row>
    <row r="1521" spans="1:7" x14ac:dyDescent="0.3">
      <c r="A1521" t="s">
        <v>27</v>
      </c>
      <c r="B1521" t="s">
        <v>20</v>
      </c>
      <c r="C1521" t="s">
        <v>6</v>
      </c>
      <c r="D1521">
        <v>13125</v>
      </c>
      <c r="F1521">
        <v>13125</v>
      </c>
      <c r="G1521">
        <v>3817</v>
      </c>
    </row>
    <row r="1522" spans="1:7" x14ac:dyDescent="0.3">
      <c r="A1522" t="s">
        <v>27</v>
      </c>
      <c r="B1522" t="s">
        <v>17</v>
      </c>
      <c r="C1522" t="s">
        <v>2</v>
      </c>
      <c r="D1522">
        <v>37132</v>
      </c>
      <c r="F1522">
        <v>37132</v>
      </c>
      <c r="G1522">
        <v>5365</v>
      </c>
    </row>
    <row r="1523" spans="1:7" x14ac:dyDescent="0.3">
      <c r="A1523" t="s">
        <v>27</v>
      </c>
      <c r="B1523" t="s">
        <v>17</v>
      </c>
      <c r="C1523" t="s">
        <v>2</v>
      </c>
      <c r="D1523">
        <v>63415</v>
      </c>
      <c r="F1523">
        <v>63415</v>
      </c>
      <c r="G1523">
        <v>71666</v>
      </c>
    </row>
    <row r="1524" spans="1:7" x14ac:dyDescent="0.3">
      <c r="A1524" t="s">
        <v>27</v>
      </c>
      <c r="B1524" t="s">
        <v>17</v>
      </c>
      <c r="C1524" t="s">
        <v>2</v>
      </c>
      <c r="D1524">
        <v>47237</v>
      </c>
      <c r="F1524">
        <v>47237</v>
      </c>
      <c r="G1524">
        <v>60464</v>
      </c>
    </row>
    <row r="1525" spans="1:7" x14ac:dyDescent="0.3">
      <c r="A1525" t="s">
        <v>27</v>
      </c>
      <c r="B1525" t="s">
        <v>17</v>
      </c>
      <c r="C1525" t="s">
        <v>2</v>
      </c>
      <c r="D1525">
        <v>1155</v>
      </c>
      <c r="F1525">
        <v>1155</v>
      </c>
      <c r="G1525">
        <v>24559</v>
      </c>
    </row>
    <row r="1526" spans="1:7" x14ac:dyDescent="0.3">
      <c r="A1526" t="s">
        <v>27</v>
      </c>
      <c r="B1526" t="s">
        <v>17</v>
      </c>
      <c r="C1526" t="s">
        <v>2</v>
      </c>
      <c r="D1526">
        <v>86673</v>
      </c>
      <c r="F1526">
        <v>86673</v>
      </c>
      <c r="G1526">
        <v>57870</v>
      </c>
    </row>
    <row r="1527" spans="1:7" x14ac:dyDescent="0.3">
      <c r="A1527" t="s">
        <v>27</v>
      </c>
      <c r="B1527" t="s">
        <v>17</v>
      </c>
      <c r="C1527" t="s">
        <v>2</v>
      </c>
      <c r="D1527">
        <v>75095</v>
      </c>
      <c r="F1527">
        <v>75095</v>
      </c>
      <c r="G1527">
        <v>60528</v>
      </c>
    </row>
    <row r="1528" spans="1:7" x14ac:dyDescent="0.3">
      <c r="A1528" t="s">
        <v>27</v>
      </c>
      <c r="B1528" t="s">
        <v>12</v>
      </c>
      <c r="C1528" t="s">
        <v>8</v>
      </c>
      <c r="D1528">
        <v>25644</v>
      </c>
      <c r="F1528">
        <v>25644</v>
      </c>
      <c r="G1528">
        <v>80493</v>
      </c>
    </row>
    <row r="1529" spans="1:7" x14ac:dyDescent="0.3">
      <c r="A1529" t="s">
        <v>27</v>
      </c>
      <c r="B1529" t="s">
        <v>12</v>
      </c>
      <c r="C1529" t="s">
        <v>8</v>
      </c>
      <c r="D1529">
        <v>75626</v>
      </c>
      <c r="F1529">
        <v>75626</v>
      </c>
      <c r="G1529">
        <v>82622</v>
      </c>
    </row>
    <row r="1530" spans="1:7" x14ac:dyDescent="0.3">
      <c r="A1530" t="s">
        <v>27</v>
      </c>
      <c r="B1530" t="s">
        <v>12</v>
      </c>
      <c r="C1530" t="s">
        <v>8</v>
      </c>
      <c r="D1530">
        <v>70664</v>
      </c>
      <c r="F1530">
        <v>70664</v>
      </c>
      <c r="G1530">
        <v>68253</v>
      </c>
    </row>
    <row r="1531" spans="1:7" x14ac:dyDescent="0.3">
      <c r="A1531" t="s">
        <v>27</v>
      </c>
      <c r="B1531" t="s">
        <v>12</v>
      </c>
      <c r="C1531" t="s">
        <v>8</v>
      </c>
      <c r="D1531">
        <v>19789</v>
      </c>
      <c r="F1531">
        <v>19789</v>
      </c>
      <c r="G1531">
        <v>77434</v>
      </c>
    </row>
    <row r="1532" spans="1:7" x14ac:dyDescent="0.3">
      <c r="A1532" t="s">
        <v>27</v>
      </c>
      <c r="B1532" t="s">
        <v>12</v>
      </c>
      <c r="C1532" t="s">
        <v>8</v>
      </c>
      <c r="D1532">
        <v>2096</v>
      </c>
      <c r="F1532">
        <v>2096</v>
      </c>
      <c r="G1532">
        <v>72612</v>
      </c>
    </row>
    <row r="1533" spans="1:7" x14ac:dyDescent="0.3">
      <c r="A1533" t="s">
        <v>27</v>
      </c>
      <c r="B1533" t="s">
        <v>12</v>
      </c>
      <c r="C1533" t="s">
        <v>8</v>
      </c>
      <c r="D1533">
        <v>98494</v>
      </c>
      <c r="F1533">
        <v>98494</v>
      </c>
      <c r="G1533">
        <v>69015</v>
      </c>
    </row>
    <row r="1534" spans="1:7" x14ac:dyDescent="0.3">
      <c r="A1534" t="s">
        <v>27</v>
      </c>
      <c r="B1534" t="s">
        <v>20</v>
      </c>
      <c r="C1534" t="s">
        <v>5</v>
      </c>
      <c r="D1534">
        <v>86552</v>
      </c>
      <c r="F1534">
        <v>86552</v>
      </c>
      <c r="G1534">
        <v>39237</v>
      </c>
    </row>
    <row r="1535" spans="1:7" x14ac:dyDescent="0.3">
      <c r="A1535" t="s">
        <v>27</v>
      </c>
      <c r="B1535" t="s">
        <v>14</v>
      </c>
      <c r="C1535" t="s">
        <v>6</v>
      </c>
      <c r="D1535">
        <v>68737</v>
      </c>
      <c r="F1535">
        <v>68737</v>
      </c>
      <c r="G1535">
        <v>88574</v>
      </c>
    </row>
    <row r="1536" spans="1:7" x14ac:dyDescent="0.3">
      <c r="A1536" t="s">
        <v>27</v>
      </c>
      <c r="B1536" t="s">
        <v>20</v>
      </c>
      <c r="C1536" t="s">
        <v>10</v>
      </c>
      <c r="D1536">
        <v>12913</v>
      </c>
      <c r="F1536">
        <v>12913</v>
      </c>
      <c r="G1536">
        <v>60485</v>
      </c>
    </row>
    <row r="1537" spans="1:7" x14ac:dyDescent="0.3">
      <c r="A1537" t="s">
        <v>27</v>
      </c>
      <c r="B1537" t="s">
        <v>20</v>
      </c>
      <c r="C1537" t="s">
        <v>10</v>
      </c>
      <c r="D1537">
        <v>46174</v>
      </c>
      <c r="F1537">
        <v>46174</v>
      </c>
      <c r="G1537">
        <v>36942</v>
      </c>
    </row>
    <row r="1538" spans="1:7" x14ac:dyDescent="0.3">
      <c r="A1538" t="s">
        <v>27</v>
      </c>
      <c r="B1538" t="s">
        <v>20</v>
      </c>
      <c r="C1538" t="s">
        <v>10</v>
      </c>
      <c r="D1538">
        <v>19532</v>
      </c>
      <c r="F1538">
        <v>19532</v>
      </c>
      <c r="G1538">
        <v>6563</v>
      </c>
    </row>
    <row r="1539" spans="1:7" x14ac:dyDescent="0.3">
      <c r="A1539" t="s">
        <v>27</v>
      </c>
      <c r="B1539" t="s">
        <v>20</v>
      </c>
      <c r="C1539" t="s">
        <v>10</v>
      </c>
      <c r="D1539">
        <v>41234</v>
      </c>
      <c r="F1539">
        <v>41234</v>
      </c>
      <c r="G1539">
        <v>5236</v>
      </c>
    </row>
    <row r="1540" spans="1:7" x14ac:dyDescent="0.3">
      <c r="A1540" t="s">
        <v>27</v>
      </c>
      <c r="B1540" t="s">
        <v>20</v>
      </c>
      <c r="C1540" t="s">
        <v>10</v>
      </c>
      <c r="D1540">
        <v>53036</v>
      </c>
      <c r="F1540">
        <v>53036</v>
      </c>
      <c r="G1540">
        <v>41722</v>
      </c>
    </row>
    <row r="1541" spans="1:7" x14ac:dyDescent="0.3">
      <c r="A1541" t="s">
        <v>27</v>
      </c>
      <c r="B1541" t="s">
        <v>20</v>
      </c>
      <c r="C1541" t="s">
        <v>10</v>
      </c>
      <c r="D1541">
        <v>50536</v>
      </c>
      <c r="F1541">
        <v>50536</v>
      </c>
      <c r="G1541">
        <v>52654</v>
      </c>
    </row>
    <row r="1542" spans="1:7" x14ac:dyDescent="0.3">
      <c r="A1542" t="s">
        <v>27</v>
      </c>
      <c r="B1542" t="s">
        <v>20</v>
      </c>
      <c r="C1542" t="s">
        <v>10</v>
      </c>
      <c r="D1542">
        <v>69518</v>
      </c>
      <c r="F1542">
        <v>69518</v>
      </c>
      <c r="G1542">
        <v>86573</v>
      </c>
    </row>
    <row r="1543" spans="1:7" x14ac:dyDescent="0.3">
      <c r="A1543" t="s">
        <v>27</v>
      </c>
      <c r="B1543" t="s">
        <v>20</v>
      </c>
      <c r="C1543" t="s">
        <v>10</v>
      </c>
      <c r="D1543">
        <v>80835</v>
      </c>
      <c r="F1543">
        <v>80835</v>
      </c>
      <c r="G1543">
        <v>29051</v>
      </c>
    </row>
    <row r="1544" spans="1:7" x14ac:dyDescent="0.3">
      <c r="A1544" t="s">
        <v>27</v>
      </c>
      <c r="B1544" t="s">
        <v>20</v>
      </c>
      <c r="C1544" t="s">
        <v>10</v>
      </c>
      <c r="D1544">
        <v>36094</v>
      </c>
      <c r="F1544">
        <v>36094</v>
      </c>
      <c r="G1544">
        <v>97038</v>
      </c>
    </row>
    <row r="1545" spans="1:7" x14ac:dyDescent="0.3">
      <c r="A1545" t="s">
        <v>27</v>
      </c>
      <c r="B1545" t="s">
        <v>20</v>
      </c>
      <c r="C1545" t="s">
        <v>10</v>
      </c>
      <c r="D1545">
        <v>47779</v>
      </c>
      <c r="F1545">
        <v>47779</v>
      </c>
      <c r="G1545">
        <v>40192</v>
      </c>
    </row>
    <row r="1546" spans="1:7" x14ac:dyDescent="0.3">
      <c r="A1546" t="s">
        <v>27</v>
      </c>
      <c r="B1546" t="s">
        <v>20</v>
      </c>
      <c r="C1546" t="s">
        <v>10</v>
      </c>
      <c r="D1546">
        <v>27117</v>
      </c>
      <c r="F1546">
        <v>27117</v>
      </c>
      <c r="G1546">
        <v>79784</v>
      </c>
    </row>
    <row r="1547" spans="1:7" x14ac:dyDescent="0.3">
      <c r="A1547" t="s">
        <v>27</v>
      </c>
      <c r="B1547" t="s">
        <v>17</v>
      </c>
      <c r="C1547" t="s">
        <v>4</v>
      </c>
      <c r="D1547">
        <v>4922</v>
      </c>
      <c r="F1547">
        <v>4922</v>
      </c>
      <c r="G1547">
        <v>83617</v>
      </c>
    </row>
    <row r="1548" spans="1:7" x14ac:dyDescent="0.3">
      <c r="A1548" t="s">
        <v>27</v>
      </c>
      <c r="B1548" t="s">
        <v>20</v>
      </c>
      <c r="C1548" t="s">
        <v>10</v>
      </c>
      <c r="D1548">
        <v>15423</v>
      </c>
      <c r="F1548">
        <v>15423</v>
      </c>
      <c r="G1548">
        <v>31627</v>
      </c>
    </row>
    <row r="1549" spans="1:7" x14ac:dyDescent="0.3">
      <c r="A1549" t="s">
        <v>27</v>
      </c>
      <c r="B1549" t="s">
        <v>20</v>
      </c>
      <c r="C1549" t="s">
        <v>10</v>
      </c>
      <c r="D1549">
        <v>75975</v>
      </c>
      <c r="F1549">
        <v>75975</v>
      </c>
      <c r="G1549">
        <v>60458</v>
      </c>
    </row>
    <row r="1550" spans="1:7" x14ac:dyDescent="0.3">
      <c r="A1550" t="s">
        <v>27</v>
      </c>
      <c r="B1550" t="s">
        <v>17</v>
      </c>
      <c r="C1550" t="s">
        <v>2</v>
      </c>
      <c r="D1550">
        <v>66517</v>
      </c>
      <c r="F1550">
        <v>66517</v>
      </c>
      <c r="G1550">
        <v>57566</v>
      </c>
    </row>
    <row r="1551" spans="1:7" x14ac:dyDescent="0.3">
      <c r="A1551" t="s">
        <v>27</v>
      </c>
      <c r="B1551" t="s">
        <v>17</v>
      </c>
      <c r="C1551" t="s">
        <v>2</v>
      </c>
      <c r="D1551">
        <v>32671</v>
      </c>
      <c r="F1551">
        <v>32671</v>
      </c>
      <c r="G1551">
        <v>87176</v>
      </c>
    </row>
    <row r="1552" spans="1:7" x14ac:dyDescent="0.3">
      <c r="A1552" t="s">
        <v>27</v>
      </c>
      <c r="B1552" t="s">
        <v>14</v>
      </c>
      <c r="C1552" t="s">
        <v>2</v>
      </c>
      <c r="D1552">
        <v>43758</v>
      </c>
      <c r="F1552">
        <v>43758</v>
      </c>
      <c r="G1552">
        <v>15430</v>
      </c>
    </row>
    <row r="1553" spans="1:7" x14ac:dyDescent="0.3">
      <c r="A1553" t="s">
        <v>27</v>
      </c>
      <c r="B1553" t="s">
        <v>14</v>
      </c>
      <c r="C1553" t="s">
        <v>2</v>
      </c>
      <c r="D1553">
        <v>42972</v>
      </c>
      <c r="F1553">
        <v>42972</v>
      </c>
      <c r="G1553">
        <v>46299</v>
      </c>
    </row>
    <row r="1554" spans="1:7" x14ac:dyDescent="0.3">
      <c r="A1554" t="s">
        <v>27</v>
      </c>
      <c r="B1554" t="s">
        <v>14</v>
      </c>
      <c r="C1554" t="s">
        <v>2</v>
      </c>
      <c r="D1554">
        <v>55893</v>
      </c>
      <c r="F1554">
        <v>55893</v>
      </c>
      <c r="G1554">
        <v>10347</v>
      </c>
    </row>
    <row r="1555" spans="1:7" x14ac:dyDescent="0.3">
      <c r="A1555" t="s">
        <v>27</v>
      </c>
      <c r="B1555" t="s">
        <v>14</v>
      </c>
      <c r="C1555" t="s">
        <v>2</v>
      </c>
      <c r="D1555">
        <v>36245</v>
      </c>
      <c r="F1555">
        <v>36245</v>
      </c>
      <c r="G1555">
        <v>71083</v>
      </c>
    </row>
    <row r="1556" spans="1:7" x14ac:dyDescent="0.3">
      <c r="A1556" t="s">
        <v>27</v>
      </c>
      <c r="B1556" t="s">
        <v>14</v>
      </c>
      <c r="C1556" t="s">
        <v>2</v>
      </c>
      <c r="D1556">
        <v>66187</v>
      </c>
      <c r="F1556">
        <v>66187</v>
      </c>
      <c r="G1556">
        <v>22393</v>
      </c>
    </row>
    <row r="1557" spans="1:7" x14ac:dyDescent="0.3">
      <c r="A1557" t="s">
        <v>27</v>
      </c>
      <c r="B1557" t="s">
        <v>15</v>
      </c>
      <c r="C1557" t="s">
        <v>10</v>
      </c>
      <c r="D1557">
        <v>47691</v>
      </c>
      <c r="F1557">
        <v>47691</v>
      </c>
      <c r="G1557">
        <v>81245</v>
      </c>
    </row>
    <row r="1558" spans="1:7" x14ac:dyDescent="0.3">
      <c r="A1558" t="s">
        <v>27</v>
      </c>
      <c r="B1558" t="s">
        <v>17</v>
      </c>
      <c r="C1558" t="s">
        <v>4</v>
      </c>
      <c r="D1558">
        <v>24094</v>
      </c>
      <c r="F1558">
        <v>24094</v>
      </c>
      <c r="G1558">
        <v>5148</v>
      </c>
    </row>
    <row r="1559" spans="1:7" x14ac:dyDescent="0.3">
      <c r="A1559" t="s">
        <v>27</v>
      </c>
      <c r="B1559" t="s">
        <v>20</v>
      </c>
      <c r="C1559" t="s">
        <v>10</v>
      </c>
      <c r="D1559">
        <v>84762</v>
      </c>
      <c r="F1559">
        <v>84762</v>
      </c>
      <c r="G1559">
        <v>94226</v>
      </c>
    </row>
    <row r="1560" spans="1:7" x14ac:dyDescent="0.3">
      <c r="A1560" t="s">
        <v>27</v>
      </c>
      <c r="B1560" t="s">
        <v>17</v>
      </c>
      <c r="C1560" t="s">
        <v>4</v>
      </c>
      <c r="D1560">
        <v>98778</v>
      </c>
      <c r="F1560">
        <v>98778</v>
      </c>
      <c r="G1560">
        <v>95528</v>
      </c>
    </row>
    <row r="1561" spans="1:7" x14ac:dyDescent="0.3">
      <c r="A1561" t="s">
        <v>27</v>
      </c>
      <c r="B1561" t="s">
        <v>17</v>
      </c>
      <c r="C1561" t="s">
        <v>4</v>
      </c>
      <c r="D1561">
        <v>85004</v>
      </c>
      <c r="F1561">
        <v>85004</v>
      </c>
      <c r="G1561">
        <v>21988</v>
      </c>
    </row>
    <row r="1562" spans="1:7" x14ac:dyDescent="0.3">
      <c r="A1562" t="s">
        <v>27</v>
      </c>
      <c r="B1562" t="s">
        <v>17</v>
      </c>
      <c r="C1562" t="s">
        <v>4</v>
      </c>
      <c r="D1562">
        <v>63863</v>
      </c>
      <c r="F1562">
        <v>63863</v>
      </c>
      <c r="G1562">
        <v>13302</v>
      </c>
    </row>
    <row r="1563" spans="1:7" x14ac:dyDescent="0.3">
      <c r="A1563" t="s">
        <v>27</v>
      </c>
      <c r="B1563" t="s">
        <v>17</v>
      </c>
      <c r="C1563" t="s">
        <v>10</v>
      </c>
      <c r="D1563">
        <v>78280</v>
      </c>
      <c r="F1563">
        <v>78280</v>
      </c>
      <c r="G1563">
        <v>62921</v>
      </c>
    </row>
    <row r="1564" spans="1:7" x14ac:dyDescent="0.3">
      <c r="A1564" t="s">
        <v>27</v>
      </c>
      <c r="B1564" t="s">
        <v>17</v>
      </c>
      <c r="C1564" t="s">
        <v>10</v>
      </c>
      <c r="D1564">
        <v>99081</v>
      </c>
      <c r="F1564">
        <v>99081</v>
      </c>
      <c r="G1564">
        <v>3191</v>
      </c>
    </row>
    <row r="1565" spans="1:7" x14ac:dyDescent="0.3">
      <c r="A1565" t="s">
        <v>27</v>
      </c>
      <c r="B1565" t="s">
        <v>17</v>
      </c>
      <c r="C1565" t="s">
        <v>10</v>
      </c>
      <c r="D1565">
        <v>18158</v>
      </c>
      <c r="F1565">
        <v>18158</v>
      </c>
      <c r="G1565">
        <v>53615</v>
      </c>
    </row>
    <row r="1566" spans="1:7" x14ac:dyDescent="0.3">
      <c r="A1566" t="s">
        <v>27</v>
      </c>
      <c r="B1566" t="s">
        <v>17</v>
      </c>
      <c r="C1566" t="s">
        <v>10</v>
      </c>
      <c r="D1566">
        <v>77971</v>
      </c>
      <c r="F1566">
        <v>77971</v>
      </c>
      <c r="G1566">
        <v>7527</v>
      </c>
    </row>
    <row r="1567" spans="1:7" x14ac:dyDescent="0.3">
      <c r="A1567" t="s">
        <v>27</v>
      </c>
      <c r="B1567" t="s">
        <v>17</v>
      </c>
      <c r="C1567" t="s">
        <v>10</v>
      </c>
      <c r="D1567">
        <v>86934</v>
      </c>
      <c r="F1567">
        <v>86934</v>
      </c>
      <c r="G1567">
        <v>68294</v>
      </c>
    </row>
    <row r="1568" spans="1:7" x14ac:dyDescent="0.3">
      <c r="A1568" t="s">
        <v>27</v>
      </c>
      <c r="B1568" t="s">
        <v>17</v>
      </c>
      <c r="C1568" t="s">
        <v>10</v>
      </c>
      <c r="D1568">
        <v>23366</v>
      </c>
      <c r="F1568">
        <v>23366</v>
      </c>
      <c r="G1568">
        <v>30614</v>
      </c>
    </row>
    <row r="1569" spans="1:7" x14ac:dyDescent="0.3">
      <c r="A1569" t="s">
        <v>27</v>
      </c>
      <c r="B1569" t="s">
        <v>17</v>
      </c>
      <c r="C1569" t="s">
        <v>10</v>
      </c>
      <c r="D1569">
        <v>50903</v>
      </c>
      <c r="F1569">
        <v>50903</v>
      </c>
      <c r="G1569">
        <v>2860</v>
      </c>
    </row>
    <row r="1570" spans="1:7" x14ac:dyDescent="0.3">
      <c r="A1570" t="s">
        <v>27</v>
      </c>
      <c r="B1570" t="s">
        <v>17</v>
      </c>
      <c r="C1570" t="s">
        <v>10</v>
      </c>
      <c r="D1570">
        <v>91416</v>
      </c>
      <c r="F1570">
        <v>91416</v>
      </c>
      <c r="G1570">
        <v>53660</v>
      </c>
    </row>
    <row r="1571" spans="1:7" x14ac:dyDescent="0.3">
      <c r="A1571" t="s">
        <v>27</v>
      </c>
      <c r="B1571" t="s">
        <v>17</v>
      </c>
      <c r="C1571" t="s">
        <v>10</v>
      </c>
      <c r="D1571">
        <v>36999</v>
      </c>
      <c r="F1571">
        <v>36999</v>
      </c>
      <c r="G1571">
        <v>73559</v>
      </c>
    </row>
    <row r="1572" spans="1:7" x14ac:dyDescent="0.3">
      <c r="A1572" t="s">
        <v>27</v>
      </c>
      <c r="B1572" t="s">
        <v>17</v>
      </c>
      <c r="C1572" t="s">
        <v>10</v>
      </c>
      <c r="D1572">
        <v>22461</v>
      </c>
      <c r="F1572">
        <v>22461</v>
      </c>
      <c r="G1572">
        <v>54274</v>
      </c>
    </row>
    <row r="1573" spans="1:7" x14ac:dyDescent="0.3">
      <c r="A1573" t="s">
        <v>27</v>
      </c>
      <c r="B1573" t="s">
        <v>20</v>
      </c>
      <c r="C1573" t="s">
        <v>6</v>
      </c>
      <c r="D1573">
        <v>84242</v>
      </c>
      <c r="F1573">
        <v>84242</v>
      </c>
      <c r="G1573">
        <v>94677</v>
      </c>
    </row>
    <row r="1574" spans="1:7" x14ac:dyDescent="0.3">
      <c r="A1574" t="s">
        <v>27</v>
      </c>
      <c r="B1574" t="s">
        <v>20</v>
      </c>
      <c r="C1574" t="s">
        <v>6</v>
      </c>
      <c r="D1574">
        <v>32051</v>
      </c>
      <c r="F1574">
        <v>32051</v>
      </c>
      <c r="G1574">
        <v>93345</v>
      </c>
    </row>
    <row r="1575" spans="1:7" x14ac:dyDescent="0.3">
      <c r="A1575" t="s">
        <v>27</v>
      </c>
      <c r="B1575" t="s">
        <v>20</v>
      </c>
      <c r="C1575" t="s">
        <v>6</v>
      </c>
      <c r="D1575">
        <v>82128</v>
      </c>
      <c r="F1575">
        <v>82128</v>
      </c>
      <c r="G1575">
        <v>48485</v>
      </c>
    </row>
    <row r="1576" spans="1:7" x14ac:dyDescent="0.3">
      <c r="A1576" t="s">
        <v>27</v>
      </c>
      <c r="B1576" t="s">
        <v>20</v>
      </c>
      <c r="C1576" t="s">
        <v>6</v>
      </c>
      <c r="D1576">
        <v>66125</v>
      </c>
      <c r="F1576">
        <v>66125</v>
      </c>
      <c r="G1576">
        <v>4236</v>
      </c>
    </row>
    <row r="1577" spans="1:7" x14ac:dyDescent="0.3">
      <c r="A1577" t="s">
        <v>27</v>
      </c>
      <c r="B1577" t="s">
        <v>20</v>
      </c>
      <c r="C1577" t="s">
        <v>6</v>
      </c>
      <c r="D1577">
        <v>82378</v>
      </c>
      <c r="F1577">
        <v>82378</v>
      </c>
      <c r="G1577">
        <v>10086</v>
      </c>
    </row>
    <row r="1578" spans="1:7" x14ac:dyDescent="0.3">
      <c r="A1578" t="s">
        <v>27</v>
      </c>
      <c r="B1578" t="s">
        <v>17</v>
      </c>
      <c r="C1578" t="s">
        <v>4</v>
      </c>
      <c r="D1578">
        <v>50390</v>
      </c>
      <c r="F1578">
        <v>50390</v>
      </c>
      <c r="G1578">
        <v>60821</v>
      </c>
    </row>
    <row r="1579" spans="1:7" x14ac:dyDescent="0.3">
      <c r="A1579" t="s">
        <v>27</v>
      </c>
      <c r="B1579" t="s">
        <v>17</v>
      </c>
      <c r="C1579" t="s">
        <v>5</v>
      </c>
      <c r="D1579">
        <v>47469</v>
      </c>
      <c r="F1579">
        <v>47469</v>
      </c>
      <c r="G1579">
        <v>1362</v>
      </c>
    </row>
    <row r="1580" spans="1:7" x14ac:dyDescent="0.3">
      <c r="A1580" t="s">
        <v>27</v>
      </c>
      <c r="B1580" t="s">
        <v>20</v>
      </c>
      <c r="C1580" t="s">
        <v>2</v>
      </c>
      <c r="D1580">
        <v>51553</v>
      </c>
      <c r="F1580">
        <v>51553</v>
      </c>
      <c r="G1580">
        <v>72342</v>
      </c>
    </row>
    <row r="1581" spans="1:7" x14ac:dyDescent="0.3">
      <c r="A1581" t="s">
        <v>27</v>
      </c>
      <c r="B1581" t="s">
        <v>20</v>
      </c>
      <c r="C1581" t="s">
        <v>4</v>
      </c>
      <c r="D1581">
        <v>5619</v>
      </c>
      <c r="F1581">
        <v>5619</v>
      </c>
      <c r="G1581">
        <v>54161</v>
      </c>
    </row>
    <row r="1582" spans="1:7" x14ac:dyDescent="0.3">
      <c r="A1582" t="s">
        <v>27</v>
      </c>
      <c r="B1582" t="s">
        <v>20</v>
      </c>
      <c r="C1582" t="s">
        <v>4</v>
      </c>
      <c r="D1582">
        <v>74920</v>
      </c>
      <c r="F1582">
        <v>74920</v>
      </c>
      <c r="G1582">
        <v>88585</v>
      </c>
    </row>
    <row r="1583" spans="1:7" x14ac:dyDescent="0.3">
      <c r="A1583" t="s">
        <v>27</v>
      </c>
      <c r="B1583" t="s">
        <v>17</v>
      </c>
      <c r="C1583" t="s">
        <v>8</v>
      </c>
      <c r="D1583">
        <v>76586</v>
      </c>
      <c r="F1583">
        <v>76586</v>
      </c>
      <c r="G1583">
        <v>75995</v>
      </c>
    </row>
    <row r="1584" spans="1:7" x14ac:dyDescent="0.3">
      <c r="A1584" t="s">
        <v>27</v>
      </c>
      <c r="B1584" t="s">
        <v>17</v>
      </c>
      <c r="C1584" t="s">
        <v>8</v>
      </c>
      <c r="D1584">
        <v>41531</v>
      </c>
      <c r="F1584">
        <v>41531</v>
      </c>
      <c r="G1584">
        <v>71266</v>
      </c>
    </row>
    <row r="1585" spans="1:7" x14ac:dyDescent="0.3">
      <c r="A1585" t="s">
        <v>27</v>
      </c>
      <c r="B1585" t="s">
        <v>20</v>
      </c>
      <c r="C1585" t="s">
        <v>7</v>
      </c>
      <c r="D1585">
        <v>84415</v>
      </c>
      <c r="F1585">
        <v>84415</v>
      </c>
      <c r="G1585">
        <v>20359</v>
      </c>
    </row>
    <row r="1586" spans="1:7" x14ac:dyDescent="0.3">
      <c r="A1586" t="s">
        <v>27</v>
      </c>
      <c r="B1586" t="s">
        <v>20</v>
      </c>
      <c r="C1586" t="s">
        <v>2</v>
      </c>
      <c r="D1586">
        <v>22480</v>
      </c>
      <c r="F1586">
        <v>22480</v>
      </c>
      <c r="G1586">
        <v>24637</v>
      </c>
    </row>
    <row r="1587" spans="1:7" x14ac:dyDescent="0.3">
      <c r="A1587" t="s">
        <v>27</v>
      </c>
      <c r="B1587" t="s">
        <v>17</v>
      </c>
      <c r="C1587" t="s">
        <v>6</v>
      </c>
      <c r="D1587">
        <v>83160</v>
      </c>
      <c r="F1587">
        <v>83160</v>
      </c>
      <c r="G1587">
        <v>5463</v>
      </c>
    </row>
    <row r="1588" spans="1:7" x14ac:dyDescent="0.3">
      <c r="A1588" t="s">
        <v>27</v>
      </c>
      <c r="B1588" t="s">
        <v>17</v>
      </c>
      <c r="C1588" t="s">
        <v>6</v>
      </c>
      <c r="D1588">
        <v>5523</v>
      </c>
      <c r="F1588">
        <v>5523</v>
      </c>
      <c r="G1588">
        <v>18219</v>
      </c>
    </row>
    <row r="1589" spans="1:7" x14ac:dyDescent="0.3">
      <c r="A1589" t="s">
        <v>27</v>
      </c>
      <c r="B1589" t="s">
        <v>17</v>
      </c>
      <c r="C1589" t="s">
        <v>6</v>
      </c>
      <c r="D1589">
        <v>54681</v>
      </c>
      <c r="F1589">
        <v>54681</v>
      </c>
      <c r="G1589">
        <v>67224</v>
      </c>
    </row>
    <row r="1590" spans="1:7" x14ac:dyDescent="0.3">
      <c r="A1590" t="s">
        <v>27</v>
      </c>
      <c r="B1590" t="s">
        <v>17</v>
      </c>
      <c r="C1590" t="s">
        <v>1</v>
      </c>
      <c r="D1590">
        <v>20297</v>
      </c>
      <c r="F1590">
        <v>20297</v>
      </c>
      <c r="G1590">
        <v>36531</v>
      </c>
    </row>
    <row r="1591" spans="1:7" x14ac:dyDescent="0.3">
      <c r="A1591" t="s">
        <v>27</v>
      </c>
      <c r="B1591" t="s">
        <v>17</v>
      </c>
      <c r="C1591" t="s">
        <v>10</v>
      </c>
      <c r="D1591">
        <v>69928</v>
      </c>
      <c r="F1591">
        <v>69928</v>
      </c>
      <c r="G1591">
        <v>94692</v>
      </c>
    </row>
    <row r="1592" spans="1:7" x14ac:dyDescent="0.3">
      <c r="A1592" t="s">
        <v>27</v>
      </c>
      <c r="B1592" t="s">
        <v>17</v>
      </c>
      <c r="C1592" t="s">
        <v>10</v>
      </c>
      <c r="D1592">
        <v>85643</v>
      </c>
      <c r="F1592">
        <v>85643</v>
      </c>
      <c r="G1592">
        <v>46043</v>
      </c>
    </row>
    <row r="1593" spans="1:7" x14ac:dyDescent="0.3">
      <c r="A1593" t="s">
        <v>27</v>
      </c>
      <c r="B1593" t="s">
        <v>17</v>
      </c>
      <c r="C1593" t="s">
        <v>10</v>
      </c>
      <c r="D1593">
        <v>23207</v>
      </c>
      <c r="F1593">
        <v>23207</v>
      </c>
      <c r="G1593">
        <v>36580</v>
      </c>
    </row>
    <row r="1594" spans="1:7" x14ac:dyDescent="0.3">
      <c r="A1594" t="s">
        <v>27</v>
      </c>
      <c r="B1594" t="s">
        <v>20</v>
      </c>
      <c r="C1594" t="s">
        <v>2</v>
      </c>
      <c r="D1594">
        <v>25787</v>
      </c>
      <c r="F1594">
        <v>25787</v>
      </c>
      <c r="G1594">
        <v>38193</v>
      </c>
    </row>
    <row r="1595" spans="1:7" x14ac:dyDescent="0.3">
      <c r="A1595" t="s">
        <v>27</v>
      </c>
      <c r="B1595" t="s">
        <v>20</v>
      </c>
      <c r="C1595" t="s">
        <v>2</v>
      </c>
      <c r="D1595">
        <v>5672</v>
      </c>
      <c r="F1595">
        <v>5672</v>
      </c>
      <c r="G1595">
        <v>54120</v>
      </c>
    </row>
    <row r="1596" spans="1:7" x14ac:dyDescent="0.3">
      <c r="A1596" t="s">
        <v>27</v>
      </c>
      <c r="B1596" t="s">
        <v>17</v>
      </c>
      <c r="C1596" t="s">
        <v>2</v>
      </c>
      <c r="D1596">
        <v>3457</v>
      </c>
      <c r="F1596">
        <v>3457</v>
      </c>
      <c r="G1596">
        <v>80223</v>
      </c>
    </row>
    <row r="1597" spans="1:7" x14ac:dyDescent="0.3">
      <c r="A1597" t="s">
        <v>27</v>
      </c>
      <c r="B1597" t="s">
        <v>17</v>
      </c>
      <c r="C1597" t="s">
        <v>2</v>
      </c>
      <c r="D1597">
        <v>23051</v>
      </c>
      <c r="F1597">
        <v>23051</v>
      </c>
      <c r="G1597">
        <v>22019</v>
      </c>
    </row>
    <row r="1598" spans="1:7" x14ac:dyDescent="0.3">
      <c r="A1598" t="s">
        <v>27</v>
      </c>
      <c r="B1598" t="s">
        <v>17</v>
      </c>
      <c r="C1598" t="s">
        <v>2</v>
      </c>
      <c r="D1598">
        <v>86680</v>
      </c>
      <c r="F1598">
        <v>86680</v>
      </c>
      <c r="G1598">
        <v>5877</v>
      </c>
    </row>
    <row r="1599" spans="1:7" x14ac:dyDescent="0.3">
      <c r="A1599" t="s">
        <v>27</v>
      </c>
      <c r="B1599" t="s">
        <v>12</v>
      </c>
      <c r="C1599" t="s">
        <v>2</v>
      </c>
      <c r="D1599">
        <v>11675</v>
      </c>
      <c r="F1599">
        <v>11675</v>
      </c>
      <c r="G1599">
        <v>33667</v>
      </c>
    </row>
    <row r="1600" spans="1:7" x14ac:dyDescent="0.3">
      <c r="A1600" t="s">
        <v>27</v>
      </c>
      <c r="B1600" t="s">
        <v>17</v>
      </c>
      <c r="C1600" t="s">
        <v>10</v>
      </c>
      <c r="D1600">
        <v>13293</v>
      </c>
      <c r="F1600">
        <v>13293</v>
      </c>
      <c r="G1600">
        <v>25657</v>
      </c>
    </row>
    <row r="1601" spans="1:7" x14ac:dyDescent="0.3">
      <c r="A1601" t="s">
        <v>27</v>
      </c>
      <c r="B1601" t="s">
        <v>17</v>
      </c>
      <c r="C1601" t="s">
        <v>10</v>
      </c>
      <c r="D1601">
        <v>15696</v>
      </c>
      <c r="F1601">
        <v>15696</v>
      </c>
      <c r="G1601">
        <v>2013</v>
      </c>
    </row>
    <row r="1602" spans="1:7" x14ac:dyDescent="0.3">
      <c r="A1602" t="s">
        <v>27</v>
      </c>
      <c r="B1602" t="s">
        <v>17</v>
      </c>
      <c r="C1602" t="s">
        <v>10</v>
      </c>
      <c r="D1602">
        <v>79569</v>
      </c>
      <c r="F1602">
        <v>79569</v>
      </c>
      <c r="G1602">
        <v>22912</v>
      </c>
    </row>
    <row r="1603" spans="1:7" x14ac:dyDescent="0.3">
      <c r="A1603" t="s">
        <v>27</v>
      </c>
      <c r="B1603" t="s">
        <v>20</v>
      </c>
      <c r="C1603" t="s">
        <v>2</v>
      </c>
      <c r="D1603">
        <v>64324</v>
      </c>
      <c r="F1603">
        <v>64324</v>
      </c>
      <c r="G1603">
        <v>96315</v>
      </c>
    </row>
    <row r="1604" spans="1:7" x14ac:dyDescent="0.3">
      <c r="A1604" t="s">
        <v>27</v>
      </c>
      <c r="B1604" t="s">
        <v>20</v>
      </c>
      <c r="C1604" t="s">
        <v>2</v>
      </c>
      <c r="D1604">
        <v>72811</v>
      </c>
      <c r="F1604">
        <v>72811</v>
      </c>
      <c r="G1604">
        <v>61337</v>
      </c>
    </row>
    <row r="1605" spans="1:7" x14ac:dyDescent="0.3">
      <c r="A1605" t="s">
        <v>27</v>
      </c>
      <c r="B1605" t="s">
        <v>20</v>
      </c>
      <c r="C1605" t="s">
        <v>8</v>
      </c>
      <c r="D1605">
        <v>34899</v>
      </c>
      <c r="F1605">
        <v>34899</v>
      </c>
      <c r="G1605">
        <v>77329</v>
      </c>
    </row>
    <row r="1606" spans="1:7" x14ac:dyDescent="0.3">
      <c r="A1606" t="s">
        <v>27</v>
      </c>
      <c r="B1606" t="s">
        <v>20</v>
      </c>
      <c r="C1606" t="s">
        <v>8</v>
      </c>
      <c r="D1606">
        <v>21333</v>
      </c>
      <c r="F1606">
        <v>21333</v>
      </c>
      <c r="G1606">
        <v>5984</v>
      </c>
    </row>
    <row r="1607" spans="1:7" x14ac:dyDescent="0.3">
      <c r="A1607" t="s">
        <v>27</v>
      </c>
      <c r="B1607" t="s">
        <v>20</v>
      </c>
      <c r="C1607" t="s">
        <v>8</v>
      </c>
      <c r="D1607">
        <v>73557</v>
      </c>
      <c r="F1607">
        <v>73557</v>
      </c>
      <c r="G1607">
        <v>61756</v>
      </c>
    </row>
    <row r="1608" spans="1:7" x14ac:dyDescent="0.3">
      <c r="A1608" t="s">
        <v>27</v>
      </c>
      <c r="B1608" t="s">
        <v>20</v>
      </c>
      <c r="C1608" t="s">
        <v>8</v>
      </c>
      <c r="D1608">
        <v>85285</v>
      </c>
      <c r="F1608">
        <v>85285</v>
      </c>
      <c r="G1608">
        <v>50604</v>
      </c>
    </row>
    <row r="1609" spans="1:7" x14ac:dyDescent="0.3">
      <c r="A1609" t="s">
        <v>27</v>
      </c>
      <c r="B1609" t="s">
        <v>20</v>
      </c>
      <c r="C1609" t="s">
        <v>8</v>
      </c>
      <c r="D1609">
        <v>41248</v>
      </c>
      <c r="F1609">
        <v>41248</v>
      </c>
      <c r="G1609">
        <v>15294</v>
      </c>
    </row>
    <row r="1610" spans="1:7" x14ac:dyDescent="0.3">
      <c r="A1610" t="s">
        <v>27</v>
      </c>
      <c r="B1610" t="s">
        <v>20</v>
      </c>
      <c r="C1610" t="s">
        <v>8</v>
      </c>
      <c r="D1610">
        <v>35773</v>
      </c>
      <c r="F1610">
        <v>35773</v>
      </c>
      <c r="G1610">
        <v>45815</v>
      </c>
    </row>
    <row r="1611" spans="1:7" x14ac:dyDescent="0.3">
      <c r="A1611" t="s">
        <v>27</v>
      </c>
      <c r="B1611" t="s">
        <v>20</v>
      </c>
      <c r="C1611" t="s">
        <v>8</v>
      </c>
      <c r="D1611">
        <v>32270</v>
      </c>
      <c r="F1611">
        <v>32270</v>
      </c>
      <c r="G1611">
        <v>48007</v>
      </c>
    </row>
    <row r="1612" spans="1:7" x14ac:dyDescent="0.3">
      <c r="A1612" t="s">
        <v>27</v>
      </c>
      <c r="B1612" t="s">
        <v>20</v>
      </c>
      <c r="C1612" t="s">
        <v>8</v>
      </c>
      <c r="D1612">
        <v>92550</v>
      </c>
      <c r="F1612">
        <v>92550</v>
      </c>
      <c r="G1612">
        <v>19578</v>
      </c>
    </row>
    <row r="1613" spans="1:7" x14ac:dyDescent="0.3">
      <c r="A1613" t="s">
        <v>27</v>
      </c>
      <c r="B1613" t="s">
        <v>15</v>
      </c>
      <c r="C1613" t="s">
        <v>10</v>
      </c>
      <c r="D1613">
        <v>54495</v>
      </c>
      <c r="F1613">
        <v>54495</v>
      </c>
      <c r="G1613">
        <v>69076</v>
      </c>
    </row>
    <row r="1614" spans="1:7" x14ac:dyDescent="0.3">
      <c r="A1614" t="s">
        <v>27</v>
      </c>
      <c r="B1614" t="s">
        <v>15</v>
      </c>
      <c r="C1614" t="s">
        <v>10</v>
      </c>
      <c r="D1614">
        <v>72880</v>
      </c>
      <c r="F1614">
        <v>72880</v>
      </c>
      <c r="G1614">
        <v>81743</v>
      </c>
    </row>
    <row r="1615" spans="1:7" x14ac:dyDescent="0.3">
      <c r="A1615" t="s">
        <v>27</v>
      </c>
      <c r="B1615" t="s">
        <v>15</v>
      </c>
      <c r="C1615" t="s">
        <v>10</v>
      </c>
      <c r="D1615">
        <v>62938</v>
      </c>
      <c r="F1615">
        <v>62938</v>
      </c>
      <c r="G1615">
        <v>46215</v>
      </c>
    </row>
    <row r="1616" spans="1:7" x14ac:dyDescent="0.3">
      <c r="A1616" t="s">
        <v>27</v>
      </c>
      <c r="B1616" t="s">
        <v>15</v>
      </c>
      <c r="C1616" t="s">
        <v>10</v>
      </c>
      <c r="D1616">
        <v>15648</v>
      </c>
      <c r="F1616">
        <v>15648</v>
      </c>
      <c r="G1616">
        <v>64240</v>
      </c>
    </row>
    <row r="1617" spans="1:7" x14ac:dyDescent="0.3">
      <c r="A1617" t="s">
        <v>27</v>
      </c>
      <c r="B1617" t="s">
        <v>15</v>
      </c>
      <c r="C1617" t="s">
        <v>10</v>
      </c>
      <c r="D1617">
        <v>16244</v>
      </c>
      <c r="F1617">
        <v>16244</v>
      </c>
      <c r="G1617">
        <v>85440</v>
      </c>
    </row>
    <row r="1618" spans="1:7" x14ac:dyDescent="0.3">
      <c r="A1618" t="s">
        <v>27</v>
      </c>
      <c r="B1618" t="s">
        <v>12</v>
      </c>
      <c r="C1618" t="s">
        <v>6</v>
      </c>
      <c r="D1618">
        <v>75312</v>
      </c>
      <c r="F1618">
        <v>75312</v>
      </c>
      <c r="G1618">
        <v>65617</v>
      </c>
    </row>
    <row r="1619" spans="1:7" x14ac:dyDescent="0.3">
      <c r="A1619" t="s">
        <v>27</v>
      </c>
      <c r="B1619" t="s">
        <v>12</v>
      </c>
      <c r="C1619" t="s">
        <v>6</v>
      </c>
      <c r="D1619">
        <v>56856</v>
      </c>
      <c r="F1619">
        <v>56856</v>
      </c>
      <c r="G1619">
        <v>27855</v>
      </c>
    </row>
    <row r="1620" spans="1:7" x14ac:dyDescent="0.3">
      <c r="A1620" t="s">
        <v>27</v>
      </c>
      <c r="B1620" t="s">
        <v>12</v>
      </c>
      <c r="C1620" t="s">
        <v>6</v>
      </c>
      <c r="D1620">
        <v>69278</v>
      </c>
      <c r="F1620">
        <v>69278</v>
      </c>
      <c r="G1620">
        <v>54276</v>
      </c>
    </row>
    <row r="1621" spans="1:7" x14ac:dyDescent="0.3">
      <c r="A1621" t="s">
        <v>27</v>
      </c>
      <c r="B1621" t="s">
        <v>14</v>
      </c>
      <c r="C1621" t="s">
        <v>10</v>
      </c>
      <c r="D1621">
        <v>85648</v>
      </c>
      <c r="F1621">
        <v>85648</v>
      </c>
      <c r="G1621">
        <v>51283</v>
      </c>
    </row>
    <row r="1622" spans="1:7" x14ac:dyDescent="0.3">
      <c r="A1622" t="s">
        <v>27</v>
      </c>
      <c r="B1622" t="s">
        <v>17</v>
      </c>
      <c r="C1622" t="s">
        <v>10</v>
      </c>
      <c r="D1622">
        <v>73230</v>
      </c>
      <c r="F1622">
        <v>73230</v>
      </c>
      <c r="G1622">
        <v>5448</v>
      </c>
    </row>
    <row r="1623" spans="1:7" x14ac:dyDescent="0.3">
      <c r="A1623" t="s">
        <v>27</v>
      </c>
      <c r="B1623" t="s">
        <v>16</v>
      </c>
      <c r="C1623" t="s">
        <v>4</v>
      </c>
      <c r="D1623">
        <v>34424</v>
      </c>
      <c r="F1623">
        <v>34424</v>
      </c>
      <c r="G1623">
        <v>67781</v>
      </c>
    </row>
    <row r="1624" spans="1:7" x14ac:dyDescent="0.3">
      <c r="A1624" t="s">
        <v>27</v>
      </c>
      <c r="B1624" t="s">
        <v>16</v>
      </c>
      <c r="C1624" t="s">
        <v>4</v>
      </c>
      <c r="D1624">
        <v>30253</v>
      </c>
      <c r="F1624">
        <v>30253</v>
      </c>
      <c r="G1624">
        <v>37796</v>
      </c>
    </row>
    <row r="1625" spans="1:7" x14ac:dyDescent="0.3">
      <c r="A1625" t="s">
        <v>27</v>
      </c>
      <c r="B1625" t="s">
        <v>16</v>
      </c>
      <c r="C1625" t="s">
        <v>4</v>
      </c>
      <c r="D1625">
        <v>92283</v>
      </c>
      <c r="F1625">
        <v>92283</v>
      </c>
      <c r="G1625">
        <v>43830</v>
      </c>
    </row>
    <row r="1626" spans="1:7" x14ac:dyDescent="0.3">
      <c r="A1626" t="s">
        <v>27</v>
      </c>
      <c r="B1626" t="s">
        <v>20</v>
      </c>
      <c r="C1626" t="s">
        <v>4</v>
      </c>
      <c r="D1626">
        <v>12378</v>
      </c>
      <c r="F1626">
        <v>12378</v>
      </c>
      <c r="G1626">
        <v>65933</v>
      </c>
    </row>
    <row r="1627" spans="1:7" x14ac:dyDescent="0.3">
      <c r="A1627" t="s">
        <v>27</v>
      </c>
      <c r="B1627" t="s">
        <v>17</v>
      </c>
      <c r="C1627" t="s">
        <v>10</v>
      </c>
      <c r="D1627">
        <v>54655</v>
      </c>
      <c r="F1627">
        <v>54655</v>
      </c>
      <c r="G1627">
        <v>37145</v>
      </c>
    </row>
    <row r="1628" spans="1:7" x14ac:dyDescent="0.3">
      <c r="A1628" t="s">
        <v>27</v>
      </c>
      <c r="B1628" t="s">
        <v>17</v>
      </c>
      <c r="C1628" t="s">
        <v>10</v>
      </c>
      <c r="D1628">
        <v>60526</v>
      </c>
      <c r="F1628">
        <v>60526</v>
      </c>
      <c r="G1628">
        <v>27741</v>
      </c>
    </row>
    <row r="1629" spans="1:7" x14ac:dyDescent="0.3">
      <c r="A1629" t="s">
        <v>27</v>
      </c>
      <c r="B1629" t="s">
        <v>17</v>
      </c>
      <c r="C1629" t="s">
        <v>10</v>
      </c>
      <c r="D1629">
        <v>48534</v>
      </c>
      <c r="F1629">
        <v>48534</v>
      </c>
      <c r="G1629">
        <v>27577</v>
      </c>
    </row>
    <row r="1630" spans="1:7" x14ac:dyDescent="0.3">
      <c r="A1630" t="s">
        <v>27</v>
      </c>
      <c r="B1630" t="s">
        <v>17</v>
      </c>
      <c r="C1630" t="s">
        <v>6</v>
      </c>
      <c r="D1630">
        <v>28543</v>
      </c>
      <c r="F1630">
        <v>28543</v>
      </c>
      <c r="G1630">
        <v>5061</v>
      </c>
    </row>
    <row r="1631" spans="1:7" x14ac:dyDescent="0.3">
      <c r="A1631" t="s">
        <v>27</v>
      </c>
      <c r="B1631" t="s">
        <v>17</v>
      </c>
      <c r="C1631" t="s">
        <v>6</v>
      </c>
      <c r="D1631">
        <v>65832</v>
      </c>
      <c r="F1631">
        <v>65832</v>
      </c>
      <c r="G1631">
        <v>38917</v>
      </c>
    </row>
    <row r="1632" spans="1:7" x14ac:dyDescent="0.3">
      <c r="A1632" t="s">
        <v>27</v>
      </c>
      <c r="B1632" t="s">
        <v>17</v>
      </c>
      <c r="C1632" t="s">
        <v>6</v>
      </c>
      <c r="D1632">
        <v>27720</v>
      </c>
      <c r="F1632">
        <v>27720</v>
      </c>
      <c r="G1632">
        <v>53611</v>
      </c>
    </row>
    <row r="1633" spans="1:7" x14ac:dyDescent="0.3">
      <c r="A1633" t="s">
        <v>27</v>
      </c>
      <c r="B1633" t="s">
        <v>17</v>
      </c>
      <c r="C1633" t="s">
        <v>6</v>
      </c>
      <c r="D1633">
        <v>58226</v>
      </c>
      <c r="F1633">
        <v>58226</v>
      </c>
      <c r="G1633">
        <v>3854</v>
      </c>
    </row>
    <row r="1634" spans="1:7" x14ac:dyDescent="0.3">
      <c r="A1634" t="s">
        <v>27</v>
      </c>
      <c r="B1634" t="s">
        <v>17</v>
      </c>
      <c r="C1634" t="s">
        <v>2</v>
      </c>
      <c r="D1634">
        <v>29903</v>
      </c>
      <c r="F1634">
        <v>29903</v>
      </c>
      <c r="G1634">
        <v>43250</v>
      </c>
    </row>
    <row r="1635" spans="1:7" x14ac:dyDescent="0.3">
      <c r="A1635" t="s">
        <v>27</v>
      </c>
      <c r="B1635" t="s">
        <v>17</v>
      </c>
      <c r="C1635" t="s">
        <v>10</v>
      </c>
      <c r="D1635">
        <v>4302</v>
      </c>
      <c r="F1635">
        <v>4302</v>
      </c>
      <c r="G1635">
        <v>83237</v>
      </c>
    </row>
    <row r="1636" spans="1:7" x14ac:dyDescent="0.3">
      <c r="A1636" t="s">
        <v>27</v>
      </c>
      <c r="B1636" t="s">
        <v>17</v>
      </c>
      <c r="C1636" t="s">
        <v>10</v>
      </c>
      <c r="D1636">
        <v>78615</v>
      </c>
      <c r="F1636">
        <v>78615</v>
      </c>
      <c r="G1636">
        <v>75625</v>
      </c>
    </row>
    <row r="1637" spans="1:7" x14ac:dyDescent="0.3">
      <c r="A1637" t="s">
        <v>27</v>
      </c>
      <c r="B1637" t="s">
        <v>12</v>
      </c>
      <c r="C1637" t="s">
        <v>2</v>
      </c>
      <c r="D1637">
        <v>51667</v>
      </c>
      <c r="F1637">
        <v>51667</v>
      </c>
      <c r="G1637">
        <v>92121</v>
      </c>
    </row>
    <row r="1638" spans="1:7" x14ac:dyDescent="0.3">
      <c r="A1638" t="s">
        <v>27</v>
      </c>
      <c r="B1638" t="s">
        <v>17</v>
      </c>
      <c r="C1638" t="s">
        <v>10</v>
      </c>
      <c r="D1638">
        <v>93524</v>
      </c>
      <c r="F1638">
        <v>93524</v>
      </c>
      <c r="G1638">
        <v>94700</v>
      </c>
    </row>
    <row r="1639" spans="1:7" x14ac:dyDescent="0.3">
      <c r="A1639" t="s">
        <v>27</v>
      </c>
      <c r="B1639" t="s">
        <v>20</v>
      </c>
      <c r="C1639" t="s">
        <v>4</v>
      </c>
      <c r="D1639">
        <v>74895</v>
      </c>
      <c r="F1639">
        <v>74895</v>
      </c>
      <c r="G1639">
        <v>23702</v>
      </c>
    </row>
    <row r="1640" spans="1:7" x14ac:dyDescent="0.3">
      <c r="A1640" t="s">
        <v>27</v>
      </c>
      <c r="B1640" t="s">
        <v>17</v>
      </c>
      <c r="C1640" t="s">
        <v>1</v>
      </c>
      <c r="D1640">
        <v>12777</v>
      </c>
      <c r="F1640">
        <v>12777</v>
      </c>
      <c r="G1640">
        <v>47505</v>
      </c>
    </row>
    <row r="1641" spans="1:7" x14ac:dyDescent="0.3">
      <c r="A1641" t="s">
        <v>27</v>
      </c>
      <c r="B1641" t="s">
        <v>12</v>
      </c>
      <c r="C1641" t="s">
        <v>10</v>
      </c>
      <c r="D1641">
        <v>26397</v>
      </c>
      <c r="F1641">
        <v>26397</v>
      </c>
      <c r="G1641">
        <v>33998</v>
      </c>
    </row>
    <row r="1642" spans="1:7" x14ac:dyDescent="0.3">
      <c r="A1642" t="s">
        <v>27</v>
      </c>
      <c r="B1642" t="s">
        <v>12</v>
      </c>
      <c r="C1642" t="s">
        <v>10</v>
      </c>
      <c r="D1642">
        <v>21067</v>
      </c>
      <c r="F1642">
        <v>21067</v>
      </c>
      <c r="G1642">
        <v>48558</v>
      </c>
    </row>
    <row r="1643" spans="1:7" x14ac:dyDescent="0.3">
      <c r="A1643" t="s">
        <v>27</v>
      </c>
      <c r="B1643" t="s">
        <v>17</v>
      </c>
      <c r="C1643" t="s">
        <v>10</v>
      </c>
      <c r="D1643">
        <v>9745</v>
      </c>
      <c r="F1643">
        <v>9745</v>
      </c>
      <c r="G1643">
        <v>20232</v>
      </c>
    </row>
    <row r="1644" spans="1:7" x14ac:dyDescent="0.3">
      <c r="A1644" t="s">
        <v>27</v>
      </c>
      <c r="B1644" t="s">
        <v>17</v>
      </c>
      <c r="C1644" t="s">
        <v>10</v>
      </c>
      <c r="D1644">
        <v>39756</v>
      </c>
      <c r="F1644">
        <v>39756</v>
      </c>
      <c r="G1644">
        <v>26468</v>
      </c>
    </row>
    <row r="1645" spans="1:7" x14ac:dyDescent="0.3">
      <c r="A1645" t="s">
        <v>27</v>
      </c>
      <c r="B1645" t="s">
        <v>17</v>
      </c>
      <c r="C1645" t="s">
        <v>10</v>
      </c>
      <c r="D1645">
        <v>8748</v>
      </c>
      <c r="F1645">
        <v>8748</v>
      </c>
      <c r="G1645">
        <v>78844</v>
      </c>
    </row>
    <row r="1646" spans="1:7" x14ac:dyDescent="0.3">
      <c r="A1646" t="s">
        <v>27</v>
      </c>
      <c r="B1646" t="s">
        <v>17</v>
      </c>
      <c r="C1646" t="s">
        <v>10</v>
      </c>
      <c r="D1646">
        <v>38128</v>
      </c>
      <c r="F1646">
        <v>38128</v>
      </c>
      <c r="G1646">
        <v>30479</v>
      </c>
    </row>
    <row r="1647" spans="1:7" x14ac:dyDescent="0.3">
      <c r="A1647" t="s">
        <v>27</v>
      </c>
      <c r="B1647" t="s">
        <v>17</v>
      </c>
      <c r="C1647" t="s">
        <v>10</v>
      </c>
      <c r="D1647">
        <v>90974</v>
      </c>
      <c r="F1647">
        <v>90974</v>
      </c>
      <c r="G1647">
        <v>36833</v>
      </c>
    </row>
    <row r="1648" spans="1:7" x14ac:dyDescent="0.3">
      <c r="A1648" t="s">
        <v>27</v>
      </c>
      <c r="B1648" t="s">
        <v>17</v>
      </c>
      <c r="C1648" t="s">
        <v>10</v>
      </c>
      <c r="D1648">
        <v>99920</v>
      </c>
      <c r="F1648">
        <v>99920</v>
      </c>
      <c r="G1648">
        <v>54545</v>
      </c>
    </row>
    <row r="1649" spans="1:7" x14ac:dyDescent="0.3">
      <c r="A1649" t="s">
        <v>27</v>
      </c>
      <c r="B1649" t="s">
        <v>20</v>
      </c>
      <c r="C1649" t="s">
        <v>10</v>
      </c>
      <c r="D1649">
        <v>49980</v>
      </c>
      <c r="F1649">
        <v>49980</v>
      </c>
      <c r="G1649">
        <v>17750</v>
      </c>
    </row>
    <row r="1650" spans="1:7" x14ac:dyDescent="0.3">
      <c r="A1650" t="s">
        <v>27</v>
      </c>
      <c r="B1650" t="s">
        <v>20</v>
      </c>
      <c r="C1650" t="s">
        <v>10</v>
      </c>
      <c r="D1650">
        <v>12297</v>
      </c>
      <c r="F1650">
        <v>12297</v>
      </c>
      <c r="G1650">
        <v>74463</v>
      </c>
    </row>
    <row r="1651" spans="1:7" x14ac:dyDescent="0.3">
      <c r="A1651" t="s">
        <v>27</v>
      </c>
      <c r="B1651" t="s">
        <v>20</v>
      </c>
      <c r="C1651" t="s">
        <v>10</v>
      </c>
      <c r="D1651">
        <v>98822</v>
      </c>
      <c r="F1651">
        <v>98822</v>
      </c>
      <c r="G1651">
        <v>72885</v>
      </c>
    </row>
    <row r="1652" spans="1:7" x14ac:dyDescent="0.3">
      <c r="A1652" t="s">
        <v>27</v>
      </c>
      <c r="B1652" t="s">
        <v>20</v>
      </c>
      <c r="C1652" t="s">
        <v>10</v>
      </c>
      <c r="D1652">
        <v>29549</v>
      </c>
      <c r="F1652">
        <v>29549</v>
      </c>
      <c r="G1652">
        <v>92448</v>
      </c>
    </row>
    <row r="1653" spans="1:7" x14ac:dyDescent="0.3">
      <c r="A1653" t="s">
        <v>27</v>
      </c>
      <c r="B1653" t="s">
        <v>20</v>
      </c>
      <c r="C1653" t="s">
        <v>10</v>
      </c>
      <c r="D1653">
        <v>69971</v>
      </c>
      <c r="F1653">
        <v>69971</v>
      </c>
      <c r="G1653">
        <v>94371</v>
      </c>
    </row>
    <row r="1654" spans="1:7" x14ac:dyDescent="0.3">
      <c r="A1654" t="s">
        <v>27</v>
      </c>
      <c r="B1654" t="s">
        <v>17</v>
      </c>
      <c r="C1654" t="s">
        <v>10</v>
      </c>
      <c r="D1654">
        <v>15724</v>
      </c>
      <c r="F1654">
        <v>15724</v>
      </c>
      <c r="G1654">
        <v>57736</v>
      </c>
    </row>
    <row r="1655" spans="1:7" x14ac:dyDescent="0.3">
      <c r="A1655" t="s">
        <v>27</v>
      </c>
      <c r="B1655" t="s">
        <v>17</v>
      </c>
      <c r="C1655" t="s">
        <v>7</v>
      </c>
      <c r="D1655">
        <v>49813</v>
      </c>
      <c r="F1655">
        <v>49813</v>
      </c>
      <c r="G1655">
        <v>41420</v>
      </c>
    </row>
    <row r="1656" spans="1:7" x14ac:dyDescent="0.3">
      <c r="A1656" t="s">
        <v>27</v>
      </c>
      <c r="B1656" t="s">
        <v>18</v>
      </c>
      <c r="C1656" t="s">
        <v>4</v>
      </c>
      <c r="D1656">
        <v>87549</v>
      </c>
      <c r="F1656">
        <v>87549</v>
      </c>
      <c r="G1656">
        <v>59654</v>
      </c>
    </row>
    <row r="1657" spans="1:7" x14ac:dyDescent="0.3">
      <c r="A1657" t="s">
        <v>27</v>
      </c>
      <c r="B1657" t="s">
        <v>17</v>
      </c>
      <c r="C1657" t="s">
        <v>10</v>
      </c>
      <c r="D1657">
        <v>94891</v>
      </c>
      <c r="F1657">
        <v>94891</v>
      </c>
      <c r="G1657">
        <v>86970</v>
      </c>
    </row>
    <row r="1658" spans="1:7" x14ac:dyDescent="0.3">
      <c r="A1658" t="s">
        <v>27</v>
      </c>
      <c r="B1658" t="s">
        <v>17</v>
      </c>
      <c r="C1658" t="s">
        <v>10</v>
      </c>
      <c r="D1658">
        <v>42062</v>
      </c>
      <c r="F1658">
        <v>42062</v>
      </c>
      <c r="G1658">
        <v>62814</v>
      </c>
    </row>
    <row r="1659" spans="1:7" x14ac:dyDescent="0.3">
      <c r="A1659" t="s">
        <v>27</v>
      </c>
      <c r="B1659" t="s">
        <v>20</v>
      </c>
      <c r="C1659" t="s">
        <v>5</v>
      </c>
      <c r="D1659">
        <v>42771</v>
      </c>
      <c r="F1659">
        <v>42771</v>
      </c>
      <c r="G1659">
        <v>46108</v>
      </c>
    </row>
    <row r="1660" spans="1:7" x14ac:dyDescent="0.3">
      <c r="A1660" t="s">
        <v>27</v>
      </c>
      <c r="B1660" t="s">
        <v>17</v>
      </c>
      <c r="C1660" t="s">
        <v>10</v>
      </c>
      <c r="D1660">
        <v>86808</v>
      </c>
      <c r="F1660">
        <v>86808</v>
      </c>
      <c r="G1660">
        <v>46500</v>
      </c>
    </row>
    <row r="1661" spans="1:7" x14ac:dyDescent="0.3">
      <c r="A1661" t="s">
        <v>27</v>
      </c>
      <c r="B1661" t="s">
        <v>17</v>
      </c>
      <c r="C1661" t="s">
        <v>10</v>
      </c>
      <c r="D1661">
        <v>22233</v>
      </c>
      <c r="F1661">
        <v>22233</v>
      </c>
      <c r="G1661">
        <v>42892</v>
      </c>
    </row>
    <row r="1662" spans="1:7" x14ac:dyDescent="0.3">
      <c r="A1662" t="s">
        <v>27</v>
      </c>
      <c r="B1662" t="s">
        <v>20</v>
      </c>
      <c r="C1662" t="s">
        <v>10</v>
      </c>
      <c r="D1662">
        <v>90036</v>
      </c>
      <c r="F1662">
        <v>90036</v>
      </c>
      <c r="G1662">
        <v>5223</v>
      </c>
    </row>
    <row r="1663" spans="1:7" x14ac:dyDescent="0.3">
      <c r="A1663" t="s">
        <v>27</v>
      </c>
      <c r="B1663" t="s">
        <v>20</v>
      </c>
      <c r="C1663" t="s">
        <v>10</v>
      </c>
      <c r="D1663">
        <v>56147</v>
      </c>
      <c r="F1663">
        <v>56147</v>
      </c>
      <c r="G1663">
        <v>76895</v>
      </c>
    </row>
    <row r="1664" spans="1:7" x14ac:dyDescent="0.3">
      <c r="A1664" t="s">
        <v>27</v>
      </c>
      <c r="B1664" t="s">
        <v>17</v>
      </c>
      <c r="C1664" t="s">
        <v>2</v>
      </c>
      <c r="D1664">
        <v>70695</v>
      </c>
      <c r="F1664">
        <v>70695</v>
      </c>
      <c r="G1664">
        <v>24791</v>
      </c>
    </row>
    <row r="1665" spans="1:7" x14ac:dyDescent="0.3">
      <c r="A1665" t="s">
        <v>27</v>
      </c>
      <c r="B1665" t="s">
        <v>17</v>
      </c>
      <c r="C1665" t="s">
        <v>2</v>
      </c>
      <c r="D1665">
        <v>79384</v>
      </c>
      <c r="F1665">
        <v>79384</v>
      </c>
      <c r="G1665">
        <v>39818</v>
      </c>
    </row>
    <row r="1666" spans="1:7" x14ac:dyDescent="0.3">
      <c r="A1666" t="s">
        <v>27</v>
      </c>
      <c r="B1666" t="s">
        <v>17</v>
      </c>
      <c r="C1666" t="s">
        <v>2</v>
      </c>
      <c r="D1666">
        <v>19473</v>
      </c>
      <c r="F1666">
        <v>19473</v>
      </c>
      <c r="G1666">
        <v>9733</v>
      </c>
    </row>
    <row r="1667" spans="1:7" x14ac:dyDescent="0.3">
      <c r="A1667" t="s">
        <v>27</v>
      </c>
      <c r="B1667" t="s">
        <v>17</v>
      </c>
      <c r="C1667" t="s">
        <v>2</v>
      </c>
      <c r="D1667">
        <v>67050</v>
      </c>
      <c r="F1667">
        <v>67050</v>
      </c>
      <c r="G1667">
        <v>8237</v>
      </c>
    </row>
    <row r="1668" spans="1:7" x14ac:dyDescent="0.3">
      <c r="A1668" t="s">
        <v>27</v>
      </c>
      <c r="B1668" t="s">
        <v>17</v>
      </c>
      <c r="C1668" t="s">
        <v>2</v>
      </c>
      <c r="D1668">
        <v>14340</v>
      </c>
      <c r="F1668">
        <v>14340</v>
      </c>
      <c r="G1668">
        <v>79867</v>
      </c>
    </row>
    <row r="1669" spans="1:7" x14ac:dyDescent="0.3">
      <c r="A1669" t="s">
        <v>27</v>
      </c>
      <c r="B1669" t="s">
        <v>17</v>
      </c>
      <c r="C1669" t="s">
        <v>10</v>
      </c>
      <c r="D1669">
        <v>68750</v>
      </c>
      <c r="F1669">
        <v>68750</v>
      </c>
      <c r="G1669">
        <v>86588</v>
      </c>
    </row>
    <row r="1670" spans="1:7" x14ac:dyDescent="0.3">
      <c r="A1670" t="s">
        <v>27</v>
      </c>
      <c r="B1670" t="s">
        <v>17</v>
      </c>
      <c r="C1670" t="s">
        <v>10</v>
      </c>
      <c r="D1670">
        <v>39951</v>
      </c>
      <c r="F1670">
        <v>39951</v>
      </c>
      <c r="G1670">
        <v>69691</v>
      </c>
    </row>
    <row r="1671" spans="1:7" x14ac:dyDescent="0.3">
      <c r="A1671" t="s">
        <v>27</v>
      </c>
      <c r="B1671" t="s">
        <v>17</v>
      </c>
      <c r="C1671" t="s">
        <v>10</v>
      </c>
      <c r="D1671">
        <v>25595</v>
      </c>
      <c r="F1671">
        <v>25595</v>
      </c>
      <c r="G1671">
        <v>54152</v>
      </c>
    </row>
    <row r="1672" spans="1:7" x14ac:dyDescent="0.3">
      <c r="A1672" t="s">
        <v>27</v>
      </c>
      <c r="B1672" t="s">
        <v>17</v>
      </c>
      <c r="C1672" t="s">
        <v>10</v>
      </c>
      <c r="D1672">
        <v>79900</v>
      </c>
      <c r="F1672">
        <v>79900</v>
      </c>
      <c r="G1672">
        <v>81256</v>
      </c>
    </row>
    <row r="1673" spans="1:7" x14ac:dyDescent="0.3">
      <c r="A1673" t="s">
        <v>27</v>
      </c>
      <c r="B1673" t="s">
        <v>17</v>
      </c>
      <c r="C1673" t="s">
        <v>8</v>
      </c>
      <c r="D1673">
        <v>80001</v>
      </c>
      <c r="F1673">
        <v>80001</v>
      </c>
      <c r="G1673">
        <v>71264</v>
      </c>
    </row>
    <row r="1674" spans="1:7" x14ac:dyDescent="0.3">
      <c r="A1674" t="s">
        <v>27</v>
      </c>
      <c r="B1674" t="s">
        <v>17</v>
      </c>
      <c r="C1674" t="s">
        <v>8</v>
      </c>
      <c r="D1674">
        <v>23164</v>
      </c>
      <c r="F1674">
        <v>23164</v>
      </c>
      <c r="G1674">
        <v>52257</v>
      </c>
    </row>
    <row r="1675" spans="1:7" x14ac:dyDescent="0.3">
      <c r="A1675" t="s">
        <v>27</v>
      </c>
      <c r="B1675" t="s">
        <v>12</v>
      </c>
      <c r="C1675" t="s">
        <v>10</v>
      </c>
      <c r="D1675">
        <v>65270</v>
      </c>
      <c r="F1675">
        <v>65270</v>
      </c>
      <c r="G1675">
        <v>10139</v>
      </c>
    </row>
    <row r="1676" spans="1:7" x14ac:dyDescent="0.3">
      <c r="A1676" t="s">
        <v>27</v>
      </c>
      <c r="B1676" t="s">
        <v>12</v>
      </c>
      <c r="C1676" t="s">
        <v>10</v>
      </c>
      <c r="D1676">
        <v>13388</v>
      </c>
      <c r="F1676">
        <v>13388</v>
      </c>
      <c r="G1676">
        <v>68268</v>
      </c>
    </row>
    <row r="1677" spans="1:7" x14ac:dyDescent="0.3">
      <c r="A1677" t="s">
        <v>27</v>
      </c>
      <c r="B1677" t="s">
        <v>12</v>
      </c>
      <c r="C1677" t="s">
        <v>10</v>
      </c>
      <c r="D1677">
        <v>66202</v>
      </c>
      <c r="F1677">
        <v>66202</v>
      </c>
      <c r="G1677">
        <v>10749</v>
      </c>
    </row>
    <row r="1678" spans="1:7" x14ac:dyDescent="0.3">
      <c r="A1678" t="s">
        <v>27</v>
      </c>
      <c r="B1678" t="s">
        <v>12</v>
      </c>
      <c r="C1678" t="s">
        <v>10</v>
      </c>
      <c r="D1678">
        <v>47798</v>
      </c>
      <c r="F1678">
        <v>47798</v>
      </c>
      <c r="G1678">
        <v>2658</v>
      </c>
    </row>
    <row r="1679" spans="1:7" x14ac:dyDescent="0.3">
      <c r="A1679" t="s">
        <v>27</v>
      </c>
      <c r="B1679" t="s">
        <v>12</v>
      </c>
      <c r="C1679" t="s">
        <v>10</v>
      </c>
      <c r="D1679">
        <v>20666</v>
      </c>
      <c r="F1679">
        <v>20666</v>
      </c>
      <c r="G1679">
        <v>88125</v>
      </c>
    </row>
    <row r="1680" spans="1:7" x14ac:dyDescent="0.3">
      <c r="A1680" t="s">
        <v>27</v>
      </c>
      <c r="B1680" t="s">
        <v>12</v>
      </c>
      <c r="C1680" t="s">
        <v>10</v>
      </c>
      <c r="D1680">
        <v>33446</v>
      </c>
      <c r="F1680">
        <v>33446</v>
      </c>
      <c r="G1680">
        <v>99852</v>
      </c>
    </row>
    <row r="1681" spans="1:7" x14ac:dyDescent="0.3">
      <c r="A1681" t="s">
        <v>27</v>
      </c>
      <c r="B1681" t="s">
        <v>12</v>
      </c>
      <c r="C1681" t="s">
        <v>10</v>
      </c>
      <c r="D1681">
        <v>79459</v>
      </c>
      <c r="F1681">
        <v>79459</v>
      </c>
      <c r="G1681">
        <v>36563</v>
      </c>
    </row>
    <row r="1682" spans="1:7" x14ac:dyDescent="0.3">
      <c r="A1682" t="s">
        <v>27</v>
      </c>
      <c r="B1682" t="s">
        <v>12</v>
      </c>
      <c r="C1682" t="s">
        <v>10</v>
      </c>
      <c r="D1682">
        <v>39987</v>
      </c>
      <c r="F1682">
        <v>39987</v>
      </c>
      <c r="G1682">
        <v>62340</v>
      </c>
    </row>
    <row r="1683" spans="1:7" x14ac:dyDescent="0.3">
      <c r="A1683" t="s">
        <v>27</v>
      </c>
      <c r="B1683" t="s">
        <v>20</v>
      </c>
      <c r="C1683" t="s">
        <v>10</v>
      </c>
      <c r="D1683">
        <v>16830</v>
      </c>
      <c r="F1683">
        <v>16830</v>
      </c>
      <c r="G1683">
        <v>98994</v>
      </c>
    </row>
    <row r="1684" spans="1:7" x14ac:dyDescent="0.3">
      <c r="A1684" t="s">
        <v>27</v>
      </c>
      <c r="B1684" t="s">
        <v>15</v>
      </c>
      <c r="C1684" t="s">
        <v>5</v>
      </c>
      <c r="D1684">
        <v>42254</v>
      </c>
      <c r="F1684">
        <v>42254</v>
      </c>
      <c r="G1684">
        <v>14805</v>
      </c>
    </row>
    <row r="1685" spans="1:7" x14ac:dyDescent="0.3">
      <c r="A1685" t="s">
        <v>27</v>
      </c>
      <c r="B1685" t="s">
        <v>15</v>
      </c>
      <c r="C1685" t="s">
        <v>5</v>
      </c>
      <c r="D1685">
        <v>66660</v>
      </c>
      <c r="F1685">
        <v>66660</v>
      </c>
      <c r="G1685">
        <v>73430</v>
      </c>
    </row>
    <row r="1686" spans="1:7" x14ac:dyDescent="0.3">
      <c r="A1686" t="s">
        <v>27</v>
      </c>
      <c r="B1686" t="s">
        <v>15</v>
      </c>
      <c r="C1686" t="s">
        <v>6</v>
      </c>
      <c r="D1686">
        <v>37250</v>
      </c>
      <c r="F1686">
        <v>37250</v>
      </c>
      <c r="G1686">
        <v>96934</v>
      </c>
    </row>
    <row r="1687" spans="1:7" x14ac:dyDescent="0.3">
      <c r="A1687" t="s">
        <v>27</v>
      </c>
      <c r="B1687" t="s">
        <v>15</v>
      </c>
      <c r="C1687" t="s">
        <v>6</v>
      </c>
      <c r="D1687">
        <v>97144</v>
      </c>
      <c r="F1687">
        <v>97144</v>
      </c>
      <c r="G1687">
        <v>69869</v>
      </c>
    </row>
    <row r="1688" spans="1:7" x14ac:dyDescent="0.3">
      <c r="A1688" t="s">
        <v>27</v>
      </c>
      <c r="B1688" t="s">
        <v>15</v>
      </c>
      <c r="C1688" t="s">
        <v>6</v>
      </c>
      <c r="D1688">
        <v>17318</v>
      </c>
      <c r="F1688">
        <v>17318</v>
      </c>
      <c r="G1688">
        <v>32999</v>
      </c>
    </row>
    <row r="1689" spans="1:7" x14ac:dyDescent="0.3">
      <c r="A1689" t="s">
        <v>27</v>
      </c>
      <c r="B1689" t="s">
        <v>14</v>
      </c>
      <c r="C1689" t="s">
        <v>10</v>
      </c>
      <c r="D1689">
        <v>34956</v>
      </c>
      <c r="F1689">
        <v>34956</v>
      </c>
      <c r="G1689">
        <v>31497</v>
      </c>
    </row>
    <row r="1690" spans="1:7" x14ac:dyDescent="0.3">
      <c r="A1690" t="s">
        <v>27</v>
      </c>
      <c r="B1690" t="s">
        <v>20</v>
      </c>
      <c r="C1690" t="s">
        <v>10</v>
      </c>
      <c r="D1690">
        <v>30120</v>
      </c>
      <c r="F1690">
        <v>30120</v>
      </c>
      <c r="G1690">
        <v>57287</v>
      </c>
    </row>
    <row r="1691" spans="1:7" x14ac:dyDescent="0.3">
      <c r="A1691" t="s">
        <v>27</v>
      </c>
      <c r="B1691" t="s">
        <v>20</v>
      </c>
      <c r="C1691" t="s">
        <v>10</v>
      </c>
      <c r="D1691">
        <v>79312</v>
      </c>
      <c r="F1691">
        <v>79312</v>
      </c>
      <c r="G1691">
        <v>63870</v>
      </c>
    </row>
    <row r="1692" spans="1:7" x14ac:dyDescent="0.3">
      <c r="A1692" t="s">
        <v>27</v>
      </c>
      <c r="B1692" t="s">
        <v>20</v>
      </c>
      <c r="C1692" t="s">
        <v>10</v>
      </c>
      <c r="D1692">
        <v>11316</v>
      </c>
      <c r="F1692">
        <v>11316</v>
      </c>
      <c r="G1692">
        <v>36312</v>
      </c>
    </row>
    <row r="1693" spans="1:7" x14ac:dyDescent="0.3">
      <c r="A1693" t="s">
        <v>27</v>
      </c>
      <c r="B1693" t="s">
        <v>20</v>
      </c>
      <c r="C1693" t="s">
        <v>10</v>
      </c>
      <c r="D1693">
        <v>98562</v>
      </c>
      <c r="F1693">
        <v>98562</v>
      </c>
      <c r="G1693">
        <v>6743</v>
      </c>
    </row>
    <row r="1694" spans="1:7" x14ac:dyDescent="0.3">
      <c r="A1694" t="s">
        <v>27</v>
      </c>
      <c r="B1694" t="s">
        <v>20</v>
      </c>
      <c r="C1694" t="s">
        <v>10</v>
      </c>
      <c r="D1694">
        <v>48181</v>
      </c>
      <c r="F1694">
        <v>48181</v>
      </c>
      <c r="G1694">
        <v>47344</v>
      </c>
    </row>
    <row r="1695" spans="1:7" x14ac:dyDescent="0.3">
      <c r="A1695" t="s">
        <v>27</v>
      </c>
      <c r="B1695" t="s">
        <v>17</v>
      </c>
      <c r="C1695" t="s">
        <v>2</v>
      </c>
      <c r="D1695">
        <v>40655</v>
      </c>
      <c r="F1695">
        <v>40655</v>
      </c>
      <c r="G1695">
        <v>13871</v>
      </c>
    </row>
    <row r="1696" spans="1:7" x14ac:dyDescent="0.3">
      <c r="A1696" t="s">
        <v>27</v>
      </c>
      <c r="B1696" t="s">
        <v>17</v>
      </c>
      <c r="C1696" t="s">
        <v>2</v>
      </c>
      <c r="D1696">
        <v>41431</v>
      </c>
      <c r="F1696">
        <v>41431</v>
      </c>
      <c r="G1696">
        <v>9417</v>
      </c>
    </row>
    <row r="1697" spans="1:7" x14ac:dyDescent="0.3">
      <c r="A1697" t="s">
        <v>27</v>
      </c>
      <c r="B1697" t="s">
        <v>17</v>
      </c>
      <c r="C1697" t="s">
        <v>2</v>
      </c>
      <c r="D1697">
        <v>17171</v>
      </c>
      <c r="F1697">
        <v>17171</v>
      </c>
      <c r="G1697">
        <v>22748</v>
      </c>
    </row>
    <row r="1698" spans="1:7" x14ac:dyDescent="0.3">
      <c r="A1698" t="s">
        <v>27</v>
      </c>
      <c r="B1698" t="s">
        <v>17</v>
      </c>
      <c r="C1698" t="s">
        <v>2</v>
      </c>
      <c r="D1698">
        <v>86715</v>
      </c>
      <c r="F1698">
        <v>86715</v>
      </c>
      <c r="G1698">
        <v>6101</v>
      </c>
    </row>
    <row r="1699" spans="1:7" x14ac:dyDescent="0.3">
      <c r="A1699" t="s">
        <v>27</v>
      </c>
      <c r="B1699" t="s">
        <v>17</v>
      </c>
      <c r="C1699" t="s">
        <v>2</v>
      </c>
      <c r="D1699">
        <v>97277</v>
      </c>
      <c r="F1699">
        <v>97277</v>
      </c>
      <c r="G1699">
        <v>64925</v>
      </c>
    </row>
    <row r="1700" spans="1:7" x14ac:dyDescent="0.3">
      <c r="A1700" t="s">
        <v>27</v>
      </c>
      <c r="B1700" t="s">
        <v>17</v>
      </c>
      <c r="C1700" t="s">
        <v>2</v>
      </c>
      <c r="D1700">
        <v>46200</v>
      </c>
      <c r="F1700">
        <v>46200</v>
      </c>
      <c r="G1700">
        <v>49625</v>
      </c>
    </row>
    <row r="1701" spans="1:7" x14ac:dyDescent="0.3">
      <c r="A1701" t="s">
        <v>27</v>
      </c>
      <c r="B1701" t="s">
        <v>17</v>
      </c>
      <c r="C1701" t="s">
        <v>2</v>
      </c>
      <c r="D1701">
        <v>77840</v>
      </c>
      <c r="F1701">
        <v>77840</v>
      </c>
      <c r="G1701">
        <v>46219</v>
      </c>
    </row>
    <row r="1702" spans="1:7" x14ac:dyDescent="0.3">
      <c r="A1702" t="s">
        <v>27</v>
      </c>
      <c r="B1702" t="s">
        <v>17</v>
      </c>
      <c r="C1702" t="s">
        <v>2</v>
      </c>
      <c r="D1702">
        <v>20716</v>
      </c>
      <c r="F1702">
        <v>20716</v>
      </c>
      <c r="G1702">
        <v>44700</v>
      </c>
    </row>
    <row r="1703" spans="1:7" x14ac:dyDescent="0.3">
      <c r="A1703" t="s">
        <v>27</v>
      </c>
      <c r="B1703" t="s">
        <v>17</v>
      </c>
      <c r="C1703" t="s">
        <v>2</v>
      </c>
      <c r="D1703">
        <v>77256</v>
      </c>
      <c r="F1703">
        <v>77256</v>
      </c>
      <c r="G1703">
        <v>92272</v>
      </c>
    </row>
    <row r="1704" spans="1:7" x14ac:dyDescent="0.3">
      <c r="A1704" t="s">
        <v>27</v>
      </c>
      <c r="B1704" t="s">
        <v>17</v>
      </c>
      <c r="C1704" t="s">
        <v>2</v>
      </c>
      <c r="D1704">
        <v>20913</v>
      </c>
      <c r="F1704">
        <v>20913</v>
      </c>
      <c r="G1704">
        <v>84428</v>
      </c>
    </row>
    <row r="1705" spans="1:7" x14ac:dyDescent="0.3">
      <c r="A1705" t="s">
        <v>27</v>
      </c>
      <c r="B1705" t="s">
        <v>17</v>
      </c>
      <c r="C1705" t="s">
        <v>2</v>
      </c>
      <c r="D1705">
        <v>16216</v>
      </c>
      <c r="F1705">
        <v>16216</v>
      </c>
      <c r="G1705">
        <v>6920</v>
      </c>
    </row>
    <row r="1706" spans="1:7" x14ac:dyDescent="0.3">
      <c r="A1706" t="s">
        <v>27</v>
      </c>
      <c r="B1706" t="s">
        <v>17</v>
      </c>
      <c r="C1706" t="s">
        <v>2</v>
      </c>
      <c r="D1706">
        <v>16102</v>
      </c>
      <c r="F1706">
        <v>16102</v>
      </c>
      <c r="G1706">
        <v>51982</v>
      </c>
    </row>
    <row r="1707" spans="1:7" x14ac:dyDescent="0.3">
      <c r="A1707" t="s">
        <v>27</v>
      </c>
      <c r="B1707" t="s">
        <v>17</v>
      </c>
      <c r="C1707" t="s">
        <v>2</v>
      </c>
      <c r="D1707">
        <v>59191</v>
      </c>
      <c r="F1707">
        <v>59191</v>
      </c>
      <c r="G1707">
        <v>64981</v>
      </c>
    </row>
    <row r="1708" spans="1:7" x14ac:dyDescent="0.3">
      <c r="A1708" t="s">
        <v>27</v>
      </c>
      <c r="B1708" t="s">
        <v>17</v>
      </c>
      <c r="C1708" t="s">
        <v>2</v>
      </c>
      <c r="D1708">
        <v>43999</v>
      </c>
      <c r="F1708">
        <v>43999</v>
      </c>
      <c r="G1708">
        <v>49845</v>
      </c>
    </row>
    <row r="1709" spans="1:7" x14ac:dyDescent="0.3">
      <c r="A1709" t="s">
        <v>27</v>
      </c>
      <c r="B1709" t="s">
        <v>17</v>
      </c>
      <c r="C1709" t="s">
        <v>2</v>
      </c>
      <c r="D1709">
        <v>90678</v>
      </c>
      <c r="F1709">
        <v>90678</v>
      </c>
      <c r="G1709">
        <v>7390</v>
      </c>
    </row>
    <row r="1710" spans="1:7" x14ac:dyDescent="0.3">
      <c r="A1710" t="s">
        <v>27</v>
      </c>
      <c r="B1710" t="s">
        <v>17</v>
      </c>
      <c r="C1710" t="s">
        <v>2</v>
      </c>
      <c r="D1710">
        <v>38954</v>
      </c>
      <c r="F1710">
        <v>38954</v>
      </c>
      <c r="G1710">
        <v>19995</v>
      </c>
    </row>
    <row r="1711" spans="1:7" x14ac:dyDescent="0.3">
      <c r="A1711" t="s">
        <v>27</v>
      </c>
      <c r="B1711" t="s">
        <v>17</v>
      </c>
      <c r="C1711" t="s">
        <v>2</v>
      </c>
      <c r="D1711">
        <v>45834</v>
      </c>
      <c r="F1711">
        <v>45834</v>
      </c>
      <c r="G1711">
        <v>44819</v>
      </c>
    </row>
    <row r="1712" spans="1:7" x14ac:dyDescent="0.3">
      <c r="A1712" t="s">
        <v>27</v>
      </c>
      <c r="B1712" t="s">
        <v>17</v>
      </c>
      <c r="C1712" t="s">
        <v>2</v>
      </c>
      <c r="D1712">
        <v>6831</v>
      </c>
      <c r="F1712">
        <v>6831</v>
      </c>
      <c r="G1712">
        <v>29596</v>
      </c>
    </row>
    <row r="1713" spans="1:7" x14ac:dyDescent="0.3">
      <c r="A1713" t="s">
        <v>27</v>
      </c>
      <c r="B1713" t="s">
        <v>17</v>
      </c>
      <c r="C1713" t="s">
        <v>2</v>
      </c>
      <c r="D1713">
        <v>50918</v>
      </c>
      <c r="F1713">
        <v>50918</v>
      </c>
      <c r="G1713">
        <v>73749</v>
      </c>
    </row>
    <row r="1714" spans="1:7" x14ac:dyDescent="0.3">
      <c r="A1714" t="s">
        <v>27</v>
      </c>
      <c r="B1714" t="s">
        <v>17</v>
      </c>
      <c r="C1714" t="s">
        <v>2</v>
      </c>
      <c r="D1714">
        <v>62566</v>
      </c>
      <c r="F1714">
        <v>62566</v>
      </c>
      <c r="G1714">
        <v>47912</v>
      </c>
    </row>
    <row r="1715" spans="1:7" x14ac:dyDescent="0.3">
      <c r="A1715" t="s">
        <v>27</v>
      </c>
      <c r="B1715" t="s">
        <v>17</v>
      </c>
      <c r="C1715" t="s">
        <v>2</v>
      </c>
      <c r="D1715">
        <v>50435</v>
      </c>
      <c r="F1715">
        <v>50435</v>
      </c>
      <c r="G1715">
        <v>23882</v>
      </c>
    </row>
    <row r="1716" spans="1:7" x14ac:dyDescent="0.3">
      <c r="A1716" t="s">
        <v>27</v>
      </c>
      <c r="B1716" t="s">
        <v>17</v>
      </c>
      <c r="C1716" t="s">
        <v>2</v>
      </c>
      <c r="D1716">
        <v>99841</v>
      </c>
      <c r="F1716">
        <v>99841</v>
      </c>
      <c r="G1716">
        <v>40903</v>
      </c>
    </row>
    <row r="1717" spans="1:7" x14ac:dyDescent="0.3">
      <c r="A1717" t="s">
        <v>27</v>
      </c>
      <c r="B1717" t="s">
        <v>17</v>
      </c>
      <c r="C1717" t="s">
        <v>2</v>
      </c>
      <c r="D1717">
        <v>2531</v>
      </c>
      <c r="F1717">
        <v>2531</v>
      </c>
      <c r="G1717">
        <v>89179</v>
      </c>
    </row>
    <row r="1718" spans="1:7" x14ac:dyDescent="0.3">
      <c r="A1718" t="s">
        <v>27</v>
      </c>
      <c r="B1718" t="s">
        <v>17</v>
      </c>
      <c r="C1718" t="s">
        <v>2</v>
      </c>
      <c r="D1718">
        <v>95428</v>
      </c>
      <c r="F1718">
        <v>95428</v>
      </c>
      <c r="G1718">
        <v>53360</v>
      </c>
    </row>
    <row r="1719" spans="1:7" x14ac:dyDescent="0.3">
      <c r="A1719" t="s">
        <v>27</v>
      </c>
      <c r="B1719" t="s">
        <v>17</v>
      </c>
      <c r="C1719" t="s">
        <v>2</v>
      </c>
      <c r="D1719">
        <v>35384</v>
      </c>
      <c r="F1719">
        <v>35384</v>
      </c>
      <c r="G1719">
        <v>37037</v>
      </c>
    </row>
    <row r="1720" spans="1:7" x14ac:dyDescent="0.3">
      <c r="A1720" t="s">
        <v>27</v>
      </c>
      <c r="B1720" t="s">
        <v>17</v>
      </c>
      <c r="C1720" t="s">
        <v>2</v>
      </c>
      <c r="D1720">
        <v>7212</v>
      </c>
      <c r="F1720">
        <v>7212</v>
      </c>
      <c r="G1720">
        <v>32173</v>
      </c>
    </row>
    <row r="1721" spans="1:7" x14ac:dyDescent="0.3">
      <c r="A1721" t="s">
        <v>27</v>
      </c>
      <c r="B1721" t="s">
        <v>17</v>
      </c>
      <c r="C1721" t="s">
        <v>2</v>
      </c>
      <c r="D1721">
        <v>26310</v>
      </c>
      <c r="F1721">
        <v>26310</v>
      </c>
      <c r="G1721">
        <v>16940</v>
      </c>
    </row>
    <row r="1722" spans="1:7" x14ac:dyDescent="0.3">
      <c r="A1722" t="s">
        <v>27</v>
      </c>
      <c r="B1722" t="s">
        <v>17</v>
      </c>
      <c r="C1722" t="s">
        <v>2</v>
      </c>
      <c r="D1722">
        <v>56005</v>
      </c>
      <c r="F1722">
        <v>56005</v>
      </c>
      <c r="G1722">
        <v>97805</v>
      </c>
    </row>
    <row r="1723" spans="1:7" x14ac:dyDescent="0.3">
      <c r="A1723" t="s">
        <v>27</v>
      </c>
      <c r="B1723" t="s">
        <v>17</v>
      </c>
      <c r="C1723" t="s">
        <v>2</v>
      </c>
      <c r="D1723">
        <v>4035</v>
      </c>
      <c r="F1723">
        <v>4035</v>
      </c>
      <c r="G1723">
        <v>90464</v>
      </c>
    </row>
    <row r="1724" spans="1:7" x14ac:dyDescent="0.3">
      <c r="A1724" t="s">
        <v>27</v>
      </c>
      <c r="B1724" t="s">
        <v>17</v>
      </c>
      <c r="C1724" t="s">
        <v>2</v>
      </c>
      <c r="D1724">
        <v>16304</v>
      </c>
      <c r="F1724">
        <v>16304</v>
      </c>
      <c r="G1724">
        <v>57482</v>
      </c>
    </row>
    <row r="1725" spans="1:7" x14ac:dyDescent="0.3">
      <c r="A1725" t="s">
        <v>27</v>
      </c>
      <c r="B1725" t="s">
        <v>17</v>
      </c>
      <c r="C1725" t="s">
        <v>5</v>
      </c>
      <c r="D1725">
        <v>56014</v>
      </c>
      <c r="F1725">
        <v>56014</v>
      </c>
      <c r="G1725">
        <v>11594</v>
      </c>
    </row>
    <row r="1726" spans="1:7" x14ac:dyDescent="0.3">
      <c r="A1726" t="s">
        <v>27</v>
      </c>
      <c r="B1726" t="s">
        <v>20</v>
      </c>
      <c r="C1726" t="s">
        <v>6</v>
      </c>
      <c r="D1726">
        <v>83380</v>
      </c>
      <c r="F1726">
        <v>83380</v>
      </c>
      <c r="G1726">
        <v>44677</v>
      </c>
    </row>
    <row r="1727" spans="1:7" x14ac:dyDescent="0.3">
      <c r="A1727" t="s">
        <v>27</v>
      </c>
      <c r="B1727" t="s">
        <v>20</v>
      </c>
      <c r="C1727" t="s">
        <v>10</v>
      </c>
      <c r="D1727">
        <v>75053</v>
      </c>
      <c r="F1727">
        <v>75053</v>
      </c>
      <c r="G1727">
        <v>16974</v>
      </c>
    </row>
    <row r="1728" spans="1:7" x14ac:dyDescent="0.3">
      <c r="A1728" t="s">
        <v>27</v>
      </c>
      <c r="B1728" t="s">
        <v>20</v>
      </c>
      <c r="C1728" t="s">
        <v>10</v>
      </c>
      <c r="D1728">
        <v>79836</v>
      </c>
      <c r="F1728">
        <v>79836</v>
      </c>
      <c r="G1728">
        <v>58558</v>
      </c>
    </row>
    <row r="1729" spans="1:7" x14ac:dyDescent="0.3">
      <c r="A1729" t="s">
        <v>27</v>
      </c>
      <c r="B1729" t="s">
        <v>20</v>
      </c>
      <c r="C1729" t="s">
        <v>10</v>
      </c>
      <c r="D1729">
        <v>54995</v>
      </c>
      <c r="F1729">
        <v>54995</v>
      </c>
      <c r="G1729">
        <v>6031</v>
      </c>
    </row>
    <row r="1730" spans="1:7" x14ac:dyDescent="0.3">
      <c r="A1730" t="s">
        <v>27</v>
      </c>
      <c r="B1730" t="s">
        <v>20</v>
      </c>
      <c r="C1730" t="s">
        <v>10</v>
      </c>
      <c r="D1730">
        <v>51505</v>
      </c>
      <c r="F1730">
        <v>51505</v>
      </c>
      <c r="G1730">
        <v>6015</v>
      </c>
    </row>
    <row r="1731" spans="1:7" x14ac:dyDescent="0.3">
      <c r="A1731" t="s">
        <v>27</v>
      </c>
      <c r="B1731" t="s">
        <v>20</v>
      </c>
      <c r="C1731" t="s">
        <v>10</v>
      </c>
      <c r="D1731">
        <v>34912</v>
      </c>
      <c r="F1731">
        <v>34912</v>
      </c>
      <c r="G1731">
        <v>62798</v>
      </c>
    </row>
    <row r="1732" spans="1:7" x14ac:dyDescent="0.3">
      <c r="A1732" t="s">
        <v>27</v>
      </c>
      <c r="B1732" t="s">
        <v>20</v>
      </c>
      <c r="C1732" t="s">
        <v>10</v>
      </c>
      <c r="D1732">
        <v>45139</v>
      </c>
      <c r="F1732">
        <v>45139</v>
      </c>
      <c r="G1732">
        <v>69460</v>
      </c>
    </row>
    <row r="1733" spans="1:7" x14ac:dyDescent="0.3">
      <c r="A1733" t="s">
        <v>27</v>
      </c>
      <c r="B1733" t="s">
        <v>20</v>
      </c>
      <c r="C1733" t="s">
        <v>10</v>
      </c>
      <c r="D1733">
        <v>89823</v>
      </c>
      <c r="F1733">
        <v>89823</v>
      </c>
      <c r="G1733">
        <v>41546</v>
      </c>
    </row>
    <row r="1734" spans="1:7" x14ac:dyDescent="0.3">
      <c r="A1734" t="s">
        <v>27</v>
      </c>
      <c r="B1734" t="s">
        <v>20</v>
      </c>
      <c r="C1734" t="s">
        <v>2</v>
      </c>
      <c r="D1734">
        <v>8816</v>
      </c>
      <c r="F1734">
        <v>8816</v>
      </c>
      <c r="G1734">
        <v>98949</v>
      </c>
    </row>
    <row r="1735" spans="1:7" x14ac:dyDescent="0.3">
      <c r="A1735" t="s">
        <v>27</v>
      </c>
      <c r="B1735" t="s">
        <v>20</v>
      </c>
      <c r="C1735" t="s">
        <v>2</v>
      </c>
      <c r="D1735">
        <v>44565</v>
      </c>
      <c r="F1735">
        <v>44565</v>
      </c>
      <c r="G1735">
        <v>88555</v>
      </c>
    </row>
    <row r="1736" spans="1:7" x14ac:dyDescent="0.3">
      <c r="A1736" t="s">
        <v>27</v>
      </c>
      <c r="B1736" t="s">
        <v>20</v>
      </c>
      <c r="C1736" t="s">
        <v>2</v>
      </c>
      <c r="D1736">
        <v>86933</v>
      </c>
      <c r="F1736">
        <v>86933</v>
      </c>
      <c r="G1736">
        <v>6902</v>
      </c>
    </row>
    <row r="1737" spans="1:7" x14ac:dyDescent="0.3">
      <c r="A1737" t="s">
        <v>27</v>
      </c>
      <c r="B1737" t="s">
        <v>12</v>
      </c>
      <c r="C1737" t="s">
        <v>2</v>
      </c>
      <c r="D1737">
        <v>49717</v>
      </c>
      <c r="F1737">
        <v>49717</v>
      </c>
      <c r="G1737">
        <v>28991</v>
      </c>
    </row>
    <row r="1738" spans="1:7" x14ac:dyDescent="0.3">
      <c r="A1738" t="s">
        <v>27</v>
      </c>
      <c r="B1738" t="s">
        <v>12</v>
      </c>
      <c r="C1738" t="s">
        <v>2</v>
      </c>
      <c r="D1738">
        <v>9717</v>
      </c>
      <c r="F1738">
        <v>9717</v>
      </c>
      <c r="G1738">
        <v>13702</v>
      </c>
    </row>
    <row r="1739" spans="1:7" x14ac:dyDescent="0.3">
      <c r="A1739" t="s">
        <v>27</v>
      </c>
      <c r="B1739" t="s">
        <v>20</v>
      </c>
      <c r="C1739" t="s">
        <v>5</v>
      </c>
      <c r="D1739">
        <v>39503</v>
      </c>
      <c r="F1739">
        <v>39503</v>
      </c>
      <c r="G1739">
        <v>21893</v>
      </c>
    </row>
    <row r="1740" spans="1:7" x14ac:dyDescent="0.3">
      <c r="A1740" t="s">
        <v>27</v>
      </c>
      <c r="B1740" t="s">
        <v>20</v>
      </c>
      <c r="C1740" t="s">
        <v>10</v>
      </c>
      <c r="D1740">
        <v>34103</v>
      </c>
      <c r="F1740">
        <v>34103</v>
      </c>
      <c r="G1740">
        <v>89526</v>
      </c>
    </row>
    <row r="1741" spans="1:7" x14ac:dyDescent="0.3">
      <c r="A1741" t="s">
        <v>27</v>
      </c>
      <c r="B1741" t="s">
        <v>20</v>
      </c>
      <c r="C1741" t="s">
        <v>4</v>
      </c>
      <c r="D1741">
        <v>9050</v>
      </c>
      <c r="F1741">
        <v>9050</v>
      </c>
      <c r="G1741">
        <v>80022</v>
      </c>
    </row>
    <row r="1742" spans="1:7" x14ac:dyDescent="0.3">
      <c r="A1742" t="s">
        <v>27</v>
      </c>
      <c r="B1742" t="s">
        <v>20</v>
      </c>
      <c r="C1742" t="s">
        <v>4</v>
      </c>
      <c r="D1742">
        <v>28230</v>
      </c>
      <c r="F1742">
        <v>28230</v>
      </c>
      <c r="G1742">
        <v>66005</v>
      </c>
    </row>
    <row r="1743" spans="1:7" x14ac:dyDescent="0.3">
      <c r="A1743" t="s">
        <v>27</v>
      </c>
      <c r="B1743" t="s">
        <v>20</v>
      </c>
      <c r="C1743" t="s">
        <v>5</v>
      </c>
      <c r="D1743">
        <v>3515</v>
      </c>
      <c r="F1743">
        <v>3515</v>
      </c>
      <c r="G1743">
        <v>44523</v>
      </c>
    </row>
    <row r="1744" spans="1:7" x14ac:dyDescent="0.3">
      <c r="A1744" t="s">
        <v>27</v>
      </c>
      <c r="B1744" t="s">
        <v>20</v>
      </c>
      <c r="C1744" t="s">
        <v>4</v>
      </c>
      <c r="D1744">
        <v>69669</v>
      </c>
      <c r="F1744">
        <v>69669</v>
      </c>
      <c r="G1744">
        <v>64709</v>
      </c>
    </row>
    <row r="1745" spans="1:7" x14ac:dyDescent="0.3">
      <c r="A1745" t="s">
        <v>27</v>
      </c>
      <c r="B1745" t="s">
        <v>20</v>
      </c>
      <c r="C1745" t="s">
        <v>10</v>
      </c>
      <c r="D1745">
        <v>61722</v>
      </c>
      <c r="F1745">
        <v>61722</v>
      </c>
      <c r="G1745">
        <v>23541</v>
      </c>
    </row>
    <row r="1746" spans="1:7" x14ac:dyDescent="0.3">
      <c r="A1746" t="s">
        <v>27</v>
      </c>
      <c r="B1746" t="s">
        <v>20</v>
      </c>
      <c r="C1746" t="s">
        <v>4</v>
      </c>
      <c r="D1746">
        <v>52213</v>
      </c>
      <c r="F1746">
        <v>52213</v>
      </c>
      <c r="G1746">
        <v>78071</v>
      </c>
    </row>
    <row r="1747" spans="1:7" x14ac:dyDescent="0.3">
      <c r="A1747" t="s">
        <v>27</v>
      </c>
      <c r="B1747" t="s">
        <v>20</v>
      </c>
      <c r="C1747" t="s">
        <v>4</v>
      </c>
      <c r="D1747">
        <v>16193</v>
      </c>
      <c r="F1747">
        <v>16193</v>
      </c>
      <c r="G1747">
        <v>57519</v>
      </c>
    </row>
    <row r="1748" spans="1:7" x14ac:dyDescent="0.3">
      <c r="A1748" t="s">
        <v>27</v>
      </c>
      <c r="B1748" t="s">
        <v>20</v>
      </c>
      <c r="C1748" t="s">
        <v>4</v>
      </c>
      <c r="D1748">
        <v>11374</v>
      </c>
      <c r="F1748">
        <v>11374</v>
      </c>
      <c r="G1748">
        <v>44948</v>
      </c>
    </row>
    <row r="1749" spans="1:7" x14ac:dyDescent="0.3">
      <c r="A1749" t="s">
        <v>27</v>
      </c>
      <c r="B1749" t="s">
        <v>20</v>
      </c>
      <c r="C1749" t="s">
        <v>4</v>
      </c>
      <c r="D1749">
        <v>26764</v>
      </c>
      <c r="F1749">
        <v>26764</v>
      </c>
      <c r="G1749">
        <v>20593</v>
      </c>
    </row>
    <row r="1750" spans="1:7" x14ac:dyDescent="0.3">
      <c r="A1750" t="s">
        <v>27</v>
      </c>
      <c r="B1750" t="s">
        <v>20</v>
      </c>
      <c r="C1750" t="s">
        <v>4</v>
      </c>
      <c r="D1750">
        <v>27076</v>
      </c>
      <c r="F1750">
        <v>27076</v>
      </c>
      <c r="G1750">
        <v>57420</v>
      </c>
    </row>
    <row r="1751" spans="1:7" x14ac:dyDescent="0.3">
      <c r="A1751" t="s">
        <v>27</v>
      </c>
      <c r="B1751" t="s">
        <v>20</v>
      </c>
      <c r="C1751" t="s">
        <v>4</v>
      </c>
      <c r="D1751">
        <v>13426</v>
      </c>
      <c r="F1751">
        <v>13426</v>
      </c>
      <c r="G1751">
        <v>61412</v>
      </c>
    </row>
    <row r="1752" spans="1:7" x14ac:dyDescent="0.3">
      <c r="A1752" t="s">
        <v>27</v>
      </c>
      <c r="B1752" t="s">
        <v>20</v>
      </c>
      <c r="C1752" t="s">
        <v>4</v>
      </c>
      <c r="D1752">
        <v>79527</v>
      </c>
      <c r="F1752">
        <v>79527</v>
      </c>
      <c r="G1752">
        <v>25875</v>
      </c>
    </row>
    <row r="1753" spans="1:7" x14ac:dyDescent="0.3">
      <c r="A1753" t="s">
        <v>27</v>
      </c>
      <c r="B1753" t="s">
        <v>20</v>
      </c>
      <c r="C1753" t="s">
        <v>4</v>
      </c>
      <c r="D1753">
        <v>23484</v>
      </c>
      <c r="F1753">
        <v>23484</v>
      </c>
      <c r="G1753">
        <v>20419</v>
      </c>
    </row>
    <row r="1754" spans="1:7" x14ac:dyDescent="0.3">
      <c r="A1754" t="s">
        <v>27</v>
      </c>
      <c r="B1754" t="s">
        <v>20</v>
      </c>
      <c r="C1754" t="s">
        <v>4</v>
      </c>
      <c r="D1754">
        <v>98626</v>
      </c>
      <c r="F1754">
        <v>98626</v>
      </c>
      <c r="G1754">
        <v>30169</v>
      </c>
    </row>
    <row r="1755" spans="1:7" x14ac:dyDescent="0.3">
      <c r="A1755" t="s">
        <v>27</v>
      </c>
      <c r="B1755" t="s">
        <v>20</v>
      </c>
      <c r="C1755" t="s">
        <v>4</v>
      </c>
      <c r="D1755">
        <v>64968</v>
      </c>
      <c r="F1755">
        <v>64968</v>
      </c>
      <c r="G1755">
        <v>30844</v>
      </c>
    </row>
    <row r="1756" spans="1:7" x14ac:dyDescent="0.3">
      <c r="A1756" t="s">
        <v>27</v>
      </c>
      <c r="B1756" t="s">
        <v>20</v>
      </c>
      <c r="C1756" t="s">
        <v>5</v>
      </c>
      <c r="D1756">
        <v>11293</v>
      </c>
      <c r="F1756">
        <v>11293</v>
      </c>
      <c r="G1756">
        <v>55503</v>
      </c>
    </row>
    <row r="1757" spans="1:7" x14ac:dyDescent="0.3">
      <c r="A1757" t="s">
        <v>27</v>
      </c>
      <c r="B1757" t="s">
        <v>20</v>
      </c>
      <c r="C1757" t="s">
        <v>5</v>
      </c>
      <c r="D1757">
        <v>41305</v>
      </c>
      <c r="F1757">
        <v>41305</v>
      </c>
      <c r="G1757">
        <v>13865</v>
      </c>
    </row>
    <row r="1758" spans="1:7" x14ac:dyDescent="0.3">
      <c r="A1758" t="s">
        <v>27</v>
      </c>
      <c r="B1758" t="s">
        <v>20</v>
      </c>
      <c r="C1758" t="s">
        <v>4</v>
      </c>
      <c r="D1758">
        <v>22923</v>
      </c>
      <c r="F1758">
        <v>22923</v>
      </c>
      <c r="G1758">
        <v>21778</v>
      </c>
    </row>
    <row r="1759" spans="1:7" x14ac:dyDescent="0.3">
      <c r="A1759" t="s">
        <v>27</v>
      </c>
      <c r="B1759" t="s">
        <v>20</v>
      </c>
      <c r="C1759" t="s">
        <v>4</v>
      </c>
      <c r="D1759">
        <v>83851</v>
      </c>
      <c r="F1759">
        <v>83851</v>
      </c>
      <c r="G1759">
        <v>34640</v>
      </c>
    </row>
    <row r="1760" spans="1:7" x14ac:dyDescent="0.3">
      <c r="A1760" t="s">
        <v>27</v>
      </c>
      <c r="B1760" t="s">
        <v>20</v>
      </c>
      <c r="C1760" t="s">
        <v>4</v>
      </c>
      <c r="D1760">
        <v>39563</v>
      </c>
      <c r="F1760">
        <v>39563</v>
      </c>
      <c r="G1760">
        <v>41258</v>
      </c>
    </row>
    <row r="1761" spans="1:7" x14ac:dyDescent="0.3">
      <c r="A1761" t="s">
        <v>27</v>
      </c>
      <c r="B1761" t="s">
        <v>20</v>
      </c>
      <c r="C1761" t="s">
        <v>4</v>
      </c>
      <c r="D1761">
        <v>16136</v>
      </c>
      <c r="F1761">
        <v>16136</v>
      </c>
      <c r="G1761">
        <v>70640</v>
      </c>
    </row>
    <row r="1762" spans="1:7" x14ac:dyDescent="0.3">
      <c r="A1762" t="s">
        <v>27</v>
      </c>
      <c r="B1762" t="s">
        <v>20</v>
      </c>
      <c r="C1762" t="s">
        <v>4</v>
      </c>
      <c r="D1762">
        <v>88372</v>
      </c>
      <c r="F1762">
        <v>88372</v>
      </c>
      <c r="G1762">
        <v>83055</v>
      </c>
    </row>
    <row r="1763" spans="1:7" x14ac:dyDescent="0.3">
      <c r="A1763" t="s">
        <v>27</v>
      </c>
      <c r="B1763" t="s">
        <v>20</v>
      </c>
      <c r="C1763" t="s">
        <v>4</v>
      </c>
      <c r="D1763">
        <v>25300</v>
      </c>
      <c r="F1763">
        <v>25300</v>
      </c>
      <c r="G1763">
        <v>64302</v>
      </c>
    </row>
    <row r="1764" spans="1:7" x14ac:dyDescent="0.3">
      <c r="A1764" t="s">
        <v>27</v>
      </c>
      <c r="B1764" t="s">
        <v>20</v>
      </c>
      <c r="C1764" t="s">
        <v>10</v>
      </c>
      <c r="D1764">
        <v>64808</v>
      </c>
      <c r="F1764">
        <v>64808</v>
      </c>
      <c r="G1764">
        <v>35156</v>
      </c>
    </row>
    <row r="1765" spans="1:7" x14ac:dyDescent="0.3">
      <c r="A1765" t="s">
        <v>27</v>
      </c>
      <c r="B1765" t="s">
        <v>15</v>
      </c>
      <c r="C1765" t="s">
        <v>8</v>
      </c>
      <c r="D1765">
        <v>47099</v>
      </c>
      <c r="F1765">
        <v>47099</v>
      </c>
      <c r="G1765">
        <v>4843</v>
      </c>
    </row>
    <row r="1766" spans="1:7" x14ac:dyDescent="0.3">
      <c r="A1766" t="s">
        <v>27</v>
      </c>
      <c r="B1766" t="s">
        <v>15</v>
      </c>
      <c r="C1766" t="s">
        <v>8</v>
      </c>
      <c r="D1766">
        <v>11554</v>
      </c>
      <c r="F1766">
        <v>11554</v>
      </c>
      <c r="G1766">
        <v>65144</v>
      </c>
    </row>
    <row r="1767" spans="1:7" x14ac:dyDescent="0.3">
      <c r="A1767" t="s">
        <v>27</v>
      </c>
      <c r="B1767" t="s">
        <v>20</v>
      </c>
      <c r="C1767" t="s">
        <v>5</v>
      </c>
      <c r="D1767">
        <v>94532</v>
      </c>
      <c r="F1767">
        <v>94532</v>
      </c>
      <c r="G1767">
        <v>14698</v>
      </c>
    </row>
    <row r="1768" spans="1:7" x14ac:dyDescent="0.3">
      <c r="A1768" t="s">
        <v>27</v>
      </c>
      <c r="B1768" t="s">
        <v>20</v>
      </c>
      <c r="C1768" t="s">
        <v>5</v>
      </c>
      <c r="D1768">
        <v>68553</v>
      </c>
      <c r="F1768">
        <v>68553</v>
      </c>
      <c r="G1768">
        <v>66892</v>
      </c>
    </row>
    <row r="1769" spans="1:7" x14ac:dyDescent="0.3">
      <c r="A1769" t="s">
        <v>27</v>
      </c>
      <c r="B1769" t="s">
        <v>20</v>
      </c>
      <c r="C1769" t="s">
        <v>5</v>
      </c>
      <c r="D1769">
        <v>1251</v>
      </c>
      <c r="F1769">
        <v>1251</v>
      </c>
      <c r="G1769">
        <v>30403</v>
      </c>
    </row>
    <row r="1770" spans="1:7" x14ac:dyDescent="0.3">
      <c r="A1770" t="s">
        <v>27</v>
      </c>
      <c r="B1770" t="s">
        <v>20</v>
      </c>
      <c r="C1770" t="s">
        <v>5</v>
      </c>
      <c r="D1770">
        <v>72676</v>
      </c>
      <c r="F1770">
        <v>72676</v>
      </c>
      <c r="G1770">
        <v>18420</v>
      </c>
    </row>
    <row r="1771" spans="1:7" x14ac:dyDescent="0.3">
      <c r="A1771" t="s">
        <v>27</v>
      </c>
      <c r="B1771" t="s">
        <v>17</v>
      </c>
      <c r="C1771" t="s">
        <v>6</v>
      </c>
      <c r="D1771">
        <v>62984</v>
      </c>
      <c r="F1771">
        <v>62984</v>
      </c>
      <c r="G1771">
        <v>31807</v>
      </c>
    </row>
    <row r="1772" spans="1:7" x14ac:dyDescent="0.3">
      <c r="A1772" t="s">
        <v>27</v>
      </c>
      <c r="B1772" t="s">
        <v>20</v>
      </c>
      <c r="C1772" t="s">
        <v>6</v>
      </c>
      <c r="D1772">
        <v>38880</v>
      </c>
      <c r="F1772">
        <v>38880</v>
      </c>
      <c r="G1772">
        <v>72059</v>
      </c>
    </row>
    <row r="1773" spans="1:7" x14ac:dyDescent="0.3">
      <c r="A1773" t="s">
        <v>27</v>
      </c>
      <c r="B1773" t="s">
        <v>20</v>
      </c>
      <c r="C1773" t="s">
        <v>6</v>
      </c>
      <c r="D1773">
        <v>58547</v>
      </c>
      <c r="F1773">
        <v>58547</v>
      </c>
      <c r="G1773">
        <v>24895</v>
      </c>
    </row>
    <row r="1774" spans="1:7" x14ac:dyDescent="0.3">
      <c r="A1774" t="s">
        <v>27</v>
      </c>
      <c r="B1774" t="s">
        <v>20</v>
      </c>
      <c r="C1774" t="s">
        <v>6</v>
      </c>
      <c r="D1774">
        <v>61895</v>
      </c>
      <c r="F1774">
        <v>61895</v>
      </c>
      <c r="G1774">
        <v>93884</v>
      </c>
    </row>
    <row r="1775" spans="1:7" x14ac:dyDescent="0.3">
      <c r="A1775" t="s">
        <v>27</v>
      </c>
      <c r="B1775" t="s">
        <v>20</v>
      </c>
      <c r="C1775" t="s">
        <v>6</v>
      </c>
      <c r="D1775">
        <v>50962</v>
      </c>
      <c r="F1775">
        <v>50962</v>
      </c>
      <c r="G1775">
        <v>23042</v>
      </c>
    </row>
    <row r="1776" spans="1:7" x14ac:dyDescent="0.3">
      <c r="A1776" t="s">
        <v>27</v>
      </c>
      <c r="B1776" t="s">
        <v>20</v>
      </c>
      <c r="C1776" t="s">
        <v>5</v>
      </c>
      <c r="D1776">
        <v>34487</v>
      </c>
      <c r="F1776">
        <v>34487</v>
      </c>
      <c r="G1776">
        <v>84716</v>
      </c>
    </row>
    <row r="1777" spans="1:7" x14ac:dyDescent="0.3">
      <c r="A1777" t="s">
        <v>27</v>
      </c>
      <c r="B1777" t="s">
        <v>20</v>
      </c>
      <c r="C1777" t="s">
        <v>5</v>
      </c>
      <c r="D1777">
        <v>10383</v>
      </c>
      <c r="F1777">
        <v>10383</v>
      </c>
      <c r="G1777">
        <v>52402</v>
      </c>
    </row>
    <row r="1778" spans="1:7" x14ac:dyDescent="0.3">
      <c r="A1778" t="s">
        <v>27</v>
      </c>
      <c r="B1778" t="s">
        <v>20</v>
      </c>
      <c r="C1778" t="s">
        <v>5</v>
      </c>
      <c r="D1778">
        <v>98218</v>
      </c>
      <c r="F1778">
        <v>98218</v>
      </c>
      <c r="G1778">
        <v>31956</v>
      </c>
    </row>
    <row r="1779" spans="1:7" x14ac:dyDescent="0.3">
      <c r="A1779" t="s">
        <v>27</v>
      </c>
      <c r="B1779" t="s">
        <v>20</v>
      </c>
      <c r="C1779" t="s">
        <v>6</v>
      </c>
      <c r="D1779">
        <v>62805</v>
      </c>
      <c r="F1779">
        <v>62805</v>
      </c>
      <c r="G1779">
        <v>10452</v>
      </c>
    </row>
    <row r="1780" spans="1:7" x14ac:dyDescent="0.3">
      <c r="A1780" t="s">
        <v>27</v>
      </c>
      <c r="B1780" t="s">
        <v>12</v>
      </c>
      <c r="C1780" t="s">
        <v>2</v>
      </c>
      <c r="D1780">
        <v>36553</v>
      </c>
      <c r="F1780">
        <v>36553</v>
      </c>
      <c r="G1780">
        <v>95512</v>
      </c>
    </row>
    <row r="1781" spans="1:7" x14ac:dyDescent="0.3">
      <c r="A1781" t="s">
        <v>27</v>
      </c>
      <c r="B1781" t="s">
        <v>12</v>
      </c>
      <c r="C1781" t="s">
        <v>2</v>
      </c>
      <c r="D1781">
        <v>7635</v>
      </c>
      <c r="F1781">
        <v>7635</v>
      </c>
      <c r="G1781">
        <v>91565</v>
      </c>
    </row>
    <row r="1782" spans="1:7" x14ac:dyDescent="0.3">
      <c r="A1782" t="s">
        <v>27</v>
      </c>
      <c r="B1782" t="s">
        <v>12</v>
      </c>
      <c r="C1782" t="s">
        <v>2</v>
      </c>
      <c r="D1782">
        <v>75908</v>
      </c>
      <c r="F1782">
        <v>75908</v>
      </c>
      <c r="G1782">
        <v>11816</v>
      </c>
    </row>
    <row r="1783" spans="1:7" x14ac:dyDescent="0.3">
      <c r="A1783" t="s">
        <v>27</v>
      </c>
      <c r="B1783" t="s">
        <v>17</v>
      </c>
      <c r="C1783" t="s">
        <v>2</v>
      </c>
      <c r="D1783">
        <v>44105</v>
      </c>
      <c r="F1783">
        <v>44105</v>
      </c>
      <c r="G1783">
        <v>54823</v>
      </c>
    </row>
    <row r="1784" spans="1:7" x14ac:dyDescent="0.3">
      <c r="A1784" t="s">
        <v>27</v>
      </c>
      <c r="B1784" t="s">
        <v>17</v>
      </c>
      <c r="C1784" t="s">
        <v>2</v>
      </c>
      <c r="D1784">
        <v>26952</v>
      </c>
      <c r="F1784">
        <v>26952</v>
      </c>
      <c r="G1784">
        <v>96730</v>
      </c>
    </row>
    <row r="1785" spans="1:7" x14ac:dyDescent="0.3">
      <c r="A1785" t="s">
        <v>27</v>
      </c>
      <c r="B1785" t="s">
        <v>17</v>
      </c>
      <c r="C1785" t="s">
        <v>2</v>
      </c>
      <c r="D1785">
        <v>9936</v>
      </c>
      <c r="F1785">
        <v>9936</v>
      </c>
      <c r="G1785">
        <v>95802</v>
      </c>
    </row>
    <row r="1786" spans="1:7" x14ac:dyDescent="0.3">
      <c r="A1786" t="str">
        <f>A1785</f>
        <v>Male</v>
      </c>
      <c r="B1786" t="s">
        <v>17</v>
      </c>
      <c r="C1786" t="s">
        <v>2</v>
      </c>
      <c r="D1786">
        <v>25583</v>
      </c>
      <c r="F1786">
        <v>25583</v>
      </c>
      <c r="G1786">
        <v>35988</v>
      </c>
    </row>
    <row r="1787" spans="1:7" x14ac:dyDescent="0.3">
      <c r="A1787" t="s">
        <v>27</v>
      </c>
      <c r="B1787" t="s">
        <v>17</v>
      </c>
      <c r="C1787" t="s">
        <v>2</v>
      </c>
      <c r="D1787">
        <v>85262</v>
      </c>
      <c r="F1787">
        <v>85262</v>
      </c>
      <c r="G1787">
        <v>53545</v>
      </c>
    </row>
    <row r="1788" spans="1:7" x14ac:dyDescent="0.3">
      <c r="A1788" t="s">
        <v>27</v>
      </c>
      <c r="B1788" t="s">
        <v>17</v>
      </c>
      <c r="C1788" t="s">
        <v>2</v>
      </c>
      <c r="D1788">
        <v>32690</v>
      </c>
      <c r="F1788">
        <v>32690</v>
      </c>
      <c r="G1788">
        <v>47886</v>
      </c>
    </row>
    <row r="1789" spans="1:7" x14ac:dyDescent="0.3">
      <c r="A1789" t="s">
        <v>27</v>
      </c>
      <c r="B1789" t="s">
        <v>17</v>
      </c>
      <c r="C1789" t="s">
        <v>10</v>
      </c>
      <c r="D1789">
        <v>75013</v>
      </c>
      <c r="F1789">
        <v>75013</v>
      </c>
      <c r="G1789">
        <v>19935</v>
      </c>
    </row>
    <row r="1790" spans="1:7" x14ac:dyDescent="0.3">
      <c r="A1790" t="s">
        <v>27</v>
      </c>
      <c r="B1790" t="s">
        <v>17</v>
      </c>
      <c r="C1790" t="s">
        <v>4</v>
      </c>
      <c r="D1790">
        <v>5298</v>
      </c>
      <c r="F1790">
        <v>5298</v>
      </c>
      <c r="G1790">
        <v>31670</v>
      </c>
    </row>
    <row r="1791" spans="1:7" x14ac:dyDescent="0.3">
      <c r="A1791" t="s">
        <v>27</v>
      </c>
      <c r="B1791" t="s">
        <v>17</v>
      </c>
      <c r="C1791" t="s">
        <v>4</v>
      </c>
      <c r="D1791">
        <v>56231</v>
      </c>
      <c r="F1791">
        <v>56231</v>
      </c>
      <c r="G1791">
        <v>85882</v>
      </c>
    </row>
    <row r="1792" spans="1:7" x14ac:dyDescent="0.3">
      <c r="A1792" t="s">
        <v>27</v>
      </c>
      <c r="B1792" t="s">
        <v>17</v>
      </c>
      <c r="C1792" t="s">
        <v>4</v>
      </c>
      <c r="D1792">
        <v>16220</v>
      </c>
      <c r="F1792">
        <v>16220</v>
      </c>
      <c r="G1792">
        <v>80224</v>
      </c>
    </row>
    <row r="1793" spans="1:7" x14ac:dyDescent="0.3">
      <c r="A1793" t="s">
        <v>27</v>
      </c>
      <c r="B1793" t="s">
        <v>17</v>
      </c>
      <c r="C1793" t="s">
        <v>4</v>
      </c>
      <c r="D1793">
        <v>33284</v>
      </c>
      <c r="F1793">
        <v>33284</v>
      </c>
      <c r="G1793">
        <v>3117</v>
      </c>
    </row>
    <row r="1794" spans="1:7" x14ac:dyDescent="0.3">
      <c r="A1794" t="s">
        <v>27</v>
      </c>
      <c r="B1794" t="s">
        <v>12</v>
      </c>
      <c r="C1794" t="s">
        <v>2</v>
      </c>
      <c r="D1794">
        <v>28971</v>
      </c>
      <c r="F1794">
        <v>28971</v>
      </c>
      <c r="G1794">
        <v>42107</v>
      </c>
    </row>
    <row r="1795" spans="1:7" x14ac:dyDescent="0.3">
      <c r="A1795" t="s">
        <v>27</v>
      </c>
      <c r="B1795" t="s">
        <v>12</v>
      </c>
      <c r="C1795" t="s">
        <v>2</v>
      </c>
      <c r="D1795">
        <v>52828</v>
      </c>
      <c r="F1795">
        <v>52828</v>
      </c>
      <c r="G1795">
        <v>1458</v>
      </c>
    </row>
    <row r="1796" spans="1:7" x14ac:dyDescent="0.3">
      <c r="A1796" t="s">
        <v>27</v>
      </c>
      <c r="B1796" t="s">
        <v>20</v>
      </c>
      <c r="C1796" t="s">
        <v>6</v>
      </c>
      <c r="D1796">
        <v>70510</v>
      </c>
      <c r="F1796">
        <v>70510</v>
      </c>
      <c r="G1796">
        <v>80787</v>
      </c>
    </row>
    <row r="1797" spans="1:7" x14ac:dyDescent="0.3">
      <c r="A1797" t="s">
        <v>27</v>
      </c>
      <c r="B1797" t="s">
        <v>17</v>
      </c>
      <c r="C1797" t="s">
        <v>7</v>
      </c>
      <c r="D1797">
        <v>44684</v>
      </c>
      <c r="F1797">
        <v>44684</v>
      </c>
      <c r="G1797">
        <v>43379</v>
      </c>
    </row>
    <row r="1798" spans="1:7" x14ac:dyDescent="0.3">
      <c r="A1798" t="s">
        <v>27</v>
      </c>
      <c r="B1798" t="s">
        <v>14</v>
      </c>
      <c r="C1798" t="s">
        <v>4</v>
      </c>
      <c r="D1798">
        <v>77639</v>
      </c>
      <c r="F1798">
        <v>77639</v>
      </c>
      <c r="G1798">
        <v>89541</v>
      </c>
    </row>
    <row r="1799" spans="1:7" x14ac:dyDescent="0.3">
      <c r="A1799" t="s">
        <v>27</v>
      </c>
      <c r="B1799" t="s">
        <v>14</v>
      </c>
      <c r="C1799" t="s">
        <v>4</v>
      </c>
      <c r="D1799">
        <v>30803</v>
      </c>
      <c r="F1799">
        <v>30803</v>
      </c>
      <c r="G1799">
        <v>42542</v>
      </c>
    </row>
    <row r="1800" spans="1:7" x14ac:dyDescent="0.3">
      <c r="A1800" t="s">
        <v>27</v>
      </c>
      <c r="B1800" t="s">
        <v>14</v>
      </c>
      <c r="C1800" t="s">
        <v>4</v>
      </c>
      <c r="D1800">
        <v>35203</v>
      </c>
      <c r="F1800">
        <v>35203</v>
      </c>
      <c r="G1800">
        <v>46062</v>
      </c>
    </row>
    <row r="1801" spans="1:7" x14ac:dyDescent="0.3">
      <c r="A1801" t="s">
        <v>27</v>
      </c>
      <c r="B1801" t="s">
        <v>14</v>
      </c>
      <c r="C1801" t="s">
        <v>4</v>
      </c>
      <c r="D1801">
        <v>4446</v>
      </c>
      <c r="F1801">
        <v>4446</v>
      </c>
      <c r="G1801">
        <v>94918</v>
      </c>
    </row>
    <row r="1802" spans="1:7" x14ac:dyDescent="0.3">
      <c r="A1802" t="s">
        <v>27</v>
      </c>
      <c r="B1802" t="s">
        <v>14</v>
      </c>
      <c r="C1802" t="s">
        <v>4</v>
      </c>
      <c r="D1802">
        <v>22895</v>
      </c>
      <c r="F1802">
        <v>22895</v>
      </c>
      <c r="G1802">
        <v>7669</v>
      </c>
    </row>
    <row r="1803" spans="1:7" x14ac:dyDescent="0.3">
      <c r="A1803" t="s">
        <v>27</v>
      </c>
      <c r="B1803" t="s">
        <v>14</v>
      </c>
      <c r="C1803" t="s">
        <v>4</v>
      </c>
      <c r="D1803">
        <v>76523</v>
      </c>
      <c r="F1803">
        <v>76523</v>
      </c>
      <c r="G1803">
        <v>5724</v>
      </c>
    </row>
    <row r="1804" spans="1:7" x14ac:dyDescent="0.3">
      <c r="A1804" t="s">
        <v>27</v>
      </c>
      <c r="B1804" t="s">
        <v>14</v>
      </c>
      <c r="C1804" t="s">
        <v>4</v>
      </c>
      <c r="D1804">
        <v>39177</v>
      </c>
      <c r="F1804">
        <v>39177</v>
      </c>
      <c r="G1804">
        <v>10300</v>
      </c>
    </row>
    <row r="1805" spans="1:7" x14ac:dyDescent="0.3">
      <c r="A1805" t="s">
        <v>27</v>
      </c>
      <c r="B1805" t="s">
        <v>14</v>
      </c>
      <c r="C1805" t="s">
        <v>4</v>
      </c>
      <c r="D1805">
        <v>35297</v>
      </c>
      <c r="F1805">
        <v>35297</v>
      </c>
      <c r="G1805">
        <v>88092</v>
      </c>
    </row>
    <row r="1806" spans="1:7" x14ac:dyDescent="0.3">
      <c r="A1806" t="s">
        <v>27</v>
      </c>
      <c r="B1806" t="s">
        <v>14</v>
      </c>
      <c r="C1806" t="s">
        <v>4</v>
      </c>
      <c r="D1806">
        <v>35970</v>
      </c>
      <c r="F1806">
        <v>35970</v>
      </c>
      <c r="G1806">
        <v>44858</v>
      </c>
    </row>
    <row r="1807" spans="1:7" x14ac:dyDescent="0.3">
      <c r="A1807" t="s">
        <v>27</v>
      </c>
      <c r="B1807" t="s">
        <v>18</v>
      </c>
      <c r="C1807" t="s">
        <v>2</v>
      </c>
      <c r="D1807">
        <v>35811</v>
      </c>
      <c r="F1807">
        <v>35811</v>
      </c>
      <c r="G1807">
        <v>23879</v>
      </c>
    </row>
    <row r="1808" spans="1:7" x14ac:dyDescent="0.3">
      <c r="A1808" t="s">
        <v>27</v>
      </c>
      <c r="B1808" t="s">
        <v>15</v>
      </c>
      <c r="C1808" t="s">
        <v>10</v>
      </c>
      <c r="D1808">
        <v>7371</v>
      </c>
      <c r="F1808">
        <v>7371</v>
      </c>
      <c r="G1808">
        <v>23370</v>
      </c>
    </row>
    <row r="1809" spans="1:7" x14ac:dyDescent="0.3">
      <c r="A1809" t="s">
        <v>27</v>
      </c>
      <c r="B1809" t="s">
        <v>17</v>
      </c>
      <c r="C1809" t="s">
        <v>4</v>
      </c>
      <c r="D1809">
        <v>74073</v>
      </c>
      <c r="F1809">
        <v>74073</v>
      </c>
      <c r="G1809">
        <v>25617</v>
      </c>
    </row>
    <row r="1810" spans="1:7" x14ac:dyDescent="0.3">
      <c r="A1810" t="s">
        <v>27</v>
      </c>
      <c r="B1810" t="s">
        <v>17</v>
      </c>
      <c r="C1810" t="s">
        <v>4</v>
      </c>
      <c r="D1810">
        <v>73594</v>
      </c>
      <c r="F1810">
        <v>73594</v>
      </c>
      <c r="G1810">
        <v>43261</v>
      </c>
    </row>
    <row r="1811" spans="1:7" x14ac:dyDescent="0.3">
      <c r="A1811" t="s">
        <v>27</v>
      </c>
      <c r="B1811" t="s">
        <v>17</v>
      </c>
      <c r="C1811" t="s">
        <v>4</v>
      </c>
      <c r="D1811">
        <v>90511</v>
      </c>
      <c r="F1811">
        <v>90511</v>
      </c>
      <c r="G1811">
        <v>57956</v>
      </c>
    </row>
    <row r="1812" spans="1:7" x14ac:dyDescent="0.3">
      <c r="A1812" t="s">
        <v>27</v>
      </c>
      <c r="B1812" t="s">
        <v>17</v>
      </c>
      <c r="C1812" t="s">
        <v>4</v>
      </c>
      <c r="D1812">
        <v>30520</v>
      </c>
      <c r="F1812">
        <v>30520</v>
      </c>
      <c r="G1812">
        <v>9283</v>
      </c>
    </row>
    <row r="1813" spans="1:7" x14ac:dyDescent="0.3">
      <c r="A1813" t="s">
        <v>27</v>
      </c>
      <c r="B1813" t="s">
        <v>17</v>
      </c>
      <c r="C1813" t="s">
        <v>4</v>
      </c>
      <c r="D1813">
        <v>6957</v>
      </c>
      <c r="F1813">
        <v>6957</v>
      </c>
      <c r="G1813">
        <v>96770</v>
      </c>
    </row>
    <row r="1814" spans="1:7" x14ac:dyDescent="0.3">
      <c r="A1814" t="s">
        <v>27</v>
      </c>
      <c r="B1814" t="s">
        <v>20</v>
      </c>
      <c r="C1814" t="s">
        <v>5</v>
      </c>
      <c r="D1814">
        <v>18211</v>
      </c>
      <c r="F1814">
        <v>18211</v>
      </c>
      <c r="G1814">
        <v>46555</v>
      </c>
    </row>
    <row r="1815" spans="1:7" x14ac:dyDescent="0.3">
      <c r="A1815" t="s">
        <v>27</v>
      </c>
      <c r="B1815" t="s">
        <v>20</v>
      </c>
      <c r="C1815" t="s">
        <v>5</v>
      </c>
      <c r="D1815">
        <v>69260</v>
      </c>
      <c r="F1815">
        <v>69260</v>
      </c>
      <c r="G1815">
        <v>92294</v>
      </c>
    </row>
    <row r="1816" spans="1:7" x14ac:dyDescent="0.3">
      <c r="A1816" t="s">
        <v>27</v>
      </c>
      <c r="B1816" t="s">
        <v>14</v>
      </c>
      <c r="C1816" t="s">
        <v>1</v>
      </c>
      <c r="D1816">
        <v>88090</v>
      </c>
      <c r="F1816">
        <v>88090</v>
      </c>
      <c r="G1816">
        <v>21410</v>
      </c>
    </row>
    <row r="1817" spans="1:7" x14ac:dyDescent="0.3">
      <c r="A1817" t="s">
        <v>27</v>
      </c>
      <c r="B1817" t="s">
        <v>20</v>
      </c>
      <c r="C1817" t="s">
        <v>2</v>
      </c>
      <c r="D1817">
        <v>73631</v>
      </c>
      <c r="F1817">
        <v>73631</v>
      </c>
      <c r="G1817">
        <v>79766</v>
      </c>
    </row>
    <row r="1818" spans="1:7" x14ac:dyDescent="0.3">
      <c r="A1818" t="s">
        <v>27</v>
      </c>
      <c r="B1818" t="s">
        <v>17</v>
      </c>
      <c r="C1818" t="s">
        <v>10</v>
      </c>
      <c r="D1818">
        <v>33890</v>
      </c>
      <c r="F1818">
        <v>33890</v>
      </c>
      <c r="G1818">
        <v>59673</v>
      </c>
    </row>
    <row r="1819" spans="1:7" x14ac:dyDescent="0.3">
      <c r="A1819" t="s">
        <v>27</v>
      </c>
      <c r="B1819" t="s">
        <v>20</v>
      </c>
      <c r="C1819" t="s">
        <v>7</v>
      </c>
      <c r="D1819">
        <v>67640</v>
      </c>
      <c r="F1819">
        <v>67640</v>
      </c>
      <c r="G1819">
        <v>38937</v>
      </c>
    </row>
    <row r="1820" spans="1:7" x14ac:dyDescent="0.3">
      <c r="A1820" t="s">
        <v>27</v>
      </c>
      <c r="B1820" t="s">
        <v>18</v>
      </c>
      <c r="C1820" t="s">
        <v>8</v>
      </c>
      <c r="D1820">
        <v>32154</v>
      </c>
      <c r="F1820">
        <v>32154</v>
      </c>
      <c r="G1820">
        <v>72934</v>
      </c>
    </row>
    <row r="1821" spans="1:7" x14ac:dyDescent="0.3">
      <c r="A1821" t="s">
        <v>27</v>
      </c>
      <c r="B1821" t="s">
        <v>18</v>
      </c>
      <c r="C1821" t="s">
        <v>8</v>
      </c>
      <c r="D1821">
        <v>26812</v>
      </c>
      <c r="F1821">
        <v>26812</v>
      </c>
      <c r="G1821">
        <v>58519</v>
      </c>
    </row>
    <row r="1822" spans="1:7" x14ac:dyDescent="0.3">
      <c r="A1822" t="s">
        <v>27</v>
      </c>
      <c r="B1822" t="s">
        <v>17</v>
      </c>
      <c r="C1822" t="s">
        <v>8</v>
      </c>
      <c r="D1822">
        <v>39805</v>
      </c>
      <c r="F1822">
        <v>39805</v>
      </c>
      <c r="G1822">
        <v>27415</v>
      </c>
    </row>
    <row r="1823" spans="1:7" x14ac:dyDescent="0.3">
      <c r="A1823" t="s">
        <v>27</v>
      </c>
      <c r="B1823" t="s">
        <v>17</v>
      </c>
      <c r="C1823" t="s">
        <v>8</v>
      </c>
      <c r="D1823">
        <v>46622</v>
      </c>
      <c r="F1823">
        <v>46622</v>
      </c>
      <c r="G1823">
        <v>47175</v>
      </c>
    </row>
    <row r="1824" spans="1:7" x14ac:dyDescent="0.3">
      <c r="A1824" t="s">
        <v>27</v>
      </c>
      <c r="B1824" t="s">
        <v>12</v>
      </c>
      <c r="C1824" t="s">
        <v>2</v>
      </c>
      <c r="D1824">
        <v>10428</v>
      </c>
      <c r="F1824">
        <v>10428</v>
      </c>
      <c r="G1824">
        <v>39985</v>
      </c>
    </row>
    <row r="1825" spans="1:7" x14ac:dyDescent="0.3">
      <c r="A1825" t="s">
        <v>27</v>
      </c>
      <c r="B1825" t="s">
        <v>12</v>
      </c>
      <c r="C1825" t="s">
        <v>2</v>
      </c>
      <c r="D1825">
        <v>44276</v>
      </c>
      <c r="F1825">
        <v>44276</v>
      </c>
      <c r="G1825">
        <v>46949</v>
      </c>
    </row>
    <row r="1826" spans="1:7" x14ac:dyDescent="0.3">
      <c r="A1826" t="s">
        <v>27</v>
      </c>
      <c r="B1826" t="s">
        <v>12</v>
      </c>
      <c r="C1826" t="s">
        <v>2</v>
      </c>
      <c r="D1826">
        <v>89185</v>
      </c>
      <c r="F1826">
        <v>89185</v>
      </c>
      <c r="G1826">
        <v>69857</v>
      </c>
    </row>
    <row r="1827" spans="1:7" x14ac:dyDescent="0.3">
      <c r="A1827" t="s">
        <v>27</v>
      </c>
      <c r="B1827" t="s">
        <v>12</v>
      </c>
      <c r="C1827" t="s">
        <v>2</v>
      </c>
      <c r="D1827">
        <v>81741</v>
      </c>
      <c r="F1827">
        <v>81741</v>
      </c>
      <c r="G1827">
        <v>18012</v>
      </c>
    </row>
    <row r="1828" spans="1:7" x14ac:dyDescent="0.3">
      <c r="A1828" t="s">
        <v>27</v>
      </c>
      <c r="B1828" t="s">
        <v>20</v>
      </c>
      <c r="C1828" t="s">
        <v>1</v>
      </c>
      <c r="D1828">
        <v>88927</v>
      </c>
      <c r="F1828">
        <v>88927</v>
      </c>
      <c r="G1828">
        <v>61641</v>
      </c>
    </row>
    <row r="1829" spans="1:7" x14ac:dyDescent="0.3">
      <c r="A1829" t="s">
        <v>27</v>
      </c>
      <c r="B1829" t="s">
        <v>20</v>
      </c>
      <c r="C1829" t="s">
        <v>1</v>
      </c>
      <c r="D1829">
        <v>51654</v>
      </c>
      <c r="F1829">
        <v>51654</v>
      </c>
      <c r="G1829">
        <v>58337</v>
      </c>
    </row>
    <row r="1830" spans="1:7" x14ac:dyDescent="0.3">
      <c r="A1830" t="s">
        <v>27</v>
      </c>
      <c r="B1830" t="s">
        <v>20</v>
      </c>
      <c r="C1830" t="s">
        <v>1</v>
      </c>
      <c r="D1830">
        <v>86328</v>
      </c>
      <c r="F1830">
        <v>86328</v>
      </c>
      <c r="G1830">
        <v>1731</v>
      </c>
    </row>
    <row r="1831" spans="1:7" x14ac:dyDescent="0.3">
      <c r="A1831" t="s">
        <v>27</v>
      </c>
      <c r="B1831" t="s">
        <v>17</v>
      </c>
      <c r="C1831" t="s">
        <v>2</v>
      </c>
      <c r="D1831">
        <v>89007</v>
      </c>
      <c r="F1831">
        <v>89007</v>
      </c>
      <c r="G1831">
        <v>72164</v>
      </c>
    </row>
    <row r="1832" spans="1:7" x14ac:dyDescent="0.3">
      <c r="A1832" t="s">
        <v>27</v>
      </c>
      <c r="B1832" t="s">
        <v>17</v>
      </c>
      <c r="C1832" t="s">
        <v>2</v>
      </c>
      <c r="D1832">
        <v>36282</v>
      </c>
      <c r="F1832">
        <v>36282</v>
      </c>
      <c r="G1832">
        <v>50597</v>
      </c>
    </row>
    <row r="1833" spans="1:7" x14ac:dyDescent="0.3">
      <c r="A1833" t="s">
        <v>27</v>
      </c>
      <c r="B1833" t="s">
        <v>17</v>
      </c>
      <c r="C1833" t="s">
        <v>2</v>
      </c>
      <c r="D1833">
        <v>92937</v>
      </c>
      <c r="F1833">
        <v>92937</v>
      </c>
      <c r="G1833">
        <v>89372</v>
      </c>
    </row>
    <row r="1834" spans="1:7" x14ac:dyDescent="0.3">
      <c r="A1834" t="s">
        <v>27</v>
      </c>
      <c r="B1834" t="s">
        <v>17</v>
      </c>
      <c r="C1834" t="s">
        <v>2</v>
      </c>
      <c r="D1834">
        <v>83945</v>
      </c>
      <c r="F1834">
        <v>83945</v>
      </c>
      <c r="G1834">
        <v>71127</v>
      </c>
    </row>
    <row r="1835" spans="1:7" x14ac:dyDescent="0.3">
      <c r="A1835" t="s">
        <v>27</v>
      </c>
      <c r="B1835" t="s">
        <v>17</v>
      </c>
      <c r="C1835" t="s">
        <v>2</v>
      </c>
      <c r="D1835">
        <v>62884</v>
      </c>
      <c r="F1835">
        <v>62884</v>
      </c>
      <c r="G1835">
        <v>72053</v>
      </c>
    </row>
    <row r="1836" spans="1:7" x14ac:dyDescent="0.3">
      <c r="A1836" t="s">
        <v>27</v>
      </c>
      <c r="B1836" t="s">
        <v>17</v>
      </c>
      <c r="C1836" t="s">
        <v>2</v>
      </c>
      <c r="D1836">
        <v>64508</v>
      </c>
      <c r="F1836">
        <v>64508</v>
      </c>
      <c r="G1836">
        <v>15859</v>
      </c>
    </row>
    <row r="1837" spans="1:7" x14ac:dyDescent="0.3">
      <c r="A1837" t="s">
        <v>27</v>
      </c>
      <c r="B1837" t="s">
        <v>17</v>
      </c>
      <c r="C1837" t="s">
        <v>2</v>
      </c>
      <c r="D1837">
        <v>65630</v>
      </c>
      <c r="F1837">
        <v>65630</v>
      </c>
      <c r="G1837">
        <v>59724</v>
      </c>
    </row>
    <row r="1838" spans="1:7" x14ac:dyDescent="0.3">
      <c r="A1838" t="s">
        <v>27</v>
      </c>
      <c r="B1838" t="s">
        <v>20</v>
      </c>
      <c r="C1838" t="s">
        <v>10</v>
      </c>
      <c r="D1838">
        <v>5527</v>
      </c>
      <c r="F1838">
        <v>5527</v>
      </c>
      <c r="G1838">
        <v>80183</v>
      </c>
    </row>
    <row r="1839" spans="1:7" x14ac:dyDescent="0.3">
      <c r="A1839" t="s">
        <v>27</v>
      </c>
      <c r="B1839" t="s">
        <v>20</v>
      </c>
      <c r="C1839" t="s">
        <v>1</v>
      </c>
      <c r="D1839">
        <v>61453</v>
      </c>
      <c r="F1839">
        <v>61453</v>
      </c>
      <c r="G1839">
        <v>81931</v>
      </c>
    </row>
    <row r="1840" spans="1:7" x14ac:dyDescent="0.3">
      <c r="A1840" t="s">
        <v>27</v>
      </c>
      <c r="B1840" t="s">
        <v>20</v>
      </c>
      <c r="C1840" t="s">
        <v>1</v>
      </c>
      <c r="D1840">
        <v>48016</v>
      </c>
      <c r="F1840">
        <v>48016</v>
      </c>
      <c r="G1840">
        <v>60131</v>
      </c>
    </row>
    <row r="1841" spans="1:7" x14ac:dyDescent="0.3">
      <c r="A1841" t="s">
        <v>27</v>
      </c>
      <c r="B1841" t="s">
        <v>20</v>
      </c>
      <c r="C1841" t="s">
        <v>1</v>
      </c>
      <c r="D1841">
        <v>99766</v>
      </c>
      <c r="F1841">
        <v>99766</v>
      </c>
      <c r="G1841">
        <v>2666</v>
      </c>
    </row>
    <row r="1842" spans="1:7" x14ac:dyDescent="0.3">
      <c r="A1842" t="s">
        <v>27</v>
      </c>
      <c r="B1842" t="s">
        <v>20</v>
      </c>
      <c r="C1842" t="s">
        <v>1</v>
      </c>
      <c r="D1842">
        <v>71067</v>
      </c>
      <c r="F1842">
        <v>71067</v>
      </c>
      <c r="G1842">
        <v>36237</v>
      </c>
    </row>
    <row r="1843" spans="1:7" x14ac:dyDescent="0.3">
      <c r="A1843" t="s">
        <v>27</v>
      </c>
      <c r="B1843" t="s">
        <v>20</v>
      </c>
      <c r="C1843" t="s">
        <v>1</v>
      </c>
      <c r="D1843">
        <v>54536</v>
      </c>
      <c r="F1843">
        <v>54536</v>
      </c>
      <c r="G1843">
        <v>33996</v>
      </c>
    </row>
    <row r="1844" spans="1:7" x14ac:dyDescent="0.3">
      <c r="A1844" t="s">
        <v>27</v>
      </c>
      <c r="B1844" t="s">
        <v>20</v>
      </c>
      <c r="C1844" t="s">
        <v>1</v>
      </c>
      <c r="D1844">
        <v>30649</v>
      </c>
      <c r="F1844">
        <v>30649</v>
      </c>
      <c r="G1844">
        <v>90559</v>
      </c>
    </row>
    <row r="1845" spans="1:7" x14ac:dyDescent="0.3">
      <c r="A1845" t="s">
        <v>27</v>
      </c>
      <c r="B1845" t="s">
        <v>20</v>
      </c>
      <c r="C1845" t="s">
        <v>1</v>
      </c>
      <c r="D1845">
        <v>99029</v>
      </c>
      <c r="F1845">
        <v>99029</v>
      </c>
      <c r="G1845">
        <v>7786</v>
      </c>
    </row>
    <row r="1846" spans="1:7" x14ac:dyDescent="0.3">
      <c r="A1846" t="s">
        <v>27</v>
      </c>
      <c r="B1846" t="s">
        <v>20</v>
      </c>
      <c r="C1846" t="s">
        <v>1</v>
      </c>
      <c r="D1846">
        <v>62501</v>
      </c>
      <c r="F1846">
        <v>62501</v>
      </c>
      <c r="G1846">
        <v>50144</v>
      </c>
    </row>
    <row r="1847" spans="1:7" x14ac:dyDescent="0.3">
      <c r="A1847" t="s">
        <v>27</v>
      </c>
      <c r="B1847" t="s">
        <v>20</v>
      </c>
      <c r="C1847" t="s">
        <v>1</v>
      </c>
      <c r="D1847">
        <v>68581</v>
      </c>
      <c r="F1847">
        <v>68581</v>
      </c>
      <c r="G1847">
        <v>9476</v>
      </c>
    </row>
    <row r="1848" spans="1:7" x14ac:dyDescent="0.3">
      <c r="A1848" t="s">
        <v>27</v>
      </c>
      <c r="B1848" t="s">
        <v>20</v>
      </c>
      <c r="C1848" t="s">
        <v>1</v>
      </c>
      <c r="D1848">
        <v>12683</v>
      </c>
      <c r="F1848">
        <v>12683</v>
      </c>
      <c r="G1848">
        <v>17255</v>
      </c>
    </row>
    <row r="1849" spans="1:7" x14ac:dyDescent="0.3">
      <c r="A1849" t="s">
        <v>27</v>
      </c>
      <c r="B1849" t="s">
        <v>17</v>
      </c>
      <c r="C1849" t="s">
        <v>1</v>
      </c>
      <c r="D1849">
        <v>44090</v>
      </c>
      <c r="F1849">
        <v>44090</v>
      </c>
      <c r="G1849">
        <v>89861</v>
      </c>
    </row>
    <row r="1850" spans="1:7" x14ac:dyDescent="0.3">
      <c r="A1850" t="s">
        <v>27</v>
      </c>
      <c r="B1850" t="s">
        <v>17</v>
      </c>
      <c r="C1850" t="s">
        <v>1</v>
      </c>
      <c r="D1850">
        <v>99295</v>
      </c>
      <c r="F1850">
        <v>99295</v>
      </c>
      <c r="G1850">
        <v>97910</v>
      </c>
    </row>
    <row r="1851" spans="1:7" x14ac:dyDescent="0.3">
      <c r="A1851" t="s">
        <v>27</v>
      </c>
      <c r="B1851" t="s">
        <v>17</v>
      </c>
      <c r="C1851" t="s">
        <v>1</v>
      </c>
      <c r="D1851">
        <v>13886</v>
      </c>
      <c r="F1851">
        <v>13886</v>
      </c>
      <c r="G1851">
        <v>54394</v>
      </c>
    </row>
    <row r="1852" spans="1:7" x14ac:dyDescent="0.3">
      <c r="A1852" t="s">
        <v>27</v>
      </c>
      <c r="B1852" t="s">
        <v>17</v>
      </c>
      <c r="C1852" t="s">
        <v>1</v>
      </c>
      <c r="D1852">
        <v>74370</v>
      </c>
      <c r="F1852">
        <v>74370</v>
      </c>
      <c r="G1852">
        <v>9885</v>
      </c>
    </row>
    <row r="1853" spans="1:7" x14ac:dyDescent="0.3">
      <c r="A1853" t="s">
        <v>27</v>
      </c>
      <c r="B1853" t="s">
        <v>17</v>
      </c>
      <c r="C1853" t="s">
        <v>1</v>
      </c>
      <c r="D1853">
        <v>23825</v>
      </c>
      <c r="F1853">
        <v>23825</v>
      </c>
      <c r="G1853">
        <v>67140</v>
      </c>
    </row>
    <row r="1854" spans="1:7" x14ac:dyDescent="0.3">
      <c r="A1854" t="s">
        <v>27</v>
      </c>
      <c r="B1854" t="s">
        <v>17</v>
      </c>
      <c r="C1854" t="s">
        <v>1</v>
      </c>
      <c r="D1854">
        <v>62679</v>
      </c>
      <c r="F1854">
        <v>62679</v>
      </c>
      <c r="G1854">
        <v>28483</v>
      </c>
    </row>
    <row r="1855" spans="1:7" x14ac:dyDescent="0.3">
      <c r="A1855" t="s">
        <v>27</v>
      </c>
      <c r="B1855" t="s">
        <v>17</v>
      </c>
      <c r="C1855" t="s">
        <v>1</v>
      </c>
      <c r="D1855">
        <v>28508</v>
      </c>
      <c r="F1855">
        <v>28508</v>
      </c>
      <c r="G1855">
        <v>1262</v>
      </c>
    </row>
    <row r="1856" spans="1:7" x14ac:dyDescent="0.3">
      <c r="A1856" t="s">
        <v>27</v>
      </c>
      <c r="B1856" t="s">
        <v>17</v>
      </c>
      <c r="C1856" t="s">
        <v>1</v>
      </c>
      <c r="D1856">
        <v>71040</v>
      </c>
      <c r="F1856">
        <v>71040</v>
      </c>
      <c r="G1856">
        <v>75006</v>
      </c>
    </row>
    <row r="1857" spans="1:7" x14ac:dyDescent="0.3">
      <c r="A1857" t="s">
        <v>27</v>
      </c>
      <c r="B1857" t="s">
        <v>20</v>
      </c>
      <c r="C1857" t="s">
        <v>1</v>
      </c>
      <c r="D1857">
        <v>49544</v>
      </c>
      <c r="F1857">
        <v>49544</v>
      </c>
      <c r="G1857">
        <v>86443</v>
      </c>
    </row>
    <row r="1858" spans="1:7" x14ac:dyDescent="0.3">
      <c r="A1858" t="s">
        <v>27</v>
      </c>
      <c r="B1858" t="s">
        <v>20</v>
      </c>
      <c r="C1858" t="s">
        <v>1</v>
      </c>
      <c r="D1858">
        <v>39299</v>
      </c>
      <c r="F1858">
        <v>39299</v>
      </c>
      <c r="G1858">
        <v>45342</v>
      </c>
    </row>
    <row r="1859" spans="1:7" x14ac:dyDescent="0.3">
      <c r="A1859" t="s">
        <v>27</v>
      </c>
      <c r="B1859" t="s">
        <v>17</v>
      </c>
      <c r="C1859" t="s">
        <v>2</v>
      </c>
      <c r="D1859">
        <v>84326</v>
      </c>
      <c r="F1859">
        <v>84326</v>
      </c>
      <c r="G1859">
        <v>13278</v>
      </c>
    </row>
    <row r="1860" spans="1:7" x14ac:dyDescent="0.3">
      <c r="A1860" t="s">
        <v>27</v>
      </c>
      <c r="B1860" t="s">
        <v>17</v>
      </c>
      <c r="C1860" t="s">
        <v>2</v>
      </c>
      <c r="D1860">
        <v>39503</v>
      </c>
      <c r="F1860">
        <v>39503</v>
      </c>
      <c r="G1860">
        <v>25363</v>
      </c>
    </row>
    <row r="1861" spans="1:7" x14ac:dyDescent="0.3">
      <c r="A1861" t="s">
        <v>27</v>
      </c>
      <c r="B1861" t="s">
        <v>17</v>
      </c>
      <c r="C1861" t="s">
        <v>2</v>
      </c>
      <c r="D1861">
        <v>16501</v>
      </c>
      <c r="F1861">
        <v>16501</v>
      </c>
      <c r="G1861">
        <v>70585</v>
      </c>
    </row>
    <row r="1862" spans="1:7" x14ac:dyDescent="0.3">
      <c r="A1862" t="s">
        <v>27</v>
      </c>
      <c r="B1862" t="s">
        <v>17</v>
      </c>
      <c r="C1862" t="s">
        <v>6</v>
      </c>
      <c r="D1862">
        <v>82917</v>
      </c>
      <c r="F1862">
        <v>82917</v>
      </c>
      <c r="G1862">
        <v>34170</v>
      </c>
    </row>
    <row r="1863" spans="1:7" x14ac:dyDescent="0.3">
      <c r="A1863" t="s">
        <v>27</v>
      </c>
      <c r="B1863" t="s">
        <v>17</v>
      </c>
      <c r="C1863" t="s">
        <v>10</v>
      </c>
      <c r="D1863">
        <v>7906</v>
      </c>
      <c r="F1863">
        <v>7906</v>
      </c>
      <c r="G1863">
        <v>35271</v>
      </c>
    </row>
    <row r="1864" spans="1:7" x14ac:dyDescent="0.3">
      <c r="A1864" t="s">
        <v>27</v>
      </c>
      <c r="B1864" t="s">
        <v>17</v>
      </c>
      <c r="C1864" t="s">
        <v>2</v>
      </c>
      <c r="D1864">
        <v>27939</v>
      </c>
      <c r="F1864">
        <v>27939</v>
      </c>
      <c r="G1864">
        <v>30982</v>
      </c>
    </row>
    <row r="1865" spans="1:7" x14ac:dyDescent="0.3">
      <c r="A1865" t="s">
        <v>27</v>
      </c>
      <c r="B1865" t="s">
        <v>17</v>
      </c>
      <c r="C1865" t="s">
        <v>6</v>
      </c>
      <c r="D1865">
        <v>42493</v>
      </c>
      <c r="F1865">
        <v>42493</v>
      </c>
      <c r="G1865">
        <v>18041</v>
      </c>
    </row>
    <row r="1866" spans="1:7" x14ac:dyDescent="0.3">
      <c r="A1866" t="s">
        <v>27</v>
      </c>
      <c r="B1866" t="s">
        <v>17</v>
      </c>
      <c r="C1866" t="s">
        <v>6</v>
      </c>
      <c r="D1866">
        <v>38638</v>
      </c>
      <c r="F1866">
        <v>38638</v>
      </c>
      <c r="G1866">
        <v>98036</v>
      </c>
    </row>
    <row r="1867" spans="1:7" x14ac:dyDescent="0.3">
      <c r="A1867" t="s">
        <v>27</v>
      </c>
      <c r="B1867" t="s">
        <v>17</v>
      </c>
      <c r="C1867" t="s">
        <v>6</v>
      </c>
      <c r="D1867">
        <v>42610</v>
      </c>
      <c r="F1867">
        <v>42610</v>
      </c>
      <c r="G1867">
        <v>95335</v>
      </c>
    </row>
    <row r="1868" spans="1:7" x14ac:dyDescent="0.3">
      <c r="A1868" t="s">
        <v>27</v>
      </c>
      <c r="B1868" t="s">
        <v>17</v>
      </c>
      <c r="C1868" t="s">
        <v>6</v>
      </c>
      <c r="D1868">
        <v>42998</v>
      </c>
      <c r="F1868">
        <v>42998</v>
      </c>
      <c r="G1868">
        <v>26886</v>
      </c>
    </row>
    <row r="1869" spans="1:7" x14ac:dyDescent="0.3">
      <c r="A1869" t="s">
        <v>27</v>
      </c>
      <c r="B1869" t="s">
        <v>17</v>
      </c>
      <c r="C1869" t="s">
        <v>6</v>
      </c>
      <c r="D1869">
        <v>20666</v>
      </c>
      <c r="F1869">
        <v>20666</v>
      </c>
      <c r="G1869">
        <v>74320</v>
      </c>
    </row>
    <row r="1870" spans="1:7" x14ac:dyDescent="0.3">
      <c r="A1870" t="s">
        <v>27</v>
      </c>
      <c r="B1870" t="s">
        <v>14</v>
      </c>
      <c r="C1870" t="s">
        <v>10</v>
      </c>
      <c r="D1870">
        <v>84692</v>
      </c>
      <c r="F1870">
        <v>84692</v>
      </c>
      <c r="G1870">
        <v>30451</v>
      </c>
    </row>
    <row r="1871" spans="1:7" x14ac:dyDescent="0.3">
      <c r="A1871" t="s">
        <v>27</v>
      </c>
      <c r="B1871" t="s">
        <v>12</v>
      </c>
      <c r="C1871" t="s">
        <v>4</v>
      </c>
      <c r="D1871">
        <v>94188</v>
      </c>
      <c r="F1871">
        <v>94188</v>
      </c>
      <c r="G1871">
        <v>63271</v>
      </c>
    </row>
    <row r="1872" spans="1:7" x14ac:dyDescent="0.3">
      <c r="A1872" t="s">
        <v>27</v>
      </c>
      <c r="B1872" t="s">
        <v>12</v>
      </c>
      <c r="C1872" t="s">
        <v>4</v>
      </c>
      <c r="D1872">
        <v>11184</v>
      </c>
      <c r="F1872">
        <v>11184</v>
      </c>
      <c r="G1872">
        <v>7859</v>
      </c>
    </row>
    <row r="1873" spans="1:7" x14ac:dyDescent="0.3">
      <c r="A1873" t="s">
        <v>27</v>
      </c>
      <c r="B1873" t="s">
        <v>12</v>
      </c>
      <c r="C1873" t="s">
        <v>2</v>
      </c>
      <c r="D1873">
        <v>74861</v>
      </c>
      <c r="F1873">
        <v>74861</v>
      </c>
      <c r="G1873">
        <v>47520</v>
      </c>
    </row>
    <row r="1874" spans="1:7" x14ac:dyDescent="0.3">
      <c r="A1874" t="s">
        <v>27</v>
      </c>
      <c r="B1874" t="s">
        <v>12</v>
      </c>
      <c r="C1874" t="s">
        <v>2</v>
      </c>
      <c r="D1874">
        <v>41179</v>
      </c>
      <c r="F1874">
        <v>41179</v>
      </c>
      <c r="G1874">
        <v>18777</v>
      </c>
    </row>
    <row r="1875" spans="1:7" x14ac:dyDescent="0.3">
      <c r="A1875" t="s">
        <v>27</v>
      </c>
      <c r="B1875" t="s">
        <v>12</v>
      </c>
      <c r="C1875" t="s">
        <v>2</v>
      </c>
      <c r="D1875">
        <v>44275</v>
      </c>
      <c r="F1875">
        <v>44275</v>
      </c>
      <c r="G1875">
        <v>5259</v>
      </c>
    </row>
    <row r="1876" spans="1:7" x14ac:dyDescent="0.3">
      <c r="A1876" t="s">
        <v>27</v>
      </c>
      <c r="B1876" t="s">
        <v>12</v>
      </c>
      <c r="C1876" t="s">
        <v>4</v>
      </c>
      <c r="D1876">
        <v>70297</v>
      </c>
      <c r="F1876">
        <v>70297</v>
      </c>
      <c r="G1876">
        <v>48502</v>
      </c>
    </row>
    <row r="1877" spans="1:7" x14ac:dyDescent="0.3">
      <c r="A1877" t="s">
        <v>27</v>
      </c>
      <c r="B1877" t="s">
        <v>17</v>
      </c>
      <c r="C1877" t="s">
        <v>4</v>
      </c>
      <c r="D1877">
        <v>51508</v>
      </c>
      <c r="F1877">
        <v>51508</v>
      </c>
      <c r="G1877">
        <v>75046</v>
      </c>
    </row>
    <row r="1878" spans="1:7" x14ac:dyDescent="0.3">
      <c r="A1878" t="s">
        <v>27</v>
      </c>
      <c r="B1878" t="s">
        <v>17</v>
      </c>
      <c r="C1878" t="s">
        <v>4</v>
      </c>
      <c r="D1878">
        <v>43545</v>
      </c>
      <c r="F1878">
        <v>43545</v>
      </c>
      <c r="G1878">
        <v>37529</v>
      </c>
    </row>
    <row r="1879" spans="1:7" x14ac:dyDescent="0.3">
      <c r="A1879" t="s">
        <v>27</v>
      </c>
      <c r="B1879" t="s">
        <v>17</v>
      </c>
      <c r="C1879" t="s">
        <v>4</v>
      </c>
      <c r="D1879">
        <v>53003</v>
      </c>
      <c r="F1879">
        <v>53003</v>
      </c>
      <c r="G1879">
        <v>14523</v>
      </c>
    </row>
    <row r="1880" spans="1:7" x14ac:dyDescent="0.3">
      <c r="A1880" t="s">
        <v>27</v>
      </c>
      <c r="B1880" t="s">
        <v>17</v>
      </c>
      <c r="C1880" t="s">
        <v>4</v>
      </c>
      <c r="D1880">
        <v>38085</v>
      </c>
      <c r="F1880">
        <v>38085</v>
      </c>
      <c r="G1880">
        <v>95311</v>
      </c>
    </row>
    <row r="1881" spans="1:7" x14ac:dyDescent="0.3">
      <c r="A1881" t="s">
        <v>27</v>
      </c>
      <c r="B1881" t="s">
        <v>17</v>
      </c>
      <c r="C1881" t="s">
        <v>4</v>
      </c>
      <c r="D1881">
        <v>62015</v>
      </c>
      <c r="F1881">
        <v>62015</v>
      </c>
      <c r="G1881">
        <v>54676</v>
      </c>
    </row>
    <row r="1882" spans="1:7" x14ac:dyDescent="0.3">
      <c r="A1882" t="s">
        <v>27</v>
      </c>
      <c r="B1882" t="s">
        <v>17</v>
      </c>
      <c r="C1882" t="s">
        <v>4</v>
      </c>
      <c r="D1882">
        <v>50726</v>
      </c>
      <c r="F1882">
        <v>50726</v>
      </c>
      <c r="G1882">
        <v>98221</v>
      </c>
    </row>
    <row r="1883" spans="1:7" x14ac:dyDescent="0.3">
      <c r="A1883" t="s">
        <v>27</v>
      </c>
      <c r="B1883" t="s">
        <v>17</v>
      </c>
      <c r="C1883" t="s">
        <v>4</v>
      </c>
      <c r="D1883">
        <v>19521</v>
      </c>
      <c r="F1883">
        <v>19521</v>
      </c>
      <c r="G1883">
        <v>13643</v>
      </c>
    </row>
    <row r="1884" spans="1:7" x14ac:dyDescent="0.3">
      <c r="A1884" t="s">
        <v>27</v>
      </c>
      <c r="B1884" t="s">
        <v>17</v>
      </c>
      <c r="C1884" t="s">
        <v>4</v>
      </c>
      <c r="D1884">
        <v>39274</v>
      </c>
      <c r="F1884">
        <v>39274</v>
      </c>
      <c r="G1884">
        <v>23112</v>
      </c>
    </row>
    <row r="1885" spans="1:7" x14ac:dyDescent="0.3">
      <c r="A1885" t="s">
        <v>27</v>
      </c>
      <c r="B1885" t="s">
        <v>17</v>
      </c>
      <c r="C1885" t="s">
        <v>4</v>
      </c>
      <c r="D1885">
        <v>40647</v>
      </c>
      <c r="F1885">
        <v>40647</v>
      </c>
      <c r="G1885">
        <v>6994</v>
      </c>
    </row>
    <row r="1886" spans="1:7" x14ac:dyDescent="0.3">
      <c r="A1886" t="s">
        <v>27</v>
      </c>
      <c r="B1886" t="s">
        <v>17</v>
      </c>
      <c r="C1886" t="s">
        <v>5</v>
      </c>
      <c r="D1886">
        <v>9793</v>
      </c>
      <c r="F1886">
        <v>9793</v>
      </c>
      <c r="G1886">
        <v>47784</v>
      </c>
    </row>
    <row r="1887" spans="1:7" x14ac:dyDescent="0.3">
      <c r="A1887" t="s">
        <v>27</v>
      </c>
      <c r="B1887" t="s">
        <v>20</v>
      </c>
      <c r="C1887" t="s">
        <v>4</v>
      </c>
      <c r="D1887">
        <v>44540</v>
      </c>
      <c r="F1887">
        <v>44540</v>
      </c>
      <c r="G1887">
        <v>42540</v>
      </c>
    </row>
    <row r="1888" spans="1:7" x14ac:dyDescent="0.3">
      <c r="A1888" t="s">
        <v>27</v>
      </c>
      <c r="B1888" t="s">
        <v>17</v>
      </c>
      <c r="C1888" t="s">
        <v>10</v>
      </c>
      <c r="D1888">
        <v>2256</v>
      </c>
      <c r="F1888">
        <v>2256</v>
      </c>
      <c r="G1888">
        <v>57373</v>
      </c>
    </row>
    <row r="1889" spans="1:7" x14ac:dyDescent="0.3">
      <c r="A1889" t="s">
        <v>27</v>
      </c>
      <c r="B1889" t="s">
        <v>17</v>
      </c>
      <c r="C1889" t="s">
        <v>10</v>
      </c>
      <c r="D1889">
        <v>68083</v>
      </c>
      <c r="F1889">
        <v>68083</v>
      </c>
      <c r="G1889">
        <v>37065</v>
      </c>
    </row>
    <row r="1890" spans="1:7" x14ac:dyDescent="0.3">
      <c r="A1890" t="s">
        <v>27</v>
      </c>
      <c r="B1890" t="s">
        <v>17</v>
      </c>
      <c r="C1890" t="s">
        <v>10</v>
      </c>
      <c r="D1890">
        <v>18712</v>
      </c>
      <c r="F1890">
        <v>18712</v>
      </c>
      <c r="G1890">
        <v>31500</v>
      </c>
    </row>
    <row r="1891" spans="1:7" x14ac:dyDescent="0.3">
      <c r="A1891" t="s">
        <v>27</v>
      </c>
      <c r="B1891" t="s">
        <v>20</v>
      </c>
      <c r="C1891" t="s">
        <v>7</v>
      </c>
      <c r="D1891">
        <v>60685</v>
      </c>
      <c r="F1891">
        <v>60685</v>
      </c>
      <c r="G1891">
        <v>3232</v>
      </c>
    </row>
    <row r="1892" spans="1:7" x14ac:dyDescent="0.3">
      <c r="A1892" t="s">
        <v>27</v>
      </c>
      <c r="B1892" t="s">
        <v>20</v>
      </c>
      <c r="C1892" t="s">
        <v>7</v>
      </c>
      <c r="D1892">
        <v>72716</v>
      </c>
      <c r="F1892">
        <v>72716</v>
      </c>
      <c r="G1892">
        <v>48223</v>
      </c>
    </row>
    <row r="1893" spans="1:7" x14ac:dyDescent="0.3">
      <c r="A1893" t="s">
        <v>27</v>
      </c>
      <c r="B1893" t="s">
        <v>20</v>
      </c>
      <c r="C1893" t="s">
        <v>7</v>
      </c>
      <c r="D1893">
        <v>52730</v>
      </c>
      <c r="F1893">
        <v>52730</v>
      </c>
      <c r="G1893">
        <v>21568</v>
      </c>
    </row>
    <row r="1894" spans="1:7" x14ac:dyDescent="0.3">
      <c r="A1894" t="s">
        <v>27</v>
      </c>
      <c r="B1894" t="s">
        <v>17</v>
      </c>
      <c r="C1894" t="s">
        <v>4</v>
      </c>
      <c r="D1894">
        <v>27555</v>
      </c>
      <c r="F1894">
        <v>27555</v>
      </c>
      <c r="G1894">
        <v>25320</v>
      </c>
    </row>
    <row r="1895" spans="1:7" x14ac:dyDescent="0.3">
      <c r="A1895" t="s">
        <v>27</v>
      </c>
      <c r="B1895" t="s">
        <v>17</v>
      </c>
      <c r="C1895" t="s">
        <v>4</v>
      </c>
      <c r="D1895">
        <v>47925</v>
      </c>
      <c r="F1895">
        <v>47925</v>
      </c>
      <c r="G1895">
        <v>46492</v>
      </c>
    </row>
    <row r="1896" spans="1:7" x14ac:dyDescent="0.3">
      <c r="A1896" t="s">
        <v>27</v>
      </c>
      <c r="B1896" t="s">
        <v>17</v>
      </c>
      <c r="C1896" t="s">
        <v>4</v>
      </c>
      <c r="D1896">
        <v>55271</v>
      </c>
      <c r="F1896">
        <v>55271</v>
      </c>
      <c r="G1896">
        <v>41403</v>
      </c>
    </row>
    <row r="1897" spans="1:7" x14ac:dyDescent="0.3">
      <c r="A1897" t="s">
        <v>27</v>
      </c>
      <c r="B1897" t="s">
        <v>17</v>
      </c>
      <c r="C1897" t="s">
        <v>4</v>
      </c>
      <c r="D1897">
        <v>32981</v>
      </c>
      <c r="F1897">
        <v>32981</v>
      </c>
      <c r="G1897">
        <v>93503</v>
      </c>
    </row>
    <row r="1898" spans="1:7" x14ac:dyDescent="0.3">
      <c r="A1898" t="s">
        <v>27</v>
      </c>
      <c r="B1898" t="s">
        <v>17</v>
      </c>
      <c r="C1898" t="s">
        <v>4</v>
      </c>
      <c r="D1898">
        <v>5648</v>
      </c>
      <c r="F1898">
        <v>5648</v>
      </c>
      <c r="G1898">
        <v>22376</v>
      </c>
    </row>
    <row r="1899" spans="1:7" x14ac:dyDescent="0.3">
      <c r="A1899" t="s">
        <v>27</v>
      </c>
      <c r="B1899" t="s">
        <v>15</v>
      </c>
      <c r="C1899" t="s">
        <v>6</v>
      </c>
      <c r="D1899">
        <v>92689</v>
      </c>
      <c r="F1899">
        <v>92689</v>
      </c>
      <c r="G1899">
        <v>35230</v>
      </c>
    </row>
    <row r="1900" spans="1:7" x14ac:dyDescent="0.3">
      <c r="A1900" t="s">
        <v>27</v>
      </c>
      <c r="B1900" t="s">
        <v>12</v>
      </c>
      <c r="C1900" t="s">
        <v>10</v>
      </c>
      <c r="D1900">
        <v>93563</v>
      </c>
      <c r="F1900">
        <v>93563</v>
      </c>
      <c r="G1900">
        <v>25181</v>
      </c>
    </row>
    <row r="1901" spans="1:7" x14ac:dyDescent="0.3">
      <c r="A1901" t="s">
        <v>27</v>
      </c>
      <c r="B1901" t="s">
        <v>17</v>
      </c>
      <c r="C1901" t="s">
        <v>5</v>
      </c>
      <c r="D1901">
        <v>3010</v>
      </c>
      <c r="F1901">
        <v>3010</v>
      </c>
      <c r="G1901">
        <v>55181</v>
      </c>
    </row>
    <row r="1902" spans="1:7" x14ac:dyDescent="0.3">
      <c r="A1902" t="s">
        <v>27</v>
      </c>
      <c r="B1902" t="s">
        <v>17</v>
      </c>
      <c r="C1902" t="s">
        <v>5</v>
      </c>
      <c r="D1902">
        <v>50875</v>
      </c>
      <c r="F1902">
        <v>50875</v>
      </c>
      <c r="G1902">
        <v>14640</v>
      </c>
    </row>
    <row r="1903" spans="1:7" x14ac:dyDescent="0.3">
      <c r="A1903" t="s">
        <v>27</v>
      </c>
      <c r="B1903" t="s">
        <v>17</v>
      </c>
      <c r="C1903" t="s">
        <v>5</v>
      </c>
      <c r="D1903">
        <v>44269</v>
      </c>
      <c r="F1903">
        <v>44269</v>
      </c>
      <c r="G1903">
        <v>73343</v>
      </c>
    </row>
    <row r="1904" spans="1:7" x14ac:dyDescent="0.3">
      <c r="A1904" t="s">
        <v>27</v>
      </c>
      <c r="B1904" t="s">
        <v>17</v>
      </c>
      <c r="C1904" t="s">
        <v>5</v>
      </c>
      <c r="D1904">
        <v>78713</v>
      </c>
      <c r="F1904">
        <v>78713</v>
      </c>
      <c r="G1904">
        <v>89931</v>
      </c>
    </row>
    <row r="1905" spans="1:7" x14ac:dyDescent="0.3">
      <c r="A1905" t="s">
        <v>27</v>
      </c>
      <c r="B1905" t="s">
        <v>17</v>
      </c>
      <c r="C1905" t="s">
        <v>5</v>
      </c>
      <c r="D1905">
        <v>1185</v>
      </c>
      <c r="F1905">
        <v>1185</v>
      </c>
      <c r="G1905">
        <v>9687</v>
      </c>
    </row>
    <row r="1906" spans="1:7" x14ac:dyDescent="0.3">
      <c r="A1906" t="s">
        <v>27</v>
      </c>
      <c r="B1906" t="s">
        <v>20</v>
      </c>
      <c r="C1906" t="s">
        <v>1</v>
      </c>
      <c r="D1906">
        <v>97918</v>
      </c>
      <c r="F1906">
        <v>97918</v>
      </c>
      <c r="G1906">
        <v>36607</v>
      </c>
    </row>
    <row r="1907" spans="1:7" x14ac:dyDescent="0.3">
      <c r="A1907" t="s">
        <v>27</v>
      </c>
      <c r="B1907" t="s">
        <v>20</v>
      </c>
      <c r="C1907" t="s">
        <v>10</v>
      </c>
      <c r="D1907">
        <v>11320</v>
      </c>
      <c r="F1907">
        <v>11320</v>
      </c>
      <c r="G1907">
        <v>88043</v>
      </c>
    </row>
    <row r="1908" spans="1:7" x14ac:dyDescent="0.3">
      <c r="A1908" t="s">
        <v>27</v>
      </c>
      <c r="B1908" t="s">
        <v>20</v>
      </c>
      <c r="C1908" t="s">
        <v>2</v>
      </c>
      <c r="D1908">
        <v>9533</v>
      </c>
      <c r="F1908">
        <v>9533</v>
      </c>
      <c r="G1908">
        <v>17389</v>
      </c>
    </row>
    <row r="1909" spans="1:7" x14ac:dyDescent="0.3">
      <c r="A1909" t="s">
        <v>27</v>
      </c>
      <c r="B1909" t="s">
        <v>20</v>
      </c>
      <c r="C1909" t="s">
        <v>2</v>
      </c>
      <c r="D1909">
        <v>6988</v>
      </c>
      <c r="F1909">
        <v>6988</v>
      </c>
      <c r="G1909">
        <v>19962</v>
      </c>
    </row>
    <row r="1910" spans="1:7" x14ac:dyDescent="0.3">
      <c r="A1910" t="s">
        <v>27</v>
      </c>
      <c r="B1910" t="s">
        <v>20</v>
      </c>
      <c r="C1910" t="s">
        <v>10</v>
      </c>
      <c r="D1910">
        <v>10545</v>
      </c>
      <c r="F1910">
        <v>10545</v>
      </c>
      <c r="G1910">
        <v>69332</v>
      </c>
    </row>
    <row r="1911" spans="1:7" x14ac:dyDescent="0.3">
      <c r="A1911" t="s">
        <v>27</v>
      </c>
      <c r="B1911" t="s">
        <v>20</v>
      </c>
      <c r="C1911" t="s">
        <v>10</v>
      </c>
      <c r="D1911">
        <v>86339</v>
      </c>
      <c r="F1911">
        <v>86339</v>
      </c>
      <c r="G1911">
        <v>41584</v>
      </c>
    </row>
    <row r="1912" spans="1:7" x14ac:dyDescent="0.3">
      <c r="A1912" t="s">
        <v>27</v>
      </c>
      <c r="B1912" t="s">
        <v>20</v>
      </c>
      <c r="C1912" t="s">
        <v>10</v>
      </c>
      <c r="D1912">
        <v>33906</v>
      </c>
      <c r="F1912">
        <v>33906</v>
      </c>
      <c r="G1912">
        <v>4043</v>
      </c>
    </row>
    <row r="1913" spans="1:7" x14ac:dyDescent="0.3">
      <c r="A1913" t="s">
        <v>27</v>
      </c>
      <c r="B1913" t="s">
        <v>17</v>
      </c>
      <c r="C1913" t="s">
        <v>2</v>
      </c>
      <c r="D1913">
        <v>38861</v>
      </c>
      <c r="F1913">
        <v>38861</v>
      </c>
      <c r="G1913">
        <v>23443</v>
      </c>
    </row>
    <row r="1914" spans="1:7" x14ac:dyDescent="0.3">
      <c r="A1914" t="s">
        <v>27</v>
      </c>
      <c r="B1914" t="s">
        <v>17</v>
      </c>
      <c r="C1914" t="s">
        <v>4</v>
      </c>
      <c r="D1914">
        <v>91506</v>
      </c>
      <c r="F1914">
        <v>91506</v>
      </c>
      <c r="G1914">
        <v>75429</v>
      </c>
    </row>
    <row r="1915" spans="1:7" x14ac:dyDescent="0.3">
      <c r="A1915" t="s">
        <v>27</v>
      </c>
      <c r="B1915" t="s">
        <v>18</v>
      </c>
      <c r="C1915" t="s">
        <v>4</v>
      </c>
      <c r="D1915">
        <v>57686</v>
      </c>
      <c r="F1915">
        <v>57686</v>
      </c>
      <c r="G1915">
        <v>74516</v>
      </c>
    </row>
    <row r="1916" spans="1:7" x14ac:dyDescent="0.3">
      <c r="A1916" t="s">
        <v>27</v>
      </c>
      <c r="B1916" t="s">
        <v>18</v>
      </c>
      <c r="C1916" t="s">
        <v>4</v>
      </c>
      <c r="D1916">
        <v>11862</v>
      </c>
      <c r="F1916">
        <v>11862</v>
      </c>
      <c r="G1916">
        <v>80813</v>
      </c>
    </row>
    <row r="1917" spans="1:7" x14ac:dyDescent="0.3">
      <c r="A1917" t="s">
        <v>27</v>
      </c>
      <c r="B1917" t="s">
        <v>18</v>
      </c>
      <c r="C1917" t="s">
        <v>4</v>
      </c>
      <c r="D1917">
        <v>85940</v>
      </c>
      <c r="F1917">
        <v>85940</v>
      </c>
      <c r="G1917">
        <v>76503</v>
      </c>
    </row>
    <row r="1918" spans="1:7" x14ac:dyDescent="0.3">
      <c r="A1918" t="s">
        <v>27</v>
      </c>
      <c r="B1918" t="s">
        <v>18</v>
      </c>
      <c r="C1918" t="s">
        <v>4</v>
      </c>
      <c r="D1918">
        <v>67215</v>
      </c>
      <c r="F1918">
        <v>67215</v>
      </c>
      <c r="G1918">
        <v>43917</v>
      </c>
    </row>
    <row r="1919" spans="1:7" x14ac:dyDescent="0.3">
      <c r="A1919" t="s">
        <v>27</v>
      </c>
      <c r="B1919" t="s">
        <v>15</v>
      </c>
      <c r="C1919" t="s">
        <v>1</v>
      </c>
      <c r="D1919">
        <v>86043</v>
      </c>
      <c r="F1919">
        <v>86043</v>
      </c>
      <c r="G1919">
        <v>4001</v>
      </c>
    </row>
    <row r="1920" spans="1:7" x14ac:dyDescent="0.3">
      <c r="A1920" t="s">
        <v>27</v>
      </c>
      <c r="B1920" t="s">
        <v>15</v>
      </c>
      <c r="C1920" t="s">
        <v>1</v>
      </c>
      <c r="D1920">
        <v>41415</v>
      </c>
      <c r="F1920">
        <v>41415</v>
      </c>
      <c r="G1920">
        <v>97381</v>
      </c>
    </row>
    <row r="1921" spans="1:7" x14ac:dyDescent="0.3">
      <c r="A1921" t="s">
        <v>27</v>
      </c>
      <c r="B1921" t="s">
        <v>20</v>
      </c>
      <c r="C1921" t="s">
        <v>1</v>
      </c>
      <c r="D1921">
        <v>50264</v>
      </c>
      <c r="F1921">
        <v>50264</v>
      </c>
      <c r="G1921">
        <v>69630</v>
      </c>
    </row>
    <row r="1922" spans="1:7" x14ac:dyDescent="0.3">
      <c r="A1922" t="s">
        <v>27</v>
      </c>
      <c r="B1922" t="s">
        <v>17</v>
      </c>
      <c r="C1922" t="s">
        <v>10</v>
      </c>
      <c r="D1922">
        <v>67919</v>
      </c>
      <c r="F1922">
        <v>67919</v>
      </c>
      <c r="G1922">
        <v>64873</v>
      </c>
    </row>
    <row r="1923" spans="1:7" x14ac:dyDescent="0.3">
      <c r="A1923" t="s">
        <v>27</v>
      </c>
      <c r="B1923" t="s">
        <v>17</v>
      </c>
      <c r="C1923" t="s">
        <v>10</v>
      </c>
      <c r="D1923">
        <v>89727</v>
      </c>
      <c r="F1923">
        <v>89727</v>
      </c>
      <c r="G1923">
        <v>77056</v>
      </c>
    </row>
    <row r="1924" spans="1:7" x14ac:dyDescent="0.3">
      <c r="A1924" t="s">
        <v>27</v>
      </c>
      <c r="B1924" t="s">
        <v>17</v>
      </c>
      <c r="C1924" t="s">
        <v>10</v>
      </c>
      <c r="D1924">
        <v>72872</v>
      </c>
      <c r="F1924">
        <v>72872</v>
      </c>
      <c r="G1924">
        <v>99285</v>
      </c>
    </row>
    <row r="1925" spans="1:7" x14ac:dyDescent="0.3">
      <c r="A1925" t="s">
        <v>27</v>
      </c>
      <c r="B1925" t="s">
        <v>17</v>
      </c>
      <c r="C1925" t="s">
        <v>10</v>
      </c>
      <c r="D1925">
        <v>18049</v>
      </c>
      <c r="F1925">
        <v>18049</v>
      </c>
      <c r="G1925">
        <v>29608</v>
      </c>
    </row>
    <row r="1926" spans="1:7" x14ac:dyDescent="0.3">
      <c r="A1926" t="s">
        <v>27</v>
      </c>
      <c r="B1926" t="s">
        <v>17</v>
      </c>
      <c r="C1926" t="s">
        <v>10</v>
      </c>
      <c r="D1926">
        <v>98446</v>
      </c>
      <c r="F1926">
        <v>98446</v>
      </c>
      <c r="G1926">
        <v>50769</v>
      </c>
    </row>
    <row r="1927" spans="1:7" x14ac:dyDescent="0.3">
      <c r="A1927" t="s">
        <v>27</v>
      </c>
      <c r="B1927" t="s">
        <v>17</v>
      </c>
      <c r="C1927" t="s">
        <v>10</v>
      </c>
      <c r="D1927">
        <v>84044</v>
      </c>
      <c r="F1927">
        <v>84044</v>
      </c>
      <c r="G1927">
        <v>81707</v>
      </c>
    </row>
    <row r="1928" spans="1:7" x14ac:dyDescent="0.3">
      <c r="A1928" t="s">
        <v>27</v>
      </c>
      <c r="B1928" t="s">
        <v>20</v>
      </c>
      <c r="C1928" t="s">
        <v>6</v>
      </c>
      <c r="D1928">
        <v>24510</v>
      </c>
      <c r="F1928">
        <v>24510</v>
      </c>
      <c r="G1928">
        <v>76874</v>
      </c>
    </row>
    <row r="1929" spans="1:7" x14ac:dyDescent="0.3">
      <c r="A1929" t="s">
        <v>27</v>
      </c>
      <c r="B1929" t="s">
        <v>20</v>
      </c>
      <c r="C1929" t="s">
        <v>6</v>
      </c>
      <c r="D1929">
        <v>25243</v>
      </c>
      <c r="F1929">
        <v>25243</v>
      </c>
      <c r="G1929">
        <v>18282</v>
      </c>
    </row>
    <row r="1930" spans="1:7" x14ac:dyDescent="0.3">
      <c r="A1930" t="s">
        <v>27</v>
      </c>
      <c r="B1930" t="s">
        <v>17</v>
      </c>
      <c r="C1930" t="s">
        <v>10</v>
      </c>
      <c r="D1930">
        <v>41465</v>
      </c>
      <c r="F1930">
        <v>41465</v>
      </c>
      <c r="G1930">
        <v>93902</v>
      </c>
    </row>
    <row r="1931" spans="1:7" x14ac:dyDescent="0.3">
      <c r="A1931" t="s">
        <v>27</v>
      </c>
      <c r="B1931" t="s">
        <v>12</v>
      </c>
      <c r="C1931" t="s">
        <v>4</v>
      </c>
      <c r="D1931">
        <v>69102</v>
      </c>
      <c r="F1931">
        <v>69102</v>
      </c>
      <c r="G1931">
        <v>10766</v>
      </c>
    </row>
    <row r="1932" spans="1:7" x14ac:dyDescent="0.3">
      <c r="A1932" t="s">
        <v>27</v>
      </c>
      <c r="B1932" t="s">
        <v>20</v>
      </c>
      <c r="C1932" t="s">
        <v>2</v>
      </c>
      <c r="D1932">
        <v>89826</v>
      </c>
      <c r="F1932">
        <v>89826</v>
      </c>
      <c r="G1932">
        <v>7636</v>
      </c>
    </row>
    <row r="1933" spans="1:7" x14ac:dyDescent="0.3">
      <c r="A1933" t="s">
        <v>27</v>
      </c>
      <c r="B1933" t="s">
        <v>12</v>
      </c>
      <c r="C1933" t="s">
        <v>10</v>
      </c>
      <c r="D1933">
        <v>48851</v>
      </c>
      <c r="F1933">
        <v>48851</v>
      </c>
      <c r="G1933">
        <v>73940</v>
      </c>
    </row>
    <row r="1934" spans="1:7" x14ac:dyDescent="0.3">
      <c r="A1934" t="s">
        <v>27</v>
      </c>
      <c r="B1934" t="s">
        <v>12</v>
      </c>
      <c r="C1934" t="s">
        <v>4</v>
      </c>
      <c r="D1934">
        <v>76469</v>
      </c>
      <c r="F1934">
        <v>76469</v>
      </c>
      <c r="G1934">
        <v>68535</v>
      </c>
    </row>
    <row r="1935" spans="1:7" x14ac:dyDescent="0.3">
      <c r="A1935" t="s">
        <v>27</v>
      </c>
      <c r="B1935" t="s">
        <v>20</v>
      </c>
      <c r="C1935" t="s">
        <v>2</v>
      </c>
      <c r="D1935">
        <v>63431</v>
      </c>
      <c r="F1935">
        <v>63431</v>
      </c>
      <c r="G1935">
        <v>29090</v>
      </c>
    </row>
    <row r="1936" spans="1:7" x14ac:dyDescent="0.3">
      <c r="A1936" t="s">
        <v>27</v>
      </c>
      <c r="B1936" t="s">
        <v>20</v>
      </c>
      <c r="C1936" t="s">
        <v>2</v>
      </c>
      <c r="D1936">
        <v>5665</v>
      </c>
      <c r="F1936">
        <v>5665</v>
      </c>
      <c r="G1936">
        <v>67021</v>
      </c>
    </row>
    <row r="1937" spans="1:7" x14ac:dyDescent="0.3">
      <c r="A1937" t="s">
        <v>27</v>
      </c>
      <c r="B1937" t="s">
        <v>20</v>
      </c>
      <c r="C1937" t="s">
        <v>2</v>
      </c>
      <c r="D1937">
        <v>91576</v>
      </c>
      <c r="F1937">
        <v>91576</v>
      </c>
      <c r="G1937">
        <v>65480</v>
      </c>
    </row>
    <row r="1938" spans="1:7" x14ac:dyDescent="0.3">
      <c r="A1938" t="s">
        <v>27</v>
      </c>
      <c r="B1938" t="s">
        <v>20</v>
      </c>
      <c r="C1938" t="s">
        <v>2</v>
      </c>
      <c r="D1938">
        <v>64551</v>
      </c>
      <c r="F1938">
        <v>64551</v>
      </c>
      <c r="G1938">
        <v>78537</v>
      </c>
    </row>
    <row r="1939" spans="1:7" x14ac:dyDescent="0.3">
      <c r="A1939" t="s">
        <v>27</v>
      </c>
      <c r="B1939" t="s">
        <v>20</v>
      </c>
      <c r="C1939" t="s">
        <v>10</v>
      </c>
      <c r="D1939">
        <v>53920</v>
      </c>
      <c r="F1939">
        <v>53920</v>
      </c>
      <c r="G1939">
        <v>70582</v>
      </c>
    </row>
    <row r="1940" spans="1:7" x14ac:dyDescent="0.3">
      <c r="A1940" t="s">
        <v>27</v>
      </c>
      <c r="B1940" t="s">
        <v>20</v>
      </c>
      <c r="C1940" t="s">
        <v>6</v>
      </c>
      <c r="D1940">
        <v>74846</v>
      </c>
      <c r="F1940">
        <v>74846</v>
      </c>
      <c r="G1940">
        <v>76940</v>
      </c>
    </row>
    <row r="1941" spans="1:7" x14ac:dyDescent="0.3">
      <c r="A1941" t="s">
        <v>27</v>
      </c>
      <c r="B1941" t="s">
        <v>14</v>
      </c>
      <c r="C1941" t="s">
        <v>2</v>
      </c>
      <c r="D1941">
        <v>56859</v>
      </c>
      <c r="F1941">
        <v>56859</v>
      </c>
      <c r="G1941">
        <v>45154</v>
      </c>
    </row>
    <row r="1942" spans="1:7" x14ac:dyDescent="0.3">
      <c r="A1942" t="s">
        <v>27</v>
      </c>
      <c r="B1942" t="s">
        <v>20</v>
      </c>
      <c r="C1942" t="s">
        <v>8</v>
      </c>
      <c r="D1942">
        <v>38502</v>
      </c>
      <c r="F1942">
        <v>38502</v>
      </c>
      <c r="G1942">
        <v>34934</v>
      </c>
    </row>
    <row r="1943" spans="1:7" x14ac:dyDescent="0.3">
      <c r="A1943" t="s">
        <v>27</v>
      </c>
      <c r="B1943" t="s">
        <v>12</v>
      </c>
      <c r="C1943" t="s">
        <v>10</v>
      </c>
      <c r="D1943">
        <v>74689</v>
      </c>
      <c r="F1943">
        <v>74689</v>
      </c>
      <c r="G1943">
        <v>82042</v>
      </c>
    </row>
    <row r="1944" spans="1:7" x14ac:dyDescent="0.3">
      <c r="A1944" t="s">
        <v>27</v>
      </c>
      <c r="B1944" t="s">
        <v>12</v>
      </c>
      <c r="C1944" t="s">
        <v>10</v>
      </c>
      <c r="D1944">
        <v>78640</v>
      </c>
      <c r="F1944">
        <v>78640</v>
      </c>
      <c r="G1944">
        <v>54765</v>
      </c>
    </row>
    <row r="1945" spans="1:7" x14ac:dyDescent="0.3">
      <c r="A1945" t="s">
        <v>27</v>
      </c>
      <c r="B1945" t="s">
        <v>12</v>
      </c>
      <c r="C1945" t="s">
        <v>10</v>
      </c>
      <c r="D1945">
        <v>56913</v>
      </c>
      <c r="F1945">
        <v>56913</v>
      </c>
      <c r="G1945">
        <v>8733</v>
      </c>
    </row>
    <row r="1946" spans="1:7" x14ac:dyDescent="0.3">
      <c r="A1946" t="s">
        <v>27</v>
      </c>
      <c r="B1946" t="s">
        <v>12</v>
      </c>
      <c r="C1946" t="s">
        <v>10</v>
      </c>
      <c r="D1946">
        <v>46459</v>
      </c>
      <c r="F1946">
        <v>46459</v>
      </c>
      <c r="G1946">
        <v>43017</v>
      </c>
    </row>
    <row r="1947" spans="1:7" x14ac:dyDescent="0.3">
      <c r="A1947" t="s">
        <v>27</v>
      </c>
      <c r="B1947" t="s">
        <v>20</v>
      </c>
      <c r="C1947" t="s">
        <v>2</v>
      </c>
      <c r="D1947">
        <v>7727</v>
      </c>
      <c r="F1947">
        <v>7727</v>
      </c>
      <c r="G1947">
        <v>24243</v>
      </c>
    </row>
    <row r="1948" spans="1:7" x14ac:dyDescent="0.3">
      <c r="A1948" t="s">
        <v>27</v>
      </c>
      <c r="B1948" t="s">
        <v>20</v>
      </c>
      <c r="C1948" t="s">
        <v>5</v>
      </c>
      <c r="D1948">
        <v>18392</v>
      </c>
      <c r="F1948">
        <v>18392</v>
      </c>
      <c r="G1948">
        <v>84299</v>
      </c>
    </row>
    <row r="1949" spans="1:7" x14ac:dyDescent="0.3">
      <c r="A1949" t="s">
        <v>27</v>
      </c>
      <c r="B1949" t="s">
        <v>20</v>
      </c>
      <c r="C1949" t="s">
        <v>5</v>
      </c>
      <c r="D1949">
        <v>78741</v>
      </c>
      <c r="F1949">
        <v>78741</v>
      </c>
      <c r="G1949">
        <v>9085</v>
      </c>
    </row>
    <row r="1950" spans="1:7" x14ac:dyDescent="0.3">
      <c r="A1950" t="s">
        <v>27</v>
      </c>
      <c r="B1950" t="s">
        <v>17</v>
      </c>
      <c r="C1950" t="s">
        <v>10</v>
      </c>
      <c r="D1950">
        <v>13609</v>
      </c>
      <c r="F1950">
        <v>13609</v>
      </c>
      <c r="G1950">
        <v>53641</v>
      </c>
    </row>
    <row r="1951" spans="1:7" x14ac:dyDescent="0.3">
      <c r="A1951" t="s">
        <v>27</v>
      </c>
      <c r="B1951" t="s">
        <v>17</v>
      </c>
      <c r="C1951" t="s">
        <v>2</v>
      </c>
      <c r="D1951">
        <v>33554</v>
      </c>
      <c r="F1951">
        <v>33554</v>
      </c>
      <c r="G1951">
        <v>63574</v>
      </c>
    </row>
    <row r="1952" spans="1:7" x14ac:dyDescent="0.3">
      <c r="A1952" t="s">
        <v>27</v>
      </c>
      <c r="B1952" t="s">
        <v>20</v>
      </c>
      <c r="C1952" t="s">
        <v>6</v>
      </c>
      <c r="D1952">
        <v>52556</v>
      </c>
      <c r="F1952">
        <v>52556</v>
      </c>
      <c r="G1952">
        <v>63254</v>
      </c>
    </row>
    <row r="1953" spans="1:7" x14ac:dyDescent="0.3">
      <c r="A1953" t="s">
        <v>27</v>
      </c>
      <c r="B1953" t="s">
        <v>17</v>
      </c>
      <c r="C1953" t="s">
        <v>8</v>
      </c>
      <c r="D1953">
        <v>35381</v>
      </c>
      <c r="F1953">
        <v>35381</v>
      </c>
      <c r="G1953">
        <v>69583</v>
      </c>
    </row>
    <row r="1954" spans="1:7" x14ac:dyDescent="0.3">
      <c r="A1954" t="s">
        <v>27</v>
      </c>
      <c r="B1954" t="s">
        <v>17</v>
      </c>
      <c r="C1954" t="s">
        <v>8</v>
      </c>
      <c r="D1954">
        <v>22587</v>
      </c>
      <c r="F1954">
        <v>22587</v>
      </c>
      <c r="G1954">
        <v>37747</v>
      </c>
    </row>
    <row r="1955" spans="1:7" x14ac:dyDescent="0.3">
      <c r="A1955" t="s">
        <v>27</v>
      </c>
      <c r="B1955" t="s">
        <v>17</v>
      </c>
      <c r="C1955" t="s">
        <v>8</v>
      </c>
      <c r="D1955">
        <v>71933</v>
      </c>
      <c r="F1955">
        <v>71933</v>
      </c>
      <c r="G1955">
        <v>71919</v>
      </c>
    </row>
    <row r="1956" spans="1:7" x14ac:dyDescent="0.3">
      <c r="A1956" t="s">
        <v>27</v>
      </c>
      <c r="B1956" t="s">
        <v>14</v>
      </c>
      <c r="C1956" t="s">
        <v>8</v>
      </c>
      <c r="D1956">
        <v>23321</v>
      </c>
      <c r="F1956">
        <v>23321</v>
      </c>
      <c r="G1956">
        <v>10061</v>
      </c>
    </row>
    <row r="1957" spans="1:7" x14ac:dyDescent="0.3">
      <c r="A1957" t="s">
        <v>27</v>
      </c>
      <c r="B1957" t="s">
        <v>14</v>
      </c>
      <c r="C1957" t="s">
        <v>8</v>
      </c>
      <c r="D1957">
        <v>42513</v>
      </c>
      <c r="F1957">
        <v>42513</v>
      </c>
      <c r="G1957">
        <v>6718</v>
      </c>
    </row>
    <row r="1958" spans="1:7" x14ac:dyDescent="0.3">
      <c r="A1958" t="s">
        <v>27</v>
      </c>
      <c r="B1958" t="s">
        <v>14</v>
      </c>
      <c r="C1958" t="s">
        <v>8</v>
      </c>
      <c r="D1958">
        <v>43872</v>
      </c>
      <c r="F1958">
        <v>43872</v>
      </c>
      <c r="G1958">
        <v>63507</v>
      </c>
    </row>
    <row r="1959" spans="1:7" x14ac:dyDescent="0.3">
      <c r="A1959" t="s">
        <v>27</v>
      </c>
      <c r="B1959" t="s">
        <v>14</v>
      </c>
      <c r="C1959" t="s">
        <v>8</v>
      </c>
      <c r="D1959">
        <v>81463</v>
      </c>
      <c r="F1959">
        <v>81463</v>
      </c>
      <c r="G1959">
        <v>80120</v>
      </c>
    </row>
    <row r="1960" spans="1:7" x14ac:dyDescent="0.3">
      <c r="A1960" t="s">
        <v>27</v>
      </c>
      <c r="B1960" t="s">
        <v>12</v>
      </c>
      <c r="C1960" t="s">
        <v>10</v>
      </c>
      <c r="D1960">
        <v>40859</v>
      </c>
      <c r="F1960">
        <v>40859</v>
      </c>
      <c r="G1960">
        <v>72628</v>
      </c>
    </row>
    <row r="1961" spans="1:7" x14ac:dyDescent="0.3">
      <c r="A1961" t="s">
        <v>27</v>
      </c>
      <c r="B1961" t="s">
        <v>12</v>
      </c>
      <c r="C1961" t="s">
        <v>10</v>
      </c>
      <c r="D1961">
        <v>36776</v>
      </c>
      <c r="F1961">
        <v>36776</v>
      </c>
      <c r="G1961">
        <v>5157</v>
      </c>
    </row>
    <row r="1962" spans="1:7" x14ac:dyDescent="0.3">
      <c r="A1962" t="s">
        <v>27</v>
      </c>
      <c r="B1962" t="s">
        <v>12</v>
      </c>
      <c r="C1962" t="s">
        <v>5</v>
      </c>
      <c r="D1962">
        <v>4892</v>
      </c>
      <c r="F1962">
        <v>4892</v>
      </c>
      <c r="G1962">
        <v>23191</v>
      </c>
    </row>
    <row r="1963" spans="1:7" x14ac:dyDescent="0.3">
      <c r="A1963" t="s">
        <v>27</v>
      </c>
      <c r="B1963" t="s">
        <v>12</v>
      </c>
      <c r="C1963" t="s">
        <v>5</v>
      </c>
      <c r="D1963">
        <v>48222</v>
      </c>
      <c r="F1963">
        <v>48222</v>
      </c>
      <c r="G1963">
        <v>33025</v>
      </c>
    </row>
    <row r="1964" spans="1:7" x14ac:dyDescent="0.3">
      <c r="A1964" t="s">
        <v>27</v>
      </c>
      <c r="B1964" t="s">
        <v>12</v>
      </c>
      <c r="C1964" t="s">
        <v>10</v>
      </c>
      <c r="D1964">
        <v>41843</v>
      </c>
      <c r="F1964">
        <v>41843</v>
      </c>
      <c r="G1964">
        <v>37454</v>
      </c>
    </row>
    <row r="1965" spans="1:7" x14ac:dyDescent="0.3">
      <c r="A1965" t="s">
        <v>27</v>
      </c>
      <c r="B1965" t="s">
        <v>12</v>
      </c>
      <c r="C1965" t="s">
        <v>10</v>
      </c>
      <c r="D1965">
        <v>48675</v>
      </c>
      <c r="F1965">
        <v>48675</v>
      </c>
      <c r="G1965">
        <v>12403</v>
      </c>
    </row>
    <row r="1966" spans="1:7" x14ac:dyDescent="0.3">
      <c r="A1966" t="s">
        <v>27</v>
      </c>
      <c r="B1966" t="s">
        <v>12</v>
      </c>
      <c r="C1966" t="s">
        <v>10</v>
      </c>
      <c r="D1966">
        <v>81290</v>
      </c>
      <c r="F1966">
        <v>81290</v>
      </c>
      <c r="G1966">
        <v>78504</v>
      </c>
    </row>
    <row r="1967" spans="1:7" x14ac:dyDescent="0.3">
      <c r="A1967" t="s">
        <v>27</v>
      </c>
      <c r="B1967" t="s">
        <v>12</v>
      </c>
      <c r="C1967" t="s">
        <v>5</v>
      </c>
      <c r="D1967">
        <v>32961</v>
      </c>
      <c r="F1967">
        <v>32961</v>
      </c>
      <c r="G1967">
        <v>66692</v>
      </c>
    </row>
    <row r="1968" spans="1:7" x14ac:dyDescent="0.3">
      <c r="A1968" t="s">
        <v>27</v>
      </c>
      <c r="B1968" t="s">
        <v>17</v>
      </c>
      <c r="C1968" t="s">
        <v>10</v>
      </c>
      <c r="D1968">
        <v>44070</v>
      </c>
      <c r="F1968">
        <v>44070</v>
      </c>
      <c r="G1968">
        <v>74623</v>
      </c>
    </row>
    <row r="1969" spans="1:7" x14ac:dyDescent="0.3">
      <c r="A1969" t="s">
        <v>27</v>
      </c>
      <c r="B1969" t="s">
        <v>17</v>
      </c>
      <c r="C1969" t="s">
        <v>4</v>
      </c>
      <c r="D1969">
        <v>23320</v>
      </c>
      <c r="F1969">
        <v>23320</v>
      </c>
      <c r="G1969">
        <v>7308</v>
      </c>
    </row>
    <row r="1970" spans="1:7" x14ac:dyDescent="0.3">
      <c r="A1970" t="s">
        <v>27</v>
      </c>
      <c r="B1970" t="s">
        <v>12</v>
      </c>
      <c r="C1970" t="s">
        <v>10</v>
      </c>
      <c r="D1970">
        <v>7123</v>
      </c>
      <c r="F1970">
        <v>7123</v>
      </c>
      <c r="G1970">
        <v>9442</v>
      </c>
    </row>
    <row r="1971" spans="1:7" x14ac:dyDescent="0.3">
      <c r="A1971" t="s">
        <v>27</v>
      </c>
      <c r="B1971" t="s">
        <v>12</v>
      </c>
      <c r="C1971" t="s">
        <v>10</v>
      </c>
      <c r="D1971">
        <v>28326</v>
      </c>
      <c r="F1971">
        <v>28326</v>
      </c>
      <c r="G1971">
        <v>48569</v>
      </c>
    </row>
    <row r="1972" spans="1:7" x14ac:dyDescent="0.3">
      <c r="A1972" t="s">
        <v>27</v>
      </c>
      <c r="B1972" t="s">
        <v>12</v>
      </c>
      <c r="C1972" t="s">
        <v>10</v>
      </c>
      <c r="D1972">
        <v>62873</v>
      </c>
      <c r="F1972">
        <v>62873</v>
      </c>
      <c r="G1972">
        <v>24336</v>
      </c>
    </row>
    <row r="1973" spans="1:7" x14ac:dyDescent="0.3">
      <c r="A1973" t="s">
        <v>27</v>
      </c>
      <c r="B1973" t="s">
        <v>12</v>
      </c>
      <c r="C1973" t="s">
        <v>10</v>
      </c>
      <c r="D1973">
        <v>9946</v>
      </c>
      <c r="F1973">
        <v>9946</v>
      </c>
      <c r="G1973">
        <v>7833</v>
      </c>
    </row>
    <row r="1974" spans="1:7" x14ac:dyDescent="0.3">
      <c r="A1974" t="s">
        <v>27</v>
      </c>
      <c r="B1974" t="s">
        <v>20</v>
      </c>
      <c r="C1974" t="s">
        <v>10</v>
      </c>
      <c r="D1974">
        <v>20655</v>
      </c>
      <c r="F1974">
        <v>20655</v>
      </c>
      <c r="G1974">
        <v>4353</v>
      </c>
    </row>
    <row r="1975" spans="1:7" x14ac:dyDescent="0.3">
      <c r="A1975" t="s">
        <v>27</v>
      </c>
      <c r="B1975" t="s">
        <v>17</v>
      </c>
      <c r="C1975" t="s">
        <v>5</v>
      </c>
      <c r="D1975">
        <v>63225</v>
      </c>
      <c r="F1975">
        <v>63225</v>
      </c>
      <c r="G1975">
        <v>54497</v>
      </c>
    </row>
    <row r="1976" spans="1:7" x14ac:dyDescent="0.3">
      <c r="A1976" t="s">
        <v>27</v>
      </c>
      <c r="B1976" t="s">
        <v>17</v>
      </c>
      <c r="C1976" t="s">
        <v>2</v>
      </c>
      <c r="D1976">
        <v>32306</v>
      </c>
      <c r="F1976">
        <v>32306</v>
      </c>
      <c r="G1976">
        <v>41577</v>
      </c>
    </row>
    <row r="1977" spans="1:7" x14ac:dyDescent="0.3">
      <c r="A1977" t="s">
        <v>27</v>
      </c>
      <c r="B1977" t="s">
        <v>17</v>
      </c>
      <c r="C1977" t="s">
        <v>2</v>
      </c>
      <c r="D1977">
        <v>76581</v>
      </c>
      <c r="F1977">
        <v>76581</v>
      </c>
      <c r="G1977">
        <v>58930</v>
      </c>
    </row>
    <row r="1978" spans="1:7" x14ac:dyDescent="0.3">
      <c r="A1978" t="s">
        <v>27</v>
      </c>
      <c r="B1978" t="s">
        <v>17</v>
      </c>
      <c r="C1978" t="s">
        <v>2</v>
      </c>
      <c r="D1978">
        <v>97066</v>
      </c>
      <c r="F1978">
        <v>97066</v>
      </c>
      <c r="G1978">
        <v>21390</v>
      </c>
    </row>
    <row r="1979" spans="1:7" x14ac:dyDescent="0.3">
      <c r="A1979" t="s">
        <v>27</v>
      </c>
      <c r="B1979" t="s">
        <v>17</v>
      </c>
      <c r="C1979" t="s">
        <v>2</v>
      </c>
      <c r="D1979">
        <v>30637</v>
      </c>
      <c r="F1979">
        <v>30637</v>
      </c>
      <c r="G1979">
        <v>80996</v>
      </c>
    </row>
    <row r="1980" spans="1:7" x14ac:dyDescent="0.3">
      <c r="A1980" t="s">
        <v>27</v>
      </c>
      <c r="B1980" t="s">
        <v>17</v>
      </c>
      <c r="C1980" t="s">
        <v>2</v>
      </c>
      <c r="D1980">
        <v>67035</v>
      </c>
      <c r="F1980">
        <v>67035</v>
      </c>
      <c r="G1980">
        <v>89661</v>
      </c>
    </row>
    <row r="1981" spans="1:7" x14ac:dyDescent="0.3">
      <c r="A1981" t="s">
        <v>27</v>
      </c>
      <c r="B1981" t="s">
        <v>12</v>
      </c>
      <c r="C1981" t="s">
        <v>6</v>
      </c>
      <c r="D1981">
        <v>37843</v>
      </c>
      <c r="F1981">
        <v>37843</v>
      </c>
      <c r="G1981">
        <v>19029</v>
      </c>
    </row>
    <row r="1982" spans="1:7" x14ac:dyDescent="0.3">
      <c r="A1982" t="s">
        <v>27</v>
      </c>
      <c r="B1982" t="s">
        <v>20</v>
      </c>
      <c r="C1982" t="s">
        <v>6</v>
      </c>
      <c r="D1982">
        <v>91920</v>
      </c>
      <c r="F1982">
        <v>91920</v>
      </c>
      <c r="G1982">
        <v>32006</v>
      </c>
    </row>
    <row r="1983" spans="1:7" x14ac:dyDescent="0.3">
      <c r="A1983" t="s">
        <v>27</v>
      </c>
      <c r="B1983" t="s">
        <v>20</v>
      </c>
      <c r="C1983" t="s">
        <v>6</v>
      </c>
      <c r="D1983">
        <v>6459</v>
      </c>
      <c r="F1983">
        <v>6459</v>
      </c>
      <c r="G1983">
        <v>20431</v>
      </c>
    </row>
    <row r="1984" spans="1:7" x14ac:dyDescent="0.3">
      <c r="A1984" t="s">
        <v>27</v>
      </c>
      <c r="B1984" t="s">
        <v>20</v>
      </c>
      <c r="C1984" t="s">
        <v>6</v>
      </c>
      <c r="D1984">
        <v>31893</v>
      </c>
      <c r="F1984">
        <v>31893</v>
      </c>
      <c r="G1984">
        <v>57519</v>
      </c>
    </row>
    <row r="1985" spans="1:7" x14ac:dyDescent="0.3">
      <c r="A1985" t="s">
        <v>27</v>
      </c>
      <c r="B1985" t="s">
        <v>17</v>
      </c>
      <c r="C1985" t="s">
        <v>10</v>
      </c>
      <c r="D1985">
        <v>82718</v>
      </c>
      <c r="F1985">
        <v>82718</v>
      </c>
      <c r="G1985">
        <v>76958</v>
      </c>
    </row>
    <row r="1986" spans="1:7" x14ac:dyDescent="0.3">
      <c r="A1986" t="s">
        <v>27</v>
      </c>
      <c r="B1986" t="s">
        <v>17</v>
      </c>
      <c r="C1986" t="s">
        <v>10</v>
      </c>
      <c r="D1986">
        <v>86177</v>
      </c>
      <c r="F1986">
        <v>86177</v>
      </c>
      <c r="G1986">
        <v>49745</v>
      </c>
    </row>
    <row r="1987" spans="1:7" x14ac:dyDescent="0.3">
      <c r="A1987" t="s">
        <v>27</v>
      </c>
      <c r="B1987" t="s">
        <v>17</v>
      </c>
      <c r="C1987" t="s">
        <v>10</v>
      </c>
      <c r="D1987">
        <v>25627</v>
      </c>
      <c r="F1987">
        <v>25627</v>
      </c>
      <c r="G1987">
        <v>72027</v>
      </c>
    </row>
    <row r="1988" spans="1:7" x14ac:dyDescent="0.3">
      <c r="A1988" t="s">
        <v>27</v>
      </c>
      <c r="B1988" t="s">
        <v>17</v>
      </c>
      <c r="C1988" t="s">
        <v>10</v>
      </c>
      <c r="D1988">
        <v>14197</v>
      </c>
      <c r="F1988">
        <v>14197</v>
      </c>
      <c r="G1988">
        <v>57295</v>
      </c>
    </row>
    <row r="1989" spans="1:7" x14ac:dyDescent="0.3">
      <c r="A1989" t="s">
        <v>27</v>
      </c>
      <c r="B1989" t="s">
        <v>17</v>
      </c>
      <c r="C1989" t="s">
        <v>10</v>
      </c>
      <c r="D1989">
        <v>76771</v>
      </c>
      <c r="F1989">
        <v>76771</v>
      </c>
      <c r="G1989">
        <v>1763</v>
      </c>
    </row>
    <row r="1990" spans="1:7" x14ac:dyDescent="0.3">
      <c r="A1990" t="s">
        <v>27</v>
      </c>
      <c r="B1990" t="s">
        <v>17</v>
      </c>
      <c r="C1990" t="s">
        <v>10</v>
      </c>
      <c r="D1990">
        <v>64995</v>
      </c>
      <c r="F1990">
        <v>64995</v>
      </c>
      <c r="G1990">
        <v>73833</v>
      </c>
    </row>
    <row r="1991" spans="1:7" x14ac:dyDescent="0.3">
      <c r="A1991" t="s">
        <v>27</v>
      </c>
      <c r="B1991" t="s">
        <v>17</v>
      </c>
      <c r="C1991" t="s">
        <v>10</v>
      </c>
      <c r="D1991">
        <v>35264</v>
      </c>
      <c r="F1991">
        <v>35264</v>
      </c>
      <c r="G1991">
        <v>13487</v>
      </c>
    </row>
    <row r="1992" spans="1:7" x14ac:dyDescent="0.3">
      <c r="A1992" t="s">
        <v>27</v>
      </c>
      <c r="B1992" t="s">
        <v>17</v>
      </c>
      <c r="C1992" t="s">
        <v>10</v>
      </c>
      <c r="D1992">
        <v>25660</v>
      </c>
      <c r="F1992">
        <v>25660</v>
      </c>
      <c r="G1992">
        <v>30975</v>
      </c>
    </row>
    <row r="1993" spans="1:7" x14ac:dyDescent="0.3">
      <c r="A1993" t="s">
        <v>27</v>
      </c>
      <c r="B1993" t="s">
        <v>17</v>
      </c>
      <c r="C1993" t="s">
        <v>10</v>
      </c>
      <c r="D1993">
        <v>62495</v>
      </c>
      <c r="F1993">
        <v>62495</v>
      </c>
      <c r="G1993">
        <v>4063</v>
      </c>
    </row>
    <row r="1994" spans="1:7" x14ac:dyDescent="0.3">
      <c r="A1994" t="s">
        <v>27</v>
      </c>
      <c r="B1994" t="s">
        <v>17</v>
      </c>
      <c r="C1994" t="s">
        <v>10</v>
      </c>
      <c r="D1994">
        <v>79181</v>
      </c>
      <c r="F1994">
        <v>79181</v>
      </c>
      <c r="G1994">
        <v>79072</v>
      </c>
    </row>
    <row r="1995" spans="1:7" x14ac:dyDescent="0.3">
      <c r="A1995" t="s">
        <v>27</v>
      </c>
      <c r="B1995" t="s">
        <v>17</v>
      </c>
      <c r="C1995" t="s">
        <v>10</v>
      </c>
      <c r="D1995">
        <v>11583</v>
      </c>
      <c r="F1995">
        <v>11583</v>
      </c>
      <c r="G1995">
        <v>1461</v>
      </c>
    </row>
    <row r="1996" spans="1:7" x14ac:dyDescent="0.3">
      <c r="A1996" t="s">
        <v>27</v>
      </c>
      <c r="B1996" t="s">
        <v>20</v>
      </c>
      <c r="C1996" t="s">
        <v>4</v>
      </c>
      <c r="D1996">
        <v>96908</v>
      </c>
      <c r="F1996">
        <v>96908</v>
      </c>
      <c r="G1996">
        <v>29355</v>
      </c>
    </row>
    <row r="1997" spans="1:7" x14ac:dyDescent="0.3">
      <c r="A1997" t="s">
        <v>27</v>
      </c>
      <c r="B1997" t="s">
        <v>20</v>
      </c>
      <c r="C1997" t="s">
        <v>4</v>
      </c>
      <c r="D1997">
        <v>54330</v>
      </c>
      <c r="F1997">
        <v>54330</v>
      </c>
      <c r="G1997">
        <v>6957</v>
      </c>
    </row>
    <row r="1998" spans="1:7" x14ac:dyDescent="0.3">
      <c r="A1998" t="s">
        <v>27</v>
      </c>
      <c r="B1998" t="s">
        <v>17</v>
      </c>
      <c r="C1998" t="s">
        <v>2</v>
      </c>
      <c r="D1998">
        <v>86414</v>
      </c>
      <c r="F1998">
        <v>86414</v>
      </c>
      <c r="G1998">
        <v>54428</v>
      </c>
    </row>
    <row r="1999" spans="1:7" x14ac:dyDescent="0.3">
      <c r="A1999" t="s">
        <v>27</v>
      </c>
      <c r="B1999" t="s">
        <v>17</v>
      </c>
      <c r="C1999" t="s">
        <v>2</v>
      </c>
      <c r="D1999">
        <v>96435</v>
      </c>
      <c r="F1999">
        <v>96435</v>
      </c>
      <c r="G1999">
        <v>39937</v>
      </c>
    </row>
    <row r="2000" spans="1:7" x14ac:dyDescent="0.3">
      <c r="A2000" t="s">
        <v>27</v>
      </c>
      <c r="B2000" t="s">
        <v>15</v>
      </c>
      <c r="C2000" t="s">
        <v>10</v>
      </c>
      <c r="D2000">
        <v>58484</v>
      </c>
      <c r="F2000">
        <v>58484</v>
      </c>
      <c r="G2000">
        <v>64110</v>
      </c>
    </row>
    <row r="2001" spans="1:7" x14ac:dyDescent="0.3">
      <c r="A2001" t="s">
        <v>27</v>
      </c>
      <c r="B2001" t="s">
        <v>15</v>
      </c>
      <c r="C2001" t="s">
        <v>10</v>
      </c>
      <c r="D2001">
        <v>73096</v>
      </c>
      <c r="F2001">
        <v>73096</v>
      </c>
      <c r="G2001">
        <v>13296</v>
      </c>
    </row>
    <row r="2002" spans="1:7" x14ac:dyDescent="0.3">
      <c r="A2002" t="s">
        <v>27</v>
      </c>
      <c r="B2002" t="s">
        <v>12</v>
      </c>
      <c r="C2002" t="s">
        <v>2</v>
      </c>
      <c r="D2002">
        <v>35504</v>
      </c>
      <c r="F2002">
        <v>35504</v>
      </c>
      <c r="G2002">
        <v>17931</v>
      </c>
    </row>
    <row r="2003" spans="1:7" x14ac:dyDescent="0.3">
      <c r="A2003" t="s">
        <v>27</v>
      </c>
      <c r="B2003" t="s">
        <v>17</v>
      </c>
      <c r="C2003" t="s">
        <v>2</v>
      </c>
      <c r="D2003">
        <v>55305</v>
      </c>
      <c r="F2003">
        <v>55305</v>
      </c>
      <c r="G2003">
        <v>60492</v>
      </c>
    </row>
    <row r="2004" spans="1:7" x14ac:dyDescent="0.3">
      <c r="A2004" t="s">
        <v>27</v>
      </c>
      <c r="B2004" t="s">
        <v>17</v>
      </c>
      <c r="C2004" t="s">
        <v>2</v>
      </c>
      <c r="D2004">
        <v>85322</v>
      </c>
      <c r="F2004">
        <v>85322</v>
      </c>
      <c r="G2004">
        <v>32201</v>
      </c>
    </row>
    <row r="2005" spans="1:7" x14ac:dyDescent="0.3">
      <c r="A2005" t="s">
        <v>27</v>
      </c>
      <c r="B2005" t="s">
        <v>20</v>
      </c>
      <c r="C2005" t="s">
        <v>10</v>
      </c>
      <c r="D2005">
        <v>39630</v>
      </c>
      <c r="F2005">
        <v>39630</v>
      </c>
      <c r="G2005">
        <v>24704</v>
      </c>
    </row>
    <row r="2006" spans="1:7" x14ac:dyDescent="0.3">
      <c r="A2006" t="s">
        <v>27</v>
      </c>
      <c r="B2006" t="s">
        <v>17</v>
      </c>
      <c r="C2006" t="s">
        <v>4</v>
      </c>
      <c r="D2006">
        <v>42409</v>
      </c>
      <c r="F2006">
        <v>42409</v>
      </c>
      <c r="G2006">
        <v>77572</v>
      </c>
    </row>
    <row r="2007" spans="1:7" x14ac:dyDescent="0.3">
      <c r="A2007" t="s">
        <v>27</v>
      </c>
      <c r="B2007" t="s">
        <v>17</v>
      </c>
      <c r="C2007" t="s">
        <v>4</v>
      </c>
      <c r="D2007">
        <v>86320</v>
      </c>
      <c r="F2007">
        <v>86320</v>
      </c>
      <c r="G2007">
        <v>27162</v>
      </c>
    </row>
    <row r="2008" spans="1:7" x14ac:dyDescent="0.3">
      <c r="A2008" t="s">
        <v>27</v>
      </c>
      <c r="B2008" t="s">
        <v>20</v>
      </c>
      <c r="C2008" t="s">
        <v>2</v>
      </c>
      <c r="D2008">
        <v>37219</v>
      </c>
      <c r="F2008">
        <v>37219</v>
      </c>
      <c r="G2008">
        <v>16771</v>
      </c>
    </row>
    <row r="2009" spans="1:7" x14ac:dyDescent="0.3">
      <c r="A2009" t="s">
        <v>27</v>
      </c>
      <c r="B2009" t="s">
        <v>20</v>
      </c>
      <c r="C2009" t="s">
        <v>2</v>
      </c>
      <c r="D2009">
        <v>87338</v>
      </c>
      <c r="F2009">
        <v>87338</v>
      </c>
      <c r="G2009">
        <v>21407</v>
      </c>
    </row>
    <row r="2010" spans="1:7" x14ac:dyDescent="0.3">
      <c r="A2010" t="s">
        <v>27</v>
      </c>
      <c r="B2010" t="s">
        <v>20</v>
      </c>
      <c r="C2010" t="s">
        <v>5</v>
      </c>
      <c r="D2010">
        <v>57769</v>
      </c>
      <c r="F2010">
        <v>57769</v>
      </c>
      <c r="G2010">
        <v>98558</v>
      </c>
    </row>
    <row r="2011" spans="1:7" x14ac:dyDescent="0.3">
      <c r="A2011" t="s">
        <v>27</v>
      </c>
      <c r="B2011" t="s">
        <v>14</v>
      </c>
      <c r="C2011" t="s">
        <v>2</v>
      </c>
      <c r="D2011">
        <v>91926</v>
      </c>
      <c r="F2011">
        <v>91926</v>
      </c>
      <c r="G2011">
        <v>2518</v>
      </c>
    </row>
    <row r="2012" spans="1:7" x14ac:dyDescent="0.3">
      <c r="A2012" t="s">
        <v>27</v>
      </c>
      <c r="B2012" t="s">
        <v>15</v>
      </c>
      <c r="C2012" t="s">
        <v>4</v>
      </c>
      <c r="D2012">
        <v>27928</v>
      </c>
      <c r="F2012">
        <v>27928</v>
      </c>
      <c r="G2012">
        <v>48439</v>
      </c>
    </row>
    <row r="2013" spans="1:7" x14ac:dyDescent="0.3">
      <c r="A2013" t="s">
        <v>27</v>
      </c>
      <c r="B2013" t="s">
        <v>15</v>
      </c>
      <c r="C2013" t="s">
        <v>4</v>
      </c>
      <c r="D2013">
        <v>47813</v>
      </c>
      <c r="F2013">
        <v>47813</v>
      </c>
      <c r="G2013">
        <v>42610</v>
      </c>
    </row>
    <row r="2014" spans="1:7" x14ac:dyDescent="0.3">
      <c r="A2014" t="s">
        <v>27</v>
      </c>
      <c r="B2014" t="s">
        <v>18</v>
      </c>
      <c r="C2014" t="s">
        <v>10</v>
      </c>
      <c r="D2014">
        <v>19477</v>
      </c>
      <c r="F2014">
        <v>19477</v>
      </c>
      <c r="G2014">
        <v>30442</v>
      </c>
    </row>
    <row r="2015" spans="1:7" x14ac:dyDescent="0.3">
      <c r="A2015" t="s">
        <v>27</v>
      </c>
      <c r="B2015" t="s">
        <v>18</v>
      </c>
      <c r="C2015" t="s">
        <v>10</v>
      </c>
      <c r="D2015">
        <v>69352</v>
      </c>
      <c r="F2015">
        <v>69352</v>
      </c>
      <c r="G2015">
        <v>16509</v>
      </c>
    </row>
    <row r="2016" spans="1:7" x14ac:dyDescent="0.3">
      <c r="A2016" t="s">
        <v>27</v>
      </c>
      <c r="B2016" t="s">
        <v>18</v>
      </c>
      <c r="C2016" t="s">
        <v>10</v>
      </c>
      <c r="D2016">
        <v>98779</v>
      </c>
      <c r="F2016">
        <v>98779</v>
      </c>
      <c r="G2016">
        <v>70354</v>
      </c>
    </row>
    <row r="2017" spans="1:7" x14ac:dyDescent="0.3">
      <c r="A2017" t="s">
        <v>27</v>
      </c>
      <c r="B2017" t="s">
        <v>18</v>
      </c>
      <c r="C2017" t="s">
        <v>10</v>
      </c>
      <c r="D2017">
        <v>64388</v>
      </c>
      <c r="F2017">
        <v>64388</v>
      </c>
      <c r="G2017">
        <v>58976</v>
      </c>
    </row>
    <row r="2018" spans="1:7" x14ac:dyDescent="0.3">
      <c r="A2018" t="s">
        <v>27</v>
      </c>
      <c r="B2018" t="s">
        <v>18</v>
      </c>
      <c r="C2018" t="s">
        <v>10</v>
      </c>
      <c r="D2018">
        <v>87545</v>
      </c>
      <c r="F2018">
        <v>87545</v>
      </c>
      <c r="G2018">
        <v>18000</v>
      </c>
    </row>
    <row r="2019" spans="1:7" x14ac:dyDescent="0.3">
      <c r="A2019" t="s">
        <v>27</v>
      </c>
      <c r="B2019" t="s">
        <v>18</v>
      </c>
      <c r="C2019" t="s">
        <v>10</v>
      </c>
      <c r="D2019">
        <v>56592</v>
      </c>
      <c r="F2019">
        <v>56592</v>
      </c>
      <c r="G2019">
        <v>21461</v>
      </c>
    </row>
    <row r="2020" spans="1:7" x14ac:dyDescent="0.3">
      <c r="A2020" t="s">
        <v>27</v>
      </c>
      <c r="B2020" t="s">
        <v>18</v>
      </c>
      <c r="C2020" t="s">
        <v>10</v>
      </c>
      <c r="D2020">
        <v>21741</v>
      </c>
      <c r="F2020">
        <v>21741</v>
      </c>
      <c r="G2020">
        <v>95338</v>
      </c>
    </row>
    <row r="2021" spans="1:7" x14ac:dyDescent="0.3">
      <c r="A2021" t="s">
        <v>27</v>
      </c>
      <c r="B2021" t="s">
        <v>18</v>
      </c>
      <c r="C2021" t="s">
        <v>10</v>
      </c>
      <c r="D2021">
        <v>10127</v>
      </c>
      <c r="F2021">
        <v>10127</v>
      </c>
      <c r="G2021">
        <v>73505</v>
      </c>
    </row>
    <row r="2022" spans="1:7" x14ac:dyDescent="0.3">
      <c r="A2022" t="s">
        <v>27</v>
      </c>
      <c r="B2022" t="s">
        <v>18</v>
      </c>
      <c r="C2022" t="s">
        <v>2</v>
      </c>
      <c r="D2022">
        <v>78795</v>
      </c>
      <c r="F2022">
        <v>78795</v>
      </c>
      <c r="G2022">
        <v>87990</v>
      </c>
    </row>
    <row r="2023" spans="1:7" x14ac:dyDescent="0.3">
      <c r="A2023" t="s">
        <v>27</v>
      </c>
      <c r="B2023" t="s">
        <v>18</v>
      </c>
      <c r="C2023" t="s">
        <v>2</v>
      </c>
      <c r="D2023">
        <v>8630</v>
      </c>
      <c r="F2023">
        <v>8630</v>
      </c>
      <c r="G2023">
        <v>2840</v>
      </c>
    </row>
    <row r="2024" spans="1:7" x14ac:dyDescent="0.3">
      <c r="A2024" t="s">
        <v>27</v>
      </c>
      <c r="B2024" t="s">
        <v>18</v>
      </c>
      <c r="C2024" t="s">
        <v>10</v>
      </c>
      <c r="D2024">
        <v>67527</v>
      </c>
      <c r="F2024">
        <v>67527</v>
      </c>
      <c r="G2024">
        <v>32323</v>
      </c>
    </row>
    <row r="2025" spans="1:7" x14ac:dyDescent="0.3">
      <c r="A2025" t="s">
        <v>27</v>
      </c>
      <c r="B2025" t="s">
        <v>17</v>
      </c>
      <c r="C2025" t="s">
        <v>2</v>
      </c>
      <c r="D2025">
        <v>82628</v>
      </c>
      <c r="F2025">
        <v>82628</v>
      </c>
      <c r="G2025">
        <v>6929</v>
      </c>
    </row>
    <row r="2026" spans="1:7" x14ac:dyDescent="0.3">
      <c r="A2026" t="s">
        <v>27</v>
      </c>
      <c r="B2026" t="s">
        <v>15</v>
      </c>
      <c r="C2026" t="s">
        <v>2</v>
      </c>
      <c r="D2026">
        <v>14051</v>
      </c>
      <c r="F2026">
        <v>14051</v>
      </c>
      <c r="G2026">
        <v>74485</v>
      </c>
    </row>
    <row r="2027" spans="1:7" x14ac:dyDescent="0.3">
      <c r="A2027" t="s">
        <v>27</v>
      </c>
      <c r="B2027" t="s">
        <v>17</v>
      </c>
      <c r="C2027" t="s">
        <v>8</v>
      </c>
      <c r="D2027">
        <v>27703</v>
      </c>
      <c r="F2027">
        <v>27703</v>
      </c>
      <c r="G2027">
        <v>4036</v>
      </c>
    </row>
    <row r="2028" spans="1:7" x14ac:dyDescent="0.3">
      <c r="A2028" t="s">
        <v>27</v>
      </c>
      <c r="B2028" t="s">
        <v>17</v>
      </c>
      <c r="C2028" t="s">
        <v>8</v>
      </c>
      <c r="D2028">
        <v>42138</v>
      </c>
      <c r="F2028">
        <v>42138</v>
      </c>
      <c r="G2028">
        <v>22123</v>
      </c>
    </row>
    <row r="2029" spans="1:7" x14ac:dyDescent="0.3">
      <c r="A2029" t="s">
        <v>27</v>
      </c>
      <c r="B2029" t="s">
        <v>17</v>
      </c>
      <c r="C2029" t="s">
        <v>8</v>
      </c>
      <c r="D2029">
        <v>16268</v>
      </c>
      <c r="F2029">
        <v>16268</v>
      </c>
      <c r="G2029">
        <v>77001</v>
      </c>
    </row>
    <row r="2030" spans="1:7" x14ac:dyDescent="0.3">
      <c r="A2030" t="s">
        <v>27</v>
      </c>
      <c r="B2030" t="s">
        <v>17</v>
      </c>
      <c r="C2030" t="s">
        <v>10</v>
      </c>
      <c r="D2030">
        <v>18431</v>
      </c>
      <c r="F2030">
        <v>18431</v>
      </c>
      <c r="G2030">
        <v>74681</v>
      </c>
    </row>
    <row r="2031" spans="1:7" x14ac:dyDescent="0.3">
      <c r="A2031" t="s">
        <v>27</v>
      </c>
      <c r="B2031" t="s">
        <v>17</v>
      </c>
      <c r="C2031" t="s">
        <v>5</v>
      </c>
      <c r="D2031">
        <v>10691</v>
      </c>
      <c r="F2031">
        <v>10691</v>
      </c>
      <c r="G2031">
        <v>24735</v>
      </c>
    </row>
    <row r="2032" spans="1:7" x14ac:dyDescent="0.3">
      <c r="A2032" t="s">
        <v>27</v>
      </c>
      <c r="B2032" t="s">
        <v>17</v>
      </c>
      <c r="C2032" t="s">
        <v>10</v>
      </c>
      <c r="D2032">
        <v>99554</v>
      </c>
      <c r="F2032">
        <v>99554</v>
      </c>
      <c r="G2032">
        <v>74590</v>
      </c>
    </row>
    <row r="2033" spans="1:7" x14ac:dyDescent="0.3">
      <c r="A2033" t="s">
        <v>27</v>
      </c>
      <c r="B2033" t="s">
        <v>17</v>
      </c>
      <c r="C2033" t="s">
        <v>10</v>
      </c>
      <c r="D2033">
        <v>24756</v>
      </c>
      <c r="F2033">
        <v>24756</v>
      </c>
      <c r="G2033">
        <v>55302</v>
      </c>
    </row>
    <row r="2034" spans="1:7" x14ac:dyDescent="0.3">
      <c r="A2034" t="s">
        <v>27</v>
      </c>
      <c r="B2034" t="s">
        <v>17</v>
      </c>
      <c r="C2034" t="s">
        <v>8</v>
      </c>
      <c r="D2034">
        <v>28180</v>
      </c>
      <c r="F2034">
        <v>28180</v>
      </c>
      <c r="G2034">
        <v>2842</v>
      </c>
    </row>
    <row r="2035" spans="1:7" x14ac:dyDescent="0.3">
      <c r="A2035" t="s">
        <v>27</v>
      </c>
      <c r="B2035" t="s">
        <v>17</v>
      </c>
      <c r="C2035" t="s">
        <v>8</v>
      </c>
      <c r="D2035">
        <v>42790</v>
      </c>
      <c r="F2035">
        <v>42790</v>
      </c>
      <c r="G2035">
        <v>5950</v>
      </c>
    </row>
    <row r="2036" spans="1:7" x14ac:dyDescent="0.3">
      <c r="A2036" t="s">
        <v>27</v>
      </c>
      <c r="B2036" t="s">
        <v>17</v>
      </c>
      <c r="C2036" t="s">
        <v>6</v>
      </c>
      <c r="D2036">
        <v>5433</v>
      </c>
      <c r="F2036">
        <v>5433</v>
      </c>
      <c r="G2036">
        <v>71021</v>
      </c>
    </row>
    <row r="2037" spans="1:7" x14ac:dyDescent="0.3">
      <c r="A2037" t="s">
        <v>27</v>
      </c>
      <c r="B2037" t="s">
        <v>20</v>
      </c>
      <c r="C2037" t="s">
        <v>10</v>
      </c>
      <c r="D2037">
        <v>75381</v>
      </c>
      <c r="F2037">
        <v>75381</v>
      </c>
      <c r="G2037">
        <v>1415</v>
      </c>
    </row>
    <row r="2038" spans="1:7" x14ac:dyDescent="0.3">
      <c r="A2038" t="s">
        <v>27</v>
      </c>
      <c r="B2038" t="s">
        <v>20</v>
      </c>
      <c r="C2038" t="s">
        <v>10</v>
      </c>
      <c r="D2038">
        <v>58723</v>
      </c>
      <c r="F2038">
        <v>58723</v>
      </c>
      <c r="G2038">
        <v>5213</v>
      </c>
    </row>
    <row r="2039" spans="1:7" x14ac:dyDescent="0.3">
      <c r="A2039" t="s">
        <v>27</v>
      </c>
      <c r="B2039" t="s">
        <v>20</v>
      </c>
      <c r="C2039" t="s">
        <v>10</v>
      </c>
      <c r="D2039">
        <v>66849</v>
      </c>
      <c r="F2039">
        <v>66849</v>
      </c>
      <c r="G2039">
        <v>96473</v>
      </c>
    </row>
    <row r="2040" spans="1:7" x14ac:dyDescent="0.3">
      <c r="A2040" t="s">
        <v>27</v>
      </c>
      <c r="B2040" t="s">
        <v>20</v>
      </c>
      <c r="C2040" t="s">
        <v>10</v>
      </c>
      <c r="D2040">
        <v>55670</v>
      </c>
      <c r="F2040">
        <v>55670</v>
      </c>
      <c r="G2040">
        <v>26174</v>
      </c>
    </row>
    <row r="2041" spans="1:7" x14ac:dyDescent="0.3">
      <c r="A2041" t="s">
        <v>27</v>
      </c>
      <c r="B2041" t="s">
        <v>17</v>
      </c>
      <c r="C2041" t="s">
        <v>1</v>
      </c>
      <c r="D2041">
        <v>88420</v>
      </c>
      <c r="F2041">
        <v>88420</v>
      </c>
      <c r="G2041">
        <v>83457</v>
      </c>
    </row>
    <row r="2042" spans="1:7" x14ac:dyDescent="0.3">
      <c r="A2042" t="s">
        <v>27</v>
      </c>
      <c r="B2042" t="s">
        <v>12</v>
      </c>
      <c r="C2042" t="s">
        <v>6</v>
      </c>
      <c r="D2042">
        <v>27256</v>
      </c>
      <c r="F2042">
        <v>27256</v>
      </c>
      <c r="G2042">
        <v>67945</v>
      </c>
    </row>
    <row r="2043" spans="1:7" x14ac:dyDescent="0.3">
      <c r="A2043" t="s">
        <v>27</v>
      </c>
      <c r="B2043" t="s">
        <v>12</v>
      </c>
      <c r="C2043" t="s">
        <v>6</v>
      </c>
      <c r="D2043">
        <v>78196</v>
      </c>
      <c r="F2043">
        <v>78196</v>
      </c>
      <c r="G2043">
        <v>58484</v>
      </c>
    </row>
    <row r="2044" spans="1:7" x14ac:dyDescent="0.3">
      <c r="A2044" t="s">
        <v>27</v>
      </c>
      <c r="B2044" t="s">
        <v>12</v>
      </c>
      <c r="C2044" t="s">
        <v>6</v>
      </c>
      <c r="D2044">
        <v>25454</v>
      </c>
      <c r="F2044">
        <v>25454</v>
      </c>
      <c r="G2044">
        <v>21384</v>
      </c>
    </row>
    <row r="2045" spans="1:7" x14ac:dyDescent="0.3">
      <c r="A2045" t="s">
        <v>27</v>
      </c>
      <c r="B2045" t="s">
        <v>12</v>
      </c>
      <c r="C2045" t="s">
        <v>6</v>
      </c>
      <c r="D2045">
        <v>12909</v>
      </c>
      <c r="F2045">
        <v>12909</v>
      </c>
      <c r="G2045">
        <v>82828</v>
      </c>
    </row>
    <row r="2046" spans="1:7" x14ac:dyDescent="0.3">
      <c r="A2046" t="s">
        <v>27</v>
      </c>
      <c r="B2046" t="s">
        <v>12</v>
      </c>
      <c r="C2046" t="s">
        <v>6</v>
      </c>
      <c r="D2046">
        <v>71033</v>
      </c>
      <c r="F2046">
        <v>71033</v>
      </c>
      <c r="G2046">
        <v>41540</v>
      </c>
    </row>
    <row r="2047" spans="1:7" x14ac:dyDescent="0.3">
      <c r="A2047" t="s">
        <v>27</v>
      </c>
      <c r="B2047" t="s">
        <v>17</v>
      </c>
      <c r="C2047" t="s">
        <v>10</v>
      </c>
      <c r="D2047">
        <v>36183</v>
      </c>
      <c r="F2047">
        <v>36183</v>
      </c>
      <c r="G2047">
        <v>5027</v>
      </c>
    </row>
    <row r="2048" spans="1:7" x14ac:dyDescent="0.3">
      <c r="A2048" t="s">
        <v>27</v>
      </c>
      <c r="B2048" t="s">
        <v>17</v>
      </c>
      <c r="C2048" t="s">
        <v>10</v>
      </c>
      <c r="D2048">
        <v>62664</v>
      </c>
      <c r="F2048">
        <v>62664</v>
      </c>
      <c r="G2048">
        <v>41333</v>
      </c>
    </row>
    <row r="2049" spans="1:7" x14ac:dyDescent="0.3">
      <c r="A2049" t="s">
        <v>27</v>
      </c>
      <c r="B2049" t="s">
        <v>17</v>
      </c>
      <c r="C2049" t="s">
        <v>2</v>
      </c>
      <c r="D2049">
        <v>64300</v>
      </c>
      <c r="F2049">
        <v>64300</v>
      </c>
      <c r="G2049">
        <v>63429</v>
      </c>
    </row>
    <row r="2050" spans="1:7" x14ac:dyDescent="0.3">
      <c r="A2050" t="s">
        <v>27</v>
      </c>
      <c r="B2050" t="s">
        <v>17</v>
      </c>
      <c r="C2050" t="s">
        <v>2</v>
      </c>
      <c r="D2050">
        <v>83423</v>
      </c>
      <c r="F2050">
        <v>83423</v>
      </c>
      <c r="G2050">
        <v>24504</v>
      </c>
    </row>
    <row r="2051" spans="1:7" x14ac:dyDescent="0.3">
      <c r="A2051" t="s">
        <v>27</v>
      </c>
      <c r="B2051" t="s">
        <v>20</v>
      </c>
      <c r="C2051" t="s">
        <v>10</v>
      </c>
      <c r="D2051">
        <v>69372</v>
      </c>
      <c r="F2051">
        <v>69372</v>
      </c>
      <c r="G2051">
        <v>52153</v>
      </c>
    </row>
    <row r="2052" spans="1:7" x14ac:dyDescent="0.3">
      <c r="A2052" t="s">
        <v>27</v>
      </c>
      <c r="B2052" t="s">
        <v>20</v>
      </c>
      <c r="C2052" t="s">
        <v>10</v>
      </c>
      <c r="D2052">
        <v>57732</v>
      </c>
      <c r="F2052">
        <v>57732</v>
      </c>
      <c r="G2052">
        <v>90837</v>
      </c>
    </row>
    <row r="2053" spans="1:7" x14ac:dyDescent="0.3">
      <c r="A2053" t="s">
        <v>27</v>
      </c>
      <c r="B2053" t="s">
        <v>17</v>
      </c>
      <c r="C2053" t="s">
        <v>4</v>
      </c>
      <c r="D2053">
        <v>85202</v>
      </c>
      <c r="F2053">
        <v>85202</v>
      </c>
      <c r="G2053">
        <v>42115</v>
      </c>
    </row>
    <row r="2054" spans="1:7" x14ac:dyDescent="0.3">
      <c r="A2054" t="s">
        <v>27</v>
      </c>
      <c r="B2054" t="s">
        <v>17</v>
      </c>
      <c r="C2054" t="s">
        <v>4</v>
      </c>
      <c r="D2054">
        <v>66876</v>
      </c>
      <c r="F2054">
        <v>66876</v>
      </c>
      <c r="G2054">
        <v>76851</v>
      </c>
    </row>
    <row r="2055" spans="1:7" x14ac:dyDescent="0.3">
      <c r="A2055" t="s">
        <v>27</v>
      </c>
      <c r="B2055" t="s">
        <v>17</v>
      </c>
      <c r="C2055" t="s">
        <v>4</v>
      </c>
      <c r="D2055">
        <v>57554</v>
      </c>
      <c r="F2055">
        <v>57554</v>
      </c>
      <c r="G2055">
        <v>51564</v>
      </c>
    </row>
    <row r="2056" spans="1:7" x14ac:dyDescent="0.3">
      <c r="A2056" t="s">
        <v>27</v>
      </c>
      <c r="B2056" t="s">
        <v>17</v>
      </c>
      <c r="C2056" t="s">
        <v>4</v>
      </c>
      <c r="D2056">
        <v>70632</v>
      </c>
      <c r="F2056">
        <v>70632</v>
      </c>
      <c r="G2056">
        <v>50302</v>
      </c>
    </row>
    <row r="2057" spans="1:7" x14ac:dyDescent="0.3">
      <c r="A2057" t="s">
        <v>27</v>
      </c>
      <c r="B2057" t="s">
        <v>17</v>
      </c>
      <c r="C2057" t="s">
        <v>4</v>
      </c>
      <c r="D2057">
        <v>34404</v>
      </c>
      <c r="F2057">
        <v>34404</v>
      </c>
      <c r="G2057">
        <v>19960</v>
      </c>
    </row>
    <row r="2058" spans="1:7" x14ac:dyDescent="0.3">
      <c r="A2058" t="s">
        <v>27</v>
      </c>
      <c r="B2058" t="s">
        <v>16</v>
      </c>
      <c r="C2058" t="s">
        <v>6</v>
      </c>
      <c r="D2058">
        <v>92123</v>
      </c>
      <c r="F2058">
        <v>92123</v>
      </c>
      <c r="G2058">
        <v>44878</v>
      </c>
    </row>
    <row r="2059" spans="1:7" x14ac:dyDescent="0.3">
      <c r="A2059" t="s">
        <v>27</v>
      </c>
      <c r="B2059" t="s">
        <v>16</v>
      </c>
      <c r="C2059" t="s">
        <v>6</v>
      </c>
      <c r="D2059">
        <v>76523</v>
      </c>
      <c r="F2059">
        <v>76523</v>
      </c>
      <c r="G2059">
        <v>71249</v>
      </c>
    </row>
    <row r="2060" spans="1:7" x14ac:dyDescent="0.3">
      <c r="A2060" t="s">
        <v>27</v>
      </c>
      <c r="B2060" t="s">
        <v>16</v>
      </c>
      <c r="C2060" t="s">
        <v>6</v>
      </c>
      <c r="D2060">
        <v>68168</v>
      </c>
      <c r="F2060">
        <v>68168</v>
      </c>
      <c r="G2060">
        <v>93501</v>
      </c>
    </row>
    <row r="2061" spans="1:7" x14ac:dyDescent="0.3">
      <c r="A2061" t="s">
        <v>27</v>
      </c>
      <c r="B2061" t="s">
        <v>16</v>
      </c>
      <c r="C2061" t="s">
        <v>6</v>
      </c>
      <c r="D2061">
        <v>12247</v>
      </c>
      <c r="F2061">
        <v>12247</v>
      </c>
      <c r="G2061">
        <v>79325</v>
      </c>
    </row>
    <row r="2062" spans="1:7" x14ac:dyDescent="0.3">
      <c r="A2062" t="s">
        <v>27</v>
      </c>
      <c r="B2062" t="s">
        <v>16</v>
      </c>
      <c r="C2062" t="s">
        <v>6</v>
      </c>
      <c r="D2062">
        <v>27527</v>
      </c>
      <c r="F2062">
        <v>27527</v>
      </c>
      <c r="G2062">
        <v>67149</v>
      </c>
    </row>
    <row r="2063" spans="1:7" x14ac:dyDescent="0.3">
      <c r="A2063" t="s">
        <v>27</v>
      </c>
      <c r="B2063" t="s">
        <v>16</v>
      </c>
      <c r="C2063" t="s">
        <v>6</v>
      </c>
      <c r="D2063">
        <v>84552</v>
      </c>
      <c r="F2063">
        <v>84552</v>
      </c>
      <c r="G2063">
        <v>68790</v>
      </c>
    </row>
    <row r="2064" spans="1:7" x14ac:dyDescent="0.3">
      <c r="A2064" t="s">
        <v>27</v>
      </c>
      <c r="B2064" t="s">
        <v>16</v>
      </c>
      <c r="C2064" t="s">
        <v>6</v>
      </c>
      <c r="D2064">
        <v>82887</v>
      </c>
      <c r="F2064">
        <v>82887</v>
      </c>
      <c r="G2064">
        <v>7177</v>
      </c>
    </row>
    <row r="2065" spans="1:7" x14ac:dyDescent="0.3">
      <c r="A2065" t="s">
        <v>27</v>
      </c>
      <c r="B2065" t="s">
        <v>16</v>
      </c>
      <c r="C2065" t="s">
        <v>6</v>
      </c>
      <c r="D2065">
        <v>92421</v>
      </c>
      <c r="F2065">
        <v>92421</v>
      </c>
      <c r="G2065">
        <v>48303</v>
      </c>
    </row>
    <row r="2066" spans="1:7" x14ac:dyDescent="0.3">
      <c r="A2066" t="s">
        <v>27</v>
      </c>
      <c r="B2066" t="s">
        <v>16</v>
      </c>
      <c r="C2066" t="s">
        <v>6</v>
      </c>
      <c r="D2066">
        <v>48995</v>
      </c>
      <c r="F2066">
        <v>48995</v>
      </c>
      <c r="G2066">
        <v>30756</v>
      </c>
    </row>
    <row r="2067" spans="1:7" x14ac:dyDescent="0.3">
      <c r="A2067" t="s">
        <v>27</v>
      </c>
      <c r="B2067" t="s">
        <v>16</v>
      </c>
      <c r="C2067" t="s">
        <v>6</v>
      </c>
      <c r="D2067">
        <v>73949</v>
      </c>
      <c r="F2067">
        <v>73949</v>
      </c>
      <c r="G2067">
        <v>54920</v>
      </c>
    </row>
    <row r="2068" spans="1:7" x14ac:dyDescent="0.3">
      <c r="A2068" t="s">
        <v>27</v>
      </c>
      <c r="B2068" t="s">
        <v>16</v>
      </c>
      <c r="C2068" t="s">
        <v>6</v>
      </c>
      <c r="D2068">
        <v>7264</v>
      </c>
      <c r="F2068">
        <v>7264</v>
      </c>
      <c r="G2068">
        <v>42226</v>
      </c>
    </row>
    <row r="2069" spans="1:7" x14ac:dyDescent="0.3">
      <c r="A2069" t="s">
        <v>27</v>
      </c>
      <c r="B2069" t="s">
        <v>16</v>
      </c>
      <c r="C2069" t="s">
        <v>6</v>
      </c>
      <c r="D2069">
        <v>69383</v>
      </c>
      <c r="F2069">
        <v>69383</v>
      </c>
      <c r="G2069">
        <v>47217</v>
      </c>
    </row>
    <row r="2070" spans="1:7" x14ac:dyDescent="0.3">
      <c r="A2070" t="s">
        <v>27</v>
      </c>
      <c r="B2070" t="s">
        <v>16</v>
      </c>
      <c r="C2070" t="s">
        <v>6</v>
      </c>
      <c r="D2070">
        <v>39293</v>
      </c>
      <c r="F2070">
        <v>39293</v>
      </c>
      <c r="G2070">
        <v>36419</v>
      </c>
    </row>
    <row r="2071" spans="1:7" x14ac:dyDescent="0.3">
      <c r="A2071" t="s">
        <v>27</v>
      </c>
      <c r="B2071" t="s">
        <v>17</v>
      </c>
      <c r="C2071" t="s">
        <v>8</v>
      </c>
      <c r="D2071">
        <v>70088</v>
      </c>
      <c r="F2071">
        <v>70088</v>
      </c>
      <c r="G2071">
        <v>16181</v>
      </c>
    </row>
    <row r="2072" spans="1:7" x14ac:dyDescent="0.3">
      <c r="A2072" t="s">
        <v>27</v>
      </c>
      <c r="B2072" t="s">
        <v>17</v>
      </c>
      <c r="C2072" t="s">
        <v>2</v>
      </c>
      <c r="D2072">
        <v>54160</v>
      </c>
      <c r="F2072">
        <v>54160</v>
      </c>
      <c r="G2072">
        <v>63637</v>
      </c>
    </row>
    <row r="2073" spans="1:7" x14ac:dyDescent="0.3">
      <c r="A2073" t="s">
        <v>27</v>
      </c>
      <c r="B2073" t="s">
        <v>17</v>
      </c>
      <c r="C2073" t="s">
        <v>2</v>
      </c>
      <c r="D2073">
        <v>24409</v>
      </c>
      <c r="F2073">
        <v>24409</v>
      </c>
      <c r="G2073">
        <v>23726</v>
      </c>
    </row>
    <row r="2074" spans="1:7" x14ac:dyDescent="0.3">
      <c r="A2074" t="s">
        <v>27</v>
      </c>
      <c r="B2074" t="s">
        <v>17</v>
      </c>
      <c r="C2074" t="s">
        <v>2</v>
      </c>
      <c r="D2074">
        <v>79742</v>
      </c>
      <c r="F2074">
        <v>79742</v>
      </c>
      <c r="G2074">
        <v>54308</v>
      </c>
    </row>
    <row r="2075" spans="1:7" x14ac:dyDescent="0.3">
      <c r="A2075" t="s">
        <v>27</v>
      </c>
      <c r="B2075" t="s">
        <v>17</v>
      </c>
      <c r="C2075" t="s">
        <v>2</v>
      </c>
      <c r="D2075">
        <v>95702</v>
      </c>
      <c r="F2075">
        <v>95702</v>
      </c>
      <c r="G2075">
        <v>50726</v>
      </c>
    </row>
    <row r="2076" spans="1:7" x14ac:dyDescent="0.3">
      <c r="A2076" t="s">
        <v>27</v>
      </c>
      <c r="B2076" t="s">
        <v>17</v>
      </c>
      <c r="C2076" t="s">
        <v>2</v>
      </c>
      <c r="D2076">
        <v>4665</v>
      </c>
      <c r="F2076">
        <v>4665</v>
      </c>
      <c r="G2076">
        <v>64561</v>
      </c>
    </row>
    <row r="2077" spans="1:7" x14ac:dyDescent="0.3">
      <c r="A2077" t="s">
        <v>27</v>
      </c>
      <c r="B2077" t="s">
        <v>17</v>
      </c>
      <c r="C2077" t="s">
        <v>10</v>
      </c>
      <c r="D2077">
        <v>81419</v>
      </c>
      <c r="F2077">
        <v>81419</v>
      </c>
      <c r="G2077">
        <v>2418</v>
      </c>
    </row>
    <row r="2078" spans="1:7" x14ac:dyDescent="0.3">
      <c r="A2078" t="s">
        <v>27</v>
      </c>
      <c r="B2078" t="s">
        <v>17</v>
      </c>
      <c r="C2078" t="s">
        <v>10</v>
      </c>
      <c r="D2078">
        <v>85902</v>
      </c>
      <c r="F2078">
        <v>85902</v>
      </c>
      <c r="G2078">
        <v>52402</v>
      </c>
    </row>
    <row r="2079" spans="1:7" x14ac:dyDescent="0.3">
      <c r="A2079" t="s">
        <v>27</v>
      </c>
      <c r="B2079" t="s">
        <v>17</v>
      </c>
      <c r="C2079" t="s">
        <v>10</v>
      </c>
      <c r="D2079">
        <v>33426</v>
      </c>
      <c r="F2079">
        <v>33426</v>
      </c>
      <c r="G2079">
        <v>38047</v>
      </c>
    </row>
    <row r="2080" spans="1:7" x14ac:dyDescent="0.3">
      <c r="A2080" t="s">
        <v>27</v>
      </c>
      <c r="B2080" t="s">
        <v>17</v>
      </c>
      <c r="C2080" t="s">
        <v>2</v>
      </c>
      <c r="D2080">
        <v>58513</v>
      </c>
      <c r="F2080">
        <v>58513</v>
      </c>
      <c r="G2080">
        <v>57993</v>
      </c>
    </row>
    <row r="2081" spans="1:7" x14ac:dyDescent="0.3">
      <c r="A2081" t="s">
        <v>27</v>
      </c>
      <c r="B2081" t="s">
        <v>17</v>
      </c>
      <c r="C2081" t="s">
        <v>2</v>
      </c>
      <c r="D2081">
        <v>88507</v>
      </c>
      <c r="F2081">
        <v>88507</v>
      </c>
      <c r="G2081">
        <v>24756</v>
      </c>
    </row>
    <row r="2082" spans="1:7" x14ac:dyDescent="0.3">
      <c r="A2082" t="s">
        <v>27</v>
      </c>
      <c r="B2082" t="s">
        <v>17</v>
      </c>
      <c r="C2082" t="s">
        <v>2</v>
      </c>
      <c r="D2082">
        <v>54952</v>
      </c>
      <c r="F2082">
        <v>54952</v>
      </c>
      <c r="G2082">
        <v>96610</v>
      </c>
    </row>
    <row r="2083" spans="1:7" x14ac:dyDescent="0.3">
      <c r="A2083" t="s">
        <v>27</v>
      </c>
      <c r="B2083" t="s">
        <v>17</v>
      </c>
      <c r="C2083" t="s">
        <v>2</v>
      </c>
      <c r="D2083">
        <v>60226</v>
      </c>
      <c r="F2083">
        <v>60226</v>
      </c>
      <c r="G2083">
        <v>88276</v>
      </c>
    </row>
    <row r="2084" spans="1:7" x14ac:dyDescent="0.3">
      <c r="A2084" t="s">
        <v>27</v>
      </c>
      <c r="B2084" t="s">
        <v>17</v>
      </c>
      <c r="C2084" t="s">
        <v>10</v>
      </c>
      <c r="D2084">
        <v>1351</v>
      </c>
      <c r="F2084">
        <v>1351</v>
      </c>
      <c r="G2084">
        <v>85400</v>
      </c>
    </row>
    <row r="2085" spans="1:7" x14ac:dyDescent="0.3">
      <c r="A2085" t="s">
        <v>27</v>
      </c>
      <c r="B2085" t="s">
        <v>17</v>
      </c>
      <c r="C2085" t="s">
        <v>10</v>
      </c>
      <c r="D2085">
        <v>1808</v>
      </c>
      <c r="F2085">
        <v>1808</v>
      </c>
      <c r="G2085">
        <v>72462</v>
      </c>
    </row>
    <row r="2086" spans="1:7" x14ac:dyDescent="0.3">
      <c r="A2086" t="s">
        <v>27</v>
      </c>
      <c r="B2086" t="s">
        <v>17</v>
      </c>
      <c r="C2086" t="s">
        <v>10</v>
      </c>
      <c r="D2086">
        <v>44750</v>
      </c>
      <c r="F2086">
        <v>44750</v>
      </c>
      <c r="G2086">
        <v>98350</v>
      </c>
    </row>
    <row r="2087" spans="1:7" x14ac:dyDescent="0.3">
      <c r="A2087" t="s">
        <v>27</v>
      </c>
      <c r="B2087" t="s">
        <v>17</v>
      </c>
      <c r="C2087" t="s">
        <v>10</v>
      </c>
      <c r="D2087">
        <v>73978</v>
      </c>
      <c r="F2087">
        <v>73978</v>
      </c>
      <c r="G2087">
        <v>57496</v>
      </c>
    </row>
    <row r="2088" spans="1:7" x14ac:dyDescent="0.3">
      <c r="A2088" t="s">
        <v>27</v>
      </c>
      <c r="B2088" t="s">
        <v>17</v>
      </c>
      <c r="C2088" t="s">
        <v>2</v>
      </c>
      <c r="D2088">
        <v>86256</v>
      </c>
      <c r="F2088">
        <v>86256</v>
      </c>
      <c r="G2088">
        <v>16902</v>
      </c>
    </row>
    <row r="2089" spans="1:7" x14ac:dyDescent="0.3">
      <c r="A2089" t="s">
        <v>27</v>
      </c>
      <c r="B2089" t="s">
        <v>20</v>
      </c>
      <c r="C2089" t="s">
        <v>5</v>
      </c>
      <c r="D2089">
        <v>31623</v>
      </c>
      <c r="F2089">
        <v>31623</v>
      </c>
      <c r="G2089">
        <v>83294</v>
      </c>
    </row>
    <row r="2090" spans="1:7" x14ac:dyDescent="0.3">
      <c r="A2090" t="s">
        <v>27</v>
      </c>
      <c r="B2090" t="s">
        <v>20</v>
      </c>
      <c r="C2090" t="s">
        <v>5</v>
      </c>
      <c r="D2090">
        <v>75379</v>
      </c>
      <c r="F2090">
        <v>75379</v>
      </c>
      <c r="G2090">
        <v>54473</v>
      </c>
    </row>
    <row r="2091" spans="1:7" x14ac:dyDescent="0.3">
      <c r="A2091" t="s">
        <v>27</v>
      </c>
      <c r="B2091" t="s">
        <v>20</v>
      </c>
      <c r="C2091" t="s">
        <v>5</v>
      </c>
      <c r="D2091">
        <v>37921</v>
      </c>
      <c r="F2091">
        <v>37921</v>
      </c>
      <c r="G2091">
        <v>60605</v>
      </c>
    </row>
    <row r="2092" spans="1:7" x14ac:dyDescent="0.3">
      <c r="A2092" t="s">
        <v>27</v>
      </c>
      <c r="B2092" t="s">
        <v>20</v>
      </c>
      <c r="C2092" t="s">
        <v>5</v>
      </c>
      <c r="D2092">
        <v>21848</v>
      </c>
      <c r="F2092">
        <v>21848</v>
      </c>
      <c r="G2092">
        <v>31737</v>
      </c>
    </row>
    <row r="2093" spans="1:7" x14ac:dyDescent="0.3">
      <c r="A2093" t="s">
        <v>27</v>
      </c>
      <c r="B2093" t="s">
        <v>14</v>
      </c>
      <c r="C2093" t="s">
        <v>2</v>
      </c>
      <c r="D2093">
        <v>27444</v>
      </c>
      <c r="F2093">
        <v>27444</v>
      </c>
      <c r="G2093">
        <v>83678</v>
      </c>
    </row>
    <row r="2094" spans="1:7" x14ac:dyDescent="0.3">
      <c r="A2094" t="s">
        <v>27</v>
      </c>
      <c r="B2094" t="s">
        <v>14</v>
      </c>
      <c r="C2094" t="s">
        <v>2</v>
      </c>
      <c r="D2094">
        <v>33554</v>
      </c>
      <c r="F2094">
        <v>33554</v>
      </c>
      <c r="G2094">
        <v>73323</v>
      </c>
    </row>
    <row r="2095" spans="1:7" x14ac:dyDescent="0.3">
      <c r="A2095" t="s">
        <v>27</v>
      </c>
      <c r="B2095" t="s">
        <v>14</v>
      </c>
      <c r="C2095" t="s">
        <v>2</v>
      </c>
      <c r="D2095">
        <v>15482</v>
      </c>
      <c r="F2095">
        <v>15482</v>
      </c>
      <c r="G2095">
        <v>97686</v>
      </c>
    </row>
    <row r="2096" spans="1:7" x14ac:dyDescent="0.3">
      <c r="A2096" t="s">
        <v>27</v>
      </c>
      <c r="B2096" t="s">
        <v>14</v>
      </c>
      <c r="C2096" t="s">
        <v>2</v>
      </c>
      <c r="D2096">
        <v>88155</v>
      </c>
      <c r="F2096">
        <v>88155</v>
      </c>
      <c r="G2096">
        <v>35977</v>
      </c>
    </row>
    <row r="2097" spans="1:7" x14ac:dyDescent="0.3">
      <c r="A2097" t="s">
        <v>27</v>
      </c>
      <c r="B2097" t="s">
        <v>14</v>
      </c>
      <c r="C2097" t="s">
        <v>2</v>
      </c>
      <c r="D2097">
        <v>14237</v>
      </c>
      <c r="F2097">
        <v>14237</v>
      </c>
      <c r="G2097">
        <v>94032</v>
      </c>
    </row>
    <row r="2098" spans="1:7" x14ac:dyDescent="0.3">
      <c r="A2098" t="s">
        <v>27</v>
      </c>
      <c r="B2098" t="s">
        <v>20</v>
      </c>
      <c r="C2098" t="s">
        <v>2</v>
      </c>
      <c r="D2098">
        <v>26058</v>
      </c>
      <c r="F2098">
        <v>26058</v>
      </c>
      <c r="G2098">
        <v>52310</v>
      </c>
    </row>
    <row r="2099" spans="1:7" x14ac:dyDescent="0.3">
      <c r="A2099" t="s">
        <v>27</v>
      </c>
      <c r="B2099" t="s">
        <v>17</v>
      </c>
      <c r="C2099" t="s">
        <v>1</v>
      </c>
      <c r="D2099">
        <v>74005</v>
      </c>
      <c r="F2099">
        <v>74005</v>
      </c>
      <c r="G2099">
        <v>4239</v>
      </c>
    </row>
    <row r="2100" spans="1:7" x14ac:dyDescent="0.3">
      <c r="A2100" t="s">
        <v>27</v>
      </c>
      <c r="B2100" t="s">
        <v>17</v>
      </c>
      <c r="C2100" t="s">
        <v>1</v>
      </c>
      <c r="D2100">
        <v>42927</v>
      </c>
      <c r="F2100">
        <v>42927</v>
      </c>
      <c r="G2100">
        <v>2017</v>
      </c>
    </row>
    <row r="2101" spans="1:7" x14ac:dyDescent="0.3">
      <c r="A2101" t="s">
        <v>27</v>
      </c>
      <c r="B2101" t="s">
        <v>17</v>
      </c>
      <c r="C2101" t="s">
        <v>1</v>
      </c>
      <c r="D2101">
        <v>92701</v>
      </c>
      <c r="F2101">
        <v>92701</v>
      </c>
      <c r="G2101">
        <v>10158</v>
      </c>
    </row>
    <row r="2102" spans="1:7" x14ac:dyDescent="0.3">
      <c r="A2102" t="s">
        <v>27</v>
      </c>
      <c r="B2102" t="s">
        <v>14</v>
      </c>
      <c r="C2102" t="s">
        <v>10</v>
      </c>
      <c r="D2102">
        <v>70857</v>
      </c>
      <c r="F2102">
        <v>70857</v>
      </c>
      <c r="G2102">
        <v>6225</v>
      </c>
    </row>
    <row r="2103" spans="1:7" x14ac:dyDescent="0.3">
      <c r="A2103" t="s">
        <v>27</v>
      </c>
      <c r="B2103" t="s">
        <v>14</v>
      </c>
      <c r="C2103" t="s">
        <v>10</v>
      </c>
      <c r="D2103">
        <v>90933</v>
      </c>
      <c r="F2103">
        <v>90933</v>
      </c>
      <c r="G2103">
        <v>10475</v>
      </c>
    </row>
    <row r="2104" spans="1:7" x14ac:dyDescent="0.3">
      <c r="A2104" t="s">
        <v>27</v>
      </c>
      <c r="B2104" t="s">
        <v>14</v>
      </c>
      <c r="C2104" t="s">
        <v>1</v>
      </c>
      <c r="D2104">
        <v>17845</v>
      </c>
      <c r="F2104">
        <v>17845</v>
      </c>
      <c r="G2104">
        <v>97066</v>
      </c>
    </row>
    <row r="2105" spans="1:7" x14ac:dyDescent="0.3">
      <c r="A2105" t="s">
        <v>27</v>
      </c>
      <c r="B2105" t="s">
        <v>14</v>
      </c>
      <c r="C2105" t="s">
        <v>1</v>
      </c>
      <c r="D2105">
        <v>57885</v>
      </c>
      <c r="F2105">
        <v>57885</v>
      </c>
      <c r="G2105">
        <v>12527</v>
      </c>
    </row>
    <row r="2106" spans="1:7" x14ac:dyDescent="0.3">
      <c r="A2106" t="s">
        <v>27</v>
      </c>
      <c r="B2106" t="s">
        <v>14</v>
      </c>
      <c r="C2106" t="s">
        <v>10</v>
      </c>
      <c r="D2106">
        <v>70824</v>
      </c>
      <c r="F2106">
        <v>70824</v>
      </c>
      <c r="G2106">
        <v>13152</v>
      </c>
    </row>
    <row r="2107" spans="1:7" x14ac:dyDescent="0.3">
      <c r="A2107" t="s">
        <v>27</v>
      </c>
      <c r="B2107" t="s">
        <v>14</v>
      </c>
      <c r="C2107" t="s">
        <v>10</v>
      </c>
      <c r="D2107">
        <v>84008</v>
      </c>
      <c r="F2107">
        <v>84008</v>
      </c>
      <c r="G2107">
        <v>51542</v>
      </c>
    </row>
    <row r="2108" spans="1:7" x14ac:dyDescent="0.3">
      <c r="A2108" t="s">
        <v>27</v>
      </c>
      <c r="B2108" t="s">
        <v>20</v>
      </c>
      <c r="C2108" t="s">
        <v>10</v>
      </c>
      <c r="D2108">
        <v>11887</v>
      </c>
      <c r="F2108">
        <v>11887</v>
      </c>
      <c r="G2108">
        <v>40276</v>
      </c>
    </row>
    <row r="2109" spans="1:7" x14ac:dyDescent="0.3">
      <c r="A2109" t="s">
        <v>27</v>
      </c>
      <c r="B2109" t="s">
        <v>20</v>
      </c>
      <c r="C2109" t="s">
        <v>10</v>
      </c>
      <c r="D2109">
        <v>83231</v>
      </c>
      <c r="F2109">
        <v>83231</v>
      </c>
      <c r="G2109">
        <v>50187</v>
      </c>
    </row>
    <row r="2110" spans="1:7" x14ac:dyDescent="0.3">
      <c r="A2110" t="s">
        <v>27</v>
      </c>
      <c r="B2110" t="s">
        <v>20</v>
      </c>
      <c r="C2110" t="s">
        <v>10</v>
      </c>
      <c r="D2110">
        <v>69911</v>
      </c>
      <c r="F2110">
        <v>69911</v>
      </c>
      <c r="G2110">
        <v>6366</v>
      </c>
    </row>
    <row r="2111" spans="1:7" x14ac:dyDescent="0.3">
      <c r="A2111" t="s">
        <v>27</v>
      </c>
      <c r="B2111" t="s">
        <v>20</v>
      </c>
      <c r="C2111" t="s">
        <v>10</v>
      </c>
      <c r="D2111">
        <v>41816</v>
      </c>
      <c r="F2111">
        <v>41816</v>
      </c>
      <c r="G2111">
        <v>92378</v>
      </c>
    </row>
    <row r="2112" spans="1:7" x14ac:dyDescent="0.3">
      <c r="A2112" t="s">
        <v>27</v>
      </c>
      <c r="B2112" t="s">
        <v>20</v>
      </c>
      <c r="C2112" t="s">
        <v>10</v>
      </c>
      <c r="D2112">
        <v>15518</v>
      </c>
      <c r="F2112">
        <v>15518</v>
      </c>
      <c r="G2112">
        <v>4076</v>
      </c>
    </row>
    <row r="2113" spans="1:7" x14ac:dyDescent="0.3">
      <c r="A2113" t="s">
        <v>27</v>
      </c>
      <c r="B2113" t="s">
        <v>20</v>
      </c>
      <c r="C2113" t="s">
        <v>10</v>
      </c>
      <c r="D2113">
        <v>40844</v>
      </c>
      <c r="F2113">
        <v>40844</v>
      </c>
      <c r="G2113">
        <v>68601</v>
      </c>
    </row>
    <row r="2114" spans="1:7" x14ac:dyDescent="0.3">
      <c r="A2114" t="s">
        <v>27</v>
      </c>
      <c r="B2114" t="s">
        <v>20</v>
      </c>
      <c r="C2114" t="s">
        <v>2</v>
      </c>
      <c r="D2114">
        <v>54437</v>
      </c>
      <c r="F2114">
        <v>54437</v>
      </c>
      <c r="G2114">
        <v>84440</v>
      </c>
    </row>
    <row r="2115" spans="1:7" x14ac:dyDescent="0.3">
      <c r="A2115" t="s">
        <v>27</v>
      </c>
      <c r="B2115" t="s">
        <v>12</v>
      </c>
      <c r="C2115" t="s">
        <v>1</v>
      </c>
      <c r="D2115">
        <v>25106</v>
      </c>
      <c r="F2115">
        <v>25106</v>
      </c>
      <c r="G2115">
        <v>97713</v>
      </c>
    </row>
    <row r="2116" spans="1:7" x14ac:dyDescent="0.3">
      <c r="A2116" t="s">
        <v>27</v>
      </c>
      <c r="B2116" t="s">
        <v>12</v>
      </c>
      <c r="C2116" t="s">
        <v>1</v>
      </c>
      <c r="D2116">
        <v>25602</v>
      </c>
      <c r="F2116">
        <v>25602</v>
      </c>
      <c r="G2116">
        <v>94328</v>
      </c>
    </row>
    <row r="2117" spans="1:7" x14ac:dyDescent="0.3">
      <c r="A2117" t="s">
        <v>27</v>
      </c>
      <c r="B2117" t="s">
        <v>12</v>
      </c>
      <c r="C2117" t="s">
        <v>1</v>
      </c>
      <c r="D2117">
        <v>48910</v>
      </c>
      <c r="F2117">
        <v>48910</v>
      </c>
      <c r="G2117">
        <v>55524</v>
      </c>
    </row>
    <row r="2118" spans="1:7" x14ac:dyDescent="0.3">
      <c r="A2118" t="s">
        <v>27</v>
      </c>
      <c r="B2118" t="s">
        <v>12</v>
      </c>
      <c r="C2118" t="s">
        <v>1</v>
      </c>
      <c r="D2118">
        <v>80984</v>
      </c>
      <c r="F2118">
        <v>80984</v>
      </c>
      <c r="G2118">
        <v>45996</v>
      </c>
    </row>
    <row r="2119" spans="1:7" x14ac:dyDescent="0.3">
      <c r="A2119" t="s">
        <v>27</v>
      </c>
      <c r="B2119" t="s">
        <v>12</v>
      </c>
      <c r="C2119" t="s">
        <v>1</v>
      </c>
      <c r="D2119">
        <v>84331</v>
      </c>
      <c r="F2119">
        <v>84331</v>
      </c>
      <c r="G2119">
        <v>96923</v>
      </c>
    </row>
    <row r="2120" spans="1:7" x14ac:dyDescent="0.3">
      <c r="A2120" t="s">
        <v>27</v>
      </c>
      <c r="B2120" t="s">
        <v>17</v>
      </c>
      <c r="C2120" t="s">
        <v>1</v>
      </c>
      <c r="D2120">
        <v>67278</v>
      </c>
      <c r="F2120">
        <v>67278</v>
      </c>
      <c r="G2120">
        <v>57411</v>
      </c>
    </row>
    <row r="2121" spans="1:7" x14ac:dyDescent="0.3">
      <c r="A2121" t="s">
        <v>27</v>
      </c>
      <c r="B2121" t="s">
        <v>17</v>
      </c>
      <c r="C2121" t="s">
        <v>1</v>
      </c>
      <c r="D2121">
        <v>54399</v>
      </c>
      <c r="F2121">
        <v>54399</v>
      </c>
      <c r="G2121">
        <v>86902</v>
      </c>
    </row>
    <row r="2122" spans="1:7" x14ac:dyDescent="0.3">
      <c r="A2122" t="s">
        <v>27</v>
      </c>
      <c r="B2122" t="s">
        <v>17</v>
      </c>
      <c r="C2122" t="s">
        <v>1</v>
      </c>
      <c r="D2122">
        <v>65670</v>
      </c>
      <c r="F2122">
        <v>65670</v>
      </c>
      <c r="G2122">
        <v>73710</v>
      </c>
    </row>
    <row r="2123" spans="1:7" x14ac:dyDescent="0.3">
      <c r="A2123" t="s">
        <v>27</v>
      </c>
      <c r="B2123" t="s">
        <v>17</v>
      </c>
      <c r="C2123" t="s">
        <v>1</v>
      </c>
      <c r="D2123">
        <v>82259</v>
      </c>
      <c r="F2123">
        <v>82259</v>
      </c>
      <c r="G2123">
        <v>76418</v>
      </c>
    </row>
    <row r="2124" spans="1:7" x14ac:dyDescent="0.3">
      <c r="A2124" t="s">
        <v>27</v>
      </c>
      <c r="B2124" t="s">
        <v>20</v>
      </c>
      <c r="C2124" t="s">
        <v>2</v>
      </c>
      <c r="D2124">
        <v>75715</v>
      </c>
      <c r="F2124">
        <v>75715</v>
      </c>
      <c r="G2124">
        <v>22484</v>
      </c>
    </row>
    <row r="2125" spans="1:7" x14ac:dyDescent="0.3">
      <c r="A2125" t="s">
        <v>27</v>
      </c>
      <c r="B2125" t="s">
        <v>14</v>
      </c>
      <c r="C2125" t="s">
        <v>2</v>
      </c>
      <c r="D2125">
        <v>6018</v>
      </c>
      <c r="F2125">
        <v>6018</v>
      </c>
      <c r="G2125">
        <v>47365</v>
      </c>
    </row>
    <row r="2126" spans="1:7" x14ac:dyDescent="0.3">
      <c r="A2126" t="s">
        <v>27</v>
      </c>
      <c r="B2126" t="s">
        <v>14</v>
      </c>
      <c r="C2126" t="s">
        <v>2</v>
      </c>
      <c r="D2126">
        <v>29794</v>
      </c>
      <c r="F2126">
        <v>29794</v>
      </c>
      <c r="G2126">
        <v>58496</v>
      </c>
    </row>
    <row r="2127" spans="1:7" x14ac:dyDescent="0.3">
      <c r="A2127" t="s">
        <v>27</v>
      </c>
      <c r="B2127" t="s">
        <v>14</v>
      </c>
      <c r="C2127" t="s">
        <v>2</v>
      </c>
      <c r="D2127">
        <v>50973</v>
      </c>
      <c r="F2127">
        <v>50973</v>
      </c>
      <c r="G2127">
        <v>52331</v>
      </c>
    </row>
    <row r="2128" spans="1:7" x14ac:dyDescent="0.3">
      <c r="A2128" t="s">
        <v>27</v>
      </c>
      <c r="B2128" t="s">
        <v>14</v>
      </c>
      <c r="C2128" t="s">
        <v>2</v>
      </c>
      <c r="D2128">
        <v>78167</v>
      </c>
      <c r="F2128">
        <v>78167</v>
      </c>
      <c r="G2128">
        <v>42288</v>
      </c>
    </row>
    <row r="2129" spans="1:7" x14ac:dyDescent="0.3">
      <c r="A2129" t="s">
        <v>27</v>
      </c>
      <c r="B2129" t="s">
        <v>14</v>
      </c>
      <c r="C2129" t="s">
        <v>2</v>
      </c>
      <c r="D2129">
        <v>25911</v>
      </c>
      <c r="F2129">
        <v>25911</v>
      </c>
      <c r="G2129">
        <v>60155</v>
      </c>
    </row>
    <row r="2130" spans="1:7" x14ac:dyDescent="0.3">
      <c r="A2130" t="s">
        <v>27</v>
      </c>
      <c r="B2130" t="s">
        <v>14</v>
      </c>
      <c r="C2130" t="s">
        <v>2</v>
      </c>
      <c r="D2130">
        <v>45429</v>
      </c>
      <c r="F2130">
        <v>45429</v>
      </c>
      <c r="G2130">
        <v>43006</v>
      </c>
    </row>
    <row r="2131" spans="1:7" x14ac:dyDescent="0.3">
      <c r="A2131" t="s">
        <v>27</v>
      </c>
      <c r="B2131" t="s">
        <v>14</v>
      </c>
      <c r="C2131" t="s">
        <v>2</v>
      </c>
      <c r="D2131">
        <v>94033</v>
      </c>
      <c r="F2131">
        <v>94033</v>
      </c>
      <c r="G2131">
        <v>40614</v>
      </c>
    </row>
    <row r="2132" spans="1:7" x14ac:dyDescent="0.3">
      <c r="A2132" t="s">
        <v>27</v>
      </c>
      <c r="B2132" t="s">
        <v>14</v>
      </c>
      <c r="C2132" t="s">
        <v>2</v>
      </c>
      <c r="D2132">
        <v>49733</v>
      </c>
      <c r="F2132">
        <v>49733</v>
      </c>
      <c r="G2132">
        <v>57636</v>
      </c>
    </row>
    <row r="2133" spans="1:7" x14ac:dyDescent="0.3">
      <c r="A2133" t="s">
        <v>27</v>
      </c>
      <c r="B2133" t="s">
        <v>12</v>
      </c>
      <c r="C2133" t="s">
        <v>1</v>
      </c>
      <c r="D2133">
        <v>91251</v>
      </c>
      <c r="F2133">
        <v>91251</v>
      </c>
      <c r="G2133">
        <v>10789</v>
      </c>
    </row>
    <row r="2134" spans="1:7" x14ac:dyDescent="0.3">
      <c r="A2134" t="s">
        <v>27</v>
      </c>
      <c r="B2134" t="s">
        <v>12</v>
      </c>
      <c r="C2134" t="s">
        <v>1</v>
      </c>
      <c r="D2134">
        <v>8803</v>
      </c>
      <c r="F2134">
        <v>8803</v>
      </c>
      <c r="G2134">
        <v>1422</v>
      </c>
    </row>
    <row r="2135" spans="1:7" x14ac:dyDescent="0.3">
      <c r="A2135" t="s">
        <v>27</v>
      </c>
      <c r="B2135" t="s">
        <v>12</v>
      </c>
      <c r="C2135" t="s">
        <v>1</v>
      </c>
      <c r="D2135">
        <v>81268</v>
      </c>
      <c r="F2135">
        <v>81268</v>
      </c>
      <c r="G2135">
        <v>27359</v>
      </c>
    </row>
    <row r="2136" spans="1:7" x14ac:dyDescent="0.3">
      <c r="A2136" t="s">
        <v>27</v>
      </c>
      <c r="B2136" t="s">
        <v>12</v>
      </c>
      <c r="C2136" t="s">
        <v>1</v>
      </c>
      <c r="D2136">
        <v>30905</v>
      </c>
      <c r="F2136">
        <v>30905</v>
      </c>
      <c r="G2136">
        <v>74129</v>
      </c>
    </row>
    <row r="2137" spans="1:7" x14ac:dyDescent="0.3">
      <c r="A2137" t="s">
        <v>27</v>
      </c>
      <c r="B2137" t="s">
        <v>20</v>
      </c>
      <c r="C2137" t="s">
        <v>10</v>
      </c>
      <c r="D2137">
        <v>40726</v>
      </c>
      <c r="F2137">
        <v>40726</v>
      </c>
      <c r="G2137">
        <v>45742</v>
      </c>
    </row>
    <row r="2138" spans="1:7" x14ac:dyDescent="0.3">
      <c r="A2138" t="s">
        <v>27</v>
      </c>
      <c r="B2138" t="s">
        <v>15</v>
      </c>
      <c r="C2138" t="s">
        <v>2</v>
      </c>
      <c r="D2138">
        <v>15926</v>
      </c>
      <c r="F2138">
        <v>15926</v>
      </c>
      <c r="G2138">
        <v>53580</v>
      </c>
    </row>
    <row r="2139" spans="1:7" x14ac:dyDescent="0.3">
      <c r="A2139" t="s">
        <v>27</v>
      </c>
      <c r="B2139" t="s">
        <v>15</v>
      </c>
      <c r="C2139" t="s">
        <v>10</v>
      </c>
      <c r="D2139">
        <v>5379</v>
      </c>
      <c r="F2139">
        <v>5379</v>
      </c>
      <c r="G2139">
        <v>37001</v>
      </c>
    </row>
    <row r="2140" spans="1:7" x14ac:dyDescent="0.3">
      <c r="A2140" t="s">
        <v>27</v>
      </c>
      <c r="B2140" t="s">
        <v>20</v>
      </c>
      <c r="C2140" t="s">
        <v>8</v>
      </c>
      <c r="D2140">
        <v>3595</v>
      </c>
      <c r="F2140">
        <v>3595</v>
      </c>
      <c r="G2140">
        <v>9139</v>
      </c>
    </row>
    <row r="2141" spans="1:7" x14ac:dyDescent="0.3">
      <c r="A2141" t="s">
        <v>27</v>
      </c>
      <c r="B2141" t="s">
        <v>17</v>
      </c>
      <c r="C2141" t="s">
        <v>1</v>
      </c>
      <c r="D2141">
        <v>14794</v>
      </c>
      <c r="F2141">
        <v>14794</v>
      </c>
      <c r="G2141">
        <v>6697</v>
      </c>
    </row>
    <row r="2142" spans="1:7" x14ac:dyDescent="0.3">
      <c r="A2142" t="s">
        <v>27</v>
      </c>
      <c r="B2142" t="s">
        <v>20</v>
      </c>
      <c r="C2142" t="s">
        <v>2</v>
      </c>
      <c r="D2142">
        <v>84735</v>
      </c>
      <c r="F2142">
        <v>84735</v>
      </c>
      <c r="G2142">
        <v>53979</v>
      </c>
    </row>
    <row r="2143" spans="1:7" x14ac:dyDescent="0.3">
      <c r="A2143" t="s">
        <v>27</v>
      </c>
      <c r="B2143" t="s">
        <v>20</v>
      </c>
      <c r="C2143" t="s">
        <v>2</v>
      </c>
      <c r="D2143">
        <v>37286</v>
      </c>
      <c r="F2143">
        <v>37286</v>
      </c>
      <c r="G2143">
        <v>34428</v>
      </c>
    </row>
    <row r="2144" spans="1:7" x14ac:dyDescent="0.3">
      <c r="A2144" t="s">
        <v>27</v>
      </c>
      <c r="B2144" t="s">
        <v>20</v>
      </c>
      <c r="C2144" t="s">
        <v>2</v>
      </c>
      <c r="D2144">
        <v>91614</v>
      </c>
      <c r="F2144">
        <v>91614</v>
      </c>
      <c r="G2144">
        <v>35610</v>
      </c>
    </row>
    <row r="2145" spans="1:7" x14ac:dyDescent="0.3">
      <c r="A2145" t="s">
        <v>27</v>
      </c>
      <c r="B2145" t="s">
        <v>20</v>
      </c>
      <c r="C2145" t="s">
        <v>2</v>
      </c>
      <c r="D2145">
        <v>45554</v>
      </c>
      <c r="F2145">
        <v>45554</v>
      </c>
      <c r="G2145">
        <v>13413</v>
      </c>
    </row>
    <row r="2146" spans="1:7" x14ac:dyDescent="0.3">
      <c r="A2146" t="s">
        <v>27</v>
      </c>
      <c r="B2146" t="s">
        <v>20</v>
      </c>
      <c r="C2146" t="s">
        <v>2</v>
      </c>
      <c r="D2146">
        <v>77907</v>
      </c>
      <c r="F2146">
        <v>77907</v>
      </c>
      <c r="G2146">
        <v>80531</v>
      </c>
    </row>
    <row r="2147" spans="1:7" x14ac:dyDescent="0.3">
      <c r="A2147" t="s">
        <v>27</v>
      </c>
      <c r="B2147" t="s">
        <v>17</v>
      </c>
      <c r="C2147" t="s">
        <v>7</v>
      </c>
      <c r="D2147">
        <v>12105</v>
      </c>
      <c r="F2147">
        <v>12105</v>
      </c>
      <c r="G2147">
        <v>8228</v>
      </c>
    </row>
    <row r="2148" spans="1:7" x14ac:dyDescent="0.3">
      <c r="A2148" t="s">
        <v>27</v>
      </c>
      <c r="B2148" t="s">
        <v>17</v>
      </c>
      <c r="C2148" t="s">
        <v>2</v>
      </c>
      <c r="D2148">
        <v>89135</v>
      </c>
      <c r="F2148">
        <v>89135</v>
      </c>
      <c r="G2148">
        <v>14950</v>
      </c>
    </row>
    <row r="2149" spans="1:7" x14ac:dyDescent="0.3">
      <c r="A2149" t="s">
        <v>27</v>
      </c>
      <c r="B2149" t="s">
        <v>17</v>
      </c>
      <c r="C2149" t="s">
        <v>2</v>
      </c>
      <c r="D2149">
        <v>17512</v>
      </c>
      <c r="F2149">
        <v>17512</v>
      </c>
      <c r="G2149">
        <v>62790</v>
      </c>
    </row>
    <row r="2150" spans="1:7" x14ac:dyDescent="0.3">
      <c r="A2150" t="s">
        <v>27</v>
      </c>
      <c r="B2150" t="s">
        <v>17</v>
      </c>
      <c r="C2150" t="s">
        <v>2</v>
      </c>
      <c r="D2150">
        <v>56352</v>
      </c>
      <c r="F2150">
        <v>56352</v>
      </c>
      <c r="G2150">
        <v>33112</v>
      </c>
    </row>
    <row r="2151" spans="1:7" x14ac:dyDescent="0.3">
      <c r="A2151" t="s">
        <v>27</v>
      </c>
      <c r="B2151" t="s">
        <v>17</v>
      </c>
      <c r="C2151" t="s">
        <v>10</v>
      </c>
      <c r="D2151">
        <v>71803</v>
      </c>
      <c r="F2151">
        <v>71803</v>
      </c>
      <c r="G2151">
        <v>76889</v>
      </c>
    </row>
    <row r="2152" spans="1:7" x14ac:dyDescent="0.3">
      <c r="A2152" t="s">
        <v>27</v>
      </c>
      <c r="B2152" t="s">
        <v>17</v>
      </c>
      <c r="C2152" t="s">
        <v>10</v>
      </c>
      <c r="D2152">
        <v>1326</v>
      </c>
      <c r="F2152">
        <v>1326</v>
      </c>
      <c r="G2152">
        <v>80672</v>
      </c>
    </row>
    <row r="2153" spans="1:7" x14ac:dyDescent="0.3">
      <c r="A2153" t="s">
        <v>27</v>
      </c>
      <c r="B2153" t="s">
        <v>17</v>
      </c>
      <c r="C2153" t="s">
        <v>10</v>
      </c>
      <c r="D2153">
        <v>3701</v>
      </c>
      <c r="F2153">
        <v>3701</v>
      </c>
      <c r="G2153">
        <v>13380</v>
      </c>
    </row>
    <row r="2154" spans="1:7" x14ac:dyDescent="0.3">
      <c r="A2154" t="s">
        <v>27</v>
      </c>
      <c r="B2154" t="s">
        <v>17</v>
      </c>
      <c r="C2154" t="s">
        <v>10</v>
      </c>
      <c r="D2154">
        <v>27219</v>
      </c>
      <c r="F2154">
        <v>27219</v>
      </c>
      <c r="G2154">
        <v>18310</v>
      </c>
    </row>
    <row r="2155" spans="1:7" x14ac:dyDescent="0.3">
      <c r="A2155" t="s">
        <v>27</v>
      </c>
      <c r="B2155" t="s">
        <v>17</v>
      </c>
      <c r="C2155" t="s">
        <v>10</v>
      </c>
      <c r="D2155">
        <v>88285</v>
      </c>
      <c r="F2155">
        <v>88285</v>
      </c>
      <c r="G2155">
        <v>78339</v>
      </c>
    </row>
    <row r="2156" spans="1:7" x14ac:dyDescent="0.3">
      <c r="A2156" t="s">
        <v>27</v>
      </c>
      <c r="B2156" t="s">
        <v>20</v>
      </c>
      <c r="C2156" t="s">
        <v>2</v>
      </c>
      <c r="D2156">
        <v>13732</v>
      </c>
      <c r="F2156">
        <v>13732</v>
      </c>
      <c r="G2156">
        <v>22689</v>
      </c>
    </row>
    <row r="2157" spans="1:7" x14ac:dyDescent="0.3">
      <c r="A2157" t="s">
        <v>27</v>
      </c>
      <c r="B2157" t="s">
        <v>20</v>
      </c>
      <c r="C2157" t="s">
        <v>10</v>
      </c>
      <c r="D2157">
        <v>74931</v>
      </c>
      <c r="F2157">
        <v>74931</v>
      </c>
      <c r="G2157">
        <v>17924</v>
      </c>
    </row>
    <row r="2158" spans="1:7" x14ac:dyDescent="0.3">
      <c r="A2158" t="s">
        <v>27</v>
      </c>
      <c r="B2158" t="s">
        <v>20</v>
      </c>
      <c r="C2158" t="s">
        <v>10</v>
      </c>
      <c r="D2158">
        <v>59009</v>
      </c>
      <c r="F2158">
        <v>59009</v>
      </c>
      <c r="G2158">
        <v>62143</v>
      </c>
    </row>
    <row r="2159" spans="1:7" x14ac:dyDescent="0.3">
      <c r="A2159" t="s">
        <v>27</v>
      </c>
      <c r="B2159" t="s">
        <v>20</v>
      </c>
      <c r="C2159" t="s">
        <v>10</v>
      </c>
      <c r="D2159">
        <v>73556</v>
      </c>
      <c r="F2159">
        <v>73556</v>
      </c>
      <c r="G2159">
        <v>64224</v>
      </c>
    </row>
    <row r="2160" spans="1:7" x14ac:dyDescent="0.3">
      <c r="A2160" t="s">
        <v>27</v>
      </c>
      <c r="B2160" t="s">
        <v>20</v>
      </c>
      <c r="C2160" t="s">
        <v>2</v>
      </c>
      <c r="D2160">
        <v>36761</v>
      </c>
      <c r="F2160">
        <v>36761</v>
      </c>
      <c r="G2160">
        <v>91018</v>
      </c>
    </row>
    <row r="2161" spans="1:7" x14ac:dyDescent="0.3">
      <c r="A2161" t="s">
        <v>27</v>
      </c>
      <c r="B2161" t="s">
        <v>20</v>
      </c>
      <c r="C2161" t="s">
        <v>2</v>
      </c>
      <c r="D2161">
        <v>37655</v>
      </c>
      <c r="F2161">
        <v>37655</v>
      </c>
      <c r="G2161">
        <v>74230</v>
      </c>
    </row>
    <row r="2162" spans="1:7" x14ac:dyDescent="0.3">
      <c r="A2162" t="s">
        <v>27</v>
      </c>
      <c r="B2162" t="s">
        <v>20</v>
      </c>
      <c r="C2162" t="s">
        <v>2</v>
      </c>
      <c r="D2162">
        <v>62982</v>
      </c>
      <c r="F2162">
        <v>62982</v>
      </c>
      <c r="G2162">
        <v>80569</v>
      </c>
    </row>
    <row r="2163" spans="1:7" x14ac:dyDescent="0.3">
      <c r="A2163" t="s">
        <v>27</v>
      </c>
      <c r="B2163" t="s">
        <v>20</v>
      </c>
      <c r="C2163" t="s">
        <v>2</v>
      </c>
      <c r="D2163">
        <v>99345</v>
      </c>
      <c r="F2163">
        <v>99345</v>
      </c>
      <c r="G2163">
        <v>20569</v>
      </c>
    </row>
    <row r="2164" spans="1:7" x14ac:dyDescent="0.3">
      <c r="A2164" t="s">
        <v>27</v>
      </c>
      <c r="B2164" t="s">
        <v>20</v>
      </c>
      <c r="C2164" t="s">
        <v>4</v>
      </c>
      <c r="D2164">
        <v>14745</v>
      </c>
      <c r="F2164">
        <v>14745</v>
      </c>
      <c r="G2164">
        <v>16046</v>
      </c>
    </row>
    <row r="2165" spans="1:7" x14ac:dyDescent="0.3">
      <c r="A2165" t="s">
        <v>27</v>
      </c>
      <c r="B2165" t="s">
        <v>20</v>
      </c>
      <c r="C2165" t="s">
        <v>4</v>
      </c>
      <c r="D2165">
        <v>63777</v>
      </c>
      <c r="F2165">
        <v>63777</v>
      </c>
      <c r="G2165">
        <v>66629</v>
      </c>
    </row>
    <row r="2166" spans="1:7" x14ac:dyDescent="0.3">
      <c r="A2166" t="s">
        <v>27</v>
      </c>
      <c r="B2166" t="s">
        <v>20</v>
      </c>
      <c r="C2166" t="s">
        <v>4</v>
      </c>
      <c r="D2166">
        <v>36932</v>
      </c>
      <c r="F2166">
        <v>36932</v>
      </c>
      <c r="G2166">
        <v>88247</v>
      </c>
    </row>
    <row r="2167" spans="1:7" x14ac:dyDescent="0.3">
      <c r="A2167" t="s">
        <v>27</v>
      </c>
      <c r="B2167" t="s">
        <v>20</v>
      </c>
      <c r="C2167" t="s">
        <v>4</v>
      </c>
      <c r="D2167">
        <v>47856</v>
      </c>
      <c r="F2167">
        <v>47856</v>
      </c>
      <c r="G2167">
        <v>88363</v>
      </c>
    </row>
    <row r="2168" spans="1:7" x14ac:dyDescent="0.3">
      <c r="A2168" t="s">
        <v>27</v>
      </c>
      <c r="B2168" t="s">
        <v>20</v>
      </c>
      <c r="C2168" t="s">
        <v>4</v>
      </c>
      <c r="D2168">
        <v>94052</v>
      </c>
      <c r="F2168">
        <v>94052</v>
      </c>
      <c r="G2168">
        <v>15721</v>
      </c>
    </row>
    <row r="2169" spans="1:7" x14ac:dyDescent="0.3">
      <c r="A2169" t="s">
        <v>27</v>
      </c>
      <c r="B2169" t="s">
        <v>17</v>
      </c>
      <c r="C2169" t="s">
        <v>2</v>
      </c>
      <c r="D2169">
        <v>99343</v>
      </c>
      <c r="F2169">
        <v>99343</v>
      </c>
      <c r="G2169">
        <v>14663</v>
      </c>
    </row>
    <row r="2170" spans="1:7" x14ac:dyDescent="0.3">
      <c r="A2170" t="s">
        <v>27</v>
      </c>
      <c r="B2170" t="s">
        <v>17</v>
      </c>
      <c r="C2170" t="s">
        <v>2</v>
      </c>
      <c r="D2170">
        <v>69100</v>
      </c>
      <c r="F2170">
        <v>69100</v>
      </c>
      <c r="G2170">
        <v>64619</v>
      </c>
    </row>
    <row r="2171" spans="1:7" x14ac:dyDescent="0.3">
      <c r="A2171" t="s">
        <v>27</v>
      </c>
      <c r="B2171" t="s">
        <v>12</v>
      </c>
      <c r="C2171" t="s">
        <v>10</v>
      </c>
      <c r="D2171">
        <v>96405</v>
      </c>
      <c r="F2171">
        <v>96405</v>
      </c>
      <c r="G2171">
        <v>82245</v>
      </c>
    </row>
    <row r="2172" spans="1:7" x14ac:dyDescent="0.3">
      <c r="A2172" t="s">
        <v>27</v>
      </c>
      <c r="B2172" t="s">
        <v>12</v>
      </c>
      <c r="C2172" t="s">
        <v>10</v>
      </c>
      <c r="D2172">
        <v>45721</v>
      </c>
      <c r="F2172">
        <v>45721</v>
      </c>
      <c r="G2172">
        <v>59506</v>
      </c>
    </row>
    <row r="2173" spans="1:7" x14ac:dyDescent="0.3">
      <c r="A2173" t="s">
        <v>27</v>
      </c>
      <c r="B2173" t="s">
        <v>12</v>
      </c>
      <c r="C2173" t="s">
        <v>2</v>
      </c>
      <c r="D2173">
        <v>61301</v>
      </c>
      <c r="F2173">
        <v>61301</v>
      </c>
      <c r="G2173">
        <v>37559</v>
      </c>
    </row>
    <row r="2174" spans="1:7" x14ac:dyDescent="0.3">
      <c r="A2174" t="s">
        <v>27</v>
      </c>
      <c r="B2174" t="s">
        <v>12</v>
      </c>
      <c r="C2174" t="s">
        <v>10</v>
      </c>
      <c r="D2174">
        <v>7745</v>
      </c>
      <c r="F2174">
        <v>7745</v>
      </c>
      <c r="G2174">
        <v>40018</v>
      </c>
    </row>
    <row r="2175" spans="1:7" x14ac:dyDescent="0.3">
      <c r="A2175" t="s">
        <v>27</v>
      </c>
      <c r="B2175" t="s">
        <v>12</v>
      </c>
      <c r="C2175" t="s">
        <v>10</v>
      </c>
      <c r="D2175">
        <v>10712</v>
      </c>
      <c r="F2175">
        <v>10712</v>
      </c>
      <c r="G2175">
        <v>12085</v>
      </c>
    </row>
    <row r="2176" spans="1:7" x14ac:dyDescent="0.3">
      <c r="A2176" t="s">
        <v>27</v>
      </c>
      <c r="B2176" t="s">
        <v>12</v>
      </c>
      <c r="C2176" t="s">
        <v>10</v>
      </c>
      <c r="D2176">
        <v>15227</v>
      </c>
      <c r="F2176">
        <v>15227</v>
      </c>
      <c r="G2176">
        <v>99303</v>
      </c>
    </row>
    <row r="2177" spans="1:7" x14ac:dyDescent="0.3">
      <c r="A2177" t="s">
        <v>27</v>
      </c>
      <c r="B2177" t="s">
        <v>17</v>
      </c>
      <c r="C2177" t="s">
        <v>5</v>
      </c>
      <c r="D2177">
        <v>52833</v>
      </c>
      <c r="F2177">
        <v>52833</v>
      </c>
      <c r="G2177">
        <v>68706</v>
      </c>
    </row>
    <row r="2178" spans="1:7" x14ac:dyDescent="0.3">
      <c r="A2178" t="s">
        <v>27</v>
      </c>
      <c r="B2178" t="s">
        <v>20</v>
      </c>
      <c r="C2178" t="s">
        <v>8</v>
      </c>
      <c r="D2178">
        <v>79712</v>
      </c>
      <c r="F2178">
        <v>79712</v>
      </c>
      <c r="G2178">
        <v>96147</v>
      </c>
    </row>
    <row r="2179" spans="1:7" x14ac:dyDescent="0.3">
      <c r="A2179" t="s">
        <v>27</v>
      </c>
      <c r="B2179" t="s">
        <v>17</v>
      </c>
      <c r="C2179" t="s">
        <v>8</v>
      </c>
      <c r="D2179">
        <v>5553</v>
      </c>
      <c r="F2179">
        <v>5553</v>
      </c>
      <c r="G2179">
        <v>67852</v>
      </c>
    </row>
    <row r="2180" spans="1:7" x14ac:dyDescent="0.3">
      <c r="A2180" t="s">
        <v>27</v>
      </c>
      <c r="B2180" t="s">
        <v>17</v>
      </c>
      <c r="C2180" t="s">
        <v>8</v>
      </c>
      <c r="D2180">
        <v>28257</v>
      </c>
      <c r="F2180">
        <v>28257</v>
      </c>
      <c r="G2180">
        <v>43082</v>
      </c>
    </row>
    <row r="2181" spans="1:7" x14ac:dyDescent="0.3">
      <c r="A2181" t="s">
        <v>27</v>
      </c>
      <c r="B2181" t="s">
        <v>17</v>
      </c>
      <c r="C2181" t="s">
        <v>8</v>
      </c>
      <c r="D2181">
        <v>97560</v>
      </c>
      <c r="F2181">
        <v>97560</v>
      </c>
      <c r="G2181">
        <v>58903</v>
      </c>
    </row>
    <row r="2182" spans="1:7" x14ac:dyDescent="0.3">
      <c r="A2182" t="s">
        <v>27</v>
      </c>
      <c r="B2182" t="s">
        <v>17</v>
      </c>
      <c r="C2182" t="s">
        <v>8</v>
      </c>
      <c r="D2182">
        <v>25403</v>
      </c>
      <c r="F2182">
        <v>25403</v>
      </c>
      <c r="G2182">
        <v>72798</v>
      </c>
    </row>
    <row r="2183" spans="1:7" x14ac:dyDescent="0.3">
      <c r="A2183" t="s">
        <v>27</v>
      </c>
      <c r="B2183" t="s">
        <v>17</v>
      </c>
      <c r="C2183" t="s">
        <v>8</v>
      </c>
      <c r="D2183">
        <v>85237</v>
      </c>
      <c r="F2183">
        <v>85237</v>
      </c>
      <c r="G2183">
        <v>14941</v>
      </c>
    </row>
    <row r="2184" spans="1:7" x14ac:dyDescent="0.3">
      <c r="A2184" t="s">
        <v>27</v>
      </c>
      <c r="B2184" t="s">
        <v>17</v>
      </c>
      <c r="C2184" t="s">
        <v>8</v>
      </c>
      <c r="D2184">
        <v>79985</v>
      </c>
      <c r="F2184">
        <v>79985</v>
      </c>
      <c r="G2184">
        <v>9613</v>
      </c>
    </row>
    <row r="2185" spans="1:7" x14ac:dyDescent="0.3">
      <c r="A2185" t="s">
        <v>27</v>
      </c>
      <c r="B2185" t="s">
        <v>17</v>
      </c>
      <c r="C2185" t="s">
        <v>8</v>
      </c>
      <c r="D2185">
        <v>67822</v>
      </c>
      <c r="F2185">
        <v>67822</v>
      </c>
      <c r="G2185">
        <v>9447</v>
      </c>
    </row>
    <row r="2186" spans="1:7" x14ac:dyDescent="0.3">
      <c r="A2186" t="s">
        <v>27</v>
      </c>
      <c r="B2186" t="s">
        <v>17</v>
      </c>
      <c r="C2186" t="s">
        <v>8</v>
      </c>
      <c r="D2186">
        <v>78911</v>
      </c>
      <c r="F2186">
        <v>78911</v>
      </c>
      <c r="G2186">
        <v>15834</v>
      </c>
    </row>
    <row r="2187" spans="1:7" x14ac:dyDescent="0.3">
      <c r="A2187" t="s">
        <v>27</v>
      </c>
      <c r="B2187" t="s">
        <v>17</v>
      </c>
      <c r="C2187" t="s">
        <v>10</v>
      </c>
      <c r="D2187">
        <v>47837</v>
      </c>
      <c r="F2187">
        <v>47837</v>
      </c>
      <c r="G2187">
        <v>63197</v>
      </c>
    </row>
    <row r="2188" spans="1:7" x14ac:dyDescent="0.3">
      <c r="A2188" t="s">
        <v>27</v>
      </c>
      <c r="B2188" t="s">
        <v>17</v>
      </c>
      <c r="C2188" t="s">
        <v>10</v>
      </c>
      <c r="D2188">
        <v>75116</v>
      </c>
      <c r="F2188">
        <v>75116</v>
      </c>
      <c r="G2188">
        <v>64416</v>
      </c>
    </row>
    <row r="2189" spans="1:7" x14ac:dyDescent="0.3">
      <c r="A2189" t="s">
        <v>27</v>
      </c>
      <c r="B2189" t="s">
        <v>20</v>
      </c>
      <c r="C2189" t="s">
        <v>2</v>
      </c>
      <c r="D2189">
        <v>14251</v>
      </c>
      <c r="F2189">
        <v>14251</v>
      </c>
      <c r="G2189">
        <v>54652</v>
      </c>
    </row>
    <row r="2190" spans="1:7" x14ac:dyDescent="0.3">
      <c r="A2190" t="s">
        <v>27</v>
      </c>
      <c r="B2190" t="s">
        <v>20</v>
      </c>
      <c r="C2190" t="s">
        <v>2</v>
      </c>
      <c r="D2190">
        <v>92097</v>
      </c>
      <c r="F2190">
        <v>92097</v>
      </c>
      <c r="G2190">
        <v>75139</v>
      </c>
    </row>
    <row r="2191" spans="1:7" x14ac:dyDescent="0.3">
      <c r="A2191" t="s">
        <v>27</v>
      </c>
      <c r="B2191" t="s">
        <v>17</v>
      </c>
      <c r="C2191" t="s">
        <v>10</v>
      </c>
      <c r="D2191">
        <v>19035</v>
      </c>
      <c r="F2191">
        <v>19035</v>
      </c>
      <c r="G2191">
        <v>3786</v>
      </c>
    </row>
    <row r="2192" spans="1:7" x14ac:dyDescent="0.3">
      <c r="A2192" t="s">
        <v>27</v>
      </c>
      <c r="B2192" t="s">
        <v>20</v>
      </c>
      <c r="C2192" t="s">
        <v>2</v>
      </c>
      <c r="D2192">
        <v>71065</v>
      </c>
      <c r="F2192">
        <v>71065</v>
      </c>
      <c r="G2192">
        <v>81456</v>
      </c>
    </row>
    <row r="2193" spans="1:7" x14ac:dyDescent="0.3">
      <c r="A2193" t="s">
        <v>27</v>
      </c>
      <c r="B2193" t="s">
        <v>15</v>
      </c>
      <c r="C2193" t="s">
        <v>10</v>
      </c>
      <c r="D2193">
        <v>83315</v>
      </c>
      <c r="F2193">
        <v>83315</v>
      </c>
      <c r="G2193">
        <v>47126</v>
      </c>
    </row>
    <row r="2194" spans="1:7" x14ac:dyDescent="0.3">
      <c r="A2194" t="s">
        <v>27</v>
      </c>
      <c r="B2194" t="s">
        <v>20</v>
      </c>
      <c r="C2194" t="s">
        <v>4</v>
      </c>
      <c r="D2194">
        <v>69017</v>
      </c>
      <c r="F2194">
        <v>69017</v>
      </c>
      <c r="G2194">
        <v>86508</v>
      </c>
    </row>
    <row r="2195" spans="1:7" x14ac:dyDescent="0.3">
      <c r="A2195" t="s">
        <v>27</v>
      </c>
      <c r="B2195" t="s">
        <v>20</v>
      </c>
      <c r="C2195" t="s">
        <v>4</v>
      </c>
      <c r="D2195">
        <v>61401</v>
      </c>
      <c r="F2195">
        <v>61401</v>
      </c>
      <c r="G2195">
        <v>37777</v>
      </c>
    </row>
    <row r="2196" spans="1:7" x14ac:dyDescent="0.3">
      <c r="A2196" t="s">
        <v>27</v>
      </c>
      <c r="B2196" t="s">
        <v>17</v>
      </c>
      <c r="C2196" t="s">
        <v>2</v>
      </c>
      <c r="D2196">
        <v>75544</v>
      </c>
      <c r="F2196">
        <v>75544</v>
      </c>
      <c r="G2196">
        <v>86725</v>
      </c>
    </row>
    <row r="2197" spans="1:7" x14ac:dyDescent="0.3">
      <c r="A2197" t="s">
        <v>27</v>
      </c>
      <c r="B2197" t="s">
        <v>17</v>
      </c>
      <c r="C2197" t="s">
        <v>2</v>
      </c>
      <c r="D2197">
        <v>11142</v>
      </c>
      <c r="F2197">
        <v>11142</v>
      </c>
      <c r="G2197">
        <v>78003</v>
      </c>
    </row>
    <row r="2198" spans="1:7" x14ac:dyDescent="0.3">
      <c r="A2198" t="s">
        <v>27</v>
      </c>
      <c r="B2198" t="s">
        <v>17</v>
      </c>
      <c r="C2198" t="s">
        <v>2</v>
      </c>
      <c r="D2198">
        <v>15887</v>
      </c>
      <c r="F2198">
        <v>15887</v>
      </c>
      <c r="G2198">
        <v>54631</v>
      </c>
    </row>
    <row r="2199" spans="1:7" x14ac:dyDescent="0.3">
      <c r="A2199" t="s">
        <v>27</v>
      </c>
      <c r="B2199" t="s">
        <v>17</v>
      </c>
      <c r="C2199" t="s">
        <v>2</v>
      </c>
      <c r="D2199">
        <v>3251</v>
      </c>
      <c r="F2199">
        <v>3251</v>
      </c>
      <c r="G2199">
        <v>63220</v>
      </c>
    </row>
    <row r="2200" spans="1:7" x14ac:dyDescent="0.3">
      <c r="A2200" t="s">
        <v>27</v>
      </c>
      <c r="B2200" t="s">
        <v>17</v>
      </c>
      <c r="C2200" t="s">
        <v>2</v>
      </c>
      <c r="D2200">
        <v>95833</v>
      </c>
      <c r="F2200">
        <v>95833</v>
      </c>
      <c r="G2200">
        <v>70821</v>
      </c>
    </row>
    <row r="2201" spans="1:7" x14ac:dyDescent="0.3">
      <c r="A2201" t="s">
        <v>27</v>
      </c>
      <c r="B2201" t="s">
        <v>17</v>
      </c>
      <c r="C2201" t="s">
        <v>2</v>
      </c>
      <c r="D2201">
        <v>78962</v>
      </c>
      <c r="F2201">
        <v>78962</v>
      </c>
      <c r="G2201">
        <v>28210</v>
      </c>
    </row>
    <row r="2202" spans="1:7" x14ac:dyDescent="0.3">
      <c r="A2202" t="s">
        <v>27</v>
      </c>
      <c r="B2202" t="s">
        <v>17</v>
      </c>
      <c r="C2202" t="s">
        <v>2</v>
      </c>
      <c r="D2202">
        <v>27465</v>
      </c>
      <c r="F2202">
        <v>27465</v>
      </c>
      <c r="G2202">
        <v>61143</v>
      </c>
    </row>
    <row r="2203" spans="1:7" x14ac:dyDescent="0.3">
      <c r="A2203" t="s">
        <v>27</v>
      </c>
      <c r="B2203" t="s">
        <v>17</v>
      </c>
      <c r="C2203" t="s">
        <v>2</v>
      </c>
      <c r="D2203">
        <v>40744</v>
      </c>
      <c r="F2203">
        <v>40744</v>
      </c>
      <c r="G2203">
        <v>79161</v>
      </c>
    </row>
    <row r="2204" spans="1:7" x14ac:dyDescent="0.3">
      <c r="A2204" t="s">
        <v>27</v>
      </c>
      <c r="B2204" t="s">
        <v>17</v>
      </c>
      <c r="C2204" t="s">
        <v>2</v>
      </c>
      <c r="D2204">
        <v>58001</v>
      </c>
      <c r="F2204">
        <v>58001</v>
      </c>
      <c r="G2204">
        <v>75341</v>
      </c>
    </row>
    <row r="2205" spans="1:7" x14ac:dyDescent="0.3">
      <c r="A2205" t="s">
        <v>27</v>
      </c>
      <c r="B2205" t="s">
        <v>17</v>
      </c>
      <c r="C2205" t="s">
        <v>2</v>
      </c>
      <c r="D2205">
        <v>15641</v>
      </c>
      <c r="F2205">
        <v>15641</v>
      </c>
      <c r="G2205">
        <v>23122</v>
      </c>
    </row>
    <row r="2206" spans="1:7" x14ac:dyDescent="0.3">
      <c r="A2206" t="s">
        <v>27</v>
      </c>
      <c r="B2206" t="s">
        <v>17</v>
      </c>
      <c r="C2206" t="s">
        <v>2</v>
      </c>
      <c r="D2206">
        <v>28415</v>
      </c>
      <c r="F2206">
        <v>28415</v>
      </c>
      <c r="G2206">
        <v>61762</v>
      </c>
    </row>
    <row r="2207" spans="1:7" x14ac:dyDescent="0.3">
      <c r="A2207" t="s">
        <v>27</v>
      </c>
      <c r="B2207" t="s">
        <v>17</v>
      </c>
      <c r="C2207" t="s">
        <v>2</v>
      </c>
      <c r="D2207">
        <v>2654</v>
      </c>
      <c r="F2207">
        <v>2654</v>
      </c>
      <c r="G2207">
        <v>15965</v>
      </c>
    </row>
    <row r="2208" spans="1:7" x14ac:dyDescent="0.3">
      <c r="A2208" t="s">
        <v>27</v>
      </c>
      <c r="B2208" t="s">
        <v>12</v>
      </c>
      <c r="C2208" t="s">
        <v>8</v>
      </c>
      <c r="D2208">
        <v>17318</v>
      </c>
      <c r="F2208">
        <v>17318</v>
      </c>
      <c r="G2208">
        <v>38276</v>
      </c>
    </row>
    <row r="2209" spans="1:7" x14ac:dyDescent="0.3">
      <c r="A2209" t="s">
        <v>27</v>
      </c>
      <c r="B2209" t="s">
        <v>17</v>
      </c>
      <c r="C2209" t="s">
        <v>4</v>
      </c>
      <c r="D2209">
        <v>91273</v>
      </c>
      <c r="F2209">
        <v>91273</v>
      </c>
      <c r="G2209">
        <v>2684</v>
      </c>
    </row>
    <row r="2210" spans="1:7" x14ac:dyDescent="0.3">
      <c r="A2210" t="s">
        <v>27</v>
      </c>
      <c r="B2210" t="s">
        <v>17</v>
      </c>
      <c r="C2210" t="s">
        <v>4</v>
      </c>
      <c r="D2210">
        <v>29896</v>
      </c>
      <c r="F2210">
        <v>29896</v>
      </c>
      <c r="G2210">
        <v>62188</v>
      </c>
    </row>
    <row r="2211" spans="1:7" x14ac:dyDescent="0.3">
      <c r="A2211" t="s">
        <v>27</v>
      </c>
      <c r="B2211" t="s">
        <v>17</v>
      </c>
      <c r="C2211" t="s">
        <v>4</v>
      </c>
      <c r="D2211">
        <v>67135</v>
      </c>
      <c r="F2211">
        <v>67135</v>
      </c>
      <c r="G2211">
        <v>15925</v>
      </c>
    </row>
    <row r="2212" spans="1:7" x14ac:dyDescent="0.3">
      <c r="A2212" t="s">
        <v>27</v>
      </c>
      <c r="B2212" t="s">
        <v>17</v>
      </c>
      <c r="C2212" t="s">
        <v>4</v>
      </c>
      <c r="D2212">
        <v>47646</v>
      </c>
      <c r="F2212">
        <v>47646</v>
      </c>
      <c r="G2212">
        <v>71092</v>
      </c>
    </row>
    <row r="2213" spans="1:7" x14ac:dyDescent="0.3">
      <c r="A2213" t="s">
        <v>27</v>
      </c>
      <c r="B2213" t="s">
        <v>20</v>
      </c>
      <c r="C2213" t="s">
        <v>1</v>
      </c>
      <c r="D2213">
        <v>38704</v>
      </c>
      <c r="F2213">
        <v>38704</v>
      </c>
      <c r="G2213">
        <v>33569</v>
      </c>
    </row>
    <row r="2214" spans="1:7" x14ac:dyDescent="0.3">
      <c r="A2214" t="s">
        <v>27</v>
      </c>
      <c r="B2214" t="s">
        <v>20</v>
      </c>
      <c r="C2214" t="s">
        <v>2</v>
      </c>
      <c r="D2214">
        <v>37788</v>
      </c>
      <c r="F2214">
        <v>37788</v>
      </c>
      <c r="G2214">
        <v>3778</v>
      </c>
    </row>
    <row r="2215" spans="1:7" x14ac:dyDescent="0.3">
      <c r="A2215" t="s">
        <v>27</v>
      </c>
      <c r="B2215" t="s">
        <v>17</v>
      </c>
      <c r="C2215" t="s">
        <v>8</v>
      </c>
      <c r="D2215">
        <v>80073</v>
      </c>
      <c r="F2215">
        <v>80073</v>
      </c>
      <c r="G2215">
        <v>3486</v>
      </c>
    </row>
    <row r="2216" spans="1:7" x14ac:dyDescent="0.3">
      <c r="A2216" t="s">
        <v>27</v>
      </c>
      <c r="B2216" t="s">
        <v>20</v>
      </c>
      <c r="C2216" t="s">
        <v>1</v>
      </c>
      <c r="D2216">
        <v>62673</v>
      </c>
      <c r="F2216">
        <v>62673</v>
      </c>
      <c r="G2216">
        <v>47435</v>
      </c>
    </row>
    <row r="2217" spans="1:7" x14ac:dyDescent="0.3">
      <c r="A2217" t="s">
        <v>27</v>
      </c>
      <c r="B2217" t="s">
        <v>20</v>
      </c>
      <c r="C2217" t="s">
        <v>1</v>
      </c>
      <c r="D2217">
        <v>49159</v>
      </c>
      <c r="F2217">
        <v>49159</v>
      </c>
      <c r="G2217">
        <v>88022</v>
      </c>
    </row>
    <row r="2218" spans="1:7" x14ac:dyDescent="0.3">
      <c r="A2218" t="s">
        <v>27</v>
      </c>
      <c r="B2218" t="s">
        <v>20</v>
      </c>
      <c r="C2218" t="s">
        <v>1</v>
      </c>
      <c r="D2218">
        <v>98583</v>
      </c>
      <c r="F2218">
        <v>98583</v>
      </c>
      <c r="G2218">
        <v>17409</v>
      </c>
    </row>
    <row r="2219" spans="1:7" x14ac:dyDescent="0.3">
      <c r="A2219" t="s">
        <v>27</v>
      </c>
      <c r="B2219" t="s">
        <v>20</v>
      </c>
      <c r="C2219" t="s">
        <v>1</v>
      </c>
      <c r="D2219">
        <v>16398</v>
      </c>
      <c r="F2219">
        <v>16398</v>
      </c>
      <c r="G2219">
        <v>37678</v>
      </c>
    </row>
    <row r="2220" spans="1:7" x14ac:dyDescent="0.3">
      <c r="A2220" t="s">
        <v>27</v>
      </c>
      <c r="B2220" t="s">
        <v>20</v>
      </c>
      <c r="C2220" t="s">
        <v>1</v>
      </c>
      <c r="D2220">
        <v>39972</v>
      </c>
      <c r="F2220">
        <v>39972</v>
      </c>
      <c r="G2220">
        <v>24440</v>
      </c>
    </row>
    <row r="2221" spans="1:7" x14ac:dyDescent="0.3">
      <c r="A2221" t="s">
        <v>27</v>
      </c>
      <c r="B2221" t="s">
        <v>20</v>
      </c>
      <c r="C2221" t="s">
        <v>1</v>
      </c>
      <c r="D2221">
        <v>36097</v>
      </c>
      <c r="F2221">
        <v>36097</v>
      </c>
      <c r="G2221">
        <v>59354</v>
      </c>
    </row>
    <row r="2222" spans="1:7" x14ac:dyDescent="0.3">
      <c r="A2222" t="s">
        <v>27</v>
      </c>
      <c r="B2222" t="s">
        <v>20</v>
      </c>
      <c r="C2222" t="s">
        <v>1</v>
      </c>
      <c r="D2222">
        <v>31165</v>
      </c>
      <c r="F2222">
        <v>31165</v>
      </c>
      <c r="G2222">
        <v>29733</v>
      </c>
    </row>
    <row r="2223" spans="1:7" x14ac:dyDescent="0.3">
      <c r="A2223" t="s">
        <v>27</v>
      </c>
      <c r="B2223" t="s">
        <v>20</v>
      </c>
      <c r="C2223" t="s">
        <v>7</v>
      </c>
      <c r="D2223">
        <v>13036</v>
      </c>
      <c r="F2223">
        <v>13036</v>
      </c>
      <c r="G2223">
        <v>33480</v>
      </c>
    </row>
    <row r="2224" spans="1:7" x14ac:dyDescent="0.3">
      <c r="A2224" t="s">
        <v>27</v>
      </c>
      <c r="B2224" t="s">
        <v>20</v>
      </c>
      <c r="C2224" t="s">
        <v>7</v>
      </c>
      <c r="D2224">
        <v>71044</v>
      </c>
      <c r="F2224">
        <v>71044</v>
      </c>
      <c r="G2224">
        <v>35838</v>
      </c>
    </row>
    <row r="2225" spans="1:7" x14ac:dyDescent="0.3">
      <c r="A2225" t="s">
        <v>27</v>
      </c>
      <c r="B2225" t="s">
        <v>20</v>
      </c>
      <c r="C2225" t="s">
        <v>7</v>
      </c>
      <c r="D2225">
        <v>81439</v>
      </c>
      <c r="F2225">
        <v>81439</v>
      </c>
      <c r="G2225">
        <v>12253</v>
      </c>
    </row>
    <row r="2226" spans="1:7" x14ac:dyDescent="0.3">
      <c r="A2226" t="s">
        <v>27</v>
      </c>
      <c r="B2226" t="s">
        <v>20</v>
      </c>
      <c r="C2226" t="s">
        <v>7</v>
      </c>
      <c r="D2226">
        <v>28168</v>
      </c>
      <c r="F2226">
        <v>28168</v>
      </c>
      <c r="G2226">
        <v>45789</v>
      </c>
    </row>
    <row r="2227" spans="1:7" x14ac:dyDescent="0.3">
      <c r="A2227" t="s">
        <v>27</v>
      </c>
      <c r="B2227" t="s">
        <v>17</v>
      </c>
      <c r="C2227" t="s">
        <v>6</v>
      </c>
      <c r="D2227">
        <v>63577</v>
      </c>
      <c r="F2227">
        <v>63577</v>
      </c>
      <c r="G2227">
        <v>66948</v>
      </c>
    </row>
    <row r="2228" spans="1:7" x14ac:dyDescent="0.3">
      <c r="A2228" t="s">
        <v>27</v>
      </c>
      <c r="B2228" t="s">
        <v>17</v>
      </c>
      <c r="C2228" t="s">
        <v>6</v>
      </c>
      <c r="D2228">
        <v>84470</v>
      </c>
      <c r="F2228">
        <v>84470</v>
      </c>
      <c r="G2228">
        <v>30411</v>
      </c>
    </row>
    <row r="2229" spans="1:7" x14ac:dyDescent="0.3">
      <c r="A2229" t="s">
        <v>27</v>
      </c>
      <c r="B2229" t="s">
        <v>17</v>
      </c>
      <c r="C2229" t="s">
        <v>1</v>
      </c>
      <c r="D2229">
        <v>57238</v>
      </c>
      <c r="F2229">
        <v>57238</v>
      </c>
      <c r="G2229">
        <v>60988</v>
      </c>
    </row>
    <row r="2230" spans="1:7" x14ac:dyDescent="0.3">
      <c r="A2230" t="s">
        <v>27</v>
      </c>
      <c r="B2230" t="s">
        <v>20</v>
      </c>
      <c r="C2230" t="s">
        <v>2</v>
      </c>
      <c r="D2230">
        <v>11906</v>
      </c>
      <c r="F2230">
        <v>11906</v>
      </c>
      <c r="G2230">
        <v>70545</v>
      </c>
    </row>
    <row r="2231" spans="1:7" x14ac:dyDescent="0.3">
      <c r="A2231" t="s">
        <v>27</v>
      </c>
      <c r="B2231" t="s">
        <v>20</v>
      </c>
      <c r="C2231" t="s">
        <v>2</v>
      </c>
      <c r="D2231">
        <v>1686</v>
      </c>
      <c r="F2231">
        <v>1686</v>
      </c>
      <c r="G2231">
        <v>88772</v>
      </c>
    </row>
    <row r="2232" spans="1:7" x14ac:dyDescent="0.3">
      <c r="A2232" t="s">
        <v>27</v>
      </c>
      <c r="B2232" t="s">
        <v>20</v>
      </c>
      <c r="C2232" t="s">
        <v>2</v>
      </c>
      <c r="D2232">
        <v>94846</v>
      </c>
      <c r="F2232">
        <v>94846</v>
      </c>
      <c r="G2232">
        <v>46516</v>
      </c>
    </row>
    <row r="2233" spans="1:7" x14ac:dyDescent="0.3">
      <c r="A2233" t="s">
        <v>27</v>
      </c>
      <c r="B2233" t="s">
        <v>20</v>
      </c>
      <c r="C2233" t="s">
        <v>2</v>
      </c>
      <c r="D2233">
        <v>68890</v>
      </c>
      <c r="F2233">
        <v>68890</v>
      </c>
      <c r="G2233">
        <v>11948</v>
      </c>
    </row>
    <row r="2234" spans="1:7" x14ac:dyDescent="0.3">
      <c r="A2234" t="s">
        <v>27</v>
      </c>
      <c r="B2234" t="s">
        <v>17</v>
      </c>
      <c r="C2234" t="s">
        <v>10</v>
      </c>
      <c r="D2234">
        <v>80916</v>
      </c>
      <c r="F2234">
        <v>80916</v>
      </c>
      <c r="G2234">
        <v>10929</v>
      </c>
    </row>
    <row r="2235" spans="1:7" x14ac:dyDescent="0.3">
      <c r="A2235" t="s">
        <v>27</v>
      </c>
      <c r="B2235" t="s">
        <v>17</v>
      </c>
      <c r="C2235" t="s">
        <v>10</v>
      </c>
      <c r="D2235">
        <v>69933</v>
      </c>
      <c r="F2235">
        <v>69933</v>
      </c>
      <c r="G2235">
        <v>86570</v>
      </c>
    </row>
    <row r="2236" spans="1:7" x14ac:dyDescent="0.3">
      <c r="A2236" t="s">
        <v>27</v>
      </c>
      <c r="B2236" t="s">
        <v>14</v>
      </c>
      <c r="C2236" t="s">
        <v>8</v>
      </c>
      <c r="D2236">
        <v>59043</v>
      </c>
      <c r="F2236">
        <v>59043</v>
      </c>
      <c r="G2236">
        <v>19026</v>
      </c>
    </row>
    <row r="2237" spans="1:7" x14ac:dyDescent="0.3">
      <c r="A2237" t="s">
        <v>27</v>
      </c>
      <c r="B2237" t="s">
        <v>17</v>
      </c>
      <c r="C2237" t="s">
        <v>8</v>
      </c>
      <c r="D2237">
        <v>66430</v>
      </c>
      <c r="F2237">
        <v>66430</v>
      </c>
      <c r="G2237">
        <v>58567</v>
      </c>
    </row>
    <row r="2238" spans="1:7" x14ac:dyDescent="0.3">
      <c r="A2238" t="s">
        <v>27</v>
      </c>
      <c r="B2238" t="s">
        <v>17</v>
      </c>
      <c r="C2238" t="s">
        <v>4</v>
      </c>
      <c r="D2238">
        <v>5107</v>
      </c>
      <c r="F2238">
        <v>5107</v>
      </c>
      <c r="G2238">
        <v>50833</v>
      </c>
    </row>
    <row r="2239" spans="1:7" x14ac:dyDescent="0.3">
      <c r="A2239" t="s">
        <v>27</v>
      </c>
      <c r="B2239" t="s">
        <v>17</v>
      </c>
      <c r="C2239" t="s">
        <v>4</v>
      </c>
      <c r="D2239">
        <v>68344</v>
      </c>
      <c r="F2239">
        <v>68344</v>
      </c>
      <c r="G2239">
        <v>54785</v>
      </c>
    </row>
    <row r="2240" spans="1:7" x14ac:dyDescent="0.3">
      <c r="A2240" t="s">
        <v>27</v>
      </c>
      <c r="B2240" t="s">
        <v>17</v>
      </c>
      <c r="C2240" t="s">
        <v>4</v>
      </c>
      <c r="D2240">
        <v>7149</v>
      </c>
      <c r="F2240">
        <v>7149</v>
      </c>
      <c r="G2240">
        <v>91183</v>
      </c>
    </row>
    <row r="2241" spans="1:7" x14ac:dyDescent="0.3">
      <c r="A2241" t="s">
        <v>27</v>
      </c>
      <c r="B2241" t="s">
        <v>20</v>
      </c>
      <c r="C2241" t="s">
        <v>6</v>
      </c>
      <c r="D2241">
        <v>98599</v>
      </c>
      <c r="F2241">
        <v>98599</v>
      </c>
      <c r="G2241">
        <v>26447</v>
      </c>
    </row>
    <row r="2242" spans="1:7" x14ac:dyDescent="0.3">
      <c r="A2242" t="s">
        <v>27</v>
      </c>
      <c r="B2242" t="s">
        <v>12</v>
      </c>
      <c r="C2242" t="s">
        <v>7</v>
      </c>
      <c r="D2242">
        <v>5776</v>
      </c>
      <c r="F2242">
        <v>5776</v>
      </c>
      <c r="G2242">
        <v>60185</v>
      </c>
    </row>
    <row r="2243" spans="1:7" x14ac:dyDescent="0.3">
      <c r="A2243" t="s">
        <v>27</v>
      </c>
      <c r="B2243" t="s">
        <v>12</v>
      </c>
      <c r="C2243" t="s">
        <v>10</v>
      </c>
      <c r="D2243">
        <v>17920</v>
      </c>
      <c r="F2243">
        <v>17920</v>
      </c>
      <c r="G2243">
        <v>95263</v>
      </c>
    </row>
    <row r="2244" spans="1:7" x14ac:dyDescent="0.3">
      <c r="A2244" t="s">
        <v>27</v>
      </c>
      <c r="B2244" t="s">
        <v>12</v>
      </c>
      <c r="C2244" t="s">
        <v>10</v>
      </c>
      <c r="D2244">
        <v>26390</v>
      </c>
      <c r="F2244">
        <v>26390</v>
      </c>
      <c r="G2244">
        <v>61897</v>
      </c>
    </row>
    <row r="2245" spans="1:7" x14ac:dyDescent="0.3">
      <c r="A2245" t="s">
        <v>27</v>
      </c>
      <c r="B2245" t="s">
        <v>12</v>
      </c>
      <c r="C2245" t="s">
        <v>10</v>
      </c>
      <c r="D2245">
        <v>41454</v>
      </c>
      <c r="F2245">
        <v>41454</v>
      </c>
      <c r="G2245">
        <v>26673</v>
      </c>
    </row>
    <row r="2246" spans="1:7" x14ac:dyDescent="0.3">
      <c r="A2246" t="s">
        <v>27</v>
      </c>
      <c r="B2246" t="s">
        <v>20</v>
      </c>
      <c r="C2246" t="s">
        <v>8</v>
      </c>
      <c r="D2246">
        <v>57695</v>
      </c>
      <c r="F2246">
        <v>57695</v>
      </c>
      <c r="G2246">
        <v>23224</v>
      </c>
    </row>
    <row r="2247" spans="1:7" x14ac:dyDescent="0.3">
      <c r="A2247" t="s">
        <v>27</v>
      </c>
      <c r="B2247" t="s">
        <v>20</v>
      </c>
      <c r="C2247" t="s">
        <v>8</v>
      </c>
      <c r="D2247">
        <v>52882</v>
      </c>
      <c r="F2247">
        <v>52882</v>
      </c>
      <c r="G2247">
        <v>37374</v>
      </c>
    </row>
    <row r="2248" spans="1:7" x14ac:dyDescent="0.3">
      <c r="A2248" t="s">
        <v>27</v>
      </c>
      <c r="B2248" t="s">
        <v>20</v>
      </c>
      <c r="C2248" t="s">
        <v>8</v>
      </c>
      <c r="D2248">
        <v>61359</v>
      </c>
      <c r="F2248">
        <v>61359</v>
      </c>
      <c r="G2248">
        <v>90779</v>
      </c>
    </row>
    <row r="2249" spans="1:7" x14ac:dyDescent="0.3">
      <c r="A2249" t="s">
        <v>27</v>
      </c>
      <c r="B2249" t="s">
        <v>20</v>
      </c>
      <c r="C2249" t="s">
        <v>5</v>
      </c>
      <c r="D2249">
        <v>79839</v>
      </c>
      <c r="F2249">
        <v>79839</v>
      </c>
      <c r="G2249">
        <v>48889</v>
      </c>
    </row>
    <row r="2250" spans="1:7" x14ac:dyDescent="0.3">
      <c r="A2250" t="s">
        <v>27</v>
      </c>
      <c r="B2250" t="s">
        <v>20</v>
      </c>
      <c r="C2250" t="s">
        <v>10</v>
      </c>
      <c r="D2250">
        <v>4882</v>
      </c>
      <c r="F2250">
        <v>4882</v>
      </c>
      <c r="G2250">
        <v>75015</v>
      </c>
    </row>
    <row r="2251" spans="1:7" x14ac:dyDescent="0.3">
      <c r="A2251" t="s">
        <v>27</v>
      </c>
      <c r="B2251" t="s">
        <v>20</v>
      </c>
      <c r="C2251" t="s">
        <v>10</v>
      </c>
      <c r="D2251">
        <v>24144</v>
      </c>
      <c r="F2251">
        <v>24144</v>
      </c>
      <c r="G2251">
        <v>87971</v>
      </c>
    </row>
    <row r="2252" spans="1:7" x14ac:dyDescent="0.3">
      <c r="A2252" t="s">
        <v>27</v>
      </c>
      <c r="B2252" t="s">
        <v>20</v>
      </c>
      <c r="C2252" t="s">
        <v>10</v>
      </c>
      <c r="D2252">
        <v>71756</v>
      </c>
      <c r="F2252">
        <v>71756</v>
      </c>
      <c r="G2252">
        <v>81425</v>
      </c>
    </row>
    <row r="2253" spans="1:7" x14ac:dyDescent="0.3">
      <c r="A2253" t="s">
        <v>27</v>
      </c>
      <c r="B2253" t="s">
        <v>20</v>
      </c>
      <c r="C2253" t="s">
        <v>10</v>
      </c>
      <c r="D2253">
        <v>75979</v>
      </c>
      <c r="F2253">
        <v>75979</v>
      </c>
      <c r="G2253">
        <v>39254</v>
      </c>
    </row>
    <row r="2254" spans="1:7" x14ac:dyDescent="0.3">
      <c r="A2254" t="s">
        <v>27</v>
      </c>
      <c r="B2254" t="s">
        <v>20</v>
      </c>
      <c r="C2254" t="s">
        <v>5</v>
      </c>
      <c r="D2254">
        <v>14929</v>
      </c>
      <c r="F2254">
        <v>14929</v>
      </c>
      <c r="G2254">
        <v>60745</v>
      </c>
    </row>
    <row r="2255" spans="1:7" x14ac:dyDescent="0.3">
      <c r="A2255" t="s">
        <v>27</v>
      </c>
      <c r="B2255" t="s">
        <v>14</v>
      </c>
      <c r="C2255" t="s">
        <v>10</v>
      </c>
      <c r="D2255">
        <v>30239</v>
      </c>
      <c r="F2255">
        <v>30239</v>
      </c>
      <c r="G2255">
        <v>69326</v>
      </c>
    </row>
    <row r="2256" spans="1:7" x14ac:dyDescent="0.3">
      <c r="A2256" t="s">
        <v>27</v>
      </c>
      <c r="B2256" t="s">
        <v>14</v>
      </c>
      <c r="C2256" t="s">
        <v>10</v>
      </c>
      <c r="D2256">
        <v>69338</v>
      </c>
      <c r="F2256">
        <v>69338</v>
      </c>
      <c r="G2256">
        <v>15320</v>
      </c>
    </row>
    <row r="2257" spans="1:7" x14ac:dyDescent="0.3">
      <c r="A2257" t="s">
        <v>27</v>
      </c>
      <c r="B2257" t="s">
        <v>14</v>
      </c>
      <c r="C2257" t="s">
        <v>10</v>
      </c>
      <c r="D2257">
        <v>72531</v>
      </c>
      <c r="F2257">
        <v>72531</v>
      </c>
      <c r="G2257">
        <v>64387</v>
      </c>
    </row>
    <row r="2258" spans="1:7" x14ac:dyDescent="0.3">
      <c r="A2258" t="s">
        <v>27</v>
      </c>
      <c r="B2258" t="s">
        <v>17</v>
      </c>
      <c r="C2258" t="s">
        <v>10</v>
      </c>
      <c r="D2258">
        <v>50191</v>
      </c>
      <c r="F2258">
        <v>50191</v>
      </c>
      <c r="G2258">
        <v>42169</v>
      </c>
    </row>
    <row r="2259" spans="1:7" x14ac:dyDescent="0.3">
      <c r="A2259" t="s">
        <v>27</v>
      </c>
      <c r="B2259" t="s">
        <v>20</v>
      </c>
      <c r="C2259" t="s">
        <v>2</v>
      </c>
      <c r="D2259">
        <v>19665</v>
      </c>
      <c r="F2259">
        <v>19665</v>
      </c>
      <c r="G2259">
        <v>38217</v>
      </c>
    </row>
    <row r="2260" spans="1:7" x14ac:dyDescent="0.3">
      <c r="A2260" t="s">
        <v>27</v>
      </c>
      <c r="B2260" t="s">
        <v>18</v>
      </c>
      <c r="C2260" t="s">
        <v>2</v>
      </c>
      <c r="D2260">
        <v>59472</v>
      </c>
      <c r="F2260">
        <v>59472</v>
      </c>
      <c r="G2260">
        <v>77943</v>
      </c>
    </row>
    <row r="2261" spans="1:7" x14ac:dyDescent="0.3">
      <c r="A2261" t="s">
        <v>27</v>
      </c>
      <c r="B2261" t="s">
        <v>18</v>
      </c>
      <c r="C2261" t="s">
        <v>2</v>
      </c>
      <c r="D2261">
        <v>65576</v>
      </c>
      <c r="F2261">
        <v>65576</v>
      </c>
      <c r="G2261">
        <v>59797</v>
      </c>
    </row>
    <row r="2262" spans="1:7" x14ac:dyDescent="0.3">
      <c r="A2262" t="s">
        <v>27</v>
      </c>
      <c r="B2262" t="s">
        <v>14</v>
      </c>
      <c r="C2262" t="s">
        <v>4</v>
      </c>
      <c r="D2262">
        <v>15586</v>
      </c>
      <c r="F2262">
        <v>15586</v>
      </c>
      <c r="G2262">
        <v>60250</v>
      </c>
    </row>
    <row r="2263" spans="1:7" x14ac:dyDescent="0.3">
      <c r="A2263" t="s">
        <v>27</v>
      </c>
      <c r="B2263" t="s">
        <v>14</v>
      </c>
      <c r="C2263" t="s">
        <v>4</v>
      </c>
      <c r="D2263">
        <v>8577</v>
      </c>
      <c r="F2263">
        <v>8577</v>
      </c>
      <c r="G2263">
        <v>57825</v>
      </c>
    </row>
    <row r="2264" spans="1:7" x14ac:dyDescent="0.3">
      <c r="A2264" t="s">
        <v>27</v>
      </c>
      <c r="B2264" t="s">
        <v>12</v>
      </c>
      <c r="C2264" t="s">
        <v>1</v>
      </c>
      <c r="D2264">
        <v>13399</v>
      </c>
      <c r="F2264">
        <v>13399</v>
      </c>
      <c r="G2264">
        <v>57773</v>
      </c>
    </row>
    <row r="2265" spans="1:7" x14ac:dyDescent="0.3">
      <c r="A2265" t="s">
        <v>27</v>
      </c>
      <c r="B2265" t="s">
        <v>12</v>
      </c>
      <c r="C2265" t="s">
        <v>1</v>
      </c>
      <c r="D2265">
        <v>16821</v>
      </c>
      <c r="F2265">
        <v>16821</v>
      </c>
      <c r="G2265">
        <v>5895</v>
      </c>
    </row>
    <row r="2266" spans="1:7" x14ac:dyDescent="0.3">
      <c r="A2266" t="s">
        <v>27</v>
      </c>
      <c r="B2266" t="s">
        <v>12</v>
      </c>
      <c r="C2266" t="s">
        <v>2</v>
      </c>
      <c r="D2266">
        <v>14363</v>
      </c>
      <c r="F2266">
        <v>14363</v>
      </c>
      <c r="G2266">
        <v>43164</v>
      </c>
    </row>
    <row r="2267" spans="1:7" x14ac:dyDescent="0.3">
      <c r="A2267" t="s">
        <v>27</v>
      </c>
      <c r="B2267" t="s">
        <v>12</v>
      </c>
      <c r="C2267" t="s">
        <v>2</v>
      </c>
      <c r="D2267">
        <v>53084</v>
      </c>
      <c r="F2267">
        <v>53084</v>
      </c>
      <c r="G2267">
        <v>41087</v>
      </c>
    </row>
    <row r="2268" spans="1:7" x14ac:dyDescent="0.3">
      <c r="A2268" t="s">
        <v>27</v>
      </c>
      <c r="B2268" t="s">
        <v>12</v>
      </c>
      <c r="C2268" t="s">
        <v>2</v>
      </c>
      <c r="D2268">
        <v>42628</v>
      </c>
      <c r="F2268">
        <v>42628</v>
      </c>
      <c r="G2268">
        <v>60897</v>
      </c>
    </row>
    <row r="2269" spans="1:7" x14ac:dyDescent="0.3">
      <c r="A2269" t="s">
        <v>27</v>
      </c>
      <c r="B2269" t="s">
        <v>12</v>
      </c>
      <c r="C2269" t="s">
        <v>2</v>
      </c>
      <c r="D2269">
        <v>90777</v>
      </c>
      <c r="F2269">
        <v>90777</v>
      </c>
      <c r="G2269">
        <v>3819</v>
      </c>
    </row>
    <row r="2270" spans="1:7" x14ac:dyDescent="0.3">
      <c r="A2270" t="s">
        <v>27</v>
      </c>
      <c r="B2270" t="s">
        <v>12</v>
      </c>
      <c r="C2270" t="s">
        <v>2</v>
      </c>
      <c r="D2270">
        <v>71525</v>
      </c>
      <c r="F2270">
        <v>71525</v>
      </c>
      <c r="G2270">
        <v>51254</v>
      </c>
    </row>
    <row r="2271" spans="1:7" x14ac:dyDescent="0.3">
      <c r="A2271" t="s">
        <v>27</v>
      </c>
      <c r="B2271" t="s">
        <v>12</v>
      </c>
      <c r="C2271" t="s">
        <v>2</v>
      </c>
      <c r="D2271">
        <v>2102</v>
      </c>
      <c r="F2271">
        <v>2102</v>
      </c>
      <c r="G2271">
        <v>11757</v>
      </c>
    </row>
    <row r="2272" spans="1:7" x14ac:dyDescent="0.3">
      <c r="A2272" t="s">
        <v>27</v>
      </c>
      <c r="B2272" t="s">
        <v>12</v>
      </c>
      <c r="C2272" t="s">
        <v>2</v>
      </c>
      <c r="D2272">
        <v>30608</v>
      </c>
      <c r="F2272">
        <v>30608</v>
      </c>
      <c r="G2272">
        <v>29769</v>
      </c>
    </row>
    <row r="2273" spans="1:7" x14ac:dyDescent="0.3">
      <c r="A2273" t="s">
        <v>27</v>
      </c>
      <c r="B2273" t="s">
        <v>12</v>
      </c>
      <c r="C2273" t="s">
        <v>2</v>
      </c>
      <c r="D2273">
        <v>16789</v>
      </c>
      <c r="F2273">
        <v>16789</v>
      </c>
      <c r="G2273">
        <v>33907</v>
      </c>
    </row>
    <row r="2274" spans="1:7" x14ac:dyDescent="0.3">
      <c r="A2274" t="s">
        <v>27</v>
      </c>
      <c r="B2274" t="s">
        <v>14</v>
      </c>
      <c r="C2274" t="s">
        <v>6</v>
      </c>
      <c r="D2274">
        <v>31090</v>
      </c>
      <c r="F2274">
        <v>31090</v>
      </c>
      <c r="G2274">
        <v>52322</v>
      </c>
    </row>
    <row r="2275" spans="1:7" x14ac:dyDescent="0.3">
      <c r="A2275" t="s">
        <v>27</v>
      </c>
      <c r="B2275" t="s">
        <v>14</v>
      </c>
      <c r="C2275" t="s">
        <v>6</v>
      </c>
      <c r="D2275">
        <v>58292</v>
      </c>
      <c r="F2275">
        <v>58292</v>
      </c>
      <c r="G2275">
        <v>23966</v>
      </c>
    </row>
    <row r="2276" spans="1:7" x14ac:dyDescent="0.3">
      <c r="A2276" t="s">
        <v>27</v>
      </c>
      <c r="B2276" t="s">
        <v>17</v>
      </c>
      <c r="C2276" t="s">
        <v>2</v>
      </c>
      <c r="D2276">
        <v>78826</v>
      </c>
      <c r="F2276">
        <v>78826</v>
      </c>
      <c r="G2276">
        <v>59744</v>
      </c>
    </row>
    <row r="2277" spans="1:7" x14ac:dyDescent="0.3">
      <c r="A2277" t="s">
        <v>27</v>
      </c>
      <c r="B2277" t="s">
        <v>17</v>
      </c>
      <c r="C2277" t="s">
        <v>2</v>
      </c>
      <c r="D2277">
        <v>99948</v>
      </c>
      <c r="F2277">
        <v>99948</v>
      </c>
      <c r="G2277">
        <v>61824</v>
      </c>
    </row>
    <row r="2278" spans="1:7" x14ac:dyDescent="0.3">
      <c r="A2278" t="s">
        <v>27</v>
      </c>
      <c r="B2278" t="s">
        <v>17</v>
      </c>
      <c r="C2278" t="s">
        <v>2</v>
      </c>
      <c r="D2278">
        <v>91305</v>
      </c>
      <c r="F2278">
        <v>91305</v>
      </c>
      <c r="G2278">
        <v>99745</v>
      </c>
    </row>
    <row r="2279" spans="1:7" x14ac:dyDescent="0.3">
      <c r="A2279" t="s">
        <v>27</v>
      </c>
      <c r="B2279" t="s">
        <v>17</v>
      </c>
      <c r="C2279" t="s">
        <v>10</v>
      </c>
      <c r="D2279">
        <v>92741</v>
      </c>
      <c r="F2279">
        <v>92741</v>
      </c>
      <c r="G2279">
        <v>81434</v>
      </c>
    </row>
    <row r="2280" spans="1:7" x14ac:dyDescent="0.3">
      <c r="A2280" t="s">
        <v>27</v>
      </c>
      <c r="B2280" t="s">
        <v>17</v>
      </c>
      <c r="C2280" t="s">
        <v>10</v>
      </c>
      <c r="D2280">
        <v>81960</v>
      </c>
      <c r="F2280">
        <v>81960</v>
      </c>
      <c r="G2280">
        <v>86399</v>
      </c>
    </row>
    <row r="2281" spans="1:7" x14ac:dyDescent="0.3">
      <c r="A2281" t="s">
        <v>27</v>
      </c>
      <c r="B2281" t="s">
        <v>20</v>
      </c>
      <c r="C2281" t="s">
        <v>5</v>
      </c>
      <c r="D2281">
        <v>77969</v>
      </c>
      <c r="F2281">
        <v>77969</v>
      </c>
      <c r="G2281">
        <v>95521</v>
      </c>
    </row>
    <row r="2282" spans="1:7" x14ac:dyDescent="0.3">
      <c r="A2282" t="s">
        <v>27</v>
      </c>
      <c r="B2282" t="s">
        <v>20</v>
      </c>
      <c r="C2282" t="s">
        <v>8</v>
      </c>
      <c r="D2282">
        <v>1074</v>
      </c>
      <c r="F2282">
        <v>1074</v>
      </c>
      <c r="G2282">
        <v>1022</v>
      </c>
    </row>
    <row r="2283" spans="1:7" x14ac:dyDescent="0.3">
      <c r="A2283" t="s">
        <v>27</v>
      </c>
      <c r="B2283" t="s">
        <v>20</v>
      </c>
      <c r="C2283" t="s">
        <v>6</v>
      </c>
      <c r="D2283">
        <v>63585</v>
      </c>
      <c r="F2283">
        <v>63585</v>
      </c>
      <c r="G2283">
        <v>77827</v>
      </c>
    </row>
    <row r="2284" spans="1:7" x14ac:dyDescent="0.3">
      <c r="A2284" t="s">
        <v>27</v>
      </c>
      <c r="B2284" t="s">
        <v>20</v>
      </c>
      <c r="C2284" t="s">
        <v>6</v>
      </c>
      <c r="D2284">
        <v>80789</v>
      </c>
      <c r="F2284">
        <v>80789</v>
      </c>
      <c r="G2284">
        <v>26211</v>
      </c>
    </row>
    <row r="2285" spans="1:7" x14ac:dyDescent="0.3">
      <c r="A2285" t="s">
        <v>27</v>
      </c>
      <c r="B2285" t="s">
        <v>17</v>
      </c>
      <c r="C2285" t="s">
        <v>2</v>
      </c>
      <c r="D2285">
        <v>44468</v>
      </c>
      <c r="F2285">
        <v>44468</v>
      </c>
      <c r="G2285">
        <v>5841</v>
      </c>
    </row>
    <row r="2286" spans="1:7" x14ac:dyDescent="0.3">
      <c r="A2286" t="s">
        <v>27</v>
      </c>
      <c r="B2286" t="s">
        <v>17</v>
      </c>
      <c r="C2286" t="s">
        <v>2</v>
      </c>
      <c r="D2286">
        <v>14577</v>
      </c>
      <c r="F2286">
        <v>14577</v>
      </c>
      <c r="G2286">
        <v>22922</v>
      </c>
    </row>
    <row r="2287" spans="1:7" x14ac:dyDescent="0.3">
      <c r="A2287" t="s">
        <v>27</v>
      </c>
      <c r="B2287" t="s">
        <v>17</v>
      </c>
      <c r="C2287" t="s">
        <v>2</v>
      </c>
      <c r="D2287">
        <v>5043</v>
      </c>
      <c r="F2287">
        <v>5043</v>
      </c>
      <c r="G2287">
        <v>76995</v>
      </c>
    </row>
    <row r="2288" spans="1:7" x14ac:dyDescent="0.3">
      <c r="A2288" t="s">
        <v>27</v>
      </c>
      <c r="B2288" t="s">
        <v>12</v>
      </c>
      <c r="C2288" t="s">
        <v>4</v>
      </c>
      <c r="D2288">
        <v>21016</v>
      </c>
      <c r="F2288">
        <v>21016</v>
      </c>
      <c r="G2288">
        <v>80943</v>
      </c>
    </row>
    <row r="2289" spans="1:7" x14ac:dyDescent="0.3">
      <c r="A2289" t="s">
        <v>27</v>
      </c>
      <c r="B2289" t="s">
        <v>17</v>
      </c>
      <c r="C2289" t="s">
        <v>7</v>
      </c>
      <c r="D2289">
        <v>54283</v>
      </c>
      <c r="F2289">
        <v>54283</v>
      </c>
      <c r="G2289">
        <v>1524</v>
      </c>
    </row>
    <row r="2290" spans="1:7" x14ac:dyDescent="0.3">
      <c r="A2290" t="s">
        <v>27</v>
      </c>
      <c r="B2290" t="s">
        <v>17</v>
      </c>
      <c r="C2290" t="s">
        <v>10</v>
      </c>
      <c r="D2290">
        <v>57181</v>
      </c>
      <c r="F2290">
        <v>57181</v>
      </c>
      <c r="G2290">
        <v>3843</v>
      </c>
    </row>
    <row r="2291" spans="1:7" x14ac:dyDescent="0.3">
      <c r="A2291" t="s">
        <v>27</v>
      </c>
      <c r="B2291" t="s">
        <v>17</v>
      </c>
      <c r="C2291" t="s">
        <v>10</v>
      </c>
      <c r="D2291">
        <v>25059</v>
      </c>
      <c r="F2291">
        <v>25059</v>
      </c>
      <c r="G2291">
        <v>52653</v>
      </c>
    </row>
    <row r="2292" spans="1:7" x14ac:dyDescent="0.3">
      <c r="A2292" t="s">
        <v>27</v>
      </c>
      <c r="B2292" t="s">
        <v>17</v>
      </c>
      <c r="C2292" t="s">
        <v>7</v>
      </c>
      <c r="D2292">
        <v>2626</v>
      </c>
      <c r="F2292">
        <v>2626</v>
      </c>
      <c r="G2292">
        <v>38840</v>
      </c>
    </row>
    <row r="2293" spans="1:7" x14ac:dyDescent="0.3">
      <c r="A2293" t="s">
        <v>27</v>
      </c>
      <c r="B2293" t="s">
        <v>17</v>
      </c>
      <c r="C2293" t="s">
        <v>4</v>
      </c>
      <c r="D2293">
        <v>8433</v>
      </c>
      <c r="F2293">
        <v>8433</v>
      </c>
      <c r="G2293">
        <v>67819</v>
      </c>
    </row>
    <row r="2294" spans="1:7" x14ac:dyDescent="0.3">
      <c r="A2294" t="s">
        <v>27</v>
      </c>
      <c r="B2294" t="s">
        <v>17</v>
      </c>
      <c r="C2294" t="s">
        <v>4</v>
      </c>
      <c r="D2294">
        <v>65169</v>
      </c>
      <c r="F2294">
        <v>65169</v>
      </c>
      <c r="G2294">
        <v>41010</v>
      </c>
    </row>
    <row r="2295" spans="1:7" x14ac:dyDescent="0.3">
      <c r="A2295" t="s">
        <v>27</v>
      </c>
      <c r="B2295" t="s">
        <v>17</v>
      </c>
      <c r="C2295" t="s">
        <v>4</v>
      </c>
      <c r="D2295">
        <v>26028</v>
      </c>
      <c r="F2295">
        <v>26028</v>
      </c>
      <c r="G2295">
        <v>6846</v>
      </c>
    </row>
    <row r="2296" spans="1:7" x14ac:dyDescent="0.3">
      <c r="A2296" t="s">
        <v>27</v>
      </c>
      <c r="B2296" t="s">
        <v>20</v>
      </c>
      <c r="C2296" t="s">
        <v>10</v>
      </c>
      <c r="D2296">
        <v>41353</v>
      </c>
      <c r="F2296">
        <v>41353</v>
      </c>
      <c r="G2296">
        <v>45873</v>
      </c>
    </row>
    <row r="2297" spans="1:7" x14ac:dyDescent="0.3">
      <c r="A2297" t="s">
        <v>27</v>
      </c>
      <c r="B2297" t="s">
        <v>20</v>
      </c>
      <c r="C2297" t="s">
        <v>10</v>
      </c>
      <c r="D2297">
        <v>49247</v>
      </c>
      <c r="F2297">
        <v>49247</v>
      </c>
      <c r="G2297">
        <v>89013</v>
      </c>
    </row>
    <row r="2298" spans="1:7" x14ac:dyDescent="0.3">
      <c r="A2298" t="s">
        <v>27</v>
      </c>
      <c r="B2298" t="s">
        <v>17</v>
      </c>
      <c r="C2298" t="s">
        <v>8</v>
      </c>
      <c r="D2298">
        <v>45622</v>
      </c>
      <c r="F2298">
        <v>45622</v>
      </c>
      <c r="G2298">
        <v>42322</v>
      </c>
    </row>
    <row r="2299" spans="1:7" x14ac:dyDescent="0.3">
      <c r="A2299" t="s">
        <v>27</v>
      </c>
      <c r="B2299" t="s">
        <v>18</v>
      </c>
      <c r="C2299" t="s">
        <v>6</v>
      </c>
      <c r="D2299">
        <v>76109</v>
      </c>
      <c r="F2299">
        <v>76109</v>
      </c>
      <c r="G2299">
        <v>5161</v>
      </c>
    </row>
    <row r="2300" spans="1:7" x14ac:dyDescent="0.3">
      <c r="A2300" t="s">
        <v>27</v>
      </c>
      <c r="B2300" t="s">
        <v>18</v>
      </c>
      <c r="C2300" t="s">
        <v>2</v>
      </c>
      <c r="D2300">
        <v>22110</v>
      </c>
      <c r="F2300">
        <v>22110</v>
      </c>
      <c r="G2300">
        <v>48922</v>
      </c>
    </row>
    <row r="2301" spans="1:7" x14ac:dyDescent="0.3">
      <c r="A2301" t="s">
        <v>27</v>
      </c>
      <c r="B2301" t="s">
        <v>18</v>
      </c>
      <c r="C2301" t="s">
        <v>2</v>
      </c>
      <c r="D2301">
        <v>80401</v>
      </c>
      <c r="F2301">
        <v>80401</v>
      </c>
      <c r="G2301">
        <v>29833</v>
      </c>
    </row>
    <row r="2302" spans="1:7" x14ac:dyDescent="0.3">
      <c r="A2302" t="s">
        <v>27</v>
      </c>
      <c r="B2302" t="s">
        <v>18</v>
      </c>
      <c r="C2302" t="s">
        <v>2</v>
      </c>
      <c r="D2302">
        <v>57331</v>
      </c>
      <c r="F2302">
        <v>57331</v>
      </c>
      <c r="G2302">
        <v>76929</v>
      </c>
    </row>
    <row r="2303" spans="1:7" x14ac:dyDescent="0.3">
      <c r="A2303" t="s">
        <v>27</v>
      </c>
      <c r="B2303" t="s">
        <v>18</v>
      </c>
      <c r="C2303" t="s">
        <v>2</v>
      </c>
      <c r="D2303">
        <v>81546</v>
      </c>
      <c r="F2303">
        <v>81546</v>
      </c>
      <c r="G2303">
        <v>21669</v>
      </c>
    </row>
    <row r="2304" spans="1:7" x14ac:dyDescent="0.3">
      <c r="A2304" t="s">
        <v>27</v>
      </c>
      <c r="B2304" t="s">
        <v>18</v>
      </c>
      <c r="C2304" t="s">
        <v>2</v>
      </c>
      <c r="D2304">
        <v>36685</v>
      </c>
      <c r="F2304">
        <v>36685</v>
      </c>
      <c r="G2304">
        <v>6135</v>
      </c>
    </row>
    <row r="2305" spans="1:7" x14ac:dyDescent="0.3">
      <c r="A2305" t="s">
        <v>27</v>
      </c>
      <c r="B2305" t="s">
        <v>18</v>
      </c>
      <c r="C2305" t="s">
        <v>2</v>
      </c>
      <c r="D2305">
        <v>84370</v>
      </c>
      <c r="F2305">
        <v>84370</v>
      </c>
      <c r="G2305">
        <v>10172</v>
      </c>
    </row>
    <row r="2306" spans="1:7" x14ac:dyDescent="0.3">
      <c r="A2306" t="s">
        <v>27</v>
      </c>
      <c r="B2306" t="s">
        <v>18</v>
      </c>
      <c r="C2306" t="s">
        <v>10</v>
      </c>
      <c r="D2306">
        <v>21446</v>
      </c>
      <c r="F2306">
        <v>21446</v>
      </c>
      <c r="G2306">
        <v>62141</v>
      </c>
    </row>
    <row r="2307" spans="1:7" x14ac:dyDescent="0.3">
      <c r="A2307" t="s">
        <v>27</v>
      </c>
      <c r="B2307" t="s">
        <v>18</v>
      </c>
      <c r="C2307" t="s">
        <v>10</v>
      </c>
      <c r="D2307">
        <v>50784</v>
      </c>
      <c r="F2307">
        <v>50784</v>
      </c>
      <c r="G2307">
        <v>1710</v>
      </c>
    </row>
    <row r="2308" spans="1:7" x14ac:dyDescent="0.3">
      <c r="A2308" t="s">
        <v>27</v>
      </c>
      <c r="B2308" t="s">
        <v>18</v>
      </c>
      <c r="C2308" t="s">
        <v>10</v>
      </c>
      <c r="D2308">
        <v>77783</v>
      </c>
      <c r="F2308">
        <v>77783</v>
      </c>
      <c r="G2308">
        <v>95656</v>
      </c>
    </row>
    <row r="2309" spans="1:7" x14ac:dyDescent="0.3">
      <c r="A2309" t="s">
        <v>27</v>
      </c>
      <c r="B2309" t="s">
        <v>18</v>
      </c>
      <c r="C2309" t="s">
        <v>10</v>
      </c>
      <c r="D2309">
        <v>7350</v>
      </c>
      <c r="F2309">
        <v>7350</v>
      </c>
      <c r="G2309">
        <v>73261</v>
      </c>
    </row>
    <row r="2310" spans="1:7" x14ac:dyDescent="0.3">
      <c r="A2310" t="s">
        <v>27</v>
      </c>
      <c r="B2310" t="s">
        <v>18</v>
      </c>
      <c r="C2310" t="s">
        <v>10</v>
      </c>
      <c r="D2310">
        <v>69448</v>
      </c>
      <c r="F2310">
        <v>69448</v>
      </c>
      <c r="G2310">
        <v>34216</v>
      </c>
    </row>
    <row r="2311" spans="1:7" x14ac:dyDescent="0.3">
      <c r="A2311" t="s">
        <v>27</v>
      </c>
      <c r="B2311" t="s">
        <v>17</v>
      </c>
      <c r="C2311" t="s">
        <v>6</v>
      </c>
      <c r="D2311">
        <v>13458</v>
      </c>
      <c r="F2311">
        <v>13458</v>
      </c>
      <c r="G2311">
        <v>99800</v>
      </c>
    </row>
    <row r="2312" spans="1:7" x14ac:dyDescent="0.3">
      <c r="A2312" t="s">
        <v>27</v>
      </c>
      <c r="B2312" t="s">
        <v>17</v>
      </c>
      <c r="C2312" t="s">
        <v>6</v>
      </c>
      <c r="D2312">
        <v>86978</v>
      </c>
      <c r="F2312">
        <v>86978</v>
      </c>
      <c r="G2312">
        <v>5425</v>
      </c>
    </row>
    <row r="2313" spans="1:7" x14ac:dyDescent="0.3">
      <c r="A2313" t="s">
        <v>27</v>
      </c>
      <c r="B2313" t="s">
        <v>17</v>
      </c>
      <c r="C2313" t="s">
        <v>6</v>
      </c>
      <c r="D2313">
        <v>32356</v>
      </c>
      <c r="F2313">
        <v>32356</v>
      </c>
      <c r="G2313">
        <v>46585</v>
      </c>
    </row>
    <row r="2314" spans="1:7" x14ac:dyDescent="0.3">
      <c r="A2314" t="s">
        <v>27</v>
      </c>
      <c r="B2314" t="s">
        <v>17</v>
      </c>
      <c r="C2314" t="s">
        <v>6</v>
      </c>
      <c r="D2314">
        <v>22441</v>
      </c>
      <c r="F2314">
        <v>22441</v>
      </c>
      <c r="G2314">
        <v>73890</v>
      </c>
    </row>
    <row r="2315" spans="1:7" x14ac:dyDescent="0.3">
      <c r="A2315" t="s">
        <v>27</v>
      </c>
      <c r="B2315" t="s">
        <v>17</v>
      </c>
      <c r="C2315" t="s">
        <v>6</v>
      </c>
      <c r="D2315">
        <v>87059</v>
      </c>
      <c r="F2315">
        <v>87059</v>
      </c>
      <c r="G2315">
        <v>62098</v>
      </c>
    </row>
    <row r="2316" spans="1:7" x14ac:dyDescent="0.3">
      <c r="A2316" t="s">
        <v>27</v>
      </c>
      <c r="B2316" t="s">
        <v>17</v>
      </c>
      <c r="C2316" t="s">
        <v>6</v>
      </c>
      <c r="D2316">
        <v>10554</v>
      </c>
      <c r="F2316">
        <v>10554</v>
      </c>
      <c r="G2316">
        <v>68941</v>
      </c>
    </row>
    <row r="2317" spans="1:7" x14ac:dyDescent="0.3">
      <c r="A2317" t="s">
        <v>27</v>
      </c>
      <c r="B2317" t="s">
        <v>17</v>
      </c>
      <c r="C2317" t="s">
        <v>6</v>
      </c>
      <c r="D2317">
        <v>43167</v>
      </c>
      <c r="F2317">
        <v>43167</v>
      </c>
      <c r="G2317">
        <v>38755</v>
      </c>
    </row>
    <row r="2318" spans="1:7" x14ac:dyDescent="0.3">
      <c r="A2318" t="s">
        <v>27</v>
      </c>
      <c r="B2318" t="s">
        <v>17</v>
      </c>
      <c r="C2318" t="s">
        <v>6</v>
      </c>
      <c r="D2318">
        <v>28427</v>
      </c>
      <c r="F2318">
        <v>28427</v>
      </c>
      <c r="G2318">
        <v>66220</v>
      </c>
    </row>
    <row r="2319" spans="1:7" x14ac:dyDescent="0.3">
      <c r="A2319" t="s">
        <v>27</v>
      </c>
      <c r="B2319" t="s">
        <v>17</v>
      </c>
      <c r="C2319" t="s">
        <v>6</v>
      </c>
      <c r="D2319">
        <v>40686</v>
      </c>
      <c r="F2319">
        <v>40686</v>
      </c>
      <c r="G2319">
        <v>8647</v>
      </c>
    </row>
    <row r="2320" spans="1:7" x14ac:dyDescent="0.3">
      <c r="A2320" t="s">
        <v>27</v>
      </c>
      <c r="B2320" t="s">
        <v>17</v>
      </c>
      <c r="C2320" t="s">
        <v>10</v>
      </c>
      <c r="D2320">
        <v>68392</v>
      </c>
      <c r="F2320">
        <v>68392</v>
      </c>
      <c r="G2320">
        <v>35926</v>
      </c>
    </row>
    <row r="2321" spans="1:7" x14ac:dyDescent="0.3">
      <c r="A2321" t="s">
        <v>27</v>
      </c>
      <c r="B2321" t="s">
        <v>17</v>
      </c>
      <c r="C2321" t="s">
        <v>5</v>
      </c>
      <c r="D2321">
        <v>81964</v>
      </c>
      <c r="F2321">
        <v>81964</v>
      </c>
      <c r="G2321">
        <v>62571</v>
      </c>
    </row>
    <row r="2322" spans="1:7" x14ac:dyDescent="0.3">
      <c r="A2322" t="s">
        <v>27</v>
      </c>
      <c r="B2322" t="s">
        <v>17</v>
      </c>
      <c r="C2322" t="s">
        <v>5</v>
      </c>
      <c r="D2322">
        <v>11856</v>
      </c>
      <c r="F2322">
        <v>11856</v>
      </c>
      <c r="G2322">
        <v>44931</v>
      </c>
    </row>
    <row r="2323" spans="1:7" x14ac:dyDescent="0.3">
      <c r="A2323" t="s">
        <v>27</v>
      </c>
      <c r="B2323" t="s">
        <v>17</v>
      </c>
      <c r="C2323" t="s">
        <v>5</v>
      </c>
      <c r="D2323">
        <v>89202</v>
      </c>
      <c r="F2323">
        <v>89202</v>
      </c>
      <c r="G2323">
        <v>46436</v>
      </c>
    </row>
    <row r="2324" spans="1:7" x14ac:dyDescent="0.3">
      <c r="A2324" t="s">
        <v>27</v>
      </c>
      <c r="B2324" t="s">
        <v>12</v>
      </c>
      <c r="C2324" t="s">
        <v>10</v>
      </c>
      <c r="D2324">
        <v>58367</v>
      </c>
      <c r="F2324">
        <v>58367</v>
      </c>
      <c r="G2324">
        <v>77767</v>
      </c>
    </row>
    <row r="2325" spans="1:7" x14ac:dyDescent="0.3">
      <c r="A2325" t="s">
        <v>27</v>
      </c>
      <c r="B2325" t="s">
        <v>20</v>
      </c>
      <c r="C2325" t="s">
        <v>4</v>
      </c>
      <c r="D2325">
        <v>15263</v>
      </c>
      <c r="F2325">
        <v>15263</v>
      </c>
      <c r="G2325">
        <v>13397</v>
      </c>
    </row>
    <row r="2326" spans="1:7" x14ac:dyDescent="0.3">
      <c r="A2326" t="s">
        <v>27</v>
      </c>
      <c r="B2326" t="s">
        <v>20</v>
      </c>
      <c r="C2326" t="s">
        <v>4</v>
      </c>
      <c r="D2326">
        <v>93321</v>
      </c>
      <c r="F2326">
        <v>93321</v>
      </c>
      <c r="G2326">
        <v>79897</v>
      </c>
    </row>
    <row r="2327" spans="1:7" x14ac:dyDescent="0.3">
      <c r="A2327" t="s">
        <v>27</v>
      </c>
      <c r="B2327" t="s">
        <v>18</v>
      </c>
      <c r="C2327" t="s">
        <v>6</v>
      </c>
      <c r="D2327">
        <v>36633</v>
      </c>
      <c r="F2327">
        <v>36633</v>
      </c>
      <c r="G2327">
        <v>71496</v>
      </c>
    </row>
    <row r="2328" spans="1:7" x14ac:dyDescent="0.3">
      <c r="A2328" t="s">
        <v>27</v>
      </c>
      <c r="B2328" t="s">
        <v>18</v>
      </c>
      <c r="C2328" t="s">
        <v>6</v>
      </c>
      <c r="D2328">
        <v>80623</v>
      </c>
      <c r="F2328">
        <v>80623</v>
      </c>
      <c r="G2328">
        <v>35976</v>
      </c>
    </row>
    <row r="2329" spans="1:7" x14ac:dyDescent="0.3">
      <c r="A2329" t="s">
        <v>27</v>
      </c>
      <c r="B2329" t="s">
        <v>18</v>
      </c>
      <c r="C2329" t="s">
        <v>6</v>
      </c>
      <c r="D2329">
        <v>19223</v>
      </c>
      <c r="F2329">
        <v>19223</v>
      </c>
      <c r="G2329">
        <v>3013</v>
      </c>
    </row>
    <row r="2330" spans="1:7" x14ac:dyDescent="0.3">
      <c r="A2330" t="s">
        <v>27</v>
      </c>
      <c r="B2330" t="s">
        <v>17</v>
      </c>
      <c r="C2330" t="s">
        <v>10</v>
      </c>
      <c r="D2330">
        <v>33367</v>
      </c>
      <c r="F2330">
        <v>33367</v>
      </c>
      <c r="G2330">
        <v>72229</v>
      </c>
    </row>
    <row r="2331" spans="1:7" x14ac:dyDescent="0.3">
      <c r="A2331" t="s">
        <v>27</v>
      </c>
      <c r="B2331" t="s">
        <v>17</v>
      </c>
      <c r="C2331" t="s">
        <v>5</v>
      </c>
      <c r="D2331">
        <v>29273</v>
      </c>
      <c r="F2331">
        <v>29273</v>
      </c>
      <c r="G2331">
        <v>24540</v>
      </c>
    </row>
    <row r="2332" spans="1:7" x14ac:dyDescent="0.3">
      <c r="A2332" t="s">
        <v>27</v>
      </c>
      <c r="B2332" t="s">
        <v>17</v>
      </c>
      <c r="C2332" t="s">
        <v>10</v>
      </c>
      <c r="D2332">
        <v>83387</v>
      </c>
      <c r="F2332">
        <v>83387</v>
      </c>
      <c r="G2332">
        <v>45367</v>
      </c>
    </row>
    <row r="2333" spans="1:7" x14ac:dyDescent="0.3">
      <c r="A2333" t="s">
        <v>27</v>
      </c>
      <c r="B2333" t="s">
        <v>17</v>
      </c>
      <c r="C2333" t="s">
        <v>10</v>
      </c>
      <c r="D2333">
        <v>99127</v>
      </c>
      <c r="F2333">
        <v>99127</v>
      </c>
      <c r="G2333">
        <v>4925</v>
      </c>
    </row>
    <row r="2334" spans="1:7" x14ac:dyDescent="0.3">
      <c r="A2334" t="s">
        <v>27</v>
      </c>
      <c r="B2334" t="s">
        <v>17</v>
      </c>
      <c r="C2334" t="s">
        <v>5</v>
      </c>
      <c r="D2334">
        <v>48129</v>
      </c>
      <c r="F2334">
        <v>48129</v>
      </c>
      <c r="G2334">
        <v>43076</v>
      </c>
    </row>
    <row r="2335" spans="1:7" x14ac:dyDescent="0.3">
      <c r="A2335" t="s">
        <v>27</v>
      </c>
      <c r="B2335" t="s">
        <v>17</v>
      </c>
      <c r="C2335" t="s">
        <v>2</v>
      </c>
      <c r="D2335">
        <v>68590</v>
      </c>
      <c r="F2335">
        <v>68590</v>
      </c>
      <c r="G2335">
        <v>88147</v>
      </c>
    </row>
    <row r="2336" spans="1:7" x14ac:dyDescent="0.3">
      <c r="A2336" t="s">
        <v>27</v>
      </c>
      <c r="B2336" t="s">
        <v>17</v>
      </c>
      <c r="C2336" t="s">
        <v>2</v>
      </c>
      <c r="D2336">
        <v>30140</v>
      </c>
      <c r="F2336">
        <v>30140</v>
      </c>
      <c r="G2336">
        <v>36764</v>
      </c>
    </row>
    <row r="2337" spans="1:7" x14ac:dyDescent="0.3">
      <c r="A2337" t="s">
        <v>27</v>
      </c>
      <c r="B2337" t="s">
        <v>17</v>
      </c>
      <c r="C2337" t="s">
        <v>2</v>
      </c>
      <c r="D2337">
        <v>30100</v>
      </c>
      <c r="F2337">
        <v>30100</v>
      </c>
      <c r="G2337">
        <v>74316</v>
      </c>
    </row>
    <row r="2338" spans="1:7" x14ac:dyDescent="0.3">
      <c r="A2338" t="s">
        <v>27</v>
      </c>
      <c r="B2338" t="s">
        <v>20</v>
      </c>
      <c r="C2338" t="s">
        <v>8</v>
      </c>
      <c r="D2338">
        <v>36874</v>
      </c>
      <c r="F2338">
        <v>36874</v>
      </c>
      <c r="G2338">
        <v>67126</v>
      </c>
    </row>
    <row r="2339" spans="1:7" x14ac:dyDescent="0.3">
      <c r="A2339" t="s">
        <v>27</v>
      </c>
      <c r="B2339" t="s">
        <v>20</v>
      </c>
      <c r="C2339" t="s">
        <v>8</v>
      </c>
      <c r="D2339">
        <v>99068</v>
      </c>
      <c r="F2339">
        <v>99068</v>
      </c>
      <c r="G2339">
        <v>92695</v>
      </c>
    </row>
    <row r="2340" spans="1:7" x14ac:dyDescent="0.3">
      <c r="A2340" t="s">
        <v>27</v>
      </c>
      <c r="B2340" t="s">
        <v>12</v>
      </c>
      <c r="C2340" t="s">
        <v>4</v>
      </c>
      <c r="D2340">
        <v>22937</v>
      </c>
      <c r="F2340">
        <v>22937</v>
      </c>
      <c r="G2340">
        <v>25411</v>
      </c>
    </row>
    <row r="2341" spans="1:7" x14ac:dyDescent="0.3">
      <c r="A2341" t="s">
        <v>27</v>
      </c>
      <c r="B2341" t="s">
        <v>12</v>
      </c>
      <c r="C2341" t="s">
        <v>4</v>
      </c>
      <c r="D2341">
        <v>40784</v>
      </c>
      <c r="F2341">
        <v>40784</v>
      </c>
      <c r="G2341">
        <v>28163</v>
      </c>
    </row>
    <row r="2342" spans="1:7" x14ac:dyDescent="0.3">
      <c r="A2342" t="s">
        <v>27</v>
      </c>
      <c r="B2342" t="s">
        <v>12</v>
      </c>
      <c r="C2342" t="s">
        <v>4</v>
      </c>
      <c r="D2342">
        <v>90542</v>
      </c>
      <c r="F2342">
        <v>90542</v>
      </c>
      <c r="G2342">
        <v>12304</v>
      </c>
    </row>
    <row r="2343" spans="1:7" x14ac:dyDescent="0.3">
      <c r="A2343" t="s">
        <v>27</v>
      </c>
      <c r="B2343" t="s">
        <v>12</v>
      </c>
      <c r="C2343" t="s">
        <v>4</v>
      </c>
      <c r="D2343">
        <v>51267</v>
      </c>
      <c r="F2343">
        <v>51267</v>
      </c>
      <c r="G2343">
        <v>65532</v>
      </c>
    </row>
    <row r="2344" spans="1:7" x14ac:dyDescent="0.3">
      <c r="A2344" t="s">
        <v>27</v>
      </c>
      <c r="B2344" t="s">
        <v>12</v>
      </c>
      <c r="C2344" t="s">
        <v>4</v>
      </c>
      <c r="D2344">
        <v>24604</v>
      </c>
      <c r="F2344">
        <v>24604</v>
      </c>
      <c r="G2344">
        <v>23037</v>
      </c>
    </row>
    <row r="2345" spans="1:7" x14ac:dyDescent="0.3">
      <c r="A2345" t="s">
        <v>27</v>
      </c>
      <c r="B2345" t="s">
        <v>12</v>
      </c>
      <c r="C2345" t="s">
        <v>4</v>
      </c>
      <c r="D2345">
        <v>53964</v>
      </c>
      <c r="F2345">
        <v>53964</v>
      </c>
      <c r="G2345">
        <v>80942</v>
      </c>
    </row>
    <row r="2346" spans="1:7" x14ac:dyDescent="0.3">
      <c r="A2346" t="s">
        <v>27</v>
      </c>
      <c r="B2346" t="s">
        <v>15</v>
      </c>
      <c r="C2346" t="s">
        <v>10</v>
      </c>
      <c r="D2346">
        <v>46028</v>
      </c>
      <c r="F2346">
        <v>46028</v>
      </c>
      <c r="G2346">
        <v>79879</v>
      </c>
    </row>
    <row r="2347" spans="1:7" x14ac:dyDescent="0.3">
      <c r="A2347" t="s">
        <v>27</v>
      </c>
      <c r="B2347" t="s">
        <v>15</v>
      </c>
      <c r="C2347" t="s">
        <v>10</v>
      </c>
      <c r="D2347">
        <v>34189</v>
      </c>
      <c r="F2347">
        <v>34189</v>
      </c>
      <c r="G2347">
        <v>40800</v>
      </c>
    </row>
    <row r="2348" spans="1:7" x14ac:dyDescent="0.3">
      <c r="A2348" t="s">
        <v>27</v>
      </c>
      <c r="B2348" t="s">
        <v>15</v>
      </c>
      <c r="C2348" t="s">
        <v>10</v>
      </c>
      <c r="D2348">
        <v>86815</v>
      </c>
      <c r="F2348">
        <v>86815</v>
      </c>
      <c r="G2348">
        <v>43296</v>
      </c>
    </row>
    <row r="2349" spans="1:7" x14ac:dyDescent="0.3">
      <c r="A2349" t="s">
        <v>27</v>
      </c>
      <c r="B2349" t="s">
        <v>15</v>
      </c>
      <c r="C2349" t="s">
        <v>10</v>
      </c>
      <c r="D2349">
        <v>2719</v>
      </c>
      <c r="F2349">
        <v>2719</v>
      </c>
      <c r="G2349">
        <v>75669</v>
      </c>
    </row>
    <row r="2350" spans="1:7" x14ac:dyDescent="0.3">
      <c r="A2350" t="s">
        <v>27</v>
      </c>
      <c r="B2350" t="s">
        <v>15</v>
      </c>
      <c r="C2350" t="s">
        <v>10</v>
      </c>
      <c r="D2350">
        <v>78945</v>
      </c>
      <c r="F2350">
        <v>78945</v>
      </c>
      <c r="G2350">
        <v>5719</v>
      </c>
    </row>
    <row r="2351" spans="1:7" x14ac:dyDescent="0.3">
      <c r="A2351" t="s">
        <v>27</v>
      </c>
      <c r="B2351" t="s">
        <v>15</v>
      </c>
      <c r="C2351" t="s">
        <v>10</v>
      </c>
      <c r="D2351">
        <v>82458</v>
      </c>
      <c r="F2351">
        <v>82458</v>
      </c>
      <c r="G2351">
        <v>33148</v>
      </c>
    </row>
    <row r="2352" spans="1:7" x14ac:dyDescent="0.3">
      <c r="A2352" t="s">
        <v>27</v>
      </c>
      <c r="B2352" t="s">
        <v>15</v>
      </c>
      <c r="C2352" t="s">
        <v>10</v>
      </c>
      <c r="D2352">
        <v>17425</v>
      </c>
      <c r="F2352">
        <v>17425</v>
      </c>
      <c r="G2352">
        <v>13432</v>
      </c>
    </row>
    <row r="2353" spans="1:7" x14ac:dyDescent="0.3">
      <c r="A2353" t="s">
        <v>27</v>
      </c>
      <c r="B2353" t="s">
        <v>15</v>
      </c>
      <c r="C2353" t="s">
        <v>10</v>
      </c>
      <c r="D2353">
        <v>57809</v>
      </c>
      <c r="F2353">
        <v>57809</v>
      </c>
      <c r="G2353">
        <v>12823</v>
      </c>
    </row>
    <row r="2354" spans="1:7" x14ac:dyDescent="0.3">
      <c r="A2354" t="s">
        <v>27</v>
      </c>
      <c r="B2354" t="s">
        <v>15</v>
      </c>
      <c r="C2354" t="s">
        <v>10</v>
      </c>
      <c r="D2354">
        <v>47681</v>
      </c>
      <c r="F2354">
        <v>47681</v>
      </c>
      <c r="G2354">
        <v>7562</v>
      </c>
    </row>
    <row r="2355" spans="1:7" x14ac:dyDescent="0.3">
      <c r="A2355" t="s">
        <v>27</v>
      </c>
      <c r="B2355" t="s">
        <v>15</v>
      </c>
      <c r="C2355" t="s">
        <v>10</v>
      </c>
      <c r="D2355">
        <v>53582</v>
      </c>
      <c r="F2355">
        <v>53582</v>
      </c>
      <c r="G2355">
        <v>39347</v>
      </c>
    </row>
    <row r="2356" spans="1:7" x14ac:dyDescent="0.3">
      <c r="A2356" t="s">
        <v>27</v>
      </c>
      <c r="B2356" t="s">
        <v>15</v>
      </c>
      <c r="C2356" t="s">
        <v>10</v>
      </c>
      <c r="D2356">
        <v>22683</v>
      </c>
      <c r="F2356">
        <v>22683</v>
      </c>
      <c r="G2356">
        <v>90092</v>
      </c>
    </row>
    <row r="2357" spans="1:7" x14ac:dyDescent="0.3">
      <c r="A2357" t="s">
        <v>27</v>
      </c>
      <c r="B2357" t="s">
        <v>15</v>
      </c>
      <c r="C2357" t="s">
        <v>10</v>
      </c>
      <c r="D2357">
        <v>14559</v>
      </c>
      <c r="F2357">
        <v>14559</v>
      </c>
      <c r="G2357">
        <v>90724</v>
      </c>
    </row>
    <row r="2358" spans="1:7" x14ac:dyDescent="0.3">
      <c r="A2358" t="s">
        <v>27</v>
      </c>
      <c r="B2358" t="s">
        <v>20</v>
      </c>
      <c r="C2358" t="s">
        <v>10</v>
      </c>
      <c r="D2358">
        <v>15216</v>
      </c>
      <c r="F2358">
        <v>15216</v>
      </c>
      <c r="G2358">
        <v>8149</v>
      </c>
    </row>
    <row r="2359" spans="1:7" x14ac:dyDescent="0.3">
      <c r="A2359" t="s">
        <v>27</v>
      </c>
      <c r="B2359" t="s">
        <v>20</v>
      </c>
      <c r="C2359" t="s">
        <v>10</v>
      </c>
      <c r="D2359">
        <v>58438</v>
      </c>
      <c r="F2359">
        <v>58438</v>
      </c>
      <c r="G2359">
        <v>98424</v>
      </c>
    </row>
    <row r="2360" spans="1:7" x14ac:dyDescent="0.3">
      <c r="A2360" t="s">
        <v>27</v>
      </c>
      <c r="B2360" t="s">
        <v>12</v>
      </c>
      <c r="C2360" t="s">
        <v>10</v>
      </c>
      <c r="D2360">
        <v>54712</v>
      </c>
      <c r="F2360">
        <v>54712</v>
      </c>
      <c r="G2360">
        <v>73640</v>
      </c>
    </row>
    <row r="2361" spans="1:7" x14ac:dyDescent="0.3">
      <c r="A2361" t="s">
        <v>27</v>
      </c>
      <c r="B2361" t="s">
        <v>12</v>
      </c>
      <c r="C2361" t="s">
        <v>10</v>
      </c>
      <c r="D2361">
        <v>62020</v>
      </c>
      <c r="F2361">
        <v>62020</v>
      </c>
      <c r="G2361">
        <v>17631</v>
      </c>
    </row>
    <row r="2362" spans="1:7" x14ac:dyDescent="0.3">
      <c r="A2362" t="s">
        <v>27</v>
      </c>
      <c r="B2362" t="s">
        <v>12</v>
      </c>
      <c r="C2362" t="s">
        <v>10</v>
      </c>
      <c r="D2362">
        <v>2463</v>
      </c>
      <c r="F2362">
        <v>2463</v>
      </c>
      <c r="G2362">
        <v>97293</v>
      </c>
    </row>
    <row r="2363" spans="1:7" x14ac:dyDescent="0.3">
      <c r="A2363" t="s">
        <v>27</v>
      </c>
      <c r="B2363" t="s">
        <v>12</v>
      </c>
      <c r="C2363" t="s">
        <v>10</v>
      </c>
      <c r="D2363">
        <v>14997</v>
      </c>
      <c r="F2363">
        <v>14997</v>
      </c>
      <c r="G2363">
        <v>64888</v>
      </c>
    </row>
    <row r="2364" spans="1:7" x14ac:dyDescent="0.3">
      <c r="A2364" t="s">
        <v>27</v>
      </c>
      <c r="B2364" t="s">
        <v>12</v>
      </c>
      <c r="C2364" t="s">
        <v>10</v>
      </c>
      <c r="D2364">
        <v>80927</v>
      </c>
      <c r="F2364">
        <v>80927</v>
      </c>
      <c r="G2364">
        <v>75404</v>
      </c>
    </row>
    <row r="2365" spans="1:7" x14ac:dyDescent="0.3">
      <c r="A2365" t="s">
        <v>27</v>
      </c>
      <c r="B2365" t="s">
        <v>20</v>
      </c>
      <c r="C2365" t="s">
        <v>10</v>
      </c>
      <c r="D2365">
        <v>81683</v>
      </c>
      <c r="F2365">
        <v>81683</v>
      </c>
      <c r="G2365">
        <v>88244</v>
      </c>
    </row>
    <row r="2366" spans="1:7" x14ac:dyDescent="0.3">
      <c r="A2366" t="s">
        <v>27</v>
      </c>
      <c r="B2366" t="s">
        <v>20</v>
      </c>
      <c r="C2366" t="s">
        <v>10</v>
      </c>
      <c r="D2366">
        <v>86432</v>
      </c>
      <c r="F2366">
        <v>86432</v>
      </c>
      <c r="G2366">
        <v>30207</v>
      </c>
    </row>
    <row r="2367" spans="1:7" x14ac:dyDescent="0.3">
      <c r="A2367" t="s">
        <v>27</v>
      </c>
      <c r="B2367" t="s">
        <v>17</v>
      </c>
      <c r="C2367" t="s">
        <v>2</v>
      </c>
      <c r="D2367">
        <v>57400</v>
      </c>
      <c r="F2367">
        <v>57400</v>
      </c>
      <c r="G2367">
        <v>54973</v>
      </c>
    </row>
    <row r="2368" spans="1:7" x14ac:dyDescent="0.3">
      <c r="A2368" t="s">
        <v>27</v>
      </c>
      <c r="B2368" t="s">
        <v>17</v>
      </c>
      <c r="C2368" t="s">
        <v>2</v>
      </c>
      <c r="D2368">
        <v>47351</v>
      </c>
      <c r="F2368">
        <v>47351</v>
      </c>
      <c r="G2368">
        <v>68698</v>
      </c>
    </row>
    <row r="2369" spans="1:7" x14ac:dyDescent="0.3">
      <c r="A2369" t="s">
        <v>27</v>
      </c>
      <c r="B2369" t="s">
        <v>17</v>
      </c>
      <c r="C2369" t="s">
        <v>2</v>
      </c>
      <c r="D2369">
        <v>10631</v>
      </c>
      <c r="F2369">
        <v>10631</v>
      </c>
      <c r="G2369">
        <v>48568</v>
      </c>
    </row>
    <row r="2370" spans="1:7" x14ac:dyDescent="0.3">
      <c r="A2370" t="s">
        <v>27</v>
      </c>
      <c r="B2370" t="s">
        <v>17</v>
      </c>
      <c r="C2370" t="s">
        <v>8</v>
      </c>
      <c r="D2370">
        <v>18480</v>
      </c>
      <c r="F2370">
        <v>18480</v>
      </c>
      <c r="G2370">
        <v>33189</v>
      </c>
    </row>
    <row r="2371" spans="1:7" x14ac:dyDescent="0.3">
      <c r="A2371" t="s">
        <v>27</v>
      </c>
      <c r="B2371" t="s">
        <v>12</v>
      </c>
      <c r="C2371" t="s">
        <v>4</v>
      </c>
      <c r="D2371">
        <v>68528</v>
      </c>
      <c r="F2371">
        <v>68528</v>
      </c>
      <c r="G2371">
        <v>54630</v>
      </c>
    </row>
    <row r="2372" spans="1:7" x14ac:dyDescent="0.3">
      <c r="A2372" t="s">
        <v>27</v>
      </c>
      <c r="B2372" t="s">
        <v>17</v>
      </c>
      <c r="C2372" t="s">
        <v>4</v>
      </c>
      <c r="D2372">
        <v>78769</v>
      </c>
      <c r="F2372">
        <v>78769</v>
      </c>
      <c r="G2372">
        <v>26094</v>
      </c>
    </row>
    <row r="2373" spans="1:7" x14ac:dyDescent="0.3">
      <c r="A2373" t="s">
        <v>27</v>
      </c>
      <c r="B2373" t="s">
        <v>17</v>
      </c>
      <c r="C2373" t="s">
        <v>4</v>
      </c>
      <c r="D2373">
        <v>83655</v>
      </c>
      <c r="F2373">
        <v>83655</v>
      </c>
      <c r="G2373">
        <v>2249</v>
      </c>
    </row>
    <row r="2374" spans="1:7" x14ac:dyDescent="0.3">
      <c r="A2374" t="s">
        <v>27</v>
      </c>
      <c r="B2374" t="s">
        <v>17</v>
      </c>
      <c r="C2374" t="s">
        <v>4</v>
      </c>
      <c r="D2374">
        <v>9149</v>
      </c>
      <c r="F2374">
        <v>9149</v>
      </c>
      <c r="G2374">
        <v>72516</v>
      </c>
    </row>
    <row r="2375" spans="1:7" x14ac:dyDescent="0.3">
      <c r="A2375" t="s">
        <v>27</v>
      </c>
      <c r="B2375" t="s">
        <v>17</v>
      </c>
      <c r="C2375" t="s">
        <v>4</v>
      </c>
      <c r="D2375">
        <v>76751</v>
      </c>
      <c r="F2375">
        <v>76751</v>
      </c>
      <c r="G2375">
        <v>52881</v>
      </c>
    </row>
    <row r="2376" spans="1:7" x14ac:dyDescent="0.3">
      <c r="A2376" t="s">
        <v>27</v>
      </c>
      <c r="B2376" t="s">
        <v>17</v>
      </c>
      <c r="C2376" t="s">
        <v>4</v>
      </c>
      <c r="D2376">
        <v>47531</v>
      </c>
      <c r="F2376">
        <v>47531</v>
      </c>
      <c r="G2376">
        <v>9239</v>
      </c>
    </row>
    <row r="2377" spans="1:7" x14ac:dyDescent="0.3">
      <c r="A2377" t="s">
        <v>27</v>
      </c>
      <c r="B2377" t="s">
        <v>17</v>
      </c>
      <c r="C2377" t="s">
        <v>6</v>
      </c>
      <c r="D2377">
        <v>46636</v>
      </c>
      <c r="F2377">
        <v>46636</v>
      </c>
      <c r="G2377">
        <v>56818</v>
      </c>
    </row>
    <row r="2378" spans="1:7" x14ac:dyDescent="0.3">
      <c r="A2378" t="s">
        <v>27</v>
      </c>
      <c r="B2378" t="s">
        <v>17</v>
      </c>
      <c r="C2378" t="s">
        <v>6</v>
      </c>
      <c r="D2378">
        <v>55502</v>
      </c>
      <c r="F2378">
        <v>55502</v>
      </c>
      <c r="G2378">
        <v>83249</v>
      </c>
    </row>
    <row r="2379" spans="1:7" x14ac:dyDescent="0.3">
      <c r="A2379" t="s">
        <v>27</v>
      </c>
      <c r="B2379" t="s">
        <v>17</v>
      </c>
      <c r="C2379" t="s">
        <v>4</v>
      </c>
      <c r="D2379">
        <v>87691</v>
      </c>
      <c r="F2379">
        <v>87691</v>
      </c>
      <c r="G2379">
        <v>81440</v>
      </c>
    </row>
    <row r="2380" spans="1:7" x14ac:dyDescent="0.3">
      <c r="A2380" t="s">
        <v>27</v>
      </c>
      <c r="B2380" t="s">
        <v>17</v>
      </c>
      <c r="C2380" t="s">
        <v>4</v>
      </c>
      <c r="D2380">
        <v>22503</v>
      </c>
      <c r="F2380">
        <v>22503</v>
      </c>
      <c r="G2380">
        <v>79647</v>
      </c>
    </row>
    <row r="2381" spans="1:7" x14ac:dyDescent="0.3">
      <c r="A2381" t="s">
        <v>27</v>
      </c>
      <c r="B2381" t="s">
        <v>17</v>
      </c>
      <c r="C2381" t="s">
        <v>4</v>
      </c>
      <c r="D2381">
        <v>80256</v>
      </c>
      <c r="F2381">
        <v>80256</v>
      </c>
      <c r="G2381">
        <v>96469</v>
      </c>
    </row>
    <row r="2382" spans="1:7" x14ac:dyDescent="0.3">
      <c r="A2382" t="s">
        <v>27</v>
      </c>
      <c r="B2382" t="s">
        <v>17</v>
      </c>
      <c r="C2382" t="s">
        <v>4</v>
      </c>
      <c r="D2382">
        <v>38604</v>
      </c>
      <c r="F2382">
        <v>38604</v>
      </c>
      <c r="G2382">
        <v>76769</v>
      </c>
    </row>
    <row r="2383" spans="1:7" x14ac:dyDescent="0.3">
      <c r="A2383" t="s">
        <v>27</v>
      </c>
      <c r="B2383" t="s">
        <v>17</v>
      </c>
      <c r="C2383" t="s">
        <v>4</v>
      </c>
      <c r="D2383">
        <v>83971</v>
      </c>
      <c r="F2383">
        <v>83971</v>
      </c>
      <c r="G2383">
        <v>30754</v>
      </c>
    </row>
    <row r="2384" spans="1:7" x14ac:dyDescent="0.3">
      <c r="A2384" t="s">
        <v>27</v>
      </c>
      <c r="B2384" t="s">
        <v>17</v>
      </c>
      <c r="C2384" t="s">
        <v>2</v>
      </c>
      <c r="D2384">
        <v>69108</v>
      </c>
      <c r="F2384">
        <v>69108</v>
      </c>
      <c r="G2384">
        <v>91005</v>
      </c>
    </row>
    <row r="2385" spans="1:7" x14ac:dyDescent="0.3">
      <c r="A2385" t="s">
        <v>27</v>
      </c>
      <c r="B2385" t="s">
        <v>17</v>
      </c>
      <c r="C2385" t="s">
        <v>2</v>
      </c>
      <c r="D2385">
        <v>37936</v>
      </c>
      <c r="F2385">
        <v>37936</v>
      </c>
      <c r="G2385">
        <v>89188</v>
      </c>
    </row>
    <row r="2386" spans="1:7" x14ac:dyDescent="0.3">
      <c r="A2386" t="s">
        <v>27</v>
      </c>
      <c r="B2386" t="s">
        <v>17</v>
      </c>
      <c r="C2386" t="s">
        <v>2</v>
      </c>
      <c r="D2386">
        <v>23379</v>
      </c>
      <c r="F2386">
        <v>23379</v>
      </c>
      <c r="G2386">
        <v>56937</v>
      </c>
    </row>
    <row r="2387" spans="1:7" x14ac:dyDescent="0.3">
      <c r="A2387" t="s">
        <v>27</v>
      </c>
      <c r="B2387" t="s">
        <v>12</v>
      </c>
      <c r="C2387" t="s">
        <v>2</v>
      </c>
      <c r="D2387">
        <v>4833</v>
      </c>
      <c r="F2387">
        <v>4833</v>
      </c>
      <c r="G2387">
        <v>13347</v>
      </c>
    </row>
    <row r="2388" spans="1:7" x14ac:dyDescent="0.3">
      <c r="A2388" t="s">
        <v>27</v>
      </c>
      <c r="B2388" t="s">
        <v>12</v>
      </c>
      <c r="C2388" t="s">
        <v>2</v>
      </c>
      <c r="D2388">
        <v>54856</v>
      </c>
      <c r="F2388">
        <v>54856</v>
      </c>
      <c r="G2388">
        <v>42654</v>
      </c>
    </row>
    <row r="2389" spans="1:7" x14ac:dyDescent="0.3">
      <c r="A2389" t="s">
        <v>27</v>
      </c>
      <c r="B2389" t="s">
        <v>20</v>
      </c>
      <c r="C2389" t="s">
        <v>10</v>
      </c>
      <c r="D2389">
        <v>18267</v>
      </c>
      <c r="F2389">
        <v>18267</v>
      </c>
      <c r="G2389">
        <v>90203</v>
      </c>
    </row>
    <row r="2390" spans="1:7" x14ac:dyDescent="0.3">
      <c r="A2390" t="s">
        <v>27</v>
      </c>
      <c r="B2390" t="s">
        <v>14</v>
      </c>
      <c r="C2390" t="s">
        <v>10</v>
      </c>
      <c r="D2390">
        <v>93822</v>
      </c>
      <c r="F2390">
        <v>93822</v>
      </c>
      <c r="G2390">
        <v>66540</v>
      </c>
    </row>
    <row r="2391" spans="1:7" x14ac:dyDescent="0.3">
      <c r="A2391" t="s">
        <v>27</v>
      </c>
      <c r="B2391" t="s">
        <v>17</v>
      </c>
      <c r="C2391" t="s">
        <v>8</v>
      </c>
      <c r="D2391">
        <v>41757</v>
      </c>
      <c r="F2391">
        <v>41757</v>
      </c>
      <c r="G2391">
        <v>98070</v>
      </c>
    </row>
    <row r="2392" spans="1:7" x14ac:dyDescent="0.3">
      <c r="A2392" t="s">
        <v>27</v>
      </c>
      <c r="B2392" t="s">
        <v>17</v>
      </c>
      <c r="C2392" t="s">
        <v>2</v>
      </c>
      <c r="D2392">
        <v>25888</v>
      </c>
      <c r="F2392">
        <v>25888</v>
      </c>
      <c r="G2392">
        <v>11124</v>
      </c>
    </row>
    <row r="2393" spans="1:7" x14ac:dyDescent="0.3">
      <c r="A2393" t="s">
        <v>27</v>
      </c>
      <c r="B2393" t="s">
        <v>17</v>
      </c>
      <c r="C2393" t="s">
        <v>2</v>
      </c>
      <c r="D2393">
        <v>88636</v>
      </c>
      <c r="F2393">
        <v>88636</v>
      </c>
      <c r="G2393">
        <v>40759</v>
      </c>
    </row>
    <row r="2394" spans="1:7" x14ac:dyDescent="0.3">
      <c r="A2394" t="s">
        <v>27</v>
      </c>
      <c r="B2394" t="s">
        <v>17</v>
      </c>
      <c r="C2394" t="s">
        <v>2</v>
      </c>
      <c r="D2394">
        <v>59445</v>
      </c>
      <c r="F2394">
        <v>59445</v>
      </c>
      <c r="G2394">
        <v>16168</v>
      </c>
    </row>
    <row r="2395" spans="1:7" x14ac:dyDescent="0.3">
      <c r="A2395" t="s">
        <v>27</v>
      </c>
      <c r="B2395" t="s">
        <v>17</v>
      </c>
      <c r="C2395" t="s">
        <v>2</v>
      </c>
      <c r="D2395">
        <v>49827</v>
      </c>
      <c r="F2395">
        <v>49827</v>
      </c>
      <c r="G2395">
        <v>30567</v>
      </c>
    </row>
    <row r="2396" spans="1:7" x14ac:dyDescent="0.3">
      <c r="A2396" t="s">
        <v>27</v>
      </c>
      <c r="B2396" t="s">
        <v>18</v>
      </c>
      <c r="C2396" t="s">
        <v>6</v>
      </c>
      <c r="D2396">
        <v>80185</v>
      </c>
      <c r="F2396">
        <v>80185</v>
      </c>
      <c r="G2396">
        <v>49047</v>
      </c>
    </row>
    <row r="2397" spans="1:7" x14ac:dyDescent="0.3">
      <c r="A2397" t="s">
        <v>27</v>
      </c>
      <c r="B2397" t="s">
        <v>18</v>
      </c>
      <c r="C2397" t="s">
        <v>6</v>
      </c>
      <c r="D2397">
        <v>91881</v>
      </c>
      <c r="F2397">
        <v>91881</v>
      </c>
      <c r="G2397">
        <v>86931</v>
      </c>
    </row>
    <row r="2398" spans="1:7" x14ac:dyDescent="0.3">
      <c r="A2398" t="s">
        <v>27</v>
      </c>
      <c r="B2398" t="s">
        <v>12</v>
      </c>
      <c r="C2398" t="s">
        <v>10</v>
      </c>
      <c r="D2398">
        <v>91417</v>
      </c>
      <c r="F2398">
        <v>91417</v>
      </c>
      <c r="G2398">
        <v>12777</v>
      </c>
    </row>
    <row r="2399" spans="1:7" x14ac:dyDescent="0.3">
      <c r="A2399" t="s">
        <v>27</v>
      </c>
      <c r="B2399" t="s">
        <v>12</v>
      </c>
      <c r="C2399" t="s">
        <v>10</v>
      </c>
      <c r="D2399">
        <v>52778</v>
      </c>
      <c r="F2399">
        <v>52778</v>
      </c>
      <c r="G2399">
        <v>63025</v>
      </c>
    </row>
    <row r="2400" spans="1:7" x14ac:dyDescent="0.3">
      <c r="A2400" t="s">
        <v>27</v>
      </c>
      <c r="B2400" t="s">
        <v>17</v>
      </c>
      <c r="C2400" t="s">
        <v>5</v>
      </c>
      <c r="D2400">
        <v>35469</v>
      </c>
      <c r="F2400">
        <v>35469</v>
      </c>
      <c r="G2400">
        <v>96192</v>
      </c>
    </row>
    <row r="2401" spans="1:7" x14ac:dyDescent="0.3">
      <c r="A2401" t="s">
        <v>27</v>
      </c>
      <c r="B2401" t="s">
        <v>17</v>
      </c>
      <c r="C2401" t="s">
        <v>10</v>
      </c>
      <c r="D2401">
        <v>39064</v>
      </c>
      <c r="F2401">
        <v>39064</v>
      </c>
      <c r="G2401">
        <v>10527</v>
      </c>
    </row>
    <row r="2402" spans="1:7" x14ac:dyDescent="0.3">
      <c r="A2402" t="s">
        <v>27</v>
      </c>
      <c r="B2402" t="s">
        <v>18</v>
      </c>
      <c r="C2402" t="s">
        <v>10</v>
      </c>
      <c r="D2402">
        <v>75283</v>
      </c>
      <c r="F2402">
        <v>75283</v>
      </c>
      <c r="G2402">
        <v>92225</v>
      </c>
    </row>
    <row r="2403" spans="1:7" x14ac:dyDescent="0.3">
      <c r="A2403" t="s">
        <v>27</v>
      </c>
      <c r="B2403" t="s">
        <v>17</v>
      </c>
      <c r="C2403" t="s">
        <v>4</v>
      </c>
      <c r="D2403">
        <v>26272</v>
      </c>
      <c r="F2403">
        <v>26272</v>
      </c>
      <c r="G2403">
        <v>32807</v>
      </c>
    </row>
    <row r="2404" spans="1:7" x14ac:dyDescent="0.3">
      <c r="A2404" t="s">
        <v>27</v>
      </c>
      <c r="B2404" t="s">
        <v>15</v>
      </c>
      <c r="C2404" t="s">
        <v>2</v>
      </c>
      <c r="D2404">
        <v>53883</v>
      </c>
      <c r="F2404">
        <v>53883</v>
      </c>
      <c r="G2404">
        <v>40852</v>
      </c>
    </row>
    <row r="2405" spans="1:7" x14ac:dyDescent="0.3">
      <c r="A2405" t="s">
        <v>27</v>
      </c>
      <c r="B2405" t="s">
        <v>20</v>
      </c>
      <c r="C2405" t="s">
        <v>2</v>
      </c>
      <c r="D2405">
        <v>63846</v>
      </c>
      <c r="F2405">
        <v>63846</v>
      </c>
      <c r="G2405">
        <v>6949</v>
      </c>
    </row>
    <row r="2406" spans="1:7" x14ac:dyDescent="0.3">
      <c r="A2406" t="s">
        <v>27</v>
      </c>
      <c r="B2406" t="s">
        <v>20</v>
      </c>
      <c r="C2406" t="s">
        <v>2</v>
      </c>
      <c r="D2406">
        <v>3360</v>
      </c>
      <c r="F2406">
        <v>3360</v>
      </c>
      <c r="G2406">
        <v>12081</v>
      </c>
    </row>
    <row r="2407" spans="1:7" x14ac:dyDescent="0.3">
      <c r="A2407" t="s">
        <v>27</v>
      </c>
      <c r="B2407" t="s">
        <v>20</v>
      </c>
      <c r="C2407" t="s">
        <v>2</v>
      </c>
      <c r="D2407">
        <v>99432</v>
      </c>
      <c r="F2407">
        <v>99432</v>
      </c>
      <c r="G2407">
        <v>36774</v>
      </c>
    </row>
    <row r="2408" spans="1:7" x14ac:dyDescent="0.3">
      <c r="A2408" t="s">
        <v>27</v>
      </c>
      <c r="B2408" t="s">
        <v>20</v>
      </c>
      <c r="C2408" t="s">
        <v>2</v>
      </c>
      <c r="D2408">
        <v>17536</v>
      </c>
      <c r="F2408">
        <v>17536</v>
      </c>
      <c r="G2408">
        <v>95509</v>
      </c>
    </row>
    <row r="2409" spans="1:7" x14ac:dyDescent="0.3">
      <c r="A2409" t="s">
        <v>27</v>
      </c>
      <c r="B2409" t="s">
        <v>20</v>
      </c>
      <c r="C2409" t="s">
        <v>5</v>
      </c>
      <c r="D2409">
        <v>27724</v>
      </c>
      <c r="F2409">
        <v>27724</v>
      </c>
      <c r="G2409">
        <v>72425</v>
      </c>
    </row>
    <row r="2410" spans="1:7" x14ac:dyDescent="0.3">
      <c r="A2410" t="s">
        <v>27</v>
      </c>
      <c r="B2410" t="s">
        <v>20</v>
      </c>
      <c r="C2410" t="s">
        <v>5</v>
      </c>
      <c r="D2410">
        <v>4541</v>
      </c>
      <c r="F2410">
        <v>4541</v>
      </c>
      <c r="G2410">
        <v>3183</v>
      </c>
    </row>
    <row r="2411" spans="1:7" x14ac:dyDescent="0.3">
      <c r="A2411" t="s">
        <v>27</v>
      </c>
      <c r="B2411" t="s">
        <v>20</v>
      </c>
      <c r="C2411" t="s">
        <v>10</v>
      </c>
      <c r="D2411">
        <v>47561</v>
      </c>
      <c r="F2411">
        <v>47561</v>
      </c>
      <c r="G2411">
        <v>20389</v>
      </c>
    </row>
    <row r="2412" spans="1:7" x14ac:dyDescent="0.3">
      <c r="A2412" t="s">
        <v>27</v>
      </c>
      <c r="B2412" t="s">
        <v>20</v>
      </c>
      <c r="C2412" t="s">
        <v>4</v>
      </c>
      <c r="D2412">
        <v>28869</v>
      </c>
      <c r="F2412">
        <v>28869</v>
      </c>
      <c r="G2412">
        <v>93726</v>
      </c>
    </row>
    <row r="2413" spans="1:7" x14ac:dyDescent="0.3">
      <c r="A2413" t="s">
        <v>27</v>
      </c>
      <c r="B2413" t="s">
        <v>20</v>
      </c>
      <c r="C2413" t="s">
        <v>4</v>
      </c>
      <c r="D2413">
        <v>97965</v>
      </c>
      <c r="F2413">
        <v>97965</v>
      </c>
      <c r="G2413">
        <v>92403</v>
      </c>
    </row>
    <row r="2414" spans="1:7" x14ac:dyDescent="0.3">
      <c r="A2414" t="s">
        <v>27</v>
      </c>
      <c r="B2414" t="s">
        <v>20</v>
      </c>
      <c r="C2414" t="s">
        <v>4</v>
      </c>
      <c r="D2414">
        <v>77318</v>
      </c>
      <c r="F2414">
        <v>77318</v>
      </c>
      <c r="G2414">
        <v>11580</v>
      </c>
    </row>
    <row r="2415" spans="1:7" x14ac:dyDescent="0.3">
      <c r="A2415" t="s">
        <v>27</v>
      </c>
      <c r="B2415" t="s">
        <v>18</v>
      </c>
      <c r="C2415" t="s">
        <v>5</v>
      </c>
      <c r="D2415">
        <v>29565</v>
      </c>
      <c r="F2415">
        <v>29565</v>
      </c>
      <c r="G2415">
        <v>80811</v>
      </c>
    </row>
    <row r="2416" spans="1:7" x14ac:dyDescent="0.3">
      <c r="A2416" t="s">
        <v>27</v>
      </c>
      <c r="B2416" t="s">
        <v>18</v>
      </c>
      <c r="C2416" t="s">
        <v>8</v>
      </c>
      <c r="D2416">
        <v>56505</v>
      </c>
      <c r="F2416">
        <v>56505</v>
      </c>
      <c r="G2416">
        <v>7677</v>
      </c>
    </row>
    <row r="2417" spans="1:7" x14ac:dyDescent="0.3">
      <c r="A2417" t="s">
        <v>27</v>
      </c>
      <c r="B2417" t="s">
        <v>12</v>
      </c>
      <c r="C2417" t="s">
        <v>4</v>
      </c>
      <c r="D2417">
        <v>30472</v>
      </c>
      <c r="F2417">
        <v>30472</v>
      </c>
      <c r="G2417">
        <v>44771</v>
      </c>
    </row>
    <row r="2418" spans="1:7" x14ac:dyDescent="0.3">
      <c r="A2418" t="s">
        <v>27</v>
      </c>
      <c r="B2418" t="s">
        <v>17</v>
      </c>
      <c r="C2418" t="s">
        <v>4</v>
      </c>
      <c r="D2418">
        <v>25674</v>
      </c>
      <c r="F2418">
        <v>25674</v>
      </c>
      <c r="G2418">
        <v>66637</v>
      </c>
    </row>
    <row r="2419" spans="1:7" x14ac:dyDescent="0.3">
      <c r="A2419" t="s">
        <v>27</v>
      </c>
      <c r="B2419" t="s">
        <v>17</v>
      </c>
      <c r="C2419" t="s">
        <v>5</v>
      </c>
      <c r="D2419">
        <v>76369</v>
      </c>
      <c r="F2419">
        <v>76369</v>
      </c>
      <c r="G2419">
        <v>71820</v>
      </c>
    </row>
    <row r="2420" spans="1:7" x14ac:dyDescent="0.3">
      <c r="A2420" t="s">
        <v>27</v>
      </c>
      <c r="B2420" t="s">
        <v>17</v>
      </c>
      <c r="C2420" t="s">
        <v>5</v>
      </c>
      <c r="D2420">
        <v>79645</v>
      </c>
      <c r="F2420">
        <v>79645</v>
      </c>
      <c r="G2420">
        <v>76349</v>
      </c>
    </row>
    <row r="2421" spans="1:7" x14ac:dyDescent="0.3">
      <c r="A2421" t="s">
        <v>27</v>
      </c>
      <c r="B2421" t="s">
        <v>17</v>
      </c>
      <c r="C2421" t="s">
        <v>5</v>
      </c>
      <c r="D2421">
        <v>46943</v>
      </c>
      <c r="F2421">
        <v>46943</v>
      </c>
      <c r="G2421">
        <v>4671</v>
      </c>
    </row>
    <row r="2422" spans="1:7" x14ac:dyDescent="0.3">
      <c r="A2422" t="s">
        <v>27</v>
      </c>
      <c r="B2422" t="s">
        <v>17</v>
      </c>
      <c r="C2422" t="s">
        <v>2</v>
      </c>
      <c r="D2422">
        <v>7562</v>
      </c>
      <c r="F2422">
        <v>7562</v>
      </c>
      <c r="G2422">
        <v>91750</v>
      </c>
    </row>
    <row r="2423" spans="1:7" x14ac:dyDescent="0.3">
      <c r="A2423" t="s">
        <v>27</v>
      </c>
      <c r="B2423" t="s">
        <v>17</v>
      </c>
      <c r="C2423" t="s">
        <v>2</v>
      </c>
      <c r="D2423">
        <v>54893</v>
      </c>
      <c r="F2423">
        <v>54893</v>
      </c>
      <c r="G2423">
        <v>97065</v>
      </c>
    </row>
    <row r="2424" spans="1:7" x14ac:dyDescent="0.3">
      <c r="A2424" t="s">
        <v>27</v>
      </c>
      <c r="B2424" t="s">
        <v>20</v>
      </c>
      <c r="C2424" t="s">
        <v>10</v>
      </c>
      <c r="D2424">
        <v>65765</v>
      </c>
      <c r="F2424">
        <v>65765</v>
      </c>
      <c r="G2424">
        <v>75118</v>
      </c>
    </row>
    <row r="2425" spans="1:7" x14ac:dyDescent="0.3">
      <c r="A2425" t="s">
        <v>27</v>
      </c>
      <c r="B2425" t="s">
        <v>17</v>
      </c>
      <c r="C2425" t="s">
        <v>10</v>
      </c>
      <c r="D2425">
        <v>29377</v>
      </c>
      <c r="F2425">
        <v>29377</v>
      </c>
      <c r="G2425">
        <v>89311</v>
      </c>
    </row>
    <row r="2426" spans="1:7" x14ac:dyDescent="0.3">
      <c r="A2426" t="s">
        <v>27</v>
      </c>
      <c r="B2426" t="s">
        <v>18</v>
      </c>
      <c r="C2426" t="s">
        <v>8</v>
      </c>
      <c r="D2426">
        <v>80405</v>
      </c>
      <c r="F2426">
        <v>80405</v>
      </c>
      <c r="G2426">
        <v>66607</v>
      </c>
    </row>
    <row r="2427" spans="1:7" x14ac:dyDescent="0.3">
      <c r="A2427" t="s">
        <v>27</v>
      </c>
      <c r="B2427" t="s">
        <v>18</v>
      </c>
      <c r="C2427" t="s">
        <v>8</v>
      </c>
      <c r="D2427">
        <v>20045</v>
      </c>
      <c r="F2427">
        <v>20045</v>
      </c>
      <c r="G2427">
        <v>30964</v>
      </c>
    </row>
    <row r="2428" spans="1:7" x14ac:dyDescent="0.3">
      <c r="A2428" t="s">
        <v>27</v>
      </c>
      <c r="B2428" t="s">
        <v>18</v>
      </c>
      <c r="C2428" t="s">
        <v>8</v>
      </c>
      <c r="D2428">
        <v>72474</v>
      </c>
      <c r="F2428">
        <v>72474</v>
      </c>
      <c r="G2428">
        <v>90088</v>
      </c>
    </row>
    <row r="2429" spans="1:7" x14ac:dyDescent="0.3">
      <c r="A2429" t="s">
        <v>27</v>
      </c>
      <c r="B2429" t="s">
        <v>20</v>
      </c>
      <c r="C2429" t="s">
        <v>4</v>
      </c>
      <c r="D2429">
        <v>84494</v>
      </c>
      <c r="F2429">
        <v>84494</v>
      </c>
      <c r="G2429">
        <v>31427</v>
      </c>
    </row>
    <row r="2430" spans="1:7" x14ac:dyDescent="0.3">
      <c r="A2430" t="s">
        <v>27</v>
      </c>
      <c r="B2430" t="s">
        <v>20</v>
      </c>
      <c r="C2430" t="s">
        <v>4</v>
      </c>
      <c r="D2430">
        <v>88517</v>
      </c>
      <c r="F2430">
        <v>88517</v>
      </c>
      <c r="G2430">
        <v>80114</v>
      </c>
    </row>
    <row r="2431" spans="1:7" x14ac:dyDescent="0.3">
      <c r="A2431" t="s">
        <v>27</v>
      </c>
      <c r="B2431" t="s">
        <v>17</v>
      </c>
      <c r="C2431" t="s">
        <v>6</v>
      </c>
      <c r="D2431">
        <v>41794</v>
      </c>
      <c r="F2431">
        <v>41794</v>
      </c>
      <c r="G2431">
        <v>99182</v>
      </c>
    </row>
    <row r="2432" spans="1:7" x14ac:dyDescent="0.3">
      <c r="A2432" t="s">
        <v>27</v>
      </c>
      <c r="B2432" t="s">
        <v>17</v>
      </c>
      <c r="C2432" t="s">
        <v>6</v>
      </c>
      <c r="D2432">
        <v>35273</v>
      </c>
      <c r="F2432">
        <v>35273</v>
      </c>
      <c r="G2432">
        <v>56274</v>
      </c>
    </row>
    <row r="2433" spans="1:7" x14ac:dyDescent="0.3">
      <c r="A2433" t="s">
        <v>27</v>
      </c>
      <c r="B2433" t="s">
        <v>17</v>
      </c>
      <c r="C2433" t="s">
        <v>6</v>
      </c>
      <c r="D2433">
        <v>36358</v>
      </c>
      <c r="F2433">
        <v>36358</v>
      </c>
      <c r="G2433">
        <v>55832</v>
      </c>
    </row>
    <row r="2434" spans="1:7" x14ac:dyDescent="0.3">
      <c r="A2434" t="s">
        <v>27</v>
      </c>
      <c r="B2434" t="s">
        <v>17</v>
      </c>
      <c r="C2434" t="s">
        <v>6</v>
      </c>
      <c r="D2434">
        <v>28326</v>
      </c>
      <c r="F2434">
        <v>28326</v>
      </c>
      <c r="G2434">
        <v>25541</v>
      </c>
    </row>
    <row r="2435" spans="1:7" x14ac:dyDescent="0.3">
      <c r="A2435" t="s">
        <v>27</v>
      </c>
      <c r="B2435" t="s">
        <v>15</v>
      </c>
      <c r="C2435" t="s">
        <v>8</v>
      </c>
      <c r="D2435">
        <v>54557</v>
      </c>
      <c r="F2435">
        <v>54557</v>
      </c>
      <c r="G2435">
        <v>47975</v>
      </c>
    </row>
    <row r="2436" spans="1:7" x14ac:dyDescent="0.3">
      <c r="A2436" t="s">
        <v>27</v>
      </c>
      <c r="B2436" t="s">
        <v>20</v>
      </c>
      <c r="C2436" t="s">
        <v>8</v>
      </c>
      <c r="D2436">
        <v>50904</v>
      </c>
      <c r="F2436">
        <v>50904</v>
      </c>
      <c r="G2436">
        <v>60566</v>
      </c>
    </row>
    <row r="2437" spans="1:7" x14ac:dyDescent="0.3">
      <c r="A2437" t="s">
        <v>27</v>
      </c>
      <c r="B2437" t="s">
        <v>12</v>
      </c>
      <c r="C2437" t="s">
        <v>2</v>
      </c>
      <c r="D2437">
        <v>34882</v>
      </c>
      <c r="F2437">
        <v>34882</v>
      </c>
      <c r="G2437">
        <v>61668</v>
      </c>
    </row>
    <row r="2438" spans="1:7" x14ac:dyDescent="0.3">
      <c r="A2438" t="s">
        <v>27</v>
      </c>
      <c r="B2438" t="s">
        <v>12</v>
      </c>
      <c r="C2438" t="s">
        <v>10</v>
      </c>
      <c r="D2438">
        <v>2207</v>
      </c>
      <c r="F2438">
        <v>2207</v>
      </c>
      <c r="G2438">
        <v>24253</v>
      </c>
    </row>
    <row r="2439" spans="1:7" x14ac:dyDescent="0.3">
      <c r="A2439" t="s">
        <v>27</v>
      </c>
      <c r="B2439" t="s">
        <v>12</v>
      </c>
      <c r="C2439" t="s">
        <v>10</v>
      </c>
      <c r="D2439">
        <v>78093</v>
      </c>
      <c r="F2439">
        <v>78093</v>
      </c>
      <c r="G2439">
        <v>21426</v>
      </c>
    </row>
    <row r="2440" spans="1:7" x14ac:dyDescent="0.3">
      <c r="A2440" t="s">
        <v>27</v>
      </c>
      <c r="B2440" t="s">
        <v>12</v>
      </c>
      <c r="C2440" t="s">
        <v>10</v>
      </c>
      <c r="D2440">
        <v>39016</v>
      </c>
      <c r="F2440">
        <v>39016</v>
      </c>
      <c r="G2440">
        <v>73254</v>
      </c>
    </row>
    <row r="2441" spans="1:7" x14ac:dyDescent="0.3">
      <c r="A2441" t="s">
        <v>27</v>
      </c>
      <c r="B2441" t="s">
        <v>12</v>
      </c>
      <c r="C2441" t="s">
        <v>10</v>
      </c>
      <c r="D2441">
        <v>77789</v>
      </c>
      <c r="F2441">
        <v>77789</v>
      </c>
      <c r="G2441">
        <v>23808</v>
      </c>
    </row>
    <row r="2442" spans="1:7" x14ac:dyDescent="0.3">
      <c r="A2442" t="s">
        <v>27</v>
      </c>
      <c r="B2442" t="s">
        <v>12</v>
      </c>
      <c r="C2442" t="s">
        <v>10</v>
      </c>
      <c r="D2442">
        <v>68820</v>
      </c>
      <c r="F2442">
        <v>68820</v>
      </c>
      <c r="G2442">
        <v>97566</v>
      </c>
    </row>
    <row r="2443" spans="1:7" x14ac:dyDescent="0.3">
      <c r="A2443" t="s">
        <v>27</v>
      </c>
      <c r="B2443" t="s">
        <v>20</v>
      </c>
      <c r="C2443" t="s">
        <v>10</v>
      </c>
      <c r="D2443">
        <v>68397</v>
      </c>
      <c r="F2443">
        <v>68397</v>
      </c>
      <c r="G2443">
        <v>78083</v>
      </c>
    </row>
    <row r="2444" spans="1:7" x14ac:dyDescent="0.3">
      <c r="A2444" t="s">
        <v>27</v>
      </c>
      <c r="B2444" t="s">
        <v>20</v>
      </c>
      <c r="C2444" t="s">
        <v>7</v>
      </c>
      <c r="D2444">
        <v>46369</v>
      </c>
      <c r="F2444">
        <v>46369</v>
      </c>
      <c r="G2444">
        <v>16175</v>
      </c>
    </row>
    <row r="2445" spans="1:7" x14ac:dyDescent="0.3">
      <c r="A2445" t="s">
        <v>27</v>
      </c>
      <c r="B2445" t="s">
        <v>20</v>
      </c>
      <c r="C2445" t="s">
        <v>10</v>
      </c>
      <c r="D2445">
        <v>22619</v>
      </c>
      <c r="F2445">
        <v>22619</v>
      </c>
      <c r="G2445">
        <v>16716</v>
      </c>
    </row>
    <row r="2446" spans="1:7" x14ac:dyDescent="0.3">
      <c r="A2446" t="s">
        <v>27</v>
      </c>
      <c r="B2446" t="s">
        <v>20</v>
      </c>
      <c r="C2446" t="s">
        <v>10</v>
      </c>
      <c r="D2446">
        <v>14963</v>
      </c>
      <c r="F2446">
        <v>14963</v>
      </c>
      <c r="G2446">
        <v>98060</v>
      </c>
    </row>
    <row r="2447" spans="1:7" x14ac:dyDescent="0.3">
      <c r="A2447" t="s">
        <v>27</v>
      </c>
      <c r="B2447" t="s">
        <v>20</v>
      </c>
      <c r="C2447" t="s">
        <v>10</v>
      </c>
      <c r="D2447">
        <v>38265</v>
      </c>
      <c r="F2447">
        <v>38265</v>
      </c>
      <c r="G2447">
        <v>41190</v>
      </c>
    </row>
    <row r="2448" spans="1:7" x14ac:dyDescent="0.3">
      <c r="A2448" t="s">
        <v>27</v>
      </c>
      <c r="B2448" t="s">
        <v>20</v>
      </c>
      <c r="C2448" t="s">
        <v>7</v>
      </c>
      <c r="D2448">
        <v>60500</v>
      </c>
      <c r="F2448">
        <v>60500</v>
      </c>
      <c r="G2448">
        <v>21921</v>
      </c>
    </row>
    <row r="2449" spans="1:7" x14ac:dyDescent="0.3">
      <c r="A2449" t="s">
        <v>27</v>
      </c>
      <c r="B2449" t="s">
        <v>20</v>
      </c>
      <c r="C2449" t="s">
        <v>7</v>
      </c>
      <c r="D2449">
        <v>11611</v>
      </c>
      <c r="F2449">
        <v>11611</v>
      </c>
      <c r="G2449">
        <v>56446</v>
      </c>
    </row>
    <row r="2450" spans="1:7" x14ac:dyDescent="0.3">
      <c r="A2450" t="s">
        <v>27</v>
      </c>
      <c r="B2450" t="s">
        <v>20</v>
      </c>
      <c r="C2450" t="s">
        <v>7</v>
      </c>
      <c r="D2450">
        <v>50403</v>
      </c>
      <c r="F2450">
        <v>50403</v>
      </c>
      <c r="G2450">
        <v>18068</v>
      </c>
    </row>
    <row r="2451" spans="1:7" x14ac:dyDescent="0.3">
      <c r="A2451" t="s">
        <v>27</v>
      </c>
      <c r="B2451" t="s">
        <v>20</v>
      </c>
      <c r="C2451" t="s">
        <v>7</v>
      </c>
      <c r="D2451">
        <v>51996</v>
      </c>
      <c r="F2451">
        <v>51996</v>
      </c>
      <c r="G2451">
        <v>32638</v>
      </c>
    </row>
    <row r="2452" spans="1:7" x14ac:dyDescent="0.3">
      <c r="A2452" t="s">
        <v>27</v>
      </c>
      <c r="B2452" t="s">
        <v>12</v>
      </c>
      <c r="C2452" t="s">
        <v>10</v>
      </c>
      <c r="D2452">
        <v>1889</v>
      </c>
      <c r="F2452">
        <v>1889</v>
      </c>
      <c r="G2452">
        <v>71841</v>
      </c>
    </row>
    <row r="2453" spans="1:7" x14ac:dyDescent="0.3">
      <c r="A2453" t="s">
        <v>27</v>
      </c>
      <c r="B2453" t="s">
        <v>17</v>
      </c>
      <c r="C2453" t="s">
        <v>10</v>
      </c>
      <c r="D2453">
        <v>51089</v>
      </c>
      <c r="F2453">
        <v>51089</v>
      </c>
      <c r="G2453">
        <v>20400</v>
      </c>
    </row>
    <row r="2454" spans="1:7" x14ac:dyDescent="0.3">
      <c r="A2454" t="s">
        <v>27</v>
      </c>
      <c r="B2454" t="s">
        <v>17</v>
      </c>
      <c r="C2454" t="s">
        <v>10</v>
      </c>
      <c r="D2454">
        <v>42152</v>
      </c>
      <c r="F2454">
        <v>42152</v>
      </c>
      <c r="G2454">
        <v>95835</v>
      </c>
    </row>
    <row r="2455" spans="1:7" x14ac:dyDescent="0.3">
      <c r="A2455" t="s">
        <v>27</v>
      </c>
      <c r="B2455" t="s">
        <v>17</v>
      </c>
      <c r="C2455" t="s">
        <v>10</v>
      </c>
      <c r="D2455">
        <v>5213</v>
      </c>
      <c r="F2455">
        <v>5213</v>
      </c>
      <c r="G2455">
        <v>7906</v>
      </c>
    </row>
    <row r="2456" spans="1:7" x14ac:dyDescent="0.3">
      <c r="A2456" t="s">
        <v>27</v>
      </c>
      <c r="B2456" t="s">
        <v>17</v>
      </c>
      <c r="C2456" t="s">
        <v>10</v>
      </c>
      <c r="D2456">
        <v>22434</v>
      </c>
      <c r="F2456">
        <v>22434</v>
      </c>
      <c r="G2456">
        <v>5828</v>
      </c>
    </row>
    <row r="2457" spans="1:7" x14ac:dyDescent="0.3">
      <c r="A2457" t="s">
        <v>27</v>
      </c>
      <c r="B2457" t="s">
        <v>17</v>
      </c>
      <c r="C2457" t="s">
        <v>5</v>
      </c>
      <c r="D2457">
        <v>76672</v>
      </c>
      <c r="F2457">
        <v>76672</v>
      </c>
      <c r="G2457">
        <v>10952</v>
      </c>
    </row>
    <row r="2458" spans="1:7" x14ac:dyDescent="0.3">
      <c r="A2458" t="s">
        <v>27</v>
      </c>
      <c r="B2458" t="s">
        <v>17</v>
      </c>
      <c r="C2458" t="s">
        <v>5</v>
      </c>
      <c r="D2458">
        <v>17810</v>
      </c>
      <c r="F2458">
        <v>17810</v>
      </c>
      <c r="G2458">
        <v>27608</v>
      </c>
    </row>
    <row r="2459" spans="1:7" x14ac:dyDescent="0.3">
      <c r="A2459" t="s">
        <v>27</v>
      </c>
      <c r="B2459" t="s">
        <v>17</v>
      </c>
      <c r="C2459" t="s">
        <v>5</v>
      </c>
      <c r="D2459">
        <v>72022</v>
      </c>
      <c r="F2459">
        <v>72022</v>
      </c>
      <c r="G2459">
        <v>45685</v>
      </c>
    </row>
    <row r="2460" spans="1:7" x14ac:dyDescent="0.3">
      <c r="A2460" t="s">
        <v>27</v>
      </c>
      <c r="B2460" t="s">
        <v>12</v>
      </c>
      <c r="C2460" t="s">
        <v>10</v>
      </c>
      <c r="D2460">
        <v>75387</v>
      </c>
      <c r="F2460">
        <v>75387</v>
      </c>
      <c r="G2460">
        <v>51950</v>
      </c>
    </row>
    <row r="2461" spans="1:7" x14ac:dyDescent="0.3">
      <c r="A2461" t="s">
        <v>27</v>
      </c>
      <c r="B2461" t="s">
        <v>12</v>
      </c>
      <c r="C2461" t="s">
        <v>10</v>
      </c>
      <c r="D2461">
        <v>72775</v>
      </c>
      <c r="F2461">
        <v>72775</v>
      </c>
      <c r="G2461">
        <v>10720</v>
      </c>
    </row>
    <row r="2462" spans="1:7" x14ac:dyDescent="0.3">
      <c r="A2462" t="s">
        <v>27</v>
      </c>
      <c r="B2462" t="s">
        <v>17</v>
      </c>
      <c r="C2462" t="s">
        <v>10</v>
      </c>
      <c r="D2462">
        <v>59961</v>
      </c>
      <c r="F2462">
        <v>59961</v>
      </c>
      <c r="G2462">
        <v>67723</v>
      </c>
    </row>
    <row r="2463" spans="1:7" x14ac:dyDescent="0.3">
      <c r="A2463" t="s">
        <v>27</v>
      </c>
      <c r="B2463" t="s">
        <v>17</v>
      </c>
      <c r="C2463" t="s">
        <v>10</v>
      </c>
      <c r="D2463">
        <v>43323</v>
      </c>
      <c r="F2463">
        <v>43323</v>
      </c>
      <c r="G2463">
        <v>24335</v>
      </c>
    </row>
    <row r="2464" spans="1:7" x14ac:dyDescent="0.3">
      <c r="A2464" t="s">
        <v>27</v>
      </c>
      <c r="B2464" t="s">
        <v>17</v>
      </c>
      <c r="C2464" t="s">
        <v>10</v>
      </c>
      <c r="D2464">
        <v>74125</v>
      </c>
      <c r="F2464">
        <v>74125</v>
      </c>
      <c r="G2464">
        <v>60466</v>
      </c>
    </row>
    <row r="2465" spans="1:7" x14ac:dyDescent="0.3">
      <c r="A2465" t="s">
        <v>27</v>
      </c>
      <c r="B2465" t="s">
        <v>17</v>
      </c>
      <c r="C2465" t="s">
        <v>10</v>
      </c>
      <c r="D2465">
        <v>1177</v>
      </c>
      <c r="F2465">
        <v>1177</v>
      </c>
      <c r="G2465">
        <v>64551</v>
      </c>
    </row>
    <row r="2466" spans="1:7" x14ac:dyDescent="0.3">
      <c r="A2466" t="s">
        <v>27</v>
      </c>
      <c r="B2466" t="s">
        <v>17</v>
      </c>
      <c r="C2466" t="s">
        <v>10</v>
      </c>
      <c r="D2466">
        <v>39395</v>
      </c>
      <c r="F2466">
        <v>39395</v>
      </c>
      <c r="G2466">
        <v>62106</v>
      </c>
    </row>
    <row r="2467" spans="1:7" x14ac:dyDescent="0.3">
      <c r="A2467" t="s">
        <v>27</v>
      </c>
      <c r="B2467" t="s">
        <v>17</v>
      </c>
      <c r="C2467" t="s">
        <v>10</v>
      </c>
      <c r="D2467">
        <v>23442</v>
      </c>
      <c r="F2467">
        <v>23442</v>
      </c>
      <c r="G2467">
        <v>65990</v>
      </c>
    </row>
    <row r="2468" spans="1:7" x14ac:dyDescent="0.3">
      <c r="A2468" t="s">
        <v>27</v>
      </c>
      <c r="B2468" t="s">
        <v>17</v>
      </c>
      <c r="C2468" t="s">
        <v>10</v>
      </c>
      <c r="D2468">
        <v>23006</v>
      </c>
      <c r="F2468">
        <v>23006</v>
      </c>
      <c r="G2468">
        <v>10168</v>
      </c>
    </row>
    <row r="2469" spans="1:7" x14ac:dyDescent="0.3">
      <c r="A2469" t="s">
        <v>27</v>
      </c>
      <c r="B2469" t="s">
        <v>17</v>
      </c>
      <c r="C2469" t="s">
        <v>10</v>
      </c>
      <c r="D2469">
        <v>21338</v>
      </c>
      <c r="F2469">
        <v>21338</v>
      </c>
      <c r="G2469">
        <v>6271</v>
      </c>
    </row>
    <row r="2470" spans="1:7" x14ac:dyDescent="0.3">
      <c r="A2470" t="s">
        <v>27</v>
      </c>
      <c r="B2470" t="s">
        <v>17</v>
      </c>
      <c r="C2470" t="s">
        <v>10</v>
      </c>
      <c r="D2470">
        <v>83408</v>
      </c>
      <c r="F2470">
        <v>83408</v>
      </c>
      <c r="G2470">
        <v>40563</v>
      </c>
    </row>
    <row r="2471" spans="1:7" x14ac:dyDescent="0.3">
      <c r="A2471" t="s">
        <v>27</v>
      </c>
      <c r="B2471" t="s">
        <v>17</v>
      </c>
      <c r="C2471" t="s">
        <v>10</v>
      </c>
      <c r="D2471">
        <v>26301</v>
      </c>
      <c r="F2471">
        <v>26301</v>
      </c>
      <c r="G2471">
        <v>44372</v>
      </c>
    </row>
    <row r="2472" spans="1:7" x14ac:dyDescent="0.3">
      <c r="A2472" t="s">
        <v>27</v>
      </c>
      <c r="B2472" t="s">
        <v>17</v>
      </c>
      <c r="C2472" t="s">
        <v>10</v>
      </c>
      <c r="D2472">
        <v>85160</v>
      </c>
      <c r="F2472">
        <v>85160</v>
      </c>
      <c r="G2472">
        <v>19308</v>
      </c>
    </row>
    <row r="2473" spans="1:7" x14ac:dyDescent="0.3">
      <c r="A2473" t="s">
        <v>27</v>
      </c>
      <c r="B2473" t="s">
        <v>15</v>
      </c>
      <c r="C2473" t="s">
        <v>1</v>
      </c>
      <c r="D2473">
        <v>51619</v>
      </c>
      <c r="F2473">
        <v>51619</v>
      </c>
      <c r="G2473">
        <v>15983</v>
      </c>
    </row>
    <row r="2474" spans="1:7" x14ac:dyDescent="0.3">
      <c r="A2474" t="s">
        <v>27</v>
      </c>
      <c r="B2474" t="s">
        <v>15</v>
      </c>
      <c r="C2474" t="s">
        <v>1</v>
      </c>
      <c r="D2474">
        <v>15924</v>
      </c>
      <c r="F2474">
        <v>15924</v>
      </c>
      <c r="G2474">
        <v>48821</v>
      </c>
    </row>
    <row r="2475" spans="1:7" x14ac:dyDescent="0.3">
      <c r="A2475" t="s">
        <v>27</v>
      </c>
      <c r="B2475" t="s">
        <v>15</v>
      </c>
      <c r="C2475" t="s">
        <v>1</v>
      </c>
      <c r="D2475">
        <v>5683</v>
      </c>
      <c r="F2475">
        <v>5683</v>
      </c>
      <c r="G2475">
        <v>90068</v>
      </c>
    </row>
    <row r="2476" spans="1:7" x14ac:dyDescent="0.3">
      <c r="A2476" t="s">
        <v>27</v>
      </c>
      <c r="B2476" t="s">
        <v>15</v>
      </c>
      <c r="C2476" t="s">
        <v>1</v>
      </c>
      <c r="D2476">
        <v>74117</v>
      </c>
      <c r="F2476">
        <v>74117</v>
      </c>
      <c r="G2476">
        <v>5940</v>
      </c>
    </row>
    <row r="2477" spans="1:7" x14ac:dyDescent="0.3">
      <c r="A2477" t="s">
        <v>27</v>
      </c>
      <c r="B2477" t="s">
        <v>20</v>
      </c>
      <c r="C2477" t="s">
        <v>10</v>
      </c>
      <c r="D2477">
        <v>70509</v>
      </c>
      <c r="F2477">
        <v>70509</v>
      </c>
      <c r="G2477">
        <v>2752</v>
      </c>
    </row>
    <row r="2478" spans="1:7" x14ac:dyDescent="0.3">
      <c r="A2478" t="s">
        <v>27</v>
      </c>
      <c r="B2478" t="s">
        <v>20</v>
      </c>
      <c r="C2478" t="s">
        <v>10</v>
      </c>
      <c r="D2478">
        <v>7943</v>
      </c>
      <c r="F2478">
        <v>7943</v>
      </c>
      <c r="G2478">
        <v>93101</v>
      </c>
    </row>
    <row r="2479" spans="1:7" x14ac:dyDescent="0.3">
      <c r="A2479" t="s">
        <v>27</v>
      </c>
      <c r="B2479" t="s">
        <v>18</v>
      </c>
      <c r="C2479" t="s">
        <v>2</v>
      </c>
      <c r="D2479">
        <v>87079</v>
      </c>
      <c r="F2479">
        <v>87079</v>
      </c>
      <c r="G2479">
        <v>39578</v>
      </c>
    </row>
    <row r="2480" spans="1:7" x14ac:dyDescent="0.3">
      <c r="A2480" t="s">
        <v>27</v>
      </c>
      <c r="B2480" t="s">
        <v>17</v>
      </c>
      <c r="C2480" t="s">
        <v>6</v>
      </c>
      <c r="D2480">
        <v>81252</v>
      </c>
      <c r="F2480">
        <v>81252</v>
      </c>
      <c r="G2480">
        <v>33792</v>
      </c>
    </row>
    <row r="2481" spans="1:7" x14ac:dyDescent="0.3">
      <c r="A2481" t="s">
        <v>27</v>
      </c>
      <c r="B2481" t="s">
        <v>17</v>
      </c>
      <c r="C2481" t="s">
        <v>6</v>
      </c>
      <c r="D2481">
        <v>73684</v>
      </c>
      <c r="F2481">
        <v>73684</v>
      </c>
      <c r="G2481">
        <v>34270</v>
      </c>
    </row>
    <row r="2482" spans="1:7" x14ac:dyDescent="0.3">
      <c r="A2482" t="s">
        <v>27</v>
      </c>
      <c r="B2482" t="s">
        <v>17</v>
      </c>
      <c r="C2482" t="s">
        <v>8</v>
      </c>
      <c r="D2482">
        <v>16195</v>
      </c>
      <c r="F2482">
        <v>16195</v>
      </c>
      <c r="G2482">
        <v>1352</v>
      </c>
    </row>
    <row r="2483" spans="1:7" x14ac:dyDescent="0.3">
      <c r="A2483" t="s">
        <v>27</v>
      </c>
      <c r="B2483" t="s">
        <v>17</v>
      </c>
      <c r="C2483" t="s">
        <v>8</v>
      </c>
      <c r="D2483">
        <v>53935</v>
      </c>
      <c r="F2483">
        <v>53935</v>
      </c>
      <c r="G2483">
        <v>29288</v>
      </c>
    </row>
    <row r="2484" spans="1:7" x14ac:dyDescent="0.3">
      <c r="A2484" t="s">
        <v>27</v>
      </c>
      <c r="B2484" t="s">
        <v>17</v>
      </c>
      <c r="C2484" t="s">
        <v>2</v>
      </c>
      <c r="D2484">
        <v>79877</v>
      </c>
      <c r="F2484">
        <v>79877</v>
      </c>
      <c r="G2484">
        <v>12060</v>
      </c>
    </row>
    <row r="2485" spans="1:7" x14ac:dyDescent="0.3">
      <c r="A2485" t="s">
        <v>27</v>
      </c>
      <c r="B2485" t="s">
        <v>17</v>
      </c>
      <c r="C2485" t="s">
        <v>8</v>
      </c>
      <c r="D2485">
        <v>23030</v>
      </c>
      <c r="F2485">
        <v>23030</v>
      </c>
      <c r="G2485">
        <v>37431</v>
      </c>
    </row>
    <row r="2486" spans="1:7" x14ac:dyDescent="0.3">
      <c r="A2486" t="s">
        <v>27</v>
      </c>
      <c r="B2486" t="s">
        <v>17</v>
      </c>
      <c r="C2486" t="s">
        <v>8</v>
      </c>
      <c r="D2486">
        <v>82873</v>
      </c>
      <c r="F2486">
        <v>82873</v>
      </c>
      <c r="G2486">
        <v>68509</v>
      </c>
    </row>
    <row r="2487" spans="1:7" x14ac:dyDescent="0.3">
      <c r="A2487" t="s">
        <v>27</v>
      </c>
      <c r="B2487" t="s">
        <v>17</v>
      </c>
      <c r="C2487" t="s">
        <v>2</v>
      </c>
      <c r="D2487">
        <v>93649</v>
      </c>
      <c r="F2487">
        <v>93649</v>
      </c>
      <c r="G2487">
        <v>41011</v>
      </c>
    </row>
    <row r="2488" spans="1:7" x14ac:dyDescent="0.3">
      <c r="A2488" t="s">
        <v>27</v>
      </c>
      <c r="B2488" t="s">
        <v>17</v>
      </c>
      <c r="C2488" t="s">
        <v>8</v>
      </c>
      <c r="D2488">
        <v>34674</v>
      </c>
      <c r="F2488">
        <v>34674</v>
      </c>
      <c r="G2488">
        <v>19018</v>
      </c>
    </row>
    <row r="2489" spans="1:7" x14ac:dyDescent="0.3">
      <c r="A2489" t="s">
        <v>27</v>
      </c>
      <c r="B2489" t="s">
        <v>17</v>
      </c>
      <c r="C2489" t="s">
        <v>2</v>
      </c>
      <c r="D2489">
        <v>12614</v>
      </c>
      <c r="F2489">
        <v>12614</v>
      </c>
      <c r="G2489">
        <v>39211</v>
      </c>
    </row>
    <row r="2490" spans="1:7" x14ac:dyDescent="0.3">
      <c r="A2490" t="s">
        <v>27</v>
      </c>
      <c r="B2490" t="s">
        <v>17</v>
      </c>
      <c r="C2490" t="s">
        <v>2</v>
      </c>
      <c r="D2490">
        <v>80756</v>
      </c>
      <c r="F2490">
        <v>80756</v>
      </c>
      <c r="G2490">
        <v>19839</v>
      </c>
    </row>
    <row r="2491" spans="1:7" x14ac:dyDescent="0.3">
      <c r="A2491" t="s">
        <v>27</v>
      </c>
      <c r="B2491" t="s">
        <v>17</v>
      </c>
      <c r="C2491" t="s">
        <v>2</v>
      </c>
      <c r="D2491">
        <v>34773</v>
      </c>
      <c r="F2491">
        <v>34773</v>
      </c>
      <c r="G2491">
        <v>34329</v>
      </c>
    </row>
    <row r="2492" spans="1:7" x14ac:dyDescent="0.3">
      <c r="A2492" t="s">
        <v>27</v>
      </c>
      <c r="B2492" t="s">
        <v>17</v>
      </c>
      <c r="C2492" t="s">
        <v>8</v>
      </c>
      <c r="D2492">
        <v>30863</v>
      </c>
      <c r="F2492">
        <v>30863</v>
      </c>
      <c r="G2492">
        <v>48013</v>
      </c>
    </row>
    <row r="2493" spans="1:7" x14ac:dyDescent="0.3">
      <c r="A2493" t="s">
        <v>27</v>
      </c>
      <c r="B2493" t="s">
        <v>17</v>
      </c>
      <c r="C2493" t="s">
        <v>8</v>
      </c>
      <c r="D2493">
        <v>50500</v>
      </c>
      <c r="F2493">
        <v>50500</v>
      </c>
      <c r="G2493">
        <v>98990</v>
      </c>
    </row>
    <row r="2494" spans="1:7" x14ac:dyDescent="0.3">
      <c r="A2494" t="s">
        <v>27</v>
      </c>
      <c r="B2494" t="s">
        <v>17</v>
      </c>
      <c r="C2494" t="s">
        <v>8</v>
      </c>
      <c r="D2494">
        <v>19454</v>
      </c>
      <c r="F2494">
        <v>19454</v>
      </c>
      <c r="G2494">
        <v>19651</v>
      </c>
    </row>
    <row r="2495" spans="1:7" x14ac:dyDescent="0.3">
      <c r="A2495" t="s">
        <v>27</v>
      </c>
      <c r="B2495" t="s">
        <v>17</v>
      </c>
      <c r="C2495" t="s">
        <v>8</v>
      </c>
      <c r="D2495">
        <v>2668</v>
      </c>
      <c r="F2495">
        <v>2668</v>
      </c>
      <c r="G2495">
        <v>54258</v>
      </c>
    </row>
    <row r="2496" spans="1:7" x14ac:dyDescent="0.3">
      <c r="A2496" t="s">
        <v>27</v>
      </c>
      <c r="B2496" t="s">
        <v>17</v>
      </c>
      <c r="C2496" t="s">
        <v>8</v>
      </c>
      <c r="D2496">
        <v>2008</v>
      </c>
      <c r="F2496">
        <v>2008</v>
      </c>
      <c r="G2496">
        <v>20730</v>
      </c>
    </row>
    <row r="2497" spans="1:7" x14ac:dyDescent="0.3">
      <c r="A2497" t="s">
        <v>27</v>
      </c>
      <c r="B2497" t="s">
        <v>17</v>
      </c>
      <c r="C2497" t="s">
        <v>8</v>
      </c>
      <c r="D2497">
        <v>11840</v>
      </c>
      <c r="F2497">
        <v>11840</v>
      </c>
      <c r="G2497">
        <v>25467</v>
      </c>
    </row>
    <row r="2498" spans="1:7" x14ac:dyDescent="0.3">
      <c r="A2498" t="s">
        <v>27</v>
      </c>
      <c r="B2498" t="s">
        <v>17</v>
      </c>
      <c r="C2498" t="s">
        <v>8</v>
      </c>
      <c r="D2498">
        <v>23504</v>
      </c>
      <c r="F2498">
        <v>23504</v>
      </c>
      <c r="G2498">
        <v>29214</v>
      </c>
    </row>
    <row r="2499" spans="1:7" x14ac:dyDescent="0.3">
      <c r="A2499" t="s">
        <v>27</v>
      </c>
      <c r="B2499" t="s">
        <v>17</v>
      </c>
      <c r="C2499" t="s">
        <v>2</v>
      </c>
      <c r="D2499">
        <v>88439</v>
      </c>
      <c r="F2499">
        <v>88439</v>
      </c>
      <c r="G2499">
        <v>75164</v>
      </c>
    </row>
    <row r="2500" spans="1:7" x14ac:dyDescent="0.3">
      <c r="A2500" t="s">
        <v>27</v>
      </c>
      <c r="B2500" t="s">
        <v>17</v>
      </c>
      <c r="C2500" t="s">
        <v>2</v>
      </c>
      <c r="D2500">
        <v>1635</v>
      </c>
      <c r="F2500">
        <v>1635</v>
      </c>
      <c r="G2500">
        <v>52210</v>
      </c>
    </row>
    <row r="2501" spans="1:7" x14ac:dyDescent="0.3">
      <c r="A2501" t="s">
        <v>27</v>
      </c>
      <c r="B2501" t="s">
        <v>20</v>
      </c>
      <c r="C2501" t="s">
        <v>5</v>
      </c>
      <c r="D2501">
        <v>41796</v>
      </c>
      <c r="F2501">
        <v>41796</v>
      </c>
      <c r="G2501">
        <v>30117</v>
      </c>
    </row>
    <row r="2502" spans="1:7" x14ac:dyDescent="0.3">
      <c r="A2502" t="s">
        <v>27</v>
      </c>
      <c r="B2502" t="s">
        <v>17</v>
      </c>
      <c r="C2502" t="s">
        <v>4</v>
      </c>
      <c r="D2502">
        <v>88514</v>
      </c>
      <c r="F2502">
        <v>88514</v>
      </c>
      <c r="G2502">
        <v>98848</v>
      </c>
    </row>
    <row r="2503" spans="1:7" x14ac:dyDescent="0.3">
      <c r="A2503" t="s">
        <v>27</v>
      </c>
      <c r="B2503" t="s">
        <v>17</v>
      </c>
      <c r="C2503" t="s">
        <v>1</v>
      </c>
      <c r="D2503">
        <v>36170</v>
      </c>
      <c r="F2503">
        <v>36170</v>
      </c>
      <c r="G2503">
        <v>30246</v>
      </c>
    </row>
    <row r="2504" spans="1:7" x14ac:dyDescent="0.3">
      <c r="A2504" t="s">
        <v>27</v>
      </c>
      <c r="B2504" t="s">
        <v>18</v>
      </c>
      <c r="C2504" t="s">
        <v>6</v>
      </c>
      <c r="D2504">
        <v>50952</v>
      </c>
      <c r="F2504">
        <v>50952</v>
      </c>
      <c r="G2504">
        <v>63454</v>
      </c>
    </row>
    <row r="2505" spans="1:7" x14ac:dyDescent="0.3">
      <c r="A2505" t="s">
        <v>27</v>
      </c>
      <c r="B2505" t="s">
        <v>20</v>
      </c>
      <c r="C2505" t="s">
        <v>2</v>
      </c>
      <c r="D2505">
        <v>60038</v>
      </c>
      <c r="F2505">
        <v>60038</v>
      </c>
      <c r="G2505">
        <v>85504</v>
      </c>
    </row>
    <row r="2506" spans="1:7" x14ac:dyDescent="0.3">
      <c r="A2506" t="s">
        <v>27</v>
      </c>
      <c r="B2506" t="s">
        <v>20</v>
      </c>
      <c r="C2506" t="s">
        <v>2</v>
      </c>
      <c r="D2506">
        <v>71637</v>
      </c>
      <c r="F2506">
        <v>71637</v>
      </c>
      <c r="G2506">
        <v>80425</v>
      </c>
    </row>
    <row r="2507" spans="1:7" x14ac:dyDescent="0.3">
      <c r="A2507" t="s">
        <v>27</v>
      </c>
      <c r="B2507" t="s">
        <v>20</v>
      </c>
      <c r="C2507" t="s">
        <v>2</v>
      </c>
      <c r="D2507">
        <v>40992</v>
      </c>
      <c r="F2507">
        <v>40992</v>
      </c>
      <c r="G2507">
        <v>63497</v>
      </c>
    </row>
    <row r="2508" spans="1:7" x14ac:dyDescent="0.3">
      <c r="A2508" t="s">
        <v>27</v>
      </c>
      <c r="B2508" t="s">
        <v>20</v>
      </c>
      <c r="C2508" t="s">
        <v>2</v>
      </c>
      <c r="D2508">
        <v>83569</v>
      </c>
      <c r="F2508">
        <v>83569</v>
      </c>
      <c r="G2508">
        <v>31116</v>
      </c>
    </row>
    <row r="2509" spans="1:7" x14ac:dyDescent="0.3">
      <c r="A2509" t="s">
        <v>27</v>
      </c>
      <c r="B2509" t="s">
        <v>20</v>
      </c>
      <c r="C2509" t="s">
        <v>2</v>
      </c>
      <c r="D2509">
        <v>64853</v>
      </c>
      <c r="F2509">
        <v>64853</v>
      </c>
      <c r="G2509">
        <v>88886</v>
      </c>
    </row>
    <row r="2510" spans="1:7" x14ac:dyDescent="0.3">
      <c r="A2510" t="s">
        <v>27</v>
      </c>
      <c r="B2510" t="s">
        <v>20</v>
      </c>
      <c r="C2510" t="s">
        <v>2</v>
      </c>
      <c r="D2510">
        <v>71536</v>
      </c>
      <c r="F2510">
        <v>71536</v>
      </c>
      <c r="G2510">
        <v>6989</v>
      </c>
    </row>
    <row r="2511" spans="1:7" x14ac:dyDescent="0.3">
      <c r="A2511" t="s">
        <v>27</v>
      </c>
      <c r="B2511" t="s">
        <v>20</v>
      </c>
      <c r="C2511" t="s">
        <v>2</v>
      </c>
      <c r="D2511">
        <v>25710</v>
      </c>
      <c r="F2511">
        <v>25710</v>
      </c>
      <c r="G2511">
        <v>90535</v>
      </c>
    </row>
    <row r="2512" spans="1:7" x14ac:dyDescent="0.3">
      <c r="A2512" t="s">
        <v>27</v>
      </c>
      <c r="B2512" t="s">
        <v>20</v>
      </c>
      <c r="C2512" t="s">
        <v>2</v>
      </c>
      <c r="D2512">
        <v>31730</v>
      </c>
      <c r="F2512">
        <v>31730</v>
      </c>
      <c r="G2512">
        <v>46825</v>
      </c>
    </row>
    <row r="2513" spans="1:7" x14ac:dyDescent="0.3">
      <c r="A2513" t="s">
        <v>27</v>
      </c>
      <c r="B2513" t="s">
        <v>20</v>
      </c>
      <c r="C2513" t="s">
        <v>4</v>
      </c>
      <c r="D2513">
        <v>46623</v>
      </c>
      <c r="F2513">
        <v>46623</v>
      </c>
      <c r="G2513">
        <v>2939</v>
      </c>
    </row>
    <row r="2514" spans="1:7" x14ac:dyDescent="0.3">
      <c r="A2514" t="s">
        <v>27</v>
      </c>
      <c r="B2514" t="s">
        <v>20</v>
      </c>
      <c r="C2514" t="s">
        <v>4</v>
      </c>
      <c r="D2514">
        <v>32546</v>
      </c>
      <c r="F2514">
        <v>32546</v>
      </c>
      <c r="G2514">
        <v>56422</v>
      </c>
    </row>
    <row r="2515" spans="1:7" x14ac:dyDescent="0.3">
      <c r="A2515" t="s">
        <v>27</v>
      </c>
      <c r="B2515" t="s">
        <v>17</v>
      </c>
      <c r="C2515" t="s">
        <v>1</v>
      </c>
      <c r="D2515">
        <v>93664</v>
      </c>
      <c r="F2515">
        <v>93664</v>
      </c>
      <c r="G2515">
        <v>11787</v>
      </c>
    </row>
    <row r="2516" spans="1:7" x14ac:dyDescent="0.3">
      <c r="A2516" t="s">
        <v>27</v>
      </c>
      <c r="B2516" t="s">
        <v>20</v>
      </c>
      <c r="C2516" t="s">
        <v>5</v>
      </c>
      <c r="D2516">
        <v>88015</v>
      </c>
      <c r="F2516">
        <v>88015</v>
      </c>
      <c r="G2516">
        <v>12470</v>
      </c>
    </row>
    <row r="2517" spans="1:7" x14ac:dyDescent="0.3">
      <c r="A2517" t="s">
        <v>27</v>
      </c>
      <c r="B2517" t="s">
        <v>20</v>
      </c>
      <c r="C2517" t="s">
        <v>5</v>
      </c>
      <c r="D2517">
        <v>83568</v>
      </c>
      <c r="F2517">
        <v>83568</v>
      </c>
      <c r="G2517">
        <v>97712</v>
      </c>
    </row>
    <row r="2518" spans="1:7" x14ac:dyDescent="0.3">
      <c r="A2518" t="s">
        <v>27</v>
      </c>
      <c r="B2518" t="s">
        <v>20</v>
      </c>
      <c r="C2518" t="s">
        <v>2</v>
      </c>
      <c r="D2518">
        <v>87673</v>
      </c>
      <c r="F2518">
        <v>87673</v>
      </c>
      <c r="G2518">
        <v>50925</v>
      </c>
    </row>
    <row r="2519" spans="1:7" x14ac:dyDescent="0.3">
      <c r="A2519" t="s">
        <v>27</v>
      </c>
      <c r="B2519" t="s">
        <v>20</v>
      </c>
      <c r="C2519" t="s">
        <v>2</v>
      </c>
      <c r="D2519">
        <v>77094</v>
      </c>
      <c r="F2519">
        <v>77094</v>
      </c>
      <c r="G2519">
        <v>70609</v>
      </c>
    </row>
    <row r="2520" spans="1:7" x14ac:dyDescent="0.3">
      <c r="A2520" t="s">
        <v>27</v>
      </c>
      <c r="B2520" t="s">
        <v>17</v>
      </c>
      <c r="C2520" t="s">
        <v>6</v>
      </c>
      <c r="D2520">
        <v>76421</v>
      </c>
      <c r="F2520">
        <v>76421</v>
      </c>
      <c r="G2520">
        <v>30481</v>
      </c>
    </row>
    <row r="2521" spans="1:7" x14ac:dyDescent="0.3">
      <c r="A2521" t="s">
        <v>27</v>
      </c>
      <c r="B2521" t="s">
        <v>12</v>
      </c>
      <c r="C2521" t="s">
        <v>2</v>
      </c>
      <c r="D2521">
        <v>3235</v>
      </c>
      <c r="F2521">
        <v>3235</v>
      </c>
      <c r="G2521">
        <v>37155</v>
      </c>
    </row>
    <row r="2522" spans="1:7" x14ac:dyDescent="0.3">
      <c r="A2522" t="s">
        <v>27</v>
      </c>
      <c r="B2522" t="s">
        <v>12</v>
      </c>
      <c r="C2522" t="s">
        <v>2</v>
      </c>
      <c r="D2522">
        <v>43446</v>
      </c>
      <c r="F2522">
        <v>43446</v>
      </c>
      <c r="G2522">
        <v>54346</v>
      </c>
    </row>
    <row r="2523" spans="1:7" x14ac:dyDescent="0.3">
      <c r="A2523" t="s">
        <v>27</v>
      </c>
      <c r="B2523" t="s">
        <v>12</v>
      </c>
      <c r="C2523" t="s">
        <v>2</v>
      </c>
      <c r="D2523">
        <v>25251</v>
      </c>
      <c r="F2523">
        <v>25251</v>
      </c>
      <c r="G2523">
        <v>94768</v>
      </c>
    </row>
    <row r="2524" spans="1:7" x14ac:dyDescent="0.3">
      <c r="A2524" t="s">
        <v>27</v>
      </c>
      <c r="B2524" t="s">
        <v>12</v>
      </c>
      <c r="C2524" t="s">
        <v>2</v>
      </c>
      <c r="D2524">
        <v>38751</v>
      </c>
      <c r="F2524">
        <v>38751</v>
      </c>
      <c r="G2524">
        <v>11677</v>
      </c>
    </row>
    <row r="2525" spans="1:7" x14ac:dyDescent="0.3">
      <c r="A2525" t="s">
        <v>27</v>
      </c>
      <c r="B2525" t="s">
        <v>12</v>
      </c>
      <c r="C2525" t="s">
        <v>2</v>
      </c>
      <c r="D2525">
        <v>46877</v>
      </c>
      <c r="F2525">
        <v>46877</v>
      </c>
      <c r="G2525">
        <v>8240</v>
      </c>
    </row>
    <row r="2526" spans="1:7" x14ac:dyDescent="0.3">
      <c r="A2526" t="s">
        <v>27</v>
      </c>
      <c r="B2526" t="s">
        <v>12</v>
      </c>
      <c r="C2526" t="s">
        <v>2</v>
      </c>
      <c r="D2526">
        <v>90882</v>
      </c>
      <c r="F2526">
        <v>90882</v>
      </c>
      <c r="G2526">
        <v>50682</v>
      </c>
    </row>
    <row r="2527" spans="1:7" x14ac:dyDescent="0.3">
      <c r="A2527" t="s">
        <v>27</v>
      </c>
      <c r="B2527" t="s">
        <v>12</v>
      </c>
      <c r="C2527" t="s">
        <v>2</v>
      </c>
      <c r="D2527">
        <v>21816</v>
      </c>
      <c r="F2527">
        <v>21816</v>
      </c>
      <c r="G2527">
        <v>38091</v>
      </c>
    </row>
    <row r="2528" spans="1:7" x14ac:dyDescent="0.3">
      <c r="A2528" t="s">
        <v>27</v>
      </c>
      <c r="B2528" t="s">
        <v>12</v>
      </c>
      <c r="C2528" t="s">
        <v>2</v>
      </c>
      <c r="D2528">
        <v>85610</v>
      </c>
      <c r="F2528">
        <v>85610</v>
      </c>
      <c r="G2528">
        <v>62598</v>
      </c>
    </row>
    <row r="2529" spans="1:7" x14ac:dyDescent="0.3">
      <c r="A2529" t="s">
        <v>27</v>
      </c>
      <c r="B2529" t="s">
        <v>12</v>
      </c>
      <c r="C2529" t="s">
        <v>2</v>
      </c>
      <c r="D2529">
        <v>85392</v>
      </c>
      <c r="F2529">
        <v>85392</v>
      </c>
      <c r="G2529">
        <v>51930</v>
      </c>
    </row>
    <row r="2530" spans="1:7" x14ac:dyDescent="0.3">
      <c r="A2530" t="s">
        <v>27</v>
      </c>
      <c r="B2530" t="s">
        <v>20</v>
      </c>
      <c r="C2530" t="s">
        <v>2</v>
      </c>
      <c r="D2530">
        <v>74244</v>
      </c>
      <c r="F2530">
        <v>74244</v>
      </c>
      <c r="G2530">
        <v>45578</v>
      </c>
    </row>
    <row r="2531" spans="1:7" x14ac:dyDescent="0.3">
      <c r="A2531" t="s">
        <v>27</v>
      </c>
      <c r="B2531" t="s">
        <v>15</v>
      </c>
      <c r="C2531" t="s">
        <v>6</v>
      </c>
      <c r="D2531">
        <v>14525</v>
      </c>
      <c r="F2531">
        <v>14525</v>
      </c>
      <c r="G2531">
        <v>12065</v>
      </c>
    </row>
    <row r="2532" spans="1:7" x14ac:dyDescent="0.3">
      <c r="A2532" t="s">
        <v>27</v>
      </c>
      <c r="B2532" t="s">
        <v>15</v>
      </c>
      <c r="C2532" t="s">
        <v>10</v>
      </c>
      <c r="D2532">
        <v>88355</v>
      </c>
      <c r="F2532">
        <v>88355</v>
      </c>
      <c r="G2532">
        <v>48718</v>
      </c>
    </row>
    <row r="2533" spans="1:7" x14ac:dyDescent="0.3">
      <c r="A2533" t="s">
        <v>27</v>
      </c>
      <c r="B2533" t="s">
        <v>17</v>
      </c>
      <c r="C2533" t="s">
        <v>10</v>
      </c>
      <c r="D2533">
        <v>90355</v>
      </c>
      <c r="F2533">
        <v>90355</v>
      </c>
      <c r="G2533">
        <v>54821</v>
      </c>
    </row>
    <row r="2534" spans="1:7" x14ac:dyDescent="0.3">
      <c r="A2534" t="s">
        <v>27</v>
      </c>
      <c r="B2534" t="s">
        <v>17</v>
      </c>
      <c r="C2534" t="s">
        <v>10</v>
      </c>
      <c r="D2534">
        <v>42832</v>
      </c>
      <c r="F2534">
        <v>42832</v>
      </c>
      <c r="G2534">
        <v>47876</v>
      </c>
    </row>
    <row r="2535" spans="1:7" x14ac:dyDescent="0.3">
      <c r="A2535" t="s">
        <v>27</v>
      </c>
      <c r="B2535" t="s">
        <v>20</v>
      </c>
      <c r="C2535" t="s">
        <v>8</v>
      </c>
      <c r="D2535">
        <v>79204</v>
      </c>
      <c r="F2535">
        <v>79204</v>
      </c>
      <c r="G2535">
        <v>90453</v>
      </c>
    </row>
    <row r="2536" spans="1:7" x14ac:dyDescent="0.3">
      <c r="A2536" t="s">
        <v>27</v>
      </c>
      <c r="B2536" t="s">
        <v>20</v>
      </c>
      <c r="C2536" t="s">
        <v>8</v>
      </c>
      <c r="D2536">
        <v>90204</v>
      </c>
      <c r="F2536">
        <v>90204</v>
      </c>
      <c r="G2536">
        <v>8454</v>
      </c>
    </row>
    <row r="2537" spans="1:7" x14ac:dyDescent="0.3">
      <c r="A2537" t="s">
        <v>27</v>
      </c>
      <c r="B2537" t="s">
        <v>20</v>
      </c>
      <c r="C2537" t="s">
        <v>8</v>
      </c>
      <c r="D2537">
        <v>74853</v>
      </c>
      <c r="F2537">
        <v>74853</v>
      </c>
      <c r="G2537">
        <v>9158</v>
      </c>
    </row>
    <row r="2538" spans="1:7" x14ac:dyDescent="0.3">
      <c r="A2538" t="s">
        <v>27</v>
      </c>
      <c r="B2538" t="s">
        <v>20</v>
      </c>
      <c r="C2538" t="s">
        <v>8</v>
      </c>
      <c r="D2538">
        <v>19621</v>
      </c>
      <c r="F2538">
        <v>19621</v>
      </c>
      <c r="G2538">
        <v>44700</v>
      </c>
    </row>
    <row r="2539" spans="1:7" x14ac:dyDescent="0.3">
      <c r="A2539" t="s">
        <v>27</v>
      </c>
      <c r="B2539" t="s">
        <v>20</v>
      </c>
      <c r="C2539" t="s">
        <v>8</v>
      </c>
      <c r="D2539">
        <v>22578</v>
      </c>
      <c r="F2539">
        <v>22578</v>
      </c>
      <c r="G2539">
        <v>64370</v>
      </c>
    </row>
    <row r="2540" spans="1:7" x14ac:dyDescent="0.3">
      <c r="A2540" t="s">
        <v>27</v>
      </c>
      <c r="B2540" t="s">
        <v>20</v>
      </c>
      <c r="C2540" t="s">
        <v>8</v>
      </c>
      <c r="D2540">
        <v>37815</v>
      </c>
      <c r="F2540">
        <v>37815</v>
      </c>
      <c r="G2540">
        <v>17165</v>
      </c>
    </row>
    <row r="2541" spans="1:7" x14ac:dyDescent="0.3">
      <c r="A2541" t="s">
        <v>27</v>
      </c>
      <c r="B2541" t="s">
        <v>20</v>
      </c>
      <c r="C2541" t="s">
        <v>8</v>
      </c>
      <c r="D2541">
        <v>89659</v>
      </c>
      <c r="F2541">
        <v>89659</v>
      </c>
      <c r="G2541">
        <v>45354</v>
      </c>
    </row>
    <row r="2542" spans="1:7" x14ac:dyDescent="0.3">
      <c r="A2542" t="s">
        <v>27</v>
      </c>
      <c r="B2542" t="s">
        <v>20</v>
      </c>
      <c r="C2542" t="s">
        <v>8</v>
      </c>
      <c r="D2542">
        <v>41483</v>
      </c>
      <c r="F2542">
        <v>41483</v>
      </c>
      <c r="G2542">
        <v>53502</v>
      </c>
    </row>
    <row r="2543" spans="1:7" x14ac:dyDescent="0.3">
      <c r="A2543" t="s">
        <v>27</v>
      </c>
      <c r="B2543" t="s">
        <v>17</v>
      </c>
      <c r="C2543" t="s">
        <v>8</v>
      </c>
      <c r="D2543">
        <v>34588</v>
      </c>
      <c r="F2543">
        <v>34588</v>
      </c>
      <c r="G2543">
        <v>72477</v>
      </c>
    </row>
    <row r="2544" spans="1:7" x14ac:dyDescent="0.3">
      <c r="A2544" t="s">
        <v>27</v>
      </c>
      <c r="B2544" t="s">
        <v>17</v>
      </c>
      <c r="C2544" t="s">
        <v>8</v>
      </c>
      <c r="D2544">
        <v>41157</v>
      </c>
      <c r="F2544">
        <v>41157</v>
      </c>
      <c r="G2544">
        <v>77110</v>
      </c>
    </row>
    <row r="2545" spans="1:7" x14ac:dyDescent="0.3">
      <c r="A2545" t="s">
        <v>27</v>
      </c>
      <c r="B2545" t="s">
        <v>17</v>
      </c>
      <c r="C2545" t="s">
        <v>8</v>
      </c>
      <c r="D2545">
        <v>18464</v>
      </c>
      <c r="F2545">
        <v>18464</v>
      </c>
      <c r="G2545">
        <v>73989</v>
      </c>
    </row>
    <row r="2546" spans="1:7" x14ac:dyDescent="0.3">
      <c r="A2546" t="s">
        <v>27</v>
      </c>
      <c r="B2546" t="s">
        <v>17</v>
      </c>
      <c r="C2546" t="s">
        <v>8</v>
      </c>
      <c r="D2546">
        <v>76291</v>
      </c>
      <c r="F2546">
        <v>76291</v>
      </c>
      <c r="G2546">
        <v>53778</v>
      </c>
    </row>
    <row r="2547" spans="1:7" x14ac:dyDescent="0.3">
      <c r="A2547" t="s">
        <v>27</v>
      </c>
      <c r="B2547" t="s">
        <v>17</v>
      </c>
      <c r="C2547" t="s">
        <v>8</v>
      </c>
      <c r="D2547">
        <v>39270</v>
      </c>
      <c r="F2547">
        <v>39270</v>
      </c>
      <c r="G2547">
        <v>6932</v>
      </c>
    </row>
    <row r="2548" spans="1:7" x14ac:dyDescent="0.3">
      <c r="A2548" t="s">
        <v>27</v>
      </c>
      <c r="B2548" t="s">
        <v>17</v>
      </c>
      <c r="C2548" t="s">
        <v>8</v>
      </c>
      <c r="D2548">
        <v>5621</v>
      </c>
      <c r="F2548">
        <v>5621</v>
      </c>
      <c r="G2548">
        <v>78543</v>
      </c>
    </row>
    <row r="2549" spans="1:7" x14ac:dyDescent="0.3">
      <c r="A2549" t="s">
        <v>27</v>
      </c>
      <c r="B2549" t="s">
        <v>17</v>
      </c>
      <c r="C2549" t="s">
        <v>8</v>
      </c>
      <c r="D2549">
        <v>83734</v>
      </c>
      <c r="F2549">
        <v>83734</v>
      </c>
      <c r="G2549">
        <v>97563</v>
      </c>
    </row>
    <row r="2550" spans="1:7" x14ac:dyDescent="0.3">
      <c r="A2550" t="s">
        <v>27</v>
      </c>
      <c r="B2550" t="s">
        <v>17</v>
      </c>
      <c r="C2550" t="s">
        <v>8</v>
      </c>
      <c r="D2550">
        <v>58419</v>
      </c>
      <c r="F2550">
        <v>58419</v>
      </c>
      <c r="G2550">
        <v>12051</v>
      </c>
    </row>
    <row r="2551" spans="1:7" x14ac:dyDescent="0.3">
      <c r="A2551" t="s">
        <v>27</v>
      </c>
      <c r="B2551" t="s">
        <v>17</v>
      </c>
      <c r="C2551" t="s">
        <v>8</v>
      </c>
      <c r="D2551">
        <v>76090</v>
      </c>
      <c r="F2551">
        <v>76090</v>
      </c>
      <c r="G2551">
        <v>69961</v>
      </c>
    </row>
    <row r="2552" spans="1:7" x14ac:dyDescent="0.3">
      <c r="A2552" t="s">
        <v>27</v>
      </c>
      <c r="B2552" t="s">
        <v>17</v>
      </c>
      <c r="C2552" t="s">
        <v>8</v>
      </c>
      <c r="D2552">
        <v>10036</v>
      </c>
      <c r="F2552">
        <v>10036</v>
      </c>
      <c r="G2552">
        <v>92393</v>
      </c>
    </row>
    <row r="2553" spans="1:7" x14ac:dyDescent="0.3">
      <c r="A2553" t="s">
        <v>27</v>
      </c>
      <c r="B2553" t="s">
        <v>17</v>
      </c>
      <c r="C2553" t="s">
        <v>4</v>
      </c>
      <c r="D2553">
        <v>85187</v>
      </c>
      <c r="F2553">
        <v>85187</v>
      </c>
      <c r="G2553">
        <v>31854</v>
      </c>
    </row>
    <row r="2554" spans="1:7" x14ac:dyDescent="0.3">
      <c r="A2554" t="s">
        <v>27</v>
      </c>
      <c r="B2554" t="s">
        <v>17</v>
      </c>
      <c r="C2554" t="s">
        <v>1</v>
      </c>
      <c r="D2554">
        <v>60231</v>
      </c>
      <c r="F2554">
        <v>60231</v>
      </c>
      <c r="G2554">
        <v>91387</v>
      </c>
    </row>
    <row r="2555" spans="1:7" x14ac:dyDescent="0.3">
      <c r="A2555" t="s">
        <v>27</v>
      </c>
      <c r="B2555" t="s">
        <v>17</v>
      </c>
      <c r="C2555" t="s">
        <v>1</v>
      </c>
      <c r="D2555">
        <v>36746</v>
      </c>
      <c r="F2555">
        <v>36746</v>
      </c>
      <c r="G2555">
        <v>86754</v>
      </c>
    </row>
    <row r="2556" spans="1:7" x14ac:dyDescent="0.3">
      <c r="A2556" t="s">
        <v>27</v>
      </c>
      <c r="B2556" t="s">
        <v>12</v>
      </c>
      <c r="C2556" t="s">
        <v>8</v>
      </c>
      <c r="D2556">
        <v>47233</v>
      </c>
      <c r="F2556">
        <v>47233</v>
      </c>
      <c r="G2556">
        <v>18615</v>
      </c>
    </row>
    <row r="2557" spans="1:7" x14ac:dyDescent="0.3">
      <c r="A2557" t="s">
        <v>27</v>
      </c>
      <c r="B2557" t="s">
        <v>17</v>
      </c>
      <c r="C2557" t="s">
        <v>6</v>
      </c>
      <c r="D2557">
        <v>89212</v>
      </c>
      <c r="F2557">
        <v>89212</v>
      </c>
      <c r="G2557">
        <v>78912</v>
      </c>
    </row>
    <row r="2558" spans="1:7" x14ac:dyDescent="0.3">
      <c r="A2558" t="s">
        <v>27</v>
      </c>
      <c r="B2558" t="s">
        <v>17</v>
      </c>
      <c r="C2558" t="s">
        <v>6</v>
      </c>
      <c r="D2558">
        <v>40750</v>
      </c>
      <c r="F2558">
        <v>40750</v>
      </c>
      <c r="G2558">
        <v>86741</v>
      </c>
    </row>
    <row r="2559" spans="1:7" x14ac:dyDescent="0.3">
      <c r="A2559" t="s">
        <v>27</v>
      </c>
      <c r="B2559" t="s">
        <v>17</v>
      </c>
      <c r="C2559" t="s">
        <v>8</v>
      </c>
      <c r="D2559">
        <v>85181</v>
      </c>
      <c r="F2559">
        <v>85181</v>
      </c>
      <c r="G2559">
        <v>10814</v>
      </c>
    </row>
    <row r="2560" spans="1:7" x14ac:dyDescent="0.3">
      <c r="A2560" t="s">
        <v>27</v>
      </c>
      <c r="B2560" t="s">
        <v>17</v>
      </c>
      <c r="C2560" t="s">
        <v>8</v>
      </c>
      <c r="D2560">
        <v>43998</v>
      </c>
      <c r="F2560">
        <v>43998</v>
      </c>
      <c r="G2560">
        <v>95713</v>
      </c>
    </row>
    <row r="2561" spans="1:7" x14ac:dyDescent="0.3">
      <c r="A2561" t="s">
        <v>27</v>
      </c>
      <c r="B2561" t="s">
        <v>17</v>
      </c>
      <c r="C2561" t="s">
        <v>8</v>
      </c>
      <c r="D2561">
        <v>75838</v>
      </c>
      <c r="F2561">
        <v>75838</v>
      </c>
      <c r="G2561">
        <v>31205</v>
      </c>
    </row>
    <row r="2562" spans="1:7" x14ac:dyDescent="0.3">
      <c r="A2562" t="s">
        <v>27</v>
      </c>
      <c r="B2562" t="s">
        <v>17</v>
      </c>
      <c r="C2562" t="s">
        <v>8</v>
      </c>
      <c r="D2562">
        <v>47669</v>
      </c>
      <c r="F2562">
        <v>47669</v>
      </c>
      <c r="G2562">
        <v>49134</v>
      </c>
    </row>
    <row r="2563" spans="1:7" x14ac:dyDescent="0.3">
      <c r="A2563" t="s">
        <v>27</v>
      </c>
      <c r="B2563" t="s">
        <v>17</v>
      </c>
      <c r="C2563" t="s">
        <v>8</v>
      </c>
      <c r="D2563">
        <v>96520</v>
      </c>
      <c r="F2563">
        <v>96520</v>
      </c>
      <c r="G2563">
        <v>82436</v>
      </c>
    </row>
    <row r="2564" spans="1:7" x14ac:dyDescent="0.3">
      <c r="A2564" t="s">
        <v>27</v>
      </c>
      <c r="B2564" t="s">
        <v>17</v>
      </c>
      <c r="C2564" t="s">
        <v>8</v>
      </c>
      <c r="D2564">
        <v>38140</v>
      </c>
      <c r="F2564">
        <v>38140</v>
      </c>
      <c r="G2564">
        <v>85440</v>
      </c>
    </row>
    <row r="2565" spans="1:7" x14ac:dyDescent="0.3">
      <c r="A2565" t="s">
        <v>27</v>
      </c>
      <c r="B2565" t="s">
        <v>17</v>
      </c>
      <c r="C2565" t="s">
        <v>8</v>
      </c>
      <c r="D2565">
        <v>39857</v>
      </c>
      <c r="F2565">
        <v>39857</v>
      </c>
      <c r="G2565">
        <v>54521</v>
      </c>
    </row>
    <row r="2566" spans="1:7" x14ac:dyDescent="0.3">
      <c r="A2566" t="s">
        <v>27</v>
      </c>
      <c r="B2566" t="s">
        <v>17</v>
      </c>
      <c r="C2566" t="s">
        <v>8</v>
      </c>
      <c r="D2566">
        <v>65972</v>
      </c>
      <c r="F2566">
        <v>65972</v>
      </c>
      <c r="G2566">
        <v>22684</v>
      </c>
    </row>
    <row r="2567" spans="1:7" x14ac:dyDescent="0.3">
      <c r="A2567" t="s">
        <v>27</v>
      </c>
      <c r="B2567" t="s">
        <v>20</v>
      </c>
      <c r="C2567" t="s">
        <v>6</v>
      </c>
      <c r="D2567">
        <v>14479</v>
      </c>
      <c r="F2567">
        <v>14479</v>
      </c>
      <c r="G2567">
        <v>24304</v>
      </c>
    </row>
    <row r="2568" spans="1:7" x14ac:dyDescent="0.3">
      <c r="A2568" t="s">
        <v>27</v>
      </c>
      <c r="B2568" t="s">
        <v>20</v>
      </c>
      <c r="C2568" t="s">
        <v>6</v>
      </c>
      <c r="D2568">
        <v>20429</v>
      </c>
      <c r="F2568">
        <v>20429</v>
      </c>
      <c r="G2568">
        <v>23739</v>
      </c>
    </row>
    <row r="2569" spans="1:7" x14ac:dyDescent="0.3">
      <c r="A2569" t="s">
        <v>27</v>
      </c>
      <c r="B2569" t="s">
        <v>20</v>
      </c>
      <c r="C2569" t="s">
        <v>10</v>
      </c>
      <c r="D2569">
        <v>84076</v>
      </c>
      <c r="F2569">
        <v>84076</v>
      </c>
      <c r="G2569">
        <v>38600</v>
      </c>
    </row>
    <row r="2570" spans="1:7" x14ac:dyDescent="0.3">
      <c r="A2570" t="s">
        <v>27</v>
      </c>
      <c r="B2570" t="s">
        <v>20</v>
      </c>
      <c r="C2570" t="s">
        <v>10</v>
      </c>
      <c r="D2570">
        <v>59122</v>
      </c>
      <c r="F2570">
        <v>59122</v>
      </c>
      <c r="G2570">
        <v>56819</v>
      </c>
    </row>
    <row r="2571" spans="1:7" x14ac:dyDescent="0.3">
      <c r="A2571" t="s">
        <v>27</v>
      </c>
      <c r="B2571" t="s">
        <v>20</v>
      </c>
      <c r="C2571" t="s">
        <v>10</v>
      </c>
      <c r="D2571">
        <v>27954</v>
      </c>
      <c r="F2571">
        <v>27954</v>
      </c>
      <c r="G2571">
        <v>81726</v>
      </c>
    </row>
    <row r="2572" spans="1:7" x14ac:dyDescent="0.3">
      <c r="A2572" t="s">
        <v>27</v>
      </c>
      <c r="B2572" t="s">
        <v>20</v>
      </c>
      <c r="C2572" t="s">
        <v>6</v>
      </c>
      <c r="D2572">
        <v>56076</v>
      </c>
      <c r="F2572">
        <v>56076</v>
      </c>
      <c r="G2572">
        <v>3947</v>
      </c>
    </row>
    <row r="2573" spans="1:7" x14ac:dyDescent="0.3">
      <c r="A2573" t="s">
        <v>27</v>
      </c>
      <c r="B2573" t="s">
        <v>17</v>
      </c>
      <c r="C2573" t="s">
        <v>5</v>
      </c>
      <c r="D2573">
        <v>66781</v>
      </c>
      <c r="F2573">
        <v>66781</v>
      </c>
      <c r="G2573">
        <v>98589</v>
      </c>
    </row>
    <row r="2574" spans="1:7" x14ac:dyDescent="0.3">
      <c r="A2574" t="s">
        <v>27</v>
      </c>
      <c r="B2574" t="s">
        <v>17</v>
      </c>
      <c r="C2574" t="s">
        <v>10</v>
      </c>
      <c r="D2574">
        <v>55316</v>
      </c>
      <c r="F2574">
        <v>55316</v>
      </c>
      <c r="G2574">
        <v>19732</v>
      </c>
    </row>
    <row r="2575" spans="1:7" x14ac:dyDescent="0.3">
      <c r="A2575" t="s">
        <v>27</v>
      </c>
      <c r="B2575" t="s">
        <v>15</v>
      </c>
      <c r="C2575" t="s">
        <v>2</v>
      </c>
      <c r="D2575">
        <v>65697</v>
      </c>
      <c r="F2575">
        <v>65697</v>
      </c>
      <c r="G2575">
        <v>76350</v>
      </c>
    </row>
    <row r="2576" spans="1:7" x14ac:dyDescent="0.3">
      <c r="A2576" t="s">
        <v>27</v>
      </c>
      <c r="B2576" t="s">
        <v>15</v>
      </c>
      <c r="C2576" t="s">
        <v>2</v>
      </c>
      <c r="D2576">
        <v>97394</v>
      </c>
      <c r="F2576">
        <v>97394</v>
      </c>
      <c r="G2576">
        <v>28912</v>
      </c>
    </row>
    <row r="2577" spans="1:7" x14ac:dyDescent="0.3">
      <c r="A2577" t="s">
        <v>27</v>
      </c>
      <c r="B2577" t="s">
        <v>15</v>
      </c>
      <c r="C2577" t="s">
        <v>2</v>
      </c>
      <c r="D2577">
        <v>72392</v>
      </c>
      <c r="F2577">
        <v>72392</v>
      </c>
      <c r="G2577">
        <v>95417</v>
      </c>
    </row>
    <row r="2578" spans="1:7" x14ac:dyDescent="0.3">
      <c r="A2578" t="s">
        <v>27</v>
      </c>
      <c r="B2578" t="s">
        <v>15</v>
      </c>
      <c r="C2578" t="s">
        <v>2</v>
      </c>
      <c r="D2578">
        <v>75130</v>
      </c>
      <c r="F2578">
        <v>75130</v>
      </c>
      <c r="G2578">
        <v>89453</v>
      </c>
    </row>
    <row r="2579" spans="1:7" x14ac:dyDescent="0.3">
      <c r="A2579" t="s">
        <v>27</v>
      </c>
      <c r="B2579" t="s">
        <v>15</v>
      </c>
      <c r="C2579" t="s">
        <v>2</v>
      </c>
      <c r="D2579">
        <v>87943</v>
      </c>
      <c r="F2579">
        <v>87943</v>
      </c>
      <c r="G2579">
        <v>2682</v>
      </c>
    </row>
    <row r="2580" spans="1:7" x14ac:dyDescent="0.3">
      <c r="A2580" t="s">
        <v>27</v>
      </c>
      <c r="B2580" t="s">
        <v>20</v>
      </c>
      <c r="C2580" t="s">
        <v>6</v>
      </c>
      <c r="D2580">
        <v>28332</v>
      </c>
      <c r="F2580">
        <v>28332</v>
      </c>
      <c r="G2580">
        <v>96163</v>
      </c>
    </row>
    <row r="2581" spans="1:7" x14ac:dyDescent="0.3">
      <c r="A2581" t="s">
        <v>27</v>
      </c>
      <c r="B2581" t="s">
        <v>20</v>
      </c>
      <c r="C2581" t="s">
        <v>4</v>
      </c>
      <c r="D2581">
        <v>25026</v>
      </c>
      <c r="F2581">
        <v>25026</v>
      </c>
      <c r="G2581">
        <v>43038</v>
      </c>
    </row>
    <row r="2582" spans="1:7" x14ac:dyDescent="0.3">
      <c r="A2582" t="s">
        <v>27</v>
      </c>
      <c r="B2582" t="s">
        <v>20</v>
      </c>
      <c r="C2582" t="s">
        <v>4</v>
      </c>
      <c r="D2582">
        <v>66424</v>
      </c>
      <c r="F2582">
        <v>66424</v>
      </c>
      <c r="G2582">
        <v>81434</v>
      </c>
    </row>
    <row r="2583" spans="1:7" x14ac:dyDescent="0.3">
      <c r="A2583" t="s">
        <v>27</v>
      </c>
      <c r="B2583" t="s">
        <v>20</v>
      </c>
      <c r="C2583" t="s">
        <v>4</v>
      </c>
      <c r="D2583">
        <v>31177</v>
      </c>
      <c r="F2583">
        <v>31177</v>
      </c>
      <c r="G2583">
        <v>66701</v>
      </c>
    </row>
    <row r="2584" spans="1:7" x14ac:dyDescent="0.3">
      <c r="A2584" t="s">
        <v>27</v>
      </c>
      <c r="B2584" t="s">
        <v>12</v>
      </c>
      <c r="C2584" t="s">
        <v>2</v>
      </c>
      <c r="D2584">
        <v>53483</v>
      </c>
      <c r="F2584">
        <v>53483</v>
      </c>
      <c r="G2584">
        <v>40678</v>
      </c>
    </row>
    <row r="2585" spans="1:7" x14ac:dyDescent="0.3">
      <c r="A2585" t="s">
        <v>27</v>
      </c>
      <c r="B2585" t="s">
        <v>12</v>
      </c>
      <c r="C2585" t="s">
        <v>2</v>
      </c>
      <c r="D2585">
        <v>56041</v>
      </c>
      <c r="F2585">
        <v>56041</v>
      </c>
      <c r="G2585">
        <v>82172</v>
      </c>
    </row>
    <row r="2586" spans="1:7" x14ac:dyDescent="0.3">
      <c r="A2586" t="s">
        <v>27</v>
      </c>
      <c r="B2586" t="s">
        <v>12</v>
      </c>
      <c r="C2586" t="s">
        <v>10</v>
      </c>
      <c r="D2586">
        <v>90307</v>
      </c>
      <c r="F2586">
        <v>90307</v>
      </c>
      <c r="G2586">
        <v>75856</v>
      </c>
    </row>
    <row r="2587" spans="1:7" x14ac:dyDescent="0.3">
      <c r="A2587" t="s">
        <v>27</v>
      </c>
      <c r="B2587" t="s">
        <v>12</v>
      </c>
      <c r="C2587" t="s">
        <v>10</v>
      </c>
      <c r="D2587">
        <v>91643</v>
      </c>
      <c r="F2587">
        <v>91643</v>
      </c>
      <c r="G2587">
        <v>47378</v>
      </c>
    </row>
    <row r="2588" spans="1:7" x14ac:dyDescent="0.3">
      <c r="A2588" t="s">
        <v>27</v>
      </c>
      <c r="B2588" t="s">
        <v>12</v>
      </c>
      <c r="C2588" t="s">
        <v>10</v>
      </c>
      <c r="D2588">
        <v>48485</v>
      </c>
      <c r="F2588">
        <v>48485</v>
      </c>
      <c r="G2588">
        <v>83412</v>
      </c>
    </row>
    <row r="2589" spans="1:7" x14ac:dyDescent="0.3">
      <c r="A2589" t="s">
        <v>27</v>
      </c>
      <c r="B2589" t="s">
        <v>17</v>
      </c>
      <c r="C2589" t="s">
        <v>10</v>
      </c>
      <c r="D2589">
        <v>33202</v>
      </c>
      <c r="F2589">
        <v>33202</v>
      </c>
      <c r="G2589">
        <v>93668</v>
      </c>
    </row>
    <row r="2590" spans="1:7" x14ac:dyDescent="0.3">
      <c r="A2590" t="s">
        <v>27</v>
      </c>
      <c r="B2590" t="s">
        <v>17</v>
      </c>
      <c r="C2590" t="s">
        <v>10</v>
      </c>
      <c r="D2590">
        <v>93071</v>
      </c>
      <c r="F2590">
        <v>93071</v>
      </c>
      <c r="G2590">
        <v>24678</v>
      </c>
    </row>
    <row r="2591" spans="1:7" x14ac:dyDescent="0.3">
      <c r="A2591" t="s">
        <v>27</v>
      </c>
      <c r="B2591" t="s">
        <v>17</v>
      </c>
      <c r="C2591" t="s">
        <v>10</v>
      </c>
      <c r="D2591">
        <v>42237</v>
      </c>
      <c r="F2591">
        <v>42237</v>
      </c>
      <c r="G2591">
        <v>2904</v>
      </c>
    </row>
    <row r="2592" spans="1:7" x14ac:dyDescent="0.3">
      <c r="A2592" t="s">
        <v>27</v>
      </c>
      <c r="B2592" t="s">
        <v>17</v>
      </c>
      <c r="C2592" t="s">
        <v>10</v>
      </c>
      <c r="D2592">
        <v>14556</v>
      </c>
      <c r="F2592">
        <v>14556</v>
      </c>
      <c r="G2592">
        <v>70775</v>
      </c>
    </row>
    <row r="2593" spans="1:7" x14ac:dyDescent="0.3">
      <c r="A2593" t="s">
        <v>27</v>
      </c>
      <c r="B2593" t="s">
        <v>17</v>
      </c>
      <c r="C2593" t="s">
        <v>10</v>
      </c>
      <c r="D2593">
        <v>41403</v>
      </c>
      <c r="F2593">
        <v>41403</v>
      </c>
      <c r="G2593">
        <v>90063</v>
      </c>
    </row>
    <row r="2594" spans="1:7" x14ac:dyDescent="0.3">
      <c r="A2594" t="s">
        <v>27</v>
      </c>
      <c r="B2594" t="s">
        <v>17</v>
      </c>
      <c r="C2594" t="s">
        <v>10</v>
      </c>
      <c r="D2594">
        <v>93290</v>
      </c>
      <c r="F2594">
        <v>93290</v>
      </c>
      <c r="G2594">
        <v>47772</v>
      </c>
    </row>
    <row r="2595" spans="1:7" x14ac:dyDescent="0.3">
      <c r="A2595" t="s">
        <v>27</v>
      </c>
      <c r="B2595" t="s">
        <v>12</v>
      </c>
      <c r="C2595" t="s">
        <v>1</v>
      </c>
      <c r="D2595">
        <v>60798</v>
      </c>
      <c r="F2595">
        <v>60798</v>
      </c>
      <c r="G2595">
        <v>83859</v>
      </c>
    </row>
    <row r="2596" spans="1:7" x14ac:dyDescent="0.3">
      <c r="A2596" t="s">
        <v>27</v>
      </c>
      <c r="B2596" t="s">
        <v>20</v>
      </c>
      <c r="C2596" t="s">
        <v>10</v>
      </c>
      <c r="D2596">
        <v>70991</v>
      </c>
      <c r="F2596">
        <v>70991</v>
      </c>
      <c r="G2596">
        <v>59093</v>
      </c>
    </row>
    <row r="2597" spans="1:7" x14ac:dyDescent="0.3">
      <c r="A2597" t="s">
        <v>27</v>
      </c>
      <c r="B2597" t="s">
        <v>20</v>
      </c>
      <c r="C2597" t="s">
        <v>10</v>
      </c>
      <c r="D2597">
        <v>77323</v>
      </c>
      <c r="F2597">
        <v>77323</v>
      </c>
      <c r="G2597">
        <v>73979</v>
      </c>
    </row>
    <row r="2598" spans="1:7" x14ac:dyDescent="0.3">
      <c r="A2598" t="s">
        <v>27</v>
      </c>
      <c r="B2598" t="s">
        <v>20</v>
      </c>
      <c r="C2598" t="s">
        <v>10</v>
      </c>
      <c r="D2598">
        <v>92229</v>
      </c>
      <c r="F2598">
        <v>92229</v>
      </c>
      <c r="G2598">
        <v>5491</v>
      </c>
    </row>
    <row r="2599" spans="1:7" x14ac:dyDescent="0.3">
      <c r="A2599" t="s">
        <v>27</v>
      </c>
      <c r="B2599" t="s">
        <v>12</v>
      </c>
      <c r="C2599" t="s">
        <v>10</v>
      </c>
      <c r="D2599">
        <v>97789</v>
      </c>
      <c r="F2599">
        <v>97789</v>
      </c>
      <c r="G2599">
        <v>13231</v>
      </c>
    </row>
    <row r="2600" spans="1:7" x14ac:dyDescent="0.3">
      <c r="A2600" t="s">
        <v>27</v>
      </c>
      <c r="B2600" t="s">
        <v>12</v>
      </c>
      <c r="C2600" t="s">
        <v>10</v>
      </c>
      <c r="D2600">
        <v>48963</v>
      </c>
      <c r="F2600">
        <v>48963</v>
      </c>
      <c r="G2600">
        <v>39321</v>
      </c>
    </row>
    <row r="2601" spans="1:7" x14ac:dyDescent="0.3">
      <c r="A2601" t="s">
        <v>27</v>
      </c>
      <c r="B2601" t="s">
        <v>12</v>
      </c>
      <c r="C2601" t="s">
        <v>6</v>
      </c>
      <c r="D2601">
        <v>32450</v>
      </c>
      <c r="F2601">
        <v>32450</v>
      </c>
      <c r="G2601">
        <v>99736</v>
      </c>
    </row>
    <row r="2602" spans="1:7" x14ac:dyDescent="0.3">
      <c r="A2602" t="s">
        <v>27</v>
      </c>
      <c r="B2602" t="s">
        <v>12</v>
      </c>
      <c r="C2602" t="s">
        <v>6</v>
      </c>
      <c r="D2602">
        <v>70706</v>
      </c>
      <c r="F2602">
        <v>70706</v>
      </c>
      <c r="G2602">
        <v>16006</v>
      </c>
    </row>
    <row r="2603" spans="1:7" x14ac:dyDescent="0.3">
      <c r="A2603" t="s">
        <v>27</v>
      </c>
      <c r="B2603" t="s">
        <v>20</v>
      </c>
      <c r="C2603" t="s">
        <v>4</v>
      </c>
      <c r="D2603">
        <v>44548</v>
      </c>
      <c r="F2603">
        <v>44548</v>
      </c>
      <c r="G2603">
        <v>67638</v>
      </c>
    </row>
    <row r="2604" spans="1:7" x14ac:dyDescent="0.3">
      <c r="A2604" t="s">
        <v>27</v>
      </c>
      <c r="B2604" t="s">
        <v>14</v>
      </c>
      <c r="C2604" t="s">
        <v>7</v>
      </c>
      <c r="D2604">
        <v>33063</v>
      </c>
      <c r="F2604">
        <v>33063</v>
      </c>
      <c r="G2604">
        <v>49576</v>
      </c>
    </row>
    <row r="2605" spans="1:7" x14ac:dyDescent="0.3">
      <c r="A2605" t="s">
        <v>27</v>
      </c>
      <c r="B2605" t="s">
        <v>14</v>
      </c>
      <c r="C2605" t="s">
        <v>7</v>
      </c>
      <c r="D2605">
        <v>5981</v>
      </c>
      <c r="F2605">
        <v>5981</v>
      </c>
      <c r="G2605">
        <v>90296</v>
      </c>
    </row>
    <row r="2606" spans="1:7" x14ac:dyDescent="0.3">
      <c r="A2606" t="s">
        <v>27</v>
      </c>
      <c r="B2606" t="s">
        <v>20</v>
      </c>
      <c r="C2606" t="s">
        <v>2</v>
      </c>
      <c r="D2606">
        <v>31340</v>
      </c>
      <c r="F2606">
        <v>31340</v>
      </c>
      <c r="G2606">
        <v>79650</v>
      </c>
    </row>
    <row r="2607" spans="1:7" x14ac:dyDescent="0.3">
      <c r="A2607" t="s">
        <v>27</v>
      </c>
      <c r="B2607" t="s">
        <v>20</v>
      </c>
      <c r="C2607" t="s">
        <v>2</v>
      </c>
      <c r="D2607">
        <v>60853</v>
      </c>
      <c r="F2607">
        <v>60853</v>
      </c>
      <c r="G2607">
        <v>9033</v>
      </c>
    </row>
    <row r="2608" spans="1:7" x14ac:dyDescent="0.3">
      <c r="A2608" t="s">
        <v>27</v>
      </c>
      <c r="B2608" t="s">
        <v>20</v>
      </c>
      <c r="C2608" t="s">
        <v>2</v>
      </c>
      <c r="D2608">
        <v>81920</v>
      </c>
      <c r="F2608">
        <v>81920</v>
      </c>
      <c r="G2608">
        <v>2434</v>
      </c>
    </row>
    <row r="2609" spans="1:7" x14ac:dyDescent="0.3">
      <c r="A2609" t="s">
        <v>27</v>
      </c>
      <c r="B2609" t="s">
        <v>20</v>
      </c>
      <c r="C2609" t="s">
        <v>2</v>
      </c>
      <c r="D2609">
        <v>42315</v>
      </c>
      <c r="F2609">
        <v>42315</v>
      </c>
      <c r="G2609">
        <v>77087</v>
      </c>
    </row>
    <row r="2610" spans="1:7" x14ac:dyDescent="0.3">
      <c r="A2610" t="s">
        <v>27</v>
      </c>
      <c r="B2610" t="s">
        <v>20</v>
      </c>
      <c r="C2610" t="s">
        <v>2</v>
      </c>
      <c r="D2610">
        <v>2569</v>
      </c>
      <c r="F2610">
        <v>2569</v>
      </c>
      <c r="G2610">
        <v>4412</v>
      </c>
    </row>
    <row r="2611" spans="1:7" x14ac:dyDescent="0.3">
      <c r="A2611" t="s">
        <v>27</v>
      </c>
      <c r="B2611" t="s">
        <v>20</v>
      </c>
      <c r="C2611" t="s">
        <v>2</v>
      </c>
      <c r="D2611">
        <v>65290</v>
      </c>
      <c r="F2611">
        <v>65290</v>
      </c>
      <c r="G2611">
        <v>16008</v>
      </c>
    </row>
    <row r="2612" spans="1:7" x14ac:dyDescent="0.3">
      <c r="A2612" t="s">
        <v>27</v>
      </c>
      <c r="B2612" t="s">
        <v>20</v>
      </c>
      <c r="C2612" t="s">
        <v>2</v>
      </c>
      <c r="D2612">
        <v>57040</v>
      </c>
      <c r="F2612">
        <v>57040</v>
      </c>
      <c r="G2612">
        <v>48720</v>
      </c>
    </row>
    <row r="2613" spans="1:7" x14ac:dyDescent="0.3">
      <c r="A2613" t="s">
        <v>27</v>
      </c>
      <c r="B2613" t="s">
        <v>20</v>
      </c>
      <c r="C2613" t="s">
        <v>2</v>
      </c>
      <c r="D2613">
        <v>95324</v>
      </c>
      <c r="F2613">
        <v>95324</v>
      </c>
      <c r="G2613">
        <v>71926</v>
      </c>
    </row>
    <row r="2614" spans="1:7" x14ac:dyDescent="0.3">
      <c r="A2614" t="s">
        <v>27</v>
      </c>
      <c r="B2614" t="s">
        <v>20</v>
      </c>
      <c r="C2614" t="s">
        <v>2</v>
      </c>
      <c r="D2614">
        <v>73988</v>
      </c>
      <c r="F2614">
        <v>73988</v>
      </c>
      <c r="G2614">
        <v>58089</v>
      </c>
    </row>
    <row r="2615" spans="1:7" x14ac:dyDescent="0.3">
      <c r="A2615" t="s">
        <v>27</v>
      </c>
      <c r="B2615" t="s">
        <v>20</v>
      </c>
      <c r="C2615" t="s">
        <v>2</v>
      </c>
      <c r="D2615">
        <v>30653</v>
      </c>
      <c r="F2615">
        <v>30653</v>
      </c>
      <c r="G2615">
        <v>14294</v>
      </c>
    </row>
    <row r="2616" spans="1:7" x14ac:dyDescent="0.3">
      <c r="A2616" t="s">
        <v>27</v>
      </c>
      <c r="B2616" t="s">
        <v>20</v>
      </c>
      <c r="C2616" t="s">
        <v>2</v>
      </c>
      <c r="D2616">
        <v>51839</v>
      </c>
      <c r="F2616">
        <v>51839</v>
      </c>
      <c r="G2616">
        <v>40109</v>
      </c>
    </row>
    <row r="2617" spans="1:7" x14ac:dyDescent="0.3">
      <c r="A2617" t="s">
        <v>27</v>
      </c>
      <c r="B2617" t="s">
        <v>20</v>
      </c>
      <c r="C2617" t="s">
        <v>2</v>
      </c>
      <c r="D2617">
        <v>82448</v>
      </c>
      <c r="F2617">
        <v>82448</v>
      </c>
      <c r="G2617">
        <v>35523</v>
      </c>
    </row>
    <row r="2618" spans="1:7" x14ac:dyDescent="0.3">
      <c r="A2618" t="s">
        <v>27</v>
      </c>
      <c r="B2618" t="s">
        <v>20</v>
      </c>
      <c r="C2618" t="s">
        <v>2</v>
      </c>
      <c r="D2618">
        <v>40154</v>
      </c>
      <c r="F2618">
        <v>40154</v>
      </c>
      <c r="G2618">
        <v>22004</v>
      </c>
    </row>
    <row r="2619" spans="1:7" x14ac:dyDescent="0.3">
      <c r="A2619" t="s">
        <v>27</v>
      </c>
      <c r="B2619" t="s">
        <v>20</v>
      </c>
      <c r="C2619" t="s">
        <v>2</v>
      </c>
      <c r="D2619">
        <v>83637</v>
      </c>
      <c r="F2619">
        <v>83637</v>
      </c>
      <c r="G2619">
        <v>27579</v>
      </c>
    </row>
    <row r="2620" spans="1:7" x14ac:dyDescent="0.3">
      <c r="A2620" t="s">
        <v>27</v>
      </c>
      <c r="B2620" t="s">
        <v>20</v>
      </c>
      <c r="C2620" t="s">
        <v>2</v>
      </c>
      <c r="D2620">
        <v>26908</v>
      </c>
      <c r="F2620">
        <v>26908</v>
      </c>
      <c r="G2620">
        <v>83187</v>
      </c>
    </row>
    <row r="2621" spans="1:7" x14ac:dyDescent="0.3">
      <c r="A2621" t="s">
        <v>27</v>
      </c>
      <c r="B2621" t="s">
        <v>20</v>
      </c>
      <c r="C2621" t="s">
        <v>2</v>
      </c>
      <c r="D2621">
        <v>85076</v>
      </c>
      <c r="F2621">
        <v>85076</v>
      </c>
      <c r="G2621">
        <v>26899</v>
      </c>
    </row>
    <row r="2622" spans="1:7" x14ac:dyDescent="0.3">
      <c r="A2622" t="s">
        <v>27</v>
      </c>
      <c r="B2622" t="s">
        <v>20</v>
      </c>
      <c r="C2622" t="s">
        <v>2</v>
      </c>
      <c r="D2622">
        <v>81111</v>
      </c>
      <c r="F2622">
        <v>81111</v>
      </c>
      <c r="G2622">
        <v>73548</v>
      </c>
    </row>
    <row r="2623" spans="1:7" x14ac:dyDescent="0.3">
      <c r="A2623" t="s">
        <v>27</v>
      </c>
      <c r="B2623" t="s">
        <v>14</v>
      </c>
      <c r="C2623" t="s">
        <v>10</v>
      </c>
      <c r="D2623">
        <v>28974</v>
      </c>
      <c r="F2623">
        <v>28974</v>
      </c>
      <c r="G2623">
        <v>4718</v>
      </c>
    </row>
    <row r="2624" spans="1:7" x14ac:dyDescent="0.3">
      <c r="A2624" t="s">
        <v>27</v>
      </c>
      <c r="B2624" t="s">
        <v>14</v>
      </c>
      <c r="C2624" t="s">
        <v>10</v>
      </c>
      <c r="D2624">
        <v>40767</v>
      </c>
      <c r="F2624">
        <v>40767</v>
      </c>
      <c r="G2624">
        <v>65660</v>
      </c>
    </row>
    <row r="2625" spans="1:7" x14ac:dyDescent="0.3">
      <c r="A2625" t="s">
        <v>27</v>
      </c>
      <c r="B2625" t="s">
        <v>20</v>
      </c>
      <c r="C2625" t="s">
        <v>2</v>
      </c>
      <c r="D2625">
        <v>6917</v>
      </c>
      <c r="F2625">
        <v>6917</v>
      </c>
      <c r="G2625">
        <v>1459</v>
      </c>
    </row>
    <row r="2626" spans="1:7" x14ac:dyDescent="0.3">
      <c r="A2626" t="s">
        <v>27</v>
      </c>
      <c r="B2626" t="s">
        <v>20</v>
      </c>
      <c r="C2626" t="s">
        <v>4</v>
      </c>
      <c r="D2626">
        <v>35795</v>
      </c>
      <c r="F2626">
        <v>35795</v>
      </c>
      <c r="G2626">
        <v>96176</v>
      </c>
    </row>
    <row r="2627" spans="1:7" x14ac:dyDescent="0.3">
      <c r="A2627" t="s">
        <v>27</v>
      </c>
      <c r="B2627" t="s">
        <v>20</v>
      </c>
      <c r="C2627" t="s">
        <v>2</v>
      </c>
      <c r="D2627">
        <v>1752</v>
      </c>
      <c r="F2627">
        <v>1752</v>
      </c>
      <c r="G2627">
        <v>75367</v>
      </c>
    </row>
    <row r="2628" spans="1:7" x14ac:dyDescent="0.3">
      <c r="A2628" t="s">
        <v>27</v>
      </c>
      <c r="B2628" t="s">
        <v>17</v>
      </c>
      <c r="C2628" t="s">
        <v>4</v>
      </c>
      <c r="D2628">
        <v>22508</v>
      </c>
      <c r="F2628">
        <v>22508</v>
      </c>
      <c r="G2628">
        <v>1898</v>
      </c>
    </row>
    <row r="2629" spans="1:7" x14ac:dyDescent="0.3">
      <c r="A2629" t="s">
        <v>27</v>
      </c>
      <c r="B2629" t="s">
        <v>17</v>
      </c>
      <c r="C2629" t="s">
        <v>4</v>
      </c>
      <c r="D2629">
        <v>55254</v>
      </c>
      <c r="F2629">
        <v>55254</v>
      </c>
      <c r="G2629">
        <v>91730</v>
      </c>
    </row>
    <row r="2630" spans="1:7" x14ac:dyDescent="0.3">
      <c r="A2630" t="s">
        <v>27</v>
      </c>
      <c r="B2630" t="s">
        <v>17</v>
      </c>
      <c r="C2630" t="s">
        <v>2</v>
      </c>
      <c r="D2630">
        <v>46261</v>
      </c>
      <c r="F2630">
        <v>46261</v>
      </c>
      <c r="G2630">
        <v>13094</v>
      </c>
    </row>
    <row r="2631" spans="1:7" x14ac:dyDescent="0.3">
      <c r="A2631" t="s">
        <v>27</v>
      </c>
      <c r="B2631" t="s">
        <v>20</v>
      </c>
      <c r="C2631" t="s">
        <v>4</v>
      </c>
      <c r="D2631">
        <v>44649</v>
      </c>
      <c r="F2631">
        <v>44649</v>
      </c>
      <c r="G2631">
        <v>40786</v>
      </c>
    </row>
    <row r="2632" spans="1:7" x14ac:dyDescent="0.3">
      <c r="A2632" t="s">
        <v>27</v>
      </c>
      <c r="B2632" t="s">
        <v>17</v>
      </c>
      <c r="C2632" t="s">
        <v>2</v>
      </c>
      <c r="D2632">
        <v>13382</v>
      </c>
      <c r="F2632">
        <v>13382</v>
      </c>
      <c r="G2632">
        <v>71965</v>
      </c>
    </row>
    <row r="2633" spans="1:7" x14ac:dyDescent="0.3">
      <c r="A2633" t="s">
        <v>27</v>
      </c>
      <c r="B2633" t="s">
        <v>17</v>
      </c>
      <c r="C2633" t="s">
        <v>2</v>
      </c>
      <c r="D2633">
        <v>91868</v>
      </c>
      <c r="F2633">
        <v>91868</v>
      </c>
      <c r="G2633">
        <v>17756</v>
      </c>
    </row>
    <row r="2634" spans="1:7" x14ac:dyDescent="0.3">
      <c r="A2634" t="s">
        <v>27</v>
      </c>
      <c r="B2634" t="s">
        <v>17</v>
      </c>
      <c r="C2634" t="s">
        <v>2</v>
      </c>
      <c r="D2634">
        <v>29213</v>
      </c>
      <c r="F2634">
        <v>29213</v>
      </c>
      <c r="G2634">
        <v>22705</v>
      </c>
    </row>
    <row r="2635" spans="1:7" x14ac:dyDescent="0.3">
      <c r="A2635" t="s">
        <v>27</v>
      </c>
      <c r="B2635" t="s">
        <v>17</v>
      </c>
      <c r="C2635" t="s">
        <v>2</v>
      </c>
      <c r="D2635">
        <v>44465</v>
      </c>
      <c r="F2635">
        <v>44465</v>
      </c>
      <c r="G2635">
        <v>31580</v>
      </c>
    </row>
    <row r="2636" spans="1:7" x14ac:dyDescent="0.3">
      <c r="A2636" t="s">
        <v>27</v>
      </c>
      <c r="B2636" t="s">
        <v>17</v>
      </c>
      <c r="C2636" t="s">
        <v>2</v>
      </c>
      <c r="D2636">
        <v>57523</v>
      </c>
      <c r="F2636">
        <v>57523</v>
      </c>
      <c r="G2636">
        <v>20625</v>
      </c>
    </row>
    <row r="2637" spans="1:7" x14ac:dyDescent="0.3">
      <c r="A2637" t="s">
        <v>27</v>
      </c>
      <c r="B2637" t="s">
        <v>17</v>
      </c>
      <c r="C2637" t="s">
        <v>2</v>
      </c>
      <c r="D2637">
        <v>8728</v>
      </c>
      <c r="F2637">
        <v>8728</v>
      </c>
      <c r="G2637">
        <v>70280</v>
      </c>
    </row>
    <row r="2638" spans="1:7" x14ac:dyDescent="0.3">
      <c r="A2638" t="s">
        <v>27</v>
      </c>
      <c r="B2638" t="s">
        <v>15</v>
      </c>
      <c r="C2638" t="s">
        <v>2</v>
      </c>
      <c r="D2638">
        <v>11276</v>
      </c>
      <c r="F2638">
        <v>11276</v>
      </c>
      <c r="G2638">
        <v>21456</v>
      </c>
    </row>
    <row r="2639" spans="1:7" x14ac:dyDescent="0.3">
      <c r="A2639" t="s">
        <v>27</v>
      </c>
      <c r="B2639" t="s">
        <v>17</v>
      </c>
      <c r="C2639" t="s">
        <v>2</v>
      </c>
      <c r="D2639">
        <v>41964</v>
      </c>
      <c r="F2639">
        <v>41964</v>
      </c>
      <c r="G2639">
        <v>21126</v>
      </c>
    </row>
    <row r="2640" spans="1:7" x14ac:dyDescent="0.3">
      <c r="A2640" t="s">
        <v>27</v>
      </c>
      <c r="B2640" t="s">
        <v>17</v>
      </c>
      <c r="C2640" t="s">
        <v>2</v>
      </c>
      <c r="D2640">
        <v>96041</v>
      </c>
      <c r="F2640">
        <v>96041</v>
      </c>
      <c r="G2640">
        <v>81770</v>
      </c>
    </row>
    <row r="2641" spans="1:7" x14ac:dyDescent="0.3">
      <c r="A2641" t="s">
        <v>27</v>
      </c>
      <c r="B2641" t="s">
        <v>17</v>
      </c>
      <c r="C2641" t="s">
        <v>2</v>
      </c>
      <c r="D2641">
        <v>14605</v>
      </c>
      <c r="F2641">
        <v>14605</v>
      </c>
      <c r="G2641">
        <v>59752</v>
      </c>
    </row>
    <row r="2642" spans="1:7" x14ac:dyDescent="0.3">
      <c r="A2642" t="s">
        <v>27</v>
      </c>
      <c r="B2642" t="s">
        <v>17</v>
      </c>
      <c r="C2642" t="s">
        <v>2</v>
      </c>
      <c r="D2642">
        <v>27190</v>
      </c>
      <c r="F2642">
        <v>27190</v>
      </c>
      <c r="G2642">
        <v>3134</v>
      </c>
    </row>
    <row r="2643" spans="1:7" x14ac:dyDescent="0.3">
      <c r="A2643" t="s">
        <v>27</v>
      </c>
      <c r="B2643" t="s">
        <v>17</v>
      </c>
      <c r="C2643" t="s">
        <v>2</v>
      </c>
      <c r="D2643">
        <v>24782</v>
      </c>
      <c r="F2643">
        <v>24782</v>
      </c>
      <c r="G2643">
        <v>87727</v>
      </c>
    </row>
    <row r="2644" spans="1:7" x14ac:dyDescent="0.3">
      <c r="A2644" t="s">
        <v>27</v>
      </c>
      <c r="B2644" t="s">
        <v>17</v>
      </c>
      <c r="C2644" t="s">
        <v>2</v>
      </c>
      <c r="D2644">
        <v>76181</v>
      </c>
      <c r="F2644">
        <v>76181</v>
      </c>
      <c r="G2644">
        <v>33625</v>
      </c>
    </row>
    <row r="2645" spans="1:7" x14ac:dyDescent="0.3">
      <c r="A2645" t="s">
        <v>27</v>
      </c>
      <c r="B2645" t="s">
        <v>17</v>
      </c>
      <c r="C2645" t="s">
        <v>2</v>
      </c>
      <c r="D2645">
        <v>61643</v>
      </c>
      <c r="F2645">
        <v>61643</v>
      </c>
      <c r="G2645">
        <v>67535</v>
      </c>
    </row>
    <row r="2646" spans="1:7" x14ac:dyDescent="0.3">
      <c r="A2646" t="s">
        <v>27</v>
      </c>
      <c r="B2646" t="s">
        <v>17</v>
      </c>
      <c r="C2646" t="s">
        <v>2</v>
      </c>
      <c r="D2646">
        <v>70430</v>
      </c>
      <c r="F2646">
        <v>70430</v>
      </c>
      <c r="G2646">
        <v>94539</v>
      </c>
    </row>
    <row r="2647" spans="1:7" x14ac:dyDescent="0.3">
      <c r="A2647" t="s">
        <v>27</v>
      </c>
      <c r="B2647" t="s">
        <v>17</v>
      </c>
      <c r="C2647" t="s">
        <v>2</v>
      </c>
      <c r="D2647">
        <v>8413</v>
      </c>
      <c r="F2647">
        <v>8413</v>
      </c>
      <c r="G2647">
        <v>83842</v>
      </c>
    </row>
    <row r="2648" spans="1:7" x14ac:dyDescent="0.3">
      <c r="A2648" t="s">
        <v>27</v>
      </c>
      <c r="B2648" t="s">
        <v>17</v>
      </c>
      <c r="C2648" t="s">
        <v>2</v>
      </c>
      <c r="D2648">
        <v>77272</v>
      </c>
      <c r="F2648">
        <v>77272</v>
      </c>
      <c r="G2648">
        <v>75258</v>
      </c>
    </row>
    <row r="2649" spans="1:7" x14ac:dyDescent="0.3">
      <c r="A2649" t="s">
        <v>27</v>
      </c>
      <c r="B2649" t="s">
        <v>17</v>
      </c>
      <c r="C2649" t="s">
        <v>2</v>
      </c>
      <c r="D2649">
        <v>17698</v>
      </c>
      <c r="F2649">
        <v>17698</v>
      </c>
      <c r="G2649">
        <v>68224</v>
      </c>
    </row>
    <row r="2650" spans="1:7" x14ac:dyDescent="0.3">
      <c r="A2650" t="s">
        <v>27</v>
      </c>
      <c r="B2650" t="s">
        <v>17</v>
      </c>
      <c r="C2650" t="s">
        <v>2</v>
      </c>
      <c r="D2650">
        <v>17436</v>
      </c>
      <c r="F2650">
        <v>17436</v>
      </c>
      <c r="G2650">
        <v>56572</v>
      </c>
    </row>
    <row r="2651" spans="1:7" x14ac:dyDescent="0.3">
      <c r="A2651" t="s">
        <v>27</v>
      </c>
      <c r="B2651" t="s">
        <v>17</v>
      </c>
      <c r="C2651" t="s">
        <v>2</v>
      </c>
      <c r="D2651">
        <v>36887</v>
      </c>
      <c r="F2651">
        <v>36887</v>
      </c>
      <c r="G2651">
        <v>96131</v>
      </c>
    </row>
    <row r="2652" spans="1:7" x14ac:dyDescent="0.3">
      <c r="A2652" t="s">
        <v>27</v>
      </c>
      <c r="B2652" t="s">
        <v>17</v>
      </c>
      <c r="C2652" t="s">
        <v>10</v>
      </c>
      <c r="D2652">
        <v>31438</v>
      </c>
      <c r="F2652">
        <v>31438</v>
      </c>
      <c r="G2652">
        <v>3916</v>
      </c>
    </row>
    <row r="2653" spans="1:7" x14ac:dyDescent="0.3">
      <c r="A2653" t="s">
        <v>27</v>
      </c>
      <c r="B2653" t="s">
        <v>16</v>
      </c>
      <c r="C2653" t="s">
        <v>6</v>
      </c>
      <c r="D2653">
        <v>70176</v>
      </c>
      <c r="F2653">
        <v>70176</v>
      </c>
      <c r="G2653">
        <v>97745</v>
      </c>
    </row>
    <row r="2654" spans="1:7" x14ac:dyDescent="0.3">
      <c r="A2654" t="s">
        <v>27</v>
      </c>
      <c r="B2654" t="s">
        <v>17</v>
      </c>
      <c r="C2654" t="s">
        <v>6</v>
      </c>
      <c r="D2654">
        <v>65197</v>
      </c>
      <c r="F2654">
        <v>65197</v>
      </c>
      <c r="G2654">
        <v>62205</v>
      </c>
    </row>
    <row r="2655" spans="1:7" x14ac:dyDescent="0.3">
      <c r="A2655" t="s">
        <v>27</v>
      </c>
      <c r="B2655" t="s">
        <v>16</v>
      </c>
      <c r="C2655" t="s">
        <v>2</v>
      </c>
      <c r="D2655">
        <v>92808</v>
      </c>
      <c r="F2655">
        <v>92808</v>
      </c>
      <c r="G2655">
        <v>20174</v>
      </c>
    </row>
    <row r="2656" spans="1:7" x14ac:dyDescent="0.3">
      <c r="A2656" t="s">
        <v>27</v>
      </c>
      <c r="B2656" t="s">
        <v>12</v>
      </c>
      <c r="C2656" t="s">
        <v>6</v>
      </c>
      <c r="D2656">
        <v>31730</v>
      </c>
      <c r="F2656">
        <v>31730</v>
      </c>
      <c r="G2656">
        <v>10013</v>
      </c>
    </row>
    <row r="2657" spans="1:7" x14ac:dyDescent="0.3">
      <c r="A2657" t="s">
        <v>27</v>
      </c>
      <c r="B2657" t="s">
        <v>12</v>
      </c>
      <c r="C2657" t="s">
        <v>6</v>
      </c>
      <c r="D2657">
        <v>27929</v>
      </c>
      <c r="F2657">
        <v>27929</v>
      </c>
      <c r="G2657">
        <v>42711</v>
      </c>
    </row>
    <row r="2658" spans="1:7" x14ac:dyDescent="0.3">
      <c r="A2658" t="s">
        <v>27</v>
      </c>
      <c r="B2658" t="s">
        <v>12</v>
      </c>
      <c r="C2658" t="s">
        <v>6</v>
      </c>
      <c r="D2658">
        <v>82697</v>
      </c>
      <c r="F2658">
        <v>82697</v>
      </c>
      <c r="G2658">
        <v>9600</v>
      </c>
    </row>
    <row r="2659" spans="1:7" x14ac:dyDescent="0.3">
      <c r="A2659" t="s">
        <v>27</v>
      </c>
      <c r="B2659" t="s">
        <v>12</v>
      </c>
      <c r="C2659" t="s">
        <v>6</v>
      </c>
      <c r="D2659">
        <v>21815</v>
      </c>
      <c r="F2659">
        <v>21815</v>
      </c>
      <c r="G2659">
        <v>34931</v>
      </c>
    </row>
    <row r="2660" spans="1:7" x14ac:dyDescent="0.3">
      <c r="A2660" t="s">
        <v>27</v>
      </c>
      <c r="B2660" t="s">
        <v>12</v>
      </c>
      <c r="C2660" t="s">
        <v>6</v>
      </c>
      <c r="D2660">
        <v>72483</v>
      </c>
      <c r="F2660">
        <v>72483</v>
      </c>
      <c r="G2660">
        <v>34413</v>
      </c>
    </row>
    <row r="2661" spans="1:7" x14ac:dyDescent="0.3">
      <c r="A2661" t="s">
        <v>27</v>
      </c>
      <c r="B2661" t="s">
        <v>12</v>
      </c>
      <c r="C2661" t="s">
        <v>4</v>
      </c>
      <c r="D2661">
        <v>43187</v>
      </c>
      <c r="F2661">
        <v>43187</v>
      </c>
      <c r="G2661">
        <v>14415</v>
      </c>
    </row>
    <row r="2662" spans="1:7" x14ac:dyDescent="0.3">
      <c r="A2662" t="s">
        <v>27</v>
      </c>
      <c r="B2662" t="s">
        <v>20</v>
      </c>
      <c r="C2662" t="s">
        <v>7</v>
      </c>
      <c r="D2662">
        <v>4849</v>
      </c>
      <c r="F2662">
        <v>4849</v>
      </c>
      <c r="G2662">
        <v>28498</v>
      </c>
    </row>
    <row r="2663" spans="1:7" x14ac:dyDescent="0.3">
      <c r="A2663" t="s">
        <v>27</v>
      </c>
      <c r="B2663" t="s">
        <v>18</v>
      </c>
      <c r="C2663" t="s">
        <v>4</v>
      </c>
      <c r="D2663">
        <v>37853</v>
      </c>
      <c r="F2663">
        <v>37853</v>
      </c>
      <c r="G2663">
        <v>9896</v>
      </c>
    </row>
    <row r="2664" spans="1:7" x14ac:dyDescent="0.3">
      <c r="A2664" t="s">
        <v>27</v>
      </c>
      <c r="B2664" t="s">
        <v>17</v>
      </c>
      <c r="C2664" t="s">
        <v>1</v>
      </c>
      <c r="D2664">
        <v>98968</v>
      </c>
      <c r="F2664">
        <v>98968</v>
      </c>
      <c r="G2664">
        <v>36150</v>
      </c>
    </row>
    <row r="2665" spans="1:7" x14ac:dyDescent="0.3">
      <c r="A2665" t="s">
        <v>27</v>
      </c>
      <c r="B2665" t="s">
        <v>17</v>
      </c>
      <c r="C2665" t="s">
        <v>2</v>
      </c>
      <c r="D2665">
        <v>77939</v>
      </c>
      <c r="F2665">
        <v>77939</v>
      </c>
      <c r="G2665">
        <v>41893</v>
      </c>
    </row>
    <row r="2666" spans="1:7" x14ac:dyDescent="0.3">
      <c r="A2666" t="s">
        <v>27</v>
      </c>
      <c r="B2666" t="s">
        <v>20</v>
      </c>
      <c r="C2666" t="s">
        <v>6</v>
      </c>
      <c r="D2666">
        <v>7431</v>
      </c>
      <c r="F2666">
        <v>7431</v>
      </c>
      <c r="G2666">
        <v>26623</v>
      </c>
    </row>
    <row r="2667" spans="1:7" x14ac:dyDescent="0.3">
      <c r="A2667" t="s">
        <v>27</v>
      </c>
      <c r="B2667" t="s">
        <v>17</v>
      </c>
      <c r="C2667" t="s">
        <v>2</v>
      </c>
      <c r="D2667">
        <v>47164</v>
      </c>
      <c r="F2667">
        <v>47164</v>
      </c>
      <c r="G2667">
        <v>36116</v>
      </c>
    </row>
    <row r="2668" spans="1:7" x14ac:dyDescent="0.3">
      <c r="A2668" t="s">
        <v>27</v>
      </c>
      <c r="B2668" t="s">
        <v>20</v>
      </c>
      <c r="C2668" t="s">
        <v>2</v>
      </c>
      <c r="D2668">
        <v>18887</v>
      </c>
      <c r="F2668">
        <v>18887</v>
      </c>
      <c r="G2668">
        <v>84894</v>
      </c>
    </row>
    <row r="2669" spans="1:7" x14ac:dyDescent="0.3">
      <c r="A2669" t="s">
        <v>27</v>
      </c>
      <c r="B2669" t="s">
        <v>20</v>
      </c>
      <c r="C2669" t="s">
        <v>2</v>
      </c>
      <c r="D2669">
        <v>14689</v>
      </c>
      <c r="F2669">
        <v>14689</v>
      </c>
      <c r="G2669">
        <v>18947</v>
      </c>
    </row>
    <row r="2670" spans="1:7" x14ac:dyDescent="0.3">
      <c r="A2670" t="s">
        <v>27</v>
      </c>
      <c r="B2670" t="s">
        <v>20</v>
      </c>
      <c r="C2670" t="s">
        <v>8</v>
      </c>
      <c r="D2670">
        <v>47449</v>
      </c>
      <c r="F2670">
        <v>47449</v>
      </c>
      <c r="G2670">
        <v>87078</v>
      </c>
    </row>
    <row r="2671" spans="1:7" x14ac:dyDescent="0.3">
      <c r="A2671" t="s">
        <v>27</v>
      </c>
      <c r="B2671" t="s">
        <v>20</v>
      </c>
      <c r="C2671" t="s">
        <v>2</v>
      </c>
      <c r="D2671">
        <v>11487</v>
      </c>
      <c r="F2671">
        <v>11487</v>
      </c>
      <c r="G2671">
        <v>25986</v>
      </c>
    </row>
    <row r="2672" spans="1:7" x14ac:dyDescent="0.3">
      <c r="A2672" t="s">
        <v>27</v>
      </c>
      <c r="B2672" t="s">
        <v>20</v>
      </c>
      <c r="C2672" t="s">
        <v>2</v>
      </c>
      <c r="D2672">
        <v>88226</v>
      </c>
      <c r="F2672">
        <v>88226</v>
      </c>
      <c r="G2672">
        <v>24951</v>
      </c>
    </row>
    <row r="2673" spans="1:7" x14ac:dyDescent="0.3">
      <c r="A2673" t="s">
        <v>27</v>
      </c>
      <c r="B2673" t="s">
        <v>20</v>
      </c>
      <c r="C2673" t="s">
        <v>2</v>
      </c>
      <c r="D2673">
        <v>54585</v>
      </c>
      <c r="F2673">
        <v>54585</v>
      </c>
      <c r="G2673">
        <v>90575</v>
      </c>
    </row>
    <row r="2674" spans="1:7" x14ac:dyDescent="0.3">
      <c r="A2674" t="s">
        <v>27</v>
      </c>
      <c r="B2674" t="s">
        <v>15</v>
      </c>
      <c r="C2674" t="s">
        <v>2</v>
      </c>
      <c r="D2674">
        <v>56575</v>
      </c>
      <c r="F2674">
        <v>56575</v>
      </c>
      <c r="G2674">
        <v>76940</v>
      </c>
    </row>
    <row r="2675" spans="1:7" x14ac:dyDescent="0.3">
      <c r="A2675" t="s">
        <v>27</v>
      </c>
      <c r="B2675" t="s">
        <v>20</v>
      </c>
      <c r="C2675" t="s">
        <v>2</v>
      </c>
      <c r="D2675">
        <v>64507</v>
      </c>
      <c r="F2675">
        <v>64507</v>
      </c>
      <c r="G2675">
        <v>99953</v>
      </c>
    </row>
    <row r="2676" spans="1:7" x14ac:dyDescent="0.3">
      <c r="A2676" t="s">
        <v>27</v>
      </c>
      <c r="B2676" t="s">
        <v>20</v>
      </c>
      <c r="C2676" t="s">
        <v>2</v>
      </c>
      <c r="D2676">
        <v>83014</v>
      </c>
      <c r="F2676">
        <v>83014</v>
      </c>
      <c r="G2676">
        <v>23781</v>
      </c>
    </row>
    <row r="2677" spans="1:7" x14ac:dyDescent="0.3">
      <c r="A2677" t="s">
        <v>27</v>
      </c>
      <c r="B2677" t="s">
        <v>12</v>
      </c>
      <c r="C2677" t="s">
        <v>10</v>
      </c>
      <c r="D2677">
        <v>27018</v>
      </c>
      <c r="F2677">
        <v>27018</v>
      </c>
      <c r="G2677">
        <v>26240</v>
      </c>
    </row>
    <row r="2678" spans="1:7" x14ac:dyDescent="0.3">
      <c r="A2678" t="s">
        <v>27</v>
      </c>
      <c r="B2678" t="s">
        <v>12</v>
      </c>
      <c r="C2678" t="s">
        <v>10</v>
      </c>
      <c r="D2678">
        <v>53967</v>
      </c>
      <c r="F2678">
        <v>53967</v>
      </c>
      <c r="G2678">
        <v>1531</v>
      </c>
    </row>
    <row r="2679" spans="1:7" x14ac:dyDescent="0.3">
      <c r="A2679" t="s">
        <v>27</v>
      </c>
      <c r="B2679" t="s">
        <v>12</v>
      </c>
      <c r="C2679" t="s">
        <v>4</v>
      </c>
      <c r="D2679">
        <v>21586</v>
      </c>
      <c r="F2679">
        <v>21586</v>
      </c>
      <c r="G2679">
        <v>13471</v>
      </c>
    </row>
    <row r="2680" spans="1:7" x14ac:dyDescent="0.3">
      <c r="A2680" t="s">
        <v>27</v>
      </c>
      <c r="B2680" t="s">
        <v>12</v>
      </c>
      <c r="C2680" t="s">
        <v>4</v>
      </c>
      <c r="D2680">
        <v>73304</v>
      </c>
      <c r="F2680">
        <v>73304</v>
      </c>
      <c r="G2680">
        <v>98469</v>
      </c>
    </row>
    <row r="2681" spans="1:7" x14ac:dyDescent="0.3">
      <c r="A2681" t="s">
        <v>27</v>
      </c>
      <c r="B2681" t="s">
        <v>17</v>
      </c>
      <c r="C2681" t="s">
        <v>8</v>
      </c>
      <c r="D2681">
        <v>49865</v>
      </c>
      <c r="F2681">
        <v>49865</v>
      </c>
      <c r="G2681">
        <v>75537</v>
      </c>
    </row>
    <row r="2682" spans="1:7" x14ac:dyDescent="0.3">
      <c r="A2682" t="s">
        <v>27</v>
      </c>
      <c r="B2682" t="s">
        <v>17</v>
      </c>
      <c r="C2682" t="s">
        <v>8</v>
      </c>
      <c r="D2682">
        <v>93020</v>
      </c>
      <c r="F2682">
        <v>93020</v>
      </c>
      <c r="G2682">
        <v>56000</v>
      </c>
    </row>
    <row r="2683" spans="1:7" x14ac:dyDescent="0.3">
      <c r="A2683" t="s">
        <v>27</v>
      </c>
      <c r="B2683" t="s">
        <v>17</v>
      </c>
      <c r="C2683" t="s">
        <v>6</v>
      </c>
      <c r="D2683">
        <v>90365</v>
      </c>
      <c r="F2683">
        <v>90365</v>
      </c>
      <c r="G2683">
        <v>24645</v>
      </c>
    </row>
    <row r="2684" spans="1:7" x14ac:dyDescent="0.3">
      <c r="A2684" t="s">
        <v>27</v>
      </c>
      <c r="B2684" t="s">
        <v>17</v>
      </c>
      <c r="C2684" t="s">
        <v>6</v>
      </c>
      <c r="D2684">
        <v>90336</v>
      </c>
      <c r="F2684">
        <v>90336</v>
      </c>
      <c r="G2684">
        <v>76971</v>
      </c>
    </row>
    <row r="2685" spans="1:7" x14ac:dyDescent="0.3">
      <c r="A2685" t="s">
        <v>27</v>
      </c>
      <c r="B2685" t="s">
        <v>17</v>
      </c>
      <c r="C2685" t="s">
        <v>6</v>
      </c>
      <c r="D2685">
        <v>78916</v>
      </c>
      <c r="F2685">
        <v>78916</v>
      </c>
      <c r="G2685">
        <v>38985</v>
      </c>
    </row>
    <row r="2686" spans="1:7" x14ac:dyDescent="0.3">
      <c r="A2686" t="s">
        <v>27</v>
      </c>
      <c r="B2686" t="s">
        <v>17</v>
      </c>
      <c r="C2686" t="s">
        <v>6</v>
      </c>
      <c r="D2686">
        <v>43024</v>
      </c>
      <c r="F2686">
        <v>43024</v>
      </c>
      <c r="G2686">
        <v>1611</v>
      </c>
    </row>
    <row r="2687" spans="1:7" x14ac:dyDescent="0.3">
      <c r="A2687" t="s">
        <v>27</v>
      </c>
      <c r="B2687" t="s">
        <v>17</v>
      </c>
      <c r="C2687" t="s">
        <v>6</v>
      </c>
      <c r="D2687">
        <v>13512</v>
      </c>
      <c r="F2687">
        <v>13512</v>
      </c>
      <c r="G2687">
        <v>89565</v>
      </c>
    </row>
    <row r="2688" spans="1:7" x14ac:dyDescent="0.3">
      <c r="A2688" t="s">
        <v>27</v>
      </c>
      <c r="B2688" t="s">
        <v>20</v>
      </c>
      <c r="C2688" t="s">
        <v>2</v>
      </c>
      <c r="D2688">
        <v>95105</v>
      </c>
      <c r="F2688">
        <v>95105</v>
      </c>
      <c r="G2688">
        <v>30952</v>
      </c>
    </row>
    <row r="2689" spans="1:7" x14ac:dyDescent="0.3">
      <c r="A2689" t="s">
        <v>27</v>
      </c>
      <c r="B2689" t="s">
        <v>20</v>
      </c>
      <c r="C2689" t="s">
        <v>2</v>
      </c>
      <c r="D2689">
        <v>93120</v>
      </c>
      <c r="F2689">
        <v>93120</v>
      </c>
      <c r="G2689">
        <v>57742</v>
      </c>
    </row>
    <row r="2690" spans="1:7" x14ac:dyDescent="0.3">
      <c r="A2690" t="s">
        <v>27</v>
      </c>
      <c r="B2690" t="s">
        <v>20</v>
      </c>
      <c r="C2690" t="s">
        <v>2</v>
      </c>
      <c r="D2690">
        <v>86886</v>
      </c>
      <c r="F2690">
        <v>86886</v>
      </c>
    </row>
    <row r="2691" spans="1:7" x14ac:dyDescent="0.3">
      <c r="A2691" t="s">
        <v>27</v>
      </c>
      <c r="B2691" t="s">
        <v>20</v>
      </c>
      <c r="C2691" t="s">
        <v>2</v>
      </c>
      <c r="D2691">
        <v>33447</v>
      </c>
      <c r="F2691">
        <v>33447</v>
      </c>
    </row>
    <row r="2692" spans="1:7" x14ac:dyDescent="0.3">
      <c r="A2692" t="s">
        <v>27</v>
      </c>
      <c r="B2692" t="s">
        <v>17</v>
      </c>
      <c r="C2692" t="s">
        <v>10</v>
      </c>
      <c r="D2692">
        <v>41350</v>
      </c>
      <c r="F2692">
        <v>41350</v>
      </c>
    </row>
    <row r="2693" spans="1:7" x14ac:dyDescent="0.3">
      <c r="A2693" t="s">
        <v>27</v>
      </c>
      <c r="B2693" t="s">
        <v>17</v>
      </c>
      <c r="C2693" t="s">
        <v>10</v>
      </c>
      <c r="D2693">
        <v>72912</v>
      </c>
      <c r="F2693">
        <v>72912</v>
      </c>
    </row>
    <row r="2694" spans="1:7" x14ac:dyDescent="0.3">
      <c r="A2694" t="s">
        <v>27</v>
      </c>
      <c r="B2694" t="s">
        <v>17</v>
      </c>
      <c r="C2694" t="s">
        <v>10</v>
      </c>
      <c r="D2694">
        <v>90048</v>
      </c>
      <c r="F2694">
        <v>90048</v>
      </c>
    </row>
    <row r="2695" spans="1:7" x14ac:dyDescent="0.3">
      <c r="A2695" t="s">
        <v>27</v>
      </c>
      <c r="B2695" t="s">
        <v>17</v>
      </c>
      <c r="C2695" t="s">
        <v>10</v>
      </c>
      <c r="D2695">
        <v>38852</v>
      </c>
      <c r="F2695">
        <v>38852</v>
      </c>
    </row>
    <row r="2696" spans="1:7" x14ac:dyDescent="0.3">
      <c r="A2696" t="s">
        <v>27</v>
      </c>
      <c r="B2696" t="s">
        <v>18</v>
      </c>
      <c r="C2696" t="s">
        <v>10</v>
      </c>
      <c r="D2696">
        <v>52681</v>
      </c>
      <c r="F2696">
        <v>52681</v>
      </c>
    </row>
    <row r="2697" spans="1:7" x14ac:dyDescent="0.3">
      <c r="A2697" t="s">
        <v>27</v>
      </c>
      <c r="B2697" t="s">
        <v>18</v>
      </c>
      <c r="C2697" t="s">
        <v>10</v>
      </c>
      <c r="D2697">
        <v>81806</v>
      </c>
      <c r="F2697">
        <v>81806</v>
      </c>
    </row>
    <row r="2698" spans="1:7" x14ac:dyDescent="0.3">
      <c r="A2698" t="s">
        <v>27</v>
      </c>
      <c r="B2698" t="s">
        <v>18</v>
      </c>
      <c r="C2698" t="s">
        <v>10</v>
      </c>
      <c r="D2698">
        <v>35971</v>
      </c>
      <c r="F2698">
        <v>35971</v>
      </c>
    </row>
    <row r="2699" spans="1:7" x14ac:dyDescent="0.3">
      <c r="A2699" t="s">
        <v>27</v>
      </c>
      <c r="B2699" t="s">
        <v>18</v>
      </c>
      <c r="C2699" t="s">
        <v>10</v>
      </c>
      <c r="D2699">
        <v>56090</v>
      </c>
      <c r="F2699">
        <v>56090</v>
      </c>
    </row>
    <row r="2700" spans="1:7" x14ac:dyDescent="0.3">
      <c r="A2700" t="s">
        <v>27</v>
      </c>
      <c r="B2700" t="s">
        <v>18</v>
      </c>
      <c r="C2700" t="s">
        <v>10</v>
      </c>
      <c r="D2700">
        <v>37455</v>
      </c>
      <c r="F2700">
        <v>37455</v>
      </c>
    </row>
    <row r="2701" spans="1:7" x14ac:dyDescent="0.3">
      <c r="A2701" t="s">
        <v>27</v>
      </c>
      <c r="B2701" t="s">
        <v>18</v>
      </c>
      <c r="C2701" t="s">
        <v>10</v>
      </c>
      <c r="D2701">
        <v>61840</v>
      </c>
      <c r="F2701">
        <v>61840</v>
      </c>
    </row>
    <row r="2702" spans="1:7" x14ac:dyDescent="0.3">
      <c r="A2702" t="s">
        <v>27</v>
      </c>
      <c r="B2702" t="s">
        <v>18</v>
      </c>
      <c r="C2702" t="s">
        <v>10</v>
      </c>
      <c r="D2702">
        <v>24365</v>
      </c>
      <c r="F2702">
        <v>24365</v>
      </c>
    </row>
    <row r="2703" spans="1:7" x14ac:dyDescent="0.3">
      <c r="A2703" t="s">
        <v>27</v>
      </c>
      <c r="B2703" t="s">
        <v>14</v>
      </c>
      <c r="C2703" t="s">
        <v>6</v>
      </c>
      <c r="D2703">
        <v>33107</v>
      </c>
      <c r="F2703">
        <v>33107</v>
      </c>
    </row>
    <row r="2704" spans="1:7" x14ac:dyDescent="0.3">
      <c r="A2704" t="s">
        <v>27</v>
      </c>
      <c r="B2704" t="s">
        <v>14</v>
      </c>
      <c r="C2704" t="s">
        <v>4</v>
      </c>
      <c r="D2704">
        <v>88392</v>
      </c>
      <c r="F2704">
        <v>88392</v>
      </c>
    </row>
    <row r="2705" spans="1:6" x14ac:dyDescent="0.3">
      <c r="A2705" t="s">
        <v>27</v>
      </c>
      <c r="B2705" t="s">
        <v>14</v>
      </c>
      <c r="C2705" t="s">
        <v>4</v>
      </c>
      <c r="D2705">
        <v>20588</v>
      </c>
      <c r="F2705">
        <v>20588</v>
      </c>
    </row>
    <row r="2706" spans="1:6" x14ac:dyDescent="0.3">
      <c r="A2706" t="s">
        <v>27</v>
      </c>
      <c r="B2706" t="s">
        <v>14</v>
      </c>
      <c r="C2706" t="s">
        <v>6</v>
      </c>
      <c r="D2706">
        <v>61893</v>
      </c>
      <c r="F2706">
        <v>61893</v>
      </c>
    </row>
    <row r="2707" spans="1:6" x14ac:dyDescent="0.3">
      <c r="A2707" t="s">
        <v>27</v>
      </c>
      <c r="B2707" t="s">
        <v>14</v>
      </c>
      <c r="C2707" t="s">
        <v>6</v>
      </c>
      <c r="D2707">
        <v>88308</v>
      </c>
      <c r="F2707">
        <v>88308</v>
      </c>
    </row>
    <row r="2708" spans="1:6" x14ac:dyDescent="0.3">
      <c r="A2708" t="s">
        <v>27</v>
      </c>
      <c r="B2708" t="s">
        <v>20</v>
      </c>
      <c r="C2708" t="s">
        <v>2</v>
      </c>
      <c r="D2708">
        <v>95127</v>
      </c>
      <c r="F2708">
        <v>95127</v>
      </c>
    </row>
    <row r="2709" spans="1:6" x14ac:dyDescent="0.3">
      <c r="A2709" t="s">
        <v>27</v>
      </c>
      <c r="B2709" t="s">
        <v>20</v>
      </c>
      <c r="C2709" t="s">
        <v>2</v>
      </c>
      <c r="D2709">
        <v>25246</v>
      </c>
      <c r="F2709">
        <v>25246</v>
      </c>
    </row>
    <row r="2710" spans="1:6" x14ac:dyDescent="0.3">
      <c r="A2710" t="s">
        <v>27</v>
      </c>
      <c r="B2710" t="s">
        <v>20</v>
      </c>
      <c r="C2710" t="s">
        <v>2</v>
      </c>
      <c r="D2710">
        <v>61601</v>
      </c>
      <c r="F2710">
        <v>61601</v>
      </c>
    </row>
    <row r="2711" spans="1:6" x14ac:dyDescent="0.3">
      <c r="A2711" t="s">
        <v>27</v>
      </c>
      <c r="B2711" t="s">
        <v>20</v>
      </c>
      <c r="C2711" t="s">
        <v>2</v>
      </c>
      <c r="D2711">
        <v>30364</v>
      </c>
      <c r="F2711">
        <v>30364</v>
      </c>
    </row>
    <row r="2712" spans="1:6" x14ac:dyDescent="0.3">
      <c r="A2712" t="s">
        <v>27</v>
      </c>
      <c r="B2712" t="s">
        <v>20</v>
      </c>
      <c r="C2712" t="s">
        <v>2</v>
      </c>
      <c r="D2712">
        <v>19994</v>
      </c>
      <c r="F2712">
        <v>19994</v>
      </c>
    </row>
    <row r="2713" spans="1:6" x14ac:dyDescent="0.3">
      <c r="A2713" t="s">
        <v>27</v>
      </c>
      <c r="B2713" t="s">
        <v>12</v>
      </c>
      <c r="C2713" t="s">
        <v>4</v>
      </c>
      <c r="D2713">
        <v>11330</v>
      </c>
      <c r="F2713">
        <v>11330</v>
      </c>
    </row>
    <row r="2714" spans="1:6" x14ac:dyDescent="0.3">
      <c r="A2714" t="s">
        <v>27</v>
      </c>
      <c r="B2714" t="s">
        <v>12</v>
      </c>
      <c r="C2714" t="s">
        <v>4</v>
      </c>
      <c r="D2714">
        <v>95546</v>
      </c>
      <c r="F2714">
        <v>95546</v>
      </c>
    </row>
    <row r="2715" spans="1:6" x14ac:dyDescent="0.3">
      <c r="A2715" t="s">
        <v>27</v>
      </c>
      <c r="B2715" t="s">
        <v>12</v>
      </c>
      <c r="C2715" t="s">
        <v>10</v>
      </c>
      <c r="D2715">
        <v>33967</v>
      </c>
      <c r="F2715">
        <v>33967</v>
      </c>
    </row>
    <row r="2716" spans="1:6" x14ac:dyDescent="0.3">
      <c r="A2716" t="s">
        <v>27</v>
      </c>
      <c r="B2716" t="s">
        <v>12</v>
      </c>
      <c r="C2716" t="s">
        <v>10</v>
      </c>
      <c r="D2716">
        <v>11869</v>
      </c>
      <c r="F2716">
        <v>11869</v>
      </c>
    </row>
    <row r="2717" spans="1:6" x14ac:dyDescent="0.3">
      <c r="A2717" t="s">
        <v>27</v>
      </c>
      <c r="B2717" t="s">
        <v>17</v>
      </c>
      <c r="C2717" t="s">
        <v>6</v>
      </c>
      <c r="D2717">
        <v>30152</v>
      </c>
      <c r="F2717">
        <v>30152</v>
      </c>
    </row>
    <row r="2718" spans="1:6" x14ac:dyDescent="0.3">
      <c r="A2718" t="s">
        <v>27</v>
      </c>
      <c r="B2718" t="s">
        <v>17</v>
      </c>
      <c r="C2718" t="s">
        <v>2</v>
      </c>
      <c r="D2718">
        <v>13143</v>
      </c>
      <c r="F2718">
        <v>13143</v>
      </c>
    </row>
    <row r="2719" spans="1:6" x14ac:dyDescent="0.3">
      <c r="A2719" t="s">
        <v>27</v>
      </c>
      <c r="B2719" t="s">
        <v>17</v>
      </c>
      <c r="C2719" t="s">
        <v>2</v>
      </c>
      <c r="D2719">
        <v>36283</v>
      </c>
      <c r="F2719">
        <v>36283</v>
      </c>
    </row>
    <row r="2720" spans="1:6" x14ac:dyDescent="0.3">
      <c r="A2720" t="s">
        <v>27</v>
      </c>
      <c r="B2720" t="s">
        <v>18</v>
      </c>
      <c r="C2720" t="s">
        <v>10</v>
      </c>
      <c r="D2720">
        <v>56674</v>
      </c>
      <c r="F2720">
        <v>56674</v>
      </c>
    </row>
    <row r="2721" spans="1:6" x14ac:dyDescent="0.3">
      <c r="A2721" t="s">
        <v>27</v>
      </c>
      <c r="B2721" t="s">
        <v>15</v>
      </c>
      <c r="C2721" t="s">
        <v>6</v>
      </c>
      <c r="D2721">
        <v>83497</v>
      </c>
      <c r="F2721">
        <v>83497</v>
      </c>
    </row>
    <row r="2722" spans="1:6" x14ac:dyDescent="0.3">
      <c r="A2722" t="s">
        <v>27</v>
      </c>
      <c r="B2722" t="s">
        <v>20</v>
      </c>
      <c r="C2722" t="s">
        <v>6</v>
      </c>
      <c r="D2722">
        <v>68941</v>
      </c>
      <c r="F2722">
        <v>68941</v>
      </c>
    </row>
    <row r="2723" spans="1:6" x14ac:dyDescent="0.3">
      <c r="A2723" t="s">
        <v>27</v>
      </c>
      <c r="B2723" t="s">
        <v>20</v>
      </c>
      <c r="C2723" t="s">
        <v>6</v>
      </c>
      <c r="D2723">
        <v>54974</v>
      </c>
      <c r="F2723">
        <v>54974</v>
      </c>
    </row>
    <row r="2724" spans="1:6" x14ac:dyDescent="0.3">
      <c r="A2724" t="s">
        <v>27</v>
      </c>
      <c r="B2724" t="s">
        <v>17</v>
      </c>
      <c r="C2724" t="s">
        <v>2</v>
      </c>
      <c r="D2724">
        <v>19391</v>
      </c>
      <c r="F2724">
        <v>19391</v>
      </c>
    </row>
    <row r="2725" spans="1:6" x14ac:dyDescent="0.3">
      <c r="A2725" t="s">
        <v>27</v>
      </c>
      <c r="B2725" t="s">
        <v>17</v>
      </c>
      <c r="C2725" t="s">
        <v>2</v>
      </c>
      <c r="D2725">
        <v>90747</v>
      </c>
      <c r="F2725">
        <v>90747</v>
      </c>
    </row>
    <row r="2726" spans="1:6" x14ac:dyDescent="0.3">
      <c r="A2726" t="s">
        <v>27</v>
      </c>
      <c r="B2726" t="s">
        <v>17</v>
      </c>
      <c r="C2726" t="s">
        <v>2</v>
      </c>
      <c r="D2726">
        <v>91905</v>
      </c>
      <c r="F2726">
        <v>91905</v>
      </c>
    </row>
    <row r="2727" spans="1:6" x14ac:dyDescent="0.3">
      <c r="A2727" t="s">
        <v>27</v>
      </c>
      <c r="B2727" t="s">
        <v>17</v>
      </c>
      <c r="C2727" t="s">
        <v>4</v>
      </c>
      <c r="D2727">
        <v>75137</v>
      </c>
      <c r="F2727">
        <v>75137</v>
      </c>
    </row>
    <row r="2728" spans="1:6" x14ac:dyDescent="0.3">
      <c r="A2728" t="s">
        <v>27</v>
      </c>
      <c r="B2728" t="s">
        <v>17</v>
      </c>
      <c r="C2728" t="s">
        <v>4</v>
      </c>
      <c r="D2728">
        <v>5143</v>
      </c>
      <c r="F2728">
        <v>5143</v>
      </c>
    </row>
    <row r="2729" spans="1:6" x14ac:dyDescent="0.3">
      <c r="A2729" t="s">
        <v>27</v>
      </c>
      <c r="B2729" t="s">
        <v>17</v>
      </c>
      <c r="C2729" t="s">
        <v>4</v>
      </c>
      <c r="D2729">
        <v>26508</v>
      </c>
      <c r="F2729">
        <v>26508</v>
      </c>
    </row>
    <row r="2730" spans="1:6" x14ac:dyDescent="0.3">
      <c r="A2730" t="s">
        <v>27</v>
      </c>
      <c r="B2730" t="s">
        <v>20</v>
      </c>
      <c r="C2730" t="s">
        <v>2</v>
      </c>
      <c r="D2730">
        <v>74917</v>
      </c>
      <c r="F2730">
        <v>74917</v>
      </c>
    </row>
    <row r="2731" spans="1:6" x14ac:dyDescent="0.3">
      <c r="A2731" t="s">
        <v>27</v>
      </c>
      <c r="B2731" t="s">
        <v>20</v>
      </c>
      <c r="C2731" t="s">
        <v>2</v>
      </c>
      <c r="D2731">
        <v>75705</v>
      </c>
      <c r="F2731">
        <v>75705</v>
      </c>
    </row>
    <row r="2732" spans="1:6" x14ac:dyDescent="0.3">
      <c r="A2732" t="s">
        <v>27</v>
      </c>
      <c r="B2732" t="s">
        <v>20</v>
      </c>
      <c r="C2732" t="s">
        <v>2</v>
      </c>
      <c r="D2732">
        <v>16637</v>
      </c>
      <c r="F2732">
        <v>16637</v>
      </c>
    </row>
    <row r="2733" spans="1:6" x14ac:dyDescent="0.3">
      <c r="A2733" t="s">
        <v>27</v>
      </c>
      <c r="B2733" t="s">
        <v>14</v>
      </c>
      <c r="C2733" t="s">
        <v>6</v>
      </c>
      <c r="D2733">
        <v>81002</v>
      </c>
      <c r="F2733">
        <v>81002</v>
      </c>
    </row>
    <row r="2734" spans="1:6" x14ac:dyDescent="0.3">
      <c r="A2734" t="s">
        <v>27</v>
      </c>
      <c r="B2734" t="s">
        <v>15</v>
      </c>
      <c r="C2734" t="s">
        <v>1</v>
      </c>
      <c r="D2734">
        <v>17544</v>
      </c>
      <c r="F2734">
        <v>17544</v>
      </c>
    </row>
    <row r="2735" spans="1:6" x14ac:dyDescent="0.3">
      <c r="A2735" t="s">
        <v>27</v>
      </c>
      <c r="B2735" t="s">
        <v>15</v>
      </c>
      <c r="C2735" t="s">
        <v>1</v>
      </c>
      <c r="D2735">
        <v>61950</v>
      </c>
      <c r="F2735">
        <v>61950</v>
      </c>
    </row>
    <row r="2736" spans="1:6" x14ac:dyDescent="0.3">
      <c r="A2736" t="s">
        <v>27</v>
      </c>
      <c r="B2736" t="s">
        <v>15</v>
      </c>
      <c r="C2736" t="s">
        <v>1</v>
      </c>
      <c r="D2736">
        <v>95200</v>
      </c>
      <c r="F2736">
        <v>95200</v>
      </c>
    </row>
    <row r="2737" spans="1:6" x14ac:dyDescent="0.3">
      <c r="A2737" t="s">
        <v>27</v>
      </c>
      <c r="B2737" t="s">
        <v>20</v>
      </c>
      <c r="C2737" t="s">
        <v>10</v>
      </c>
      <c r="D2737">
        <v>81412</v>
      </c>
      <c r="F2737">
        <v>81412</v>
      </c>
    </row>
    <row r="2738" spans="1:6" x14ac:dyDescent="0.3">
      <c r="A2738" t="s">
        <v>27</v>
      </c>
      <c r="B2738" t="s">
        <v>20</v>
      </c>
      <c r="C2738" t="s">
        <v>10</v>
      </c>
      <c r="D2738">
        <v>36888</v>
      </c>
      <c r="F2738">
        <v>36888</v>
      </c>
    </row>
    <row r="2739" spans="1:6" x14ac:dyDescent="0.3">
      <c r="A2739" t="s">
        <v>27</v>
      </c>
      <c r="B2739" t="s">
        <v>20</v>
      </c>
      <c r="C2739" t="s">
        <v>1</v>
      </c>
      <c r="D2739">
        <v>4448</v>
      </c>
      <c r="F2739">
        <v>4448</v>
      </c>
    </row>
    <row r="2740" spans="1:6" x14ac:dyDescent="0.3">
      <c r="A2740" t="s">
        <v>27</v>
      </c>
      <c r="B2740" t="s">
        <v>17</v>
      </c>
      <c r="C2740" t="s">
        <v>8</v>
      </c>
      <c r="D2740">
        <v>9150</v>
      </c>
      <c r="F2740">
        <v>9150</v>
      </c>
    </row>
    <row r="2741" spans="1:6" x14ac:dyDescent="0.3">
      <c r="A2741" t="s">
        <v>27</v>
      </c>
      <c r="B2741" t="s">
        <v>17</v>
      </c>
      <c r="C2741" t="s">
        <v>8</v>
      </c>
      <c r="D2741">
        <v>64629</v>
      </c>
      <c r="F2741">
        <v>64629</v>
      </c>
    </row>
    <row r="2742" spans="1:6" x14ac:dyDescent="0.3">
      <c r="A2742" t="s">
        <v>27</v>
      </c>
      <c r="B2742" t="s">
        <v>17</v>
      </c>
      <c r="C2742" t="s">
        <v>8</v>
      </c>
      <c r="D2742">
        <v>77546</v>
      </c>
      <c r="F2742">
        <v>77546</v>
      </c>
    </row>
    <row r="2743" spans="1:6" x14ac:dyDescent="0.3">
      <c r="A2743" t="s">
        <v>27</v>
      </c>
      <c r="B2743" t="s">
        <v>17</v>
      </c>
      <c r="C2743" t="s">
        <v>8</v>
      </c>
      <c r="D2743">
        <v>73785</v>
      </c>
      <c r="F2743">
        <v>73785</v>
      </c>
    </row>
    <row r="2744" spans="1:6" x14ac:dyDescent="0.3">
      <c r="A2744" t="s">
        <v>27</v>
      </c>
      <c r="B2744" t="s">
        <v>17</v>
      </c>
      <c r="C2744" t="s">
        <v>8</v>
      </c>
      <c r="D2744">
        <v>78256</v>
      </c>
      <c r="F2744">
        <v>78256</v>
      </c>
    </row>
    <row r="2745" spans="1:6" x14ac:dyDescent="0.3">
      <c r="A2745" t="s">
        <v>27</v>
      </c>
      <c r="B2745" t="s">
        <v>17</v>
      </c>
      <c r="C2745" t="s">
        <v>8</v>
      </c>
      <c r="D2745">
        <v>50714</v>
      </c>
      <c r="F2745">
        <v>50714</v>
      </c>
    </row>
    <row r="2746" spans="1:6" x14ac:dyDescent="0.3">
      <c r="A2746" t="s">
        <v>27</v>
      </c>
      <c r="B2746" t="s">
        <v>12</v>
      </c>
      <c r="C2746" t="s">
        <v>2</v>
      </c>
      <c r="D2746">
        <v>23130</v>
      </c>
      <c r="F2746">
        <v>23130</v>
      </c>
    </row>
    <row r="2747" spans="1:6" x14ac:dyDescent="0.3">
      <c r="A2747" t="s">
        <v>27</v>
      </c>
      <c r="B2747" t="s">
        <v>12</v>
      </c>
      <c r="C2747" t="s">
        <v>2</v>
      </c>
      <c r="D2747">
        <v>96715</v>
      </c>
      <c r="F2747">
        <v>96715</v>
      </c>
    </row>
    <row r="2748" spans="1:6" x14ac:dyDescent="0.3">
      <c r="A2748" t="s">
        <v>27</v>
      </c>
      <c r="B2748" t="s">
        <v>12</v>
      </c>
      <c r="C2748" t="s">
        <v>2</v>
      </c>
      <c r="D2748">
        <v>57957</v>
      </c>
      <c r="F2748">
        <v>57957</v>
      </c>
    </row>
    <row r="2749" spans="1:6" x14ac:dyDescent="0.3">
      <c r="A2749" t="s">
        <v>27</v>
      </c>
      <c r="B2749" t="s">
        <v>12</v>
      </c>
      <c r="C2749" t="s">
        <v>2</v>
      </c>
      <c r="D2749">
        <v>36605</v>
      </c>
      <c r="F2749">
        <v>36605</v>
      </c>
    </row>
    <row r="2750" spans="1:6" x14ac:dyDescent="0.3">
      <c r="A2750" t="s">
        <v>27</v>
      </c>
      <c r="B2750" t="s">
        <v>20</v>
      </c>
      <c r="C2750" t="s">
        <v>2</v>
      </c>
      <c r="D2750">
        <v>89333</v>
      </c>
      <c r="F2750">
        <v>89333</v>
      </c>
    </row>
    <row r="2751" spans="1:6" x14ac:dyDescent="0.3">
      <c r="A2751" t="s">
        <v>27</v>
      </c>
      <c r="B2751" t="s">
        <v>20</v>
      </c>
      <c r="C2751" t="s">
        <v>2</v>
      </c>
      <c r="D2751">
        <v>32682</v>
      </c>
      <c r="F2751">
        <v>32682</v>
      </c>
    </row>
    <row r="2752" spans="1:6" x14ac:dyDescent="0.3">
      <c r="A2752" t="s">
        <v>27</v>
      </c>
      <c r="B2752" t="s">
        <v>17</v>
      </c>
      <c r="C2752" t="s">
        <v>6</v>
      </c>
      <c r="D2752">
        <v>81535</v>
      </c>
      <c r="F2752">
        <v>81535</v>
      </c>
    </row>
    <row r="2753" spans="1:6" x14ac:dyDescent="0.3">
      <c r="A2753" t="s">
        <v>27</v>
      </c>
      <c r="B2753" t="s">
        <v>17</v>
      </c>
      <c r="C2753" t="s">
        <v>6</v>
      </c>
      <c r="D2753">
        <v>39207</v>
      </c>
      <c r="F2753">
        <v>39207</v>
      </c>
    </row>
    <row r="2754" spans="1:6" x14ac:dyDescent="0.3">
      <c r="A2754" t="s">
        <v>27</v>
      </c>
      <c r="B2754" t="s">
        <v>17</v>
      </c>
      <c r="C2754" t="s">
        <v>6</v>
      </c>
      <c r="D2754">
        <v>57385</v>
      </c>
      <c r="F2754">
        <v>57385</v>
      </c>
    </row>
    <row r="2755" spans="1:6" x14ac:dyDescent="0.3">
      <c r="A2755" t="s">
        <v>27</v>
      </c>
      <c r="B2755" t="s">
        <v>17</v>
      </c>
      <c r="C2755" t="s">
        <v>6</v>
      </c>
      <c r="D2755">
        <v>72419</v>
      </c>
      <c r="F2755">
        <v>72419</v>
      </c>
    </row>
    <row r="2756" spans="1:6" x14ac:dyDescent="0.3">
      <c r="A2756" t="s">
        <v>27</v>
      </c>
      <c r="B2756" t="s">
        <v>17</v>
      </c>
      <c r="C2756" t="s">
        <v>6</v>
      </c>
      <c r="D2756">
        <v>54871</v>
      </c>
      <c r="F2756">
        <v>54871</v>
      </c>
    </row>
    <row r="2757" spans="1:6" x14ac:dyDescent="0.3">
      <c r="A2757" t="s">
        <v>27</v>
      </c>
      <c r="B2757" t="s">
        <v>17</v>
      </c>
      <c r="C2757" t="s">
        <v>6</v>
      </c>
      <c r="D2757">
        <v>17807</v>
      </c>
      <c r="F2757">
        <v>17807</v>
      </c>
    </row>
    <row r="2758" spans="1:6" x14ac:dyDescent="0.3">
      <c r="A2758" t="s">
        <v>27</v>
      </c>
      <c r="B2758" t="s">
        <v>17</v>
      </c>
      <c r="C2758" t="s">
        <v>6</v>
      </c>
      <c r="D2758">
        <v>14421</v>
      </c>
      <c r="F2758">
        <v>14421</v>
      </c>
    </row>
    <row r="2759" spans="1:6" x14ac:dyDescent="0.3">
      <c r="A2759" t="s">
        <v>27</v>
      </c>
      <c r="B2759" t="s">
        <v>17</v>
      </c>
      <c r="C2759" t="s">
        <v>10</v>
      </c>
      <c r="D2759">
        <v>4835</v>
      </c>
      <c r="F2759">
        <v>4835</v>
      </c>
    </row>
    <row r="2760" spans="1:6" x14ac:dyDescent="0.3">
      <c r="A2760" t="s">
        <v>27</v>
      </c>
      <c r="B2760" t="s">
        <v>17</v>
      </c>
      <c r="C2760" t="s">
        <v>10</v>
      </c>
      <c r="D2760">
        <v>89675</v>
      </c>
      <c r="F2760">
        <v>89675</v>
      </c>
    </row>
    <row r="2761" spans="1:6" x14ac:dyDescent="0.3">
      <c r="A2761" t="s">
        <v>27</v>
      </c>
      <c r="B2761" t="s">
        <v>17</v>
      </c>
      <c r="C2761" t="s">
        <v>10</v>
      </c>
      <c r="D2761">
        <v>22128</v>
      </c>
      <c r="F2761">
        <v>22128</v>
      </c>
    </row>
    <row r="2762" spans="1:6" x14ac:dyDescent="0.3">
      <c r="A2762" t="s">
        <v>27</v>
      </c>
      <c r="B2762" t="s">
        <v>17</v>
      </c>
      <c r="C2762" t="s">
        <v>10</v>
      </c>
      <c r="D2762">
        <v>91247</v>
      </c>
      <c r="F2762">
        <v>91247</v>
      </c>
    </row>
    <row r="2763" spans="1:6" x14ac:dyDescent="0.3">
      <c r="A2763" t="s">
        <v>27</v>
      </c>
      <c r="B2763" t="s">
        <v>17</v>
      </c>
      <c r="C2763" t="s">
        <v>10</v>
      </c>
      <c r="D2763">
        <v>65949</v>
      </c>
      <c r="F2763">
        <v>65949</v>
      </c>
    </row>
    <row r="2764" spans="1:6" x14ac:dyDescent="0.3">
      <c r="A2764" t="s">
        <v>27</v>
      </c>
      <c r="B2764" t="s">
        <v>17</v>
      </c>
      <c r="C2764" t="s">
        <v>10</v>
      </c>
      <c r="D2764">
        <v>56371</v>
      </c>
      <c r="F2764">
        <v>56371</v>
      </c>
    </row>
    <row r="2765" spans="1:6" x14ac:dyDescent="0.3">
      <c r="A2765" t="s">
        <v>27</v>
      </c>
      <c r="B2765" t="s">
        <v>17</v>
      </c>
      <c r="C2765" t="s">
        <v>10</v>
      </c>
      <c r="D2765">
        <v>96235</v>
      </c>
      <c r="F2765">
        <v>96235</v>
      </c>
    </row>
    <row r="2766" spans="1:6" x14ac:dyDescent="0.3">
      <c r="A2766" t="s">
        <v>27</v>
      </c>
      <c r="B2766" t="s">
        <v>17</v>
      </c>
      <c r="C2766" t="s">
        <v>10</v>
      </c>
      <c r="D2766">
        <v>13558</v>
      </c>
      <c r="F2766">
        <v>13558</v>
      </c>
    </row>
    <row r="2767" spans="1:6" x14ac:dyDescent="0.3">
      <c r="A2767" t="s">
        <v>27</v>
      </c>
      <c r="B2767" t="s">
        <v>17</v>
      </c>
      <c r="C2767" t="s">
        <v>10</v>
      </c>
      <c r="D2767">
        <v>59450</v>
      </c>
      <c r="F2767">
        <v>59450</v>
      </c>
    </row>
    <row r="2768" spans="1:6" x14ac:dyDescent="0.3">
      <c r="A2768" t="s">
        <v>27</v>
      </c>
      <c r="B2768" t="s">
        <v>17</v>
      </c>
      <c r="C2768" t="s">
        <v>10</v>
      </c>
      <c r="D2768">
        <v>45602</v>
      </c>
      <c r="F2768">
        <v>45602</v>
      </c>
    </row>
    <row r="2769" spans="1:6" x14ac:dyDescent="0.3">
      <c r="A2769" t="s">
        <v>27</v>
      </c>
      <c r="B2769" t="s">
        <v>17</v>
      </c>
      <c r="C2769" t="s">
        <v>10</v>
      </c>
      <c r="D2769">
        <v>87236</v>
      </c>
      <c r="F2769">
        <v>87236</v>
      </c>
    </row>
    <row r="2770" spans="1:6" x14ac:dyDescent="0.3">
      <c r="A2770" t="s">
        <v>27</v>
      </c>
      <c r="B2770" t="s">
        <v>17</v>
      </c>
      <c r="C2770" t="s">
        <v>10</v>
      </c>
      <c r="D2770">
        <v>30205</v>
      </c>
      <c r="F2770">
        <v>30205</v>
      </c>
    </row>
    <row r="2771" spans="1:6" x14ac:dyDescent="0.3">
      <c r="A2771" t="s">
        <v>27</v>
      </c>
      <c r="B2771" t="s">
        <v>17</v>
      </c>
      <c r="C2771" t="s">
        <v>6</v>
      </c>
      <c r="D2771">
        <v>50191</v>
      </c>
      <c r="F2771">
        <v>50191</v>
      </c>
    </row>
    <row r="2772" spans="1:6" x14ac:dyDescent="0.3">
      <c r="A2772" t="s">
        <v>27</v>
      </c>
      <c r="B2772" t="s">
        <v>17</v>
      </c>
      <c r="C2772" t="s">
        <v>6</v>
      </c>
      <c r="D2772">
        <v>23054</v>
      </c>
      <c r="F2772">
        <v>23054</v>
      </c>
    </row>
    <row r="2773" spans="1:6" x14ac:dyDescent="0.3">
      <c r="A2773" t="s">
        <v>27</v>
      </c>
      <c r="B2773" t="s">
        <v>17</v>
      </c>
      <c r="C2773" t="s">
        <v>6</v>
      </c>
      <c r="D2773">
        <v>2773</v>
      </c>
      <c r="F2773">
        <v>2773</v>
      </c>
    </row>
    <row r="2774" spans="1:6" x14ac:dyDescent="0.3">
      <c r="A2774" t="s">
        <v>27</v>
      </c>
      <c r="B2774" t="s">
        <v>17</v>
      </c>
      <c r="C2774" t="s">
        <v>6</v>
      </c>
      <c r="D2774">
        <v>13941</v>
      </c>
      <c r="F2774">
        <v>13941</v>
      </c>
    </row>
    <row r="2775" spans="1:6" x14ac:dyDescent="0.3">
      <c r="A2775" t="s">
        <v>27</v>
      </c>
      <c r="B2775" t="s">
        <v>17</v>
      </c>
      <c r="C2775" t="s">
        <v>10</v>
      </c>
      <c r="D2775">
        <v>81465</v>
      </c>
      <c r="F2775">
        <v>81465</v>
      </c>
    </row>
    <row r="2776" spans="1:6" x14ac:dyDescent="0.3">
      <c r="A2776" t="s">
        <v>27</v>
      </c>
      <c r="B2776" t="s">
        <v>17</v>
      </c>
      <c r="C2776" t="s">
        <v>10</v>
      </c>
      <c r="D2776">
        <v>31640</v>
      </c>
      <c r="F2776">
        <v>31640</v>
      </c>
    </row>
    <row r="2777" spans="1:6" x14ac:dyDescent="0.3">
      <c r="A2777" t="s">
        <v>27</v>
      </c>
      <c r="B2777" t="s">
        <v>17</v>
      </c>
      <c r="C2777" t="s">
        <v>6</v>
      </c>
      <c r="D2777">
        <v>57024</v>
      </c>
      <c r="F2777">
        <v>57024</v>
      </c>
    </row>
    <row r="2778" spans="1:6" x14ac:dyDescent="0.3">
      <c r="A2778" t="s">
        <v>27</v>
      </c>
      <c r="B2778" t="s">
        <v>15</v>
      </c>
      <c r="C2778" t="s">
        <v>4</v>
      </c>
      <c r="D2778">
        <v>93457</v>
      </c>
      <c r="F2778">
        <v>93457</v>
      </c>
    </row>
    <row r="2779" spans="1:6" x14ac:dyDescent="0.3">
      <c r="A2779" t="s">
        <v>27</v>
      </c>
      <c r="B2779" t="s">
        <v>15</v>
      </c>
      <c r="C2779" t="s">
        <v>4</v>
      </c>
      <c r="D2779">
        <v>20950</v>
      </c>
      <c r="F2779">
        <v>20950</v>
      </c>
    </row>
    <row r="2780" spans="1:6" x14ac:dyDescent="0.3">
      <c r="A2780" t="s">
        <v>27</v>
      </c>
      <c r="B2780" t="s">
        <v>15</v>
      </c>
      <c r="C2780" t="s">
        <v>6</v>
      </c>
      <c r="D2780">
        <v>19873</v>
      </c>
      <c r="F2780">
        <v>19873</v>
      </c>
    </row>
    <row r="2781" spans="1:6" x14ac:dyDescent="0.3">
      <c r="A2781" t="s">
        <v>27</v>
      </c>
      <c r="B2781" t="s">
        <v>15</v>
      </c>
      <c r="C2781" t="s">
        <v>6</v>
      </c>
      <c r="D2781">
        <v>86425</v>
      </c>
      <c r="F2781">
        <v>86425</v>
      </c>
    </row>
    <row r="2782" spans="1:6" x14ac:dyDescent="0.3">
      <c r="A2782" t="s">
        <v>27</v>
      </c>
      <c r="B2782" t="s">
        <v>17</v>
      </c>
      <c r="C2782" t="s">
        <v>10</v>
      </c>
      <c r="D2782">
        <v>50495</v>
      </c>
      <c r="F2782">
        <v>50495</v>
      </c>
    </row>
    <row r="2783" spans="1:6" x14ac:dyDescent="0.3">
      <c r="A2783" t="s">
        <v>27</v>
      </c>
      <c r="B2783" t="s">
        <v>17</v>
      </c>
      <c r="C2783" t="s">
        <v>10</v>
      </c>
      <c r="D2783">
        <v>86926</v>
      </c>
      <c r="F2783">
        <v>86926</v>
      </c>
    </row>
    <row r="2784" spans="1:6" x14ac:dyDescent="0.3">
      <c r="A2784" t="s">
        <v>27</v>
      </c>
      <c r="B2784" t="s">
        <v>17</v>
      </c>
      <c r="C2784" t="s">
        <v>10</v>
      </c>
      <c r="D2784">
        <v>36728</v>
      </c>
      <c r="F2784">
        <v>36728</v>
      </c>
    </row>
    <row r="2785" spans="1:6" x14ac:dyDescent="0.3">
      <c r="A2785" t="s">
        <v>27</v>
      </c>
      <c r="B2785" t="s">
        <v>17</v>
      </c>
      <c r="C2785" t="s">
        <v>10</v>
      </c>
      <c r="D2785">
        <v>54996</v>
      </c>
      <c r="F2785">
        <v>54996</v>
      </c>
    </row>
    <row r="2786" spans="1:6" x14ac:dyDescent="0.3">
      <c r="A2786" t="s">
        <v>27</v>
      </c>
      <c r="B2786" t="s">
        <v>17</v>
      </c>
      <c r="C2786" t="s">
        <v>10</v>
      </c>
      <c r="D2786">
        <v>3225</v>
      </c>
      <c r="F2786">
        <v>3225</v>
      </c>
    </row>
    <row r="2787" spans="1:6" x14ac:dyDescent="0.3">
      <c r="A2787" t="s">
        <v>27</v>
      </c>
      <c r="B2787" t="s">
        <v>17</v>
      </c>
      <c r="C2787" t="s">
        <v>10</v>
      </c>
      <c r="D2787">
        <v>85562</v>
      </c>
      <c r="F2787">
        <v>85562</v>
      </c>
    </row>
    <row r="2788" spans="1:6" x14ac:dyDescent="0.3">
      <c r="A2788" t="s">
        <v>27</v>
      </c>
      <c r="B2788" t="s">
        <v>20</v>
      </c>
      <c r="C2788" t="s">
        <v>10</v>
      </c>
      <c r="D2788">
        <v>78927</v>
      </c>
      <c r="F2788">
        <v>78927</v>
      </c>
    </row>
    <row r="2789" spans="1:6" x14ac:dyDescent="0.3">
      <c r="A2789" t="s">
        <v>27</v>
      </c>
      <c r="B2789" t="s">
        <v>20</v>
      </c>
      <c r="C2789" t="s">
        <v>10</v>
      </c>
      <c r="D2789">
        <v>12012</v>
      </c>
      <c r="F2789">
        <v>12012</v>
      </c>
    </row>
    <row r="2790" spans="1:6" x14ac:dyDescent="0.3">
      <c r="A2790" t="s">
        <v>27</v>
      </c>
      <c r="B2790" t="s">
        <v>20</v>
      </c>
      <c r="C2790" t="s">
        <v>10</v>
      </c>
      <c r="D2790">
        <v>42513</v>
      </c>
      <c r="F2790">
        <v>42513</v>
      </c>
    </row>
    <row r="2791" spans="1:6" x14ac:dyDescent="0.3">
      <c r="A2791" t="s">
        <v>27</v>
      </c>
      <c r="B2791" t="s">
        <v>20</v>
      </c>
      <c r="C2791" t="s">
        <v>2</v>
      </c>
      <c r="D2791">
        <v>39277</v>
      </c>
      <c r="F2791">
        <v>39277</v>
      </c>
    </row>
    <row r="2792" spans="1:6" x14ac:dyDescent="0.3">
      <c r="A2792" t="s">
        <v>27</v>
      </c>
      <c r="B2792" t="s">
        <v>20</v>
      </c>
      <c r="C2792" t="s">
        <v>2</v>
      </c>
      <c r="D2792">
        <v>13821</v>
      </c>
      <c r="F2792">
        <v>13821</v>
      </c>
    </row>
    <row r="2793" spans="1:6" x14ac:dyDescent="0.3">
      <c r="A2793" t="s">
        <v>27</v>
      </c>
      <c r="B2793" t="s">
        <v>20</v>
      </c>
      <c r="C2793" t="s">
        <v>2</v>
      </c>
      <c r="D2793">
        <v>82780</v>
      </c>
      <c r="F2793">
        <v>82780</v>
      </c>
    </row>
    <row r="2794" spans="1:6" x14ac:dyDescent="0.3">
      <c r="A2794" t="s">
        <v>27</v>
      </c>
      <c r="B2794" t="s">
        <v>17</v>
      </c>
      <c r="C2794" t="s">
        <v>4</v>
      </c>
      <c r="D2794">
        <v>50719</v>
      </c>
      <c r="F2794">
        <v>50719</v>
      </c>
    </row>
    <row r="2795" spans="1:6" x14ac:dyDescent="0.3">
      <c r="A2795" t="s">
        <v>27</v>
      </c>
      <c r="B2795" t="s">
        <v>17</v>
      </c>
      <c r="C2795" t="s">
        <v>4</v>
      </c>
      <c r="D2795">
        <v>20776</v>
      </c>
      <c r="F2795">
        <v>20776</v>
      </c>
    </row>
    <row r="2796" spans="1:6" x14ac:dyDescent="0.3">
      <c r="A2796" t="s">
        <v>27</v>
      </c>
      <c r="B2796" t="s">
        <v>17</v>
      </c>
      <c r="C2796" t="s">
        <v>4</v>
      </c>
      <c r="D2796">
        <v>44153</v>
      </c>
      <c r="F2796">
        <v>44153</v>
      </c>
    </row>
    <row r="2797" spans="1:6" x14ac:dyDescent="0.3">
      <c r="A2797" t="s">
        <v>27</v>
      </c>
      <c r="B2797" t="s">
        <v>17</v>
      </c>
      <c r="C2797" t="s">
        <v>4</v>
      </c>
      <c r="D2797">
        <v>26065</v>
      </c>
      <c r="F2797">
        <v>26065</v>
      </c>
    </row>
    <row r="2798" spans="1:6" x14ac:dyDescent="0.3">
      <c r="A2798" t="s">
        <v>27</v>
      </c>
      <c r="B2798" t="s">
        <v>17</v>
      </c>
      <c r="C2798" t="s">
        <v>4</v>
      </c>
      <c r="D2798">
        <v>30638</v>
      </c>
      <c r="F2798">
        <v>30638</v>
      </c>
    </row>
    <row r="2799" spans="1:6" x14ac:dyDescent="0.3">
      <c r="A2799" t="s">
        <v>27</v>
      </c>
      <c r="B2799" t="s">
        <v>20</v>
      </c>
      <c r="C2799" t="s">
        <v>10</v>
      </c>
      <c r="D2799">
        <v>94463</v>
      </c>
      <c r="F2799">
        <v>94463</v>
      </c>
    </row>
    <row r="2800" spans="1:6" x14ac:dyDescent="0.3">
      <c r="A2800" t="s">
        <v>27</v>
      </c>
      <c r="B2800" t="s">
        <v>18</v>
      </c>
      <c r="C2800" t="s">
        <v>6</v>
      </c>
      <c r="D2800">
        <v>40315</v>
      </c>
      <c r="F2800">
        <v>40315</v>
      </c>
    </row>
    <row r="2801" spans="1:6" x14ac:dyDescent="0.3">
      <c r="A2801" t="s">
        <v>27</v>
      </c>
      <c r="B2801" t="s">
        <v>18</v>
      </c>
      <c r="C2801" t="s">
        <v>6</v>
      </c>
      <c r="D2801">
        <v>35519</v>
      </c>
      <c r="F2801">
        <v>35519</v>
      </c>
    </row>
    <row r="2802" spans="1:6" x14ac:dyDescent="0.3">
      <c r="A2802" t="s">
        <v>27</v>
      </c>
      <c r="B2802" t="s">
        <v>18</v>
      </c>
      <c r="C2802" t="s">
        <v>2</v>
      </c>
      <c r="D2802">
        <v>17189</v>
      </c>
      <c r="F2802">
        <v>17189</v>
      </c>
    </row>
    <row r="2803" spans="1:6" x14ac:dyDescent="0.3">
      <c r="A2803" t="s">
        <v>27</v>
      </c>
      <c r="B2803" t="s">
        <v>18</v>
      </c>
      <c r="C2803" t="s">
        <v>1</v>
      </c>
      <c r="D2803">
        <v>94729</v>
      </c>
      <c r="F2803">
        <v>94729</v>
      </c>
    </row>
    <row r="2804" spans="1:6" x14ac:dyDescent="0.3">
      <c r="A2804" t="s">
        <v>27</v>
      </c>
      <c r="B2804" t="s">
        <v>18</v>
      </c>
      <c r="C2804" t="s">
        <v>2</v>
      </c>
      <c r="D2804">
        <v>10200</v>
      </c>
      <c r="F2804">
        <v>10200</v>
      </c>
    </row>
    <row r="2805" spans="1:6" x14ac:dyDescent="0.3">
      <c r="A2805" t="s">
        <v>27</v>
      </c>
      <c r="B2805" t="s">
        <v>18</v>
      </c>
      <c r="C2805" t="s">
        <v>2</v>
      </c>
      <c r="D2805">
        <v>4502</v>
      </c>
      <c r="F2805">
        <v>4502</v>
      </c>
    </row>
    <row r="2806" spans="1:6" x14ac:dyDescent="0.3">
      <c r="A2806" t="s">
        <v>27</v>
      </c>
      <c r="B2806" t="s">
        <v>18</v>
      </c>
      <c r="C2806" t="s">
        <v>2</v>
      </c>
      <c r="D2806">
        <v>82558</v>
      </c>
      <c r="F2806">
        <v>82558</v>
      </c>
    </row>
    <row r="2807" spans="1:6" x14ac:dyDescent="0.3">
      <c r="A2807" t="s">
        <v>27</v>
      </c>
      <c r="B2807" t="s">
        <v>18</v>
      </c>
      <c r="C2807" t="s">
        <v>2</v>
      </c>
      <c r="D2807">
        <v>49221</v>
      </c>
      <c r="F2807">
        <v>49221</v>
      </c>
    </row>
    <row r="2808" spans="1:6" x14ac:dyDescent="0.3">
      <c r="A2808" t="s">
        <v>27</v>
      </c>
      <c r="B2808" t="s">
        <v>18</v>
      </c>
      <c r="C2808" t="s">
        <v>2</v>
      </c>
      <c r="D2808">
        <v>30662</v>
      </c>
      <c r="F2808">
        <v>30662</v>
      </c>
    </row>
    <row r="2809" spans="1:6" x14ac:dyDescent="0.3">
      <c r="A2809" t="s">
        <v>27</v>
      </c>
      <c r="B2809" t="s">
        <v>18</v>
      </c>
      <c r="C2809" t="s">
        <v>2</v>
      </c>
      <c r="D2809">
        <v>82020</v>
      </c>
      <c r="F2809">
        <v>82020</v>
      </c>
    </row>
    <row r="2810" spans="1:6" x14ac:dyDescent="0.3">
      <c r="A2810" t="s">
        <v>27</v>
      </c>
      <c r="B2810" t="s">
        <v>18</v>
      </c>
      <c r="C2810" t="s">
        <v>2</v>
      </c>
      <c r="D2810">
        <v>85806</v>
      </c>
      <c r="F2810">
        <v>85806</v>
      </c>
    </row>
    <row r="2811" spans="1:6" x14ac:dyDescent="0.3">
      <c r="A2811" t="s">
        <v>27</v>
      </c>
      <c r="B2811" t="s">
        <v>18</v>
      </c>
      <c r="C2811" t="s">
        <v>2</v>
      </c>
      <c r="D2811">
        <v>28732</v>
      </c>
      <c r="F2811">
        <v>28732</v>
      </c>
    </row>
    <row r="2812" spans="1:6" x14ac:dyDescent="0.3">
      <c r="A2812" t="s">
        <v>27</v>
      </c>
      <c r="B2812" t="s">
        <v>18</v>
      </c>
      <c r="C2812" t="s">
        <v>2</v>
      </c>
      <c r="D2812">
        <v>32333</v>
      </c>
      <c r="F2812">
        <v>32333</v>
      </c>
    </row>
    <row r="2813" spans="1:6" x14ac:dyDescent="0.3">
      <c r="A2813" t="s">
        <v>27</v>
      </c>
      <c r="B2813" t="s">
        <v>18</v>
      </c>
      <c r="C2813" t="s">
        <v>2</v>
      </c>
      <c r="D2813">
        <v>92506</v>
      </c>
      <c r="F2813">
        <v>92506</v>
      </c>
    </row>
    <row r="2814" spans="1:6" x14ac:dyDescent="0.3">
      <c r="A2814" t="s">
        <v>27</v>
      </c>
      <c r="B2814" t="s">
        <v>18</v>
      </c>
      <c r="C2814" t="s">
        <v>2</v>
      </c>
      <c r="D2814">
        <v>91343</v>
      </c>
      <c r="F2814">
        <v>91343</v>
      </c>
    </row>
    <row r="2815" spans="1:6" x14ac:dyDescent="0.3">
      <c r="A2815" t="s">
        <v>27</v>
      </c>
      <c r="B2815" t="s">
        <v>18</v>
      </c>
      <c r="C2815" t="s">
        <v>2</v>
      </c>
      <c r="D2815">
        <v>4850</v>
      </c>
      <c r="F2815">
        <v>4850</v>
      </c>
    </row>
    <row r="2816" spans="1:6" x14ac:dyDescent="0.3">
      <c r="A2816" t="s">
        <v>27</v>
      </c>
      <c r="B2816" t="s">
        <v>18</v>
      </c>
      <c r="C2816" t="s">
        <v>2</v>
      </c>
      <c r="D2816">
        <v>88295</v>
      </c>
      <c r="F2816">
        <v>88295</v>
      </c>
    </row>
    <row r="2817" spans="1:6" x14ac:dyDescent="0.3">
      <c r="A2817" t="s">
        <v>27</v>
      </c>
      <c r="B2817" t="s">
        <v>18</v>
      </c>
      <c r="C2817" t="s">
        <v>2</v>
      </c>
      <c r="D2817">
        <v>9662</v>
      </c>
      <c r="F2817">
        <v>9662</v>
      </c>
    </row>
    <row r="2818" spans="1:6" x14ac:dyDescent="0.3">
      <c r="A2818" t="s">
        <v>27</v>
      </c>
      <c r="B2818" t="s">
        <v>18</v>
      </c>
      <c r="C2818" t="s">
        <v>2</v>
      </c>
      <c r="D2818">
        <v>75573</v>
      </c>
      <c r="F2818">
        <v>75573</v>
      </c>
    </row>
    <row r="2819" spans="1:6" x14ac:dyDescent="0.3">
      <c r="A2819" t="s">
        <v>27</v>
      </c>
      <c r="B2819" t="s">
        <v>18</v>
      </c>
      <c r="C2819" t="s">
        <v>2</v>
      </c>
      <c r="D2819">
        <v>46576</v>
      </c>
      <c r="F2819">
        <v>46576</v>
      </c>
    </row>
    <row r="2820" spans="1:6" x14ac:dyDescent="0.3">
      <c r="A2820" t="s">
        <v>27</v>
      </c>
      <c r="B2820" t="s">
        <v>18</v>
      </c>
      <c r="C2820" t="s">
        <v>2</v>
      </c>
      <c r="D2820">
        <v>45362</v>
      </c>
      <c r="F2820">
        <v>45362</v>
      </c>
    </row>
    <row r="2821" spans="1:6" x14ac:dyDescent="0.3">
      <c r="A2821" t="s">
        <v>27</v>
      </c>
      <c r="B2821" t="s">
        <v>18</v>
      </c>
      <c r="C2821" t="s">
        <v>2</v>
      </c>
      <c r="D2821">
        <v>62480</v>
      </c>
      <c r="F2821">
        <v>62480</v>
      </c>
    </row>
    <row r="2822" spans="1:6" x14ac:dyDescent="0.3">
      <c r="A2822" t="s">
        <v>27</v>
      </c>
      <c r="B2822" t="s">
        <v>20</v>
      </c>
      <c r="C2822" t="s">
        <v>5</v>
      </c>
      <c r="D2822">
        <v>62968</v>
      </c>
      <c r="F2822">
        <v>62968</v>
      </c>
    </row>
    <row r="2823" spans="1:6" x14ac:dyDescent="0.3">
      <c r="A2823" t="s">
        <v>27</v>
      </c>
      <c r="B2823" t="s">
        <v>20</v>
      </c>
      <c r="C2823" t="s">
        <v>5</v>
      </c>
      <c r="D2823">
        <v>36837</v>
      </c>
      <c r="F2823">
        <v>36837</v>
      </c>
    </row>
    <row r="2824" spans="1:6" x14ac:dyDescent="0.3">
      <c r="A2824" t="s">
        <v>27</v>
      </c>
      <c r="B2824" t="s">
        <v>20</v>
      </c>
      <c r="C2824" t="s">
        <v>5</v>
      </c>
      <c r="D2824">
        <v>78623</v>
      </c>
      <c r="F2824">
        <v>78623</v>
      </c>
    </row>
    <row r="2825" spans="1:6" x14ac:dyDescent="0.3">
      <c r="A2825" t="s">
        <v>27</v>
      </c>
      <c r="B2825" t="s">
        <v>20</v>
      </c>
      <c r="C2825" t="s">
        <v>5</v>
      </c>
      <c r="D2825">
        <v>53090</v>
      </c>
      <c r="F2825">
        <v>53090</v>
      </c>
    </row>
    <row r="2826" spans="1:6" x14ac:dyDescent="0.3">
      <c r="A2826" t="s">
        <v>27</v>
      </c>
      <c r="B2826" t="s">
        <v>20</v>
      </c>
      <c r="C2826" t="s">
        <v>5</v>
      </c>
      <c r="D2826">
        <v>86195</v>
      </c>
      <c r="F2826">
        <v>86195</v>
      </c>
    </row>
    <row r="2827" spans="1:6" x14ac:dyDescent="0.3">
      <c r="A2827" t="s">
        <v>27</v>
      </c>
      <c r="B2827" t="s">
        <v>20</v>
      </c>
      <c r="C2827" t="s">
        <v>5</v>
      </c>
      <c r="D2827">
        <v>76423</v>
      </c>
      <c r="F2827">
        <v>76423</v>
      </c>
    </row>
    <row r="2828" spans="1:6" x14ac:dyDescent="0.3">
      <c r="A2828" t="s">
        <v>27</v>
      </c>
      <c r="B2828" t="s">
        <v>20</v>
      </c>
      <c r="C2828" t="s">
        <v>5</v>
      </c>
      <c r="D2828">
        <v>19750</v>
      </c>
      <c r="F2828">
        <v>19750</v>
      </c>
    </row>
    <row r="2829" spans="1:6" x14ac:dyDescent="0.3">
      <c r="A2829" t="s">
        <v>27</v>
      </c>
      <c r="B2829" t="s">
        <v>20</v>
      </c>
      <c r="C2829" t="s">
        <v>5</v>
      </c>
      <c r="D2829">
        <v>99645</v>
      </c>
      <c r="F2829">
        <v>99645</v>
      </c>
    </row>
    <row r="2830" spans="1:6" x14ac:dyDescent="0.3">
      <c r="A2830" t="s">
        <v>27</v>
      </c>
      <c r="B2830" t="s">
        <v>20</v>
      </c>
      <c r="C2830" t="s">
        <v>5</v>
      </c>
      <c r="D2830">
        <v>58768</v>
      </c>
      <c r="F2830">
        <v>58768</v>
      </c>
    </row>
    <row r="2831" spans="1:6" x14ac:dyDescent="0.3">
      <c r="A2831" t="s">
        <v>27</v>
      </c>
      <c r="B2831" t="s">
        <v>20</v>
      </c>
      <c r="C2831" t="s">
        <v>5</v>
      </c>
      <c r="D2831">
        <v>21029</v>
      </c>
      <c r="F2831">
        <v>21029</v>
      </c>
    </row>
    <row r="2832" spans="1:6" x14ac:dyDescent="0.3">
      <c r="A2832" t="s">
        <v>27</v>
      </c>
      <c r="B2832" t="s">
        <v>20</v>
      </c>
      <c r="C2832" t="s">
        <v>5</v>
      </c>
      <c r="D2832">
        <v>52735</v>
      </c>
      <c r="F2832">
        <v>52735</v>
      </c>
    </row>
    <row r="2833" spans="1:6" x14ac:dyDescent="0.3">
      <c r="A2833" t="s">
        <v>27</v>
      </c>
      <c r="B2833" t="s">
        <v>18</v>
      </c>
      <c r="C2833" t="s">
        <v>5</v>
      </c>
      <c r="D2833">
        <v>74737</v>
      </c>
      <c r="F2833">
        <v>74737</v>
      </c>
    </row>
    <row r="2834" spans="1:6" x14ac:dyDescent="0.3">
      <c r="A2834" t="s">
        <v>27</v>
      </c>
      <c r="B2834" t="s">
        <v>18</v>
      </c>
      <c r="C2834" t="s">
        <v>5</v>
      </c>
      <c r="D2834">
        <v>22798</v>
      </c>
      <c r="F2834">
        <v>22798</v>
      </c>
    </row>
    <row r="2835" spans="1:6" x14ac:dyDescent="0.3">
      <c r="A2835" t="s">
        <v>27</v>
      </c>
      <c r="B2835" t="s">
        <v>18</v>
      </c>
      <c r="C2835" t="s">
        <v>5</v>
      </c>
      <c r="D2835">
        <v>58887</v>
      </c>
      <c r="F2835">
        <v>58887</v>
      </c>
    </row>
    <row r="2836" spans="1:6" x14ac:dyDescent="0.3">
      <c r="A2836" t="s">
        <v>27</v>
      </c>
      <c r="B2836" t="s">
        <v>17</v>
      </c>
      <c r="C2836" t="s">
        <v>6</v>
      </c>
      <c r="D2836">
        <v>2420</v>
      </c>
      <c r="F2836">
        <v>2420</v>
      </c>
    </row>
    <row r="2837" spans="1:6" x14ac:dyDescent="0.3">
      <c r="A2837" t="s">
        <v>27</v>
      </c>
      <c r="B2837" t="s">
        <v>17</v>
      </c>
      <c r="C2837" t="s">
        <v>6</v>
      </c>
      <c r="D2837">
        <v>39343</v>
      </c>
      <c r="F2837">
        <v>39343</v>
      </c>
    </row>
    <row r="2838" spans="1:6" x14ac:dyDescent="0.3">
      <c r="A2838" t="s">
        <v>27</v>
      </c>
      <c r="B2838" t="s">
        <v>17</v>
      </c>
      <c r="C2838" t="s">
        <v>22</v>
      </c>
      <c r="D2838">
        <v>34298</v>
      </c>
      <c r="F2838">
        <v>34298</v>
      </c>
    </row>
    <row r="2839" spans="1:6" x14ac:dyDescent="0.3">
      <c r="A2839" t="s">
        <v>27</v>
      </c>
      <c r="B2839" t="s">
        <v>17</v>
      </c>
      <c r="C2839" t="s">
        <v>10</v>
      </c>
      <c r="D2839">
        <v>67756</v>
      </c>
      <c r="F2839">
        <v>67756</v>
      </c>
    </row>
    <row r="2840" spans="1:6" x14ac:dyDescent="0.3">
      <c r="A2840" t="s">
        <v>27</v>
      </c>
      <c r="B2840" t="s">
        <v>17</v>
      </c>
      <c r="C2840" t="s">
        <v>8</v>
      </c>
      <c r="D2840">
        <v>75652</v>
      </c>
      <c r="F2840">
        <v>75652</v>
      </c>
    </row>
    <row r="2841" spans="1:6" x14ac:dyDescent="0.3">
      <c r="A2841" t="s">
        <v>27</v>
      </c>
      <c r="B2841" t="s">
        <v>20</v>
      </c>
      <c r="C2841" t="s">
        <v>10</v>
      </c>
      <c r="D2841">
        <v>69061</v>
      </c>
      <c r="F2841">
        <v>69061</v>
      </c>
    </row>
    <row r="2842" spans="1:6" x14ac:dyDescent="0.3">
      <c r="A2842" t="s">
        <v>27</v>
      </c>
      <c r="B2842" t="s">
        <v>20</v>
      </c>
      <c r="C2842" t="s">
        <v>8</v>
      </c>
      <c r="D2842">
        <v>13687</v>
      </c>
      <c r="F2842">
        <v>13687</v>
      </c>
    </row>
    <row r="2843" spans="1:6" x14ac:dyDescent="0.3">
      <c r="A2843" t="s">
        <v>27</v>
      </c>
      <c r="B2843" t="s">
        <v>20</v>
      </c>
      <c r="C2843" t="s">
        <v>8</v>
      </c>
      <c r="D2843">
        <v>59503</v>
      </c>
      <c r="F2843">
        <v>59503</v>
      </c>
    </row>
    <row r="2844" spans="1:6" x14ac:dyDescent="0.3">
      <c r="A2844" t="s">
        <v>27</v>
      </c>
      <c r="B2844" t="s">
        <v>17</v>
      </c>
      <c r="C2844" t="s">
        <v>1</v>
      </c>
      <c r="D2844">
        <v>54034</v>
      </c>
      <c r="F2844">
        <v>54034</v>
      </c>
    </row>
    <row r="2845" spans="1:6" x14ac:dyDescent="0.3">
      <c r="A2845" t="s">
        <v>27</v>
      </c>
      <c r="B2845" t="s">
        <v>17</v>
      </c>
      <c r="C2845" t="s">
        <v>1</v>
      </c>
      <c r="D2845">
        <v>13278</v>
      </c>
      <c r="F2845">
        <v>13278</v>
      </c>
    </row>
    <row r="2846" spans="1:6" x14ac:dyDescent="0.3">
      <c r="A2846" t="s">
        <v>27</v>
      </c>
      <c r="B2846" t="s">
        <v>20</v>
      </c>
      <c r="C2846" t="s">
        <v>4</v>
      </c>
      <c r="D2846">
        <v>73197</v>
      </c>
      <c r="F2846">
        <v>73197</v>
      </c>
    </row>
    <row r="2847" spans="1:6" x14ac:dyDescent="0.3">
      <c r="A2847" t="s">
        <v>27</v>
      </c>
      <c r="B2847" t="s">
        <v>20</v>
      </c>
      <c r="C2847" t="s">
        <v>4</v>
      </c>
      <c r="D2847">
        <v>17227</v>
      </c>
      <c r="F2847">
        <v>17227</v>
      </c>
    </row>
    <row r="2848" spans="1:6" x14ac:dyDescent="0.3">
      <c r="A2848" t="s">
        <v>27</v>
      </c>
      <c r="B2848" t="s">
        <v>12</v>
      </c>
      <c r="C2848" t="s">
        <v>6</v>
      </c>
      <c r="D2848">
        <v>24403</v>
      </c>
      <c r="F2848">
        <v>24403</v>
      </c>
    </row>
    <row r="2849" spans="1:6" x14ac:dyDescent="0.3">
      <c r="A2849" t="s">
        <v>27</v>
      </c>
      <c r="B2849" t="s">
        <v>12</v>
      </c>
      <c r="C2849" t="s">
        <v>6</v>
      </c>
      <c r="D2849">
        <v>48195</v>
      </c>
      <c r="F2849">
        <v>48195</v>
      </c>
    </row>
    <row r="2850" spans="1:6" x14ac:dyDescent="0.3">
      <c r="A2850" t="s">
        <v>27</v>
      </c>
      <c r="B2850" t="s">
        <v>20</v>
      </c>
      <c r="C2850" t="s">
        <v>10</v>
      </c>
      <c r="D2850">
        <v>95798</v>
      </c>
      <c r="F2850">
        <v>95798</v>
      </c>
    </row>
    <row r="2851" spans="1:6" x14ac:dyDescent="0.3">
      <c r="A2851" t="s">
        <v>27</v>
      </c>
      <c r="B2851" t="s">
        <v>20</v>
      </c>
      <c r="C2851" t="s">
        <v>2</v>
      </c>
      <c r="D2851">
        <v>52261</v>
      </c>
      <c r="F2851">
        <v>52261</v>
      </c>
    </row>
    <row r="2852" spans="1:6" x14ac:dyDescent="0.3">
      <c r="A2852" t="s">
        <v>27</v>
      </c>
      <c r="B2852" t="s">
        <v>20</v>
      </c>
      <c r="C2852" t="s">
        <v>2</v>
      </c>
      <c r="D2852">
        <v>40822</v>
      </c>
      <c r="F2852">
        <v>40822</v>
      </c>
    </row>
    <row r="2853" spans="1:6" x14ac:dyDescent="0.3">
      <c r="A2853" t="s">
        <v>27</v>
      </c>
      <c r="B2853" t="s">
        <v>20</v>
      </c>
      <c r="C2853" t="s">
        <v>2</v>
      </c>
      <c r="D2853">
        <v>69622</v>
      </c>
      <c r="F2853">
        <v>69622</v>
      </c>
    </row>
    <row r="2854" spans="1:6" x14ac:dyDescent="0.3">
      <c r="A2854" t="s">
        <v>27</v>
      </c>
      <c r="B2854" t="s">
        <v>20</v>
      </c>
      <c r="C2854" t="s">
        <v>2</v>
      </c>
      <c r="D2854">
        <v>74833</v>
      </c>
      <c r="F2854">
        <v>74833</v>
      </c>
    </row>
    <row r="2855" spans="1:6" x14ac:dyDescent="0.3">
      <c r="A2855" t="s">
        <v>27</v>
      </c>
      <c r="B2855" t="s">
        <v>20</v>
      </c>
      <c r="C2855" t="s">
        <v>6</v>
      </c>
      <c r="D2855">
        <v>61550</v>
      </c>
      <c r="F2855">
        <v>61550</v>
      </c>
    </row>
    <row r="2856" spans="1:6" x14ac:dyDescent="0.3">
      <c r="A2856" t="s">
        <v>27</v>
      </c>
      <c r="B2856" t="s">
        <v>20</v>
      </c>
      <c r="C2856" t="s">
        <v>6</v>
      </c>
      <c r="D2856">
        <v>68766</v>
      </c>
      <c r="F2856">
        <v>68766</v>
      </c>
    </row>
    <row r="2857" spans="1:6" x14ac:dyDescent="0.3">
      <c r="A2857" t="s">
        <v>27</v>
      </c>
      <c r="B2857" t="s">
        <v>20</v>
      </c>
      <c r="C2857" t="s">
        <v>1</v>
      </c>
      <c r="D2857">
        <v>34106</v>
      </c>
      <c r="F2857">
        <v>34106</v>
      </c>
    </row>
    <row r="2858" spans="1:6" x14ac:dyDescent="0.3">
      <c r="A2858" t="s">
        <v>27</v>
      </c>
      <c r="B2858" t="s">
        <v>17</v>
      </c>
      <c r="C2858" t="s">
        <v>10</v>
      </c>
      <c r="D2858">
        <v>65491</v>
      </c>
      <c r="F2858">
        <v>65491</v>
      </c>
    </row>
    <row r="2859" spans="1:6" x14ac:dyDescent="0.3">
      <c r="A2859" t="s">
        <v>27</v>
      </c>
      <c r="B2859" t="s">
        <v>17</v>
      </c>
      <c r="C2859" t="s">
        <v>8</v>
      </c>
      <c r="D2859">
        <v>13229</v>
      </c>
      <c r="F2859">
        <v>13229</v>
      </c>
    </row>
    <row r="2860" spans="1:6" x14ac:dyDescent="0.3">
      <c r="A2860" t="s">
        <v>27</v>
      </c>
      <c r="B2860" t="s">
        <v>17</v>
      </c>
      <c r="C2860" t="s">
        <v>8</v>
      </c>
      <c r="D2860">
        <v>13003</v>
      </c>
      <c r="F2860">
        <v>13003</v>
      </c>
    </row>
    <row r="2861" spans="1:6" x14ac:dyDescent="0.3">
      <c r="A2861" t="s">
        <v>27</v>
      </c>
      <c r="B2861" t="s">
        <v>17</v>
      </c>
      <c r="C2861" t="s">
        <v>7</v>
      </c>
      <c r="D2861">
        <v>20844</v>
      </c>
      <c r="F2861">
        <v>20844</v>
      </c>
    </row>
    <row r="2862" spans="1:6" x14ac:dyDescent="0.3">
      <c r="A2862" t="s">
        <v>27</v>
      </c>
      <c r="B2862" t="s">
        <v>20</v>
      </c>
      <c r="C2862" t="s">
        <v>7</v>
      </c>
      <c r="D2862">
        <v>49365</v>
      </c>
      <c r="F2862">
        <v>49365</v>
      </c>
    </row>
    <row r="2863" spans="1:6" x14ac:dyDescent="0.3">
      <c r="A2863" t="s">
        <v>27</v>
      </c>
      <c r="B2863" t="s">
        <v>20</v>
      </c>
      <c r="C2863" t="s">
        <v>7</v>
      </c>
      <c r="D2863">
        <v>58226</v>
      </c>
      <c r="F2863">
        <v>58226</v>
      </c>
    </row>
    <row r="2864" spans="1:6" x14ac:dyDescent="0.3">
      <c r="A2864" t="s">
        <v>27</v>
      </c>
      <c r="B2864" t="s">
        <v>20</v>
      </c>
      <c r="C2864" t="s">
        <v>7</v>
      </c>
      <c r="D2864">
        <v>17057</v>
      </c>
      <c r="F2864">
        <v>17057</v>
      </c>
    </row>
    <row r="2865" spans="1:6" x14ac:dyDescent="0.3">
      <c r="A2865" t="s">
        <v>27</v>
      </c>
      <c r="B2865" t="s">
        <v>20</v>
      </c>
      <c r="C2865" t="s">
        <v>7</v>
      </c>
      <c r="D2865">
        <v>21460</v>
      </c>
      <c r="F2865">
        <v>21460</v>
      </c>
    </row>
    <row r="2866" spans="1:6" x14ac:dyDescent="0.3">
      <c r="A2866" t="s">
        <v>27</v>
      </c>
      <c r="B2866" t="s">
        <v>20</v>
      </c>
      <c r="C2866" t="s">
        <v>7</v>
      </c>
      <c r="D2866">
        <v>84889</v>
      </c>
      <c r="F2866">
        <v>84889</v>
      </c>
    </row>
    <row r="2867" spans="1:6" x14ac:dyDescent="0.3">
      <c r="A2867" t="s">
        <v>27</v>
      </c>
      <c r="B2867" t="s">
        <v>17</v>
      </c>
      <c r="C2867" t="s">
        <v>2</v>
      </c>
      <c r="D2867">
        <v>85537</v>
      </c>
      <c r="F2867">
        <v>85537</v>
      </c>
    </row>
    <row r="2868" spans="1:6" x14ac:dyDescent="0.3">
      <c r="A2868" t="s">
        <v>27</v>
      </c>
      <c r="B2868" t="s">
        <v>17</v>
      </c>
      <c r="C2868" t="s">
        <v>2</v>
      </c>
      <c r="D2868">
        <v>39162</v>
      </c>
      <c r="F2868">
        <v>39162</v>
      </c>
    </row>
    <row r="2869" spans="1:6" x14ac:dyDescent="0.3">
      <c r="A2869" t="s">
        <v>27</v>
      </c>
      <c r="B2869" t="s">
        <v>12</v>
      </c>
      <c r="C2869" t="s">
        <v>10</v>
      </c>
      <c r="D2869">
        <v>47231</v>
      </c>
      <c r="F2869">
        <v>47231</v>
      </c>
    </row>
    <row r="2870" spans="1:6" x14ac:dyDescent="0.3">
      <c r="A2870" t="s">
        <v>27</v>
      </c>
      <c r="B2870" t="s">
        <v>20</v>
      </c>
      <c r="C2870" t="s">
        <v>10</v>
      </c>
      <c r="D2870">
        <v>36618</v>
      </c>
      <c r="F2870">
        <v>36618</v>
      </c>
    </row>
    <row r="2871" spans="1:6" x14ac:dyDescent="0.3">
      <c r="A2871" t="s">
        <v>27</v>
      </c>
      <c r="B2871" t="s">
        <v>20</v>
      </c>
      <c r="C2871" t="s">
        <v>10</v>
      </c>
      <c r="D2871">
        <v>68877</v>
      </c>
      <c r="F2871">
        <v>68877</v>
      </c>
    </row>
    <row r="2872" spans="1:6" x14ac:dyDescent="0.3">
      <c r="A2872" t="s">
        <v>27</v>
      </c>
      <c r="B2872" t="s">
        <v>20</v>
      </c>
      <c r="C2872" t="s">
        <v>10</v>
      </c>
      <c r="D2872">
        <v>87337</v>
      </c>
      <c r="F2872">
        <v>87337</v>
      </c>
    </row>
    <row r="2873" spans="1:6" x14ac:dyDescent="0.3">
      <c r="A2873" t="s">
        <v>27</v>
      </c>
      <c r="B2873" t="s">
        <v>20</v>
      </c>
      <c r="C2873" t="s">
        <v>10</v>
      </c>
      <c r="D2873">
        <v>43325</v>
      </c>
      <c r="F2873">
        <v>43325</v>
      </c>
    </row>
    <row r="2874" spans="1:6" x14ac:dyDescent="0.3">
      <c r="A2874" t="s">
        <v>27</v>
      </c>
      <c r="B2874" t="s">
        <v>20</v>
      </c>
      <c r="C2874" t="s">
        <v>6</v>
      </c>
      <c r="D2874">
        <v>17408</v>
      </c>
      <c r="F2874">
        <v>17408</v>
      </c>
    </row>
    <row r="2875" spans="1:6" x14ac:dyDescent="0.3">
      <c r="A2875" t="s">
        <v>27</v>
      </c>
      <c r="B2875" t="s">
        <v>20</v>
      </c>
      <c r="C2875" t="s">
        <v>6</v>
      </c>
      <c r="D2875">
        <v>64607</v>
      </c>
      <c r="F2875">
        <v>64607</v>
      </c>
    </row>
    <row r="2876" spans="1:6" x14ac:dyDescent="0.3">
      <c r="A2876" t="s">
        <v>27</v>
      </c>
      <c r="B2876" t="s">
        <v>20</v>
      </c>
      <c r="C2876" t="s">
        <v>6</v>
      </c>
      <c r="D2876">
        <v>37983</v>
      </c>
      <c r="F2876">
        <v>37983</v>
      </c>
    </row>
    <row r="2877" spans="1:6" x14ac:dyDescent="0.3">
      <c r="A2877" t="s">
        <v>27</v>
      </c>
      <c r="B2877" t="s">
        <v>20</v>
      </c>
      <c r="C2877" t="s">
        <v>6</v>
      </c>
      <c r="D2877">
        <v>74877</v>
      </c>
      <c r="F2877">
        <v>74877</v>
      </c>
    </row>
    <row r="2878" spans="1:6" x14ac:dyDescent="0.3">
      <c r="A2878" t="s">
        <v>27</v>
      </c>
      <c r="B2878" t="s">
        <v>17</v>
      </c>
      <c r="C2878" t="s">
        <v>4</v>
      </c>
      <c r="D2878">
        <v>92386</v>
      </c>
      <c r="F2878">
        <v>92386</v>
      </c>
    </row>
    <row r="2879" spans="1:6" x14ac:dyDescent="0.3">
      <c r="A2879" t="s">
        <v>27</v>
      </c>
      <c r="B2879" t="s">
        <v>17</v>
      </c>
      <c r="C2879" t="s">
        <v>4</v>
      </c>
      <c r="D2879">
        <v>1460</v>
      </c>
      <c r="F2879">
        <v>1460</v>
      </c>
    </row>
    <row r="2880" spans="1:6" x14ac:dyDescent="0.3">
      <c r="A2880" t="s">
        <v>27</v>
      </c>
      <c r="B2880" t="s">
        <v>20</v>
      </c>
      <c r="C2880" t="s">
        <v>10</v>
      </c>
      <c r="D2880">
        <v>29747</v>
      </c>
      <c r="F2880">
        <v>29747</v>
      </c>
    </row>
    <row r="2881" spans="1:6" x14ac:dyDescent="0.3">
      <c r="A2881" t="s">
        <v>27</v>
      </c>
      <c r="B2881" t="s">
        <v>20</v>
      </c>
      <c r="C2881" t="s">
        <v>10</v>
      </c>
      <c r="D2881">
        <v>39815</v>
      </c>
      <c r="F2881">
        <v>39815</v>
      </c>
    </row>
    <row r="2882" spans="1:6" x14ac:dyDescent="0.3">
      <c r="A2882" t="s">
        <v>27</v>
      </c>
      <c r="B2882" t="s">
        <v>20</v>
      </c>
      <c r="C2882" t="s">
        <v>10</v>
      </c>
      <c r="D2882">
        <v>13739</v>
      </c>
      <c r="F2882">
        <v>13739</v>
      </c>
    </row>
    <row r="2883" spans="1:6" x14ac:dyDescent="0.3">
      <c r="A2883" t="s">
        <v>27</v>
      </c>
      <c r="B2883" t="s">
        <v>20</v>
      </c>
      <c r="C2883" t="s">
        <v>10</v>
      </c>
      <c r="D2883">
        <v>4419</v>
      </c>
      <c r="F2883">
        <v>4419</v>
      </c>
    </row>
    <row r="2884" spans="1:6" x14ac:dyDescent="0.3">
      <c r="A2884" t="s">
        <v>27</v>
      </c>
      <c r="B2884" t="s">
        <v>12</v>
      </c>
      <c r="C2884" t="s">
        <v>10</v>
      </c>
      <c r="D2884">
        <v>59497</v>
      </c>
      <c r="F2884">
        <v>59497</v>
      </c>
    </row>
    <row r="2885" spans="1:6" x14ac:dyDescent="0.3">
      <c r="A2885" t="s">
        <v>27</v>
      </c>
      <c r="B2885" t="s">
        <v>12</v>
      </c>
      <c r="C2885" t="s">
        <v>10</v>
      </c>
      <c r="D2885">
        <v>80368</v>
      </c>
      <c r="F2885">
        <v>80368</v>
      </c>
    </row>
    <row r="2886" spans="1:6" x14ac:dyDescent="0.3">
      <c r="A2886" t="s">
        <v>27</v>
      </c>
      <c r="B2886" t="s">
        <v>12</v>
      </c>
      <c r="C2886" t="s">
        <v>10</v>
      </c>
      <c r="D2886">
        <v>20130</v>
      </c>
      <c r="F2886">
        <v>20130</v>
      </c>
    </row>
    <row r="2887" spans="1:6" x14ac:dyDescent="0.3">
      <c r="A2887" t="s">
        <v>27</v>
      </c>
      <c r="B2887" t="s">
        <v>12</v>
      </c>
      <c r="C2887" t="s">
        <v>10</v>
      </c>
      <c r="D2887">
        <v>95161</v>
      </c>
      <c r="F2887">
        <v>95161</v>
      </c>
    </row>
    <row r="2888" spans="1:6" x14ac:dyDescent="0.3">
      <c r="A2888" t="s">
        <v>27</v>
      </c>
      <c r="B2888" t="s">
        <v>12</v>
      </c>
      <c r="C2888" t="s">
        <v>4</v>
      </c>
      <c r="D2888">
        <v>9054</v>
      </c>
      <c r="F2888">
        <v>9054</v>
      </c>
    </row>
    <row r="2889" spans="1:6" x14ac:dyDescent="0.3">
      <c r="A2889" t="s">
        <v>27</v>
      </c>
      <c r="B2889" t="s">
        <v>15</v>
      </c>
      <c r="C2889" t="s">
        <v>2</v>
      </c>
      <c r="D2889">
        <v>79945</v>
      </c>
      <c r="F2889">
        <v>79945</v>
      </c>
    </row>
    <row r="2890" spans="1:6" x14ac:dyDescent="0.3">
      <c r="A2890" t="s">
        <v>27</v>
      </c>
      <c r="B2890" t="s">
        <v>15</v>
      </c>
      <c r="C2890" t="s">
        <v>5</v>
      </c>
      <c r="D2890">
        <v>71051</v>
      </c>
      <c r="F2890">
        <v>71051</v>
      </c>
    </row>
    <row r="2891" spans="1:6" x14ac:dyDescent="0.3">
      <c r="A2891" t="s">
        <v>27</v>
      </c>
      <c r="B2891" t="s">
        <v>15</v>
      </c>
      <c r="C2891" t="s">
        <v>5</v>
      </c>
      <c r="D2891">
        <v>12816</v>
      </c>
      <c r="F2891">
        <v>12816</v>
      </c>
    </row>
    <row r="2892" spans="1:6" x14ac:dyDescent="0.3">
      <c r="A2892" t="s">
        <v>27</v>
      </c>
      <c r="B2892" t="s">
        <v>15</v>
      </c>
      <c r="C2892" t="s">
        <v>2</v>
      </c>
      <c r="D2892">
        <v>52192</v>
      </c>
      <c r="F2892">
        <v>52192</v>
      </c>
    </row>
    <row r="2893" spans="1:6" x14ac:dyDescent="0.3">
      <c r="A2893" t="s">
        <v>27</v>
      </c>
      <c r="B2893" t="s">
        <v>15</v>
      </c>
      <c r="C2893" t="s">
        <v>2</v>
      </c>
      <c r="D2893">
        <v>83130</v>
      </c>
      <c r="F2893">
        <v>83130</v>
      </c>
    </row>
    <row r="2894" spans="1:6" x14ac:dyDescent="0.3">
      <c r="A2894" t="s">
        <v>27</v>
      </c>
      <c r="B2894" t="s">
        <v>15</v>
      </c>
      <c r="C2894" t="s">
        <v>5</v>
      </c>
      <c r="D2894">
        <v>11170</v>
      </c>
      <c r="F2894">
        <v>11170</v>
      </c>
    </row>
    <row r="2895" spans="1:6" x14ac:dyDescent="0.3">
      <c r="A2895" t="s">
        <v>27</v>
      </c>
      <c r="B2895" t="s">
        <v>15</v>
      </c>
      <c r="C2895" t="s">
        <v>5</v>
      </c>
      <c r="D2895">
        <v>6447</v>
      </c>
      <c r="F2895">
        <v>6447</v>
      </c>
    </row>
    <row r="2896" spans="1:6" x14ac:dyDescent="0.3">
      <c r="A2896" t="s">
        <v>27</v>
      </c>
      <c r="B2896" t="s">
        <v>12</v>
      </c>
      <c r="C2896" t="s">
        <v>8</v>
      </c>
      <c r="D2896">
        <v>70925</v>
      </c>
      <c r="F2896">
        <v>70925</v>
      </c>
    </row>
    <row r="2897" spans="1:6" x14ac:dyDescent="0.3">
      <c r="A2897" t="s">
        <v>27</v>
      </c>
      <c r="B2897" t="s">
        <v>17</v>
      </c>
      <c r="C2897" t="s">
        <v>2</v>
      </c>
      <c r="D2897">
        <v>67100</v>
      </c>
      <c r="F2897">
        <v>67100</v>
      </c>
    </row>
    <row r="2898" spans="1:6" x14ac:dyDescent="0.3">
      <c r="A2898" t="s">
        <v>27</v>
      </c>
      <c r="B2898" t="s">
        <v>17</v>
      </c>
      <c r="C2898" t="s">
        <v>2</v>
      </c>
      <c r="D2898">
        <v>1962</v>
      </c>
      <c r="F2898">
        <v>1962</v>
      </c>
    </row>
    <row r="2899" spans="1:6" x14ac:dyDescent="0.3">
      <c r="A2899" t="s">
        <v>27</v>
      </c>
      <c r="B2899" t="s">
        <v>17</v>
      </c>
      <c r="C2899" t="s">
        <v>2</v>
      </c>
      <c r="D2899">
        <v>84854</v>
      </c>
      <c r="F2899">
        <v>84854</v>
      </c>
    </row>
    <row r="2900" spans="1:6" x14ac:dyDescent="0.3">
      <c r="A2900" t="s">
        <v>27</v>
      </c>
      <c r="B2900" t="s">
        <v>17</v>
      </c>
      <c r="C2900" t="s">
        <v>2</v>
      </c>
      <c r="D2900">
        <v>65253</v>
      </c>
      <c r="F2900">
        <v>65253</v>
      </c>
    </row>
    <row r="2901" spans="1:6" x14ac:dyDescent="0.3">
      <c r="A2901" t="s">
        <v>27</v>
      </c>
      <c r="B2901" t="s">
        <v>12</v>
      </c>
      <c r="C2901" t="s">
        <v>10</v>
      </c>
      <c r="D2901">
        <v>73267</v>
      </c>
      <c r="F2901">
        <v>73267</v>
      </c>
    </row>
    <row r="2902" spans="1:6" x14ac:dyDescent="0.3">
      <c r="A2902" t="s">
        <v>27</v>
      </c>
      <c r="B2902" t="s">
        <v>12</v>
      </c>
      <c r="C2902" t="s">
        <v>10</v>
      </c>
      <c r="D2902">
        <v>78934</v>
      </c>
      <c r="F2902">
        <v>78934</v>
      </c>
    </row>
    <row r="2903" spans="1:6" x14ac:dyDescent="0.3">
      <c r="A2903" t="s">
        <v>27</v>
      </c>
      <c r="B2903" t="s">
        <v>12</v>
      </c>
      <c r="C2903" t="s">
        <v>10</v>
      </c>
      <c r="D2903">
        <v>82811</v>
      </c>
      <c r="F2903">
        <v>82811</v>
      </c>
    </row>
    <row r="2904" spans="1:6" x14ac:dyDescent="0.3">
      <c r="A2904" t="s">
        <v>27</v>
      </c>
      <c r="B2904" t="s">
        <v>12</v>
      </c>
      <c r="C2904" t="s">
        <v>10</v>
      </c>
      <c r="D2904">
        <v>27627</v>
      </c>
      <c r="F2904">
        <v>27627</v>
      </c>
    </row>
    <row r="2905" spans="1:6" x14ac:dyDescent="0.3">
      <c r="A2905" t="s">
        <v>27</v>
      </c>
      <c r="B2905" t="s">
        <v>12</v>
      </c>
      <c r="C2905" t="s">
        <v>10</v>
      </c>
      <c r="D2905">
        <v>22415</v>
      </c>
      <c r="F2905">
        <v>22415</v>
      </c>
    </row>
    <row r="2906" spans="1:6" x14ac:dyDescent="0.3">
      <c r="A2906" t="s">
        <v>27</v>
      </c>
      <c r="B2906" t="s">
        <v>12</v>
      </c>
      <c r="C2906" t="s">
        <v>10</v>
      </c>
      <c r="D2906">
        <v>98445</v>
      </c>
      <c r="F2906">
        <v>98445</v>
      </c>
    </row>
    <row r="2907" spans="1:6" x14ac:dyDescent="0.3">
      <c r="A2907" t="s">
        <v>27</v>
      </c>
      <c r="B2907" t="s">
        <v>20</v>
      </c>
      <c r="C2907" t="s">
        <v>10</v>
      </c>
      <c r="D2907">
        <v>8521</v>
      </c>
      <c r="F2907">
        <v>8521</v>
      </c>
    </row>
    <row r="2908" spans="1:6" x14ac:dyDescent="0.3">
      <c r="A2908" t="s">
        <v>27</v>
      </c>
      <c r="B2908" t="s">
        <v>16</v>
      </c>
      <c r="C2908" t="s">
        <v>2</v>
      </c>
      <c r="D2908">
        <v>8544</v>
      </c>
      <c r="F2908">
        <v>8544</v>
      </c>
    </row>
    <row r="2909" spans="1:6" x14ac:dyDescent="0.3">
      <c r="A2909" t="s">
        <v>27</v>
      </c>
      <c r="B2909" t="s">
        <v>16</v>
      </c>
      <c r="C2909" t="s">
        <v>2</v>
      </c>
      <c r="D2909">
        <v>73347</v>
      </c>
      <c r="F2909">
        <v>73347</v>
      </c>
    </row>
    <row r="2910" spans="1:6" x14ac:dyDescent="0.3">
      <c r="A2910" t="s">
        <v>27</v>
      </c>
      <c r="B2910" t="s">
        <v>16</v>
      </c>
      <c r="C2910" t="s">
        <v>2</v>
      </c>
      <c r="D2910">
        <v>6152</v>
      </c>
      <c r="F2910">
        <v>6152</v>
      </c>
    </row>
    <row r="2911" spans="1:6" x14ac:dyDescent="0.3">
      <c r="A2911" t="s">
        <v>27</v>
      </c>
      <c r="B2911" t="s">
        <v>20</v>
      </c>
      <c r="C2911" t="s">
        <v>1</v>
      </c>
      <c r="D2911">
        <v>14554</v>
      </c>
      <c r="F2911">
        <v>14554</v>
      </c>
    </row>
    <row r="2912" spans="1:6" x14ac:dyDescent="0.3">
      <c r="A2912" t="s">
        <v>27</v>
      </c>
      <c r="B2912" t="s">
        <v>15</v>
      </c>
      <c r="C2912" t="s">
        <v>2</v>
      </c>
      <c r="D2912">
        <v>67838</v>
      </c>
      <c r="F2912">
        <v>67838</v>
      </c>
    </row>
    <row r="2913" spans="1:6" x14ac:dyDescent="0.3">
      <c r="A2913" t="s">
        <v>27</v>
      </c>
      <c r="B2913" t="s">
        <v>12</v>
      </c>
      <c r="C2913" t="s">
        <v>2</v>
      </c>
      <c r="D2913">
        <v>2457</v>
      </c>
      <c r="F2913">
        <v>2457</v>
      </c>
    </row>
    <row r="2914" spans="1:6" x14ac:dyDescent="0.3">
      <c r="A2914" t="s">
        <v>27</v>
      </c>
      <c r="B2914" t="s">
        <v>12</v>
      </c>
      <c r="C2914" t="s">
        <v>2</v>
      </c>
      <c r="D2914">
        <v>86346</v>
      </c>
      <c r="F2914">
        <v>86346</v>
      </c>
    </row>
    <row r="2915" spans="1:6" x14ac:dyDescent="0.3">
      <c r="A2915" t="s">
        <v>27</v>
      </c>
      <c r="B2915" t="s">
        <v>12</v>
      </c>
      <c r="C2915" t="s">
        <v>10</v>
      </c>
      <c r="D2915">
        <v>17291</v>
      </c>
      <c r="F2915">
        <v>17291</v>
      </c>
    </row>
    <row r="2916" spans="1:6" x14ac:dyDescent="0.3">
      <c r="A2916" t="s">
        <v>27</v>
      </c>
      <c r="B2916" t="s">
        <v>12</v>
      </c>
      <c r="C2916" t="s">
        <v>10</v>
      </c>
      <c r="D2916">
        <v>59339</v>
      </c>
      <c r="F2916">
        <v>59339</v>
      </c>
    </row>
    <row r="2917" spans="1:6" x14ac:dyDescent="0.3">
      <c r="A2917" t="s">
        <v>27</v>
      </c>
      <c r="B2917" t="s">
        <v>20</v>
      </c>
      <c r="C2917" t="s">
        <v>5</v>
      </c>
      <c r="D2917">
        <v>4615</v>
      </c>
      <c r="F2917">
        <v>4615</v>
      </c>
    </row>
    <row r="2918" spans="1:6" x14ac:dyDescent="0.3">
      <c r="A2918" t="s">
        <v>27</v>
      </c>
      <c r="B2918" t="s">
        <v>12</v>
      </c>
      <c r="C2918" t="s">
        <v>10</v>
      </c>
      <c r="D2918">
        <v>17911</v>
      </c>
      <c r="F2918">
        <v>17911</v>
      </c>
    </row>
    <row r="2919" spans="1:6" x14ac:dyDescent="0.3">
      <c r="A2919" t="s">
        <v>27</v>
      </c>
      <c r="B2919" t="s">
        <v>12</v>
      </c>
      <c r="C2919" t="s">
        <v>6</v>
      </c>
      <c r="D2919">
        <v>49482</v>
      </c>
      <c r="F2919">
        <v>49482</v>
      </c>
    </row>
    <row r="2920" spans="1:6" x14ac:dyDescent="0.3">
      <c r="A2920" t="s">
        <v>27</v>
      </c>
      <c r="B2920" t="s">
        <v>12</v>
      </c>
      <c r="C2920" t="s">
        <v>2</v>
      </c>
      <c r="D2920">
        <v>88274</v>
      </c>
      <c r="F2920">
        <v>88274</v>
      </c>
    </row>
    <row r="2921" spans="1:6" x14ac:dyDescent="0.3">
      <c r="A2921" t="s">
        <v>27</v>
      </c>
      <c r="B2921" t="s">
        <v>12</v>
      </c>
      <c r="C2921" t="s">
        <v>2</v>
      </c>
      <c r="D2921">
        <v>59251</v>
      </c>
      <c r="F2921">
        <v>59251</v>
      </c>
    </row>
    <row r="2922" spans="1:6" x14ac:dyDescent="0.3">
      <c r="A2922" t="s">
        <v>27</v>
      </c>
      <c r="B2922" t="s">
        <v>20</v>
      </c>
      <c r="C2922" t="s">
        <v>2</v>
      </c>
      <c r="D2922">
        <v>56396</v>
      </c>
      <c r="F2922">
        <v>56396</v>
      </c>
    </row>
    <row r="2923" spans="1:6" x14ac:dyDescent="0.3">
      <c r="A2923" t="s">
        <v>27</v>
      </c>
      <c r="B2923" t="s">
        <v>15</v>
      </c>
      <c r="C2923" t="s">
        <v>5</v>
      </c>
      <c r="D2923">
        <v>28152</v>
      </c>
      <c r="F2923">
        <v>28152</v>
      </c>
    </row>
    <row r="2924" spans="1:6" x14ac:dyDescent="0.3">
      <c r="A2924" t="s">
        <v>27</v>
      </c>
      <c r="B2924" t="s">
        <v>12</v>
      </c>
      <c r="C2924" t="s">
        <v>4</v>
      </c>
      <c r="D2924">
        <v>17353</v>
      </c>
      <c r="F2924">
        <v>17353</v>
      </c>
    </row>
    <row r="2925" spans="1:6" x14ac:dyDescent="0.3">
      <c r="A2925" t="s">
        <v>27</v>
      </c>
      <c r="B2925" t="s">
        <v>12</v>
      </c>
      <c r="C2925" t="s">
        <v>4</v>
      </c>
      <c r="D2925">
        <v>15884</v>
      </c>
      <c r="F2925">
        <v>15884</v>
      </c>
    </row>
    <row r="2926" spans="1:6" x14ac:dyDescent="0.3">
      <c r="A2926" t="s">
        <v>27</v>
      </c>
      <c r="B2926" t="s">
        <v>12</v>
      </c>
      <c r="C2926" t="s">
        <v>4</v>
      </c>
      <c r="D2926">
        <v>12376</v>
      </c>
      <c r="F2926">
        <v>12376</v>
      </c>
    </row>
    <row r="2927" spans="1:6" x14ac:dyDescent="0.3">
      <c r="A2927" t="s">
        <v>27</v>
      </c>
      <c r="B2927" t="s">
        <v>20</v>
      </c>
      <c r="C2927" t="s">
        <v>1</v>
      </c>
      <c r="D2927">
        <v>18024</v>
      </c>
      <c r="F2927">
        <v>18024</v>
      </c>
    </row>
    <row r="2928" spans="1:6" x14ac:dyDescent="0.3">
      <c r="A2928" t="s">
        <v>27</v>
      </c>
      <c r="B2928" t="s">
        <v>20</v>
      </c>
      <c r="C2928" t="s">
        <v>1</v>
      </c>
      <c r="D2928">
        <v>96590</v>
      </c>
      <c r="F2928">
        <v>96590</v>
      </c>
    </row>
    <row r="2929" spans="1:6" x14ac:dyDescent="0.3">
      <c r="A2929" t="s">
        <v>27</v>
      </c>
      <c r="B2929" t="s">
        <v>18</v>
      </c>
      <c r="C2929" t="s">
        <v>2</v>
      </c>
      <c r="D2929">
        <v>71175</v>
      </c>
      <c r="F2929">
        <v>71175</v>
      </c>
    </row>
    <row r="2930" spans="1:6" x14ac:dyDescent="0.3">
      <c r="A2930" t="s">
        <v>27</v>
      </c>
      <c r="B2930" t="s">
        <v>18</v>
      </c>
      <c r="C2930" t="s">
        <v>2</v>
      </c>
      <c r="D2930">
        <v>69538</v>
      </c>
      <c r="F2930">
        <v>69538</v>
      </c>
    </row>
    <row r="2931" spans="1:6" x14ac:dyDescent="0.3">
      <c r="A2931" t="s">
        <v>27</v>
      </c>
      <c r="B2931" t="s">
        <v>18</v>
      </c>
      <c r="C2931" t="s">
        <v>2</v>
      </c>
      <c r="D2931">
        <v>65644</v>
      </c>
      <c r="F2931">
        <v>65644</v>
      </c>
    </row>
    <row r="2932" spans="1:6" x14ac:dyDescent="0.3">
      <c r="A2932" t="s">
        <v>27</v>
      </c>
      <c r="B2932" t="s">
        <v>18</v>
      </c>
      <c r="C2932" t="s">
        <v>2</v>
      </c>
      <c r="D2932">
        <v>53797</v>
      </c>
      <c r="F2932">
        <v>53797</v>
      </c>
    </row>
    <row r="2933" spans="1:6" x14ac:dyDescent="0.3">
      <c r="A2933" t="s">
        <v>27</v>
      </c>
      <c r="B2933" t="s">
        <v>20</v>
      </c>
      <c r="C2933" t="s">
        <v>10</v>
      </c>
      <c r="D2933">
        <v>96783</v>
      </c>
      <c r="F2933">
        <v>96783</v>
      </c>
    </row>
    <row r="2934" spans="1:6" x14ac:dyDescent="0.3">
      <c r="A2934" t="s">
        <v>27</v>
      </c>
      <c r="B2934" t="s">
        <v>20</v>
      </c>
      <c r="C2934" t="s">
        <v>2</v>
      </c>
      <c r="D2934">
        <v>19916</v>
      </c>
      <c r="F2934">
        <v>19916</v>
      </c>
    </row>
    <row r="2935" spans="1:6" x14ac:dyDescent="0.3">
      <c r="A2935" t="s">
        <v>27</v>
      </c>
      <c r="B2935" t="s">
        <v>20</v>
      </c>
      <c r="C2935" t="s">
        <v>4</v>
      </c>
      <c r="D2935">
        <v>47329</v>
      </c>
      <c r="F2935">
        <v>47329</v>
      </c>
    </row>
    <row r="2936" spans="1:6" x14ac:dyDescent="0.3">
      <c r="A2936" t="s">
        <v>27</v>
      </c>
      <c r="B2936" t="s">
        <v>20</v>
      </c>
      <c r="C2936" t="s">
        <v>4</v>
      </c>
      <c r="D2936">
        <v>48343</v>
      </c>
      <c r="F2936">
        <v>48343</v>
      </c>
    </row>
    <row r="2937" spans="1:6" x14ac:dyDescent="0.3">
      <c r="A2937" t="s">
        <v>27</v>
      </c>
      <c r="B2937" t="s">
        <v>20</v>
      </c>
      <c r="C2937" t="s">
        <v>10</v>
      </c>
      <c r="D2937">
        <v>6073</v>
      </c>
      <c r="F2937">
        <v>6073</v>
      </c>
    </row>
    <row r="2938" spans="1:6" x14ac:dyDescent="0.3">
      <c r="A2938" t="s">
        <v>27</v>
      </c>
      <c r="B2938" t="s">
        <v>20</v>
      </c>
      <c r="C2938" t="s">
        <v>10</v>
      </c>
      <c r="D2938">
        <v>20799</v>
      </c>
      <c r="F2938">
        <v>20799</v>
      </c>
    </row>
    <row r="2939" spans="1:6" x14ac:dyDescent="0.3">
      <c r="A2939" t="s">
        <v>27</v>
      </c>
      <c r="B2939" t="s">
        <v>20</v>
      </c>
      <c r="C2939" t="s">
        <v>10</v>
      </c>
      <c r="D2939">
        <v>49559</v>
      </c>
      <c r="F2939">
        <v>49559</v>
      </c>
    </row>
    <row r="2940" spans="1:6" x14ac:dyDescent="0.3">
      <c r="A2940" t="s">
        <v>27</v>
      </c>
      <c r="B2940" t="s">
        <v>20</v>
      </c>
      <c r="C2940" t="s">
        <v>6</v>
      </c>
      <c r="D2940">
        <v>38368</v>
      </c>
      <c r="F2940">
        <v>38368</v>
      </c>
    </row>
    <row r="2941" spans="1:6" x14ac:dyDescent="0.3">
      <c r="A2941" t="s">
        <v>27</v>
      </c>
      <c r="B2941" t="s">
        <v>20</v>
      </c>
      <c r="C2941" t="s">
        <v>6</v>
      </c>
      <c r="D2941">
        <v>10725</v>
      </c>
      <c r="F2941">
        <v>10725</v>
      </c>
    </row>
    <row r="2942" spans="1:6" x14ac:dyDescent="0.3">
      <c r="A2942" t="s">
        <v>27</v>
      </c>
      <c r="B2942" t="s">
        <v>20</v>
      </c>
      <c r="C2942" t="s">
        <v>6</v>
      </c>
      <c r="D2942">
        <v>83128</v>
      </c>
      <c r="F2942">
        <v>83128</v>
      </c>
    </row>
    <row r="2943" spans="1:6" x14ac:dyDescent="0.3">
      <c r="A2943" t="s">
        <v>27</v>
      </c>
      <c r="B2943" t="s">
        <v>20</v>
      </c>
      <c r="C2943" t="s">
        <v>10</v>
      </c>
      <c r="D2943">
        <v>17312</v>
      </c>
      <c r="F2943">
        <v>17312</v>
      </c>
    </row>
    <row r="2944" spans="1:6" x14ac:dyDescent="0.3">
      <c r="A2944" t="s">
        <v>27</v>
      </c>
      <c r="B2944" t="s">
        <v>20</v>
      </c>
      <c r="C2944" t="s">
        <v>10</v>
      </c>
      <c r="D2944">
        <v>72650</v>
      </c>
      <c r="F2944">
        <v>72650</v>
      </c>
    </row>
    <row r="2945" spans="1:6" x14ac:dyDescent="0.3">
      <c r="A2945" t="s">
        <v>27</v>
      </c>
      <c r="B2945" t="s">
        <v>20</v>
      </c>
      <c r="C2945" t="s">
        <v>6</v>
      </c>
      <c r="D2945">
        <v>56960</v>
      </c>
      <c r="F2945">
        <v>56960</v>
      </c>
    </row>
    <row r="2946" spans="1:6" x14ac:dyDescent="0.3">
      <c r="A2946" t="s">
        <v>27</v>
      </c>
      <c r="B2946" t="s">
        <v>20</v>
      </c>
      <c r="C2946" t="s">
        <v>6</v>
      </c>
      <c r="D2946">
        <v>92806</v>
      </c>
      <c r="F2946">
        <v>92806</v>
      </c>
    </row>
    <row r="2947" spans="1:6" x14ac:dyDescent="0.3">
      <c r="A2947" t="s">
        <v>27</v>
      </c>
      <c r="B2947" t="s">
        <v>17</v>
      </c>
      <c r="C2947" t="s">
        <v>6</v>
      </c>
      <c r="D2947">
        <v>63209</v>
      </c>
      <c r="F2947">
        <v>63209</v>
      </c>
    </row>
    <row r="2948" spans="1:6" x14ac:dyDescent="0.3">
      <c r="A2948" t="s">
        <v>27</v>
      </c>
      <c r="B2948" t="s">
        <v>17</v>
      </c>
      <c r="C2948" t="s">
        <v>6</v>
      </c>
      <c r="D2948">
        <v>6272</v>
      </c>
      <c r="F2948">
        <v>6272</v>
      </c>
    </row>
    <row r="2949" spans="1:6" x14ac:dyDescent="0.3">
      <c r="A2949" t="s">
        <v>27</v>
      </c>
      <c r="B2949" t="s">
        <v>17</v>
      </c>
      <c r="C2949" t="s">
        <v>6</v>
      </c>
      <c r="D2949">
        <v>75867</v>
      </c>
      <c r="F2949">
        <v>75867</v>
      </c>
    </row>
    <row r="2950" spans="1:6" x14ac:dyDescent="0.3">
      <c r="A2950" t="s">
        <v>27</v>
      </c>
      <c r="B2950" t="s">
        <v>20</v>
      </c>
      <c r="C2950" t="s">
        <v>8</v>
      </c>
      <c r="D2950">
        <v>75522</v>
      </c>
      <c r="F2950">
        <v>75522</v>
      </c>
    </row>
    <row r="2951" spans="1:6" x14ac:dyDescent="0.3">
      <c r="A2951" t="s">
        <v>27</v>
      </c>
      <c r="B2951" t="s">
        <v>20</v>
      </c>
      <c r="C2951" t="s">
        <v>8</v>
      </c>
      <c r="D2951">
        <v>82752</v>
      </c>
      <c r="F2951">
        <v>82752</v>
      </c>
    </row>
    <row r="2952" spans="1:6" x14ac:dyDescent="0.3">
      <c r="A2952" t="s">
        <v>27</v>
      </c>
      <c r="B2952" t="s">
        <v>17</v>
      </c>
      <c r="C2952" t="s">
        <v>4</v>
      </c>
      <c r="D2952">
        <v>73900</v>
      </c>
      <c r="F2952">
        <v>73900</v>
      </c>
    </row>
    <row r="2953" spans="1:6" x14ac:dyDescent="0.3">
      <c r="A2953" t="s">
        <v>27</v>
      </c>
      <c r="B2953" t="s">
        <v>20</v>
      </c>
      <c r="C2953" t="s">
        <v>10</v>
      </c>
      <c r="D2953">
        <v>80999</v>
      </c>
      <c r="F2953">
        <v>80999</v>
      </c>
    </row>
    <row r="2954" spans="1:6" x14ac:dyDescent="0.3">
      <c r="A2954" t="s">
        <v>27</v>
      </c>
      <c r="B2954" t="s">
        <v>20</v>
      </c>
      <c r="C2954" t="s">
        <v>10</v>
      </c>
      <c r="D2954">
        <v>41431</v>
      </c>
      <c r="F2954">
        <v>41431</v>
      </c>
    </row>
    <row r="2955" spans="1:6" x14ac:dyDescent="0.3">
      <c r="A2955" t="s">
        <v>27</v>
      </c>
      <c r="B2955" t="s">
        <v>20</v>
      </c>
      <c r="C2955" t="s">
        <v>10</v>
      </c>
      <c r="D2955">
        <v>98446</v>
      </c>
      <c r="F2955">
        <v>98446</v>
      </c>
    </row>
    <row r="2956" spans="1:6" x14ac:dyDescent="0.3">
      <c r="A2956" t="s">
        <v>27</v>
      </c>
      <c r="B2956" t="s">
        <v>20</v>
      </c>
      <c r="C2956" t="s">
        <v>6</v>
      </c>
      <c r="D2956">
        <v>44635</v>
      </c>
      <c r="F2956">
        <v>44635</v>
      </c>
    </row>
    <row r="2957" spans="1:6" x14ac:dyDescent="0.3">
      <c r="A2957" t="s">
        <v>27</v>
      </c>
      <c r="B2957" t="s">
        <v>20</v>
      </c>
      <c r="C2957" t="s">
        <v>6</v>
      </c>
      <c r="D2957">
        <v>97744</v>
      </c>
      <c r="F2957">
        <v>97744</v>
      </c>
    </row>
    <row r="2958" spans="1:6" x14ac:dyDescent="0.3">
      <c r="A2958" t="s">
        <v>27</v>
      </c>
      <c r="B2958" t="s">
        <v>20</v>
      </c>
      <c r="C2958" t="s">
        <v>5</v>
      </c>
      <c r="D2958">
        <v>78274</v>
      </c>
      <c r="F2958">
        <v>78274</v>
      </c>
    </row>
    <row r="2959" spans="1:6" x14ac:dyDescent="0.3">
      <c r="A2959" t="s">
        <v>27</v>
      </c>
      <c r="B2959" t="s">
        <v>20</v>
      </c>
      <c r="C2959" t="s">
        <v>5</v>
      </c>
      <c r="D2959">
        <v>26643</v>
      </c>
      <c r="F2959">
        <v>26643</v>
      </c>
    </row>
    <row r="2960" spans="1:6" x14ac:dyDescent="0.3">
      <c r="A2960" t="s">
        <v>27</v>
      </c>
      <c r="B2960" t="s">
        <v>20</v>
      </c>
      <c r="C2960" t="s">
        <v>5</v>
      </c>
      <c r="D2960">
        <v>44739</v>
      </c>
      <c r="F2960">
        <v>44739</v>
      </c>
    </row>
    <row r="2961" spans="1:6" x14ac:dyDescent="0.3">
      <c r="A2961" t="s">
        <v>27</v>
      </c>
      <c r="B2961" t="s">
        <v>20</v>
      </c>
      <c r="C2961" t="s">
        <v>5</v>
      </c>
      <c r="D2961">
        <v>23507</v>
      </c>
      <c r="F2961">
        <v>23507</v>
      </c>
    </row>
    <row r="2962" spans="1:6" x14ac:dyDescent="0.3">
      <c r="A2962" t="s">
        <v>27</v>
      </c>
      <c r="B2962" t="s">
        <v>15</v>
      </c>
      <c r="C2962" t="s">
        <v>6</v>
      </c>
      <c r="D2962">
        <v>58146</v>
      </c>
      <c r="F2962">
        <v>58146</v>
      </c>
    </row>
    <row r="2963" spans="1:6" x14ac:dyDescent="0.3">
      <c r="A2963" t="s">
        <v>27</v>
      </c>
      <c r="B2963" t="s">
        <v>15</v>
      </c>
      <c r="C2963" t="s">
        <v>6</v>
      </c>
      <c r="D2963">
        <v>78519</v>
      </c>
      <c r="F2963">
        <v>78519</v>
      </c>
    </row>
    <row r="2964" spans="1:6" x14ac:dyDescent="0.3">
      <c r="A2964" t="s">
        <v>27</v>
      </c>
      <c r="B2964" t="s">
        <v>15</v>
      </c>
      <c r="C2964" t="s">
        <v>1</v>
      </c>
      <c r="D2964">
        <v>88997</v>
      </c>
      <c r="F2964">
        <v>88997</v>
      </c>
    </row>
    <row r="2965" spans="1:6" x14ac:dyDescent="0.3">
      <c r="A2965" t="s">
        <v>27</v>
      </c>
      <c r="B2965" t="s">
        <v>17</v>
      </c>
      <c r="C2965" t="s">
        <v>6</v>
      </c>
      <c r="D2965">
        <v>36243</v>
      </c>
      <c r="F2965">
        <v>36243</v>
      </c>
    </row>
    <row r="2966" spans="1:6" x14ac:dyDescent="0.3">
      <c r="A2966" t="s">
        <v>27</v>
      </c>
      <c r="B2966" t="s">
        <v>17</v>
      </c>
      <c r="C2966" t="s">
        <v>6</v>
      </c>
      <c r="D2966">
        <v>41580</v>
      </c>
      <c r="F2966">
        <v>41580</v>
      </c>
    </row>
    <row r="2967" spans="1:6" x14ac:dyDescent="0.3">
      <c r="A2967" t="s">
        <v>27</v>
      </c>
      <c r="B2967" t="s">
        <v>12</v>
      </c>
      <c r="C2967" t="s">
        <v>2</v>
      </c>
      <c r="D2967">
        <v>20477</v>
      </c>
      <c r="F2967">
        <v>20477</v>
      </c>
    </row>
    <row r="2968" spans="1:6" x14ac:dyDescent="0.3">
      <c r="A2968" t="s">
        <v>27</v>
      </c>
      <c r="B2968" t="s">
        <v>12</v>
      </c>
      <c r="C2968" t="s">
        <v>2</v>
      </c>
      <c r="D2968">
        <v>25042</v>
      </c>
      <c r="F2968">
        <v>25042</v>
      </c>
    </row>
    <row r="2969" spans="1:6" x14ac:dyDescent="0.3">
      <c r="A2969" t="s">
        <v>27</v>
      </c>
      <c r="B2969" t="s">
        <v>12</v>
      </c>
      <c r="C2969" t="s">
        <v>2</v>
      </c>
      <c r="D2969">
        <v>61087</v>
      </c>
      <c r="F2969">
        <v>61087</v>
      </c>
    </row>
    <row r="2970" spans="1:6" x14ac:dyDescent="0.3">
      <c r="A2970" t="s">
        <v>27</v>
      </c>
      <c r="B2970" t="s">
        <v>14</v>
      </c>
      <c r="C2970" t="s">
        <v>5</v>
      </c>
      <c r="D2970">
        <v>53738</v>
      </c>
      <c r="F2970">
        <v>53738</v>
      </c>
    </row>
    <row r="2971" spans="1:6" x14ac:dyDescent="0.3">
      <c r="A2971" t="s">
        <v>27</v>
      </c>
      <c r="B2971" t="s">
        <v>14</v>
      </c>
      <c r="C2971" t="s">
        <v>5</v>
      </c>
      <c r="D2971">
        <v>56407</v>
      </c>
      <c r="F2971">
        <v>56407</v>
      </c>
    </row>
    <row r="2972" spans="1:6" x14ac:dyDescent="0.3">
      <c r="A2972" t="s">
        <v>27</v>
      </c>
      <c r="B2972" t="s">
        <v>14</v>
      </c>
      <c r="C2972" t="s">
        <v>5</v>
      </c>
      <c r="D2972">
        <v>20727</v>
      </c>
      <c r="F2972">
        <v>20727</v>
      </c>
    </row>
    <row r="2973" spans="1:6" x14ac:dyDescent="0.3">
      <c r="A2973" t="s">
        <v>27</v>
      </c>
      <c r="B2973" t="s">
        <v>14</v>
      </c>
      <c r="C2973" t="s">
        <v>5</v>
      </c>
      <c r="D2973">
        <v>24704</v>
      </c>
      <c r="F2973">
        <v>24704</v>
      </c>
    </row>
    <row r="2974" spans="1:6" x14ac:dyDescent="0.3">
      <c r="A2974" t="s">
        <v>27</v>
      </c>
      <c r="B2974" t="s">
        <v>14</v>
      </c>
      <c r="C2974" t="s">
        <v>5</v>
      </c>
      <c r="D2974">
        <v>92917</v>
      </c>
      <c r="F2974">
        <v>92917</v>
      </c>
    </row>
    <row r="2975" spans="1:6" x14ac:dyDescent="0.3">
      <c r="A2975" t="s">
        <v>27</v>
      </c>
      <c r="B2975" t="s">
        <v>14</v>
      </c>
      <c r="C2975" t="s">
        <v>5</v>
      </c>
      <c r="D2975">
        <v>54763</v>
      </c>
      <c r="F2975">
        <v>54763</v>
      </c>
    </row>
    <row r="2976" spans="1:6" x14ac:dyDescent="0.3">
      <c r="A2976" t="s">
        <v>27</v>
      </c>
      <c r="B2976" t="s">
        <v>14</v>
      </c>
      <c r="C2976" t="s">
        <v>5</v>
      </c>
      <c r="D2976">
        <v>73977</v>
      </c>
      <c r="F2976">
        <v>73977</v>
      </c>
    </row>
    <row r="2977" spans="1:6" x14ac:dyDescent="0.3">
      <c r="A2977" t="s">
        <v>27</v>
      </c>
      <c r="B2977" t="s">
        <v>14</v>
      </c>
      <c r="C2977" t="s">
        <v>5</v>
      </c>
      <c r="D2977">
        <v>88914</v>
      </c>
      <c r="F2977">
        <v>88914</v>
      </c>
    </row>
    <row r="2978" spans="1:6" x14ac:dyDescent="0.3">
      <c r="A2978" t="s">
        <v>27</v>
      </c>
      <c r="B2978" t="s">
        <v>14</v>
      </c>
      <c r="C2978" t="s">
        <v>5</v>
      </c>
      <c r="D2978">
        <v>44770</v>
      </c>
      <c r="F2978">
        <v>44770</v>
      </c>
    </row>
    <row r="2979" spans="1:6" x14ac:dyDescent="0.3">
      <c r="A2979" t="s">
        <v>27</v>
      </c>
      <c r="B2979" t="s">
        <v>14</v>
      </c>
      <c r="C2979" t="s">
        <v>5</v>
      </c>
      <c r="D2979">
        <v>22967</v>
      </c>
      <c r="F2979">
        <v>22967</v>
      </c>
    </row>
    <row r="2980" spans="1:6" x14ac:dyDescent="0.3">
      <c r="A2980" t="s">
        <v>27</v>
      </c>
      <c r="B2980" t="s">
        <v>14</v>
      </c>
      <c r="C2980" t="s">
        <v>5</v>
      </c>
      <c r="D2980">
        <v>84865</v>
      </c>
      <c r="F2980">
        <v>84865</v>
      </c>
    </row>
    <row r="2981" spans="1:6" x14ac:dyDescent="0.3">
      <c r="A2981" t="s">
        <v>27</v>
      </c>
      <c r="B2981" t="s">
        <v>14</v>
      </c>
      <c r="C2981" t="s">
        <v>5</v>
      </c>
      <c r="D2981">
        <v>26467</v>
      </c>
      <c r="F2981">
        <v>26467</v>
      </c>
    </row>
    <row r="2982" spans="1:6" x14ac:dyDescent="0.3">
      <c r="A2982" t="s">
        <v>27</v>
      </c>
      <c r="B2982" t="s">
        <v>14</v>
      </c>
      <c r="C2982" t="s">
        <v>5</v>
      </c>
      <c r="D2982">
        <v>37388</v>
      </c>
      <c r="F2982">
        <v>37388</v>
      </c>
    </row>
    <row r="2983" spans="1:6" x14ac:dyDescent="0.3">
      <c r="A2983" t="s">
        <v>27</v>
      </c>
      <c r="B2983" t="s">
        <v>14</v>
      </c>
      <c r="C2983" t="s">
        <v>5</v>
      </c>
      <c r="D2983">
        <v>49049</v>
      </c>
      <c r="F2983">
        <v>49049</v>
      </c>
    </row>
    <row r="2984" spans="1:6" x14ac:dyDescent="0.3">
      <c r="A2984" t="s">
        <v>27</v>
      </c>
      <c r="B2984" t="s">
        <v>14</v>
      </c>
      <c r="C2984" t="s">
        <v>5</v>
      </c>
      <c r="D2984">
        <v>1960</v>
      </c>
      <c r="F2984">
        <v>1960</v>
      </c>
    </row>
    <row r="2985" spans="1:6" x14ac:dyDescent="0.3">
      <c r="A2985" t="s">
        <v>27</v>
      </c>
      <c r="B2985" t="s">
        <v>14</v>
      </c>
      <c r="C2985" t="s">
        <v>5</v>
      </c>
      <c r="D2985">
        <v>63909</v>
      </c>
      <c r="F2985">
        <v>63909</v>
      </c>
    </row>
    <row r="2986" spans="1:6" x14ac:dyDescent="0.3">
      <c r="A2986" t="s">
        <v>27</v>
      </c>
      <c r="B2986" t="s">
        <v>14</v>
      </c>
      <c r="C2986" t="s">
        <v>5</v>
      </c>
      <c r="D2986">
        <v>35325</v>
      </c>
      <c r="F2986">
        <v>35325</v>
      </c>
    </row>
    <row r="2987" spans="1:6" x14ac:dyDescent="0.3">
      <c r="A2987" t="s">
        <v>27</v>
      </c>
      <c r="B2987" t="s">
        <v>17</v>
      </c>
      <c r="C2987" t="s">
        <v>10</v>
      </c>
      <c r="D2987">
        <v>80405</v>
      </c>
      <c r="F2987">
        <v>80405</v>
      </c>
    </row>
    <row r="2988" spans="1:6" x14ac:dyDescent="0.3">
      <c r="A2988" t="s">
        <v>27</v>
      </c>
      <c r="B2988" t="s">
        <v>12</v>
      </c>
      <c r="C2988" t="s">
        <v>10</v>
      </c>
      <c r="D2988">
        <v>12719</v>
      </c>
      <c r="F2988">
        <v>12719</v>
      </c>
    </row>
    <row r="2989" spans="1:6" x14ac:dyDescent="0.3">
      <c r="A2989" t="s">
        <v>27</v>
      </c>
      <c r="B2989" t="s">
        <v>20</v>
      </c>
      <c r="C2989" t="s">
        <v>4</v>
      </c>
      <c r="D2989">
        <v>87176</v>
      </c>
      <c r="F2989">
        <v>87176</v>
      </c>
    </row>
    <row r="2990" spans="1:6" x14ac:dyDescent="0.3">
      <c r="A2990" t="s">
        <v>27</v>
      </c>
      <c r="B2990" t="s">
        <v>20</v>
      </c>
      <c r="C2990" t="s">
        <v>2</v>
      </c>
      <c r="D2990">
        <v>48826</v>
      </c>
      <c r="F2990">
        <v>48826</v>
      </c>
    </row>
    <row r="2991" spans="1:6" x14ac:dyDescent="0.3">
      <c r="A2991" t="s">
        <v>27</v>
      </c>
      <c r="B2991" t="s">
        <v>20</v>
      </c>
      <c r="C2991" t="s">
        <v>2</v>
      </c>
      <c r="D2991">
        <v>34705</v>
      </c>
      <c r="F2991">
        <v>34705</v>
      </c>
    </row>
    <row r="2992" spans="1:6" x14ac:dyDescent="0.3">
      <c r="A2992" t="s">
        <v>27</v>
      </c>
      <c r="B2992" t="s">
        <v>20</v>
      </c>
      <c r="C2992" t="s">
        <v>2</v>
      </c>
      <c r="D2992">
        <v>12740</v>
      </c>
      <c r="F2992">
        <v>12740</v>
      </c>
    </row>
    <row r="2993" spans="1:6" x14ac:dyDescent="0.3">
      <c r="A2993" t="s">
        <v>27</v>
      </c>
      <c r="B2993" t="s">
        <v>20</v>
      </c>
      <c r="C2993" t="s">
        <v>1</v>
      </c>
      <c r="D2993">
        <v>93566</v>
      </c>
      <c r="F2993">
        <v>93566</v>
      </c>
    </row>
    <row r="2994" spans="1:6" x14ac:dyDescent="0.3">
      <c r="A2994" t="s">
        <v>27</v>
      </c>
      <c r="B2994" t="s">
        <v>20</v>
      </c>
      <c r="C2994" t="s">
        <v>4</v>
      </c>
      <c r="D2994">
        <v>81537</v>
      </c>
      <c r="F2994">
        <v>81537</v>
      </c>
    </row>
    <row r="2995" spans="1:6" x14ac:dyDescent="0.3">
      <c r="A2995" t="s">
        <v>27</v>
      </c>
      <c r="B2995" t="s">
        <v>20</v>
      </c>
      <c r="C2995" t="s">
        <v>4</v>
      </c>
      <c r="D2995">
        <v>46653</v>
      </c>
      <c r="F2995">
        <v>46653</v>
      </c>
    </row>
    <row r="2996" spans="1:6" x14ac:dyDescent="0.3">
      <c r="A2996" t="s">
        <v>27</v>
      </c>
      <c r="B2996" t="s">
        <v>18</v>
      </c>
      <c r="C2996" t="s">
        <v>2</v>
      </c>
      <c r="D2996">
        <v>38409</v>
      </c>
      <c r="F2996">
        <v>38409</v>
      </c>
    </row>
    <row r="2997" spans="1:6" x14ac:dyDescent="0.3">
      <c r="A2997" t="s">
        <v>27</v>
      </c>
      <c r="B2997" t="s">
        <v>17</v>
      </c>
      <c r="C2997" t="s">
        <v>8</v>
      </c>
      <c r="D2997">
        <v>22160</v>
      </c>
      <c r="F2997">
        <v>22160</v>
      </c>
    </row>
    <row r="2998" spans="1:6" x14ac:dyDescent="0.3">
      <c r="A2998" t="s">
        <v>27</v>
      </c>
      <c r="B2998" t="s">
        <v>17</v>
      </c>
      <c r="C2998" t="s">
        <v>8</v>
      </c>
      <c r="D2998">
        <v>52281</v>
      </c>
      <c r="F2998">
        <v>52281</v>
      </c>
    </row>
    <row r="2999" spans="1:6" x14ac:dyDescent="0.3">
      <c r="A2999" t="s">
        <v>27</v>
      </c>
      <c r="B2999" t="s">
        <v>17</v>
      </c>
      <c r="C2999" t="s">
        <v>8</v>
      </c>
      <c r="D2999">
        <v>62975</v>
      </c>
      <c r="F2999">
        <v>62975</v>
      </c>
    </row>
    <row r="3000" spans="1:6" x14ac:dyDescent="0.3">
      <c r="A3000" t="s">
        <v>27</v>
      </c>
      <c r="B3000" t="s">
        <v>17</v>
      </c>
      <c r="C3000" t="s">
        <v>8</v>
      </c>
      <c r="D3000">
        <v>16717</v>
      </c>
      <c r="F3000">
        <v>16717</v>
      </c>
    </row>
    <row r="3001" spans="1:6" x14ac:dyDescent="0.3">
      <c r="A3001" t="s">
        <v>27</v>
      </c>
      <c r="B3001" t="s">
        <v>17</v>
      </c>
      <c r="C3001" t="s">
        <v>8</v>
      </c>
      <c r="D3001">
        <v>12202</v>
      </c>
      <c r="F3001">
        <v>12202</v>
      </c>
    </row>
    <row r="3002" spans="1:6" x14ac:dyDescent="0.3">
      <c r="A3002" t="s">
        <v>27</v>
      </c>
      <c r="B3002" t="s">
        <v>17</v>
      </c>
      <c r="C3002" t="s">
        <v>8</v>
      </c>
      <c r="D3002">
        <v>44621</v>
      </c>
      <c r="F3002">
        <v>44621</v>
      </c>
    </row>
    <row r="3003" spans="1:6" x14ac:dyDescent="0.3">
      <c r="A3003" t="s">
        <v>27</v>
      </c>
      <c r="B3003" t="s">
        <v>17</v>
      </c>
      <c r="C3003" t="s">
        <v>10</v>
      </c>
      <c r="D3003">
        <v>79306</v>
      </c>
      <c r="F3003">
        <v>79306</v>
      </c>
    </row>
    <row r="3004" spans="1:6" x14ac:dyDescent="0.3">
      <c r="A3004" t="s">
        <v>27</v>
      </c>
      <c r="B3004" t="s">
        <v>17</v>
      </c>
      <c r="C3004" t="s">
        <v>10</v>
      </c>
      <c r="D3004">
        <v>81254</v>
      </c>
      <c r="F3004">
        <v>81254</v>
      </c>
    </row>
    <row r="3005" spans="1:6" x14ac:dyDescent="0.3">
      <c r="A3005" t="s">
        <v>27</v>
      </c>
      <c r="B3005" t="s">
        <v>17</v>
      </c>
      <c r="C3005" t="s">
        <v>10</v>
      </c>
      <c r="D3005">
        <v>44936</v>
      </c>
      <c r="F3005">
        <v>44936</v>
      </c>
    </row>
    <row r="3006" spans="1:6" x14ac:dyDescent="0.3">
      <c r="A3006" t="s">
        <v>27</v>
      </c>
      <c r="B3006" t="s">
        <v>17</v>
      </c>
      <c r="C3006" t="s">
        <v>10</v>
      </c>
      <c r="D3006">
        <v>18839</v>
      </c>
      <c r="F3006">
        <v>18839</v>
      </c>
    </row>
    <row r="3007" spans="1:6" x14ac:dyDescent="0.3">
      <c r="A3007" t="s">
        <v>27</v>
      </c>
      <c r="B3007" t="s">
        <v>17</v>
      </c>
      <c r="C3007" t="s">
        <v>4</v>
      </c>
      <c r="D3007">
        <v>59726</v>
      </c>
      <c r="F3007">
        <v>59726</v>
      </c>
    </row>
    <row r="3008" spans="1:6" x14ac:dyDescent="0.3">
      <c r="A3008" t="s">
        <v>27</v>
      </c>
      <c r="B3008" t="s">
        <v>20</v>
      </c>
      <c r="C3008" t="s">
        <v>2</v>
      </c>
      <c r="D3008">
        <v>55563</v>
      </c>
      <c r="F3008">
        <v>55563</v>
      </c>
    </row>
    <row r="3009" spans="1:6" x14ac:dyDescent="0.3">
      <c r="A3009" t="s">
        <v>27</v>
      </c>
      <c r="B3009" t="s">
        <v>20</v>
      </c>
      <c r="C3009" t="s">
        <v>2</v>
      </c>
      <c r="D3009">
        <v>58637</v>
      </c>
      <c r="F3009">
        <v>58637</v>
      </c>
    </row>
    <row r="3010" spans="1:6" x14ac:dyDescent="0.3">
      <c r="A3010" t="s">
        <v>27</v>
      </c>
      <c r="B3010" t="s">
        <v>20</v>
      </c>
      <c r="C3010" t="s">
        <v>2</v>
      </c>
      <c r="D3010">
        <v>31717</v>
      </c>
      <c r="F3010">
        <v>31717</v>
      </c>
    </row>
    <row r="3011" spans="1:6" x14ac:dyDescent="0.3">
      <c r="A3011" t="s">
        <v>27</v>
      </c>
      <c r="B3011" t="s">
        <v>20</v>
      </c>
      <c r="C3011" t="s">
        <v>2</v>
      </c>
      <c r="D3011">
        <v>58254</v>
      </c>
      <c r="F3011">
        <v>58254</v>
      </c>
    </row>
    <row r="3012" spans="1:6" x14ac:dyDescent="0.3">
      <c r="A3012" t="s">
        <v>27</v>
      </c>
      <c r="B3012" t="s">
        <v>17</v>
      </c>
      <c r="C3012" t="s">
        <v>2</v>
      </c>
      <c r="D3012">
        <v>76694</v>
      </c>
      <c r="F3012">
        <v>76694</v>
      </c>
    </row>
    <row r="3013" spans="1:6" x14ac:dyDescent="0.3">
      <c r="A3013" t="s">
        <v>27</v>
      </c>
      <c r="B3013" t="s">
        <v>17</v>
      </c>
      <c r="C3013" t="s">
        <v>2</v>
      </c>
      <c r="D3013">
        <v>70361</v>
      </c>
      <c r="F3013">
        <v>70361</v>
      </c>
    </row>
    <row r="3014" spans="1:6" x14ac:dyDescent="0.3">
      <c r="A3014" t="s">
        <v>27</v>
      </c>
      <c r="B3014" t="s">
        <v>17</v>
      </c>
      <c r="C3014" t="s">
        <v>4</v>
      </c>
      <c r="D3014">
        <v>7026</v>
      </c>
      <c r="F3014">
        <v>7026</v>
      </c>
    </row>
    <row r="3015" spans="1:6" x14ac:dyDescent="0.3">
      <c r="A3015" t="s">
        <v>27</v>
      </c>
      <c r="B3015" t="s">
        <v>17</v>
      </c>
      <c r="C3015" t="s">
        <v>4</v>
      </c>
      <c r="D3015">
        <v>24608</v>
      </c>
      <c r="F3015">
        <v>24608</v>
      </c>
    </row>
    <row r="3016" spans="1:6" x14ac:dyDescent="0.3">
      <c r="A3016" t="s">
        <v>27</v>
      </c>
      <c r="B3016" t="s">
        <v>17</v>
      </c>
      <c r="C3016" t="s">
        <v>2</v>
      </c>
      <c r="D3016">
        <v>98491</v>
      </c>
      <c r="F3016">
        <v>98491</v>
      </c>
    </row>
    <row r="3017" spans="1:6" x14ac:dyDescent="0.3">
      <c r="A3017" t="s">
        <v>27</v>
      </c>
      <c r="B3017" t="s">
        <v>14</v>
      </c>
      <c r="C3017" t="s">
        <v>10</v>
      </c>
      <c r="D3017">
        <v>24788</v>
      </c>
      <c r="F3017">
        <v>24788</v>
      </c>
    </row>
    <row r="3018" spans="1:6" x14ac:dyDescent="0.3">
      <c r="A3018" t="s">
        <v>27</v>
      </c>
      <c r="B3018" t="s">
        <v>14</v>
      </c>
      <c r="C3018" t="s">
        <v>10</v>
      </c>
      <c r="D3018">
        <v>6518</v>
      </c>
      <c r="F3018">
        <v>6518</v>
      </c>
    </row>
    <row r="3019" spans="1:6" x14ac:dyDescent="0.3">
      <c r="A3019" t="s">
        <v>27</v>
      </c>
      <c r="B3019" t="s">
        <v>14</v>
      </c>
      <c r="C3019" t="s">
        <v>4</v>
      </c>
      <c r="D3019">
        <v>21399</v>
      </c>
      <c r="F3019">
        <v>21399</v>
      </c>
    </row>
    <row r="3020" spans="1:6" x14ac:dyDescent="0.3">
      <c r="A3020" t="s">
        <v>27</v>
      </c>
      <c r="B3020" t="s">
        <v>20</v>
      </c>
      <c r="C3020" t="s">
        <v>2</v>
      </c>
      <c r="D3020">
        <v>19238</v>
      </c>
      <c r="F3020">
        <v>19238</v>
      </c>
    </row>
    <row r="3021" spans="1:6" x14ac:dyDescent="0.3">
      <c r="A3021" t="s">
        <v>27</v>
      </c>
      <c r="B3021" t="s">
        <v>20</v>
      </c>
      <c r="C3021" t="s">
        <v>2</v>
      </c>
      <c r="D3021">
        <v>19790</v>
      </c>
      <c r="F3021">
        <v>19790</v>
      </c>
    </row>
    <row r="3022" spans="1:6" x14ac:dyDescent="0.3">
      <c r="A3022" t="s">
        <v>27</v>
      </c>
      <c r="B3022" t="s">
        <v>17</v>
      </c>
      <c r="C3022" t="s">
        <v>6</v>
      </c>
      <c r="D3022">
        <v>62406</v>
      </c>
      <c r="F3022">
        <v>62406</v>
      </c>
    </row>
    <row r="3023" spans="1:6" x14ac:dyDescent="0.3">
      <c r="A3023" t="s">
        <v>27</v>
      </c>
      <c r="B3023" t="s">
        <v>20</v>
      </c>
      <c r="C3023" t="s">
        <v>1</v>
      </c>
      <c r="D3023">
        <v>9524</v>
      </c>
      <c r="F3023">
        <v>9524</v>
      </c>
    </row>
    <row r="3024" spans="1:6" x14ac:dyDescent="0.3">
      <c r="A3024" t="s">
        <v>27</v>
      </c>
      <c r="B3024" t="s">
        <v>20</v>
      </c>
      <c r="C3024" t="s">
        <v>1</v>
      </c>
      <c r="D3024">
        <v>55240</v>
      </c>
      <c r="F3024">
        <v>55240</v>
      </c>
    </row>
    <row r="3025" spans="1:6" x14ac:dyDescent="0.3">
      <c r="A3025" t="s">
        <v>27</v>
      </c>
      <c r="B3025" t="s">
        <v>20</v>
      </c>
      <c r="C3025" t="s">
        <v>1</v>
      </c>
      <c r="D3025">
        <v>58886</v>
      </c>
      <c r="F3025">
        <v>58886</v>
      </c>
    </row>
    <row r="3026" spans="1:6" x14ac:dyDescent="0.3">
      <c r="A3026" t="s">
        <v>27</v>
      </c>
      <c r="B3026" t="s">
        <v>17</v>
      </c>
      <c r="C3026" t="s">
        <v>2</v>
      </c>
      <c r="D3026">
        <v>73104</v>
      </c>
      <c r="F3026">
        <v>73104</v>
      </c>
    </row>
    <row r="3027" spans="1:6" x14ac:dyDescent="0.3">
      <c r="A3027" t="s">
        <v>27</v>
      </c>
      <c r="B3027" t="s">
        <v>17</v>
      </c>
      <c r="C3027" t="s">
        <v>7</v>
      </c>
      <c r="D3027">
        <v>81465</v>
      </c>
      <c r="F3027">
        <v>81465</v>
      </c>
    </row>
    <row r="3028" spans="1:6" x14ac:dyDescent="0.3">
      <c r="A3028" t="s">
        <v>27</v>
      </c>
      <c r="B3028" t="s">
        <v>17</v>
      </c>
      <c r="C3028" t="s">
        <v>7</v>
      </c>
      <c r="D3028">
        <v>18468</v>
      </c>
      <c r="F3028">
        <v>18468</v>
      </c>
    </row>
    <row r="3029" spans="1:6" x14ac:dyDescent="0.3">
      <c r="A3029" t="s">
        <v>27</v>
      </c>
      <c r="B3029" t="s">
        <v>17</v>
      </c>
      <c r="C3029" t="s">
        <v>7</v>
      </c>
      <c r="D3029">
        <v>98164</v>
      </c>
      <c r="F3029">
        <v>98164</v>
      </c>
    </row>
    <row r="3030" spans="1:6" x14ac:dyDescent="0.3">
      <c r="A3030" t="s">
        <v>27</v>
      </c>
      <c r="B3030" t="s">
        <v>20</v>
      </c>
      <c r="C3030" t="s">
        <v>2</v>
      </c>
      <c r="D3030">
        <v>5309</v>
      </c>
      <c r="F3030">
        <v>5309</v>
      </c>
    </row>
    <row r="3031" spans="1:6" x14ac:dyDescent="0.3">
      <c r="A3031" t="s">
        <v>27</v>
      </c>
      <c r="B3031" t="s">
        <v>20</v>
      </c>
      <c r="C3031" t="s">
        <v>2</v>
      </c>
      <c r="D3031">
        <v>31528</v>
      </c>
      <c r="F3031">
        <v>31528</v>
      </c>
    </row>
    <row r="3032" spans="1:6" x14ac:dyDescent="0.3">
      <c r="A3032" t="s">
        <v>27</v>
      </c>
      <c r="B3032" t="s">
        <v>20</v>
      </c>
      <c r="C3032" t="s">
        <v>2</v>
      </c>
      <c r="D3032">
        <v>50854</v>
      </c>
      <c r="F3032">
        <v>50854</v>
      </c>
    </row>
    <row r="3033" spans="1:6" x14ac:dyDescent="0.3">
      <c r="A3033" t="s">
        <v>27</v>
      </c>
      <c r="B3033" t="s">
        <v>20</v>
      </c>
      <c r="C3033" t="s">
        <v>2</v>
      </c>
      <c r="D3033">
        <v>99637</v>
      </c>
      <c r="F3033">
        <v>99637</v>
      </c>
    </row>
    <row r="3034" spans="1:6" x14ac:dyDescent="0.3">
      <c r="A3034" t="s">
        <v>27</v>
      </c>
      <c r="B3034" t="s">
        <v>20</v>
      </c>
      <c r="C3034" t="s">
        <v>10</v>
      </c>
      <c r="D3034">
        <v>57531</v>
      </c>
      <c r="F3034">
        <v>57531</v>
      </c>
    </row>
    <row r="3035" spans="1:6" x14ac:dyDescent="0.3">
      <c r="A3035" t="s">
        <v>27</v>
      </c>
      <c r="B3035" t="s">
        <v>20</v>
      </c>
      <c r="C3035" t="s">
        <v>10</v>
      </c>
      <c r="D3035">
        <v>81977</v>
      </c>
      <c r="F3035">
        <v>81977</v>
      </c>
    </row>
    <row r="3036" spans="1:6" x14ac:dyDescent="0.3">
      <c r="A3036" t="s">
        <v>27</v>
      </c>
      <c r="B3036" t="s">
        <v>14</v>
      </c>
      <c r="C3036" t="s">
        <v>2</v>
      </c>
      <c r="D3036">
        <v>40686</v>
      </c>
      <c r="F3036">
        <v>40686</v>
      </c>
    </row>
    <row r="3037" spans="1:6" x14ac:dyDescent="0.3">
      <c r="A3037" t="s">
        <v>27</v>
      </c>
      <c r="B3037" t="s">
        <v>20</v>
      </c>
      <c r="C3037" t="s">
        <v>10</v>
      </c>
      <c r="D3037">
        <v>63744</v>
      </c>
      <c r="F3037">
        <v>63744</v>
      </c>
    </row>
    <row r="3038" spans="1:6" x14ac:dyDescent="0.3">
      <c r="A3038" t="s">
        <v>27</v>
      </c>
      <c r="B3038" t="s">
        <v>17</v>
      </c>
      <c r="C3038" t="s">
        <v>2</v>
      </c>
      <c r="D3038">
        <v>64333</v>
      </c>
      <c r="F3038">
        <v>64333</v>
      </c>
    </row>
    <row r="3039" spans="1:6" x14ac:dyDescent="0.3">
      <c r="A3039" t="s">
        <v>27</v>
      </c>
      <c r="B3039" t="s">
        <v>17</v>
      </c>
      <c r="C3039" t="s">
        <v>2</v>
      </c>
      <c r="D3039">
        <v>8196</v>
      </c>
      <c r="F3039">
        <v>8196</v>
      </c>
    </row>
    <row r="3040" spans="1:6" x14ac:dyDescent="0.3">
      <c r="A3040" t="s">
        <v>27</v>
      </c>
      <c r="B3040" t="s">
        <v>17</v>
      </c>
      <c r="C3040" t="s">
        <v>2</v>
      </c>
      <c r="D3040">
        <v>10302</v>
      </c>
      <c r="F3040">
        <v>10302</v>
      </c>
    </row>
    <row r="3041" spans="1:6" x14ac:dyDescent="0.3">
      <c r="A3041" t="s">
        <v>27</v>
      </c>
      <c r="B3041" t="s">
        <v>20</v>
      </c>
      <c r="C3041" t="s">
        <v>2</v>
      </c>
      <c r="D3041">
        <v>35173</v>
      </c>
      <c r="F3041">
        <v>35173</v>
      </c>
    </row>
    <row r="3042" spans="1:6" x14ac:dyDescent="0.3">
      <c r="A3042" t="s">
        <v>27</v>
      </c>
      <c r="B3042" t="s">
        <v>20</v>
      </c>
      <c r="C3042" t="s">
        <v>2</v>
      </c>
      <c r="D3042">
        <v>17002</v>
      </c>
      <c r="F3042">
        <v>17002</v>
      </c>
    </row>
    <row r="3043" spans="1:6" x14ac:dyDescent="0.3">
      <c r="A3043" t="s">
        <v>27</v>
      </c>
      <c r="B3043" t="s">
        <v>18</v>
      </c>
      <c r="C3043" t="s">
        <v>10</v>
      </c>
      <c r="D3043">
        <v>37537</v>
      </c>
      <c r="F3043">
        <v>37537</v>
      </c>
    </row>
    <row r="3044" spans="1:6" x14ac:dyDescent="0.3">
      <c r="A3044" t="s">
        <v>27</v>
      </c>
      <c r="B3044" t="s">
        <v>17</v>
      </c>
      <c r="C3044" t="s">
        <v>2</v>
      </c>
      <c r="D3044">
        <v>64183</v>
      </c>
      <c r="F3044">
        <v>64183</v>
      </c>
    </row>
    <row r="3045" spans="1:6" x14ac:dyDescent="0.3">
      <c r="A3045" t="s">
        <v>27</v>
      </c>
      <c r="B3045" t="s">
        <v>20</v>
      </c>
      <c r="C3045" t="s">
        <v>10</v>
      </c>
      <c r="D3045">
        <v>95300</v>
      </c>
      <c r="F3045">
        <v>95300</v>
      </c>
    </row>
    <row r="3046" spans="1:6" x14ac:dyDescent="0.3">
      <c r="A3046" t="s">
        <v>27</v>
      </c>
      <c r="B3046" t="s">
        <v>20</v>
      </c>
      <c r="C3046" t="s">
        <v>10</v>
      </c>
      <c r="D3046">
        <v>11288</v>
      </c>
      <c r="F3046">
        <v>11288</v>
      </c>
    </row>
    <row r="3047" spans="1:6" x14ac:dyDescent="0.3">
      <c r="A3047" t="s">
        <v>27</v>
      </c>
      <c r="B3047" t="s">
        <v>20</v>
      </c>
      <c r="C3047" t="s">
        <v>10</v>
      </c>
      <c r="D3047">
        <v>55842</v>
      </c>
      <c r="F3047">
        <v>55842</v>
      </c>
    </row>
    <row r="3048" spans="1:6" x14ac:dyDescent="0.3">
      <c r="A3048" t="s">
        <v>27</v>
      </c>
      <c r="B3048" t="s">
        <v>20</v>
      </c>
      <c r="C3048" t="s">
        <v>10</v>
      </c>
      <c r="D3048">
        <v>98640</v>
      </c>
      <c r="F3048">
        <v>98640</v>
      </c>
    </row>
    <row r="3049" spans="1:6" x14ac:dyDescent="0.3">
      <c r="A3049" t="s">
        <v>27</v>
      </c>
      <c r="B3049" t="s">
        <v>20</v>
      </c>
      <c r="C3049" t="s">
        <v>10</v>
      </c>
      <c r="D3049">
        <v>34777</v>
      </c>
      <c r="F3049">
        <v>34777</v>
      </c>
    </row>
    <row r="3050" spans="1:6" x14ac:dyDescent="0.3">
      <c r="A3050" t="s">
        <v>27</v>
      </c>
      <c r="B3050" t="s">
        <v>20</v>
      </c>
      <c r="C3050" t="s">
        <v>10</v>
      </c>
      <c r="D3050">
        <v>65768</v>
      </c>
      <c r="F3050">
        <v>65768</v>
      </c>
    </row>
    <row r="3051" spans="1:6" x14ac:dyDescent="0.3">
      <c r="A3051" t="s">
        <v>27</v>
      </c>
      <c r="B3051" t="s">
        <v>17</v>
      </c>
      <c r="C3051" t="s">
        <v>10</v>
      </c>
      <c r="D3051">
        <v>82051</v>
      </c>
      <c r="F3051">
        <v>82051</v>
      </c>
    </row>
    <row r="3052" spans="1:6" x14ac:dyDescent="0.3">
      <c r="A3052" t="s">
        <v>27</v>
      </c>
      <c r="B3052" t="s">
        <v>17</v>
      </c>
      <c r="C3052" t="s">
        <v>10</v>
      </c>
      <c r="D3052">
        <v>35716</v>
      </c>
      <c r="F3052">
        <v>35716</v>
      </c>
    </row>
    <row r="3053" spans="1:6" x14ac:dyDescent="0.3">
      <c r="A3053" t="s">
        <v>27</v>
      </c>
      <c r="B3053" t="s">
        <v>17</v>
      </c>
      <c r="C3053" t="s">
        <v>2</v>
      </c>
      <c r="D3053">
        <v>30769</v>
      </c>
      <c r="F3053">
        <v>30769</v>
      </c>
    </row>
    <row r="3054" spans="1:6" x14ac:dyDescent="0.3">
      <c r="A3054" t="s">
        <v>27</v>
      </c>
      <c r="B3054" t="s">
        <v>12</v>
      </c>
      <c r="C3054" t="s">
        <v>2</v>
      </c>
      <c r="D3054">
        <v>41137</v>
      </c>
      <c r="F3054">
        <v>41137</v>
      </c>
    </row>
    <row r="3055" spans="1:6" x14ac:dyDescent="0.3">
      <c r="A3055" t="s">
        <v>27</v>
      </c>
      <c r="B3055" t="s">
        <v>12</v>
      </c>
      <c r="C3055" t="s">
        <v>2</v>
      </c>
      <c r="D3055">
        <v>7713</v>
      </c>
      <c r="F3055">
        <v>7713</v>
      </c>
    </row>
    <row r="3056" spans="1:6" x14ac:dyDescent="0.3">
      <c r="A3056" t="s">
        <v>27</v>
      </c>
      <c r="B3056" t="s">
        <v>12</v>
      </c>
      <c r="C3056" t="s">
        <v>2</v>
      </c>
      <c r="D3056">
        <v>14946</v>
      </c>
      <c r="F3056">
        <v>14946</v>
      </c>
    </row>
    <row r="3057" spans="1:6" x14ac:dyDescent="0.3">
      <c r="A3057" t="s">
        <v>27</v>
      </c>
      <c r="B3057" t="s">
        <v>12</v>
      </c>
      <c r="C3057" t="s">
        <v>2</v>
      </c>
      <c r="D3057">
        <v>26995</v>
      </c>
      <c r="F3057">
        <v>26995</v>
      </c>
    </row>
    <row r="3058" spans="1:6" x14ac:dyDescent="0.3">
      <c r="A3058" t="s">
        <v>27</v>
      </c>
      <c r="B3058" t="s">
        <v>17</v>
      </c>
      <c r="C3058" t="s">
        <v>6</v>
      </c>
      <c r="D3058">
        <v>4969</v>
      </c>
      <c r="F3058">
        <v>4969</v>
      </c>
    </row>
    <row r="3059" spans="1:6" x14ac:dyDescent="0.3">
      <c r="A3059" t="s">
        <v>27</v>
      </c>
      <c r="B3059" t="s">
        <v>17</v>
      </c>
      <c r="C3059" t="s">
        <v>6</v>
      </c>
      <c r="D3059">
        <v>35088</v>
      </c>
      <c r="F3059">
        <v>35088</v>
      </c>
    </row>
    <row r="3060" spans="1:6" x14ac:dyDescent="0.3">
      <c r="A3060" t="s">
        <v>27</v>
      </c>
      <c r="B3060" t="s">
        <v>17</v>
      </c>
      <c r="C3060" t="s">
        <v>6</v>
      </c>
      <c r="D3060">
        <v>33946</v>
      </c>
      <c r="F3060">
        <v>33946</v>
      </c>
    </row>
    <row r="3061" spans="1:6" x14ac:dyDescent="0.3">
      <c r="A3061" t="s">
        <v>27</v>
      </c>
      <c r="B3061" t="s">
        <v>17</v>
      </c>
      <c r="C3061" t="s">
        <v>6</v>
      </c>
      <c r="D3061">
        <v>57840</v>
      </c>
      <c r="F3061">
        <v>57840</v>
      </c>
    </row>
    <row r="3062" spans="1:6" x14ac:dyDescent="0.3">
      <c r="A3062" t="s">
        <v>27</v>
      </c>
      <c r="B3062" t="s">
        <v>17</v>
      </c>
      <c r="C3062" t="s">
        <v>6</v>
      </c>
      <c r="D3062">
        <v>27602</v>
      </c>
      <c r="F3062">
        <v>27602</v>
      </c>
    </row>
    <row r="3063" spans="1:6" x14ac:dyDescent="0.3">
      <c r="A3063" t="s">
        <v>27</v>
      </c>
      <c r="B3063" t="s">
        <v>20</v>
      </c>
      <c r="C3063" t="s">
        <v>10</v>
      </c>
      <c r="D3063">
        <v>69095</v>
      </c>
      <c r="F3063">
        <v>69095</v>
      </c>
    </row>
    <row r="3064" spans="1:6" x14ac:dyDescent="0.3">
      <c r="A3064" t="s">
        <v>27</v>
      </c>
      <c r="B3064" t="s">
        <v>20</v>
      </c>
      <c r="C3064" t="s">
        <v>10</v>
      </c>
      <c r="D3064">
        <v>71495</v>
      </c>
      <c r="F3064">
        <v>71495</v>
      </c>
    </row>
    <row r="3065" spans="1:6" x14ac:dyDescent="0.3">
      <c r="A3065" t="s">
        <v>27</v>
      </c>
      <c r="B3065" t="s">
        <v>15</v>
      </c>
      <c r="C3065" t="s">
        <v>2</v>
      </c>
      <c r="D3065">
        <v>1346</v>
      </c>
      <c r="F3065">
        <v>1346</v>
      </c>
    </row>
    <row r="3066" spans="1:6" x14ac:dyDescent="0.3">
      <c r="A3066" t="s">
        <v>27</v>
      </c>
      <c r="B3066" t="s">
        <v>15</v>
      </c>
      <c r="C3066" t="s">
        <v>2</v>
      </c>
      <c r="D3066">
        <v>35473</v>
      </c>
      <c r="F3066">
        <v>35473</v>
      </c>
    </row>
    <row r="3067" spans="1:6" x14ac:dyDescent="0.3">
      <c r="A3067" t="s">
        <v>27</v>
      </c>
      <c r="B3067" t="s">
        <v>17</v>
      </c>
      <c r="C3067" t="s">
        <v>10</v>
      </c>
      <c r="D3067">
        <v>43912</v>
      </c>
      <c r="F3067">
        <v>43912</v>
      </c>
    </row>
    <row r="3068" spans="1:6" x14ac:dyDescent="0.3">
      <c r="A3068" t="s">
        <v>27</v>
      </c>
      <c r="B3068" t="s">
        <v>16</v>
      </c>
      <c r="C3068" t="s">
        <v>5</v>
      </c>
      <c r="D3068">
        <v>60480</v>
      </c>
      <c r="F3068">
        <v>60480</v>
      </c>
    </row>
    <row r="3069" spans="1:6" x14ac:dyDescent="0.3">
      <c r="A3069" t="s">
        <v>27</v>
      </c>
      <c r="B3069" t="s">
        <v>16</v>
      </c>
      <c r="C3069" t="s">
        <v>5</v>
      </c>
      <c r="D3069">
        <v>68565</v>
      </c>
      <c r="F3069">
        <v>68565</v>
      </c>
    </row>
    <row r="3070" spans="1:6" x14ac:dyDescent="0.3">
      <c r="A3070" t="s">
        <v>27</v>
      </c>
      <c r="B3070" t="s">
        <v>17</v>
      </c>
      <c r="C3070" t="s">
        <v>4</v>
      </c>
      <c r="D3070">
        <v>41854</v>
      </c>
      <c r="F3070">
        <v>41854</v>
      </c>
    </row>
    <row r="3071" spans="1:6" x14ac:dyDescent="0.3">
      <c r="A3071" t="s">
        <v>27</v>
      </c>
      <c r="B3071" t="s">
        <v>17</v>
      </c>
      <c r="C3071" t="s">
        <v>4</v>
      </c>
      <c r="D3071">
        <v>68034</v>
      </c>
      <c r="F3071">
        <v>68034</v>
      </c>
    </row>
    <row r="3072" spans="1:6" x14ac:dyDescent="0.3">
      <c r="A3072" t="s">
        <v>27</v>
      </c>
      <c r="B3072" t="s">
        <v>17</v>
      </c>
      <c r="C3072" t="s">
        <v>6</v>
      </c>
      <c r="D3072">
        <v>61686</v>
      </c>
      <c r="F3072">
        <v>61686</v>
      </c>
    </row>
    <row r="3073" spans="1:6" x14ac:dyDescent="0.3">
      <c r="A3073" t="s">
        <v>27</v>
      </c>
      <c r="B3073" t="s">
        <v>17</v>
      </c>
      <c r="C3073" t="s">
        <v>6</v>
      </c>
      <c r="D3073">
        <v>77755</v>
      </c>
      <c r="F3073">
        <v>77755</v>
      </c>
    </row>
    <row r="3074" spans="1:6" x14ac:dyDescent="0.3">
      <c r="A3074" t="s">
        <v>27</v>
      </c>
      <c r="B3074" t="s">
        <v>17</v>
      </c>
      <c r="C3074" t="s">
        <v>6</v>
      </c>
      <c r="D3074">
        <v>65650</v>
      </c>
      <c r="F3074">
        <v>65650</v>
      </c>
    </row>
    <row r="3075" spans="1:6" x14ac:dyDescent="0.3">
      <c r="A3075" t="s">
        <v>27</v>
      </c>
      <c r="B3075" t="s">
        <v>17</v>
      </c>
      <c r="C3075" t="s">
        <v>6</v>
      </c>
      <c r="D3075">
        <v>63031</v>
      </c>
      <c r="F3075">
        <v>63031</v>
      </c>
    </row>
    <row r="3076" spans="1:6" x14ac:dyDescent="0.3">
      <c r="A3076" t="s">
        <v>27</v>
      </c>
      <c r="B3076" t="s">
        <v>17</v>
      </c>
      <c r="C3076" t="s">
        <v>10</v>
      </c>
      <c r="D3076">
        <v>50825</v>
      </c>
      <c r="F3076">
        <v>50825</v>
      </c>
    </row>
    <row r="3077" spans="1:6" x14ac:dyDescent="0.3">
      <c r="A3077" t="s">
        <v>27</v>
      </c>
      <c r="B3077" t="s">
        <v>17</v>
      </c>
      <c r="C3077" t="s">
        <v>10</v>
      </c>
      <c r="D3077">
        <v>38268</v>
      </c>
      <c r="F3077">
        <v>38268</v>
      </c>
    </row>
    <row r="3078" spans="1:6" x14ac:dyDescent="0.3">
      <c r="A3078" t="s">
        <v>27</v>
      </c>
      <c r="B3078" t="s">
        <v>17</v>
      </c>
      <c r="C3078" t="s">
        <v>6</v>
      </c>
      <c r="D3078">
        <v>35436</v>
      </c>
      <c r="F3078">
        <v>35436</v>
      </c>
    </row>
    <row r="3079" spans="1:6" x14ac:dyDescent="0.3">
      <c r="A3079" t="s">
        <v>27</v>
      </c>
      <c r="B3079" t="s">
        <v>17</v>
      </c>
      <c r="C3079" t="s">
        <v>6</v>
      </c>
      <c r="D3079">
        <v>61102</v>
      </c>
      <c r="F3079">
        <v>61102</v>
      </c>
    </row>
    <row r="3080" spans="1:6" x14ac:dyDescent="0.3">
      <c r="A3080" t="s">
        <v>27</v>
      </c>
      <c r="B3080" t="s">
        <v>17</v>
      </c>
      <c r="C3080" t="s">
        <v>6</v>
      </c>
      <c r="D3080">
        <v>39745</v>
      </c>
      <c r="F3080">
        <v>39745</v>
      </c>
    </row>
    <row r="3081" spans="1:6" x14ac:dyDescent="0.3">
      <c r="A3081" t="s">
        <v>27</v>
      </c>
      <c r="B3081" t="s">
        <v>17</v>
      </c>
      <c r="C3081" t="s">
        <v>10</v>
      </c>
      <c r="D3081">
        <v>76013</v>
      </c>
      <c r="F3081">
        <v>76013</v>
      </c>
    </row>
    <row r="3082" spans="1:6" x14ac:dyDescent="0.3">
      <c r="A3082" t="s">
        <v>27</v>
      </c>
      <c r="B3082" t="s">
        <v>16</v>
      </c>
      <c r="C3082" t="s">
        <v>6</v>
      </c>
      <c r="D3082">
        <v>55699</v>
      </c>
      <c r="F3082">
        <v>55699</v>
      </c>
    </row>
    <row r="3083" spans="1:6" x14ac:dyDescent="0.3">
      <c r="A3083" t="s">
        <v>27</v>
      </c>
      <c r="B3083" t="s">
        <v>16</v>
      </c>
      <c r="C3083" t="s">
        <v>6</v>
      </c>
      <c r="D3083">
        <v>77503</v>
      </c>
      <c r="F3083">
        <v>77503</v>
      </c>
    </row>
    <row r="3084" spans="1:6" x14ac:dyDescent="0.3">
      <c r="A3084" t="s">
        <v>27</v>
      </c>
      <c r="B3084" t="s">
        <v>16</v>
      </c>
      <c r="C3084" t="s">
        <v>6</v>
      </c>
      <c r="D3084">
        <v>78677</v>
      </c>
      <c r="F3084">
        <v>78677</v>
      </c>
    </row>
    <row r="3085" spans="1:6" x14ac:dyDescent="0.3">
      <c r="A3085" t="s">
        <v>27</v>
      </c>
      <c r="B3085" t="s">
        <v>20</v>
      </c>
      <c r="C3085" t="s">
        <v>10</v>
      </c>
      <c r="D3085">
        <v>23232</v>
      </c>
      <c r="F3085">
        <v>23232</v>
      </c>
    </row>
    <row r="3086" spans="1:6" x14ac:dyDescent="0.3">
      <c r="A3086" t="s">
        <v>27</v>
      </c>
      <c r="B3086" t="s">
        <v>18</v>
      </c>
      <c r="C3086" t="s">
        <v>2</v>
      </c>
      <c r="D3086">
        <v>85093</v>
      </c>
      <c r="F3086">
        <v>85093</v>
      </c>
    </row>
    <row r="3087" spans="1:6" x14ac:dyDescent="0.3">
      <c r="A3087" t="s">
        <v>27</v>
      </c>
      <c r="B3087" t="s">
        <v>18</v>
      </c>
      <c r="C3087" t="s">
        <v>2</v>
      </c>
      <c r="D3087">
        <v>54937</v>
      </c>
      <c r="F3087">
        <v>54937</v>
      </c>
    </row>
    <row r="3088" spans="1:6" x14ac:dyDescent="0.3">
      <c r="A3088" t="s">
        <v>27</v>
      </c>
      <c r="B3088" t="s">
        <v>18</v>
      </c>
      <c r="C3088" t="s">
        <v>2</v>
      </c>
      <c r="D3088">
        <v>17790</v>
      </c>
      <c r="F3088">
        <v>17790</v>
      </c>
    </row>
    <row r="3089" spans="1:6" x14ac:dyDescent="0.3">
      <c r="A3089" t="s">
        <v>27</v>
      </c>
      <c r="B3089" t="s">
        <v>18</v>
      </c>
      <c r="C3089" t="s">
        <v>2</v>
      </c>
      <c r="D3089">
        <v>23993</v>
      </c>
      <c r="F3089">
        <v>23993</v>
      </c>
    </row>
    <row r="3090" spans="1:6" x14ac:dyDescent="0.3">
      <c r="A3090" t="s">
        <v>27</v>
      </c>
      <c r="B3090" t="s">
        <v>18</v>
      </c>
      <c r="C3090" t="s">
        <v>2</v>
      </c>
      <c r="D3090">
        <v>22654</v>
      </c>
      <c r="F3090">
        <v>22654</v>
      </c>
    </row>
    <row r="3091" spans="1:6" x14ac:dyDescent="0.3">
      <c r="A3091" t="s">
        <v>27</v>
      </c>
      <c r="B3091" t="s">
        <v>18</v>
      </c>
      <c r="C3091" t="s">
        <v>2</v>
      </c>
      <c r="D3091">
        <v>46110</v>
      </c>
      <c r="F3091">
        <v>46110</v>
      </c>
    </row>
    <row r="3092" spans="1:6" x14ac:dyDescent="0.3">
      <c r="A3092" t="s">
        <v>27</v>
      </c>
      <c r="B3092" t="s">
        <v>12</v>
      </c>
      <c r="C3092" t="s">
        <v>8</v>
      </c>
      <c r="D3092">
        <v>60079</v>
      </c>
      <c r="F3092">
        <v>60079</v>
      </c>
    </row>
    <row r="3093" spans="1:6" x14ac:dyDescent="0.3">
      <c r="A3093" t="s">
        <v>27</v>
      </c>
      <c r="B3093" t="s">
        <v>12</v>
      </c>
      <c r="C3093" t="s">
        <v>8</v>
      </c>
      <c r="D3093">
        <v>63278</v>
      </c>
      <c r="F3093">
        <v>63278</v>
      </c>
    </row>
    <row r="3094" spans="1:6" x14ac:dyDescent="0.3">
      <c r="A3094" t="s">
        <v>27</v>
      </c>
      <c r="B3094" t="s">
        <v>12</v>
      </c>
      <c r="C3094" t="s">
        <v>8</v>
      </c>
      <c r="D3094">
        <v>75378</v>
      </c>
      <c r="F3094">
        <v>75378</v>
      </c>
    </row>
    <row r="3095" spans="1:6" x14ac:dyDescent="0.3">
      <c r="A3095" t="s">
        <v>27</v>
      </c>
      <c r="B3095" t="s">
        <v>12</v>
      </c>
      <c r="C3095" t="s">
        <v>8</v>
      </c>
      <c r="D3095">
        <v>91079</v>
      </c>
      <c r="F3095">
        <v>91079</v>
      </c>
    </row>
    <row r="3096" spans="1:6" x14ac:dyDescent="0.3">
      <c r="A3096" t="s">
        <v>27</v>
      </c>
      <c r="B3096" t="s">
        <v>16</v>
      </c>
      <c r="C3096" t="s">
        <v>4</v>
      </c>
      <c r="D3096">
        <v>11270</v>
      </c>
      <c r="F3096">
        <v>11270</v>
      </c>
    </row>
    <row r="3097" spans="1:6" x14ac:dyDescent="0.3">
      <c r="A3097" t="s">
        <v>27</v>
      </c>
      <c r="B3097" t="s">
        <v>16</v>
      </c>
      <c r="C3097" t="s">
        <v>4</v>
      </c>
      <c r="D3097">
        <v>56888</v>
      </c>
      <c r="F3097">
        <v>56888</v>
      </c>
    </row>
    <row r="3098" spans="1:6" x14ac:dyDescent="0.3">
      <c r="A3098" t="s">
        <v>27</v>
      </c>
      <c r="B3098" t="s">
        <v>17</v>
      </c>
      <c r="C3098" t="s">
        <v>10</v>
      </c>
      <c r="D3098">
        <v>88087</v>
      </c>
      <c r="F3098">
        <v>88087</v>
      </c>
    </row>
    <row r="3099" spans="1:6" x14ac:dyDescent="0.3">
      <c r="A3099" t="s">
        <v>27</v>
      </c>
      <c r="B3099" t="s">
        <v>17</v>
      </c>
      <c r="C3099" t="s">
        <v>10</v>
      </c>
      <c r="D3099">
        <v>70574</v>
      </c>
      <c r="F3099">
        <v>70574</v>
      </c>
    </row>
    <row r="3100" spans="1:6" x14ac:dyDescent="0.3">
      <c r="A3100" t="s">
        <v>27</v>
      </c>
      <c r="B3100" t="s">
        <v>20</v>
      </c>
      <c r="C3100" t="s">
        <v>1</v>
      </c>
      <c r="D3100">
        <v>86096</v>
      </c>
      <c r="F3100">
        <v>86096</v>
      </c>
    </row>
    <row r="3101" spans="1:6" x14ac:dyDescent="0.3">
      <c r="A3101" t="s">
        <v>27</v>
      </c>
      <c r="B3101" t="s">
        <v>12</v>
      </c>
      <c r="C3101" t="s">
        <v>4</v>
      </c>
      <c r="D3101">
        <v>51093</v>
      </c>
      <c r="F3101">
        <v>51093</v>
      </c>
    </row>
    <row r="3102" spans="1:6" x14ac:dyDescent="0.3">
      <c r="A3102" t="s">
        <v>27</v>
      </c>
      <c r="B3102" t="s">
        <v>17</v>
      </c>
      <c r="C3102" t="s">
        <v>2</v>
      </c>
      <c r="D3102">
        <v>88896</v>
      </c>
      <c r="F3102">
        <v>88896</v>
      </c>
    </row>
    <row r="3103" spans="1:6" x14ac:dyDescent="0.3">
      <c r="A3103" t="s">
        <v>27</v>
      </c>
      <c r="B3103" t="s">
        <v>17</v>
      </c>
      <c r="C3103" t="s">
        <v>7</v>
      </c>
      <c r="D3103">
        <v>56306</v>
      </c>
      <c r="F3103">
        <v>56306</v>
      </c>
    </row>
    <row r="3104" spans="1:6" x14ac:dyDescent="0.3">
      <c r="A3104" t="s">
        <v>27</v>
      </c>
      <c r="B3104" t="s">
        <v>12</v>
      </c>
      <c r="C3104" t="s">
        <v>10</v>
      </c>
      <c r="D3104">
        <v>82144</v>
      </c>
      <c r="F3104">
        <v>82144</v>
      </c>
    </row>
    <row r="3105" spans="1:6" x14ac:dyDescent="0.3">
      <c r="A3105" t="s">
        <v>27</v>
      </c>
      <c r="B3105" t="s">
        <v>20</v>
      </c>
      <c r="C3105" t="s">
        <v>10</v>
      </c>
      <c r="D3105">
        <v>62693</v>
      </c>
      <c r="F3105">
        <v>62693</v>
      </c>
    </row>
    <row r="3106" spans="1:6" x14ac:dyDescent="0.3">
      <c r="A3106" t="s">
        <v>27</v>
      </c>
      <c r="B3106" t="s">
        <v>20</v>
      </c>
      <c r="C3106" t="s">
        <v>10</v>
      </c>
      <c r="D3106">
        <v>3743</v>
      </c>
      <c r="F3106">
        <v>3743</v>
      </c>
    </row>
    <row r="3107" spans="1:6" x14ac:dyDescent="0.3">
      <c r="A3107" t="s">
        <v>27</v>
      </c>
      <c r="B3107" t="s">
        <v>20</v>
      </c>
      <c r="C3107" t="s">
        <v>10</v>
      </c>
      <c r="D3107">
        <v>36526</v>
      </c>
      <c r="F3107">
        <v>36526</v>
      </c>
    </row>
    <row r="3108" spans="1:6" x14ac:dyDescent="0.3">
      <c r="A3108" t="s">
        <v>27</v>
      </c>
      <c r="B3108" t="s">
        <v>16</v>
      </c>
      <c r="C3108" t="s">
        <v>10</v>
      </c>
      <c r="D3108">
        <v>5439</v>
      </c>
      <c r="F3108">
        <v>5439</v>
      </c>
    </row>
    <row r="3109" spans="1:6" x14ac:dyDescent="0.3">
      <c r="A3109" t="s">
        <v>27</v>
      </c>
      <c r="B3109" t="s">
        <v>20</v>
      </c>
      <c r="C3109" t="s">
        <v>4</v>
      </c>
      <c r="D3109">
        <v>68719</v>
      </c>
      <c r="F3109">
        <v>68719</v>
      </c>
    </row>
    <row r="3110" spans="1:6" x14ac:dyDescent="0.3">
      <c r="A3110" t="s">
        <v>27</v>
      </c>
      <c r="B3110" t="s">
        <v>20</v>
      </c>
      <c r="C3110" t="s">
        <v>4</v>
      </c>
      <c r="D3110">
        <v>38600</v>
      </c>
      <c r="F3110">
        <v>38600</v>
      </c>
    </row>
    <row r="3111" spans="1:6" x14ac:dyDescent="0.3">
      <c r="A3111" t="s">
        <v>27</v>
      </c>
      <c r="B3111" t="s">
        <v>20</v>
      </c>
      <c r="C3111" t="s">
        <v>4</v>
      </c>
      <c r="D3111">
        <v>22147</v>
      </c>
      <c r="F3111">
        <v>22147</v>
      </c>
    </row>
    <row r="3112" spans="1:6" x14ac:dyDescent="0.3">
      <c r="A3112" t="s">
        <v>27</v>
      </c>
      <c r="B3112" t="s">
        <v>18</v>
      </c>
      <c r="C3112" t="s">
        <v>4</v>
      </c>
      <c r="D3112">
        <v>42657</v>
      </c>
      <c r="F3112">
        <v>42657</v>
      </c>
    </row>
    <row r="3113" spans="1:6" x14ac:dyDescent="0.3">
      <c r="A3113" t="s">
        <v>27</v>
      </c>
      <c r="B3113" t="s">
        <v>17</v>
      </c>
      <c r="C3113" t="s">
        <v>8</v>
      </c>
      <c r="D3113">
        <v>70229</v>
      </c>
      <c r="F3113">
        <v>70229</v>
      </c>
    </row>
    <row r="3114" spans="1:6" x14ac:dyDescent="0.3">
      <c r="A3114" t="s">
        <v>27</v>
      </c>
      <c r="B3114" t="s">
        <v>17</v>
      </c>
      <c r="C3114" t="s">
        <v>8</v>
      </c>
      <c r="D3114">
        <v>43775</v>
      </c>
      <c r="F3114">
        <v>43775</v>
      </c>
    </row>
    <row r="3115" spans="1:6" x14ac:dyDescent="0.3">
      <c r="A3115" t="s">
        <v>27</v>
      </c>
      <c r="B3115" t="s">
        <v>17</v>
      </c>
      <c r="C3115" t="s">
        <v>8</v>
      </c>
      <c r="D3115">
        <v>89749</v>
      </c>
      <c r="F3115">
        <v>89749</v>
      </c>
    </row>
    <row r="3116" spans="1:6" x14ac:dyDescent="0.3">
      <c r="A3116" t="s">
        <v>27</v>
      </c>
      <c r="B3116" t="s">
        <v>17</v>
      </c>
      <c r="C3116" t="s">
        <v>8</v>
      </c>
      <c r="D3116">
        <v>46329</v>
      </c>
      <c r="F3116">
        <v>46329</v>
      </c>
    </row>
    <row r="3117" spans="1:6" x14ac:dyDescent="0.3">
      <c r="A3117" t="s">
        <v>27</v>
      </c>
      <c r="B3117" t="s">
        <v>17</v>
      </c>
      <c r="C3117" t="s">
        <v>8</v>
      </c>
      <c r="D3117">
        <v>85388</v>
      </c>
      <c r="F3117">
        <v>85388</v>
      </c>
    </row>
    <row r="3118" spans="1:6" x14ac:dyDescent="0.3">
      <c r="A3118" t="s">
        <v>27</v>
      </c>
      <c r="B3118" t="s">
        <v>17</v>
      </c>
      <c r="C3118" t="s">
        <v>8</v>
      </c>
      <c r="D3118">
        <v>14622</v>
      </c>
      <c r="F3118">
        <v>14622</v>
      </c>
    </row>
    <row r="3119" spans="1:6" x14ac:dyDescent="0.3">
      <c r="A3119" t="s">
        <v>27</v>
      </c>
      <c r="B3119" t="s">
        <v>17</v>
      </c>
      <c r="C3119" t="s">
        <v>8</v>
      </c>
      <c r="D3119">
        <v>37532</v>
      </c>
      <c r="F3119">
        <v>37532</v>
      </c>
    </row>
    <row r="3120" spans="1:6" x14ac:dyDescent="0.3">
      <c r="A3120" t="s">
        <v>27</v>
      </c>
      <c r="B3120" t="s">
        <v>17</v>
      </c>
      <c r="C3120" t="s">
        <v>8</v>
      </c>
      <c r="D3120">
        <v>2090</v>
      </c>
      <c r="F3120">
        <v>2090</v>
      </c>
    </row>
    <row r="3121" spans="1:6" x14ac:dyDescent="0.3">
      <c r="A3121" t="s">
        <v>27</v>
      </c>
      <c r="B3121" t="s">
        <v>17</v>
      </c>
      <c r="C3121" t="s">
        <v>2</v>
      </c>
      <c r="D3121">
        <v>39556</v>
      </c>
      <c r="F3121">
        <v>39556</v>
      </c>
    </row>
    <row r="3122" spans="1:6" x14ac:dyDescent="0.3">
      <c r="A3122" t="s">
        <v>27</v>
      </c>
      <c r="B3122" t="s">
        <v>17</v>
      </c>
      <c r="C3122" t="s">
        <v>2</v>
      </c>
      <c r="D3122">
        <v>95832</v>
      </c>
      <c r="F3122">
        <v>95832</v>
      </c>
    </row>
    <row r="3123" spans="1:6" x14ac:dyDescent="0.3">
      <c r="A3123" t="s">
        <v>27</v>
      </c>
      <c r="B3123" t="s">
        <v>16</v>
      </c>
      <c r="C3123" t="s">
        <v>2</v>
      </c>
      <c r="D3123">
        <v>63556</v>
      </c>
      <c r="F3123">
        <v>63556</v>
      </c>
    </row>
    <row r="3124" spans="1:6" x14ac:dyDescent="0.3">
      <c r="A3124" t="s">
        <v>27</v>
      </c>
      <c r="B3124" t="s">
        <v>16</v>
      </c>
      <c r="C3124" t="s">
        <v>2</v>
      </c>
      <c r="D3124">
        <v>23537</v>
      </c>
      <c r="F3124">
        <v>23537</v>
      </c>
    </row>
    <row r="3125" spans="1:6" x14ac:dyDescent="0.3">
      <c r="A3125" t="s">
        <v>27</v>
      </c>
      <c r="B3125" t="s">
        <v>12</v>
      </c>
      <c r="C3125" t="s">
        <v>2</v>
      </c>
      <c r="D3125">
        <v>42487</v>
      </c>
      <c r="F3125">
        <v>42487</v>
      </c>
    </row>
    <row r="3126" spans="1:6" x14ac:dyDescent="0.3">
      <c r="A3126" t="s">
        <v>27</v>
      </c>
      <c r="B3126" t="s">
        <v>17</v>
      </c>
      <c r="C3126" t="s">
        <v>10</v>
      </c>
      <c r="D3126">
        <v>6604</v>
      </c>
      <c r="F3126">
        <v>6604</v>
      </c>
    </row>
    <row r="3127" spans="1:6" x14ac:dyDescent="0.3">
      <c r="A3127" t="s">
        <v>27</v>
      </c>
      <c r="B3127" t="s">
        <v>17</v>
      </c>
      <c r="C3127" t="s">
        <v>10</v>
      </c>
      <c r="D3127">
        <v>76581</v>
      </c>
      <c r="F3127">
        <v>76581</v>
      </c>
    </row>
    <row r="3128" spans="1:6" x14ac:dyDescent="0.3">
      <c r="A3128" t="s">
        <v>27</v>
      </c>
      <c r="B3128" t="s">
        <v>18</v>
      </c>
      <c r="C3128" t="s">
        <v>2</v>
      </c>
      <c r="D3128">
        <v>40027</v>
      </c>
      <c r="F3128">
        <v>40027</v>
      </c>
    </row>
    <row r="3129" spans="1:6" x14ac:dyDescent="0.3">
      <c r="A3129" t="s">
        <v>27</v>
      </c>
      <c r="B3129" t="s">
        <v>17</v>
      </c>
      <c r="C3129" t="s">
        <v>10</v>
      </c>
      <c r="D3129">
        <v>24324</v>
      </c>
      <c r="F3129">
        <v>24324</v>
      </c>
    </row>
    <row r="3130" spans="1:6" x14ac:dyDescent="0.3">
      <c r="A3130" t="s">
        <v>27</v>
      </c>
      <c r="B3130" t="s">
        <v>17</v>
      </c>
      <c r="C3130" t="s">
        <v>10</v>
      </c>
      <c r="D3130">
        <v>21527</v>
      </c>
      <c r="F3130">
        <v>21527</v>
      </c>
    </row>
    <row r="3131" spans="1:6" x14ac:dyDescent="0.3">
      <c r="A3131" t="s">
        <v>27</v>
      </c>
      <c r="B3131" t="s">
        <v>17</v>
      </c>
      <c r="C3131" t="s">
        <v>10</v>
      </c>
      <c r="D3131">
        <v>69583</v>
      </c>
      <c r="F3131">
        <v>69583</v>
      </c>
    </row>
    <row r="3132" spans="1:6" x14ac:dyDescent="0.3">
      <c r="A3132" t="s">
        <v>27</v>
      </c>
      <c r="B3132" t="s">
        <v>20</v>
      </c>
      <c r="C3132" t="s">
        <v>6</v>
      </c>
      <c r="D3132">
        <v>23772</v>
      </c>
      <c r="F3132">
        <v>23772</v>
      </c>
    </row>
    <row r="3133" spans="1:6" x14ac:dyDescent="0.3">
      <c r="A3133" t="s">
        <v>27</v>
      </c>
      <c r="B3133" t="s">
        <v>20</v>
      </c>
      <c r="C3133" t="s">
        <v>6</v>
      </c>
      <c r="D3133">
        <v>10144</v>
      </c>
      <c r="F3133">
        <v>10144</v>
      </c>
    </row>
    <row r="3134" spans="1:6" x14ac:dyDescent="0.3">
      <c r="A3134" t="s">
        <v>27</v>
      </c>
      <c r="B3134" t="s">
        <v>20</v>
      </c>
      <c r="C3134" t="s">
        <v>6</v>
      </c>
      <c r="D3134">
        <v>44526</v>
      </c>
      <c r="F3134">
        <v>44526</v>
      </c>
    </row>
    <row r="3135" spans="1:6" x14ac:dyDescent="0.3">
      <c r="A3135" t="s">
        <v>27</v>
      </c>
      <c r="B3135" t="s">
        <v>17</v>
      </c>
      <c r="C3135" t="s">
        <v>2</v>
      </c>
      <c r="D3135">
        <v>13969</v>
      </c>
      <c r="F3135">
        <v>13969</v>
      </c>
    </row>
    <row r="3136" spans="1:6" x14ac:dyDescent="0.3">
      <c r="A3136" t="s">
        <v>27</v>
      </c>
      <c r="B3136" t="s">
        <v>17</v>
      </c>
      <c r="C3136" t="s">
        <v>2</v>
      </c>
      <c r="D3136">
        <v>91546</v>
      </c>
      <c r="F3136">
        <v>91546</v>
      </c>
    </row>
    <row r="3137" spans="1:6" x14ac:dyDescent="0.3">
      <c r="A3137" t="s">
        <v>27</v>
      </c>
      <c r="B3137" t="s">
        <v>17</v>
      </c>
      <c r="C3137" t="s">
        <v>2</v>
      </c>
      <c r="D3137">
        <v>13802</v>
      </c>
      <c r="F3137">
        <v>13802</v>
      </c>
    </row>
    <row r="3138" spans="1:6" x14ac:dyDescent="0.3">
      <c r="A3138" t="s">
        <v>27</v>
      </c>
      <c r="B3138" t="s">
        <v>15</v>
      </c>
      <c r="C3138" t="s">
        <v>6</v>
      </c>
      <c r="D3138">
        <v>36294</v>
      </c>
      <c r="F3138">
        <v>36294</v>
      </c>
    </row>
    <row r="3139" spans="1:6" x14ac:dyDescent="0.3">
      <c r="A3139" t="s">
        <v>27</v>
      </c>
      <c r="B3139" t="s">
        <v>20</v>
      </c>
      <c r="C3139" t="s">
        <v>1</v>
      </c>
      <c r="D3139">
        <v>62097</v>
      </c>
      <c r="F3139">
        <v>62097</v>
      </c>
    </row>
    <row r="3140" spans="1:6" x14ac:dyDescent="0.3">
      <c r="A3140" t="s">
        <v>27</v>
      </c>
      <c r="B3140" t="s">
        <v>15</v>
      </c>
      <c r="C3140" t="s">
        <v>7</v>
      </c>
      <c r="D3140">
        <v>92420</v>
      </c>
      <c r="F3140">
        <v>92420</v>
      </c>
    </row>
    <row r="3141" spans="1:6" x14ac:dyDescent="0.3">
      <c r="A3141" t="s">
        <v>27</v>
      </c>
      <c r="B3141" t="s">
        <v>12</v>
      </c>
      <c r="C3141" t="s">
        <v>5</v>
      </c>
      <c r="D3141">
        <v>36681</v>
      </c>
      <c r="F3141">
        <v>36681</v>
      </c>
    </row>
    <row r="3142" spans="1:6" x14ac:dyDescent="0.3">
      <c r="A3142" t="s">
        <v>27</v>
      </c>
      <c r="B3142" t="s">
        <v>12</v>
      </c>
      <c r="C3142" t="s">
        <v>2</v>
      </c>
      <c r="D3142">
        <v>84524</v>
      </c>
      <c r="F3142">
        <v>84524</v>
      </c>
    </row>
    <row r="3143" spans="1:6" x14ac:dyDescent="0.3">
      <c r="A3143" t="s">
        <v>27</v>
      </c>
      <c r="B3143" t="s">
        <v>12</v>
      </c>
      <c r="C3143" t="s">
        <v>2</v>
      </c>
      <c r="D3143">
        <v>7774</v>
      </c>
      <c r="F3143">
        <v>7774</v>
      </c>
    </row>
    <row r="3144" spans="1:6" x14ac:dyDescent="0.3">
      <c r="A3144" t="s">
        <v>27</v>
      </c>
      <c r="B3144" t="s">
        <v>12</v>
      </c>
      <c r="C3144" t="s">
        <v>2</v>
      </c>
      <c r="D3144">
        <v>49148</v>
      </c>
      <c r="F3144">
        <v>49148</v>
      </c>
    </row>
    <row r="3145" spans="1:6" x14ac:dyDescent="0.3">
      <c r="A3145" t="s">
        <v>27</v>
      </c>
      <c r="B3145" t="s">
        <v>12</v>
      </c>
      <c r="C3145" t="s">
        <v>2</v>
      </c>
      <c r="D3145">
        <v>84249</v>
      </c>
      <c r="F3145">
        <v>84249</v>
      </c>
    </row>
    <row r="3146" spans="1:6" x14ac:dyDescent="0.3">
      <c r="A3146" t="s">
        <v>27</v>
      </c>
      <c r="B3146" t="s">
        <v>20</v>
      </c>
      <c r="C3146" t="s">
        <v>6</v>
      </c>
      <c r="D3146">
        <v>50287</v>
      </c>
      <c r="F3146">
        <v>50287</v>
      </c>
    </row>
    <row r="3147" spans="1:6" x14ac:dyDescent="0.3">
      <c r="A3147" t="s">
        <v>27</v>
      </c>
      <c r="B3147" t="s">
        <v>12</v>
      </c>
      <c r="C3147" t="s">
        <v>2</v>
      </c>
      <c r="D3147">
        <v>65442</v>
      </c>
      <c r="F3147">
        <v>65442</v>
      </c>
    </row>
    <row r="3148" spans="1:6" x14ac:dyDescent="0.3">
      <c r="A3148" t="s">
        <v>27</v>
      </c>
      <c r="B3148" t="s">
        <v>12</v>
      </c>
      <c r="C3148" t="s">
        <v>2</v>
      </c>
      <c r="D3148">
        <v>42812</v>
      </c>
      <c r="F3148">
        <v>42812</v>
      </c>
    </row>
    <row r="3149" spans="1:6" x14ac:dyDescent="0.3">
      <c r="A3149" t="s">
        <v>27</v>
      </c>
      <c r="B3149" t="s">
        <v>12</v>
      </c>
      <c r="C3149" t="s">
        <v>2</v>
      </c>
      <c r="D3149">
        <v>37354</v>
      </c>
      <c r="F3149">
        <v>37354</v>
      </c>
    </row>
    <row r="3150" spans="1:6" x14ac:dyDescent="0.3">
      <c r="A3150" t="s">
        <v>27</v>
      </c>
      <c r="B3150" t="s">
        <v>12</v>
      </c>
      <c r="C3150" t="s">
        <v>2</v>
      </c>
      <c r="D3150">
        <v>99824</v>
      </c>
      <c r="F3150">
        <v>99824</v>
      </c>
    </row>
    <row r="3151" spans="1:6" x14ac:dyDescent="0.3">
      <c r="A3151" t="s">
        <v>27</v>
      </c>
      <c r="B3151" t="s">
        <v>12</v>
      </c>
      <c r="C3151" t="s">
        <v>10</v>
      </c>
      <c r="D3151">
        <v>18647</v>
      </c>
      <c r="F3151">
        <v>18647</v>
      </c>
    </row>
    <row r="3152" spans="1:6" x14ac:dyDescent="0.3">
      <c r="A3152" t="s">
        <v>27</v>
      </c>
      <c r="B3152" t="s">
        <v>12</v>
      </c>
      <c r="C3152" t="s">
        <v>10</v>
      </c>
      <c r="D3152">
        <v>37833</v>
      </c>
      <c r="F3152">
        <v>37833</v>
      </c>
    </row>
    <row r="3153" spans="1:6" x14ac:dyDescent="0.3">
      <c r="A3153" t="s">
        <v>27</v>
      </c>
      <c r="B3153" t="s">
        <v>17</v>
      </c>
      <c r="C3153" t="s">
        <v>6</v>
      </c>
      <c r="D3153">
        <v>27537</v>
      </c>
      <c r="F3153">
        <v>27537</v>
      </c>
    </row>
    <row r="3154" spans="1:6" x14ac:dyDescent="0.3">
      <c r="A3154" t="s">
        <v>27</v>
      </c>
      <c r="B3154" t="s">
        <v>15</v>
      </c>
      <c r="C3154" t="s">
        <v>5</v>
      </c>
      <c r="D3154">
        <v>37896</v>
      </c>
      <c r="F3154">
        <v>37896</v>
      </c>
    </row>
    <row r="3155" spans="1:6" x14ac:dyDescent="0.3">
      <c r="A3155" t="s">
        <v>27</v>
      </c>
      <c r="B3155" t="s">
        <v>17</v>
      </c>
      <c r="C3155" t="s">
        <v>6</v>
      </c>
      <c r="D3155">
        <v>42231</v>
      </c>
      <c r="F3155">
        <v>42231</v>
      </c>
    </row>
    <row r="3156" spans="1:6" x14ac:dyDescent="0.3">
      <c r="A3156" t="s">
        <v>27</v>
      </c>
      <c r="B3156" t="s">
        <v>16</v>
      </c>
      <c r="C3156" t="s">
        <v>4</v>
      </c>
      <c r="D3156">
        <v>52210</v>
      </c>
      <c r="F3156">
        <v>52210</v>
      </c>
    </row>
    <row r="3157" spans="1:6" x14ac:dyDescent="0.3">
      <c r="A3157" t="s">
        <v>27</v>
      </c>
      <c r="B3157" t="s">
        <v>17</v>
      </c>
      <c r="C3157" t="s">
        <v>10</v>
      </c>
      <c r="D3157">
        <v>36760</v>
      </c>
      <c r="F3157">
        <v>36760</v>
      </c>
    </row>
    <row r="3158" spans="1:6" x14ac:dyDescent="0.3">
      <c r="A3158" t="s">
        <v>27</v>
      </c>
      <c r="B3158" t="s">
        <v>17</v>
      </c>
      <c r="C3158" t="s">
        <v>8</v>
      </c>
      <c r="D3158">
        <v>48320</v>
      </c>
      <c r="F3158">
        <v>48320</v>
      </c>
    </row>
    <row r="3159" spans="1:6" x14ac:dyDescent="0.3">
      <c r="A3159" t="s">
        <v>27</v>
      </c>
      <c r="B3159" t="s">
        <v>20</v>
      </c>
      <c r="C3159" t="s">
        <v>2</v>
      </c>
      <c r="D3159">
        <v>98665</v>
      </c>
      <c r="F3159">
        <v>98665</v>
      </c>
    </row>
    <row r="3160" spans="1:6" x14ac:dyDescent="0.3">
      <c r="A3160" t="s">
        <v>27</v>
      </c>
      <c r="B3160" t="s">
        <v>15</v>
      </c>
      <c r="C3160" t="s">
        <v>10</v>
      </c>
      <c r="D3160">
        <v>2176</v>
      </c>
      <c r="F3160">
        <v>2176</v>
      </c>
    </row>
    <row r="3161" spans="1:6" x14ac:dyDescent="0.3">
      <c r="A3161" t="s">
        <v>27</v>
      </c>
      <c r="B3161" t="s">
        <v>20</v>
      </c>
      <c r="C3161" t="s">
        <v>2</v>
      </c>
      <c r="D3161">
        <v>78962</v>
      </c>
      <c r="F3161">
        <v>78962</v>
      </c>
    </row>
    <row r="3162" spans="1:6" x14ac:dyDescent="0.3">
      <c r="A3162" t="s">
        <v>27</v>
      </c>
      <c r="B3162" t="s">
        <v>20</v>
      </c>
      <c r="C3162" t="s">
        <v>2</v>
      </c>
      <c r="D3162">
        <v>18169</v>
      </c>
      <c r="F3162">
        <v>18169</v>
      </c>
    </row>
    <row r="3163" spans="1:6" x14ac:dyDescent="0.3">
      <c r="A3163" t="s">
        <v>27</v>
      </c>
      <c r="B3163" t="s">
        <v>20</v>
      </c>
      <c r="C3163" t="s">
        <v>2</v>
      </c>
      <c r="D3163">
        <v>19572</v>
      </c>
      <c r="F3163">
        <v>19572</v>
      </c>
    </row>
    <row r="3164" spans="1:6" x14ac:dyDescent="0.3">
      <c r="A3164" t="s">
        <v>27</v>
      </c>
      <c r="B3164" t="s">
        <v>20</v>
      </c>
      <c r="C3164" t="s">
        <v>2</v>
      </c>
      <c r="D3164">
        <v>4938</v>
      </c>
      <c r="F3164">
        <v>4938</v>
      </c>
    </row>
    <row r="3165" spans="1:6" x14ac:dyDescent="0.3">
      <c r="A3165" t="s">
        <v>27</v>
      </c>
      <c r="B3165" t="s">
        <v>20</v>
      </c>
      <c r="C3165" t="s">
        <v>2</v>
      </c>
      <c r="D3165">
        <v>76950</v>
      </c>
      <c r="F3165">
        <v>76950</v>
      </c>
    </row>
    <row r="3166" spans="1:6" x14ac:dyDescent="0.3">
      <c r="A3166" t="s">
        <v>27</v>
      </c>
      <c r="B3166" t="s">
        <v>17</v>
      </c>
      <c r="C3166" t="s">
        <v>1</v>
      </c>
      <c r="D3166">
        <v>39122</v>
      </c>
      <c r="F3166">
        <v>39122</v>
      </c>
    </row>
    <row r="3167" spans="1:6" x14ac:dyDescent="0.3">
      <c r="A3167" t="s">
        <v>27</v>
      </c>
      <c r="B3167" t="s">
        <v>17</v>
      </c>
      <c r="C3167" t="s">
        <v>10</v>
      </c>
      <c r="D3167">
        <v>68121</v>
      </c>
      <c r="F3167">
        <v>68121</v>
      </c>
    </row>
    <row r="3168" spans="1:6" x14ac:dyDescent="0.3">
      <c r="A3168" t="s">
        <v>27</v>
      </c>
      <c r="B3168" t="s">
        <v>17</v>
      </c>
      <c r="C3168" t="s">
        <v>2</v>
      </c>
      <c r="D3168">
        <v>53427</v>
      </c>
      <c r="F3168">
        <v>53427</v>
      </c>
    </row>
    <row r="3169" spans="1:6" x14ac:dyDescent="0.3">
      <c r="A3169" t="s">
        <v>27</v>
      </c>
      <c r="B3169" t="s">
        <v>20</v>
      </c>
      <c r="C3169" t="s">
        <v>2</v>
      </c>
      <c r="D3169">
        <v>17384</v>
      </c>
      <c r="F3169">
        <v>17384</v>
      </c>
    </row>
    <row r="3170" spans="1:6" x14ac:dyDescent="0.3">
      <c r="A3170" t="s">
        <v>27</v>
      </c>
      <c r="B3170" t="s">
        <v>20</v>
      </c>
      <c r="C3170" t="s">
        <v>2</v>
      </c>
      <c r="D3170">
        <v>87702</v>
      </c>
      <c r="F3170">
        <v>87702</v>
      </c>
    </row>
    <row r="3171" spans="1:6" x14ac:dyDescent="0.3">
      <c r="A3171" t="s">
        <v>27</v>
      </c>
      <c r="B3171" t="s">
        <v>18</v>
      </c>
      <c r="C3171" t="s">
        <v>2</v>
      </c>
      <c r="D3171">
        <v>41843</v>
      </c>
      <c r="F3171">
        <v>41843</v>
      </c>
    </row>
    <row r="3172" spans="1:6" x14ac:dyDescent="0.3">
      <c r="A3172" t="s">
        <v>27</v>
      </c>
      <c r="B3172" t="s">
        <v>17</v>
      </c>
      <c r="C3172" t="s">
        <v>8</v>
      </c>
      <c r="D3172">
        <v>55977</v>
      </c>
      <c r="F3172">
        <v>55977</v>
      </c>
    </row>
    <row r="3173" spans="1:6" x14ac:dyDescent="0.3">
      <c r="A3173" t="s">
        <v>27</v>
      </c>
      <c r="B3173" t="s">
        <v>17</v>
      </c>
      <c r="C3173" t="s">
        <v>8</v>
      </c>
      <c r="D3173">
        <v>49897</v>
      </c>
      <c r="F3173">
        <v>49897</v>
      </c>
    </row>
    <row r="3174" spans="1:6" x14ac:dyDescent="0.3">
      <c r="A3174" t="s">
        <v>27</v>
      </c>
      <c r="B3174" t="s">
        <v>17</v>
      </c>
      <c r="C3174" t="s">
        <v>5</v>
      </c>
      <c r="D3174">
        <v>89133</v>
      </c>
      <c r="F3174">
        <v>89133</v>
      </c>
    </row>
    <row r="3175" spans="1:6" x14ac:dyDescent="0.3">
      <c r="A3175" t="s">
        <v>27</v>
      </c>
      <c r="B3175" t="s">
        <v>17</v>
      </c>
      <c r="C3175" t="s">
        <v>5</v>
      </c>
      <c r="D3175">
        <v>53584</v>
      </c>
      <c r="F3175">
        <v>53584</v>
      </c>
    </row>
    <row r="3176" spans="1:6" x14ac:dyDescent="0.3">
      <c r="A3176" t="s">
        <v>27</v>
      </c>
      <c r="B3176" t="s">
        <v>17</v>
      </c>
      <c r="C3176" t="s">
        <v>8</v>
      </c>
      <c r="D3176">
        <v>55509</v>
      </c>
      <c r="F3176">
        <v>55509</v>
      </c>
    </row>
    <row r="3177" spans="1:6" x14ac:dyDescent="0.3">
      <c r="A3177" t="s">
        <v>27</v>
      </c>
      <c r="B3177" t="s">
        <v>17</v>
      </c>
      <c r="C3177" t="s">
        <v>8</v>
      </c>
      <c r="D3177">
        <v>23583</v>
      </c>
      <c r="F3177">
        <v>23583</v>
      </c>
    </row>
    <row r="3178" spans="1:6" x14ac:dyDescent="0.3">
      <c r="A3178" t="s">
        <v>27</v>
      </c>
      <c r="B3178" t="s">
        <v>20</v>
      </c>
      <c r="C3178" t="s">
        <v>2</v>
      </c>
      <c r="D3178">
        <v>76707</v>
      </c>
      <c r="F3178">
        <v>76707</v>
      </c>
    </row>
    <row r="3179" spans="1:6" x14ac:dyDescent="0.3">
      <c r="A3179" t="s">
        <v>27</v>
      </c>
      <c r="B3179" t="s">
        <v>20</v>
      </c>
      <c r="C3179" t="s">
        <v>2</v>
      </c>
      <c r="D3179">
        <v>52044</v>
      </c>
      <c r="F3179">
        <v>52044</v>
      </c>
    </row>
    <row r="3180" spans="1:6" x14ac:dyDescent="0.3">
      <c r="A3180" t="s">
        <v>27</v>
      </c>
      <c r="B3180" t="s">
        <v>18</v>
      </c>
      <c r="C3180" t="s">
        <v>5</v>
      </c>
      <c r="D3180">
        <v>55483</v>
      </c>
      <c r="F3180">
        <v>55483</v>
      </c>
    </row>
    <row r="3181" spans="1:6" x14ac:dyDescent="0.3">
      <c r="A3181" t="s">
        <v>27</v>
      </c>
      <c r="B3181" t="s">
        <v>20</v>
      </c>
      <c r="C3181" t="s">
        <v>10</v>
      </c>
      <c r="D3181">
        <v>36391</v>
      </c>
      <c r="F3181">
        <v>36391</v>
      </c>
    </row>
    <row r="3182" spans="1:6" x14ac:dyDescent="0.3">
      <c r="A3182" t="s">
        <v>27</v>
      </c>
      <c r="B3182" t="s">
        <v>20</v>
      </c>
      <c r="C3182" t="s">
        <v>10</v>
      </c>
      <c r="D3182">
        <v>33445</v>
      </c>
      <c r="F3182">
        <v>33445</v>
      </c>
    </row>
    <row r="3183" spans="1:6" x14ac:dyDescent="0.3">
      <c r="A3183" t="s">
        <v>27</v>
      </c>
      <c r="B3183" t="s">
        <v>20</v>
      </c>
      <c r="C3183" t="s">
        <v>10</v>
      </c>
      <c r="D3183">
        <v>2713</v>
      </c>
      <c r="F3183">
        <v>2713</v>
      </c>
    </row>
    <row r="3184" spans="1:6" x14ac:dyDescent="0.3">
      <c r="A3184" t="s">
        <v>27</v>
      </c>
      <c r="B3184" t="s">
        <v>20</v>
      </c>
      <c r="C3184" t="s">
        <v>10</v>
      </c>
      <c r="D3184">
        <v>54367</v>
      </c>
      <c r="F3184">
        <v>54367</v>
      </c>
    </row>
    <row r="3185" spans="1:6" x14ac:dyDescent="0.3">
      <c r="A3185" t="s">
        <v>27</v>
      </c>
      <c r="B3185" t="s">
        <v>17</v>
      </c>
      <c r="C3185" t="s">
        <v>6</v>
      </c>
      <c r="D3185">
        <v>30060</v>
      </c>
      <c r="F3185">
        <v>30060</v>
      </c>
    </row>
    <row r="3186" spans="1:6" x14ac:dyDescent="0.3">
      <c r="A3186" t="s">
        <v>27</v>
      </c>
      <c r="B3186" t="s">
        <v>17</v>
      </c>
      <c r="C3186" t="s">
        <v>6</v>
      </c>
      <c r="D3186">
        <v>2202</v>
      </c>
      <c r="F3186">
        <v>2202</v>
      </c>
    </row>
    <row r="3187" spans="1:6" x14ac:dyDescent="0.3">
      <c r="A3187" t="s">
        <v>27</v>
      </c>
      <c r="B3187" t="s">
        <v>20</v>
      </c>
      <c r="C3187" t="s">
        <v>4</v>
      </c>
      <c r="D3187">
        <v>50987</v>
      </c>
      <c r="F3187">
        <v>50987</v>
      </c>
    </row>
    <row r="3188" spans="1:6" x14ac:dyDescent="0.3">
      <c r="A3188" t="s">
        <v>27</v>
      </c>
      <c r="B3188" t="s">
        <v>20</v>
      </c>
      <c r="C3188" t="s">
        <v>4</v>
      </c>
      <c r="D3188">
        <v>83282</v>
      </c>
      <c r="F3188">
        <v>83282</v>
      </c>
    </row>
    <row r="3189" spans="1:6" x14ac:dyDescent="0.3">
      <c r="A3189" t="s">
        <v>27</v>
      </c>
      <c r="B3189" t="s">
        <v>17</v>
      </c>
      <c r="C3189" t="s">
        <v>2</v>
      </c>
      <c r="D3189">
        <v>44730</v>
      </c>
      <c r="F3189">
        <v>44730</v>
      </c>
    </row>
    <row r="3190" spans="1:6" x14ac:dyDescent="0.3">
      <c r="A3190" t="s">
        <v>27</v>
      </c>
      <c r="B3190" t="s">
        <v>17</v>
      </c>
      <c r="C3190" t="s">
        <v>2</v>
      </c>
      <c r="D3190">
        <v>8690</v>
      </c>
      <c r="F3190">
        <v>8690</v>
      </c>
    </row>
    <row r="3191" spans="1:6" x14ac:dyDescent="0.3">
      <c r="A3191" t="s">
        <v>27</v>
      </c>
      <c r="B3191" t="s">
        <v>12</v>
      </c>
      <c r="C3191" t="s">
        <v>6</v>
      </c>
      <c r="D3191">
        <v>13851</v>
      </c>
      <c r="F3191">
        <v>13851</v>
      </c>
    </row>
    <row r="3192" spans="1:6" x14ac:dyDescent="0.3">
      <c r="A3192" t="s">
        <v>27</v>
      </c>
      <c r="B3192" t="s">
        <v>12</v>
      </c>
      <c r="C3192" t="s">
        <v>6</v>
      </c>
      <c r="D3192">
        <v>96439</v>
      </c>
      <c r="F3192">
        <v>96439</v>
      </c>
    </row>
    <row r="3193" spans="1:6" x14ac:dyDescent="0.3">
      <c r="A3193" t="s">
        <v>27</v>
      </c>
      <c r="B3193" t="s">
        <v>17</v>
      </c>
      <c r="C3193" t="s">
        <v>2</v>
      </c>
      <c r="D3193">
        <v>64941</v>
      </c>
      <c r="F3193">
        <v>64941</v>
      </c>
    </row>
    <row r="3194" spans="1:6" x14ac:dyDescent="0.3">
      <c r="A3194" t="s">
        <v>27</v>
      </c>
      <c r="B3194" t="s">
        <v>17</v>
      </c>
      <c r="C3194" t="s">
        <v>10</v>
      </c>
      <c r="D3194">
        <v>29216</v>
      </c>
      <c r="F3194">
        <v>29216</v>
      </c>
    </row>
    <row r="3195" spans="1:6" x14ac:dyDescent="0.3">
      <c r="A3195" t="s">
        <v>27</v>
      </c>
      <c r="B3195" t="s">
        <v>17</v>
      </c>
      <c r="C3195" t="s">
        <v>10</v>
      </c>
      <c r="D3195">
        <v>16944</v>
      </c>
      <c r="F3195">
        <v>16944</v>
      </c>
    </row>
    <row r="3196" spans="1:6" x14ac:dyDescent="0.3">
      <c r="A3196" t="s">
        <v>27</v>
      </c>
      <c r="B3196" t="s">
        <v>12</v>
      </c>
      <c r="C3196" t="s">
        <v>10</v>
      </c>
      <c r="D3196">
        <v>56931</v>
      </c>
      <c r="F3196">
        <v>56931</v>
      </c>
    </row>
    <row r="3197" spans="1:6" x14ac:dyDescent="0.3">
      <c r="A3197" t="s">
        <v>27</v>
      </c>
      <c r="B3197" t="s">
        <v>20</v>
      </c>
      <c r="C3197" t="s">
        <v>6</v>
      </c>
      <c r="D3197">
        <v>75932</v>
      </c>
      <c r="F3197">
        <v>75932</v>
      </c>
    </row>
    <row r="3198" spans="1:6" x14ac:dyDescent="0.3">
      <c r="A3198" t="s">
        <v>27</v>
      </c>
      <c r="B3198" t="s">
        <v>20</v>
      </c>
      <c r="C3198" t="s">
        <v>6</v>
      </c>
      <c r="D3198">
        <v>79823</v>
      </c>
      <c r="F3198">
        <v>79823</v>
      </c>
    </row>
    <row r="3199" spans="1:6" x14ac:dyDescent="0.3">
      <c r="A3199" t="s">
        <v>27</v>
      </c>
      <c r="B3199" t="s">
        <v>20</v>
      </c>
      <c r="C3199" t="s">
        <v>10</v>
      </c>
      <c r="D3199">
        <v>57093</v>
      </c>
      <c r="F3199">
        <v>57093</v>
      </c>
    </row>
    <row r="3200" spans="1:6" x14ac:dyDescent="0.3">
      <c r="A3200" t="s">
        <v>27</v>
      </c>
      <c r="B3200" t="s">
        <v>20</v>
      </c>
      <c r="C3200" t="s">
        <v>2</v>
      </c>
      <c r="D3200">
        <v>38225</v>
      </c>
      <c r="F3200">
        <v>38225</v>
      </c>
    </row>
    <row r="3201" spans="1:6" x14ac:dyDescent="0.3">
      <c r="A3201" t="s">
        <v>27</v>
      </c>
      <c r="B3201" t="s">
        <v>20</v>
      </c>
      <c r="C3201" t="s">
        <v>2</v>
      </c>
      <c r="D3201">
        <v>49891</v>
      </c>
      <c r="F3201">
        <v>49891</v>
      </c>
    </row>
    <row r="3202" spans="1:6" x14ac:dyDescent="0.3">
      <c r="A3202" t="s">
        <v>27</v>
      </c>
      <c r="B3202" t="s">
        <v>17</v>
      </c>
      <c r="C3202" t="s">
        <v>10</v>
      </c>
      <c r="D3202">
        <v>59865</v>
      </c>
      <c r="F3202">
        <v>59865</v>
      </c>
    </row>
    <row r="3203" spans="1:6" x14ac:dyDescent="0.3">
      <c r="A3203" t="s">
        <v>27</v>
      </c>
      <c r="B3203" t="s">
        <v>17</v>
      </c>
      <c r="C3203" t="s">
        <v>10</v>
      </c>
      <c r="D3203">
        <v>49735</v>
      </c>
      <c r="F3203">
        <v>49735</v>
      </c>
    </row>
    <row r="3204" spans="1:6" x14ac:dyDescent="0.3">
      <c r="A3204" t="s">
        <v>27</v>
      </c>
      <c r="B3204" t="s">
        <v>20</v>
      </c>
      <c r="C3204" t="s">
        <v>10</v>
      </c>
      <c r="D3204">
        <v>10343</v>
      </c>
      <c r="F3204">
        <v>10343</v>
      </c>
    </row>
    <row r="3205" spans="1:6" x14ac:dyDescent="0.3">
      <c r="A3205" t="s">
        <v>27</v>
      </c>
      <c r="B3205" t="s">
        <v>20</v>
      </c>
      <c r="C3205" t="s">
        <v>10</v>
      </c>
      <c r="D3205">
        <v>66298</v>
      </c>
      <c r="F3205">
        <v>66298</v>
      </c>
    </row>
    <row r="3206" spans="1:6" x14ac:dyDescent="0.3">
      <c r="A3206" t="s">
        <v>27</v>
      </c>
      <c r="B3206" t="s">
        <v>20</v>
      </c>
      <c r="C3206" t="s">
        <v>2</v>
      </c>
      <c r="D3206">
        <v>89000</v>
      </c>
      <c r="F3206">
        <v>89000</v>
      </c>
    </row>
    <row r="3207" spans="1:6" x14ac:dyDescent="0.3">
      <c r="A3207" t="s">
        <v>27</v>
      </c>
      <c r="B3207" t="s">
        <v>20</v>
      </c>
      <c r="C3207" t="s">
        <v>8</v>
      </c>
      <c r="D3207">
        <v>50062</v>
      </c>
      <c r="F3207">
        <v>50062</v>
      </c>
    </row>
    <row r="3208" spans="1:6" x14ac:dyDescent="0.3">
      <c r="A3208" t="s">
        <v>27</v>
      </c>
      <c r="B3208" t="s">
        <v>20</v>
      </c>
      <c r="C3208" t="s">
        <v>8</v>
      </c>
      <c r="D3208">
        <v>74414</v>
      </c>
      <c r="F3208">
        <v>74414</v>
      </c>
    </row>
    <row r="3209" spans="1:6" x14ac:dyDescent="0.3">
      <c r="A3209" t="s">
        <v>27</v>
      </c>
      <c r="B3209" t="s">
        <v>20</v>
      </c>
      <c r="C3209" t="s">
        <v>8</v>
      </c>
      <c r="D3209">
        <v>43374</v>
      </c>
      <c r="F3209">
        <v>43374</v>
      </c>
    </row>
    <row r="3210" spans="1:6" x14ac:dyDescent="0.3">
      <c r="A3210" t="s">
        <v>27</v>
      </c>
      <c r="B3210" t="s">
        <v>20</v>
      </c>
      <c r="C3210" t="s">
        <v>8</v>
      </c>
      <c r="D3210">
        <v>6207</v>
      </c>
      <c r="F3210">
        <v>6207</v>
      </c>
    </row>
    <row r="3211" spans="1:6" x14ac:dyDescent="0.3">
      <c r="A3211" t="s">
        <v>27</v>
      </c>
      <c r="B3211" t="s">
        <v>20</v>
      </c>
      <c r="C3211" t="s">
        <v>10</v>
      </c>
      <c r="D3211">
        <v>46548</v>
      </c>
      <c r="F3211">
        <v>46548</v>
      </c>
    </row>
    <row r="3212" spans="1:6" x14ac:dyDescent="0.3">
      <c r="A3212" t="s">
        <v>27</v>
      </c>
      <c r="B3212" t="s">
        <v>20</v>
      </c>
      <c r="C3212" t="s">
        <v>1</v>
      </c>
      <c r="D3212">
        <v>20776</v>
      </c>
      <c r="F3212">
        <v>20776</v>
      </c>
    </row>
    <row r="3213" spans="1:6" x14ac:dyDescent="0.3">
      <c r="A3213" t="s">
        <v>27</v>
      </c>
      <c r="B3213" t="s">
        <v>20</v>
      </c>
      <c r="C3213" t="s">
        <v>1</v>
      </c>
      <c r="D3213">
        <v>97708</v>
      </c>
      <c r="F3213">
        <v>97708</v>
      </c>
    </row>
    <row r="3214" spans="1:6" x14ac:dyDescent="0.3">
      <c r="A3214" t="s">
        <v>27</v>
      </c>
      <c r="B3214" t="s">
        <v>12</v>
      </c>
      <c r="C3214" t="s">
        <v>2</v>
      </c>
      <c r="D3214">
        <v>68740</v>
      </c>
      <c r="F3214">
        <v>68740</v>
      </c>
    </row>
    <row r="3215" spans="1:6" x14ac:dyDescent="0.3">
      <c r="A3215" t="s">
        <v>27</v>
      </c>
      <c r="B3215" t="s">
        <v>12</v>
      </c>
      <c r="C3215" t="s">
        <v>2</v>
      </c>
      <c r="D3215">
        <v>91958</v>
      </c>
      <c r="F3215">
        <v>91958</v>
      </c>
    </row>
    <row r="3216" spans="1:6" x14ac:dyDescent="0.3">
      <c r="A3216" t="s">
        <v>27</v>
      </c>
      <c r="B3216" t="s">
        <v>12</v>
      </c>
      <c r="C3216" t="s">
        <v>4</v>
      </c>
      <c r="D3216">
        <v>95689</v>
      </c>
      <c r="F3216">
        <v>95689</v>
      </c>
    </row>
    <row r="3217" spans="1:6" x14ac:dyDescent="0.3">
      <c r="A3217" t="s">
        <v>27</v>
      </c>
      <c r="B3217" t="s">
        <v>12</v>
      </c>
      <c r="C3217" t="s">
        <v>4</v>
      </c>
      <c r="D3217">
        <v>91680</v>
      </c>
      <c r="F3217">
        <v>91680</v>
      </c>
    </row>
    <row r="3218" spans="1:6" x14ac:dyDescent="0.3">
      <c r="A3218" t="s">
        <v>27</v>
      </c>
      <c r="B3218" t="s">
        <v>12</v>
      </c>
      <c r="C3218" t="s">
        <v>2</v>
      </c>
      <c r="D3218">
        <v>29486</v>
      </c>
      <c r="F3218">
        <v>29486</v>
      </c>
    </row>
    <row r="3219" spans="1:6" x14ac:dyDescent="0.3">
      <c r="A3219" t="s">
        <v>27</v>
      </c>
      <c r="B3219" t="s">
        <v>12</v>
      </c>
      <c r="C3219" t="s">
        <v>2</v>
      </c>
      <c r="D3219">
        <v>73138</v>
      </c>
      <c r="F3219">
        <v>73138</v>
      </c>
    </row>
    <row r="3220" spans="1:6" x14ac:dyDescent="0.3">
      <c r="A3220" t="s">
        <v>27</v>
      </c>
      <c r="B3220" t="s">
        <v>12</v>
      </c>
      <c r="C3220" t="s">
        <v>2</v>
      </c>
      <c r="D3220">
        <v>34966</v>
      </c>
      <c r="F3220">
        <v>34966</v>
      </c>
    </row>
    <row r="3221" spans="1:6" x14ac:dyDescent="0.3">
      <c r="A3221" t="s">
        <v>27</v>
      </c>
      <c r="B3221" t="s">
        <v>12</v>
      </c>
      <c r="C3221" t="s">
        <v>2</v>
      </c>
      <c r="D3221">
        <v>88981</v>
      </c>
      <c r="F3221">
        <v>88981</v>
      </c>
    </row>
    <row r="3222" spans="1:6" x14ac:dyDescent="0.3">
      <c r="A3222" t="s">
        <v>27</v>
      </c>
      <c r="B3222" t="s">
        <v>15</v>
      </c>
      <c r="C3222" t="s">
        <v>2</v>
      </c>
      <c r="D3222">
        <v>8974</v>
      </c>
      <c r="F3222">
        <v>8974</v>
      </c>
    </row>
    <row r="3223" spans="1:6" x14ac:dyDescent="0.3">
      <c r="A3223" t="s">
        <v>27</v>
      </c>
      <c r="B3223" t="s">
        <v>20</v>
      </c>
      <c r="C3223" t="s">
        <v>4</v>
      </c>
      <c r="D3223">
        <v>22589</v>
      </c>
      <c r="F3223">
        <v>22589</v>
      </c>
    </row>
    <row r="3224" spans="1:6" x14ac:dyDescent="0.3">
      <c r="A3224" t="s">
        <v>27</v>
      </c>
      <c r="B3224" t="s">
        <v>20</v>
      </c>
      <c r="C3224" t="s">
        <v>4</v>
      </c>
      <c r="D3224">
        <v>33034</v>
      </c>
      <c r="F3224">
        <v>33034</v>
      </c>
    </row>
    <row r="3225" spans="1:6" x14ac:dyDescent="0.3">
      <c r="A3225" t="s">
        <v>27</v>
      </c>
      <c r="B3225" t="s">
        <v>20</v>
      </c>
      <c r="C3225" t="s">
        <v>10</v>
      </c>
      <c r="D3225">
        <v>92302</v>
      </c>
      <c r="F3225">
        <v>92302</v>
      </c>
    </row>
    <row r="3226" spans="1:6" x14ac:dyDescent="0.3">
      <c r="A3226" t="s">
        <v>27</v>
      </c>
      <c r="B3226" t="s">
        <v>20</v>
      </c>
      <c r="C3226" t="s">
        <v>10</v>
      </c>
      <c r="D3226">
        <v>54702</v>
      </c>
      <c r="F3226">
        <v>54702</v>
      </c>
    </row>
    <row r="3227" spans="1:6" x14ac:dyDescent="0.3">
      <c r="A3227" t="s">
        <v>27</v>
      </c>
      <c r="B3227" t="s">
        <v>17</v>
      </c>
      <c r="C3227" t="s">
        <v>10</v>
      </c>
      <c r="D3227">
        <v>67934</v>
      </c>
      <c r="F3227">
        <v>67934</v>
      </c>
    </row>
    <row r="3228" spans="1:6" x14ac:dyDescent="0.3">
      <c r="A3228" t="s">
        <v>27</v>
      </c>
      <c r="B3228" t="s">
        <v>20</v>
      </c>
      <c r="C3228" t="s">
        <v>10</v>
      </c>
      <c r="D3228">
        <v>73057</v>
      </c>
      <c r="F3228">
        <v>73057</v>
      </c>
    </row>
    <row r="3229" spans="1:6" x14ac:dyDescent="0.3">
      <c r="A3229" t="s">
        <v>27</v>
      </c>
      <c r="B3229" t="s">
        <v>20</v>
      </c>
      <c r="C3229" t="s">
        <v>6</v>
      </c>
      <c r="D3229">
        <v>90938</v>
      </c>
      <c r="F3229">
        <v>90938</v>
      </c>
    </row>
    <row r="3230" spans="1:6" x14ac:dyDescent="0.3">
      <c r="A3230" t="s">
        <v>27</v>
      </c>
      <c r="B3230" t="s">
        <v>20</v>
      </c>
      <c r="C3230" t="s">
        <v>5</v>
      </c>
      <c r="D3230">
        <v>62860</v>
      </c>
      <c r="F3230">
        <v>62860</v>
      </c>
    </row>
    <row r="3231" spans="1:6" x14ac:dyDescent="0.3">
      <c r="A3231" t="s">
        <v>27</v>
      </c>
      <c r="B3231" t="s">
        <v>17</v>
      </c>
      <c r="C3231" t="s">
        <v>6</v>
      </c>
      <c r="D3231">
        <v>88264</v>
      </c>
      <c r="F3231">
        <v>88264</v>
      </c>
    </row>
    <row r="3232" spans="1:6" x14ac:dyDescent="0.3">
      <c r="A3232" t="s">
        <v>27</v>
      </c>
      <c r="B3232" t="s">
        <v>17</v>
      </c>
      <c r="C3232" t="s">
        <v>2</v>
      </c>
      <c r="D3232">
        <v>72695</v>
      </c>
      <c r="F3232">
        <v>72695</v>
      </c>
    </row>
    <row r="3233" spans="1:6" x14ac:dyDescent="0.3">
      <c r="A3233" t="s">
        <v>27</v>
      </c>
      <c r="B3233" t="s">
        <v>17</v>
      </c>
      <c r="C3233" t="s">
        <v>2</v>
      </c>
      <c r="D3233">
        <v>37195</v>
      </c>
      <c r="F3233">
        <v>37195</v>
      </c>
    </row>
    <row r="3234" spans="1:6" x14ac:dyDescent="0.3">
      <c r="A3234" t="s">
        <v>27</v>
      </c>
      <c r="B3234" t="s">
        <v>17</v>
      </c>
      <c r="C3234" t="s">
        <v>2</v>
      </c>
      <c r="D3234">
        <v>29874</v>
      </c>
      <c r="F3234">
        <v>29874</v>
      </c>
    </row>
    <row r="3235" spans="1:6" x14ac:dyDescent="0.3">
      <c r="A3235" t="s">
        <v>27</v>
      </c>
      <c r="B3235" t="s">
        <v>17</v>
      </c>
      <c r="C3235" t="s">
        <v>2</v>
      </c>
      <c r="D3235">
        <v>21635</v>
      </c>
      <c r="F3235">
        <v>21635</v>
      </c>
    </row>
    <row r="3236" spans="1:6" x14ac:dyDescent="0.3">
      <c r="A3236" t="s">
        <v>27</v>
      </c>
      <c r="B3236" t="s">
        <v>17</v>
      </c>
      <c r="C3236" t="s">
        <v>2</v>
      </c>
      <c r="D3236">
        <v>9068</v>
      </c>
      <c r="F3236">
        <v>9068</v>
      </c>
    </row>
    <row r="3237" spans="1:6" x14ac:dyDescent="0.3">
      <c r="A3237" t="s">
        <v>27</v>
      </c>
      <c r="B3237" t="s">
        <v>17</v>
      </c>
      <c r="C3237" t="s">
        <v>2</v>
      </c>
      <c r="D3237">
        <v>54729</v>
      </c>
      <c r="F3237">
        <v>54729</v>
      </c>
    </row>
    <row r="3238" spans="1:6" x14ac:dyDescent="0.3">
      <c r="A3238" t="s">
        <v>27</v>
      </c>
      <c r="B3238" t="s">
        <v>17</v>
      </c>
      <c r="C3238" t="s">
        <v>2</v>
      </c>
      <c r="D3238">
        <v>16189</v>
      </c>
      <c r="F3238">
        <v>16189</v>
      </c>
    </row>
    <row r="3239" spans="1:6" x14ac:dyDescent="0.3">
      <c r="A3239" t="s">
        <v>27</v>
      </c>
      <c r="B3239" t="s">
        <v>17</v>
      </c>
      <c r="C3239" t="s">
        <v>10</v>
      </c>
      <c r="D3239">
        <v>3565</v>
      </c>
      <c r="F3239">
        <v>3565</v>
      </c>
    </row>
    <row r="3240" spans="1:6" x14ac:dyDescent="0.3">
      <c r="A3240" t="s">
        <v>27</v>
      </c>
      <c r="B3240" t="s">
        <v>17</v>
      </c>
      <c r="C3240" t="s">
        <v>2</v>
      </c>
      <c r="D3240">
        <v>26345</v>
      </c>
      <c r="F3240">
        <v>26345</v>
      </c>
    </row>
    <row r="3241" spans="1:6" x14ac:dyDescent="0.3">
      <c r="A3241" t="s">
        <v>27</v>
      </c>
      <c r="B3241" t="s">
        <v>12</v>
      </c>
      <c r="C3241" t="s">
        <v>4</v>
      </c>
      <c r="D3241">
        <v>8011</v>
      </c>
      <c r="F3241">
        <v>8011</v>
      </c>
    </row>
    <row r="3242" spans="1:6" x14ac:dyDescent="0.3">
      <c r="A3242" t="s">
        <v>27</v>
      </c>
      <c r="B3242" t="s">
        <v>15</v>
      </c>
      <c r="C3242" t="s">
        <v>10</v>
      </c>
      <c r="D3242">
        <v>31509</v>
      </c>
      <c r="F3242">
        <v>31509</v>
      </c>
    </row>
    <row r="3243" spans="1:6" x14ac:dyDescent="0.3">
      <c r="A3243" t="s">
        <v>27</v>
      </c>
      <c r="B3243" t="s">
        <v>20</v>
      </c>
      <c r="C3243" t="s">
        <v>5</v>
      </c>
      <c r="D3243">
        <v>43777</v>
      </c>
      <c r="F3243">
        <v>43777</v>
      </c>
    </row>
    <row r="3244" spans="1:6" x14ac:dyDescent="0.3">
      <c r="A3244" t="s">
        <v>27</v>
      </c>
      <c r="B3244" t="s">
        <v>20</v>
      </c>
      <c r="C3244" t="s">
        <v>5</v>
      </c>
      <c r="D3244">
        <v>52336</v>
      </c>
      <c r="F3244">
        <v>52336</v>
      </c>
    </row>
    <row r="3245" spans="1:6" x14ac:dyDescent="0.3">
      <c r="A3245" t="s">
        <v>27</v>
      </c>
      <c r="B3245" t="s">
        <v>20</v>
      </c>
      <c r="C3245" t="s">
        <v>6</v>
      </c>
      <c r="D3245">
        <v>49591</v>
      </c>
      <c r="F3245">
        <v>49591</v>
      </c>
    </row>
    <row r="3246" spans="1:6" x14ac:dyDescent="0.3">
      <c r="A3246" t="s">
        <v>27</v>
      </c>
      <c r="B3246" t="s">
        <v>20</v>
      </c>
      <c r="C3246" t="s">
        <v>6</v>
      </c>
      <c r="D3246">
        <v>91555</v>
      </c>
      <c r="F3246">
        <v>91555</v>
      </c>
    </row>
    <row r="3247" spans="1:6" x14ac:dyDescent="0.3">
      <c r="A3247" t="s">
        <v>27</v>
      </c>
      <c r="B3247" t="s">
        <v>20</v>
      </c>
      <c r="C3247" t="s">
        <v>6</v>
      </c>
      <c r="D3247">
        <v>38076</v>
      </c>
      <c r="F3247">
        <v>38076</v>
      </c>
    </row>
    <row r="3248" spans="1:6" x14ac:dyDescent="0.3">
      <c r="A3248" t="s">
        <v>27</v>
      </c>
      <c r="B3248" t="s">
        <v>20</v>
      </c>
      <c r="C3248" t="s">
        <v>5</v>
      </c>
      <c r="D3248">
        <v>65876</v>
      </c>
      <c r="F3248">
        <v>65876</v>
      </c>
    </row>
    <row r="3249" spans="1:6" x14ac:dyDescent="0.3">
      <c r="A3249" t="s">
        <v>27</v>
      </c>
      <c r="B3249" t="s">
        <v>17</v>
      </c>
      <c r="C3249" t="s">
        <v>7</v>
      </c>
      <c r="D3249">
        <v>69114</v>
      </c>
      <c r="F3249">
        <v>69114</v>
      </c>
    </row>
    <row r="3250" spans="1:6" x14ac:dyDescent="0.3">
      <c r="A3250" t="s">
        <v>27</v>
      </c>
      <c r="B3250" t="s">
        <v>15</v>
      </c>
      <c r="C3250" t="s">
        <v>6</v>
      </c>
      <c r="D3250">
        <v>11766</v>
      </c>
      <c r="F3250">
        <v>11766</v>
      </c>
    </row>
    <row r="3251" spans="1:6" x14ac:dyDescent="0.3">
      <c r="A3251" t="s">
        <v>27</v>
      </c>
      <c r="B3251" t="s">
        <v>20</v>
      </c>
      <c r="C3251" t="s">
        <v>10</v>
      </c>
      <c r="D3251">
        <v>75033</v>
      </c>
      <c r="F3251">
        <v>75033</v>
      </c>
    </row>
    <row r="3252" spans="1:6" x14ac:dyDescent="0.3">
      <c r="A3252" t="s">
        <v>27</v>
      </c>
      <c r="B3252" t="s">
        <v>20</v>
      </c>
      <c r="C3252" t="s">
        <v>10</v>
      </c>
      <c r="D3252">
        <v>25854</v>
      </c>
      <c r="F3252">
        <v>25854</v>
      </c>
    </row>
    <row r="3253" spans="1:6" x14ac:dyDescent="0.3">
      <c r="A3253" t="s">
        <v>27</v>
      </c>
      <c r="B3253" t="s">
        <v>20</v>
      </c>
      <c r="C3253" t="s">
        <v>10</v>
      </c>
      <c r="D3253">
        <v>52165</v>
      </c>
      <c r="F3253">
        <v>52165</v>
      </c>
    </row>
    <row r="3254" spans="1:6" x14ac:dyDescent="0.3">
      <c r="A3254" t="s">
        <v>27</v>
      </c>
      <c r="B3254" t="s">
        <v>20</v>
      </c>
      <c r="C3254" t="s">
        <v>10</v>
      </c>
      <c r="D3254">
        <v>2911</v>
      </c>
      <c r="F3254">
        <v>2911</v>
      </c>
    </row>
    <row r="3255" spans="1:6" x14ac:dyDescent="0.3">
      <c r="A3255" t="s">
        <v>27</v>
      </c>
      <c r="B3255" t="s">
        <v>17</v>
      </c>
      <c r="C3255" t="s">
        <v>2</v>
      </c>
      <c r="D3255">
        <v>50604</v>
      </c>
      <c r="F3255">
        <v>50604</v>
      </c>
    </row>
    <row r="3256" spans="1:6" x14ac:dyDescent="0.3">
      <c r="A3256" t="s">
        <v>27</v>
      </c>
      <c r="B3256" t="s">
        <v>15</v>
      </c>
      <c r="C3256" t="s">
        <v>2</v>
      </c>
      <c r="D3256">
        <v>46313</v>
      </c>
      <c r="F3256">
        <v>46313</v>
      </c>
    </row>
    <row r="3257" spans="1:6" x14ac:dyDescent="0.3">
      <c r="A3257" t="s">
        <v>27</v>
      </c>
      <c r="B3257" t="s">
        <v>15</v>
      </c>
      <c r="C3257" t="s">
        <v>2</v>
      </c>
      <c r="D3257">
        <v>7937</v>
      </c>
      <c r="F3257">
        <v>7937</v>
      </c>
    </row>
    <row r="3258" spans="1:6" x14ac:dyDescent="0.3">
      <c r="A3258" t="s">
        <v>27</v>
      </c>
      <c r="B3258" t="s">
        <v>15</v>
      </c>
      <c r="C3258" t="s">
        <v>2</v>
      </c>
      <c r="D3258">
        <v>6903</v>
      </c>
      <c r="F3258">
        <v>6903</v>
      </c>
    </row>
    <row r="3259" spans="1:6" x14ac:dyDescent="0.3">
      <c r="A3259" t="s">
        <v>27</v>
      </c>
      <c r="B3259" t="s">
        <v>15</v>
      </c>
      <c r="C3259" t="s">
        <v>2</v>
      </c>
      <c r="D3259">
        <v>98323</v>
      </c>
      <c r="F3259">
        <v>98323</v>
      </c>
    </row>
    <row r="3260" spans="1:6" x14ac:dyDescent="0.3">
      <c r="A3260" t="s">
        <v>27</v>
      </c>
      <c r="B3260" t="s">
        <v>15</v>
      </c>
      <c r="C3260" t="s">
        <v>5</v>
      </c>
      <c r="D3260">
        <v>56646</v>
      </c>
      <c r="F3260">
        <v>56646</v>
      </c>
    </row>
    <row r="3261" spans="1:6" x14ac:dyDescent="0.3">
      <c r="A3261" t="s">
        <v>27</v>
      </c>
      <c r="B3261" t="s">
        <v>20</v>
      </c>
      <c r="C3261" t="s">
        <v>2</v>
      </c>
      <c r="D3261">
        <v>65674</v>
      </c>
      <c r="F3261">
        <v>65674</v>
      </c>
    </row>
    <row r="3262" spans="1:6" x14ac:dyDescent="0.3">
      <c r="A3262" t="s">
        <v>27</v>
      </c>
      <c r="B3262" t="s">
        <v>20</v>
      </c>
      <c r="C3262" t="s">
        <v>2</v>
      </c>
      <c r="D3262">
        <v>82821</v>
      </c>
      <c r="F3262">
        <v>82821</v>
      </c>
    </row>
    <row r="3263" spans="1:6" x14ac:dyDescent="0.3">
      <c r="A3263" t="s">
        <v>27</v>
      </c>
      <c r="B3263" t="s">
        <v>20</v>
      </c>
      <c r="C3263" t="s">
        <v>2</v>
      </c>
      <c r="D3263">
        <v>43460</v>
      </c>
      <c r="F3263">
        <v>43460</v>
      </c>
    </row>
    <row r="3264" spans="1:6" x14ac:dyDescent="0.3">
      <c r="A3264" t="s">
        <v>27</v>
      </c>
      <c r="B3264" t="s">
        <v>20</v>
      </c>
      <c r="C3264" t="s">
        <v>2</v>
      </c>
      <c r="D3264">
        <v>30475</v>
      </c>
      <c r="F3264">
        <v>30475</v>
      </c>
    </row>
    <row r="3265" spans="1:6" x14ac:dyDescent="0.3">
      <c r="A3265" t="s">
        <v>27</v>
      </c>
      <c r="B3265" t="s">
        <v>20</v>
      </c>
      <c r="C3265" t="s">
        <v>2</v>
      </c>
      <c r="D3265">
        <v>99345</v>
      </c>
      <c r="F3265">
        <v>99345</v>
      </c>
    </row>
    <row r="3266" spans="1:6" x14ac:dyDescent="0.3">
      <c r="A3266" t="s">
        <v>27</v>
      </c>
      <c r="B3266" t="s">
        <v>20</v>
      </c>
      <c r="C3266" t="s">
        <v>10</v>
      </c>
      <c r="D3266">
        <v>26307</v>
      </c>
      <c r="F3266">
        <v>26307</v>
      </c>
    </row>
    <row r="3267" spans="1:6" x14ac:dyDescent="0.3">
      <c r="A3267" t="s">
        <v>27</v>
      </c>
      <c r="B3267" t="s">
        <v>20</v>
      </c>
      <c r="C3267" t="s">
        <v>10</v>
      </c>
      <c r="D3267">
        <v>3866</v>
      </c>
      <c r="F3267">
        <v>3866</v>
      </c>
    </row>
    <row r="3268" spans="1:6" x14ac:dyDescent="0.3">
      <c r="A3268" t="s">
        <v>27</v>
      </c>
      <c r="B3268" t="s">
        <v>20</v>
      </c>
      <c r="C3268" t="s">
        <v>10</v>
      </c>
      <c r="D3268">
        <v>76533</v>
      </c>
      <c r="F3268">
        <v>76533</v>
      </c>
    </row>
    <row r="3269" spans="1:6" x14ac:dyDescent="0.3">
      <c r="A3269" t="s">
        <v>27</v>
      </c>
      <c r="B3269" t="s">
        <v>20</v>
      </c>
      <c r="C3269" t="s">
        <v>10</v>
      </c>
      <c r="D3269">
        <v>10435</v>
      </c>
      <c r="F3269">
        <v>10435</v>
      </c>
    </row>
    <row r="3270" spans="1:6" x14ac:dyDescent="0.3">
      <c r="A3270" t="s">
        <v>27</v>
      </c>
      <c r="B3270" t="s">
        <v>20</v>
      </c>
      <c r="C3270" t="s">
        <v>10</v>
      </c>
      <c r="D3270">
        <v>89217</v>
      </c>
      <c r="F3270">
        <v>89217</v>
      </c>
    </row>
    <row r="3271" spans="1:6" x14ac:dyDescent="0.3">
      <c r="A3271" t="s">
        <v>27</v>
      </c>
      <c r="B3271" t="s">
        <v>17</v>
      </c>
      <c r="C3271" t="s">
        <v>10</v>
      </c>
      <c r="D3271">
        <v>42735</v>
      </c>
      <c r="F3271">
        <v>42735</v>
      </c>
    </row>
    <row r="3272" spans="1:6" x14ac:dyDescent="0.3">
      <c r="A3272" t="s">
        <v>27</v>
      </c>
      <c r="B3272" t="s">
        <v>17</v>
      </c>
      <c r="C3272" t="s">
        <v>10</v>
      </c>
      <c r="D3272">
        <v>78755</v>
      </c>
      <c r="F3272">
        <v>78755</v>
      </c>
    </row>
    <row r="3273" spans="1:6" x14ac:dyDescent="0.3">
      <c r="A3273" t="s">
        <v>27</v>
      </c>
      <c r="B3273" t="s">
        <v>17</v>
      </c>
      <c r="C3273" t="s">
        <v>10</v>
      </c>
      <c r="D3273">
        <v>6905</v>
      </c>
      <c r="F3273">
        <v>6905</v>
      </c>
    </row>
    <row r="3274" spans="1:6" x14ac:dyDescent="0.3">
      <c r="A3274" t="s">
        <v>27</v>
      </c>
      <c r="B3274" t="s">
        <v>20</v>
      </c>
      <c r="C3274" t="s">
        <v>2</v>
      </c>
      <c r="D3274">
        <v>12913</v>
      </c>
      <c r="F3274">
        <v>12913</v>
      </c>
    </row>
    <row r="3275" spans="1:6" x14ac:dyDescent="0.3">
      <c r="A3275" t="s">
        <v>27</v>
      </c>
      <c r="B3275" t="s">
        <v>12</v>
      </c>
      <c r="C3275" t="s">
        <v>2</v>
      </c>
      <c r="D3275">
        <v>34628</v>
      </c>
      <c r="F3275">
        <v>34628</v>
      </c>
    </row>
    <row r="3276" spans="1:6" x14ac:dyDescent="0.3">
      <c r="A3276" t="s">
        <v>27</v>
      </c>
      <c r="B3276" t="s">
        <v>12</v>
      </c>
      <c r="C3276" t="s">
        <v>2</v>
      </c>
      <c r="D3276">
        <v>92464</v>
      </c>
      <c r="F3276">
        <v>92464</v>
      </c>
    </row>
    <row r="3277" spans="1:6" x14ac:dyDescent="0.3">
      <c r="A3277" t="s">
        <v>27</v>
      </c>
      <c r="B3277" t="s">
        <v>15</v>
      </c>
      <c r="C3277" t="s">
        <v>10</v>
      </c>
      <c r="D3277">
        <v>91023</v>
      </c>
      <c r="F3277">
        <v>91023</v>
      </c>
    </row>
    <row r="3278" spans="1:6" x14ac:dyDescent="0.3">
      <c r="A3278" t="s">
        <v>27</v>
      </c>
      <c r="B3278" t="s">
        <v>15</v>
      </c>
      <c r="C3278" t="s">
        <v>2</v>
      </c>
      <c r="D3278">
        <v>40569</v>
      </c>
      <c r="F3278">
        <v>40569</v>
      </c>
    </row>
    <row r="3279" spans="1:6" x14ac:dyDescent="0.3">
      <c r="A3279" t="s">
        <v>27</v>
      </c>
      <c r="B3279" t="s">
        <v>15</v>
      </c>
      <c r="C3279" t="s">
        <v>2</v>
      </c>
      <c r="D3279">
        <v>74044</v>
      </c>
      <c r="F3279">
        <v>74044</v>
      </c>
    </row>
    <row r="3280" spans="1:6" x14ac:dyDescent="0.3">
      <c r="A3280" t="s">
        <v>27</v>
      </c>
      <c r="B3280" t="s">
        <v>15</v>
      </c>
      <c r="C3280" t="s">
        <v>2</v>
      </c>
      <c r="D3280">
        <v>33730</v>
      </c>
      <c r="F3280">
        <v>33730</v>
      </c>
    </row>
    <row r="3281" spans="1:6" x14ac:dyDescent="0.3">
      <c r="A3281" t="s">
        <v>27</v>
      </c>
      <c r="B3281" t="s">
        <v>15</v>
      </c>
      <c r="C3281" t="s">
        <v>2</v>
      </c>
      <c r="D3281">
        <v>29273</v>
      </c>
      <c r="F3281">
        <v>29273</v>
      </c>
    </row>
    <row r="3282" spans="1:6" x14ac:dyDescent="0.3">
      <c r="A3282" t="s">
        <v>27</v>
      </c>
      <c r="B3282" t="s">
        <v>17</v>
      </c>
      <c r="C3282" t="s">
        <v>8</v>
      </c>
      <c r="D3282">
        <v>91565</v>
      </c>
      <c r="F3282">
        <v>91565</v>
      </c>
    </row>
    <row r="3283" spans="1:6" x14ac:dyDescent="0.3">
      <c r="A3283" t="s">
        <v>27</v>
      </c>
      <c r="B3283" t="s">
        <v>17</v>
      </c>
      <c r="C3283" t="s">
        <v>8</v>
      </c>
      <c r="D3283">
        <v>3066</v>
      </c>
      <c r="F3283">
        <v>3066</v>
      </c>
    </row>
    <row r="3284" spans="1:6" x14ac:dyDescent="0.3">
      <c r="A3284" t="s">
        <v>27</v>
      </c>
      <c r="B3284" t="s">
        <v>17</v>
      </c>
      <c r="C3284" t="s">
        <v>8</v>
      </c>
      <c r="D3284">
        <v>49984</v>
      </c>
      <c r="F3284">
        <v>49984</v>
      </c>
    </row>
    <row r="3285" spans="1:6" x14ac:dyDescent="0.3">
      <c r="A3285" t="s">
        <v>27</v>
      </c>
      <c r="B3285" t="s">
        <v>17</v>
      </c>
      <c r="C3285" t="s">
        <v>8</v>
      </c>
      <c r="D3285">
        <v>31394</v>
      </c>
      <c r="F3285">
        <v>31394</v>
      </c>
    </row>
    <row r="3286" spans="1:6" x14ac:dyDescent="0.3">
      <c r="A3286" t="s">
        <v>27</v>
      </c>
      <c r="B3286" t="s">
        <v>17</v>
      </c>
      <c r="C3286" t="s">
        <v>10</v>
      </c>
      <c r="D3286">
        <v>59826</v>
      </c>
      <c r="F3286">
        <v>59826</v>
      </c>
    </row>
    <row r="3287" spans="1:6" x14ac:dyDescent="0.3">
      <c r="A3287" t="s">
        <v>27</v>
      </c>
      <c r="B3287" t="s">
        <v>20</v>
      </c>
      <c r="C3287" t="s">
        <v>10</v>
      </c>
      <c r="D3287">
        <v>82817</v>
      </c>
      <c r="F3287">
        <v>82817</v>
      </c>
    </row>
    <row r="3288" spans="1:6" x14ac:dyDescent="0.3">
      <c r="A3288" t="s">
        <v>27</v>
      </c>
      <c r="B3288" t="s">
        <v>17</v>
      </c>
      <c r="C3288" t="s">
        <v>6</v>
      </c>
      <c r="D3288">
        <v>76058</v>
      </c>
      <c r="F3288">
        <v>76058</v>
      </c>
    </row>
    <row r="3289" spans="1:6" x14ac:dyDescent="0.3">
      <c r="A3289" t="s">
        <v>27</v>
      </c>
      <c r="B3289" t="s">
        <v>15</v>
      </c>
      <c r="C3289" t="s">
        <v>4</v>
      </c>
      <c r="D3289">
        <v>30997</v>
      </c>
      <c r="F3289">
        <v>30997</v>
      </c>
    </row>
    <row r="3290" spans="1:6" x14ac:dyDescent="0.3">
      <c r="A3290" t="s">
        <v>27</v>
      </c>
      <c r="B3290" t="s">
        <v>12</v>
      </c>
      <c r="C3290" t="s">
        <v>5</v>
      </c>
      <c r="D3290">
        <v>28195</v>
      </c>
      <c r="F3290">
        <v>28195</v>
      </c>
    </row>
    <row r="3291" spans="1:6" x14ac:dyDescent="0.3">
      <c r="A3291" t="s">
        <v>27</v>
      </c>
      <c r="B3291" t="s">
        <v>12</v>
      </c>
      <c r="C3291" t="s">
        <v>5</v>
      </c>
      <c r="D3291">
        <v>76734</v>
      </c>
      <c r="F3291">
        <v>76734</v>
      </c>
    </row>
    <row r="3292" spans="1:6" x14ac:dyDescent="0.3">
      <c r="A3292" t="s">
        <v>27</v>
      </c>
      <c r="B3292" t="s">
        <v>20</v>
      </c>
      <c r="C3292" t="s">
        <v>1</v>
      </c>
      <c r="D3292">
        <v>76658</v>
      </c>
      <c r="F3292">
        <v>76658</v>
      </c>
    </row>
    <row r="3293" spans="1:6" x14ac:dyDescent="0.3">
      <c r="A3293" t="s">
        <v>27</v>
      </c>
      <c r="B3293" t="s">
        <v>20</v>
      </c>
      <c r="C3293" t="s">
        <v>1</v>
      </c>
      <c r="D3293">
        <v>92429</v>
      </c>
      <c r="F3293">
        <v>92429</v>
      </c>
    </row>
    <row r="3294" spans="1:6" x14ac:dyDescent="0.3">
      <c r="A3294" t="s">
        <v>27</v>
      </c>
      <c r="B3294" t="s">
        <v>20</v>
      </c>
      <c r="C3294" t="s">
        <v>7</v>
      </c>
      <c r="D3294">
        <v>28871</v>
      </c>
      <c r="F3294">
        <v>28871</v>
      </c>
    </row>
    <row r="3295" spans="1:6" x14ac:dyDescent="0.3">
      <c r="A3295" t="s">
        <v>27</v>
      </c>
      <c r="B3295" t="s">
        <v>20</v>
      </c>
      <c r="C3295" t="s">
        <v>10</v>
      </c>
      <c r="D3295">
        <v>21099</v>
      </c>
      <c r="F3295">
        <v>21099</v>
      </c>
    </row>
    <row r="3296" spans="1:6" x14ac:dyDescent="0.3">
      <c r="A3296" t="s">
        <v>27</v>
      </c>
      <c r="B3296" t="s">
        <v>20</v>
      </c>
      <c r="C3296" t="s">
        <v>10</v>
      </c>
      <c r="D3296">
        <v>80863</v>
      </c>
      <c r="F3296">
        <v>80863</v>
      </c>
    </row>
    <row r="3297" spans="1:6" x14ac:dyDescent="0.3">
      <c r="A3297" t="s">
        <v>27</v>
      </c>
      <c r="B3297" t="s">
        <v>20</v>
      </c>
      <c r="C3297" t="s">
        <v>10</v>
      </c>
      <c r="D3297">
        <v>22475</v>
      </c>
      <c r="F3297">
        <v>22475</v>
      </c>
    </row>
    <row r="3298" spans="1:6" x14ac:dyDescent="0.3">
      <c r="A3298" t="s">
        <v>27</v>
      </c>
      <c r="B3298" t="s">
        <v>17</v>
      </c>
      <c r="C3298" t="s">
        <v>5</v>
      </c>
      <c r="D3298">
        <v>12503</v>
      </c>
      <c r="F3298">
        <v>12503</v>
      </c>
    </row>
    <row r="3299" spans="1:6" x14ac:dyDescent="0.3">
      <c r="A3299" t="s">
        <v>27</v>
      </c>
      <c r="B3299" t="s">
        <v>17</v>
      </c>
      <c r="C3299" t="s">
        <v>5</v>
      </c>
      <c r="D3299">
        <v>1999</v>
      </c>
      <c r="F3299">
        <v>1999</v>
      </c>
    </row>
    <row r="3300" spans="1:6" x14ac:dyDescent="0.3">
      <c r="A3300" t="s">
        <v>27</v>
      </c>
      <c r="B3300" t="s">
        <v>17</v>
      </c>
      <c r="C3300" t="s">
        <v>5</v>
      </c>
      <c r="D3300">
        <v>13431</v>
      </c>
      <c r="F3300">
        <v>13431</v>
      </c>
    </row>
    <row r="3301" spans="1:6" x14ac:dyDescent="0.3">
      <c r="A3301" t="s">
        <v>27</v>
      </c>
      <c r="B3301" t="s">
        <v>17</v>
      </c>
      <c r="C3301" t="s">
        <v>5</v>
      </c>
      <c r="D3301">
        <v>69793</v>
      </c>
      <c r="F3301">
        <v>69793</v>
      </c>
    </row>
    <row r="3302" spans="1:6" x14ac:dyDescent="0.3">
      <c r="A3302" t="s">
        <v>27</v>
      </c>
      <c r="B3302" t="s">
        <v>17</v>
      </c>
      <c r="C3302" t="s">
        <v>5</v>
      </c>
      <c r="D3302">
        <v>42952</v>
      </c>
      <c r="F3302">
        <v>42952</v>
      </c>
    </row>
    <row r="3303" spans="1:6" x14ac:dyDescent="0.3">
      <c r="A3303" t="s">
        <v>27</v>
      </c>
      <c r="B3303" t="s">
        <v>15</v>
      </c>
      <c r="C3303" t="s">
        <v>1</v>
      </c>
      <c r="D3303">
        <v>45402</v>
      </c>
      <c r="F3303">
        <v>45402</v>
      </c>
    </row>
    <row r="3304" spans="1:6" x14ac:dyDescent="0.3">
      <c r="A3304" t="s">
        <v>27</v>
      </c>
      <c r="B3304" t="s">
        <v>17</v>
      </c>
      <c r="C3304" t="s">
        <v>10</v>
      </c>
      <c r="D3304">
        <v>25857</v>
      </c>
      <c r="F3304">
        <v>25857</v>
      </c>
    </row>
    <row r="3305" spans="1:6" x14ac:dyDescent="0.3">
      <c r="A3305" t="s">
        <v>27</v>
      </c>
      <c r="B3305" t="s">
        <v>17</v>
      </c>
      <c r="C3305" t="s">
        <v>10</v>
      </c>
      <c r="D3305">
        <v>26938</v>
      </c>
      <c r="F3305">
        <v>26938</v>
      </c>
    </row>
    <row r="3306" spans="1:6" x14ac:dyDescent="0.3">
      <c r="A3306" t="s">
        <v>27</v>
      </c>
      <c r="B3306" t="s">
        <v>17</v>
      </c>
      <c r="C3306" t="s">
        <v>8</v>
      </c>
      <c r="D3306">
        <v>6223</v>
      </c>
      <c r="F3306">
        <v>6223</v>
      </c>
    </row>
    <row r="3307" spans="1:6" x14ac:dyDescent="0.3">
      <c r="A3307" t="s">
        <v>27</v>
      </c>
      <c r="B3307" t="s">
        <v>17</v>
      </c>
      <c r="C3307" t="s">
        <v>2</v>
      </c>
      <c r="D3307">
        <v>89261</v>
      </c>
      <c r="F3307">
        <v>89261</v>
      </c>
    </row>
    <row r="3308" spans="1:6" x14ac:dyDescent="0.3">
      <c r="A3308" t="s">
        <v>27</v>
      </c>
      <c r="B3308" t="s">
        <v>17</v>
      </c>
      <c r="C3308" t="s">
        <v>2</v>
      </c>
      <c r="D3308">
        <v>82691</v>
      </c>
      <c r="F3308">
        <v>82691</v>
      </c>
    </row>
    <row r="3309" spans="1:6" x14ac:dyDescent="0.3">
      <c r="A3309" t="s">
        <v>27</v>
      </c>
      <c r="B3309" t="s">
        <v>17</v>
      </c>
      <c r="C3309" t="s">
        <v>2</v>
      </c>
      <c r="D3309">
        <v>10110</v>
      </c>
      <c r="F3309">
        <v>10110</v>
      </c>
    </row>
    <row r="3310" spans="1:6" x14ac:dyDescent="0.3">
      <c r="A3310" t="s">
        <v>27</v>
      </c>
      <c r="B3310" t="s">
        <v>17</v>
      </c>
      <c r="C3310" t="s">
        <v>10</v>
      </c>
      <c r="D3310">
        <v>77577</v>
      </c>
      <c r="F3310">
        <v>77577</v>
      </c>
    </row>
    <row r="3311" spans="1:6" x14ac:dyDescent="0.3">
      <c r="A3311" t="s">
        <v>27</v>
      </c>
      <c r="B3311" t="s">
        <v>12</v>
      </c>
      <c r="C3311" t="s">
        <v>7</v>
      </c>
      <c r="D3311">
        <v>77394</v>
      </c>
      <c r="F3311">
        <v>77394</v>
      </c>
    </row>
    <row r="3312" spans="1:6" x14ac:dyDescent="0.3">
      <c r="A3312" t="s">
        <v>27</v>
      </c>
      <c r="B3312" t="s">
        <v>15</v>
      </c>
      <c r="C3312" t="s">
        <v>4</v>
      </c>
      <c r="D3312">
        <v>58247</v>
      </c>
      <c r="F3312">
        <v>58247</v>
      </c>
    </row>
    <row r="3313" spans="1:6" x14ac:dyDescent="0.3">
      <c r="A3313" t="s">
        <v>27</v>
      </c>
      <c r="B3313" t="s">
        <v>12</v>
      </c>
      <c r="C3313" t="s">
        <v>1</v>
      </c>
      <c r="D3313">
        <v>83494</v>
      </c>
      <c r="F3313">
        <v>83494</v>
      </c>
    </row>
    <row r="3314" spans="1:6" x14ac:dyDescent="0.3">
      <c r="A3314" t="s">
        <v>27</v>
      </c>
      <c r="B3314" t="s">
        <v>12</v>
      </c>
      <c r="C3314" t="s">
        <v>1</v>
      </c>
      <c r="D3314">
        <v>54873</v>
      </c>
      <c r="F3314">
        <v>54873</v>
      </c>
    </row>
    <row r="3315" spans="1:6" x14ac:dyDescent="0.3">
      <c r="A3315" t="s">
        <v>27</v>
      </c>
      <c r="B3315" t="s">
        <v>17</v>
      </c>
      <c r="C3315" t="s">
        <v>4</v>
      </c>
      <c r="D3315">
        <v>79154</v>
      </c>
      <c r="F3315">
        <v>79154</v>
      </c>
    </row>
    <row r="3316" spans="1:6" x14ac:dyDescent="0.3">
      <c r="A3316" t="s">
        <v>27</v>
      </c>
      <c r="B3316" t="s">
        <v>17</v>
      </c>
      <c r="C3316" t="s">
        <v>4</v>
      </c>
      <c r="D3316">
        <v>41599</v>
      </c>
      <c r="F3316">
        <v>41599</v>
      </c>
    </row>
    <row r="3317" spans="1:6" x14ac:dyDescent="0.3">
      <c r="A3317" t="s">
        <v>27</v>
      </c>
      <c r="B3317" t="s">
        <v>18</v>
      </c>
      <c r="C3317" t="s">
        <v>2</v>
      </c>
      <c r="D3317">
        <v>56655</v>
      </c>
      <c r="F3317">
        <v>56655</v>
      </c>
    </row>
    <row r="3318" spans="1:6" x14ac:dyDescent="0.3">
      <c r="A3318" t="s">
        <v>27</v>
      </c>
      <c r="B3318" t="s">
        <v>18</v>
      </c>
      <c r="C3318" t="s">
        <v>2</v>
      </c>
      <c r="D3318">
        <v>64399</v>
      </c>
      <c r="F3318">
        <v>64399</v>
      </c>
    </row>
    <row r="3319" spans="1:6" x14ac:dyDescent="0.3">
      <c r="A3319" t="s">
        <v>27</v>
      </c>
      <c r="B3319" t="s">
        <v>17</v>
      </c>
      <c r="C3319" t="s">
        <v>10</v>
      </c>
      <c r="D3319">
        <v>35445</v>
      </c>
      <c r="F3319">
        <v>35445</v>
      </c>
    </row>
    <row r="3320" spans="1:6" x14ac:dyDescent="0.3">
      <c r="A3320" t="s">
        <v>27</v>
      </c>
      <c r="B3320" t="s">
        <v>17</v>
      </c>
      <c r="C3320" t="s">
        <v>6</v>
      </c>
      <c r="D3320">
        <v>37309</v>
      </c>
      <c r="F3320">
        <v>37309</v>
      </c>
    </row>
    <row r="3321" spans="1:6" x14ac:dyDescent="0.3">
      <c r="A3321" t="s">
        <v>27</v>
      </c>
      <c r="B3321" t="s">
        <v>20</v>
      </c>
      <c r="C3321" t="s">
        <v>6</v>
      </c>
      <c r="D3321">
        <v>60671</v>
      </c>
      <c r="F3321">
        <v>60671</v>
      </c>
    </row>
    <row r="3322" spans="1:6" x14ac:dyDescent="0.3">
      <c r="A3322" t="s">
        <v>27</v>
      </c>
      <c r="B3322" t="s">
        <v>20</v>
      </c>
      <c r="C3322" t="s">
        <v>6</v>
      </c>
      <c r="D3322">
        <v>94308</v>
      </c>
      <c r="F3322">
        <v>94308</v>
      </c>
    </row>
    <row r="3323" spans="1:6" x14ac:dyDescent="0.3">
      <c r="A3323" t="s">
        <v>27</v>
      </c>
      <c r="B3323" t="s">
        <v>20</v>
      </c>
      <c r="C3323" t="s">
        <v>6</v>
      </c>
      <c r="D3323">
        <v>15213</v>
      </c>
      <c r="F3323">
        <v>15213</v>
      </c>
    </row>
    <row r="3324" spans="1:6" x14ac:dyDescent="0.3">
      <c r="A3324" t="s">
        <v>27</v>
      </c>
      <c r="B3324" t="s">
        <v>20</v>
      </c>
      <c r="C3324" t="s">
        <v>6</v>
      </c>
      <c r="D3324">
        <v>86950</v>
      </c>
      <c r="F3324">
        <v>86950</v>
      </c>
    </row>
    <row r="3325" spans="1:6" x14ac:dyDescent="0.3">
      <c r="A3325" t="s">
        <v>27</v>
      </c>
      <c r="B3325" t="s">
        <v>18</v>
      </c>
      <c r="C3325" t="s">
        <v>2</v>
      </c>
      <c r="D3325">
        <v>41301</v>
      </c>
      <c r="F3325">
        <v>41301</v>
      </c>
    </row>
    <row r="3326" spans="1:6" x14ac:dyDescent="0.3">
      <c r="A3326" t="s">
        <v>27</v>
      </c>
      <c r="B3326" t="s">
        <v>12</v>
      </c>
      <c r="C3326" t="s">
        <v>2</v>
      </c>
      <c r="D3326">
        <v>96781</v>
      </c>
      <c r="F3326">
        <v>96781</v>
      </c>
    </row>
    <row r="3327" spans="1:6" x14ac:dyDescent="0.3">
      <c r="A3327" t="s">
        <v>27</v>
      </c>
      <c r="B3327" t="s">
        <v>17</v>
      </c>
      <c r="C3327" t="s">
        <v>10</v>
      </c>
      <c r="D3327">
        <v>19600</v>
      </c>
      <c r="F3327">
        <v>19600</v>
      </c>
    </row>
    <row r="3328" spans="1:6" x14ac:dyDescent="0.3">
      <c r="A3328" t="s">
        <v>27</v>
      </c>
      <c r="B3328" t="s">
        <v>17</v>
      </c>
      <c r="C3328" t="s">
        <v>6</v>
      </c>
      <c r="D3328">
        <v>22579</v>
      </c>
      <c r="F3328">
        <v>22579</v>
      </c>
    </row>
    <row r="3329" spans="1:6" x14ac:dyDescent="0.3">
      <c r="A3329" t="s">
        <v>27</v>
      </c>
      <c r="B3329" t="s">
        <v>20</v>
      </c>
      <c r="C3329" t="s">
        <v>6</v>
      </c>
      <c r="D3329">
        <v>76327</v>
      </c>
      <c r="F3329">
        <v>76327</v>
      </c>
    </row>
    <row r="3330" spans="1:6" x14ac:dyDescent="0.3">
      <c r="A3330" t="s">
        <v>27</v>
      </c>
      <c r="B3330" t="s">
        <v>12</v>
      </c>
      <c r="C3330" t="s">
        <v>2</v>
      </c>
      <c r="D3330">
        <v>78680</v>
      </c>
      <c r="F3330">
        <v>78680</v>
      </c>
    </row>
    <row r="3331" spans="1:6" x14ac:dyDescent="0.3">
      <c r="A3331" t="s">
        <v>27</v>
      </c>
      <c r="B3331" t="s">
        <v>20</v>
      </c>
      <c r="C3331" t="s">
        <v>2</v>
      </c>
      <c r="D3331">
        <v>56780</v>
      </c>
      <c r="F3331">
        <v>56780</v>
      </c>
    </row>
    <row r="3332" spans="1:6" x14ac:dyDescent="0.3">
      <c r="A3332" t="s">
        <v>27</v>
      </c>
      <c r="B3332" t="s">
        <v>20</v>
      </c>
      <c r="C3332" t="s">
        <v>2</v>
      </c>
      <c r="D3332">
        <v>48114</v>
      </c>
      <c r="F3332">
        <v>48114</v>
      </c>
    </row>
    <row r="3333" spans="1:6" x14ac:dyDescent="0.3">
      <c r="A3333" t="s">
        <v>27</v>
      </c>
      <c r="B3333" t="s">
        <v>20</v>
      </c>
      <c r="C3333" t="s">
        <v>2</v>
      </c>
      <c r="D3333">
        <v>32149</v>
      </c>
      <c r="F3333">
        <v>32149</v>
      </c>
    </row>
    <row r="3334" spans="1:6" x14ac:dyDescent="0.3">
      <c r="A3334" t="s">
        <v>27</v>
      </c>
      <c r="B3334" t="s">
        <v>20</v>
      </c>
      <c r="C3334" t="s">
        <v>2</v>
      </c>
      <c r="D3334">
        <v>19127</v>
      </c>
      <c r="F3334">
        <v>19127</v>
      </c>
    </row>
    <row r="3335" spans="1:6" x14ac:dyDescent="0.3">
      <c r="A3335" t="s">
        <v>27</v>
      </c>
      <c r="B3335" t="s">
        <v>20</v>
      </c>
      <c r="C3335" t="s">
        <v>5</v>
      </c>
      <c r="D3335">
        <v>8521</v>
      </c>
      <c r="F3335">
        <v>8521</v>
      </c>
    </row>
    <row r="3336" spans="1:6" x14ac:dyDescent="0.3">
      <c r="A3336" t="s">
        <v>27</v>
      </c>
      <c r="B3336" t="s">
        <v>20</v>
      </c>
      <c r="C3336" t="s">
        <v>2</v>
      </c>
      <c r="D3336">
        <v>90391</v>
      </c>
      <c r="F3336">
        <v>90391</v>
      </c>
    </row>
    <row r="3337" spans="1:6" x14ac:dyDescent="0.3">
      <c r="A3337" t="s">
        <v>27</v>
      </c>
      <c r="B3337" t="s">
        <v>17</v>
      </c>
      <c r="C3337" t="s">
        <v>6</v>
      </c>
      <c r="D3337">
        <v>59438</v>
      </c>
      <c r="F3337">
        <v>59438</v>
      </c>
    </row>
    <row r="3338" spans="1:6" x14ac:dyDescent="0.3">
      <c r="A3338" t="s">
        <v>27</v>
      </c>
      <c r="B3338" t="s">
        <v>17</v>
      </c>
      <c r="C3338" t="s">
        <v>6</v>
      </c>
      <c r="D3338">
        <v>43722</v>
      </c>
      <c r="F3338">
        <v>43722</v>
      </c>
    </row>
    <row r="3339" spans="1:6" x14ac:dyDescent="0.3">
      <c r="A3339" t="s">
        <v>27</v>
      </c>
      <c r="B3339" t="s">
        <v>20</v>
      </c>
      <c r="C3339" t="s">
        <v>2</v>
      </c>
      <c r="D3339">
        <v>82645</v>
      </c>
      <c r="F3339">
        <v>82645</v>
      </c>
    </row>
    <row r="3340" spans="1:6" x14ac:dyDescent="0.3">
      <c r="A3340" t="s">
        <v>27</v>
      </c>
      <c r="B3340" t="s">
        <v>16</v>
      </c>
      <c r="C3340" t="s">
        <v>7</v>
      </c>
      <c r="D3340">
        <v>46227</v>
      </c>
      <c r="F3340">
        <v>46227</v>
      </c>
    </row>
    <row r="3341" spans="1:6" x14ac:dyDescent="0.3">
      <c r="A3341" t="s">
        <v>27</v>
      </c>
      <c r="B3341" t="s">
        <v>20</v>
      </c>
      <c r="C3341" t="s">
        <v>2</v>
      </c>
      <c r="D3341">
        <v>80076</v>
      </c>
      <c r="F3341">
        <v>80076</v>
      </c>
    </row>
    <row r="3342" spans="1:6" x14ac:dyDescent="0.3">
      <c r="A3342" t="s">
        <v>27</v>
      </c>
      <c r="B3342" t="s">
        <v>20</v>
      </c>
      <c r="C3342" t="s">
        <v>6</v>
      </c>
      <c r="D3342">
        <v>54682</v>
      </c>
      <c r="F3342">
        <v>54682</v>
      </c>
    </row>
    <row r="3343" spans="1:6" x14ac:dyDescent="0.3">
      <c r="A3343" t="s">
        <v>27</v>
      </c>
      <c r="B3343" t="s">
        <v>20</v>
      </c>
      <c r="C3343" t="s">
        <v>1</v>
      </c>
      <c r="D3343">
        <v>75884</v>
      </c>
      <c r="F3343">
        <v>75884</v>
      </c>
    </row>
    <row r="3344" spans="1:6" x14ac:dyDescent="0.3">
      <c r="A3344" t="s">
        <v>27</v>
      </c>
      <c r="B3344" t="s">
        <v>20</v>
      </c>
      <c r="C3344" t="s">
        <v>2</v>
      </c>
      <c r="D3344">
        <v>40535</v>
      </c>
      <c r="F3344">
        <v>40535</v>
      </c>
    </row>
    <row r="3345" spans="1:6" x14ac:dyDescent="0.3">
      <c r="A3345" t="s">
        <v>27</v>
      </c>
      <c r="B3345" t="s">
        <v>18</v>
      </c>
      <c r="C3345" t="s">
        <v>10</v>
      </c>
      <c r="D3345">
        <v>63877</v>
      </c>
      <c r="F3345">
        <v>63877</v>
      </c>
    </row>
    <row r="3346" spans="1:6" x14ac:dyDescent="0.3">
      <c r="A3346" t="s">
        <v>27</v>
      </c>
      <c r="B3346" t="s">
        <v>20</v>
      </c>
      <c r="C3346" t="s">
        <v>2</v>
      </c>
      <c r="D3346">
        <v>96779</v>
      </c>
      <c r="F3346">
        <v>96779</v>
      </c>
    </row>
    <row r="3347" spans="1:6" x14ac:dyDescent="0.3">
      <c r="A3347" t="s">
        <v>27</v>
      </c>
      <c r="B3347" t="s">
        <v>20</v>
      </c>
      <c r="C3347" t="s">
        <v>2</v>
      </c>
      <c r="D3347">
        <v>31052</v>
      </c>
      <c r="F3347">
        <v>31052</v>
      </c>
    </row>
    <row r="3348" spans="1:6" x14ac:dyDescent="0.3">
      <c r="A3348" t="s">
        <v>27</v>
      </c>
      <c r="B3348" t="s">
        <v>17</v>
      </c>
      <c r="C3348" t="s">
        <v>4</v>
      </c>
      <c r="D3348">
        <v>61886</v>
      </c>
      <c r="F3348">
        <v>61886</v>
      </c>
    </row>
    <row r="3349" spans="1:6" x14ac:dyDescent="0.3">
      <c r="A3349" t="s">
        <v>27</v>
      </c>
      <c r="B3349" t="s">
        <v>17</v>
      </c>
      <c r="C3349" t="s">
        <v>4</v>
      </c>
      <c r="D3349">
        <v>31458</v>
      </c>
      <c r="F3349">
        <v>31458</v>
      </c>
    </row>
    <row r="3350" spans="1:6" x14ac:dyDescent="0.3">
      <c r="A3350" t="s">
        <v>27</v>
      </c>
      <c r="B3350" t="s">
        <v>20</v>
      </c>
      <c r="C3350" t="s">
        <v>10</v>
      </c>
      <c r="D3350">
        <v>22361</v>
      </c>
      <c r="F3350">
        <v>22361</v>
      </c>
    </row>
    <row r="3351" spans="1:6" x14ac:dyDescent="0.3">
      <c r="A3351" t="s">
        <v>27</v>
      </c>
      <c r="B3351" t="s">
        <v>18</v>
      </c>
      <c r="C3351" t="s">
        <v>5</v>
      </c>
      <c r="D3351">
        <v>53111</v>
      </c>
      <c r="F3351">
        <v>53111</v>
      </c>
    </row>
    <row r="3352" spans="1:6" x14ac:dyDescent="0.3">
      <c r="A3352" t="s">
        <v>27</v>
      </c>
      <c r="B3352" t="s">
        <v>18</v>
      </c>
      <c r="C3352" t="s">
        <v>8</v>
      </c>
      <c r="D3352">
        <v>1258</v>
      </c>
      <c r="F3352">
        <v>1258</v>
      </c>
    </row>
    <row r="3353" spans="1:6" x14ac:dyDescent="0.3">
      <c r="A3353" t="s">
        <v>27</v>
      </c>
      <c r="B3353" t="s">
        <v>18</v>
      </c>
      <c r="C3353" t="s">
        <v>8</v>
      </c>
      <c r="D3353">
        <v>62324</v>
      </c>
      <c r="F3353">
        <v>62324</v>
      </c>
    </row>
    <row r="3354" spans="1:6" x14ac:dyDescent="0.3">
      <c r="A3354" t="s">
        <v>27</v>
      </c>
      <c r="B3354" t="s">
        <v>18</v>
      </c>
      <c r="C3354" t="s">
        <v>8</v>
      </c>
      <c r="D3354">
        <v>70349</v>
      </c>
      <c r="F3354">
        <v>70349</v>
      </c>
    </row>
    <row r="3355" spans="1:6" x14ac:dyDescent="0.3">
      <c r="A3355" t="s">
        <v>27</v>
      </c>
      <c r="B3355" t="s">
        <v>20</v>
      </c>
      <c r="C3355" t="s">
        <v>6</v>
      </c>
      <c r="D3355">
        <v>86358</v>
      </c>
      <c r="F3355">
        <v>86358</v>
      </c>
    </row>
    <row r="3356" spans="1:6" x14ac:dyDescent="0.3">
      <c r="A3356" t="s">
        <v>27</v>
      </c>
      <c r="B3356" t="s">
        <v>20</v>
      </c>
      <c r="C3356" t="s">
        <v>6</v>
      </c>
      <c r="D3356">
        <v>6138</v>
      </c>
      <c r="F3356">
        <v>6138</v>
      </c>
    </row>
    <row r="3357" spans="1:6" x14ac:dyDescent="0.3">
      <c r="A3357" t="s">
        <v>27</v>
      </c>
      <c r="B3357" t="s">
        <v>17</v>
      </c>
      <c r="C3357" t="s">
        <v>5</v>
      </c>
      <c r="D3357">
        <v>65265</v>
      </c>
      <c r="F3357">
        <v>65265</v>
      </c>
    </row>
    <row r="3358" spans="1:6" x14ac:dyDescent="0.3">
      <c r="A3358" t="s">
        <v>27</v>
      </c>
      <c r="B3358" t="s">
        <v>17</v>
      </c>
      <c r="C3358" t="s">
        <v>5</v>
      </c>
      <c r="D3358">
        <v>68070</v>
      </c>
      <c r="F3358">
        <v>68070</v>
      </c>
    </row>
    <row r="3359" spans="1:6" x14ac:dyDescent="0.3">
      <c r="A3359" t="s">
        <v>27</v>
      </c>
      <c r="B3359" t="s">
        <v>17</v>
      </c>
      <c r="C3359" t="s">
        <v>5</v>
      </c>
      <c r="D3359">
        <v>8444</v>
      </c>
      <c r="F3359">
        <v>8444</v>
      </c>
    </row>
    <row r="3360" spans="1:6" x14ac:dyDescent="0.3">
      <c r="A3360" t="s">
        <v>27</v>
      </c>
      <c r="B3360" t="s">
        <v>17</v>
      </c>
      <c r="C3360" t="s">
        <v>7</v>
      </c>
      <c r="D3360">
        <v>91721</v>
      </c>
      <c r="F3360">
        <v>91721</v>
      </c>
    </row>
    <row r="3361" spans="1:6" x14ac:dyDescent="0.3">
      <c r="A3361" t="s">
        <v>27</v>
      </c>
      <c r="B3361" t="s">
        <v>18</v>
      </c>
      <c r="C3361" t="s">
        <v>8</v>
      </c>
      <c r="D3361">
        <v>11284</v>
      </c>
      <c r="F3361">
        <v>11284</v>
      </c>
    </row>
    <row r="3362" spans="1:6" x14ac:dyDescent="0.3">
      <c r="A3362" t="s">
        <v>27</v>
      </c>
      <c r="B3362" t="s">
        <v>18</v>
      </c>
      <c r="C3362" t="s">
        <v>8</v>
      </c>
      <c r="D3362">
        <v>43570</v>
      </c>
      <c r="F3362">
        <v>43570</v>
      </c>
    </row>
    <row r="3363" spans="1:6" x14ac:dyDescent="0.3">
      <c r="A3363" t="s">
        <v>27</v>
      </c>
      <c r="B3363" t="s">
        <v>20</v>
      </c>
      <c r="C3363" t="s">
        <v>4</v>
      </c>
      <c r="D3363">
        <v>73635</v>
      </c>
      <c r="F3363">
        <v>73635</v>
      </c>
    </row>
    <row r="3364" spans="1:6" x14ac:dyDescent="0.3">
      <c r="A3364" t="s">
        <v>27</v>
      </c>
      <c r="B3364" t="s">
        <v>20</v>
      </c>
      <c r="C3364" t="s">
        <v>10</v>
      </c>
      <c r="D3364">
        <v>57627</v>
      </c>
      <c r="F3364">
        <v>57627</v>
      </c>
    </row>
    <row r="3365" spans="1:6" x14ac:dyDescent="0.3">
      <c r="A3365" t="s">
        <v>27</v>
      </c>
      <c r="B3365" t="s">
        <v>16</v>
      </c>
      <c r="C3365" t="s">
        <v>2</v>
      </c>
      <c r="D3365">
        <v>55392</v>
      </c>
      <c r="F3365">
        <v>55392</v>
      </c>
    </row>
    <row r="3366" spans="1:6" x14ac:dyDescent="0.3">
      <c r="A3366" t="s">
        <v>27</v>
      </c>
      <c r="B3366" t="s">
        <v>12</v>
      </c>
      <c r="C3366" t="s">
        <v>10</v>
      </c>
      <c r="D3366">
        <v>73321</v>
      </c>
      <c r="F3366">
        <v>73321</v>
      </c>
    </row>
    <row r="3367" spans="1:6" x14ac:dyDescent="0.3">
      <c r="A3367" t="s">
        <v>27</v>
      </c>
      <c r="B3367" t="s">
        <v>20</v>
      </c>
      <c r="C3367" t="s">
        <v>7</v>
      </c>
      <c r="D3367">
        <v>71577</v>
      </c>
      <c r="F3367">
        <v>71577</v>
      </c>
    </row>
    <row r="3368" spans="1:6" x14ac:dyDescent="0.3">
      <c r="A3368" t="s">
        <v>27</v>
      </c>
      <c r="B3368" t="s">
        <v>20</v>
      </c>
      <c r="C3368" t="s">
        <v>7</v>
      </c>
      <c r="D3368">
        <v>11008</v>
      </c>
      <c r="F3368">
        <v>11008</v>
      </c>
    </row>
    <row r="3369" spans="1:6" x14ac:dyDescent="0.3">
      <c r="A3369" t="s">
        <v>27</v>
      </c>
      <c r="B3369" t="s">
        <v>20</v>
      </c>
      <c r="C3369" t="s">
        <v>7</v>
      </c>
      <c r="D3369">
        <v>27136</v>
      </c>
      <c r="F3369">
        <v>27136</v>
      </c>
    </row>
    <row r="3370" spans="1:6" x14ac:dyDescent="0.3">
      <c r="A3370" t="s">
        <v>27</v>
      </c>
      <c r="B3370" t="s">
        <v>17</v>
      </c>
      <c r="C3370" t="s">
        <v>1</v>
      </c>
      <c r="D3370">
        <v>38098</v>
      </c>
      <c r="F3370">
        <v>38098</v>
      </c>
    </row>
    <row r="3371" spans="1:6" x14ac:dyDescent="0.3">
      <c r="A3371" t="s">
        <v>27</v>
      </c>
      <c r="B3371" t="s">
        <v>17</v>
      </c>
      <c r="C3371" t="s">
        <v>8</v>
      </c>
      <c r="D3371">
        <v>84045</v>
      </c>
      <c r="F3371">
        <v>84045</v>
      </c>
    </row>
    <row r="3372" spans="1:6" x14ac:dyDescent="0.3">
      <c r="A3372" t="s">
        <v>27</v>
      </c>
      <c r="B3372" t="s">
        <v>16</v>
      </c>
      <c r="C3372" t="s">
        <v>1</v>
      </c>
      <c r="D3372">
        <v>13900</v>
      </c>
      <c r="F3372">
        <v>13900</v>
      </c>
    </row>
    <row r="3373" spans="1:6" x14ac:dyDescent="0.3">
      <c r="A3373" t="s">
        <v>27</v>
      </c>
      <c r="B3373" t="s">
        <v>17</v>
      </c>
      <c r="C3373" t="s">
        <v>10</v>
      </c>
      <c r="D3373">
        <v>97702</v>
      </c>
      <c r="F3373">
        <v>97702</v>
      </c>
    </row>
    <row r="3374" spans="1:6" x14ac:dyDescent="0.3">
      <c r="A3374" t="s">
        <v>27</v>
      </c>
      <c r="B3374" t="s">
        <v>17</v>
      </c>
      <c r="C3374" t="s">
        <v>10</v>
      </c>
      <c r="D3374">
        <v>3766</v>
      </c>
      <c r="F3374">
        <v>3766</v>
      </c>
    </row>
    <row r="3375" spans="1:6" x14ac:dyDescent="0.3">
      <c r="A3375" t="s">
        <v>27</v>
      </c>
      <c r="B3375" t="s">
        <v>17</v>
      </c>
      <c r="C3375" t="s">
        <v>10</v>
      </c>
      <c r="D3375">
        <v>60688</v>
      </c>
      <c r="F3375">
        <v>60688</v>
      </c>
    </row>
    <row r="3376" spans="1:6" x14ac:dyDescent="0.3">
      <c r="A3376" t="s">
        <v>27</v>
      </c>
      <c r="B3376" t="s">
        <v>17</v>
      </c>
      <c r="C3376" t="s">
        <v>10</v>
      </c>
      <c r="D3376">
        <v>13640</v>
      </c>
      <c r="F3376">
        <v>13640</v>
      </c>
    </row>
    <row r="3377" spans="1:6" x14ac:dyDescent="0.3">
      <c r="A3377" t="s">
        <v>27</v>
      </c>
      <c r="B3377" t="s">
        <v>17</v>
      </c>
      <c r="C3377" t="s">
        <v>10</v>
      </c>
      <c r="D3377">
        <v>81799</v>
      </c>
      <c r="F3377">
        <v>81799</v>
      </c>
    </row>
    <row r="3378" spans="1:6" x14ac:dyDescent="0.3">
      <c r="A3378" t="s">
        <v>27</v>
      </c>
      <c r="B3378" t="s">
        <v>20</v>
      </c>
      <c r="C3378" t="s">
        <v>4</v>
      </c>
      <c r="D3378">
        <v>50136</v>
      </c>
      <c r="F3378">
        <v>50136</v>
      </c>
    </row>
    <row r="3379" spans="1:6" x14ac:dyDescent="0.3">
      <c r="A3379" t="s">
        <v>27</v>
      </c>
      <c r="B3379" t="s">
        <v>20</v>
      </c>
      <c r="C3379" t="s">
        <v>4</v>
      </c>
      <c r="D3379">
        <v>25317</v>
      </c>
      <c r="F3379">
        <v>25317</v>
      </c>
    </row>
    <row r="3380" spans="1:6" x14ac:dyDescent="0.3">
      <c r="A3380" t="s">
        <v>27</v>
      </c>
      <c r="B3380" t="s">
        <v>20</v>
      </c>
      <c r="C3380" t="s">
        <v>4</v>
      </c>
      <c r="D3380">
        <v>30838</v>
      </c>
      <c r="F3380">
        <v>30838</v>
      </c>
    </row>
    <row r="3381" spans="1:6" x14ac:dyDescent="0.3">
      <c r="A3381" t="s">
        <v>27</v>
      </c>
      <c r="B3381" t="s">
        <v>20</v>
      </c>
      <c r="C3381" t="s">
        <v>4</v>
      </c>
      <c r="D3381">
        <v>64766</v>
      </c>
      <c r="F3381">
        <v>64766</v>
      </c>
    </row>
    <row r="3382" spans="1:6" x14ac:dyDescent="0.3">
      <c r="A3382" t="s">
        <v>27</v>
      </c>
      <c r="B3382" t="s">
        <v>17</v>
      </c>
      <c r="C3382" t="s">
        <v>2</v>
      </c>
      <c r="D3382">
        <v>47799</v>
      </c>
      <c r="F3382">
        <v>47799</v>
      </c>
    </row>
    <row r="3383" spans="1:6" x14ac:dyDescent="0.3">
      <c r="A3383" t="s">
        <v>27</v>
      </c>
      <c r="B3383" t="s">
        <v>17</v>
      </c>
      <c r="C3383" t="s">
        <v>2</v>
      </c>
      <c r="D3383">
        <v>34478</v>
      </c>
      <c r="F3383">
        <v>34478</v>
      </c>
    </row>
    <row r="3384" spans="1:6" x14ac:dyDescent="0.3">
      <c r="A3384" t="s">
        <v>27</v>
      </c>
      <c r="B3384" t="s">
        <v>17</v>
      </c>
      <c r="C3384" t="s">
        <v>2</v>
      </c>
      <c r="D3384">
        <v>80272</v>
      </c>
      <c r="F3384">
        <v>80272</v>
      </c>
    </row>
    <row r="3385" spans="1:6" x14ac:dyDescent="0.3">
      <c r="A3385" t="s">
        <v>27</v>
      </c>
      <c r="B3385" t="s">
        <v>12</v>
      </c>
      <c r="C3385" t="s">
        <v>2</v>
      </c>
      <c r="D3385">
        <v>18410</v>
      </c>
      <c r="F3385">
        <v>18410</v>
      </c>
    </row>
    <row r="3386" spans="1:6" x14ac:dyDescent="0.3">
      <c r="A3386" t="s">
        <v>27</v>
      </c>
      <c r="B3386" t="s">
        <v>17</v>
      </c>
      <c r="C3386" t="s">
        <v>1</v>
      </c>
      <c r="D3386">
        <v>67143</v>
      </c>
      <c r="F3386">
        <v>67143</v>
      </c>
    </row>
    <row r="3387" spans="1:6" x14ac:dyDescent="0.3">
      <c r="A3387" t="s">
        <v>27</v>
      </c>
      <c r="B3387" t="s">
        <v>20</v>
      </c>
      <c r="C3387" t="s">
        <v>2</v>
      </c>
      <c r="D3387">
        <v>81692</v>
      </c>
      <c r="F3387">
        <v>81692</v>
      </c>
    </row>
    <row r="3388" spans="1:6" x14ac:dyDescent="0.3">
      <c r="A3388" t="s">
        <v>27</v>
      </c>
      <c r="B3388" t="s">
        <v>20</v>
      </c>
      <c r="C3388" t="s">
        <v>2</v>
      </c>
      <c r="D3388">
        <v>27534</v>
      </c>
      <c r="F3388">
        <v>27534</v>
      </c>
    </row>
    <row r="3389" spans="1:6" x14ac:dyDescent="0.3">
      <c r="A3389" t="s">
        <v>27</v>
      </c>
      <c r="B3389" t="s">
        <v>20</v>
      </c>
      <c r="C3389" t="s">
        <v>2</v>
      </c>
      <c r="D3389">
        <v>56175</v>
      </c>
      <c r="F3389">
        <v>56175</v>
      </c>
    </row>
    <row r="3390" spans="1:6" x14ac:dyDescent="0.3">
      <c r="A3390" t="s">
        <v>27</v>
      </c>
      <c r="B3390" t="s">
        <v>20</v>
      </c>
      <c r="C3390" t="s">
        <v>2</v>
      </c>
      <c r="D3390">
        <v>81869</v>
      </c>
      <c r="F3390">
        <v>81869</v>
      </c>
    </row>
    <row r="3391" spans="1:6" x14ac:dyDescent="0.3">
      <c r="A3391" t="s">
        <v>27</v>
      </c>
      <c r="B3391" t="s">
        <v>20</v>
      </c>
      <c r="C3391" t="s">
        <v>2</v>
      </c>
      <c r="D3391">
        <v>86270</v>
      </c>
      <c r="F3391">
        <v>86270</v>
      </c>
    </row>
    <row r="3392" spans="1:6" x14ac:dyDescent="0.3">
      <c r="A3392" t="s">
        <v>27</v>
      </c>
      <c r="B3392" t="s">
        <v>17</v>
      </c>
      <c r="C3392" t="s">
        <v>2</v>
      </c>
      <c r="D3392">
        <v>17524</v>
      </c>
      <c r="F3392">
        <v>17524</v>
      </c>
    </row>
    <row r="3393" spans="1:6" x14ac:dyDescent="0.3">
      <c r="A3393" t="s">
        <v>27</v>
      </c>
      <c r="B3393" t="s">
        <v>20</v>
      </c>
      <c r="C3393" t="s">
        <v>5</v>
      </c>
      <c r="D3393">
        <v>48728</v>
      </c>
      <c r="F3393">
        <v>48728</v>
      </c>
    </row>
    <row r="3394" spans="1:6" x14ac:dyDescent="0.3">
      <c r="A3394" t="s">
        <v>27</v>
      </c>
      <c r="B3394" t="s">
        <v>17</v>
      </c>
      <c r="C3394" t="s">
        <v>8</v>
      </c>
      <c r="D3394">
        <v>96709</v>
      </c>
      <c r="F3394">
        <v>96709</v>
      </c>
    </row>
    <row r="3395" spans="1:6" x14ac:dyDescent="0.3">
      <c r="A3395" t="s">
        <v>27</v>
      </c>
      <c r="B3395" t="s">
        <v>17</v>
      </c>
      <c r="C3395" t="s">
        <v>6</v>
      </c>
      <c r="D3395">
        <v>54623</v>
      </c>
      <c r="F3395">
        <v>54623</v>
      </c>
    </row>
    <row r="3396" spans="1:6" x14ac:dyDescent="0.3">
      <c r="A3396" t="s">
        <v>27</v>
      </c>
      <c r="B3396" t="s">
        <v>17</v>
      </c>
      <c r="C3396" t="s">
        <v>6</v>
      </c>
      <c r="D3396">
        <v>50461</v>
      </c>
      <c r="F3396">
        <v>50461</v>
      </c>
    </row>
    <row r="3397" spans="1:6" x14ac:dyDescent="0.3">
      <c r="A3397" t="s">
        <v>27</v>
      </c>
      <c r="B3397" t="s">
        <v>16</v>
      </c>
      <c r="C3397" t="s">
        <v>4</v>
      </c>
      <c r="D3397">
        <v>83704</v>
      </c>
      <c r="F3397">
        <v>83704</v>
      </c>
    </row>
    <row r="3398" spans="1:6" x14ac:dyDescent="0.3">
      <c r="A3398" t="s">
        <v>27</v>
      </c>
      <c r="B3398" t="s">
        <v>17</v>
      </c>
      <c r="C3398" t="s">
        <v>2</v>
      </c>
      <c r="D3398">
        <v>21824</v>
      </c>
      <c r="F3398">
        <v>21824</v>
      </c>
    </row>
    <row r="3399" spans="1:6" x14ac:dyDescent="0.3">
      <c r="A3399" t="s">
        <v>27</v>
      </c>
      <c r="B3399" t="s">
        <v>17</v>
      </c>
      <c r="C3399" t="s">
        <v>4</v>
      </c>
      <c r="D3399">
        <v>98334</v>
      </c>
      <c r="F3399">
        <v>98334</v>
      </c>
    </row>
    <row r="3400" spans="1:6" x14ac:dyDescent="0.3">
      <c r="A3400" t="s">
        <v>27</v>
      </c>
      <c r="B3400" t="s">
        <v>17</v>
      </c>
      <c r="C3400" t="s">
        <v>4</v>
      </c>
      <c r="D3400">
        <v>70766</v>
      </c>
      <c r="F3400">
        <v>70766</v>
      </c>
    </row>
    <row r="3401" spans="1:6" x14ac:dyDescent="0.3">
      <c r="A3401" t="s">
        <v>27</v>
      </c>
      <c r="B3401" t="s">
        <v>17</v>
      </c>
      <c r="C3401" t="s">
        <v>4</v>
      </c>
      <c r="D3401">
        <v>96194</v>
      </c>
      <c r="F3401">
        <v>96194</v>
      </c>
    </row>
    <row r="3402" spans="1:6" x14ac:dyDescent="0.3">
      <c r="A3402" t="s">
        <v>27</v>
      </c>
      <c r="B3402" t="s">
        <v>12</v>
      </c>
      <c r="C3402" t="s">
        <v>10</v>
      </c>
      <c r="D3402">
        <v>77879</v>
      </c>
      <c r="F3402">
        <v>77879</v>
      </c>
    </row>
    <row r="3403" spans="1:6" x14ac:dyDescent="0.3">
      <c r="A3403" t="s">
        <v>27</v>
      </c>
      <c r="B3403" t="s">
        <v>12</v>
      </c>
      <c r="C3403" t="s">
        <v>10</v>
      </c>
      <c r="D3403">
        <v>19664</v>
      </c>
      <c r="F3403">
        <v>19664</v>
      </c>
    </row>
    <row r="3404" spans="1:6" x14ac:dyDescent="0.3">
      <c r="A3404" t="s">
        <v>27</v>
      </c>
      <c r="B3404" t="s">
        <v>12</v>
      </c>
      <c r="C3404" t="s">
        <v>10</v>
      </c>
      <c r="D3404">
        <v>14452</v>
      </c>
      <c r="F3404">
        <v>14452</v>
      </c>
    </row>
    <row r="3405" spans="1:6" x14ac:dyDescent="0.3">
      <c r="A3405" t="s">
        <v>27</v>
      </c>
      <c r="B3405" t="s">
        <v>17</v>
      </c>
      <c r="C3405" t="s">
        <v>2</v>
      </c>
      <c r="D3405">
        <v>28134</v>
      </c>
      <c r="F3405">
        <v>28134</v>
      </c>
    </row>
    <row r="3406" spans="1:6" x14ac:dyDescent="0.3">
      <c r="A3406" t="s">
        <v>27</v>
      </c>
      <c r="B3406" t="s">
        <v>17</v>
      </c>
      <c r="C3406" t="s">
        <v>2</v>
      </c>
      <c r="D3406">
        <v>4981</v>
      </c>
      <c r="F3406">
        <v>4981</v>
      </c>
    </row>
    <row r="3407" spans="1:6" x14ac:dyDescent="0.3">
      <c r="A3407" t="s">
        <v>27</v>
      </c>
      <c r="B3407" t="s">
        <v>17</v>
      </c>
      <c r="C3407" t="s">
        <v>2</v>
      </c>
      <c r="D3407">
        <v>17266</v>
      </c>
      <c r="F3407">
        <v>17266</v>
      </c>
    </row>
    <row r="3408" spans="1:6" x14ac:dyDescent="0.3">
      <c r="A3408" t="s">
        <v>27</v>
      </c>
      <c r="B3408" t="s">
        <v>17</v>
      </c>
      <c r="C3408" t="s">
        <v>4</v>
      </c>
      <c r="D3408">
        <v>65891</v>
      </c>
      <c r="F3408">
        <v>65891</v>
      </c>
    </row>
    <row r="3409" spans="1:6" x14ac:dyDescent="0.3">
      <c r="A3409" t="s">
        <v>27</v>
      </c>
      <c r="B3409" t="s">
        <v>17</v>
      </c>
      <c r="C3409" t="s">
        <v>4</v>
      </c>
      <c r="D3409">
        <v>77830</v>
      </c>
      <c r="F3409">
        <v>77830</v>
      </c>
    </row>
    <row r="3410" spans="1:6" x14ac:dyDescent="0.3">
      <c r="A3410" t="s">
        <v>27</v>
      </c>
      <c r="B3410" t="s">
        <v>17</v>
      </c>
      <c r="C3410" t="s">
        <v>4</v>
      </c>
      <c r="D3410">
        <v>47739</v>
      </c>
      <c r="F3410">
        <v>47739</v>
      </c>
    </row>
    <row r="3411" spans="1:6" x14ac:dyDescent="0.3">
      <c r="A3411" t="s">
        <v>27</v>
      </c>
      <c r="B3411" t="s">
        <v>17</v>
      </c>
      <c r="C3411" t="s">
        <v>4</v>
      </c>
      <c r="D3411">
        <v>84096</v>
      </c>
      <c r="F3411">
        <v>84096</v>
      </c>
    </row>
    <row r="3412" spans="1:6" x14ac:dyDescent="0.3">
      <c r="A3412" t="s">
        <v>27</v>
      </c>
      <c r="B3412" t="s">
        <v>20</v>
      </c>
      <c r="C3412" t="s">
        <v>8</v>
      </c>
      <c r="D3412">
        <v>99397</v>
      </c>
      <c r="F3412">
        <v>99397</v>
      </c>
    </row>
    <row r="3413" spans="1:6" x14ac:dyDescent="0.3">
      <c r="A3413" t="s">
        <v>27</v>
      </c>
      <c r="B3413" t="s">
        <v>17</v>
      </c>
      <c r="C3413" t="s">
        <v>8</v>
      </c>
      <c r="D3413">
        <v>58049</v>
      </c>
      <c r="F3413">
        <v>58049</v>
      </c>
    </row>
    <row r="3414" spans="1:6" x14ac:dyDescent="0.3">
      <c r="A3414" t="s">
        <v>27</v>
      </c>
      <c r="B3414" t="s">
        <v>17</v>
      </c>
      <c r="C3414" t="s">
        <v>6</v>
      </c>
      <c r="D3414">
        <v>42224</v>
      </c>
      <c r="F3414">
        <v>42224</v>
      </c>
    </row>
    <row r="3415" spans="1:6" x14ac:dyDescent="0.3">
      <c r="A3415" t="s">
        <v>27</v>
      </c>
      <c r="B3415" t="s">
        <v>17</v>
      </c>
      <c r="C3415" t="s">
        <v>7</v>
      </c>
      <c r="D3415">
        <v>4665</v>
      </c>
      <c r="F3415">
        <v>4665</v>
      </c>
    </row>
    <row r="3416" spans="1:6" x14ac:dyDescent="0.3">
      <c r="A3416" t="s">
        <v>27</v>
      </c>
      <c r="B3416" t="s">
        <v>17</v>
      </c>
      <c r="C3416" t="s">
        <v>6</v>
      </c>
      <c r="D3416">
        <v>93138</v>
      </c>
      <c r="F3416">
        <v>93138</v>
      </c>
    </row>
    <row r="3417" spans="1:6" x14ac:dyDescent="0.3">
      <c r="A3417" t="s">
        <v>27</v>
      </c>
      <c r="B3417" t="s">
        <v>18</v>
      </c>
      <c r="C3417" t="s">
        <v>2</v>
      </c>
      <c r="D3417">
        <v>19763</v>
      </c>
      <c r="F3417">
        <v>19763</v>
      </c>
    </row>
    <row r="3418" spans="1:6" x14ac:dyDescent="0.3">
      <c r="A3418" t="s">
        <v>27</v>
      </c>
      <c r="B3418" t="s">
        <v>17</v>
      </c>
      <c r="C3418" t="s">
        <v>2</v>
      </c>
      <c r="D3418">
        <v>25843</v>
      </c>
      <c r="F3418">
        <v>25843</v>
      </c>
    </row>
    <row r="3419" spans="1:6" x14ac:dyDescent="0.3">
      <c r="A3419" t="s">
        <v>27</v>
      </c>
      <c r="B3419" t="s">
        <v>17</v>
      </c>
      <c r="C3419" t="s">
        <v>2</v>
      </c>
      <c r="D3419">
        <v>81574</v>
      </c>
      <c r="F3419">
        <v>81574</v>
      </c>
    </row>
    <row r="3420" spans="1:6" x14ac:dyDescent="0.3">
      <c r="A3420" t="s">
        <v>27</v>
      </c>
      <c r="B3420" t="s">
        <v>12</v>
      </c>
      <c r="C3420" t="s">
        <v>2</v>
      </c>
      <c r="D3420">
        <v>13696</v>
      </c>
      <c r="F3420">
        <v>13696</v>
      </c>
    </row>
    <row r="3421" spans="1:6" x14ac:dyDescent="0.3">
      <c r="A3421" t="s">
        <v>27</v>
      </c>
      <c r="B3421" t="s">
        <v>20</v>
      </c>
      <c r="C3421" t="s">
        <v>10</v>
      </c>
      <c r="D3421">
        <v>81259</v>
      </c>
      <c r="F3421">
        <v>81259</v>
      </c>
    </row>
    <row r="3422" spans="1:6" x14ac:dyDescent="0.3">
      <c r="A3422" t="s">
        <v>27</v>
      </c>
      <c r="B3422" t="s">
        <v>18</v>
      </c>
      <c r="C3422" t="s">
        <v>6</v>
      </c>
      <c r="D3422">
        <v>52925</v>
      </c>
      <c r="F3422">
        <v>52925</v>
      </c>
    </row>
    <row r="3423" spans="1:6" x14ac:dyDescent="0.3">
      <c r="A3423" t="s">
        <v>27</v>
      </c>
      <c r="B3423" t="s">
        <v>18</v>
      </c>
      <c r="C3423" t="s">
        <v>6</v>
      </c>
      <c r="D3423">
        <v>91040</v>
      </c>
      <c r="F3423">
        <v>91040</v>
      </c>
    </row>
    <row r="3424" spans="1:6" x14ac:dyDescent="0.3">
      <c r="A3424" t="s">
        <v>27</v>
      </c>
      <c r="B3424" t="s">
        <v>18</v>
      </c>
      <c r="C3424" t="s">
        <v>6</v>
      </c>
      <c r="D3424">
        <v>58832</v>
      </c>
      <c r="F3424">
        <v>58832</v>
      </c>
    </row>
    <row r="3425" spans="1:6" x14ac:dyDescent="0.3">
      <c r="A3425" t="s">
        <v>27</v>
      </c>
      <c r="B3425" t="s">
        <v>18</v>
      </c>
      <c r="C3425" t="s">
        <v>6</v>
      </c>
      <c r="D3425">
        <v>91620</v>
      </c>
      <c r="F3425">
        <v>91620</v>
      </c>
    </row>
    <row r="3426" spans="1:6" x14ac:dyDescent="0.3">
      <c r="A3426" t="s">
        <v>27</v>
      </c>
      <c r="B3426" t="s">
        <v>17</v>
      </c>
      <c r="C3426" t="s">
        <v>6</v>
      </c>
      <c r="D3426">
        <v>95073</v>
      </c>
      <c r="F3426">
        <v>95073</v>
      </c>
    </row>
    <row r="3427" spans="1:6" x14ac:dyDescent="0.3">
      <c r="A3427" t="s">
        <v>27</v>
      </c>
      <c r="B3427" t="s">
        <v>17</v>
      </c>
      <c r="C3427" t="s">
        <v>6</v>
      </c>
      <c r="D3427">
        <v>6425</v>
      </c>
      <c r="F3427">
        <v>6425</v>
      </c>
    </row>
    <row r="3428" spans="1:6" x14ac:dyDescent="0.3">
      <c r="A3428" t="s">
        <v>27</v>
      </c>
      <c r="B3428" t="s">
        <v>17</v>
      </c>
      <c r="C3428" t="s">
        <v>2</v>
      </c>
      <c r="D3428">
        <v>18127</v>
      </c>
      <c r="F3428">
        <v>18127</v>
      </c>
    </row>
    <row r="3429" spans="1:6" x14ac:dyDescent="0.3">
      <c r="A3429" t="s">
        <v>27</v>
      </c>
      <c r="B3429" t="s">
        <v>17</v>
      </c>
      <c r="C3429" t="s">
        <v>2</v>
      </c>
      <c r="D3429">
        <v>23496</v>
      </c>
      <c r="F3429">
        <v>23496</v>
      </c>
    </row>
    <row r="3430" spans="1:6" x14ac:dyDescent="0.3">
      <c r="A3430" t="s">
        <v>27</v>
      </c>
      <c r="B3430" t="s">
        <v>17</v>
      </c>
      <c r="C3430" t="s">
        <v>2</v>
      </c>
      <c r="D3430">
        <v>43528</v>
      </c>
      <c r="F3430">
        <v>43528</v>
      </c>
    </row>
    <row r="3431" spans="1:6" x14ac:dyDescent="0.3">
      <c r="A3431" t="s">
        <v>27</v>
      </c>
      <c r="B3431" t="s">
        <v>14</v>
      </c>
      <c r="C3431" t="s">
        <v>7</v>
      </c>
      <c r="D3431">
        <v>41022</v>
      </c>
      <c r="F3431">
        <v>41022</v>
      </c>
    </row>
    <row r="3432" spans="1:6" x14ac:dyDescent="0.3">
      <c r="A3432" t="s">
        <v>27</v>
      </c>
      <c r="B3432" t="s">
        <v>14</v>
      </c>
      <c r="C3432" t="s">
        <v>7</v>
      </c>
      <c r="D3432">
        <v>57779</v>
      </c>
      <c r="F3432">
        <v>57779</v>
      </c>
    </row>
    <row r="3433" spans="1:6" x14ac:dyDescent="0.3">
      <c r="A3433" t="s">
        <v>27</v>
      </c>
      <c r="B3433" t="s">
        <v>14</v>
      </c>
      <c r="C3433" t="s">
        <v>7</v>
      </c>
      <c r="D3433">
        <v>37657</v>
      </c>
      <c r="F3433">
        <v>37657</v>
      </c>
    </row>
    <row r="3434" spans="1:6" x14ac:dyDescent="0.3">
      <c r="A3434" t="s">
        <v>27</v>
      </c>
      <c r="B3434" t="s">
        <v>20</v>
      </c>
      <c r="C3434" t="s">
        <v>2</v>
      </c>
      <c r="D3434">
        <v>56513</v>
      </c>
      <c r="F3434">
        <v>56513</v>
      </c>
    </row>
    <row r="3435" spans="1:6" x14ac:dyDescent="0.3">
      <c r="A3435" t="s">
        <v>27</v>
      </c>
      <c r="B3435" t="s">
        <v>20</v>
      </c>
      <c r="C3435" t="s">
        <v>10</v>
      </c>
      <c r="D3435">
        <v>10523</v>
      </c>
      <c r="F3435">
        <v>10523</v>
      </c>
    </row>
    <row r="3436" spans="1:6" x14ac:dyDescent="0.3">
      <c r="A3436" t="s">
        <v>27</v>
      </c>
      <c r="B3436" t="s">
        <v>17</v>
      </c>
      <c r="C3436" t="s">
        <v>10</v>
      </c>
      <c r="D3436">
        <v>43943</v>
      </c>
      <c r="F3436">
        <v>43943</v>
      </c>
    </row>
    <row r="3437" spans="1:6" x14ac:dyDescent="0.3">
      <c r="A3437" t="s">
        <v>27</v>
      </c>
      <c r="B3437" t="s">
        <v>17</v>
      </c>
      <c r="C3437" t="s">
        <v>10</v>
      </c>
      <c r="D3437">
        <v>94223</v>
      </c>
      <c r="F3437">
        <v>94223</v>
      </c>
    </row>
    <row r="3438" spans="1:6" x14ac:dyDescent="0.3">
      <c r="A3438" t="s">
        <v>27</v>
      </c>
      <c r="B3438" t="s">
        <v>17</v>
      </c>
      <c r="C3438" t="s">
        <v>10</v>
      </c>
      <c r="D3438">
        <v>73584</v>
      </c>
      <c r="F3438">
        <v>73584</v>
      </c>
    </row>
    <row r="3439" spans="1:6" x14ac:dyDescent="0.3">
      <c r="A3439" t="s">
        <v>27</v>
      </c>
      <c r="B3439" t="s">
        <v>17</v>
      </c>
      <c r="C3439" t="s">
        <v>10</v>
      </c>
      <c r="D3439">
        <v>8869</v>
      </c>
      <c r="F3439">
        <v>8869</v>
      </c>
    </row>
    <row r="3440" spans="1:6" x14ac:dyDescent="0.3">
      <c r="A3440" t="s">
        <v>27</v>
      </c>
      <c r="B3440" t="s">
        <v>17</v>
      </c>
      <c r="C3440" t="s">
        <v>10</v>
      </c>
      <c r="D3440">
        <v>47082</v>
      </c>
      <c r="F3440">
        <v>47082</v>
      </c>
    </row>
    <row r="3441" spans="1:6" x14ac:dyDescent="0.3">
      <c r="A3441" t="s">
        <v>27</v>
      </c>
      <c r="B3441" t="s">
        <v>17</v>
      </c>
      <c r="C3441" t="s">
        <v>10</v>
      </c>
      <c r="D3441">
        <v>1676</v>
      </c>
      <c r="F3441">
        <v>1676</v>
      </c>
    </row>
    <row r="3442" spans="1:6" x14ac:dyDescent="0.3">
      <c r="A3442" t="s">
        <v>27</v>
      </c>
      <c r="B3442" t="s">
        <v>17</v>
      </c>
      <c r="C3442" t="s">
        <v>10</v>
      </c>
      <c r="D3442">
        <v>98059</v>
      </c>
      <c r="F3442">
        <v>98059</v>
      </c>
    </row>
    <row r="3443" spans="1:6" x14ac:dyDescent="0.3">
      <c r="A3443" t="s">
        <v>27</v>
      </c>
      <c r="B3443" t="s">
        <v>17</v>
      </c>
      <c r="C3443" t="s">
        <v>2</v>
      </c>
      <c r="D3443">
        <v>36405</v>
      </c>
      <c r="F3443">
        <v>36405</v>
      </c>
    </row>
    <row r="3444" spans="1:6" x14ac:dyDescent="0.3">
      <c r="A3444" t="s">
        <v>27</v>
      </c>
      <c r="B3444" t="s">
        <v>17</v>
      </c>
      <c r="C3444" t="s">
        <v>2</v>
      </c>
      <c r="D3444">
        <v>14144</v>
      </c>
      <c r="F3444">
        <v>14144</v>
      </c>
    </row>
    <row r="3445" spans="1:6" x14ac:dyDescent="0.3">
      <c r="A3445" t="s">
        <v>27</v>
      </c>
      <c r="B3445" t="s">
        <v>17</v>
      </c>
      <c r="C3445" t="s">
        <v>2</v>
      </c>
      <c r="D3445">
        <v>93867</v>
      </c>
      <c r="F3445">
        <v>93867</v>
      </c>
    </row>
    <row r="3446" spans="1:6" x14ac:dyDescent="0.3">
      <c r="A3446" t="s">
        <v>27</v>
      </c>
      <c r="B3446" t="s">
        <v>20</v>
      </c>
      <c r="C3446" t="s">
        <v>2</v>
      </c>
      <c r="D3446">
        <v>77203</v>
      </c>
      <c r="F3446">
        <v>77203</v>
      </c>
    </row>
    <row r="3447" spans="1:6" x14ac:dyDescent="0.3">
      <c r="A3447" t="s">
        <v>27</v>
      </c>
      <c r="B3447" t="s">
        <v>20</v>
      </c>
      <c r="C3447" t="s">
        <v>2</v>
      </c>
      <c r="D3447">
        <v>82653</v>
      </c>
      <c r="F3447">
        <v>82653</v>
      </c>
    </row>
    <row r="3448" spans="1:6" x14ac:dyDescent="0.3">
      <c r="A3448" t="s">
        <v>27</v>
      </c>
      <c r="B3448" t="s">
        <v>20</v>
      </c>
      <c r="C3448" t="s">
        <v>2</v>
      </c>
      <c r="D3448">
        <v>71106</v>
      </c>
      <c r="F3448">
        <v>71106</v>
      </c>
    </row>
    <row r="3449" spans="1:6" x14ac:dyDescent="0.3">
      <c r="A3449" t="s">
        <v>27</v>
      </c>
      <c r="B3449" t="s">
        <v>20</v>
      </c>
      <c r="C3449" t="s">
        <v>2</v>
      </c>
      <c r="D3449">
        <v>29013</v>
      </c>
      <c r="F3449">
        <v>29013</v>
      </c>
    </row>
    <row r="3450" spans="1:6" x14ac:dyDescent="0.3">
      <c r="A3450" t="s">
        <v>27</v>
      </c>
      <c r="B3450" t="s">
        <v>20</v>
      </c>
      <c r="C3450" t="s">
        <v>10</v>
      </c>
      <c r="D3450">
        <v>71543</v>
      </c>
      <c r="F3450">
        <v>71543</v>
      </c>
    </row>
    <row r="3451" spans="1:6" x14ac:dyDescent="0.3">
      <c r="A3451" t="s">
        <v>27</v>
      </c>
      <c r="B3451" t="s">
        <v>17</v>
      </c>
      <c r="C3451" t="s">
        <v>2</v>
      </c>
      <c r="D3451">
        <v>22471</v>
      </c>
      <c r="F3451">
        <v>22471</v>
      </c>
    </row>
    <row r="3452" spans="1:6" x14ac:dyDescent="0.3">
      <c r="A3452" t="s">
        <v>27</v>
      </c>
      <c r="B3452" t="s">
        <v>17</v>
      </c>
      <c r="C3452" t="s">
        <v>2</v>
      </c>
      <c r="D3452">
        <v>95811</v>
      </c>
      <c r="F3452">
        <v>95811</v>
      </c>
    </row>
    <row r="3453" spans="1:6" x14ac:dyDescent="0.3">
      <c r="A3453" t="s">
        <v>27</v>
      </c>
      <c r="B3453" t="s">
        <v>17</v>
      </c>
      <c r="C3453" t="s">
        <v>2</v>
      </c>
      <c r="D3453">
        <v>6240</v>
      </c>
      <c r="F3453">
        <v>6240</v>
      </c>
    </row>
    <row r="3454" spans="1:6" x14ac:dyDescent="0.3">
      <c r="A3454" t="s">
        <v>27</v>
      </c>
      <c r="B3454" t="s">
        <v>17</v>
      </c>
      <c r="C3454" t="s">
        <v>2</v>
      </c>
      <c r="D3454">
        <v>77250</v>
      </c>
      <c r="F3454">
        <v>77250</v>
      </c>
    </row>
    <row r="3455" spans="1:6" x14ac:dyDescent="0.3">
      <c r="A3455" t="s">
        <v>27</v>
      </c>
      <c r="B3455" t="s">
        <v>17</v>
      </c>
      <c r="C3455" t="s">
        <v>10</v>
      </c>
      <c r="D3455">
        <v>29420</v>
      </c>
      <c r="F3455">
        <v>29420</v>
      </c>
    </row>
    <row r="3456" spans="1:6" x14ac:dyDescent="0.3">
      <c r="A3456" t="s">
        <v>27</v>
      </c>
      <c r="B3456" t="s">
        <v>17</v>
      </c>
      <c r="C3456" t="s">
        <v>10</v>
      </c>
      <c r="D3456">
        <v>6685</v>
      </c>
      <c r="F3456">
        <v>6685</v>
      </c>
    </row>
    <row r="3457" spans="1:6" x14ac:dyDescent="0.3">
      <c r="A3457" t="s">
        <v>27</v>
      </c>
      <c r="B3457" t="s">
        <v>14</v>
      </c>
      <c r="C3457" t="s">
        <v>6</v>
      </c>
      <c r="D3457">
        <v>19722</v>
      </c>
      <c r="F3457">
        <v>19722</v>
      </c>
    </row>
    <row r="3458" spans="1:6" x14ac:dyDescent="0.3">
      <c r="A3458" t="s">
        <v>27</v>
      </c>
      <c r="B3458" t="s">
        <v>14</v>
      </c>
      <c r="C3458" t="s">
        <v>6</v>
      </c>
      <c r="D3458">
        <v>53848</v>
      </c>
      <c r="F3458">
        <v>53848</v>
      </c>
    </row>
    <row r="3459" spans="1:6" x14ac:dyDescent="0.3">
      <c r="A3459" t="s">
        <v>27</v>
      </c>
      <c r="B3459" t="s">
        <v>20</v>
      </c>
      <c r="C3459" t="s">
        <v>10</v>
      </c>
      <c r="D3459">
        <v>45743</v>
      </c>
      <c r="F3459">
        <v>45743</v>
      </c>
    </row>
    <row r="3460" spans="1:6" x14ac:dyDescent="0.3">
      <c r="A3460" t="s">
        <v>27</v>
      </c>
      <c r="B3460" t="s">
        <v>20</v>
      </c>
      <c r="C3460" t="s">
        <v>10</v>
      </c>
      <c r="D3460">
        <v>49061</v>
      </c>
      <c r="F3460">
        <v>49061</v>
      </c>
    </row>
    <row r="3461" spans="1:6" x14ac:dyDescent="0.3">
      <c r="A3461" t="s">
        <v>27</v>
      </c>
      <c r="B3461" t="s">
        <v>20</v>
      </c>
      <c r="C3461" t="s">
        <v>10</v>
      </c>
      <c r="D3461">
        <v>47131</v>
      </c>
      <c r="F3461">
        <v>47131</v>
      </c>
    </row>
    <row r="3462" spans="1:6" x14ac:dyDescent="0.3">
      <c r="A3462" t="s">
        <v>27</v>
      </c>
      <c r="B3462" t="s">
        <v>20</v>
      </c>
      <c r="C3462" t="s">
        <v>10</v>
      </c>
      <c r="D3462">
        <v>65192</v>
      </c>
      <c r="F3462">
        <v>65192</v>
      </c>
    </row>
    <row r="3463" spans="1:6" x14ac:dyDescent="0.3">
      <c r="A3463" t="s">
        <v>27</v>
      </c>
      <c r="B3463" t="s">
        <v>17</v>
      </c>
      <c r="C3463" t="s">
        <v>6</v>
      </c>
      <c r="D3463">
        <v>47344</v>
      </c>
      <c r="F3463">
        <v>47344</v>
      </c>
    </row>
    <row r="3464" spans="1:6" x14ac:dyDescent="0.3">
      <c r="A3464" t="s">
        <v>27</v>
      </c>
      <c r="B3464" t="s">
        <v>17</v>
      </c>
      <c r="C3464" t="s">
        <v>2</v>
      </c>
      <c r="D3464">
        <v>84347</v>
      </c>
      <c r="F3464">
        <v>84347</v>
      </c>
    </row>
    <row r="3465" spans="1:6" x14ac:dyDescent="0.3">
      <c r="A3465" t="s">
        <v>27</v>
      </c>
      <c r="B3465" t="s">
        <v>17</v>
      </c>
      <c r="C3465" t="s">
        <v>2</v>
      </c>
      <c r="D3465">
        <v>48346</v>
      </c>
      <c r="F3465">
        <v>48346</v>
      </c>
    </row>
    <row r="3466" spans="1:6" x14ac:dyDescent="0.3">
      <c r="A3466" t="s">
        <v>27</v>
      </c>
      <c r="B3466" t="s">
        <v>17</v>
      </c>
      <c r="C3466" t="s">
        <v>10</v>
      </c>
      <c r="D3466">
        <v>64990</v>
      </c>
      <c r="F3466">
        <v>64990</v>
      </c>
    </row>
    <row r="3467" spans="1:6" x14ac:dyDescent="0.3">
      <c r="A3467" t="s">
        <v>27</v>
      </c>
      <c r="B3467" t="s">
        <v>17</v>
      </c>
      <c r="C3467" t="s">
        <v>10</v>
      </c>
      <c r="D3467">
        <v>83047</v>
      </c>
      <c r="F3467">
        <v>83047</v>
      </c>
    </row>
    <row r="3468" spans="1:6" x14ac:dyDescent="0.3">
      <c r="A3468" t="s">
        <v>27</v>
      </c>
      <c r="B3468" t="s">
        <v>16</v>
      </c>
      <c r="C3468" t="s">
        <v>6</v>
      </c>
      <c r="D3468">
        <v>73568</v>
      </c>
      <c r="F3468">
        <v>73568</v>
      </c>
    </row>
    <row r="3469" spans="1:6" x14ac:dyDescent="0.3">
      <c r="A3469" t="s">
        <v>27</v>
      </c>
      <c r="B3469" t="s">
        <v>16</v>
      </c>
      <c r="C3469" t="s">
        <v>6</v>
      </c>
      <c r="D3469">
        <v>55559</v>
      </c>
      <c r="F3469">
        <v>55559</v>
      </c>
    </row>
    <row r="3470" spans="1:6" x14ac:dyDescent="0.3">
      <c r="A3470" t="s">
        <v>27</v>
      </c>
      <c r="B3470" t="s">
        <v>12</v>
      </c>
      <c r="C3470" t="s">
        <v>10</v>
      </c>
      <c r="D3470">
        <v>53737</v>
      </c>
      <c r="F3470">
        <v>53737</v>
      </c>
    </row>
    <row r="3471" spans="1:6" x14ac:dyDescent="0.3">
      <c r="A3471" t="s">
        <v>27</v>
      </c>
      <c r="B3471" t="s">
        <v>12</v>
      </c>
      <c r="C3471" t="s">
        <v>10</v>
      </c>
      <c r="D3471">
        <v>96448</v>
      </c>
      <c r="F3471">
        <v>96448</v>
      </c>
    </row>
    <row r="3472" spans="1:6" x14ac:dyDescent="0.3">
      <c r="A3472" t="s">
        <v>27</v>
      </c>
      <c r="B3472" t="s">
        <v>12</v>
      </c>
      <c r="C3472" t="s">
        <v>10</v>
      </c>
      <c r="D3472">
        <v>3786</v>
      </c>
      <c r="F3472">
        <v>3786</v>
      </c>
    </row>
    <row r="3473" spans="1:6" x14ac:dyDescent="0.3">
      <c r="A3473" t="s">
        <v>27</v>
      </c>
      <c r="B3473" t="s">
        <v>20</v>
      </c>
      <c r="C3473" t="s">
        <v>4</v>
      </c>
      <c r="D3473">
        <v>80793</v>
      </c>
      <c r="F3473">
        <v>80793</v>
      </c>
    </row>
    <row r="3474" spans="1:6" x14ac:dyDescent="0.3">
      <c r="A3474" t="s">
        <v>27</v>
      </c>
      <c r="B3474" t="s">
        <v>12</v>
      </c>
      <c r="C3474" t="s">
        <v>4</v>
      </c>
      <c r="D3474">
        <v>92750</v>
      </c>
      <c r="F3474">
        <v>92750</v>
      </c>
    </row>
    <row r="3475" spans="1:6" x14ac:dyDescent="0.3">
      <c r="A3475" t="s">
        <v>27</v>
      </c>
      <c r="B3475" t="s">
        <v>17</v>
      </c>
      <c r="C3475" t="s">
        <v>2</v>
      </c>
      <c r="D3475">
        <v>34097</v>
      </c>
      <c r="F3475">
        <v>34097</v>
      </c>
    </row>
    <row r="3476" spans="1:6" x14ac:dyDescent="0.3">
      <c r="A3476" t="s">
        <v>27</v>
      </c>
      <c r="B3476" t="s">
        <v>17</v>
      </c>
      <c r="C3476" t="s">
        <v>2</v>
      </c>
      <c r="D3476">
        <v>84025</v>
      </c>
      <c r="F3476">
        <v>84025</v>
      </c>
    </row>
    <row r="3477" spans="1:6" x14ac:dyDescent="0.3">
      <c r="A3477" t="s">
        <v>27</v>
      </c>
      <c r="B3477" t="s">
        <v>17</v>
      </c>
      <c r="C3477" t="s">
        <v>2</v>
      </c>
      <c r="D3477">
        <v>61988</v>
      </c>
      <c r="F3477">
        <v>61988</v>
      </c>
    </row>
    <row r="3478" spans="1:6" x14ac:dyDescent="0.3">
      <c r="A3478" t="s">
        <v>27</v>
      </c>
      <c r="B3478" t="s">
        <v>17</v>
      </c>
      <c r="C3478" t="s">
        <v>2</v>
      </c>
      <c r="D3478">
        <v>49658</v>
      </c>
      <c r="F3478">
        <v>49658</v>
      </c>
    </row>
    <row r="3479" spans="1:6" x14ac:dyDescent="0.3">
      <c r="A3479" t="s">
        <v>27</v>
      </c>
      <c r="B3479" t="s">
        <v>17</v>
      </c>
      <c r="C3479" t="s">
        <v>2</v>
      </c>
      <c r="D3479">
        <v>75624</v>
      </c>
      <c r="F3479">
        <v>75624</v>
      </c>
    </row>
    <row r="3480" spans="1:6" x14ac:dyDescent="0.3">
      <c r="A3480" t="s">
        <v>27</v>
      </c>
      <c r="B3480" t="s">
        <v>17</v>
      </c>
      <c r="C3480" t="s">
        <v>2</v>
      </c>
      <c r="D3480">
        <v>3045</v>
      </c>
      <c r="F3480">
        <v>3045</v>
      </c>
    </row>
    <row r="3481" spans="1:6" x14ac:dyDescent="0.3">
      <c r="A3481" t="s">
        <v>27</v>
      </c>
      <c r="B3481" t="s">
        <v>17</v>
      </c>
      <c r="C3481" t="s">
        <v>2</v>
      </c>
      <c r="D3481">
        <v>76938</v>
      </c>
      <c r="F3481">
        <v>76938</v>
      </c>
    </row>
    <row r="3482" spans="1:6" x14ac:dyDescent="0.3">
      <c r="A3482" t="s">
        <v>27</v>
      </c>
      <c r="B3482" t="s">
        <v>17</v>
      </c>
      <c r="C3482" t="s">
        <v>2</v>
      </c>
      <c r="D3482">
        <v>32705</v>
      </c>
      <c r="F3482">
        <v>32705</v>
      </c>
    </row>
    <row r="3483" spans="1:6" x14ac:dyDescent="0.3">
      <c r="A3483" t="s">
        <v>27</v>
      </c>
      <c r="B3483" t="s">
        <v>17</v>
      </c>
      <c r="C3483" t="s">
        <v>2</v>
      </c>
      <c r="D3483">
        <v>87482</v>
      </c>
      <c r="F3483">
        <v>87482</v>
      </c>
    </row>
    <row r="3484" spans="1:6" x14ac:dyDescent="0.3">
      <c r="A3484" t="s">
        <v>27</v>
      </c>
      <c r="B3484" t="s">
        <v>17</v>
      </c>
      <c r="C3484" t="s">
        <v>5</v>
      </c>
      <c r="D3484">
        <v>62619</v>
      </c>
      <c r="F3484">
        <v>62619</v>
      </c>
    </row>
    <row r="3485" spans="1:6" x14ac:dyDescent="0.3">
      <c r="A3485" t="s">
        <v>27</v>
      </c>
      <c r="B3485" t="s">
        <v>18</v>
      </c>
      <c r="C3485" t="s">
        <v>4</v>
      </c>
      <c r="D3485">
        <v>63058</v>
      </c>
      <c r="F3485">
        <v>63058</v>
      </c>
    </row>
    <row r="3486" spans="1:6" x14ac:dyDescent="0.3">
      <c r="A3486" t="s">
        <v>27</v>
      </c>
      <c r="B3486" t="s">
        <v>18</v>
      </c>
      <c r="C3486" t="s">
        <v>4</v>
      </c>
      <c r="D3486">
        <v>22789</v>
      </c>
      <c r="F3486">
        <v>22789</v>
      </c>
    </row>
    <row r="3487" spans="1:6" x14ac:dyDescent="0.3">
      <c r="A3487" t="s">
        <v>27</v>
      </c>
      <c r="B3487" t="s">
        <v>20</v>
      </c>
      <c r="C3487" t="s">
        <v>2</v>
      </c>
      <c r="D3487">
        <v>7645</v>
      </c>
      <c r="F3487">
        <v>7645</v>
      </c>
    </row>
    <row r="3488" spans="1:6" x14ac:dyDescent="0.3">
      <c r="A3488" t="s">
        <v>27</v>
      </c>
      <c r="B3488" t="s">
        <v>20</v>
      </c>
      <c r="C3488" t="s">
        <v>5</v>
      </c>
      <c r="D3488">
        <v>22482</v>
      </c>
      <c r="F3488">
        <v>22482</v>
      </c>
    </row>
    <row r="3489" spans="1:6" x14ac:dyDescent="0.3">
      <c r="A3489" t="s">
        <v>27</v>
      </c>
      <c r="B3489" t="s">
        <v>17</v>
      </c>
      <c r="C3489" t="s">
        <v>6</v>
      </c>
      <c r="D3489">
        <v>6017</v>
      </c>
      <c r="F3489">
        <v>6017</v>
      </c>
    </row>
    <row r="3490" spans="1:6" x14ac:dyDescent="0.3">
      <c r="A3490" t="s">
        <v>27</v>
      </c>
      <c r="B3490" t="s">
        <v>17</v>
      </c>
      <c r="C3490" t="s">
        <v>2</v>
      </c>
      <c r="D3490">
        <v>35734</v>
      </c>
      <c r="F3490">
        <v>35734</v>
      </c>
    </row>
    <row r="3491" spans="1:6" x14ac:dyDescent="0.3">
      <c r="A3491" t="s">
        <v>27</v>
      </c>
      <c r="B3491" t="s">
        <v>20</v>
      </c>
      <c r="C3491" t="s">
        <v>5</v>
      </c>
      <c r="D3491">
        <v>15319</v>
      </c>
      <c r="F3491">
        <v>15319</v>
      </c>
    </row>
    <row r="3492" spans="1:6" x14ac:dyDescent="0.3">
      <c r="A3492" t="s">
        <v>27</v>
      </c>
      <c r="B3492" t="s">
        <v>20</v>
      </c>
      <c r="C3492" t="s">
        <v>2</v>
      </c>
      <c r="D3492">
        <v>15072</v>
      </c>
      <c r="F3492">
        <v>15072</v>
      </c>
    </row>
    <row r="3493" spans="1:6" x14ac:dyDescent="0.3">
      <c r="A3493" t="s">
        <v>27</v>
      </c>
      <c r="B3493" t="s">
        <v>20</v>
      </c>
      <c r="C3493" t="s">
        <v>2</v>
      </c>
      <c r="D3493">
        <v>41763</v>
      </c>
      <c r="F3493">
        <v>41763</v>
      </c>
    </row>
    <row r="3494" spans="1:6" x14ac:dyDescent="0.3">
      <c r="A3494" t="s">
        <v>27</v>
      </c>
      <c r="B3494" t="s">
        <v>20</v>
      </c>
      <c r="C3494" t="s">
        <v>2</v>
      </c>
      <c r="D3494">
        <v>4376</v>
      </c>
      <c r="F3494">
        <v>4376</v>
      </c>
    </row>
    <row r="3495" spans="1:6" x14ac:dyDescent="0.3">
      <c r="A3495" t="s">
        <v>27</v>
      </c>
      <c r="B3495" t="s">
        <v>20</v>
      </c>
      <c r="C3495" t="s">
        <v>2</v>
      </c>
      <c r="D3495">
        <v>35627</v>
      </c>
      <c r="F3495">
        <v>35627</v>
      </c>
    </row>
    <row r="3496" spans="1:6" x14ac:dyDescent="0.3">
      <c r="A3496" t="s">
        <v>27</v>
      </c>
      <c r="B3496" t="s">
        <v>20</v>
      </c>
      <c r="C3496" t="s">
        <v>2</v>
      </c>
      <c r="D3496">
        <v>28310</v>
      </c>
      <c r="F3496">
        <v>28310</v>
      </c>
    </row>
    <row r="3497" spans="1:6" x14ac:dyDescent="0.3">
      <c r="A3497" t="s">
        <v>27</v>
      </c>
      <c r="B3497" t="s">
        <v>20</v>
      </c>
      <c r="C3497" t="s">
        <v>2</v>
      </c>
      <c r="D3497">
        <v>40007</v>
      </c>
      <c r="F3497">
        <v>40007</v>
      </c>
    </row>
    <row r="3498" spans="1:6" x14ac:dyDescent="0.3">
      <c r="A3498" t="s">
        <v>27</v>
      </c>
      <c r="B3498" t="s">
        <v>20</v>
      </c>
      <c r="C3498" t="s">
        <v>2</v>
      </c>
      <c r="D3498">
        <v>97461</v>
      </c>
      <c r="F3498">
        <v>97461</v>
      </c>
    </row>
    <row r="3499" spans="1:6" x14ac:dyDescent="0.3">
      <c r="A3499" t="s">
        <v>27</v>
      </c>
      <c r="B3499" t="s">
        <v>20</v>
      </c>
      <c r="C3499" t="s">
        <v>2</v>
      </c>
      <c r="D3499">
        <v>37863</v>
      </c>
      <c r="F3499">
        <v>37863</v>
      </c>
    </row>
    <row r="3500" spans="1:6" x14ac:dyDescent="0.3">
      <c r="A3500" t="s">
        <v>27</v>
      </c>
      <c r="B3500" t="s">
        <v>20</v>
      </c>
      <c r="C3500" t="s">
        <v>2</v>
      </c>
      <c r="D3500">
        <v>88714</v>
      </c>
      <c r="F3500">
        <v>88714</v>
      </c>
    </row>
    <row r="3501" spans="1:6" x14ac:dyDescent="0.3">
      <c r="A3501" t="s">
        <v>27</v>
      </c>
      <c r="B3501" t="s">
        <v>20</v>
      </c>
      <c r="C3501" t="s">
        <v>2</v>
      </c>
      <c r="D3501">
        <v>19741</v>
      </c>
      <c r="F3501">
        <v>19741</v>
      </c>
    </row>
    <row r="3502" spans="1:6" x14ac:dyDescent="0.3">
      <c r="A3502" t="s">
        <v>27</v>
      </c>
      <c r="B3502" t="s">
        <v>15</v>
      </c>
      <c r="C3502" t="s">
        <v>2</v>
      </c>
      <c r="D3502">
        <v>85888</v>
      </c>
      <c r="F3502">
        <v>85888</v>
      </c>
    </row>
    <row r="3503" spans="1:6" x14ac:dyDescent="0.3">
      <c r="A3503" t="s">
        <v>27</v>
      </c>
      <c r="B3503" t="s">
        <v>20</v>
      </c>
      <c r="C3503" t="s">
        <v>10</v>
      </c>
      <c r="D3503">
        <v>58653</v>
      </c>
      <c r="F3503">
        <v>58653</v>
      </c>
    </row>
    <row r="3504" spans="1:6" x14ac:dyDescent="0.3">
      <c r="A3504" t="s">
        <v>27</v>
      </c>
      <c r="B3504" t="s">
        <v>20</v>
      </c>
      <c r="C3504" t="s">
        <v>10</v>
      </c>
      <c r="D3504">
        <v>67873</v>
      </c>
      <c r="F3504">
        <v>67873</v>
      </c>
    </row>
    <row r="3505" spans="1:6" x14ac:dyDescent="0.3">
      <c r="A3505" t="s">
        <v>27</v>
      </c>
      <c r="B3505" t="s">
        <v>14</v>
      </c>
      <c r="C3505" t="s">
        <v>2</v>
      </c>
      <c r="D3505">
        <v>60368</v>
      </c>
      <c r="F3505">
        <v>60368</v>
      </c>
    </row>
    <row r="3506" spans="1:6" x14ac:dyDescent="0.3">
      <c r="A3506" t="s">
        <v>27</v>
      </c>
      <c r="B3506" t="s">
        <v>14</v>
      </c>
      <c r="C3506" t="s">
        <v>2</v>
      </c>
      <c r="D3506">
        <v>91232</v>
      </c>
      <c r="F3506">
        <v>91232</v>
      </c>
    </row>
    <row r="3507" spans="1:6" x14ac:dyDescent="0.3">
      <c r="A3507" t="s">
        <v>27</v>
      </c>
      <c r="B3507" t="s">
        <v>14</v>
      </c>
      <c r="C3507" t="s">
        <v>2</v>
      </c>
      <c r="D3507">
        <v>69763</v>
      </c>
      <c r="F3507">
        <v>69763</v>
      </c>
    </row>
    <row r="3508" spans="1:6" x14ac:dyDescent="0.3">
      <c r="A3508" t="s">
        <v>27</v>
      </c>
      <c r="B3508" t="s">
        <v>14</v>
      </c>
      <c r="C3508" t="s">
        <v>10</v>
      </c>
      <c r="D3508">
        <v>78054</v>
      </c>
      <c r="F3508">
        <v>78054</v>
      </c>
    </row>
    <row r="3509" spans="1:6" x14ac:dyDescent="0.3">
      <c r="A3509" t="s">
        <v>27</v>
      </c>
      <c r="B3509" t="s">
        <v>12</v>
      </c>
      <c r="C3509" t="s">
        <v>4</v>
      </c>
      <c r="D3509">
        <v>12522</v>
      </c>
      <c r="F3509">
        <v>12522</v>
      </c>
    </row>
    <row r="3510" spans="1:6" x14ac:dyDescent="0.3">
      <c r="A3510" t="s">
        <v>27</v>
      </c>
      <c r="B3510" t="s">
        <v>20</v>
      </c>
      <c r="C3510" t="s">
        <v>5</v>
      </c>
      <c r="D3510">
        <v>83048</v>
      </c>
      <c r="F3510">
        <v>83048</v>
      </c>
    </row>
    <row r="3511" spans="1:6" x14ac:dyDescent="0.3">
      <c r="A3511" t="s">
        <v>27</v>
      </c>
      <c r="B3511" t="s">
        <v>17</v>
      </c>
      <c r="C3511" t="s">
        <v>10</v>
      </c>
      <c r="D3511">
        <v>70449</v>
      </c>
      <c r="F3511">
        <v>70449</v>
      </c>
    </row>
    <row r="3512" spans="1:6" x14ac:dyDescent="0.3">
      <c r="A3512" t="s">
        <v>27</v>
      </c>
      <c r="B3512" t="s">
        <v>17</v>
      </c>
      <c r="C3512" t="s">
        <v>6</v>
      </c>
      <c r="D3512">
        <v>89230</v>
      </c>
      <c r="F3512">
        <v>89230</v>
      </c>
    </row>
    <row r="3513" spans="1:6" x14ac:dyDescent="0.3">
      <c r="A3513" t="s">
        <v>27</v>
      </c>
      <c r="B3513" t="s">
        <v>14</v>
      </c>
      <c r="C3513" t="s">
        <v>2</v>
      </c>
      <c r="D3513">
        <v>40520</v>
      </c>
      <c r="F3513">
        <v>40520</v>
      </c>
    </row>
    <row r="3514" spans="1:6" x14ac:dyDescent="0.3">
      <c r="A3514" t="s">
        <v>27</v>
      </c>
      <c r="B3514" t="s">
        <v>14</v>
      </c>
      <c r="C3514" t="s">
        <v>2</v>
      </c>
      <c r="D3514">
        <v>44362</v>
      </c>
      <c r="F3514">
        <v>44362</v>
      </c>
    </row>
    <row r="3515" spans="1:6" x14ac:dyDescent="0.3">
      <c r="A3515" t="s">
        <v>27</v>
      </c>
      <c r="B3515" t="s">
        <v>12</v>
      </c>
      <c r="C3515" t="s">
        <v>1</v>
      </c>
      <c r="D3515">
        <v>40211</v>
      </c>
      <c r="F3515">
        <v>40211</v>
      </c>
    </row>
    <row r="3516" spans="1:6" x14ac:dyDescent="0.3">
      <c r="A3516" t="s">
        <v>27</v>
      </c>
      <c r="B3516" t="s">
        <v>17</v>
      </c>
      <c r="C3516" t="s">
        <v>10</v>
      </c>
      <c r="D3516">
        <v>65455</v>
      </c>
      <c r="F3516">
        <v>65455</v>
      </c>
    </row>
    <row r="3517" spans="1:6" x14ac:dyDescent="0.3">
      <c r="A3517" t="s">
        <v>27</v>
      </c>
      <c r="B3517" t="s">
        <v>20</v>
      </c>
      <c r="C3517" t="s">
        <v>4</v>
      </c>
      <c r="D3517">
        <v>94090</v>
      </c>
      <c r="F3517">
        <v>94090</v>
      </c>
    </row>
    <row r="3518" spans="1:6" x14ac:dyDescent="0.3">
      <c r="A3518" t="s">
        <v>27</v>
      </c>
      <c r="B3518" t="s">
        <v>20</v>
      </c>
      <c r="C3518" t="s">
        <v>4</v>
      </c>
      <c r="D3518">
        <v>12614</v>
      </c>
      <c r="F3518">
        <v>12614</v>
      </c>
    </row>
    <row r="3519" spans="1:6" x14ac:dyDescent="0.3">
      <c r="A3519" t="s">
        <v>27</v>
      </c>
      <c r="B3519" t="s">
        <v>20</v>
      </c>
      <c r="C3519" t="s">
        <v>4</v>
      </c>
      <c r="D3519">
        <v>39551</v>
      </c>
      <c r="F3519">
        <v>39551</v>
      </c>
    </row>
    <row r="3520" spans="1:6" x14ac:dyDescent="0.3">
      <c r="A3520" t="s">
        <v>27</v>
      </c>
      <c r="B3520" t="s">
        <v>20</v>
      </c>
      <c r="C3520" t="s">
        <v>4</v>
      </c>
      <c r="D3520">
        <v>14813</v>
      </c>
      <c r="F3520">
        <v>14813</v>
      </c>
    </row>
    <row r="3521" spans="1:6" x14ac:dyDescent="0.3">
      <c r="A3521" t="s">
        <v>27</v>
      </c>
      <c r="B3521" t="s">
        <v>20</v>
      </c>
      <c r="C3521" t="s">
        <v>4</v>
      </c>
      <c r="D3521">
        <v>94382</v>
      </c>
      <c r="F3521">
        <v>94382</v>
      </c>
    </row>
    <row r="3522" spans="1:6" x14ac:dyDescent="0.3">
      <c r="A3522" t="s">
        <v>27</v>
      </c>
      <c r="B3522" t="s">
        <v>20</v>
      </c>
      <c r="C3522" t="s">
        <v>4</v>
      </c>
      <c r="D3522">
        <v>46391</v>
      </c>
      <c r="F3522">
        <v>46391</v>
      </c>
    </row>
    <row r="3523" spans="1:6" x14ac:dyDescent="0.3">
      <c r="A3523" t="s">
        <v>27</v>
      </c>
      <c r="B3523" t="s">
        <v>20</v>
      </c>
      <c r="C3523" t="s">
        <v>4</v>
      </c>
      <c r="D3523">
        <v>31537</v>
      </c>
      <c r="F3523">
        <v>31537</v>
      </c>
    </row>
    <row r="3524" spans="1:6" x14ac:dyDescent="0.3">
      <c r="A3524" t="s">
        <v>27</v>
      </c>
      <c r="B3524" t="s">
        <v>20</v>
      </c>
      <c r="C3524" t="s">
        <v>2</v>
      </c>
      <c r="D3524">
        <v>28807</v>
      </c>
      <c r="F3524">
        <v>28807</v>
      </c>
    </row>
    <row r="3525" spans="1:6" x14ac:dyDescent="0.3">
      <c r="A3525" t="s">
        <v>27</v>
      </c>
      <c r="B3525" t="s">
        <v>20</v>
      </c>
      <c r="C3525" t="s">
        <v>2</v>
      </c>
      <c r="D3525">
        <v>92668</v>
      </c>
      <c r="F3525">
        <v>92668</v>
      </c>
    </row>
    <row r="3526" spans="1:6" x14ac:dyDescent="0.3">
      <c r="A3526" t="s">
        <v>27</v>
      </c>
      <c r="B3526" t="s">
        <v>20</v>
      </c>
      <c r="C3526" t="s">
        <v>2</v>
      </c>
      <c r="D3526">
        <v>88402</v>
      </c>
      <c r="F3526">
        <v>88402</v>
      </c>
    </row>
    <row r="3527" spans="1:6" x14ac:dyDescent="0.3">
      <c r="A3527" t="s">
        <v>27</v>
      </c>
      <c r="B3527" t="s">
        <v>20</v>
      </c>
      <c r="C3527" t="s">
        <v>2</v>
      </c>
      <c r="D3527">
        <v>18040</v>
      </c>
      <c r="F3527">
        <v>18040</v>
      </c>
    </row>
    <row r="3528" spans="1:6" x14ac:dyDescent="0.3">
      <c r="A3528" t="s">
        <v>27</v>
      </c>
      <c r="B3528" t="s">
        <v>20</v>
      </c>
      <c r="C3528" t="s">
        <v>2</v>
      </c>
      <c r="D3528">
        <v>44858</v>
      </c>
      <c r="F3528">
        <v>44858</v>
      </c>
    </row>
    <row r="3529" spans="1:6" x14ac:dyDescent="0.3">
      <c r="A3529" t="s">
        <v>27</v>
      </c>
      <c r="B3529" t="s">
        <v>17</v>
      </c>
      <c r="C3529" t="s">
        <v>10</v>
      </c>
      <c r="D3529">
        <v>39748</v>
      </c>
      <c r="F3529">
        <v>39748</v>
      </c>
    </row>
    <row r="3530" spans="1:6" x14ac:dyDescent="0.3">
      <c r="A3530" t="s">
        <v>27</v>
      </c>
      <c r="B3530" t="s">
        <v>17</v>
      </c>
      <c r="C3530" t="s">
        <v>2</v>
      </c>
      <c r="D3530">
        <v>9877</v>
      </c>
      <c r="F3530">
        <v>9877</v>
      </c>
    </row>
    <row r="3531" spans="1:6" x14ac:dyDescent="0.3">
      <c r="A3531" t="s">
        <v>27</v>
      </c>
      <c r="B3531" t="s">
        <v>17</v>
      </c>
      <c r="C3531" t="s">
        <v>2</v>
      </c>
      <c r="D3531">
        <v>71235</v>
      </c>
      <c r="F3531">
        <v>71235</v>
      </c>
    </row>
    <row r="3532" spans="1:6" x14ac:dyDescent="0.3">
      <c r="A3532" t="s">
        <v>27</v>
      </c>
      <c r="B3532" t="s">
        <v>17</v>
      </c>
      <c r="C3532" t="s">
        <v>2</v>
      </c>
      <c r="D3532">
        <v>4243</v>
      </c>
      <c r="F3532">
        <v>4243</v>
      </c>
    </row>
    <row r="3533" spans="1:6" x14ac:dyDescent="0.3">
      <c r="A3533" t="s">
        <v>27</v>
      </c>
      <c r="B3533" t="s">
        <v>17</v>
      </c>
      <c r="C3533" t="s">
        <v>2</v>
      </c>
      <c r="D3533">
        <v>36156</v>
      </c>
      <c r="F3533">
        <v>36156</v>
      </c>
    </row>
    <row r="3534" spans="1:6" x14ac:dyDescent="0.3">
      <c r="A3534" t="s">
        <v>27</v>
      </c>
      <c r="B3534" t="s">
        <v>12</v>
      </c>
      <c r="C3534" t="s">
        <v>4</v>
      </c>
      <c r="D3534">
        <v>48959</v>
      </c>
      <c r="F3534">
        <v>48959</v>
      </c>
    </row>
    <row r="3535" spans="1:6" x14ac:dyDescent="0.3">
      <c r="A3535" t="s">
        <v>27</v>
      </c>
      <c r="B3535" t="s">
        <v>12</v>
      </c>
      <c r="C3535" t="s">
        <v>4</v>
      </c>
      <c r="D3535">
        <v>72651</v>
      </c>
      <c r="F3535">
        <v>72651</v>
      </c>
    </row>
    <row r="3536" spans="1:6" x14ac:dyDescent="0.3">
      <c r="A3536" t="s">
        <v>27</v>
      </c>
      <c r="B3536" t="s">
        <v>12</v>
      </c>
      <c r="C3536" t="s">
        <v>4</v>
      </c>
      <c r="D3536">
        <v>5280</v>
      </c>
      <c r="F3536">
        <v>5280</v>
      </c>
    </row>
    <row r="3537" spans="1:6" x14ac:dyDescent="0.3">
      <c r="A3537" t="s">
        <v>27</v>
      </c>
      <c r="B3537" t="s">
        <v>12</v>
      </c>
      <c r="C3537" t="s">
        <v>4</v>
      </c>
      <c r="D3537">
        <v>84530</v>
      </c>
      <c r="F3537">
        <v>84530</v>
      </c>
    </row>
    <row r="3538" spans="1:6" x14ac:dyDescent="0.3">
      <c r="A3538" t="s">
        <v>27</v>
      </c>
      <c r="B3538" t="s">
        <v>12</v>
      </c>
      <c r="C3538" t="s">
        <v>4</v>
      </c>
      <c r="D3538">
        <v>33458</v>
      </c>
      <c r="F3538">
        <v>33458</v>
      </c>
    </row>
    <row r="3539" spans="1:6" x14ac:dyDescent="0.3">
      <c r="A3539" t="s">
        <v>27</v>
      </c>
      <c r="B3539" t="s">
        <v>18</v>
      </c>
      <c r="C3539" t="s">
        <v>10</v>
      </c>
      <c r="D3539">
        <v>73859</v>
      </c>
      <c r="F3539">
        <v>73859</v>
      </c>
    </row>
    <row r="3540" spans="1:6" x14ac:dyDescent="0.3">
      <c r="A3540" t="s">
        <v>27</v>
      </c>
      <c r="B3540" t="s">
        <v>18</v>
      </c>
      <c r="C3540" t="s">
        <v>10</v>
      </c>
      <c r="D3540">
        <v>32102</v>
      </c>
      <c r="F3540">
        <v>32102</v>
      </c>
    </row>
    <row r="3541" spans="1:6" x14ac:dyDescent="0.3">
      <c r="A3541" t="s">
        <v>27</v>
      </c>
      <c r="B3541" t="s">
        <v>18</v>
      </c>
      <c r="C3541" t="s">
        <v>10</v>
      </c>
      <c r="D3541">
        <v>57786</v>
      </c>
      <c r="F3541">
        <v>57786</v>
      </c>
    </row>
    <row r="3542" spans="1:6" x14ac:dyDescent="0.3">
      <c r="A3542" t="s">
        <v>27</v>
      </c>
      <c r="B3542" t="s">
        <v>18</v>
      </c>
      <c r="C3542" t="s">
        <v>10</v>
      </c>
      <c r="D3542">
        <v>21177</v>
      </c>
      <c r="F3542">
        <v>21177</v>
      </c>
    </row>
    <row r="3543" spans="1:6" x14ac:dyDescent="0.3">
      <c r="A3543" t="s">
        <v>27</v>
      </c>
      <c r="B3543" t="s">
        <v>20</v>
      </c>
      <c r="C3543" t="s">
        <v>4</v>
      </c>
      <c r="D3543">
        <v>4846</v>
      </c>
      <c r="F3543">
        <v>4846</v>
      </c>
    </row>
    <row r="3544" spans="1:6" x14ac:dyDescent="0.3">
      <c r="A3544" t="s">
        <v>27</v>
      </c>
      <c r="B3544" t="s">
        <v>20</v>
      </c>
      <c r="C3544" t="s">
        <v>4</v>
      </c>
      <c r="D3544">
        <v>84360</v>
      </c>
      <c r="F3544">
        <v>84360</v>
      </c>
    </row>
    <row r="3545" spans="1:6" x14ac:dyDescent="0.3">
      <c r="A3545" t="s">
        <v>27</v>
      </c>
      <c r="B3545" t="s">
        <v>20</v>
      </c>
      <c r="C3545" t="s">
        <v>4</v>
      </c>
      <c r="D3545">
        <v>71906</v>
      </c>
      <c r="F3545">
        <v>71906</v>
      </c>
    </row>
    <row r="3546" spans="1:6" x14ac:dyDescent="0.3">
      <c r="A3546" t="s">
        <v>27</v>
      </c>
      <c r="B3546" t="s">
        <v>20</v>
      </c>
      <c r="C3546" t="s">
        <v>1</v>
      </c>
      <c r="D3546">
        <v>84631</v>
      </c>
      <c r="F3546">
        <v>84631</v>
      </c>
    </row>
    <row r="3547" spans="1:6" x14ac:dyDescent="0.3">
      <c r="A3547" t="s">
        <v>27</v>
      </c>
      <c r="B3547" t="s">
        <v>20</v>
      </c>
      <c r="C3547" t="s">
        <v>4</v>
      </c>
      <c r="D3547">
        <v>59948</v>
      </c>
      <c r="F3547">
        <v>59948</v>
      </c>
    </row>
    <row r="3548" spans="1:6" x14ac:dyDescent="0.3">
      <c r="A3548" t="s">
        <v>27</v>
      </c>
      <c r="B3548" t="s">
        <v>20</v>
      </c>
      <c r="C3548" t="s">
        <v>4</v>
      </c>
      <c r="D3548">
        <v>73242</v>
      </c>
      <c r="F3548">
        <v>73242</v>
      </c>
    </row>
    <row r="3549" spans="1:6" x14ac:dyDescent="0.3">
      <c r="A3549" t="s">
        <v>27</v>
      </c>
      <c r="B3549" t="s">
        <v>20</v>
      </c>
      <c r="C3549" t="s">
        <v>4</v>
      </c>
      <c r="D3549">
        <v>78284</v>
      </c>
      <c r="F3549">
        <v>78284</v>
      </c>
    </row>
    <row r="3550" spans="1:6" x14ac:dyDescent="0.3">
      <c r="A3550" t="s">
        <v>27</v>
      </c>
      <c r="B3550" t="s">
        <v>20</v>
      </c>
      <c r="C3550" t="s">
        <v>5</v>
      </c>
      <c r="D3550">
        <v>40759</v>
      </c>
      <c r="F3550">
        <v>40759</v>
      </c>
    </row>
    <row r="3551" spans="1:6" x14ac:dyDescent="0.3">
      <c r="A3551" t="s">
        <v>27</v>
      </c>
      <c r="B3551" t="s">
        <v>17</v>
      </c>
      <c r="C3551" t="s">
        <v>4</v>
      </c>
      <c r="D3551">
        <v>55597</v>
      </c>
      <c r="F3551">
        <v>55597</v>
      </c>
    </row>
    <row r="3552" spans="1:6" x14ac:dyDescent="0.3">
      <c r="A3552" t="s">
        <v>27</v>
      </c>
      <c r="B3552" t="s">
        <v>17</v>
      </c>
      <c r="C3552" t="s">
        <v>4</v>
      </c>
      <c r="D3552">
        <v>76013</v>
      </c>
      <c r="F3552">
        <v>76013</v>
      </c>
    </row>
    <row r="3553" spans="1:6" x14ac:dyDescent="0.3">
      <c r="A3553" t="s">
        <v>27</v>
      </c>
      <c r="B3553" t="s">
        <v>17</v>
      </c>
      <c r="C3553" t="s">
        <v>4</v>
      </c>
      <c r="D3553">
        <v>7394</v>
      </c>
      <c r="F3553">
        <v>7394</v>
      </c>
    </row>
    <row r="3554" spans="1:6" x14ac:dyDescent="0.3">
      <c r="A3554" t="s">
        <v>27</v>
      </c>
      <c r="B3554" t="s">
        <v>20</v>
      </c>
      <c r="C3554" t="s">
        <v>5</v>
      </c>
      <c r="D3554">
        <v>57823</v>
      </c>
      <c r="F3554">
        <v>57823</v>
      </c>
    </row>
    <row r="3555" spans="1:6" x14ac:dyDescent="0.3">
      <c r="A3555" t="s">
        <v>27</v>
      </c>
      <c r="B3555" t="s">
        <v>20</v>
      </c>
      <c r="C3555" t="s">
        <v>5</v>
      </c>
      <c r="D3555">
        <v>7239</v>
      </c>
      <c r="F3555">
        <v>7239</v>
      </c>
    </row>
    <row r="3556" spans="1:6" x14ac:dyDescent="0.3">
      <c r="A3556" t="s">
        <v>27</v>
      </c>
      <c r="B3556" t="s">
        <v>16</v>
      </c>
      <c r="C3556" t="s">
        <v>2</v>
      </c>
      <c r="D3556">
        <v>32801</v>
      </c>
      <c r="F3556">
        <v>32801</v>
      </c>
    </row>
    <row r="3557" spans="1:6" x14ac:dyDescent="0.3">
      <c r="A3557" t="s">
        <v>27</v>
      </c>
      <c r="B3557" t="s">
        <v>17</v>
      </c>
      <c r="C3557" t="s">
        <v>4</v>
      </c>
      <c r="D3557">
        <v>82325</v>
      </c>
      <c r="F3557">
        <v>82325</v>
      </c>
    </row>
    <row r="3558" spans="1:6" x14ac:dyDescent="0.3">
      <c r="A3558" t="s">
        <v>27</v>
      </c>
      <c r="B3558" t="s">
        <v>17</v>
      </c>
      <c r="C3558" t="s">
        <v>2</v>
      </c>
      <c r="D3558">
        <v>97038</v>
      </c>
      <c r="F3558">
        <v>97038</v>
      </c>
    </row>
    <row r="3559" spans="1:6" x14ac:dyDescent="0.3">
      <c r="A3559" t="s">
        <v>27</v>
      </c>
      <c r="B3559" t="s">
        <v>17</v>
      </c>
      <c r="C3559" t="s">
        <v>2</v>
      </c>
      <c r="D3559">
        <v>72434</v>
      </c>
      <c r="F3559">
        <v>72434</v>
      </c>
    </row>
    <row r="3560" spans="1:6" x14ac:dyDescent="0.3">
      <c r="A3560" t="s">
        <v>27</v>
      </c>
      <c r="B3560" t="s">
        <v>17</v>
      </c>
      <c r="C3560" t="s">
        <v>2</v>
      </c>
      <c r="D3560">
        <v>22161</v>
      </c>
      <c r="F3560">
        <v>22161</v>
      </c>
    </row>
    <row r="3561" spans="1:6" x14ac:dyDescent="0.3">
      <c r="A3561" t="s">
        <v>27</v>
      </c>
      <c r="B3561" t="s">
        <v>20</v>
      </c>
      <c r="C3561" t="s">
        <v>10</v>
      </c>
      <c r="D3561">
        <v>7867</v>
      </c>
      <c r="F3561">
        <v>7867</v>
      </c>
    </row>
    <row r="3562" spans="1:6" x14ac:dyDescent="0.3">
      <c r="A3562" t="s">
        <v>27</v>
      </c>
      <c r="B3562" t="s">
        <v>17</v>
      </c>
      <c r="C3562" t="s">
        <v>10</v>
      </c>
      <c r="D3562">
        <v>15033</v>
      </c>
      <c r="F3562">
        <v>15033</v>
      </c>
    </row>
    <row r="3563" spans="1:6" x14ac:dyDescent="0.3">
      <c r="A3563" t="s">
        <v>27</v>
      </c>
      <c r="B3563" t="s">
        <v>17</v>
      </c>
      <c r="C3563" t="s">
        <v>10</v>
      </c>
      <c r="D3563">
        <v>1027</v>
      </c>
      <c r="F3563">
        <v>1027</v>
      </c>
    </row>
    <row r="3564" spans="1:6" x14ac:dyDescent="0.3">
      <c r="A3564" t="s">
        <v>27</v>
      </c>
      <c r="B3564" t="s">
        <v>17</v>
      </c>
      <c r="C3564" t="s">
        <v>10</v>
      </c>
      <c r="D3564">
        <v>43552</v>
      </c>
      <c r="F3564">
        <v>43552</v>
      </c>
    </row>
    <row r="3565" spans="1:6" x14ac:dyDescent="0.3">
      <c r="A3565" t="s">
        <v>27</v>
      </c>
      <c r="B3565" t="s">
        <v>17</v>
      </c>
      <c r="C3565" t="s">
        <v>10</v>
      </c>
      <c r="D3565">
        <v>83823</v>
      </c>
      <c r="F3565">
        <v>83823</v>
      </c>
    </row>
    <row r="3566" spans="1:6" x14ac:dyDescent="0.3">
      <c r="A3566" t="s">
        <v>27</v>
      </c>
      <c r="B3566" t="s">
        <v>17</v>
      </c>
      <c r="C3566" t="s">
        <v>6</v>
      </c>
      <c r="D3566">
        <v>56613</v>
      </c>
      <c r="F3566">
        <v>56613</v>
      </c>
    </row>
    <row r="3567" spans="1:6" x14ac:dyDescent="0.3">
      <c r="A3567" t="s">
        <v>27</v>
      </c>
      <c r="B3567" t="s">
        <v>14</v>
      </c>
      <c r="C3567" t="s">
        <v>5</v>
      </c>
      <c r="D3567">
        <v>91106</v>
      </c>
      <c r="F3567">
        <v>91106</v>
      </c>
    </row>
    <row r="3568" spans="1:6" x14ac:dyDescent="0.3">
      <c r="A3568" t="s">
        <v>27</v>
      </c>
      <c r="B3568" t="s">
        <v>14</v>
      </c>
      <c r="C3568" t="s">
        <v>5</v>
      </c>
      <c r="D3568">
        <v>50920</v>
      </c>
      <c r="F3568">
        <v>50920</v>
      </c>
    </row>
    <row r="3569" spans="1:6" x14ac:dyDescent="0.3">
      <c r="A3569" t="s">
        <v>27</v>
      </c>
      <c r="B3569" t="s">
        <v>17</v>
      </c>
      <c r="C3569" t="s">
        <v>10</v>
      </c>
      <c r="D3569">
        <v>41249</v>
      </c>
      <c r="F3569">
        <v>41249</v>
      </c>
    </row>
    <row r="3570" spans="1:6" x14ac:dyDescent="0.3">
      <c r="A3570" t="s">
        <v>27</v>
      </c>
      <c r="B3570" t="s">
        <v>20</v>
      </c>
      <c r="C3570" t="s">
        <v>6</v>
      </c>
      <c r="D3570">
        <v>41967</v>
      </c>
      <c r="F3570">
        <v>41967</v>
      </c>
    </row>
    <row r="3571" spans="1:6" x14ac:dyDescent="0.3">
      <c r="A3571" t="s">
        <v>27</v>
      </c>
      <c r="B3571" t="s">
        <v>17</v>
      </c>
      <c r="C3571" t="s">
        <v>6</v>
      </c>
      <c r="D3571">
        <v>10400</v>
      </c>
      <c r="F3571">
        <v>10400</v>
      </c>
    </row>
    <row r="3572" spans="1:6" x14ac:dyDescent="0.3">
      <c r="A3572" t="s">
        <v>27</v>
      </c>
      <c r="B3572" t="s">
        <v>17</v>
      </c>
      <c r="C3572" t="s">
        <v>6</v>
      </c>
      <c r="D3572">
        <v>13658</v>
      </c>
      <c r="F3572">
        <v>13658</v>
      </c>
    </row>
    <row r="3573" spans="1:6" x14ac:dyDescent="0.3">
      <c r="A3573" t="s">
        <v>27</v>
      </c>
      <c r="B3573" t="s">
        <v>17</v>
      </c>
      <c r="C3573" t="s">
        <v>6</v>
      </c>
      <c r="D3573">
        <v>45800</v>
      </c>
      <c r="F3573">
        <v>45800</v>
      </c>
    </row>
    <row r="3574" spans="1:6" x14ac:dyDescent="0.3">
      <c r="A3574" t="s">
        <v>27</v>
      </c>
      <c r="B3574" t="s">
        <v>20</v>
      </c>
      <c r="C3574" t="s">
        <v>2</v>
      </c>
      <c r="D3574">
        <v>24611</v>
      </c>
      <c r="F3574">
        <v>24611</v>
      </c>
    </row>
    <row r="3575" spans="1:6" x14ac:dyDescent="0.3">
      <c r="A3575" t="s">
        <v>27</v>
      </c>
      <c r="B3575" t="s">
        <v>17</v>
      </c>
      <c r="C3575" t="s">
        <v>10</v>
      </c>
      <c r="D3575">
        <v>19001</v>
      </c>
      <c r="F3575">
        <v>19001</v>
      </c>
    </row>
    <row r="3576" spans="1:6" x14ac:dyDescent="0.3">
      <c r="A3576" t="s">
        <v>27</v>
      </c>
      <c r="B3576" t="s">
        <v>17</v>
      </c>
      <c r="C3576" t="s">
        <v>10</v>
      </c>
      <c r="D3576">
        <v>54297</v>
      </c>
      <c r="F3576">
        <v>54297</v>
      </c>
    </row>
    <row r="3577" spans="1:6" x14ac:dyDescent="0.3">
      <c r="A3577" t="s">
        <v>27</v>
      </c>
      <c r="B3577" t="s">
        <v>17</v>
      </c>
      <c r="C3577" t="s">
        <v>10</v>
      </c>
      <c r="D3577">
        <v>15605</v>
      </c>
      <c r="F3577">
        <v>15605</v>
      </c>
    </row>
    <row r="3578" spans="1:6" x14ac:dyDescent="0.3">
      <c r="A3578" t="s">
        <v>27</v>
      </c>
      <c r="B3578" t="s">
        <v>17</v>
      </c>
      <c r="C3578" t="s">
        <v>10</v>
      </c>
      <c r="D3578">
        <v>45687</v>
      </c>
      <c r="F3578">
        <v>45687</v>
      </c>
    </row>
    <row r="3579" spans="1:6" x14ac:dyDescent="0.3">
      <c r="A3579" t="s">
        <v>27</v>
      </c>
      <c r="B3579" t="s">
        <v>20</v>
      </c>
      <c r="C3579" t="s">
        <v>10</v>
      </c>
      <c r="D3579">
        <v>65430</v>
      </c>
      <c r="F3579">
        <v>65430</v>
      </c>
    </row>
    <row r="3580" spans="1:6" x14ac:dyDescent="0.3">
      <c r="A3580" t="s">
        <v>27</v>
      </c>
      <c r="B3580" t="s">
        <v>20</v>
      </c>
      <c r="C3580" t="s">
        <v>10</v>
      </c>
      <c r="D3580">
        <v>37637</v>
      </c>
      <c r="F3580">
        <v>37637</v>
      </c>
    </row>
    <row r="3581" spans="1:6" x14ac:dyDescent="0.3">
      <c r="A3581" t="s">
        <v>27</v>
      </c>
      <c r="B3581" t="s">
        <v>20</v>
      </c>
      <c r="C3581" t="s">
        <v>10</v>
      </c>
      <c r="D3581">
        <v>39190</v>
      </c>
      <c r="F3581">
        <v>39190</v>
      </c>
    </row>
    <row r="3582" spans="1:6" x14ac:dyDescent="0.3">
      <c r="A3582" t="s">
        <v>27</v>
      </c>
      <c r="B3582" t="s">
        <v>20</v>
      </c>
      <c r="C3582" t="s">
        <v>10</v>
      </c>
      <c r="D3582">
        <v>24547</v>
      </c>
      <c r="F3582">
        <v>24547</v>
      </c>
    </row>
    <row r="3583" spans="1:6" x14ac:dyDescent="0.3">
      <c r="A3583" t="s">
        <v>27</v>
      </c>
      <c r="B3583" t="s">
        <v>20</v>
      </c>
      <c r="C3583" t="s">
        <v>10</v>
      </c>
      <c r="D3583">
        <v>53272</v>
      </c>
      <c r="F3583">
        <v>53272</v>
      </c>
    </row>
    <row r="3584" spans="1:6" x14ac:dyDescent="0.3">
      <c r="A3584" t="s">
        <v>27</v>
      </c>
      <c r="B3584" t="s">
        <v>20</v>
      </c>
      <c r="C3584" t="s">
        <v>2</v>
      </c>
      <c r="D3584">
        <v>15538</v>
      </c>
      <c r="F3584">
        <v>15538</v>
      </c>
    </row>
    <row r="3585" spans="1:6" x14ac:dyDescent="0.3">
      <c r="A3585" t="s">
        <v>27</v>
      </c>
      <c r="B3585" t="s">
        <v>20</v>
      </c>
      <c r="C3585" t="s">
        <v>10</v>
      </c>
      <c r="D3585">
        <v>76171</v>
      </c>
      <c r="F3585">
        <v>76171</v>
      </c>
    </row>
    <row r="3586" spans="1:6" x14ac:dyDescent="0.3">
      <c r="A3586" t="s">
        <v>27</v>
      </c>
      <c r="B3586" t="s">
        <v>20</v>
      </c>
      <c r="C3586" t="s">
        <v>10</v>
      </c>
      <c r="D3586">
        <v>47499</v>
      </c>
      <c r="F3586">
        <v>47499</v>
      </c>
    </row>
    <row r="3587" spans="1:6" x14ac:dyDescent="0.3">
      <c r="A3587" t="s">
        <v>27</v>
      </c>
      <c r="B3587" t="s">
        <v>20</v>
      </c>
      <c r="C3587" t="s">
        <v>10</v>
      </c>
      <c r="D3587">
        <v>67655</v>
      </c>
      <c r="F3587">
        <v>67655</v>
      </c>
    </row>
    <row r="3588" spans="1:6" x14ac:dyDescent="0.3">
      <c r="A3588" t="s">
        <v>27</v>
      </c>
      <c r="B3588" t="s">
        <v>20</v>
      </c>
      <c r="C3588" t="s">
        <v>5</v>
      </c>
      <c r="D3588">
        <v>23516</v>
      </c>
      <c r="F3588">
        <v>23516</v>
      </c>
    </row>
    <row r="3589" spans="1:6" x14ac:dyDescent="0.3">
      <c r="A3589" t="s">
        <v>27</v>
      </c>
      <c r="B3589" t="s">
        <v>20</v>
      </c>
      <c r="C3589" t="s">
        <v>5</v>
      </c>
      <c r="D3589">
        <v>81497</v>
      </c>
      <c r="F3589">
        <v>81497</v>
      </c>
    </row>
    <row r="3590" spans="1:6" x14ac:dyDescent="0.3">
      <c r="A3590" t="s">
        <v>27</v>
      </c>
      <c r="B3590" t="s">
        <v>20</v>
      </c>
      <c r="C3590" t="s">
        <v>5</v>
      </c>
      <c r="D3590">
        <v>73705</v>
      </c>
      <c r="F3590">
        <v>73705</v>
      </c>
    </row>
    <row r="3591" spans="1:6" x14ac:dyDescent="0.3">
      <c r="A3591" t="s">
        <v>27</v>
      </c>
      <c r="B3591" t="s">
        <v>20</v>
      </c>
      <c r="C3591" t="s">
        <v>5</v>
      </c>
      <c r="D3591">
        <v>11292</v>
      </c>
      <c r="F3591">
        <v>11292</v>
      </c>
    </row>
    <row r="3592" spans="1:6" x14ac:dyDescent="0.3">
      <c r="A3592" t="s">
        <v>27</v>
      </c>
      <c r="B3592" t="s">
        <v>20</v>
      </c>
      <c r="C3592" t="s">
        <v>10</v>
      </c>
      <c r="D3592">
        <v>32743</v>
      </c>
      <c r="F3592">
        <v>32743</v>
      </c>
    </row>
    <row r="3593" spans="1:6" x14ac:dyDescent="0.3">
      <c r="A3593" t="s">
        <v>27</v>
      </c>
      <c r="B3593" t="s">
        <v>20</v>
      </c>
      <c r="C3593" t="s">
        <v>10</v>
      </c>
      <c r="D3593">
        <v>59616</v>
      </c>
      <c r="F3593">
        <v>59616</v>
      </c>
    </row>
    <row r="3594" spans="1:6" x14ac:dyDescent="0.3">
      <c r="A3594" t="s">
        <v>27</v>
      </c>
      <c r="B3594" t="s">
        <v>20</v>
      </c>
      <c r="C3594" t="s">
        <v>10</v>
      </c>
      <c r="D3594">
        <v>36348</v>
      </c>
      <c r="F3594">
        <v>36348</v>
      </c>
    </row>
    <row r="3595" spans="1:6" x14ac:dyDescent="0.3">
      <c r="A3595" t="s">
        <v>27</v>
      </c>
      <c r="B3595" t="s">
        <v>15</v>
      </c>
      <c r="C3595" t="s">
        <v>8</v>
      </c>
      <c r="D3595">
        <v>70239</v>
      </c>
      <c r="F3595">
        <v>70239</v>
      </c>
    </row>
    <row r="3596" spans="1:6" x14ac:dyDescent="0.3">
      <c r="A3596" t="s">
        <v>27</v>
      </c>
      <c r="B3596" t="s">
        <v>15</v>
      </c>
      <c r="C3596" t="s">
        <v>8</v>
      </c>
      <c r="D3596">
        <v>14810</v>
      </c>
      <c r="F3596">
        <v>14810</v>
      </c>
    </row>
    <row r="3597" spans="1:6" x14ac:dyDescent="0.3">
      <c r="A3597" t="s">
        <v>27</v>
      </c>
      <c r="B3597" t="s">
        <v>17</v>
      </c>
      <c r="C3597" t="s">
        <v>7</v>
      </c>
      <c r="D3597">
        <v>18428</v>
      </c>
      <c r="F3597">
        <v>18428</v>
      </c>
    </row>
    <row r="3598" spans="1:6" x14ac:dyDescent="0.3">
      <c r="A3598" t="s">
        <v>27</v>
      </c>
      <c r="B3598" t="s">
        <v>17</v>
      </c>
      <c r="C3598" t="s">
        <v>7</v>
      </c>
      <c r="D3598">
        <v>13714</v>
      </c>
      <c r="F3598">
        <v>13714</v>
      </c>
    </row>
    <row r="3599" spans="1:6" x14ac:dyDescent="0.3">
      <c r="A3599" t="s">
        <v>27</v>
      </c>
      <c r="B3599" t="s">
        <v>20</v>
      </c>
      <c r="C3599" t="s">
        <v>6</v>
      </c>
      <c r="D3599">
        <v>25850</v>
      </c>
      <c r="F3599">
        <v>25850</v>
      </c>
    </row>
    <row r="3600" spans="1:6" x14ac:dyDescent="0.3">
      <c r="A3600" t="s">
        <v>27</v>
      </c>
      <c r="B3600" t="s">
        <v>20</v>
      </c>
      <c r="C3600" t="s">
        <v>6</v>
      </c>
      <c r="D3600">
        <v>78918</v>
      </c>
      <c r="F3600">
        <v>78918</v>
      </c>
    </row>
    <row r="3601" spans="1:6" x14ac:dyDescent="0.3">
      <c r="A3601" t="s">
        <v>27</v>
      </c>
      <c r="B3601" t="s">
        <v>17</v>
      </c>
      <c r="C3601" t="s">
        <v>4</v>
      </c>
      <c r="D3601">
        <v>67602</v>
      </c>
      <c r="F3601">
        <v>67602</v>
      </c>
    </row>
    <row r="3602" spans="1:6" x14ac:dyDescent="0.3">
      <c r="A3602" t="s">
        <v>27</v>
      </c>
      <c r="B3602" t="s">
        <v>17</v>
      </c>
      <c r="C3602" t="s">
        <v>4</v>
      </c>
      <c r="D3602">
        <v>1282</v>
      </c>
      <c r="F3602">
        <v>1282</v>
      </c>
    </row>
    <row r="3603" spans="1:6" x14ac:dyDescent="0.3">
      <c r="A3603" t="s">
        <v>27</v>
      </c>
      <c r="B3603" t="s">
        <v>20</v>
      </c>
      <c r="C3603" t="s">
        <v>4</v>
      </c>
      <c r="D3603">
        <v>93852</v>
      </c>
      <c r="F3603">
        <v>93852</v>
      </c>
    </row>
    <row r="3604" spans="1:6" x14ac:dyDescent="0.3">
      <c r="A3604" t="s">
        <v>27</v>
      </c>
      <c r="B3604" t="s">
        <v>18</v>
      </c>
      <c r="C3604" t="s">
        <v>2</v>
      </c>
      <c r="D3604">
        <v>40692</v>
      </c>
      <c r="F3604">
        <v>40692</v>
      </c>
    </row>
    <row r="3605" spans="1:6" x14ac:dyDescent="0.3">
      <c r="A3605" t="s">
        <v>27</v>
      </c>
      <c r="B3605" t="s">
        <v>20</v>
      </c>
      <c r="C3605" t="s">
        <v>5</v>
      </c>
      <c r="D3605">
        <v>24829</v>
      </c>
      <c r="F3605">
        <v>24829</v>
      </c>
    </row>
    <row r="3606" spans="1:6" x14ac:dyDescent="0.3">
      <c r="A3606" t="s">
        <v>27</v>
      </c>
      <c r="B3606" t="s">
        <v>20</v>
      </c>
      <c r="C3606" t="s">
        <v>5</v>
      </c>
      <c r="D3606">
        <v>60454</v>
      </c>
      <c r="F3606">
        <v>60454</v>
      </c>
    </row>
    <row r="3607" spans="1:6" x14ac:dyDescent="0.3">
      <c r="A3607" t="s">
        <v>27</v>
      </c>
      <c r="B3607" t="s">
        <v>17</v>
      </c>
      <c r="C3607" t="s">
        <v>10</v>
      </c>
      <c r="D3607">
        <v>70137</v>
      </c>
      <c r="F3607">
        <v>70137</v>
      </c>
    </row>
    <row r="3608" spans="1:6" x14ac:dyDescent="0.3">
      <c r="A3608" t="s">
        <v>27</v>
      </c>
      <c r="B3608" t="s">
        <v>20</v>
      </c>
      <c r="C3608" t="s">
        <v>6</v>
      </c>
      <c r="D3608">
        <v>15998</v>
      </c>
      <c r="F3608">
        <v>15998</v>
      </c>
    </row>
    <row r="3609" spans="1:6" x14ac:dyDescent="0.3">
      <c r="A3609" t="s">
        <v>27</v>
      </c>
      <c r="B3609" t="s">
        <v>17</v>
      </c>
      <c r="C3609" t="s">
        <v>1</v>
      </c>
      <c r="D3609">
        <v>31784</v>
      </c>
      <c r="F3609">
        <v>31784</v>
      </c>
    </row>
    <row r="3610" spans="1:6" x14ac:dyDescent="0.3">
      <c r="A3610" t="s">
        <v>27</v>
      </c>
      <c r="B3610" t="s">
        <v>20</v>
      </c>
      <c r="C3610" t="s">
        <v>2</v>
      </c>
      <c r="D3610">
        <v>16146</v>
      </c>
      <c r="F3610">
        <v>16146</v>
      </c>
    </row>
    <row r="3611" spans="1:6" x14ac:dyDescent="0.3">
      <c r="A3611" t="s">
        <v>27</v>
      </c>
      <c r="B3611" t="s">
        <v>20</v>
      </c>
      <c r="C3611" t="s">
        <v>2</v>
      </c>
      <c r="D3611">
        <v>80132</v>
      </c>
      <c r="F3611">
        <v>80132</v>
      </c>
    </row>
    <row r="3612" spans="1:6" x14ac:dyDescent="0.3">
      <c r="A3612" t="s">
        <v>27</v>
      </c>
      <c r="B3612" t="s">
        <v>20</v>
      </c>
      <c r="C3612" t="s">
        <v>2</v>
      </c>
      <c r="D3612">
        <v>66395</v>
      </c>
      <c r="F3612">
        <v>66395</v>
      </c>
    </row>
    <row r="3613" spans="1:6" x14ac:dyDescent="0.3">
      <c r="A3613" t="s">
        <v>27</v>
      </c>
      <c r="B3613" t="s">
        <v>20</v>
      </c>
      <c r="C3613" t="s">
        <v>2</v>
      </c>
      <c r="D3613">
        <v>24321</v>
      </c>
      <c r="F3613">
        <v>24321</v>
      </c>
    </row>
    <row r="3614" spans="1:6" x14ac:dyDescent="0.3">
      <c r="A3614" t="s">
        <v>27</v>
      </c>
      <c r="B3614" t="s">
        <v>17</v>
      </c>
      <c r="C3614" t="s">
        <v>2</v>
      </c>
      <c r="D3614">
        <v>51887</v>
      </c>
      <c r="F3614">
        <v>51887</v>
      </c>
    </row>
    <row r="3615" spans="1:6" x14ac:dyDescent="0.3">
      <c r="A3615" t="s">
        <v>27</v>
      </c>
      <c r="B3615" t="s">
        <v>14</v>
      </c>
      <c r="C3615" t="s">
        <v>2</v>
      </c>
      <c r="D3615">
        <v>3733</v>
      </c>
      <c r="F3615">
        <v>3733</v>
      </c>
    </row>
    <row r="3616" spans="1:6" x14ac:dyDescent="0.3">
      <c r="A3616" t="s">
        <v>27</v>
      </c>
      <c r="B3616" t="s">
        <v>14</v>
      </c>
      <c r="C3616" t="s">
        <v>2</v>
      </c>
      <c r="D3616">
        <v>72534</v>
      </c>
      <c r="F3616">
        <v>72534</v>
      </c>
    </row>
    <row r="3617" spans="1:6" x14ac:dyDescent="0.3">
      <c r="A3617" t="s">
        <v>27</v>
      </c>
      <c r="B3617" t="s">
        <v>17</v>
      </c>
      <c r="C3617" t="s">
        <v>10</v>
      </c>
      <c r="D3617">
        <v>66288</v>
      </c>
      <c r="F3617">
        <v>66288</v>
      </c>
    </row>
    <row r="3618" spans="1:6" x14ac:dyDescent="0.3">
      <c r="A3618" t="s">
        <v>27</v>
      </c>
      <c r="B3618" t="s">
        <v>12</v>
      </c>
      <c r="C3618" t="s">
        <v>6</v>
      </c>
      <c r="D3618">
        <v>82115</v>
      </c>
      <c r="F3618">
        <v>82115</v>
      </c>
    </row>
    <row r="3619" spans="1:6" x14ac:dyDescent="0.3">
      <c r="A3619" t="s">
        <v>27</v>
      </c>
      <c r="B3619" t="s">
        <v>17</v>
      </c>
      <c r="C3619" t="s">
        <v>6</v>
      </c>
      <c r="D3619">
        <v>65881</v>
      </c>
      <c r="F3619">
        <v>65881</v>
      </c>
    </row>
    <row r="3620" spans="1:6" x14ac:dyDescent="0.3">
      <c r="A3620" t="s">
        <v>27</v>
      </c>
      <c r="B3620" t="s">
        <v>17</v>
      </c>
      <c r="C3620" t="s">
        <v>6</v>
      </c>
      <c r="D3620">
        <v>85386</v>
      </c>
      <c r="F3620">
        <v>85386</v>
      </c>
    </row>
    <row r="3621" spans="1:6" x14ac:dyDescent="0.3">
      <c r="A3621" t="s">
        <v>27</v>
      </c>
      <c r="B3621" t="s">
        <v>17</v>
      </c>
      <c r="C3621" t="s">
        <v>6</v>
      </c>
      <c r="D3621">
        <v>88305</v>
      </c>
      <c r="F3621">
        <v>88305</v>
      </c>
    </row>
    <row r="3622" spans="1:6" x14ac:dyDescent="0.3">
      <c r="A3622" t="s">
        <v>27</v>
      </c>
      <c r="B3622" t="s">
        <v>17</v>
      </c>
      <c r="C3622" t="s">
        <v>6</v>
      </c>
      <c r="D3622">
        <v>28028</v>
      </c>
      <c r="F3622">
        <v>28028</v>
      </c>
    </row>
    <row r="3623" spans="1:6" x14ac:dyDescent="0.3">
      <c r="A3623" t="s">
        <v>27</v>
      </c>
      <c r="B3623" t="s">
        <v>17</v>
      </c>
      <c r="C3623" t="s">
        <v>6</v>
      </c>
      <c r="D3623">
        <v>45999</v>
      </c>
      <c r="F3623">
        <v>45999</v>
      </c>
    </row>
    <row r="3624" spans="1:6" x14ac:dyDescent="0.3">
      <c r="A3624" t="s">
        <v>27</v>
      </c>
      <c r="B3624" t="s">
        <v>20</v>
      </c>
      <c r="C3624" t="s">
        <v>2</v>
      </c>
      <c r="D3624">
        <v>52985</v>
      </c>
      <c r="F3624">
        <v>52985</v>
      </c>
    </row>
    <row r="3625" spans="1:6" x14ac:dyDescent="0.3">
      <c r="A3625" t="s">
        <v>27</v>
      </c>
      <c r="B3625" t="s">
        <v>20</v>
      </c>
      <c r="C3625" t="s">
        <v>2</v>
      </c>
      <c r="D3625">
        <v>86944</v>
      </c>
      <c r="F3625">
        <v>86944</v>
      </c>
    </row>
    <row r="3626" spans="1:6" x14ac:dyDescent="0.3">
      <c r="A3626" t="s">
        <v>27</v>
      </c>
      <c r="B3626" t="s">
        <v>17</v>
      </c>
      <c r="C3626" t="s">
        <v>2</v>
      </c>
      <c r="D3626">
        <v>19525</v>
      </c>
      <c r="F3626">
        <v>19525</v>
      </c>
    </row>
    <row r="3627" spans="1:6" x14ac:dyDescent="0.3">
      <c r="A3627" t="s">
        <v>27</v>
      </c>
      <c r="B3627" t="s">
        <v>17</v>
      </c>
      <c r="C3627" t="s">
        <v>10</v>
      </c>
      <c r="D3627">
        <v>14881</v>
      </c>
      <c r="F3627">
        <v>14881</v>
      </c>
    </row>
    <row r="3628" spans="1:6" x14ac:dyDescent="0.3">
      <c r="A3628" t="s">
        <v>27</v>
      </c>
      <c r="B3628" t="s">
        <v>17</v>
      </c>
      <c r="C3628" t="s">
        <v>10</v>
      </c>
      <c r="D3628">
        <v>35111</v>
      </c>
      <c r="F3628">
        <v>35111</v>
      </c>
    </row>
    <row r="3629" spans="1:6" x14ac:dyDescent="0.3">
      <c r="A3629" t="s">
        <v>27</v>
      </c>
      <c r="B3629" t="s">
        <v>20</v>
      </c>
      <c r="C3629" t="s">
        <v>4</v>
      </c>
      <c r="D3629">
        <v>13109</v>
      </c>
      <c r="F3629">
        <v>13109</v>
      </c>
    </row>
    <row r="3630" spans="1:6" x14ac:dyDescent="0.3">
      <c r="A3630" t="s">
        <v>27</v>
      </c>
      <c r="B3630" t="s">
        <v>20</v>
      </c>
      <c r="C3630" t="s">
        <v>4</v>
      </c>
      <c r="D3630">
        <v>91531</v>
      </c>
      <c r="F3630">
        <v>91531</v>
      </c>
    </row>
    <row r="3631" spans="1:6" x14ac:dyDescent="0.3">
      <c r="A3631" t="s">
        <v>27</v>
      </c>
      <c r="B3631" t="s">
        <v>20</v>
      </c>
      <c r="C3631" t="s">
        <v>4</v>
      </c>
      <c r="D3631">
        <v>96738</v>
      </c>
      <c r="F3631">
        <v>96738</v>
      </c>
    </row>
    <row r="3632" spans="1:6" x14ac:dyDescent="0.3">
      <c r="A3632" t="s">
        <v>27</v>
      </c>
      <c r="B3632" t="s">
        <v>20</v>
      </c>
      <c r="C3632" t="s">
        <v>4</v>
      </c>
      <c r="D3632">
        <v>35998</v>
      </c>
      <c r="F3632">
        <v>35998</v>
      </c>
    </row>
    <row r="3633" spans="1:6" x14ac:dyDescent="0.3">
      <c r="A3633" t="s">
        <v>27</v>
      </c>
      <c r="B3633" t="s">
        <v>17</v>
      </c>
      <c r="C3633" t="s">
        <v>10</v>
      </c>
      <c r="D3633">
        <v>95140</v>
      </c>
      <c r="F3633">
        <v>95140</v>
      </c>
    </row>
    <row r="3634" spans="1:6" x14ac:dyDescent="0.3">
      <c r="A3634" t="s">
        <v>27</v>
      </c>
      <c r="B3634" t="s">
        <v>20</v>
      </c>
      <c r="C3634" t="s">
        <v>2</v>
      </c>
      <c r="D3634">
        <v>41408</v>
      </c>
      <c r="F3634">
        <v>41408</v>
      </c>
    </row>
    <row r="3635" spans="1:6" x14ac:dyDescent="0.3">
      <c r="A3635" t="s">
        <v>27</v>
      </c>
      <c r="B3635" t="s">
        <v>20</v>
      </c>
      <c r="C3635" t="s">
        <v>2</v>
      </c>
      <c r="D3635">
        <v>56962</v>
      </c>
      <c r="F3635">
        <v>56962</v>
      </c>
    </row>
    <row r="3636" spans="1:6" x14ac:dyDescent="0.3">
      <c r="A3636" t="s">
        <v>27</v>
      </c>
      <c r="B3636" t="s">
        <v>18</v>
      </c>
      <c r="C3636" t="s">
        <v>5</v>
      </c>
      <c r="D3636">
        <v>77565</v>
      </c>
      <c r="F3636">
        <v>77565</v>
      </c>
    </row>
    <row r="3637" spans="1:6" x14ac:dyDescent="0.3">
      <c r="A3637" t="s">
        <v>27</v>
      </c>
      <c r="B3637" t="s">
        <v>18</v>
      </c>
      <c r="C3637" t="s">
        <v>10</v>
      </c>
      <c r="D3637">
        <v>62722</v>
      </c>
      <c r="F3637">
        <v>62722</v>
      </c>
    </row>
    <row r="3638" spans="1:6" x14ac:dyDescent="0.3">
      <c r="A3638" t="s">
        <v>27</v>
      </c>
      <c r="B3638" t="s">
        <v>18</v>
      </c>
      <c r="C3638" t="s">
        <v>10</v>
      </c>
      <c r="D3638">
        <v>18892</v>
      </c>
      <c r="F3638">
        <v>18892</v>
      </c>
    </row>
    <row r="3639" spans="1:6" x14ac:dyDescent="0.3">
      <c r="A3639" t="s">
        <v>27</v>
      </c>
      <c r="B3639" t="s">
        <v>17</v>
      </c>
      <c r="C3639" t="s">
        <v>7</v>
      </c>
      <c r="D3639">
        <v>80150</v>
      </c>
      <c r="F3639">
        <v>80150</v>
      </c>
    </row>
    <row r="3640" spans="1:6" x14ac:dyDescent="0.3">
      <c r="A3640" t="s">
        <v>27</v>
      </c>
      <c r="B3640" t="s">
        <v>17</v>
      </c>
      <c r="C3640" t="s">
        <v>7</v>
      </c>
      <c r="D3640">
        <v>5779</v>
      </c>
      <c r="F3640">
        <v>5779</v>
      </c>
    </row>
    <row r="3641" spans="1:6" x14ac:dyDescent="0.3">
      <c r="A3641" t="s">
        <v>27</v>
      </c>
      <c r="B3641" t="s">
        <v>17</v>
      </c>
      <c r="C3641" t="s">
        <v>7</v>
      </c>
      <c r="D3641">
        <v>51692</v>
      </c>
      <c r="F3641">
        <v>51692</v>
      </c>
    </row>
    <row r="3642" spans="1:6" x14ac:dyDescent="0.3">
      <c r="A3642" t="s">
        <v>27</v>
      </c>
      <c r="B3642" t="s">
        <v>17</v>
      </c>
      <c r="C3642" t="s">
        <v>7</v>
      </c>
      <c r="D3642">
        <v>94111</v>
      </c>
      <c r="F3642">
        <v>94111</v>
      </c>
    </row>
    <row r="3643" spans="1:6" x14ac:dyDescent="0.3">
      <c r="A3643" t="s">
        <v>27</v>
      </c>
      <c r="B3643" t="s">
        <v>17</v>
      </c>
      <c r="C3643" t="s">
        <v>7</v>
      </c>
      <c r="D3643">
        <v>5060</v>
      </c>
      <c r="F3643">
        <v>5060</v>
      </c>
    </row>
    <row r="3644" spans="1:6" x14ac:dyDescent="0.3">
      <c r="A3644" t="s">
        <v>27</v>
      </c>
      <c r="B3644" t="s">
        <v>17</v>
      </c>
      <c r="C3644" t="s">
        <v>7</v>
      </c>
      <c r="D3644">
        <v>26938</v>
      </c>
      <c r="F3644">
        <v>26938</v>
      </c>
    </row>
    <row r="3645" spans="1:6" x14ac:dyDescent="0.3">
      <c r="A3645" t="s">
        <v>27</v>
      </c>
      <c r="B3645" t="s">
        <v>17</v>
      </c>
      <c r="C3645" t="s">
        <v>8</v>
      </c>
      <c r="D3645">
        <v>24715</v>
      </c>
      <c r="F3645">
        <v>24715</v>
      </c>
    </row>
    <row r="3646" spans="1:6" x14ac:dyDescent="0.3">
      <c r="A3646" t="s">
        <v>27</v>
      </c>
      <c r="B3646" t="s">
        <v>12</v>
      </c>
      <c r="C3646" t="s">
        <v>10</v>
      </c>
      <c r="D3646">
        <v>45460</v>
      </c>
      <c r="F3646">
        <v>45460</v>
      </c>
    </row>
    <row r="3647" spans="1:6" x14ac:dyDescent="0.3">
      <c r="A3647" t="s">
        <v>27</v>
      </c>
      <c r="B3647" t="s">
        <v>15</v>
      </c>
      <c r="C3647" t="s">
        <v>7</v>
      </c>
      <c r="D3647">
        <v>35569</v>
      </c>
      <c r="F3647">
        <v>35569</v>
      </c>
    </row>
    <row r="3648" spans="1:6" x14ac:dyDescent="0.3">
      <c r="A3648" t="s">
        <v>27</v>
      </c>
      <c r="B3648" t="s">
        <v>15</v>
      </c>
      <c r="C3648" t="s">
        <v>7</v>
      </c>
      <c r="D3648">
        <v>96769</v>
      </c>
      <c r="F3648">
        <v>96769</v>
      </c>
    </row>
    <row r="3649" spans="1:6" x14ac:dyDescent="0.3">
      <c r="A3649" t="s">
        <v>27</v>
      </c>
      <c r="B3649" t="s">
        <v>15</v>
      </c>
      <c r="C3649" t="s">
        <v>7</v>
      </c>
      <c r="D3649">
        <v>14743</v>
      </c>
      <c r="F3649">
        <v>14743</v>
      </c>
    </row>
    <row r="3650" spans="1:6" x14ac:dyDescent="0.3">
      <c r="A3650" t="s">
        <v>27</v>
      </c>
      <c r="B3650" t="s">
        <v>20</v>
      </c>
      <c r="C3650" t="s">
        <v>2</v>
      </c>
      <c r="D3650">
        <v>77512</v>
      </c>
      <c r="F3650">
        <v>77512</v>
      </c>
    </row>
    <row r="3651" spans="1:6" x14ac:dyDescent="0.3">
      <c r="A3651" t="s">
        <v>27</v>
      </c>
      <c r="B3651" t="s">
        <v>20</v>
      </c>
      <c r="C3651" t="s">
        <v>2</v>
      </c>
      <c r="D3651">
        <v>48927</v>
      </c>
      <c r="F3651">
        <v>48927</v>
      </c>
    </row>
    <row r="3652" spans="1:6" x14ac:dyDescent="0.3">
      <c r="A3652" t="s">
        <v>27</v>
      </c>
      <c r="B3652" t="s">
        <v>15</v>
      </c>
      <c r="C3652" t="s">
        <v>6</v>
      </c>
      <c r="D3652">
        <v>6268</v>
      </c>
      <c r="F3652">
        <v>6268</v>
      </c>
    </row>
    <row r="3653" spans="1:6" x14ac:dyDescent="0.3">
      <c r="A3653" t="s">
        <v>27</v>
      </c>
      <c r="B3653" t="s">
        <v>17</v>
      </c>
      <c r="C3653" t="s">
        <v>10</v>
      </c>
      <c r="D3653">
        <v>22738</v>
      </c>
      <c r="F3653">
        <v>22738</v>
      </c>
    </row>
    <row r="3654" spans="1:6" x14ac:dyDescent="0.3">
      <c r="A3654" t="s">
        <v>27</v>
      </c>
      <c r="B3654" t="s">
        <v>18</v>
      </c>
      <c r="C3654" t="s">
        <v>2</v>
      </c>
      <c r="D3654">
        <v>63605</v>
      </c>
      <c r="F3654">
        <v>63605</v>
      </c>
    </row>
    <row r="3655" spans="1:6" x14ac:dyDescent="0.3">
      <c r="A3655" t="s">
        <v>27</v>
      </c>
      <c r="B3655" t="s">
        <v>18</v>
      </c>
      <c r="C3655" t="s">
        <v>2</v>
      </c>
      <c r="D3655">
        <v>88348</v>
      </c>
      <c r="F3655">
        <v>88348</v>
      </c>
    </row>
    <row r="3656" spans="1:6" x14ac:dyDescent="0.3">
      <c r="A3656" t="s">
        <v>27</v>
      </c>
      <c r="B3656" t="s">
        <v>18</v>
      </c>
      <c r="C3656" t="s">
        <v>2</v>
      </c>
      <c r="D3656">
        <v>77249</v>
      </c>
      <c r="F3656">
        <v>77249</v>
      </c>
    </row>
    <row r="3657" spans="1:6" x14ac:dyDescent="0.3">
      <c r="A3657" t="s">
        <v>27</v>
      </c>
      <c r="B3657" t="s">
        <v>20</v>
      </c>
      <c r="C3657" t="s">
        <v>2</v>
      </c>
      <c r="D3657">
        <v>50595</v>
      </c>
      <c r="F3657">
        <v>50595</v>
      </c>
    </row>
    <row r="3658" spans="1:6" x14ac:dyDescent="0.3">
      <c r="A3658" t="s">
        <v>27</v>
      </c>
      <c r="B3658" t="s">
        <v>20</v>
      </c>
      <c r="C3658" t="s">
        <v>2</v>
      </c>
      <c r="D3658">
        <v>66946</v>
      </c>
      <c r="F3658">
        <v>66946</v>
      </c>
    </row>
    <row r="3659" spans="1:6" x14ac:dyDescent="0.3">
      <c r="A3659" t="s">
        <v>27</v>
      </c>
      <c r="B3659" t="s">
        <v>20</v>
      </c>
      <c r="C3659" t="s">
        <v>8</v>
      </c>
      <c r="D3659">
        <v>14774</v>
      </c>
      <c r="F3659">
        <v>14774</v>
      </c>
    </row>
    <row r="3660" spans="1:6" x14ac:dyDescent="0.3">
      <c r="A3660" t="s">
        <v>27</v>
      </c>
      <c r="B3660" t="s">
        <v>20</v>
      </c>
      <c r="C3660" t="s">
        <v>8</v>
      </c>
      <c r="D3660">
        <v>49255</v>
      </c>
      <c r="F3660">
        <v>49255</v>
      </c>
    </row>
    <row r="3661" spans="1:6" x14ac:dyDescent="0.3">
      <c r="A3661" t="s">
        <v>27</v>
      </c>
      <c r="B3661" t="s">
        <v>17</v>
      </c>
      <c r="C3661" t="s">
        <v>4</v>
      </c>
      <c r="D3661">
        <v>96408</v>
      </c>
      <c r="F3661">
        <v>96408</v>
      </c>
    </row>
    <row r="3662" spans="1:6" x14ac:dyDescent="0.3">
      <c r="A3662" t="s">
        <v>27</v>
      </c>
      <c r="B3662" t="s">
        <v>15</v>
      </c>
      <c r="C3662" t="s">
        <v>2</v>
      </c>
      <c r="D3662">
        <v>28495</v>
      </c>
      <c r="F3662">
        <v>28495</v>
      </c>
    </row>
    <row r="3663" spans="1:6" x14ac:dyDescent="0.3">
      <c r="A3663" t="s">
        <v>27</v>
      </c>
      <c r="B3663" t="s">
        <v>17</v>
      </c>
      <c r="C3663" t="s">
        <v>2</v>
      </c>
      <c r="D3663">
        <v>17739</v>
      </c>
      <c r="F3663">
        <v>17739</v>
      </c>
    </row>
    <row r="3664" spans="1:6" x14ac:dyDescent="0.3">
      <c r="A3664" t="s">
        <v>27</v>
      </c>
      <c r="B3664" t="s">
        <v>17</v>
      </c>
      <c r="C3664" t="s">
        <v>10</v>
      </c>
      <c r="D3664">
        <v>15455</v>
      </c>
      <c r="F3664">
        <v>15455</v>
      </c>
    </row>
    <row r="3665" spans="1:6" x14ac:dyDescent="0.3">
      <c r="A3665" t="s">
        <v>27</v>
      </c>
      <c r="B3665" t="s">
        <v>17</v>
      </c>
      <c r="C3665" t="s">
        <v>10</v>
      </c>
      <c r="D3665">
        <v>22195</v>
      </c>
      <c r="F3665">
        <v>22195</v>
      </c>
    </row>
    <row r="3666" spans="1:6" x14ac:dyDescent="0.3">
      <c r="A3666" t="s">
        <v>27</v>
      </c>
      <c r="B3666" t="s">
        <v>17</v>
      </c>
      <c r="C3666" t="s">
        <v>10</v>
      </c>
      <c r="D3666">
        <v>80321</v>
      </c>
      <c r="F3666">
        <v>80321</v>
      </c>
    </row>
    <row r="3667" spans="1:6" x14ac:dyDescent="0.3">
      <c r="A3667" t="s">
        <v>27</v>
      </c>
      <c r="B3667" t="s">
        <v>12</v>
      </c>
      <c r="C3667" t="s">
        <v>2</v>
      </c>
      <c r="D3667">
        <v>4832</v>
      </c>
      <c r="F3667">
        <v>4832</v>
      </c>
    </row>
    <row r="3668" spans="1:6" x14ac:dyDescent="0.3">
      <c r="A3668" t="s">
        <v>27</v>
      </c>
      <c r="B3668" t="s">
        <v>12</v>
      </c>
      <c r="C3668" t="s">
        <v>2</v>
      </c>
      <c r="D3668">
        <v>9509</v>
      </c>
      <c r="F3668">
        <v>9509</v>
      </c>
    </row>
    <row r="3669" spans="1:6" x14ac:dyDescent="0.3">
      <c r="A3669" t="s">
        <v>27</v>
      </c>
      <c r="B3669" t="s">
        <v>17</v>
      </c>
      <c r="C3669" t="s">
        <v>4</v>
      </c>
      <c r="D3669">
        <v>74831</v>
      </c>
      <c r="F3669">
        <v>74831</v>
      </c>
    </row>
    <row r="3670" spans="1:6" x14ac:dyDescent="0.3">
      <c r="A3670" t="s">
        <v>27</v>
      </c>
      <c r="B3670" t="s">
        <v>17</v>
      </c>
      <c r="C3670" t="s">
        <v>4</v>
      </c>
      <c r="D3670">
        <v>54528</v>
      </c>
      <c r="F3670">
        <v>54528</v>
      </c>
    </row>
    <row r="3671" spans="1:6" x14ac:dyDescent="0.3">
      <c r="A3671" t="s">
        <v>27</v>
      </c>
      <c r="B3671" t="s">
        <v>17</v>
      </c>
      <c r="C3671" t="s">
        <v>4</v>
      </c>
      <c r="D3671">
        <v>93276</v>
      </c>
      <c r="F3671">
        <v>93276</v>
      </c>
    </row>
    <row r="3672" spans="1:6" x14ac:dyDescent="0.3">
      <c r="A3672" t="s">
        <v>27</v>
      </c>
      <c r="B3672" t="s">
        <v>17</v>
      </c>
      <c r="C3672" t="s">
        <v>5</v>
      </c>
      <c r="D3672">
        <v>8293</v>
      </c>
      <c r="F3672">
        <v>8293</v>
      </c>
    </row>
    <row r="3673" spans="1:6" x14ac:dyDescent="0.3">
      <c r="A3673" t="s">
        <v>27</v>
      </c>
      <c r="B3673" t="s">
        <v>17</v>
      </c>
      <c r="C3673" t="s">
        <v>8</v>
      </c>
      <c r="D3673">
        <v>94835</v>
      </c>
      <c r="F3673">
        <v>94835</v>
      </c>
    </row>
    <row r="3674" spans="1:6" x14ac:dyDescent="0.3">
      <c r="A3674" t="s">
        <v>27</v>
      </c>
      <c r="B3674" t="s">
        <v>17</v>
      </c>
      <c r="C3674" t="s">
        <v>5</v>
      </c>
      <c r="D3674">
        <v>96288</v>
      </c>
      <c r="F3674">
        <v>96288</v>
      </c>
    </row>
    <row r="3675" spans="1:6" x14ac:dyDescent="0.3">
      <c r="A3675" t="s">
        <v>27</v>
      </c>
      <c r="B3675" t="s">
        <v>17</v>
      </c>
      <c r="C3675" t="s">
        <v>4</v>
      </c>
      <c r="D3675">
        <v>58002</v>
      </c>
      <c r="F3675">
        <v>58002</v>
      </c>
    </row>
    <row r="3676" spans="1:6" x14ac:dyDescent="0.3">
      <c r="A3676" t="s">
        <v>27</v>
      </c>
      <c r="B3676" t="s">
        <v>15</v>
      </c>
      <c r="C3676" t="s">
        <v>10</v>
      </c>
      <c r="D3676">
        <v>17062</v>
      </c>
      <c r="F3676">
        <v>17062</v>
      </c>
    </row>
    <row r="3677" spans="1:6" x14ac:dyDescent="0.3">
      <c r="A3677" t="s">
        <v>27</v>
      </c>
      <c r="B3677" t="s">
        <v>17</v>
      </c>
      <c r="C3677" t="s">
        <v>10</v>
      </c>
      <c r="D3677">
        <v>94500</v>
      </c>
      <c r="F3677">
        <v>94500</v>
      </c>
    </row>
    <row r="3678" spans="1:6" x14ac:dyDescent="0.3">
      <c r="A3678" t="s">
        <v>27</v>
      </c>
      <c r="B3678" t="s">
        <v>20</v>
      </c>
      <c r="C3678" t="s">
        <v>10</v>
      </c>
      <c r="D3678">
        <v>19290</v>
      </c>
      <c r="F3678">
        <v>19290</v>
      </c>
    </row>
    <row r="3679" spans="1:6" x14ac:dyDescent="0.3">
      <c r="A3679" t="s">
        <v>27</v>
      </c>
      <c r="B3679" t="s">
        <v>20</v>
      </c>
      <c r="C3679" t="s">
        <v>10</v>
      </c>
      <c r="D3679">
        <v>14042</v>
      </c>
      <c r="F3679">
        <v>14042</v>
      </c>
    </row>
    <row r="3680" spans="1:6" x14ac:dyDescent="0.3">
      <c r="A3680" t="s">
        <v>27</v>
      </c>
      <c r="B3680" t="s">
        <v>12</v>
      </c>
      <c r="C3680" t="s">
        <v>10</v>
      </c>
      <c r="D3680">
        <v>91384</v>
      </c>
      <c r="F3680">
        <v>91384</v>
      </c>
    </row>
    <row r="3681" spans="1:6" x14ac:dyDescent="0.3">
      <c r="A3681" t="s">
        <v>27</v>
      </c>
      <c r="B3681" t="s">
        <v>17</v>
      </c>
      <c r="C3681" t="s">
        <v>8</v>
      </c>
      <c r="D3681">
        <v>18307</v>
      </c>
      <c r="F3681">
        <v>18307</v>
      </c>
    </row>
    <row r="3682" spans="1:6" x14ac:dyDescent="0.3">
      <c r="A3682" t="s">
        <v>27</v>
      </c>
      <c r="B3682" t="s">
        <v>17</v>
      </c>
      <c r="C3682" t="s">
        <v>8</v>
      </c>
      <c r="D3682">
        <v>63663</v>
      </c>
      <c r="F3682">
        <v>63663</v>
      </c>
    </row>
    <row r="3683" spans="1:6" x14ac:dyDescent="0.3">
      <c r="A3683" t="s">
        <v>27</v>
      </c>
      <c r="B3683" t="s">
        <v>14</v>
      </c>
      <c r="C3683" t="s">
        <v>10</v>
      </c>
      <c r="D3683">
        <v>93876</v>
      </c>
      <c r="F3683">
        <v>93876</v>
      </c>
    </row>
    <row r="3684" spans="1:6" x14ac:dyDescent="0.3">
      <c r="A3684" t="s">
        <v>27</v>
      </c>
      <c r="B3684" t="s">
        <v>14</v>
      </c>
      <c r="C3684" t="s">
        <v>10</v>
      </c>
      <c r="D3684">
        <v>77116</v>
      </c>
      <c r="F3684">
        <v>77116</v>
      </c>
    </row>
    <row r="3685" spans="1:6" x14ac:dyDescent="0.3">
      <c r="A3685" t="s">
        <v>27</v>
      </c>
      <c r="B3685" t="s">
        <v>14</v>
      </c>
      <c r="C3685" t="s">
        <v>10</v>
      </c>
      <c r="D3685">
        <v>17999</v>
      </c>
      <c r="F3685">
        <v>17999</v>
      </c>
    </row>
    <row r="3686" spans="1:6" x14ac:dyDescent="0.3">
      <c r="A3686" t="s">
        <v>27</v>
      </c>
      <c r="B3686" t="s">
        <v>14</v>
      </c>
      <c r="C3686" t="s">
        <v>10</v>
      </c>
      <c r="D3686">
        <v>48457</v>
      </c>
      <c r="F3686">
        <v>48457</v>
      </c>
    </row>
    <row r="3687" spans="1:6" x14ac:dyDescent="0.3">
      <c r="A3687" t="s">
        <v>27</v>
      </c>
      <c r="B3687" t="s">
        <v>14</v>
      </c>
      <c r="C3687" t="s">
        <v>10</v>
      </c>
      <c r="D3687">
        <v>2050</v>
      </c>
      <c r="F3687">
        <v>2050</v>
      </c>
    </row>
    <row r="3688" spans="1:6" x14ac:dyDescent="0.3">
      <c r="A3688" t="s">
        <v>27</v>
      </c>
      <c r="B3688" t="s">
        <v>17</v>
      </c>
      <c r="C3688" t="s">
        <v>4</v>
      </c>
      <c r="D3688">
        <v>11129</v>
      </c>
      <c r="F3688">
        <v>11129</v>
      </c>
    </row>
    <row r="3689" spans="1:6" x14ac:dyDescent="0.3">
      <c r="A3689" t="s">
        <v>27</v>
      </c>
      <c r="B3689" t="s">
        <v>12</v>
      </c>
      <c r="C3689" t="s">
        <v>10</v>
      </c>
      <c r="D3689">
        <v>98352</v>
      </c>
      <c r="F3689">
        <v>98352</v>
      </c>
    </row>
    <row r="3690" spans="1:6" x14ac:dyDescent="0.3">
      <c r="A3690" t="s">
        <v>27</v>
      </c>
      <c r="B3690" t="s">
        <v>17</v>
      </c>
      <c r="C3690" t="s">
        <v>7</v>
      </c>
      <c r="D3690">
        <v>59708</v>
      </c>
      <c r="F3690">
        <v>59708</v>
      </c>
    </row>
    <row r="3691" spans="1:6" x14ac:dyDescent="0.3">
      <c r="A3691" t="s">
        <v>27</v>
      </c>
      <c r="B3691" t="s">
        <v>17</v>
      </c>
      <c r="C3691" t="s">
        <v>10</v>
      </c>
      <c r="D3691">
        <v>37753</v>
      </c>
      <c r="F3691">
        <v>37753</v>
      </c>
    </row>
    <row r="3692" spans="1:6" x14ac:dyDescent="0.3">
      <c r="A3692" t="s">
        <v>27</v>
      </c>
      <c r="B3692" t="s">
        <v>17</v>
      </c>
      <c r="C3692" t="s">
        <v>10</v>
      </c>
      <c r="D3692">
        <v>31676</v>
      </c>
      <c r="F3692">
        <v>31676</v>
      </c>
    </row>
    <row r="3693" spans="1:6" x14ac:dyDescent="0.3">
      <c r="A3693" t="s">
        <v>27</v>
      </c>
      <c r="B3693" t="s">
        <v>17</v>
      </c>
      <c r="C3693" t="s">
        <v>10</v>
      </c>
      <c r="D3693">
        <v>89012</v>
      </c>
      <c r="F3693">
        <v>89012</v>
      </c>
    </row>
    <row r="3694" spans="1:6" x14ac:dyDescent="0.3">
      <c r="A3694" t="s">
        <v>27</v>
      </c>
      <c r="B3694" t="s">
        <v>15</v>
      </c>
      <c r="C3694" t="s">
        <v>6</v>
      </c>
      <c r="D3694">
        <v>22162</v>
      </c>
      <c r="F3694">
        <v>22162</v>
      </c>
    </row>
    <row r="3695" spans="1:6" x14ac:dyDescent="0.3">
      <c r="A3695" t="s">
        <v>27</v>
      </c>
      <c r="B3695" t="s">
        <v>15</v>
      </c>
      <c r="C3695" t="s">
        <v>4</v>
      </c>
      <c r="D3695">
        <v>29981</v>
      </c>
      <c r="F3695">
        <v>29981</v>
      </c>
    </row>
    <row r="3696" spans="1:6" x14ac:dyDescent="0.3">
      <c r="A3696" t="s">
        <v>27</v>
      </c>
      <c r="B3696" t="s">
        <v>12</v>
      </c>
      <c r="C3696" t="s">
        <v>10</v>
      </c>
      <c r="D3696">
        <v>46681</v>
      </c>
      <c r="F3696">
        <v>46681</v>
      </c>
    </row>
    <row r="3697" spans="1:6" x14ac:dyDescent="0.3">
      <c r="A3697" t="s">
        <v>27</v>
      </c>
      <c r="B3697" t="s">
        <v>20</v>
      </c>
      <c r="C3697" t="s">
        <v>10</v>
      </c>
      <c r="D3697">
        <v>84568</v>
      </c>
      <c r="F3697">
        <v>84568</v>
      </c>
    </row>
    <row r="3698" spans="1:6" x14ac:dyDescent="0.3">
      <c r="A3698" t="s">
        <v>27</v>
      </c>
      <c r="B3698" t="s">
        <v>12</v>
      </c>
      <c r="C3698" t="s">
        <v>10</v>
      </c>
      <c r="D3698">
        <v>3720</v>
      </c>
      <c r="F3698">
        <v>3720</v>
      </c>
    </row>
    <row r="3699" spans="1:6" x14ac:dyDescent="0.3">
      <c r="A3699" t="s">
        <v>27</v>
      </c>
      <c r="B3699" t="s">
        <v>12</v>
      </c>
      <c r="C3699" t="s">
        <v>10</v>
      </c>
      <c r="D3699">
        <v>34032</v>
      </c>
      <c r="F3699">
        <v>34032</v>
      </c>
    </row>
    <row r="3700" spans="1:6" x14ac:dyDescent="0.3">
      <c r="A3700" t="s">
        <v>27</v>
      </c>
      <c r="B3700" t="s">
        <v>12</v>
      </c>
      <c r="C3700" t="s">
        <v>10</v>
      </c>
      <c r="D3700">
        <v>63619</v>
      </c>
      <c r="F3700">
        <v>63619</v>
      </c>
    </row>
    <row r="3701" spans="1:6" x14ac:dyDescent="0.3">
      <c r="A3701" t="s">
        <v>27</v>
      </c>
      <c r="B3701" t="s">
        <v>12</v>
      </c>
      <c r="C3701" t="s">
        <v>10</v>
      </c>
      <c r="D3701">
        <v>65393</v>
      </c>
      <c r="F3701">
        <v>65393</v>
      </c>
    </row>
    <row r="3702" spans="1:6" x14ac:dyDescent="0.3">
      <c r="A3702" t="s">
        <v>27</v>
      </c>
      <c r="B3702" t="s">
        <v>12</v>
      </c>
      <c r="C3702" t="s">
        <v>10</v>
      </c>
      <c r="D3702">
        <v>39891</v>
      </c>
      <c r="F3702">
        <v>39891</v>
      </c>
    </row>
    <row r="3703" spans="1:6" x14ac:dyDescent="0.3">
      <c r="A3703" t="s">
        <v>27</v>
      </c>
      <c r="B3703" t="s">
        <v>17</v>
      </c>
      <c r="C3703" t="s">
        <v>2</v>
      </c>
      <c r="D3703">
        <v>54083</v>
      </c>
      <c r="F3703">
        <v>54083</v>
      </c>
    </row>
    <row r="3704" spans="1:6" x14ac:dyDescent="0.3">
      <c r="A3704" t="s">
        <v>27</v>
      </c>
      <c r="B3704" t="s">
        <v>17</v>
      </c>
      <c r="C3704" t="s">
        <v>4</v>
      </c>
      <c r="D3704">
        <v>76633</v>
      </c>
      <c r="F3704">
        <v>76633</v>
      </c>
    </row>
    <row r="3705" spans="1:6" x14ac:dyDescent="0.3">
      <c r="A3705" t="s">
        <v>27</v>
      </c>
      <c r="B3705" t="s">
        <v>17</v>
      </c>
      <c r="C3705" t="s">
        <v>2</v>
      </c>
      <c r="D3705">
        <v>38724</v>
      </c>
      <c r="F3705">
        <v>38724</v>
      </c>
    </row>
    <row r="3706" spans="1:6" x14ac:dyDescent="0.3">
      <c r="A3706" t="s">
        <v>27</v>
      </c>
      <c r="B3706" t="s">
        <v>20</v>
      </c>
      <c r="C3706" t="s">
        <v>1</v>
      </c>
      <c r="D3706">
        <v>22471</v>
      </c>
      <c r="F3706">
        <v>22471</v>
      </c>
    </row>
    <row r="3707" spans="1:6" x14ac:dyDescent="0.3">
      <c r="A3707" t="s">
        <v>27</v>
      </c>
      <c r="B3707" t="s">
        <v>17</v>
      </c>
      <c r="C3707" t="s">
        <v>10</v>
      </c>
      <c r="D3707">
        <v>60292</v>
      </c>
      <c r="F3707">
        <v>60292</v>
      </c>
    </row>
    <row r="3708" spans="1:6" x14ac:dyDescent="0.3">
      <c r="A3708" t="s">
        <v>27</v>
      </c>
      <c r="B3708" t="s">
        <v>12</v>
      </c>
      <c r="C3708" t="s">
        <v>2</v>
      </c>
      <c r="D3708">
        <v>55980</v>
      </c>
      <c r="F3708">
        <v>55980</v>
      </c>
    </row>
    <row r="3709" spans="1:6" x14ac:dyDescent="0.3">
      <c r="A3709" t="s">
        <v>27</v>
      </c>
      <c r="B3709" t="s">
        <v>20</v>
      </c>
      <c r="C3709" t="s">
        <v>2</v>
      </c>
      <c r="D3709">
        <v>32700</v>
      </c>
      <c r="F3709">
        <v>32700</v>
      </c>
    </row>
    <row r="3710" spans="1:6" x14ac:dyDescent="0.3">
      <c r="A3710" t="s">
        <v>27</v>
      </c>
      <c r="B3710" t="s">
        <v>20</v>
      </c>
      <c r="C3710" t="s">
        <v>2</v>
      </c>
      <c r="D3710">
        <v>97989</v>
      </c>
      <c r="F3710">
        <v>97989</v>
      </c>
    </row>
    <row r="3711" spans="1:6" x14ac:dyDescent="0.3">
      <c r="A3711" t="s">
        <v>27</v>
      </c>
      <c r="B3711" t="s">
        <v>17</v>
      </c>
      <c r="C3711" t="s">
        <v>6</v>
      </c>
      <c r="D3711">
        <v>55349</v>
      </c>
      <c r="F3711">
        <v>55349</v>
      </c>
    </row>
    <row r="3712" spans="1:6" x14ac:dyDescent="0.3">
      <c r="A3712" t="s">
        <v>27</v>
      </c>
      <c r="B3712" t="s">
        <v>17</v>
      </c>
      <c r="C3712" t="s">
        <v>6</v>
      </c>
      <c r="D3712">
        <v>6160</v>
      </c>
      <c r="F3712">
        <v>6160</v>
      </c>
    </row>
    <row r="3713" spans="1:6" x14ac:dyDescent="0.3">
      <c r="A3713" t="s">
        <v>27</v>
      </c>
      <c r="B3713" t="s">
        <v>17</v>
      </c>
      <c r="C3713" t="s">
        <v>2</v>
      </c>
      <c r="D3713">
        <v>88127</v>
      </c>
      <c r="F3713">
        <v>88127</v>
      </c>
    </row>
    <row r="3714" spans="1:6" x14ac:dyDescent="0.3">
      <c r="A3714" t="s">
        <v>27</v>
      </c>
      <c r="B3714" t="s">
        <v>17</v>
      </c>
      <c r="C3714" t="s">
        <v>2</v>
      </c>
      <c r="D3714">
        <v>26653</v>
      </c>
      <c r="F3714">
        <v>26653</v>
      </c>
    </row>
    <row r="3715" spans="1:6" x14ac:dyDescent="0.3">
      <c r="A3715" t="s">
        <v>27</v>
      </c>
      <c r="B3715" t="s">
        <v>17</v>
      </c>
      <c r="C3715" t="s">
        <v>2</v>
      </c>
      <c r="D3715">
        <v>50528</v>
      </c>
      <c r="F3715">
        <v>50528</v>
      </c>
    </row>
    <row r="3716" spans="1:6" x14ac:dyDescent="0.3">
      <c r="A3716" t="s">
        <v>27</v>
      </c>
      <c r="B3716" t="s">
        <v>17</v>
      </c>
      <c r="C3716" t="s">
        <v>8</v>
      </c>
      <c r="D3716">
        <v>33374</v>
      </c>
      <c r="F3716">
        <v>33374</v>
      </c>
    </row>
    <row r="3717" spans="1:6" x14ac:dyDescent="0.3">
      <c r="A3717" t="s">
        <v>27</v>
      </c>
      <c r="B3717" t="s">
        <v>17</v>
      </c>
      <c r="C3717" t="s">
        <v>8</v>
      </c>
      <c r="D3717">
        <v>92128</v>
      </c>
      <c r="F3717">
        <v>92128</v>
      </c>
    </row>
    <row r="3718" spans="1:6" x14ac:dyDescent="0.3">
      <c r="A3718" t="s">
        <v>27</v>
      </c>
      <c r="B3718" t="s">
        <v>15</v>
      </c>
      <c r="C3718" t="s">
        <v>5</v>
      </c>
      <c r="D3718">
        <v>52785</v>
      </c>
      <c r="F3718">
        <v>52785</v>
      </c>
    </row>
    <row r="3719" spans="1:6" x14ac:dyDescent="0.3">
      <c r="A3719" t="s">
        <v>27</v>
      </c>
      <c r="B3719" t="s">
        <v>15</v>
      </c>
      <c r="C3719" t="s">
        <v>5</v>
      </c>
      <c r="D3719">
        <v>4581</v>
      </c>
      <c r="F3719">
        <v>4581</v>
      </c>
    </row>
    <row r="3720" spans="1:6" x14ac:dyDescent="0.3">
      <c r="A3720" t="s">
        <v>27</v>
      </c>
      <c r="B3720" t="s">
        <v>15</v>
      </c>
      <c r="C3720" t="s">
        <v>5</v>
      </c>
      <c r="D3720">
        <v>2054</v>
      </c>
      <c r="F3720">
        <v>2054</v>
      </c>
    </row>
    <row r="3721" spans="1:6" x14ac:dyDescent="0.3">
      <c r="A3721" t="s">
        <v>27</v>
      </c>
      <c r="B3721" t="s">
        <v>15</v>
      </c>
      <c r="C3721" t="s">
        <v>5</v>
      </c>
      <c r="D3721">
        <v>45682</v>
      </c>
      <c r="F3721">
        <v>45682</v>
      </c>
    </row>
    <row r="3722" spans="1:6" x14ac:dyDescent="0.3">
      <c r="A3722" t="s">
        <v>27</v>
      </c>
      <c r="B3722" t="s">
        <v>17</v>
      </c>
      <c r="C3722" t="s">
        <v>8</v>
      </c>
      <c r="D3722">
        <v>97360</v>
      </c>
      <c r="F3722">
        <v>97360</v>
      </c>
    </row>
    <row r="3723" spans="1:6" x14ac:dyDescent="0.3">
      <c r="A3723" t="s">
        <v>27</v>
      </c>
      <c r="B3723" t="s">
        <v>17</v>
      </c>
      <c r="C3723" t="s">
        <v>5</v>
      </c>
      <c r="D3723">
        <v>62901</v>
      </c>
      <c r="F3723">
        <v>62901</v>
      </c>
    </row>
    <row r="3724" spans="1:6" x14ac:dyDescent="0.3">
      <c r="A3724" t="s">
        <v>27</v>
      </c>
      <c r="B3724" t="s">
        <v>20</v>
      </c>
      <c r="C3724" t="s">
        <v>4</v>
      </c>
      <c r="D3724">
        <v>75037</v>
      </c>
      <c r="F3724">
        <v>75037</v>
      </c>
    </row>
    <row r="3725" spans="1:6" x14ac:dyDescent="0.3">
      <c r="A3725" t="s">
        <v>27</v>
      </c>
      <c r="B3725" t="s">
        <v>20</v>
      </c>
      <c r="C3725" t="s">
        <v>4</v>
      </c>
      <c r="D3725">
        <v>26928</v>
      </c>
      <c r="F3725">
        <v>26928</v>
      </c>
    </row>
    <row r="3726" spans="1:6" x14ac:dyDescent="0.3">
      <c r="A3726" t="s">
        <v>27</v>
      </c>
      <c r="B3726" t="s">
        <v>20</v>
      </c>
      <c r="C3726" t="s">
        <v>4</v>
      </c>
      <c r="D3726">
        <v>48477</v>
      </c>
      <c r="F3726">
        <v>48477</v>
      </c>
    </row>
    <row r="3727" spans="1:6" x14ac:dyDescent="0.3">
      <c r="A3727" t="s">
        <v>27</v>
      </c>
      <c r="B3727" t="s">
        <v>20</v>
      </c>
      <c r="C3727" t="s">
        <v>4</v>
      </c>
      <c r="D3727">
        <v>19213</v>
      </c>
      <c r="F3727">
        <v>19213</v>
      </c>
    </row>
    <row r="3728" spans="1:6" x14ac:dyDescent="0.3">
      <c r="A3728" t="s">
        <v>27</v>
      </c>
      <c r="B3728" t="s">
        <v>20</v>
      </c>
      <c r="C3728" t="s">
        <v>4</v>
      </c>
      <c r="D3728">
        <v>59832</v>
      </c>
      <c r="F3728">
        <v>59832</v>
      </c>
    </row>
    <row r="3729" spans="1:6" x14ac:dyDescent="0.3">
      <c r="A3729" t="s">
        <v>27</v>
      </c>
      <c r="B3729" t="s">
        <v>20</v>
      </c>
      <c r="C3729" t="s">
        <v>4</v>
      </c>
      <c r="D3729">
        <v>76659</v>
      </c>
      <c r="F3729">
        <v>76659</v>
      </c>
    </row>
    <row r="3730" spans="1:6" x14ac:dyDescent="0.3">
      <c r="A3730" t="s">
        <v>27</v>
      </c>
      <c r="B3730" t="s">
        <v>20</v>
      </c>
      <c r="C3730" t="s">
        <v>4</v>
      </c>
      <c r="D3730">
        <v>53622</v>
      </c>
      <c r="F3730">
        <v>53622</v>
      </c>
    </row>
    <row r="3731" spans="1:6" x14ac:dyDescent="0.3">
      <c r="A3731" t="s">
        <v>27</v>
      </c>
      <c r="B3731" t="s">
        <v>20</v>
      </c>
      <c r="C3731" t="s">
        <v>4</v>
      </c>
      <c r="D3731">
        <v>28767</v>
      </c>
      <c r="F3731">
        <v>28767</v>
      </c>
    </row>
    <row r="3732" spans="1:6" x14ac:dyDescent="0.3">
      <c r="A3732" t="s">
        <v>27</v>
      </c>
      <c r="B3732" t="s">
        <v>17</v>
      </c>
      <c r="C3732" t="s">
        <v>6</v>
      </c>
      <c r="D3732">
        <v>19335</v>
      </c>
      <c r="F3732">
        <v>19335</v>
      </c>
    </row>
    <row r="3733" spans="1:6" x14ac:dyDescent="0.3">
      <c r="A3733" t="s">
        <v>27</v>
      </c>
      <c r="B3733" t="s">
        <v>17</v>
      </c>
      <c r="C3733" t="s">
        <v>6</v>
      </c>
      <c r="D3733">
        <v>10624</v>
      </c>
      <c r="F3733">
        <v>10624</v>
      </c>
    </row>
    <row r="3734" spans="1:6" x14ac:dyDescent="0.3">
      <c r="A3734" t="s">
        <v>27</v>
      </c>
      <c r="B3734" t="s">
        <v>15</v>
      </c>
      <c r="C3734" t="s">
        <v>2</v>
      </c>
      <c r="D3734">
        <v>43276</v>
      </c>
      <c r="F3734">
        <v>43276</v>
      </c>
    </row>
    <row r="3735" spans="1:6" x14ac:dyDescent="0.3">
      <c r="A3735" t="s">
        <v>27</v>
      </c>
      <c r="B3735" t="s">
        <v>15</v>
      </c>
      <c r="C3735" t="s">
        <v>2</v>
      </c>
      <c r="D3735">
        <v>88279</v>
      </c>
      <c r="F3735">
        <v>88279</v>
      </c>
    </row>
    <row r="3736" spans="1:6" x14ac:dyDescent="0.3">
      <c r="A3736" t="s">
        <v>27</v>
      </c>
      <c r="B3736" t="s">
        <v>15</v>
      </c>
      <c r="C3736" t="s">
        <v>2</v>
      </c>
      <c r="D3736">
        <v>38926</v>
      </c>
      <c r="F3736">
        <v>38926</v>
      </c>
    </row>
    <row r="3737" spans="1:6" x14ac:dyDescent="0.3">
      <c r="A3737" t="s">
        <v>27</v>
      </c>
      <c r="B3737" t="s">
        <v>15</v>
      </c>
      <c r="C3737" t="s">
        <v>2</v>
      </c>
      <c r="D3737">
        <v>12939</v>
      </c>
      <c r="F3737">
        <v>12939</v>
      </c>
    </row>
    <row r="3738" spans="1:6" x14ac:dyDescent="0.3">
      <c r="A3738" t="s">
        <v>27</v>
      </c>
      <c r="B3738" t="s">
        <v>20</v>
      </c>
      <c r="C3738" t="s">
        <v>2</v>
      </c>
      <c r="D3738">
        <v>59004</v>
      </c>
      <c r="F3738">
        <v>59004</v>
      </c>
    </row>
    <row r="3739" spans="1:6" x14ac:dyDescent="0.3">
      <c r="A3739" t="s">
        <v>27</v>
      </c>
      <c r="B3739" t="s">
        <v>20</v>
      </c>
      <c r="C3739" t="s">
        <v>2</v>
      </c>
      <c r="D3739">
        <v>25449</v>
      </c>
      <c r="F3739">
        <v>25449</v>
      </c>
    </row>
    <row r="3740" spans="1:6" x14ac:dyDescent="0.3">
      <c r="A3740" t="s">
        <v>27</v>
      </c>
      <c r="B3740" t="s">
        <v>20</v>
      </c>
      <c r="C3740" t="s">
        <v>2</v>
      </c>
      <c r="D3740">
        <v>94615</v>
      </c>
      <c r="F3740">
        <v>94615</v>
      </c>
    </row>
    <row r="3741" spans="1:6" x14ac:dyDescent="0.3">
      <c r="A3741" t="s">
        <v>27</v>
      </c>
      <c r="B3741" t="s">
        <v>20</v>
      </c>
      <c r="C3741" t="s">
        <v>2</v>
      </c>
      <c r="D3741">
        <v>94879</v>
      </c>
      <c r="F3741">
        <v>94879</v>
      </c>
    </row>
    <row r="3742" spans="1:6" x14ac:dyDescent="0.3">
      <c r="A3742" t="s">
        <v>27</v>
      </c>
      <c r="B3742" t="s">
        <v>20</v>
      </c>
      <c r="C3742" t="s">
        <v>2</v>
      </c>
      <c r="D3742">
        <v>54776</v>
      </c>
      <c r="F3742">
        <v>54776</v>
      </c>
    </row>
    <row r="3743" spans="1:6" x14ac:dyDescent="0.3">
      <c r="A3743" t="s">
        <v>27</v>
      </c>
      <c r="B3743" t="s">
        <v>20</v>
      </c>
      <c r="C3743" t="s">
        <v>4</v>
      </c>
      <c r="D3743">
        <v>91716</v>
      </c>
      <c r="F3743">
        <v>91716</v>
      </c>
    </row>
    <row r="3744" spans="1:6" x14ac:dyDescent="0.3">
      <c r="A3744" t="s">
        <v>27</v>
      </c>
      <c r="B3744" t="s">
        <v>20</v>
      </c>
      <c r="C3744" t="s">
        <v>4</v>
      </c>
      <c r="D3744">
        <v>91334</v>
      </c>
      <c r="F3744">
        <v>91334</v>
      </c>
    </row>
    <row r="3745" spans="1:6" x14ac:dyDescent="0.3">
      <c r="A3745" t="s">
        <v>27</v>
      </c>
      <c r="B3745" t="s">
        <v>20</v>
      </c>
      <c r="C3745" t="s">
        <v>2</v>
      </c>
      <c r="D3745">
        <v>28771</v>
      </c>
      <c r="F3745">
        <v>28771</v>
      </c>
    </row>
    <row r="3746" spans="1:6" x14ac:dyDescent="0.3">
      <c r="A3746" t="s">
        <v>27</v>
      </c>
      <c r="B3746" t="s">
        <v>20</v>
      </c>
      <c r="C3746" t="s">
        <v>2</v>
      </c>
      <c r="D3746">
        <v>38156</v>
      </c>
      <c r="F3746">
        <v>38156</v>
      </c>
    </row>
    <row r="3747" spans="1:6" x14ac:dyDescent="0.3">
      <c r="A3747" t="s">
        <v>27</v>
      </c>
      <c r="B3747" t="s">
        <v>20</v>
      </c>
      <c r="C3747" t="s">
        <v>2</v>
      </c>
      <c r="D3747">
        <v>8981</v>
      </c>
      <c r="F3747">
        <v>8981</v>
      </c>
    </row>
    <row r="3748" spans="1:6" x14ac:dyDescent="0.3">
      <c r="A3748" t="s">
        <v>27</v>
      </c>
      <c r="B3748" t="s">
        <v>17</v>
      </c>
      <c r="C3748" t="s">
        <v>2</v>
      </c>
      <c r="D3748">
        <v>15998</v>
      </c>
      <c r="F3748">
        <v>15998</v>
      </c>
    </row>
    <row r="3749" spans="1:6" x14ac:dyDescent="0.3">
      <c r="A3749" t="s">
        <v>27</v>
      </c>
      <c r="B3749" t="s">
        <v>17</v>
      </c>
      <c r="C3749" t="s">
        <v>2</v>
      </c>
      <c r="D3749">
        <v>72806</v>
      </c>
      <c r="F3749">
        <v>72806</v>
      </c>
    </row>
    <row r="3750" spans="1:6" x14ac:dyDescent="0.3">
      <c r="A3750" t="s">
        <v>27</v>
      </c>
      <c r="B3750" t="s">
        <v>20</v>
      </c>
      <c r="C3750" t="s">
        <v>4</v>
      </c>
      <c r="D3750">
        <v>32011</v>
      </c>
      <c r="F3750">
        <v>32011</v>
      </c>
    </row>
    <row r="3751" spans="1:6" x14ac:dyDescent="0.3">
      <c r="A3751" t="s">
        <v>27</v>
      </c>
      <c r="B3751" t="s">
        <v>20</v>
      </c>
      <c r="C3751" t="s">
        <v>4</v>
      </c>
      <c r="D3751">
        <v>16763</v>
      </c>
      <c r="F3751">
        <v>16763</v>
      </c>
    </row>
    <row r="3752" spans="1:6" x14ac:dyDescent="0.3">
      <c r="A3752" t="s">
        <v>27</v>
      </c>
      <c r="B3752" t="s">
        <v>17</v>
      </c>
      <c r="C3752" t="s">
        <v>2</v>
      </c>
      <c r="D3752">
        <v>55365</v>
      </c>
      <c r="F3752">
        <v>55365</v>
      </c>
    </row>
    <row r="3753" spans="1:6" x14ac:dyDescent="0.3">
      <c r="A3753" t="s">
        <v>27</v>
      </c>
      <c r="B3753" t="s">
        <v>17</v>
      </c>
      <c r="C3753" t="s">
        <v>2</v>
      </c>
      <c r="D3753">
        <v>6551</v>
      </c>
      <c r="F3753">
        <v>6551</v>
      </c>
    </row>
    <row r="3754" spans="1:6" x14ac:dyDescent="0.3">
      <c r="A3754" t="s">
        <v>27</v>
      </c>
      <c r="B3754" t="s">
        <v>16</v>
      </c>
      <c r="C3754" t="s">
        <v>6</v>
      </c>
      <c r="D3754">
        <v>26741</v>
      </c>
      <c r="F3754">
        <v>26741</v>
      </c>
    </row>
    <row r="3755" spans="1:6" x14ac:dyDescent="0.3">
      <c r="A3755" t="s">
        <v>27</v>
      </c>
      <c r="B3755" t="s">
        <v>14</v>
      </c>
      <c r="C3755" t="s">
        <v>10</v>
      </c>
      <c r="D3755">
        <v>43171</v>
      </c>
      <c r="F3755">
        <v>43171</v>
      </c>
    </row>
    <row r="3756" spans="1:6" x14ac:dyDescent="0.3">
      <c r="A3756" t="s">
        <v>27</v>
      </c>
      <c r="B3756" t="s">
        <v>20</v>
      </c>
      <c r="C3756" t="s">
        <v>1</v>
      </c>
      <c r="D3756">
        <v>81274</v>
      </c>
      <c r="F3756">
        <v>81274</v>
      </c>
    </row>
    <row r="3757" spans="1:6" x14ac:dyDescent="0.3">
      <c r="A3757" t="s">
        <v>27</v>
      </c>
      <c r="B3757" t="s">
        <v>14</v>
      </c>
      <c r="C3757" t="s">
        <v>10</v>
      </c>
      <c r="D3757">
        <v>15698</v>
      </c>
      <c r="F3757">
        <v>15698</v>
      </c>
    </row>
    <row r="3758" spans="1:6" x14ac:dyDescent="0.3">
      <c r="A3758" t="s">
        <v>27</v>
      </c>
      <c r="B3758" t="s">
        <v>14</v>
      </c>
      <c r="C3758" t="s">
        <v>10</v>
      </c>
      <c r="D3758">
        <v>1666</v>
      </c>
      <c r="F3758">
        <v>1666</v>
      </c>
    </row>
    <row r="3759" spans="1:6" x14ac:dyDescent="0.3">
      <c r="A3759" t="s">
        <v>27</v>
      </c>
      <c r="B3759" t="s">
        <v>17</v>
      </c>
      <c r="C3759" t="s">
        <v>7</v>
      </c>
      <c r="D3759">
        <v>72311</v>
      </c>
      <c r="F3759">
        <v>72311</v>
      </c>
    </row>
    <row r="3760" spans="1:6" x14ac:dyDescent="0.3">
      <c r="A3760" t="s">
        <v>27</v>
      </c>
      <c r="B3760" t="s">
        <v>17</v>
      </c>
      <c r="C3760" t="s">
        <v>7</v>
      </c>
      <c r="D3760">
        <v>84840</v>
      </c>
      <c r="F3760">
        <v>84840</v>
      </c>
    </row>
    <row r="3761" spans="1:6" x14ac:dyDescent="0.3">
      <c r="A3761" t="s">
        <v>27</v>
      </c>
      <c r="B3761" t="s">
        <v>17</v>
      </c>
      <c r="C3761" t="s">
        <v>7</v>
      </c>
      <c r="D3761">
        <v>45289</v>
      </c>
      <c r="F3761">
        <v>45289</v>
      </c>
    </row>
    <row r="3762" spans="1:6" x14ac:dyDescent="0.3">
      <c r="A3762" t="s">
        <v>27</v>
      </c>
      <c r="B3762" t="s">
        <v>17</v>
      </c>
      <c r="C3762" t="s">
        <v>7</v>
      </c>
      <c r="D3762">
        <v>50500</v>
      </c>
      <c r="F3762">
        <v>50500</v>
      </c>
    </row>
    <row r="3763" spans="1:6" x14ac:dyDescent="0.3">
      <c r="A3763" t="s">
        <v>27</v>
      </c>
      <c r="B3763" t="s">
        <v>12</v>
      </c>
      <c r="C3763" t="s">
        <v>2</v>
      </c>
      <c r="D3763">
        <v>69080</v>
      </c>
      <c r="F3763">
        <v>69080</v>
      </c>
    </row>
    <row r="3764" spans="1:6" x14ac:dyDescent="0.3">
      <c r="A3764" t="s">
        <v>27</v>
      </c>
      <c r="B3764" t="s">
        <v>12</v>
      </c>
      <c r="C3764" t="s">
        <v>4</v>
      </c>
      <c r="D3764">
        <v>10700</v>
      </c>
      <c r="F3764">
        <v>10700</v>
      </c>
    </row>
    <row r="3765" spans="1:6" x14ac:dyDescent="0.3">
      <c r="A3765" t="s">
        <v>27</v>
      </c>
      <c r="B3765" t="s">
        <v>17</v>
      </c>
      <c r="C3765" t="s">
        <v>10</v>
      </c>
      <c r="D3765">
        <v>28175</v>
      </c>
      <c r="F3765">
        <v>28175</v>
      </c>
    </row>
    <row r="3766" spans="1:6" x14ac:dyDescent="0.3">
      <c r="A3766" t="s">
        <v>27</v>
      </c>
      <c r="B3766" t="s">
        <v>17</v>
      </c>
      <c r="C3766" t="s">
        <v>10</v>
      </c>
      <c r="D3766">
        <v>14446</v>
      </c>
      <c r="F3766">
        <v>14446</v>
      </c>
    </row>
    <row r="3767" spans="1:6" x14ac:dyDescent="0.3">
      <c r="A3767" t="s">
        <v>27</v>
      </c>
      <c r="B3767" t="s">
        <v>17</v>
      </c>
      <c r="C3767" t="s">
        <v>10</v>
      </c>
      <c r="D3767">
        <v>73081</v>
      </c>
      <c r="F3767">
        <v>73081</v>
      </c>
    </row>
    <row r="3768" spans="1:6" x14ac:dyDescent="0.3">
      <c r="A3768" t="s">
        <v>27</v>
      </c>
      <c r="B3768" t="s">
        <v>17</v>
      </c>
      <c r="C3768" t="s">
        <v>10</v>
      </c>
      <c r="D3768">
        <v>40581</v>
      </c>
      <c r="F3768">
        <v>40581</v>
      </c>
    </row>
    <row r="3769" spans="1:6" x14ac:dyDescent="0.3">
      <c r="A3769" t="s">
        <v>27</v>
      </c>
      <c r="B3769" t="s">
        <v>17</v>
      </c>
      <c r="C3769" t="s">
        <v>10</v>
      </c>
      <c r="D3769">
        <v>27120</v>
      </c>
      <c r="F3769">
        <v>27120</v>
      </c>
    </row>
    <row r="3770" spans="1:6" x14ac:dyDescent="0.3">
      <c r="A3770" t="s">
        <v>27</v>
      </c>
      <c r="B3770" t="s">
        <v>20</v>
      </c>
      <c r="C3770" t="s">
        <v>2</v>
      </c>
      <c r="D3770">
        <v>26175</v>
      </c>
      <c r="F3770">
        <v>26175</v>
      </c>
    </row>
    <row r="3771" spans="1:6" x14ac:dyDescent="0.3">
      <c r="A3771" t="s">
        <v>27</v>
      </c>
      <c r="B3771" t="s">
        <v>12</v>
      </c>
      <c r="C3771" t="s">
        <v>5</v>
      </c>
      <c r="D3771">
        <v>96306</v>
      </c>
      <c r="F3771">
        <v>96306</v>
      </c>
    </row>
    <row r="3772" spans="1:6" x14ac:dyDescent="0.3">
      <c r="A3772" t="s">
        <v>27</v>
      </c>
      <c r="B3772" t="s">
        <v>17</v>
      </c>
      <c r="C3772" t="s">
        <v>2</v>
      </c>
      <c r="D3772">
        <v>36862</v>
      </c>
      <c r="F3772">
        <v>36862</v>
      </c>
    </row>
    <row r="3773" spans="1:6" x14ac:dyDescent="0.3">
      <c r="A3773" t="s">
        <v>27</v>
      </c>
      <c r="B3773" t="s">
        <v>20</v>
      </c>
      <c r="C3773" t="s">
        <v>10</v>
      </c>
      <c r="D3773">
        <v>1537</v>
      </c>
      <c r="F3773">
        <v>1537</v>
      </c>
    </row>
    <row r="3774" spans="1:6" x14ac:dyDescent="0.3">
      <c r="A3774" t="s">
        <v>27</v>
      </c>
      <c r="B3774" t="s">
        <v>20</v>
      </c>
      <c r="C3774" t="s">
        <v>10</v>
      </c>
      <c r="D3774">
        <v>20736</v>
      </c>
      <c r="F3774">
        <v>20736</v>
      </c>
    </row>
    <row r="3775" spans="1:6" x14ac:dyDescent="0.3">
      <c r="A3775" t="s">
        <v>27</v>
      </c>
      <c r="B3775" t="s">
        <v>20</v>
      </c>
      <c r="C3775" t="s">
        <v>10</v>
      </c>
      <c r="D3775">
        <v>80343</v>
      </c>
      <c r="F3775">
        <v>80343</v>
      </c>
    </row>
    <row r="3776" spans="1:6" x14ac:dyDescent="0.3">
      <c r="A3776" t="s">
        <v>27</v>
      </c>
      <c r="B3776" t="s">
        <v>20</v>
      </c>
      <c r="C3776" t="s">
        <v>10</v>
      </c>
      <c r="D3776">
        <v>3688</v>
      </c>
      <c r="F3776">
        <v>3688</v>
      </c>
    </row>
    <row r="3777" spans="1:6" x14ac:dyDescent="0.3">
      <c r="A3777" t="s">
        <v>27</v>
      </c>
      <c r="B3777" t="s">
        <v>17</v>
      </c>
      <c r="C3777" t="s">
        <v>2</v>
      </c>
      <c r="D3777">
        <v>56881</v>
      </c>
      <c r="F3777">
        <v>56881</v>
      </c>
    </row>
    <row r="3778" spans="1:6" x14ac:dyDescent="0.3">
      <c r="A3778" t="s">
        <v>27</v>
      </c>
      <c r="B3778" t="s">
        <v>17</v>
      </c>
      <c r="C3778" t="s">
        <v>2</v>
      </c>
      <c r="D3778">
        <v>94543</v>
      </c>
      <c r="F3778">
        <v>94543</v>
      </c>
    </row>
    <row r="3779" spans="1:6" x14ac:dyDescent="0.3">
      <c r="A3779" t="s">
        <v>27</v>
      </c>
      <c r="B3779" t="s">
        <v>17</v>
      </c>
      <c r="C3779" t="s">
        <v>2</v>
      </c>
      <c r="D3779">
        <v>60609</v>
      </c>
      <c r="F3779">
        <v>60609</v>
      </c>
    </row>
    <row r="3780" spans="1:6" x14ac:dyDescent="0.3">
      <c r="A3780" t="s">
        <v>27</v>
      </c>
      <c r="B3780" t="s">
        <v>12</v>
      </c>
      <c r="C3780" t="s">
        <v>10</v>
      </c>
      <c r="D3780">
        <v>25553</v>
      </c>
      <c r="F3780">
        <v>25553</v>
      </c>
    </row>
    <row r="3781" spans="1:6" x14ac:dyDescent="0.3">
      <c r="A3781" t="s">
        <v>27</v>
      </c>
      <c r="B3781" t="s">
        <v>13</v>
      </c>
      <c r="C3781" t="s">
        <v>2</v>
      </c>
      <c r="D3781">
        <v>64122</v>
      </c>
      <c r="F3781">
        <v>64122</v>
      </c>
    </row>
    <row r="3782" spans="1:6" x14ac:dyDescent="0.3">
      <c r="A3782" t="s">
        <v>27</v>
      </c>
      <c r="B3782" t="s">
        <v>12</v>
      </c>
      <c r="C3782" t="s">
        <v>5</v>
      </c>
      <c r="D3782">
        <v>86726</v>
      </c>
      <c r="F3782">
        <v>86726</v>
      </c>
    </row>
    <row r="3783" spans="1:6" x14ac:dyDescent="0.3">
      <c r="A3783" t="s">
        <v>27</v>
      </c>
      <c r="B3783" t="s">
        <v>17</v>
      </c>
      <c r="C3783" t="s">
        <v>5</v>
      </c>
      <c r="D3783">
        <v>98380</v>
      </c>
      <c r="F3783">
        <v>98380</v>
      </c>
    </row>
    <row r="3784" spans="1:6" x14ac:dyDescent="0.3">
      <c r="A3784" t="s">
        <v>27</v>
      </c>
      <c r="B3784" t="s">
        <v>17</v>
      </c>
      <c r="C3784" t="s">
        <v>1</v>
      </c>
      <c r="D3784">
        <v>27105</v>
      </c>
      <c r="F3784">
        <v>27105</v>
      </c>
    </row>
    <row r="3785" spans="1:6" x14ac:dyDescent="0.3">
      <c r="A3785" t="s">
        <v>27</v>
      </c>
      <c r="B3785" t="s">
        <v>17</v>
      </c>
      <c r="C3785" t="s">
        <v>1</v>
      </c>
      <c r="D3785">
        <v>35504</v>
      </c>
      <c r="F3785">
        <v>35504</v>
      </c>
    </row>
    <row r="3786" spans="1:6" x14ac:dyDescent="0.3">
      <c r="A3786" t="s">
        <v>27</v>
      </c>
      <c r="B3786" t="s">
        <v>17</v>
      </c>
      <c r="C3786" t="s">
        <v>2</v>
      </c>
      <c r="D3786">
        <v>38706</v>
      </c>
      <c r="F3786">
        <v>38706</v>
      </c>
    </row>
    <row r="3787" spans="1:6" x14ac:dyDescent="0.3">
      <c r="A3787" t="s">
        <v>27</v>
      </c>
      <c r="B3787" t="s">
        <v>17</v>
      </c>
      <c r="C3787" t="s">
        <v>5</v>
      </c>
      <c r="D3787">
        <v>17672</v>
      </c>
      <c r="F3787">
        <v>17672</v>
      </c>
    </row>
    <row r="3788" spans="1:6" x14ac:dyDescent="0.3">
      <c r="A3788" t="s">
        <v>27</v>
      </c>
      <c r="B3788" t="s">
        <v>17</v>
      </c>
      <c r="C3788" t="s">
        <v>5</v>
      </c>
      <c r="D3788">
        <v>57532</v>
      </c>
      <c r="F3788">
        <v>57532</v>
      </c>
    </row>
    <row r="3789" spans="1:6" x14ac:dyDescent="0.3">
      <c r="A3789" t="s">
        <v>27</v>
      </c>
      <c r="B3789" t="s">
        <v>17</v>
      </c>
      <c r="C3789" t="s">
        <v>2</v>
      </c>
      <c r="D3789">
        <v>98018</v>
      </c>
      <c r="F3789">
        <v>98018</v>
      </c>
    </row>
    <row r="3790" spans="1:6" x14ac:dyDescent="0.3">
      <c r="A3790" t="s">
        <v>27</v>
      </c>
      <c r="B3790" t="s">
        <v>20</v>
      </c>
      <c r="C3790" t="s">
        <v>2</v>
      </c>
      <c r="D3790">
        <v>17475</v>
      </c>
      <c r="F3790">
        <v>17475</v>
      </c>
    </row>
    <row r="3791" spans="1:6" x14ac:dyDescent="0.3">
      <c r="A3791" t="s">
        <v>27</v>
      </c>
      <c r="B3791" t="s">
        <v>17</v>
      </c>
      <c r="C3791" t="s">
        <v>10</v>
      </c>
      <c r="D3791">
        <v>43159</v>
      </c>
      <c r="F3791">
        <v>43159</v>
      </c>
    </row>
    <row r="3792" spans="1:6" x14ac:dyDescent="0.3">
      <c r="A3792" t="s">
        <v>27</v>
      </c>
      <c r="B3792" t="s">
        <v>17</v>
      </c>
      <c r="C3792" t="s">
        <v>10</v>
      </c>
      <c r="D3792">
        <v>60165</v>
      </c>
      <c r="F3792">
        <v>60165</v>
      </c>
    </row>
    <row r="3793" spans="1:6" x14ac:dyDescent="0.3">
      <c r="A3793" t="s">
        <v>27</v>
      </c>
      <c r="B3793" t="s">
        <v>17</v>
      </c>
      <c r="C3793" t="s">
        <v>10</v>
      </c>
      <c r="D3793">
        <v>73820</v>
      </c>
      <c r="F3793">
        <v>73820</v>
      </c>
    </row>
    <row r="3794" spans="1:6" x14ac:dyDescent="0.3">
      <c r="A3794" t="s">
        <v>27</v>
      </c>
      <c r="B3794" t="s">
        <v>17</v>
      </c>
      <c r="C3794" t="s">
        <v>10</v>
      </c>
      <c r="D3794">
        <v>89395</v>
      </c>
      <c r="F3794">
        <v>89395</v>
      </c>
    </row>
    <row r="3795" spans="1:6" x14ac:dyDescent="0.3">
      <c r="A3795" t="s">
        <v>27</v>
      </c>
      <c r="B3795" t="s">
        <v>17</v>
      </c>
      <c r="C3795" t="s">
        <v>10</v>
      </c>
      <c r="D3795">
        <v>71504</v>
      </c>
      <c r="F3795">
        <v>71504</v>
      </c>
    </row>
    <row r="3796" spans="1:6" x14ac:dyDescent="0.3">
      <c r="A3796" t="s">
        <v>27</v>
      </c>
      <c r="B3796" t="s">
        <v>13</v>
      </c>
      <c r="C3796" t="s">
        <v>10</v>
      </c>
      <c r="D3796">
        <v>22060</v>
      </c>
      <c r="F3796">
        <v>22060</v>
      </c>
    </row>
    <row r="3797" spans="1:6" x14ac:dyDescent="0.3">
      <c r="A3797" t="s">
        <v>27</v>
      </c>
      <c r="B3797" t="s">
        <v>17</v>
      </c>
      <c r="C3797" t="s">
        <v>1</v>
      </c>
      <c r="D3797">
        <v>33946</v>
      </c>
      <c r="F3797">
        <v>33946</v>
      </c>
    </row>
    <row r="3798" spans="1:6" x14ac:dyDescent="0.3">
      <c r="A3798" t="s">
        <v>27</v>
      </c>
      <c r="B3798" t="s">
        <v>17</v>
      </c>
      <c r="C3798" t="s">
        <v>4</v>
      </c>
      <c r="D3798">
        <v>44686</v>
      </c>
      <c r="F3798">
        <v>44686</v>
      </c>
    </row>
    <row r="3799" spans="1:6" x14ac:dyDescent="0.3">
      <c r="A3799" t="s">
        <v>27</v>
      </c>
      <c r="B3799" t="s">
        <v>14</v>
      </c>
      <c r="C3799" t="s">
        <v>8</v>
      </c>
      <c r="D3799">
        <v>35609</v>
      </c>
      <c r="F3799">
        <v>35609</v>
      </c>
    </row>
    <row r="3800" spans="1:6" x14ac:dyDescent="0.3">
      <c r="A3800" t="s">
        <v>27</v>
      </c>
      <c r="B3800" t="s">
        <v>14</v>
      </c>
      <c r="C3800" t="s">
        <v>8</v>
      </c>
      <c r="D3800">
        <v>68448</v>
      </c>
      <c r="F3800">
        <v>68448</v>
      </c>
    </row>
    <row r="3801" spans="1:6" x14ac:dyDescent="0.3">
      <c r="A3801" t="s">
        <v>27</v>
      </c>
      <c r="B3801" t="s">
        <v>14</v>
      </c>
      <c r="C3801" t="s">
        <v>8</v>
      </c>
      <c r="D3801">
        <v>35418</v>
      </c>
      <c r="F3801">
        <v>35418</v>
      </c>
    </row>
    <row r="3802" spans="1:6" x14ac:dyDescent="0.3">
      <c r="A3802" t="s">
        <v>27</v>
      </c>
      <c r="B3802" t="s">
        <v>14</v>
      </c>
      <c r="C3802" t="s">
        <v>8</v>
      </c>
      <c r="D3802">
        <v>98295</v>
      </c>
      <c r="F3802">
        <v>98295</v>
      </c>
    </row>
    <row r="3803" spans="1:6" x14ac:dyDescent="0.3">
      <c r="A3803" t="s">
        <v>27</v>
      </c>
      <c r="B3803" t="s">
        <v>17</v>
      </c>
      <c r="C3803" t="s">
        <v>8</v>
      </c>
      <c r="D3803">
        <v>19537</v>
      </c>
      <c r="F3803">
        <v>19537</v>
      </c>
    </row>
    <row r="3804" spans="1:6" x14ac:dyDescent="0.3">
      <c r="A3804" t="s">
        <v>27</v>
      </c>
      <c r="B3804" t="s">
        <v>12</v>
      </c>
      <c r="C3804" t="s">
        <v>2</v>
      </c>
      <c r="D3804">
        <v>58403</v>
      </c>
      <c r="F3804">
        <v>58403</v>
      </c>
    </row>
    <row r="3805" spans="1:6" x14ac:dyDescent="0.3">
      <c r="A3805" t="s">
        <v>27</v>
      </c>
      <c r="B3805" t="s">
        <v>14</v>
      </c>
      <c r="C3805" t="s">
        <v>7</v>
      </c>
      <c r="D3805">
        <v>38413</v>
      </c>
      <c r="F3805">
        <v>38413</v>
      </c>
    </row>
    <row r="3806" spans="1:6" x14ac:dyDescent="0.3">
      <c r="A3806" t="s">
        <v>27</v>
      </c>
      <c r="B3806" t="s">
        <v>14</v>
      </c>
      <c r="C3806" t="s">
        <v>7</v>
      </c>
      <c r="D3806">
        <v>99331</v>
      </c>
      <c r="F3806">
        <v>99331</v>
      </c>
    </row>
    <row r="3807" spans="1:6" x14ac:dyDescent="0.3">
      <c r="A3807" t="s">
        <v>27</v>
      </c>
      <c r="B3807" t="s">
        <v>17</v>
      </c>
      <c r="C3807" t="s">
        <v>5</v>
      </c>
      <c r="D3807">
        <v>3138</v>
      </c>
      <c r="F3807">
        <v>3138</v>
      </c>
    </row>
    <row r="3808" spans="1:6" x14ac:dyDescent="0.3">
      <c r="A3808" t="s">
        <v>27</v>
      </c>
      <c r="B3808" t="s">
        <v>17</v>
      </c>
      <c r="C3808" t="s">
        <v>2</v>
      </c>
      <c r="D3808">
        <v>12897</v>
      </c>
      <c r="F3808">
        <v>12897</v>
      </c>
    </row>
    <row r="3809" spans="1:6" x14ac:dyDescent="0.3">
      <c r="A3809" t="s">
        <v>27</v>
      </c>
      <c r="B3809" t="s">
        <v>17</v>
      </c>
      <c r="C3809" t="s">
        <v>2</v>
      </c>
      <c r="D3809">
        <v>46842</v>
      </c>
      <c r="F3809">
        <v>46842</v>
      </c>
    </row>
    <row r="3810" spans="1:6" x14ac:dyDescent="0.3">
      <c r="A3810" t="s">
        <v>27</v>
      </c>
      <c r="B3810" t="s">
        <v>17</v>
      </c>
      <c r="C3810" t="s">
        <v>7</v>
      </c>
      <c r="D3810">
        <v>94625</v>
      </c>
      <c r="F3810">
        <v>94625</v>
      </c>
    </row>
    <row r="3811" spans="1:6" x14ac:dyDescent="0.3">
      <c r="A3811" t="s">
        <v>27</v>
      </c>
      <c r="B3811" t="s">
        <v>17</v>
      </c>
      <c r="C3811" t="s">
        <v>7</v>
      </c>
      <c r="D3811">
        <v>36904</v>
      </c>
      <c r="F3811">
        <v>36904</v>
      </c>
    </row>
    <row r="3812" spans="1:6" x14ac:dyDescent="0.3">
      <c r="A3812" t="s">
        <v>27</v>
      </c>
      <c r="B3812" t="s">
        <v>17</v>
      </c>
      <c r="C3812" t="s">
        <v>7</v>
      </c>
      <c r="D3812">
        <v>33760</v>
      </c>
      <c r="F3812">
        <v>33760</v>
      </c>
    </row>
    <row r="3813" spans="1:6" x14ac:dyDescent="0.3">
      <c r="A3813" t="s">
        <v>27</v>
      </c>
      <c r="B3813" t="s">
        <v>17</v>
      </c>
      <c r="C3813" t="s">
        <v>7</v>
      </c>
      <c r="D3813">
        <v>7568</v>
      </c>
      <c r="F3813">
        <v>7568</v>
      </c>
    </row>
    <row r="3814" spans="1:6" x14ac:dyDescent="0.3">
      <c r="A3814" t="s">
        <v>27</v>
      </c>
      <c r="B3814" t="s">
        <v>17</v>
      </c>
      <c r="C3814" t="s">
        <v>7</v>
      </c>
      <c r="D3814">
        <v>37212</v>
      </c>
      <c r="F3814">
        <v>37212</v>
      </c>
    </row>
    <row r="3815" spans="1:6" x14ac:dyDescent="0.3">
      <c r="A3815" t="s">
        <v>27</v>
      </c>
      <c r="B3815" t="s">
        <v>17</v>
      </c>
      <c r="C3815" t="s">
        <v>7</v>
      </c>
      <c r="D3815">
        <v>35357</v>
      </c>
      <c r="F3815">
        <v>35357</v>
      </c>
    </row>
    <row r="3816" spans="1:6" x14ac:dyDescent="0.3">
      <c r="A3816" t="s">
        <v>27</v>
      </c>
      <c r="B3816" t="s">
        <v>20</v>
      </c>
      <c r="C3816" t="s">
        <v>4</v>
      </c>
      <c r="D3816">
        <v>28649</v>
      </c>
      <c r="F3816">
        <v>28649</v>
      </c>
    </row>
    <row r="3817" spans="1:6" x14ac:dyDescent="0.3">
      <c r="A3817" t="s">
        <v>27</v>
      </c>
      <c r="B3817" t="s">
        <v>17</v>
      </c>
      <c r="C3817" t="s">
        <v>10</v>
      </c>
      <c r="D3817">
        <v>79437</v>
      </c>
      <c r="F3817">
        <v>79437</v>
      </c>
    </row>
    <row r="3818" spans="1:6" x14ac:dyDescent="0.3">
      <c r="A3818" t="s">
        <v>27</v>
      </c>
      <c r="B3818" t="s">
        <v>14</v>
      </c>
      <c r="C3818" t="s">
        <v>1</v>
      </c>
      <c r="D3818">
        <v>12269</v>
      </c>
      <c r="F3818">
        <v>12269</v>
      </c>
    </row>
    <row r="3819" spans="1:6" x14ac:dyDescent="0.3">
      <c r="A3819" t="s">
        <v>27</v>
      </c>
      <c r="B3819" t="s">
        <v>18</v>
      </c>
      <c r="C3819" t="s">
        <v>2</v>
      </c>
      <c r="D3819">
        <v>51976</v>
      </c>
      <c r="F3819">
        <v>51976</v>
      </c>
    </row>
    <row r="3820" spans="1:6" x14ac:dyDescent="0.3">
      <c r="A3820" t="s">
        <v>27</v>
      </c>
      <c r="B3820" t="s">
        <v>20</v>
      </c>
      <c r="C3820" t="s">
        <v>10</v>
      </c>
      <c r="D3820">
        <v>90903</v>
      </c>
      <c r="F3820">
        <v>90903</v>
      </c>
    </row>
    <row r="3821" spans="1:6" x14ac:dyDescent="0.3">
      <c r="A3821" t="s">
        <v>27</v>
      </c>
      <c r="B3821" t="s">
        <v>14</v>
      </c>
      <c r="C3821" t="s">
        <v>10</v>
      </c>
      <c r="D3821">
        <v>46388</v>
      </c>
      <c r="F3821">
        <v>46388</v>
      </c>
    </row>
    <row r="3822" spans="1:6" x14ac:dyDescent="0.3">
      <c r="A3822" t="s">
        <v>27</v>
      </c>
      <c r="B3822" t="s">
        <v>14</v>
      </c>
      <c r="C3822" t="s">
        <v>10</v>
      </c>
      <c r="D3822">
        <v>91417</v>
      </c>
      <c r="F3822">
        <v>91417</v>
      </c>
    </row>
    <row r="3823" spans="1:6" x14ac:dyDescent="0.3">
      <c r="A3823" t="s">
        <v>27</v>
      </c>
      <c r="B3823" t="s">
        <v>20</v>
      </c>
      <c r="C3823" t="s">
        <v>1</v>
      </c>
      <c r="D3823">
        <v>68728</v>
      </c>
      <c r="F3823">
        <v>68728</v>
      </c>
    </row>
    <row r="3824" spans="1:6" x14ac:dyDescent="0.3">
      <c r="A3824" t="s">
        <v>27</v>
      </c>
      <c r="B3824" t="s">
        <v>17</v>
      </c>
      <c r="C3824" t="s">
        <v>2</v>
      </c>
      <c r="D3824">
        <v>33989</v>
      </c>
      <c r="F3824">
        <v>33989</v>
      </c>
    </row>
    <row r="3825" spans="1:6" x14ac:dyDescent="0.3">
      <c r="A3825" t="s">
        <v>27</v>
      </c>
      <c r="B3825" t="s">
        <v>20</v>
      </c>
      <c r="C3825" t="s">
        <v>5</v>
      </c>
      <c r="D3825">
        <v>9278</v>
      </c>
      <c r="F3825">
        <v>9278</v>
      </c>
    </row>
    <row r="3826" spans="1:6" x14ac:dyDescent="0.3">
      <c r="A3826" t="s">
        <v>27</v>
      </c>
      <c r="B3826" t="s">
        <v>20</v>
      </c>
      <c r="C3826" t="s">
        <v>5</v>
      </c>
      <c r="D3826">
        <v>46236</v>
      </c>
      <c r="F3826">
        <v>46236</v>
      </c>
    </row>
    <row r="3827" spans="1:6" x14ac:dyDescent="0.3">
      <c r="A3827" t="s">
        <v>27</v>
      </c>
      <c r="B3827" t="s">
        <v>20</v>
      </c>
      <c r="C3827" t="s">
        <v>5</v>
      </c>
      <c r="D3827">
        <v>22935</v>
      </c>
      <c r="F3827">
        <v>22935</v>
      </c>
    </row>
    <row r="3828" spans="1:6" x14ac:dyDescent="0.3">
      <c r="A3828" t="s">
        <v>27</v>
      </c>
      <c r="B3828" t="s">
        <v>20</v>
      </c>
      <c r="C3828" t="s">
        <v>5</v>
      </c>
      <c r="D3828">
        <v>53899</v>
      </c>
      <c r="F3828">
        <v>53899</v>
      </c>
    </row>
    <row r="3829" spans="1:6" x14ac:dyDescent="0.3">
      <c r="A3829" t="s">
        <v>27</v>
      </c>
      <c r="B3829" t="s">
        <v>17</v>
      </c>
      <c r="C3829" t="s">
        <v>5</v>
      </c>
      <c r="D3829">
        <v>55353</v>
      </c>
      <c r="F3829">
        <v>55353</v>
      </c>
    </row>
    <row r="3830" spans="1:6" x14ac:dyDescent="0.3">
      <c r="A3830" t="s">
        <v>27</v>
      </c>
      <c r="B3830" t="s">
        <v>20</v>
      </c>
      <c r="C3830" t="s">
        <v>10</v>
      </c>
      <c r="D3830">
        <v>78359</v>
      </c>
      <c r="F3830">
        <v>78359</v>
      </c>
    </row>
    <row r="3831" spans="1:6" x14ac:dyDescent="0.3">
      <c r="A3831" t="s">
        <v>27</v>
      </c>
      <c r="B3831" t="s">
        <v>17</v>
      </c>
      <c r="C3831" t="s">
        <v>8</v>
      </c>
      <c r="D3831">
        <v>95976</v>
      </c>
      <c r="F3831">
        <v>95976</v>
      </c>
    </row>
    <row r="3832" spans="1:6" x14ac:dyDescent="0.3">
      <c r="A3832" t="s">
        <v>27</v>
      </c>
      <c r="B3832" t="s">
        <v>17</v>
      </c>
      <c r="C3832" t="s">
        <v>8</v>
      </c>
      <c r="D3832">
        <v>8300</v>
      </c>
      <c r="F3832">
        <v>8300</v>
      </c>
    </row>
    <row r="3833" spans="1:6" x14ac:dyDescent="0.3">
      <c r="A3833" t="s">
        <v>27</v>
      </c>
      <c r="B3833" t="s">
        <v>20</v>
      </c>
      <c r="C3833" t="s">
        <v>10</v>
      </c>
      <c r="D3833">
        <v>4689</v>
      </c>
      <c r="F3833">
        <v>4689</v>
      </c>
    </row>
    <row r="3834" spans="1:6" x14ac:dyDescent="0.3">
      <c r="A3834" t="s">
        <v>27</v>
      </c>
      <c r="B3834" t="s">
        <v>17</v>
      </c>
      <c r="C3834" t="s">
        <v>6</v>
      </c>
      <c r="D3834">
        <v>50984</v>
      </c>
      <c r="F3834">
        <v>50984</v>
      </c>
    </row>
    <row r="3835" spans="1:6" x14ac:dyDescent="0.3">
      <c r="A3835" t="s">
        <v>27</v>
      </c>
      <c r="B3835" t="s">
        <v>17</v>
      </c>
      <c r="C3835" t="s">
        <v>6</v>
      </c>
      <c r="D3835">
        <v>31647</v>
      </c>
      <c r="F3835">
        <v>31647</v>
      </c>
    </row>
    <row r="3836" spans="1:6" x14ac:dyDescent="0.3">
      <c r="A3836" t="s">
        <v>27</v>
      </c>
      <c r="B3836" t="s">
        <v>12</v>
      </c>
      <c r="C3836" t="s">
        <v>10</v>
      </c>
      <c r="D3836">
        <v>59321</v>
      </c>
      <c r="F3836">
        <v>59321</v>
      </c>
    </row>
    <row r="3837" spans="1:6" x14ac:dyDescent="0.3">
      <c r="A3837" t="s">
        <v>27</v>
      </c>
      <c r="B3837" t="s">
        <v>12</v>
      </c>
      <c r="C3837" t="s">
        <v>10</v>
      </c>
      <c r="D3837">
        <v>80619</v>
      </c>
      <c r="F3837">
        <v>80619</v>
      </c>
    </row>
    <row r="3838" spans="1:6" x14ac:dyDescent="0.3">
      <c r="A3838" t="s">
        <v>27</v>
      </c>
      <c r="B3838" t="s">
        <v>17</v>
      </c>
      <c r="C3838" t="s">
        <v>4</v>
      </c>
      <c r="D3838">
        <v>90323</v>
      </c>
      <c r="F3838">
        <v>90323</v>
      </c>
    </row>
    <row r="3839" spans="1:6" x14ac:dyDescent="0.3">
      <c r="A3839" t="s">
        <v>27</v>
      </c>
      <c r="B3839" t="s">
        <v>17</v>
      </c>
      <c r="C3839" t="s">
        <v>4</v>
      </c>
      <c r="D3839">
        <v>59167</v>
      </c>
      <c r="F3839">
        <v>59167</v>
      </c>
    </row>
    <row r="3840" spans="1:6" x14ac:dyDescent="0.3">
      <c r="A3840" t="s">
        <v>27</v>
      </c>
      <c r="B3840" t="s">
        <v>14</v>
      </c>
      <c r="C3840" t="s">
        <v>10</v>
      </c>
      <c r="D3840">
        <v>61900</v>
      </c>
      <c r="F3840">
        <v>61900</v>
      </c>
    </row>
    <row r="3841" spans="1:6" x14ac:dyDescent="0.3">
      <c r="A3841" t="s">
        <v>27</v>
      </c>
      <c r="B3841" t="s">
        <v>14</v>
      </c>
      <c r="C3841" t="s">
        <v>10</v>
      </c>
      <c r="D3841">
        <v>72899</v>
      </c>
      <c r="F3841">
        <v>72899</v>
      </c>
    </row>
    <row r="3842" spans="1:6" x14ac:dyDescent="0.3">
      <c r="A3842" t="s">
        <v>27</v>
      </c>
      <c r="B3842" t="s">
        <v>13</v>
      </c>
      <c r="C3842" t="s">
        <v>10</v>
      </c>
      <c r="D3842">
        <v>25172</v>
      </c>
      <c r="F3842">
        <v>25172</v>
      </c>
    </row>
    <row r="3843" spans="1:6" x14ac:dyDescent="0.3">
      <c r="A3843" t="s">
        <v>27</v>
      </c>
      <c r="B3843" t="s">
        <v>17</v>
      </c>
      <c r="C3843" t="s">
        <v>6</v>
      </c>
      <c r="D3843">
        <v>90457</v>
      </c>
      <c r="F3843">
        <v>90457</v>
      </c>
    </row>
    <row r="3844" spans="1:6" x14ac:dyDescent="0.3">
      <c r="A3844" t="s">
        <v>27</v>
      </c>
      <c r="B3844" t="s">
        <v>17</v>
      </c>
      <c r="C3844" t="s">
        <v>6</v>
      </c>
      <c r="D3844">
        <v>98351</v>
      </c>
      <c r="F3844">
        <v>98351</v>
      </c>
    </row>
    <row r="3845" spans="1:6" x14ac:dyDescent="0.3">
      <c r="A3845" t="s">
        <v>27</v>
      </c>
      <c r="B3845" t="s">
        <v>17</v>
      </c>
      <c r="C3845" t="s">
        <v>10</v>
      </c>
      <c r="D3845">
        <v>89486</v>
      </c>
      <c r="F3845">
        <v>89486</v>
      </c>
    </row>
    <row r="3846" spans="1:6" x14ac:dyDescent="0.3">
      <c r="A3846" t="s">
        <v>27</v>
      </c>
      <c r="B3846" t="s">
        <v>17</v>
      </c>
      <c r="C3846" t="s">
        <v>10</v>
      </c>
      <c r="D3846">
        <v>40974</v>
      </c>
      <c r="F3846">
        <v>40974</v>
      </c>
    </row>
    <row r="3847" spans="1:6" x14ac:dyDescent="0.3">
      <c r="A3847" t="s">
        <v>27</v>
      </c>
      <c r="B3847" t="s">
        <v>17</v>
      </c>
      <c r="C3847" t="s">
        <v>10</v>
      </c>
      <c r="D3847">
        <v>55821</v>
      </c>
      <c r="F3847">
        <v>55821</v>
      </c>
    </row>
    <row r="3848" spans="1:6" x14ac:dyDescent="0.3">
      <c r="A3848" t="s">
        <v>27</v>
      </c>
      <c r="B3848" t="s">
        <v>17</v>
      </c>
      <c r="C3848" t="s">
        <v>10</v>
      </c>
      <c r="D3848">
        <v>73758</v>
      </c>
      <c r="F3848">
        <v>73758</v>
      </c>
    </row>
    <row r="3849" spans="1:6" x14ac:dyDescent="0.3">
      <c r="A3849" t="s">
        <v>27</v>
      </c>
      <c r="B3849" t="s">
        <v>20</v>
      </c>
      <c r="C3849" t="s">
        <v>2</v>
      </c>
      <c r="D3849">
        <v>95550</v>
      </c>
      <c r="F3849">
        <v>95550</v>
      </c>
    </row>
    <row r="3850" spans="1:6" x14ac:dyDescent="0.3">
      <c r="A3850" t="s">
        <v>27</v>
      </c>
      <c r="B3850" t="s">
        <v>20</v>
      </c>
      <c r="C3850" t="s">
        <v>6</v>
      </c>
      <c r="D3850">
        <v>32258</v>
      </c>
      <c r="F3850">
        <v>32258</v>
      </c>
    </row>
    <row r="3851" spans="1:6" x14ac:dyDescent="0.3">
      <c r="A3851" t="s">
        <v>27</v>
      </c>
      <c r="B3851" t="s">
        <v>14</v>
      </c>
      <c r="C3851" t="s">
        <v>5</v>
      </c>
      <c r="D3851">
        <v>44583</v>
      </c>
      <c r="F3851">
        <v>44583</v>
      </c>
    </row>
    <row r="3852" spans="1:6" x14ac:dyDescent="0.3">
      <c r="A3852" t="s">
        <v>27</v>
      </c>
      <c r="B3852" t="s">
        <v>14</v>
      </c>
      <c r="C3852" t="s">
        <v>5</v>
      </c>
      <c r="D3852">
        <v>65185</v>
      </c>
      <c r="F3852">
        <v>65185</v>
      </c>
    </row>
    <row r="3853" spans="1:6" x14ac:dyDescent="0.3">
      <c r="A3853" t="s">
        <v>27</v>
      </c>
      <c r="B3853" t="s">
        <v>14</v>
      </c>
      <c r="C3853" t="s">
        <v>5</v>
      </c>
      <c r="D3853">
        <v>84065</v>
      </c>
      <c r="F3853">
        <v>84065</v>
      </c>
    </row>
    <row r="3854" spans="1:6" x14ac:dyDescent="0.3">
      <c r="A3854" t="s">
        <v>27</v>
      </c>
      <c r="B3854" t="s">
        <v>14</v>
      </c>
      <c r="C3854" t="s">
        <v>5</v>
      </c>
      <c r="D3854">
        <v>73876</v>
      </c>
      <c r="F3854">
        <v>73876</v>
      </c>
    </row>
    <row r="3855" spans="1:6" x14ac:dyDescent="0.3">
      <c r="A3855" t="s">
        <v>27</v>
      </c>
      <c r="B3855" t="s">
        <v>14</v>
      </c>
      <c r="C3855" t="s">
        <v>5</v>
      </c>
      <c r="D3855">
        <v>35416</v>
      </c>
      <c r="F3855">
        <v>35416</v>
      </c>
    </row>
    <row r="3856" spans="1:6" x14ac:dyDescent="0.3">
      <c r="A3856" t="s">
        <v>27</v>
      </c>
      <c r="B3856" t="s">
        <v>20</v>
      </c>
      <c r="C3856" t="s">
        <v>4</v>
      </c>
      <c r="D3856">
        <v>41485</v>
      </c>
      <c r="F3856">
        <v>41485</v>
      </c>
    </row>
    <row r="3857" spans="1:6" x14ac:dyDescent="0.3">
      <c r="A3857" t="s">
        <v>27</v>
      </c>
      <c r="B3857" t="s">
        <v>20</v>
      </c>
      <c r="C3857" t="s">
        <v>1</v>
      </c>
      <c r="D3857">
        <v>31304</v>
      </c>
      <c r="F3857">
        <v>31304</v>
      </c>
    </row>
    <row r="3858" spans="1:6" x14ac:dyDescent="0.3">
      <c r="A3858" t="s">
        <v>27</v>
      </c>
      <c r="B3858" t="s">
        <v>20</v>
      </c>
      <c r="C3858" t="s">
        <v>1</v>
      </c>
      <c r="D3858">
        <v>81410</v>
      </c>
      <c r="F3858">
        <v>81410</v>
      </c>
    </row>
    <row r="3859" spans="1:6" x14ac:dyDescent="0.3">
      <c r="A3859" t="s">
        <v>27</v>
      </c>
      <c r="B3859" t="s">
        <v>20</v>
      </c>
      <c r="C3859" t="s">
        <v>1</v>
      </c>
      <c r="D3859">
        <v>74739</v>
      </c>
      <c r="F3859">
        <v>74739</v>
      </c>
    </row>
    <row r="3860" spans="1:6" x14ac:dyDescent="0.3">
      <c r="A3860" t="s">
        <v>27</v>
      </c>
      <c r="B3860" t="s">
        <v>18</v>
      </c>
      <c r="C3860" t="s">
        <v>2</v>
      </c>
      <c r="D3860">
        <v>53591</v>
      </c>
      <c r="F3860">
        <v>53591</v>
      </c>
    </row>
    <row r="3861" spans="1:6" x14ac:dyDescent="0.3">
      <c r="A3861" t="s">
        <v>27</v>
      </c>
      <c r="B3861" t="s">
        <v>12</v>
      </c>
      <c r="C3861" t="s">
        <v>4</v>
      </c>
      <c r="D3861">
        <v>10461</v>
      </c>
      <c r="F3861">
        <v>10461</v>
      </c>
    </row>
    <row r="3862" spans="1:6" x14ac:dyDescent="0.3">
      <c r="A3862" t="s">
        <v>27</v>
      </c>
      <c r="B3862" t="s">
        <v>17</v>
      </c>
      <c r="C3862" t="s">
        <v>4</v>
      </c>
      <c r="D3862">
        <v>57973</v>
      </c>
      <c r="F3862">
        <v>57973</v>
      </c>
    </row>
    <row r="3863" spans="1:6" x14ac:dyDescent="0.3">
      <c r="A3863" t="s">
        <v>27</v>
      </c>
      <c r="B3863" t="s">
        <v>17</v>
      </c>
      <c r="C3863" t="s">
        <v>4</v>
      </c>
      <c r="D3863">
        <v>89685</v>
      </c>
      <c r="F3863">
        <v>89685</v>
      </c>
    </row>
    <row r="3864" spans="1:6" x14ac:dyDescent="0.3">
      <c r="A3864" t="s">
        <v>27</v>
      </c>
      <c r="B3864" t="s">
        <v>17</v>
      </c>
      <c r="C3864" t="s">
        <v>4</v>
      </c>
      <c r="D3864">
        <v>46769</v>
      </c>
      <c r="F3864">
        <v>46769</v>
      </c>
    </row>
    <row r="3865" spans="1:6" x14ac:dyDescent="0.3">
      <c r="A3865" t="s">
        <v>27</v>
      </c>
      <c r="B3865" t="s">
        <v>17</v>
      </c>
      <c r="C3865" t="s">
        <v>4</v>
      </c>
      <c r="D3865">
        <v>79213</v>
      </c>
      <c r="F3865">
        <v>79213</v>
      </c>
    </row>
    <row r="3866" spans="1:6" x14ac:dyDescent="0.3">
      <c r="A3866" t="s">
        <v>27</v>
      </c>
      <c r="B3866" t="s">
        <v>18</v>
      </c>
      <c r="C3866" t="s">
        <v>2</v>
      </c>
      <c r="D3866">
        <v>68826</v>
      </c>
      <c r="F3866">
        <v>68826</v>
      </c>
    </row>
    <row r="3867" spans="1:6" x14ac:dyDescent="0.3">
      <c r="A3867" t="s">
        <v>27</v>
      </c>
      <c r="B3867" t="s">
        <v>20</v>
      </c>
      <c r="C3867" t="s">
        <v>2</v>
      </c>
      <c r="D3867">
        <v>76605</v>
      </c>
      <c r="F3867">
        <v>76605</v>
      </c>
    </row>
    <row r="3868" spans="1:6" x14ac:dyDescent="0.3">
      <c r="A3868" t="s">
        <v>27</v>
      </c>
      <c r="B3868" t="s">
        <v>20</v>
      </c>
      <c r="C3868" t="s">
        <v>2</v>
      </c>
      <c r="D3868">
        <v>38076</v>
      </c>
      <c r="F3868">
        <v>38076</v>
      </c>
    </row>
    <row r="3869" spans="1:6" x14ac:dyDescent="0.3">
      <c r="A3869" t="s">
        <v>27</v>
      </c>
      <c r="B3869" t="s">
        <v>20</v>
      </c>
      <c r="C3869" t="s">
        <v>2</v>
      </c>
      <c r="D3869">
        <v>54711</v>
      </c>
      <c r="F3869">
        <v>54711</v>
      </c>
    </row>
    <row r="3870" spans="1:6" x14ac:dyDescent="0.3">
      <c r="A3870" t="s">
        <v>27</v>
      </c>
      <c r="B3870" t="s">
        <v>20</v>
      </c>
      <c r="C3870" t="s">
        <v>2</v>
      </c>
      <c r="D3870">
        <v>94007</v>
      </c>
      <c r="F3870">
        <v>94007</v>
      </c>
    </row>
    <row r="3871" spans="1:6" x14ac:dyDescent="0.3">
      <c r="A3871" t="s">
        <v>27</v>
      </c>
      <c r="B3871" t="s">
        <v>12</v>
      </c>
      <c r="C3871" t="s">
        <v>6</v>
      </c>
      <c r="D3871">
        <v>27358</v>
      </c>
      <c r="F3871">
        <v>27358</v>
      </c>
    </row>
    <row r="3872" spans="1:6" x14ac:dyDescent="0.3">
      <c r="A3872" t="s">
        <v>27</v>
      </c>
      <c r="B3872" t="s">
        <v>12</v>
      </c>
      <c r="C3872" t="s">
        <v>6</v>
      </c>
      <c r="D3872">
        <v>76732</v>
      </c>
      <c r="F3872">
        <v>76732</v>
      </c>
    </row>
    <row r="3873" spans="1:6" x14ac:dyDescent="0.3">
      <c r="A3873" t="s">
        <v>27</v>
      </c>
      <c r="B3873" t="s">
        <v>12</v>
      </c>
      <c r="C3873" t="s">
        <v>6</v>
      </c>
      <c r="D3873">
        <v>87388</v>
      </c>
      <c r="F3873">
        <v>87388</v>
      </c>
    </row>
    <row r="3874" spans="1:6" x14ac:dyDescent="0.3">
      <c r="A3874" t="s">
        <v>27</v>
      </c>
      <c r="B3874" t="s">
        <v>14</v>
      </c>
      <c r="C3874" t="s">
        <v>6</v>
      </c>
      <c r="D3874">
        <v>77581</v>
      </c>
      <c r="F3874">
        <v>77581</v>
      </c>
    </row>
    <row r="3875" spans="1:6" x14ac:dyDescent="0.3">
      <c r="A3875" t="s">
        <v>27</v>
      </c>
      <c r="B3875" t="s">
        <v>17</v>
      </c>
      <c r="C3875" t="s">
        <v>10</v>
      </c>
      <c r="D3875">
        <v>79480</v>
      </c>
      <c r="F3875">
        <v>79480</v>
      </c>
    </row>
    <row r="3876" spans="1:6" x14ac:dyDescent="0.3">
      <c r="A3876" t="s">
        <v>27</v>
      </c>
      <c r="B3876" t="s">
        <v>17</v>
      </c>
      <c r="C3876" t="s">
        <v>5</v>
      </c>
      <c r="D3876">
        <v>17191</v>
      </c>
      <c r="F3876">
        <v>17191</v>
      </c>
    </row>
    <row r="3877" spans="1:6" x14ac:dyDescent="0.3">
      <c r="A3877" t="s">
        <v>27</v>
      </c>
      <c r="B3877" t="s">
        <v>17</v>
      </c>
      <c r="C3877" t="s">
        <v>5</v>
      </c>
      <c r="D3877">
        <v>45044</v>
      </c>
      <c r="F3877">
        <v>45044</v>
      </c>
    </row>
    <row r="3878" spans="1:6" x14ac:dyDescent="0.3">
      <c r="A3878" t="s">
        <v>27</v>
      </c>
      <c r="B3878" t="s">
        <v>15</v>
      </c>
      <c r="C3878" t="s">
        <v>1</v>
      </c>
      <c r="D3878">
        <v>84336</v>
      </c>
      <c r="F3878">
        <v>84336</v>
      </c>
    </row>
    <row r="3879" spans="1:6" x14ac:dyDescent="0.3">
      <c r="A3879" t="s">
        <v>27</v>
      </c>
      <c r="B3879" t="s">
        <v>17</v>
      </c>
      <c r="C3879" t="s">
        <v>2</v>
      </c>
      <c r="D3879">
        <v>18647</v>
      </c>
      <c r="F3879">
        <v>18647</v>
      </c>
    </row>
    <row r="3880" spans="1:6" x14ac:dyDescent="0.3">
      <c r="A3880" t="s">
        <v>27</v>
      </c>
      <c r="B3880" t="s">
        <v>16</v>
      </c>
      <c r="C3880" t="s">
        <v>10</v>
      </c>
      <c r="D3880">
        <v>29414</v>
      </c>
      <c r="F3880">
        <v>29414</v>
      </c>
    </row>
    <row r="3881" spans="1:6" x14ac:dyDescent="0.3">
      <c r="A3881" t="s">
        <v>27</v>
      </c>
      <c r="B3881" t="s">
        <v>16</v>
      </c>
      <c r="C3881" t="s">
        <v>10</v>
      </c>
      <c r="D3881">
        <v>97432</v>
      </c>
      <c r="F3881">
        <v>97432</v>
      </c>
    </row>
    <row r="3882" spans="1:6" x14ac:dyDescent="0.3">
      <c r="A3882" t="s">
        <v>27</v>
      </c>
      <c r="B3882" t="s">
        <v>19</v>
      </c>
      <c r="C3882" t="s">
        <v>6</v>
      </c>
      <c r="D3882">
        <v>88457</v>
      </c>
      <c r="F3882">
        <v>88457</v>
      </c>
    </row>
    <row r="3883" spans="1:6" x14ac:dyDescent="0.3">
      <c r="A3883" t="s">
        <v>27</v>
      </c>
      <c r="B3883" t="s">
        <v>19</v>
      </c>
      <c r="C3883" t="s">
        <v>6</v>
      </c>
      <c r="D3883">
        <v>79081</v>
      </c>
      <c r="F3883">
        <v>79081</v>
      </c>
    </row>
    <row r="3884" spans="1:6" x14ac:dyDescent="0.3">
      <c r="A3884" t="s">
        <v>27</v>
      </c>
      <c r="B3884" t="s">
        <v>19</v>
      </c>
      <c r="C3884" t="s">
        <v>6</v>
      </c>
      <c r="D3884">
        <v>46160</v>
      </c>
      <c r="F3884">
        <v>46160</v>
      </c>
    </row>
    <row r="3885" spans="1:6" x14ac:dyDescent="0.3">
      <c r="A3885" t="s">
        <v>27</v>
      </c>
      <c r="B3885" t="s">
        <v>19</v>
      </c>
      <c r="C3885" t="s">
        <v>6</v>
      </c>
      <c r="D3885">
        <v>95960</v>
      </c>
      <c r="F3885">
        <v>95960</v>
      </c>
    </row>
    <row r="3886" spans="1:6" x14ac:dyDescent="0.3">
      <c r="A3886" t="s">
        <v>27</v>
      </c>
      <c r="B3886" t="s">
        <v>19</v>
      </c>
      <c r="C3886" t="s">
        <v>6</v>
      </c>
      <c r="D3886">
        <v>46109</v>
      </c>
      <c r="F3886">
        <v>46109</v>
      </c>
    </row>
    <row r="3887" spans="1:6" x14ac:dyDescent="0.3">
      <c r="A3887" t="s">
        <v>27</v>
      </c>
      <c r="B3887" t="s">
        <v>19</v>
      </c>
      <c r="C3887" t="s">
        <v>4</v>
      </c>
      <c r="D3887">
        <v>300000</v>
      </c>
      <c r="F3887">
        <v>300000</v>
      </c>
    </row>
    <row r="3888" spans="1:6" x14ac:dyDescent="0.3">
      <c r="A3888" t="s">
        <v>27</v>
      </c>
      <c r="B3888" t="s">
        <v>15</v>
      </c>
      <c r="C3888" t="s">
        <v>4</v>
      </c>
      <c r="D3888">
        <v>72477</v>
      </c>
      <c r="F3888">
        <v>72477</v>
      </c>
    </row>
    <row r="3889" spans="1:6" x14ac:dyDescent="0.3">
      <c r="A3889" t="s">
        <v>27</v>
      </c>
      <c r="B3889" t="s">
        <v>15</v>
      </c>
      <c r="C3889" t="s">
        <v>4</v>
      </c>
      <c r="D3889">
        <v>14815</v>
      </c>
      <c r="F3889">
        <v>14815</v>
      </c>
    </row>
    <row r="3890" spans="1:6" x14ac:dyDescent="0.3">
      <c r="A3890" t="s">
        <v>27</v>
      </c>
      <c r="B3890" t="s">
        <v>15</v>
      </c>
      <c r="C3890" t="s">
        <v>4</v>
      </c>
      <c r="D3890">
        <v>81226</v>
      </c>
      <c r="F3890">
        <v>81226</v>
      </c>
    </row>
    <row r="3891" spans="1:6" x14ac:dyDescent="0.3">
      <c r="A3891" t="s">
        <v>27</v>
      </c>
      <c r="B3891" t="s">
        <v>17</v>
      </c>
      <c r="C3891" t="s">
        <v>4</v>
      </c>
      <c r="D3891">
        <v>75131</v>
      </c>
      <c r="F3891">
        <v>75131</v>
      </c>
    </row>
    <row r="3892" spans="1:6" x14ac:dyDescent="0.3">
      <c r="A3892" t="s">
        <v>27</v>
      </c>
      <c r="B3892" t="s">
        <v>20</v>
      </c>
      <c r="C3892" t="s">
        <v>5</v>
      </c>
      <c r="D3892">
        <v>73636</v>
      </c>
      <c r="F3892">
        <v>73636</v>
      </c>
    </row>
    <row r="3893" spans="1:6" x14ac:dyDescent="0.3">
      <c r="A3893" t="s">
        <v>27</v>
      </c>
      <c r="B3893" t="s">
        <v>20</v>
      </c>
      <c r="C3893" t="s">
        <v>2</v>
      </c>
      <c r="D3893">
        <v>89905</v>
      </c>
      <c r="F3893">
        <v>89905</v>
      </c>
    </row>
    <row r="3894" spans="1:6" x14ac:dyDescent="0.3">
      <c r="A3894" t="s">
        <v>27</v>
      </c>
      <c r="B3894" t="s">
        <v>20</v>
      </c>
      <c r="C3894" t="s">
        <v>8</v>
      </c>
      <c r="D3894">
        <v>45675</v>
      </c>
      <c r="F3894">
        <v>45675</v>
      </c>
    </row>
    <row r="3895" spans="1:6" x14ac:dyDescent="0.3">
      <c r="A3895" t="s">
        <v>27</v>
      </c>
      <c r="B3895" t="s">
        <v>12</v>
      </c>
      <c r="C3895" t="s">
        <v>2</v>
      </c>
      <c r="D3895">
        <v>27917</v>
      </c>
      <c r="F3895">
        <v>27917</v>
      </c>
    </row>
    <row r="3896" spans="1:6" x14ac:dyDescent="0.3">
      <c r="A3896" t="s">
        <v>27</v>
      </c>
      <c r="B3896" t="s">
        <v>12</v>
      </c>
      <c r="C3896" t="s">
        <v>2</v>
      </c>
      <c r="D3896">
        <v>10994</v>
      </c>
      <c r="F3896">
        <v>10994</v>
      </c>
    </row>
    <row r="3897" spans="1:6" x14ac:dyDescent="0.3">
      <c r="A3897" t="s">
        <v>27</v>
      </c>
      <c r="B3897" t="s">
        <v>17</v>
      </c>
      <c r="C3897" t="s">
        <v>7</v>
      </c>
      <c r="D3897">
        <v>51586</v>
      </c>
      <c r="F3897">
        <v>51586</v>
      </c>
    </row>
    <row r="3898" spans="1:6" x14ac:dyDescent="0.3">
      <c r="A3898" t="s">
        <v>27</v>
      </c>
      <c r="B3898" t="s">
        <v>17</v>
      </c>
      <c r="C3898" t="s">
        <v>7</v>
      </c>
      <c r="D3898">
        <v>85671</v>
      </c>
      <c r="F3898">
        <v>85671</v>
      </c>
    </row>
    <row r="3899" spans="1:6" x14ac:dyDescent="0.3">
      <c r="A3899" t="s">
        <v>27</v>
      </c>
      <c r="B3899" t="s">
        <v>17</v>
      </c>
      <c r="C3899" t="s">
        <v>7</v>
      </c>
      <c r="D3899">
        <v>1519</v>
      </c>
      <c r="F3899">
        <v>1519</v>
      </c>
    </row>
    <row r="3900" spans="1:6" x14ac:dyDescent="0.3">
      <c r="A3900" t="s">
        <v>27</v>
      </c>
      <c r="B3900" t="s">
        <v>20</v>
      </c>
      <c r="C3900" t="s">
        <v>2</v>
      </c>
      <c r="D3900">
        <v>12210</v>
      </c>
      <c r="F3900">
        <v>12210</v>
      </c>
    </row>
    <row r="3901" spans="1:6" x14ac:dyDescent="0.3">
      <c r="A3901" t="s">
        <v>27</v>
      </c>
      <c r="B3901" t="s">
        <v>17</v>
      </c>
      <c r="C3901" t="s">
        <v>4</v>
      </c>
      <c r="D3901">
        <v>41080</v>
      </c>
      <c r="F3901">
        <v>41080</v>
      </c>
    </row>
    <row r="3902" spans="1:6" x14ac:dyDescent="0.3">
      <c r="A3902" t="s">
        <v>27</v>
      </c>
      <c r="B3902" t="s">
        <v>14</v>
      </c>
      <c r="C3902" t="s">
        <v>2</v>
      </c>
      <c r="D3902">
        <v>64109</v>
      </c>
      <c r="F3902">
        <v>64109</v>
      </c>
    </row>
    <row r="3903" spans="1:6" x14ac:dyDescent="0.3">
      <c r="A3903" t="s">
        <v>27</v>
      </c>
      <c r="B3903" t="s">
        <v>15</v>
      </c>
      <c r="C3903" t="s">
        <v>4</v>
      </c>
      <c r="D3903">
        <v>97633</v>
      </c>
      <c r="F3903">
        <v>97633</v>
      </c>
    </row>
    <row r="3904" spans="1:6" x14ac:dyDescent="0.3">
      <c r="A3904" t="s">
        <v>27</v>
      </c>
      <c r="B3904" t="s">
        <v>15</v>
      </c>
      <c r="C3904" t="s">
        <v>4</v>
      </c>
      <c r="D3904">
        <v>13296</v>
      </c>
      <c r="F3904">
        <v>13296</v>
      </c>
    </row>
    <row r="3905" spans="1:6" x14ac:dyDescent="0.3">
      <c r="A3905" t="s">
        <v>27</v>
      </c>
      <c r="B3905" t="s">
        <v>15</v>
      </c>
      <c r="C3905" t="s">
        <v>4</v>
      </c>
      <c r="D3905">
        <v>87008</v>
      </c>
      <c r="F3905">
        <v>87008</v>
      </c>
    </row>
    <row r="3906" spans="1:6" x14ac:dyDescent="0.3">
      <c r="A3906" t="s">
        <v>27</v>
      </c>
      <c r="B3906" t="s">
        <v>19</v>
      </c>
      <c r="C3906" t="s">
        <v>10</v>
      </c>
      <c r="D3906">
        <v>62736</v>
      </c>
      <c r="F3906">
        <v>62736</v>
      </c>
    </row>
    <row r="3907" spans="1:6" x14ac:dyDescent="0.3">
      <c r="A3907" t="s">
        <v>27</v>
      </c>
      <c r="B3907" t="s">
        <v>13</v>
      </c>
      <c r="C3907" t="s">
        <v>10</v>
      </c>
      <c r="D3907">
        <v>34528</v>
      </c>
      <c r="F3907">
        <v>34528</v>
      </c>
    </row>
    <row r="3908" spans="1:6" x14ac:dyDescent="0.3">
      <c r="A3908" t="s">
        <v>27</v>
      </c>
      <c r="B3908" t="s">
        <v>13</v>
      </c>
      <c r="C3908" t="s">
        <v>10</v>
      </c>
      <c r="D3908">
        <v>40026</v>
      </c>
      <c r="F3908">
        <v>40026</v>
      </c>
    </row>
    <row r="3909" spans="1:6" x14ac:dyDescent="0.3">
      <c r="A3909" t="s">
        <v>27</v>
      </c>
      <c r="B3909" t="s">
        <v>13</v>
      </c>
      <c r="C3909" t="s">
        <v>10</v>
      </c>
      <c r="D3909">
        <v>10604</v>
      </c>
      <c r="F3909">
        <v>10604</v>
      </c>
    </row>
    <row r="3910" spans="1:6" x14ac:dyDescent="0.3">
      <c r="A3910" t="s">
        <v>27</v>
      </c>
      <c r="B3910" t="s">
        <v>20</v>
      </c>
      <c r="C3910" t="s">
        <v>10</v>
      </c>
      <c r="D3910">
        <v>69692</v>
      </c>
      <c r="F3910">
        <v>69692</v>
      </c>
    </row>
    <row r="3911" spans="1:6" x14ac:dyDescent="0.3">
      <c r="A3911" t="s">
        <v>27</v>
      </c>
      <c r="B3911" t="s">
        <v>12</v>
      </c>
      <c r="C3911" t="s">
        <v>6</v>
      </c>
      <c r="D3911">
        <v>84727</v>
      </c>
      <c r="F3911">
        <v>84727</v>
      </c>
    </row>
    <row r="3912" spans="1:6" x14ac:dyDescent="0.3">
      <c r="A3912" t="s">
        <v>27</v>
      </c>
      <c r="B3912" t="s">
        <v>12</v>
      </c>
      <c r="C3912" t="s">
        <v>6</v>
      </c>
      <c r="D3912">
        <v>50685</v>
      </c>
      <c r="F3912">
        <v>50685</v>
      </c>
    </row>
    <row r="3913" spans="1:6" x14ac:dyDescent="0.3">
      <c r="A3913" t="s">
        <v>27</v>
      </c>
      <c r="B3913" t="s">
        <v>12</v>
      </c>
      <c r="C3913" t="s">
        <v>6</v>
      </c>
      <c r="D3913">
        <v>23737</v>
      </c>
      <c r="F3913">
        <v>23737</v>
      </c>
    </row>
    <row r="3914" spans="1:6" x14ac:dyDescent="0.3">
      <c r="A3914" t="s">
        <v>27</v>
      </c>
      <c r="B3914" t="s">
        <v>12</v>
      </c>
      <c r="C3914" t="s">
        <v>6</v>
      </c>
      <c r="D3914">
        <v>10052</v>
      </c>
      <c r="F3914">
        <v>10052</v>
      </c>
    </row>
    <row r="3915" spans="1:6" x14ac:dyDescent="0.3">
      <c r="A3915" t="s">
        <v>27</v>
      </c>
      <c r="B3915" t="s">
        <v>20</v>
      </c>
      <c r="C3915" t="s">
        <v>2</v>
      </c>
      <c r="D3915">
        <v>5551</v>
      </c>
      <c r="F3915">
        <v>5551</v>
      </c>
    </row>
    <row r="3916" spans="1:6" x14ac:dyDescent="0.3">
      <c r="A3916" t="s">
        <v>27</v>
      </c>
      <c r="B3916" t="s">
        <v>20</v>
      </c>
      <c r="C3916" t="s">
        <v>2</v>
      </c>
      <c r="D3916">
        <v>27131</v>
      </c>
      <c r="F3916">
        <v>27131</v>
      </c>
    </row>
    <row r="3917" spans="1:6" x14ac:dyDescent="0.3">
      <c r="A3917" t="s">
        <v>27</v>
      </c>
      <c r="B3917" t="s">
        <v>17</v>
      </c>
      <c r="C3917" t="s">
        <v>2</v>
      </c>
      <c r="D3917">
        <v>6626</v>
      </c>
      <c r="F3917">
        <v>6626</v>
      </c>
    </row>
    <row r="3918" spans="1:6" x14ac:dyDescent="0.3">
      <c r="A3918" t="s">
        <v>27</v>
      </c>
      <c r="B3918" t="s">
        <v>17</v>
      </c>
      <c r="C3918" t="s">
        <v>2</v>
      </c>
      <c r="D3918">
        <v>49006</v>
      </c>
      <c r="F3918">
        <v>49006</v>
      </c>
    </row>
    <row r="3919" spans="1:6" x14ac:dyDescent="0.3">
      <c r="A3919" t="s">
        <v>27</v>
      </c>
      <c r="B3919" t="s">
        <v>20</v>
      </c>
      <c r="C3919" t="s">
        <v>10</v>
      </c>
      <c r="D3919">
        <v>94638</v>
      </c>
      <c r="F3919">
        <v>94638</v>
      </c>
    </row>
    <row r="3920" spans="1:6" x14ac:dyDescent="0.3">
      <c r="A3920" t="s">
        <v>27</v>
      </c>
      <c r="B3920" t="s">
        <v>20</v>
      </c>
      <c r="C3920" t="s">
        <v>10</v>
      </c>
      <c r="D3920">
        <v>9329</v>
      </c>
      <c r="F3920">
        <v>9329</v>
      </c>
    </row>
    <row r="3921" spans="1:6" x14ac:dyDescent="0.3">
      <c r="A3921" t="s">
        <v>27</v>
      </c>
      <c r="B3921" t="s">
        <v>20</v>
      </c>
      <c r="C3921" t="s">
        <v>10</v>
      </c>
      <c r="D3921">
        <v>69855</v>
      </c>
      <c r="F3921">
        <v>69855</v>
      </c>
    </row>
    <row r="3922" spans="1:6" x14ac:dyDescent="0.3">
      <c r="A3922" t="s">
        <v>27</v>
      </c>
      <c r="B3922" t="s">
        <v>20</v>
      </c>
      <c r="C3922" t="s">
        <v>10</v>
      </c>
      <c r="D3922">
        <v>27125</v>
      </c>
      <c r="F3922">
        <v>27125</v>
      </c>
    </row>
    <row r="3923" spans="1:6" x14ac:dyDescent="0.3">
      <c r="A3923" t="s">
        <v>27</v>
      </c>
      <c r="B3923" t="s">
        <v>17</v>
      </c>
      <c r="C3923" t="s">
        <v>10</v>
      </c>
      <c r="D3923">
        <v>32089</v>
      </c>
      <c r="F3923">
        <v>32089</v>
      </c>
    </row>
    <row r="3924" spans="1:6" x14ac:dyDescent="0.3">
      <c r="A3924" t="s">
        <v>27</v>
      </c>
      <c r="B3924" t="s">
        <v>17</v>
      </c>
      <c r="C3924" t="s">
        <v>10</v>
      </c>
      <c r="D3924">
        <v>13301</v>
      </c>
      <c r="F3924">
        <v>13301</v>
      </c>
    </row>
    <row r="3925" spans="1:6" x14ac:dyDescent="0.3">
      <c r="A3925" t="s">
        <v>27</v>
      </c>
      <c r="B3925" t="s">
        <v>17</v>
      </c>
      <c r="C3925" t="s">
        <v>10</v>
      </c>
      <c r="D3925">
        <v>43554</v>
      </c>
      <c r="F3925">
        <v>43554</v>
      </c>
    </row>
    <row r="3926" spans="1:6" x14ac:dyDescent="0.3">
      <c r="A3926" t="s">
        <v>27</v>
      </c>
      <c r="B3926" t="s">
        <v>17</v>
      </c>
      <c r="C3926" t="s">
        <v>10</v>
      </c>
      <c r="D3926">
        <v>32506</v>
      </c>
      <c r="F3926">
        <v>32506</v>
      </c>
    </row>
    <row r="3927" spans="1:6" x14ac:dyDescent="0.3">
      <c r="A3927" t="s">
        <v>27</v>
      </c>
      <c r="B3927" t="s">
        <v>20</v>
      </c>
      <c r="C3927" t="s">
        <v>10</v>
      </c>
      <c r="D3927">
        <v>47823</v>
      </c>
      <c r="F3927">
        <v>47823</v>
      </c>
    </row>
    <row r="3928" spans="1:6" x14ac:dyDescent="0.3">
      <c r="A3928" t="s">
        <v>27</v>
      </c>
      <c r="B3928" t="s">
        <v>17</v>
      </c>
      <c r="C3928" t="s">
        <v>10</v>
      </c>
      <c r="D3928">
        <v>1736</v>
      </c>
      <c r="F3928">
        <v>1736</v>
      </c>
    </row>
    <row r="3929" spans="1:6" x14ac:dyDescent="0.3">
      <c r="A3929" t="s">
        <v>27</v>
      </c>
      <c r="B3929" t="s">
        <v>17</v>
      </c>
      <c r="C3929" t="s">
        <v>10</v>
      </c>
      <c r="D3929">
        <v>34876</v>
      </c>
      <c r="F3929">
        <v>34876</v>
      </c>
    </row>
    <row r="3930" spans="1:6" x14ac:dyDescent="0.3">
      <c r="A3930" t="s">
        <v>27</v>
      </c>
      <c r="B3930" t="s">
        <v>17</v>
      </c>
      <c r="C3930" t="s">
        <v>10</v>
      </c>
      <c r="D3930">
        <v>72420</v>
      </c>
      <c r="F3930">
        <v>72420</v>
      </c>
    </row>
    <row r="3931" spans="1:6" x14ac:dyDescent="0.3">
      <c r="A3931" t="s">
        <v>27</v>
      </c>
      <c r="B3931" t="s">
        <v>17</v>
      </c>
      <c r="C3931" t="s">
        <v>10</v>
      </c>
      <c r="D3931">
        <v>20095</v>
      </c>
      <c r="F3931">
        <v>20095</v>
      </c>
    </row>
    <row r="3932" spans="1:6" x14ac:dyDescent="0.3">
      <c r="A3932" t="s">
        <v>27</v>
      </c>
      <c r="B3932" t="s">
        <v>17</v>
      </c>
      <c r="C3932" t="s">
        <v>10</v>
      </c>
      <c r="D3932">
        <v>20447</v>
      </c>
      <c r="F3932">
        <v>20447</v>
      </c>
    </row>
    <row r="3933" spans="1:6" x14ac:dyDescent="0.3">
      <c r="A3933" t="s">
        <v>27</v>
      </c>
      <c r="B3933" t="s">
        <v>17</v>
      </c>
      <c r="C3933" t="s">
        <v>10</v>
      </c>
      <c r="D3933">
        <v>14676</v>
      </c>
      <c r="F3933">
        <v>14676</v>
      </c>
    </row>
    <row r="3934" spans="1:6" x14ac:dyDescent="0.3">
      <c r="A3934" t="s">
        <v>27</v>
      </c>
      <c r="B3934" t="s">
        <v>17</v>
      </c>
      <c r="C3934" t="s">
        <v>10</v>
      </c>
      <c r="D3934">
        <v>56078</v>
      </c>
      <c r="F3934">
        <v>56078</v>
      </c>
    </row>
    <row r="3935" spans="1:6" x14ac:dyDescent="0.3">
      <c r="A3935" t="s">
        <v>27</v>
      </c>
      <c r="B3935" t="s">
        <v>20</v>
      </c>
      <c r="C3935" t="s">
        <v>7</v>
      </c>
      <c r="D3935">
        <v>25287</v>
      </c>
      <c r="F3935">
        <v>25287</v>
      </c>
    </row>
    <row r="3936" spans="1:6" x14ac:dyDescent="0.3">
      <c r="A3936" t="s">
        <v>27</v>
      </c>
      <c r="B3936" t="s">
        <v>12</v>
      </c>
      <c r="C3936" t="s">
        <v>2</v>
      </c>
      <c r="D3936">
        <v>94270</v>
      </c>
      <c r="F3936">
        <v>94270</v>
      </c>
    </row>
    <row r="3937" spans="1:6" x14ac:dyDescent="0.3">
      <c r="A3937" t="s">
        <v>27</v>
      </c>
      <c r="B3937" t="s">
        <v>12</v>
      </c>
      <c r="C3937" t="s">
        <v>2</v>
      </c>
      <c r="D3937">
        <v>43885</v>
      </c>
      <c r="F3937">
        <v>43885</v>
      </c>
    </row>
    <row r="3938" spans="1:6" x14ac:dyDescent="0.3">
      <c r="A3938" t="s">
        <v>27</v>
      </c>
      <c r="B3938" t="s">
        <v>12</v>
      </c>
      <c r="C3938" t="s">
        <v>2</v>
      </c>
      <c r="D3938">
        <v>80425</v>
      </c>
      <c r="F3938">
        <v>80425</v>
      </c>
    </row>
    <row r="3939" spans="1:6" x14ac:dyDescent="0.3">
      <c r="A3939" t="s">
        <v>27</v>
      </c>
      <c r="B3939" t="s">
        <v>12</v>
      </c>
      <c r="C3939" t="s">
        <v>2</v>
      </c>
      <c r="D3939">
        <v>89573</v>
      </c>
      <c r="F3939">
        <v>89573</v>
      </c>
    </row>
    <row r="3940" spans="1:6" x14ac:dyDescent="0.3">
      <c r="A3940" t="s">
        <v>27</v>
      </c>
      <c r="B3940" t="s">
        <v>20</v>
      </c>
      <c r="C3940" t="s">
        <v>10</v>
      </c>
      <c r="D3940">
        <v>49818</v>
      </c>
      <c r="F3940">
        <v>49818</v>
      </c>
    </row>
    <row r="3941" spans="1:6" x14ac:dyDescent="0.3">
      <c r="A3941" t="s">
        <v>27</v>
      </c>
      <c r="B3941" t="s">
        <v>20</v>
      </c>
      <c r="C3941" t="s">
        <v>10</v>
      </c>
      <c r="D3941">
        <v>61815</v>
      </c>
      <c r="F3941">
        <v>61815</v>
      </c>
    </row>
    <row r="3942" spans="1:6" x14ac:dyDescent="0.3">
      <c r="A3942" t="s">
        <v>27</v>
      </c>
      <c r="B3942" t="s">
        <v>20</v>
      </c>
      <c r="C3942" t="s">
        <v>10</v>
      </c>
      <c r="D3942">
        <v>59576</v>
      </c>
      <c r="F3942">
        <v>59576</v>
      </c>
    </row>
    <row r="3943" spans="1:6" x14ac:dyDescent="0.3">
      <c r="A3943" t="s">
        <v>27</v>
      </c>
      <c r="B3943" t="s">
        <v>20</v>
      </c>
      <c r="C3943" t="s">
        <v>10</v>
      </c>
      <c r="D3943">
        <v>28523</v>
      </c>
      <c r="F3943">
        <v>28523</v>
      </c>
    </row>
    <row r="3944" spans="1:6" x14ac:dyDescent="0.3">
      <c r="A3944" t="s">
        <v>27</v>
      </c>
      <c r="B3944" t="s">
        <v>20</v>
      </c>
      <c r="C3944" t="s">
        <v>10</v>
      </c>
      <c r="D3944">
        <v>87399</v>
      </c>
      <c r="F3944">
        <v>87399</v>
      </c>
    </row>
    <row r="3945" spans="1:6" x14ac:dyDescent="0.3">
      <c r="A3945" t="s">
        <v>27</v>
      </c>
      <c r="B3945" t="s">
        <v>20</v>
      </c>
      <c r="C3945" t="s">
        <v>10</v>
      </c>
      <c r="D3945">
        <v>21441</v>
      </c>
      <c r="F3945">
        <v>21441</v>
      </c>
    </row>
    <row r="3946" spans="1:6" x14ac:dyDescent="0.3">
      <c r="A3946" t="s">
        <v>27</v>
      </c>
      <c r="B3946" t="s">
        <v>20</v>
      </c>
      <c r="C3946" t="s">
        <v>1</v>
      </c>
      <c r="D3946">
        <v>91974</v>
      </c>
      <c r="F3946">
        <v>91974</v>
      </c>
    </row>
    <row r="3947" spans="1:6" x14ac:dyDescent="0.3">
      <c r="A3947" t="s">
        <v>27</v>
      </c>
      <c r="B3947" t="s">
        <v>20</v>
      </c>
      <c r="C3947" t="s">
        <v>1</v>
      </c>
      <c r="D3947">
        <v>47650</v>
      </c>
      <c r="F3947">
        <v>47650</v>
      </c>
    </row>
    <row r="3948" spans="1:6" x14ac:dyDescent="0.3">
      <c r="A3948" t="s">
        <v>27</v>
      </c>
      <c r="B3948" t="s">
        <v>19</v>
      </c>
      <c r="C3948" t="s">
        <v>10</v>
      </c>
      <c r="D3948">
        <v>76723</v>
      </c>
      <c r="F3948">
        <v>76723</v>
      </c>
    </row>
    <row r="3949" spans="1:6" x14ac:dyDescent="0.3">
      <c r="A3949" t="s">
        <v>27</v>
      </c>
      <c r="B3949" t="s">
        <v>17</v>
      </c>
      <c r="C3949" t="s">
        <v>4</v>
      </c>
      <c r="D3949">
        <v>93419</v>
      </c>
      <c r="F3949">
        <v>93419</v>
      </c>
    </row>
    <row r="3950" spans="1:6" x14ac:dyDescent="0.3">
      <c r="A3950" t="s">
        <v>27</v>
      </c>
      <c r="B3950" t="s">
        <v>17</v>
      </c>
      <c r="C3950" t="s">
        <v>7</v>
      </c>
      <c r="D3950">
        <v>39744</v>
      </c>
      <c r="F3950">
        <v>39744</v>
      </c>
    </row>
    <row r="3951" spans="1:6" x14ac:dyDescent="0.3">
      <c r="A3951" t="s">
        <v>27</v>
      </c>
      <c r="B3951" t="s">
        <v>17</v>
      </c>
      <c r="C3951" t="s">
        <v>7</v>
      </c>
      <c r="D3951">
        <v>69959</v>
      </c>
      <c r="F3951">
        <v>69959</v>
      </c>
    </row>
    <row r="3952" spans="1:6" x14ac:dyDescent="0.3">
      <c r="A3952" t="s">
        <v>27</v>
      </c>
      <c r="B3952" t="s">
        <v>17</v>
      </c>
      <c r="C3952" t="s">
        <v>7</v>
      </c>
      <c r="D3952">
        <v>35514</v>
      </c>
      <c r="F3952">
        <v>35514</v>
      </c>
    </row>
    <row r="3953" spans="1:6" x14ac:dyDescent="0.3">
      <c r="A3953" t="s">
        <v>27</v>
      </c>
      <c r="B3953" t="s">
        <v>20</v>
      </c>
      <c r="C3953" t="s">
        <v>5</v>
      </c>
      <c r="D3953">
        <v>11825</v>
      </c>
      <c r="F3953">
        <v>11825</v>
      </c>
    </row>
    <row r="3954" spans="1:6" x14ac:dyDescent="0.3">
      <c r="A3954" t="s">
        <v>27</v>
      </c>
      <c r="B3954" t="s">
        <v>20</v>
      </c>
      <c r="C3954" t="s">
        <v>5</v>
      </c>
      <c r="D3954">
        <v>23670</v>
      </c>
      <c r="F3954">
        <v>23670</v>
      </c>
    </row>
    <row r="3955" spans="1:6" x14ac:dyDescent="0.3">
      <c r="A3955" t="s">
        <v>27</v>
      </c>
      <c r="B3955" t="s">
        <v>20</v>
      </c>
      <c r="C3955" t="s">
        <v>5</v>
      </c>
      <c r="D3955">
        <v>7089</v>
      </c>
      <c r="F3955">
        <v>7089</v>
      </c>
    </row>
    <row r="3956" spans="1:6" x14ac:dyDescent="0.3">
      <c r="A3956" t="s">
        <v>27</v>
      </c>
      <c r="B3956" t="s">
        <v>17</v>
      </c>
      <c r="C3956" t="s">
        <v>5</v>
      </c>
      <c r="D3956">
        <v>54695</v>
      </c>
      <c r="F3956">
        <v>54695</v>
      </c>
    </row>
    <row r="3957" spans="1:6" x14ac:dyDescent="0.3">
      <c r="A3957" t="s">
        <v>27</v>
      </c>
      <c r="B3957" t="s">
        <v>17</v>
      </c>
      <c r="C3957" t="s">
        <v>2</v>
      </c>
      <c r="D3957">
        <v>27988</v>
      </c>
      <c r="F3957">
        <v>27988</v>
      </c>
    </row>
    <row r="3958" spans="1:6" x14ac:dyDescent="0.3">
      <c r="A3958" t="s">
        <v>27</v>
      </c>
      <c r="B3958" t="s">
        <v>20</v>
      </c>
      <c r="C3958" t="s">
        <v>2</v>
      </c>
      <c r="D3958">
        <v>57938</v>
      </c>
      <c r="F3958">
        <v>57938</v>
      </c>
    </row>
    <row r="3959" spans="1:6" x14ac:dyDescent="0.3">
      <c r="A3959" t="s">
        <v>27</v>
      </c>
      <c r="B3959" t="s">
        <v>17</v>
      </c>
      <c r="C3959" t="s">
        <v>6</v>
      </c>
      <c r="D3959">
        <v>59275</v>
      </c>
      <c r="F3959">
        <v>59275</v>
      </c>
    </row>
    <row r="3960" spans="1:6" x14ac:dyDescent="0.3">
      <c r="A3960" t="s">
        <v>27</v>
      </c>
      <c r="B3960" t="s">
        <v>12</v>
      </c>
      <c r="C3960" t="s">
        <v>6</v>
      </c>
      <c r="D3960">
        <v>44168</v>
      </c>
      <c r="F3960">
        <v>44168</v>
      </c>
    </row>
    <row r="3961" spans="1:6" x14ac:dyDescent="0.3">
      <c r="A3961" t="s">
        <v>27</v>
      </c>
      <c r="B3961" t="s">
        <v>14</v>
      </c>
      <c r="C3961" t="s">
        <v>2</v>
      </c>
      <c r="D3961">
        <v>74673</v>
      </c>
      <c r="F3961">
        <v>74673</v>
      </c>
    </row>
    <row r="3962" spans="1:6" x14ac:dyDescent="0.3">
      <c r="A3962" t="s">
        <v>27</v>
      </c>
      <c r="B3962" t="s">
        <v>17</v>
      </c>
      <c r="C3962" t="s">
        <v>2</v>
      </c>
      <c r="D3962">
        <v>94326</v>
      </c>
      <c r="F3962">
        <v>94326</v>
      </c>
    </row>
    <row r="3963" spans="1:6" x14ac:dyDescent="0.3">
      <c r="A3963" t="s">
        <v>27</v>
      </c>
      <c r="B3963" t="s">
        <v>18</v>
      </c>
      <c r="C3963" t="s">
        <v>4</v>
      </c>
      <c r="D3963">
        <v>31132</v>
      </c>
      <c r="F3963">
        <v>31132</v>
      </c>
    </row>
    <row r="3964" spans="1:6" x14ac:dyDescent="0.3">
      <c r="A3964" t="s">
        <v>27</v>
      </c>
      <c r="B3964" t="s">
        <v>18</v>
      </c>
      <c r="C3964" t="s">
        <v>4</v>
      </c>
      <c r="D3964">
        <v>68868</v>
      </c>
      <c r="F3964">
        <v>68868</v>
      </c>
    </row>
    <row r="3965" spans="1:6" x14ac:dyDescent="0.3">
      <c r="A3965" t="s">
        <v>27</v>
      </c>
      <c r="B3965" t="s">
        <v>18</v>
      </c>
      <c r="C3965" t="s">
        <v>4</v>
      </c>
      <c r="D3965">
        <v>25716</v>
      </c>
      <c r="F3965">
        <v>25716</v>
      </c>
    </row>
    <row r="3966" spans="1:6" x14ac:dyDescent="0.3">
      <c r="A3966" t="s">
        <v>27</v>
      </c>
      <c r="B3966" t="s">
        <v>15</v>
      </c>
      <c r="C3966" t="s">
        <v>4</v>
      </c>
      <c r="D3966">
        <v>65350</v>
      </c>
      <c r="F3966">
        <v>65350</v>
      </c>
    </row>
    <row r="3967" spans="1:6" x14ac:dyDescent="0.3">
      <c r="A3967" t="s">
        <v>27</v>
      </c>
      <c r="B3967" t="s">
        <v>15</v>
      </c>
      <c r="C3967" t="s">
        <v>4</v>
      </c>
      <c r="D3967">
        <v>59930</v>
      </c>
      <c r="F3967">
        <v>59930</v>
      </c>
    </row>
    <row r="3968" spans="1:6" x14ac:dyDescent="0.3">
      <c r="A3968" t="s">
        <v>27</v>
      </c>
      <c r="B3968" t="s">
        <v>12</v>
      </c>
      <c r="C3968" t="s">
        <v>8</v>
      </c>
      <c r="D3968">
        <v>64880</v>
      </c>
      <c r="F3968">
        <v>64880</v>
      </c>
    </row>
    <row r="3969" spans="1:6" x14ac:dyDescent="0.3">
      <c r="A3969" t="s">
        <v>27</v>
      </c>
      <c r="B3969" t="s">
        <v>12</v>
      </c>
      <c r="C3969" t="s">
        <v>8</v>
      </c>
      <c r="D3969">
        <v>9218</v>
      </c>
      <c r="F3969">
        <v>9218</v>
      </c>
    </row>
    <row r="3970" spans="1:6" x14ac:dyDescent="0.3">
      <c r="A3970" t="s">
        <v>27</v>
      </c>
      <c r="B3970" t="s">
        <v>12</v>
      </c>
      <c r="C3970" t="s">
        <v>6</v>
      </c>
      <c r="D3970">
        <v>90750</v>
      </c>
      <c r="F3970">
        <v>90750</v>
      </c>
    </row>
    <row r="3971" spans="1:6" x14ac:dyDescent="0.3">
      <c r="A3971" t="s">
        <v>27</v>
      </c>
      <c r="B3971" t="s">
        <v>12</v>
      </c>
      <c r="C3971" t="s">
        <v>6</v>
      </c>
      <c r="D3971">
        <v>1487</v>
      </c>
      <c r="F3971">
        <v>1487</v>
      </c>
    </row>
    <row r="3972" spans="1:6" x14ac:dyDescent="0.3">
      <c r="A3972" t="s">
        <v>27</v>
      </c>
      <c r="B3972" t="s">
        <v>12</v>
      </c>
      <c r="C3972" t="s">
        <v>6</v>
      </c>
      <c r="D3972">
        <v>59304</v>
      </c>
      <c r="F3972">
        <v>59304</v>
      </c>
    </row>
    <row r="3973" spans="1:6" x14ac:dyDescent="0.3">
      <c r="A3973" t="s">
        <v>27</v>
      </c>
      <c r="B3973" t="s">
        <v>12</v>
      </c>
      <c r="C3973" t="s">
        <v>6</v>
      </c>
      <c r="D3973">
        <v>17249</v>
      </c>
      <c r="F3973">
        <v>17249</v>
      </c>
    </row>
    <row r="3974" spans="1:6" x14ac:dyDescent="0.3">
      <c r="A3974" t="s">
        <v>27</v>
      </c>
      <c r="B3974" t="s">
        <v>12</v>
      </c>
      <c r="C3974" t="s">
        <v>6</v>
      </c>
      <c r="D3974">
        <v>79134</v>
      </c>
      <c r="F3974">
        <v>79134</v>
      </c>
    </row>
    <row r="3975" spans="1:6" x14ac:dyDescent="0.3">
      <c r="A3975" t="s">
        <v>27</v>
      </c>
      <c r="B3975" t="s">
        <v>17</v>
      </c>
      <c r="C3975" t="s">
        <v>4</v>
      </c>
      <c r="D3975">
        <v>7285</v>
      </c>
      <c r="F3975">
        <v>7285</v>
      </c>
    </row>
    <row r="3976" spans="1:6" x14ac:dyDescent="0.3">
      <c r="A3976" t="s">
        <v>27</v>
      </c>
      <c r="B3976" t="s">
        <v>17</v>
      </c>
      <c r="C3976" t="s">
        <v>4</v>
      </c>
      <c r="D3976">
        <v>15541</v>
      </c>
      <c r="F3976">
        <v>15541</v>
      </c>
    </row>
    <row r="3977" spans="1:6" x14ac:dyDescent="0.3">
      <c r="A3977" t="s">
        <v>27</v>
      </c>
      <c r="B3977" t="s">
        <v>17</v>
      </c>
      <c r="C3977" t="s">
        <v>4</v>
      </c>
      <c r="D3977">
        <v>18044</v>
      </c>
      <c r="F3977">
        <v>18044</v>
      </c>
    </row>
    <row r="3978" spans="1:6" x14ac:dyDescent="0.3">
      <c r="A3978" t="s">
        <v>27</v>
      </c>
      <c r="B3978" t="s">
        <v>17</v>
      </c>
      <c r="C3978" t="s">
        <v>2</v>
      </c>
      <c r="D3978">
        <v>63723</v>
      </c>
      <c r="F3978">
        <v>63723</v>
      </c>
    </row>
    <row r="3979" spans="1:6" x14ac:dyDescent="0.3">
      <c r="A3979" t="s">
        <v>27</v>
      </c>
      <c r="B3979" t="s">
        <v>17</v>
      </c>
      <c r="C3979" t="s">
        <v>4</v>
      </c>
      <c r="D3979">
        <v>96628</v>
      </c>
      <c r="F3979">
        <v>96628</v>
      </c>
    </row>
    <row r="3980" spans="1:6" x14ac:dyDescent="0.3">
      <c r="A3980" t="s">
        <v>27</v>
      </c>
      <c r="B3980" t="s">
        <v>17</v>
      </c>
      <c r="C3980" t="s">
        <v>7</v>
      </c>
      <c r="D3980">
        <v>43958</v>
      </c>
      <c r="F3980">
        <v>43958</v>
      </c>
    </row>
    <row r="3981" spans="1:6" x14ac:dyDescent="0.3">
      <c r="A3981" t="s">
        <v>27</v>
      </c>
      <c r="B3981" t="s">
        <v>20</v>
      </c>
      <c r="C3981" t="s">
        <v>7</v>
      </c>
      <c r="D3981">
        <v>34487</v>
      </c>
      <c r="F3981">
        <v>34487</v>
      </c>
    </row>
    <row r="3982" spans="1:6" x14ac:dyDescent="0.3">
      <c r="A3982" t="s">
        <v>27</v>
      </c>
      <c r="B3982" t="s">
        <v>14</v>
      </c>
      <c r="C3982" t="s">
        <v>2</v>
      </c>
      <c r="D3982">
        <v>9711</v>
      </c>
      <c r="F3982">
        <v>9711</v>
      </c>
    </row>
    <row r="3983" spans="1:6" x14ac:dyDescent="0.3">
      <c r="A3983" t="s">
        <v>27</v>
      </c>
      <c r="B3983" t="s">
        <v>12</v>
      </c>
      <c r="C3983" t="s">
        <v>5</v>
      </c>
      <c r="D3983">
        <v>46396</v>
      </c>
      <c r="F3983">
        <v>46396</v>
      </c>
    </row>
    <row r="3984" spans="1:6" x14ac:dyDescent="0.3">
      <c r="A3984" t="s">
        <v>27</v>
      </c>
      <c r="B3984" t="s">
        <v>18</v>
      </c>
      <c r="C3984" t="s">
        <v>5</v>
      </c>
      <c r="D3984">
        <v>35721</v>
      </c>
      <c r="F3984">
        <v>35721</v>
      </c>
    </row>
    <row r="3985" spans="1:6" x14ac:dyDescent="0.3">
      <c r="A3985" t="s">
        <v>27</v>
      </c>
      <c r="B3985" t="s">
        <v>20</v>
      </c>
      <c r="C3985" t="s">
        <v>10</v>
      </c>
      <c r="D3985">
        <v>85632</v>
      </c>
      <c r="F3985">
        <v>85632</v>
      </c>
    </row>
    <row r="3986" spans="1:6" x14ac:dyDescent="0.3">
      <c r="A3986" t="s">
        <v>27</v>
      </c>
      <c r="B3986" t="s">
        <v>17</v>
      </c>
      <c r="C3986" t="s">
        <v>2</v>
      </c>
      <c r="D3986">
        <v>96871</v>
      </c>
      <c r="F3986">
        <v>96871</v>
      </c>
    </row>
    <row r="3987" spans="1:6" x14ac:dyDescent="0.3">
      <c r="A3987" t="s">
        <v>27</v>
      </c>
      <c r="B3987" t="s">
        <v>14</v>
      </c>
      <c r="C3987" t="s">
        <v>10</v>
      </c>
      <c r="D3987">
        <v>63500</v>
      </c>
      <c r="F3987">
        <v>63500</v>
      </c>
    </row>
    <row r="3988" spans="1:6" x14ac:dyDescent="0.3">
      <c r="A3988" t="s">
        <v>27</v>
      </c>
      <c r="B3988" t="s">
        <v>13</v>
      </c>
      <c r="C3988" t="s">
        <v>1</v>
      </c>
      <c r="D3988">
        <v>11765</v>
      </c>
      <c r="F3988">
        <v>11765</v>
      </c>
    </row>
    <row r="3989" spans="1:6" x14ac:dyDescent="0.3">
      <c r="A3989" t="s">
        <v>27</v>
      </c>
      <c r="B3989" t="s">
        <v>17</v>
      </c>
      <c r="C3989" t="s">
        <v>10</v>
      </c>
      <c r="D3989">
        <v>89869</v>
      </c>
      <c r="F3989">
        <v>89869</v>
      </c>
    </row>
    <row r="3990" spans="1:6" x14ac:dyDescent="0.3">
      <c r="A3990" t="s">
        <v>27</v>
      </c>
      <c r="B3990" t="s">
        <v>17</v>
      </c>
      <c r="C3990" t="s">
        <v>10</v>
      </c>
      <c r="D3990">
        <v>60076</v>
      </c>
      <c r="F3990">
        <v>60076</v>
      </c>
    </row>
    <row r="3991" spans="1:6" x14ac:dyDescent="0.3">
      <c r="A3991" t="s">
        <v>27</v>
      </c>
      <c r="B3991" t="s">
        <v>17</v>
      </c>
      <c r="C3991" t="s">
        <v>10</v>
      </c>
      <c r="D3991">
        <v>34290</v>
      </c>
      <c r="F3991">
        <v>34290</v>
      </c>
    </row>
    <row r="3992" spans="1:6" x14ac:dyDescent="0.3">
      <c r="A3992" t="s">
        <v>27</v>
      </c>
      <c r="B3992" t="s">
        <v>13</v>
      </c>
      <c r="C3992" t="s">
        <v>2</v>
      </c>
      <c r="D3992">
        <v>26460</v>
      </c>
      <c r="F3992">
        <v>26460</v>
      </c>
    </row>
    <row r="3993" spans="1:6" x14ac:dyDescent="0.3">
      <c r="A3993" t="s">
        <v>27</v>
      </c>
      <c r="B3993" t="s">
        <v>20</v>
      </c>
      <c r="C3993" t="s">
        <v>10</v>
      </c>
      <c r="D3993">
        <v>35967</v>
      </c>
      <c r="F3993">
        <v>35967</v>
      </c>
    </row>
    <row r="3994" spans="1:6" x14ac:dyDescent="0.3">
      <c r="A3994" t="s">
        <v>27</v>
      </c>
      <c r="B3994" t="s">
        <v>20</v>
      </c>
      <c r="C3994" t="s">
        <v>10</v>
      </c>
      <c r="D3994">
        <v>58774</v>
      </c>
      <c r="F3994">
        <v>58774</v>
      </c>
    </row>
    <row r="3995" spans="1:6" x14ac:dyDescent="0.3">
      <c r="A3995" t="s">
        <v>27</v>
      </c>
      <c r="B3995" t="s">
        <v>20</v>
      </c>
      <c r="C3995" t="s">
        <v>10</v>
      </c>
      <c r="D3995">
        <v>29209</v>
      </c>
      <c r="F3995">
        <v>29209</v>
      </c>
    </row>
    <row r="3996" spans="1:6" x14ac:dyDescent="0.3">
      <c r="A3996" t="s">
        <v>27</v>
      </c>
      <c r="B3996" t="s">
        <v>12</v>
      </c>
      <c r="C3996" t="s">
        <v>4</v>
      </c>
      <c r="D3996">
        <v>96146</v>
      </c>
      <c r="F3996">
        <v>96146</v>
      </c>
    </row>
    <row r="3997" spans="1:6" x14ac:dyDescent="0.3">
      <c r="A3997" t="s">
        <v>27</v>
      </c>
      <c r="B3997" t="s">
        <v>20</v>
      </c>
      <c r="C3997" t="s">
        <v>6</v>
      </c>
      <c r="D3997">
        <v>43616</v>
      </c>
      <c r="F3997">
        <v>43616</v>
      </c>
    </row>
    <row r="3998" spans="1:6" x14ac:dyDescent="0.3">
      <c r="A3998" t="s">
        <v>27</v>
      </c>
      <c r="B3998" t="s">
        <v>20</v>
      </c>
      <c r="C3998" t="s">
        <v>10</v>
      </c>
      <c r="D3998">
        <v>42174</v>
      </c>
      <c r="F3998">
        <v>42174</v>
      </c>
    </row>
    <row r="3999" spans="1:6" x14ac:dyDescent="0.3">
      <c r="A3999" t="s">
        <v>27</v>
      </c>
      <c r="B3999" t="s">
        <v>20</v>
      </c>
      <c r="C3999" t="s">
        <v>10</v>
      </c>
      <c r="D3999">
        <v>83581</v>
      </c>
      <c r="F3999">
        <v>83581</v>
      </c>
    </row>
    <row r="4000" spans="1:6" x14ac:dyDescent="0.3">
      <c r="A4000" t="s">
        <v>27</v>
      </c>
      <c r="B4000" t="s">
        <v>20</v>
      </c>
      <c r="C4000" t="s">
        <v>5</v>
      </c>
      <c r="D4000">
        <v>28339</v>
      </c>
      <c r="F4000">
        <v>28339</v>
      </c>
    </row>
    <row r="4001" spans="1:6" x14ac:dyDescent="0.3">
      <c r="A4001" t="s">
        <v>27</v>
      </c>
      <c r="B4001" t="s">
        <v>20</v>
      </c>
      <c r="C4001" t="s">
        <v>5</v>
      </c>
      <c r="D4001">
        <v>48478</v>
      </c>
      <c r="F4001">
        <v>48478</v>
      </c>
    </row>
    <row r="4002" spans="1:6" x14ac:dyDescent="0.3">
      <c r="A4002" t="s">
        <v>27</v>
      </c>
      <c r="B4002" t="s">
        <v>12</v>
      </c>
      <c r="C4002" t="s">
        <v>2</v>
      </c>
      <c r="D4002">
        <v>94036</v>
      </c>
      <c r="F4002">
        <v>94036</v>
      </c>
    </row>
    <row r="4003" spans="1:6" x14ac:dyDescent="0.3">
      <c r="A4003" t="s">
        <v>27</v>
      </c>
      <c r="B4003" t="s">
        <v>12</v>
      </c>
      <c r="C4003" t="s">
        <v>4</v>
      </c>
      <c r="D4003">
        <v>57008</v>
      </c>
      <c r="F4003">
        <v>57008</v>
      </c>
    </row>
    <row r="4004" spans="1:6" x14ac:dyDescent="0.3">
      <c r="A4004" t="s">
        <v>27</v>
      </c>
      <c r="B4004" t="s">
        <v>12</v>
      </c>
      <c r="C4004" t="s">
        <v>4</v>
      </c>
      <c r="D4004">
        <v>68808</v>
      </c>
      <c r="F4004">
        <v>68808</v>
      </c>
    </row>
    <row r="4005" spans="1:6" x14ac:dyDescent="0.3">
      <c r="A4005" t="s">
        <v>27</v>
      </c>
      <c r="B4005" t="s">
        <v>12</v>
      </c>
      <c r="C4005" t="s">
        <v>4</v>
      </c>
      <c r="D4005">
        <v>78624</v>
      </c>
      <c r="F4005">
        <v>78624</v>
      </c>
    </row>
    <row r="4006" spans="1:6" x14ac:dyDescent="0.3">
      <c r="A4006" t="s">
        <v>27</v>
      </c>
      <c r="B4006" t="s">
        <v>12</v>
      </c>
      <c r="C4006" t="s">
        <v>4</v>
      </c>
      <c r="D4006">
        <v>37368</v>
      </c>
      <c r="F4006">
        <v>37368</v>
      </c>
    </row>
    <row r="4007" spans="1:6" x14ac:dyDescent="0.3">
      <c r="A4007" t="s">
        <v>27</v>
      </c>
      <c r="B4007" t="s">
        <v>12</v>
      </c>
      <c r="C4007" t="s">
        <v>4</v>
      </c>
      <c r="D4007">
        <v>84304</v>
      </c>
      <c r="F4007">
        <v>84304</v>
      </c>
    </row>
    <row r="4008" spans="1:6" x14ac:dyDescent="0.3">
      <c r="A4008" t="s">
        <v>27</v>
      </c>
      <c r="B4008" t="s">
        <v>12</v>
      </c>
      <c r="C4008" t="s">
        <v>4</v>
      </c>
      <c r="D4008">
        <v>53683</v>
      </c>
      <c r="F4008">
        <v>53683</v>
      </c>
    </row>
    <row r="4009" spans="1:6" x14ac:dyDescent="0.3">
      <c r="A4009" t="s">
        <v>27</v>
      </c>
      <c r="B4009" t="s">
        <v>12</v>
      </c>
      <c r="C4009" t="s">
        <v>4</v>
      </c>
      <c r="D4009">
        <v>20749</v>
      </c>
      <c r="F4009">
        <v>20749</v>
      </c>
    </row>
    <row r="4010" spans="1:6" x14ac:dyDescent="0.3">
      <c r="A4010" t="s">
        <v>27</v>
      </c>
      <c r="B4010" t="s">
        <v>12</v>
      </c>
      <c r="C4010" t="s">
        <v>4</v>
      </c>
      <c r="D4010">
        <v>28398</v>
      </c>
      <c r="F4010">
        <v>28398</v>
      </c>
    </row>
    <row r="4011" spans="1:6" x14ac:dyDescent="0.3">
      <c r="A4011" t="s">
        <v>27</v>
      </c>
      <c r="B4011" t="s">
        <v>17</v>
      </c>
      <c r="C4011" t="s">
        <v>10</v>
      </c>
      <c r="D4011">
        <v>85078</v>
      </c>
      <c r="F4011">
        <v>85078</v>
      </c>
    </row>
    <row r="4012" spans="1:6" x14ac:dyDescent="0.3">
      <c r="A4012" t="s">
        <v>27</v>
      </c>
      <c r="B4012" t="s">
        <v>20</v>
      </c>
      <c r="C4012" t="s">
        <v>2</v>
      </c>
      <c r="D4012">
        <v>72204</v>
      </c>
      <c r="F4012">
        <v>72204</v>
      </c>
    </row>
    <row r="4013" spans="1:6" x14ac:dyDescent="0.3">
      <c r="A4013" t="s">
        <v>27</v>
      </c>
      <c r="B4013" t="s">
        <v>20</v>
      </c>
      <c r="C4013" t="s">
        <v>2</v>
      </c>
      <c r="D4013">
        <v>79028</v>
      </c>
      <c r="F4013">
        <v>79028</v>
      </c>
    </row>
    <row r="4014" spans="1:6" x14ac:dyDescent="0.3">
      <c r="A4014" t="s">
        <v>27</v>
      </c>
      <c r="B4014" t="s">
        <v>12</v>
      </c>
      <c r="C4014" t="s">
        <v>4</v>
      </c>
      <c r="D4014">
        <v>75002</v>
      </c>
      <c r="F4014">
        <v>75002</v>
      </c>
    </row>
    <row r="4015" spans="1:6" x14ac:dyDescent="0.3">
      <c r="A4015" t="s">
        <v>27</v>
      </c>
      <c r="B4015" t="s">
        <v>12</v>
      </c>
      <c r="C4015" t="s">
        <v>4</v>
      </c>
      <c r="D4015">
        <v>72809</v>
      </c>
      <c r="F4015">
        <v>72809</v>
      </c>
    </row>
    <row r="4016" spans="1:6" x14ac:dyDescent="0.3">
      <c r="A4016" t="s">
        <v>27</v>
      </c>
      <c r="B4016" t="s">
        <v>13</v>
      </c>
      <c r="C4016" t="s">
        <v>8</v>
      </c>
      <c r="D4016">
        <v>12989</v>
      </c>
      <c r="F4016">
        <v>12989</v>
      </c>
    </row>
    <row r="4017" spans="1:6" x14ac:dyDescent="0.3">
      <c r="A4017" t="s">
        <v>27</v>
      </c>
      <c r="B4017" t="s">
        <v>17</v>
      </c>
      <c r="C4017" t="s">
        <v>5</v>
      </c>
      <c r="D4017">
        <v>93385</v>
      </c>
      <c r="F4017">
        <v>93385</v>
      </c>
    </row>
    <row r="4018" spans="1:6" x14ac:dyDescent="0.3">
      <c r="A4018" t="s">
        <v>27</v>
      </c>
      <c r="B4018" t="s">
        <v>16</v>
      </c>
      <c r="C4018" t="s">
        <v>2</v>
      </c>
      <c r="D4018">
        <v>63027</v>
      </c>
      <c r="F4018">
        <v>63027</v>
      </c>
    </row>
    <row r="4019" spans="1:6" x14ac:dyDescent="0.3">
      <c r="A4019" t="s">
        <v>27</v>
      </c>
      <c r="B4019" t="s">
        <v>17</v>
      </c>
      <c r="C4019" t="s">
        <v>10</v>
      </c>
      <c r="D4019">
        <v>43768</v>
      </c>
      <c r="F4019">
        <v>43768</v>
      </c>
    </row>
    <row r="4020" spans="1:6" x14ac:dyDescent="0.3">
      <c r="A4020" t="s">
        <v>27</v>
      </c>
      <c r="B4020" t="s">
        <v>20</v>
      </c>
      <c r="C4020" t="s">
        <v>4</v>
      </c>
      <c r="D4020">
        <v>84298</v>
      </c>
      <c r="F4020">
        <v>84298</v>
      </c>
    </row>
    <row r="4021" spans="1:6" x14ac:dyDescent="0.3">
      <c r="A4021" t="s">
        <v>27</v>
      </c>
      <c r="B4021" t="s">
        <v>17</v>
      </c>
      <c r="C4021" t="s">
        <v>10</v>
      </c>
      <c r="D4021">
        <v>71314</v>
      </c>
      <c r="F4021">
        <v>71314</v>
      </c>
    </row>
    <row r="4022" spans="1:6" x14ac:dyDescent="0.3">
      <c r="A4022" t="s">
        <v>27</v>
      </c>
      <c r="B4022" t="s">
        <v>17</v>
      </c>
      <c r="C4022" t="s">
        <v>10</v>
      </c>
      <c r="D4022">
        <v>44261</v>
      </c>
      <c r="F4022">
        <v>44261</v>
      </c>
    </row>
    <row r="4023" spans="1:6" x14ac:dyDescent="0.3">
      <c r="A4023" t="s">
        <v>27</v>
      </c>
      <c r="B4023" t="s">
        <v>17</v>
      </c>
      <c r="C4023" t="s">
        <v>10</v>
      </c>
      <c r="D4023">
        <v>51585</v>
      </c>
      <c r="F4023">
        <v>51585</v>
      </c>
    </row>
    <row r="4024" spans="1:6" x14ac:dyDescent="0.3">
      <c r="A4024" t="s">
        <v>27</v>
      </c>
      <c r="B4024" t="s">
        <v>17</v>
      </c>
      <c r="C4024" t="s">
        <v>10</v>
      </c>
      <c r="D4024">
        <v>70665</v>
      </c>
      <c r="F4024">
        <v>70665</v>
      </c>
    </row>
    <row r="4025" spans="1:6" x14ac:dyDescent="0.3">
      <c r="A4025" t="s">
        <v>27</v>
      </c>
      <c r="B4025" t="s">
        <v>17</v>
      </c>
      <c r="C4025" t="s">
        <v>2</v>
      </c>
      <c r="D4025">
        <v>53587</v>
      </c>
      <c r="F4025">
        <v>53587</v>
      </c>
    </row>
    <row r="4026" spans="1:6" x14ac:dyDescent="0.3">
      <c r="A4026" t="s">
        <v>27</v>
      </c>
      <c r="B4026" t="s">
        <v>12</v>
      </c>
      <c r="C4026" t="s">
        <v>4</v>
      </c>
      <c r="D4026">
        <v>86238</v>
      </c>
      <c r="F4026">
        <v>86238</v>
      </c>
    </row>
    <row r="4027" spans="1:6" x14ac:dyDescent="0.3">
      <c r="A4027" t="s">
        <v>27</v>
      </c>
      <c r="B4027" t="s">
        <v>17</v>
      </c>
      <c r="C4027" t="s">
        <v>8</v>
      </c>
      <c r="D4027">
        <v>89449</v>
      </c>
      <c r="F4027">
        <v>89449</v>
      </c>
    </row>
    <row r="4028" spans="1:6" x14ac:dyDescent="0.3">
      <c r="A4028" t="s">
        <v>27</v>
      </c>
      <c r="B4028" t="s">
        <v>17</v>
      </c>
      <c r="C4028" t="s">
        <v>8</v>
      </c>
      <c r="D4028">
        <v>6376</v>
      </c>
      <c r="F4028">
        <v>6376</v>
      </c>
    </row>
    <row r="4029" spans="1:6" x14ac:dyDescent="0.3">
      <c r="A4029" t="s">
        <v>27</v>
      </c>
      <c r="B4029" t="s">
        <v>17</v>
      </c>
      <c r="C4029" t="s">
        <v>8</v>
      </c>
      <c r="D4029">
        <v>39477</v>
      </c>
      <c r="F4029">
        <v>39477</v>
      </c>
    </row>
    <row r="4030" spans="1:6" x14ac:dyDescent="0.3">
      <c r="A4030" t="s">
        <v>27</v>
      </c>
      <c r="B4030" t="s">
        <v>17</v>
      </c>
      <c r="C4030" t="s">
        <v>8</v>
      </c>
      <c r="D4030">
        <v>9884</v>
      </c>
      <c r="F4030">
        <v>9884</v>
      </c>
    </row>
    <row r="4031" spans="1:6" x14ac:dyDescent="0.3">
      <c r="A4031" t="s">
        <v>27</v>
      </c>
      <c r="B4031" t="s">
        <v>20</v>
      </c>
      <c r="C4031" t="s">
        <v>6</v>
      </c>
      <c r="D4031">
        <v>75703</v>
      </c>
      <c r="F4031">
        <v>75703</v>
      </c>
    </row>
    <row r="4032" spans="1:6" x14ac:dyDescent="0.3">
      <c r="A4032" t="s">
        <v>27</v>
      </c>
      <c r="B4032" t="s">
        <v>20</v>
      </c>
      <c r="C4032" t="s">
        <v>6</v>
      </c>
      <c r="D4032">
        <v>13712</v>
      </c>
      <c r="F4032">
        <v>13712</v>
      </c>
    </row>
    <row r="4033" spans="1:6" x14ac:dyDescent="0.3">
      <c r="A4033" t="s">
        <v>27</v>
      </c>
      <c r="B4033" t="s">
        <v>17</v>
      </c>
      <c r="C4033" t="s">
        <v>2</v>
      </c>
      <c r="D4033">
        <v>95743</v>
      </c>
      <c r="F4033">
        <v>95743</v>
      </c>
    </row>
    <row r="4034" spans="1:6" x14ac:dyDescent="0.3">
      <c r="A4034" t="s">
        <v>27</v>
      </c>
      <c r="B4034" t="s">
        <v>13</v>
      </c>
      <c r="C4034" t="s">
        <v>10</v>
      </c>
      <c r="D4034">
        <v>69156</v>
      </c>
      <c r="F4034">
        <v>69156</v>
      </c>
    </row>
    <row r="4035" spans="1:6" x14ac:dyDescent="0.3">
      <c r="A4035" t="s">
        <v>27</v>
      </c>
      <c r="B4035" t="s">
        <v>17</v>
      </c>
      <c r="C4035" t="s">
        <v>4</v>
      </c>
      <c r="D4035">
        <v>4824</v>
      </c>
      <c r="F4035">
        <v>4824</v>
      </c>
    </row>
    <row r="4036" spans="1:6" x14ac:dyDescent="0.3">
      <c r="A4036" t="s">
        <v>27</v>
      </c>
      <c r="B4036" t="s">
        <v>20</v>
      </c>
      <c r="C4036" t="s">
        <v>6</v>
      </c>
      <c r="D4036">
        <v>13464</v>
      </c>
      <c r="F4036">
        <v>13464</v>
      </c>
    </row>
    <row r="4037" spans="1:6" x14ac:dyDescent="0.3">
      <c r="A4037" t="s">
        <v>27</v>
      </c>
      <c r="B4037" t="s">
        <v>20</v>
      </c>
      <c r="C4037" t="s">
        <v>6</v>
      </c>
      <c r="D4037">
        <v>89903</v>
      </c>
      <c r="F4037">
        <v>89903</v>
      </c>
    </row>
    <row r="4038" spans="1:6" x14ac:dyDescent="0.3">
      <c r="A4038" t="s">
        <v>27</v>
      </c>
      <c r="B4038" t="s">
        <v>20</v>
      </c>
      <c r="C4038" t="s">
        <v>5</v>
      </c>
      <c r="D4038">
        <v>23357</v>
      </c>
      <c r="F4038">
        <v>23357</v>
      </c>
    </row>
    <row r="4039" spans="1:6" x14ac:dyDescent="0.3">
      <c r="A4039" t="s">
        <v>27</v>
      </c>
      <c r="B4039" t="s">
        <v>20</v>
      </c>
      <c r="C4039" t="s">
        <v>5</v>
      </c>
      <c r="D4039">
        <v>93601</v>
      </c>
      <c r="F4039">
        <v>93601</v>
      </c>
    </row>
    <row r="4040" spans="1:6" x14ac:dyDescent="0.3">
      <c r="A4040" t="s">
        <v>27</v>
      </c>
      <c r="B4040" t="s">
        <v>17</v>
      </c>
      <c r="C4040" t="s">
        <v>10</v>
      </c>
      <c r="D4040">
        <v>21762</v>
      </c>
      <c r="F4040">
        <v>21762</v>
      </c>
    </row>
    <row r="4041" spans="1:6" x14ac:dyDescent="0.3">
      <c r="A4041" t="s">
        <v>27</v>
      </c>
      <c r="B4041" t="s">
        <v>17</v>
      </c>
      <c r="C4041" t="s">
        <v>10</v>
      </c>
      <c r="D4041">
        <v>73294</v>
      </c>
      <c r="F4041">
        <v>73294</v>
      </c>
    </row>
    <row r="4042" spans="1:6" x14ac:dyDescent="0.3">
      <c r="A4042" t="s">
        <v>27</v>
      </c>
      <c r="B4042" t="s">
        <v>17</v>
      </c>
      <c r="C4042" t="s">
        <v>10</v>
      </c>
      <c r="D4042">
        <v>83804</v>
      </c>
      <c r="F4042">
        <v>83804</v>
      </c>
    </row>
    <row r="4043" spans="1:6" x14ac:dyDescent="0.3">
      <c r="A4043" t="s">
        <v>27</v>
      </c>
      <c r="B4043" t="s">
        <v>14</v>
      </c>
      <c r="C4043" t="s">
        <v>10</v>
      </c>
      <c r="D4043">
        <v>9552</v>
      </c>
      <c r="F4043">
        <v>9552</v>
      </c>
    </row>
    <row r="4044" spans="1:6" x14ac:dyDescent="0.3">
      <c r="A4044" t="s">
        <v>27</v>
      </c>
      <c r="B4044" t="s">
        <v>12</v>
      </c>
      <c r="C4044" t="s">
        <v>4</v>
      </c>
      <c r="D4044">
        <v>86763</v>
      </c>
      <c r="F4044">
        <v>86763</v>
      </c>
    </row>
    <row r="4045" spans="1:6" x14ac:dyDescent="0.3">
      <c r="A4045" t="s">
        <v>27</v>
      </c>
      <c r="B4045" t="s">
        <v>12</v>
      </c>
      <c r="C4045" t="s">
        <v>4</v>
      </c>
      <c r="D4045">
        <v>54008</v>
      </c>
      <c r="F4045">
        <v>54008</v>
      </c>
    </row>
    <row r="4046" spans="1:6" x14ac:dyDescent="0.3">
      <c r="A4046" t="s">
        <v>27</v>
      </c>
      <c r="B4046" t="s">
        <v>12</v>
      </c>
      <c r="C4046" t="s">
        <v>1</v>
      </c>
      <c r="D4046">
        <v>17225</v>
      </c>
      <c r="F4046">
        <v>17225</v>
      </c>
    </row>
    <row r="4047" spans="1:6" x14ac:dyDescent="0.3">
      <c r="A4047" t="s">
        <v>27</v>
      </c>
      <c r="B4047" t="s">
        <v>20</v>
      </c>
      <c r="C4047" t="s">
        <v>10</v>
      </c>
      <c r="D4047">
        <v>32105</v>
      </c>
      <c r="F4047">
        <v>32105</v>
      </c>
    </row>
    <row r="4048" spans="1:6" x14ac:dyDescent="0.3">
      <c r="A4048" t="s">
        <v>27</v>
      </c>
      <c r="B4048" t="s">
        <v>12</v>
      </c>
      <c r="C4048" t="s">
        <v>2</v>
      </c>
      <c r="D4048">
        <v>61332</v>
      </c>
      <c r="F4048">
        <v>61332</v>
      </c>
    </row>
    <row r="4049" spans="1:6" x14ac:dyDescent="0.3">
      <c r="A4049" t="s">
        <v>27</v>
      </c>
      <c r="B4049" t="s">
        <v>12</v>
      </c>
      <c r="C4049" t="s">
        <v>2</v>
      </c>
      <c r="D4049">
        <v>41880</v>
      </c>
      <c r="F4049">
        <v>41880</v>
      </c>
    </row>
    <row r="4050" spans="1:6" x14ac:dyDescent="0.3">
      <c r="A4050" t="s">
        <v>27</v>
      </c>
      <c r="B4050" t="s">
        <v>20</v>
      </c>
      <c r="C4050" t="s">
        <v>10</v>
      </c>
      <c r="D4050">
        <v>51729</v>
      </c>
      <c r="F4050">
        <v>51729</v>
      </c>
    </row>
    <row r="4051" spans="1:6" x14ac:dyDescent="0.3">
      <c r="A4051" t="s">
        <v>27</v>
      </c>
      <c r="B4051" t="s">
        <v>20</v>
      </c>
      <c r="C4051" t="s">
        <v>10</v>
      </c>
      <c r="D4051">
        <v>59231</v>
      </c>
      <c r="F4051">
        <v>59231</v>
      </c>
    </row>
    <row r="4052" spans="1:6" x14ac:dyDescent="0.3">
      <c r="A4052" t="s">
        <v>27</v>
      </c>
      <c r="B4052" t="s">
        <v>20</v>
      </c>
      <c r="C4052" t="s">
        <v>10</v>
      </c>
      <c r="D4052">
        <v>15661</v>
      </c>
      <c r="F4052">
        <v>15661</v>
      </c>
    </row>
    <row r="4053" spans="1:6" x14ac:dyDescent="0.3">
      <c r="A4053" t="s">
        <v>27</v>
      </c>
      <c r="B4053" t="s">
        <v>17</v>
      </c>
      <c r="C4053" t="s">
        <v>5</v>
      </c>
      <c r="D4053">
        <v>14669</v>
      </c>
      <c r="F4053">
        <v>14669</v>
      </c>
    </row>
    <row r="4054" spans="1:6" x14ac:dyDescent="0.3">
      <c r="A4054" t="s">
        <v>27</v>
      </c>
      <c r="B4054" t="s">
        <v>17</v>
      </c>
      <c r="C4054" t="s">
        <v>5</v>
      </c>
      <c r="D4054">
        <v>29149</v>
      </c>
      <c r="F4054">
        <v>29149</v>
      </c>
    </row>
    <row r="4055" spans="1:6" x14ac:dyDescent="0.3">
      <c r="A4055" t="s">
        <v>27</v>
      </c>
      <c r="B4055" t="s">
        <v>17</v>
      </c>
      <c r="C4055" t="s">
        <v>8</v>
      </c>
      <c r="D4055">
        <v>56200</v>
      </c>
      <c r="F4055">
        <v>56200</v>
      </c>
    </row>
    <row r="4056" spans="1:6" x14ac:dyDescent="0.3">
      <c r="A4056" t="s">
        <v>27</v>
      </c>
      <c r="B4056" t="s">
        <v>17</v>
      </c>
      <c r="C4056" t="s">
        <v>4</v>
      </c>
      <c r="D4056">
        <v>53455</v>
      </c>
      <c r="F4056">
        <v>53455</v>
      </c>
    </row>
    <row r="4057" spans="1:6" x14ac:dyDescent="0.3">
      <c r="A4057" t="s">
        <v>27</v>
      </c>
      <c r="B4057" t="s">
        <v>17</v>
      </c>
      <c r="C4057" t="s">
        <v>4</v>
      </c>
      <c r="D4057">
        <v>75163</v>
      </c>
      <c r="F4057">
        <v>75163</v>
      </c>
    </row>
    <row r="4058" spans="1:6" x14ac:dyDescent="0.3">
      <c r="A4058" t="s">
        <v>27</v>
      </c>
      <c r="B4058" t="s">
        <v>17</v>
      </c>
      <c r="C4058" t="s">
        <v>5</v>
      </c>
      <c r="D4058">
        <v>35057</v>
      </c>
      <c r="F4058">
        <v>35057</v>
      </c>
    </row>
    <row r="4059" spans="1:6" x14ac:dyDescent="0.3">
      <c r="A4059" t="s">
        <v>27</v>
      </c>
      <c r="B4059" t="s">
        <v>17</v>
      </c>
      <c r="C4059" t="s">
        <v>5</v>
      </c>
      <c r="D4059">
        <v>91047</v>
      </c>
      <c r="F4059">
        <v>91047</v>
      </c>
    </row>
    <row r="4060" spans="1:6" x14ac:dyDescent="0.3">
      <c r="A4060" t="s">
        <v>27</v>
      </c>
      <c r="B4060" t="s">
        <v>15</v>
      </c>
      <c r="C4060" t="s">
        <v>10</v>
      </c>
      <c r="D4060">
        <v>48369</v>
      </c>
      <c r="F4060">
        <v>48369</v>
      </c>
    </row>
    <row r="4061" spans="1:6" x14ac:dyDescent="0.3">
      <c r="A4061" t="s">
        <v>27</v>
      </c>
      <c r="B4061" t="s">
        <v>15</v>
      </c>
      <c r="C4061" t="s">
        <v>10</v>
      </c>
      <c r="D4061">
        <v>92058</v>
      </c>
      <c r="F4061">
        <v>92058</v>
      </c>
    </row>
    <row r="4062" spans="1:6" x14ac:dyDescent="0.3">
      <c r="A4062" t="s">
        <v>27</v>
      </c>
      <c r="B4062" t="s">
        <v>20</v>
      </c>
      <c r="C4062" t="s">
        <v>10</v>
      </c>
      <c r="D4062">
        <v>7344</v>
      </c>
      <c r="F4062">
        <v>7344</v>
      </c>
    </row>
    <row r="4063" spans="1:6" x14ac:dyDescent="0.3">
      <c r="A4063" t="s">
        <v>27</v>
      </c>
      <c r="B4063" t="s">
        <v>20</v>
      </c>
      <c r="C4063" t="s">
        <v>2</v>
      </c>
      <c r="D4063">
        <v>44764</v>
      </c>
      <c r="F4063">
        <v>44764</v>
      </c>
    </row>
    <row r="4064" spans="1:6" x14ac:dyDescent="0.3">
      <c r="A4064" t="s">
        <v>27</v>
      </c>
      <c r="B4064" t="s">
        <v>20</v>
      </c>
      <c r="C4064" t="s">
        <v>2</v>
      </c>
      <c r="D4064">
        <v>29837</v>
      </c>
      <c r="F4064">
        <v>29837</v>
      </c>
    </row>
    <row r="4065" spans="1:6" x14ac:dyDescent="0.3">
      <c r="A4065" t="s">
        <v>27</v>
      </c>
      <c r="B4065" t="s">
        <v>20</v>
      </c>
      <c r="C4065" t="s">
        <v>6</v>
      </c>
      <c r="D4065">
        <v>1304</v>
      </c>
      <c r="F4065">
        <v>1304</v>
      </c>
    </row>
    <row r="4066" spans="1:6" x14ac:dyDescent="0.3">
      <c r="A4066" t="s">
        <v>27</v>
      </c>
      <c r="B4066" t="s">
        <v>15</v>
      </c>
      <c r="C4066" t="s">
        <v>2</v>
      </c>
      <c r="D4066">
        <v>44749</v>
      </c>
      <c r="F4066">
        <v>44749</v>
      </c>
    </row>
    <row r="4067" spans="1:6" x14ac:dyDescent="0.3">
      <c r="A4067" t="s">
        <v>27</v>
      </c>
      <c r="B4067" t="s">
        <v>15</v>
      </c>
      <c r="C4067" t="s">
        <v>2</v>
      </c>
      <c r="D4067">
        <v>20875</v>
      </c>
      <c r="F4067">
        <v>20875</v>
      </c>
    </row>
    <row r="4068" spans="1:6" x14ac:dyDescent="0.3">
      <c r="A4068" t="s">
        <v>27</v>
      </c>
      <c r="B4068" t="s">
        <v>15</v>
      </c>
      <c r="C4068" t="s">
        <v>2</v>
      </c>
      <c r="D4068">
        <v>3647</v>
      </c>
      <c r="F4068">
        <v>3647</v>
      </c>
    </row>
    <row r="4069" spans="1:6" x14ac:dyDescent="0.3">
      <c r="A4069" t="s">
        <v>27</v>
      </c>
      <c r="B4069" t="s">
        <v>15</v>
      </c>
      <c r="C4069" t="s">
        <v>2</v>
      </c>
      <c r="D4069">
        <v>14304</v>
      </c>
      <c r="F4069">
        <v>14304</v>
      </c>
    </row>
    <row r="4070" spans="1:6" x14ac:dyDescent="0.3">
      <c r="A4070" t="s">
        <v>27</v>
      </c>
      <c r="B4070" t="s">
        <v>12</v>
      </c>
      <c r="C4070" t="s">
        <v>6</v>
      </c>
      <c r="D4070">
        <v>67373</v>
      </c>
      <c r="F4070">
        <v>67373</v>
      </c>
    </row>
    <row r="4071" spans="1:6" x14ac:dyDescent="0.3">
      <c r="A4071" t="s">
        <v>27</v>
      </c>
      <c r="B4071" t="s">
        <v>17</v>
      </c>
      <c r="C4071" t="s">
        <v>6</v>
      </c>
      <c r="D4071">
        <v>46056</v>
      </c>
      <c r="F4071">
        <v>46056</v>
      </c>
    </row>
    <row r="4072" spans="1:6" x14ac:dyDescent="0.3">
      <c r="A4072" t="s">
        <v>27</v>
      </c>
      <c r="B4072" t="s">
        <v>17</v>
      </c>
      <c r="C4072" t="s">
        <v>2</v>
      </c>
      <c r="D4072">
        <v>64298</v>
      </c>
      <c r="F4072">
        <v>64298</v>
      </c>
    </row>
    <row r="4073" spans="1:6" x14ac:dyDescent="0.3">
      <c r="A4073" t="s">
        <v>27</v>
      </c>
      <c r="B4073" t="s">
        <v>17</v>
      </c>
      <c r="C4073" t="s">
        <v>2</v>
      </c>
      <c r="D4073">
        <v>93685</v>
      </c>
      <c r="F4073">
        <v>93685</v>
      </c>
    </row>
    <row r="4074" spans="1:6" x14ac:dyDescent="0.3">
      <c r="A4074" t="s">
        <v>27</v>
      </c>
      <c r="B4074" t="s">
        <v>14</v>
      </c>
      <c r="C4074" t="s">
        <v>10</v>
      </c>
      <c r="D4074">
        <v>68938</v>
      </c>
      <c r="F4074">
        <v>68938</v>
      </c>
    </row>
    <row r="4075" spans="1:6" x14ac:dyDescent="0.3">
      <c r="A4075" t="s">
        <v>27</v>
      </c>
      <c r="B4075" t="s">
        <v>14</v>
      </c>
      <c r="C4075" t="s">
        <v>10</v>
      </c>
      <c r="D4075">
        <v>89428</v>
      </c>
      <c r="F4075">
        <v>89428</v>
      </c>
    </row>
    <row r="4076" spans="1:6" x14ac:dyDescent="0.3">
      <c r="A4076" t="s">
        <v>27</v>
      </c>
      <c r="B4076" t="s">
        <v>17</v>
      </c>
      <c r="C4076" t="s">
        <v>8</v>
      </c>
      <c r="D4076">
        <v>67779</v>
      </c>
      <c r="F4076">
        <v>67779</v>
      </c>
    </row>
    <row r="4077" spans="1:6" x14ac:dyDescent="0.3">
      <c r="A4077" t="s">
        <v>27</v>
      </c>
      <c r="B4077" t="s">
        <v>17</v>
      </c>
      <c r="C4077" t="s">
        <v>8</v>
      </c>
      <c r="D4077">
        <v>47286</v>
      </c>
      <c r="F4077">
        <v>47286</v>
      </c>
    </row>
    <row r="4078" spans="1:6" x14ac:dyDescent="0.3">
      <c r="A4078" t="s">
        <v>27</v>
      </c>
      <c r="B4078" t="s">
        <v>20</v>
      </c>
      <c r="C4078" t="s">
        <v>6</v>
      </c>
      <c r="D4078">
        <v>7849</v>
      </c>
      <c r="F4078">
        <v>7849</v>
      </c>
    </row>
    <row r="4079" spans="1:6" x14ac:dyDescent="0.3">
      <c r="A4079" t="s">
        <v>27</v>
      </c>
      <c r="B4079" t="s">
        <v>20</v>
      </c>
      <c r="C4079" t="s">
        <v>2</v>
      </c>
      <c r="D4079">
        <v>86162</v>
      </c>
      <c r="F4079">
        <v>86162</v>
      </c>
    </row>
    <row r="4080" spans="1:6" x14ac:dyDescent="0.3">
      <c r="A4080" t="s">
        <v>27</v>
      </c>
      <c r="B4080" t="s">
        <v>12</v>
      </c>
      <c r="C4080" t="s">
        <v>2</v>
      </c>
      <c r="D4080">
        <v>71449</v>
      </c>
      <c r="F4080">
        <v>71449</v>
      </c>
    </row>
    <row r="4081" spans="1:6" x14ac:dyDescent="0.3">
      <c r="A4081" t="s">
        <v>27</v>
      </c>
      <c r="B4081" t="s">
        <v>20</v>
      </c>
      <c r="C4081" t="s">
        <v>2</v>
      </c>
      <c r="D4081">
        <v>67196</v>
      </c>
      <c r="F4081">
        <v>67196</v>
      </c>
    </row>
    <row r="4082" spans="1:6" x14ac:dyDescent="0.3">
      <c r="A4082" t="s">
        <v>27</v>
      </c>
      <c r="B4082" t="s">
        <v>20</v>
      </c>
      <c r="C4082" t="s">
        <v>4</v>
      </c>
      <c r="D4082">
        <v>16756</v>
      </c>
      <c r="F4082">
        <v>16756</v>
      </c>
    </row>
    <row r="4083" spans="1:6" x14ac:dyDescent="0.3">
      <c r="A4083" t="s">
        <v>27</v>
      </c>
      <c r="B4083" t="s">
        <v>20</v>
      </c>
      <c r="C4083" t="s">
        <v>10</v>
      </c>
      <c r="D4083">
        <v>64150</v>
      </c>
      <c r="F4083">
        <v>64150</v>
      </c>
    </row>
    <row r="4084" spans="1:6" x14ac:dyDescent="0.3">
      <c r="A4084" t="s">
        <v>27</v>
      </c>
      <c r="B4084" t="s">
        <v>20</v>
      </c>
      <c r="C4084" t="s">
        <v>10</v>
      </c>
      <c r="D4084">
        <v>40152</v>
      </c>
      <c r="F4084">
        <v>40152</v>
      </c>
    </row>
    <row r="4085" spans="1:6" x14ac:dyDescent="0.3">
      <c r="A4085" t="s">
        <v>27</v>
      </c>
      <c r="B4085" t="s">
        <v>20</v>
      </c>
      <c r="C4085" t="s">
        <v>10</v>
      </c>
      <c r="D4085">
        <v>49282</v>
      </c>
      <c r="F4085">
        <v>49282</v>
      </c>
    </row>
    <row r="4086" spans="1:6" x14ac:dyDescent="0.3">
      <c r="A4086" t="s">
        <v>27</v>
      </c>
      <c r="B4086" t="s">
        <v>20</v>
      </c>
      <c r="C4086" t="s">
        <v>2</v>
      </c>
      <c r="D4086">
        <v>69932</v>
      </c>
      <c r="F4086">
        <v>69932</v>
      </c>
    </row>
    <row r="4087" spans="1:6" x14ac:dyDescent="0.3">
      <c r="A4087" t="s">
        <v>27</v>
      </c>
      <c r="B4087" t="s">
        <v>20</v>
      </c>
      <c r="C4087" t="s">
        <v>2</v>
      </c>
      <c r="D4087">
        <v>14489</v>
      </c>
      <c r="F4087">
        <v>14489</v>
      </c>
    </row>
    <row r="4088" spans="1:6" x14ac:dyDescent="0.3">
      <c r="A4088" t="s">
        <v>27</v>
      </c>
      <c r="B4088" t="s">
        <v>17</v>
      </c>
      <c r="C4088" t="s">
        <v>2</v>
      </c>
      <c r="D4088">
        <v>54201</v>
      </c>
      <c r="F4088">
        <v>54201</v>
      </c>
    </row>
    <row r="4089" spans="1:6" x14ac:dyDescent="0.3">
      <c r="A4089" t="s">
        <v>29</v>
      </c>
      <c r="B4089" t="s">
        <v>20</v>
      </c>
      <c r="C4089" t="s">
        <v>2</v>
      </c>
      <c r="D4089">
        <v>22075</v>
      </c>
    </row>
    <row r="4090" spans="1:6" x14ac:dyDescent="0.3">
      <c r="A4090" t="s">
        <v>29</v>
      </c>
      <c r="B4090" t="s">
        <v>17</v>
      </c>
      <c r="C4090" t="s">
        <v>3</v>
      </c>
      <c r="D4090">
        <v>3207</v>
      </c>
    </row>
    <row r="4091" spans="1:6" x14ac:dyDescent="0.3">
      <c r="A4091" t="s">
        <v>29</v>
      </c>
      <c r="B4091" t="s">
        <v>20</v>
      </c>
      <c r="C4091" t="s">
        <v>3</v>
      </c>
      <c r="D4091">
        <v>15156</v>
      </c>
    </row>
    <row r="4092" spans="1:6" x14ac:dyDescent="0.3">
      <c r="A4092" t="s">
        <v>29</v>
      </c>
      <c r="B4092" t="s">
        <v>20</v>
      </c>
      <c r="C4092" t="s">
        <v>3</v>
      </c>
      <c r="D4092">
        <v>49515</v>
      </c>
    </row>
    <row r="4093" spans="1:6" x14ac:dyDescent="0.3">
      <c r="A4093" t="s">
        <v>29</v>
      </c>
      <c r="B4093" t="s">
        <v>20</v>
      </c>
      <c r="C4093" t="s">
        <v>5</v>
      </c>
      <c r="D4093">
        <v>200000</v>
      </c>
    </row>
    <row r="4094" spans="1:6" x14ac:dyDescent="0.3">
      <c r="A4094" t="s">
        <v>29</v>
      </c>
      <c r="B4094" t="s">
        <v>20</v>
      </c>
      <c r="C4094" t="s">
        <v>4</v>
      </c>
      <c r="D4094">
        <v>56688</v>
      </c>
    </row>
    <row r="4095" spans="1:6" x14ac:dyDescent="0.3">
      <c r="A4095" t="str">
        <f>A4094</f>
        <v>Female</v>
      </c>
      <c r="B4095" t="s">
        <v>20</v>
      </c>
      <c r="C4095" t="s">
        <v>4</v>
      </c>
      <c r="D4095">
        <v>81757</v>
      </c>
    </row>
    <row r="4096" spans="1:6" x14ac:dyDescent="0.3">
      <c r="A4096" t="s">
        <v>29</v>
      </c>
      <c r="B4096" t="s">
        <v>17</v>
      </c>
      <c r="C4096" t="s">
        <v>7</v>
      </c>
      <c r="D4096">
        <v>73579</v>
      </c>
    </row>
    <row r="4097" spans="1:4" x14ac:dyDescent="0.3">
      <c r="A4097" t="s">
        <v>29</v>
      </c>
      <c r="B4097" t="s">
        <v>17</v>
      </c>
      <c r="C4097" t="s">
        <v>7</v>
      </c>
      <c r="D4097">
        <v>38462</v>
      </c>
    </row>
    <row r="4098" spans="1:4" x14ac:dyDescent="0.3">
      <c r="A4098" t="s">
        <v>29</v>
      </c>
      <c r="B4098" t="s">
        <v>17</v>
      </c>
      <c r="C4098" t="s">
        <v>4</v>
      </c>
      <c r="D4098">
        <v>3423</v>
      </c>
    </row>
    <row r="4099" spans="1:4" x14ac:dyDescent="0.3">
      <c r="A4099" t="s">
        <v>29</v>
      </c>
      <c r="B4099" t="s">
        <v>20</v>
      </c>
      <c r="C4099" t="s">
        <v>7</v>
      </c>
      <c r="D4099">
        <v>70979</v>
      </c>
    </row>
    <row r="4100" spans="1:4" x14ac:dyDescent="0.3">
      <c r="A4100" t="s">
        <v>29</v>
      </c>
      <c r="B4100" t="s">
        <v>12</v>
      </c>
      <c r="C4100" t="s">
        <v>5</v>
      </c>
      <c r="D4100">
        <v>85176</v>
      </c>
    </row>
    <row r="4101" spans="1:4" x14ac:dyDescent="0.3">
      <c r="A4101" t="s">
        <v>29</v>
      </c>
      <c r="B4101" t="s">
        <v>20</v>
      </c>
      <c r="C4101" t="s">
        <v>22</v>
      </c>
      <c r="D4101">
        <v>800</v>
      </c>
    </row>
    <row r="4102" spans="1:4" x14ac:dyDescent="0.3">
      <c r="A4102" t="s">
        <v>29</v>
      </c>
      <c r="B4102" t="s">
        <v>18</v>
      </c>
      <c r="C4102" t="s">
        <v>4</v>
      </c>
      <c r="D4102">
        <v>51645</v>
      </c>
    </row>
    <row r="4103" spans="1:4" x14ac:dyDescent="0.3">
      <c r="A4103" t="s">
        <v>29</v>
      </c>
      <c r="B4103" t="s">
        <v>13</v>
      </c>
      <c r="C4103" t="s">
        <v>2</v>
      </c>
      <c r="D4103">
        <v>52285</v>
      </c>
    </row>
    <row r="4104" spans="1:4" x14ac:dyDescent="0.3">
      <c r="A4104" t="s">
        <v>29</v>
      </c>
      <c r="B4104" t="s">
        <v>13</v>
      </c>
      <c r="C4104" t="s">
        <v>2</v>
      </c>
      <c r="D4104">
        <v>2013</v>
      </c>
    </row>
    <row r="4105" spans="1:4" x14ac:dyDescent="0.3">
      <c r="A4105" t="s">
        <v>29</v>
      </c>
      <c r="B4105" t="s">
        <v>17</v>
      </c>
      <c r="C4105" t="s">
        <v>3</v>
      </c>
      <c r="D4105">
        <v>12624</v>
      </c>
    </row>
    <row r="4106" spans="1:4" x14ac:dyDescent="0.3">
      <c r="A4106" t="s">
        <v>29</v>
      </c>
      <c r="B4106" t="s">
        <v>13</v>
      </c>
      <c r="C4106" t="s">
        <v>2</v>
      </c>
      <c r="D4106">
        <v>9009</v>
      </c>
    </row>
    <row r="4107" spans="1:4" x14ac:dyDescent="0.3">
      <c r="A4107" t="s">
        <v>29</v>
      </c>
      <c r="B4107" t="s">
        <v>13</v>
      </c>
      <c r="C4107" t="s">
        <v>2</v>
      </c>
      <c r="D4107">
        <v>40831</v>
      </c>
    </row>
    <row r="4108" spans="1:4" x14ac:dyDescent="0.3">
      <c r="A4108" t="s">
        <v>29</v>
      </c>
      <c r="B4108" t="s">
        <v>13</v>
      </c>
      <c r="C4108" t="s">
        <v>2</v>
      </c>
      <c r="D4108">
        <v>85140</v>
      </c>
    </row>
    <row r="4109" spans="1:4" x14ac:dyDescent="0.3">
      <c r="A4109" t="s">
        <v>29</v>
      </c>
      <c r="B4109" t="s">
        <v>13</v>
      </c>
      <c r="C4109" t="s">
        <v>2</v>
      </c>
      <c r="D4109">
        <v>1141</v>
      </c>
    </row>
    <row r="4110" spans="1:4" x14ac:dyDescent="0.3">
      <c r="A4110" t="s">
        <v>29</v>
      </c>
      <c r="B4110" t="s">
        <v>13</v>
      </c>
      <c r="C4110" t="s">
        <v>2</v>
      </c>
      <c r="D4110">
        <v>39485</v>
      </c>
    </row>
    <row r="4111" spans="1:4" x14ac:dyDescent="0.3">
      <c r="A4111" t="s">
        <v>29</v>
      </c>
      <c r="B4111" t="s">
        <v>15</v>
      </c>
      <c r="C4111" t="s">
        <v>3</v>
      </c>
      <c r="D4111">
        <v>33631</v>
      </c>
    </row>
    <row r="4112" spans="1:4" x14ac:dyDescent="0.3">
      <c r="A4112" t="s">
        <v>29</v>
      </c>
      <c r="B4112" t="s">
        <v>20</v>
      </c>
      <c r="C4112" t="s">
        <v>3</v>
      </c>
      <c r="D4112">
        <v>45288</v>
      </c>
    </row>
    <row r="4113" spans="1:4" x14ac:dyDescent="0.3">
      <c r="A4113" t="s">
        <v>29</v>
      </c>
      <c r="B4113" t="s">
        <v>17</v>
      </c>
      <c r="C4113" t="s">
        <v>6</v>
      </c>
      <c r="D4113">
        <v>25621</v>
      </c>
    </row>
    <row r="4114" spans="1:4" x14ac:dyDescent="0.3">
      <c r="A4114" t="s">
        <v>29</v>
      </c>
      <c r="B4114" t="s">
        <v>14</v>
      </c>
      <c r="C4114" t="s">
        <v>3</v>
      </c>
      <c r="D4114">
        <v>61532</v>
      </c>
    </row>
    <row r="4115" spans="1:4" x14ac:dyDescent="0.3">
      <c r="A4115" t="s">
        <v>29</v>
      </c>
      <c r="B4115" t="s">
        <v>14</v>
      </c>
      <c r="C4115" t="s">
        <v>3</v>
      </c>
      <c r="D4115">
        <v>81261</v>
      </c>
    </row>
    <row r="4116" spans="1:4" x14ac:dyDescent="0.3">
      <c r="A4116" t="s">
        <v>29</v>
      </c>
      <c r="B4116" t="s">
        <v>13</v>
      </c>
      <c r="C4116" t="s">
        <v>5</v>
      </c>
      <c r="D4116">
        <v>59644</v>
      </c>
    </row>
    <row r="4117" spans="1:4" x14ac:dyDescent="0.3">
      <c r="A4117" t="s">
        <v>29</v>
      </c>
      <c r="B4117" t="s">
        <v>13</v>
      </c>
      <c r="C4117" t="s">
        <v>5</v>
      </c>
      <c r="D4117">
        <v>46852</v>
      </c>
    </row>
    <row r="4118" spans="1:4" x14ac:dyDescent="0.3">
      <c r="A4118" t="s">
        <v>29</v>
      </c>
      <c r="B4118" t="s">
        <v>12</v>
      </c>
      <c r="C4118" t="s">
        <v>3</v>
      </c>
      <c r="D4118">
        <v>18921</v>
      </c>
    </row>
    <row r="4119" spans="1:4" x14ac:dyDescent="0.3">
      <c r="A4119" t="s">
        <v>29</v>
      </c>
      <c r="B4119" t="s">
        <v>12</v>
      </c>
      <c r="C4119" t="s">
        <v>3</v>
      </c>
      <c r="D4119">
        <v>95603</v>
      </c>
    </row>
    <row r="4120" spans="1:4" x14ac:dyDescent="0.3">
      <c r="A4120" t="s">
        <v>29</v>
      </c>
      <c r="B4120" t="s">
        <v>14</v>
      </c>
      <c r="C4120" t="s">
        <v>2</v>
      </c>
      <c r="D4120">
        <v>75158</v>
      </c>
    </row>
    <row r="4121" spans="1:4" x14ac:dyDescent="0.3">
      <c r="A4121" t="s">
        <v>29</v>
      </c>
      <c r="B4121" t="s">
        <v>17</v>
      </c>
      <c r="C4121" t="s">
        <v>7</v>
      </c>
      <c r="D4121">
        <v>50125</v>
      </c>
    </row>
    <row r="4122" spans="1:4" x14ac:dyDescent="0.3">
      <c r="A4122" t="s">
        <v>29</v>
      </c>
      <c r="B4122" t="s">
        <v>17</v>
      </c>
      <c r="C4122" t="s">
        <v>7</v>
      </c>
      <c r="D4122">
        <v>11072</v>
      </c>
    </row>
    <row r="4123" spans="1:4" x14ac:dyDescent="0.3">
      <c r="A4123" t="s">
        <v>29</v>
      </c>
      <c r="B4123" t="s">
        <v>17</v>
      </c>
      <c r="C4123" t="s">
        <v>2</v>
      </c>
      <c r="D4123">
        <v>85201</v>
      </c>
    </row>
    <row r="4124" spans="1:4" x14ac:dyDescent="0.3">
      <c r="A4124" t="s">
        <v>29</v>
      </c>
      <c r="B4124" t="s">
        <v>19</v>
      </c>
      <c r="C4124" t="s">
        <v>2</v>
      </c>
      <c r="D4124">
        <v>16236</v>
      </c>
    </row>
    <row r="4125" spans="1:4" x14ac:dyDescent="0.3">
      <c r="A4125" t="s">
        <v>29</v>
      </c>
      <c r="B4125" t="s">
        <v>19</v>
      </c>
      <c r="C4125" t="s">
        <v>6</v>
      </c>
      <c r="D4125">
        <v>67557</v>
      </c>
    </row>
    <row r="4126" spans="1:4" x14ac:dyDescent="0.3">
      <c r="A4126" t="s">
        <v>29</v>
      </c>
      <c r="B4126" t="s">
        <v>19</v>
      </c>
      <c r="C4126" t="s">
        <v>6</v>
      </c>
      <c r="D4126">
        <v>74863</v>
      </c>
    </row>
    <row r="4127" spans="1:4" x14ac:dyDescent="0.3">
      <c r="A4127" t="s">
        <v>29</v>
      </c>
      <c r="B4127" t="s">
        <v>20</v>
      </c>
      <c r="C4127" t="s">
        <v>3</v>
      </c>
      <c r="D4127">
        <v>60370</v>
      </c>
    </row>
    <row r="4128" spans="1:4" x14ac:dyDescent="0.3">
      <c r="A4128" t="s">
        <v>29</v>
      </c>
      <c r="B4128" t="s">
        <v>17</v>
      </c>
      <c r="C4128" t="s">
        <v>3</v>
      </c>
      <c r="D4128">
        <v>33331</v>
      </c>
    </row>
    <row r="4129" spans="1:4" x14ac:dyDescent="0.3">
      <c r="A4129" t="s">
        <v>29</v>
      </c>
      <c r="B4129" t="s">
        <v>17</v>
      </c>
      <c r="C4129" t="s">
        <v>3</v>
      </c>
      <c r="D4129">
        <v>28473</v>
      </c>
    </row>
    <row r="4130" spans="1:4" x14ac:dyDescent="0.3">
      <c r="A4130" t="s">
        <v>29</v>
      </c>
      <c r="B4130" t="s">
        <v>17</v>
      </c>
      <c r="C4130" t="s">
        <v>3</v>
      </c>
      <c r="D4130">
        <v>6911</v>
      </c>
    </row>
    <row r="4131" spans="1:4" x14ac:dyDescent="0.3">
      <c r="A4131" t="s">
        <v>29</v>
      </c>
      <c r="B4131" t="s">
        <v>17</v>
      </c>
      <c r="C4131" t="s">
        <v>3</v>
      </c>
      <c r="D4131">
        <v>9397</v>
      </c>
    </row>
    <row r="4132" spans="1:4" x14ac:dyDescent="0.3">
      <c r="A4132" t="s">
        <v>29</v>
      </c>
      <c r="B4132" t="s">
        <v>12</v>
      </c>
      <c r="C4132" t="s">
        <v>3</v>
      </c>
      <c r="D4132">
        <v>31548</v>
      </c>
    </row>
    <row r="4133" spans="1:4" x14ac:dyDescent="0.3">
      <c r="A4133" t="s">
        <v>29</v>
      </c>
      <c r="B4133" t="s">
        <v>17</v>
      </c>
      <c r="C4133" t="s">
        <v>8</v>
      </c>
      <c r="D4133">
        <v>67976</v>
      </c>
    </row>
    <row r="4134" spans="1:4" x14ac:dyDescent="0.3">
      <c r="A4134" t="s">
        <v>29</v>
      </c>
      <c r="B4134" t="s">
        <v>15</v>
      </c>
      <c r="C4134" t="s">
        <v>7</v>
      </c>
      <c r="D4134">
        <v>42946</v>
      </c>
    </row>
    <row r="4135" spans="1:4" x14ac:dyDescent="0.3">
      <c r="A4135" t="s">
        <v>29</v>
      </c>
      <c r="B4135" t="s">
        <v>15</v>
      </c>
      <c r="C4135" t="s">
        <v>7</v>
      </c>
      <c r="D4135">
        <v>73532</v>
      </c>
    </row>
    <row r="4136" spans="1:4" x14ac:dyDescent="0.3">
      <c r="A4136" t="s">
        <v>29</v>
      </c>
      <c r="B4136" t="s">
        <v>17</v>
      </c>
      <c r="C4136" t="s">
        <v>4</v>
      </c>
      <c r="D4136">
        <v>55469</v>
      </c>
    </row>
    <row r="4137" spans="1:4" x14ac:dyDescent="0.3">
      <c r="A4137" t="s">
        <v>29</v>
      </c>
      <c r="B4137" t="s">
        <v>17</v>
      </c>
      <c r="C4137" t="s">
        <v>4</v>
      </c>
      <c r="D4137">
        <v>19130</v>
      </c>
    </row>
    <row r="4138" spans="1:4" x14ac:dyDescent="0.3">
      <c r="A4138" t="s">
        <v>29</v>
      </c>
      <c r="B4138" t="s">
        <v>17</v>
      </c>
      <c r="C4138" t="s">
        <v>4</v>
      </c>
      <c r="D4138">
        <v>90807</v>
      </c>
    </row>
    <row r="4139" spans="1:4" x14ac:dyDescent="0.3">
      <c r="A4139" t="s">
        <v>29</v>
      </c>
      <c r="B4139" t="s">
        <v>17</v>
      </c>
      <c r="C4139" t="s">
        <v>2</v>
      </c>
      <c r="D4139">
        <v>41577</v>
      </c>
    </row>
    <row r="4140" spans="1:4" x14ac:dyDescent="0.3">
      <c r="A4140" t="s">
        <v>29</v>
      </c>
      <c r="B4140" t="s">
        <v>17</v>
      </c>
      <c r="C4140" t="s">
        <v>2</v>
      </c>
      <c r="D4140">
        <v>9681</v>
      </c>
    </row>
    <row r="4141" spans="1:4" x14ac:dyDescent="0.3">
      <c r="A4141" t="s">
        <v>29</v>
      </c>
      <c r="B4141" t="s">
        <v>19</v>
      </c>
      <c r="C4141" t="s">
        <v>2</v>
      </c>
      <c r="D4141">
        <v>23446</v>
      </c>
    </row>
    <row r="4142" spans="1:4" x14ac:dyDescent="0.3">
      <c r="A4142" t="s">
        <v>29</v>
      </c>
      <c r="B4142" t="s">
        <v>19</v>
      </c>
      <c r="C4142" t="s">
        <v>2</v>
      </c>
      <c r="D4142">
        <v>17748</v>
      </c>
    </row>
    <row r="4143" spans="1:4" x14ac:dyDescent="0.3">
      <c r="A4143" t="s">
        <v>29</v>
      </c>
      <c r="B4143" t="s">
        <v>17</v>
      </c>
      <c r="C4143" t="s">
        <v>3</v>
      </c>
      <c r="D4143">
        <v>19261</v>
      </c>
    </row>
    <row r="4144" spans="1:4" x14ac:dyDescent="0.3">
      <c r="A4144" t="s">
        <v>29</v>
      </c>
      <c r="B4144" t="s">
        <v>17</v>
      </c>
      <c r="C4144" t="s">
        <v>3</v>
      </c>
      <c r="D4144">
        <v>19035</v>
      </c>
    </row>
    <row r="4145" spans="1:4" x14ac:dyDescent="0.3">
      <c r="A4145" t="s">
        <v>29</v>
      </c>
      <c r="B4145" t="s">
        <v>20</v>
      </c>
      <c r="C4145" t="s">
        <v>1</v>
      </c>
      <c r="D4145">
        <v>21244</v>
      </c>
    </row>
    <row r="4146" spans="1:4" x14ac:dyDescent="0.3">
      <c r="A4146" t="s">
        <v>29</v>
      </c>
      <c r="B4146" t="s">
        <v>13</v>
      </c>
      <c r="C4146" t="s">
        <v>3</v>
      </c>
      <c r="D4146">
        <v>79762</v>
      </c>
    </row>
    <row r="4147" spans="1:4" x14ac:dyDescent="0.3">
      <c r="A4147" t="s">
        <v>29</v>
      </c>
      <c r="B4147" t="s">
        <v>13</v>
      </c>
      <c r="C4147" t="s">
        <v>3</v>
      </c>
      <c r="D4147">
        <v>69765</v>
      </c>
    </row>
    <row r="4148" spans="1:4" x14ac:dyDescent="0.3">
      <c r="A4148" t="s">
        <v>29</v>
      </c>
      <c r="B4148" t="s">
        <v>12</v>
      </c>
      <c r="C4148" t="s">
        <v>6</v>
      </c>
      <c r="D4148">
        <v>41895</v>
      </c>
    </row>
    <row r="4149" spans="1:4" x14ac:dyDescent="0.3">
      <c r="A4149" t="s">
        <v>29</v>
      </c>
      <c r="B4149" t="s">
        <v>17</v>
      </c>
      <c r="C4149" t="s">
        <v>4</v>
      </c>
      <c r="D4149">
        <v>31546</v>
      </c>
    </row>
    <row r="4150" spans="1:4" x14ac:dyDescent="0.3">
      <c r="A4150" t="s">
        <v>29</v>
      </c>
      <c r="B4150" t="s">
        <v>20</v>
      </c>
      <c r="C4150" t="s">
        <v>3</v>
      </c>
      <c r="D4150">
        <v>13718</v>
      </c>
    </row>
    <row r="4151" spans="1:4" x14ac:dyDescent="0.3">
      <c r="A4151" t="s">
        <v>29</v>
      </c>
      <c r="B4151" t="s">
        <v>20</v>
      </c>
      <c r="C4151" t="s">
        <v>3</v>
      </c>
      <c r="D4151">
        <v>62082</v>
      </c>
    </row>
    <row r="4152" spans="1:4" x14ac:dyDescent="0.3">
      <c r="A4152" t="s">
        <v>29</v>
      </c>
      <c r="B4152" t="s">
        <v>14</v>
      </c>
      <c r="C4152" t="s">
        <v>4</v>
      </c>
      <c r="D4152">
        <v>97814</v>
      </c>
    </row>
    <row r="4153" spans="1:4" x14ac:dyDescent="0.3">
      <c r="A4153" t="s">
        <v>29</v>
      </c>
      <c r="B4153" t="s">
        <v>17</v>
      </c>
      <c r="C4153" t="s">
        <v>8</v>
      </c>
      <c r="D4153">
        <v>22267</v>
      </c>
    </row>
    <row r="4154" spans="1:4" x14ac:dyDescent="0.3">
      <c r="A4154" t="s">
        <v>29</v>
      </c>
      <c r="B4154" t="s">
        <v>14</v>
      </c>
      <c r="C4154" t="s">
        <v>4</v>
      </c>
      <c r="D4154">
        <v>49631</v>
      </c>
    </row>
    <row r="4155" spans="1:4" x14ac:dyDescent="0.3">
      <c r="A4155" t="s">
        <v>29</v>
      </c>
      <c r="B4155" t="s">
        <v>12</v>
      </c>
      <c r="C4155" t="s">
        <v>2</v>
      </c>
      <c r="D4155">
        <v>84858</v>
      </c>
    </row>
    <row r="4156" spans="1:4" x14ac:dyDescent="0.3">
      <c r="A4156" t="s">
        <v>29</v>
      </c>
      <c r="B4156" t="s">
        <v>19</v>
      </c>
      <c r="C4156" t="s">
        <v>6</v>
      </c>
      <c r="D4156">
        <v>13753</v>
      </c>
    </row>
    <row r="4157" spans="1:4" x14ac:dyDescent="0.3">
      <c r="A4157" t="s">
        <v>29</v>
      </c>
      <c r="B4157" t="s">
        <v>20</v>
      </c>
      <c r="C4157" t="s">
        <v>1</v>
      </c>
      <c r="D4157">
        <v>87397</v>
      </c>
    </row>
    <row r="4158" spans="1:4" x14ac:dyDescent="0.3">
      <c r="A4158" t="s">
        <v>29</v>
      </c>
      <c r="B4158" t="s">
        <v>19</v>
      </c>
      <c r="C4158" t="s">
        <v>9</v>
      </c>
      <c r="D4158">
        <v>98404</v>
      </c>
    </row>
    <row r="4159" spans="1:4" x14ac:dyDescent="0.3">
      <c r="A4159" t="s">
        <v>29</v>
      </c>
      <c r="B4159" t="s">
        <v>19</v>
      </c>
      <c r="C4159" t="s">
        <v>9</v>
      </c>
      <c r="D4159">
        <v>92123</v>
      </c>
    </row>
    <row r="4160" spans="1:4" x14ac:dyDescent="0.3">
      <c r="A4160" t="s">
        <v>29</v>
      </c>
      <c r="B4160" t="s">
        <v>19</v>
      </c>
      <c r="C4160" t="s">
        <v>9</v>
      </c>
      <c r="D4160">
        <v>77027</v>
      </c>
    </row>
    <row r="4161" spans="1:4" x14ac:dyDescent="0.3">
      <c r="A4161" t="s">
        <v>29</v>
      </c>
      <c r="B4161" t="s">
        <v>19</v>
      </c>
      <c r="C4161" t="s">
        <v>9</v>
      </c>
      <c r="D4161">
        <v>18661</v>
      </c>
    </row>
    <row r="4162" spans="1:4" x14ac:dyDescent="0.3">
      <c r="A4162" t="s">
        <v>29</v>
      </c>
      <c r="B4162" t="s">
        <v>14</v>
      </c>
      <c r="C4162" t="s">
        <v>2</v>
      </c>
      <c r="D4162">
        <v>43729</v>
      </c>
    </row>
    <row r="4163" spans="1:4" x14ac:dyDescent="0.3">
      <c r="A4163" t="s">
        <v>29</v>
      </c>
      <c r="B4163" t="s">
        <v>20</v>
      </c>
      <c r="C4163" t="s">
        <v>8</v>
      </c>
      <c r="D4163">
        <v>56534</v>
      </c>
    </row>
    <row r="4164" spans="1:4" x14ac:dyDescent="0.3">
      <c r="A4164" t="s">
        <v>29</v>
      </c>
      <c r="B4164" t="s">
        <v>20</v>
      </c>
      <c r="C4164" t="s">
        <v>3</v>
      </c>
      <c r="D4164">
        <v>98316</v>
      </c>
    </row>
    <row r="4165" spans="1:4" x14ac:dyDescent="0.3">
      <c r="A4165" t="s">
        <v>29</v>
      </c>
      <c r="B4165" t="s">
        <v>20</v>
      </c>
      <c r="C4165" t="s">
        <v>4</v>
      </c>
      <c r="D4165">
        <v>80894</v>
      </c>
    </row>
    <row r="4166" spans="1:4" x14ac:dyDescent="0.3">
      <c r="A4166" t="s">
        <v>29</v>
      </c>
      <c r="B4166" t="s">
        <v>13</v>
      </c>
      <c r="C4166" t="s">
        <v>9</v>
      </c>
      <c r="D4166">
        <v>23823</v>
      </c>
    </row>
    <row r="4167" spans="1:4" x14ac:dyDescent="0.3">
      <c r="A4167" t="s">
        <v>29</v>
      </c>
      <c r="B4167" t="s">
        <v>17</v>
      </c>
      <c r="C4167" t="s">
        <v>2</v>
      </c>
      <c r="D4167">
        <v>76575</v>
      </c>
    </row>
    <row r="4168" spans="1:4" x14ac:dyDescent="0.3">
      <c r="A4168" t="s">
        <v>29</v>
      </c>
      <c r="B4168" t="s">
        <v>20</v>
      </c>
      <c r="C4168" t="s">
        <v>1</v>
      </c>
      <c r="D4168">
        <v>87084</v>
      </c>
    </row>
    <row r="4169" spans="1:4" x14ac:dyDescent="0.3">
      <c r="A4169" t="s">
        <v>29</v>
      </c>
      <c r="B4169" t="s">
        <v>13</v>
      </c>
      <c r="C4169" t="s">
        <v>3</v>
      </c>
      <c r="D4169">
        <v>11052</v>
      </c>
    </row>
    <row r="4170" spans="1:4" x14ac:dyDescent="0.3">
      <c r="A4170" t="s">
        <v>29</v>
      </c>
      <c r="B4170" t="s">
        <v>14</v>
      </c>
      <c r="C4170" t="s">
        <v>4</v>
      </c>
      <c r="D4170">
        <v>86922</v>
      </c>
    </row>
    <row r="4171" spans="1:4" x14ac:dyDescent="0.3">
      <c r="A4171" t="s">
        <v>29</v>
      </c>
      <c r="B4171" t="s">
        <v>12</v>
      </c>
      <c r="C4171" t="s">
        <v>6</v>
      </c>
      <c r="D4171">
        <v>45265</v>
      </c>
    </row>
    <row r="4172" spans="1:4" x14ac:dyDescent="0.3">
      <c r="A4172" t="s">
        <v>29</v>
      </c>
      <c r="B4172" t="s">
        <v>18</v>
      </c>
      <c r="C4172" t="s">
        <v>4</v>
      </c>
      <c r="D4172">
        <v>82746</v>
      </c>
    </row>
    <row r="4173" spans="1:4" x14ac:dyDescent="0.3">
      <c r="A4173" t="s">
        <v>29</v>
      </c>
      <c r="B4173" t="s">
        <v>18</v>
      </c>
      <c r="C4173" t="s">
        <v>4</v>
      </c>
      <c r="D4173">
        <v>87381</v>
      </c>
    </row>
    <row r="4174" spans="1:4" x14ac:dyDescent="0.3">
      <c r="A4174" t="s">
        <v>29</v>
      </c>
      <c r="B4174" t="s">
        <v>18</v>
      </c>
      <c r="C4174" t="s">
        <v>4</v>
      </c>
      <c r="D4174">
        <v>17864</v>
      </c>
    </row>
    <row r="4175" spans="1:4" x14ac:dyDescent="0.3">
      <c r="A4175" t="s">
        <v>29</v>
      </c>
      <c r="B4175" t="s">
        <v>20</v>
      </c>
      <c r="C4175" t="s">
        <v>1</v>
      </c>
      <c r="D4175">
        <v>8812</v>
      </c>
    </row>
    <row r="4176" spans="1:4" x14ac:dyDescent="0.3">
      <c r="A4176" t="s">
        <v>29</v>
      </c>
      <c r="B4176" t="s">
        <v>13</v>
      </c>
      <c r="C4176" t="s">
        <v>1</v>
      </c>
      <c r="D4176">
        <v>48957</v>
      </c>
    </row>
    <row r="4177" spans="1:4" x14ac:dyDescent="0.3">
      <c r="A4177" t="s">
        <v>29</v>
      </c>
      <c r="B4177" t="s">
        <v>17</v>
      </c>
      <c r="C4177" t="s">
        <v>3</v>
      </c>
      <c r="D4177">
        <v>31465</v>
      </c>
    </row>
    <row r="4178" spans="1:4" x14ac:dyDescent="0.3">
      <c r="A4178" t="s">
        <v>29</v>
      </c>
      <c r="B4178" t="s">
        <v>17</v>
      </c>
      <c r="C4178" t="s">
        <v>3</v>
      </c>
      <c r="D4178">
        <v>55812</v>
      </c>
    </row>
    <row r="4179" spans="1:4" x14ac:dyDescent="0.3">
      <c r="A4179" t="s">
        <v>29</v>
      </c>
      <c r="B4179" t="s">
        <v>17</v>
      </c>
      <c r="C4179" t="s">
        <v>4</v>
      </c>
      <c r="D4179">
        <v>49768</v>
      </c>
    </row>
    <row r="4180" spans="1:4" x14ac:dyDescent="0.3">
      <c r="A4180" t="s">
        <v>29</v>
      </c>
      <c r="B4180" t="s">
        <v>19</v>
      </c>
      <c r="C4180" t="s">
        <v>2</v>
      </c>
      <c r="D4180">
        <v>55511</v>
      </c>
    </row>
    <row r="4181" spans="1:4" x14ac:dyDescent="0.3">
      <c r="A4181" t="s">
        <v>29</v>
      </c>
      <c r="B4181" t="s">
        <v>19</v>
      </c>
      <c r="C4181" t="s">
        <v>2</v>
      </c>
      <c r="D4181">
        <v>81603</v>
      </c>
    </row>
    <row r="4182" spans="1:4" x14ac:dyDescent="0.3">
      <c r="A4182" t="s">
        <v>29</v>
      </c>
      <c r="B4182" t="s">
        <v>19</v>
      </c>
      <c r="C4182" t="s">
        <v>2</v>
      </c>
      <c r="D4182">
        <v>58559</v>
      </c>
    </row>
    <row r="4183" spans="1:4" x14ac:dyDescent="0.3">
      <c r="A4183" t="s">
        <v>29</v>
      </c>
      <c r="B4183" t="s">
        <v>13</v>
      </c>
      <c r="C4183" t="s">
        <v>4</v>
      </c>
      <c r="D4183">
        <v>68952</v>
      </c>
    </row>
    <row r="4184" spans="1:4" x14ac:dyDescent="0.3">
      <c r="A4184" t="s">
        <v>29</v>
      </c>
      <c r="B4184" t="s">
        <v>13</v>
      </c>
      <c r="C4184" t="s">
        <v>6</v>
      </c>
      <c r="D4184">
        <v>59628</v>
      </c>
    </row>
    <row r="4185" spans="1:4" x14ac:dyDescent="0.3">
      <c r="A4185" t="s">
        <v>29</v>
      </c>
      <c r="B4185" t="s">
        <v>17</v>
      </c>
      <c r="C4185" t="s">
        <v>3</v>
      </c>
      <c r="D4185">
        <v>74691</v>
      </c>
    </row>
    <row r="4186" spans="1:4" x14ac:dyDescent="0.3">
      <c r="A4186" t="s">
        <v>29</v>
      </c>
      <c r="B4186" t="s">
        <v>17</v>
      </c>
      <c r="C4186" t="s">
        <v>4</v>
      </c>
      <c r="D4186">
        <v>16072</v>
      </c>
    </row>
    <row r="4187" spans="1:4" x14ac:dyDescent="0.3">
      <c r="A4187" t="s">
        <v>29</v>
      </c>
      <c r="B4187" t="s">
        <v>17</v>
      </c>
      <c r="C4187" t="s">
        <v>4</v>
      </c>
      <c r="D4187">
        <v>30886</v>
      </c>
    </row>
    <row r="4188" spans="1:4" x14ac:dyDescent="0.3">
      <c r="A4188" t="s">
        <v>29</v>
      </c>
      <c r="B4188" t="s">
        <v>17</v>
      </c>
      <c r="C4188" t="s">
        <v>9</v>
      </c>
      <c r="D4188">
        <v>44767</v>
      </c>
    </row>
    <row r="4189" spans="1:4" x14ac:dyDescent="0.3">
      <c r="A4189" t="s">
        <v>29</v>
      </c>
      <c r="B4189" t="s">
        <v>20</v>
      </c>
      <c r="C4189" t="s">
        <v>2</v>
      </c>
      <c r="D4189">
        <v>90897</v>
      </c>
    </row>
    <row r="4190" spans="1:4" x14ac:dyDescent="0.3">
      <c r="A4190" t="s">
        <v>29</v>
      </c>
      <c r="B4190" t="s">
        <v>18</v>
      </c>
      <c r="C4190" t="s">
        <v>2</v>
      </c>
      <c r="D4190">
        <v>66608</v>
      </c>
    </row>
    <row r="4191" spans="1:4" x14ac:dyDescent="0.3">
      <c r="A4191" t="s">
        <v>29</v>
      </c>
      <c r="B4191" t="s">
        <v>19</v>
      </c>
      <c r="C4191" t="s">
        <v>3</v>
      </c>
      <c r="D4191">
        <v>400000</v>
      </c>
    </row>
    <row r="4192" spans="1:4" x14ac:dyDescent="0.3">
      <c r="A4192" t="s">
        <v>29</v>
      </c>
      <c r="B4192" t="s">
        <v>17</v>
      </c>
      <c r="C4192" t="s">
        <v>1</v>
      </c>
      <c r="D4192">
        <v>2747</v>
      </c>
    </row>
    <row r="4193" spans="1:4" x14ac:dyDescent="0.3">
      <c r="A4193" t="s">
        <v>29</v>
      </c>
      <c r="B4193" t="s">
        <v>17</v>
      </c>
      <c r="C4193" t="s">
        <v>3</v>
      </c>
      <c r="D4193">
        <v>7210</v>
      </c>
    </row>
    <row r="4194" spans="1:4" x14ac:dyDescent="0.3">
      <c r="A4194" t="s">
        <v>29</v>
      </c>
      <c r="B4194" t="s">
        <v>17</v>
      </c>
      <c r="C4194" t="s">
        <v>2</v>
      </c>
      <c r="D4194">
        <v>67823</v>
      </c>
    </row>
    <row r="4195" spans="1:4" x14ac:dyDescent="0.3">
      <c r="A4195" t="s">
        <v>29</v>
      </c>
      <c r="B4195" t="s">
        <v>17</v>
      </c>
      <c r="C4195" t="s">
        <v>3</v>
      </c>
      <c r="D4195">
        <v>53806</v>
      </c>
    </row>
    <row r="4196" spans="1:4" x14ac:dyDescent="0.3">
      <c r="A4196" t="s">
        <v>29</v>
      </c>
      <c r="B4196" t="s">
        <v>14</v>
      </c>
      <c r="C4196" t="s">
        <v>2</v>
      </c>
      <c r="D4196">
        <v>26954</v>
      </c>
    </row>
    <row r="4197" spans="1:4" x14ac:dyDescent="0.3">
      <c r="A4197" t="s">
        <v>29</v>
      </c>
      <c r="B4197" t="s">
        <v>20</v>
      </c>
      <c r="C4197" t="s">
        <v>3</v>
      </c>
      <c r="D4197">
        <v>56501</v>
      </c>
    </row>
    <row r="4198" spans="1:4" x14ac:dyDescent="0.3">
      <c r="A4198" t="s">
        <v>29</v>
      </c>
      <c r="B4198" t="s">
        <v>20</v>
      </c>
      <c r="C4198" t="s">
        <v>3</v>
      </c>
      <c r="D4198">
        <v>57362</v>
      </c>
    </row>
    <row r="4199" spans="1:4" x14ac:dyDescent="0.3">
      <c r="A4199" t="s">
        <v>29</v>
      </c>
      <c r="B4199" t="s">
        <v>18</v>
      </c>
      <c r="C4199" t="s">
        <v>9</v>
      </c>
      <c r="D4199">
        <v>42449</v>
      </c>
    </row>
    <row r="4200" spans="1:4" x14ac:dyDescent="0.3">
      <c r="A4200" t="s">
        <v>29</v>
      </c>
      <c r="B4200" t="s">
        <v>20</v>
      </c>
      <c r="C4200" t="s">
        <v>3</v>
      </c>
      <c r="D4200">
        <v>15689</v>
      </c>
    </row>
    <row r="4201" spans="1:4" x14ac:dyDescent="0.3">
      <c r="A4201" t="s">
        <v>29</v>
      </c>
      <c r="B4201" t="s">
        <v>20</v>
      </c>
      <c r="C4201" t="s">
        <v>7</v>
      </c>
      <c r="D4201">
        <v>47003</v>
      </c>
    </row>
    <row r="4202" spans="1:4" x14ac:dyDescent="0.3">
      <c r="A4202" t="s">
        <v>29</v>
      </c>
      <c r="B4202" t="s">
        <v>20</v>
      </c>
      <c r="C4202" t="s">
        <v>9</v>
      </c>
      <c r="D4202">
        <v>78320</v>
      </c>
    </row>
    <row r="4203" spans="1:4" x14ac:dyDescent="0.3">
      <c r="A4203" t="s">
        <v>29</v>
      </c>
      <c r="B4203" t="s">
        <v>17</v>
      </c>
      <c r="C4203" t="s">
        <v>4</v>
      </c>
      <c r="D4203">
        <v>8399</v>
      </c>
    </row>
    <row r="4204" spans="1:4" x14ac:dyDescent="0.3">
      <c r="A4204" t="s">
        <v>29</v>
      </c>
      <c r="B4204" t="s">
        <v>17</v>
      </c>
      <c r="C4204" t="s">
        <v>4</v>
      </c>
      <c r="D4204">
        <v>47617</v>
      </c>
    </row>
    <row r="4205" spans="1:4" x14ac:dyDescent="0.3">
      <c r="A4205" t="s">
        <v>29</v>
      </c>
      <c r="B4205" t="s">
        <v>20</v>
      </c>
      <c r="C4205" t="s">
        <v>3</v>
      </c>
      <c r="D4205">
        <v>86123</v>
      </c>
    </row>
    <row r="4206" spans="1:4" x14ac:dyDescent="0.3">
      <c r="A4206" t="s">
        <v>29</v>
      </c>
      <c r="B4206" t="s">
        <v>20</v>
      </c>
      <c r="C4206" t="s">
        <v>3</v>
      </c>
      <c r="D4206">
        <v>29273</v>
      </c>
    </row>
    <row r="4207" spans="1:4" x14ac:dyDescent="0.3">
      <c r="A4207" t="s">
        <v>29</v>
      </c>
      <c r="B4207" t="s">
        <v>12</v>
      </c>
      <c r="C4207" t="s">
        <v>6</v>
      </c>
      <c r="D4207">
        <v>8366</v>
      </c>
    </row>
    <row r="4208" spans="1:4" x14ac:dyDescent="0.3">
      <c r="A4208" t="s">
        <v>29</v>
      </c>
      <c r="B4208" t="s">
        <v>12</v>
      </c>
      <c r="C4208" t="s">
        <v>6</v>
      </c>
      <c r="D4208">
        <v>72786</v>
      </c>
    </row>
    <row r="4209" spans="1:4" x14ac:dyDescent="0.3">
      <c r="A4209" t="s">
        <v>29</v>
      </c>
      <c r="B4209" t="s">
        <v>14</v>
      </c>
      <c r="C4209" t="s">
        <v>10</v>
      </c>
      <c r="D4209">
        <v>34472</v>
      </c>
    </row>
    <row r="4210" spans="1:4" x14ac:dyDescent="0.3">
      <c r="A4210" t="s">
        <v>29</v>
      </c>
      <c r="B4210" t="s">
        <v>13</v>
      </c>
      <c r="C4210" t="s">
        <v>10</v>
      </c>
      <c r="D4210">
        <v>29015</v>
      </c>
    </row>
    <row r="4211" spans="1:4" x14ac:dyDescent="0.3">
      <c r="A4211" t="s">
        <v>29</v>
      </c>
      <c r="B4211" t="s">
        <v>13</v>
      </c>
      <c r="C4211" t="s">
        <v>10</v>
      </c>
      <c r="D4211">
        <v>95642</v>
      </c>
    </row>
    <row r="4212" spans="1:4" x14ac:dyDescent="0.3">
      <c r="A4212" t="s">
        <v>29</v>
      </c>
      <c r="B4212" t="s">
        <v>20</v>
      </c>
      <c r="C4212" t="s">
        <v>6</v>
      </c>
      <c r="D4212">
        <v>12750</v>
      </c>
    </row>
    <row r="4213" spans="1:4" x14ac:dyDescent="0.3">
      <c r="A4213" t="s">
        <v>29</v>
      </c>
      <c r="B4213" t="s">
        <v>14</v>
      </c>
      <c r="C4213" t="s">
        <v>5</v>
      </c>
      <c r="D4213">
        <v>9041</v>
      </c>
    </row>
    <row r="4214" spans="1:4" x14ac:dyDescent="0.3">
      <c r="A4214" t="s">
        <v>29</v>
      </c>
      <c r="B4214" t="s">
        <v>17</v>
      </c>
      <c r="C4214" t="s">
        <v>9</v>
      </c>
      <c r="D4214">
        <v>5359</v>
      </c>
    </row>
    <row r="4215" spans="1:4" x14ac:dyDescent="0.3">
      <c r="A4215" t="s">
        <v>29</v>
      </c>
      <c r="B4215" t="s">
        <v>19</v>
      </c>
      <c r="C4215" t="s">
        <v>10</v>
      </c>
      <c r="D4215">
        <v>73850</v>
      </c>
    </row>
    <row r="4216" spans="1:4" x14ac:dyDescent="0.3">
      <c r="A4216" t="s">
        <v>29</v>
      </c>
      <c r="B4216" t="s">
        <v>19</v>
      </c>
      <c r="C4216" t="s">
        <v>8</v>
      </c>
      <c r="D4216">
        <v>69011</v>
      </c>
    </row>
    <row r="4217" spans="1:4" x14ac:dyDescent="0.3">
      <c r="A4217" t="s">
        <v>29</v>
      </c>
      <c r="B4217" t="s">
        <v>17</v>
      </c>
      <c r="C4217" t="s">
        <v>2</v>
      </c>
      <c r="D4217">
        <v>57640</v>
      </c>
    </row>
    <row r="4218" spans="1:4" x14ac:dyDescent="0.3">
      <c r="A4218" t="s">
        <v>29</v>
      </c>
      <c r="B4218" t="s">
        <v>17</v>
      </c>
      <c r="C4218" t="s">
        <v>2</v>
      </c>
      <c r="D4218">
        <v>51576</v>
      </c>
    </row>
    <row r="4219" spans="1:4" x14ac:dyDescent="0.3">
      <c r="A4219" t="s">
        <v>29</v>
      </c>
      <c r="B4219" t="s">
        <v>12</v>
      </c>
      <c r="C4219" t="s">
        <v>4</v>
      </c>
      <c r="D4219">
        <v>16215</v>
      </c>
    </row>
    <row r="4220" spans="1:4" x14ac:dyDescent="0.3">
      <c r="A4220" t="s">
        <v>29</v>
      </c>
      <c r="B4220" t="s">
        <v>12</v>
      </c>
      <c r="C4220" t="s">
        <v>4</v>
      </c>
      <c r="D4220">
        <v>13899</v>
      </c>
    </row>
    <row r="4221" spans="1:4" x14ac:dyDescent="0.3">
      <c r="A4221" t="s">
        <v>29</v>
      </c>
      <c r="B4221" t="s">
        <v>12</v>
      </c>
      <c r="C4221" t="s">
        <v>4</v>
      </c>
      <c r="D4221">
        <v>88883</v>
      </c>
    </row>
    <row r="4222" spans="1:4" x14ac:dyDescent="0.3">
      <c r="A4222" t="s">
        <v>29</v>
      </c>
      <c r="B4222" t="s">
        <v>16</v>
      </c>
      <c r="C4222" t="s">
        <v>10</v>
      </c>
      <c r="D4222">
        <v>55923</v>
      </c>
    </row>
    <row r="4223" spans="1:4" x14ac:dyDescent="0.3">
      <c r="A4223" t="s">
        <v>29</v>
      </c>
      <c r="B4223" t="s">
        <v>19</v>
      </c>
      <c r="C4223" t="s">
        <v>6</v>
      </c>
      <c r="D4223">
        <v>80347</v>
      </c>
    </row>
    <row r="4224" spans="1:4" x14ac:dyDescent="0.3">
      <c r="A4224" t="s">
        <v>29</v>
      </c>
      <c r="B4224" t="s">
        <v>19</v>
      </c>
      <c r="C4224" t="s">
        <v>6</v>
      </c>
      <c r="D4224">
        <v>38516</v>
      </c>
    </row>
    <row r="4225" spans="1:4" x14ac:dyDescent="0.3">
      <c r="A4225" t="s">
        <v>29</v>
      </c>
      <c r="B4225" t="s">
        <v>17</v>
      </c>
      <c r="C4225" t="s">
        <v>8</v>
      </c>
      <c r="D4225">
        <v>47196</v>
      </c>
    </row>
    <row r="4226" spans="1:4" x14ac:dyDescent="0.3">
      <c r="A4226" t="s">
        <v>29</v>
      </c>
      <c r="B4226" t="s">
        <v>20</v>
      </c>
      <c r="C4226" t="s">
        <v>8</v>
      </c>
      <c r="D4226">
        <v>98086</v>
      </c>
    </row>
    <row r="4227" spans="1:4" x14ac:dyDescent="0.3">
      <c r="A4227" t="s">
        <v>29</v>
      </c>
      <c r="B4227" t="s">
        <v>12</v>
      </c>
      <c r="C4227" t="s">
        <v>9</v>
      </c>
      <c r="D4227">
        <v>54390</v>
      </c>
    </row>
    <row r="4228" spans="1:4" x14ac:dyDescent="0.3">
      <c r="A4228" t="s">
        <v>29</v>
      </c>
      <c r="B4228" t="s">
        <v>17</v>
      </c>
      <c r="C4228" t="s">
        <v>7</v>
      </c>
      <c r="D4228">
        <v>55211</v>
      </c>
    </row>
    <row r="4229" spans="1:4" x14ac:dyDescent="0.3">
      <c r="A4229" t="s">
        <v>29</v>
      </c>
      <c r="B4229" t="s">
        <v>15</v>
      </c>
      <c r="C4229" t="s">
        <v>9</v>
      </c>
      <c r="D4229">
        <v>94599</v>
      </c>
    </row>
    <row r="4230" spans="1:4" x14ac:dyDescent="0.3">
      <c r="A4230" t="s">
        <v>29</v>
      </c>
      <c r="B4230" t="s">
        <v>13</v>
      </c>
      <c r="C4230" t="s">
        <v>2</v>
      </c>
      <c r="D4230">
        <v>72452</v>
      </c>
    </row>
    <row r="4231" spans="1:4" x14ac:dyDescent="0.3">
      <c r="A4231" t="s">
        <v>29</v>
      </c>
      <c r="B4231" t="s">
        <v>14</v>
      </c>
      <c r="C4231" t="s">
        <v>2</v>
      </c>
      <c r="D4231">
        <v>65012</v>
      </c>
    </row>
    <row r="4232" spans="1:4" x14ac:dyDescent="0.3">
      <c r="A4232" t="s">
        <v>29</v>
      </c>
      <c r="B4232" t="s">
        <v>19</v>
      </c>
      <c r="C4232" t="s">
        <v>10</v>
      </c>
      <c r="D4232">
        <v>21220</v>
      </c>
    </row>
    <row r="4233" spans="1:4" x14ac:dyDescent="0.3">
      <c r="A4233" t="s">
        <v>29</v>
      </c>
      <c r="B4233" t="s">
        <v>19</v>
      </c>
      <c r="C4233" t="s">
        <v>10</v>
      </c>
      <c r="D4233">
        <v>73385</v>
      </c>
    </row>
    <row r="4234" spans="1:4" x14ac:dyDescent="0.3">
      <c r="A4234" t="s">
        <v>29</v>
      </c>
      <c r="B4234" t="s">
        <v>13</v>
      </c>
      <c r="C4234" t="s">
        <v>10</v>
      </c>
      <c r="D4234">
        <v>59213</v>
      </c>
    </row>
    <row r="4235" spans="1:4" x14ac:dyDescent="0.3">
      <c r="A4235" t="s">
        <v>29</v>
      </c>
      <c r="B4235" t="s">
        <v>13</v>
      </c>
      <c r="C4235" t="s">
        <v>10</v>
      </c>
      <c r="D4235">
        <v>38102</v>
      </c>
    </row>
    <row r="4236" spans="1:4" x14ac:dyDescent="0.3">
      <c r="A4236" t="s">
        <v>29</v>
      </c>
      <c r="B4236" t="s">
        <v>12</v>
      </c>
      <c r="C4236" t="s">
        <v>9</v>
      </c>
      <c r="D4236">
        <v>55952</v>
      </c>
    </row>
    <row r="4237" spans="1:4" x14ac:dyDescent="0.3">
      <c r="A4237" t="s">
        <v>29</v>
      </c>
      <c r="B4237" t="s">
        <v>20</v>
      </c>
      <c r="C4237" t="s">
        <v>8</v>
      </c>
      <c r="D4237">
        <v>19351</v>
      </c>
    </row>
    <row r="4238" spans="1:4" x14ac:dyDescent="0.3">
      <c r="A4238" t="s">
        <v>29</v>
      </c>
      <c r="B4238" t="s">
        <v>20</v>
      </c>
      <c r="C4238" t="s">
        <v>9</v>
      </c>
      <c r="D4238">
        <v>85827</v>
      </c>
    </row>
    <row r="4239" spans="1:4" x14ac:dyDescent="0.3">
      <c r="A4239" t="s">
        <v>29</v>
      </c>
      <c r="B4239" t="s">
        <v>17</v>
      </c>
      <c r="C4239" t="s">
        <v>9</v>
      </c>
      <c r="D4239">
        <v>40902</v>
      </c>
    </row>
    <row r="4240" spans="1:4" x14ac:dyDescent="0.3">
      <c r="A4240" t="s">
        <v>29</v>
      </c>
      <c r="B4240" t="s">
        <v>17</v>
      </c>
      <c r="C4240" t="s">
        <v>9</v>
      </c>
      <c r="D4240">
        <v>89323</v>
      </c>
    </row>
    <row r="4241" spans="1:4" x14ac:dyDescent="0.3">
      <c r="A4241" t="s">
        <v>29</v>
      </c>
      <c r="B4241" t="s">
        <v>13</v>
      </c>
      <c r="C4241" t="s">
        <v>10</v>
      </c>
      <c r="D4241">
        <v>64733</v>
      </c>
    </row>
    <row r="4242" spans="1:4" x14ac:dyDescent="0.3">
      <c r="A4242" t="s">
        <v>29</v>
      </c>
      <c r="B4242" t="s">
        <v>20</v>
      </c>
      <c r="C4242" t="s">
        <v>7</v>
      </c>
      <c r="D4242">
        <v>84778</v>
      </c>
    </row>
    <row r="4243" spans="1:4" x14ac:dyDescent="0.3">
      <c r="A4243" t="s">
        <v>29</v>
      </c>
      <c r="B4243" t="s">
        <v>20</v>
      </c>
      <c r="C4243" t="s">
        <v>10</v>
      </c>
      <c r="D4243">
        <v>71034</v>
      </c>
    </row>
    <row r="4244" spans="1:4" x14ac:dyDescent="0.3">
      <c r="A4244" t="s">
        <v>29</v>
      </c>
      <c r="B4244" t="s">
        <v>19</v>
      </c>
      <c r="C4244" t="s">
        <v>10</v>
      </c>
      <c r="D4244">
        <v>36480</v>
      </c>
    </row>
    <row r="4245" spans="1:4" x14ac:dyDescent="0.3">
      <c r="A4245" t="s">
        <v>29</v>
      </c>
      <c r="B4245" t="s">
        <v>19</v>
      </c>
      <c r="C4245" t="s">
        <v>10</v>
      </c>
      <c r="D4245">
        <v>77882</v>
      </c>
    </row>
    <row r="4246" spans="1:4" x14ac:dyDescent="0.3">
      <c r="A4246" t="s">
        <v>29</v>
      </c>
      <c r="B4246" t="s">
        <v>17</v>
      </c>
      <c r="C4246" t="s">
        <v>6</v>
      </c>
      <c r="D4246">
        <v>8361</v>
      </c>
    </row>
    <row r="4247" spans="1:4" x14ac:dyDescent="0.3">
      <c r="A4247" t="s">
        <v>29</v>
      </c>
      <c r="B4247" t="s">
        <v>20</v>
      </c>
      <c r="C4247" t="s">
        <v>4</v>
      </c>
      <c r="D4247">
        <v>88469</v>
      </c>
    </row>
    <row r="4248" spans="1:4" x14ac:dyDescent="0.3">
      <c r="A4248" t="s">
        <v>29</v>
      </c>
      <c r="B4248" t="s">
        <v>17</v>
      </c>
      <c r="C4248" t="s">
        <v>4</v>
      </c>
      <c r="D4248">
        <v>72641</v>
      </c>
    </row>
    <row r="4249" spans="1:4" x14ac:dyDescent="0.3">
      <c r="A4249" t="s">
        <v>29</v>
      </c>
      <c r="B4249" t="s">
        <v>20</v>
      </c>
      <c r="C4249" t="s">
        <v>5</v>
      </c>
      <c r="D4249">
        <v>65268</v>
      </c>
    </row>
    <row r="4250" spans="1:4" x14ac:dyDescent="0.3">
      <c r="A4250" t="s">
        <v>29</v>
      </c>
      <c r="B4250" t="s">
        <v>20</v>
      </c>
      <c r="C4250" t="s">
        <v>5</v>
      </c>
      <c r="D4250">
        <v>98297</v>
      </c>
    </row>
    <row r="4251" spans="1:4" x14ac:dyDescent="0.3">
      <c r="A4251" t="s">
        <v>29</v>
      </c>
      <c r="B4251" t="s">
        <v>12</v>
      </c>
      <c r="C4251" t="s">
        <v>5</v>
      </c>
      <c r="D4251">
        <v>6821</v>
      </c>
    </row>
    <row r="4252" spans="1:4" x14ac:dyDescent="0.3">
      <c r="A4252" t="s">
        <v>29</v>
      </c>
      <c r="B4252" t="s">
        <v>18</v>
      </c>
      <c r="C4252" t="s">
        <v>4</v>
      </c>
      <c r="D4252">
        <v>3381</v>
      </c>
    </row>
    <row r="4253" spans="1:4" x14ac:dyDescent="0.3">
      <c r="A4253" t="s">
        <v>29</v>
      </c>
      <c r="B4253" t="s">
        <v>17</v>
      </c>
      <c r="C4253" t="s">
        <v>4</v>
      </c>
      <c r="D4253">
        <v>47122</v>
      </c>
    </row>
    <row r="4254" spans="1:4" x14ac:dyDescent="0.3">
      <c r="A4254" t="s">
        <v>29</v>
      </c>
      <c r="B4254" t="s">
        <v>13</v>
      </c>
      <c r="C4254" t="s">
        <v>10</v>
      </c>
      <c r="D4254">
        <v>66536</v>
      </c>
    </row>
    <row r="4255" spans="1:4" x14ac:dyDescent="0.3">
      <c r="A4255" t="s">
        <v>29</v>
      </c>
      <c r="B4255" t="s">
        <v>17</v>
      </c>
      <c r="C4255" t="s">
        <v>2</v>
      </c>
      <c r="D4255">
        <v>30070</v>
      </c>
    </row>
    <row r="4256" spans="1:4" x14ac:dyDescent="0.3">
      <c r="A4256" t="s">
        <v>29</v>
      </c>
      <c r="B4256" t="s">
        <v>20</v>
      </c>
      <c r="C4256" t="s">
        <v>9</v>
      </c>
      <c r="D4256">
        <v>10154</v>
      </c>
    </row>
    <row r="4257" spans="1:4" x14ac:dyDescent="0.3">
      <c r="A4257" t="s">
        <v>29</v>
      </c>
      <c r="B4257" t="s">
        <v>20</v>
      </c>
      <c r="C4257" t="s">
        <v>5</v>
      </c>
      <c r="D4257">
        <v>76666</v>
      </c>
    </row>
    <row r="4258" spans="1:4" x14ac:dyDescent="0.3">
      <c r="A4258" t="s">
        <v>29</v>
      </c>
      <c r="B4258" t="s">
        <v>17</v>
      </c>
      <c r="C4258" t="s">
        <v>6</v>
      </c>
      <c r="D4258">
        <v>38722</v>
      </c>
    </row>
    <row r="4259" spans="1:4" x14ac:dyDescent="0.3">
      <c r="A4259" t="s">
        <v>29</v>
      </c>
      <c r="B4259" t="s">
        <v>12</v>
      </c>
      <c r="C4259" t="s">
        <v>6</v>
      </c>
      <c r="D4259">
        <v>69498</v>
      </c>
    </row>
    <row r="4260" spans="1:4" x14ac:dyDescent="0.3">
      <c r="A4260" t="s">
        <v>29</v>
      </c>
      <c r="B4260" t="s">
        <v>16</v>
      </c>
      <c r="C4260" t="s">
        <v>8</v>
      </c>
      <c r="D4260">
        <v>5612</v>
      </c>
    </row>
    <row r="4261" spans="1:4" x14ac:dyDescent="0.3">
      <c r="A4261" t="s">
        <v>29</v>
      </c>
      <c r="B4261" t="s">
        <v>19</v>
      </c>
      <c r="C4261" t="s">
        <v>4</v>
      </c>
      <c r="D4261">
        <v>40537</v>
      </c>
    </row>
    <row r="4262" spans="1:4" x14ac:dyDescent="0.3">
      <c r="A4262" t="s">
        <v>29</v>
      </c>
      <c r="B4262" t="s">
        <v>12</v>
      </c>
      <c r="C4262" t="s">
        <v>6</v>
      </c>
      <c r="D4262">
        <v>72632</v>
      </c>
    </row>
    <row r="4263" spans="1:4" x14ac:dyDescent="0.3">
      <c r="A4263" t="s">
        <v>29</v>
      </c>
      <c r="B4263" t="s">
        <v>12</v>
      </c>
      <c r="C4263" t="s">
        <v>6</v>
      </c>
      <c r="D4263">
        <v>2634</v>
      </c>
    </row>
    <row r="4264" spans="1:4" x14ac:dyDescent="0.3">
      <c r="A4264" t="s">
        <v>29</v>
      </c>
      <c r="B4264" t="s">
        <v>18</v>
      </c>
      <c r="C4264" t="s">
        <v>8</v>
      </c>
      <c r="D4264">
        <v>70369</v>
      </c>
    </row>
    <row r="4265" spans="1:4" x14ac:dyDescent="0.3">
      <c r="A4265" t="s">
        <v>29</v>
      </c>
      <c r="B4265" t="s">
        <v>14</v>
      </c>
      <c r="C4265" t="s">
        <v>2</v>
      </c>
      <c r="D4265">
        <v>33821</v>
      </c>
    </row>
    <row r="4266" spans="1:4" x14ac:dyDescent="0.3">
      <c r="A4266" t="s">
        <v>29</v>
      </c>
      <c r="B4266" t="s">
        <v>12</v>
      </c>
      <c r="C4266" t="s">
        <v>8</v>
      </c>
      <c r="D4266">
        <v>40641</v>
      </c>
    </row>
    <row r="4267" spans="1:4" x14ac:dyDescent="0.3">
      <c r="A4267" t="s">
        <v>29</v>
      </c>
      <c r="B4267" t="s">
        <v>12</v>
      </c>
      <c r="C4267" t="s">
        <v>8</v>
      </c>
      <c r="D4267">
        <v>17388</v>
      </c>
    </row>
    <row r="4268" spans="1:4" x14ac:dyDescent="0.3">
      <c r="A4268" t="s">
        <v>29</v>
      </c>
      <c r="B4268" t="s">
        <v>20</v>
      </c>
      <c r="C4268" t="s">
        <v>7</v>
      </c>
      <c r="D4268">
        <v>95355</v>
      </c>
    </row>
    <row r="4269" spans="1:4" x14ac:dyDescent="0.3">
      <c r="A4269" t="s">
        <v>29</v>
      </c>
      <c r="B4269" t="s">
        <v>20</v>
      </c>
      <c r="C4269" t="s">
        <v>9</v>
      </c>
      <c r="D4269">
        <v>40463</v>
      </c>
    </row>
    <row r="4270" spans="1:4" x14ac:dyDescent="0.3">
      <c r="A4270" t="s">
        <v>29</v>
      </c>
      <c r="B4270" t="s">
        <v>17</v>
      </c>
      <c r="C4270" t="s">
        <v>2</v>
      </c>
      <c r="D4270">
        <v>97563</v>
      </c>
    </row>
    <row r="4271" spans="1:4" x14ac:dyDescent="0.3">
      <c r="A4271" t="s">
        <v>29</v>
      </c>
      <c r="B4271" t="s">
        <v>17</v>
      </c>
      <c r="C4271" t="s">
        <v>1</v>
      </c>
      <c r="D4271">
        <v>5077</v>
      </c>
    </row>
    <row r="4272" spans="1:4" x14ac:dyDescent="0.3">
      <c r="A4272" t="s">
        <v>29</v>
      </c>
      <c r="B4272" t="s">
        <v>17</v>
      </c>
      <c r="C4272" t="s">
        <v>10</v>
      </c>
      <c r="D4272">
        <v>57358</v>
      </c>
    </row>
    <row r="4273" spans="1:4" x14ac:dyDescent="0.3">
      <c r="A4273" t="s">
        <v>29</v>
      </c>
      <c r="B4273" t="s">
        <v>12</v>
      </c>
      <c r="C4273" t="s">
        <v>5</v>
      </c>
      <c r="D4273">
        <v>22978</v>
      </c>
    </row>
    <row r="4274" spans="1:4" x14ac:dyDescent="0.3">
      <c r="A4274" t="s">
        <v>29</v>
      </c>
      <c r="B4274" t="s">
        <v>13</v>
      </c>
      <c r="C4274" t="s">
        <v>2</v>
      </c>
      <c r="D4274">
        <v>2365</v>
      </c>
    </row>
    <row r="4275" spans="1:4" x14ac:dyDescent="0.3">
      <c r="A4275" t="s">
        <v>29</v>
      </c>
      <c r="B4275" t="s">
        <v>13</v>
      </c>
      <c r="C4275" t="s">
        <v>2</v>
      </c>
      <c r="D4275">
        <v>77828</v>
      </c>
    </row>
    <row r="4276" spans="1:4" x14ac:dyDescent="0.3">
      <c r="A4276" t="s">
        <v>29</v>
      </c>
      <c r="B4276" t="s">
        <v>17</v>
      </c>
      <c r="C4276" t="s">
        <v>6</v>
      </c>
      <c r="D4276">
        <v>7651</v>
      </c>
    </row>
    <row r="4277" spans="1:4" x14ac:dyDescent="0.3">
      <c r="A4277" t="s">
        <v>29</v>
      </c>
      <c r="B4277" t="s">
        <v>17</v>
      </c>
      <c r="C4277" t="s">
        <v>10</v>
      </c>
      <c r="D4277">
        <v>69889</v>
      </c>
    </row>
    <row r="4278" spans="1:4" x14ac:dyDescent="0.3">
      <c r="A4278" t="s">
        <v>29</v>
      </c>
      <c r="B4278" t="s">
        <v>17</v>
      </c>
      <c r="C4278" t="s">
        <v>10</v>
      </c>
      <c r="D4278">
        <v>65247</v>
      </c>
    </row>
    <row r="4279" spans="1:4" x14ac:dyDescent="0.3">
      <c r="A4279" t="s">
        <v>29</v>
      </c>
      <c r="B4279" t="s">
        <v>20</v>
      </c>
      <c r="C4279" t="s">
        <v>4</v>
      </c>
      <c r="D4279">
        <v>5941</v>
      </c>
    </row>
    <row r="4280" spans="1:4" x14ac:dyDescent="0.3">
      <c r="A4280" t="s">
        <v>29</v>
      </c>
      <c r="B4280" t="s">
        <v>17</v>
      </c>
      <c r="C4280" t="s">
        <v>10</v>
      </c>
      <c r="D4280">
        <v>3100</v>
      </c>
    </row>
    <row r="4281" spans="1:4" x14ac:dyDescent="0.3">
      <c r="A4281" t="s">
        <v>29</v>
      </c>
      <c r="B4281" t="s">
        <v>20</v>
      </c>
      <c r="C4281" t="s">
        <v>1</v>
      </c>
      <c r="D4281">
        <v>15247</v>
      </c>
    </row>
    <row r="4282" spans="1:4" x14ac:dyDescent="0.3">
      <c r="A4282" t="s">
        <v>29</v>
      </c>
      <c r="B4282" t="s">
        <v>13</v>
      </c>
      <c r="C4282" t="s">
        <v>6</v>
      </c>
      <c r="D4282">
        <v>95379</v>
      </c>
    </row>
    <row r="4283" spans="1:4" x14ac:dyDescent="0.3">
      <c r="A4283" t="s">
        <v>29</v>
      </c>
      <c r="B4283" t="s">
        <v>17</v>
      </c>
      <c r="C4283" t="s">
        <v>2</v>
      </c>
      <c r="D4283">
        <v>84258</v>
      </c>
    </row>
    <row r="4284" spans="1:4" x14ac:dyDescent="0.3">
      <c r="A4284" t="s">
        <v>29</v>
      </c>
      <c r="B4284" t="s">
        <v>13</v>
      </c>
      <c r="C4284" t="s">
        <v>5</v>
      </c>
      <c r="D4284">
        <v>2538</v>
      </c>
    </row>
    <row r="4285" spans="1:4" x14ac:dyDescent="0.3">
      <c r="A4285" t="s">
        <v>29</v>
      </c>
      <c r="B4285" t="s">
        <v>13</v>
      </c>
      <c r="C4285" t="s">
        <v>5</v>
      </c>
      <c r="D4285">
        <v>17383</v>
      </c>
    </row>
    <row r="4286" spans="1:4" x14ac:dyDescent="0.3">
      <c r="A4286" t="s">
        <v>29</v>
      </c>
      <c r="B4286" t="s">
        <v>20</v>
      </c>
      <c r="C4286" t="s">
        <v>6</v>
      </c>
      <c r="D4286">
        <v>77813</v>
      </c>
    </row>
    <row r="4287" spans="1:4" x14ac:dyDescent="0.3">
      <c r="A4287" t="s">
        <v>29</v>
      </c>
      <c r="B4287" t="s">
        <v>20</v>
      </c>
      <c r="C4287" t="s">
        <v>8</v>
      </c>
      <c r="D4287">
        <v>34639</v>
      </c>
    </row>
    <row r="4288" spans="1:4" x14ac:dyDescent="0.3">
      <c r="A4288" t="s">
        <v>29</v>
      </c>
      <c r="B4288" t="s">
        <v>13</v>
      </c>
      <c r="C4288" t="s">
        <v>5</v>
      </c>
      <c r="D4288">
        <v>38478</v>
      </c>
    </row>
    <row r="4289" spans="1:4" x14ac:dyDescent="0.3">
      <c r="A4289" t="s">
        <v>29</v>
      </c>
      <c r="B4289" t="s">
        <v>13</v>
      </c>
      <c r="C4289" t="s">
        <v>5</v>
      </c>
      <c r="D4289">
        <v>63538</v>
      </c>
    </row>
    <row r="4290" spans="1:4" x14ac:dyDescent="0.3">
      <c r="A4290" t="s">
        <v>29</v>
      </c>
      <c r="B4290" t="s">
        <v>17</v>
      </c>
      <c r="C4290" t="s">
        <v>9</v>
      </c>
      <c r="D4290">
        <v>85011</v>
      </c>
    </row>
    <row r="4291" spans="1:4" x14ac:dyDescent="0.3">
      <c r="A4291" t="s">
        <v>29</v>
      </c>
      <c r="B4291" t="s">
        <v>17</v>
      </c>
      <c r="C4291" t="s">
        <v>9</v>
      </c>
      <c r="D4291">
        <v>26029</v>
      </c>
    </row>
    <row r="4292" spans="1:4" x14ac:dyDescent="0.3">
      <c r="A4292" t="s">
        <v>29</v>
      </c>
      <c r="B4292" t="s">
        <v>13</v>
      </c>
      <c r="C4292" t="s">
        <v>6</v>
      </c>
      <c r="D4292">
        <v>54286</v>
      </c>
    </row>
    <row r="4293" spans="1:4" x14ac:dyDescent="0.3">
      <c r="A4293" t="s">
        <v>29</v>
      </c>
      <c r="B4293" t="s">
        <v>13</v>
      </c>
      <c r="C4293" t="s">
        <v>6</v>
      </c>
      <c r="D4293">
        <v>65095</v>
      </c>
    </row>
    <row r="4294" spans="1:4" x14ac:dyDescent="0.3">
      <c r="A4294" t="s">
        <v>29</v>
      </c>
      <c r="B4294" t="s">
        <v>13</v>
      </c>
      <c r="C4294" t="s">
        <v>6</v>
      </c>
      <c r="D4294">
        <v>69499</v>
      </c>
    </row>
    <row r="4295" spans="1:4" x14ac:dyDescent="0.3">
      <c r="A4295" t="s">
        <v>29</v>
      </c>
      <c r="B4295" t="s">
        <v>13</v>
      </c>
      <c r="C4295" t="s">
        <v>6</v>
      </c>
      <c r="D4295">
        <v>43130</v>
      </c>
    </row>
    <row r="4296" spans="1:4" x14ac:dyDescent="0.3">
      <c r="A4296" t="s">
        <v>29</v>
      </c>
      <c r="B4296" t="s">
        <v>13</v>
      </c>
      <c r="C4296" t="s">
        <v>6</v>
      </c>
      <c r="D4296">
        <v>90370</v>
      </c>
    </row>
    <row r="4297" spans="1:4" x14ac:dyDescent="0.3">
      <c r="A4297" t="s">
        <v>29</v>
      </c>
      <c r="B4297" t="s">
        <v>13</v>
      </c>
      <c r="C4297" t="s">
        <v>6</v>
      </c>
      <c r="D4297">
        <v>98926</v>
      </c>
    </row>
    <row r="4298" spans="1:4" x14ac:dyDescent="0.3">
      <c r="A4298" t="s">
        <v>29</v>
      </c>
      <c r="B4298" t="s">
        <v>20</v>
      </c>
      <c r="C4298" t="s">
        <v>10</v>
      </c>
      <c r="D4298">
        <v>87684</v>
      </c>
    </row>
    <row r="4299" spans="1:4" x14ac:dyDescent="0.3">
      <c r="A4299" t="s">
        <v>29</v>
      </c>
      <c r="B4299" t="s">
        <v>20</v>
      </c>
      <c r="C4299" t="s">
        <v>8</v>
      </c>
      <c r="D4299">
        <v>68181</v>
      </c>
    </row>
    <row r="4300" spans="1:4" x14ac:dyDescent="0.3">
      <c r="A4300" t="s">
        <v>29</v>
      </c>
      <c r="B4300" t="s">
        <v>20</v>
      </c>
      <c r="C4300" t="s">
        <v>8</v>
      </c>
      <c r="D4300">
        <v>95184</v>
      </c>
    </row>
    <row r="4301" spans="1:4" x14ac:dyDescent="0.3">
      <c r="A4301" t="s">
        <v>29</v>
      </c>
      <c r="B4301" t="s">
        <v>12</v>
      </c>
      <c r="C4301" t="s">
        <v>9</v>
      </c>
      <c r="D4301">
        <v>65964</v>
      </c>
    </row>
    <row r="4302" spans="1:4" x14ac:dyDescent="0.3">
      <c r="A4302" t="s">
        <v>29</v>
      </c>
      <c r="B4302" t="s">
        <v>20</v>
      </c>
      <c r="C4302" t="s">
        <v>2</v>
      </c>
      <c r="D4302">
        <v>40574</v>
      </c>
    </row>
    <row r="4303" spans="1:4" x14ac:dyDescent="0.3">
      <c r="A4303" t="s">
        <v>29</v>
      </c>
      <c r="B4303" t="s">
        <v>17</v>
      </c>
      <c r="C4303" t="s">
        <v>8</v>
      </c>
      <c r="D4303">
        <v>13852</v>
      </c>
    </row>
    <row r="4304" spans="1:4" x14ac:dyDescent="0.3">
      <c r="A4304" t="s">
        <v>29</v>
      </c>
      <c r="B4304" t="s">
        <v>17</v>
      </c>
      <c r="C4304" t="s">
        <v>8</v>
      </c>
      <c r="D4304">
        <v>24948</v>
      </c>
    </row>
    <row r="4305" spans="1:4" x14ac:dyDescent="0.3">
      <c r="A4305" t="s">
        <v>29</v>
      </c>
      <c r="B4305" t="s">
        <v>17</v>
      </c>
      <c r="C4305" t="s">
        <v>9</v>
      </c>
      <c r="D4305">
        <v>35013</v>
      </c>
    </row>
    <row r="4306" spans="1:4" x14ac:dyDescent="0.3">
      <c r="A4306" t="s">
        <v>29</v>
      </c>
      <c r="B4306" t="s">
        <v>17</v>
      </c>
      <c r="C4306" t="s">
        <v>9</v>
      </c>
      <c r="D4306">
        <v>36712</v>
      </c>
    </row>
    <row r="4307" spans="1:4" x14ac:dyDescent="0.3">
      <c r="A4307" t="s">
        <v>29</v>
      </c>
      <c r="B4307" t="s">
        <v>17</v>
      </c>
      <c r="C4307" t="s">
        <v>5</v>
      </c>
      <c r="D4307">
        <v>45758</v>
      </c>
    </row>
    <row r="4308" spans="1:4" x14ac:dyDescent="0.3">
      <c r="A4308" t="s">
        <v>29</v>
      </c>
      <c r="B4308" t="s">
        <v>17</v>
      </c>
      <c r="C4308" t="s">
        <v>4</v>
      </c>
      <c r="D4308">
        <v>73315</v>
      </c>
    </row>
    <row r="4309" spans="1:4" x14ac:dyDescent="0.3">
      <c r="A4309" t="s">
        <v>29</v>
      </c>
      <c r="B4309" t="s">
        <v>13</v>
      </c>
      <c r="C4309" t="s">
        <v>8</v>
      </c>
      <c r="D4309">
        <v>56805</v>
      </c>
    </row>
    <row r="4310" spans="1:4" x14ac:dyDescent="0.3">
      <c r="A4310" t="s">
        <v>29</v>
      </c>
      <c r="B4310" t="s">
        <v>17</v>
      </c>
      <c r="C4310" t="s">
        <v>2</v>
      </c>
      <c r="D4310">
        <v>1740</v>
      </c>
    </row>
    <row r="4311" spans="1:4" x14ac:dyDescent="0.3">
      <c r="A4311" t="s">
        <v>29</v>
      </c>
      <c r="B4311" t="s">
        <v>20</v>
      </c>
      <c r="C4311" t="s">
        <v>4</v>
      </c>
      <c r="D4311">
        <v>22962</v>
      </c>
    </row>
    <row r="4312" spans="1:4" x14ac:dyDescent="0.3">
      <c r="A4312" t="s">
        <v>29</v>
      </c>
      <c r="B4312" t="s">
        <v>17</v>
      </c>
      <c r="C4312" t="s">
        <v>2</v>
      </c>
      <c r="D4312">
        <v>45686</v>
      </c>
    </row>
    <row r="4313" spans="1:4" x14ac:dyDescent="0.3">
      <c r="A4313" t="s">
        <v>29</v>
      </c>
      <c r="B4313" t="s">
        <v>20</v>
      </c>
      <c r="C4313" t="s">
        <v>8</v>
      </c>
      <c r="D4313">
        <v>81586</v>
      </c>
    </row>
    <row r="4314" spans="1:4" x14ac:dyDescent="0.3">
      <c r="A4314" t="s">
        <v>29</v>
      </c>
      <c r="B4314" t="s">
        <v>19</v>
      </c>
      <c r="C4314" t="s">
        <v>8</v>
      </c>
      <c r="D4314">
        <v>75800</v>
      </c>
    </row>
    <row r="4315" spans="1:4" x14ac:dyDescent="0.3">
      <c r="A4315" t="s">
        <v>29</v>
      </c>
      <c r="B4315" t="s">
        <v>17</v>
      </c>
      <c r="C4315" t="s">
        <v>10</v>
      </c>
      <c r="D4315">
        <v>15652</v>
      </c>
    </row>
    <row r="4316" spans="1:4" x14ac:dyDescent="0.3">
      <c r="A4316" t="s">
        <v>29</v>
      </c>
      <c r="B4316" t="s">
        <v>17</v>
      </c>
      <c r="C4316" t="s">
        <v>10</v>
      </c>
      <c r="D4316">
        <v>50995</v>
      </c>
    </row>
    <row r="4317" spans="1:4" x14ac:dyDescent="0.3">
      <c r="A4317" t="s">
        <v>29</v>
      </c>
      <c r="B4317" t="s">
        <v>17</v>
      </c>
      <c r="C4317" t="s">
        <v>10</v>
      </c>
      <c r="D4317">
        <v>87960</v>
      </c>
    </row>
    <row r="4318" spans="1:4" x14ac:dyDescent="0.3">
      <c r="A4318" t="s">
        <v>29</v>
      </c>
      <c r="B4318" t="s">
        <v>20</v>
      </c>
      <c r="C4318" t="s">
        <v>10</v>
      </c>
      <c r="D4318">
        <v>86329</v>
      </c>
    </row>
    <row r="4319" spans="1:4" x14ac:dyDescent="0.3">
      <c r="A4319" t="s">
        <v>29</v>
      </c>
      <c r="B4319" t="s">
        <v>17</v>
      </c>
      <c r="C4319" t="s">
        <v>10</v>
      </c>
      <c r="D4319">
        <v>7875</v>
      </c>
    </row>
    <row r="4320" spans="1:4" x14ac:dyDescent="0.3">
      <c r="A4320" t="s">
        <v>29</v>
      </c>
      <c r="B4320" t="s">
        <v>17</v>
      </c>
      <c r="C4320" t="s">
        <v>10</v>
      </c>
      <c r="D4320">
        <v>12153</v>
      </c>
    </row>
    <row r="4321" spans="1:4" x14ac:dyDescent="0.3">
      <c r="A4321" t="s">
        <v>29</v>
      </c>
      <c r="B4321" t="s">
        <v>20</v>
      </c>
      <c r="C4321" t="s">
        <v>6</v>
      </c>
      <c r="D4321">
        <v>98706</v>
      </c>
    </row>
    <row r="4322" spans="1:4" x14ac:dyDescent="0.3">
      <c r="A4322" t="s">
        <v>29</v>
      </c>
      <c r="B4322" t="s">
        <v>17</v>
      </c>
      <c r="C4322" t="s">
        <v>9</v>
      </c>
      <c r="D4322">
        <v>94482</v>
      </c>
    </row>
    <row r="4323" spans="1:4" x14ac:dyDescent="0.3">
      <c r="A4323" t="s">
        <v>29</v>
      </c>
      <c r="B4323" t="s">
        <v>13</v>
      </c>
      <c r="C4323" t="s">
        <v>10</v>
      </c>
      <c r="D4323">
        <v>27497</v>
      </c>
    </row>
    <row r="4324" spans="1:4" x14ac:dyDescent="0.3">
      <c r="A4324" t="s">
        <v>29</v>
      </c>
      <c r="B4324" t="s">
        <v>13</v>
      </c>
      <c r="C4324" t="s">
        <v>10</v>
      </c>
      <c r="D4324">
        <v>23885</v>
      </c>
    </row>
    <row r="4325" spans="1:4" x14ac:dyDescent="0.3">
      <c r="A4325" t="s">
        <v>29</v>
      </c>
      <c r="B4325" t="s">
        <v>13</v>
      </c>
      <c r="C4325" t="s">
        <v>10</v>
      </c>
      <c r="D4325">
        <v>51426</v>
      </c>
    </row>
    <row r="4326" spans="1:4" x14ac:dyDescent="0.3">
      <c r="A4326" t="s">
        <v>29</v>
      </c>
      <c r="B4326" t="s">
        <v>17</v>
      </c>
      <c r="C4326" t="s">
        <v>4</v>
      </c>
      <c r="D4326">
        <v>5210</v>
      </c>
    </row>
    <row r="4327" spans="1:4" x14ac:dyDescent="0.3">
      <c r="A4327" t="s">
        <v>29</v>
      </c>
      <c r="B4327" t="s">
        <v>17</v>
      </c>
      <c r="C4327" t="s">
        <v>2</v>
      </c>
      <c r="D4327">
        <v>12822</v>
      </c>
    </row>
    <row r="4328" spans="1:4" x14ac:dyDescent="0.3">
      <c r="A4328" t="s">
        <v>29</v>
      </c>
      <c r="B4328" t="s">
        <v>20</v>
      </c>
      <c r="C4328" t="s">
        <v>8</v>
      </c>
      <c r="D4328">
        <v>52130</v>
      </c>
    </row>
    <row r="4329" spans="1:4" x14ac:dyDescent="0.3">
      <c r="A4329" t="s">
        <v>29</v>
      </c>
      <c r="B4329" t="s">
        <v>12</v>
      </c>
      <c r="C4329" t="s">
        <v>5</v>
      </c>
      <c r="D4329">
        <v>57891</v>
      </c>
    </row>
    <row r="4330" spans="1:4" x14ac:dyDescent="0.3">
      <c r="A4330" t="s">
        <v>29</v>
      </c>
      <c r="B4330" t="s">
        <v>20</v>
      </c>
      <c r="C4330" t="s">
        <v>6</v>
      </c>
      <c r="D4330">
        <v>66602</v>
      </c>
    </row>
    <row r="4331" spans="1:4" x14ac:dyDescent="0.3">
      <c r="A4331" t="s">
        <v>29</v>
      </c>
      <c r="B4331" t="s">
        <v>17</v>
      </c>
      <c r="C4331" t="s">
        <v>10</v>
      </c>
      <c r="D4331">
        <v>84508</v>
      </c>
    </row>
    <row r="4332" spans="1:4" x14ac:dyDescent="0.3">
      <c r="A4332" t="s">
        <v>29</v>
      </c>
      <c r="B4332" t="s">
        <v>12</v>
      </c>
      <c r="C4332" t="s">
        <v>2</v>
      </c>
      <c r="D4332">
        <v>30743</v>
      </c>
    </row>
    <row r="4333" spans="1:4" x14ac:dyDescent="0.3">
      <c r="A4333" t="s">
        <v>29</v>
      </c>
      <c r="B4333" t="s">
        <v>12</v>
      </c>
      <c r="C4333" t="s">
        <v>9</v>
      </c>
      <c r="D4333">
        <v>8843</v>
      </c>
    </row>
    <row r="4334" spans="1:4" x14ac:dyDescent="0.3">
      <c r="A4334" t="s">
        <v>29</v>
      </c>
      <c r="B4334" t="s">
        <v>15</v>
      </c>
      <c r="C4334" t="s">
        <v>9</v>
      </c>
      <c r="D4334">
        <v>37241</v>
      </c>
    </row>
    <row r="4335" spans="1:4" x14ac:dyDescent="0.3">
      <c r="A4335" t="s">
        <v>29</v>
      </c>
      <c r="B4335" t="s">
        <v>20</v>
      </c>
      <c r="C4335" t="s">
        <v>10</v>
      </c>
      <c r="D4335">
        <v>39113</v>
      </c>
    </row>
    <row r="4336" spans="1:4" x14ac:dyDescent="0.3">
      <c r="A4336" t="s">
        <v>29</v>
      </c>
      <c r="B4336" t="s">
        <v>13</v>
      </c>
      <c r="C4336" t="s">
        <v>9</v>
      </c>
      <c r="D4336">
        <v>96801</v>
      </c>
    </row>
    <row r="4337" spans="1:4" x14ac:dyDescent="0.3">
      <c r="A4337" t="s">
        <v>29</v>
      </c>
      <c r="B4337" t="s">
        <v>13</v>
      </c>
      <c r="C4337" t="s">
        <v>9</v>
      </c>
      <c r="D4337">
        <v>43963</v>
      </c>
    </row>
    <row r="4338" spans="1:4" x14ac:dyDescent="0.3">
      <c r="A4338" t="s">
        <v>29</v>
      </c>
      <c r="B4338" t="s">
        <v>20</v>
      </c>
      <c r="C4338" t="s">
        <v>4</v>
      </c>
      <c r="D4338">
        <v>32293</v>
      </c>
    </row>
    <row r="4339" spans="1:4" x14ac:dyDescent="0.3">
      <c r="A4339" t="s">
        <v>29</v>
      </c>
      <c r="B4339" t="s">
        <v>17</v>
      </c>
      <c r="C4339" t="s">
        <v>2</v>
      </c>
      <c r="D4339">
        <v>25717</v>
      </c>
    </row>
    <row r="4340" spans="1:4" x14ac:dyDescent="0.3">
      <c r="A4340" t="s">
        <v>29</v>
      </c>
      <c r="B4340" t="s">
        <v>20</v>
      </c>
      <c r="C4340" t="s">
        <v>6</v>
      </c>
      <c r="D4340">
        <v>95933</v>
      </c>
    </row>
    <row r="4341" spans="1:4" x14ac:dyDescent="0.3">
      <c r="A4341" t="s">
        <v>29</v>
      </c>
      <c r="B4341" t="s">
        <v>17</v>
      </c>
      <c r="C4341" t="s">
        <v>6</v>
      </c>
      <c r="D4341">
        <v>5046</v>
      </c>
    </row>
    <row r="4342" spans="1:4" x14ac:dyDescent="0.3">
      <c r="A4342" t="s">
        <v>29</v>
      </c>
      <c r="B4342" t="s">
        <v>13</v>
      </c>
      <c r="C4342" t="s">
        <v>8</v>
      </c>
      <c r="D4342">
        <v>86839</v>
      </c>
    </row>
    <row r="4343" spans="1:4" x14ac:dyDescent="0.3">
      <c r="A4343" t="s">
        <v>29</v>
      </c>
      <c r="B4343" t="s">
        <v>17</v>
      </c>
      <c r="C4343" t="s">
        <v>2</v>
      </c>
      <c r="D4343">
        <v>80230</v>
      </c>
    </row>
    <row r="4344" spans="1:4" x14ac:dyDescent="0.3">
      <c r="A4344" t="s">
        <v>29</v>
      </c>
      <c r="B4344" t="s">
        <v>20</v>
      </c>
      <c r="C4344" t="s">
        <v>1</v>
      </c>
      <c r="D4344">
        <v>88354</v>
      </c>
    </row>
    <row r="4345" spans="1:4" x14ac:dyDescent="0.3">
      <c r="A4345" t="s">
        <v>29</v>
      </c>
      <c r="B4345" t="s">
        <v>12</v>
      </c>
      <c r="C4345" t="s">
        <v>2</v>
      </c>
      <c r="D4345">
        <v>70048</v>
      </c>
    </row>
    <row r="4346" spans="1:4" x14ac:dyDescent="0.3">
      <c r="A4346" t="s">
        <v>29</v>
      </c>
      <c r="B4346" t="s">
        <v>13</v>
      </c>
      <c r="C4346" t="s">
        <v>2</v>
      </c>
      <c r="D4346">
        <v>3632</v>
      </c>
    </row>
    <row r="4347" spans="1:4" x14ac:dyDescent="0.3">
      <c r="A4347" t="s">
        <v>29</v>
      </c>
      <c r="B4347" t="s">
        <v>13</v>
      </c>
      <c r="C4347" t="s">
        <v>2</v>
      </c>
      <c r="D4347">
        <v>17731</v>
      </c>
    </row>
    <row r="4348" spans="1:4" x14ac:dyDescent="0.3">
      <c r="A4348" t="s">
        <v>29</v>
      </c>
      <c r="B4348" t="s">
        <v>13</v>
      </c>
      <c r="C4348" t="s">
        <v>2</v>
      </c>
      <c r="D4348">
        <v>98075</v>
      </c>
    </row>
    <row r="4349" spans="1:4" x14ac:dyDescent="0.3">
      <c r="A4349" t="s">
        <v>29</v>
      </c>
      <c r="B4349" t="s">
        <v>13</v>
      </c>
      <c r="C4349" t="s">
        <v>2</v>
      </c>
      <c r="D4349">
        <v>97421</v>
      </c>
    </row>
    <row r="4350" spans="1:4" x14ac:dyDescent="0.3">
      <c r="A4350" t="s">
        <v>29</v>
      </c>
      <c r="B4350" t="s">
        <v>15</v>
      </c>
      <c r="C4350" t="s">
        <v>4</v>
      </c>
      <c r="D4350">
        <v>66439</v>
      </c>
    </row>
    <row r="4351" spans="1:4" x14ac:dyDescent="0.3">
      <c r="A4351" t="s">
        <v>29</v>
      </c>
      <c r="B4351" t="s">
        <v>17</v>
      </c>
      <c r="C4351" t="s">
        <v>5</v>
      </c>
      <c r="D4351">
        <v>49636</v>
      </c>
    </row>
    <row r="4352" spans="1:4" x14ac:dyDescent="0.3">
      <c r="A4352" t="s">
        <v>29</v>
      </c>
      <c r="B4352" t="s">
        <v>17</v>
      </c>
      <c r="C4352" t="s">
        <v>5</v>
      </c>
      <c r="D4352">
        <v>5566</v>
      </c>
    </row>
    <row r="4353" spans="1:4" x14ac:dyDescent="0.3">
      <c r="A4353" t="s">
        <v>29</v>
      </c>
      <c r="B4353" t="s">
        <v>17</v>
      </c>
      <c r="C4353" t="s">
        <v>5</v>
      </c>
      <c r="D4353">
        <v>53354</v>
      </c>
    </row>
    <row r="4354" spans="1:4" x14ac:dyDescent="0.3">
      <c r="A4354" t="s">
        <v>29</v>
      </c>
      <c r="B4354" t="s">
        <v>17</v>
      </c>
      <c r="C4354" t="s">
        <v>8</v>
      </c>
      <c r="D4354">
        <v>52923</v>
      </c>
    </row>
    <row r="4355" spans="1:4" x14ac:dyDescent="0.3">
      <c r="A4355" t="s">
        <v>29</v>
      </c>
      <c r="B4355" t="s">
        <v>17</v>
      </c>
      <c r="C4355" t="s">
        <v>4</v>
      </c>
      <c r="D4355">
        <v>53574</v>
      </c>
    </row>
    <row r="4356" spans="1:4" x14ac:dyDescent="0.3">
      <c r="A4356" t="s">
        <v>29</v>
      </c>
      <c r="B4356" t="s">
        <v>14</v>
      </c>
      <c r="C4356" t="s">
        <v>6</v>
      </c>
      <c r="D4356">
        <v>34378</v>
      </c>
    </row>
    <row r="4357" spans="1:4" x14ac:dyDescent="0.3">
      <c r="A4357" t="s">
        <v>29</v>
      </c>
      <c r="B4357" t="s">
        <v>14</v>
      </c>
      <c r="C4357" t="s">
        <v>6</v>
      </c>
      <c r="D4357">
        <v>55649</v>
      </c>
    </row>
    <row r="4358" spans="1:4" x14ac:dyDescent="0.3">
      <c r="A4358" t="s">
        <v>29</v>
      </c>
      <c r="B4358" t="s">
        <v>20</v>
      </c>
      <c r="C4358" t="s">
        <v>2</v>
      </c>
      <c r="D4358">
        <v>59487</v>
      </c>
    </row>
    <row r="4359" spans="1:4" x14ac:dyDescent="0.3">
      <c r="A4359" t="s">
        <v>29</v>
      </c>
      <c r="B4359" t="s">
        <v>20</v>
      </c>
      <c r="C4359" t="s">
        <v>2</v>
      </c>
      <c r="D4359">
        <v>46626</v>
      </c>
    </row>
    <row r="4360" spans="1:4" x14ac:dyDescent="0.3">
      <c r="A4360" t="s">
        <v>29</v>
      </c>
      <c r="B4360" t="s">
        <v>20</v>
      </c>
      <c r="C4360" t="s">
        <v>2</v>
      </c>
      <c r="D4360">
        <v>84884</v>
      </c>
    </row>
    <row r="4361" spans="1:4" x14ac:dyDescent="0.3">
      <c r="A4361" t="s">
        <v>29</v>
      </c>
      <c r="B4361" t="s">
        <v>20</v>
      </c>
      <c r="C4361" t="s">
        <v>4</v>
      </c>
      <c r="D4361">
        <v>6702</v>
      </c>
    </row>
    <row r="4362" spans="1:4" x14ac:dyDescent="0.3">
      <c r="A4362" t="s">
        <v>29</v>
      </c>
      <c r="B4362" t="s">
        <v>20</v>
      </c>
      <c r="C4362" t="s">
        <v>4</v>
      </c>
      <c r="D4362">
        <v>97943</v>
      </c>
    </row>
    <row r="4363" spans="1:4" x14ac:dyDescent="0.3">
      <c r="A4363" t="s">
        <v>29</v>
      </c>
      <c r="B4363" t="s">
        <v>15</v>
      </c>
      <c r="C4363" t="s">
        <v>2</v>
      </c>
      <c r="D4363">
        <v>68138</v>
      </c>
    </row>
    <row r="4364" spans="1:4" x14ac:dyDescent="0.3">
      <c r="A4364" t="s">
        <v>29</v>
      </c>
      <c r="B4364" t="s">
        <v>19</v>
      </c>
      <c r="C4364" t="s">
        <v>10</v>
      </c>
      <c r="D4364">
        <v>52952</v>
      </c>
    </row>
    <row r="4365" spans="1:4" x14ac:dyDescent="0.3">
      <c r="A4365" t="s">
        <v>29</v>
      </c>
      <c r="B4365" t="s">
        <v>17</v>
      </c>
      <c r="C4365" t="s">
        <v>4</v>
      </c>
      <c r="D4365">
        <v>54756</v>
      </c>
    </row>
    <row r="4366" spans="1:4" x14ac:dyDescent="0.3">
      <c r="A4366" t="s">
        <v>29</v>
      </c>
      <c r="B4366" t="s">
        <v>17</v>
      </c>
      <c r="C4366" t="s">
        <v>4</v>
      </c>
      <c r="D4366">
        <v>41703</v>
      </c>
    </row>
    <row r="4367" spans="1:4" x14ac:dyDescent="0.3">
      <c r="A4367" t="s">
        <v>29</v>
      </c>
      <c r="B4367" t="s">
        <v>20</v>
      </c>
      <c r="C4367" t="s">
        <v>2</v>
      </c>
      <c r="D4367">
        <v>25731</v>
      </c>
    </row>
    <row r="4368" spans="1:4" x14ac:dyDescent="0.3">
      <c r="A4368" t="s">
        <v>29</v>
      </c>
      <c r="B4368" t="s">
        <v>17</v>
      </c>
      <c r="C4368" t="s">
        <v>10</v>
      </c>
      <c r="D4368">
        <v>55709</v>
      </c>
    </row>
    <row r="4369" spans="1:4" x14ac:dyDescent="0.3">
      <c r="A4369" t="s">
        <v>29</v>
      </c>
      <c r="B4369" t="s">
        <v>17</v>
      </c>
      <c r="C4369" t="s">
        <v>2</v>
      </c>
      <c r="D4369">
        <v>91386</v>
      </c>
    </row>
    <row r="4370" spans="1:4" x14ac:dyDescent="0.3">
      <c r="A4370" t="s">
        <v>29</v>
      </c>
      <c r="B4370" t="s">
        <v>17</v>
      </c>
      <c r="C4370" t="s">
        <v>2</v>
      </c>
      <c r="D4370">
        <v>73643</v>
      </c>
    </row>
    <row r="4371" spans="1:4" x14ac:dyDescent="0.3">
      <c r="A4371" t="s">
        <v>29</v>
      </c>
      <c r="B4371" t="s">
        <v>17</v>
      </c>
      <c r="C4371" t="s">
        <v>2</v>
      </c>
      <c r="D4371">
        <v>35164</v>
      </c>
    </row>
    <row r="4372" spans="1:4" x14ac:dyDescent="0.3">
      <c r="A4372" t="s">
        <v>29</v>
      </c>
      <c r="B4372" t="s">
        <v>14</v>
      </c>
      <c r="C4372" t="s">
        <v>7</v>
      </c>
      <c r="D4372">
        <v>61898</v>
      </c>
    </row>
    <row r="4373" spans="1:4" x14ac:dyDescent="0.3">
      <c r="A4373" t="s">
        <v>29</v>
      </c>
      <c r="B4373" t="s">
        <v>14</v>
      </c>
      <c r="C4373" t="s">
        <v>7</v>
      </c>
      <c r="D4373">
        <v>12498</v>
      </c>
    </row>
    <row r="4374" spans="1:4" x14ac:dyDescent="0.3">
      <c r="A4374" t="s">
        <v>29</v>
      </c>
      <c r="B4374" t="s">
        <v>12</v>
      </c>
      <c r="C4374" t="s">
        <v>10</v>
      </c>
      <c r="D4374">
        <v>57025</v>
      </c>
    </row>
    <row r="4375" spans="1:4" x14ac:dyDescent="0.3">
      <c r="A4375" t="s">
        <v>29</v>
      </c>
      <c r="B4375" t="s">
        <v>20</v>
      </c>
      <c r="C4375" t="s">
        <v>2</v>
      </c>
      <c r="D4375">
        <v>39017</v>
      </c>
    </row>
    <row r="4376" spans="1:4" x14ac:dyDescent="0.3">
      <c r="A4376" t="s">
        <v>29</v>
      </c>
      <c r="B4376" t="s">
        <v>20</v>
      </c>
      <c r="C4376" t="s">
        <v>2</v>
      </c>
      <c r="D4376">
        <v>59539</v>
      </c>
    </row>
    <row r="4377" spans="1:4" x14ac:dyDescent="0.3">
      <c r="A4377" t="s">
        <v>29</v>
      </c>
      <c r="B4377" t="s">
        <v>17</v>
      </c>
      <c r="C4377" t="s">
        <v>8</v>
      </c>
      <c r="D4377">
        <v>78475</v>
      </c>
    </row>
    <row r="4378" spans="1:4" x14ac:dyDescent="0.3">
      <c r="A4378" t="s">
        <v>29</v>
      </c>
      <c r="B4378" t="s">
        <v>17</v>
      </c>
      <c r="C4378" t="s">
        <v>8</v>
      </c>
      <c r="D4378">
        <v>83539</v>
      </c>
    </row>
    <row r="4379" spans="1:4" x14ac:dyDescent="0.3">
      <c r="A4379" t="s">
        <v>29</v>
      </c>
      <c r="B4379" t="s">
        <v>17</v>
      </c>
      <c r="C4379" t="s">
        <v>8</v>
      </c>
      <c r="D4379">
        <v>89780</v>
      </c>
    </row>
    <row r="4380" spans="1:4" x14ac:dyDescent="0.3">
      <c r="A4380" t="s">
        <v>29</v>
      </c>
      <c r="B4380" t="s">
        <v>17</v>
      </c>
      <c r="C4380" t="s">
        <v>2</v>
      </c>
      <c r="D4380">
        <v>52084</v>
      </c>
    </row>
    <row r="4381" spans="1:4" x14ac:dyDescent="0.3">
      <c r="A4381" t="s">
        <v>29</v>
      </c>
      <c r="B4381" t="s">
        <v>12</v>
      </c>
      <c r="C4381" t="s">
        <v>10</v>
      </c>
      <c r="D4381">
        <v>49412</v>
      </c>
    </row>
    <row r="4382" spans="1:4" x14ac:dyDescent="0.3">
      <c r="A4382" t="s">
        <v>29</v>
      </c>
      <c r="B4382" t="s">
        <v>20</v>
      </c>
      <c r="C4382" t="s">
        <v>2</v>
      </c>
      <c r="D4382">
        <v>72198</v>
      </c>
    </row>
    <row r="4383" spans="1:4" x14ac:dyDescent="0.3">
      <c r="A4383" t="s">
        <v>29</v>
      </c>
      <c r="B4383" t="s">
        <v>20</v>
      </c>
      <c r="C4383" t="s">
        <v>2</v>
      </c>
      <c r="D4383">
        <v>27938</v>
      </c>
    </row>
    <row r="4384" spans="1:4" x14ac:dyDescent="0.3">
      <c r="A4384" t="s">
        <v>29</v>
      </c>
      <c r="B4384" t="s">
        <v>12</v>
      </c>
      <c r="C4384" t="s">
        <v>4</v>
      </c>
      <c r="D4384">
        <v>81715</v>
      </c>
    </row>
    <row r="4385" spans="1:4" x14ac:dyDescent="0.3">
      <c r="A4385" t="s">
        <v>29</v>
      </c>
      <c r="B4385" t="s">
        <v>12</v>
      </c>
      <c r="C4385" t="s">
        <v>2</v>
      </c>
      <c r="D4385">
        <v>20297</v>
      </c>
    </row>
    <row r="4386" spans="1:4" x14ac:dyDescent="0.3">
      <c r="A4386" t="s">
        <v>29</v>
      </c>
      <c r="B4386" t="s">
        <v>12</v>
      </c>
      <c r="C4386" t="s">
        <v>8</v>
      </c>
      <c r="D4386">
        <v>90519</v>
      </c>
    </row>
    <row r="4387" spans="1:4" x14ac:dyDescent="0.3">
      <c r="A4387" t="s">
        <v>29</v>
      </c>
      <c r="B4387" t="s">
        <v>12</v>
      </c>
      <c r="C4387" t="s">
        <v>8</v>
      </c>
      <c r="D4387">
        <v>30932</v>
      </c>
    </row>
    <row r="4388" spans="1:4" x14ac:dyDescent="0.3">
      <c r="A4388" t="s">
        <v>29</v>
      </c>
      <c r="B4388" t="s">
        <v>12</v>
      </c>
      <c r="C4388" t="s">
        <v>8</v>
      </c>
      <c r="D4388">
        <v>95852</v>
      </c>
    </row>
    <row r="4389" spans="1:4" x14ac:dyDescent="0.3">
      <c r="A4389" t="s">
        <v>29</v>
      </c>
      <c r="B4389" t="s">
        <v>20</v>
      </c>
      <c r="C4389" t="s">
        <v>4</v>
      </c>
      <c r="D4389">
        <v>57004</v>
      </c>
    </row>
    <row r="4390" spans="1:4" x14ac:dyDescent="0.3">
      <c r="A4390" t="s">
        <v>29</v>
      </c>
      <c r="B4390" t="s">
        <v>12</v>
      </c>
      <c r="C4390" t="s">
        <v>5</v>
      </c>
      <c r="D4390">
        <v>83212</v>
      </c>
    </row>
    <row r="4391" spans="1:4" x14ac:dyDescent="0.3">
      <c r="A4391" t="s">
        <v>29</v>
      </c>
      <c r="B4391" t="s">
        <v>12</v>
      </c>
      <c r="C4391" t="s">
        <v>5</v>
      </c>
      <c r="D4391">
        <v>92366</v>
      </c>
    </row>
    <row r="4392" spans="1:4" x14ac:dyDescent="0.3">
      <c r="A4392" t="s">
        <v>29</v>
      </c>
      <c r="B4392" t="s">
        <v>20</v>
      </c>
      <c r="C4392" t="s">
        <v>8</v>
      </c>
      <c r="D4392">
        <v>52783</v>
      </c>
    </row>
    <row r="4393" spans="1:4" x14ac:dyDescent="0.3">
      <c r="A4393" t="s">
        <v>29</v>
      </c>
      <c r="B4393" t="s">
        <v>20</v>
      </c>
      <c r="C4393" t="s">
        <v>8</v>
      </c>
      <c r="D4393">
        <v>75430</v>
      </c>
    </row>
    <row r="4394" spans="1:4" x14ac:dyDescent="0.3">
      <c r="A4394" t="s">
        <v>29</v>
      </c>
      <c r="B4394" t="s">
        <v>17</v>
      </c>
      <c r="C4394" t="s">
        <v>6</v>
      </c>
      <c r="D4394">
        <v>25268</v>
      </c>
    </row>
    <row r="4395" spans="1:4" x14ac:dyDescent="0.3">
      <c r="A4395" t="s">
        <v>29</v>
      </c>
      <c r="B4395" t="s">
        <v>15</v>
      </c>
      <c r="C4395" t="s">
        <v>2</v>
      </c>
      <c r="D4395">
        <v>39513</v>
      </c>
    </row>
    <row r="4396" spans="1:4" x14ac:dyDescent="0.3">
      <c r="A4396" t="s">
        <v>29</v>
      </c>
      <c r="B4396" t="s">
        <v>15</v>
      </c>
      <c r="C4396" t="s">
        <v>2</v>
      </c>
      <c r="D4396">
        <v>68826</v>
      </c>
    </row>
    <row r="4397" spans="1:4" x14ac:dyDescent="0.3">
      <c r="A4397" t="s">
        <v>29</v>
      </c>
      <c r="B4397" t="s">
        <v>17</v>
      </c>
      <c r="C4397" t="s">
        <v>5</v>
      </c>
      <c r="D4397">
        <v>90984</v>
      </c>
    </row>
    <row r="4398" spans="1:4" x14ac:dyDescent="0.3">
      <c r="A4398" t="s">
        <v>29</v>
      </c>
      <c r="B4398" t="s">
        <v>20</v>
      </c>
      <c r="C4398" t="s">
        <v>2</v>
      </c>
      <c r="D4398">
        <v>80440</v>
      </c>
    </row>
    <row r="4399" spans="1:4" x14ac:dyDescent="0.3">
      <c r="A4399" t="s">
        <v>29</v>
      </c>
      <c r="B4399" t="s">
        <v>17</v>
      </c>
      <c r="C4399" t="s">
        <v>9</v>
      </c>
      <c r="D4399">
        <v>45378</v>
      </c>
    </row>
    <row r="4400" spans="1:4" x14ac:dyDescent="0.3">
      <c r="A4400" t="s">
        <v>29</v>
      </c>
      <c r="B4400" t="s">
        <v>17</v>
      </c>
      <c r="C4400" t="s">
        <v>9</v>
      </c>
      <c r="D4400">
        <v>24938</v>
      </c>
    </row>
    <row r="4401" spans="1:4" x14ac:dyDescent="0.3">
      <c r="A4401" t="s">
        <v>29</v>
      </c>
      <c r="B4401" t="s">
        <v>20</v>
      </c>
      <c r="C4401" t="s">
        <v>4</v>
      </c>
      <c r="D4401">
        <v>44750</v>
      </c>
    </row>
    <row r="4402" spans="1:4" x14ac:dyDescent="0.3">
      <c r="A4402" t="s">
        <v>29</v>
      </c>
      <c r="B4402" t="s">
        <v>20</v>
      </c>
      <c r="C4402" t="s">
        <v>8</v>
      </c>
      <c r="D4402">
        <v>74384</v>
      </c>
    </row>
    <row r="4403" spans="1:4" x14ac:dyDescent="0.3">
      <c r="A4403" t="s">
        <v>29</v>
      </c>
      <c r="B4403" t="s">
        <v>20</v>
      </c>
      <c r="C4403" t="s">
        <v>7</v>
      </c>
      <c r="D4403">
        <v>5807</v>
      </c>
    </row>
    <row r="4404" spans="1:4" x14ac:dyDescent="0.3">
      <c r="A4404" t="s">
        <v>29</v>
      </c>
      <c r="B4404" t="s">
        <v>20</v>
      </c>
      <c r="C4404" t="s">
        <v>10</v>
      </c>
      <c r="D4404">
        <v>82442</v>
      </c>
    </row>
    <row r="4405" spans="1:4" x14ac:dyDescent="0.3">
      <c r="A4405" t="s">
        <v>29</v>
      </c>
      <c r="B4405" t="s">
        <v>19</v>
      </c>
      <c r="C4405" t="s">
        <v>9</v>
      </c>
      <c r="D4405">
        <v>8994</v>
      </c>
    </row>
    <row r="4406" spans="1:4" x14ac:dyDescent="0.3">
      <c r="A4406" t="s">
        <v>29</v>
      </c>
      <c r="B4406" t="s">
        <v>19</v>
      </c>
      <c r="C4406" t="s">
        <v>4</v>
      </c>
      <c r="D4406">
        <v>66665</v>
      </c>
    </row>
    <row r="4407" spans="1:4" x14ac:dyDescent="0.3">
      <c r="A4407" t="s">
        <v>29</v>
      </c>
      <c r="B4407" t="s">
        <v>20</v>
      </c>
      <c r="C4407" t="s">
        <v>5</v>
      </c>
      <c r="D4407">
        <v>70349</v>
      </c>
    </row>
    <row r="4408" spans="1:4" x14ac:dyDescent="0.3">
      <c r="A4408" t="s">
        <v>29</v>
      </c>
      <c r="B4408" t="s">
        <v>17</v>
      </c>
      <c r="C4408" t="s">
        <v>2</v>
      </c>
      <c r="D4408">
        <v>57428</v>
      </c>
    </row>
    <row r="4409" spans="1:4" x14ac:dyDescent="0.3">
      <c r="A4409" t="s">
        <v>29</v>
      </c>
      <c r="B4409" t="s">
        <v>17</v>
      </c>
      <c r="C4409" t="s">
        <v>2</v>
      </c>
      <c r="D4409">
        <v>64738</v>
      </c>
    </row>
    <row r="4410" spans="1:4" x14ac:dyDescent="0.3">
      <c r="A4410" t="s">
        <v>29</v>
      </c>
      <c r="B4410" t="s">
        <v>17</v>
      </c>
      <c r="C4410" t="s">
        <v>8</v>
      </c>
      <c r="D4410">
        <v>23576</v>
      </c>
    </row>
    <row r="4411" spans="1:4" x14ac:dyDescent="0.3">
      <c r="A4411" t="s">
        <v>29</v>
      </c>
      <c r="B4411" t="s">
        <v>17</v>
      </c>
      <c r="C4411" t="s">
        <v>8</v>
      </c>
      <c r="D4411">
        <v>26788</v>
      </c>
    </row>
    <row r="4412" spans="1:4" x14ac:dyDescent="0.3">
      <c r="A4412" t="s">
        <v>29</v>
      </c>
      <c r="B4412" t="s">
        <v>17</v>
      </c>
      <c r="C4412" t="s">
        <v>5</v>
      </c>
      <c r="D4412">
        <v>35792</v>
      </c>
    </row>
    <row r="4413" spans="1:4" x14ac:dyDescent="0.3">
      <c r="A4413" t="s">
        <v>29</v>
      </c>
      <c r="B4413" t="s">
        <v>17</v>
      </c>
      <c r="C4413" t="s">
        <v>5</v>
      </c>
      <c r="D4413">
        <v>47377</v>
      </c>
    </row>
    <row r="4414" spans="1:4" x14ac:dyDescent="0.3">
      <c r="A4414" t="s">
        <v>29</v>
      </c>
      <c r="B4414" t="s">
        <v>17</v>
      </c>
      <c r="C4414" t="s">
        <v>7</v>
      </c>
      <c r="D4414">
        <v>68928</v>
      </c>
    </row>
    <row r="4415" spans="1:4" x14ac:dyDescent="0.3">
      <c r="A4415" t="s">
        <v>29</v>
      </c>
      <c r="B4415" t="s">
        <v>12</v>
      </c>
      <c r="C4415" t="s">
        <v>9</v>
      </c>
      <c r="D4415">
        <v>13597</v>
      </c>
    </row>
    <row r="4416" spans="1:4" x14ac:dyDescent="0.3">
      <c r="A4416" t="s">
        <v>29</v>
      </c>
      <c r="B4416" t="s">
        <v>17</v>
      </c>
      <c r="C4416" t="s">
        <v>2</v>
      </c>
      <c r="D4416">
        <v>43679</v>
      </c>
    </row>
    <row r="4417" spans="1:4" x14ac:dyDescent="0.3">
      <c r="A4417" t="s">
        <v>29</v>
      </c>
      <c r="B4417" t="s">
        <v>20</v>
      </c>
      <c r="C4417" t="s">
        <v>8</v>
      </c>
      <c r="D4417">
        <v>13042</v>
      </c>
    </row>
    <row r="4418" spans="1:4" x14ac:dyDescent="0.3">
      <c r="A4418" t="s">
        <v>29</v>
      </c>
      <c r="B4418" t="s">
        <v>15</v>
      </c>
      <c r="C4418" t="s">
        <v>10</v>
      </c>
      <c r="D4418">
        <v>61401</v>
      </c>
    </row>
    <row r="4419" spans="1:4" x14ac:dyDescent="0.3">
      <c r="A4419" t="s">
        <v>29</v>
      </c>
      <c r="B4419" t="s">
        <v>17</v>
      </c>
      <c r="C4419" t="s">
        <v>5</v>
      </c>
      <c r="D4419">
        <v>45787</v>
      </c>
    </row>
    <row r="4420" spans="1:4" x14ac:dyDescent="0.3">
      <c r="A4420" t="s">
        <v>29</v>
      </c>
      <c r="B4420" t="s">
        <v>19</v>
      </c>
      <c r="C4420" t="s">
        <v>10</v>
      </c>
      <c r="D4420">
        <v>7654</v>
      </c>
    </row>
    <row r="4421" spans="1:4" x14ac:dyDescent="0.3">
      <c r="A4421" t="s">
        <v>29</v>
      </c>
      <c r="B4421" t="s">
        <v>20</v>
      </c>
      <c r="C4421" t="s">
        <v>10</v>
      </c>
      <c r="D4421">
        <v>24908</v>
      </c>
    </row>
    <row r="4422" spans="1:4" x14ac:dyDescent="0.3">
      <c r="A4422" t="s">
        <v>29</v>
      </c>
      <c r="B4422" t="s">
        <v>20</v>
      </c>
      <c r="C4422" t="s">
        <v>9</v>
      </c>
      <c r="D4422">
        <v>66605</v>
      </c>
    </row>
    <row r="4423" spans="1:4" x14ac:dyDescent="0.3">
      <c r="A4423" t="s">
        <v>29</v>
      </c>
      <c r="B4423" t="s">
        <v>20</v>
      </c>
      <c r="C4423" t="s">
        <v>4</v>
      </c>
      <c r="D4423">
        <v>60211</v>
      </c>
    </row>
    <row r="4424" spans="1:4" x14ac:dyDescent="0.3">
      <c r="A4424" t="s">
        <v>29</v>
      </c>
      <c r="B4424" t="s">
        <v>20</v>
      </c>
      <c r="C4424" t="s">
        <v>4</v>
      </c>
      <c r="D4424">
        <v>82453</v>
      </c>
    </row>
    <row r="4425" spans="1:4" x14ac:dyDescent="0.3">
      <c r="A4425" t="s">
        <v>29</v>
      </c>
      <c r="B4425" t="s">
        <v>14</v>
      </c>
      <c r="C4425" t="s">
        <v>6</v>
      </c>
      <c r="D4425">
        <v>45024</v>
      </c>
    </row>
    <row r="4426" spans="1:4" x14ac:dyDescent="0.3">
      <c r="A4426" t="s">
        <v>29</v>
      </c>
      <c r="B4426" t="s">
        <v>19</v>
      </c>
      <c r="C4426" t="s">
        <v>10</v>
      </c>
      <c r="D4426">
        <v>96645</v>
      </c>
    </row>
    <row r="4427" spans="1:4" x14ac:dyDescent="0.3">
      <c r="A4427" t="s">
        <v>29</v>
      </c>
      <c r="B4427" t="s">
        <v>19</v>
      </c>
      <c r="C4427" t="s">
        <v>10</v>
      </c>
      <c r="D4427">
        <v>42100</v>
      </c>
    </row>
    <row r="4428" spans="1:4" x14ac:dyDescent="0.3">
      <c r="A4428" t="s">
        <v>29</v>
      </c>
      <c r="B4428" t="s">
        <v>20</v>
      </c>
      <c r="C4428" t="s">
        <v>9</v>
      </c>
      <c r="D4428">
        <v>49434</v>
      </c>
    </row>
    <row r="4429" spans="1:4" x14ac:dyDescent="0.3">
      <c r="A4429" t="s">
        <v>29</v>
      </c>
      <c r="B4429" t="s">
        <v>15</v>
      </c>
      <c r="C4429" t="s">
        <v>8</v>
      </c>
      <c r="D4429">
        <v>94160</v>
      </c>
    </row>
    <row r="4430" spans="1:4" x14ac:dyDescent="0.3">
      <c r="A4430" t="s">
        <v>29</v>
      </c>
      <c r="B4430" t="s">
        <v>16</v>
      </c>
      <c r="C4430" t="s">
        <v>9</v>
      </c>
      <c r="D4430">
        <v>6753</v>
      </c>
    </row>
    <row r="4431" spans="1:4" x14ac:dyDescent="0.3">
      <c r="A4431" t="s">
        <v>29</v>
      </c>
      <c r="B4431" t="s">
        <v>20</v>
      </c>
      <c r="C4431" t="s">
        <v>8</v>
      </c>
      <c r="D4431">
        <v>69776</v>
      </c>
    </row>
    <row r="4432" spans="1:4" x14ac:dyDescent="0.3">
      <c r="A4432" t="s">
        <v>29</v>
      </c>
      <c r="B4432" t="s">
        <v>20</v>
      </c>
      <c r="C4432" t="s">
        <v>8</v>
      </c>
      <c r="D4432">
        <v>61640</v>
      </c>
    </row>
    <row r="4433" spans="1:4" x14ac:dyDescent="0.3">
      <c r="A4433" t="s">
        <v>29</v>
      </c>
      <c r="B4433" t="s">
        <v>15</v>
      </c>
      <c r="C4433" t="s">
        <v>8</v>
      </c>
      <c r="D4433">
        <v>33497</v>
      </c>
    </row>
    <row r="4434" spans="1:4" x14ac:dyDescent="0.3">
      <c r="A4434" t="s">
        <v>29</v>
      </c>
      <c r="B4434" t="s">
        <v>12</v>
      </c>
      <c r="C4434" t="s">
        <v>1</v>
      </c>
      <c r="D4434">
        <v>12194</v>
      </c>
    </row>
    <row r="4435" spans="1:4" x14ac:dyDescent="0.3">
      <c r="A4435" t="s">
        <v>29</v>
      </c>
      <c r="B4435" t="s">
        <v>12</v>
      </c>
      <c r="C4435" t="s">
        <v>10</v>
      </c>
      <c r="D4435">
        <v>91349</v>
      </c>
    </row>
    <row r="4436" spans="1:4" x14ac:dyDescent="0.3">
      <c r="A4436" t="s">
        <v>29</v>
      </c>
      <c r="B4436" t="s">
        <v>19</v>
      </c>
      <c r="C4436" t="s">
        <v>10</v>
      </c>
      <c r="D4436">
        <v>45598</v>
      </c>
    </row>
    <row r="4437" spans="1:4" x14ac:dyDescent="0.3">
      <c r="A4437" t="s">
        <v>29</v>
      </c>
      <c r="B4437" t="s">
        <v>19</v>
      </c>
      <c r="C4437" t="s">
        <v>10</v>
      </c>
      <c r="D4437">
        <v>23575</v>
      </c>
    </row>
    <row r="4438" spans="1:4" x14ac:dyDescent="0.3">
      <c r="A4438" t="s">
        <v>29</v>
      </c>
      <c r="B4438" t="s">
        <v>12</v>
      </c>
      <c r="C4438" t="s">
        <v>2</v>
      </c>
      <c r="D4438">
        <v>47983</v>
      </c>
    </row>
    <row r="4439" spans="1:4" x14ac:dyDescent="0.3">
      <c r="A4439" t="s">
        <v>29</v>
      </c>
      <c r="B4439" t="s">
        <v>18</v>
      </c>
      <c r="C4439" t="s">
        <v>2</v>
      </c>
      <c r="D4439">
        <v>7470</v>
      </c>
    </row>
    <row r="4440" spans="1:4" x14ac:dyDescent="0.3">
      <c r="A4440" t="s">
        <v>29</v>
      </c>
      <c r="B4440" t="s">
        <v>18</v>
      </c>
      <c r="C4440" t="s">
        <v>2</v>
      </c>
      <c r="D4440">
        <v>25644</v>
      </c>
    </row>
    <row r="4441" spans="1:4" x14ac:dyDescent="0.3">
      <c r="A4441" t="s">
        <v>29</v>
      </c>
      <c r="B4441" t="s">
        <v>18</v>
      </c>
      <c r="C4441" t="s">
        <v>2</v>
      </c>
      <c r="D4441">
        <v>59376</v>
      </c>
    </row>
    <row r="4442" spans="1:4" x14ac:dyDescent="0.3">
      <c r="A4442" t="s">
        <v>29</v>
      </c>
      <c r="B4442" t="s">
        <v>18</v>
      </c>
      <c r="C4442" t="s">
        <v>2</v>
      </c>
      <c r="D4442">
        <v>98959</v>
      </c>
    </row>
    <row r="4443" spans="1:4" x14ac:dyDescent="0.3">
      <c r="A4443" t="s">
        <v>29</v>
      </c>
      <c r="B4443" t="s">
        <v>18</v>
      </c>
      <c r="C4443" t="s">
        <v>2</v>
      </c>
      <c r="D4443">
        <v>94241</v>
      </c>
    </row>
    <row r="4444" spans="1:4" x14ac:dyDescent="0.3">
      <c r="A4444" t="s">
        <v>29</v>
      </c>
      <c r="B4444" t="s">
        <v>13</v>
      </c>
      <c r="C4444" t="s">
        <v>2</v>
      </c>
      <c r="D4444">
        <v>7317</v>
      </c>
    </row>
    <row r="4445" spans="1:4" x14ac:dyDescent="0.3">
      <c r="A4445" t="s">
        <v>29</v>
      </c>
      <c r="B4445" t="s">
        <v>13</v>
      </c>
      <c r="C4445" t="s">
        <v>2</v>
      </c>
      <c r="D4445">
        <v>88072</v>
      </c>
    </row>
    <row r="4446" spans="1:4" x14ac:dyDescent="0.3">
      <c r="A4446" t="s">
        <v>29</v>
      </c>
      <c r="B4446" t="s">
        <v>13</v>
      </c>
      <c r="C4446" t="s">
        <v>2</v>
      </c>
      <c r="D4446">
        <v>88353</v>
      </c>
    </row>
    <row r="4447" spans="1:4" x14ac:dyDescent="0.3">
      <c r="A4447" t="s">
        <v>29</v>
      </c>
      <c r="B4447" t="s">
        <v>17</v>
      </c>
      <c r="C4447" t="s">
        <v>6</v>
      </c>
      <c r="D4447">
        <v>40119</v>
      </c>
    </row>
    <row r="4448" spans="1:4" x14ac:dyDescent="0.3">
      <c r="A4448" t="s">
        <v>29</v>
      </c>
      <c r="B4448" t="s">
        <v>17</v>
      </c>
      <c r="C4448" t="s">
        <v>8</v>
      </c>
      <c r="D4448">
        <v>42496</v>
      </c>
    </row>
    <row r="4449" spans="1:4" x14ac:dyDescent="0.3">
      <c r="A4449" t="s">
        <v>29</v>
      </c>
      <c r="B4449" t="s">
        <v>17</v>
      </c>
      <c r="C4449" t="s">
        <v>10</v>
      </c>
      <c r="D4449">
        <v>15835</v>
      </c>
    </row>
    <row r="4450" spans="1:4" x14ac:dyDescent="0.3">
      <c r="A4450" t="s">
        <v>29</v>
      </c>
      <c r="B4450" t="s">
        <v>17</v>
      </c>
      <c r="C4450" t="s">
        <v>4</v>
      </c>
      <c r="D4450">
        <v>87656</v>
      </c>
    </row>
    <row r="4451" spans="1:4" x14ac:dyDescent="0.3">
      <c r="A4451" t="s">
        <v>29</v>
      </c>
      <c r="B4451" t="s">
        <v>17</v>
      </c>
      <c r="C4451" t="s">
        <v>2</v>
      </c>
      <c r="D4451">
        <v>85290</v>
      </c>
    </row>
    <row r="4452" spans="1:4" x14ac:dyDescent="0.3">
      <c r="A4452" t="s">
        <v>29</v>
      </c>
      <c r="B4452" t="s">
        <v>17</v>
      </c>
      <c r="C4452" t="s">
        <v>2</v>
      </c>
      <c r="D4452">
        <v>47690</v>
      </c>
    </row>
    <row r="4453" spans="1:4" x14ac:dyDescent="0.3">
      <c r="A4453" t="s">
        <v>29</v>
      </c>
      <c r="B4453" t="s">
        <v>17</v>
      </c>
      <c r="C4453" t="s">
        <v>4</v>
      </c>
      <c r="D4453">
        <v>19572</v>
      </c>
    </row>
    <row r="4454" spans="1:4" x14ac:dyDescent="0.3">
      <c r="A4454" t="s">
        <v>29</v>
      </c>
      <c r="B4454" t="s">
        <v>17</v>
      </c>
      <c r="C4454" t="s">
        <v>4</v>
      </c>
      <c r="D4454">
        <v>30580</v>
      </c>
    </row>
    <row r="4455" spans="1:4" x14ac:dyDescent="0.3">
      <c r="A4455" t="s">
        <v>29</v>
      </c>
      <c r="B4455" t="s">
        <v>17</v>
      </c>
      <c r="C4455" t="s">
        <v>4</v>
      </c>
      <c r="D4455">
        <v>85077</v>
      </c>
    </row>
    <row r="4456" spans="1:4" x14ac:dyDescent="0.3">
      <c r="A4456" t="s">
        <v>29</v>
      </c>
      <c r="B4456" t="s">
        <v>17</v>
      </c>
      <c r="C4456" t="s">
        <v>4</v>
      </c>
      <c r="D4456">
        <v>15500</v>
      </c>
    </row>
    <row r="4457" spans="1:4" x14ac:dyDescent="0.3">
      <c r="A4457" t="s">
        <v>29</v>
      </c>
      <c r="B4457" t="s">
        <v>17</v>
      </c>
      <c r="C4457" t="s">
        <v>4</v>
      </c>
      <c r="D4457">
        <v>21883</v>
      </c>
    </row>
    <row r="4458" spans="1:4" x14ac:dyDescent="0.3">
      <c r="A4458" t="s">
        <v>29</v>
      </c>
      <c r="B4458" t="s">
        <v>17</v>
      </c>
      <c r="C4458" t="s">
        <v>4</v>
      </c>
      <c r="D4458">
        <v>91065</v>
      </c>
    </row>
    <row r="4459" spans="1:4" x14ac:dyDescent="0.3">
      <c r="A4459" t="s">
        <v>29</v>
      </c>
      <c r="B4459" t="s">
        <v>17</v>
      </c>
      <c r="C4459" t="s">
        <v>4</v>
      </c>
      <c r="D4459">
        <v>33427</v>
      </c>
    </row>
    <row r="4460" spans="1:4" x14ac:dyDescent="0.3">
      <c r="A4460" t="s">
        <v>29</v>
      </c>
      <c r="B4460" t="s">
        <v>17</v>
      </c>
      <c r="C4460" t="s">
        <v>4</v>
      </c>
      <c r="D4460">
        <v>84631</v>
      </c>
    </row>
    <row r="4461" spans="1:4" x14ac:dyDescent="0.3">
      <c r="A4461" t="s">
        <v>29</v>
      </c>
      <c r="B4461" t="s">
        <v>15</v>
      </c>
      <c r="C4461" t="s">
        <v>9</v>
      </c>
      <c r="D4461">
        <v>64563</v>
      </c>
    </row>
    <row r="4462" spans="1:4" x14ac:dyDescent="0.3">
      <c r="A4462" t="s">
        <v>29</v>
      </c>
      <c r="B4462" t="s">
        <v>15</v>
      </c>
      <c r="C4462" t="s">
        <v>2</v>
      </c>
      <c r="D4462">
        <v>42010</v>
      </c>
    </row>
    <row r="4463" spans="1:4" x14ac:dyDescent="0.3">
      <c r="A4463" t="s">
        <v>29</v>
      </c>
      <c r="B4463" t="s">
        <v>17</v>
      </c>
      <c r="C4463" t="s">
        <v>7</v>
      </c>
      <c r="D4463">
        <v>82194</v>
      </c>
    </row>
    <row r="4464" spans="1:4" x14ac:dyDescent="0.3">
      <c r="A4464" t="s">
        <v>29</v>
      </c>
      <c r="B4464" t="s">
        <v>17</v>
      </c>
      <c r="C4464" t="s">
        <v>2</v>
      </c>
      <c r="D4464">
        <v>69812</v>
      </c>
    </row>
    <row r="4465" spans="1:4" x14ac:dyDescent="0.3">
      <c r="A4465" t="s">
        <v>29</v>
      </c>
      <c r="B4465" t="s">
        <v>20</v>
      </c>
      <c r="C4465" t="s">
        <v>6</v>
      </c>
      <c r="D4465">
        <v>79144</v>
      </c>
    </row>
    <row r="4466" spans="1:4" x14ac:dyDescent="0.3">
      <c r="A4466" t="s">
        <v>29</v>
      </c>
      <c r="B4466" t="s">
        <v>20</v>
      </c>
      <c r="C4466" t="s">
        <v>6</v>
      </c>
      <c r="D4466">
        <v>4176</v>
      </c>
    </row>
    <row r="4467" spans="1:4" x14ac:dyDescent="0.3">
      <c r="A4467" t="s">
        <v>29</v>
      </c>
      <c r="B4467" t="s">
        <v>20</v>
      </c>
      <c r="C4467" t="s">
        <v>6</v>
      </c>
      <c r="D4467">
        <v>2631</v>
      </c>
    </row>
    <row r="4468" spans="1:4" x14ac:dyDescent="0.3">
      <c r="A4468" t="s">
        <v>29</v>
      </c>
      <c r="B4468" t="s">
        <v>15</v>
      </c>
      <c r="C4468" t="s">
        <v>9</v>
      </c>
      <c r="D4468">
        <v>70351</v>
      </c>
    </row>
    <row r="4469" spans="1:4" x14ac:dyDescent="0.3">
      <c r="A4469" t="s">
        <v>29</v>
      </c>
      <c r="B4469" t="s">
        <v>20</v>
      </c>
      <c r="C4469" t="s">
        <v>5</v>
      </c>
      <c r="D4469">
        <v>28447</v>
      </c>
    </row>
    <row r="4470" spans="1:4" x14ac:dyDescent="0.3">
      <c r="A4470" t="s">
        <v>29</v>
      </c>
      <c r="B4470" t="s">
        <v>20</v>
      </c>
      <c r="C4470" t="s">
        <v>5</v>
      </c>
      <c r="D4470">
        <v>14251</v>
      </c>
    </row>
    <row r="4471" spans="1:4" x14ac:dyDescent="0.3">
      <c r="A4471" t="s">
        <v>29</v>
      </c>
      <c r="B4471" t="s">
        <v>20</v>
      </c>
      <c r="C4471" t="s">
        <v>5</v>
      </c>
      <c r="D4471">
        <v>20426</v>
      </c>
    </row>
    <row r="4472" spans="1:4" x14ac:dyDescent="0.3">
      <c r="A4472" t="s">
        <v>29</v>
      </c>
      <c r="B4472" t="s">
        <v>20</v>
      </c>
      <c r="C4472" t="s">
        <v>5</v>
      </c>
      <c r="D4472">
        <v>96456</v>
      </c>
    </row>
    <row r="4473" spans="1:4" x14ac:dyDescent="0.3">
      <c r="A4473" t="s">
        <v>29</v>
      </c>
      <c r="B4473" t="s">
        <v>20</v>
      </c>
      <c r="C4473" t="s">
        <v>10</v>
      </c>
      <c r="D4473">
        <v>76762</v>
      </c>
    </row>
    <row r="4474" spans="1:4" x14ac:dyDescent="0.3">
      <c r="A4474" t="s">
        <v>29</v>
      </c>
      <c r="B4474" t="s">
        <v>20</v>
      </c>
      <c r="C4474" t="s">
        <v>2</v>
      </c>
      <c r="D4474">
        <v>6259</v>
      </c>
    </row>
    <row r="4475" spans="1:4" x14ac:dyDescent="0.3">
      <c r="A4475" t="s">
        <v>29</v>
      </c>
      <c r="B4475" t="s">
        <v>20</v>
      </c>
      <c r="C4475" t="s">
        <v>2</v>
      </c>
      <c r="D4475">
        <v>76123</v>
      </c>
    </row>
    <row r="4476" spans="1:4" x14ac:dyDescent="0.3">
      <c r="A4476" t="s">
        <v>29</v>
      </c>
      <c r="B4476" t="s">
        <v>17</v>
      </c>
      <c r="C4476" t="s">
        <v>6</v>
      </c>
      <c r="D4476">
        <v>31944</v>
      </c>
    </row>
    <row r="4477" spans="1:4" x14ac:dyDescent="0.3">
      <c r="A4477" t="s">
        <v>29</v>
      </c>
      <c r="B4477" t="s">
        <v>17</v>
      </c>
      <c r="C4477" t="s">
        <v>2</v>
      </c>
      <c r="D4477">
        <v>15158</v>
      </c>
    </row>
    <row r="4478" spans="1:4" x14ac:dyDescent="0.3">
      <c r="A4478" t="s">
        <v>29</v>
      </c>
      <c r="B4478" t="s">
        <v>12</v>
      </c>
      <c r="C4478" t="s">
        <v>5</v>
      </c>
      <c r="D4478">
        <v>78138</v>
      </c>
    </row>
    <row r="4479" spans="1:4" x14ac:dyDescent="0.3">
      <c r="A4479" t="s">
        <v>29</v>
      </c>
      <c r="B4479" t="s">
        <v>13</v>
      </c>
      <c r="C4479" t="s">
        <v>9</v>
      </c>
      <c r="D4479">
        <v>79999</v>
      </c>
    </row>
    <row r="4480" spans="1:4" x14ac:dyDescent="0.3">
      <c r="A4480" t="s">
        <v>29</v>
      </c>
      <c r="B4480" t="s">
        <v>19</v>
      </c>
      <c r="C4480" t="s">
        <v>8</v>
      </c>
      <c r="D4480">
        <v>36260</v>
      </c>
    </row>
    <row r="4481" spans="1:4" x14ac:dyDescent="0.3">
      <c r="A4481" t="s">
        <v>29</v>
      </c>
      <c r="B4481" t="s">
        <v>19</v>
      </c>
      <c r="C4481" t="s">
        <v>8</v>
      </c>
      <c r="D4481">
        <v>68162</v>
      </c>
    </row>
    <row r="4482" spans="1:4" x14ac:dyDescent="0.3">
      <c r="A4482" t="s">
        <v>29</v>
      </c>
      <c r="B4482" t="s">
        <v>19</v>
      </c>
      <c r="C4482" t="s">
        <v>8</v>
      </c>
      <c r="D4482">
        <v>4123</v>
      </c>
    </row>
    <row r="4483" spans="1:4" x14ac:dyDescent="0.3">
      <c r="A4483" t="s">
        <v>29</v>
      </c>
      <c r="B4483" t="s">
        <v>19</v>
      </c>
      <c r="C4483" t="s">
        <v>8</v>
      </c>
      <c r="D4483">
        <v>65417</v>
      </c>
    </row>
    <row r="4484" spans="1:4" x14ac:dyDescent="0.3">
      <c r="A4484" t="s">
        <v>29</v>
      </c>
      <c r="B4484" t="s">
        <v>20</v>
      </c>
      <c r="C4484" t="s">
        <v>5</v>
      </c>
      <c r="D4484">
        <v>6354</v>
      </c>
    </row>
    <row r="4485" spans="1:4" x14ac:dyDescent="0.3">
      <c r="A4485" t="s">
        <v>29</v>
      </c>
      <c r="B4485" t="s">
        <v>20</v>
      </c>
      <c r="C4485" t="s">
        <v>9</v>
      </c>
      <c r="D4485">
        <v>93932</v>
      </c>
    </row>
    <row r="4486" spans="1:4" x14ac:dyDescent="0.3">
      <c r="A4486" t="s">
        <v>29</v>
      </c>
      <c r="B4486" t="s">
        <v>20</v>
      </c>
      <c r="C4486" t="s">
        <v>4</v>
      </c>
      <c r="D4486">
        <v>38032</v>
      </c>
    </row>
    <row r="4487" spans="1:4" x14ac:dyDescent="0.3">
      <c r="A4487" t="s">
        <v>29</v>
      </c>
      <c r="B4487" t="s">
        <v>20</v>
      </c>
      <c r="C4487" t="s">
        <v>4</v>
      </c>
      <c r="D4487">
        <v>81819</v>
      </c>
    </row>
    <row r="4488" spans="1:4" x14ac:dyDescent="0.3">
      <c r="A4488" t="s">
        <v>29</v>
      </c>
      <c r="B4488" t="s">
        <v>12</v>
      </c>
      <c r="C4488" t="s">
        <v>10</v>
      </c>
      <c r="D4488">
        <v>85569</v>
      </c>
    </row>
    <row r="4489" spans="1:4" x14ac:dyDescent="0.3">
      <c r="A4489" t="s">
        <v>29</v>
      </c>
      <c r="B4489" t="s">
        <v>17</v>
      </c>
      <c r="C4489" t="s">
        <v>10</v>
      </c>
      <c r="D4489">
        <v>41594</v>
      </c>
    </row>
    <row r="4490" spans="1:4" x14ac:dyDescent="0.3">
      <c r="A4490" t="s">
        <v>29</v>
      </c>
      <c r="B4490" t="s">
        <v>20</v>
      </c>
      <c r="C4490" t="s">
        <v>9</v>
      </c>
      <c r="D4490">
        <v>38192</v>
      </c>
    </row>
    <row r="4491" spans="1:4" x14ac:dyDescent="0.3">
      <c r="A4491" t="s">
        <v>29</v>
      </c>
      <c r="B4491" t="s">
        <v>15</v>
      </c>
      <c r="C4491" t="s">
        <v>2</v>
      </c>
      <c r="D4491">
        <v>59775</v>
      </c>
    </row>
    <row r="4492" spans="1:4" x14ac:dyDescent="0.3">
      <c r="A4492" t="s">
        <v>29</v>
      </c>
      <c r="B4492" t="s">
        <v>15</v>
      </c>
      <c r="C4492" t="s">
        <v>2</v>
      </c>
      <c r="D4492">
        <v>44859</v>
      </c>
    </row>
    <row r="4493" spans="1:4" x14ac:dyDescent="0.3">
      <c r="A4493" t="s">
        <v>29</v>
      </c>
      <c r="B4493" t="s">
        <v>17</v>
      </c>
      <c r="C4493" t="s">
        <v>2</v>
      </c>
      <c r="D4493">
        <v>23288</v>
      </c>
    </row>
    <row r="4494" spans="1:4" x14ac:dyDescent="0.3">
      <c r="A4494" t="s">
        <v>29</v>
      </c>
      <c r="B4494" t="s">
        <v>17</v>
      </c>
      <c r="C4494" t="s">
        <v>2</v>
      </c>
      <c r="D4494">
        <v>75759</v>
      </c>
    </row>
    <row r="4495" spans="1:4" x14ac:dyDescent="0.3">
      <c r="A4495" t="s">
        <v>29</v>
      </c>
      <c r="B4495" t="s">
        <v>17</v>
      </c>
      <c r="C4495" t="s">
        <v>2</v>
      </c>
      <c r="D4495">
        <v>80934</v>
      </c>
    </row>
    <row r="4496" spans="1:4" x14ac:dyDescent="0.3">
      <c r="A4496" t="s">
        <v>29</v>
      </c>
      <c r="B4496" t="s">
        <v>17</v>
      </c>
      <c r="C4496" t="s">
        <v>10</v>
      </c>
      <c r="D4496">
        <v>12584</v>
      </c>
    </row>
    <row r="4497" spans="1:4" x14ac:dyDescent="0.3">
      <c r="A4497" t="s">
        <v>29</v>
      </c>
      <c r="B4497" t="s">
        <v>17</v>
      </c>
      <c r="C4497" t="s">
        <v>10</v>
      </c>
      <c r="D4497">
        <v>71556</v>
      </c>
    </row>
    <row r="4498" spans="1:4" x14ac:dyDescent="0.3">
      <c r="A4498" t="s">
        <v>29</v>
      </c>
      <c r="B4498" t="s">
        <v>17</v>
      </c>
      <c r="C4498" t="s">
        <v>10</v>
      </c>
      <c r="D4498">
        <v>41743</v>
      </c>
    </row>
    <row r="4499" spans="1:4" x14ac:dyDescent="0.3">
      <c r="A4499" t="s">
        <v>29</v>
      </c>
      <c r="B4499" t="s">
        <v>17</v>
      </c>
      <c r="C4499" t="s">
        <v>10</v>
      </c>
      <c r="D4499">
        <v>88216</v>
      </c>
    </row>
    <row r="4500" spans="1:4" x14ac:dyDescent="0.3">
      <c r="A4500" t="s">
        <v>29</v>
      </c>
      <c r="B4500" t="s">
        <v>17</v>
      </c>
      <c r="C4500" t="s">
        <v>10</v>
      </c>
      <c r="D4500">
        <v>85114</v>
      </c>
    </row>
    <row r="4501" spans="1:4" x14ac:dyDescent="0.3">
      <c r="A4501" t="s">
        <v>29</v>
      </c>
      <c r="B4501" t="s">
        <v>19</v>
      </c>
      <c r="C4501" t="s">
        <v>1</v>
      </c>
      <c r="D4501">
        <v>41518</v>
      </c>
    </row>
    <row r="4502" spans="1:4" x14ac:dyDescent="0.3">
      <c r="A4502" t="s">
        <v>29</v>
      </c>
      <c r="B4502" t="s">
        <v>17</v>
      </c>
      <c r="C4502" t="s">
        <v>4</v>
      </c>
      <c r="D4502">
        <v>92994</v>
      </c>
    </row>
    <row r="4503" spans="1:4" x14ac:dyDescent="0.3">
      <c r="A4503" t="s">
        <v>29</v>
      </c>
      <c r="B4503" t="s">
        <v>17</v>
      </c>
      <c r="C4503" t="s">
        <v>4</v>
      </c>
      <c r="D4503">
        <v>32616</v>
      </c>
    </row>
    <row r="4504" spans="1:4" x14ac:dyDescent="0.3">
      <c r="A4504" t="s">
        <v>29</v>
      </c>
      <c r="B4504" t="s">
        <v>17</v>
      </c>
      <c r="C4504" t="s">
        <v>10</v>
      </c>
      <c r="D4504">
        <v>69025</v>
      </c>
    </row>
    <row r="4505" spans="1:4" x14ac:dyDescent="0.3">
      <c r="A4505" t="s">
        <v>29</v>
      </c>
      <c r="B4505" t="s">
        <v>17</v>
      </c>
      <c r="C4505" t="s">
        <v>10</v>
      </c>
      <c r="D4505">
        <v>66442</v>
      </c>
    </row>
    <row r="4506" spans="1:4" x14ac:dyDescent="0.3">
      <c r="A4506" t="s">
        <v>29</v>
      </c>
      <c r="B4506" t="s">
        <v>17</v>
      </c>
      <c r="C4506" t="s">
        <v>4</v>
      </c>
      <c r="D4506">
        <v>98319</v>
      </c>
    </row>
    <row r="4507" spans="1:4" x14ac:dyDescent="0.3">
      <c r="A4507" t="s">
        <v>29</v>
      </c>
      <c r="B4507" t="s">
        <v>17</v>
      </c>
      <c r="C4507" t="s">
        <v>4</v>
      </c>
      <c r="D4507">
        <v>71254</v>
      </c>
    </row>
    <row r="4508" spans="1:4" x14ac:dyDescent="0.3">
      <c r="A4508" t="s">
        <v>29</v>
      </c>
      <c r="B4508" t="s">
        <v>17</v>
      </c>
      <c r="C4508" t="s">
        <v>4</v>
      </c>
      <c r="D4508">
        <v>69341</v>
      </c>
    </row>
    <row r="4509" spans="1:4" x14ac:dyDescent="0.3">
      <c r="A4509" t="s">
        <v>29</v>
      </c>
      <c r="B4509" t="s">
        <v>17</v>
      </c>
      <c r="C4509" t="s">
        <v>10</v>
      </c>
      <c r="D4509">
        <v>64271</v>
      </c>
    </row>
    <row r="4510" spans="1:4" x14ac:dyDescent="0.3">
      <c r="A4510" t="s">
        <v>29</v>
      </c>
      <c r="B4510" t="s">
        <v>17</v>
      </c>
      <c r="C4510" t="s">
        <v>10</v>
      </c>
      <c r="D4510">
        <v>70887</v>
      </c>
    </row>
    <row r="4511" spans="1:4" x14ac:dyDescent="0.3">
      <c r="A4511" t="s">
        <v>29</v>
      </c>
      <c r="B4511" t="s">
        <v>17</v>
      </c>
      <c r="C4511" t="s">
        <v>10</v>
      </c>
      <c r="D4511">
        <v>68526</v>
      </c>
    </row>
    <row r="4512" spans="1:4" x14ac:dyDescent="0.3">
      <c r="A4512" t="s">
        <v>29</v>
      </c>
      <c r="B4512" t="s">
        <v>17</v>
      </c>
      <c r="C4512" t="s">
        <v>10</v>
      </c>
      <c r="D4512">
        <v>40269</v>
      </c>
    </row>
    <row r="4513" spans="1:4" x14ac:dyDescent="0.3">
      <c r="A4513" t="s">
        <v>29</v>
      </c>
      <c r="B4513" t="s">
        <v>17</v>
      </c>
      <c r="C4513" t="s">
        <v>10</v>
      </c>
      <c r="D4513">
        <v>64410</v>
      </c>
    </row>
    <row r="4514" spans="1:4" x14ac:dyDescent="0.3">
      <c r="A4514" t="s">
        <v>29</v>
      </c>
      <c r="B4514" t="s">
        <v>17</v>
      </c>
      <c r="C4514" t="s">
        <v>4</v>
      </c>
      <c r="D4514">
        <v>51388</v>
      </c>
    </row>
    <row r="4515" spans="1:4" x14ac:dyDescent="0.3">
      <c r="A4515" t="s">
        <v>29</v>
      </c>
      <c r="B4515" t="s">
        <v>17</v>
      </c>
      <c r="C4515" t="s">
        <v>4</v>
      </c>
      <c r="D4515">
        <v>78358</v>
      </c>
    </row>
    <row r="4516" spans="1:4" x14ac:dyDescent="0.3">
      <c r="A4516" t="s">
        <v>29</v>
      </c>
      <c r="B4516" t="s">
        <v>20</v>
      </c>
      <c r="C4516" t="s">
        <v>9</v>
      </c>
      <c r="D4516">
        <v>26666</v>
      </c>
    </row>
    <row r="4517" spans="1:4" x14ac:dyDescent="0.3">
      <c r="A4517" t="s">
        <v>29</v>
      </c>
      <c r="B4517" t="s">
        <v>20</v>
      </c>
      <c r="C4517" t="s">
        <v>9</v>
      </c>
      <c r="D4517">
        <v>48861</v>
      </c>
    </row>
    <row r="4518" spans="1:4" x14ac:dyDescent="0.3">
      <c r="A4518" t="s">
        <v>29</v>
      </c>
      <c r="B4518" t="s">
        <v>18</v>
      </c>
      <c r="C4518" t="s">
        <v>2</v>
      </c>
      <c r="D4518">
        <v>49869</v>
      </c>
    </row>
    <row r="4519" spans="1:4" x14ac:dyDescent="0.3">
      <c r="A4519" t="s">
        <v>29</v>
      </c>
      <c r="B4519" t="s">
        <v>20</v>
      </c>
      <c r="C4519" t="s">
        <v>6</v>
      </c>
      <c r="D4519">
        <v>83286</v>
      </c>
    </row>
    <row r="4520" spans="1:4" x14ac:dyDescent="0.3">
      <c r="A4520" t="s">
        <v>29</v>
      </c>
      <c r="B4520" t="s">
        <v>20</v>
      </c>
      <c r="C4520" t="s">
        <v>10</v>
      </c>
      <c r="D4520">
        <v>96593</v>
      </c>
    </row>
    <row r="4521" spans="1:4" x14ac:dyDescent="0.3">
      <c r="A4521" t="s">
        <v>29</v>
      </c>
      <c r="B4521" t="s">
        <v>20</v>
      </c>
      <c r="C4521" t="s">
        <v>10</v>
      </c>
      <c r="D4521">
        <v>66262</v>
      </c>
    </row>
    <row r="4522" spans="1:4" x14ac:dyDescent="0.3">
      <c r="A4522" t="s">
        <v>29</v>
      </c>
      <c r="B4522" t="s">
        <v>17</v>
      </c>
      <c r="C4522" t="s">
        <v>10</v>
      </c>
      <c r="D4522">
        <v>72200</v>
      </c>
    </row>
    <row r="4523" spans="1:4" x14ac:dyDescent="0.3">
      <c r="A4523" t="s">
        <v>29</v>
      </c>
      <c r="B4523" t="s">
        <v>17</v>
      </c>
      <c r="C4523" t="s">
        <v>10</v>
      </c>
      <c r="D4523">
        <v>87445</v>
      </c>
    </row>
    <row r="4524" spans="1:4" x14ac:dyDescent="0.3">
      <c r="A4524" t="s">
        <v>29</v>
      </c>
      <c r="B4524" t="s">
        <v>17</v>
      </c>
      <c r="C4524" t="s">
        <v>10</v>
      </c>
      <c r="D4524">
        <v>31041</v>
      </c>
    </row>
    <row r="4525" spans="1:4" x14ac:dyDescent="0.3">
      <c r="A4525" t="s">
        <v>29</v>
      </c>
      <c r="B4525" t="s">
        <v>17</v>
      </c>
      <c r="C4525" t="s">
        <v>10</v>
      </c>
      <c r="D4525">
        <v>41123</v>
      </c>
    </row>
    <row r="4526" spans="1:4" x14ac:dyDescent="0.3">
      <c r="A4526" t="s">
        <v>29</v>
      </c>
      <c r="B4526" t="s">
        <v>17</v>
      </c>
      <c r="C4526" t="s">
        <v>10</v>
      </c>
      <c r="D4526">
        <v>85673</v>
      </c>
    </row>
    <row r="4527" spans="1:4" x14ac:dyDescent="0.3">
      <c r="A4527" t="s">
        <v>29</v>
      </c>
      <c r="B4527" t="s">
        <v>17</v>
      </c>
      <c r="C4527" t="s">
        <v>10</v>
      </c>
      <c r="D4527">
        <v>12735</v>
      </c>
    </row>
    <row r="4528" spans="1:4" x14ac:dyDescent="0.3">
      <c r="A4528" t="s">
        <v>29</v>
      </c>
      <c r="B4528" t="s">
        <v>16</v>
      </c>
      <c r="C4528" t="s">
        <v>1</v>
      </c>
      <c r="D4528">
        <v>33714</v>
      </c>
    </row>
    <row r="4529" spans="1:4" x14ac:dyDescent="0.3">
      <c r="A4529" t="s">
        <v>29</v>
      </c>
      <c r="B4529" t="s">
        <v>17</v>
      </c>
      <c r="C4529" t="s">
        <v>5</v>
      </c>
      <c r="D4529">
        <v>91138</v>
      </c>
    </row>
    <row r="4530" spans="1:4" x14ac:dyDescent="0.3">
      <c r="A4530" t="s">
        <v>29</v>
      </c>
      <c r="B4530" t="s">
        <v>17</v>
      </c>
      <c r="C4530" t="s">
        <v>2</v>
      </c>
      <c r="D4530">
        <v>33398</v>
      </c>
    </row>
    <row r="4531" spans="1:4" x14ac:dyDescent="0.3">
      <c r="A4531" t="s">
        <v>29</v>
      </c>
      <c r="B4531" t="s">
        <v>17</v>
      </c>
      <c r="C4531" t="s">
        <v>2</v>
      </c>
      <c r="D4531">
        <v>46100</v>
      </c>
    </row>
    <row r="4532" spans="1:4" x14ac:dyDescent="0.3">
      <c r="A4532" t="s">
        <v>29</v>
      </c>
      <c r="B4532" t="s">
        <v>17</v>
      </c>
      <c r="C4532" t="s">
        <v>8</v>
      </c>
      <c r="D4532">
        <v>55382</v>
      </c>
    </row>
    <row r="4533" spans="1:4" x14ac:dyDescent="0.3">
      <c r="A4533" t="s">
        <v>29</v>
      </c>
      <c r="B4533" t="s">
        <v>20</v>
      </c>
      <c r="C4533" t="s">
        <v>10</v>
      </c>
      <c r="D4533">
        <v>29460</v>
      </c>
    </row>
    <row r="4534" spans="1:4" x14ac:dyDescent="0.3">
      <c r="A4534" t="s">
        <v>29</v>
      </c>
      <c r="B4534" t="s">
        <v>20</v>
      </c>
      <c r="C4534" t="s">
        <v>10</v>
      </c>
      <c r="D4534">
        <v>56073</v>
      </c>
    </row>
    <row r="4535" spans="1:4" x14ac:dyDescent="0.3">
      <c r="A4535" t="s">
        <v>29</v>
      </c>
      <c r="B4535" t="s">
        <v>20</v>
      </c>
      <c r="C4535" t="s">
        <v>10</v>
      </c>
      <c r="D4535">
        <v>65747</v>
      </c>
    </row>
    <row r="4536" spans="1:4" x14ac:dyDescent="0.3">
      <c r="A4536" t="s">
        <v>29</v>
      </c>
      <c r="B4536" t="s">
        <v>17</v>
      </c>
      <c r="C4536" t="s">
        <v>10</v>
      </c>
      <c r="D4536">
        <v>23746</v>
      </c>
    </row>
    <row r="4537" spans="1:4" x14ac:dyDescent="0.3">
      <c r="A4537" t="s">
        <v>29</v>
      </c>
      <c r="B4537" t="s">
        <v>18</v>
      </c>
      <c r="C4537" t="s">
        <v>4</v>
      </c>
      <c r="D4537">
        <v>4810</v>
      </c>
    </row>
    <row r="4538" spans="1:4" x14ac:dyDescent="0.3">
      <c r="A4538" t="s">
        <v>29</v>
      </c>
      <c r="B4538" t="s">
        <v>14</v>
      </c>
      <c r="C4538" t="s">
        <v>4</v>
      </c>
      <c r="D4538">
        <v>43830</v>
      </c>
    </row>
    <row r="4539" spans="1:4" x14ac:dyDescent="0.3">
      <c r="A4539" t="s">
        <v>29</v>
      </c>
      <c r="B4539" t="s">
        <v>17</v>
      </c>
      <c r="C4539" t="s">
        <v>1</v>
      </c>
      <c r="D4539">
        <v>39097</v>
      </c>
    </row>
    <row r="4540" spans="1:4" x14ac:dyDescent="0.3">
      <c r="A4540" t="s">
        <v>29</v>
      </c>
      <c r="B4540" t="s">
        <v>20</v>
      </c>
      <c r="C4540" t="s">
        <v>10</v>
      </c>
      <c r="D4540">
        <v>50460</v>
      </c>
    </row>
    <row r="4541" spans="1:4" x14ac:dyDescent="0.3">
      <c r="A4541" t="s">
        <v>29</v>
      </c>
      <c r="B4541" t="s">
        <v>20</v>
      </c>
      <c r="C4541" t="s">
        <v>10</v>
      </c>
      <c r="D4541">
        <v>39772</v>
      </c>
    </row>
    <row r="4542" spans="1:4" x14ac:dyDescent="0.3">
      <c r="A4542" t="s">
        <v>29</v>
      </c>
      <c r="B4542" t="s">
        <v>17</v>
      </c>
      <c r="C4542" t="s">
        <v>5</v>
      </c>
      <c r="D4542">
        <v>70265</v>
      </c>
    </row>
    <row r="4543" spans="1:4" x14ac:dyDescent="0.3">
      <c r="A4543" t="str">
        <f>A4542</f>
        <v>Female</v>
      </c>
      <c r="B4543" t="s">
        <v>17</v>
      </c>
      <c r="C4543" t="s">
        <v>5</v>
      </c>
      <c r="D4543">
        <v>76730</v>
      </c>
    </row>
    <row r="4544" spans="1:4" x14ac:dyDescent="0.3">
      <c r="A4544" t="s">
        <v>29</v>
      </c>
      <c r="B4544" t="s">
        <v>13</v>
      </c>
      <c r="C4544" t="s">
        <v>4</v>
      </c>
      <c r="D4544">
        <v>71666</v>
      </c>
    </row>
    <row r="4545" spans="1:4" x14ac:dyDescent="0.3">
      <c r="A4545" t="s">
        <v>29</v>
      </c>
      <c r="B4545" t="s">
        <v>13</v>
      </c>
      <c r="C4545" t="s">
        <v>4</v>
      </c>
      <c r="D4545">
        <v>82771</v>
      </c>
    </row>
    <row r="4546" spans="1:4" x14ac:dyDescent="0.3">
      <c r="A4546" t="s">
        <v>29</v>
      </c>
      <c r="B4546" t="s">
        <v>13</v>
      </c>
      <c r="C4546" t="s">
        <v>4</v>
      </c>
      <c r="D4546">
        <v>86937</v>
      </c>
    </row>
    <row r="4547" spans="1:4" x14ac:dyDescent="0.3">
      <c r="A4547" t="s">
        <v>29</v>
      </c>
      <c r="B4547" t="s">
        <v>13</v>
      </c>
      <c r="C4547" t="s">
        <v>4</v>
      </c>
      <c r="D4547">
        <v>93219</v>
      </c>
    </row>
    <row r="4548" spans="1:4" x14ac:dyDescent="0.3">
      <c r="A4548" t="s">
        <v>29</v>
      </c>
      <c r="B4548" t="s">
        <v>13</v>
      </c>
      <c r="C4548" t="s">
        <v>4</v>
      </c>
      <c r="D4548">
        <v>32160</v>
      </c>
    </row>
    <row r="4549" spans="1:4" x14ac:dyDescent="0.3">
      <c r="A4549" t="s">
        <v>29</v>
      </c>
      <c r="B4549" t="s">
        <v>13</v>
      </c>
      <c r="C4549" t="s">
        <v>4</v>
      </c>
      <c r="D4549">
        <v>39146</v>
      </c>
    </row>
    <row r="4550" spans="1:4" x14ac:dyDescent="0.3">
      <c r="A4550" t="s">
        <v>29</v>
      </c>
      <c r="B4550" t="s">
        <v>17</v>
      </c>
      <c r="C4550" t="s">
        <v>9</v>
      </c>
      <c r="D4550">
        <v>67051</v>
      </c>
    </row>
    <row r="4551" spans="1:4" x14ac:dyDescent="0.3">
      <c r="A4551" t="s">
        <v>29</v>
      </c>
      <c r="B4551" t="s">
        <v>20</v>
      </c>
      <c r="C4551" t="s">
        <v>2</v>
      </c>
      <c r="D4551">
        <v>18281</v>
      </c>
    </row>
    <row r="4552" spans="1:4" x14ac:dyDescent="0.3">
      <c r="A4552" t="s">
        <v>29</v>
      </c>
      <c r="B4552" t="s">
        <v>16</v>
      </c>
      <c r="C4552" t="s">
        <v>1</v>
      </c>
      <c r="D4552">
        <v>25293</v>
      </c>
    </row>
    <row r="4553" spans="1:4" x14ac:dyDescent="0.3">
      <c r="A4553" t="s">
        <v>29</v>
      </c>
      <c r="B4553" t="s">
        <v>20</v>
      </c>
      <c r="C4553" t="s">
        <v>10</v>
      </c>
      <c r="D4553">
        <v>77487</v>
      </c>
    </row>
    <row r="4554" spans="1:4" x14ac:dyDescent="0.3">
      <c r="A4554" t="s">
        <v>29</v>
      </c>
      <c r="B4554" t="s">
        <v>14</v>
      </c>
      <c r="C4554" t="s">
        <v>10</v>
      </c>
      <c r="D4554">
        <v>62718</v>
      </c>
    </row>
    <row r="4555" spans="1:4" x14ac:dyDescent="0.3">
      <c r="A4555" t="s">
        <v>29</v>
      </c>
      <c r="B4555" t="s">
        <v>14</v>
      </c>
      <c r="C4555" t="s">
        <v>10</v>
      </c>
      <c r="D4555">
        <v>79470</v>
      </c>
    </row>
    <row r="4556" spans="1:4" x14ac:dyDescent="0.3">
      <c r="A4556" t="s">
        <v>29</v>
      </c>
      <c r="B4556" t="s">
        <v>20</v>
      </c>
      <c r="C4556" t="s">
        <v>4</v>
      </c>
      <c r="D4556">
        <v>44038</v>
      </c>
    </row>
    <row r="4557" spans="1:4" x14ac:dyDescent="0.3">
      <c r="A4557" t="s">
        <v>29</v>
      </c>
      <c r="B4557" t="s">
        <v>20</v>
      </c>
      <c r="C4557" t="s">
        <v>4</v>
      </c>
      <c r="D4557">
        <v>50457</v>
      </c>
    </row>
    <row r="4558" spans="1:4" x14ac:dyDescent="0.3">
      <c r="A4558" t="s">
        <v>29</v>
      </c>
      <c r="B4558" t="s">
        <v>13</v>
      </c>
      <c r="C4558" t="s">
        <v>6</v>
      </c>
      <c r="D4558">
        <v>78172</v>
      </c>
    </row>
    <row r="4559" spans="1:4" x14ac:dyDescent="0.3">
      <c r="A4559" t="s">
        <v>29</v>
      </c>
      <c r="B4559" t="s">
        <v>20</v>
      </c>
      <c r="C4559" t="s">
        <v>9</v>
      </c>
      <c r="D4559">
        <v>61681</v>
      </c>
    </row>
    <row r="4560" spans="1:4" x14ac:dyDescent="0.3">
      <c r="A4560" t="s">
        <v>29</v>
      </c>
      <c r="B4560" t="s">
        <v>20</v>
      </c>
      <c r="C4560" t="s">
        <v>6</v>
      </c>
      <c r="D4560">
        <v>30200</v>
      </c>
    </row>
    <row r="4561" spans="1:4" x14ac:dyDescent="0.3">
      <c r="A4561" t="s">
        <v>29</v>
      </c>
      <c r="B4561" t="s">
        <v>20</v>
      </c>
      <c r="C4561" t="s">
        <v>6</v>
      </c>
      <c r="D4561">
        <v>45078</v>
      </c>
    </row>
    <row r="4562" spans="1:4" x14ac:dyDescent="0.3">
      <c r="A4562" t="s">
        <v>29</v>
      </c>
      <c r="B4562" t="s">
        <v>20</v>
      </c>
      <c r="C4562" t="s">
        <v>6</v>
      </c>
      <c r="D4562">
        <v>74880</v>
      </c>
    </row>
    <row r="4563" spans="1:4" x14ac:dyDescent="0.3">
      <c r="A4563" t="s">
        <v>29</v>
      </c>
      <c r="B4563" t="s">
        <v>20</v>
      </c>
      <c r="C4563" t="s">
        <v>6</v>
      </c>
      <c r="D4563">
        <v>22740</v>
      </c>
    </row>
    <row r="4564" spans="1:4" x14ac:dyDescent="0.3">
      <c r="A4564" t="s">
        <v>29</v>
      </c>
      <c r="B4564" t="s">
        <v>17</v>
      </c>
      <c r="C4564" t="s">
        <v>8</v>
      </c>
      <c r="D4564">
        <v>17587</v>
      </c>
    </row>
    <row r="4565" spans="1:4" x14ac:dyDescent="0.3">
      <c r="A4565" t="s">
        <v>29</v>
      </c>
      <c r="B4565" t="s">
        <v>17</v>
      </c>
      <c r="C4565" t="s">
        <v>8</v>
      </c>
      <c r="D4565">
        <v>19029</v>
      </c>
    </row>
    <row r="4566" spans="1:4" x14ac:dyDescent="0.3">
      <c r="A4566" t="s">
        <v>29</v>
      </c>
      <c r="B4566" t="s">
        <v>17</v>
      </c>
      <c r="C4566" t="s">
        <v>9</v>
      </c>
      <c r="D4566">
        <v>42100</v>
      </c>
    </row>
    <row r="4567" spans="1:4" x14ac:dyDescent="0.3">
      <c r="A4567" t="s">
        <v>29</v>
      </c>
      <c r="B4567" t="s">
        <v>17</v>
      </c>
      <c r="C4567" t="s">
        <v>9</v>
      </c>
      <c r="D4567">
        <v>76713</v>
      </c>
    </row>
    <row r="4568" spans="1:4" x14ac:dyDescent="0.3">
      <c r="A4568" t="s">
        <v>29</v>
      </c>
      <c r="B4568" t="s">
        <v>17</v>
      </c>
      <c r="C4568" t="s">
        <v>9</v>
      </c>
      <c r="D4568">
        <v>18465</v>
      </c>
    </row>
    <row r="4569" spans="1:4" x14ac:dyDescent="0.3">
      <c r="A4569" t="s">
        <v>29</v>
      </c>
      <c r="B4569" t="s">
        <v>17</v>
      </c>
      <c r="C4569" t="s">
        <v>9</v>
      </c>
      <c r="D4569">
        <v>81695</v>
      </c>
    </row>
    <row r="4570" spans="1:4" x14ac:dyDescent="0.3">
      <c r="A4570" t="s">
        <v>29</v>
      </c>
      <c r="B4570" t="s">
        <v>17</v>
      </c>
      <c r="C4570" t="s">
        <v>9</v>
      </c>
      <c r="D4570">
        <v>27278</v>
      </c>
    </row>
    <row r="4571" spans="1:4" x14ac:dyDescent="0.3">
      <c r="A4571" t="s">
        <v>29</v>
      </c>
      <c r="B4571" t="s">
        <v>15</v>
      </c>
      <c r="C4571" t="s">
        <v>10</v>
      </c>
      <c r="D4571">
        <v>72598</v>
      </c>
    </row>
    <row r="4572" spans="1:4" x14ac:dyDescent="0.3">
      <c r="A4572" t="s">
        <v>29</v>
      </c>
      <c r="B4572" t="s">
        <v>20</v>
      </c>
      <c r="C4572" t="s">
        <v>4</v>
      </c>
      <c r="D4572">
        <v>11686</v>
      </c>
    </row>
    <row r="4573" spans="1:4" x14ac:dyDescent="0.3">
      <c r="A4573" t="s">
        <v>29</v>
      </c>
      <c r="B4573" t="s">
        <v>20</v>
      </c>
      <c r="C4573" t="s">
        <v>4</v>
      </c>
      <c r="D4573">
        <v>99614</v>
      </c>
    </row>
    <row r="4574" spans="1:4" x14ac:dyDescent="0.3">
      <c r="A4574" t="s">
        <v>29</v>
      </c>
      <c r="B4574" t="s">
        <v>17</v>
      </c>
      <c r="C4574" t="s">
        <v>10</v>
      </c>
      <c r="D4574">
        <v>96032</v>
      </c>
    </row>
    <row r="4575" spans="1:4" x14ac:dyDescent="0.3">
      <c r="A4575" t="s">
        <v>29</v>
      </c>
      <c r="B4575" t="s">
        <v>17</v>
      </c>
      <c r="C4575" t="s">
        <v>10</v>
      </c>
      <c r="D4575">
        <v>55177</v>
      </c>
    </row>
    <row r="4576" spans="1:4" x14ac:dyDescent="0.3">
      <c r="A4576" t="s">
        <v>29</v>
      </c>
      <c r="B4576" t="s">
        <v>17</v>
      </c>
      <c r="C4576" t="s">
        <v>10</v>
      </c>
      <c r="D4576">
        <v>38034</v>
      </c>
    </row>
    <row r="4577" spans="1:4" x14ac:dyDescent="0.3">
      <c r="A4577" t="s">
        <v>29</v>
      </c>
      <c r="B4577" t="s">
        <v>17</v>
      </c>
      <c r="C4577" t="s">
        <v>2</v>
      </c>
      <c r="D4577">
        <v>25923</v>
      </c>
    </row>
    <row r="4578" spans="1:4" x14ac:dyDescent="0.3">
      <c r="A4578" t="s">
        <v>29</v>
      </c>
      <c r="B4578" t="s">
        <v>17</v>
      </c>
      <c r="C4578" t="s">
        <v>2</v>
      </c>
      <c r="D4578">
        <v>26422</v>
      </c>
    </row>
    <row r="4579" spans="1:4" x14ac:dyDescent="0.3">
      <c r="A4579" t="s">
        <v>29</v>
      </c>
      <c r="B4579" t="s">
        <v>17</v>
      </c>
      <c r="C4579" t="s">
        <v>2</v>
      </c>
      <c r="D4579">
        <v>91894</v>
      </c>
    </row>
    <row r="4580" spans="1:4" x14ac:dyDescent="0.3">
      <c r="A4580" t="s">
        <v>29</v>
      </c>
      <c r="B4580" t="s">
        <v>17</v>
      </c>
      <c r="C4580" t="s">
        <v>2</v>
      </c>
      <c r="D4580">
        <v>42555</v>
      </c>
    </row>
    <row r="4581" spans="1:4" x14ac:dyDescent="0.3">
      <c r="A4581" t="s">
        <v>29</v>
      </c>
      <c r="B4581" t="s">
        <v>15</v>
      </c>
      <c r="C4581" t="s">
        <v>7</v>
      </c>
      <c r="D4581">
        <v>23843</v>
      </c>
    </row>
    <row r="4582" spans="1:4" x14ac:dyDescent="0.3">
      <c r="A4582" t="s">
        <v>29</v>
      </c>
      <c r="B4582" t="s">
        <v>19</v>
      </c>
      <c r="C4582" t="s">
        <v>10</v>
      </c>
      <c r="D4582">
        <v>91445</v>
      </c>
    </row>
    <row r="4583" spans="1:4" x14ac:dyDescent="0.3">
      <c r="A4583" t="s">
        <v>29</v>
      </c>
      <c r="B4583" t="s">
        <v>17</v>
      </c>
      <c r="C4583" t="s">
        <v>10</v>
      </c>
      <c r="D4583">
        <v>57146</v>
      </c>
    </row>
    <row r="4584" spans="1:4" x14ac:dyDescent="0.3">
      <c r="A4584" t="s">
        <v>29</v>
      </c>
      <c r="B4584" t="s">
        <v>17</v>
      </c>
      <c r="C4584" t="s">
        <v>10</v>
      </c>
      <c r="D4584">
        <v>46129</v>
      </c>
    </row>
    <row r="4585" spans="1:4" x14ac:dyDescent="0.3">
      <c r="A4585" t="s">
        <v>29</v>
      </c>
      <c r="B4585" t="s">
        <v>17</v>
      </c>
      <c r="C4585" t="s">
        <v>10</v>
      </c>
      <c r="D4585">
        <v>84992</v>
      </c>
    </row>
    <row r="4586" spans="1:4" x14ac:dyDescent="0.3">
      <c r="A4586" t="s">
        <v>29</v>
      </c>
      <c r="B4586" t="s">
        <v>18</v>
      </c>
      <c r="C4586" t="s">
        <v>10</v>
      </c>
      <c r="D4586">
        <v>65433</v>
      </c>
    </row>
    <row r="4587" spans="1:4" x14ac:dyDescent="0.3">
      <c r="A4587" t="s">
        <v>29</v>
      </c>
      <c r="B4587" t="s">
        <v>20</v>
      </c>
      <c r="C4587" t="s">
        <v>10</v>
      </c>
      <c r="D4587">
        <v>76032</v>
      </c>
    </row>
    <row r="4588" spans="1:4" x14ac:dyDescent="0.3">
      <c r="A4588" t="s">
        <v>29</v>
      </c>
      <c r="B4588" t="s">
        <v>20</v>
      </c>
      <c r="C4588" t="s">
        <v>10</v>
      </c>
      <c r="D4588">
        <v>33484</v>
      </c>
    </row>
    <row r="4589" spans="1:4" x14ac:dyDescent="0.3">
      <c r="A4589" t="s">
        <v>29</v>
      </c>
      <c r="B4589" t="s">
        <v>17</v>
      </c>
      <c r="C4589" t="s">
        <v>4</v>
      </c>
      <c r="D4589">
        <v>26851</v>
      </c>
    </row>
    <row r="4590" spans="1:4" x14ac:dyDescent="0.3">
      <c r="A4590" t="s">
        <v>29</v>
      </c>
      <c r="B4590" t="s">
        <v>20</v>
      </c>
      <c r="C4590" t="s">
        <v>9</v>
      </c>
      <c r="D4590">
        <v>49667</v>
      </c>
    </row>
    <row r="4591" spans="1:4" x14ac:dyDescent="0.3">
      <c r="A4591" t="s">
        <v>29</v>
      </c>
      <c r="B4591" t="s">
        <v>20</v>
      </c>
      <c r="C4591" t="s">
        <v>9</v>
      </c>
      <c r="D4591">
        <v>24867</v>
      </c>
    </row>
    <row r="4592" spans="1:4" x14ac:dyDescent="0.3">
      <c r="A4592" t="s">
        <v>29</v>
      </c>
      <c r="B4592" t="s">
        <v>17</v>
      </c>
      <c r="C4592" t="s">
        <v>6</v>
      </c>
      <c r="D4592">
        <v>79611</v>
      </c>
    </row>
    <row r="4593" spans="1:4" x14ac:dyDescent="0.3">
      <c r="A4593" t="s">
        <v>29</v>
      </c>
      <c r="B4593" t="s">
        <v>17</v>
      </c>
      <c r="C4593" t="s">
        <v>10</v>
      </c>
      <c r="D4593">
        <v>18881</v>
      </c>
    </row>
    <row r="4594" spans="1:4" x14ac:dyDescent="0.3">
      <c r="A4594" t="s">
        <v>29</v>
      </c>
      <c r="B4594" t="s">
        <v>17</v>
      </c>
      <c r="C4594" t="s">
        <v>10</v>
      </c>
      <c r="D4594">
        <v>55809</v>
      </c>
    </row>
    <row r="4595" spans="1:4" x14ac:dyDescent="0.3">
      <c r="A4595" t="s">
        <v>29</v>
      </c>
      <c r="B4595" t="s">
        <v>17</v>
      </c>
      <c r="C4595" t="s">
        <v>6</v>
      </c>
      <c r="D4595">
        <v>72664</v>
      </c>
    </row>
    <row r="4596" spans="1:4" x14ac:dyDescent="0.3">
      <c r="A4596" t="s">
        <v>29</v>
      </c>
      <c r="B4596" t="s">
        <v>17</v>
      </c>
      <c r="C4596" t="s">
        <v>6</v>
      </c>
      <c r="D4596">
        <v>92805</v>
      </c>
    </row>
    <row r="4597" spans="1:4" x14ac:dyDescent="0.3">
      <c r="A4597" t="s">
        <v>29</v>
      </c>
      <c r="B4597" t="s">
        <v>17</v>
      </c>
      <c r="C4597" t="s">
        <v>6</v>
      </c>
      <c r="D4597">
        <v>3931</v>
      </c>
    </row>
    <row r="4598" spans="1:4" x14ac:dyDescent="0.3">
      <c r="A4598" t="s">
        <v>29</v>
      </c>
      <c r="B4598" t="s">
        <v>17</v>
      </c>
      <c r="C4598" t="s">
        <v>6</v>
      </c>
      <c r="D4598">
        <v>3290</v>
      </c>
    </row>
    <row r="4599" spans="1:4" x14ac:dyDescent="0.3">
      <c r="A4599" t="s">
        <v>29</v>
      </c>
      <c r="B4599" t="s">
        <v>17</v>
      </c>
      <c r="C4599" t="s">
        <v>6</v>
      </c>
      <c r="D4599">
        <v>16385</v>
      </c>
    </row>
    <row r="4600" spans="1:4" x14ac:dyDescent="0.3">
      <c r="A4600" t="s">
        <v>29</v>
      </c>
      <c r="B4600" t="s">
        <v>17</v>
      </c>
      <c r="C4600" t="s">
        <v>6</v>
      </c>
      <c r="D4600">
        <v>39002</v>
      </c>
    </row>
    <row r="4601" spans="1:4" x14ac:dyDescent="0.3">
      <c r="A4601" t="s">
        <v>29</v>
      </c>
      <c r="B4601" t="s">
        <v>17</v>
      </c>
      <c r="C4601" t="s">
        <v>6</v>
      </c>
      <c r="D4601">
        <v>95555</v>
      </c>
    </row>
    <row r="4602" spans="1:4" x14ac:dyDescent="0.3">
      <c r="A4602" t="s">
        <v>29</v>
      </c>
      <c r="B4602" t="s">
        <v>17</v>
      </c>
      <c r="C4602" t="s">
        <v>10</v>
      </c>
      <c r="D4602">
        <v>61174</v>
      </c>
    </row>
    <row r="4603" spans="1:4" x14ac:dyDescent="0.3">
      <c r="A4603" t="s">
        <v>29</v>
      </c>
      <c r="B4603" t="s">
        <v>17</v>
      </c>
      <c r="C4603" t="s">
        <v>10</v>
      </c>
      <c r="D4603">
        <v>70497</v>
      </c>
    </row>
    <row r="4604" spans="1:4" x14ac:dyDescent="0.3">
      <c r="A4604" t="s">
        <v>29</v>
      </c>
      <c r="B4604" t="s">
        <v>17</v>
      </c>
      <c r="C4604" t="s">
        <v>10</v>
      </c>
      <c r="D4604">
        <v>32483</v>
      </c>
    </row>
    <row r="4605" spans="1:4" x14ac:dyDescent="0.3">
      <c r="A4605" t="s">
        <v>29</v>
      </c>
      <c r="B4605" t="s">
        <v>17</v>
      </c>
      <c r="C4605" t="s">
        <v>10</v>
      </c>
      <c r="D4605">
        <v>44400</v>
      </c>
    </row>
    <row r="4606" spans="1:4" x14ac:dyDescent="0.3">
      <c r="A4606" t="s">
        <v>29</v>
      </c>
      <c r="B4606" t="s">
        <v>17</v>
      </c>
      <c r="C4606" t="s">
        <v>6</v>
      </c>
      <c r="D4606">
        <v>95111</v>
      </c>
    </row>
    <row r="4607" spans="1:4" x14ac:dyDescent="0.3">
      <c r="A4607" t="s">
        <v>29</v>
      </c>
      <c r="B4607" t="s">
        <v>17</v>
      </c>
      <c r="C4607" t="s">
        <v>4</v>
      </c>
      <c r="D4607">
        <v>55713</v>
      </c>
    </row>
    <row r="4608" spans="1:4" x14ac:dyDescent="0.3">
      <c r="A4608" t="s">
        <v>29</v>
      </c>
      <c r="B4608" t="s">
        <v>17</v>
      </c>
      <c r="C4608" t="s">
        <v>4</v>
      </c>
      <c r="D4608">
        <v>6820</v>
      </c>
    </row>
    <row r="4609" spans="1:4" x14ac:dyDescent="0.3">
      <c r="A4609" t="s">
        <v>29</v>
      </c>
      <c r="B4609" t="s">
        <v>17</v>
      </c>
      <c r="C4609" t="s">
        <v>4</v>
      </c>
      <c r="D4609">
        <v>85898</v>
      </c>
    </row>
    <row r="4610" spans="1:4" x14ac:dyDescent="0.3">
      <c r="A4610" t="s">
        <v>29</v>
      </c>
      <c r="B4610" t="s">
        <v>13</v>
      </c>
      <c r="C4610" t="s">
        <v>7</v>
      </c>
      <c r="D4610">
        <v>31724</v>
      </c>
    </row>
    <row r="4611" spans="1:4" x14ac:dyDescent="0.3">
      <c r="A4611" t="s">
        <v>29</v>
      </c>
      <c r="B4611" t="s">
        <v>13</v>
      </c>
      <c r="C4611" t="s">
        <v>7</v>
      </c>
      <c r="D4611">
        <v>79867</v>
      </c>
    </row>
    <row r="4612" spans="1:4" x14ac:dyDescent="0.3">
      <c r="A4612" t="s">
        <v>29</v>
      </c>
      <c r="B4612" t="s">
        <v>13</v>
      </c>
      <c r="C4612" t="s">
        <v>7</v>
      </c>
      <c r="D4612">
        <v>62331</v>
      </c>
    </row>
    <row r="4613" spans="1:4" x14ac:dyDescent="0.3">
      <c r="A4613" t="s">
        <v>29</v>
      </c>
      <c r="B4613" t="s">
        <v>17</v>
      </c>
      <c r="C4613" t="s">
        <v>10</v>
      </c>
      <c r="D4613">
        <v>44876</v>
      </c>
    </row>
    <row r="4614" spans="1:4" x14ac:dyDescent="0.3">
      <c r="A4614" t="s">
        <v>29</v>
      </c>
      <c r="B4614" t="s">
        <v>13</v>
      </c>
      <c r="C4614" t="s">
        <v>4</v>
      </c>
      <c r="D4614">
        <v>81189</v>
      </c>
    </row>
    <row r="4615" spans="1:4" x14ac:dyDescent="0.3">
      <c r="A4615" t="s">
        <v>29</v>
      </c>
      <c r="B4615" t="s">
        <v>13</v>
      </c>
      <c r="C4615" t="s">
        <v>4</v>
      </c>
      <c r="D4615">
        <v>62291</v>
      </c>
    </row>
    <row r="4616" spans="1:4" x14ac:dyDescent="0.3">
      <c r="A4616" t="s">
        <v>29</v>
      </c>
      <c r="B4616" t="s">
        <v>13</v>
      </c>
      <c r="C4616" t="s">
        <v>4</v>
      </c>
      <c r="D4616">
        <v>76314</v>
      </c>
    </row>
    <row r="4617" spans="1:4" x14ac:dyDescent="0.3">
      <c r="A4617" t="s">
        <v>29</v>
      </c>
      <c r="B4617" t="s">
        <v>13</v>
      </c>
      <c r="C4617" t="s">
        <v>4</v>
      </c>
      <c r="D4617">
        <v>53664</v>
      </c>
    </row>
    <row r="4618" spans="1:4" x14ac:dyDescent="0.3">
      <c r="A4618" t="s">
        <v>29</v>
      </c>
      <c r="B4618" t="s">
        <v>13</v>
      </c>
      <c r="C4618" t="s">
        <v>4</v>
      </c>
      <c r="D4618">
        <v>78186</v>
      </c>
    </row>
    <row r="4619" spans="1:4" x14ac:dyDescent="0.3">
      <c r="A4619" t="s">
        <v>29</v>
      </c>
      <c r="B4619" t="s">
        <v>14</v>
      </c>
      <c r="C4619" t="s">
        <v>7</v>
      </c>
      <c r="D4619">
        <v>73626</v>
      </c>
    </row>
    <row r="4620" spans="1:4" x14ac:dyDescent="0.3">
      <c r="A4620" t="s">
        <v>29</v>
      </c>
      <c r="B4620" t="s">
        <v>14</v>
      </c>
      <c r="C4620" t="s">
        <v>7</v>
      </c>
      <c r="D4620">
        <v>99722</v>
      </c>
    </row>
    <row r="4621" spans="1:4" x14ac:dyDescent="0.3">
      <c r="A4621" t="s">
        <v>29</v>
      </c>
      <c r="B4621" t="s">
        <v>20</v>
      </c>
      <c r="C4621" t="s">
        <v>2</v>
      </c>
      <c r="D4621">
        <v>70162</v>
      </c>
    </row>
    <row r="4622" spans="1:4" x14ac:dyDescent="0.3">
      <c r="A4622" t="s">
        <v>29</v>
      </c>
      <c r="B4622" t="s">
        <v>17</v>
      </c>
      <c r="C4622" t="s">
        <v>9</v>
      </c>
      <c r="D4622">
        <v>61779</v>
      </c>
    </row>
    <row r="4623" spans="1:4" x14ac:dyDescent="0.3">
      <c r="A4623" t="str">
        <f>A4622</f>
        <v>Female</v>
      </c>
      <c r="B4623" t="s">
        <v>17</v>
      </c>
      <c r="C4623" t="s">
        <v>9</v>
      </c>
      <c r="D4623">
        <v>25785</v>
      </c>
    </row>
    <row r="4624" spans="1:4" x14ac:dyDescent="0.3">
      <c r="A4624" t="s">
        <v>29</v>
      </c>
      <c r="B4624" t="s">
        <v>17</v>
      </c>
      <c r="C4624" t="s">
        <v>9</v>
      </c>
      <c r="D4624">
        <v>69626</v>
      </c>
    </row>
    <row r="4625" spans="1:4" x14ac:dyDescent="0.3">
      <c r="A4625" t="s">
        <v>29</v>
      </c>
      <c r="B4625" t="s">
        <v>17</v>
      </c>
      <c r="C4625" t="s">
        <v>9</v>
      </c>
      <c r="D4625">
        <v>94575</v>
      </c>
    </row>
    <row r="4626" spans="1:4" x14ac:dyDescent="0.3">
      <c r="A4626" t="s">
        <v>29</v>
      </c>
      <c r="B4626" t="s">
        <v>17</v>
      </c>
      <c r="C4626" t="s">
        <v>9</v>
      </c>
      <c r="D4626">
        <v>70530</v>
      </c>
    </row>
    <row r="4627" spans="1:4" x14ac:dyDescent="0.3">
      <c r="A4627" t="s">
        <v>29</v>
      </c>
      <c r="B4627" t="s">
        <v>19</v>
      </c>
      <c r="C4627" t="s">
        <v>4</v>
      </c>
      <c r="D4627">
        <v>76110</v>
      </c>
    </row>
    <row r="4628" spans="1:4" x14ac:dyDescent="0.3">
      <c r="A4628" t="s">
        <v>29</v>
      </c>
      <c r="B4628" t="s">
        <v>16</v>
      </c>
      <c r="C4628" t="s">
        <v>8</v>
      </c>
      <c r="D4628">
        <v>71269</v>
      </c>
    </row>
    <row r="4629" spans="1:4" x14ac:dyDescent="0.3">
      <c r="A4629" t="s">
        <v>29</v>
      </c>
      <c r="B4629" t="s">
        <v>16</v>
      </c>
      <c r="C4629" t="s">
        <v>8</v>
      </c>
      <c r="D4629">
        <v>95194</v>
      </c>
    </row>
    <row r="4630" spans="1:4" x14ac:dyDescent="0.3">
      <c r="A4630" t="s">
        <v>29</v>
      </c>
      <c r="B4630" t="s">
        <v>16</v>
      </c>
      <c r="C4630" t="s">
        <v>8</v>
      </c>
      <c r="D4630">
        <v>11322</v>
      </c>
    </row>
    <row r="4631" spans="1:4" x14ac:dyDescent="0.3">
      <c r="A4631" t="s">
        <v>29</v>
      </c>
      <c r="B4631" t="s">
        <v>16</v>
      </c>
      <c r="C4631" t="s">
        <v>8</v>
      </c>
      <c r="D4631">
        <v>6715</v>
      </c>
    </row>
    <row r="4632" spans="1:4" x14ac:dyDescent="0.3">
      <c r="A4632" t="s">
        <v>29</v>
      </c>
      <c r="B4632" t="s">
        <v>20</v>
      </c>
      <c r="C4632" t="s">
        <v>2</v>
      </c>
      <c r="D4632">
        <v>72140</v>
      </c>
    </row>
    <row r="4633" spans="1:4" x14ac:dyDescent="0.3">
      <c r="A4633" t="s">
        <v>29</v>
      </c>
      <c r="B4633" t="s">
        <v>20</v>
      </c>
      <c r="C4633" t="s">
        <v>4</v>
      </c>
      <c r="D4633">
        <v>80165</v>
      </c>
    </row>
    <row r="4634" spans="1:4" x14ac:dyDescent="0.3">
      <c r="A4634" t="s">
        <v>29</v>
      </c>
      <c r="B4634" t="s">
        <v>20</v>
      </c>
      <c r="C4634" t="s">
        <v>4</v>
      </c>
      <c r="D4634">
        <v>75557</v>
      </c>
    </row>
    <row r="4635" spans="1:4" x14ac:dyDescent="0.3">
      <c r="A4635" t="s">
        <v>29</v>
      </c>
      <c r="B4635" t="s">
        <v>20</v>
      </c>
      <c r="C4635" t="s">
        <v>4</v>
      </c>
      <c r="D4635">
        <v>54112</v>
      </c>
    </row>
    <row r="4636" spans="1:4" x14ac:dyDescent="0.3">
      <c r="A4636" t="s">
        <v>29</v>
      </c>
      <c r="B4636" t="s">
        <v>17</v>
      </c>
      <c r="C4636" t="s">
        <v>10</v>
      </c>
      <c r="D4636">
        <v>42620</v>
      </c>
    </row>
    <row r="4637" spans="1:4" x14ac:dyDescent="0.3">
      <c r="A4637" t="s">
        <v>29</v>
      </c>
      <c r="B4637" t="s">
        <v>17</v>
      </c>
      <c r="C4637" t="s">
        <v>10</v>
      </c>
      <c r="D4637">
        <v>61751</v>
      </c>
    </row>
    <row r="4638" spans="1:4" x14ac:dyDescent="0.3">
      <c r="A4638" t="s">
        <v>29</v>
      </c>
      <c r="B4638" t="s">
        <v>17</v>
      </c>
      <c r="C4638" t="s">
        <v>10</v>
      </c>
      <c r="D4638">
        <v>58591</v>
      </c>
    </row>
    <row r="4639" spans="1:4" x14ac:dyDescent="0.3">
      <c r="A4639" t="s">
        <v>29</v>
      </c>
      <c r="B4639" t="s">
        <v>17</v>
      </c>
      <c r="C4639" t="s">
        <v>10</v>
      </c>
      <c r="D4639">
        <v>33319</v>
      </c>
    </row>
    <row r="4640" spans="1:4" x14ac:dyDescent="0.3">
      <c r="A4640" t="s">
        <v>29</v>
      </c>
      <c r="B4640" t="s">
        <v>17</v>
      </c>
      <c r="C4640" t="s">
        <v>10</v>
      </c>
      <c r="D4640">
        <v>65520</v>
      </c>
    </row>
    <row r="4641" spans="1:4" x14ac:dyDescent="0.3">
      <c r="A4641" t="s">
        <v>29</v>
      </c>
      <c r="B4641" t="s">
        <v>15</v>
      </c>
      <c r="C4641" t="s">
        <v>6</v>
      </c>
      <c r="D4641">
        <v>95050</v>
      </c>
    </row>
    <row r="4642" spans="1:4" x14ac:dyDescent="0.3">
      <c r="A4642" t="s">
        <v>29</v>
      </c>
      <c r="B4642" t="s">
        <v>14</v>
      </c>
      <c r="C4642" t="s">
        <v>2</v>
      </c>
      <c r="D4642">
        <v>41743</v>
      </c>
    </row>
    <row r="4643" spans="1:4" x14ac:dyDescent="0.3">
      <c r="A4643" t="s">
        <v>29</v>
      </c>
      <c r="B4643" t="s">
        <v>17</v>
      </c>
      <c r="C4643" t="s">
        <v>9</v>
      </c>
      <c r="D4643">
        <v>9066</v>
      </c>
    </row>
    <row r="4644" spans="1:4" x14ac:dyDescent="0.3">
      <c r="A4644" t="s">
        <v>29</v>
      </c>
      <c r="B4644" t="s">
        <v>17</v>
      </c>
      <c r="C4644" t="s">
        <v>8</v>
      </c>
      <c r="D4644">
        <v>20180</v>
      </c>
    </row>
    <row r="4645" spans="1:4" x14ac:dyDescent="0.3">
      <c r="A4645" t="s">
        <v>29</v>
      </c>
      <c r="B4645" t="s">
        <v>17</v>
      </c>
      <c r="C4645" t="s">
        <v>2</v>
      </c>
      <c r="D4645">
        <v>21823</v>
      </c>
    </row>
    <row r="4646" spans="1:4" x14ac:dyDescent="0.3">
      <c r="A4646" t="s">
        <v>29</v>
      </c>
      <c r="B4646" t="s">
        <v>17</v>
      </c>
      <c r="C4646" t="s">
        <v>2</v>
      </c>
      <c r="D4646">
        <v>19349</v>
      </c>
    </row>
    <row r="4647" spans="1:4" x14ac:dyDescent="0.3">
      <c r="A4647" t="s">
        <v>29</v>
      </c>
      <c r="B4647" t="s">
        <v>17</v>
      </c>
      <c r="C4647" t="s">
        <v>2</v>
      </c>
      <c r="D4647">
        <v>26692</v>
      </c>
    </row>
    <row r="4648" spans="1:4" x14ac:dyDescent="0.3">
      <c r="A4648" t="s">
        <v>29</v>
      </c>
      <c r="B4648" t="s">
        <v>17</v>
      </c>
      <c r="C4648" t="s">
        <v>5</v>
      </c>
      <c r="D4648">
        <v>28676</v>
      </c>
    </row>
    <row r="4649" spans="1:4" x14ac:dyDescent="0.3">
      <c r="A4649" t="s">
        <v>29</v>
      </c>
      <c r="B4649" t="s">
        <v>20</v>
      </c>
      <c r="C4649" t="s">
        <v>8</v>
      </c>
      <c r="D4649">
        <v>16530</v>
      </c>
    </row>
    <row r="4650" spans="1:4" x14ac:dyDescent="0.3">
      <c r="A4650" t="s">
        <v>29</v>
      </c>
      <c r="B4650" t="s">
        <v>20</v>
      </c>
      <c r="C4650" t="s">
        <v>8</v>
      </c>
      <c r="D4650">
        <v>9299</v>
      </c>
    </row>
    <row r="4651" spans="1:4" x14ac:dyDescent="0.3">
      <c r="A4651" t="s">
        <v>29</v>
      </c>
      <c r="B4651" t="s">
        <v>16</v>
      </c>
      <c r="C4651" t="s">
        <v>2</v>
      </c>
      <c r="D4651">
        <v>69273</v>
      </c>
    </row>
    <row r="4652" spans="1:4" x14ac:dyDescent="0.3">
      <c r="A4652" t="s">
        <v>29</v>
      </c>
      <c r="B4652" t="s">
        <v>16</v>
      </c>
      <c r="C4652" t="s">
        <v>2</v>
      </c>
      <c r="D4652">
        <v>51476</v>
      </c>
    </row>
    <row r="4653" spans="1:4" x14ac:dyDescent="0.3">
      <c r="A4653" t="s">
        <v>29</v>
      </c>
      <c r="B4653" t="s">
        <v>16</v>
      </c>
      <c r="C4653" t="s">
        <v>2</v>
      </c>
      <c r="D4653">
        <v>81590</v>
      </c>
    </row>
    <row r="4654" spans="1:4" x14ac:dyDescent="0.3">
      <c r="A4654" t="s">
        <v>29</v>
      </c>
      <c r="B4654" t="s">
        <v>16</v>
      </c>
      <c r="C4654" t="s">
        <v>2</v>
      </c>
      <c r="D4654">
        <v>52538</v>
      </c>
    </row>
    <row r="4655" spans="1:4" x14ac:dyDescent="0.3">
      <c r="A4655" t="s">
        <v>29</v>
      </c>
      <c r="B4655" t="s">
        <v>16</v>
      </c>
      <c r="C4655" t="s">
        <v>2</v>
      </c>
      <c r="D4655">
        <v>18564</v>
      </c>
    </row>
    <row r="4656" spans="1:4" x14ac:dyDescent="0.3">
      <c r="A4656" t="s">
        <v>29</v>
      </c>
      <c r="B4656" t="s">
        <v>20</v>
      </c>
      <c r="C4656" t="s">
        <v>6</v>
      </c>
      <c r="D4656">
        <v>15277</v>
      </c>
    </row>
    <row r="4657" spans="1:4" x14ac:dyDescent="0.3">
      <c r="A4657" t="s">
        <v>29</v>
      </c>
      <c r="B4657" t="s">
        <v>20</v>
      </c>
      <c r="C4657" t="s">
        <v>6</v>
      </c>
      <c r="D4657">
        <v>23112</v>
      </c>
    </row>
    <row r="4658" spans="1:4" x14ac:dyDescent="0.3">
      <c r="A4658" t="s">
        <v>29</v>
      </c>
      <c r="B4658" t="s">
        <v>17</v>
      </c>
      <c r="C4658" t="s">
        <v>10</v>
      </c>
      <c r="D4658">
        <v>44372</v>
      </c>
    </row>
    <row r="4659" spans="1:4" x14ac:dyDescent="0.3">
      <c r="A4659" t="s">
        <v>29</v>
      </c>
      <c r="B4659" t="s">
        <v>20</v>
      </c>
      <c r="C4659" t="s">
        <v>10</v>
      </c>
      <c r="D4659">
        <v>59181</v>
      </c>
    </row>
    <row r="4660" spans="1:4" x14ac:dyDescent="0.3">
      <c r="A4660" t="s">
        <v>29</v>
      </c>
      <c r="B4660" t="s">
        <v>20</v>
      </c>
      <c r="C4660" t="s">
        <v>10</v>
      </c>
      <c r="D4660">
        <v>20943</v>
      </c>
    </row>
    <row r="4661" spans="1:4" x14ac:dyDescent="0.3">
      <c r="A4661" t="s">
        <v>29</v>
      </c>
      <c r="B4661" t="s">
        <v>20</v>
      </c>
      <c r="C4661" t="s">
        <v>10</v>
      </c>
      <c r="D4661">
        <v>10941</v>
      </c>
    </row>
    <row r="4662" spans="1:4" x14ac:dyDescent="0.3">
      <c r="A4662" t="s">
        <v>29</v>
      </c>
      <c r="B4662" t="s">
        <v>20</v>
      </c>
      <c r="C4662" t="s">
        <v>10</v>
      </c>
      <c r="D4662">
        <v>19177</v>
      </c>
    </row>
    <row r="4663" spans="1:4" x14ac:dyDescent="0.3">
      <c r="A4663" t="s">
        <v>29</v>
      </c>
      <c r="B4663" t="s">
        <v>17</v>
      </c>
      <c r="C4663" t="s">
        <v>10</v>
      </c>
      <c r="D4663">
        <v>60167</v>
      </c>
    </row>
    <row r="4664" spans="1:4" x14ac:dyDescent="0.3">
      <c r="A4664" t="s">
        <v>29</v>
      </c>
      <c r="B4664" t="s">
        <v>17</v>
      </c>
      <c r="C4664" t="s">
        <v>8</v>
      </c>
      <c r="D4664">
        <v>76319</v>
      </c>
    </row>
    <row r="4665" spans="1:4" x14ac:dyDescent="0.3">
      <c r="A4665" t="s">
        <v>29</v>
      </c>
      <c r="B4665" t="s">
        <v>17</v>
      </c>
      <c r="C4665" t="s">
        <v>8</v>
      </c>
      <c r="D4665">
        <v>35261</v>
      </c>
    </row>
    <row r="4666" spans="1:4" x14ac:dyDescent="0.3">
      <c r="A4666" t="s">
        <v>29</v>
      </c>
      <c r="B4666" t="s">
        <v>19</v>
      </c>
      <c r="C4666" t="s">
        <v>10</v>
      </c>
      <c r="D4666">
        <v>94930</v>
      </c>
    </row>
    <row r="4667" spans="1:4" x14ac:dyDescent="0.3">
      <c r="A4667" t="s">
        <v>29</v>
      </c>
      <c r="B4667" t="s">
        <v>17</v>
      </c>
      <c r="C4667" t="s">
        <v>6</v>
      </c>
      <c r="D4667">
        <v>35008</v>
      </c>
    </row>
    <row r="4668" spans="1:4" x14ac:dyDescent="0.3">
      <c r="A4668" t="s">
        <v>29</v>
      </c>
      <c r="B4668" t="s">
        <v>15</v>
      </c>
      <c r="C4668" t="s">
        <v>1</v>
      </c>
      <c r="D4668">
        <v>87716</v>
      </c>
    </row>
    <row r="4669" spans="1:4" x14ac:dyDescent="0.3">
      <c r="A4669" t="s">
        <v>29</v>
      </c>
      <c r="B4669" t="s">
        <v>15</v>
      </c>
      <c r="C4669" t="s">
        <v>1</v>
      </c>
      <c r="D4669">
        <v>29782</v>
      </c>
    </row>
    <row r="4670" spans="1:4" x14ac:dyDescent="0.3">
      <c r="A4670" t="s">
        <v>29</v>
      </c>
      <c r="B4670" t="s">
        <v>15</v>
      </c>
      <c r="C4670" t="s">
        <v>1</v>
      </c>
      <c r="D4670">
        <v>3905</v>
      </c>
    </row>
    <row r="4671" spans="1:4" x14ac:dyDescent="0.3">
      <c r="A4671" t="s">
        <v>29</v>
      </c>
      <c r="B4671" t="s">
        <v>15</v>
      </c>
      <c r="C4671" t="s">
        <v>1</v>
      </c>
      <c r="D4671">
        <v>81750</v>
      </c>
    </row>
    <row r="4672" spans="1:4" x14ac:dyDescent="0.3">
      <c r="A4672" t="s">
        <v>29</v>
      </c>
      <c r="B4672" t="s">
        <v>15</v>
      </c>
      <c r="C4672" t="s">
        <v>1</v>
      </c>
      <c r="D4672">
        <v>24987</v>
      </c>
    </row>
    <row r="4673" spans="1:4" x14ac:dyDescent="0.3">
      <c r="A4673" t="s">
        <v>29</v>
      </c>
      <c r="B4673" t="s">
        <v>17</v>
      </c>
      <c r="C4673" t="s">
        <v>5</v>
      </c>
      <c r="D4673">
        <v>86279</v>
      </c>
    </row>
    <row r="4674" spans="1:4" x14ac:dyDescent="0.3">
      <c r="A4674" t="s">
        <v>29</v>
      </c>
      <c r="B4674" t="s">
        <v>20</v>
      </c>
      <c r="C4674" t="s">
        <v>10</v>
      </c>
      <c r="D4674">
        <v>23025</v>
      </c>
    </row>
    <row r="4675" spans="1:4" x14ac:dyDescent="0.3">
      <c r="A4675" t="s">
        <v>29</v>
      </c>
      <c r="B4675" t="s">
        <v>20</v>
      </c>
      <c r="C4675" t="s">
        <v>10</v>
      </c>
      <c r="D4675">
        <v>18283</v>
      </c>
    </row>
    <row r="4676" spans="1:4" x14ac:dyDescent="0.3">
      <c r="A4676" t="s">
        <v>29</v>
      </c>
      <c r="B4676" t="s">
        <v>20</v>
      </c>
      <c r="C4676" t="s">
        <v>7</v>
      </c>
      <c r="D4676">
        <v>42100</v>
      </c>
    </row>
    <row r="4677" spans="1:4" x14ac:dyDescent="0.3">
      <c r="A4677" t="s">
        <v>29</v>
      </c>
      <c r="B4677" t="s">
        <v>20</v>
      </c>
      <c r="C4677" t="s">
        <v>7</v>
      </c>
      <c r="D4677">
        <v>90471</v>
      </c>
    </row>
    <row r="4678" spans="1:4" x14ac:dyDescent="0.3">
      <c r="A4678" t="s">
        <v>29</v>
      </c>
      <c r="B4678" t="s">
        <v>17</v>
      </c>
      <c r="C4678" t="s">
        <v>9</v>
      </c>
      <c r="D4678">
        <v>17835</v>
      </c>
    </row>
    <row r="4679" spans="1:4" x14ac:dyDescent="0.3">
      <c r="A4679" t="s">
        <v>29</v>
      </c>
      <c r="B4679" t="s">
        <v>17</v>
      </c>
      <c r="C4679" t="s">
        <v>9</v>
      </c>
      <c r="D4679">
        <v>41470</v>
      </c>
    </row>
    <row r="4680" spans="1:4" x14ac:dyDescent="0.3">
      <c r="A4680" t="s">
        <v>29</v>
      </c>
      <c r="B4680" t="s">
        <v>17</v>
      </c>
      <c r="C4680" t="s">
        <v>9</v>
      </c>
      <c r="D4680">
        <v>97293</v>
      </c>
    </row>
    <row r="4681" spans="1:4" x14ac:dyDescent="0.3">
      <c r="A4681" t="s">
        <v>29</v>
      </c>
      <c r="B4681" t="s">
        <v>17</v>
      </c>
      <c r="C4681" t="s">
        <v>5</v>
      </c>
      <c r="D4681">
        <v>94522</v>
      </c>
    </row>
    <row r="4682" spans="1:4" x14ac:dyDescent="0.3">
      <c r="A4682" t="s">
        <v>29</v>
      </c>
      <c r="B4682" t="s">
        <v>17</v>
      </c>
      <c r="C4682" t="s">
        <v>5</v>
      </c>
      <c r="D4682">
        <v>95326</v>
      </c>
    </row>
    <row r="4683" spans="1:4" x14ac:dyDescent="0.3">
      <c r="A4683" t="s">
        <v>29</v>
      </c>
      <c r="B4683" t="s">
        <v>17</v>
      </c>
      <c r="C4683" t="s">
        <v>5</v>
      </c>
      <c r="D4683">
        <v>68430</v>
      </c>
    </row>
    <row r="4684" spans="1:4" x14ac:dyDescent="0.3">
      <c r="A4684" t="s">
        <v>29</v>
      </c>
      <c r="B4684" t="s">
        <v>17</v>
      </c>
      <c r="C4684" t="s">
        <v>5</v>
      </c>
      <c r="D4684">
        <v>36110</v>
      </c>
    </row>
    <row r="4685" spans="1:4" x14ac:dyDescent="0.3">
      <c r="A4685" t="s">
        <v>29</v>
      </c>
      <c r="B4685" t="s">
        <v>17</v>
      </c>
      <c r="C4685" t="s">
        <v>5</v>
      </c>
      <c r="D4685">
        <v>89800</v>
      </c>
    </row>
    <row r="4686" spans="1:4" x14ac:dyDescent="0.3">
      <c r="A4686" t="s">
        <v>29</v>
      </c>
      <c r="B4686" t="s">
        <v>17</v>
      </c>
      <c r="C4686" t="s">
        <v>5</v>
      </c>
      <c r="D4686">
        <v>38479</v>
      </c>
    </row>
    <row r="4687" spans="1:4" x14ac:dyDescent="0.3">
      <c r="A4687" t="s">
        <v>29</v>
      </c>
      <c r="B4687" t="s">
        <v>20</v>
      </c>
      <c r="C4687" t="s">
        <v>1</v>
      </c>
      <c r="D4687">
        <v>78027</v>
      </c>
    </row>
    <row r="4688" spans="1:4" x14ac:dyDescent="0.3">
      <c r="A4688" t="s">
        <v>29</v>
      </c>
      <c r="B4688" t="s">
        <v>20</v>
      </c>
      <c r="C4688" t="s">
        <v>1</v>
      </c>
      <c r="D4688">
        <v>4129</v>
      </c>
    </row>
    <row r="4689" spans="1:4" x14ac:dyDescent="0.3">
      <c r="A4689" t="s">
        <v>29</v>
      </c>
      <c r="B4689" t="s">
        <v>20</v>
      </c>
      <c r="C4689" t="s">
        <v>1</v>
      </c>
      <c r="D4689">
        <v>38500</v>
      </c>
    </row>
    <row r="4690" spans="1:4" x14ac:dyDescent="0.3">
      <c r="A4690" t="s">
        <v>29</v>
      </c>
      <c r="B4690" t="s">
        <v>20</v>
      </c>
      <c r="C4690" t="s">
        <v>1</v>
      </c>
      <c r="D4690">
        <v>67779</v>
      </c>
    </row>
    <row r="4691" spans="1:4" x14ac:dyDescent="0.3">
      <c r="A4691" t="s">
        <v>29</v>
      </c>
      <c r="B4691" t="s">
        <v>12</v>
      </c>
      <c r="C4691" t="s">
        <v>2</v>
      </c>
      <c r="D4691">
        <v>26053</v>
      </c>
    </row>
    <row r="4692" spans="1:4" x14ac:dyDescent="0.3">
      <c r="A4692" t="s">
        <v>29</v>
      </c>
      <c r="B4692" t="s">
        <v>19</v>
      </c>
      <c r="C4692" t="s">
        <v>9</v>
      </c>
      <c r="D4692">
        <v>83818</v>
      </c>
    </row>
    <row r="4693" spans="1:4" x14ac:dyDescent="0.3">
      <c r="A4693" t="s">
        <v>29</v>
      </c>
      <c r="B4693" t="s">
        <v>19</v>
      </c>
      <c r="C4693" t="s">
        <v>9</v>
      </c>
      <c r="D4693">
        <v>20666</v>
      </c>
    </row>
    <row r="4694" spans="1:4" x14ac:dyDescent="0.3">
      <c r="A4694" t="s">
        <v>29</v>
      </c>
      <c r="B4694" t="s">
        <v>20</v>
      </c>
      <c r="C4694" t="s">
        <v>10</v>
      </c>
      <c r="D4694">
        <v>28612</v>
      </c>
    </row>
    <row r="4695" spans="1:4" x14ac:dyDescent="0.3">
      <c r="A4695" t="s">
        <v>29</v>
      </c>
      <c r="B4695" t="s">
        <v>20</v>
      </c>
      <c r="C4695" t="s">
        <v>10</v>
      </c>
      <c r="D4695">
        <v>41513</v>
      </c>
    </row>
    <row r="4696" spans="1:4" x14ac:dyDescent="0.3">
      <c r="A4696" t="s">
        <v>29</v>
      </c>
      <c r="B4696" t="s">
        <v>13</v>
      </c>
      <c r="C4696" t="s">
        <v>2</v>
      </c>
      <c r="D4696">
        <v>27289</v>
      </c>
    </row>
    <row r="4697" spans="1:4" x14ac:dyDescent="0.3">
      <c r="A4697" t="s">
        <v>29</v>
      </c>
      <c r="B4697" t="s">
        <v>13</v>
      </c>
      <c r="C4697" t="s">
        <v>2</v>
      </c>
      <c r="D4697">
        <v>43088</v>
      </c>
    </row>
    <row r="4698" spans="1:4" x14ac:dyDescent="0.3">
      <c r="A4698" t="s">
        <v>29</v>
      </c>
      <c r="B4698" t="s">
        <v>13</v>
      </c>
      <c r="C4698" t="s">
        <v>2</v>
      </c>
      <c r="D4698">
        <v>17504</v>
      </c>
    </row>
    <row r="4699" spans="1:4" x14ac:dyDescent="0.3">
      <c r="A4699" t="s">
        <v>29</v>
      </c>
      <c r="B4699" t="s">
        <v>17</v>
      </c>
      <c r="C4699" t="s">
        <v>10</v>
      </c>
      <c r="D4699">
        <v>19367</v>
      </c>
    </row>
    <row r="4700" spans="1:4" x14ac:dyDescent="0.3">
      <c r="A4700" t="s">
        <v>29</v>
      </c>
      <c r="B4700" t="s">
        <v>20</v>
      </c>
      <c r="C4700" t="s">
        <v>4</v>
      </c>
      <c r="D4700">
        <v>25586</v>
      </c>
    </row>
    <row r="4701" spans="1:4" x14ac:dyDescent="0.3">
      <c r="A4701" t="s">
        <v>29</v>
      </c>
      <c r="B4701" t="s">
        <v>17</v>
      </c>
      <c r="C4701" t="s">
        <v>4</v>
      </c>
      <c r="D4701">
        <v>24709</v>
      </c>
    </row>
    <row r="4702" spans="1:4" x14ac:dyDescent="0.3">
      <c r="A4702" t="s">
        <v>29</v>
      </c>
      <c r="B4702" t="s">
        <v>17</v>
      </c>
      <c r="C4702" t="s">
        <v>10</v>
      </c>
      <c r="D4702">
        <v>43792</v>
      </c>
    </row>
    <row r="4703" spans="1:4" x14ac:dyDescent="0.3">
      <c r="A4703" t="s">
        <v>29</v>
      </c>
      <c r="B4703" t="s">
        <v>17</v>
      </c>
      <c r="C4703" t="s">
        <v>10</v>
      </c>
      <c r="D4703">
        <v>26150</v>
      </c>
    </row>
    <row r="4704" spans="1:4" x14ac:dyDescent="0.3">
      <c r="A4704" t="s">
        <v>29</v>
      </c>
      <c r="B4704" t="s">
        <v>17</v>
      </c>
      <c r="C4704" t="s">
        <v>10</v>
      </c>
      <c r="D4704">
        <v>10982</v>
      </c>
    </row>
    <row r="4705" spans="1:4" x14ac:dyDescent="0.3">
      <c r="A4705" t="s">
        <v>29</v>
      </c>
      <c r="B4705" t="s">
        <v>14</v>
      </c>
      <c r="C4705" t="s">
        <v>5</v>
      </c>
      <c r="D4705">
        <v>83828</v>
      </c>
    </row>
    <row r="4706" spans="1:4" x14ac:dyDescent="0.3">
      <c r="A4706" t="s">
        <v>29</v>
      </c>
      <c r="B4706" t="s">
        <v>17</v>
      </c>
      <c r="C4706" t="s">
        <v>1</v>
      </c>
      <c r="D4706">
        <v>31185</v>
      </c>
    </row>
    <row r="4707" spans="1:4" x14ac:dyDescent="0.3">
      <c r="A4707" t="s">
        <v>29</v>
      </c>
      <c r="B4707" t="s">
        <v>17</v>
      </c>
      <c r="C4707" t="s">
        <v>1</v>
      </c>
      <c r="D4707">
        <v>30750</v>
      </c>
    </row>
    <row r="4708" spans="1:4" x14ac:dyDescent="0.3">
      <c r="A4708" t="s">
        <v>29</v>
      </c>
      <c r="B4708" t="s">
        <v>17</v>
      </c>
      <c r="C4708" t="s">
        <v>1</v>
      </c>
      <c r="D4708">
        <v>57130</v>
      </c>
    </row>
    <row r="4709" spans="1:4" x14ac:dyDescent="0.3">
      <c r="A4709" t="s">
        <v>29</v>
      </c>
      <c r="B4709" t="s">
        <v>17</v>
      </c>
      <c r="C4709" t="s">
        <v>1</v>
      </c>
      <c r="D4709">
        <v>17249</v>
      </c>
    </row>
    <row r="4710" spans="1:4" x14ac:dyDescent="0.3">
      <c r="A4710" t="s">
        <v>29</v>
      </c>
      <c r="B4710" t="s">
        <v>17</v>
      </c>
      <c r="C4710" t="s">
        <v>1</v>
      </c>
      <c r="D4710">
        <v>46403</v>
      </c>
    </row>
    <row r="4711" spans="1:4" x14ac:dyDescent="0.3">
      <c r="A4711" t="s">
        <v>29</v>
      </c>
      <c r="B4711" t="s">
        <v>17</v>
      </c>
      <c r="C4711" t="s">
        <v>1</v>
      </c>
      <c r="D4711">
        <v>30875</v>
      </c>
    </row>
    <row r="4712" spans="1:4" x14ac:dyDescent="0.3">
      <c r="A4712" t="s">
        <v>29</v>
      </c>
      <c r="B4712" t="s">
        <v>17</v>
      </c>
      <c r="C4712" t="s">
        <v>1</v>
      </c>
      <c r="D4712">
        <v>40124</v>
      </c>
    </row>
    <row r="4713" spans="1:4" x14ac:dyDescent="0.3">
      <c r="A4713" t="s">
        <v>29</v>
      </c>
      <c r="B4713" t="s">
        <v>17</v>
      </c>
      <c r="C4713" t="s">
        <v>1</v>
      </c>
      <c r="D4713">
        <v>89900</v>
      </c>
    </row>
    <row r="4714" spans="1:4" x14ac:dyDescent="0.3">
      <c r="A4714" t="s">
        <v>29</v>
      </c>
      <c r="B4714" t="s">
        <v>20</v>
      </c>
      <c r="C4714" t="s">
        <v>8</v>
      </c>
      <c r="D4714">
        <v>92168</v>
      </c>
    </row>
    <row r="4715" spans="1:4" x14ac:dyDescent="0.3">
      <c r="A4715" t="s">
        <v>29</v>
      </c>
      <c r="B4715" t="s">
        <v>20</v>
      </c>
      <c r="C4715" t="s">
        <v>8</v>
      </c>
      <c r="D4715">
        <v>29874</v>
      </c>
    </row>
    <row r="4716" spans="1:4" x14ac:dyDescent="0.3">
      <c r="A4716" t="s">
        <v>29</v>
      </c>
      <c r="B4716" t="s">
        <v>20</v>
      </c>
      <c r="C4716" t="s">
        <v>6</v>
      </c>
      <c r="D4716">
        <v>71419</v>
      </c>
    </row>
    <row r="4717" spans="1:4" x14ac:dyDescent="0.3">
      <c r="A4717" t="s">
        <v>29</v>
      </c>
      <c r="B4717" t="s">
        <v>18</v>
      </c>
      <c r="C4717" t="s">
        <v>6</v>
      </c>
      <c r="D4717">
        <v>47611</v>
      </c>
    </row>
    <row r="4718" spans="1:4" x14ac:dyDescent="0.3">
      <c r="A4718" t="s">
        <v>29</v>
      </c>
      <c r="B4718" t="s">
        <v>18</v>
      </c>
      <c r="C4718" t="s">
        <v>6</v>
      </c>
      <c r="D4718">
        <v>83303</v>
      </c>
    </row>
    <row r="4719" spans="1:4" x14ac:dyDescent="0.3">
      <c r="A4719" t="s">
        <v>29</v>
      </c>
      <c r="B4719" t="s">
        <v>20</v>
      </c>
      <c r="C4719" t="s">
        <v>6</v>
      </c>
      <c r="D4719">
        <v>74733</v>
      </c>
    </row>
    <row r="4720" spans="1:4" x14ac:dyDescent="0.3">
      <c r="A4720" t="s">
        <v>29</v>
      </c>
      <c r="B4720" t="s">
        <v>20</v>
      </c>
      <c r="C4720" t="s">
        <v>6</v>
      </c>
      <c r="D4720">
        <v>34988</v>
      </c>
    </row>
    <row r="4721" spans="1:4" x14ac:dyDescent="0.3">
      <c r="A4721" t="s">
        <v>29</v>
      </c>
      <c r="B4721" t="s">
        <v>20</v>
      </c>
      <c r="C4721" t="s">
        <v>6</v>
      </c>
      <c r="D4721">
        <v>85877</v>
      </c>
    </row>
    <row r="4722" spans="1:4" x14ac:dyDescent="0.3">
      <c r="A4722" t="s">
        <v>29</v>
      </c>
      <c r="B4722" t="s">
        <v>20</v>
      </c>
      <c r="C4722" t="s">
        <v>6</v>
      </c>
      <c r="D4722">
        <v>16544</v>
      </c>
    </row>
    <row r="4723" spans="1:4" x14ac:dyDescent="0.3">
      <c r="A4723" t="s">
        <v>29</v>
      </c>
      <c r="B4723" t="s">
        <v>20</v>
      </c>
      <c r="C4723" t="s">
        <v>6</v>
      </c>
      <c r="D4723">
        <v>73966</v>
      </c>
    </row>
    <row r="4724" spans="1:4" x14ac:dyDescent="0.3">
      <c r="A4724" t="s">
        <v>29</v>
      </c>
      <c r="B4724" t="s">
        <v>18</v>
      </c>
      <c r="C4724" t="s">
        <v>8</v>
      </c>
      <c r="D4724">
        <v>31755</v>
      </c>
    </row>
    <row r="4725" spans="1:4" x14ac:dyDescent="0.3">
      <c r="A4725" t="s">
        <v>29</v>
      </c>
      <c r="B4725" t="s">
        <v>17</v>
      </c>
      <c r="C4725" t="s">
        <v>4</v>
      </c>
      <c r="D4725">
        <v>53128</v>
      </c>
    </row>
    <row r="4726" spans="1:4" x14ac:dyDescent="0.3">
      <c r="A4726" t="s">
        <v>29</v>
      </c>
      <c r="B4726" t="s">
        <v>20</v>
      </c>
      <c r="C4726" t="s">
        <v>6</v>
      </c>
      <c r="D4726">
        <v>86828</v>
      </c>
    </row>
    <row r="4727" spans="1:4" x14ac:dyDescent="0.3">
      <c r="A4727" t="s">
        <v>29</v>
      </c>
      <c r="B4727" t="s">
        <v>20</v>
      </c>
      <c r="C4727" t="s">
        <v>6</v>
      </c>
      <c r="D4727">
        <v>53155</v>
      </c>
    </row>
    <row r="4728" spans="1:4" x14ac:dyDescent="0.3">
      <c r="A4728" t="s">
        <v>29</v>
      </c>
      <c r="B4728" t="s">
        <v>20</v>
      </c>
      <c r="C4728" t="s">
        <v>10</v>
      </c>
      <c r="D4728">
        <v>22117</v>
      </c>
    </row>
    <row r="4729" spans="1:4" x14ac:dyDescent="0.3">
      <c r="A4729" t="s">
        <v>29</v>
      </c>
      <c r="B4729" t="s">
        <v>20</v>
      </c>
      <c r="C4729" t="s">
        <v>10</v>
      </c>
      <c r="D4729">
        <v>43988</v>
      </c>
    </row>
    <row r="4730" spans="1:4" x14ac:dyDescent="0.3">
      <c r="A4730" t="s">
        <v>29</v>
      </c>
      <c r="B4730" t="s">
        <v>20</v>
      </c>
      <c r="C4730" t="s">
        <v>10</v>
      </c>
      <c r="D4730">
        <v>51085</v>
      </c>
    </row>
    <row r="4731" spans="1:4" x14ac:dyDescent="0.3">
      <c r="A4731" t="s">
        <v>29</v>
      </c>
      <c r="B4731" t="s">
        <v>20</v>
      </c>
      <c r="C4731" t="s">
        <v>10</v>
      </c>
      <c r="D4731">
        <v>25401</v>
      </c>
    </row>
    <row r="4732" spans="1:4" x14ac:dyDescent="0.3">
      <c r="A4732" t="s">
        <v>29</v>
      </c>
      <c r="B4732" t="s">
        <v>20</v>
      </c>
      <c r="C4732" t="s">
        <v>10</v>
      </c>
      <c r="D4732">
        <v>48153</v>
      </c>
    </row>
    <row r="4733" spans="1:4" x14ac:dyDescent="0.3">
      <c r="A4733" t="s">
        <v>29</v>
      </c>
      <c r="B4733" t="s">
        <v>17</v>
      </c>
      <c r="C4733" t="s">
        <v>10</v>
      </c>
      <c r="D4733">
        <v>35401</v>
      </c>
    </row>
    <row r="4734" spans="1:4" x14ac:dyDescent="0.3">
      <c r="A4734" t="s">
        <v>29</v>
      </c>
      <c r="B4734" t="s">
        <v>17</v>
      </c>
      <c r="C4734" t="s">
        <v>9</v>
      </c>
      <c r="D4734">
        <v>36047</v>
      </c>
    </row>
    <row r="4735" spans="1:4" x14ac:dyDescent="0.3">
      <c r="A4735" t="s">
        <v>29</v>
      </c>
      <c r="B4735" t="s">
        <v>17</v>
      </c>
      <c r="C4735" t="s">
        <v>10</v>
      </c>
      <c r="D4735">
        <v>69460</v>
      </c>
    </row>
    <row r="4736" spans="1:4" x14ac:dyDescent="0.3">
      <c r="A4736" t="s">
        <v>29</v>
      </c>
      <c r="B4736" t="s">
        <v>17</v>
      </c>
      <c r="C4736" t="s">
        <v>10</v>
      </c>
      <c r="D4736">
        <v>29286</v>
      </c>
    </row>
    <row r="4737" spans="1:4" x14ac:dyDescent="0.3">
      <c r="A4737" t="s">
        <v>29</v>
      </c>
      <c r="B4737" t="s">
        <v>17</v>
      </c>
      <c r="C4737" t="s">
        <v>9</v>
      </c>
      <c r="D4737">
        <v>71844</v>
      </c>
    </row>
    <row r="4738" spans="1:4" x14ac:dyDescent="0.3">
      <c r="A4738" t="s">
        <v>29</v>
      </c>
      <c r="B4738" t="s">
        <v>17</v>
      </c>
      <c r="C4738" t="s">
        <v>9</v>
      </c>
      <c r="D4738">
        <v>70644</v>
      </c>
    </row>
    <row r="4739" spans="1:4" x14ac:dyDescent="0.3">
      <c r="A4739" t="s">
        <v>29</v>
      </c>
      <c r="B4739" t="s">
        <v>17</v>
      </c>
      <c r="C4739" t="s">
        <v>9</v>
      </c>
      <c r="D4739">
        <v>65820</v>
      </c>
    </row>
    <row r="4740" spans="1:4" x14ac:dyDescent="0.3">
      <c r="A4740" t="s">
        <v>29</v>
      </c>
      <c r="B4740" t="s">
        <v>17</v>
      </c>
      <c r="C4740" t="s">
        <v>9</v>
      </c>
      <c r="D4740">
        <v>14390</v>
      </c>
    </row>
    <row r="4741" spans="1:4" x14ac:dyDescent="0.3">
      <c r="A4741" t="s">
        <v>29</v>
      </c>
      <c r="B4741" t="s">
        <v>17</v>
      </c>
      <c r="C4741" t="s">
        <v>9</v>
      </c>
      <c r="D4741">
        <v>19332</v>
      </c>
    </row>
    <row r="4742" spans="1:4" x14ac:dyDescent="0.3">
      <c r="A4742" t="s">
        <v>29</v>
      </c>
      <c r="B4742" t="s">
        <v>17</v>
      </c>
      <c r="C4742" t="s">
        <v>10</v>
      </c>
      <c r="D4742">
        <v>71650</v>
      </c>
    </row>
    <row r="4743" spans="1:4" x14ac:dyDescent="0.3">
      <c r="A4743" t="s">
        <v>29</v>
      </c>
      <c r="B4743" t="s">
        <v>17</v>
      </c>
      <c r="C4743" t="s">
        <v>10</v>
      </c>
      <c r="D4743">
        <v>83336</v>
      </c>
    </row>
    <row r="4744" spans="1:4" x14ac:dyDescent="0.3">
      <c r="A4744" t="s">
        <v>29</v>
      </c>
      <c r="B4744" t="s">
        <v>17</v>
      </c>
      <c r="C4744" t="s">
        <v>10</v>
      </c>
      <c r="D4744">
        <v>38196</v>
      </c>
    </row>
    <row r="4745" spans="1:4" x14ac:dyDescent="0.3">
      <c r="A4745" t="s">
        <v>29</v>
      </c>
      <c r="B4745" t="s">
        <v>17</v>
      </c>
      <c r="C4745" t="s">
        <v>10</v>
      </c>
      <c r="D4745">
        <v>26586</v>
      </c>
    </row>
    <row r="4746" spans="1:4" x14ac:dyDescent="0.3">
      <c r="A4746" t="s">
        <v>29</v>
      </c>
      <c r="B4746" t="s">
        <v>17</v>
      </c>
      <c r="C4746" t="s">
        <v>10</v>
      </c>
      <c r="D4746">
        <v>45315</v>
      </c>
    </row>
    <row r="4747" spans="1:4" x14ac:dyDescent="0.3">
      <c r="A4747" t="s">
        <v>29</v>
      </c>
      <c r="B4747" t="s">
        <v>17</v>
      </c>
      <c r="C4747" t="s">
        <v>10</v>
      </c>
      <c r="D4747">
        <v>57346</v>
      </c>
    </row>
    <row r="4748" spans="1:4" x14ac:dyDescent="0.3">
      <c r="A4748" t="s">
        <v>29</v>
      </c>
      <c r="B4748" t="s">
        <v>17</v>
      </c>
      <c r="C4748" t="s">
        <v>9</v>
      </c>
      <c r="D4748">
        <v>44507</v>
      </c>
    </row>
    <row r="4749" spans="1:4" x14ac:dyDescent="0.3">
      <c r="A4749" t="s">
        <v>29</v>
      </c>
      <c r="B4749" t="s">
        <v>17</v>
      </c>
      <c r="C4749" t="s">
        <v>8</v>
      </c>
      <c r="D4749">
        <v>83962</v>
      </c>
    </row>
    <row r="4750" spans="1:4" x14ac:dyDescent="0.3">
      <c r="A4750" t="s">
        <v>29</v>
      </c>
      <c r="B4750" t="s">
        <v>17</v>
      </c>
      <c r="C4750" t="s">
        <v>8</v>
      </c>
      <c r="D4750">
        <v>45064</v>
      </c>
    </row>
    <row r="4751" spans="1:4" x14ac:dyDescent="0.3">
      <c r="A4751" t="s">
        <v>29</v>
      </c>
      <c r="B4751" t="s">
        <v>20</v>
      </c>
      <c r="C4751" t="s">
        <v>4</v>
      </c>
      <c r="D4751">
        <v>28118</v>
      </c>
    </row>
    <row r="4752" spans="1:4" x14ac:dyDescent="0.3">
      <c r="A4752" t="s">
        <v>29</v>
      </c>
      <c r="B4752" t="s">
        <v>20</v>
      </c>
      <c r="C4752" t="s">
        <v>2</v>
      </c>
      <c r="D4752">
        <v>11961</v>
      </c>
    </row>
    <row r="4753" spans="1:4" x14ac:dyDescent="0.3">
      <c r="A4753" t="s">
        <v>29</v>
      </c>
      <c r="B4753" t="s">
        <v>17</v>
      </c>
      <c r="C4753" t="s">
        <v>10</v>
      </c>
      <c r="D4753">
        <v>35917</v>
      </c>
    </row>
    <row r="4754" spans="1:4" x14ac:dyDescent="0.3">
      <c r="A4754" t="s">
        <v>29</v>
      </c>
      <c r="B4754" t="s">
        <v>17</v>
      </c>
      <c r="C4754" t="s">
        <v>10</v>
      </c>
      <c r="D4754">
        <v>52260</v>
      </c>
    </row>
    <row r="4755" spans="1:4" x14ac:dyDescent="0.3">
      <c r="A4755" t="s">
        <v>29</v>
      </c>
      <c r="B4755" t="s">
        <v>17</v>
      </c>
      <c r="C4755" t="s">
        <v>10</v>
      </c>
      <c r="D4755">
        <v>94176</v>
      </c>
    </row>
    <row r="4756" spans="1:4" x14ac:dyDescent="0.3">
      <c r="A4756" t="s">
        <v>29</v>
      </c>
      <c r="B4756" t="s">
        <v>17</v>
      </c>
      <c r="C4756" t="s">
        <v>10</v>
      </c>
      <c r="D4756">
        <v>4324</v>
      </c>
    </row>
    <row r="4757" spans="1:4" x14ac:dyDescent="0.3">
      <c r="A4757" t="s">
        <v>29</v>
      </c>
      <c r="B4757" t="s">
        <v>17</v>
      </c>
      <c r="C4757" t="s">
        <v>10</v>
      </c>
      <c r="D4757">
        <v>99026</v>
      </c>
    </row>
    <row r="4758" spans="1:4" x14ac:dyDescent="0.3">
      <c r="A4758" t="s">
        <v>29</v>
      </c>
      <c r="B4758" t="s">
        <v>17</v>
      </c>
      <c r="C4758" t="s">
        <v>10</v>
      </c>
      <c r="D4758">
        <v>10711</v>
      </c>
    </row>
    <row r="4759" spans="1:4" x14ac:dyDescent="0.3">
      <c r="A4759" t="s">
        <v>29</v>
      </c>
      <c r="B4759" t="s">
        <v>20</v>
      </c>
      <c r="C4759" t="s">
        <v>10</v>
      </c>
      <c r="D4759">
        <v>72121</v>
      </c>
    </row>
    <row r="4760" spans="1:4" x14ac:dyDescent="0.3">
      <c r="A4760" t="s">
        <v>29</v>
      </c>
      <c r="B4760" t="s">
        <v>15</v>
      </c>
      <c r="C4760" t="s">
        <v>4</v>
      </c>
      <c r="D4760">
        <v>94234</v>
      </c>
    </row>
    <row r="4761" spans="1:4" x14ac:dyDescent="0.3">
      <c r="A4761" t="s">
        <v>29</v>
      </c>
      <c r="B4761" t="s">
        <v>14</v>
      </c>
      <c r="C4761" t="s">
        <v>5</v>
      </c>
      <c r="D4761">
        <v>46930</v>
      </c>
    </row>
    <row r="4762" spans="1:4" x14ac:dyDescent="0.3">
      <c r="A4762" t="s">
        <v>29</v>
      </c>
      <c r="B4762" t="s">
        <v>20</v>
      </c>
      <c r="C4762" t="s">
        <v>8</v>
      </c>
      <c r="D4762">
        <v>75702</v>
      </c>
    </row>
    <row r="4763" spans="1:4" x14ac:dyDescent="0.3">
      <c r="A4763" t="s">
        <v>29</v>
      </c>
      <c r="B4763" t="s">
        <v>20</v>
      </c>
      <c r="C4763" t="s">
        <v>8</v>
      </c>
      <c r="D4763">
        <v>33190</v>
      </c>
    </row>
    <row r="4764" spans="1:4" x14ac:dyDescent="0.3">
      <c r="A4764" t="s">
        <v>29</v>
      </c>
      <c r="B4764" t="s">
        <v>20</v>
      </c>
      <c r="C4764" t="s">
        <v>8</v>
      </c>
      <c r="D4764">
        <v>25653</v>
      </c>
    </row>
    <row r="4765" spans="1:4" x14ac:dyDescent="0.3">
      <c r="A4765" t="s">
        <v>29</v>
      </c>
      <c r="B4765" t="s">
        <v>20</v>
      </c>
      <c r="C4765" t="s">
        <v>8</v>
      </c>
      <c r="D4765">
        <v>39305</v>
      </c>
    </row>
    <row r="4766" spans="1:4" x14ac:dyDescent="0.3">
      <c r="A4766" t="s">
        <v>29</v>
      </c>
      <c r="B4766" t="s">
        <v>17</v>
      </c>
      <c r="C4766" t="s">
        <v>2</v>
      </c>
      <c r="D4766">
        <v>40692</v>
      </c>
    </row>
    <row r="4767" spans="1:4" x14ac:dyDescent="0.3">
      <c r="A4767" t="s">
        <v>29</v>
      </c>
      <c r="B4767" t="s">
        <v>17</v>
      </c>
      <c r="C4767" t="s">
        <v>10</v>
      </c>
      <c r="D4767">
        <v>69781</v>
      </c>
    </row>
    <row r="4768" spans="1:4" x14ac:dyDescent="0.3">
      <c r="A4768" t="s">
        <v>29</v>
      </c>
      <c r="B4768" t="s">
        <v>17</v>
      </c>
      <c r="C4768" t="s">
        <v>4</v>
      </c>
      <c r="D4768">
        <v>29705</v>
      </c>
    </row>
    <row r="4769" spans="1:4" x14ac:dyDescent="0.3">
      <c r="A4769" t="s">
        <v>29</v>
      </c>
      <c r="B4769" t="s">
        <v>17</v>
      </c>
      <c r="C4769" t="s">
        <v>4</v>
      </c>
      <c r="D4769">
        <v>81497</v>
      </c>
    </row>
    <row r="4770" spans="1:4" x14ac:dyDescent="0.3">
      <c r="A4770" t="s">
        <v>29</v>
      </c>
      <c r="B4770" t="s">
        <v>20</v>
      </c>
      <c r="C4770" t="s">
        <v>2</v>
      </c>
      <c r="D4770">
        <v>68207</v>
      </c>
    </row>
    <row r="4771" spans="1:4" x14ac:dyDescent="0.3">
      <c r="A4771" t="s">
        <v>29</v>
      </c>
      <c r="B4771" t="s">
        <v>20</v>
      </c>
      <c r="C4771" t="s">
        <v>4</v>
      </c>
      <c r="D4771">
        <v>89294</v>
      </c>
    </row>
    <row r="4772" spans="1:4" x14ac:dyDescent="0.3">
      <c r="A4772" t="s">
        <v>29</v>
      </c>
      <c r="B4772" t="s">
        <v>20</v>
      </c>
      <c r="C4772" t="s">
        <v>4</v>
      </c>
      <c r="D4772">
        <v>36757</v>
      </c>
    </row>
    <row r="4773" spans="1:4" x14ac:dyDescent="0.3">
      <c r="A4773" t="s">
        <v>29</v>
      </c>
      <c r="B4773" t="s">
        <v>20</v>
      </c>
      <c r="C4773" t="s">
        <v>4</v>
      </c>
      <c r="D4773">
        <v>23774</v>
      </c>
    </row>
    <row r="4774" spans="1:4" x14ac:dyDescent="0.3">
      <c r="A4774" t="s">
        <v>29</v>
      </c>
      <c r="B4774" t="s">
        <v>20</v>
      </c>
      <c r="C4774" t="s">
        <v>4</v>
      </c>
      <c r="D4774">
        <v>32415</v>
      </c>
    </row>
    <row r="4775" spans="1:4" x14ac:dyDescent="0.3">
      <c r="A4775" t="s">
        <v>29</v>
      </c>
      <c r="B4775" t="s">
        <v>20</v>
      </c>
      <c r="C4775" t="s">
        <v>4</v>
      </c>
      <c r="D4775">
        <v>51672</v>
      </c>
    </row>
    <row r="4776" spans="1:4" x14ac:dyDescent="0.3">
      <c r="A4776" t="s">
        <v>29</v>
      </c>
      <c r="B4776" t="s">
        <v>20</v>
      </c>
      <c r="C4776" t="s">
        <v>4</v>
      </c>
      <c r="D4776">
        <v>61958</v>
      </c>
    </row>
    <row r="4777" spans="1:4" x14ac:dyDescent="0.3">
      <c r="A4777" t="s">
        <v>29</v>
      </c>
      <c r="B4777" t="s">
        <v>20</v>
      </c>
      <c r="C4777" t="s">
        <v>4</v>
      </c>
      <c r="D4777">
        <v>18012</v>
      </c>
    </row>
    <row r="4778" spans="1:4" x14ac:dyDescent="0.3">
      <c r="A4778" t="s">
        <v>29</v>
      </c>
      <c r="B4778" t="s">
        <v>18</v>
      </c>
      <c r="C4778" t="s">
        <v>4</v>
      </c>
      <c r="D4778">
        <v>97202</v>
      </c>
    </row>
    <row r="4779" spans="1:4" x14ac:dyDescent="0.3">
      <c r="A4779" t="s">
        <v>29</v>
      </c>
      <c r="B4779" t="s">
        <v>18</v>
      </c>
      <c r="C4779" t="s">
        <v>4</v>
      </c>
      <c r="D4779">
        <v>93615</v>
      </c>
    </row>
    <row r="4780" spans="1:4" x14ac:dyDescent="0.3">
      <c r="A4780" t="s">
        <v>29</v>
      </c>
      <c r="B4780" t="s">
        <v>17</v>
      </c>
      <c r="C4780" t="s">
        <v>2</v>
      </c>
      <c r="D4780">
        <v>52474</v>
      </c>
    </row>
    <row r="4781" spans="1:4" x14ac:dyDescent="0.3">
      <c r="A4781" t="s">
        <v>29</v>
      </c>
      <c r="B4781" t="s">
        <v>17</v>
      </c>
      <c r="C4781" t="s">
        <v>2</v>
      </c>
      <c r="D4781">
        <v>53443</v>
      </c>
    </row>
    <row r="4782" spans="1:4" x14ac:dyDescent="0.3">
      <c r="A4782" t="s">
        <v>29</v>
      </c>
      <c r="B4782" t="s">
        <v>17</v>
      </c>
      <c r="C4782" t="s">
        <v>2</v>
      </c>
      <c r="D4782">
        <v>43241</v>
      </c>
    </row>
    <row r="4783" spans="1:4" x14ac:dyDescent="0.3">
      <c r="A4783" t="s">
        <v>29</v>
      </c>
      <c r="B4783" t="s">
        <v>17</v>
      </c>
      <c r="C4783" t="s">
        <v>2</v>
      </c>
      <c r="D4783">
        <v>39605</v>
      </c>
    </row>
    <row r="4784" spans="1:4" x14ac:dyDescent="0.3">
      <c r="A4784" t="s">
        <v>29</v>
      </c>
      <c r="B4784" t="s">
        <v>17</v>
      </c>
      <c r="C4784" t="s">
        <v>2</v>
      </c>
      <c r="D4784">
        <v>16510</v>
      </c>
    </row>
    <row r="4785" spans="1:4" x14ac:dyDescent="0.3">
      <c r="A4785" t="s">
        <v>29</v>
      </c>
      <c r="B4785" t="s">
        <v>18</v>
      </c>
      <c r="C4785" t="s">
        <v>6</v>
      </c>
      <c r="D4785">
        <v>58791</v>
      </c>
    </row>
    <row r="4786" spans="1:4" x14ac:dyDescent="0.3">
      <c r="A4786" t="s">
        <v>29</v>
      </c>
      <c r="B4786" t="s">
        <v>20</v>
      </c>
      <c r="C4786" t="s">
        <v>10</v>
      </c>
      <c r="D4786">
        <v>53026</v>
      </c>
    </row>
    <row r="4787" spans="1:4" x14ac:dyDescent="0.3">
      <c r="A4787" t="s">
        <v>29</v>
      </c>
      <c r="B4787" t="s">
        <v>20</v>
      </c>
      <c r="C4787" t="s">
        <v>10</v>
      </c>
      <c r="D4787">
        <v>39909</v>
      </c>
    </row>
    <row r="4788" spans="1:4" x14ac:dyDescent="0.3">
      <c r="A4788" t="s">
        <v>29</v>
      </c>
      <c r="B4788" t="s">
        <v>20</v>
      </c>
      <c r="C4788" t="s">
        <v>10</v>
      </c>
      <c r="D4788">
        <v>67466</v>
      </c>
    </row>
    <row r="4789" spans="1:4" x14ac:dyDescent="0.3">
      <c r="A4789" t="s">
        <v>29</v>
      </c>
      <c r="B4789" t="s">
        <v>20</v>
      </c>
      <c r="C4789" t="s">
        <v>4</v>
      </c>
      <c r="D4789">
        <v>71900</v>
      </c>
    </row>
    <row r="4790" spans="1:4" x14ac:dyDescent="0.3">
      <c r="A4790" t="s">
        <v>29</v>
      </c>
      <c r="B4790" t="s">
        <v>20</v>
      </c>
      <c r="C4790" t="s">
        <v>4</v>
      </c>
      <c r="D4790">
        <v>15272</v>
      </c>
    </row>
    <row r="4791" spans="1:4" x14ac:dyDescent="0.3">
      <c r="A4791" t="s">
        <v>29</v>
      </c>
      <c r="B4791" t="s">
        <v>20</v>
      </c>
      <c r="C4791" t="s">
        <v>4</v>
      </c>
      <c r="D4791">
        <v>57989</v>
      </c>
    </row>
    <row r="4792" spans="1:4" x14ac:dyDescent="0.3">
      <c r="A4792" t="s">
        <v>29</v>
      </c>
      <c r="B4792" t="s">
        <v>20</v>
      </c>
      <c r="C4792" t="s">
        <v>4</v>
      </c>
      <c r="D4792">
        <v>38039</v>
      </c>
    </row>
    <row r="4793" spans="1:4" x14ac:dyDescent="0.3">
      <c r="A4793" t="s">
        <v>29</v>
      </c>
      <c r="B4793" t="s">
        <v>14</v>
      </c>
      <c r="C4793" t="s">
        <v>4</v>
      </c>
      <c r="D4793">
        <v>32398</v>
      </c>
    </row>
    <row r="4794" spans="1:4" x14ac:dyDescent="0.3">
      <c r="A4794" t="s">
        <v>29</v>
      </c>
      <c r="B4794" t="s">
        <v>14</v>
      </c>
      <c r="C4794" t="s">
        <v>4</v>
      </c>
      <c r="D4794">
        <v>49274</v>
      </c>
    </row>
    <row r="4795" spans="1:4" x14ac:dyDescent="0.3">
      <c r="A4795" t="s">
        <v>29</v>
      </c>
      <c r="B4795" t="s">
        <v>12</v>
      </c>
      <c r="C4795" t="s">
        <v>10</v>
      </c>
      <c r="D4795">
        <v>67764</v>
      </c>
    </row>
    <row r="4796" spans="1:4" x14ac:dyDescent="0.3">
      <c r="A4796" t="s">
        <v>29</v>
      </c>
      <c r="B4796" t="s">
        <v>12</v>
      </c>
      <c r="C4796" t="s">
        <v>10</v>
      </c>
      <c r="D4796">
        <v>93190</v>
      </c>
    </row>
    <row r="4797" spans="1:4" x14ac:dyDescent="0.3">
      <c r="A4797" t="s">
        <v>29</v>
      </c>
      <c r="B4797" t="s">
        <v>12</v>
      </c>
      <c r="C4797" t="s">
        <v>10</v>
      </c>
      <c r="D4797">
        <v>36135</v>
      </c>
    </row>
    <row r="4798" spans="1:4" x14ac:dyDescent="0.3">
      <c r="A4798" t="s">
        <v>29</v>
      </c>
      <c r="B4798" t="s">
        <v>12</v>
      </c>
      <c r="C4798" t="s">
        <v>10</v>
      </c>
      <c r="D4798">
        <v>6652</v>
      </c>
    </row>
    <row r="4799" spans="1:4" x14ac:dyDescent="0.3">
      <c r="A4799" t="s">
        <v>29</v>
      </c>
      <c r="B4799" t="s">
        <v>17</v>
      </c>
      <c r="C4799" t="s">
        <v>2</v>
      </c>
      <c r="D4799">
        <v>72977</v>
      </c>
    </row>
    <row r="4800" spans="1:4" x14ac:dyDescent="0.3">
      <c r="A4800" t="s">
        <v>29</v>
      </c>
      <c r="B4800" t="s">
        <v>17</v>
      </c>
      <c r="C4800" t="s">
        <v>2</v>
      </c>
      <c r="D4800">
        <v>6949</v>
      </c>
    </row>
    <row r="4801" spans="1:4" x14ac:dyDescent="0.3">
      <c r="A4801" t="s">
        <v>29</v>
      </c>
      <c r="B4801" t="s">
        <v>17</v>
      </c>
      <c r="C4801" t="s">
        <v>2</v>
      </c>
      <c r="D4801">
        <v>29794</v>
      </c>
    </row>
    <row r="4802" spans="1:4" x14ac:dyDescent="0.3">
      <c r="A4802" t="s">
        <v>29</v>
      </c>
      <c r="B4802" t="s">
        <v>17</v>
      </c>
      <c r="C4802" t="s">
        <v>2</v>
      </c>
      <c r="D4802">
        <v>90793</v>
      </c>
    </row>
    <row r="4803" spans="1:4" x14ac:dyDescent="0.3">
      <c r="A4803" t="s">
        <v>29</v>
      </c>
      <c r="B4803" t="s">
        <v>17</v>
      </c>
      <c r="C4803" t="s">
        <v>2</v>
      </c>
      <c r="D4803">
        <v>60668</v>
      </c>
    </row>
    <row r="4804" spans="1:4" x14ac:dyDescent="0.3">
      <c r="A4804" t="s">
        <v>29</v>
      </c>
      <c r="B4804" t="s">
        <v>17</v>
      </c>
      <c r="C4804" t="s">
        <v>2</v>
      </c>
      <c r="D4804">
        <v>24872</v>
      </c>
    </row>
    <row r="4805" spans="1:4" x14ac:dyDescent="0.3">
      <c r="A4805" t="s">
        <v>29</v>
      </c>
      <c r="B4805" t="s">
        <v>17</v>
      </c>
      <c r="C4805" t="s">
        <v>8</v>
      </c>
      <c r="D4805">
        <v>69519</v>
      </c>
    </row>
    <row r="4806" spans="1:4" x14ac:dyDescent="0.3">
      <c r="A4806" t="s">
        <v>29</v>
      </c>
      <c r="B4806" t="s">
        <v>17</v>
      </c>
      <c r="C4806" t="s">
        <v>8</v>
      </c>
      <c r="D4806">
        <v>27797</v>
      </c>
    </row>
    <row r="4807" spans="1:4" x14ac:dyDescent="0.3">
      <c r="A4807" t="s">
        <v>29</v>
      </c>
      <c r="B4807" t="s">
        <v>17</v>
      </c>
      <c r="C4807" t="s">
        <v>6</v>
      </c>
      <c r="D4807">
        <v>15753</v>
      </c>
    </row>
    <row r="4808" spans="1:4" x14ac:dyDescent="0.3">
      <c r="A4808" t="s">
        <v>29</v>
      </c>
      <c r="B4808" t="s">
        <v>17</v>
      </c>
      <c r="C4808" t="s">
        <v>6</v>
      </c>
      <c r="D4808">
        <v>11588</v>
      </c>
    </row>
    <row r="4809" spans="1:4" x14ac:dyDescent="0.3">
      <c r="A4809" t="s">
        <v>29</v>
      </c>
      <c r="B4809" t="s">
        <v>20</v>
      </c>
      <c r="C4809" t="s">
        <v>2</v>
      </c>
      <c r="D4809">
        <v>56392</v>
      </c>
    </row>
    <row r="4810" spans="1:4" x14ac:dyDescent="0.3">
      <c r="A4810" t="s">
        <v>29</v>
      </c>
      <c r="B4810" t="s">
        <v>20</v>
      </c>
      <c r="C4810" t="s">
        <v>2</v>
      </c>
      <c r="D4810">
        <v>85470</v>
      </c>
    </row>
    <row r="4811" spans="1:4" x14ac:dyDescent="0.3">
      <c r="A4811" t="s">
        <v>29</v>
      </c>
      <c r="B4811" t="s">
        <v>20</v>
      </c>
      <c r="C4811" t="s">
        <v>2</v>
      </c>
      <c r="D4811">
        <v>71295</v>
      </c>
    </row>
    <row r="4812" spans="1:4" x14ac:dyDescent="0.3">
      <c r="A4812" t="s">
        <v>29</v>
      </c>
      <c r="B4812" t="s">
        <v>20</v>
      </c>
      <c r="C4812" t="s">
        <v>5</v>
      </c>
      <c r="D4812">
        <v>82414</v>
      </c>
    </row>
    <row r="4813" spans="1:4" x14ac:dyDescent="0.3">
      <c r="A4813" t="s">
        <v>29</v>
      </c>
      <c r="B4813" t="s">
        <v>20</v>
      </c>
      <c r="C4813" t="s">
        <v>5</v>
      </c>
      <c r="D4813">
        <v>18576</v>
      </c>
    </row>
    <row r="4814" spans="1:4" x14ac:dyDescent="0.3">
      <c r="A4814" t="s">
        <v>29</v>
      </c>
      <c r="B4814" t="s">
        <v>20</v>
      </c>
      <c r="C4814" t="s">
        <v>5</v>
      </c>
      <c r="D4814">
        <v>66474</v>
      </c>
    </row>
    <row r="4815" spans="1:4" x14ac:dyDescent="0.3">
      <c r="A4815" t="s">
        <v>29</v>
      </c>
      <c r="B4815" t="s">
        <v>17</v>
      </c>
      <c r="C4815" t="s">
        <v>10</v>
      </c>
      <c r="D4815">
        <v>35763</v>
      </c>
    </row>
    <row r="4816" spans="1:4" x14ac:dyDescent="0.3">
      <c r="A4816" t="s">
        <v>29</v>
      </c>
      <c r="B4816" t="s">
        <v>15</v>
      </c>
      <c r="C4816" t="s">
        <v>4</v>
      </c>
      <c r="D4816">
        <v>72843</v>
      </c>
    </row>
    <row r="4817" spans="1:4" x14ac:dyDescent="0.3">
      <c r="A4817" t="s">
        <v>29</v>
      </c>
      <c r="B4817" t="s">
        <v>15</v>
      </c>
      <c r="C4817" t="s">
        <v>4</v>
      </c>
      <c r="D4817">
        <v>82546</v>
      </c>
    </row>
    <row r="4818" spans="1:4" x14ac:dyDescent="0.3">
      <c r="A4818" t="s">
        <v>29</v>
      </c>
      <c r="B4818" t="s">
        <v>15</v>
      </c>
      <c r="C4818" t="s">
        <v>4</v>
      </c>
      <c r="D4818">
        <v>45843</v>
      </c>
    </row>
    <row r="4819" spans="1:4" x14ac:dyDescent="0.3">
      <c r="A4819" t="s">
        <v>29</v>
      </c>
      <c r="B4819" t="s">
        <v>20</v>
      </c>
      <c r="C4819" t="s">
        <v>10</v>
      </c>
      <c r="D4819">
        <v>8658</v>
      </c>
    </row>
    <row r="4820" spans="1:4" x14ac:dyDescent="0.3">
      <c r="A4820" t="s">
        <v>29</v>
      </c>
      <c r="B4820" t="s">
        <v>20</v>
      </c>
      <c r="C4820" t="s">
        <v>10</v>
      </c>
      <c r="D4820">
        <v>9313</v>
      </c>
    </row>
    <row r="4821" spans="1:4" x14ac:dyDescent="0.3">
      <c r="A4821" t="s">
        <v>29</v>
      </c>
      <c r="B4821" t="s">
        <v>20</v>
      </c>
      <c r="C4821" t="s">
        <v>10</v>
      </c>
      <c r="D4821">
        <v>51894</v>
      </c>
    </row>
    <row r="4822" spans="1:4" x14ac:dyDescent="0.3">
      <c r="A4822" t="s">
        <v>29</v>
      </c>
      <c r="B4822" t="s">
        <v>20</v>
      </c>
      <c r="C4822" t="s">
        <v>10</v>
      </c>
      <c r="D4822">
        <v>55718</v>
      </c>
    </row>
    <row r="4823" spans="1:4" x14ac:dyDescent="0.3">
      <c r="A4823" t="s">
        <v>29</v>
      </c>
      <c r="B4823" t="s">
        <v>20</v>
      </c>
      <c r="C4823" t="s">
        <v>2</v>
      </c>
      <c r="D4823">
        <v>79746</v>
      </c>
    </row>
    <row r="4824" spans="1:4" x14ac:dyDescent="0.3">
      <c r="A4824" t="s">
        <v>29</v>
      </c>
      <c r="B4824" t="s">
        <v>20</v>
      </c>
      <c r="C4824" t="s">
        <v>2</v>
      </c>
      <c r="D4824">
        <v>78690</v>
      </c>
    </row>
    <row r="4825" spans="1:4" x14ac:dyDescent="0.3">
      <c r="A4825" t="s">
        <v>29</v>
      </c>
      <c r="B4825" t="s">
        <v>14</v>
      </c>
      <c r="C4825" t="s">
        <v>2</v>
      </c>
      <c r="D4825">
        <v>58270</v>
      </c>
    </row>
    <row r="4826" spans="1:4" x14ac:dyDescent="0.3">
      <c r="A4826" t="s">
        <v>29</v>
      </c>
      <c r="B4826" t="s">
        <v>14</v>
      </c>
      <c r="C4826" t="s">
        <v>2</v>
      </c>
      <c r="D4826">
        <v>54911</v>
      </c>
    </row>
    <row r="4827" spans="1:4" x14ac:dyDescent="0.3">
      <c r="A4827" t="s">
        <v>29</v>
      </c>
      <c r="B4827" t="s">
        <v>20</v>
      </c>
      <c r="C4827" t="s">
        <v>10</v>
      </c>
      <c r="D4827">
        <v>16259</v>
      </c>
    </row>
    <row r="4828" spans="1:4" x14ac:dyDescent="0.3">
      <c r="A4828" t="s">
        <v>29</v>
      </c>
      <c r="B4828" t="s">
        <v>20</v>
      </c>
      <c r="C4828" t="s">
        <v>10</v>
      </c>
      <c r="D4828">
        <v>3536</v>
      </c>
    </row>
    <row r="4829" spans="1:4" x14ac:dyDescent="0.3">
      <c r="A4829" t="s">
        <v>29</v>
      </c>
      <c r="B4829" t="s">
        <v>20</v>
      </c>
      <c r="C4829" t="s">
        <v>10</v>
      </c>
      <c r="D4829">
        <v>43042</v>
      </c>
    </row>
    <row r="4830" spans="1:4" x14ac:dyDescent="0.3">
      <c r="A4830" t="s">
        <v>29</v>
      </c>
      <c r="B4830" t="s">
        <v>20</v>
      </c>
      <c r="C4830" t="s">
        <v>10</v>
      </c>
      <c r="D4830">
        <v>60660</v>
      </c>
    </row>
    <row r="4831" spans="1:4" x14ac:dyDescent="0.3">
      <c r="A4831" t="s">
        <v>29</v>
      </c>
      <c r="B4831" t="s">
        <v>20</v>
      </c>
      <c r="C4831" t="s">
        <v>10</v>
      </c>
      <c r="D4831">
        <v>73591</v>
      </c>
    </row>
    <row r="4832" spans="1:4" x14ac:dyDescent="0.3">
      <c r="A4832" t="s">
        <v>29</v>
      </c>
      <c r="B4832" t="s">
        <v>17</v>
      </c>
      <c r="C4832" t="s">
        <v>2</v>
      </c>
      <c r="D4832">
        <v>45029</v>
      </c>
    </row>
    <row r="4833" spans="1:4" x14ac:dyDescent="0.3">
      <c r="A4833" t="s">
        <v>29</v>
      </c>
      <c r="B4833" t="s">
        <v>17</v>
      </c>
      <c r="C4833" t="s">
        <v>2</v>
      </c>
      <c r="D4833">
        <v>41310</v>
      </c>
    </row>
    <row r="4834" spans="1:4" x14ac:dyDescent="0.3">
      <c r="A4834" t="s">
        <v>29</v>
      </c>
      <c r="B4834" t="s">
        <v>17</v>
      </c>
      <c r="C4834" t="s">
        <v>2</v>
      </c>
      <c r="D4834">
        <v>21485</v>
      </c>
    </row>
    <row r="4835" spans="1:4" x14ac:dyDescent="0.3">
      <c r="A4835" t="s">
        <v>29</v>
      </c>
      <c r="B4835" t="s">
        <v>17</v>
      </c>
      <c r="C4835" t="s">
        <v>2</v>
      </c>
      <c r="D4835">
        <v>90757</v>
      </c>
    </row>
    <row r="4836" spans="1:4" x14ac:dyDescent="0.3">
      <c r="A4836" t="s">
        <v>29</v>
      </c>
      <c r="B4836" t="s">
        <v>17</v>
      </c>
      <c r="C4836" t="s">
        <v>2</v>
      </c>
      <c r="D4836">
        <v>40298</v>
      </c>
    </row>
    <row r="4837" spans="1:4" x14ac:dyDescent="0.3">
      <c r="A4837" t="s">
        <v>29</v>
      </c>
      <c r="B4837" t="s">
        <v>17</v>
      </c>
      <c r="C4837" t="s">
        <v>2</v>
      </c>
      <c r="D4837">
        <v>10008</v>
      </c>
    </row>
    <row r="4838" spans="1:4" x14ac:dyDescent="0.3">
      <c r="A4838" t="s">
        <v>29</v>
      </c>
      <c r="B4838" t="s">
        <v>17</v>
      </c>
      <c r="C4838" t="s">
        <v>2</v>
      </c>
      <c r="D4838">
        <v>89801</v>
      </c>
    </row>
    <row r="4839" spans="1:4" x14ac:dyDescent="0.3">
      <c r="A4839" t="s">
        <v>29</v>
      </c>
      <c r="B4839" t="s">
        <v>17</v>
      </c>
      <c r="C4839" t="s">
        <v>2</v>
      </c>
      <c r="D4839">
        <v>44072</v>
      </c>
    </row>
    <row r="4840" spans="1:4" x14ac:dyDescent="0.3">
      <c r="A4840" t="s">
        <v>29</v>
      </c>
      <c r="B4840" t="s">
        <v>17</v>
      </c>
      <c r="C4840" t="s">
        <v>2</v>
      </c>
      <c r="D4840">
        <v>81122</v>
      </c>
    </row>
    <row r="4841" spans="1:4" x14ac:dyDescent="0.3">
      <c r="A4841" t="s">
        <v>29</v>
      </c>
      <c r="B4841" t="s">
        <v>12</v>
      </c>
      <c r="C4841" t="s">
        <v>8</v>
      </c>
      <c r="D4841">
        <v>70417</v>
      </c>
    </row>
    <row r="4842" spans="1:4" x14ac:dyDescent="0.3">
      <c r="A4842" t="s">
        <v>29</v>
      </c>
      <c r="B4842" t="s">
        <v>12</v>
      </c>
      <c r="C4842" t="s">
        <v>8</v>
      </c>
      <c r="D4842">
        <v>11865</v>
      </c>
    </row>
    <row r="4843" spans="1:4" x14ac:dyDescent="0.3">
      <c r="A4843" t="s">
        <v>29</v>
      </c>
      <c r="B4843" t="s">
        <v>12</v>
      </c>
      <c r="C4843" t="s">
        <v>8</v>
      </c>
      <c r="D4843">
        <v>37834</v>
      </c>
    </row>
    <row r="4844" spans="1:4" x14ac:dyDescent="0.3">
      <c r="A4844" t="s">
        <v>29</v>
      </c>
      <c r="B4844" t="s">
        <v>14</v>
      </c>
      <c r="C4844" t="s">
        <v>6</v>
      </c>
      <c r="D4844">
        <v>27268</v>
      </c>
    </row>
    <row r="4845" spans="1:4" x14ac:dyDescent="0.3">
      <c r="A4845" t="s">
        <v>29</v>
      </c>
      <c r="B4845" t="s">
        <v>14</v>
      </c>
      <c r="C4845" t="s">
        <v>6</v>
      </c>
      <c r="D4845">
        <v>37255</v>
      </c>
    </row>
    <row r="4846" spans="1:4" x14ac:dyDescent="0.3">
      <c r="A4846" t="s">
        <v>29</v>
      </c>
      <c r="B4846" t="s">
        <v>19</v>
      </c>
      <c r="C4846" t="s">
        <v>10</v>
      </c>
      <c r="D4846">
        <v>74352</v>
      </c>
    </row>
    <row r="4847" spans="1:4" x14ac:dyDescent="0.3">
      <c r="A4847" t="s">
        <v>29</v>
      </c>
      <c r="B4847" t="s">
        <v>19</v>
      </c>
      <c r="C4847" t="s">
        <v>10</v>
      </c>
      <c r="D4847">
        <v>70817</v>
      </c>
    </row>
    <row r="4848" spans="1:4" x14ac:dyDescent="0.3">
      <c r="A4848" t="s">
        <v>29</v>
      </c>
      <c r="B4848" t="s">
        <v>19</v>
      </c>
      <c r="C4848" t="s">
        <v>10</v>
      </c>
      <c r="D4848">
        <v>11137</v>
      </c>
    </row>
    <row r="4849" spans="1:4" x14ac:dyDescent="0.3">
      <c r="A4849" t="s">
        <v>29</v>
      </c>
      <c r="B4849" t="s">
        <v>19</v>
      </c>
      <c r="C4849" t="s">
        <v>10</v>
      </c>
      <c r="D4849">
        <v>28024</v>
      </c>
    </row>
    <row r="4850" spans="1:4" x14ac:dyDescent="0.3">
      <c r="A4850" t="s">
        <v>29</v>
      </c>
      <c r="B4850" t="s">
        <v>19</v>
      </c>
      <c r="C4850" t="s">
        <v>10</v>
      </c>
      <c r="D4850">
        <v>55444</v>
      </c>
    </row>
    <row r="4851" spans="1:4" x14ac:dyDescent="0.3">
      <c r="A4851" t="s">
        <v>29</v>
      </c>
      <c r="B4851" t="s">
        <v>19</v>
      </c>
      <c r="C4851" t="s">
        <v>10</v>
      </c>
      <c r="D4851">
        <v>29079</v>
      </c>
    </row>
    <row r="4852" spans="1:4" x14ac:dyDescent="0.3">
      <c r="A4852" t="s">
        <v>29</v>
      </c>
      <c r="B4852" t="s">
        <v>19</v>
      </c>
      <c r="C4852" t="s">
        <v>10</v>
      </c>
      <c r="D4852">
        <v>74501</v>
      </c>
    </row>
    <row r="4853" spans="1:4" x14ac:dyDescent="0.3">
      <c r="A4853" t="s">
        <v>29</v>
      </c>
      <c r="B4853" t="s">
        <v>20</v>
      </c>
      <c r="C4853" t="s">
        <v>10</v>
      </c>
      <c r="D4853">
        <v>71782</v>
      </c>
    </row>
    <row r="4854" spans="1:4" x14ac:dyDescent="0.3">
      <c r="A4854" t="s">
        <v>29</v>
      </c>
      <c r="B4854" t="s">
        <v>20</v>
      </c>
      <c r="C4854" t="s">
        <v>10</v>
      </c>
      <c r="D4854">
        <v>46401</v>
      </c>
    </row>
    <row r="4855" spans="1:4" x14ac:dyDescent="0.3">
      <c r="A4855" t="s">
        <v>29</v>
      </c>
      <c r="B4855" t="s">
        <v>20</v>
      </c>
      <c r="C4855" t="s">
        <v>10</v>
      </c>
      <c r="D4855">
        <v>62531</v>
      </c>
    </row>
    <row r="4856" spans="1:4" x14ac:dyDescent="0.3">
      <c r="A4856" t="s">
        <v>29</v>
      </c>
      <c r="B4856" t="s">
        <v>20</v>
      </c>
      <c r="C4856" t="s">
        <v>10</v>
      </c>
      <c r="D4856">
        <v>48149</v>
      </c>
    </row>
    <row r="4857" spans="1:4" x14ac:dyDescent="0.3">
      <c r="A4857" t="s">
        <v>29</v>
      </c>
      <c r="B4857" t="s">
        <v>20</v>
      </c>
      <c r="C4857" t="s">
        <v>10</v>
      </c>
      <c r="D4857">
        <v>90479</v>
      </c>
    </row>
    <row r="4858" spans="1:4" x14ac:dyDescent="0.3">
      <c r="A4858" t="s">
        <v>29</v>
      </c>
      <c r="B4858" t="s">
        <v>20</v>
      </c>
      <c r="C4858" t="s">
        <v>10</v>
      </c>
      <c r="D4858">
        <v>35619</v>
      </c>
    </row>
    <row r="4859" spans="1:4" x14ac:dyDescent="0.3">
      <c r="A4859" t="s">
        <v>29</v>
      </c>
      <c r="B4859" t="s">
        <v>17</v>
      </c>
      <c r="C4859" t="s">
        <v>4</v>
      </c>
      <c r="D4859">
        <v>70508</v>
      </c>
    </row>
    <row r="4860" spans="1:4" x14ac:dyDescent="0.3">
      <c r="A4860" t="s">
        <v>29</v>
      </c>
      <c r="B4860" t="s">
        <v>13</v>
      </c>
      <c r="C4860" t="s">
        <v>6</v>
      </c>
      <c r="D4860">
        <v>45244</v>
      </c>
    </row>
    <row r="4861" spans="1:4" x14ac:dyDescent="0.3">
      <c r="A4861" t="s">
        <v>29</v>
      </c>
      <c r="B4861" t="s">
        <v>17</v>
      </c>
      <c r="C4861" t="s">
        <v>2</v>
      </c>
      <c r="D4861">
        <v>57790</v>
      </c>
    </row>
    <row r="4862" spans="1:4" x14ac:dyDescent="0.3">
      <c r="A4862" t="s">
        <v>29</v>
      </c>
      <c r="B4862" t="s">
        <v>17</v>
      </c>
      <c r="C4862" t="s">
        <v>2</v>
      </c>
      <c r="D4862">
        <v>58417</v>
      </c>
    </row>
    <row r="4863" spans="1:4" x14ac:dyDescent="0.3">
      <c r="A4863" t="s">
        <v>29</v>
      </c>
      <c r="B4863" t="s">
        <v>14</v>
      </c>
      <c r="C4863" t="s">
        <v>2</v>
      </c>
      <c r="D4863">
        <v>49498</v>
      </c>
    </row>
    <row r="4864" spans="1:4" x14ac:dyDescent="0.3">
      <c r="A4864" t="s">
        <v>29</v>
      </c>
      <c r="B4864" t="s">
        <v>14</v>
      </c>
      <c r="C4864" t="s">
        <v>2</v>
      </c>
      <c r="D4864">
        <v>75377</v>
      </c>
    </row>
    <row r="4865" spans="1:4" x14ac:dyDescent="0.3">
      <c r="A4865" t="s">
        <v>29</v>
      </c>
      <c r="B4865" t="s">
        <v>14</v>
      </c>
      <c r="C4865" t="s">
        <v>2</v>
      </c>
      <c r="D4865">
        <v>35150</v>
      </c>
    </row>
    <row r="4866" spans="1:4" x14ac:dyDescent="0.3">
      <c r="A4866" t="s">
        <v>29</v>
      </c>
      <c r="B4866" t="s">
        <v>14</v>
      </c>
      <c r="C4866" t="s">
        <v>2</v>
      </c>
      <c r="D4866">
        <v>94347</v>
      </c>
    </row>
    <row r="4867" spans="1:4" x14ac:dyDescent="0.3">
      <c r="A4867" t="s">
        <v>29</v>
      </c>
      <c r="B4867" t="s">
        <v>13</v>
      </c>
      <c r="C4867" t="s">
        <v>2</v>
      </c>
      <c r="D4867">
        <v>66907</v>
      </c>
    </row>
    <row r="4868" spans="1:4" x14ac:dyDescent="0.3">
      <c r="A4868" t="s">
        <v>29</v>
      </c>
      <c r="B4868" t="s">
        <v>13</v>
      </c>
      <c r="C4868" t="s">
        <v>2</v>
      </c>
      <c r="D4868">
        <v>60562</v>
      </c>
    </row>
    <row r="4869" spans="1:4" x14ac:dyDescent="0.3">
      <c r="A4869" t="s">
        <v>29</v>
      </c>
      <c r="B4869" t="s">
        <v>13</v>
      </c>
      <c r="C4869" t="s">
        <v>2</v>
      </c>
      <c r="D4869">
        <v>83932</v>
      </c>
    </row>
    <row r="4870" spans="1:4" x14ac:dyDescent="0.3">
      <c r="A4870" t="s">
        <v>29</v>
      </c>
      <c r="B4870" t="s">
        <v>13</v>
      </c>
      <c r="C4870" t="s">
        <v>2</v>
      </c>
      <c r="D4870">
        <v>23057</v>
      </c>
    </row>
    <row r="4871" spans="1:4" x14ac:dyDescent="0.3">
      <c r="A4871" t="s">
        <v>29</v>
      </c>
      <c r="B4871" t="s">
        <v>13</v>
      </c>
      <c r="C4871" t="s">
        <v>2</v>
      </c>
      <c r="D4871">
        <v>79290</v>
      </c>
    </row>
    <row r="4872" spans="1:4" x14ac:dyDescent="0.3">
      <c r="A4872" t="s">
        <v>29</v>
      </c>
      <c r="B4872" t="s">
        <v>13</v>
      </c>
      <c r="C4872" t="s">
        <v>2</v>
      </c>
      <c r="D4872">
        <v>75118</v>
      </c>
    </row>
    <row r="4873" spans="1:4" x14ac:dyDescent="0.3">
      <c r="A4873" t="s">
        <v>29</v>
      </c>
      <c r="B4873" t="s">
        <v>13</v>
      </c>
      <c r="C4873" t="s">
        <v>2</v>
      </c>
      <c r="D4873">
        <v>4782</v>
      </c>
    </row>
    <row r="4874" spans="1:4" x14ac:dyDescent="0.3">
      <c r="A4874" t="s">
        <v>29</v>
      </c>
      <c r="B4874" t="s">
        <v>13</v>
      </c>
      <c r="C4874" t="s">
        <v>2</v>
      </c>
      <c r="D4874">
        <v>42353</v>
      </c>
    </row>
    <row r="4875" spans="1:4" x14ac:dyDescent="0.3">
      <c r="A4875" t="s">
        <v>29</v>
      </c>
      <c r="B4875" t="s">
        <v>13</v>
      </c>
      <c r="C4875" t="s">
        <v>2</v>
      </c>
      <c r="D4875">
        <v>55682</v>
      </c>
    </row>
    <row r="4876" spans="1:4" x14ac:dyDescent="0.3">
      <c r="A4876" t="s">
        <v>29</v>
      </c>
      <c r="B4876" t="s">
        <v>13</v>
      </c>
      <c r="C4876" t="s">
        <v>2</v>
      </c>
      <c r="D4876">
        <v>63105</v>
      </c>
    </row>
    <row r="4877" spans="1:4" x14ac:dyDescent="0.3">
      <c r="A4877" t="s">
        <v>29</v>
      </c>
      <c r="B4877" t="s">
        <v>13</v>
      </c>
      <c r="C4877" t="s">
        <v>2</v>
      </c>
      <c r="D4877">
        <v>66388</v>
      </c>
    </row>
    <row r="4878" spans="1:4" x14ac:dyDescent="0.3">
      <c r="A4878" t="s">
        <v>29</v>
      </c>
      <c r="B4878" t="s">
        <v>13</v>
      </c>
      <c r="C4878" t="s">
        <v>2</v>
      </c>
      <c r="D4878">
        <v>1038</v>
      </c>
    </row>
    <row r="4879" spans="1:4" x14ac:dyDescent="0.3">
      <c r="A4879" t="s">
        <v>29</v>
      </c>
      <c r="B4879" t="s">
        <v>13</v>
      </c>
      <c r="C4879" t="s">
        <v>2</v>
      </c>
      <c r="D4879">
        <v>46604</v>
      </c>
    </row>
    <row r="4880" spans="1:4" x14ac:dyDescent="0.3">
      <c r="A4880" t="s">
        <v>29</v>
      </c>
      <c r="B4880" t="s">
        <v>13</v>
      </c>
      <c r="C4880" t="s">
        <v>2</v>
      </c>
      <c r="D4880">
        <v>8005</v>
      </c>
    </row>
    <row r="4881" spans="1:4" x14ac:dyDescent="0.3">
      <c r="A4881" t="s">
        <v>29</v>
      </c>
      <c r="B4881" t="s">
        <v>13</v>
      </c>
      <c r="C4881" t="s">
        <v>2</v>
      </c>
      <c r="D4881">
        <v>67265</v>
      </c>
    </row>
    <row r="4882" spans="1:4" x14ac:dyDescent="0.3">
      <c r="A4882" t="s">
        <v>29</v>
      </c>
      <c r="B4882" t="s">
        <v>13</v>
      </c>
      <c r="C4882" t="s">
        <v>2</v>
      </c>
      <c r="D4882">
        <v>87472</v>
      </c>
    </row>
    <row r="4883" spans="1:4" x14ac:dyDescent="0.3">
      <c r="A4883" t="s">
        <v>29</v>
      </c>
      <c r="B4883" t="s">
        <v>13</v>
      </c>
      <c r="C4883" t="s">
        <v>2</v>
      </c>
      <c r="D4883">
        <v>38837</v>
      </c>
    </row>
    <row r="4884" spans="1:4" x14ac:dyDescent="0.3">
      <c r="A4884" t="s">
        <v>29</v>
      </c>
      <c r="B4884" t="s">
        <v>17</v>
      </c>
      <c r="C4884" t="s">
        <v>4</v>
      </c>
      <c r="D4884">
        <v>65338</v>
      </c>
    </row>
    <row r="4885" spans="1:4" x14ac:dyDescent="0.3">
      <c r="A4885" t="s">
        <v>29</v>
      </c>
      <c r="B4885" t="s">
        <v>17</v>
      </c>
      <c r="C4885" t="s">
        <v>10</v>
      </c>
      <c r="D4885">
        <v>41198</v>
      </c>
    </row>
    <row r="4886" spans="1:4" x14ac:dyDescent="0.3">
      <c r="A4886" t="s">
        <v>29</v>
      </c>
      <c r="B4886" t="s">
        <v>17</v>
      </c>
      <c r="C4886" t="s">
        <v>10</v>
      </c>
      <c r="D4886">
        <v>47278</v>
      </c>
    </row>
    <row r="4887" spans="1:4" x14ac:dyDescent="0.3">
      <c r="A4887" t="s">
        <v>29</v>
      </c>
      <c r="B4887" t="s">
        <v>17</v>
      </c>
      <c r="C4887" t="s">
        <v>10</v>
      </c>
      <c r="D4887">
        <v>88965</v>
      </c>
    </row>
    <row r="4888" spans="1:4" x14ac:dyDescent="0.3">
      <c r="A4888" t="s">
        <v>29</v>
      </c>
      <c r="B4888" t="s">
        <v>17</v>
      </c>
      <c r="C4888" t="s">
        <v>10</v>
      </c>
      <c r="D4888">
        <v>85560</v>
      </c>
    </row>
    <row r="4889" spans="1:4" x14ac:dyDescent="0.3">
      <c r="A4889" t="s">
        <v>29</v>
      </c>
      <c r="B4889" t="s">
        <v>17</v>
      </c>
      <c r="C4889" t="s">
        <v>10</v>
      </c>
      <c r="D4889">
        <v>20609</v>
      </c>
    </row>
    <row r="4890" spans="1:4" x14ac:dyDescent="0.3">
      <c r="A4890" t="s">
        <v>29</v>
      </c>
      <c r="B4890" t="s">
        <v>17</v>
      </c>
      <c r="C4890" t="s">
        <v>10</v>
      </c>
      <c r="D4890">
        <v>13760</v>
      </c>
    </row>
    <row r="4891" spans="1:4" x14ac:dyDescent="0.3">
      <c r="A4891" t="s">
        <v>29</v>
      </c>
      <c r="B4891" t="s">
        <v>17</v>
      </c>
      <c r="C4891" t="s">
        <v>10</v>
      </c>
      <c r="D4891">
        <v>75447</v>
      </c>
    </row>
    <row r="4892" spans="1:4" x14ac:dyDescent="0.3">
      <c r="A4892" t="s">
        <v>29</v>
      </c>
      <c r="B4892" t="s">
        <v>17</v>
      </c>
      <c r="C4892" t="s">
        <v>10</v>
      </c>
      <c r="D4892">
        <v>25900</v>
      </c>
    </row>
    <row r="4893" spans="1:4" x14ac:dyDescent="0.3">
      <c r="A4893" t="s">
        <v>29</v>
      </c>
      <c r="B4893" t="s">
        <v>20</v>
      </c>
      <c r="C4893" t="s">
        <v>6</v>
      </c>
      <c r="D4893">
        <v>70716</v>
      </c>
    </row>
    <row r="4894" spans="1:4" x14ac:dyDescent="0.3">
      <c r="A4894" t="s">
        <v>29</v>
      </c>
      <c r="B4894" t="s">
        <v>20</v>
      </c>
      <c r="C4894" t="s">
        <v>6</v>
      </c>
      <c r="D4894">
        <v>93574</v>
      </c>
    </row>
    <row r="4895" spans="1:4" x14ac:dyDescent="0.3">
      <c r="A4895" t="s">
        <v>29</v>
      </c>
      <c r="B4895" t="s">
        <v>20</v>
      </c>
      <c r="C4895" t="s">
        <v>6</v>
      </c>
      <c r="D4895">
        <v>26301</v>
      </c>
    </row>
    <row r="4896" spans="1:4" x14ac:dyDescent="0.3">
      <c r="A4896" t="s">
        <v>29</v>
      </c>
      <c r="B4896" t="s">
        <v>19</v>
      </c>
      <c r="C4896" t="s">
        <v>6</v>
      </c>
      <c r="D4896">
        <v>82691</v>
      </c>
    </row>
    <row r="4897" spans="1:4" x14ac:dyDescent="0.3">
      <c r="A4897" t="s">
        <v>29</v>
      </c>
      <c r="B4897" t="s">
        <v>19</v>
      </c>
      <c r="C4897" t="s">
        <v>6</v>
      </c>
      <c r="D4897">
        <v>3143</v>
      </c>
    </row>
    <row r="4898" spans="1:4" x14ac:dyDescent="0.3">
      <c r="A4898" t="s">
        <v>29</v>
      </c>
      <c r="B4898" t="s">
        <v>17</v>
      </c>
      <c r="C4898" t="s">
        <v>4</v>
      </c>
      <c r="D4898">
        <v>59854</v>
      </c>
    </row>
    <row r="4899" spans="1:4" x14ac:dyDescent="0.3">
      <c r="A4899" t="s">
        <v>29</v>
      </c>
      <c r="B4899" t="s">
        <v>20</v>
      </c>
      <c r="C4899" t="s">
        <v>4</v>
      </c>
      <c r="D4899">
        <v>90776</v>
      </c>
    </row>
    <row r="4900" spans="1:4" x14ac:dyDescent="0.3">
      <c r="A4900" t="s">
        <v>29</v>
      </c>
      <c r="B4900" t="s">
        <v>20</v>
      </c>
      <c r="C4900" t="s">
        <v>10</v>
      </c>
      <c r="D4900">
        <v>14723</v>
      </c>
    </row>
    <row r="4901" spans="1:4" x14ac:dyDescent="0.3">
      <c r="A4901" t="s">
        <v>29</v>
      </c>
      <c r="B4901" t="s">
        <v>20</v>
      </c>
      <c r="C4901" t="s">
        <v>7</v>
      </c>
      <c r="D4901">
        <v>87779</v>
      </c>
    </row>
    <row r="4902" spans="1:4" x14ac:dyDescent="0.3">
      <c r="A4902" t="s">
        <v>29</v>
      </c>
      <c r="B4902" t="s">
        <v>20</v>
      </c>
      <c r="C4902" t="s">
        <v>2</v>
      </c>
      <c r="D4902">
        <v>67947</v>
      </c>
    </row>
    <row r="4903" spans="1:4" x14ac:dyDescent="0.3">
      <c r="A4903" t="s">
        <v>29</v>
      </c>
      <c r="B4903" t="s">
        <v>20</v>
      </c>
      <c r="C4903" t="s">
        <v>2</v>
      </c>
      <c r="D4903">
        <v>51486</v>
      </c>
    </row>
    <row r="4904" spans="1:4" x14ac:dyDescent="0.3">
      <c r="A4904" t="s">
        <v>29</v>
      </c>
      <c r="B4904" t="s">
        <v>20</v>
      </c>
      <c r="C4904" t="s">
        <v>2</v>
      </c>
      <c r="D4904">
        <v>59822</v>
      </c>
    </row>
    <row r="4905" spans="1:4" x14ac:dyDescent="0.3">
      <c r="A4905" t="s">
        <v>29</v>
      </c>
      <c r="B4905" t="s">
        <v>20</v>
      </c>
      <c r="C4905" t="s">
        <v>2</v>
      </c>
      <c r="D4905">
        <v>93217</v>
      </c>
    </row>
    <row r="4906" spans="1:4" x14ac:dyDescent="0.3">
      <c r="A4906" t="s">
        <v>29</v>
      </c>
      <c r="B4906" t="s">
        <v>17</v>
      </c>
      <c r="C4906" t="s">
        <v>1</v>
      </c>
      <c r="D4906">
        <v>13074</v>
      </c>
    </row>
    <row r="4907" spans="1:4" x14ac:dyDescent="0.3">
      <c r="A4907" t="s">
        <v>29</v>
      </c>
      <c r="B4907" t="s">
        <v>17</v>
      </c>
      <c r="C4907" t="s">
        <v>10</v>
      </c>
      <c r="D4907">
        <v>92458</v>
      </c>
    </row>
    <row r="4908" spans="1:4" x14ac:dyDescent="0.3">
      <c r="A4908" t="s">
        <v>29</v>
      </c>
      <c r="B4908" t="s">
        <v>17</v>
      </c>
      <c r="C4908" t="s">
        <v>10</v>
      </c>
      <c r="D4908">
        <v>18527</v>
      </c>
    </row>
    <row r="4909" spans="1:4" x14ac:dyDescent="0.3">
      <c r="A4909" t="s">
        <v>29</v>
      </c>
      <c r="B4909" t="s">
        <v>20</v>
      </c>
      <c r="C4909" t="s">
        <v>2</v>
      </c>
      <c r="D4909">
        <v>80213</v>
      </c>
    </row>
    <row r="4910" spans="1:4" x14ac:dyDescent="0.3">
      <c r="A4910" t="s">
        <v>29</v>
      </c>
      <c r="B4910" t="s">
        <v>20</v>
      </c>
      <c r="C4910" t="s">
        <v>2</v>
      </c>
      <c r="D4910">
        <v>81721</v>
      </c>
    </row>
    <row r="4911" spans="1:4" x14ac:dyDescent="0.3">
      <c r="A4911" t="s">
        <v>29</v>
      </c>
      <c r="B4911" t="s">
        <v>20</v>
      </c>
      <c r="C4911" t="s">
        <v>2</v>
      </c>
      <c r="D4911">
        <v>94106</v>
      </c>
    </row>
    <row r="4912" spans="1:4" x14ac:dyDescent="0.3">
      <c r="A4912" t="s">
        <v>29</v>
      </c>
      <c r="B4912" t="s">
        <v>20</v>
      </c>
      <c r="C4912" t="s">
        <v>2</v>
      </c>
      <c r="D4912">
        <v>30041</v>
      </c>
    </row>
    <row r="4913" spans="1:4" x14ac:dyDescent="0.3">
      <c r="A4913" t="s">
        <v>29</v>
      </c>
      <c r="B4913" t="s">
        <v>20</v>
      </c>
      <c r="C4913" t="s">
        <v>2</v>
      </c>
      <c r="D4913">
        <v>50346</v>
      </c>
    </row>
    <row r="4914" spans="1:4" x14ac:dyDescent="0.3">
      <c r="A4914" t="s">
        <v>29</v>
      </c>
      <c r="B4914" t="s">
        <v>20</v>
      </c>
      <c r="C4914" t="s">
        <v>2</v>
      </c>
      <c r="D4914">
        <v>59536</v>
      </c>
    </row>
    <row r="4915" spans="1:4" x14ac:dyDescent="0.3">
      <c r="A4915" t="s">
        <v>29</v>
      </c>
      <c r="B4915" t="s">
        <v>20</v>
      </c>
      <c r="C4915" t="s">
        <v>2</v>
      </c>
      <c r="D4915">
        <v>42635</v>
      </c>
    </row>
    <row r="4916" spans="1:4" x14ac:dyDescent="0.3">
      <c r="A4916" t="s">
        <v>29</v>
      </c>
      <c r="B4916" t="s">
        <v>20</v>
      </c>
      <c r="C4916" t="s">
        <v>2</v>
      </c>
      <c r="D4916">
        <v>13864</v>
      </c>
    </row>
    <row r="4917" spans="1:4" x14ac:dyDescent="0.3">
      <c r="A4917" t="s">
        <v>29</v>
      </c>
      <c r="B4917" t="s">
        <v>12</v>
      </c>
      <c r="C4917" t="s">
        <v>2</v>
      </c>
      <c r="D4917">
        <v>9907</v>
      </c>
    </row>
    <row r="4918" spans="1:4" x14ac:dyDescent="0.3">
      <c r="A4918" t="s">
        <v>29</v>
      </c>
      <c r="B4918" t="s">
        <v>20</v>
      </c>
      <c r="C4918" t="s">
        <v>8</v>
      </c>
      <c r="D4918">
        <v>86952</v>
      </c>
    </row>
    <row r="4919" spans="1:4" x14ac:dyDescent="0.3">
      <c r="A4919" t="s">
        <v>29</v>
      </c>
      <c r="B4919" t="s">
        <v>20</v>
      </c>
      <c r="C4919" t="s">
        <v>8</v>
      </c>
      <c r="D4919">
        <v>74022</v>
      </c>
    </row>
    <row r="4920" spans="1:4" x14ac:dyDescent="0.3">
      <c r="A4920" t="s">
        <v>29</v>
      </c>
      <c r="B4920" t="s">
        <v>20</v>
      </c>
      <c r="C4920" t="s">
        <v>8</v>
      </c>
      <c r="D4920">
        <v>27191</v>
      </c>
    </row>
    <row r="4921" spans="1:4" x14ac:dyDescent="0.3">
      <c r="A4921" t="s">
        <v>29</v>
      </c>
      <c r="B4921" t="s">
        <v>20</v>
      </c>
      <c r="C4921" t="s">
        <v>8</v>
      </c>
      <c r="D4921">
        <v>46908</v>
      </c>
    </row>
    <row r="4922" spans="1:4" x14ac:dyDescent="0.3">
      <c r="A4922" t="s">
        <v>29</v>
      </c>
      <c r="B4922" t="s">
        <v>20</v>
      </c>
      <c r="C4922" t="s">
        <v>8</v>
      </c>
      <c r="D4922">
        <v>53395</v>
      </c>
    </row>
    <row r="4923" spans="1:4" x14ac:dyDescent="0.3">
      <c r="A4923" t="s">
        <v>29</v>
      </c>
      <c r="B4923" t="s">
        <v>20</v>
      </c>
      <c r="C4923" t="s">
        <v>8</v>
      </c>
      <c r="D4923">
        <v>51856</v>
      </c>
    </row>
    <row r="4924" spans="1:4" x14ac:dyDescent="0.3">
      <c r="A4924" t="s">
        <v>29</v>
      </c>
      <c r="B4924" t="s">
        <v>20</v>
      </c>
      <c r="C4924" t="s">
        <v>8</v>
      </c>
      <c r="D4924">
        <v>12418</v>
      </c>
    </row>
    <row r="4925" spans="1:4" x14ac:dyDescent="0.3">
      <c r="A4925" t="s">
        <v>29</v>
      </c>
      <c r="B4925" t="s">
        <v>12</v>
      </c>
      <c r="C4925" t="s">
        <v>6</v>
      </c>
      <c r="D4925">
        <v>46498</v>
      </c>
    </row>
    <row r="4926" spans="1:4" x14ac:dyDescent="0.3">
      <c r="A4926" t="s">
        <v>29</v>
      </c>
      <c r="B4926" t="s">
        <v>12</v>
      </c>
      <c r="C4926" t="s">
        <v>6</v>
      </c>
      <c r="D4926">
        <v>20958</v>
      </c>
    </row>
    <row r="4927" spans="1:4" x14ac:dyDescent="0.3">
      <c r="A4927" t="s">
        <v>29</v>
      </c>
      <c r="B4927" t="s">
        <v>12</v>
      </c>
      <c r="C4927" t="s">
        <v>6</v>
      </c>
      <c r="D4927">
        <v>34424</v>
      </c>
    </row>
    <row r="4928" spans="1:4" x14ac:dyDescent="0.3">
      <c r="A4928" t="s">
        <v>29</v>
      </c>
      <c r="B4928" t="s">
        <v>12</v>
      </c>
      <c r="C4928" t="s">
        <v>6</v>
      </c>
      <c r="D4928">
        <v>24575</v>
      </c>
    </row>
    <row r="4929" spans="1:4" x14ac:dyDescent="0.3">
      <c r="A4929" t="s">
        <v>29</v>
      </c>
      <c r="B4929" t="s">
        <v>17</v>
      </c>
      <c r="C4929" t="s">
        <v>10</v>
      </c>
      <c r="D4929">
        <v>69709</v>
      </c>
    </row>
    <row r="4930" spans="1:4" x14ac:dyDescent="0.3">
      <c r="A4930" t="s">
        <v>29</v>
      </c>
      <c r="B4930" t="s">
        <v>16</v>
      </c>
      <c r="C4930" t="s">
        <v>4</v>
      </c>
      <c r="D4930">
        <v>6210</v>
      </c>
    </row>
    <row r="4931" spans="1:4" x14ac:dyDescent="0.3">
      <c r="A4931" t="s">
        <v>29</v>
      </c>
      <c r="B4931" t="s">
        <v>20</v>
      </c>
      <c r="C4931" t="s">
        <v>4</v>
      </c>
      <c r="D4931">
        <v>7523</v>
      </c>
    </row>
    <row r="4932" spans="1:4" x14ac:dyDescent="0.3">
      <c r="A4932" t="s">
        <v>29</v>
      </c>
      <c r="B4932" t="s">
        <v>13</v>
      </c>
      <c r="C4932" t="s">
        <v>2</v>
      </c>
      <c r="D4932">
        <v>5937</v>
      </c>
    </row>
    <row r="4933" spans="1:4" x14ac:dyDescent="0.3">
      <c r="A4933" t="s">
        <v>29</v>
      </c>
      <c r="B4933" t="s">
        <v>13</v>
      </c>
      <c r="C4933" t="s">
        <v>2</v>
      </c>
      <c r="D4933">
        <v>15380</v>
      </c>
    </row>
    <row r="4934" spans="1:4" x14ac:dyDescent="0.3">
      <c r="A4934" t="s">
        <v>29</v>
      </c>
      <c r="B4934" t="s">
        <v>17</v>
      </c>
      <c r="C4934" t="s">
        <v>10</v>
      </c>
      <c r="D4934">
        <v>61894</v>
      </c>
    </row>
    <row r="4935" spans="1:4" x14ac:dyDescent="0.3">
      <c r="A4935" t="s">
        <v>29</v>
      </c>
      <c r="B4935" t="s">
        <v>17</v>
      </c>
      <c r="C4935" t="s">
        <v>1</v>
      </c>
      <c r="D4935">
        <v>3299</v>
      </c>
    </row>
    <row r="4936" spans="1:4" x14ac:dyDescent="0.3">
      <c r="A4936" t="s">
        <v>29</v>
      </c>
      <c r="B4936" t="s">
        <v>12</v>
      </c>
      <c r="C4936" t="s">
        <v>10</v>
      </c>
      <c r="D4936">
        <v>54824</v>
      </c>
    </row>
    <row r="4937" spans="1:4" x14ac:dyDescent="0.3">
      <c r="A4937" t="s">
        <v>29</v>
      </c>
      <c r="B4937" t="s">
        <v>17</v>
      </c>
      <c r="C4937" t="s">
        <v>10</v>
      </c>
      <c r="D4937">
        <v>5943</v>
      </c>
    </row>
    <row r="4938" spans="1:4" x14ac:dyDescent="0.3">
      <c r="A4938" t="s">
        <v>29</v>
      </c>
      <c r="B4938" t="s">
        <v>17</v>
      </c>
      <c r="C4938" t="s">
        <v>10</v>
      </c>
      <c r="D4938">
        <v>45543</v>
      </c>
    </row>
    <row r="4939" spans="1:4" x14ac:dyDescent="0.3">
      <c r="A4939" t="s">
        <v>29</v>
      </c>
      <c r="B4939" t="s">
        <v>17</v>
      </c>
      <c r="C4939" t="s">
        <v>10</v>
      </c>
      <c r="D4939">
        <v>51700</v>
      </c>
    </row>
    <row r="4940" spans="1:4" x14ac:dyDescent="0.3">
      <c r="A4940" t="s">
        <v>29</v>
      </c>
      <c r="B4940" t="s">
        <v>17</v>
      </c>
      <c r="C4940" t="s">
        <v>10</v>
      </c>
      <c r="D4940">
        <v>26155</v>
      </c>
    </row>
    <row r="4941" spans="1:4" x14ac:dyDescent="0.3">
      <c r="A4941" t="s">
        <v>29</v>
      </c>
      <c r="B4941" t="s">
        <v>17</v>
      </c>
      <c r="C4941" t="s">
        <v>10</v>
      </c>
      <c r="D4941">
        <v>92019</v>
      </c>
    </row>
    <row r="4942" spans="1:4" x14ac:dyDescent="0.3">
      <c r="A4942" t="s">
        <v>29</v>
      </c>
      <c r="B4942" t="s">
        <v>20</v>
      </c>
      <c r="C4942" t="s">
        <v>10</v>
      </c>
      <c r="D4942">
        <v>27348</v>
      </c>
    </row>
    <row r="4943" spans="1:4" x14ac:dyDescent="0.3">
      <c r="A4943" t="s">
        <v>29</v>
      </c>
      <c r="B4943" t="s">
        <v>20</v>
      </c>
      <c r="C4943" t="s">
        <v>10</v>
      </c>
      <c r="D4943">
        <v>51514</v>
      </c>
    </row>
    <row r="4944" spans="1:4" x14ac:dyDescent="0.3">
      <c r="A4944" t="s">
        <v>29</v>
      </c>
      <c r="B4944" t="s">
        <v>20</v>
      </c>
      <c r="C4944" t="s">
        <v>10</v>
      </c>
      <c r="D4944">
        <v>59976</v>
      </c>
    </row>
    <row r="4945" spans="1:4" x14ac:dyDescent="0.3">
      <c r="A4945" t="s">
        <v>29</v>
      </c>
      <c r="B4945" t="s">
        <v>20</v>
      </c>
      <c r="C4945" t="s">
        <v>10</v>
      </c>
      <c r="D4945">
        <v>28630</v>
      </c>
    </row>
    <row r="4946" spans="1:4" x14ac:dyDescent="0.3">
      <c r="A4946" t="s">
        <v>29</v>
      </c>
      <c r="B4946" t="s">
        <v>17</v>
      </c>
      <c r="C4946" t="s">
        <v>10</v>
      </c>
      <c r="D4946">
        <v>40358</v>
      </c>
    </row>
    <row r="4947" spans="1:4" x14ac:dyDescent="0.3">
      <c r="A4947" t="s">
        <v>29</v>
      </c>
      <c r="B4947" t="s">
        <v>18</v>
      </c>
      <c r="C4947" t="s">
        <v>4</v>
      </c>
      <c r="D4947">
        <v>86193</v>
      </c>
    </row>
    <row r="4948" spans="1:4" x14ac:dyDescent="0.3">
      <c r="A4948" t="s">
        <v>29</v>
      </c>
      <c r="B4948" t="s">
        <v>18</v>
      </c>
      <c r="C4948" t="s">
        <v>4</v>
      </c>
      <c r="D4948">
        <v>84211</v>
      </c>
    </row>
    <row r="4949" spans="1:4" x14ac:dyDescent="0.3">
      <c r="A4949" t="s">
        <v>29</v>
      </c>
      <c r="B4949" t="s">
        <v>20</v>
      </c>
      <c r="C4949" t="s">
        <v>5</v>
      </c>
      <c r="D4949">
        <v>8503</v>
      </c>
    </row>
    <row r="4950" spans="1:4" x14ac:dyDescent="0.3">
      <c r="A4950" t="s">
        <v>29</v>
      </c>
      <c r="B4950" t="s">
        <v>17</v>
      </c>
      <c r="C4950" t="s">
        <v>10</v>
      </c>
      <c r="D4950">
        <v>88906</v>
      </c>
    </row>
    <row r="4951" spans="1:4" x14ac:dyDescent="0.3">
      <c r="A4951" t="s">
        <v>29</v>
      </c>
      <c r="B4951" t="s">
        <v>17</v>
      </c>
      <c r="C4951" t="s">
        <v>10</v>
      </c>
      <c r="D4951">
        <v>68338</v>
      </c>
    </row>
    <row r="4952" spans="1:4" x14ac:dyDescent="0.3">
      <c r="A4952" t="s">
        <v>29</v>
      </c>
      <c r="B4952" t="s">
        <v>13</v>
      </c>
      <c r="C4952" t="s">
        <v>10</v>
      </c>
      <c r="D4952">
        <v>24234</v>
      </c>
    </row>
    <row r="4953" spans="1:4" x14ac:dyDescent="0.3">
      <c r="A4953" t="s">
        <v>29</v>
      </c>
      <c r="B4953" t="s">
        <v>13</v>
      </c>
      <c r="C4953" t="s">
        <v>10</v>
      </c>
      <c r="D4953">
        <v>63263</v>
      </c>
    </row>
    <row r="4954" spans="1:4" x14ac:dyDescent="0.3">
      <c r="A4954" t="s">
        <v>29</v>
      </c>
      <c r="B4954" t="s">
        <v>13</v>
      </c>
      <c r="C4954" t="s">
        <v>10</v>
      </c>
      <c r="D4954">
        <v>50464</v>
      </c>
    </row>
    <row r="4955" spans="1:4" x14ac:dyDescent="0.3">
      <c r="A4955" t="s">
        <v>29</v>
      </c>
      <c r="B4955" t="s">
        <v>13</v>
      </c>
      <c r="C4955" t="s">
        <v>10</v>
      </c>
      <c r="D4955">
        <v>59424</v>
      </c>
    </row>
    <row r="4956" spans="1:4" x14ac:dyDescent="0.3">
      <c r="A4956" t="s">
        <v>29</v>
      </c>
      <c r="B4956" t="s">
        <v>13</v>
      </c>
      <c r="C4956" t="s">
        <v>10</v>
      </c>
      <c r="D4956">
        <v>6511</v>
      </c>
    </row>
    <row r="4957" spans="1:4" x14ac:dyDescent="0.3">
      <c r="A4957" t="s">
        <v>29</v>
      </c>
      <c r="B4957" t="s">
        <v>13</v>
      </c>
      <c r="C4957" t="s">
        <v>10</v>
      </c>
      <c r="D4957">
        <v>54960</v>
      </c>
    </row>
    <row r="4958" spans="1:4" x14ac:dyDescent="0.3">
      <c r="A4958" t="s">
        <v>29</v>
      </c>
      <c r="B4958" t="s">
        <v>13</v>
      </c>
      <c r="C4958" t="s">
        <v>10</v>
      </c>
      <c r="D4958">
        <v>86956</v>
      </c>
    </row>
    <row r="4959" spans="1:4" x14ac:dyDescent="0.3">
      <c r="A4959" t="s">
        <v>29</v>
      </c>
      <c r="B4959" t="s">
        <v>20</v>
      </c>
      <c r="C4959" t="s">
        <v>5</v>
      </c>
      <c r="D4959">
        <v>12164</v>
      </c>
    </row>
    <row r="4960" spans="1:4" x14ac:dyDescent="0.3">
      <c r="A4960" t="s">
        <v>29</v>
      </c>
      <c r="B4960" t="s">
        <v>17</v>
      </c>
      <c r="C4960" t="s">
        <v>2</v>
      </c>
      <c r="D4960">
        <v>95513</v>
      </c>
    </row>
    <row r="4961" spans="1:4" x14ac:dyDescent="0.3">
      <c r="A4961" t="s">
        <v>29</v>
      </c>
      <c r="B4961" t="s">
        <v>17</v>
      </c>
      <c r="C4961" t="s">
        <v>2</v>
      </c>
      <c r="D4961">
        <v>61437</v>
      </c>
    </row>
    <row r="4962" spans="1:4" x14ac:dyDescent="0.3">
      <c r="A4962" t="s">
        <v>29</v>
      </c>
      <c r="B4962" t="s">
        <v>17</v>
      </c>
      <c r="C4962" t="s">
        <v>2</v>
      </c>
      <c r="D4962">
        <v>54295</v>
      </c>
    </row>
    <row r="4963" spans="1:4" x14ac:dyDescent="0.3">
      <c r="A4963" t="s">
        <v>29</v>
      </c>
      <c r="B4963" t="s">
        <v>17</v>
      </c>
      <c r="C4963" t="s">
        <v>8</v>
      </c>
      <c r="D4963">
        <v>17888</v>
      </c>
    </row>
    <row r="4964" spans="1:4" x14ac:dyDescent="0.3">
      <c r="A4964" t="s">
        <v>29</v>
      </c>
      <c r="B4964" t="s">
        <v>17</v>
      </c>
      <c r="C4964" t="s">
        <v>8</v>
      </c>
      <c r="D4964">
        <v>82105</v>
      </c>
    </row>
    <row r="4965" spans="1:4" x14ac:dyDescent="0.3">
      <c r="A4965" t="s">
        <v>29</v>
      </c>
      <c r="B4965" t="s">
        <v>17</v>
      </c>
      <c r="C4965" t="s">
        <v>8</v>
      </c>
      <c r="D4965">
        <v>86149</v>
      </c>
    </row>
    <row r="4966" spans="1:4" x14ac:dyDescent="0.3">
      <c r="A4966" t="s">
        <v>29</v>
      </c>
      <c r="B4966" t="s">
        <v>12</v>
      </c>
      <c r="C4966" t="s">
        <v>10</v>
      </c>
      <c r="D4966">
        <v>37791</v>
      </c>
    </row>
    <row r="4967" spans="1:4" x14ac:dyDescent="0.3">
      <c r="A4967" t="s">
        <v>29</v>
      </c>
      <c r="B4967" t="s">
        <v>12</v>
      </c>
      <c r="C4967" t="s">
        <v>10</v>
      </c>
      <c r="D4967">
        <v>75775</v>
      </c>
    </row>
    <row r="4968" spans="1:4" x14ac:dyDescent="0.3">
      <c r="A4968" t="s">
        <v>29</v>
      </c>
      <c r="B4968" t="s">
        <v>12</v>
      </c>
      <c r="C4968" t="s">
        <v>10</v>
      </c>
      <c r="D4968">
        <v>7877</v>
      </c>
    </row>
    <row r="4969" spans="1:4" x14ac:dyDescent="0.3">
      <c r="A4969" t="s">
        <v>29</v>
      </c>
      <c r="B4969" t="s">
        <v>12</v>
      </c>
      <c r="C4969" t="s">
        <v>10</v>
      </c>
      <c r="D4969">
        <v>37177</v>
      </c>
    </row>
    <row r="4970" spans="1:4" x14ac:dyDescent="0.3">
      <c r="A4970" t="s">
        <v>29</v>
      </c>
      <c r="B4970" t="s">
        <v>12</v>
      </c>
      <c r="C4970" t="s">
        <v>10</v>
      </c>
      <c r="D4970">
        <v>63684</v>
      </c>
    </row>
    <row r="4971" spans="1:4" x14ac:dyDescent="0.3">
      <c r="A4971" t="s">
        <v>29</v>
      </c>
      <c r="B4971" t="s">
        <v>20</v>
      </c>
      <c r="C4971" t="s">
        <v>4</v>
      </c>
      <c r="D4971">
        <v>19402</v>
      </c>
    </row>
    <row r="4972" spans="1:4" x14ac:dyDescent="0.3">
      <c r="A4972" t="s">
        <v>29</v>
      </c>
      <c r="B4972" t="s">
        <v>17</v>
      </c>
      <c r="C4972" t="s">
        <v>4</v>
      </c>
      <c r="D4972">
        <v>85342</v>
      </c>
    </row>
    <row r="4973" spans="1:4" x14ac:dyDescent="0.3">
      <c r="A4973" t="s">
        <v>29</v>
      </c>
      <c r="B4973" t="s">
        <v>20</v>
      </c>
      <c r="C4973" t="s">
        <v>1</v>
      </c>
      <c r="D4973">
        <v>86688</v>
      </c>
    </row>
    <row r="4974" spans="1:4" x14ac:dyDescent="0.3">
      <c r="A4974" t="s">
        <v>29</v>
      </c>
      <c r="B4974" t="s">
        <v>20</v>
      </c>
      <c r="C4974" t="s">
        <v>1</v>
      </c>
      <c r="D4974">
        <v>95425</v>
      </c>
    </row>
    <row r="4975" spans="1:4" x14ac:dyDescent="0.3">
      <c r="A4975" t="s">
        <v>29</v>
      </c>
      <c r="B4975" t="s">
        <v>20</v>
      </c>
      <c r="C4975" t="s">
        <v>1</v>
      </c>
      <c r="D4975">
        <v>86601</v>
      </c>
    </row>
    <row r="4976" spans="1:4" x14ac:dyDescent="0.3">
      <c r="A4976" t="s">
        <v>29</v>
      </c>
      <c r="B4976" t="s">
        <v>15</v>
      </c>
      <c r="C4976" t="s">
        <v>5</v>
      </c>
      <c r="D4976">
        <v>94230</v>
      </c>
    </row>
    <row r="4977" spans="1:4" x14ac:dyDescent="0.3">
      <c r="A4977" t="s">
        <v>29</v>
      </c>
      <c r="B4977" t="s">
        <v>15</v>
      </c>
      <c r="C4977" t="s">
        <v>6</v>
      </c>
      <c r="D4977">
        <v>35596</v>
      </c>
    </row>
    <row r="4978" spans="1:4" x14ac:dyDescent="0.3">
      <c r="A4978" t="s">
        <v>29</v>
      </c>
      <c r="B4978" t="s">
        <v>15</v>
      </c>
      <c r="C4978" t="s">
        <v>6</v>
      </c>
      <c r="D4978">
        <v>48205</v>
      </c>
    </row>
    <row r="4979" spans="1:4" x14ac:dyDescent="0.3">
      <c r="A4979" t="s">
        <v>29</v>
      </c>
      <c r="B4979" t="s">
        <v>13</v>
      </c>
      <c r="C4979" t="s">
        <v>2</v>
      </c>
      <c r="D4979">
        <v>73166</v>
      </c>
    </row>
    <row r="4980" spans="1:4" x14ac:dyDescent="0.3">
      <c r="A4980" t="s">
        <v>29</v>
      </c>
      <c r="B4980" t="s">
        <v>13</v>
      </c>
      <c r="C4980" t="s">
        <v>2</v>
      </c>
      <c r="D4980">
        <v>52761</v>
      </c>
    </row>
    <row r="4981" spans="1:4" x14ac:dyDescent="0.3">
      <c r="A4981" t="s">
        <v>29</v>
      </c>
      <c r="B4981" t="s">
        <v>13</v>
      </c>
      <c r="C4981" t="s">
        <v>2</v>
      </c>
      <c r="D4981">
        <v>96178</v>
      </c>
    </row>
    <row r="4982" spans="1:4" x14ac:dyDescent="0.3">
      <c r="A4982" t="s">
        <v>29</v>
      </c>
      <c r="B4982" t="s">
        <v>13</v>
      </c>
      <c r="C4982" t="s">
        <v>2</v>
      </c>
      <c r="D4982">
        <v>49485</v>
      </c>
    </row>
    <row r="4983" spans="1:4" x14ac:dyDescent="0.3">
      <c r="A4983" t="s">
        <v>29</v>
      </c>
      <c r="B4983" t="s">
        <v>20</v>
      </c>
      <c r="C4983" t="s">
        <v>10</v>
      </c>
      <c r="D4983">
        <v>39306</v>
      </c>
    </row>
    <row r="4984" spans="1:4" x14ac:dyDescent="0.3">
      <c r="A4984" t="s">
        <v>29</v>
      </c>
      <c r="B4984" t="s">
        <v>17</v>
      </c>
      <c r="C4984" t="s">
        <v>2</v>
      </c>
      <c r="D4984">
        <v>45598</v>
      </c>
    </row>
    <row r="4985" spans="1:4" x14ac:dyDescent="0.3">
      <c r="A4985" t="s">
        <v>29</v>
      </c>
      <c r="B4985" t="s">
        <v>17</v>
      </c>
      <c r="C4985" t="s">
        <v>2</v>
      </c>
      <c r="D4985">
        <v>94702</v>
      </c>
    </row>
    <row r="4986" spans="1:4" x14ac:dyDescent="0.3">
      <c r="A4986" t="s">
        <v>29</v>
      </c>
      <c r="B4986" t="s">
        <v>17</v>
      </c>
      <c r="C4986" t="s">
        <v>2</v>
      </c>
      <c r="D4986">
        <v>67647</v>
      </c>
    </row>
    <row r="4987" spans="1:4" x14ac:dyDescent="0.3">
      <c r="A4987" t="s">
        <v>29</v>
      </c>
      <c r="B4987" t="s">
        <v>17</v>
      </c>
      <c r="C4987" t="s">
        <v>2</v>
      </c>
      <c r="D4987">
        <v>82218</v>
      </c>
    </row>
    <row r="4988" spans="1:4" x14ac:dyDescent="0.3">
      <c r="A4988" t="s">
        <v>29</v>
      </c>
      <c r="B4988" t="s">
        <v>17</v>
      </c>
      <c r="C4988" t="s">
        <v>2</v>
      </c>
      <c r="D4988">
        <v>63830</v>
      </c>
    </row>
    <row r="4989" spans="1:4" x14ac:dyDescent="0.3">
      <c r="A4989" t="s">
        <v>29</v>
      </c>
      <c r="B4989" t="s">
        <v>17</v>
      </c>
      <c r="C4989" t="s">
        <v>2</v>
      </c>
      <c r="D4989">
        <v>16119</v>
      </c>
    </row>
    <row r="4990" spans="1:4" x14ac:dyDescent="0.3">
      <c r="A4990" t="s">
        <v>29</v>
      </c>
      <c r="B4990" t="s">
        <v>17</v>
      </c>
      <c r="C4990" t="s">
        <v>2</v>
      </c>
      <c r="D4990">
        <v>40719</v>
      </c>
    </row>
    <row r="4991" spans="1:4" x14ac:dyDescent="0.3">
      <c r="A4991" t="s">
        <v>29</v>
      </c>
      <c r="B4991" t="s">
        <v>17</v>
      </c>
      <c r="C4991" t="s">
        <v>2</v>
      </c>
      <c r="D4991">
        <v>78708</v>
      </c>
    </row>
    <row r="4992" spans="1:4" x14ac:dyDescent="0.3">
      <c r="A4992" t="s">
        <v>29</v>
      </c>
      <c r="B4992" t="s">
        <v>17</v>
      </c>
      <c r="C4992" t="s">
        <v>2</v>
      </c>
      <c r="D4992">
        <v>96737</v>
      </c>
    </row>
    <row r="4993" spans="1:4" x14ac:dyDescent="0.3">
      <c r="A4993" t="s">
        <v>29</v>
      </c>
      <c r="B4993" t="s">
        <v>17</v>
      </c>
      <c r="C4993" t="s">
        <v>2</v>
      </c>
      <c r="D4993">
        <v>26991</v>
      </c>
    </row>
    <row r="4994" spans="1:4" x14ac:dyDescent="0.3">
      <c r="A4994" t="s">
        <v>29</v>
      </c>
      <c r="B4994" t="s">
        <v>13</v>
      </c>
      <c r="C4994" t="s">
        <v>2</v>
      </c>
      <c r="D4994">
        <v>80654</v>
      </c>
    </row>
    <row r="4995" spans="1:4" x14ac:dyDescent="0.3">
      <c r="A4995" t="s">
        <v>29</v>
      </c>
      <c r="B4995" t="s">
        <v>13</v>
      </c>
      <c r="C4995" t="s">
        <v>2</v>
      </c>
      <c r="D4995">
        <v>64260</v>
      </c>
    </row>
    <row r="4996" spans="1:4" x14ac:dyDescent="0.3">
      <c r="A4996" t="s">
        <v>29</v>
      </c>
      <c r="B4996" t="s">
        <v>20</v>
      </c>
      <c r="C4996" t="s">
        <v>6</v>
      </c>
      <c r="D4996">
        <v>93323</v>
      </c>
    </row>
    <row r="4997" spans="1:4" x14ac:dyDescent="0.3">
      <c r="A4997" t="s">
        <v>29</v>
      </c>
      <c r="B4997" t="s">
        <v>17</v>
      </c>
      <c r="C4997" t="s">
        <v>6</v>
      </c>
      <c r="D4997">
        <v>28817</v>
      </c>
    </row>
    <row r="4998" spans="1:4" x14ac:dyDescent="0.3">
      <c r="A4998" t="s">
        <v>29</v>
      </c>
      <c r="B4998" t="s">
        <v>20</v>
      </c>
      <c r="C4998" t="s">
        <v>10</v>
      </c>
      <c r="D4998">
        <v>98052</v>
      </c>
    </row>
    <row r="4999" spans="1:4" x14ac:dyDescent="0.3">
      <c r="A4999" t="s">
        <v>29</v>
      </c>
      <c r="B4999" t="s">
        <v>20</v>
      </c>
      <c r="C4999" t="s">
        <v>10</v>
      </c>
      <c r="D4999">
        <v>33701</v>
      </c>
    </row>
    <row r="5000" spans="1:4" x14ac:dyDescent="0.3">
      <c r="A5000" t="s">
        <v>29</v>
      </c>
      <c r="B5000" t="s">
        <v>20</v>
      </c>
      <c r="C5000" t="s">
        <v>2</v>
      </c>
      <c r="D5000">
        <v>94103</v>
      </c>
    </row>
    <row r="5001" spans="1:4" x14ac:dyDescent="0.3">
      <c r="A5001" t="s">
        <v>29</v>
      </c>
      <c r="B5001" t="s">
        <v>20</v>
      </c>
      <c r="C5001" t="s">
        <v>10</v>
      </c>
      <c r="D5001">
        <v>64110</v>
      </c>
    </row>
    <row r="5002" spans="1:4" x14ac:dyDescent="0.3">
      <c r="A5002" t="s">
        <v>29</v>
      </c>
      <c r="B5002" t="s">
        <v>20</v>
      </c>
      <c r="C5002" t="s">
        <v>10</v>
      </c>
      <c r="D5002">
        <v>56077</v>
      </c>
    </row>
    <row r="5003" spans="1:4" x14ac:dyDescent="0.3">
      <c r="A5003" t="s">
        <v>29</v>
      </c>
      <c r="B5003" t="s">
        <v>20</v>
      </c>
      <c r="C5003" t="s">
        <v>5</v>
      </c>
      <c r="D5003">
        <v>1105</v>
      </c>
    </row>
    <row r="5004" spans="1:4" x14ac:dyDescent="0.3">
      <c r="A5004" t="s">
        <v>29</v>
      </c>
      <c r="B5004" t="s">
        <v>20</v>
      </c>
      <c r="C5004" t="s">
        <v>5</v>
      </c>
      <c r="D5004">
        <v>23002</v>
      </c>
    </row>
    <row r="5005" spans="1:4" x14ac:dyDescent="0.3">
      <c r="A5005" t="s">
        <v>29</v>
      </c>
      <c r="B5005" t="s">
        <v>20</v>
      </c>
      <c r="C5005" t="s">
        <v>10</v>
      </c>
      <c r="D5005">
        <v>63058</v>
      </c>
    </row>
    <row r="5006" spans="1:4" x14ac:dyDescent="0.3">
      <c r="A5006" t="s">
        <v>29</v>
      </c>
      <c r="B5006" t="s">
        <v>20</v>
      </c>
      <c r="C5006" t="s">
        <v>4</v>
      </c>
      <c r="D5006">
        <v>60848</v>
      </c>
    </row>
    <row r="5007" spans="1:4" x14ac:dyDescent="0.3">
      <c r="A5007" t="s">
        <v>29</v>
      </c>
      <c r="B5007" t="s">
        <v>20</v>
      </c>
      <c r="C5007" t="s">
        <v>10</v>
      </c>
      <c r="D5007">
        <v>94924</v>
      </c>
    </row>
    <row r="5008" spans="1:4" x14ac:dyDescent="0.3">
      <c r="A5008" t="s">
        <v>29</v>
      </c>
      <c r="B5008" t="s">
        <v>20</v>
      </c>
      <c r="C5008" t="s">
        <v>4</v>
      </c>
      <c r="D5008">
        <v>87696</v>
      </c>
    </row>
    <row r="5009" spans="1:4" x14ac:dyDescent="0.3">
      <c r="A5009" t="s">
        <v>29</v>
      </c>
      <c r="B5009" t="s">
        <v>20</v>
      </c>
      <c r="C5009" t="s">
        <v>4</v>
      </c>
      <c r="D5009">
        <v>79112</v>
      </c>
    </row>
    <row r="5010" spans="1:4" x14ac:dyDescent="0.3">
      <c r="A5010" t="s">
        <v>29</v>
      </c>
      <c r="B5010" t="s">
        <v>20</v>
      </c>
      <c r="C5010" t="s">
        <v>4</v>
      </c>
      <c r="D5010">
        <v>96002</v>
      </c>
    </row>
    <row r="5011" spans="1:4" x14ac:dyDescent="0.3">
      <c r="A5011" t="s">
        <v>29</v>
      </c>
      <c r="B5011" t="s">
        <v>20</v>
      </c>
      <c r="C5011" t="s">
        <v>5</v>
      </c>
      <c r="D5011">
        <v>98318</v>
      </c>
    </row>
    <row r="5012" spans="1:4" x14ac:dyDescent="0.3">
      <c r="A5012" t="s">
        <v>29</v>
      </c>
      <c r="B5012" t="s">
        <v>20</v>
      </c>
      <c r="C5012" t="s">
        <v>4</v>
      </c>
      <c r="D5012">
        <v>70822</v>
      </c>
    </row>
    <row r="5013" spans="1:4" x14ac:dyDescent="0.3">
      <c r="A5013" t="s">
        <v>29</v>
      </c>
      <c r="B5013" t="s">
        <v>20</v>
      </c>
      <c r="C5013" t="s">
        <v>4</v>
      </c>
      <c r="D5013">
        <v>91025</v>
      </c>
    </row>
    <row r="5014" spans="1:4" x14ac:dyDescent="0.3">
      <c r="A5014" t="s">
        <v>29</v>
      </c>
      <c r="B5014" t="s">
        <v>20</v>
      </c>
      <c r="C5014" t="s">
        <v>10</v>
      </c>
      <c r="D5014">
        <v>60863</v>
      </c>
    </row>
    <row r="5015" spans="1:4" x14ac:dyDescent="0.3">
      <c r="A5015" t="s">
        <v>29</v>
      </c>
      <c r="B5015" t="s">
        <v>20</v>
      </c>
      <c r="C5015" t="s">
        <v>5</v>
      </c>
      <c r="D5015">
        <v>10734</v>
      </c>
    </row>
    <row r="5016" spans="1:4" x14ac:dyDescent="0.3">
      <c r="A5016" t="s">
        <v>29</v>
      </c>
      <c r="B5016" t="s">
        <v>20</v>
      </c>
      <c r="C5016" t="s">
        <v>4</v>
      </c>
      <c r="D5016">
        <v>11058</v>
      </c>
    </row>
    <row r="5017" spans="1:4" x14ac:dyDescent="0.3">
      <c r="A5017" t="s">
        <v>29</v>
      </c>
      <c r="B5017" t="s">
        <v>20</v>
      </c>
      <c r="C5017" t="s">
        <v>4</v>
      </c>
      <c r="D5017">
        <v>42405</v>
      </c>
    </row>
    <row r="5018" spans="1:4" x14ac:dyDescent="0.3">
      <c r="A5018" t="s">
        <v>29</v>
      </c>
      <c r="B5018" t="s">
        <v>15</v>
      </c>
      <c r="C5018" t="s">
        <v>8</v>
      </c>
      <c r="D5018">
        <v>24740</v>
      </c>
    </row>
    <row r="5019" spans="1:4" x14ac:dyDescent="0.3">
      <c r="A5019" t="s">
        <v>29</v>
      </c>
      <c r="B5019" t="s">
        <v>15</v>
      </c>
      <c r="C5019" t="s">
        <v>8</v>
      </c>
      <c r="D5019">
        <v>27917</v>
      </c>
    </row>
    <row r="5020" spans="1:4" x14ac:dyDescent="0.3">
      <c r="A5020" t="s">
        <v>29</v>
      </c>
      <c r="B5020" t="s">
        <v>15</v>
      </c>
      <c r="C5020" t="s">
        <v>8</v>
      </c>
      <c r="D5020">
        <v>76246</v>
      </c>
    </row>
    <row r="5021" spans="1:4" x14ac:dyDescent="0.3">
      <c r="A5021" t="s">
        <v>29</v>
      </c>
      <c r="B5021" t="s">
        <v>15</v>
      </c>
      <c r="C5021" t="s">
        <v>8</v>
      </c>
      <c r="D5021">
        <v>66728</v>
      </c>
    </row>
    <row r="5022" spans="1:4" x14ac:dyDescent="0.3">
      <c r="A5022" t="s">
        <v>29</v>
      </c>
      <c r="B5022" t="s">
        <v>20</v>
      </c>
      <c r="C5022" t="s">
        <v>5</v>
      </c>
      <c r="D5022">
        <v>84559</v>
      </c>
    </row>
    <row r="5023" spans="1:4" x14ac:dyDescent="0.3">
      <c r="A5023" t="s">
        <v>29</v>
      </c>
      <c r="B5023" t="s">
        <v>20</v>
      </c>
      <c r="C5023" t="s">
        <v>5</v>
      </c>
      <c r="D5023">
        <v>45259</v>
      </c>
    </row>
    <row r="5024" spans="1:4" x14ac:dyDescent="0.3">
      <c r="A5024" t="s">
        <v>29</v>
      </c>
      <c r="B5024" t="s">
        <v>20</v>
      </c>
      <c r="C5024" t="s">
        <v>5</v>
      </c>
      <c r="D5024">
        <v>97491</v>
      </c>
    </row>
    <row r="5025" spans="1:4" x14ac:dyDescent="0.3">
      <c r="A5025" t="s">
        <v>29</v>
      </c>
      <c r="B5025" t="s">
        <v>20</v>
      </c>
      <c r="C5025" t="s">
        <v>2</v>
      </c>
      <c r="D5025">
        <v>32457</v>
      </c>
    </row>
    <row r="5026" spans="1:4" x14ac:dyDescent="0.3">
      <c r="A5026" t="s">
        <v>29</v>
      </c>
      <c r="B5026" t="s">
        <v>20</v>
      </c>
      <c r="C5026" t="s">
        <v>2</v>
      </c>
      <c r="D5026">
        <v>42052</v>
      </c>
    </row>
    <row r="5027" spans="1:4" x14ac:dyDescent="0.3">
      <c r="A5027" t="s">
        <v>29</v>
      </c>
      <c r="B5027" t="s">
        <v>20</v>
      </c>
      <c r="C5027" t="s">
        <v>5</v>
      </c>
      <c r="D5027">
        <v>36386</v>
      </c>
    </row>
    <row r="5028" spans="1:4" x14ac:dyDescent="0.3">
      <c r="A5028" t="s">
        <v>29</v>
      </c>
      <c r="B5028" t="s">
        <v>20</v>
      </c>
      <c r="C5028" t="s">
        <v>5</v>
      </c>
      <c r="D5028">
        <v>72478</v>
      </c>
    </row>
    <row r="5029" spans="1:4" x14ac:dyDescent="0.3">
      <c r="A5029" t="s">
        <v>29</v>
      </c>
      <c r="B5029" t="s">
        <v>20</v>
      </c>
      <c r="C5029" t="s">
        <v>6</v>
      </c>
      <c r="D5029">
        <v>82655</v>
      </c>
    </row>
    <row r="5030" spans="1:4" x14ac:dyDescent="0.3">
      <c r="A5030" t="s">
        <v>29</v>
      </c>
      <c r="B5030" t="s">
        <v>12</v>
      </c>
      <c r="C5030" t="s">
        <v>2</v>
      </c>
      <c r="D5030">
        <v>9809</v>
      </c>
    </row>
    <row r="5031" spans="1:4" x14ac:dyDescent="0.3">
      <c r="A5031" t="s">
        <v>29</v>
      </c>
      <c r="B5031" t="s">
        <v>12</v>
      </c>
      <c r="C5031" t="s">
        <v>2</v>
      </c>
      <c r="D5031">
        <v>16421</v>
      </c>
    </row>
    <row r="5032" spans="1:4" x14ac:dyDescent="0.3">
      <c r="A5032" t="s">
        <v>29</v>
      </c>
      <c r="B5032" t="s">
        <v>17</v>
      </c>
      <c r="C5032" t="s">
        <v>2</v>
      </c>
      <c r="D5032">
        <v>74233</v>
      </c>
    </row>
    <row r="5033" spans="1:4" x14ac:dyDescent="0.3">
      <c r="A5033" t="s">
        <v>29</v>
      </c>
      <c r="B5033" t="s">
        <v>17</v>
      </c>
      <c r="C5033" t="s">
        <v>4</v>
      </c>
      <c r="D5033">
        <v>44900</v>
      </c>
    </row>
    <row r="5034" spans="1:4" x14ac:dyDescent="0.3">
      <c r="A5034" t="s">
        <v>29</v>
      </c>
      <c r="B5034" t="s">
        <v>17</v>
      </c>
      <c r="C5034" t="s">
        <v>4</v>
      </c>
      <c r="D5034">
        <v>48373</v>
      </c>
    </row>
    <row r="5035" spans="1:4" x14ac:dyDescent="0.3">
      <c r="A5035" t="s">
        <v>29</v>
      </c>
      <c r="B5035" t="s">
        <v>12</v>
      </c>
      <c r="C5035" t="s">
        <v>2</v>
      </c>
      <c r="D5035">
        <v>34572</v>
      </c>
    </row>
    <row r="5036" spans="1:4" x14ac:dyDescent="0.3">
      <c r="A5036" t="s">
        <v>29</v>
      </c>
      <c r="B5036" t="s">
        <v>12</v>
      </c>
      <c r="C5036" t="s">
        <v>2</v>
      </c>
      <c r="D5036">
        <v>67085</v>
      </c>
    </row>
    <row r="5037" spans="1:4" x14ac:dyDescent="0.3">
      <c r="A5037" t="s">
        <v>29</v>
      </c>
      <c r="B5037" t="s">
        <v>14</v>
      </c>
      <c r="C5037" t="s">
        <v>4</v>
      </c>
      <c r="D5037">
        <v>39301</v>
      </c>
    </row>
    <row r="5038" spans="1:4" x14ac:dyDescent="0.3">
      <c r="A5038" t="s">
        <v>29</v>
      </c>
      <c r="B5038" t="s">
        <v>14</v>
      </c>
      <c r="C5038" t="s">
        <v>4</v>
      </c>
      <c r="D5038">
        <v>3330</v>
      </c>
    </row>
    <row r="5039" spans="1:4" x14ac:dyDescent="0.3">
      <c r="A5039" t="s">
        <v>29</v>
      </c>
      <c r="B5039" t="s">
        <v>14</v>
      </c>
      <c r="C5039" t="s">
        <v>4</v>
      </c>
      <c r="D5039">
        <v>8815</v>
      </c>
    </row>
    <row r="5040" spans="1:4" x14ac:dyDescent="0.3">
      <c r="A5040" t="s">
        <v>29</v>
      </c>
      <c r="B5040" t="s">
        <v>14</v>
      </c>
      <c r="C5040" t="s">
        <v>4</v>
      </c>
      <c r="D5040">
        <v>83350</v>
      </c>
    </row>
    <row r="5041" spans="1:4" x14ac:dyDescent="0.3">
      <c r="A5041" t="s">
        <v>29</v>
      </c>
      <c r="B5041" t="s">
        <v>14</v>
      </c>
      <c r="C5041" t="s">
        <v>4</v>
      </c>
      <c r="D5041">
        <v>39302</v>
      </c>
    </row>
    <row r="5042" spans="1:4" x14ac:dyDescent="0.3">
      <c r="A5042" t="s">
        <v>29</v>
      </c>
      <c r="B5042" t="s">
        <v>14</v>
      </c>
      <c r="C5042" t="s">
        <v>4</v>
      </c>
      <c r="D5042">
        <v>55717</v>
      </c>
    </row>
    <row r="5043" spans="1:4" x14ac:dyDescent="0.3">
      <c r="A5043" t="s">
        <v>29</v>
      </c>
      <c r="B5043" t="s">
        <v>18</v>
      </c>
      <c r="C5043" t="s">
        <v>2</v>
      </c>
      <c r="D5043">
        <v>21674</v>
      </c>
    </row>
    <row r="5044" spans="1:4" x14ac:dyDescent="0.3">
      <c r="A5044" t="s">
        <v>29</v>
      </c>
      <c r="B5044" t="s">
        <v>17</v>
      </c>
      <c r="C5044" t="s">
        <v>4</v>
      </c>
      <c r="D5044">
        <v>26686</v>
      </c>
    </row>
    <row r="5045" spans="1:4" x14ac:dyDescent="0.3">
      <c r="A5045" t="s">
        <v>29</v>
      </c>
      <c r="B5045" t="s">
        <v>17</v>
      </c>
      <c r="C5045" t="s">
        <v>4</v>
      </c>
      <c r="D5045">
        <v>84724</v>
      </c>
    </row>
    <row r="5046" spans="1:4" x14ac:dyDescent="0.3">
      <c r="A5046" t="s">
        <v>29</v>
      </c>
      <c r="B5046" t="s">
        <v>20</v>
      </c>
      <c r="C5046" t="s">
        <v>5</v>
      </c>
      <c r="D5046">
        <v>98227</v>
      </c>
    </row>
    <row r="5047" spans="1:4" x14ac:dyDescent="0.3">
      <c r="A5047" t="s">
        <v>29</v>
      </c>
      <c r="B5047" t="s">
        <v>20</v>
      </c>
      <c r="C5047" t="s">
        <v>5</v>
      </c>
      <c r="D5047">
        <v>62202</v>
      </c>
    </row>
    <row r="5048" spans="1:4" x14ac:dyDescent="0.3">
      <c r="A5048" t="s">
        <v>29</v>
      </c>
      <c r="B5048" t="s">
        <v>20</v>
      </c>
      <c r="C5048" t="s">
        <v>5</v>
      </c>
      <c r="D5048">
        <v>42369</v>
      </c>
    </row>
    <row r="5049" spans="1:4" x14ac:dyDescent="0.3">
      <c r="A5049" t="s">
        <v>29</v>
      </c>
      <c r="B5049" t="s">
        <v>14</v>
      </c>
      <c r="C5049" t="s">
        <v>1</v>
      </c>
      <c r="D5049">
        <v>45036</v>
      </c>
    </row>
    <row r="5050" spans="1:4" x14ac:dyDescent="0.3">
      <c r="A5050" t="s">
        <v>29</v>
      </c>
      <c r="B5050" t="s">
        <v>20</v>
      </c>
      <c r="C5050" t="s">
        <v>10</v>
      </c>
      <c r="D5050">
        <v>11250</v>
      </c>
    </row>
    <row r="5051" spans="1:4" x14ac:dyDescent="0.3">
      <c r="A5051" t="s">
        <v>29</v>
      </c>
      <c r="B5051" t="s">
        <v>18</v>
      </c>
      <c r="C5051" t="s">
        <v>8</v>
      </c>
      <c r="D5051">
        <v>10131</v>
      </c>
    </row>
    <row r="5052" spans="1:4" x14ac:dyDescent="0.3">
      <c r="A5052" t="s">
        <v>29</v>
      </c>
      <c r="B5052" t="s">
        <v>18</v>
      </c>
      <c r="C5052" t="s">
        <v>8</v>
      </c>
      <c r="D5052">
        <v>69619</v>
      </c>
    </row>
    <row r="5053" spans="1:4" x14ac:dyDescent="0.3">
      <c r="A5053" t="s">
        <v>29</v>
      </c>
      <c r="B5053" t="s">
        <v>18</v>
      </c>
      <c r="C5053" t="s">
        <v>8</v>
      </c>
      <c r="D5053">
        <v>83906</v>
      </c>
    </row>
    <row r="5054" spans="1:4" x14ac:dyDescent="0.3">
      <c r="A5054" t="s">
        <v>29</v>
      </c>
      <c r="B5054" t="s">
        <v>18</v>
      </c>
      <c r="C5054" t="s">
        <v>8</v>
      </c>
      <c r="D5054">
        <v>17169</v>
      </c>
    </row>
    <row r="5055" spans="1:4" x14ac:dyDescent="0.3">
      <c r="A5055" t="s">
        <v>29</v>
      </c>
      <c r="B5055" t="s">
        <v>17</v>
      </c>
      <c r="C5055" t="s">
        <v>8</v>
      </c>
      <c r="D5055">
        <v>58046</v>
      </c>
    </row>
    <row r="5056" spans="1:4" x14ac:dyDescent="0.3">
      <c r="A5056" t="s">
        <v>29</v>
      </c>
      <c r="B5056" t="s">
        <v>12</v>
      </c>
      <c r="C5056" t="s">
        <v>2</v>
      </c>
      <c r="D5056">
        <v>68181</v>
      </c>
    </row>
    <row r="5057" spans="1:4" x14ac:dyDescent="0.3">
      <c r="A5057" t="s">
        <v>29</v>
      </c>
      <c r="B5057" t="s">
        <v>17</v>
      </c>
      <c r="C5057" t="s">
        <v>2</v>
      </c>
      <c r="D5057">
        <v>49829</v>
      </c>
    </row>
    <row r="5058" spans="1:4" x14ac:dyDescent="0.3">
      <c r="A5058" t="s">
        <v>29</v>
      </c>
      <c r="B5058" t="s">
        <v>17</v>
      </c>
      <c r="C5058" t="s">
        <v>2</v>
      </c>
      <c r="D5058">
        <v>79107</v>
      </c>
    </row>
    <row r="5059" spans="1:4" x14ac:dyDescent="0.3">
      <c r="A5059" t="s">
        <v>29</v>
      </c>
      <c r="B5059" t="s">
        <v>17</v>
      </c>
      <c r="C5059" t="s">
        <v>2</v>
      </c>
      <c r="D5059">
        <v>86111</v>
      </c>
    </row>
    <row r="5060" spans="1:4" x14ac:dyDescent="0.3">
      <c r="A5060" t="s">
        <v>29</v>
      </c>
      <c r="B5060" t="s">
        <v>17</v>
      </c>
      <c r="C5060" t="s">
        <v>2</v>
      </c>
      <c r="D5060">
        <v>62296</v>
      </c>
    </row>
    <row r="5061" spans="1:4" x14ac:dyDescent="0.3">
      <c r="A5061" t="s">
        <v>29</v>
      </c>
      <c r="B5061" t="s">
        <v>17</v>
      </c>
      <c r="C5061" t="s">
        <v>2</v>
      </c>
      <c r="D5061">
        <v>75933</v>
      </c>
    </row>
    <row r="5062" spans="1:4" x14ac:dyDescent="0.3">
      <c r="A5062" t="s">
        <v>29</v>
      </c>
      <c r="B5062" t="s">
        <v>17</v>
      </c>
      <c r="C5062" t="s">
        <v>2</v>
      </c>
      <c r="D5062">
        <v>87752</v>
      </c>
    </row>
    <row r="5063" spans="1:4" x14ac:dyDescent="0.3">
      <c r="A5063" t="s">
        <v>29</v>
      </c>
      <c r="B5063" t="s">
        <v>20</v>
      </c>
      <c r="C5063" t="s">
        <v>8</v>
      </c>
      <c r="D5063">
        <v>83433</v>
      </c>
    </row>
    <row r="5064" spans="1:4" x14ac:dyDescent="0.3">
      <c r="A5064" t="s">
        <v>29</v>
      </c>
      <c r="B5064" t="s">
        <v>20</v>
      </c>
      <c r="C5064" t="s">
        <v>10</v>
      </c>
      <c r="D5064">
        <v>27944</v>
      </c>
    </row>
    <row r="5065" spans="1:4" x14ac:dyDescent="0.3">
      <c r="A5065" t="s">
        <v>29</v>
      </c>
      <c r="B5065" t="s">
        <v>20</v>
      </c>
      <c r="C5065" t="s">
        <v>10</v>
      </c>
      <c r="D5065">
        <v>75449</v>
      </c>
    </row>
    <row r="5066" spans="1:4" x14ac:dyDescent="0.3">
      <c r="A5066" t="s">
        <v>29</v>
      </c>
      <c r="B5066" t="s">
        <v>20</v>
      </c>
      <c r="C5066" t="s">
        <v>1</v>
      </c>
      <c r="D5066">
        <v>1042</v>
      </c>
    </row>
    <row r="5067" spans="1:4" x14ac:dyDescent="0.3">
      <c r="A5067" t="s">
        <v>29</v>
      </c>
      <c r="B5067" t="s">
        <v>20</v>
      </c>
      <c r="C5067" t="s">
        <v>1</v>
      </c>
      <c r="D5067">
        <v>32469</v>
      </c>
    </row>
    <row r="5068" spans="1:4" x14ac:dyDescent="0.3">
      <c r="A5068" t="s">
        <v>29</v>
      </c>
      <c r="B5068" t="s">
        <v>20</v>
      </c>
      <c r="C5068" t="s">
        <v>1</v>
      </c>
      <c r="D5068">
        <v>27964</v>
      </c>
    </row>
    <row r="5069" spans="1:4" x14ac:dyDescent="0.3">
      <c r="A5069" t="s">
        <v>29</v>
      </c>
      <c r="B5069" t="s">
        <v>20</v>
      </c>
      <c r="C5069" t="s">
        <v>1</v>
      </c>
      <c r="D5069">
        <v>33424</v>
      </c>
    </row>
    <row r="5070" spans="1:4" x14ac:dyDescent="0.3">
      <c r="A5070" t="s">
        <v>29</v>
      </c>
      <c r="B5070" t="s">
        <v>20</v>
      </c>
      <c r="C5070" t="s">
        <v>1</v>
      </c>
      <c r="D5070">
        <v>84904</v>
      </c>
    </row>
    <row r="5071" spans="1:4" x14ac:dyDescent="0.3">
      <c r="A5071" t="s">
        <v>29</v>
      </c>
      <c r="B5071" t="s">
        <v>20</v>
      </c>
      <c r="C5071" t="s">
        <v>1</v>
      </c>
      <c r="D5071">
        <v>69475</v>
      </c>
    </row>
    <row r="5072" spans="1:4" x14ac:dyDescent="0.3">
      <c r="A5072" t="s">
        <v>29</v>
      </c>
      <c r="B5072" t="s">
        <v>17</v>
      </c>
      <c r="C5072" t="s">
        <v>1</v>
      </c>
      <c r="D5072">
        <v>98392</v>
      </c>
    </row>
    <row r="5073" spans="1:4" x14ac:dyDescent="0.3">
      <c r="A5073" t="s">
        <v>29</v>
      </c>
      <c r="B5073" t="s">
        <v>17</v>
      </c>
      <c r="C5073" t="s">
        <v>1</v>
      </c>
      <c r="D5073">
        <v>86637</v>
      </c>
    </row>
    <row r="5074" spans="1:4" x14ac:dyDescent="0.3">
      <c r="A5074" t="s">
        <v>29</v>
      </c>
      <c r="B5074" t="s">
        <v>17</v>
      </c>
      <c r="C5074" t="s">
        <v>1</v>
      </c>
      <c r="D5074">
        <v>85294</v>
      </c>
    </row>
    <row r="5075" spans="1:4" x14ac:dyDescent="0.3">
      <c r="A5075" t="s">
        <v>29</v>
      </c>
      <c r="B5075" t="s">
        <v>20</v>
      </c>
      <c r="C5075" t="s">
        <v>1</v>
      </c>
      <c r="D5075">
        <v>14440</v>
      </c>
    </row>
    <row r="5076" spans="1:4" x14ac:dyDescent="0.3">
      <c r="A5076" t="s">
        <v>29</v>
      </c>
      <c r="B5076" t="s">
        <v>17</v>
      </c>
      <c r="C5076" t="s">
        <v>1</v>
      </c>
      <c r="D5076">
        <v>98394</v>
      </c>
    </row>
    <row r="5077" spans="1:4" x14ac:dyDescent="0.3">
      <c r="A5077" t="s">
        <v>29</v>
      </c>
      <c r="B5077" t="s">
        <v>17</v>
      </c>
      <c r="C5077" t="s">
        <v>2</v>
      </c>
      <c r="D5077">
        <v>51121</v>
      </c>
    </row>
    <row r="5078" spans="1:4" x14ac:dyDescent="0.3">
      <c r="A5078" t="s">
        <v>29</v>
      </c>
      <c r="B5078" t="s">
        <v>17</v>
      </c>
      <c r="C5078" t="s">
        <v>6</v>
      </c>
      <c r="D5078">
        <v>83174</v>
      </c>
    </row>
    <row r="5079" spans="1:4" x14ac:dyDescent="0.3">
      <c r="A5079" t="s">
        <v>29</v>
      </c>
      <c r="B5079" t="s">
        <v>17</v>
      </c>
      <c r="C5079" t="s">
        <v>6</v>
      </c>
      <c r="D5079">
        <v>77018</v>
      </c>
    </row>
    <row r="5080" spans="1:4" x14ac:dyDescent="0.3">
      <c r="A5080" t="s">
        <v>29</v>
      </c>
      <c r="B5080" t="s">
        <v>17</v>
      </c>
      <c r="C5080" t="s">
        <v>6</v>
      </c>
      <c r="D5080">
        <v>3842</v>
      </c>
    </row>
    <row r="5081" spans="1:4" x14ac:dyDescent="0.3">
      <c r="A5081" t="s">
        <v>29</v>
      </c>
      <c r="B5081" t="s">
        <v>17</v>
      </c>
      <c r="C5081" t="s">
        <v>6</v>
      </c>
      <c r="D5081">
        <v>47942</v>
      </c>
    </row>
    <row r="5082" spans="1:4" x14ac:dyDescent="0.3">
      <c r="A5082" t="s">
        <v>29</v>
      </c>
      <c r="B5082" t="s">
        <v>17</v>
      </c>
      <c r="C5082" t="s">
        <v>2</v>
      </c>
      <c r="D5082">
        <v>29973</v>
      </c>
    </row>
    <row r="5083" spans="1:4" x14ac:dyDescent="0.3">
      <c r="A5083" t="s">
        <v>29</v>
      </c>
      <c r="B5083" t="s">
        <v>17</v>
      </c>
      <c r="C5083" t="s">
        <v>2</v>
      </c>
      <c r="D5083">
        <v>96961</v>
      </c>
    </row>
    <row r="5084" spans="1:4" x14ac:dyDescent="0.3">
      <c r="A5084" t="s">
        <v>29</v>
      </c>
      <c r="B5084" t="s">
        <v>17</v>
      </c>
      <c r="C5084" t="s">
        <v>6</v>
      </c>
      <c r="D5084">
        <v>57489</v>
      </c>
    </row>
    <row r="5085" spans="1:4" x14ac:dyDescent="0.3">
      <c r="A5085" t="s">
        <v>29</v>
      </c>
      <c r="B5085" t="s">
        <v>17</v>
      </c>
      <c r="C5085" t="s">
        <v>6</v>
      </c>
      <c r="D5085">
        <v>86704</v>
      </c>
    </row>
    <row r="5086" spans="1:4" x14ac:dyDescent="0.3">
      <c r="A5086" t="s">
        <v>29</v>
      </c>
      <c r="B5086" t="s">
        <v>17</v>
      </c>
      <c r="C5086" t="s">
        <v>6</v>
      </c>
      <c r="D5086">
        <v>36331</v>
      </c>
    </row>
    <row r="5087" spans="1:4" x14ac:dyDescent="0.3">
      <c r="A5087" t="s">
        <v>29</v>
      </c>
      <c r="B5087" t="s">
        <v>17</v>
      </c>
      <c r="C5087" t="s">
        <v>6</v>
      </c>
      <c r="D5087">
        <v>13911</v>
      </c>
    </row>
    <row r="5088" spans="1:4" x14ac:dyDescent="0.3">
      <c r="A5088" t="s">
        <v>29</v>
      </c>
      <c r="B5088" t="s">
        <v>17</v>
      </c>
      <c r="C5088" t="s">
        <v>6</v>
      </c>
      <c r="D5088">
        <v>80782</v>
      </c>
    </row>
    <row r="5089" spans="1:4" x14ac:dyDescent="0.3">
      <c r="A5089" t="s">
        <v>29</v>
      </c>
      <c r="B5089" t="s">
        <v>14</v>
      </c>
      <c r="C5089" t="s">
        <v>10</v>
      </c>
      <c r="D5089">
        <v>45850</v>
      </c>
    </row>
    <row r="5090" spans="1:4" x14ac:dyDescent="0.3">
      <c r="A5090" t="s">
        <v>29</v>
      </c>
      <c r="B5090" t="s">
        <v>14</v>
      </c>
      <c r="C5090" t="s">
        <v>10</v>
      </c>
      <c r="D5090">
        <v>64735</v>
      </c>
    </row>
    <row r="5091" spans="1:4" x14ac:dyDescent="0.3">
      <c r="A5091" t="s">
        <v>29</v>
      </c>
      <c r="B5091" t="s">
        <v>12</v>
      </c>
      <c r="C5091" t="s">
        <v>4</v>
      </c>
      <c r="D5091">
        <v>39710</v>
      </c>
    </row>
    <row r="5092" spans="1:4" x14ac:dyDescent="0.3">
      <c r="A5092" t="s">
        <v>29</v>
      </c>
      <c r="B5092" t="s">
        <v>12</v>
      </c>
      <c r="C5092" t="s">
        <v>2</v>
      </c>
      <c r="D5092">
        <v>81143</v>
      </c>
    </row>
    <row r="5093" spans="1:4" x14ac:dyDescent="0.3">
      <c r="A5093" t="s">
        <v>29</v>
      </c>
      <c r="B5093" t="s">
        <v>17</v>
      </c>
      <c r="C5093" t="s">
        <v>4</v>
      </c>
      <c r="D5093">
        <v>3474</v>
      </c>
    </row>
    <row r="5094" spans="1:4" x14ac:dyDescent="0.3">
      <c r="A5094" t="s">
        <v>29</v>
      </c>
      <c r="B5094" t="s">
        <v>17</v>
      </c>
      <c r="C5094" t="s">
        <v>4</v>
      </c>
      <c r="D5094">
        <v>49225</v>
      </c>
    </row>
    <row r="5095" spans="1:4" x14ac:dyDescent="0.3">
      <c r="A5095" t="s">
        <v>29</v>
      </c>
      <c r="B5095" t="s">
        <v>17</v>
      </c>
      <c r="C5095" t="s">
        <v>10</v>
      </c>
      <c r="D5095">
        <v>63733</v>
      </c>
    </row>
    <row r="5096" spans="1:4" x14ac:dyDescent="0.3">
      <c r="A5096" t="s">
        <v>29</v>
      </c>
      <c r="B5096" t="s">
        <v>17</v>
      </c>
      <c r="C5096" t="s">
        <v>2</v>
      </c>
      <c r="D5096">
        <v>53324</v>
      </c>
    </row>
    <row r="5097" spans="1:4" x14ac:dyDescent="0.3">
      <c r="A5097" t="s">
        <v>29</v>
      </c>
      <c r="B5097" t="s">
        <v>20</v>
      </c>
      <c r="C5097" t="s">
        <v>7</v>
      </c>
      <c r="D5097">
        <v>26170</v>
      </c>
    </row>
    <row r="5098" spans="1:4" x14ac:dyDescent="0.3">
      <c r="A5098" t="s">
        <v>29</v>
      </c>
      <c r="B5098" t="s">
        <v>17</v>
      </c>
      <c r="C5098" t="s">
        <v>4</v>
      </c>
      <c r="D5098">
        <v>76594</v>
      </c>
    </row>
    <row r="5099" spans="1:4" x14ac:dyDescent="0.3">
      <c r="A5099" t="s">
        <v>29</v>
      </c>
      <c r="B5099" t="s">
        <v>17</v>
      </c>
      <c r="C5099" t="s">
        <v>4</v>
      </c>
      <c r="D5099">
        <v>66738</v>
      </c>
    </row>
    <row r="5100" spans="1:4" x14ac:dyDescent="0.3">
      <c r="A5100" t="s">
        <v>29</v>
      </c>
      <c r="B5100" t="s">
        <v>12</v>
      </c>
      <c r="C5100" t="s">
        <v>10</v>
      </c>
      <c r="D5100">
        <v>92951</v>
      </c>
    </row>
    <row r="5101" spans="1:4" x14ac:dyDescent="0.3">
      <c r="A5101" t="s">
        <v>29</v>
      </c>
      <c r="B5101" t="s">
        <v>17</v>
      </c>
      <c r="C5101" t="s">
        <v>5</v>
      </c>
      <c r="D5101">
        <v>69667</v>
      </c>
    </row>
    <row r="5102" spans="1:4" x14ac:dyDescent="0.3">
      <c r="A5102" t="s">
        <v>29</v>
      </c>
      <c r="B5102" t="s">
        <v>17</v>
      </c>
      <c r="C5102" t="s">
        <v>10</v>
      </c>
      <c r="D5102">
        <v>64051</v>
      </c>
    </row>
    <row r="5103" spans="1:4" x14ac:dyDescent="0.3">
      <c r="A5103" t="s">
        <v>29</v>
      </c>
      <c r="B5103" t="s">
        <v>17</v>
      </c>
      <c r="C5103" t="s">
        <v>10</v>
      </c>
      <c r="D5103">
        <v>25652</v>
      </c>
    </row>
    <row r="5104" spans="1:4" x14ac:dyDescent="0.3">
      <c r="A5104" t="s">
        <v>29</v>
      </c>
      <c r="B5104" t="s">
        <v>17</v>
      </c>
      <c r="C5104" t="s">
        <v>10</v>
      </c>
      <c r="D5104">
        <v>41246</v>
      </c>
    </row>
    <row r="5105" spans="1:4" x14ac:dyDescent="0.3">
      <c r="A5105" t="s">
        <v>29</v>
      </c>
      <c r="B5105" t="s">
        <v>20</v>
      </c>
      <c r="C5105" t="s">
        <v>2</v>
      </c>
      <c r="D5105">
        <v>49441</v>
      </c>
    </row>
    <row r="5106" spans="1:4" x14ac:dyDescent="0.3">
      <c r="A5106" t="s">
        <v>29</v>
      </c>
      <c r="B5106" t="s">
        <v>20</v>
      </c>
      <c r="C5106" t="s">
        <v>10</v>
      </c>
      <c r="D5106">
        <v>5040</v>
      </c>
    </row>
    <row r="5107" spans="1:4" x14ac:dyDescent="0.3">
      <c r="A5107" t="s">
        <v>29</v>
      </c>
      <c r="B5107" t="s">
        <v>20</v>
      </c>
      <c r="C5107" t="s">
        <v>10</v>
      </c>
      <c r="D5107">
        <v>45046</v>
      </c>
    </row>
    <row r="5108" spans="1:4" x14ac:dyDescent="0.3">
      <c r="A5108" t="s">
        <v>29</v>
      </c>
      <c r="B5108" t="s">
        <v>17</v>
      </c>
      <c r="C5108" t="s">
        <v>6</v>
      </c>
      <c r="D5108">
        <v>62591</v>
      </c>
    </row>
    <row r="5109" spans="1:4" x14ac:dyDescent="0.3">
      <c r="A5109" t="s">
        <v>29</v>
      </c>
      <c r="B5109" t="s">
        <v>17</v>
      </c>
      <c r="C5109" t="s">
        <v>6</v>
      </c>
      <c r="D5109">
        <v>1911</v>
      </c>
    </row>
    <row r="5110" spans="1:4" x14ac:dyDescent="0.3">
      <c r="A5110" t="s">
        <v>29</v>
      </c>
      <c r="B5110" t="s">
        <v>17</v>
      </c>
      <c r="C5110" t="s">
        <v>6</v>
      </c>
      <c r="D5110">
        <v>98784</v>
      </c>
    </row>
    <row r="5111" spans="1:4" x14ac:dyDescent="0.3">
      <c r="A5111" t="s">
        <v>29</v>
      </c>
      <c r="B5111" t="s">
        <v>17</v>
      </c>
      <c r="C5111" t="s">
        <v>2</v>
      </c>
      <c r="D5111">
        <v>57085</v>
      </c>
    </row>
    <row r="5112" spans="1:4" x14ac:dyDescent="0.3">
      <c r="A5112" t="s">
        <v>29</v>
      </c>
      <c r="B5112" t="s">
        <v>17</v>
      </c>
      <c r="C5112" t="s">
        <v>10</v>
      </c>
      <c r="D5112">
        <v>60280</v>
      </c>
    </row>
    <row r="5113" spans="1:4" x14ac:dyDescent="0.3">
      <c r="A5113" t="s">
        <v>29</v>
      </c>
      <c r="B5113" t="s">
        <v>17</v>
      </c>
      <c r="C5113" t="s">
        <v>2</v>
      </c>
      <c r="D5113">
        <v>96985</v>
      </c>
    </row>
    <row r="5114" spans="1:4" x14ac:dyDescent="0.3">
      <c r="A5114" t="s">
        <v>29</v>
      </c>
      <c r="B5114" t="s">
        <v>18</v>
      </c>
      <c r="C5114" t="s">
        <v>4</v>
      </c>
      <c r="D5114">
        <v>48811</v>
      </c>
    </row>
    <row r="5115" spans="1:4" x14ac:dyDescent="0.3">
      <c r="A5115" t="s">
        <v>29</v>
      </c>
      <c r="B5115" t="s">
        <v>20</v>
      </c>
      <c r="C5115" t="s">
        <v>10</v>
      </c>
      <c r="D5115">
        <v>4435</v>
      </c>
    </row>
    <row r="5116" spans="1:4" x14ac:dyDescent="0.3">
      <c r="A5116" t="s">
        <v>29</v>
      </c>
      <c r="B5116" t="s">
        <v>17</v>
      </c>
      <c r="C5116" t="s">
        <v>10</v>
      </c>
      <c r="D5116">
        <v>4799</v>
      </c>
    </row>
    <row r="5117" spans="1:4" x14ac:dyDescent="0.3">
      <c r="A5117" t="s">
        <v>29</v>
      </c>
      <c r="B5117" t="s">
        <v>17</v>
      </c>
      <c r="C5117" t="s">
        <v>10</v>
      </c>
      <c r="D5117">
        <v>42923</v>
      </c>
    </row>
    <row r="5118" spans="1:4" x14ac:dyDescent="0.3">
      <c r="A5118" t="s">
        <v>29</v>
      </c>
      <c r="B5118" t="s">
        <v>17</v>
      </c>
      <c r="C5118" t="s">
        <v>10</v>
      </c>
      <c r="D5118">
        <v>17496</v>
      </c>
    </row>
    <row r="5119" spans="1:4" x14ac:dyDescent="0.3">
      <c r="A5119" t="s">
        <v>29</v>
      </c>
      <c r="B5119" t="s">
        <v>20</v>
      </c>
      <c r="C5119" t="s">
        <v>7</v>
      </c>
      <c r="D5119">
        <v>38954</v>
      </c>
    </row>
    <row r="5120" spans="1:4" x14ac:dyDescent="0.3">
      <c r="A5120" t="s">
        <v>29</v>
      </c>
      <c r="B5120" t="s">
        <v>20</v>
      </c>
      <c r="C5120" t="s">
        <v>6</v>
      </c>
      <c r="D5120">
        <v>22974</v>
      </c>
    </row>
    <row r="5121" spans="1:4" x14ac:dyDescent="0.3">
      <c r="A5121" t="s">
        <v>29</v>
      </c>
      <c r="B5121" t="s">
        <v>17</v>
      </c>
      <c r="C5121" t="s">
        <v>2</v>
      </c>
      <c r="D5121">
        <v>78053</v>
      </c>
    </row>
    <row r="5122" spans="1:4" x14ac:dyDescent="0.3">
      <c r="A5122" t="s">
        <v>29</v>
      </c>
      <c r="B5122" t="s">
        <v>17</v>
      </c>
      <c r="C5122" t="s">
        <v>2</v>
      </c>
      <c r="D5122">
        <v>24846</v>
      </c>
    </row>
    <row r="5123" spans="1:4" x14ac:dyDescent="0.3">
      <c r="A5123" t="s">
        <v>29</v>
      </c>
      <c r="B5123" t="s">
        <v>20</v>
      </c>
      <c r="C5123" t="s">
        <v>2</v>
      </c>
      <c r="D5123">
        <v>41568</v>
      </c>
    </row>
    <row r="5124" spans="1:4" x14ac:dyDescent="0.3">
      <c r="A5124" t="s">
        <v>29</v>
      </c>
      <c r="B5124" t="s">
        <v>20</v>
      </c>
      <c r="C5124" t="s">
        <v>6</v>
      </c>
      <c r="D5124">
        <v>44748</v>
      </c>
    </row>
    <row r="5125" spans="1:4" x14ac:dyDescent="0.3">
      <c r="A5125" t="s">
        <v>29</v>
      </c>
      <c r="B5125" t="s">
        <v>13</v>
      </c>
      <c r="C5125" t="s">
        <v>6</v>
      </c>
      <c r="D5125">
        <v>53916</v>
      </c>
    </row>
    <row r="5126" spans="1:4" x14ac:dyDescent="0.3">
      <c r="A5126" t="s">
        <v>29</v>
      </c>
      <c r="B5126" t="s">
        <v>20</v>
      </c>
      <c r="C5126" t="s">
        <v>7</v>
      </c>
      <c r="D5126">
        <v>13290</v>
      </c>
    </row>
    <row r="5127" spans="1:4" x14ac:dyDescent="0.3">
      <c r="A5127" t="s">
        <v>29</v>
      </c>
      <c r="B5127" t="s">
        <v>13</v>
      </c>
      <c r="C5127" t="s">
        <v>2</v>
      </c>
      <c r="D5127">
        <v>98527</v>
      </c>
    </row>
    <row r="5128" spans="1:4" x14ac:dyDescent="0.3">
      <c r="A5128" t="s">
        <v>29</v>
      </c>
      <c r="B5128" t="s">
        <v>12</v>
      </c>
      <c r="C5128" t="s">
        <v>10</v>
      </c>
      <c r="D5128">
        <v>59225</v>
      </c>
    </row>
    <row r="5129" spans="1:4" x14ac:dyDescent="0.3">
      <c r="A5129" t="s">
        <v>29</v>
      </c>
      <c r="B5129" t="s">
        <v>12</v>
      </c>
      <c r="C5129" t="s">
        <v>1</v>
      </c>
      <c r="D5129">
        <v>90033</v>
      </c>
    </row>
    <row r="5130" spans="1:4" x14ac:dyDescent="0.3">
      <c r="A5130" t="s">
        <v>29</v>
      </c>
      <c r="B5130" t="s">
        <v>17</v>
      </c>
      <c r="C5130" t="s">
        <v>10</v>
      </c>
      <c r="D5130">
        <v>42594</v>
      </c>
    </row>
    <row r="5131" spans="1:4" x14ac:dyDescent="0.3">
      <c r="A5131" t="s">
        <v>29</v>
      </c>
      <c r="B5131" t="s">
        <v>20</v>
      </c>
      <c r="C5131" t="s">
        <v>6</v>
      </c>
      <c r="D5131">
        <v>16977</v>
      </c>
    </row>
    <row r="5132" spans="1:4" x14ac:dyDescent="0.3">
      <c r="A5132" t="s">
        <v>29</v>
      </c>
      <c r="B5132" t="s">
        <v>20</v>
      </c>
      <c r="C5132" t="s">
        <v>6</v>
      </c>
      <c r="D5132">
        <v>49673</v>
      </c>
    </row>
    <row r="5133" spans="1:4" x14ac:dyDescent="0.3">
      <c r="A5133" t="s">
        <v>29</v>
      </c>
      <c r="B5133" t="s">
        <v>17</v>
      </c>
      <c r="C5133" t="s">
        <v>8</v>
      </c>
      <c r="D5133">
        <v>96350</v>
      </c>
    </row>
    <row r="5134" spans="1:4" x14ac:dyDescent="0.3">
      <c r="A5134" t="s">
        <v>29</v>
      </c>
      <c r="B5134" t="s">
        <v>17</v>
      </c>
      <c r="C5134" t="s">
        <v>8</v>
      </c>
      <c r="D5134">
        <v>79587</v>
      </c>
    </row>
    <row r="5135" spans="1:4" x14ac:dyDescent="0.3">
      <c r="A5135" t="s">
        <v>29</v>
      </c>
      <c r="B5135" t="s">
        <v>17</v>
      </c>
      <c r="C5135" t="s">
        <v>8</v>
      </c>
      <c r="D5135">
        <v>35833</v>
      </c>
    </row>
    <row r="5136" spans="1:4" x14ac:dyDescent="0.3">
      <c r="A5136" t="s">
        <v>29</v>
      </c>
      <c r="B5136" t="s">
        <v>14</v>
      </c>
      <c r="C5136" t="s">
        <v>8</v>
      </c>
      <c r="D5136">
        <v>52656</v>
      </c>
    </row>
    <row r="5137" spans="1:4" x14ac:dyDescent="0.3">
      <c r="A5137" t="s">
        <v>29</v>
      </c>
      <c r="B5137" t="s">
        <v>14</v>
      </c>
      <c r="C5137" t="s">
        <v>8</v>
      </c>
      <c r="D5137">
        <v>58605</v>
      </c>
    </row>
    <row r="5138" spans="1:4" x14ac:dyDescent="0.3">
      <c r="A5138" t="s">
        <v>29</v>
      </c>
      <c r="B5138" t="s">
        <v>14</v>
      </c>
      <c r="C5138" t="s">
        <v>8</v>
      </c>
      <c r="D5138">
        <v>1210</v>
      </c>
    </row>
    <row r="5139" spans="1:4" x14ac:dyDescent="0.3">
      <c r="A5139" t="s">
        <v>29</v>
      </c>
      <c r="B5139" t="s">
        <v>12</v>
      </c>
      <c r="C5139" t="s">
        <v>10</v>
      </c>
      <c r="D5139">
        <v>59932</v>
      </c>
    </row>
    <row r="5140" spans="1:4" x14ac:dyDescent="0.3">
      <c r="A5140" t="s">
        <v>29</v>
      </c>
      <c r="B5140" t="s">
        <v>12</v>
      </c>
      <c r="C5140" t="s">
        <v>5</v>
      </c>
      <c r="D5140">
        <v>83296</v>
      </c>
    </row>
    <row r="5141" spans="1:4" x14ac:dyDescent="0.3">
      <c r="A5141" t="s">
        <v>29</v>
      </c>
      <c r="B5141" t="s">
        <v>12</v>
      </c>
      <c r="C5141" t="s">
        <v>5</v>
      </c>
      <c r="D5141">
        <v>20760</v>
      </c>
    </row>
    <row r="5142" spans="1:4" x14ac:dyDescent="0.3">
      <c r="A5142" t="s">
        <v>29</v>
      </c>
      <c r="B5142" t="s">
        <v>17</v>
      </c>
      <c r="C5142" t="s">
        <v>4</v>
      </c>
      <c r="D5142">
        <v>6783</v>
      </c>
    </row>
    <row r="5143" spans="1:4" x14ac:dyDescent="0.3">
      <c r="A5143" t="s">
        <v>29</v>
      </c>
      <c r="B5143" t="s">
        <v>17</v>
      </c>
      <c r="C5143" t="s">
        <v>4</v>
      </c>
      <c r="D5143">
        <v>34249</v>
      </c>
    </row>
    <row r="5144" spans="1:4" x14ac:dyDescent="0.3">
      <c r="A5144" t="s">
        <v>29</v>
      </c>
      <c r="B5144" t="s">
        <v>17</v>
      </c>
      <c r="C5144" t="s">
        <v>4</v>
      </c>
      <c r="D5144">
        <v>6224</v>
      </c>
    </row>
    <row r="5145" spans="1:4" x14ac:dyDescent="0.3">
      <c r="A5145" t="s">
        <v>29</v>
      </c>
      <c r="B5145" t="s">
        <v>12</v>
      </c>
      <c r="C5145" t="s">
        <v>10</v>
      </c>
      <c r="D5145">
        <v>79172</v>
      </c>
    </row>
    <row r="5146" spans="1:4" x14ac:dyDescent="0.3">
      <c r="A5146" t="s">
        <v>29</v>
      </c>
      <c r="B5146" t="s">
        <v>12</v>
      </c>
      <c r="C5146" t="s">
        <v>10</v>
      </c>
      <c r="D5146">
        <v>68839</v>
      </c>
    </row>
    <row r="5147" spans="1:4" x14ac:dyDescent="0.3">
      <c r="A5147" t="s">
        <v>29</v>
      </c>
      <c r="B5147" t="s">
        <v>12</v>
      </c>
      <c r="C5147" t="s">
        <v>10</v>
      </c>
      <c r="D5147">
        <v>68792</v>
      </c>
    </row>
    <row r="5148" spans="1:4" x14ac:dyDescent="0.3">
      <c r="A5148" t="s">
        <v>29</v>
      </c>
      <c r="B5148" t="s">
        <v>12</v>
      </c>
      <c r="C5148" t="s">
        <v>10</v>
      </c>
      <c r="D5148">
        <v>9900</v>
      </c>
    </row>
    <row r="5149" spans="1:4" x14ac:dyDescent="0.3">
      <c r="A5149" t="s">
        <v>29</v>
      </c>
      <c r="B5149" t="s">
        <v>12</v>
      </c>
      <c r="C5149" t="s">
        <v>10</v>
      </c>
      <c r="D5149">
        <v>5917</v>
      </c>
    </row>
    <row r="5150" spans="1:4" x14ac:dyDescent="0.3">
      <c r="A5150" t="s">
        <v>29</v>
      </c>
      <c r="B5150" t="s">
        <v>12</v>
      </c>
      <c r="C5150" t="s">
        <v>10</v>
      </c>
      <c r="D5150">
        <v>47444</v>
      </c>
    </row>
    <row r="5151" spans="1:4" x14ac:dyDescent="0.3">
      <c r="A5151" t="s">
        <v>29</v>
      </c>
      <c r="B5151" t="s">
        <v>17</v>
      </c>
      <c r="C5151" t="s">
        <v>2</v>
      </c>
      <c r="D5151">
        <v>42803</v>
      </c>
    </row>
    <row r="5152" spans="1:4" x14ac:dyDescent="0.3">
      <c r="A5152" t="s">
        <v>29</v>
      </c>
      <c r="B5152" t="s">
        <v>17</v>
      </c>
      <c r="C5152" t="s">
        <v>2</v>
      </c>
      <c r="D5152">
        <v>94634</v>
      </c>
    </row>
    <row r="5153" spans="1:4" x14ac:dyDescent="0.3">
      <c r="A5153" t="s">
        <v>29</v>
      </c>
      <c r="B5153" t="s">
        <v>17</v>
      </c>
      <c r="C5153" t="s">
        <v>2</v>
      </c>
      <c r="D5153">
        <v>51293</v>
      </c>
    </row>
    <row r="5154" spans="1:4" x14ac:dyDescent="0.3">
      <c r="A5154" t="s">
        <v>29</v>
      </c>
      <c r="B5154" t="s">
        <v>17</v>
      </c>
      <c r="C5154" t="s">
        <v>2</v>
      </c>
      <c r="D5154">
        <v>40000</v>
      </c>
    </row>
    <row r="5155" spans="1:4" x14ac:dyDescent="0.3">
      <c r="A5155" t="s">
        <v>29</v>
      </c>
      <c r="B5155" t="s">
        <v>20</v>
      </c>
      <c r="C5155" t="s">
        <v>6</v>
      </c>
      <c r="D5155">
        <v>77091</v>
      </c>
    </row>
    <row r="5156" spans="1:4" x14ac:dyDescent="0.3">
      <c r="A5156" t="s">
        <v>29</v>
      </c>
      <c r="B5156" t="s">
        <v>20</v>
      </c>
      <c r="C5156" t="s">
        <v>6</v>
      </c>
      <c r="D5156">
        <v>22600</v>
      </c>
    </row>
    <row r="5157" spans="1:4" x14ac:dyDescent="0.3">
      <c r="A5157" t="s">
        <v>29</v>
      </c>
      <c r="B5157" t="s">
        <v>17</v>
      </c>
      <c r="C5157" t="s">
        <v>10</v>
      </c>
      <c r="D5157">
        <v>1389</v>
      </c>
    </row>
    <row r="5158" spans="1:4" x14ac:dyDescent="0.3">
      <c r="A5158" t="s">
        <v>29</v>
      </c>
      <c r="B5158" t="s">
        <v>17</v>
      </c>
      <c r="C5158" t="s">
        <v>10</v>
      </c>
      <c r="D5158">
        <v>91603</v>
      </c>
    </row>
    <row r="5159" spans="1:4" x14ac:dyDescent="0.3">
      <c r="A5159" t="s">
        <v>29</v>
      </c>
      <c r="B5159" t="s">
        <v>17</v>
      </c>
      <c r="C5159" t="s">
        <v>10</v>
      </c>
      <c r="D5159">
        <v>70471</v>
      </c>
    </row>
    <row r="5160" spans="1:4" x14ac:dyDescent="0.3">
      <c r="A5160" t="s">
        <v>29</v>
      </c>
      <c r="B5160" t="s">
        <v>17</v>
      </c>
      <c r="C5160" t="s">
        <v>10</v>
      </c>
      <c r="D5160">
        <v>14281</v>
      </c>
    </row>
    <row r="5161" spans="1:4" x14ac:dyDescent="0.3">
      <c r="A5161" t="s">
        <v>29</v>
      </c>
      <c r="B5161" t="s">
        <v>17</v>
      </c>
      <c r="C5161" t="s">
        <v>2</v>
      </c>
      <c r="D5161">
        <v>53110</v>
      </c>
    </row>
    <row r="5162" spans="1:4" x14ac:dyDescent="0.3">
      <c r="A5162" t="s">
        <v>29</v>
      </c>
      <c r="B5162" t="s">
        <v>17</v>
      </c>
      <c r="C5162" t="s">
        <v>2</v>
      </c>
      <c r="D5162">
        <v>40265</v>
      </c>
    </row>
    <row r="5163" spans="1:4" x14ac:dyDescent="0.3">
      <c r="A5163" t="s">
        <v>29</v>
      </c>
      <c r="B5163" t="s">
        <v>17</v>
      </c>
      <c r="C5163" t="s">
        <v>2</v>
      </c>
      <c r="D5163">
        <v>68115</v>
      </c>
    </row>
    <row r="5164" spans="1:4" x14ac:dyDescent="0.3">
      <c r="A5164" t="s">
        <v>29</v>
      </c>
      <c r="B5164" t="s">
        <v>17</v>
      </c>
      <c r="C5164" t="s">
        <v>2</v>
      </c>
      <c r="D5164">
        <v>25430</v>
      </c>
    </row>
    <row r="5165" spans="1:4" x14ac:dyDescent="0.3">
      <c r="A5165" t="s">
        <v>29</v>
      </c>
      <c r="B5165" t="s">
        <v>12</v>
      </c>
      <c r="C5165" t="s">
        <v>2</v>
      </c>
      <c r="D5165">
        <v>89061</v>
      </c>
    </row>
    <row r="5166" spans="1:4" x14ac:dyDescent="0.3">
      <c r="A5166" t="s">
        <v>29</v>
      </c>
      <c r="B5166" t="s">
        <v>12</v>
      </c>
      <c r="C5166" t="s">
        <v>2</v>
      </c>
      <c r="D5166">
        <v>55201</v>
      </c>
    </row>
    <row r="5167" spans="1:4" x14ac:dyDescent="0.3">
      <c r="A5167" t="s">
        <v>29</v>
      </c>
      <c r="B5167" t="s">
        <v>12</v>
      </c>
      <c r="C5167" t="s">
        <v>2</v>
      </c>
      <c r="D5167">
        <v>82207</v>
      </c>
    </row>
    <row r="5168" spans="1:4" x14ac:dyDescent="0.3">
      <c r="A5168" t="str">
        <f>A5167</f>
        <v>Female</v>
      </c>
      <c r="B5168" t="s">
        <v>12</v>
      </c>
      <c r="C5168" t="s">
        <v>2</v>
      </c>
      <c r="D5168">
        <v>80262</v>
      </c>
    </row>
    <row r="5169" spans="1:4" x14ac:dyDescent="0.3">
      <c r="A5169" t="s">
        <v>29</v>
      </c>
      <c r="B5169" t="s">
        <v>12</v>
      </c>
      <c r="C5169" t="s">
        <v>6</v>
      </c>
      <c r="D5169">
        <v>9847</v>
      </c>
    </row>
    <row r="5170" spans="1:4" x14ac:dyDescent="0.3">
      <c r="A5170" t="s">
        <v>29</v>
      </c>
      <c r="B5170" t="s">
        <v>17</v>
      </c>
      <c r="C5170" t="s">
        <v>2</v>
      </c>
      <c r="D5170">
        <v>92809</v>
      </c>
    </row>
    <row r="5171" spans="1:4" x14ac:dyDescent="0.3">
      <c r="A5171" t="s">
        <v>29</v>
      </c>
      <c r="B5171" t="s">
        <v>17</v>
      </c>
      <c r="C5171" t="s">
        <v>4</v>
      </c>
      <c r="D5171">
        <v>87060</v>
      </c>
    </row>
    <row r="5172" spans="1:4" x14ac:dyDescent="0.3">
      <c r="A5172" t="s">
        <v>29</v>
      </c>
      <c r="B5172" t="s">
        <v>13</v>
      </c>
      <c r="C5172" t="s">
        <v>8</v>
      </c>
      <c r="D5172">
        <v>24204</v>
      </c>
    </row>
    <row r="5173" spans="1:4" x14ac:dyDescent="0.3">
      <c r="A5173" t="s">
        <v>29</v>
      </c>
      <c r="B5173" t="s">
        <v>13</v>
      </c>
      <c r="C5173" t="s">
        <v>8</v>
      </c>
      <c r="D5173">
        <v>58771</v>
      </c>
    </row>
    <row r="5174" spans="1:4" x14ac:dyDescent="0.3">
      <c r="A5174" t="s">
        <v>29</v>
      </c>
      <c r="B5174" t="s">
        <v>13</v>
      </c>
      <c r="C5174" t="s">
        <v>8</v>
      </c>
      <c r="D5174">
        <v>99762</v>
      </c>
    </row>
    <row r="5175" spans="1:4" x14ac:dyDescent="0.3">
      <c r="A5175" t="s">
        <v>29</v>
      </c>
      <c r="B5175" t="s">
        <v>13</v>
      </c>
      <c r="C5175" t="s">
        <v>8</v>
      </c>
      <c r="D5175">
        <v>67051</v>
      </c>
    </row>
    <row r="5176" spans="1:4" x14ac:dyDescent="0.3">
      <c r="A5176" t="s">
        <v>29</v>
      </c>
      <c r="B5176" t="s">
        <v>13</v>
      </c>
      <c r="C5176" t="s">
        <v>8</v>
      </c>
      <c r="D5176">
        <v>13802</v>
      </c>
    </row>
    <row r="5177" spans="1:4" x14ac:dyDescent="0.3">
      <c r="A5177" t="s">
        <v>29</v>
      </c>
      <c r="B5177" t="s">
        <v>13</v>
      </c>
      <c r="C5177" t="s">
        <v>8</v>
      </c>
      <c r="D5177">
        <v>56785</v>
      </c>
    </row>
    <row r="5178" spans="1:4" x14ac:dyDescent="0.3">
      <c r="A5178" t="s">
        <v>29</v>
      </c>
      <c r="B5178" t="s">
        <v>17</v>
      </c>
      <c r="C5178" t="s">
        <v>10</v>
      </c>
      <c r="D5178">
        <v>49604</v>
      </c>
    </row>
    <row r="5179" spans="1:4" x14ac:dyDescent="0.3">
      <c r="A5179" t="s">
        <v>29</v>
      </c>
      <c r="B5179" t="s">
        <v>13</v>
      </c>
      <c r="C5179" t="s">
        <v>1</v>
      </c>
      <c r="D5179">
        <v>22912</v>
      </c>
    </row>
    <row r="5180" spans="1:4" x14ac:dyDescent="0.3">
      <c r="A5180" t="s">
        <v>29</v>
      </c>
      <c r="B5180" t="s">
        <v>18</v>
      </c>
      <c r="C5180" t="s">
        <v>10</v>
      </c>
      <c r="D5180">
        <v>55175</v>
      </c>
    </row>
    <row r="5181" spans="1:4" x14ac:dyDescent="0.3">
      <c r="A5181" t="s">
        <v>29</v>
      </c>
      <c r="B5181" t="s">
        <v>18</v>
      </c>
      <c r="C5181" t="s">
        <v>10</v>
      </c>
      <c r="D5181">
        <v>72835</v>
      </c>
    </row>
    <row r="5182" spans="1:4" x14ac:dyDescent="0.3">
      <c r="A5182" t="s">
        <v>29</v>
      </c>
      <c r="B5182" t="s">
        <v>18</v>
      </c>
      <c r="C5182" t="s">
        <v>10</v>
      </c>
      <c r="D5182">
        <v>23976</v>
      </c>
    </row>
    <row r="5183" spans="1:4" x14ac:dyDescent="0.3">
      <c r="A5183" t="s">
        <v>29</v>
      </c>
      <c r="B5183" t="s">
        <v>18</v>
      </c>
      <c r="C5183" t="s">
        <v>10</v>
      </c>
      <c r="D5183">
        <v>17048</v>
      </c>
    </row>
    <row r="5184" spans="1:4" x14ac:dyDescent="0.3">
      <c r="A5184" t="s">
        <v>29</v>
      </c>
      <c r="B5184" t="s">
        <v>18</v>
      </c>
      <c r="C5184" t="s">
        <v>10</v>
      </c>
      <c r="D5184">
        <v>5352</v>
      </c>
    </row>
    <row r="5185" spans="1:4" x14ac:dyDescent="0.3">
      <c r="A5185" t="s">
        <v>29</v>
      </c>
      <c r="B5185" t="s">
        <v>18</v>
      </c>
      <c r="C5185" t="s">
        <v>10</v>
      </c>
      <c r="D5185">
        <v>30324</v>
      </c>
    </row>
    <row r="5186" spans="1:4" x14ac:dyDescent="0.3">
      <c r="A5186" t="s">
        <v>29</v>
      </c>
      <c r="B5186" t="s">
        <v>17</v>
      </c>
      <c r="C5186" t="s">
        <v>8</v>
      </c>
      <c r="D5186">
        <v>75762</v>
      </c>
    </row>
    <row r="5187" spans="1:4" x14ac:dyDescent="0.3">
      <c r="A5187" t="s">
        <v>29</v>
      </c>
      <c r="B5187" t="s">
        <v>17</v>
      </c>
      <c r="C5187" t="s">
        <v>5</v>
      </c>
      <c r="D5187">
        <v>19217</v>
      </c>
    </row>
    <row r="5188" spans="1:4" x14ac:dyDescent="0.3">
      <c r="A5188" t="s">
        <v>29</v>
      </c>
      <c r="B5188" t="s">
        <v>17</v>
      </c>
      <c r="C5188" t="s">
        <v>10</v>
      </c>
      <c r="D5188">
        <v>43284</v>
      </c>
    </row>
    <row r="5189" spans="1:4" x14ac:dyDescent="0.3">
      <c r="A5189" t="s">
        <v>29</v>
      </c>
      <c r="B5189" t="s">
        <v>17</v>
      </c>
      <c r="C5189" t="s">
        <v>6</v>
      </c>
      <c r="D5189">
        <v>37115</v>
      </c>
    </row>
    <row r="5190" spans="1:4" x14ac:dyDescent="0.3">
      <c r="A5190" t="s">
        <v>29</v>
      </c>
      <c r="B5190" t="s">
        <v>12</v>
      </c>
      <c r="C5190" t="s">
        <v>10</v>
      </c>
      <c r="D5190">
        <v>24210</v>
      </c>
    </row>
    <row r="5191" spans="1:4" x14ac:dyDescent="0.3">
      <c r="A5191" t="s">
        <v>29</v>
      </c>
      <c r="B5191" t="s">
        <v>12</v>
      </c>
      <c r="C5191" t="s">
        <v>4</v>
      </c>
      <c r="D5191">
        <v>90076</v>
      </c>
    </row>
    <row r="5192" spans="1:4" x14ac:dyDescent="0.3">
      <c r="A5192" t="s">
        <v>29</v>
      </c>
      <c r="B5192" t="s">
        <v>20</v>
      </c>
      <c r="C5192" t="s">
        <v>10</v>
      </c>
      <c r="D5192">
        <v>32731</v>
      </c>
    </row>
    <row r="5193" spans="1:4" x14ac:dyDescent="0.3">
      <c r="A5193" t="s">
        <v>29</v>
      </c>
      <c r="B5193" t="s">
        <v>20</v>
      </c>
      <c r="C5193" t="s">
        <v>10</v>
      </c>
      <c r="D5193">
        <v>41054</v>
      </c>
    </row>
    <row r="5194" spans="1:4" x14ac:dyDescent="0.3">
      <c r="A5194" t="s">
        <v>29</v>
      </c>
      <c r="B5194" t="s">
        <v>20</v>
      </c>
      <c r="C5194" t="s">
        <v>10</v>
      </c>
      <c r="D5194">
        <v>91371</v>
      </c>
    </row>
    <row r="5195" spans="1:4" x14ac:dyDescent="0.3">
      <c r="A5195" t="s">
        <v>29</v>
      </c>
      <c r="B5195" t="s">
        <v>20</v>
      </c>
      <c r="C5195" t="s">
        <v>10</v>
      </c>
      <c r="D5195">
        <v>33532</v>
      </c>
    </row>
    <row r="5196" spans="1:4" x14ac:dyDescent="0.3">
      <c r="A5196" t="s">
        <v>29</v>
      </c>
      <c r="B5196" t="s">
        <v>20</v>
      </c>
      <c r="C5196" t="s">
        <v>10</v>
      </c>
      <c r="D5196">
        <v>1188</v>
      </c>
    </row>
    <row r="5197" spans="1:4" x14ac:dyDescent="0.3">
      <c r="A5197" t="s">
        <v>29</v>
      </c>
      <c r="B5197" t="s">
        <v>20</v>
      </c>
      <c r="C5197" t="s">
        <v>10</v>
      </c>
      <c r="D5197">
        <v>12959</v>
      </c>
    </row>
    <row r="5198" spans="1:4" x14ac:dyDescent="0.3">
      <c r="A5198" t="s">
        <v>29</v>
      </c>
      <c r="B5198" t="s">
        <v>20</v>
      </c>
      <c r="C5198" t="s">
        <v>10</v>
      </c>
      <c r="D5198">
        <v>68381</v>
      </c>
    </row>
    <row r="5199" spans="1:4" x14ac:dyDescent="0.3">
      <c r="A5199" t="s">
        <v>29</v>
      </c>
      <c r="B5199" t="s">
        <v>20</v>
      </c>
      <c r="C5199" t="s">
        <v>10</v>
      </c>
      <c r="D5199">
        <v>7690</v>
      </c>
    </row>
    <row r="5200" spans="1:4" x14ac:dyDescent="0.3">
      <c r="A5200" t="s">
        <v>29</v>
      </c>
      <c r="B5200" t="s">
        <v>20</v>
      </c>
      <c r="C5200" t="s">
        <v>10</v>
      </c>
      <c r="D5200">
        <v>88338</v>
      </c>
    </row>
    <row r="5201" spans="1:4" x14ac:dyDescent="0.3">
      <c r="A5201" t="s">
        <v>29</v>
      </c>
      <c r="B5201" t="s">
        <v>20</v>
      </c>
      <c r="C5201" t="s">
        <v>10</v>
      </c>
      <c r="D5201">
        <v>91558</v>
      </c>
    </row>
    <row r="5202" spans="1:4" x14ac:dyDescent="0.3">
      <c r="A5202" t="s">
        <v>29</v>
      </c>
      <c r="B5202" t="s">
        <v>17</v>
      </c>
      <c r="C5202" t="s">
        <v>1</v>
      </c>
      <c r="D5202">
        <v>89351</v>
      </c>
    </row>
    <row r="5203" spans="1:4" x14ac:dyDescent="0.3">
      <c r="A5203" t="s">
        <v>29</v>
      </c>
      <c r="B5203" t="s">
        <v>12</v>
      </c>
      <c r="C5203" t="s">
        <v>6</v>
      </c>
      <c r="D5203">
        <v>88465</v>
      </c>
    </row>
    <row r="5204" spans="1:4" x14ac:dyDescent="0.3">
      <c r="A5204" t="s">
        <v>29</v>
      </c>
      <c r="B5204" t="s">
        <v>12</v>
      </c>
      <c r="C5204" t="s">
        <v>6</v>
      </c>
      <c r="D5204">
        <v>96078</v>
      </c>
    </row>
    <row r="5205" spans="1:4" x14ac:dyDescent="0.3">
      <c r="A5205" t="s">
        <v>29</v>
      </c>
      <c r="B5205" t="s">
        <v>12</v>
      </c>
      <c r="C5205" t="s">
        <v>6</v>
      </c>
      <c r="D5205">
        <v>42203</v>
      </c>
    </row>
    <row r="5206" spans="1:4" x14ac:dyDescent="0.3">
      <c r="A5206" t="s">
        <v>29</v>
      </c>
      <c r="B5206" t="s">
        <v>12</v>
      </c>
      <c r="C5206" t="s">
        <v>6</v>
      </c>
      <c r="D5206">
        <v>63510</v>
      </c>
    </row>
    <row r="5207" spans="1:4" x14ac:dyDescent="0.3">
      <c r="A5207" t="s">
        <v>29</v>
      </c>
      <c r="B5207" t="s">
        <v>17</v>
      </c>
      <c r="C5207" t="s">
        <v>10</v>
      </c>
      <c r="D5207">
        <v>45092</v>
      </c>
    </row>
    <row r="5208" spans="1:4" x14ac:dyDescent="0.3">
      <c r="A5208" t="s">
        <v>29</v>
      </c>
      <c r="B5208" t="s">
        <v>17</v>
      </c>
      <c r="C5208" t="s">
        <v>10</v>
      </c>
      <c r="D5208">
        <v>86015</v>
      </c>
    </row>
    <row r="5209" spans="1:4" x14ac:dyDescent="0.3">
      <c r="A5209" t="s">
        <v>29</v>
      </c>
      <c r="B5209" t="s">
        <v>17</v>
      </c>
      <c r="C5209" t="s">
        <v>10</v>
      </c>
      <c r="D5209">
        <v>56965</v>
      </c>
    </row>
    <row r="5210" spans="1:4" x14ac:dyDescent="0.3">
      <c r="A5210" t="s">
        <v>29</v>
      </c>
      <c r="B5210" t="s">
        <v>20</v>
      </c>
      <c r="C5210" t="s">
        <v>2</v>
      </c>
      <c r="D5210">
        <v>12626</v>
      </c>
    </row>
    <row r="5211" spans="1:4" x14ac:dyDescent="0.3">
      <c r="A5211" t="s">
        <v>29</v>
      </c>
      <c r="B5211" t="s">
        <v>19</v>
      </c>
      <c r="C5211" t="s">
        <v>10</v>
      </c>
      <c r="D5211">
        <v>80332</v>
      </c>
    </row>
    <row r="5212" spans="1:4" x14ac:dyDescent="0.3">
      <c r="A5212" t="s">
        <v>29</v>
      </c>
      <c r="B5212" t="s">
        <v>19</v>
      </c>
      <c r="C5212" t="s">
        <v>10</v>
      </c>
      <c r="D5212">
        <v>91583</v>
      </c>
    </row>
    <row r="5213" spans="1:4" x14ac:dyDescent="0.3">
      <c r="A5213" t="s">
        <v>29</v>
      </c>
      <c r="B5213" t="s">
        <v>19</v>
      </c>
      <c r="C5213" t="s">
        <v>10</v>
      </c>
      <c r="D5213">
        <v>78751</v>
      </c>
    </row>
    <row r="5214" spans="1:4" x14ac:dyDescent="0.3">
      <c r="A5214" t="s">
        <v>29</v>
      </c>
      <c r="B5214" t="s">
        <v>14</v>
      </c>
      <c r="C5214" t="s">
        <v>6</v>
      </c>
      <c r="D5214">
        <v>8091</v>
      </c>
    </row>
    <row r="5215" spans="1:4" x14ac:dyDescent="0.3">
      <c r="A5215" t="s">
        <v>29</v>
      </c>
      <c r="B5215" t="s">
        <v>17</v>
      </c>
      <c r="C5215" t="s">
        <v>2</v>
      </c>
      <c r="D5215">
        <v>52475</v>
      </c>
    </row>
    <row r="5216" spans="1:4" x14ac:dyDescent="0.3">
      <c r="A5216" t="s">
        <v>29</v>
      </c>
      <c r="B5216" t="s">
        <v>17</v>
      </c>
      <c r="C5216" t="s">
        <v>2</v>
      </c>
      <c r="D5216">
        <v>19753</v>
      </c>
    </row>
    <row r="5217" spans="1:4" x14ac:dyDescent="0.3">
      <c r="A5217" t="s">
        <v>29</v>
      </c>
      <c r="B5217" t="s">
        <v>17</v>
      </c>
      <c r="C5217" t="s">
        <v>4</v>
      </c>
      <c r="D5217">
        <v>31878</v>
      </c>
    </row>
    <row r="5218" spans="1:4" x14ac:dyDescent="0.3">
      <c r="A5218" t="s">
        <v>29</v>
      </c>
      <c r="B5218" t="s">
        <v>17</v>
      </c>
      <c r="C5218" t="s">
        <v>4</v>
      </c>
      <c r="D5218">
        <v>60876</v>
      </c>
    </row>
    <row r="5219" spans="1:4" x14ac:dyDescent="0.3">
      <c r="A5219" t="s">
        <v>29</v>
      </c>
      <c r="B5219" t="s">
        <v>17</v>
      </c>
      <c r="C5219" t="s">
        <v>4</v>
      </c>
      <c r="D5219">
        <v>50356</v>
      </c>
    </row>
    <row r="5220" spans="1:4" x14ac:dyDescent="0.3">
      <c r="A5220" t="s">
        <v>29</v>
      </c>
      <c r="B5220" t="s">
        <v>17</v>
      </c>
      <c r="C5220" t="s">
        <v>4</v>
      </c>
      <c r="D5220">
        <v>77465</v>
      </c>
    </row>
    <row r="5221" spans="1:4" x14ac:dyDescent="0.3">
      <c r="A5221" t="s">
        <v>29</v>
      </c>
      <c r="B5221" t="s">
        <v>17</v>
      </c>
      <c r="C5221" t="s">
        <v>4</v>
      </c>
      <c r="D5221">
        <v>68875</v>
      </c>
    </row>
    <row r="5222" spans="1:4" x14ac:dyDescent="0.3">
      <c r="A5222" t="s">
        <v>29</v>
      </c>
      <c r="B5222" t="s">
        <v>17</v>
      </c>
      <c r="C5222" t="s">
        <v>4</v>
      </c>
      <c r="D5222">
        <v>69912</v>
      </c>
    </row>
    <row r="5223" spans="1:4" x14ac:dyDescent="0.3">
      <c r="A5223" t="s">
        <v>29</v>
      </c>
      <c r="B5223" t="s">
        <v>17</v>
      </c>
      <c r="C5223" t="s">
        <v>4</v>
      </c>
      <c r="D5223">
        <v>8302</v>
      </c>
    </row>
    <row r="5224" spans="1:4" x14ac:dyDescent="0.3">
      <c r="A5224" t="s">
        <v>29</v>
      </c>
      <c r="B5224" t="s">
        <v>17</v>
      </c>
      <c r="C5224" t="s">
        <v>4</v>
      </c>
      <c r="D5224">
        <v>98878</v>
      </c>
    </row>
    <row r="5225" spans="1:4" x14ac:dyDescent="0.3">
      <c r="A5225" t="s">
        <v>29</v>
      </c>
      <c r="B5225" t="s">
        <v>19</v>
      </c>
      <c r="C5225" t="s">
        <v>8</v>
      </c>
      <c r="D5225">
        <v>21211</v>
      </c>
    </row>
    <row r="5226" spans="1:4" x14ac:dyDescent="0.3">
      <c r="A5226" t="s">
        <v>29</v>
      </c>
      <c r="B5226" t="s">
        <v>16</v>
      </c>
      <c r="C5226" t="s">
        <v>6</v>
      </c>
      <c r="D5226">
        <v>78664</v>
      </c>
    </row>
    <row r="5227" spans="1:4" x14ac:dyDescent="0.3">
      <c r="A5227" t="s">
        <v>29</v>
      </c>
      <c r="B5227" t="s">
        <v>16</v>
      </c>
      <c r="C5227" t="s">
        <v>6</v>
      </c>
      <c r="D5227">
        <v>3876</v>
      </c>
    </row>
    <row r="5228" spans="1:4" x14ac:dyDescent="0.3">
      <c r="A5228" t="s">
        <v>29</v>
      </c>
      <c r="B5228" t="s">
        <v>16</v>
      </c>
      <c r="C5228" t="s">
        <v>6</v>
      </c>
      <c r="D5228">
        <v>68769</v>
      </c>
    </row>
    <row r="5229" spans="1:4" x14ac:dyDescent="0.3">
      <c r="A5229" t="s">
        <v>29</v>
      </c>
      <c r="B5229" t="s">
        <v>16</v>
      </c>
      <c r="C5229" t="s">
        <v>6</v>
      </c>
      <c r="D5229">
        <v>7313</v>
      </c>
    </row>
    <row r="5230" spans="1:4" x14ac:dyDescent="0.3">
      <c r="A5230" t="s">
        <v>29</v>
      </c>
      <c r="B5230" t="s">
        <v>16</v>
      </c>
      <c r="C5230" t="s">
        <v>6</v>
      </c>
      <c r="D5230">
        <v>33123</v>
      </c>
    </row>
    <row r="5231" spans="1:4" x14ac:dyDescent="0.3">
      <c r="A5231" t="s">
        <v>29</v>
      </c>
      <c r="B5231" t="s">
        <v>16</v>
      </c>
      <c r="C5231" t="s">
        <v>6</v>
      </c>
      <c r="D5231">
        <v>85723</v>
      </c>
    </row>
    <row r="5232" spans="1:4" x14ac:dyDescent="0.3">
      <c r="A5232" t="s">
        <v>29</v>
      </c>
      <c r="B5232" t="s">
        <v>16</v>
      </c>
      <c r="C5232" t="s">
        <v>6</v>
      </c>
      <c r="D5232">
        <v>30372</v>
      </c>
    </row>
    <row r="5233" spans="1:4" x14ac:dyDescent="0.3">
      <c r="A5233" t="s">
        <v>29</v>
      </c>
      <c r="B5233" t="s">
        <v>17</v>
      </c>
      <c r="C5233" t="s">
        <v>2</v>
      </c>
      <c r="D5233">
        <v>89482</v>
      </c>
    </row>
    <row r="5234" spans="1:4" x14ac:dyDescent="0.3">
      <c r="A5234" t="s">
        <v>29</v>
      </c>
      <c r="B5234" t="s">
        <v>17</v>
      </c>
      <c r="C5234" t="s">
        <v>10</v>
      </c>
      <c r="D5234">
        <v>75180</v>
      </c>
    </row>
    <row r="5235" spans="1:4" x14ac:dyDescent="0.3">
      <c r="A5235" t="s">
        <v>29</v>
      </c>
      <c r="B5235" t="s">
        <v>17</v>
      </c>
      <c r="C5235" t="s">
        <v>10</v>
      </c>
      <c r="D5235">
        <v>20789</v>
      </c>
    </row>
    <row r="5236" spans="1:4" x14ac:dyDescent="0.3">
      <c r="A5236" t="s">
        <v>29</v>
      </c>
      <c r="B5236" t="s">
        <v>17</v>
      </c>
      <c r="C5236" t="s">
        <v>10</v>
      </c>
      <c r="D5236">
        <v>26156</v>
      </c>
    </row>
    <row r="5237" spans="1:4" x14ac:dyDescent="0.3">
      <c r="A5237" t="s">
        <v>29</v>
      </c>
      <c r="B5237" t="s">
        <v>17</v>
      </c>
      <c r="C5237" t="s">
        <v>10</v>
      </c>
      <c r="D5237">
        <v>47467</v>
      </c>
    </row>
    <row r="5238" spans="1:4" x14ac:dyDescent="0.3">
      <c r="A5238" t="s">
        <v>29</v>
      </c>
      <c r="B5238" t="s">
        <v>17</v>
      </c>
      <c r="C5238" t="s">
        <v>10</v>
      </c>
      <c r="D5238">
        <v>18125</v>
      </c>
    </row>
    <row r="5239" spans="1:4" x14ac:dyDescent="0.3">
      <c r="A5239" t="s">
        <v>29</v>
      </c>
      <c r="B5239" t="s">
        <v>17</v>
      </c>
      <c r="C5239" t="s">
        <v>10</v>
      </c>
      <c r="D5239">
        <v>36217</v>
      </c>
    </row>
    <row r="5240" spans="1:4" x14ac:dyDescent="0.3">
      <c r="A5240" t="s">
        <v>29</v>
      </c>
      <c r="B5240" t="s">
        <v>13</v>
      </c>
      <c r="C5240" t="s">
        <v>10</v>
      </c>
      <c r="D5240">
        <v>45914</v>
      </c>
    </row>
    <row r="5241" spans="1:4" x14ac:dyDescent="0.3">
      <c r="A5241" t="s">
        <v>29</v>
      </c>
      <c r="B5241" t="s">
        <v>13</v>
      </c>
      <c r="C5241" t="s">
        <v>10</v>
      </c>
      <c r="D5241">
        <v>26560</v>
      </c>
    </row>
    <row r="5242" spans="1:4" x14ac:dyDescent="0.3">
      <c r="A5242" t="s">
        <v>29</v>
      </c>
      <c r="B5242" t="s">
        <v>13</v>
      </c>
      <c r="C5242" t="s">
        <v>10</v>
      </c>
      <c r="D5242">
        <v>45915</v>
      </c>
    </row>
    <row r="5243" spans="1:4" x14ac:dyDescent="0.3">
      <c r="A5243" t="s">
        <v>29</v>
      </c>
      <c r="B5243" t="s">
        <v>13</v>
      </c>
      <c r="C5243" t="s">
        <v>10</v>
      </c>
      <c r="D5243">
        <v>66002</v>
      </c>
    </row>
    <row r="5244" spans="1:4" x14ac:dyDescent="0.3">
      <c r="A5244" t="s">
        <v>29</v>
      </c>
      <c r="B5244" t="s">
        <v>20</v>
      </c>
      <c r="C5244" t="s">
        <v>5</v>
      </c>
      <c r="D5244">
        <v>40517</v>
      </c>
    </row>
    <row r="5245" spans="1:4" x14ac:dyDescent="0.3">
      <c r="A5245" t="s">
        <v>29</v>
      </c>
      <c r="B5245" t="s">
        <v>20</v>
      </c>
      <c r="C5245" t="s">
        <v>5</v>
      </c>
      <c r="D5245">
        <v>38979</v>
      </c>
    </row>
    <row r="5246" spans="1:4" x14ac:dyDescent="0.3">
      <c r="A5246" t="s">
        <v>29</v>
      </c>
      <c r="B5246" t="s">
        <v>14</v>
      </c>
      <c r="C5246" t="s">
        <v>2</v>
      </c>
      <c r="D5246">
        <v>99086</v>
      </c>
    </row>
    <row r="5247" spans="1:4" x14ac:dyDescent="0.3">
      <c r="A5247" t="s">
        <v>29</v>
      </c>
      <c r="B5247" t="s">
        <v>14</v>
      </c>
      <c r="C5247" t="s">
        <v>2</v>
      </c>
      <c r="D5247">
        <v>75895</v>
      </c>
    </row>
    <row r="5248" spans="1:4" x14ac:dyDescent="0.3">
      <c r="A5248" t="s">
        <v>29</v>
      </c>
      <c r="B5248" t="s">
        <v>14</v>
      </c>
      <c r="C5248" t="s">
        <v>2</v>
      </c>
      <c r="D5248">
        <v>46479</v>
      </c>
    </row>
    <row r="5249" spans="1:4" x14ac:dyDescent="0.3">
      <c r="A5249" t="s">
        <v>29</v>
      </c>
      <c r="B5249" t="s">
        <v>14</v>
      </c>
      <c r="C5249" t="s">
        <v>2</v>
      </c>
      <c r="D5249">
        <v>5301</v>
      </c>
    </row>
    <row r="5250" spans="1:4" x14ac:dyDescent="0.3">
      <c r="A5250" t="s">
        <v>29</v>
      </c>
      <c r="B5250" t="s">
        <v>20</v>
      </c>
      <c r="C5250" t="s">
        <v>2</v>
      </c>
      <c r="D5250">
        <v>53350</v>
      </c>
    </row>
    <row r="5251" spans="1:4" x14ac:dyDescent="0.3">
      <c r="A5251" t="s">
        <v>29</v>
      </c>
      <c r="B5251" t="s">
        <v>17</v>
      </c>
      <c r="C5251" t="s">
        <v>1</v>
      </c>
      <c r="D5251">
        <v>57447</v>
      </c>
    </row>
    <row r="5252" spans="1:4" x14ac:dyDescent="0.3">
      <c r="A5252" t="s">
        <v>29</v>
      </c>
      <c r="B5252" t="s">
        <v>17</v>
      </c>
      <c r="C5252" t="s">
        <v>1</v>
      </c>
      <c r="D5252">
        <v>72220</v>
      </c>
    </row>
    <row r="5253" spans="1:4" x14ac:dyDescent="0.3">
      <c r="A5253" t="s">
        <v>29</v>
      </c>
      <c r="B5253" t="s">
        <v>17</v>
      </c>
      <c r="C5253" t="s">
        <v>1</v>
      </c>
      <c r="D5253">
        <v>97711</v>
      </c>
    </row>
    <row r="5254" spans="1:4" x14ac:dyDescent="0.3">
      <c r="A5254" t="s">
        <v>29</v>
      </c>
      <c r="B5254" t="s">
        <v>17</v>
      </c>
      <c r="C5254" t="s">
        <v>1</v>
      </c>
      <c r="D5254">
        <v>45833</v>
      </c>
    </row>
    <row r="5255" spans="1:4" x14ac:dyDescent="0.3">
      <c r="A5255" t="s">
        <v>29</v>
      </c>
      <c r="B5255" t="s">
        <v>12</v>
      </c>
      <c r="C5255" t="s">
        <v>1</v>
      </c>
      <c r="D5255">
        <v>56131</v>
      </c>
    </row>
    <row r="5256" spans="1:4" x14ac:dyDescent="0.3">
      <c r="A5256" t="s">
        <v>29</v>
      </c>
      <c r="B5256" t="s">
        <v>12</v>
      </c>
      <c r="C5256" t="s">
        <v>1</v>
      </c>
      <c r="D5256">
        <v>2641</v>
      </c>
    </row>
    <row r="5257" spans="1:4" x14ac:dyDescent="0.3">
      <c r="A5257" t="s">
        <v>29</v>
      </c>
      <c r="B5257" t="s">
        <v>12</v>
      </c>
      <c r="C5257" t="s">
        <v>1</v>
      </c>
      <c r="D5257">
        <v>6329</v>
      </c>
    </row>
    <row r="5258" spans="1:4" x14ac:dyDescent="0.3">
      <c r="A5258" t="s">
        <v>29</v>
      </c>
      <c r="B5258" t="s">
        <v>12</v>
      </c>
      <c r="C5258" t="s">
        <v>1</v>
      </c>
      <c r="D5258">
        <v>40828</v>
      </c>
    </row>
    <row r="5259" spans="1:4" x14ac:dyDescent="0.3">
      <c r="A5259" t="s">
        <v>29</v>
      </c>
      <c r="B5259" t="s">
        <v>19</v>
      </c>
      <c r="C5259" t="s">
        <v>2</v>
      </c>
      <c r="D5259">
        <v>74944</v>
      </c>
    </row>
    <row r="5260" spans="1:4" x14ac:dyDescent="0.3">
      <c r="A5260" t="s">
        <v>29</v>
      </c>
      <c r="B5260" t="s">
        <v>20</v>
      </c>
      <c r="C5260" t="s">
        <v>2</v>
      </c>
      <c r="D5260">
        <v>52349</v>
      </c>
    </row>
    <row r="5261" spans="1:4" x14ac:dyDescent="0.3">
      <c r="A5261" t="s">
        <v>29</v>
      </c>
      <c r="B5261" t="s">
        <v>14</v>
      </c>
      <c r="C5261" t="s">
        <v>2</v>
      </c>
      <c r="D5261">
        <v>24050</v>
      </c>
    </row>
    <row r="5262" spans="1:4" x14ac:dyDescent="0.3">
      <c r="A5262" t="s">
        <v>29</v>
      </c>
      <c r="B5262" t="s">
        <v>14</v>
      </c>
      <c r="C5262" t="s">
        <v>10</v>
      </c>
      <c r="D5262">
        <v>2229</v>
      </c>
    </row>
    <row r="5263" spans="1:4" x14ac:dyDescent="0.3">
      <c r="A5263" t="s">
        <v>29</v>
      </c>
      <c r="B5263" t="s">
        <v>14</v>
      </c>
      <c r="C5263" t="s">
        <v>10</v>
      </c>
      <c r="D5263">
        <v>57388</v>
      </c>
    </row>
    <row r="5264" spans="1:4" x14ac:dyDescent="0.3">
      <c r="A5264" t="s">
        <v>29</v>
      </c>
      <c r="B5264" t="s">
        <v>14</v>
      </c>
      <c r="C5264" t="s">
        <v>2</v>
      </c>
      <c r="D5264">
        <v>99178</v>
      </c>
    </row>
    <row r="5265" spans="1:4" x14ac:dyDescent="0.3">
      <c r="A5265" t="s">
        <v>29</v>
      </c>
      <c r="B5265" t="s">
        <v>14</v>
      </c>
      <c r="C5265" t="s">
        <v>2</v>
      </c>
      <c r="D5265">
        <v>56545</v>
      </c>
    </row>
    <row r="5266" spans="1:4" x14ac:dyDescent="0.3">
      <c r="A5266" t="s">
        <v>29</v>
      </c>
      <c r="B5266" t="s">
        <v>14</v>
      </c>
      <c r="C5266" t="s">
        <v>2</v>
      </c>
      <c r="D5266">
        <v>71548</v>
      </c>
    </row>
    <row r="5267" spans="1:4" x14ac:dyDescent="0.3">
      <c r="A5267" t="s">
        <v>29</v>
      </c>
      <c r="B5267" t="s">
        <v>12</v>
      </c>
      <c r="C5267" t="s">
        <v>1</v>
      </c>
      <c r="D5267">
        <v>36205</v>
      </c>
    </row>
    <row r="5268" spans="1:4" x14ac:dyDescent="0.3">
      <c r="A5268" t="s">
        <v>29</v>
      </c>
      <c r="B5268" t="s">
        <v>12</v>
      </c>
      <c r="C5268" t="s">
        <v>1</v>
      </c>
      <c r="D5268">
        <v>23770</v>
      </c>
    </row>
    <row r="5269" spans="1:4" x14ac:dyDescent="0.3">
      <c r="A5269" t="s">
        <v>29</v>
      </c>
      <c r="B5269" t="s">
        <v>12</v>
      </c>
      <c r="C5269" t="s">
        <v>1</v>
      </c>
      <c r="D5269">
        <v>70206</v>
      </c>
    </row>
    <row r="5270" spans="1:4" x14ac:dyDescent="0.3">
      <c r="A5270" t="s">
        <v>29</v>
      </c>
      <c r="B5270" t="s">
        <v>12</v>
      </c>
      <c r="C5270" t="s">
        <v>1</v>
      </c>
      <c r="D5270">
        <v>37277</v>
      </c>
    </row>
    <row r="5271" spans="1:4" x14ac:dyDescent="0.3">
      <c r="A5271" t="s">
        <v>29</v>
      </c>
      <c r="B5271" t="s">
        <v>12</v>
      </c>
      <c r="C5271" t="s">
        <v>1</v>
      </c>
      <c r="D5271">
        <v>58294</v>
      </c>
    </row>
    <row r="5272" spans="1:4" x14ac:dyDescent="0.3">
      <c r="A5272" t="s">
        <v>29</v>
      </c>
      <c r="B5272" t="s">
        <v>12</v>
      </c>
      <c r="C5272" t="s">
        <v>1</v>
      </c>
      <c r="D5272">
        <v>88998</v>
      </c>
    </row>
    <row r="5273" spans="1:4" x14ac:dyDescent="0.3">
      <c r="A5273" t="s">
        <v>29</v>
      </c>
      <c r="B5273" t="s">
        <v>15</v>
      </c>
      <c r="C5273" t="s">
        <v>2</v>
      </c>
      <c r="D5273">
        <v>8553</v>
      </c>
    </row>
    <row r="5274" spans="1:4" x14ac:dyDescent="0.3">
      <c r="A5274" t="s">
        <v>29</v>
      </c>
      <c r="B5274" t="s">
        <v>15</v>
      </c>
      <c r="C5274" t="s">
        <v>10</v>
      </c>
      <c r="D5274">
        <v>9142</v>
      </c>
    </row>
    <row r="5275" spans="1:4" x14ac:dyDescent="0.3">
      <c r="A5275" t="s">
        <v>29</v>
      </c>
      <c r="B5275" t="s">
        <v>17</v>
      </c>
      <c r="C5275" t="s">
        <v>8</v>
      </c>
      <c r="D5275">
        <v>49903</v>
      </c>
    </row>
    <row r="5276" spans="1:4" x14ac:dyDescent="0.3">
      <c r="A5276" t="s">
        <v>29</v>
      </c>
      <c r="B5276" t="s">
        <v>20</v>
      </c>
      <c r="C5276" t="s">
        <v>8</v>
      </c>
      <c r="D5276">
        <v>40540</v>
      </c>
    </row>
    <row r="5277" spans="1:4" x14ac:dyDescent="0.3">
      <c r="A5277" t="s">
        <v>29</v>
      </c>
      <c r="B5277" t="s">
        <v>20</v>
      </c>
      <c r="C5277" t="s">
        <v>2</v>
      </c>
      <c r="D5277">
        <v>52319</v>
      </c>
    </row>
    <row r="5278" spans="1:4" x14ac:dyDescent="0.3">
      <c r="A5278" t="s">
        <v>29</v>
      </c>
      <c r="B5278" t="s">
        <v>17</v>
      </c>
      <c r="C5278" t="s">
        <v>7</v>
      </c>
      <c r="D5278">
        <v>55487</v>
      </c>
    </row>
    <row r="5279" spans="1:4" x14ac:dyDescent="0.3">
      <c r="A5279" t="s">
        <v>29</v>
      </c>
      <c r="B5279" t="s">
        <v>17</v>
      </c>
      <c r="C5279" t="s">
        <v>2</v>
      </c>
      <c r="D5279">
        <v>41667</v>
      </c>
    </row>
    <row r="5280" spans="1:4" x14ac:dyDescent="0.3">
      <c r="A5280" t="s">
        <v>29</v>
      </c>
      <c r="B5280" t="s">
        <v>17</v>
      </c>
      <c r="C5280" t="s">
        <v>10</v>
      </c>
      <c r="D5280">
        <v>18475</v>
      </c>
    </row>
    <row r="5281" spans="1:4" x14ac:dyDescent="0.3">
      <c r="A5281" t="s">
        <v>29</v>
      </c>
      <c r="B5281" t="s">
        <v>17</v>
      </c>
      <c r="C5281" t="s">
        <v>10</v>
      </c>
      <c r="D5281">
        <v>19117</v>
      </c>
    </row>
    <row r="5282" spans="1:4" x14ac:dyDescent="0.3">
      <c r="A5282" t="s">
        <v>29</v>
      </c>
      <c r="B5282" t="s">
        <v>20</v>
      </c>
      <c r="C5282" t="s">
        <v>2</v>
      </c>
      <c r="D5282">
        <v>4083</v>
      </c>
    </row>
    <row r="5283" spans="1:4" x14ac:dyDescent="0.3">
      <c r="A5283" t="s">
        <v>29</v>
      </c>
      <c r="B5283" t="s">
        <v>20</v>
      </c>
      <c r="C5283" t="s">
        <v>2</v>
      </c>
      <c r="D5283">
        <v>6345</v>
      </c>
    </row>
    <row r="5284" spans="1:4" x14ac:dyDescent="0.3">
      <c r="A5284" t="s">
        <v>29</v>
      </c>
      <c r="B5284" t="s">
        <v>20</v>
      </c>
      <c r="C5284" t="s">
        <v>2</v>
      </c>
      <c r="D5284">
        <v>58033</v>
      </c>
    </row>
    <row r="5285" spans="1:4" x14ac:dyDescent="0.3">
      <c r="A5285" t="s">
        <v>29</v>
      </c>
      <c r="B5285" t="s">
        <v>20</v>
      </c>
      <c r="C5285" t="s">
        <v>2</v>
      </c>
      <c r="D5285">
        <v>73062</v>
      </c>
    </row>
    <row r="5286" spans="1:4" x14ac:dyDescent="0.3">
      <c r="A5286" t="s">
        <v>29</v>
      </c>
      <c r="B5286" t="s">
        <v>20</v>
      </c>
      <c r="C5286" t="s">
        <v>10</v>
      </c>
      <c r="D5286">
        <v>70146</v>
      </c>
    </row>
    <row r="5287" spans="1:4" x14ac:dyDescent="0.3">
      <c r="A5287" t="s">
        <v>29</v>
      </c>
      <c r="B5287" t="s">
        <v>20</v>
      </c>
      <c r="C5287" t="s">
        <v>2</v>
      </c>
      <c r="D5287">
        <v>83910</v>
      </c>
    </row>
    <row r="5288" spans="1:4" x14ac:dyDescent="0.3">
      <c r="A5288" t="s">
        <v>29</v>
      </c>
      <c r="B5288" t="s">
        <v>20</v>
      </c>
      <c r="C5288" t="s">
        <v>2</v>
      </c>
      <c r="D5288">
        <v>9963</v>
      </c>
    </row>
    <row r="5289" spans="1:4" x14ac:dyDescent="0.3">
      <c r="A5289" t="s">
        <v>29</v>
      </c>
      <c r="B5289" t="s">
        <v>20</v>
      </c>
      <c r="C5289" t="s">
        <v>2</v>
      </c>
      <c r="D5289">
        <v>33791</v>
      </c>
    </row>
    <row r="5290" spans="1:4" x14ac:dyDescent="0.3">
      <c r="A5290" t="s">
        <v>29</v>
      </c>
      <c r="B5290" t="s">
        <v>20</v>
      </c>
      <c r="C5290" t="s">
        <v>4</v>
      </c>
      <c r="D5290">
        <v>57333</v>
      </c>
    </row>
    <row r="5291" spans="1:4" x14ac:dyDescent="0.3">
      <c r="A5291" t="s">
        <v>29</v>
      </c>
      <c r="B5291" t="s">
        <v>20</v>
      </c>
      <c r="C5291" t="s">
        <v>4</v>
      </c>
      <c r="D5291">
        <v>81124</v>
      </c>
    </row>
    <row r="5292" spans="1:4" x14ac:dyDescent="0.3">
      <c r="A5292" t="s">
        <v>29</v>
      </c>
      <c r="B5292" t="s">
        <v>20</v>
      </c>
      <c r="C5292" t="s">
        <v>4</v>
      </c>
      <c r="D5292">
        <v>81106</v>
      </c>
    </row>
    <row r="5293" spans="1:4" x14ac:dyDescent="0.3">
      <c r="A5293" t="s">
        <v>29</v>
      </c>
      <c r="B5293" t="s">
        <v>20</v>
      </c>
      <c r="C5293" t="s">
        <v>4</v>
      </c>
      <c r="D5293">
        <v>55056</v>
      </c>
    </row>
    <row r="5294" spans="1:4" x14ac:dyDescent="0.3">
      <c r="A5294" t="s">
        <v>29</v>
      </c>
      <c r="B5294" t="s">
        <v>20</v>
      </c>
      <c r="C5294" t="s">
        <v>4</v>
      </c>
      <c r="D5294">
        <v>5534</v>
      </c>
    </row>
    <row r="5295" spans="1:4" x14ac:dyDescent="0.3">
      <c r="A5295" t="s">
        <v>29</v>
      </c>
      <c r="B5295" t="s">
        <v>12</v>
      </c>
      <c r="C5295" t="s">
        <v>2</v>
      </c>
      <c r="D5295">
        <v>79271</v>
      </c>
    </row>
    <row r="5296" spans="1:4" x14ac:dyDescent="0.3">
      <c r="A5296" t="s">
        <v>29</v>
      </c>
      <c r="B5296" t="s">
        <v>12</v>
      </c>
      <c r="C5296" t="s">
        <v>2</v>
      </c>
      <c r="D5296">
        <v>21961</v>
      </c>
    </row>
    <row r="5297" spans="1:4" x14ac:dyDescent="0.3">
      <c r="A5297" t="s">
        <v>29</v>
      </c>
      <c r="B5297" t="s">
        <v>12</v>
      </c>
      <c r="C5297" t="s">
        <v>10</v>
      </c>
      <c r="D5297">
        <v>87802</v>
      </c>
    </row>
    <row r="5298" spans="1:4" x14ac:dyDescent="0.3">
      <c r="A5298" t="s">
        <v>29</v>
      </c>
      <c r="B5298" t="s">
        <v>12</v>
      </c>
      <c r="C5298" t="s">
        <v>10</v>
      </c>
      <c r="D5298">
        <v>45966</v>
      </c>
    </row>
    <row r="5299" spans="1:4" x14ac:dyDescent="0.3">
      <c r="A5299" t="s">
        <v>29</v>
      </c>
      <c r="B5299" t="s">
        <v>17</v>
      </c>
      <c r="C5299" t="s">
        <v>5</v>
      </c>
      <c r="D5299">
        <v>77540</v>
      </c>
    </row>
    <row r="5300" spans="1:4" x14ac:dyDescent="0.3">
      <c r="A5300" t="s">
        <v>29</v>
      </c>
      <c r="B5300" t="s">
        <v>17</v>
      </c>
      <c r="C5300" t="s">
        <v>8</v>
      </c>
      <c r="D5300">
        <v>78187</v>
      </c>
    </row>
    <row r="5301" spans="1:4" x14ac:dyDescent="0.3">
      <c r="A5301" t="s">
        <v>29</v>
      </c>
      <c r="B5301" t="s">
        <v>17</v>
      </c>
      <c r="C5301" t="s">
        <v>8</v>
      </c>
      <c r="D5301">
        <v>57304</v>
      </c>
    </row>
    <row r="5302" spans="1:4" x14ac:dyDescent="0.3">
      <c r="A5302" t="s">
        <v>29</v>
      </c>
      <c r="B5302" t="s">
        <v>17</v>
      </c>
      <c r="C5302" t="s">
        <v>8</v>
      </c>
      <c r="D5302">
        <v>34974</v>
      </c>
    </row>
    <row r="5303" spans="1:4" x14ac:dyDescent="0.3">
      <c r="A5303" t="s">
        <v>29</v>
      </c>
      <c r="B5303" t="s">
        <v>17</v>
      </c>
      <c r="C5303" t="s">
        <v>8</v>
      </c>
      <c r="D5303">
        <v>91185</v>
      </c>
    </row>
    <row r="5304" spans="1:4" x14ac:dyDescent="0.3">
      <c r="A5304" t="s">
        <v>29</v>
      </c>
      <c r="B5304" t="s">
        <v>20</v>
      </c>
      <c r="C5304" t="s">
        <v>6</v>
      </c>
      <c r="D5304">
        <v>7763</v>
      </c>
    </row>
    <row r="5305" spans="1:4" x14ac:dyDescent="0.3">
      <c r="A5305" t="s">
        <v>29</v>
      </c>
      <c r="B5305" t="s">
        <v>20</v>
      </c>
      <c r="C5305" t="s">
        <v>2</v>
      </c>
      <c r="D5305">
        <v>18555</v>
      </c>
    </row>
    <row r="5306" spans="1:4" x14ac:dyDescent="0.3">
      <c r="A5306" t="s">
        <v>29</v>
      </c>
      <c r="B5306" t="s">
        <v>17</v>
      </c>
      <c r="C5306" t="s">
        <v>10</v>
      </c>
      <c r="D5306">
        <v>38306</v>
      </c>
    </row>
    <row r="5307" spans="1:4" x14ac:dyDescent="0.3">
      <c r="A5307" t="s">
        <v>29</v>
      </c>
      <c r="B5307" t="s">
        <v>20</v>
      </c>
      <c r="C5307" t="s">
        <v>4</v>
      </c>
      <c r="D5307">
        <v>98662</v>
      </c>
    </row>
    <row r="5308" spans="1:4" x14ac:dyDescent="0.3">
      <c r="A5308" t="s">
        <v>29</v>
      </c>
      <c r="B5308" t="s">
        <v>20</v>
      </c>
      <c r="C5308" t="s">
        <v>4</v>
      </c>
      <c r="D5308">
        <v>31542</v>
      </c>
    </row>
    <row r="5309" spans="1:4" x14ac:dyDescent="0.3">
      <c r="A5309" t="s">
        <v>29</v>
      </c>
      <c r="B5309" t="s">
        <v>17</v>
      </c>
      <c r="C5309" t="s">
        <v>2</v>
      </c>
      <c r="D5309">
        <v>93106</v>
      </c>
    </row>
    <row r="5310" spans="1:4" x14ac:dyDescent="0.3">
      <c r="A5310" t="s">
        <v>29</v>
      </c>
      <c r="B5310" t="s">
        <v>17</v>
      </c>
      <c r="C5310" t="s">
        <v>2</v>
      </c>
      <c r="D5310">
        <v>51865</v>
      </c>
    </row>
    <row r="5311" spans="1:4" x14ac:dyDescent="0.3">
      <c r="A5311" t="s">
        <v>29</v>
      </c>
      <c r="B5311" t="s">
        <v>17</v>
      </c>
      <c r="C5311" t="s">
        <v>2</v>
      </c>
      <c r="D5311">
        <v>28413</v>
      </c>
    </row>
    <row r="5312" spans="1:4" x14ac:dyDescent="0.3">
      <c r="A5312" t="s">
        <v>29</v>
      </c>
      <c r="B5312" t="s">
        <v>17</v>
      </c>
      <c r="C5312" t="s">
        <v>2</v>
      </c>
      <c r="D5312">
        <v>73512</v>
      </c>
    </row>
    <row r="5313" spans="1:4" x14ac:dyDescent="0.3">
      <c r="A5313" t="s">
        <v>29</v>
      </c>
      <c r="B5313" t="s">
        <v>17</v>
      </c>
      <c r="C5313" t="s">
        <v>2</v>
      </c>
      <c r="D5313">
        <v>52875</v>
      </c>
    </row>
    <row r="5314" spans="1:4" x14ac:dyDescent="0.3">
      <c r="A5314" t="s">
        <v>29</v>
      </c>
      <c r="B5314" t="s">
        <v>17</v>
      </c>
      <c r="C5314" t="s">
        <v>2</v>
      </c>
      <c r="D5314">
        <v>52191</v>
      </c>
    </row>
    <row r="5315" spans="1:4" x14ac:dyDescent="0.3">
      <c r="A5315" t="s">
        <v>29</v>
      </c>
      <c r="B5315" t="s">
        <v>12</v>
      </c>
      <c r="C5315" t="s">
        <v>8</v>
      </c>
      <c r="D5315">
        <v>11600</v>
      </c>
    </row>
    <row r="5316" spans="1:4" x14ac:dyDescent="0.3">
      <c r="A5316" t="s">
        <v>29</v>
      </c>
      <c r="B5316" t="s">
        <v>12</v>
      </c>
      <c r="C5316" t="s">
        <v>8</v>
      </c>
      <c r="D5316">
        <v>43241</v>
      </c>
    </row>
    <row r="5317" spans="1:4" x14ac:dyDescent="0.3">
      <c r="A5317" t="s">
        <v>29</v>
      </c>
      <c r="B5317" t="s">
        <v>12</v>
      </c>
      <c r="C5317" t="s">
        <v>8</v>
      </c>
      <c r="D5317">
        <v>62097</v>
      </c>
    </row>
    <row r="5318" spans="1:4" x14ac:dyDescent="0.3">
      <c r="A5318" t="s">
        <v>29</v>
      </c>
      <c r="B5318" t="s">
        <v>17</v>
      </c>
      <c r="C5318" t="s">
        <v>4</v>
      </c>
      <c r="D5318">
        <v>24723</v>
      </c>
    </row>
    <row r="5319" spans="1:4" x14ac:dyDescent="0.3">
      <c r="A5319" t="s">
        <v>29</v>
      </c>
      <c r="B5319" t="s">
        <v>20</v>
      </c>
      <c r="C5319" t="s">
        <v>2</v>
      </c>
      <c r="D5319">
        <v>82292</v>
      </c>
    </row>
    <row r="5320" spans="1:4" x14ac:dyDescent="0.3">
      <c r="A5320" t="s">
        <v>29</v>
      </c>
      <c r="B5320" t="s">
        <v>20</v>
      </c>
      <c r="C5320" t="s">
        <v>1</v>
      </c>
      <c r="D5320">
        <v>63523</v>
      </c>
    </row>
    <row r="5321" spans="1:4" x14ac:dyDescent="0.3">
      <c r="A5321" t="s">
        <v>29</v>
      </c>
      <c r="B5321" t="s">
        <v>20</v>
      </c>
      <c r="C5321" t="s">
        <v>1</v>
      </c>
      <c r="D5321">
        <v>81792</v>
      </c>
    </row>
    <row r="5322" spans="1:4" x14ac:dyDescent="0.3">
      <c r="A5322" t="s">
        <v>29</v>
      </c>
      <c r="B5322" t="s">
        <v>20</v>
      </c>
      <c r="C5322" t="s">
        <v>1</v>
      </c>
      <c r="D5322">
        <v>85690</v>
      </c>
    </row>
    <row r="5323" spans="1:4" x14ac:dyDescent="0.3">
      <c r="A5323" t="s">
        <v>29</v>
      </c>
      <c r="B5323" t="s">
        <v>20</v>
      </c>
      <c r="C5323" t="s">
        <v>7</v>
      </c>
      <c r="D5323">
        <v>28224</v>
      </c>
    </row>
    <row r="5324" spans="1:4" x14ac:dyDescent="0.3">
      <c r="A5324" t="s">
        <v>29</v>
      </c>
      <c r="B5324" t="s">
        <v>20</v>
      </c>
      <c r="C5324" t="s">
        <v>7</v>
      </c>
      <c r="D5324">
        <v>52526</v>
      </c>
    </row>
    <row r="5325" spans="1:4" x14ac:dyDescent="0.3">
      <c r="A5325" t="s">
        <v>29</v>
      </c>
      <c r="B5325" t="s">
        <v>20</v>
      </c>
      <c r="C5325" t="s">
        <v>7</v>
      </c>
      <c r="D5325">
        <v>90091</v>
      </c>
    </row>
    <row r="5326" spans="1:4" x14ac:dyDescent="0.3">
      <c r="A5326" t="s">
        <v>29</v>
      </c>
      <c r="B5326" t="s">
        <v>20</v>
      </c>
      <c r="C5326" t="s">
        <v>7</v>
      </c>
      <c r="D5326">
        <v>45885</v>
      </c>
    </row>
    <row r="5327" spans="1:4" x14ac:dyDescent="0.3">
      <c r="A5327" t="s">
        <v>29</v>
      </c>
      <c r="B5327" t="s">
        <v>20</v>
      </c>
      <c r="C5327" t="s">
        <v>7</v>
      </c>
      <c r="D5327">
        <v>77873</v>
      </c>
    </row>
    <row r="5328" spans="1:4" x14ac:dyDescent="0.3">
      <c r="A5328" t="s">
        <v>29</v>
      </c>
      <c r="B5328" t="s">
        <v>20</v>
      </c>
      <c r="C5328" t="s">
        <v>7</v>
      </c>
      <c r="D5328">
        <v>86491</v>
      </c>
    </row>
    <row r="5329" spans="1:4" x14ac:dyDescent="0.3">
      <c r="A5329" t="s">
        <v>29</v>
      </c>
      <c r="B5329" t="s">
        <v>20</v>
      </c>
      <c r="C5329" t="s">
        <v>4</v>
      </c>
      <c r="D5329">
        <v>51580</v>
      </c>
    </row>
    <row r="5330" spans="1:4" x14ac:dyDescent="0.3">
      <c r="A5330" t="s">
        <v>29</v>
      </c>
      <c r="B5330" t="s">
        <v>17</v>
      </c>
      <c r="C5330" t="s">
        <v>1</v>
      </c>
      <c r="D5330">
        <v>46708</v>
      </c>
    </row>
    <row r="5331" spans="1:4" x14ac:dyDescent="0.3">
      <c r="A5331" t="s">
        <v>29</v>
      </c>
      <c r="B5331" t="s">
        <v>20</v>
      </c>
      <c r="C5331" t="s">
        <v>2</v>
      </c>
      <c r="D5331">
        <v>38848</v>
      </c>
    </row>
    <row r="5332" spans="1:4" x14ac:dyDescent="0.3">
      <c r="A5332" t="s">
        <v>29</v>
      </c>
      <c r="B5332" t="s">
        <v>20</v>
      </c>
      <c r="C5332" t="s">
        <v>2</v>
      </c>
      <c r="D5332">
        <v>63329</v>
      </c>
    </row>
    <row r="5333" spans="1:4" x14ac:dyDescent="0.3">
      <c r="A5333" t="s">
        <v>29</v>
      </c>
      <c r="B5333" t="s">
        <v>20</v>
      </c>
      <c r="C5333" t="s">
        <v>2</v>
      </c>
      <c r="D5333">
        <v>27000</v>
      </c>
    </row>
    <row r="5334" spans="1:4" x14ac:dyDescent="0.3">
      <c r="A5334" t="s">
        <v>29</v>
      </c>
      <c r="B5334" t="s">
        <v>20</v>
      </c>
      <c r="C5334" t="s">
        <v>2</v>
      </c>
      <c r="D5334">
        <v>87873</v>
      </c>
    </row>
    <row r="5335" spans="1:4" x14ac:dyDescent="0.3">
      <c r="A5335" t="s">
        <v>29</v>
      </c>
      <c r="B5335" t="s">
        <v>20</v>
      </c>
      <c r="C5335" t="s">
        <v>2</v>
      </c>
      <c r="D5335">
        <v>51993</v>
      </c>
    </row>
    <row r="5336" spans="1:4" x14ac:dyDescent="0.3">
      <c r="A5336" t="s">
        <v>29</v>
      </c>
      <c r="B5336" t="s">
        <v>20</v>
      </c>
      <c r="C5336" t="s">
        <v>2</v>
      </c>
      <c r="D5336">
        <v>89458</v>
      </c>
    </row>
    <row r="5337" spans="1:4" x14ac:dyDescent="0.3">
      <c r="A5337" t="s">
        <v>29</v>
      </c>
      <c r="B5337" t="s">
        <v>20</v>
      </c>
      <c r="C5337" t="s">
        <v>2</v>
      </c>
      <c r="D5337">
        <v>44529</v>
      </c>
    </row>
    <row r="5338" spans="1:4" x14ac:dyDescent="0.3">
      <c r="A5338" t="s">
        <v>29</v>
      </c>
      <c r="B5338" t="s">
        <v>20</v>
      </c>
      <c r="C5338" t="s">
        <v>10</v>
      </c>
      <c r="D5338">
        <v>65419</v>
      </c>
    </row>
    <row r="5339" spans="1:4" x14ac:dyDescent="0.3">
      <c r="A5339" t="s">
        <v>29</v>
      </c>
      <c r="B5339" t="s">
        <v>17</v>
      </c>
      <c r="C5339" t="s">
        <v>4</v>
      </c>
      <c r="D5339">
        <v>59012</v>
      </c>
    </row>
    <row r="5340" spans="1:4" x14ac:dyDescent="0.3">
      <c r="A5340" t="s">
        <v>29</v>
      </c>
      <c r="B5340" t="s">
        <v>17</v>
      </c>
      <c r="C5340" t="s">
        <v>4</v>
      </c>
      <c r="D5340">
        <v>99408</v>
      </c>
    </row>
    <row r="5341" spans="1:4" x14ac:dyDescent="0.3">
      <c r="A5341" t="s">
        <v>29</v>
      </c>
      <c r="B5341" t="s">
        <v>20</v>
      </c>
      <c r="C5341" t="s">
        <v>4</v>
      </c>
      <c r="D5341">
        <v>79265</v>
      </c>
    </row>
    <row r="5342" spans="1:4" x14ac:dyDescent="0.3">
      <c r="A5342" t="s">
        <v>29</v>
      </c>
      <c r="B5342" t="s">
        <v>20</v>
      </c>
      <c r="C5342" t="s">
        <v>8</v>
      </c>
      <c r="D5342">
        <v>83626</v>
      </c>
    </row>
    <row r="5343" spans="1:4" x14ac:dyDescent="0.3">
      <c r="A5343" t="s">
        <v>29</v>
      </c>
      <c r="B5343" t="s">
        <v>20</v>
      </c>
      <c r="C5343" t="s">
        <v>8</v>
      </c>
      <c r="D5343">
        <v>44515</v>
      </c>
    </row>
    <row r="5344" spans="1:4" x14ac:dyDescent="0.3">
      <c r="A5344" t="s">
        <v>29</v>
      </c>
      <c r="B5344" t="s">
        <v>14</v>
      </c>
      <c r="C5344" t="s">
        <v>10</v>
      </c>
      <c r="D5344">
        <v>29908</v>
      </c>
    </row>
    <row r="5345" spans="1:4" x14ac:dyDescent="0.3">
      <c r="A5345" t="s">
        <v>29</v>
      </c>
      <c r="B5345" t="s">
        <v>14</v>
      </c>
      <c r="C5345" t="s">
        <v>10</v>
      </c>
      <c r="D5345">
        <v>7769</v>
      </c>
    </row>
    <row r="5346" spans="1:4" x14ac:dyDescent="0.3">
      <c r="A5346" t="s">
        <v>29</v>
      </c>
      <c r="B5346" t="s">
        <v>14</v>
      </c>
      <c r="C5346" t="s">
        <v>10</v>
      </c>
      <c r="D5346">
        <v>76330</v>
      </c>
    </row>
    <row r="5347" spans="1:4" x14ac:dyDescent="0.3">
      <c r="A5347" t="s">
        <v>29</v>
      </c>
      <c r="B5347" t="s">
        <v>13</v>
      </c>
      <c r="C5347" t="s">
        <v>2</v>
      </c>
      <c r="D5347">
        <v>96621</v>
      </c>
    </row>
    <row r="5348" spans="1:4" x14ac:dyDescent="0.3">
      <c r="A5348" t="s">
        <v>29</v>
      </c>
      <c r="B5348" t="s">
        <v>13</v>
      </c>
      <c r="C5348" t="s">
        <v>2</v>
      </c>
      <c r="D5348">
        <v>28497</v>
      </c>
    </row>
    <row r="5349" spans="1:4" x14ac:dyDescent="0.3">
      <c r="A5349" t="s">
        <v>29</v>
      </c>
      <c r="B5349" t="s">
        <v>17</v>
      </c>
      <c r="C5349" t="s">
        <v>8</v>
      </c>
      <c r="D5349">
        <v>18067</v>
      </c>
    </row>
    <row r="5350" spans="1:4" x14ac:dyDescent="0.3">
      <c r="A5350" t="s">
        <v>29</v>
      </c>
      <c r="B5350" t="s">
        <v>19</v>
      </c>
      <c r="C5350" t="s">
        <v>4</v>
      </c>
      <c r="D5350">
        <v>14603</v>
      </c>
    </row>
    <row r="5351" spans="1:4" x14ac:dyDescent="0.3">
      <c r="A5351" t="s">
        <v>29</v>
      </c>
      <c r="B5351" t="s">
        <v>18</v>
      </c>
      <c r="C5351" t="s">
        <v>2</v>
      </c>
      <c r="D5351">
        <v>59436</v>
      </c>
    </row>
    <row r="5352" spans="1:4" x14ac:dyDescent="0.3">
      <c r="A5352" t="s">
        <v>29</v>
      </c>
      <c r="B5352" t="s">
        <v>18</v>
      </c>
      <c r="C5352" t="s">
        <v>2</v>
      </c>
      <c r="D5352">
        <v>78804</v>
      </c>
    </row>
    <row r="5353" spans="1:4" x14ac:dyDescent="0.3">
      <c r="A5353" t="s">
        <v>29</v>
      </c>
      <c r="B5353" t="s">
        <v>18</v>
      </c>
      <c r="C5353" t="s">
        <v>2</v>
      </c>
      <c r="D5353">
        <v>61290</v>
      </c>
    </row>
    <row r="5354" spans="1:4" x14ac:dyDescent="0.3">
      <c r="A5354" t="s">
        <v>29</v>
      </c>
      <c r="B5354" t="s">
        <v>14</v>
      </c>
      <c r="C5354" t="s">
        <v>4</v>
      </c>
      <c r="D5354">
        <v>51636</v>
      </c>
    </row>
    <row r="5355" spans="1:4" x14ac:dyDescent="0.3">
      <c r="A5355" t="s">
        <v>29</v>
      </c>
      <c r="B5355" t="s">
        <v>12</v>
      </c>
      <c r="C5355" t="s">
        <v>1</v>
      </c>
      <c r="D5355">
        <v>52454</v>
      </c>
    </row>
    <row r="5356" spans="1:4" x14ac:dyDescent="0.3">
      <c r="A5356" t="s">
        <v>29</v>
      </c>
      <c r="B5356" t="s">
        <v>12</v>
      </c>
      <c r="C5356" t="s">
        <v>1</v>
      </c>
      <c r="D5356">
        <v>5776</v>
      </c>
    </row>
    <row r="5357" spans="1:4" x14ac:dyDescent="0.3">
      <c r="A5357" t="s">
        <v>29</v>
      </c>
      <c r="B5357" t="s">
        <v>12</v>
      </c>
      <c r="C5357" t="s">
        <v>2</v>
      </c>
      <c r="D5357">
        <v>18669</v>
      </c>
    </row>
    <row r="5358" spans="1:4" x14ac:dyDescent="0.3">
      <c r="A5358" t="s">
        <v>29</v>
      </c>
      <c r="B5358" t="s">
        <v>12</v>
      </c>
      <c r="C5358" t="s">
        <v>2</v>
      </c>
      <c r="D5358">
        <v>41469</v>
      </c>
    </row>
    <row r="5359" spans="1:4" x14ac:dyDescent="0.3">
      <c r="A5359" t="s">
        <v>29</v>
      </c>
      <c r="B5359" t="s">
        <v>12</v>
      </c>
      <c r="C5359" t="s">
        <v>2</v>
      </c>
      <c r="D5359">
        <v>60471</v>
      </c>
    </row>
    <row r="5360" spans="1:4" x14ac:dyDescent="0.3">
      <c r="A5360" t="s">
        <v>29</v>
      </c>
      <c r="B5360" t="s">
        <v>12</v>
      </c>
      <c r="C5360" t="s">
        <v>2</v>
      </c>
      <c r="D5360">
        <v>68598</v>
      </c>
    </row>
    <row r="5361" spans="1:4" x14ac:dyDescent="0.3">
      <c r="A5361" t="s">
        <v>29</v>
      </c>
      <c r="B5361" t="s">
        <v>12</v>
      </c>
      <c r="C5361" t="s">
        <v>2</v>
      </c>
      <c r="D5361">
        <v>20821</v>
      </c>
    </row>
    <row r="5362" spans="1:4" x14ac:dyDescent="0.3">
      <c r="A5362" t="s">
        <v>29</v>
      </c>
      <c r="B5362" t="s">
        <v>12</v>
      </c>
      <c r="C5362" t="s">
        <v>2</v>
      </c>
      <c r="D5362">
        <v>58588</v>
      </c>
    </row>
    <row r="5363" spans="1:4" x14ac:dyDescent="0.3">
      <c r="A5363" t="s">
        <v>29</v>
      </c>
      <c r="B5363" t="s">
        <v>17</v>
      </c>
      <c r="C5363" t="s">
        <v>2</v>
      </c>
      <c r="D5363">
        <v>86706</v>
      </c>
    </row>
    <row r="5364" spans="1:4" x14ac:dyDescent="0.3">
      <c r="A5364" t="s">
        <v>29</v>
      </c>
      <c r="B5364" t="s">
        <v>17</v>
      </c>
      <c r="C5364" t="s">
        <v>2</v>
      </c>
      <c r="D5364">
        <v>81579</v>
      </c>
    </row>
    <row r="5365" spans="1:4" x14ac:dyDescent="0.3">
      <c r="A5365" t="s">
        <v>29</v>
      </c>
      <c r="B5365" t="s">
        <v>20</v>
      </c>
      <c r="C5365" t="s">
        <v>10</v>
      </c>
      <c r="D5365">
        <v>49155</v>
      </c>
    </row>
    <row r="5366" spans="1:4" x14ac:dyDescent="0.3">
      <c r="A5366" t="s">
        <v>29</v>
      </c>
      <c r="B5366" t="s">
        <v>13</v>
      </c>
      <c r="C5366" t="s">
        <v>4</v>
      </c>
      <c r="D5366">
        <v>45386</v>
      </c>
    </row>
    <row r="5367" spans="1:4" x14ac:dyDescent="0.3">
      <c r="A5367" t="s">
        <v>29</v>
      </c>
      <c r="B5367" t="s">
        <v>13</v>
      </c>
      <c r="C5367" t="s">
        <v>4</v>
      </c>
      <c r="D5367">
        <v>15600</v>
      </c>
    </row>
    <row r="5368" spans="1:4" x14ac:dyDescent="0.3">
      <c r="A5368" t="s">
        <v>29</v>
      </c>
      <c r="B5368" t="s">
        <v>13</v>
      </c>
      <c r="C5368" t="s">
        <v>4</v>
      </c>
      <c r="D5368">
        <v>60897</v>
      </c>
    </row>
    <row r="5369" spans="1:4" x14ac:dyDescent="0.3">
      <c r="A5369" t="s">
        <v>29</v>
      </c>
      <c r="B5369" t="s">
        <v>13</v>
      </c>
      <c r="C5369" t="s">
        <v>4</v>
      </c>
      <c r="D5369">
        <v>67018</v>
      </c>
    </row>
    <row r="5370" spans="1:4" x14ac:dyDescent="0.3">
      <c r="A5370" t="s">
        <v>29</v>
      </c>
      <c r="B5370" t="s">
        <v>13</v>
      </c>
      <c r="C5370" t="s">
        <v>4</v>
      </c>
      <c r="D5370">
        <v>24664</v>
      </c>
    </row>
    <row r="5371" spans="1:4" x14ac:dyDescent="0.3">
      <c r="A5371" t="s">
        <v>29</v>
      </c>
      <c r="B5371" t="s">
        <v>19</v>
      </c>
      <c r="C5371" t="s">
        <v>2</v>
      </c>
      <c r="D5371">
        <v>67205</v>
      </c>
    </row>
    <row r="5372" spans="1:4" x14ac:dyDescent="0.3">
      <c r="A5372" t="s">
        <v>29</v>
      </c>
      <c r="B5372" t="s">
        <v>19</v>
      </c>
      <c r="C5372" t="s">
        <v>2</v>
      </c>
      <c r="D5372">
        <v>28841</v>
      </c>
    </row>
    <row r="5373" spans="1:4" x14ac:dyDescent="0.3">
      <c r="A5373" t="s">
        <v>29</v>
      </c>
      <c r="B5373" t="s">
        <v>19</v>
      </c>
      <c r="C5373" t="s">
        <v>2</v>
      </c>
      <c r="D5373">
        <v>36784</v>
      </c>
    </row>
    <row r="5374" spans="1:4" x14ac:dyDescent="0.3">
      <c r="A5374" t="s">
        <v>29</v>
      </c>
      <c r="B5374" t="s">
        <v>19</v>
      </c>
      <c r="C5374" t="s">
        <v>2</v>
      </c>
      <c r="D5374">
        <v>79450</v>
      </c>
    </row>
    <row r="5375" spans="1:4" x14ac:dyDescent="0.3">
      <c r="A5375" t="s">
        <v>29</v>
      </c>
      <c r="B5375" t="s">
        <v>20</v>
      </c>
      <c r="C5375" t="s">
        <v>6</v>
      </c>
      <c r="D5375">
        <v>4408</v>
      </c>
    </row>
    <row r="5376" spans="1:4" x14ac:dyDescent="0.3">
      <c r="A5376" t="s">
        <v>29</v>
      </c>
      <c r="B5376" t="s">
        <v>20</v>
      </c>
      <c r="C5376" t="s">
        <v>6</v>
      </c>
      <c r="D5376">
        <v>66603</v>
      </c>
    </row>
    <row r="5377" spans="1:4" x14ac:dyDescent="0.3">
      <c r="A5377" t="s">
        <v>29</v>
      </c>
      <c r="B5377" t="s">
        <v>17</v>
      </c>
      <c r="C5377" t="s">
        <v>5</v>
      </c>
      <c r="D5377">
        <v>30441</v>
      </c>
    </row>
    <row r="5378" spans="1:4" x14ac:dyDescent="0.3">
      <c r="A5378" t="s">
        <v>29</v>
      </c>
      <c r="B5378" t="s">
        <v>17</v>
      </c>
      <c r="C5378" t="s">
        <v>5</v>
      </c>
      <c r="D5378">
        <v>80845</v>
      </c>
    </row>
    <row r="5379" spans="1:4" x14ac:dyDescent="0.3">
      <c r="A5379" t="s">
        <v>29</v>
      </c>
      <c r="B5379" t="s">
        <v>12</v>
      </c>
      <c r="C5379" t="s">
        <v>4</v>
      </c>
      <c r="D5379">
        <v>17473</v>
      </c>
    </row>
    <row r="5380" spans="1:4" x14ac:dyDescent="0.3">
      <c r="A5380" t="s">
        <v>29</v>
      </c>
      <c r="B5380" t="s">
        <v>17</v>
      </c>
      <c r="C5380" t="s">
        <v>4</v>
      </c>
      <c r="D5380">
        <v>52816</v>
      </c>
    </row>
    <row r="5381" spans="1:4" x14ac:dyDescent="0.3">
      <c r="A5381" t="s">
        <v>29</v>
      </c>
      <c r="B5381" t="s">
        <v>17</v>
      </c>
      <c r="C5381" t="s">
        <v>4</v>
      </c>
      <c r="D5381">
        <v>54176</v>
      </c>
    </row>
    <row r="5382" spans="1:4" x14ac:dyDescent="0.3">
      <c r="A5382" t="s">
        <v>29</v>
      </c>
      <c r="B5382" t="s">
        <v>17</v>
      </c>
      <c r="C5382" t="s">
        <v>4</v>
      </c>
      <c r="D5382">
        <v>58527</v>
      </c>
    </row>
    <row r="5383" spans="1:4" x14ac:dyDescent="0.3">
      <c r="A5383" t="s">
        <v>29</v>
      </c>
      <c r="B5383" t="s">
        <v>20</v>
      </c>
      <c r="C5383" t="s">
        <v>10</v>
      </c>
      <c r="D5383">
        <v>57291</v>
      </c>
    </row>
    <row r="5384" spans="1:4" x14ac:dyDescent="0.3">
      <c r="A5384" t="s">
        <v>29</v>
      </c>
      <c r="B5384" t="s">
        <v>20</v>
      </c>
      <c r="C5384" t="s">
        <v>10</v>
      </c>
      <c r="D5384">
        <v>48402</v>
      </c>
    </row>
    <row r="5385" spans="1:4" x14ac:dyDescent="0.3">
      <c r="A5385" t="s">
        <v>29</v>
      </c>
      <c r="B5385" t="s">
        <v>18</v>
      </c>
      <c r="C5385" t="s">
        <v>2</v>
      </c>
      <c r="D5385">
        <v>70883</v>
      </c>
    </row>
    <row r="5386" spans="1:4" x14ac:dyDescent="0.3">
      <c r="A5386" t="s">
        <v>29</v>
      </c>
      <c r="B5386" t="s">
        <v>18</v>
      </c>
      <c r="C5386" t="s">
        <v>2</v>
      </c>
      <c r="D5386">
        <v>53837</v>
      </c>
    </row>
    <row r="5387" spans="1:4" x14ac:dyDescent="0.3">
      <c r="A5387" t="s">
        <v>29</v>
      </c>
      <c r="B5387" t="s">
        <v>18</v>
      </c>
      <c r="C5387" t="s">
        <v>2</v>
      </c>
      <c r="D5387">
        <v>5068</v>
      </c>
    </row>
    <row r="5388" spans="1:4" x14ac:dyDescent="0.3">
      <c r="A5388" t="s">
        <v>29</v>
      </c>
      <c r="B5388" t="s">
        <v>18</v>
      </c>
      <c r="C5388" t="s">
        <v>10</v>
      </c>
      <c r="D5388">
        <v>18091</v>
      </c>
    </row>
    <row r="5389" spans="1:4" x14ac:dyDescent="0.3">
      <c r="A5389" t="s">
        <v>29</v>
      </c>
      <c r="B5389" t="s">
        <v>18</v>
      </c>
      <c r="C5389" t="s">
        <v>10</v>
      </c>
      <c r="D5389">
        <v>44632</v>
      </c>
    </row>
    <row r="5390" spans="1:4" x14ac:dyDescent="0.3">
      <c r="A5390" t="s">
        <v>29</v>
      </c>
      <c r="B5390" t="s">
        <v>17</v>
      </c>
      <c r="C5390" t="s">
        <v>6</v>
      </c>
      <c r="D5390">
        <v>46857</v>
      </c>
    </row>
    <row r="5391" spans="1:4" x14ac:dyDescent="0.3">
      <c r="A5391" t="s">
        <v>29</v>
      </c>
      <c r="B5391" t="s">
        <v>17</v>
      </c>
      <c r="C5391" t="s">
        <v>6</v>
      </c>
      <c r="D5391">
        <v>69060</v>
      </c>
    </row>
    <row r="5392" spans="1:4" x14ac:dyDescent="0.3">
      <c r="A5392" t="s">
        <v>29</v>
      </c>
      <c r="B5392" t="s">
        <v>17</v>
      </c>
      <c r="C5392" t="s">
        <v>6</v>
      </c>
      <c r="D5392">
        <v>10907</v>
      </c>
    </row>
    <row r="5393" spans="1:4" x14ac:dyDescent="0.3">
      <c r="A5393" t="s">
        <v>29</v>
      </c>
      <c r="B5393" t="s">
        <v>17</v>
      </c>
      <c r="C5393" t="s">
        <v>6</v>
      </c>
      <c r="D5393">
        <v>76961</v>
      </c>
    </row>
    <row r="5394" spans="1:4" x14ac:dyDescent="0.3">
      <c r="A5394" t="s">
        <v>29</v>
      </c>
      <c r="B5394" t="s">
        <v>17</v>
      </c>
      <c r="C5394" t="s">
        <v>6</v>
      </c>
      <c r="D5394">
        <v>45433</v>
      </c>
    </row>
    <row r="5395" spans="1:4" x14ac:dyDescent="0.3">
      <c r="A5395" t="s">
        <v>29</v>
      </c>
      <c r="B5395" t="s">
        <v>17</v>
      </c>
      <c r="C5395" t="s">
        <v>6</v>
      </c>
      <c r="D5395">
        <v>74065</v>
      </c>
    </row>
    <row r="5396" spans="1:4" x14ac:dyDescent="0.3">
      <c r="A5396" t="s">
        <v>29</v>
      </c>
      <c r="B5396" t="s">
        <v>17</v>
      </c>
      <c r="C5396" t="s">
        <v>6</v>
      </c>
      <c r="D5396">
        <v>72901</v>
      </c>
    </row>
    <row r="5397" spans="1:4" x14ac:dyDescent="0.3">
      <c r="A5397" t="s">
        <v>29</v>
      </c>
      <c r="B5397" t="s">
        <v>12</v>
      </c>
      <c r="C5397" t="s">
        <v>10</v>
      </c>
      <c r="D5397">
        <v>44023</v>
      </c>
    </row>
    <row r="5398" spans="1:4" x14ac:dyDescent="0.3">
      <c r="A5398" t="s">
        <v>29</v>
      </c>
      <c r="B5398" t="s">
        <v>12</v>
      </c>
      <c r="C5398" t="s">
        <v>10</v>
      </c>
      <c r="D5398">
        <v>93939</v>
      </c>
    </row>
    <row r="5399" spans="1:4" x14ac:dyDescent="0.3">
      <c r="A5399" t="s">
        <v>29</v>
      </c>
      <c r="B5399" t="s">
        <v>12</v>
      </c>
      <c r="C5399" t="s">
        <v>10</v>
      </c>
      <c r="D5399">
        <v>85130</v>
      </c>
    </row>
    <row r="5400" spans="1:4" x14ac:dyDescent="0.3">
      <c r="A5400" t="s">
        <v>29</v>
      </c>
      <c r="B5400" t="s">
        <v>20</v>
      </c>
      <c r="C5400" t="s">
        <v>4</v>
      </c>
      <c r="D5400">
        <v>47672</v>
      </c>
    </row>
    <row r="5401" spans="1:4" x14ac:dyDescent="0.3">
      <c r="A5401" t="s">
        <v>29</v>
      </c>
      <c r="B5401" t="s">
        <v>18</v>
      </c>
      <c r="C5401" t="s">
        <v>6</v>
      </c>
      <c r="D5401">
        <v>84213</v>
      </c>
    </row>
    <row r="5402" spans="1:4" x14ac:dyDescent="0.3">
      <c r="A5402" t="s">
        <v>29</v>
      </c>
      <c r="B5402" t="s">
        <v>18</v>
      </c>
      <c r="C5402" t="s">
        <v>6</v>
      </c>
      <c r="D5402">
        <v>7276</v>
      </c>
    </row>
    <row r="5403" spans="1:4" x14ac:dyDescent="0.3">
      <c r="A5403" t="s">
        <v>29</v>
      </c>
      <c r="B5403" t="s">
        <v>18</v>
      </c>
      <c r="C5403" t="s">
        <v>6</v>
      </c>
      <c r="D5403">
        <v>92846</v>
      </c>
    </row>
    <row r="5404" spans="1:4" x14ac:dyDescent="0.3">
      <c r="A5404" t="s">
        <v>29</v>
      </c>
      <c r="B5404" t="s">
        <v>18</v>
      </c>
      <c r="C5404" t="s">
        <v>6</v>
      </c>
      <c r="D5404">
        <v>96490</v>
      </c>
    </row>
    <row r="5405" spans="1:4" x14ac:dyDescent="0.3">
      <c r="A5405" t="s">
        <v>29</v>
      </c>
      <c r="B5405" t="s">
        <v>18</v>
      </c>
      <c r="C5405" t="s">
        <v>6</v>
      </c>
      <c r="D5405">
        <v>18593</v>
      </c>
    </row>
    <row r="5406" spans="1:4" x14ac:dyDescent="0.3">
      <c r="A5406" t="s">
        <v>29</v>
      </c>
      <c r="B5406" t="s">
        <v>18</v>
      </c>
      <c r="C5406" t="s">
        <v>6</v>
      </c>
      <c r="D5406">
        <v>27447</v>
      </c>
    </row>
    <row r="5407" spans="1:4" x14ac:dyDescent="0.3">
      <c r="A5407" t="s">
        <v>29</v>
      </c>
      <c r="B5407" t="s">
        <v>18</v>
      </c>
      <c r="C5407" t="s">
        <v>6</v>
      </c>
      <c r="D5407">
        <v>87626</v>
      </c>
    </row>
    <row r="5408" spans="1:4" x14ac:dyDescent="0.3">
      <c r="A5408" t="s">
        <v>29</v>
      </c>
      <c r="B5408" t="s">
        <v>18</v>
      </c>
      <c r="C5408" t="s">
        <v>6</v>
      </c>
      <c r="D5408">
        <v>97502</v>
      </c>
    </row>
    <row r="5409" spans="1:4" x14ac:dyDescent="0.3">
      <c r="A5409" t="s">
        <v>29</v>
      </c>
      <c r="B5409" t="s">
        <v>17</v>
      </c>
      <c r="C5409" t="s">
        <v>10</v>
      </c>
      <c r="D5409">
        <v>69471</v>
      </c>
    </row>
    <row r="5410" spans="1:4" x14ac:dyDescent="0.3">
      <c r="A5410" t="s">
        <v>29</v>
      </c>
      <c r="B5410" t="s">
        <v>17</v>
      </c>
      <c r="C5410" t="s">
        <v>10</v>
      </c>
      <c r="D5410">
        <v>12070</v>
      </c>
    </row>
    <row r="5411" spans="1:4" x14ac:dyDescent="0.3">
      <c r="A5411" t="s">
        <v>29</v>
      </c>
      <c r="B5411" t="s">
        <v>17</v>
      </c>
      <c r="C5411" t="s">
        <v>5</v>
      </c>
      <c r="D5411">
        <v>48191</v>
      </c>
    </row>
    <row r="5412" spans="1:4" x14ac:dyDescent="0.3">
      <c r="A5412" t="s">
        <v>29</v>
      </c>
      <c r="B5412" t="s">
        <v>17</v>
      </c>
      <c r="C5412" t="s">
        <v>10</v>
      </c>
      <c r="D5412">
        <v>44155</v>
      </c>
    </row>
    <row r="5413" spans="1:4" x14ac:dyDescent="0.3">
      <c r="A5413" t="s">
        <v>29</v>
      </c>
      <c r="B5413" t="s">
        <v>17</v>
      </c>
      <c r="C5413" t="s">
        <v>2</v>
      </c>
      <c r="D5413">
        <v>23249</v>
      </c>
    </row>
    <row r="5414" spans="1:4" x14ac:dyDescent="0.3">
      <c r="A5414" t="s">
        <v>29</v>
      </c>
      <c r="B5414" t="s">
        <v>17</v>
      </c>
      <c r="C5414" t="s">
        <v>2</v>
      </c>
      <c r="D5414">
        <v>19850</v>
      </c>
    </row>
    <row r="5415" spans="1:4" x14ac:dyDescent="0.3">
      <c r="A5415" t="s">
        <v>29</v>
      </c>
      <c r="B5415" t="s">
        <v>20</v>
      </c>
      <c r="C5415" t="s">
        <v>8</v>
      </c>
      <c r="D5415">
        <v>10836</v>
      </c>
    </row>
    <row r="5416" spans="1:4" x14ac:dyDescent="0.3">
      <c r="A5416" t="s">
        <v>29</v>
      </c>
      <c r="B5416" t="s">
        <v>12</v>
      </c>
      <c r="C5416" t="s">
        <v>4</v>
      </c>
      <c r="D5416">
        <v>40878</v>
      </c>
    </row>
    <row r="5417" spans="1:4" x14ac:dyDescent="0.3">
      <c r="A5417" t="s">
        <v>29</v>
      </c>
      <c r="B5417" t="s">
        <v>12</v>
      </c>
      <c r="C5417" t="s">
        <v>4</v>
      </c>
      <c r="D5417">
        <v>33097</v>
      </c>
    </row>
    <row r="5418" spans="1:4" x14ac:dyDescent="0.3">
      <c r="A5418" t="s">
        <v>29</v>
      </c>
      <c r="B5418" t="s">
        <v>12</v>
      </c>
      <c r="C5418" t="s">
        <v>4</v>
      </c>
      <c r="D5418">
        <v>12767</v>
      </c>
    </row>
    <row r="5419" spans="1:4" x14ac:dyDescent="0.3">
      <c r="A5419" t="s">
        <v>29</v>
      </c>
      <c r="B5419" t="s">
        <v>12</v>
      </c>
      <c r="C5419" t="s">
        <v>4</v>
      </c>
      <c r="D5419">
        <v>62176</v>
      </c>
    </row>
    <row r="5420" spans="1:4" x14ac:dyDescent="0.3">
      <c r="A5420" t="s">
        <v>29</v>
      </c>
      <c r="B5420" t="s">
        <v>12</v>
      </c>
      <c r="C5420" t="s">
        <v>4</v>
      </c>
      <c r="D5420">
        <v>29803</v>
      </c>
    </row>
    <row r="5421" spans="1:4" x14ac:dyDescent="0.3">
      <c r="A5421" t="s">
        <v>29</v>
      </c>
      <c r="B5421" t="s">
        <v>12</v>
      </c>
      <c r="C5421" t="s">
        <v>4</v>
      </c>
      <c r="D5421">
        <v>51490</v>
      </c>
    </row>
    <row r="5422" spans="1:4" x14ac:dyDescent="0.3">
      <c r="A5422" t="s">
        <v>29</v>
      </c>
      <c r="B5422" t="s">
        <v>19</v>
      </c>
      <c r="C5422" t="s">
        <v>2</v>
      </c>
      <c r="D5422">
        <v>7125</v>
      </c>
    </row>
    <row r="5423" spans="1:4" x14ac:dyDescent="0.3">
      <c r="A5423" t="s">
        <v>29</v>
      </c>
      <c r="B5423" t="s">
        <v>19</v>
      </c>
      <c r="C5423" t="s">
        <v>2</v>
      </c>
      <c r="D5423">
        <v>51428</v>
      </c>
    </row>
    <row r="5424" spans="1:4" x14ac:dyDescent="0.3">
      <c r="A5424" t="s">
        <v>29</v>
      </c>
      <c r="B5424" t="s">
        <v>14</v>
      </c>
      <c r="C5424" t="s">
        <v>5</v>
      </c>
      <c r="D5424">
        <v>20974</v>
      </c>
    </row>
    <row r="5425" spans="1:4" x14ac:dyDescent="0.3">
      <c r="A5425" t="s">
        <v>29</v>
      </c>
      <c r="B5425" t="s">
        <v>15</v>
      </c>
      <c r="C5425" t="s">
        <v>10</v>
      </c>
      <c r="D5425">
        <v>56011</v>
      </c>
    </row>
    <row r="5426" spans="1:4" x14ac:dyDescent="0.3">
      <c r="A5426" t="s">
        <v>29</v>
      </c>
      <c r="B5426" t="s">
        <v>15</v>
      </c>
      <c r="C5426" t="s">
        <v>10</v>
      </c>
      <c r="D5426">
        <v>50915</v>
      </c>
    </row>
    <row r="5427" spans="1:4" x14ac:dyDescent="0.3">
      <c r="A5427" t="s">
        <v>29</v>
      </c>
      <c r="B5427" t="s">
        <v>15</v>
      </c>
      <c r="C5427" t="s">
        <v>10</v>
      </c>
      <c r="D5427">
        <v>95535</v>
      </c>
    </row>
    <row r="5428" spans="1:4" x14ac:dyDescent="0.3">
      <c r="A5428" t="s">
        <v>29</v>
      </c>
      <c r="B5428" t="s">
        <v>15</v>
      </c>
      <c r="C5428" t="s">
        <v>10</v>
      </c>
      <c r="D5428">
        <v>26036</v>
      </c>
    </row>
    <row r="5429" spans="1:4" x14ac:dyDescent="0.3">
      <c r="A5429" t="s">
        <v>29</v>
      </c>
      <c r="B5429" t="s">
        <v>15</v>
      </c>
      <c r="C5429" t="s">
        <v>10</v>
      </c>
      <c r="D5429">
        <v>48477</v>
      </c>
    </row>
    <row r="5430" spans="1:4" x14ac:dyDescent="0.3">
      <c r="A5430" t="s">
        <v>29</v>
      </c>
      <c r="B5430" t="s">
        <v>15</v>
      </c>
      <c r="C5430" t="s">
        <v>10</v>
      </c>
      <c r="D5430">
        <v>15293</v>
      </c>
    </row>
    <row r="5431" spans="1:4" x14ac:dyDescent="0.3">
      <c r="A5431" t="s">
        <v>29</v>
      </c>
      <c r="B5431" t="s">
        <v>15</v>
      </c>
      <c r="C5431" t="s">
        <v>10</v>
      </c>
      <c r="D5431">
        <v>10271</v>
      </c>
    </row>
    <row r="5432" spans="1:4" x14ac:dyDescent="0.3">
      <c r="A5432" t="s">
        <v>29</v>
      </c>
      <c r="B5432" t="s">
        <v>15</v>
      </c>
      <c r="C5432" t="s">
        <v>10</v>
      </c>
      <c r="D5432">
        <v>97932</v>
      </c>
    </row>
    <row r="5433" spans="1:4" x14ac:dyDescent="0.3">
      <c r="A5433" t="s">
        <v>29</v>
      </c>
      <c r="B5433" t="s">
        <v>15</v>
      </c>
      <c r="C5433" t="s">
        <v>10</v>
      </c>
      <c r="D5433">
        <v>25268</v>
      </c>
    </row>
    <row r="5434" spans="1:4" x14ac:dyDescent="0.3">
      <c r="A5434" t="s">
        <v>29</v>
      </c>
      <c r="B5434" t="s">
        <v>20</v>
      </c>
      <c r="C5434" t="s">
        <v>10</v>
      </c>
      <c r="D5434">
        <v>22862</v>
      </c>
    </row>
    <row r="5435" spans="1:4" x14ac:dyDescent="0.3">
      <c r="A5435" t="s">
        <v>29</v>
      </c>
      <c r="B5435" t="s">
        <v>20</v>
      </c>
      <c r="C5435" t="s">
        <v>10</v>
      </c>
      <c r="D5435">
        <v>37882</v>
      </c>
    </row>
    <row r="5436" spans="1:4" x14ac:dyDescent="0.3">
      <c r="A5436" t="s">
        <v>29</v>
      </c>
      <c r="B5436" t="s">
        <v>20</v>
      </c>
      <c r="C5436" t="s">
        <v>2</v>
      </c>
      <c r="D5436">
        <v>35844</v>
      </c>
    </row>
    <row r="5437" spans="1:4" x14ac:dyDescent="0.3">
      <c r="A5437" t="s">
        <v>29</v>
      </c>
      <c r="B5437" t="s">
        <v>20</v>
      </c>
      <c r="C5437" t="s">
        <v>10</v>
      </c>
      <c r="D5437">
        <v>52182</v>
      </c>
    </row>
    <row r="5438" spans="1:4" x14ac:dyDescent="0.3">
      <c r="A5438" t="s">
        <v>29</v>
      </c>
      <c r="B5438" t="s">
        <v>17</v>
      </c>
      <c r="C5438" t="s">
        <v>7</v>
      </c>
      <c r="D5438">
        <v>69597</v>
      </c>
    </row>
    <row r="5439" spans="1:4" x14ac:dyDescent="0.3">
      <c r="A5439" t="s">
        <v>29</v>
      </c>
      <c r="B5439" t="s">
        <v>17</v>
      </c>
      <c r="C5439" t="s">
        <v>7</v>
      </c>
      <c r="D5439">
        <v>79833</v>
      </c>
    </row>
    <row r="5440" spans="1:4" x14ac:dyDescent="0.3">
      <c r="A5440" t="s">
        <v>29</v>
      </c>
      <c r="B5440" t="s">
        <v>17</v>
      </c>
      <c r="C5440" t="s">
        <v>7</v>
      </c>
      <c r="D5440">
        <v>60789</v>
      </c>
    </row>
    <row r="5441" spans="1:4" x14ac:dyDescent="0.3">
      <c r="A5441" t="s">
        <v>29</v>
      </c>
      <c r="B5441" t="s">
        <v>18</v>
      </c>
      <c r="C5441" t="s">
        <v>10</v>
      </c>
      <c r="D5441">
        <v>72160</v>
      </c>
    </row>
    <row r="5442" spans="1:4" x14ac:dyDescent="0.3">
      <c r="A5442" t="s">
        <v>29</v>
      </c>
      <c r="B5442" t="s">
        <v>20</v>
      </c>
      <c r="C5442" t="s">
        <v>4</v>
      </c>
      <c r="D5442">
        <v>87237</v>
      </c>
    </row>
    <row r="5443" spans="1:4" x14ac:dyDescent="0.3">
      <c r="A5443" t="s">
        <v>29</v>
      </c>
      <c r="B5443" t="s">
        <v>17</v>
      </c>
      <c r="C5443" t="s">
        <v>4</v>
      </c>
      <c r="D5443">
        <v>41453</v>
      </c>
    </row>
    <row r="5444" spans="1:4" x14ac:dyDescent="0.3">
      <c r="A5444" t="s">
        <v>29</v>
      </c>
      <c r="B5444" t="s">
        <v>17</v>
      </c>
      <c r="C5444" t="s">
        <v>6</v>
      </c>
      <c r="D5444">
        <v>6653</v>
      </c>
    </row>
    <row r="5445" spans="1:4" x14ac:dyDescent="0.3">
      <c r="A5445" t="s">
        <v>29</v>
      </c>
      <c r="B5445" t="s">
        <v>17</v>
      </c>
      <c r="C5445" t="s">
        <v>2</v>
      </c>
      <c r="D5445">
        <v>31123</v>
      </c>
    </row>
    <row r="5446" spans="1:4" x14ac:dyDescent="0.3">
      <c r="A5446" t="s">
        <v>29</v>
      </c>
      <c r="B5446" t="s">
        <v>17</v>
      </c>
      <c r="C5446" t="s">
        <v>2</v>
      </c>
      <c r="D5446">
        <v>57219</v>
      </c>
    </row>
    <row r="5447" spans="1:4" x14ac:dyDescent="0.3">
      <c r="A5447" t="s">
        <v>29</v>
      </c>
      <c r="B5447" t="s">
        <v>17</v>
      </c>
      <c r="C5447" t="s">
        <v>2</v>
      </c>
      <c r="D5447">
        <v>10518</v>
      </c>
    </row>
    <row r="5448" spans="1:4" x14ac:dyDescent="0.3">
      <c r="A5448" t="s">
        <v>29</v>
      </c>
      <c r="B5448" t="s">
        <v>17</v>
      </c>
      <c r="C5448" t="s">
        <v>2</v>
      </c>
      <c r="D5448">
        <v>28339</v>
      </c>
    </row>
    <row r="5449" spans="1:4" x14ac:dyDescent="0.3">
      <c r="A5449" t="s">
        <v>29</v>
      </c>
      <c r="B5449" t="s">
        <v>17</v>
      </c>
      <c r="C5449" t="s">
        <v>2</v>
      </c>
      <c r="D5449">
        <v>15450</v>
      </c>
    </row>
    <row r="5450" spans="1:4" x14ac:dyDescent="0.3">
      <c r="A5450" t="s">
        <v>29</v>
      </c>
      <c r="B5450" t="s">
        <v>17</v>
      </c>
      <c r="C5450" t="s">
        <v>2</v>
      </c>
      <c r="D5450">
        <v>12875</v>
      </c>
    </row>
    <row r="5451" spans="1:4" x14ac:dyDescent="0.3">
      <c r="A5451" t="s">
        <v>29</v>
      </c>
      <c r="B5451" t="s">
        <v>17</v>
      </c>
      <c r="C5451" t="s">
        <v>8</v>
      </c>
      <c r="D5451">
        <v>43469</v>
      </c>
    </row>
    <row r="5452" spans="1:4" x14ac:dyDescent="0.3">
      <c r="A5452" t="s">
        <v>29</v>
      </c>
      <c r="B5452" t="s">
        <v>17</v>
      </c>
      <c r="C5452" t="s">
        <v>8</v>
      </c>
      <c r="D5452">
        <v>55369</v>
      </c>
    </row>
    <row r="5453" spans="1:4" x14ac:dyDescent="0.3">
      <c r="A5453" t="s">
        <v>29</v>
      </c>
      <c r="B5453" t="s">
        <v>20</v>
      </c>
      <c r="C5453" t="s">
        <v>4</v>
      </c>
      <c r="D5453">
        <v>29133</v>
      </c>
    </row>
    <row r="5454" spans="1:4" x14ac:dyDescent="0.3">
      <c r="A5454" t="s">
        <v>29</v>
      </c>
      <c r="B5454" t="s">
        <v>17</v>
      </c>
      <c r="C5454" t="s">
        <v>2</v>
      </c>
      <c r="D5454">
        <v>32605</v>
      </c>
    </row>
    <row r="5455" spans="1:4" x14ac:dyDescent="0.3">
      <c r="A5455" t="s">
        <v>29</v>
      </c>
      <c r="B5455" t="s">
        <v>17</v>
      </c>
      <c r="C5455" t="s">
        <v>2</v>
      </c>
      <c r="D5455">
        <v>62773</v>
      </c>
    </row>
    <row r="5456" spans="1:4" x14ac:dyDescent="0.3">
      <c r="A5456" t="s">
        <v>29</v>
      </c>
      <c r="B5456" t="s">
        <v>12</v>
      </c>
      <c r="C5456" t="s">
        <v>10</v>
      </c>
      <c r="D5456">
        <v>14642</v>
      </c>
    </row>
    <row r="5457" spans="1:4" x14ac:dyDescent="0.3">
      <c r="A5457" t="s">
        <v>29</v>
      </c>
      <c r="B5457" t="s">
        <v>12</v>
      </c>
      <c r="C5457" t="s">
        <v>10</v>
      </c>
      <c r="D5457">
        <v>53297</v>
      </c>
    </row>
    <row r="5458" spans="1:4" x14ac:dyDescent="0.3">
      <c r="A5458" t="s">
        <v>29</v>
      </c>
      <c r="B5458" t="s">
        <v>20</v>
      </c>
      <c r="C5458" t="s">
        <v>2</v>
      </c>
      <c r="D5458">
        <v>94357</v>
      </c>
    </row>
    <row r="5459" spans="1:4" x14ac:dyDescent="0.3">
      <c r="A5459" t="s">
        <v>29</v>
      </c>
      <c r="B5459" t="s">
        <v>14</v>
      </c>
      <c r="C5459" t="s">
        <v>6</v>
      </c>
      <c r="D5459">
        <v>63967</v>
      </c>
    </row>
    <row r="5460" spans="1:4" x14ac:dyDescent="0.3">
      <c r="A5460" t="s">
        <v>29</v>
      </c>
      <c r="B5460" t="s">
        <v>14</v>
      </c>
      <c r="C5460" t="s">
        <v>6</v>
      </c>
      <c r="D5460">
        <v>19571</v>
      </c>
    </row>
    <row r="5461" spans="1:4" x14ac:dyDescent="0.3">
      <c r="A5461" t="s">
        <v>29</v>
      </c>
      <c r="B5461" t="s">
        <v>14</v>
      </c>
      <c r="C5461" t="s">
        <v>4</v>
      </c>
      <c r="D5461">
        <v>86946</v>
      </c>
    </row>
    <row r="5462" spans="1:4" x14ac:dyDescent="0.3">
      <c r="A5462" t="s">
        <v>29</v>
      </c>
      <c r="B5462" t="s">
        <v>20</v>
      </c>
      <c r="C5462" t="s">
        <v>10</v>
      </c>
      <c r="D5462">
        <v>40305</v>
      </c>
    </row>
    <row r="5463" spans="1:4" x14ac:dyDescent="0.3">
      <c r="A5463" t="s">
        <v>29</v>
      </c>
      <c r="B5463" t="s">
        <v>20</v>
      </c>
      <c r="C5463" t="s">
        <v>10</v>
      </c>
      <c r="D5463">
        <v>79879</v>
      </c>
    </row>
    <row r="5464" spans="1:4" x14ac:dyDescent="0.3">
      <c r="A5464" t="s">
        <v>29</v>
      </c>
      <c r="B5464" t="s">
        <v>12</v>
      </c>
      <c r="C5464" t="s">
        <v>8</v>
      </c>
      <c r="D5464">
        <v>21525</v>
      </c>
    </row>
    <row r="5465" spans="1:4" x14ac:dyDescent="0.3">
      <c r="A5465" t="s">
        <v>29</v>
      </c>
      <c r="B5465" t="s">
        <v>12</v>
      </c>
      <c r="C5465" t="s">
        <v>8</v>
      </c>
      <c r="D5465">
        <v>79893</v>
      </c>
    </row>
    <row r="5466" spans="1:4" x14ac:dyDescent="0.3">
      <c r="A5466" t="s">
        <v>29</v>
      </c>
      <c r="B5466" t="s">
        <v>12</v>
      </c>
      <c r="C5466" t="s">
        <v>2</v>
      </c>
      <c r="D5466">
        <v>76961</v>
      </c>
    </row>
    <row r="5467" spans="1:4" x14ac:dyDescent="0.3">
      <c r="A5467" t="s">
        <v>29</v>
      </c>
      <c r="B5467" t="s">
        <v>20</v>
      </c>
      <c r="C5467" t="s">
        <v>6</v>
      </c>
      <c r="D5467">
        <v>42736</v>
      </c>
    </row>
    <row r="5468" spans="1:4" x14ac:dyDescent="0.3">
      <c r="A5468" t="s">
        <v>29</v>
      </c>
      <c r="B5468" t="s">
        <v>20</v>
      </c>
      <c r="C5468" t="s">
        <v>6</v>
      </c>
      <c r="D5468">
        <v>40402</v>
      </c>
    </row>
    <row r="5469" spans="1:4" x14ac:dyDescent="0.3">
      <c r="A5469" t="str">
        <f>A5468</f>
        <v>Female</v>
      </c>
      <c r="B5469" t="s">
        <v>20</v>
      </c>
      <c r="C5469" t="s">
        <v>6</v>
      </c>
      <c r="D5469">
        <v>4308</v>
      </c>
    </row>
    <row r="5470" spans="1:4" x14ac:dyDescent="0.3">
      <c r="A5470" t="s">
        <v>29</v>
      </c>
      <c r="B5470" t="s">
        <v>20</v>
      </c>
      <c r="C5470" t="s">
        <v>6</v>
      </c>
      <c r="D5470">
        <v>1619</v>
      </c>
    </row>
    <row r="5471" spans="1:4" x14ac:dyDescent="0.3">
      <c r="A5471" t="s">
        <v>29</v>
      </c>
      <c r="B5471" t="s">
        <v>20</v>
      </c>
      <c r="C5471" t="s">
        <v>6</v>
      </c>
      <c r="D5471">
        <v>54852</v>
      </c>
    </row>
    <row r="5472" spans="1:4" x14ac:dyDescent="0.3">
      <c r="A5472" t="s">
        <v>29</v>
      </c>
      <c r="B5472" t="s">
        <v>20</v>
      </c>
      <c r="C5472" t="s">
        <v>6</v>
      </c>
      <c r="D5472">
        <v>53820</v>
      </c>
    </row>
    <row r="5473" spans="1:4" x14ac:dyDescent="0.3">
      <c r="A5473" t="s">
        <v>29</v>
      </c>
      <c r="B5473" t="s">
        <v>12</v>
      </c>
      <c r="C5473" t="s">
        <v>4</v>
      </c>
      <c r="D5473">
        <v>96466</v>
      </c>
    </row>
    <row r="5474" spans="1:4" x14ac:dyDescent="0.3">
      <c r="A5474" t="s">
        <v>29</v>
      </c>
      <c r="B5474" t="s">
        <v>12</v>
      </c>
      <c r="C5474" t="s">
        <v>4</v>
      </c>
      <c r="D5474">
        <v>47861</v>
      </c>
    </row>
    <row r="5475" spans="1:4" x14ac:dyDescent="0.3">
      <c r="A5475" t="s">
        <v>29</v>
      </c>
      <c r="B5475" t="s">
        <v>17</v>
      </c>
      <c r="C5475" t="s">
        <v>5</v>
      </c>
      <c r="D5475">
        <v>36071</v>
      </c>
    </row>
    <row r="5476" spans="1:4" x14ac:dyDescent="0.3">
      <c r="A5476" t="s">
        <v>29</v>
      </c>
      <c r="B5476" t="s">
        <v>17</v>
      </c>
      <c r="C5476" t="s">
        <v>5</v>
      </c>
      <c r="D5476">
        <v>22965</v>
      </c>
    </row>
    <row r="5477" spans="1:4" x14ac:dyDescent="0.3">
      <c r="A5477" t="s">
        <v>29</v>
      </c>
      <c r="B5477" t="s">
        <v>17</v>
      </c>
      <c r="C5477" t="s">
        <v>5</v>
      </c>
      <c r="D5477">
        <v>63596</v>
      </c>
    </row>
    <row r="5478" spans="1:4" x14ac:dyDescent="0.3">
      <c r="A5478" t="s">
        <v>29</v>
      </c>
      <c r="B5478" t="s">
        <v>17</v>
      </c>
      <c r="C5478" t="s">
        <v>5</v>
      </c>
      <c r="D5478">
        <v>14594</v>
      </c>
    </row>
    <row r="5479" spans="1:4" x14ac:dyDescent="0.3">
      <c r="A5479" t="s">
        <v>29</v>
      </c>
      <c r="B5479" t="s">
        <v>17</v>
      </c>
      <c r="C5479" t="s">
        <v>5</v>
      </c>
      <c r="D5479">
        <v>73022</v>
      </c>
    </row>
    <row r="5480" spans="1:4" x14ac:dyDescent="0.3">
      <c r="A5480" t="s">
        <v>29</v>
      </c>
      <c r="B5480" t="s">
        <v>17</v>
      </c>
      <c r="C5480" t="s">
        <v>6</v>
      </c>
      <c r="D5480">
        <v>22051</v>
      </c>
    </row>
    <row r="5481" spans="1:4" x14ac:dyDescent="0.3">
      <c r="A5481" t="s">
        <v>29</v>
      </c>
      <c r="B5481" t="s">
        <v>12</v>
      </c>
      <c r="C5481" t="s">
        <v>2</v>
      </c>
      <c r="D5481">
        <v>72111</v>
      </c>
    </row>
    <row r="5482" spans="1:4" x14ac:dyDescent="0.3">
      <c r="A5482" t="s">
        <v>29</v>
      </c>
      <c r="B5482" t="s">
        <v>12</v>
      </c>
      <c r="C5482" t="s">
        <v>2</v>
      </c>
      <c r="D5482">
        <v>82707</v>
      </c>
    </row>
    <row r="5483" spans="1:4" x14ac:dyDescent="0.3">
      <c r="A5483" t="s">
        <v>29</v>
      </c>
      <c r="B5483" t="s">
        <v>12</v>
      </c>
      <c r="C5483" t="s">
        <v>10</v>
      </c>
      <c r="D5483">
        <v>16996</v>
      </c>
    </row>
    <row r="5484" spans="1:4" x14ac:dyDescent="0.3">
      <c r="A5484" t="s">
        <v>29</v>
      </c>
      <c r="B5484" t="s">
        <v>12</v>
      </c>
      <c r="C5484" t="s">
        <v>10</v>
      </c>
      <c r="D5484">
        <v>98321</v>
      </c>
    </row>
    <row r="5485" spans="1:4" x14ac:dyDescent="0.3">
      <c r="A5485" t="s">
        <v>29</v>
      </c>
      <c r="B5485" t="s">
        <v>20</v>
      </c>
      <c r="C5485" t="s">
        <v>7</v>
      </c>
      <c r="D5485">
        <v>27492</v>
      </c>
    </row>
    <row r="5486" spans="1:4" x14ac:dyDescent="0.3">
      <c r="A5486" t="s">
        <v>29</v>
      </c>
      <c r="B5486" t="s">
        <v>20</v>
      </c>
      <c r="C5486" t="s">
        <v>10</v>
      </c>
      <c r="D5486">
        <v>19371</v>
      </c>
    </row>
    <row r="5487" spans="1:4" x14ac:dyDescent="0.3">
      <c r="A5487" t="s">
        <v>29</v>
      </c>
      <c r="B5487" t="s">
        <v>20</v>
      </c>
      <c r="C5487" t="s">
        <v>10</v>
      </c>
      <c r="D5487">
        <v>65299</v>
      </c>
    </row>
    <row r="5488" spans="1:4" x14ac:dyDescent="0.3">
      <c r="A5488" t="s">
        <v>29</v>
      </c>
      <c r="B5488" t="s">
        <v>20</v>
      </c>
      <c r="C5488" t="s">
        <v>7</v>
      </c>
      <c r="D5488">
        <v>97594</v>
      </c>
    </row>
    <row r="5489" spans="1:4" x14ac:dyDescent="0.3">
      <c r="A5489" t="s">
        <v>29</v>
      </c>
      <c r="B5489" t="s">
        <v>20</v>
      </c>
      <c r="C5489" t="s">
        <v>7</v>
      </c>
      <c r="D5489">
        <v>94704</v>
      </c>
    </row>
    <row r="5490" spans="1:4" x14ac:dyDescent="0.3">
      <c r="A5490" t="s">
        <v>29</v>
      </c>
      <c r="B5490" t="s">
        <v>20</v>
      </c>
      <c r="C5490" t="s">
        <v>7</v>
      </c>
      <c r="D5490">
        <v>55936</v>
      </c>
    </row>
    <row r="5491" spans="1:4" x14ac:dyDescent="0.3">
      <c r="A5491" t="s">
        <v>29</v>
      </c>
      <c r="B5491" t="s">
        <v>20</v>
      </c>
      <c r="C5491" t="s">
        <v>7</v>
      </c>
      <c r="D5491">
        <v>8971</v>
      </c>
    </row>
    <row r="5492" spans="1:4" x14ac:dyDescent="0.3">
      <c r="A5492" t="s">
        <v>29</v>
      </c>
      <c r="B5492" t="s">
        <v>12</v>
      </c>
      <c r="C5492" t="s">
        <v>10</v>
      </c>
      <c r="D5492">
        <v>49368</v>
      </c>
    </row>
    <row r="5493" spans="1:4" x14ac:dyDescent="0.3">
      <c r="A5493" t="s">
        <v>29</v>
      </c>
      <c r="B5493" t="s">
        <v>12</v>
      </c>
      <c r="C5493" t="s">
        <v>10</v>
      </c>
      <c r="D5493">
        <v>83837</v>
      </c>
    </row>
    <row r="5494" spans="1:4" x14ac:dyDescent="0.3">
      <c r="A5494" t="s">
        <v>29</v>
      </c>
      <c r="B5494" t="s">
        <v>13</v>
      </c>
      <c r="C5494" t="s">
        <v>4</v>
      </c>
      <c r="D5494">
        <v>7992</v>
      </c>
    </row>
    <row r="5495" spans="1:4" x14ac:dyDescent="0.3">
      <c r="A5495" t="s">
        <v>29</v>
      </c>
      <c r="B5495" t="s">
        <v>13</v>
      </c>
      <c r="C5495" t="s">
        <v>4</v>
      </c>
      <c r="D5495">
        <v>64653</v>
      </c>
    </row>
    <row r="5496" spans="1:4" x14ac:dyDescent="0.3">
      <c r="A5496" t="s">
        <v>29</v>
      </c>
      <c r="B5496" t="s">
        <v>13</v>
      </c>
      <c r="C5496" t="s">
        <v>4</v>
      </c>
      <c r="D5496">
        <v>15292</v>
      </c>
    </row>
    <row r="5497" spans="1:4" x14ac:dyDescent="0.3">
      <c r="A5497" t="s">
        <v>29</v>
      </c>
      <c r="B5497" t="s">
        <v>20</v>
      </c>
      <c r="C5497" t="s">
        <v>10</v>
      </c>
      <c r="D5497">
        <v>4105</v>
      </c>
    </row>
    <row r="5498" spans="1:4" x14ac:dyDescent="0.3">
      <c r="A5498" t="s">
        <v>29</v>
      </c>
      <c r="B5498" t="s">
        <v>20</v>
      </c>
      <c r="C5498" t="s">
        <v>10</v>
      </c>
      <c r="D5498">
        <v>61475</v>
      </c>
    </row>
    <row r="5499" spans="1:4" x14ac:dyDescent="0.3">
      <c r="A5499" t="s">
        <v>29</v>
      </c>
      <c r="B5499" t="s">
        <v>17</v>
      </c>
      <c r="C5499" t="s">
        <v>5</v>
      </c>
      <c r="D5499">
        <v>68202</v>
      </c>
    </row>
    <row r="5500" spans="1:4" x14ac:dyDescent="0.3">
      <c r="A5500" t="s">
        <v>29</v>
      </c>
      <c r="B5500" t="s">
        <v>17</v>
      </c>
      <c r="C5500" t="s">
        <v>5</v>
      </c>
      <c r="D5500">
        <v>35910</v>
      </c>
    </row>
    <row r="5501" spans="1:4" x14ac:dyDescent="0.3">
      <c r="A5501" t="s">
        <v>29</v>
      </c>
      <c r="B5501" t="s">
        <v>13</v>
      </c>
      <c r="C5501" t="s">
        <v>4</v>
      </c>
      <c r="D5501">
        <v>94114</v>
      </c>
    </row>
    <row r="5502" spans="1:4" x14ac:dyDescent="0.3">
      <c r="A5502" t="s">
        <v>29</v>
      </c>
      <c r="B5502" t="s">
        <v>13</v>
      </c>
      <c r="C5502" t="s">
        <v>4</v>
      </c>
      <c r="D5502">
        <v>44569</v>
      </c>
    </row>
    <row r="5503" spans="1:4" x14ac:dyDescent="0.3">
      <c r="A5503" t="s">
        <v>29</v>
      </c>
      <c r="B5503" t="s">
        <v>13</v>
      </c>
      <c r="C5503" t="s">
        <v>4</v>
      </c>
      <c r="D5503">
        <v>84452</v>
      </c>
    </row>
    <row r="5504" spans="1:4" x14ac:dyDescent="0.3">
      <c r="A5504" t="s">
        <v>29</v>
      </c>
      <c r="B5504" t="s">
        <v>12</v>
      </c>
      <c r="C5504" t="s">
        <v>10</v>
      </c>
      <c r="D5504">
        <v>8986</v>
      </c>
    </row>
    <row r="5505" spans="1:4" x14ac:dyDescent="0.3">
      <c r="A5505" t="s">
        <v>29</v>
      </c>
      <c r="B5505" t="s">
        <v>17</v>
      </c>
      <c r="C5505" t="s">
        <v>10</v>
      </c>
      <c r="D5505">
        <v>76724</v>
      </c>
    </row>
    <row r="5506" spans="1:4" x14ac:dyDescent="0.3">
      <c r="A5506" t="s">
        <v>29</v>
      </c>
      <c r="B5506" t="s">
        <v>17</v>
      </c>
      <c r="C5506" t="s">
        <v>10</v>
      </c>
      <c r="D5506">
        <v>35832</v>
      </c>
    </row>
    <row r="5507" spans="1:4" x14ac:dyDescent="0.3">
      <c r="A5507" t="s">
        <v>29</v>
      </c>
      <c r="B5507" t="s">
        <v>17</v>
      </c>
      <c r="C5507" t="s">
        <v>10</v>
      </c>
      <c r="D5507">
        <v>76159</v>
      </c>
    </row>
    <row r="5508" spans="1:4" x14ac:dyDescent="0.3">
      <c r="A5508" t="s">
        <v>29</v>
      </c>
      <c r="B5508" t="s">
        <v>17</v>
      </c>
      <c r="C5508" t="s">
        <v>10</v>
      </c>
      <c r="D5508">
        <v>34424</v>
      </c>
    </row>
    <row r="5509" spans="1:4" x14ac:dyDescent="0.3">
      <c r="A5509" t="s">
        <v>29</v>
      </c>
      <c r="B5509" t="s">
        <v>17</v>
      </c>
      <c r="C5509" t="s">
        <v>10</v>
      </c>
      <c r="D5509">
        <v>83887</v>
      </c>
    </row>
    <row r="5510" spans="1:4" x14ac:dyDescent="0.3">
      <c r="A5510" t="s">
        <v>29</v>
      </c>
      <c r="B5510" t="s">
        <v>20</v>
      </c>
      <c r="C5510" t="s">
        <v>10</v>
      </c>
      <c r="D5510">
        <v>34627</v>
      </c>
    </row>
    <row r="5511" spans="1:4" x14ac:dyDescent="0.3">
      <c r="A5511" t="s">
        <v>29</v>
      </c>
      <c r="B5511" t="s">
        <v>20</v>
      </c>
      <c r="C5511" t="s">
        <v>10</v>
      </c>
      <c r="D5511">
        <v>44987</v>
      </c>
    </row>
    <row r="5512" spans="1:4" x14ac:dyDescent="0.3">
      <c r="A5512" t="s">
        <v>29</v>
      </c>
      <c r="B5512" t="s">
        <v>18</v>
      </c>
      <c r="C5512" t="s">
        <v>2</v>
      </c>
      <c r="D5512">
        <v>17182</v>
      </c>
    </row>
    <row r="5513" spans="1:4" x14ac:dyDescent="0.3">
      <c r="A5513" t="str">
        <f>A5512</f>
        <v>Female</v>
      </c>
      <c r="B5513" t="s">
        <v>18</v>
      </c>
      <c r="C5513" t="s">
        <v>2</v>
      </c>
      <c r="D5513">
        <v>96396</v>
      </c>
    </row>
    <row r="5514" spans="1:4" x14ac:dyDescent="0.3">
      <c r="A5514" t="s">
        <v>29</v>
      </c>
      <c r="B5514" t="s">
        <v>17</v>
      </c>
      <c r="C5514" t="s">
        <v>6</v>
      </c>
      <c r="D5514">
        <v>37630</v>
      </c>
    </row>
    <row r="5515" spans="1:4" x14ac:dyDescent="0.3">
      <c r="A5515" t="s">
        <v>29</v>
      </c>
      <c r="B5515" t="s">
        <v>17</v>
      </c>
      <c r="C5515" t="s">
        <v>2</v>
      </c>
      <c r="D5515">
        <v>21638</v>
      </c>
    </row>
    <row r="5516" spans="1:4" x14ac:dyDescent="0.3">
      <c r="A5516" t="s">
        <v>29</v>
      </c>
      <c r="B5516" t="s">
        <v>17</v>
      </c>
      <c r="C5516" t="s">
        <v>2</v>
      </c>
      <c r="D5516">
        <v>34296</v>
      </c>
    </row>
    <row r="5517" spans="1:4" x14ac:dyDescent="0.3">
      <c r="A5517" t="s">
        <v>29</v>
      </c>
      <c r="B5517" t="s">
        <v>17</v>
      </c>
      <c r="C5517" t="s">
        <v>2</v>
      </c>
      <c r="D5517">
        <v>38364</v>
      </c>
    </row>
    <row r="5518" spans="1:4" x14ac:dyDescent="0.3">
      <c r="A5518" t="s">
        <v>29</v>
      </c>
      <c r="B5518" t="s">
        <v>17</v>
      </c>
      <c r="C5518" t="s">
        <v>2</v>
      </c>
      <c r="D5518">
        <v>7260</v>
      </c>
    </row>
    <row r="5519" spans="1:4" x14ac:dyDescent="0.3">
      <c r="A5519" t="s">
        <v>29</v>
      </c>
      <c r="B5519" t="s">
        <v>17</v>
      </c>
      <c r="C5519" t="s">
        <v>2</v>
      </c>
      <c r="D5519">
        <v>18985</v>
      </c>
    </row>
    <row r="5520" spans="1:4" x14ac:dyDescent="0.3">
      <c r="A5520" t="s">
        <v>29</v>
      </c>
      <c r="B5520" t="s">
        <v>17</v>
      </c>
      <c r="C5520" t="s">
        <v>8</v>
      </c>
      <c r="D5520">
        <v>15888</v>
      </c>
    </row>
    <row r="5521" spans="1:4" x14ac:dyDescent="0.3">
      <c r="A5521" t="s">
        <v>29</v>
      </c>
      <c r="B5521" t="s">
        <v>17</v>
      </c>
      <c r="C5521" t="s">
        <v>2</v>
      </c>
      <c r="D5521">
        <v>95629</v>
      </c>
    </row>
    <row r="5522" spans="1:4" x14ac:dyDescent="0.3">
      <c r="A5522" t="s">
        <v>29</v>
      </c>
      <c r="B5522" t="s">
        <v>17</v>
      </c>
      <c r="C5522" t="s">
        <v>8</v>
      </c>
      <c r="D5522">
        <v>52278</v>
      </c>
    </row>
    <row r="5523" spans="1:4" x14ac:dyDescent="0.3">
      <c r="A5523" t="s">
        <v>29</v>
      </c>
      <c r="B5523" t="s">
        <v>17</v>
      </c>
      <c r="C5523" t="s">
        <v>8</v>
      </c>
      <c r="D5523">
        <v>12991</v>
      </c>
    </row>
    <row r="5524" spans="1:4" x14ac:dyDescent="0.3">
      <c r="A5524" t="s">
        <v>29</v>
      </c>
      <c r="B5524" t="s">
        <v>17</v>
      </c>
      <c r="C5524" t="s">
        <v>2</v>
      </c>
      <c r="D5524">
        <v>98590</v>
      </c>
    </row>
    <row r="5525" spans="1:4" x14ac:dyDescent="0.3">
      <c r="A5525" t="s">
        <v>29</v>
      </c>
      <c r="B5525" t="s">
        <v>17</v>
      </c>
      <c r="C5525" t="s">
        <v>2</v>
      </c>
      <c r="D5525">
        <v>41524</v>
      </c>
    </row>
    <row r="5526" spans="1:4" x14ac:dyDescent="0.3">
      <c r="A5526" t="s">
        <v>29</v>
      </c>
      <c r="B5526" t="s">
        <v>17</v>
      </c>
      <c r="C5526" t="s">
        <v>8</v>
      </c>
      <c r="D5526">
        <v>84015</v>
      </c>
    </row>
    <row r="5527" spans="1:4" x14ac:dyDescent="0.3">
      <c r="A5527" t="s">
        <v>29</v>
      </c>
      <c r="B5527" t="s">
        <v>17</v>
      </c>
      <c r="C5527" t="s">
        <v>2</v>
      </c>
      <c r="D5527">
        <v>12658</v>
      </c>
    </row>
    <row r="5528" spans="1:4" x14ac:dyDescent="0.3">
      <c r="A5528" t="s">
        <v>29</v>
      </c>
      <c r="B5528" t="s">
        <v>17</v>
      </c>
      <c r="C5528" t="s">
        <v>2</v>
      </c>
      <c r="D5528">
        <v>66735</v>
      </c>
    </row>
    <row r="5529" spans="1:4" x14ac:dyDescent="0.3">
      <c r="A5529" t="s">
        <v>29</v>
      </c>
      <c r="B5529" t="s">
        <v>17</v>
      </c>
      <c r="C5529" t="s">
        <v>2</v>
      </c>
      <c r="D5529">
        <v>63894</v>
      </c>
    </row>
    <row r="5530" spans="1:4" x14ac:dyDescent="0.3">
      <c r="A5530" t="s">
        <v>29</v>
      </c>
      <c r="B5530" t="s">
        <v>20</v>
      </c>
      <c r="C5530" t="s">
        <v>5</v>
      </c>
      <c r="D5530">
        <v>74299</v>
      </c>
    </row>
    <row r="5531" spans="1:4" x14ac:dyDescent="0.3">
      <c r="A5531" t="s">
        <v>29</v>
      </c>
      <c r="B5531" t="s">
        <v>20</v>
      </c>
      <c r="C5531" t="s">
        <v>5</v>
      </c>
      <c r="D5531">
        <v>60580</v>
      </c>
    </row>
    <row r="5532" spans="1:4" x14ac:dyDescent="0.3">
      <c r="A5532" t="s">
        <v>29</v>
      </c>
      <c r="B5532" t="s">
        <v>20</v>
      </c>
      <c r="C5532" t="s">
        <v>5</v>
      </c>
      <c r="D5532">
        <v>67267</v>
      </c>
    </row>
    <row r="5533" spans="1:4" x14ac:dyDescent="0.3">
      <c r="A5533" t="s">
        <v>29</v>
      </c>
      <c r="B5533" t="s">
        <v>16</v>
      </c>
      <c r="C5533" t="s">
        <v>2</v>
      </c>
      <c r="D5533">
        <v>4107</v>
      </c>
    </row>
    <row r="5534" spans="1:4" x14ac:dyDescent="0.3">
      <c r="A5534" t="s">
        <v>29</v>
      </c>
      <c r="B5534" t="s">
        <v>17</v>
      </c>
      <c r="C5534" t="s">
        <v>4</v>
      </c>
      <c r="D5534">
        <v>46041</v>
      </c>
    </row>
    <row r="5535" spans="1:4" x14ac:dyDescent="0.3">
      <c r="A5535" t="s">
        <v>29</v>
      </c>
      <c r="B5535" t="s">
        <v>20</v>
      </c>
      <c r="C5535" t="s">
        <v>2</v>
      </c>
      <c r="D5535">
        <v>52934</v>
      </c>
    </row>
    <row r="5536" spans="1:4" x14ac:dyDescent="0.3">
      <c r="A5536" t="s">
        <v>29</v>
      </c>
      <c r="B5536" t="s">
        <v>20</v>
      </c>
      <c r="C5536" t="s">
        <v>2</v>
      </c>
      <c r="D5536">
        <v>24433</v>
      </c>
    </row>
    <row r="5537" spans="1:4" x14ac:dyDescent="0.3">
      <c r="A5537" t="s">
        <v>29</v>
      </c>
      <c r="B5537" t="s">
        <v>20</v>
      </c>
      <c r="C5537" t="s">
        <v>2</v>
      </c>
      <c r="D5537">
        <v>33740</v>
      </c>
    </row>
    <row r="5538" spans="1:4" x14ac:dyDescent="0.3">
      <c r="A5538" t="s">
        <v>29</v>
      </c>
      <c r="B5538" t="s">
        <v>13</v>
      </c>
      <c r="C5538" t="s">
        <v>10</v>
      </c>
      <c r="D5538">
        <v>75095</v>
      </c>
    </row>
    <row r="5539" spans="1:4" x14ac:dyDescent="0.3">
      <c r="A5539" t="s">
        <v>29</v>
      </c>
      <c r="B5539" t="s">
        <v>13</v>
      </c>
      <c r="C5539" t="s">
        <v>10</v>
      </c>
      <c r="D5539">
        <v>17199</v>
      </c>
    </row>
    <row r="5540" spans="1:4" x14ac:dyDescent="0.3">
      <c r="A5540" t="s">
        <v>29</v>
      </c>
      <c r="B5540" t="s">
        <v>13</v>
      </c>
      <c r="C5540" t="s">
        <v>10</v>
      </c>
      <c r="D5540">
        <v>3772</v>
      </c>
    </row>
    <row r="5541" spans="1:4" x14ac:dyDescent="0.3">
      <c r="A5541" t="s">
        <v>29</v>
      </c>
      <c r="B5541" t="s">
        <v>20</v>
      </c>
      <c r="C5541" t="s">
        <v>4</v>
      </c>
      <c r="D5541">
        <v>41697</v>
      </c>
    </row>
    <row r="5542" spans="1:4" x14ac:dyDescent="0.3">
      <c r="A5542" t="s">
        <v>29</v>
      </c>
      <c r="B5542" t="s">
        <v>20</v>
      </c>
      <c r="C5542" t="s">
        <v>4</v>
      </c>
      <c r="D5542">
        <v>72014</v>
      </c>
    </row>
    <row r="5543" spans="1:4" x14ac:dyDescent="0.3">
      <c r="A5543" t="s">
        <v>29</v>
      </c>
      <c r="B5543" t="s">
        <v>20</v>
      </c>
      <c r="C5543" t="s">
        <v>5</v>
      </c>
      <c r="D5543">
        <v>65244</v>
      </c>
    </row>
    <row r="5544" spans="1:4" x14ac:dyDescent="0.3">
      <c r="A5544" t="s">
        <v>29</v>
      </c>
      <c r="B5544" t="s">
        <v>20</v>
      </c>
      <c r="C5544" t="s">
        <v>5</v>
      </c>
      <c r="D5544">
        <v>54521</v>
      </c>
    </row>
    <row r="5545" spans="1:4" x14ac:dyDescent="0.3">
      <c r="A5545" t="s">
        <v>29</v>
      </c>
      <c r="B5545" t="s">
        <v>20</v>
      </c>
      <c r="C5545" t="s">
        <v>4</v>
      </c>
      <c r="D5545">
        <v>49010</v>
      </c>
    </row>
    <row r="5546" spans="1:4" x14ac:dyDescent="0.3">
      <c r="A5546" t="s">
        <v>29</v>
      </c>
      <c r="B5546" t="s">
        <v>20</v>
      </c>
      <c r="C5546" t="s">
        <v>2</v>
      </c>
      <c r="D5546">
        <v>2985</v>
      </c>
    </row>
    <row r="5547" spans="1:4" x14ac:dyDescent="0.3">
      <c r="A5547" t="s">
        <v>29</v>
      </c>
      <c r="B5547" t="s">
        <v>17</v>
      </c>
      <c r="C5547" t="s">
        <v>6</v>
      </c>
      <c r="D5547">
        <v>75764</v>
      </c>
    </row>
    <row r="5548" spans="1:4" x14ac:dyDescent="0.3">
      <c r="A5548" t="s">
        <v>29</v>
      </c>
      <c r="B5548" t="s">
        <v>17</v>
      </c>
      <c r="C5548" t="s">
        <v>2</v>
      </c>
      <c r="D5548">
        <v>23726</v>
      </c>
    </row>
    <row r="5549" spans="1:4" x14ac:dyDescent="0.3">
      <c r="A5549" t="s">
        <v>29</v>
      </c>
      <c r="B5549" t="s">
        <v>17</v>
      </c>
      <c r="C5549" t="s">
        <v>5</v>
      </c>
      <c r="D5549">
        <v>89244</v>
      </c>
    </row>
    <row r="5550" spans="1:4" x14ac:dyDescent="0.3">
      <c r="A5550" t="s">
        <v>29</v>
      </c>
      <c r="B5550" t="s">
        <v>12</v>
      </c>
      <c r="C5550" t="s">
        <v>2</v>
      </c>
      <c r="D5550">
        <v>39267</v>
      </c>
    </row>
    <row r="5551" spans="1:4" x14ac:dyDescent="0.3">
      <c r="A5551" t="s">
        <v>29</v>
      </c>
      <c r="B5551" t="s">
        <v>12</v>
      </c>
      <c r="C5551" t="s">
        <v>2</v>
      </c>
      <c r="D5551">
        <v>28369</v>
      </c>
    </row>
    <row r="5552" spans="1:4" x14ac:dyDescent="0.3">
      <c r="A5552" t="s">
        <v>29</v>
      </c>
      <c r="B5552" t="s">
        <v>12</v>
      </c>
      <c r="C5552" t="s">
        <v>2</v>
      </c>
      <c r="D5552">
        <v>61587</v>
      </c>
    </row>
    <row r="5553" spans="1:4" x14ac:dyDescent="0.3">
      <c r="A5553" t="s">
        <v>29</v>
      </c>
      <c r="B5553" t="s">
        <v>12</v>
      </c>
      <c r="C5553" t="s">
        <v>2</v>
      </c>
      <c r="D5553">
        <v>17899</v>
      </c>
    </row>
    <row r="5554" spans="1:4" x14ac:dyDescent="0.3">
      <c r="A5554" t="s">
        <v>29</v>
      </c>
      <c r="B5554" t="s">
        <v>12</v>
      </c>
      <c r="C5554" t="s">
        <v>2</v>
      </c>
      <c r="D5554">
        <v>67845</v>
      </c>
    </row>
    <row r="5555" spans="1:4" x14ac:dyDescent="0.3">
      <c r="A5555" t="s">
        <v>29</v>
      </c>
      <c r="B5555" t="s">
        <v>12</v>
      </c>
      <c r="C5555" t="s">
        <v>2</v>
      </c>
      <c r="D5555">
        <v>75895</v>
      </c>
    </row>
    <row r="5556" spans="1:4" x14ac:dyDescent="0.3">
      <c r="A5556" t="s">
        <v>29</v>
      </c>
      <c r="B5556" t="s">
        <v>12</v>
      </c>
      <c r="C5556" t="s">
        <v>2</v>
      </c>
      <c r="D5556">
        <v>18442</v>
      </c>
    </row>
    <row r="5557" spans="1:4" x14ac:dyDescent="0.3">
      <c r="A5557" t="s">
        <v>29</v>
      </c>
      <c r="B5557" t="s">
        <v>12</v>
      </c>
      <c r="C5557" t="s">
        <v>2</v>
      </c>
      <c r="D5557">
        <v>86885</v>
      </c>
    </row>
    <row r="5558" spans="1:4" x14ac:dyDescent="0.3">
      <c r="A5558" t="s">
        <v>29</v>
      </c>
      <c r="B5558" t="s">
        <v>12</v>
      </c>
      <c r="C5558" t="s">
        <v>2</v>
      </c>
      <c r="D5558">
        <v>62325</v>
      </c>
    </row>
    <row r="5559" spans="1:4" x14ac:dyDescent="0.3">
      <c r="A5559" t="s">
        <v>29</v>
      </c>
      <c r="B5559" t="s">
        <v>12</v>
      </c>
      <c r="C5559" t="s">
        <v>2</v>
      </c>
      <c r="D5559">
        <v>50639</v>
      </c>
    </row>
    <row r="5560" spans="1:4" x14ac:dyDescent="0.3">
      <c r="A5560" t="s">
        <v>29</v>
      </c>
      <c r="B5560" t="s">
        <v>12</v>
      </c>
      <c r="C5560" t="s">
        <v>2</v>
      </c>
      <c r="D5560">
        <v>28980</v>
      </c>
    </row>
    <row r="5561" spans="1:4" x14ac:dyDescent="0.3">
      <c r="A5561" t="s">
        <v>29</v>
      </c>
      <c r="B5561" t="s">
        <v>19</v>
      </c>
      <c r="C5561" t="s">
        <v>10</v>
      </c>
      <c r="D5561">
        <v>87509</v>
      </c>
    </row>
    <row r="5562" spans="1:4" x14ac:dyDescent="0.3">
      <c r="A5562" t="s">
        <v>29</v>
      </c>
      <c r="B5562" t="s">
        <v>19</v>
      </c>
      <c r="C5562" t="s">
        <v>10</v>
      </c>
      <c r="D5562">
        <v>87967</v>
      </c>
    </row>
    <row r="5563" spans="1:4" x14ac:dyDescent="0.3">
      <c r="A5563" t="s">
        <v>29</v>
      </c>
      <c r="B5563" t="s">
        <v>19</v>
      </c>
      <c r="C5563" t="s">
        <v>10</v>
      </c>
      <c r="D5563">
        <v>23628</v>
      </c>
    </row>
    <row r="5564" spans="1:4" x14ac:dyDescent="0.3">
      <c r="A5564" t="s">
        <v>29</v>
      </c>
      <c r="B5564" t="s">
        <v>15</v>
      </c>
      <c r="C5564" t="s">
        <v>6</v>
      </c>
      <c r="D5564">
        <v>42337</v>
      </c>
    </row>
    <row r="5565" spans="1:4" x14ac:dyDescent="0.3">
      <c r="A5565" t="s">
        <v>29</v>
      </c>
      <c r="B5565" t="s">
        <v>15</v>
      </c>
      <c r="C5565" t="s">
        <v>10</v>
      </c>
      <c r="D5565">
        <v>95991</v>
      </c>
    </row>
    <row r="5566" spans="1:4" x14ac:dyDescent="0.3">
      <c r="A5566" t="s">
        <v>29</v>
      </c>
      <c r="B5566" t="s">
        <v>20</v>
      </c>
      <c r="C5566" t="s">
        <v>8</v>
      </c>
      <c r="D5566">
        <v>50280</v>
      </c>
    </row>
    <row r="5567" spans="1:4" x14ac:dyDescent="0.3">
      <c r="A5567" t="s">
        <v>29</v>
      </c>
      <c r="B5567" t="s">
        <v>20</v>
      </c>
      <c r="C5567" t="s">
        <v>8</v>
      </c>
      <c r="D5567">
        <v>40857</v>
      </c>
    </row>
    <row r="5568" spans="1:4" x14ac:dyDescent="0.3">
      <c r="A5568" t="s">
        <v>29</v>
      </c>
      <c r="B5568" t="s">
        <v>20</v>
      </c>
      <c r="C5568" t="s">
        <v>8</v>
      </c>
      <c r="D5568">
        <v>52640</v>
      </c>
    </row>
    <row r="5569" spans="1:4" x14ac:dyDescent="0.3">
      <c r="A5569" t="s">
        <v>29</v>
      </c>
      <c r="B5569" t="s">
        <v>20</v>
      </c>
      <c r="C5569" t="s">
        <v>8</v>
      </c>
      <c r="D5569">
        <v>54775</v>
      </c>
    </row>
    <row r="5570" spans="1:4" x14ac:dyDescent="0.3">
      <c r="A5570" t="s">
        <v>29</v>
      </c>
      <c r="B5570" t="s">
        <v>17</v>
      </c>
      <c r="C5570" t="s">
        <v>8</v>
      </c>
      <c r="D5570">
        <v>82135</v>
      </c>
    </row>
    <row r="5571" spans="1:4" x14ac:dyDescent="0.3">
      <c r="A5571" t="s">
        <v>29</v>
      </c>
      <c r="B5571" t="s">
        <v>17</v>
      </c>
      <c r="C5571" t="s">
        <v>6</v>
      </c>
      <c r="D5571">
        <v>78389</v>
      </c>
    </row>
    <row r="5572" spans="1:4" x14ac:dyDescent="0.3">
      <c r="A5572" t="s">
        <v>29</v>
      </c>
      <c r="B5572" t="s">
        <v>17</v>
      </c>
      <c r="C5572" t="s">
        <v>6</v>
      </c>
      <c r="D5572">
        <v>20285</v>
      </c>
    </row>
    <row r="5573" spans="1:4" x14ac:dyDescent="0.3">
      <c r="A5573" t="s">
        <v>29</v>
      </c>
      <c r="B5573" t="s">
        <v>17</v>
      </c>
      <c r="C5573" t="s">
        <v>6</v>
      </c>
      <c r="D5573">
        <v>47394</v>
      </c>
    </row>
    <row r="5574" spans="1:4" x14ac:dyDescent="0.3">
      <c r="A5574" t="s">
        <v>29</v>
      </c>
      <c r="B5574" t="s">
        <v>17</v>
      </c>
      <c r="C5574" t="s">
        <v>8</v>
      </c>
      <c r="D5574">
        <v>76190</v>
      </c>
    </row>
    <row r="5575" spans="1:4" x14ac:dyDescent="0.3">
      <c r="A5575" t="s">
        <v>29</v>
      </c>
      <c r="B5575" t="s">
        <v>15</v>
      </c>
      <c r="C5575" t="s">
        <v>2</v>
      </c>
      <c r="D5575">
        <v>94197</v>
      </c>
    </row>
    <row r="5576" spans="1:4" x14ac:dyDescent="0.3">
      <c r="A5576" t="s">
        <v>29</v>
      </c>
      <c r="B5576" t="s">
        <v>15</v>
      </c>
      <c r="C5576" t="s">
        <v>2</v>
      </c>
      <c r="D5576">
        <v>67152</v>
      </c>
    </row>
    <row r="5577" spans="1:4" x14ac:dyDescent="0.3">
      <c r="A5577" t="s">
        <v>29</v>
      </c>
      <c r="B5577" t="s">
        <v>20</v>
      </c>
      <c r="C5577" t="s">
        <v>2</v>
      </c>
      <c r="D5577">
        <v>86665</v>
      </c>
    </row>
    <row r="5578" spans="1:4" x14ac:dyDescent="0.3">
      <c r="A5578" t="s">
        <v>29</v>
      </c>
      <c r="B5578" t="s">
        <v>19</v>
      </c>
      <c r="C5578" t="s">
        <v>4</v>
      </c>
      <c r="D5578">
        <v>2001</v>
      </c>
    </row>
    <row r="5579" spans="1:4" x14ac:dyDescent="0.3">
      <c r="A5579" t="s">
        <v>29</v>
      </c>
      <c r="B5579" t="s">
        <v>19</v>
      </c>
      <c r="C5579" t="s">
        <v>4</v>
      </c>
      <c r="D5579">
        <v>10775</v>
      </c>
    </row>
    <row r="5580" spans="1:4" x14ac:dyDescent="0.3">
      <c r="A5580" t="s">
        <v>29</v>
      </c>
      <c r="B5580" t="s">
        <v>19</v>
      </c>
      <c r="C5580" t="s">
        <v>1</v>
      </c>
      <c r="D5580">
        <v>67827</v>
      </c>
    </row>
    <row r="5581" spans="1:4" x14ac:dyDescent="0.3">
      <c r="A5581" t="s">
        <v>29</v>
      </c>
      <c r="B5581" t="s">
        <v>19</v>
      </c>
      <c r="C5581" t="s">
        <v>1</v>
      </c>
      <c r="D5581">
        <v>98583</v>
      </c>
    </row>
    <row r="5582" spans="1:4" x14ac:dyDescent="0.3">
      <c r="A5582" t="s">
        <v>29</v>
      </c>
      <c r="B5582" t="s">
        <v>19</v>
      </c>
      <c r="C5582" t="s">
        <v>1</v>
      </c>
      <c r="D5582">
        <v>51925</v>
      </c>
    </row>
    <row r="5583" spans="1:4" x14ac:dyDescent="0.3">
      <c r="A5583" t="s">
        <v>29</v>
      </c>
      <c r="B5583" t="s">
        <v>19</v>
      </c>
      <c r="C5583" t="s">
        <v>1</v>
      </c>
      <c r="D5583">
        <v>98278</v>
      </c>
    </row>
    <row r="5584" spans="1:4" x14ac:dyDescent="0.3">
      <c r="A5584" t="s">
        <v>29</v>
      </c>
      <c r="B5584" t="s">
        <v>19</v>
      </c>
      <c r="C5584" t="s">
        <v>4</v>
      </c>
      <c r="D5584">
        <v>77953</v>
      </c>
    </row>
    <row r="5585" spans="1:4" x14ac:dyDescent="0.3">
      <c r="A5585" t="s">
        <v>29</v>
      </c>
      <c r="B5585" t="s">
        <v>19</v>
      </c>
      <c r="C5585" t="s">
        <v>1</v>
      </c>
      <c r="D5585">
        <v>79311</v>
      </c>
    </row>
    <row r="5586" spans="1:4" x14ac:dyDescent="0.3">
      <c r="A5586" t="s">
        <v>29</v>
      </c>
      <c r="B5586" t="s">
        <v>19</v>
      </c>
      <c r="C5586" t="s">
        <v>1</v>
      </c>
      <c r="D5586">
        <v>49233</v>
      </c>
    </row>
    <row r="5587" spans="1:4" x14ac:dyDescent="0.3">
      <c r="A5587" t="s">
        <v>29</v>
      </c>
      <c r="B5587" t="s">
        <v>19</v>
      </c>
      <c r="C5587" t="s">
        <v>4</v>
      </c>
      <c r="D5587">
        <v>46329</v>
      </c>
    </row>
    <row r="5588" spans="1:4" x14ac:dyDescent="0.3">
      <c r="A5588" t="s">
        <v>29</v>
      </c>
      <c r="B5588" t="s">
        <v>19</v>
      </c>
      <c r="C5588" t="s">
        <v>4</v>
      </c>
      <c r="D5588">
        <v>78719</v>
      </c>
    </row>
    <row r="5589" spans="1:4" x14ac:dyDescent="0.3">
      <c r="A5589" t="s">
        <v>29</v>
      </c>
      <c r="B5589" t="s">
        <v>19</v>
      </c>
      <c r="C5589" t="s">
        <v>4</v>
      </c>
      <c r="D5589">
        <v>26511</v>
      </c>
    </row>
    <row r="5590" spans="1:4" x14ac:dyDescent="0.3">
      <c r="A5590" t="s">
        <v>29</v>
      </c>
      <c r="B5590" t="s">
        <v>19</v>
      </c>
      <c r="C5590" t="s">
        <v>4</v>
      </c>
      <c r="D5590">
        <v>61363</v>
      </c>
    </row>
    <row r="5591" spans="1:4" x14ac:dyDescent="0.3">
      <c r="A5591" t="s">
        <v>29</v>
      </c>
      <c r="B5591" t="s">
        <v>19</v>
      </c>
      <c r="C5591" t="s">
        <v>4</v>
      </c>
      <c r="D5591">
        <v>40121</v>
      </c>
    </row>
    <row r="5592" spans="1:4" x14ac:dyDescent="0.3">
      <c r="A5592" t="s">
        <v>29</v>
      </c>
      <c r="B5592" t="s">
        <v>19</v>
      </c>
      <c r="C5592" t="s">
        <v>4</v>
      </c>
      <c r="D5592">
        <v>6520</v>
      </c>
    </row>
    <row r="5593" spans="1:4" x14ac:dyDescent="0.3">
      <c r="A5593" t="s">
        <v>29</v>
      </c>
      <c r="B5593" t="s">
        <v>19</v>
      </c>
      <c r="C5593" t="s">
        <v>4</v>
      </c>
      <c r="D5593">
        <v>55770</v>
      </c>
    </row>
    <row r="5594" spans="1:4" x14ac:dyDescent="0.3">
      <c r="A5594" t="s">
        <v>29</v>
      </c>
      <c r="B5594" t="s">
        <v>19</v>
      </c>
      <c r="C5594" t="s">
        <v>4</v>
      </c>
      <c r="D5594">
        <v>80190</v>
      </c>
    </row>
    <row r="5595" spans="1:4" x14ac:dyDescent="0.3">
      <c r="A5595" t="s">
        <v>29</v>
      </c>
      <c r="B5595" t="s">
        <v>19</v>
      </c>
      <c r="C5595" t="s">
        <v>4</v>
      </c>
      <c r="D5595">
        <v>30855</v>
      </c>
    </row>
    <row r="5596" spans="1:4" x14ac:dyDescent="0.3">
      <c r="A5596" t="s">
        <v>29</v>
      </c>
      <c r="B5596" t="s">
        <v>19</v>
      </c>
      <c r="C5596" t="s">
        <v>4</v>
      </c>
      <c r="D5596">
        <v>33025</v>
      </c>
    </row>
    <row r="5597" spans="1:4" x14ac:dyDescent="0.3">
      <c r="A5597" t="s">
        <v>29</v>
      </c>
      <c r="B5597" t="s">
        <v>19</v>
      </c>
      <c r="C5597" t="s">
        <v>4</v>
      </c>
      <c r="D5597">
        <v>47169</v>
      </c>
    </row>
    <row r="5598" spans="1:4" x14ac:dyDescent="0.3">
      <c r="A5598" t="s">
        <v>29</v>
      </c>
      <c r="B5598" t="s">
        <v>19</v>
      </c>
      <c r="C5598" t="s">
        <v>4</v>
      </c>
      <c r="D5598">
        <v>28162</v>
      </c>
    </row>
    <row r="5599" spans="1:4" x14ac:dyDescent="0.3">
      <c r="A5599" t="s">
        <v>29</v>
      </c>
      <c r="B5599" t="s">
        <v>19</v>
      </c>
      <c r="C5599" t="s">
        <v>4</v>
      </c>
      <c r="D5599">
        <v>89007</v>
      </c>
    </row>
    <row r="5600" spans="1:4" x14ac:dyDescent="0.3">
      <c r="A5600" t="s">
        <v>29</v>
      </c>
      <c r="B5600" t="s">
        <v>19</v>
      </c>
      <c r="C5600" t="s">
        <v>4</v>
      </c>
      <c r="D5600">
        <v>39471</v>
      </c>
    </row>
    <row r="5601" spans="1:4" x14ac:dyDescent="0.3">
      <c r="A5601" t="s">
        <v>29</v>
      </c>
      <c r="B5601" t="s">
        <v>19</v>
      </c>
      <c r="C5601" t="s">
        <v>2</v>
      </c>
      <c r="D5601">
        <v>25883</v>
      </c>
    </row>
    <row r="5602" spans="1:4" x14ac:dyDescent="0.3">
      <c r="A5602" t="s">
        <v>29</v>
      </c>
      <c r="B5602" t="s">
        <v>19</v>
      </c>
      <c r="C5602" t="s">
        <v>2</v>
      </c>
      <c r="D5602">
        <v>45508</v>
      </c>
    </row>
    <row r="5603" spans="1:4" x14ac:dyDescent="0.3">
      <c r="A5603" t="s">
        <v>29</v>
      </c>
      <c r="B5603" t="s">
        <v>19</v>
      </c>
      <c r="C5603" t="s">
        <v>2</v>
      </c>
      <c r="D5603">
        <v>39376</v>
      </c>
    </row>
    <row r="5604" spans="1:4" x14ac:dyDescent="0.3">
      <c r="A5604" t="s">
        <v>29</v>
      </c>
      <c r="B5604" t="s">
        <v>19</v>
      </c>
      <c r="C5604" t="s">
        <v>4</v>
      </c>
      <c r="D5604">
        <v>40400</v>
      </c>
    </row>
    <row r="5605" spans="1:4" x14ac:dyDescent="0.3">
      <c r="A5605" t="s">
        <v>29</v>
      </c>
      <c r="B5605" t="s">
        <v>19</v>
      </c>
      <c r="C5605" t="s">
        <v>4</v>
      </c>
      <c r="D5605">
        <v>58860</v>
      </c>
    </row>
    <row r="5606" spans="1:4" x14ac:dyDescent="0.3">
      <c r="A5606" t="s">
        <v>29</v>
      </c>
      <c r="B5606" t="s">
        <v>19</v>
      </c>
      <c r="C5606" t="s">
        <v>4</v>
      </c>
      <c r="D5606">
        <v>37678</v>
      </c>
    </row>
    <row r="5607" spans="1:4" x14ac:dyDescent="0.3">
      <c r="A5607" t="s">
        <v>29</v>
      </c>
      <c r="B5607" t="s">
        <v>19</v>
      </c>
      <c r="C5607" t="s">
        <v>4</v>
      </c>
      <c r="D5607">
        <v>58224</v>
      </c>
    </row>
    <row r="5608" spans="1:4" x14ac:dyDescent="0.3">
      <c r="A5608" t="s">
        <v>29</v>
      </c>
      <c r="B5608" t="s">
        <v>19</v>
      </c>
      <c r="C5608" t="s">
        <v>4</v>
      </c>
      <c r="D5608">
        <v>3817</v>
      </c>
    </row>
    <row r="5609" spans="1:4" x14ac:dyDescent="0.3">
      <c r="A5609" t="s">
        <v>29</v>
      </c>
      <c r="B5609" t="s">
        <v>19</v>
      </c>
      <c r="C5609" t="s">
        <v>4</v>
      </c>
      <c r="D5609">
        <v>5365</v>
      </c>
    </row>
    <row r="5610" spans="1:4" x14ac:dyDescent="0.3">
      <c r="A5610" t="s">
        <v>29</v>
      </c>
      <c r="B5610" t="s">
        <v>19</v>
      </c>
      <c r="C5610" t="s">
        <v>4</v>
      </c>
      <c r="D5610">
        <v>71666</v>
      </c>
    </row>
    <row r="5611" spans="1:4" x14ac:dyDescent="0.3">
      <c r="A5611" t="s">
        <v>29</v>
      </c>
      <c r="B5611" t="s">
        <v>19</v>
      </c>
      <c r="C5611" t="s">
        <v>4</v>
      </c>
      <c r="D5611">
        <v>60464</v>
      </c>
    </row>
    <row r="5612" spans="1:4" x14ac:dyDescent="0.3">
      <c r="A5612" t="s">
        <v>29</v>
      </c>
      <c r="B5612" t="s">
        <v>19</v>
      </c>
      <c r="C5612" t="s">
        <v>4</v>
      </c>
      <c r="D5612">
        <v>24559</v>
      </c>
    </row>
    <row r="5613" spans="1:4" x14ac:dyDescent="0.3">
      <c r="A5613" t="s">
        <v>29</v>
      </c>
      <c r="B5613" t="s">
        <v>19</v>
      </c>
      <c r="C5613" t="s">
        <v>4</v>
      </c>
      <c r="D5613">
        <v>57870</v>
      </c>
    </row>
    <row r="5614" spans="1:4" x14ac:dyDescent="0.3">
      <c r="A5614" t="s">
        <v>29</v>
      </c>
      <c r="B5614" t="s">
        <v>19</v>
      </c>
      <c r="C5614" t="s">
        <v>2</v>
      </c>
      <c r="D5614">
        <v>60528</v>
      </c>
    </row>
    <row r="5615" spans="1:4" x14ac:dyDescent="0.3">
      <c r="A5615" t="s">
        <v>29</v>
      </c>
      <c r="B5615" t="s">
        <v>19</v>
      </c>
      <c r="C5615" t="s">
        <v>2</v>
      </c>
      <c r="D5615">
        <v>80493</v>
      </c>
    </row>
    <row r="5616" spans="1:4" x14ac:dyDescent="0.3">
      <c r="A5616" t="s">
        <v>29</v>
      </c>
      <c r="B5616" t="s">
        <v>19</v>
      </c>
      <c r="C5616" t="s">
        <v>2</v>
      </c>
      <c r="D5616">
        <v>82622</v>
      </c>
    </row>
    <row r="5617" spans="1:4" x14ac:dyDescent="0.3">
      <c r="A5617" t="s">
        <v>29</v>
      </c>
      <c r="B5617" t="s">
        <v>19</v>
      </c>
      <c r="C5617" t="s">
        <v>4</v>
      </c>
      <c r="D5617">
        <v>68253</v>
      </c>
    </row>
    <row r="5618" spans="1:4" x14ac:dyDescent="0.3">
      <c r="A5618" t="s">
        <v>29</v>
      </c>
      <c r="B5618" t="s">
        <v>19</v>
      </c>
      <c r="C5618" t="s">
        <v>4</v>
      </c>
      <c r="D5618">
        <v>77434</v>
      </c>
    </row>
    <row r="5619" spans="1:4" x14ac:dyDescent="0.3">
      <c r="A5619" t="s">
        <v>29</v>
      </c>
      <c r="B5619" t="s">
        <v>19</v>
      </c>
      <c r="C5619" t="s">
        <v>4</v>
      </c>
      <c r="D5619">
        <v>72612</v>
      </c>
    </row>
    <row r="5620" spans="1:4" x14ac:dyDescent="0.3">
      <c r="A5620" t="s">
        <v>29</v>
      </c>
      <c r="B5620" t="s">
        <v>19</v>
      </c>
      <c r="C5620" t="s">
        <v>4</v>
      </c>
      <c r="D5620">
        <v>69015</v>
      </c>
    </row>
    <row r="5621" spans="1:4" x14ac:dyDescent="0.3">
      <c r="A5621" t="s">
        <v>29</v>
      </c>
      <c r="B5621" t="s">
        <v>19</v>
      </c>
      <c r="C5621" t="s">
        <v>4</v>
      </c>
      <c r="D5621">
        <v>39237</v>
      </c>
    </row>
    <row r="5622" spans="1:4" x14ac:dyDescent="0.3">
      <c r="A5622" t="s">
        <v>29</v>
      </c>
      <c r="B5622" t="s">
        <v>19</v>
      </c>
      <c r="C5622" t="s">
        <v>4</v>
      </c>
      <c r="D5622">
        <v>88574</v>
      </c>
    </row>
    <row r="5623" spans="1:4" x14ac:dyDescent="0.3">
      <c r="A5623" t="s">
        <v>29</v>
      </c>
      <c r="B5623" t="s">
        <v>19</v>
      </c>
      <c r="C5623" t="s">
        <v>4</v>
      </c>
      <c r="D5623">
        <v>60485</v>
      </c>
    </row>
    <row r="5624" spans="1:4" x14ac:dyDescent="0.3">
      <c r="A5624" t="s">
        <v>29</v>
      </c>
      <c r="B5624" t="s">
        <v>19</v>
      </c>
      <c r="C5624" t="s">
        <v>2</v>
      </c>
      <c r="D5624">
        <v>36942</v>
      </c>
    </row>
    <row r="5625" spans="1:4" x14ac:dyDescent="0.3">
      <c r="A5625" t="s">
        <v>29</v>
      </c>
      <c r="B5625" t="s">
        <v>12</v>
      </c>
      <c r="C5625" t="s">
        <v>1</v>
      </c>
      <c r="D5625">
        <v>6563</v>
      </c>
    </row>
    <row r="5626" spans="1:4" x14ac:dyDescent="0.3">
      <c r="A5626" t="s">
        <v>29</v>
      </c>
      <c r="B5626" t="s">
        <v>20</v>
      </c>
      <c r="C5626" t="s">
        <v>10</v>
      </c>
      <c r="D5626">
        <v>5236</v>
      </c>
    </row>
    <row r="5627" spans="1:4" x14ac:dyDescent="0.3">
      <c r="A5627" t="s">
        <v>29</v>
      </c>
      <c r="B5627" t="s">
        <v>20</v>
      </c>
      <c r="C5627" t="s">
        <v>10</v>
      </c>
      <c r="D5627">
        <v>41722</v>
      </c>
    </row>
    <row r="5628" spans="1:4" x14ac:dyDescent="0.3">
      <c r="A5628" t="s">
        <v>29</v>
      </c>
      <c r="B5628" t="s">
        <v>20</v>
      </c>
      <c r="C5628" t="s">
        <v>10</v>
      </c>
      <c r="D5628">
        <v>52654</v>
      </c>
    </row>
    <row r="5629" spans="1:4" x14ac:dyDescent="0.3">
      <c r="A5629" t="s">
        <v>29</v>
      </c>
      <c r="B5629" t="s">
        <v>20</v>
      </c>
      <c r="C5629" t="s">
        <v>10</v>
      </c>
      <c r="D5629">
        <v>86573</v>
      </c>
    </row>
    <row r="5630" spans="1:4" x14ac:dyDescent="0.3">
      <c r="A5630" t="s">
        <v>29</v>
      </c>
      <c r="B5630" t="s">
        <v>20</v>
      </c>
      <c r="C5630" t="s">
        <v>10</v>
      </c>
      <c r="D5630">
        <v>29051</v>
      </c>
    </row>
    <row r="5631" spans="1:4" x14ac:dyDescent="0.3">
      <c r="A5631" t="s">
        <v>29</v>
      </c>
      <c r="B5631" t="s">
        <v>20</v>
      </c>
      <c r="C5631" t="s">
        <v>10</v>
      </c>
      <c r="D5631">
        <v>97038</v>
      </c>
    </row>
    <row r="5632" spans="1:4" x14ac:dyDescent="0.3">
      <c r="A5632" t="s">
        <v>29</v>
      </c>
      <c r="B5632" t="s">
        <v>20</v>
      </c>
      <c r="C5632" t="s">
        <v>10</v>
      </c>
      <c r="D5632">
        <v>40192</v>
      </c>
    </row>
    <row r="5633" spans="1:4" x14ac:dyDescent="0.3">
      <c r="A5633" t="s">
        <v>29</v>
      </c>
      <c r="B5633" t="s">
        <v>17</v>
      </c>
      <c r="C5633" t="s">
        <v>2</v>
      </c>
      <c r="D5633">
        <v>79784</v>
      </c>
    </row>
    <row r="5634" spans="1:4" x14ac:dyDescent="0.3">
      <c r="A5634" t="s">
        <v>29</v>
      </c>
      <c r="B5634" t="s">
        <v>17</v>
      </c>
      <c r="C5634" t="s">
        <v>2</v>
      </c>
      <c r="D5634">
        <v>83617</v>
      </c>
    </row>
    <row r="5635" spans="1:4" x14ac:dyDescent="0.3">
      <c r="A5635" t="s">
        <v>29</v>
      </c>
      <c r="B5635" t="s">
        <v>20</v>
      </c>
      <c r="C5635" t="s">
        <v>2</v>
      </c>
      <c r="D5635">
        <v>31627</v>
      </c>
    </row>
    <row r="5636" spans="1:4" x14ac:dyDescent="0.3">
      <c r="A5636" t="s">
        <v>29</v>
      </c>
      <c r="B5636" t="s">
        <v>20</v>
      </c>
      <c r="C5636" t="s">
        <v>2</v>
      </c>
      <c r="D5636">
        <v>60458</v>
      </c>
    </row>
    <row r="5637" spans="1:4" x14ac:dyDescent="0.3">
      <c r="A5637" t="s">
        <v>29</v>
      </c>
      <c r="B5637" t="s">
        <v>20</v>
      </c>
      <c r="C5637" t="s">
        <v>2</v>
      </c>
      <c r="D5637">
        <v>57566</v>
      </c>
    </row>
    <row r="5638" spans="1:4" x14ac:dyDescent="0.3">
      <c r="A5638" t="s">
        <v>29</v>
      </c>
      <c r="B5638" t="s">
        <v>20</v>
      </c>
      <c r="C5638" t="s">
        <v>2</v>
      </c>
      <c r="D5638">
        <v>87176</v>
      </c>
    </row>
    <row r="5639" spans="1:4" x14ac:dyDescent="0.3">
      <c r="A5639" t="s">
        <v>29</v>
      </c>
      <c r="B5639" t="s">
        <v>20</v>
      </c>
      <c r="C5639" t="s">
        <v>2</v>
      </c>
      <c r="D5639">
        <v>15430</v>
      </c>
    </row>
    <row r="5640" spans="1:4" x14ac:dyDescent="0.3">
      <c r="A5640" t="s">
        <v>29</v>
      </c>
      <c r="B5640" t="s">
        <v>20</v>
      </c>
      <c r="C5640" t="s">
        <v>2</v>
      </c>
      <c r="D5640">
        <v>46299</v>
      </c>
    </row>
    <row r="5641" spans="1:4" x14ac:dyDescent="0.3">
      <c r="A5641" t="s">
        <v>29</v>
      </c>
      <c r="B5641" t="s">
        <v>20</v>
      </c>
      <c r="C5641" t="s">
        <v>2</v>
      </c>
      <c r="D5641">
        <v>10347</v>
      </c>
    </row>
    <row r="5642" spans="1:4" x14ac:dyDescent="0.3">
      <c r="A5642" t="s">
        <v>29</v>
      </c>
      <c r="B5642" t="s">
        <v>20</v>
      </c>
      <c r="C5642" t="s">
        <v>2</v>
      </c>
      <c r="D5642">
        <v>71083</v>
      </c>
    </row>
    <row r="5643" spans="1:4" x14ac:dyDescent="0.3">
      <c r="A5643" t="str">
        <f>A5642</f>
        <v>Female</v>
      </c>
      <c r="B5643" t="s">
        <v>20</v>
      </c>
      <c r="C5643" t="s">
        <v>2</v>
      </c>
      <c r="D5643">
        <v>22393</v>
      </c>
    </row>
    <row r="5644" spans="1:4" x14ac:dyDescent="0.3">
      <c r="A5644" t="s">
        <v>29</v>
      </c>
      <c r="B5644" t="s">
        <v>20</v>
      </c>
      <c r="C5644" t="s">
        <v>2</v>
      </c>
      <c r="D5644">
        <v>81245</v>
      </c>
    </row>
    <row r="5645" spans="1:4" x14ac:dyDescent="0.3">
      <c r="A5645" t="s">
        <v>29</v>
      </c>
      <c r="B5645" t="s">
        <v>20</v>
      </c>
      <c r="C5645" t="s">
        <v>2</v>
      </c>
      <c r="D5645">
        <v>5148</v>
      </c>
    </row>
    <row r="5646" spans="1:4" x14ac:dyDescent="0.3">
      <c r="A5646" t="s">
        <v>29</v>
      </c>
      <c r="B5646" t="s">
        <v>20</v>
      </c>
      <c r="C5646" t="s">
        <v>2</v>
      </c>
      <c r="D5646">
        <v>94226</v>
      </c>
    </row>
    <row r="5647" spans="1:4" x14ac:dyDescent="0.3">
      <c r="A5647" t="s">
        <v>29</v>
      </c>
      <c r="B5647" t="s">
        <v>20</v>
      </c>
      <c r="C5647" t="s">
        <v>2</v>
      </c>
      <c r="D5647">
        <v>95528</v>
      </c>
    </row>
    <row r="5648" spans="1:4" x14ac:dyDescent="0.3">
      <c r="A5648" t="s">
        <v>29</v>
      </c>
      <c r="B5648" t="s">
        <v>20</v>
      </c>
      <c r="C5648" t="s">
        <v>2</v>
      </c>
      <c r="D5648">
        <v>21988</v>
      </c>
    </row>
    <row r="5649" spans="1:4" x14ac:dyDescent="0.3">
      <c r="A5649" t="s">
        <v>29</v>
      </c>
      <c r="B5649" t="s">
        <v>17</v>
      </c>
      <c r="C5649" t="s">
        <v>4</v>
      </c>
      <c r="D5649">
        <v>13302</v>
      </c>
    </row>
    <row r="5650" spans="1:4" x14ac:dyDescent="0.3">
      <c r="A5650" t="s">
        <v>29</v>
      </c>
      <c r="B5650" t="s">
        <v>17</v>
      </c>
      <c r="C5650" t="s">
        <v>2</v>
      </c>
      <c r="D5650">
        <v>62921</v>
      </c>
    </row>
    <row r="5651" spans="1:4" x14ac:dyDescent="0.3">
      <c r="A5651" t="s">
        <v>29</v>
      </c>
      <c r="B5651" t="s">
        <v>17</v>
      </c>
      <c r="C5651" t="s">
        <v>2</v>
      </c>
      <c r="D5651">
        <v>3191</v>
      </c>
    </row>
    <row r="5652" spans="1:4" x14ac:dyDescent="0.3">
      <c r="A5652" t="s">
        <v>29</v>
      </c>
      <c r="B5652" t="s">
        <v>17</v>
      </c>
      <c r="C5652" t="s">
        <v>2</v>
      </c>
      <c r="D5652">
        <v>53615</v>
      </c>
    </row>
    <row r="5653" spans="1:4" x14ac:dyDescent="0.3">
      <c r="A5653" t="s">
        <v>29</v>
      </c>
      <c r="B5653" t="s">
        <v>15</v>
      </c>
      <c r="C5653" t="s">
        <v>2</v>
      </c>
      <c r="D5653">
        <v>7527</v>
      </c>
    </row>
    <row r="5654" spans="1:4" x14ac:dyDescent="0.3">
      <c r="A5654" t="s">
        <v>29</v>
      </c>
      <c r="B5654" t="s">
        <v>17</v>
      </c>
      <c r="C5654" t="s">
        <v>2</v>
      </c>
      <c r="D5654">
        <v>68294</v>
      </c>
    </row>
    <row r="5655" spans="1:4" x14ac:dyDescent="0.3">
      <c r="A5655" t="s">
        <v>29</v>
      </c>
      <c r="B5655" t="s">
        <v>17</v>
      </c>
      <c r="C5655" t="s">
        <v>2</v>
      </c>
      <c r="D5655">
        <v>30614</v>
      </c>
    </row>
    <row r="5656" spans="1:4" x14ac:dyDescent="0.3">
      <c r="A5656" t="s">
        <v>29</v>
      </c>
      <c r="B5656" t="s">
        <v>17</v>
      </c>
      <c r="C5656" t="s">
        <v>2</v>
      </c>
      <c r="D5656">
        <v>2860</v>
      </c>
    </row>
    <row r="5657" spans="1:4" x14ac:dyDescent="0.3">
      <c r="A5657" t="s">
        <v>29</v>
      </c>
      <c r="B5657" t="s">
        <v>17</v>
      </c>
      <c r="C5657" t="s">
        <v>2</v>
      </c>
      <c r="D5657">
        <v>53660</v>
      </c>
    </row>
    <row r="5658" spans="1:4" x14ac:dyDescent="0.3">
      <c r="A5658" t="s">
        <v>29</v>
      </c>
      <c r="B5658" t="s">
        <v>17</v>
      </c>
      <c r="C5658" t="s">
        <v>2</v>
      </c>
      <c r="D5658">
        <v>73559</v>
      </c>
    </row>
    <row r="5659" spans="1:4" x14ac:dyDescent="0.3">
      <c r="A5659" t="s">
        <v>29</v>
      </c>
      <c r="B5659" t="s">
        <v>17</v>
      </c>
      <c r="C5659" t="s">
        <v>2</v>
      </c>
      <c r="D5659">
        <v>54274</v>
      </c>
    </row>
    <row r="5660" spans="1:4" x14ac:dyDescent="0.3">
      <c r="A5660" t="s">
        <v>29</v>
      </c>
      <c r="B5660" t="s">
        <v>17</v>
      </c>
      <c r="C5660" t="s">
        <v>2</v>
      </c>
      <c r="D5660">
        <v>94677</v>
      </c>
    </row>
    <row r="5661" spans="1:4" x14ac:dyDescent="0.3">
      <c r="A5661" t="s">
        <v>29</v>
      </c>
      <c r="B5661" t="s">
        <v>17</v>
      </c>
      <c r="C5661" t="s">
        <v>10</v>
      </c>
      <c r="D5661">
        <v>93345</v>
      </c>
    </row>
    <row r="5662" spans="1:4" x14ac:dyDescent="0.3">
      <c r="A5662" t="s">
        <v>29</v>
      </c>
      <c r="B5662" t="s">
        <v>13</v>
      </c>
      <c r="C5662" t="s">
        <v>10</v>
      </c>
      <c r="D5662">
        <v>48485</v>
      </c>
    </row>
    <row r="5663" spans="1:4" x14ac:dyDescent="0.3">
      <c r="A5663" t="s">
        <v>29</v>
      </c>
      <c r="B5663" t="s">
        <v>13</v>
      </c>
      <c r="C5663" t="s">
        <v>10</v>
      </c>
      <c r="D5663">
        <v>4236</v>
      </c>
    </row>
    <row r="5664" spans="1:4" x14ac:dyDescent="0.3">
      <c r="A5664" t="s">
        <v>29</v>
      </c>
      <c r="B5664" t="s">
        <v>13</v>
      </c>
      <c r="C5664" t="s">
        <v>10</v>
      </c>
      <c r="D5664">
        <v>10086</v>
      </c>
    </row>
    <row r="5665" spans="1:4" x14ac:dyDescent="0.3">
      <c r="A5665" t="s">
        <v>29</v>
      </c>
      <c r="B5665" t="s">
        <v>13</v>
      </c>
      <c r="C5665" t="s">
        <v>10</v>
      </c>
      <c r="D5665">
        <v>60821</v>
      </c>
    </row>
    <row r="5666" spans="1:4" x14ac:dyDescent="0.3">
      <c r="A5666" t="s">
        <v>29</v>
      </c>
      <c r="B5666" t="s">
        <v>13</v>
      </c>
      <c r="C5666" t="s">
        <v>10</v>
      </c>
      <c r="D5666">
        <v>1362</v>
      </c>
    </row>
    <row r="5667" spans="1:4" x14ac:dyDescent="0.3">
      <c r="A5667" t="s">
        <v>29</v>
      </c>
      <c r="B5667" t="s">
        <v>13</v>
      </c>
      <c r="C5667" t="s">
        <v>10</v>
      </c>
      <c r="D5667">
        <v>72342</v>
      </c>
    </row>
    <row r="5668" spans="1:4" x14ac:dyDescent="0.3">
      <c r="A5668" t="s">
        <v>29</v>
      </c>
      <c r="B5668" t="s">
        <v>13</v>
      </c>
      <c r="C5668" t="s">
        <v>10</v>
      </c>
      <c r="D5668">
        <v>54161</v>
      </c>
    </row>
    <row r="5669" spans="1:4" x14ac:dyDescent="0.3">
      <c r="A5669" t="s">
        <v>29</v>
      </c>
      <c r="B5669" t="s">
        <v>13</v>
      </c>
      <c r="C5669" t="s">
        <v>10</v>
      </c>
      <c r="D5669">
        <v>88585</v>
      </c>
    </row>
    <row r="5670" spans="1:4" x14ac:dyDescent="0.3">
      <c r="A5670" t="s">
        <v>29</v>
      </c>
      <c r="B5670" t="s">
        <v>13</v>
      </c>
      <c r="C5670" t="s">
        <v>10</v>
      </c>
      <c r="D5670">
        <v>75995</v>
      </c>
    </row>
    <row r="5671" spans="1:4" x14ac:dyDescent="0.3">
      <c r="A5671" t="s">
        <v>29</v>
      </c>
      <c r="B5671" t="s">
        <v>13</v>
      </c>
      <c r="C5671" t="s">
        <v>10</v>
      </c>
      <c r="D5671">
        <v>71266</v>
      </c>
    </row>
    <row r="5672" spans="1:4" x14ac:dyDescent="0.3">
      <c r="A5672" t="s">
        <v>29</v>
      </c>
      <c r="B5672" t="s">
        <v>13</v>
      </c>
      <c r="C5672" t="s">
        <v>10</v>
      </c>
      <c r="D5672">
        <v>20359</v>
      </c>
    </row>
    <row r="5673" spans="1:4" x14ac:dyDescent="0.3">
      <c r="A5673" t="s">
        <v>29</v>
      </c>
      <c r="B5673" t="s">
        <v>13</v>
      </c>
      <c r="C5673" t="s">
        <v>10</v>
      </c>
      <c r="D5673">
        <v>24637</v>
      </c>
    </row>
    <row r="5674" spans="1:4" x14ac:dyDescent="0.3">
      <c r="A5674" t="s">
        <v>29</v>
      </c>
      <c r="B5674" t="s">
        <v>13</v>
      </c>
      <c r="C5674" t="s">
        <v>10</v>
      </c>
      <c r="D5674">
        <v>5463</v>
      </c>
    </row>
    <row r="5675" spans="1:4" x14ac:dyDescent="0.3">
      <c r="A5675" t="s">
        <v>29</v>
      </c>
      <c r="B5675" t="s">
        <v>13</v>
      </c>
      <c r="C5675" t="s">
        <v>10</v>
      </c>
      <c r="D5675">
        <v>18219</v>
      </c>
    </row>
    <row r="5676" spans="1:4" x14ac:dyDescent="0.3">
      <c r="A5676" t="s">
        <v>29</v>
      </c>
      <c r="B5676" t="s">
        <v>13</v>
      </c>
      <c r="C5676" t="s">
        <v>10</v>
      </c>
      <c r="D5676">
        <v>67224</v>
      </c>
    </row>
    <row r="5677" spans="1:4" x14ac:dyDescent="0.3">
      <c r="A5677" t="s">
        <v>29</v>
      </c>
      <c r="B5677" t="s">
        <v>13</v>
      </c>
      <c r="C5677" t="s">
        <v>10</v>
      </c>
      <c r="D5677">
        <v>36531</v>
      </c>
    </row>
    <row r="5678" spans="1:4" x14ac:dyDescent="0.3">
      <c r="A5678" t="s">
        <v>29</v>
      </c>
      <c r="B5678" t="s">
        <v>16</v>
      </c>
      <c r="C5678" t="s">
        <v>2</v>
      </c>
      <c r="D5678">
        <v>94692</v>
      </c>
    </row>
    <row r="5679" spans="1:4" x14ac:dyDescent="0.3">
      <c r="A5679" t="s">
        <v>29</v>
      </c>
      <c r="B5679" t="s">
        <v>16</v>
      </c>
      <c r="C5679" t="s">
        <v>2</v>
      </c>
      <c r="D5679">
        <v>46043</v>
      </c>
    </row>
    <row r="5680" spans="1:4" x14ac:dyDescent="0.3">
      <c r="A5680" t="s">
        <v>29</v>
      </c>
      <c r="B5680" t="s">
        <v>12</v>
      </c>
      <c r="C5680" t="s">
        <v>4</v>
      </c>
      <c r="D5680">
        <v>36580</v>
      </c>
    </row>
    <row r="5681" spans="1:4" x14ac:dyDescent="0.3">
      <c r="A5681" t="s">
        <v>29</v>
      </c>
      <c r="B5681" t="s">
        <v>12</v>
      </c>
      <c r="C5681" t="s">
        <v>4</v>
      </c>
      <c r="D5681">
        <v>38193</v>
      </c>
    </row>
    <row r="5682" spans="1:4" x14ac:dyDescent="0.3">
      <c r="A5682" t="s">
        <v>29</v>
      </c>
      <c r="B5682" t="s">
        <v>12</v>
      </c>
      <c r="C5682" t="s">
        <v>4</v>
      </c>
      <c r="D5682">
        <v>54120</v>
      </c>
    </row>
    <row r="5683" spans="1:4" x14ac:dyDescent="0.3">
      <c r="A5683" t="s">
        <v>29</v>
      </c>
      <c r="B5683" t="s">
        <v>12</v>
      </c>
      <c r="C5683" t="s">
        <v>4</v>
      </c>
      <c r="D5683">
        <v>80223</v>
      </c>
    </row>
    <row r="5684" spans="1:4" x14ac:dyDescent="0.3">
      <c r="A5684" t="s">
        <v>29</v>
      </c>
      <c r="B5684" t="s">
        <v>12</v>
      </c>
      <c r="C5684" t="s">
        <v>4</v>
      </c>
      <c r="D5684">
        <v>22019</v>
      </c>
    </row>
    <row r="5685" spans="1:4" x14ac:dyDescent="0.3">
      <c r="A5685" t="s">
        <v>29</v>
      </c>
      <c r="B5685" t="s">
        <v>12</v>
      </c>
      <c r="C5685" t="s">
        <v>4</v>
      </c>
      <c r="D5685">
        <v>5877</v>
      </c>
    </row>
    <row r="5686" spans="1:4" x14ac:dyDescent="0.3">
      <c r="A5686" t="s">
        <v>29</v>
      </c>
      <c r="B5686" t="s">
        <v>12</v>
      </c>
      <c r="C5686" t="s">
        <v>4</v>
      </c>
      <c r="D5686">
        <v>33667</v>
      </c>
    </row>
    <row r="5687" spans="1:4" x14ac:dyDescent="0.3">
      <c r="A5687" t="s">
        <v>29</v>
      </c>
      <c r="B5687" t="s">
        <v>12</v>
      </c>
      <c r="C5687" t="s">
        <v>4</v>
      </c>
      <c r="D5687">
        <v>25657</v>
      </c>
    </row>
    <row r="5688" spans="1:4" x14ac:dyDescent="0.3">
      <c r="A5688" t="s">
        <v>29</v>
      </c>
      <c r="B5688" t="s">
        <v>13</v>
      </c>
      <c r="C5688" t="s">
        <v>2</v>
      </c>
      <c r="D5688">
        <v>2013</v>
      </c>
    </row>
    <row r="5689" spans="1:4" x14ac:dyDescent="0.3">
      <c r="A5689" t="s">
        <v>29</v>
      </c>
      <c r="B5689" t="s">
        <v>13</v>
      </c>
      <c r="C5689" t="s">
        <v>2</v>
      </c>
      <c r="D5689">
        <v>22912</v>
      </c>
    </row>
    <row r="5690" spans="1:4" x14ac:dyDescent="0.3">
      <c r="A5690" t="s">
        <v>29</v>
      </c>
      <c r="B5690" t="s">
        <v>20</v>
      </c>
      <c r="C5690" t="s">
        <v>8</v>
      </c>
      <c r="D5690">
        <v>96315</v>
      </c>
    </row>
    <row r="5691" spans="1:4" x14ac:dyDescent="0.3">
      <c r="A5691" t="s">
        <v>29</v>
      </c>
      <c r="B5691" t="s">
        <v>20</v>
      </c>
      <c r="C5691" t="s">
        <v>8</v>
      </c>
      <c r="D5691">
        <v>61337</v>
      </c>
    </row>
    <row r="5692" spans="1:4" x14ac:dyDescent="0.3">
      <c r="A5692" t="s">
        <v>29</v>
      </c>
      <c r="B5692" t="s">
        <v>20</v>
      </c>
      <c r="C5692" t="s">
        <v>8</v>
      </c>
      <c r="D5692">
        <v>77329</v>
      </c>
    </row>
    <row r="5693" spans="1:4" x14ac:dyDescent="0.3">
      <c r="A5693" t="s">
        <v>29</v>
      </c>
      <c r="B5693" t="s">
        <v>20</v>
      </c>
      <c r="C5693" t="s">
        <v>2</v>
      </c>
      <c r="D5693">
        <v>5984</v>
      </c>
    </row>
    <row r="5694" spans="1:4" x14ac:dyDescent="0.3">
      <c r="A5694" t="s">
        <v>29</v>
      </c>
      <c r="B5694" t="s">
        <v>20</v>
      </c>
      <c r="C5694" t="s">
        <v>2</v>
      </c>
      <c r="D5694">
        <v>61756</v>
      </c>
    </row>
    <row r="5695" spans="1:4" x14ac:dyDescent="0.3">
      <c r="A5695" t="s">
        <v>29</v>
      </c>
      <c r="B5695" t="s">
        <v>13</v>
      </c>
      <c r="C5695" t="s">
        <v>10</v>
      </c>
      <c r="D5695">
        <v>50604</v>
      </c>
    </row>
    <row r="5696" spans="1:4" x14ac:dyDescent="0.3">
      <c r="A5696" t="s">
        <v>29</v>
      </c>
      <c r="B5696" t="s">
        <v>13</v>
      </c>
      <c r="C5696" t="s">
        <v>10</v>
      </c>
      <c r="D5696">
        <v>15294</v>
      </c>
    </row>
    <row r="5697" spans="1:4" x14ac:dyDescent="0.3">
      <c r="A5697" t="s">
        <v>29</v>
      </c>
      <c r="B5697" t="s">
        <v>15</v>
      </c>
      <c r="C5697" t="s">
        <v>2</v>
      </c>
      <c r="D5697">
        <v>45815</v>
      </c>
    </row>
    <row r="5698" spans="1:4" x14ac:dyDescent="0.3">
      <c r="A5698" t="s">
        <v>29</v>
      </c>
      <c r="B5698" t="s">
        <v>15</v>
      </c>
      <c r="C5698" t="s">
        <v>2</v>
      </c>
      <c r="D5698">
        <v>48007</v>
      </c>
    </row>
    <row r="5699" spans="1:4" x14ac:dyDescent="0.3">
      <c r="A5699" t="s">
        <v>29</v>
      </c>
      <c r="B5699" t="s">
        <v>15</v>
      </c>
      <c r="C5699" t="s">
        <v>2</v>
      </c>
      <c r="D5699">
        <v>19578</v>
      </c>
    </row>
    <row r="5700" spans="1:4" x14ac:dyDescent="0.3">
      <c r="A5700" t="s">
        <v>29</v>
      </c>
      <c r="B5700" t="s">
        <v>15</v>
      </c>
      <c r="C5700" t="s">
        <v>2</v>
      </c>
      <c r="D5700">
        <v>69076</v>
      </c>
    </row>
    <row r="5701" spans="1:4" x14ac:dyDescent="0.3">
      <c r="A5701" t="s">
        <v>29</v>
      </c>
      <c r="B5701" t="s">
        <v>20</v>
      </c>
      <c r="C5701" t="s">
        <v>10</v>
      </c>
      <c r="D5701">
        <v>81743</v>
      </c>
    </row>
    <row r="5702" spans="1:4" x14ac:dyDescent="0.3">
      <c r="A5702" t="s">
        <v>29</v>
      </c>
      <c r="B5702" t="s">
        <v>20</v>
      </c>
      <c r="C5702" t="s">
        <v>2</v>
      </c>
      <c r="D5702">
        <v>46215</v>
      </c>
    </row>
    <row r="5703" spans="1:4" x14ac:dyDescent="0.3">
      <c r="A5703" t="s">
        <v>29</v>
      </c>
      <c r="B5703" t="s">
        <v>20</v>
      </c>
      <c r="C5703" t="s">
        <v>2</v>
      </c>
      <c r="D5703">
        <v>64240</v>
      </c>
    </row>
    <row r="5704" spans="1:4" x14ac:dyDescent="0.3">
      <c r="A5704" t="s">
        <v>29</v>
      </c>
      <c r="B5704" t="s">
        <v>13</v>
      </c>
      <c r="C5704" t="s">
        <v>7</v>
      </c>
      <c r="D5704">
        <v>85440</v>
      </c>
    </row>
    <row r="5705" spans="1:4" x14ac:dyDescent="0.3">
      <c r="A5705" t="s">
        <v>29</v>
      </c>
      <c r="B5705" t="s">
        <v>13</v>
      </c>
      <c r="C5705" t="s">
        <v>7</v>
      </c>
      <c r="D5705">
        <v>65617</v>
      </c>
    </row>
    <row r="5706" spans="1:4" x14ac:dyDescent="0.3">
      <c r="A5706" t="s">
        <v>29</v>
      </c>
      <c r="B5706" t="s">
        <v>13</v>
      </c>
      <c r="C5706" t="s">
        <v>7</v>
      </c>
      <c r="D5706">
        <v>27855</v>
      </c>
    </row>
    <row r="5707" spans="1:4" x14ac:dyDescent="0.3">
      <c r="A5707" t="s">
        <v>29</v>
      </c>
      <c r="B5707" t="s">
        <v>13</v>
      </c>
      <c r="C5707" t="s">
        <v>7</v>
      </c>
      <c r="D5707">
        <v>54276</v>
      </c>
    </row>
    <row r="5708" spans="1:4" x14ac:dyDescent="0.3">
      <c r="A5708" t="s">
        <v>29</v>
      </c>
      <c r="B5708" t="s">
        <v>13</v>
      </c>
      <c r="C5708" t="s">
        <v>7</v>
      </c>
      <c r="D5708">
        <v>51283</v>
      </c>
    </row>
    <row r="5709" spans="1:4" x14ac:dyDescent="0.3">
      <c r="A5709" t="s">
        <v>29</v>
      </c>
      <c r="B5709" t="s">
        <v>13</v>
      </c>
      <c r="C5709" t="s">
        <v>6</v>
      </c>
      <c r="D5709">
        <v>5448</v>
      </c>
    </row>
    <row r="5710" spans="1:4" x14ac:dyDescent="0.3">
      <c r="A5710" t="s">
        <v>29</v>
      </c>
      <c r="B5710" t="s">
        <v>13</v>
      </c>
      <c r="C5710" t="s">
        <v>6</v>
      </c>
      <c r="D5710">
        <v>67781</v>
      </c>
    </row>
    <row r="5711" spans="1:4" x14ac:dyDescent="0.3">
      <c r="A5711" t="s">
        <v>29</v>
      </c>
      <c r="B5711" t="s">
        <v>13</v>
      </c>
      <c r="C5711" t="s">
        <v>6</v>
      </c>
      <c r="D5711">
        <v>37796</v>
      </c>
    </row>
    <row r="5712" spans="1:4" x14ac:dyDescent="0.3">
      <c r="A5712" t="s">
        <v>29</v>
      </c>
      <c r="B5712" t="s">
        <v>13</v>
      </c>
      <c r="C5712" t="s">
        <v>6</v>
      </c>
      <c r="D5712">
        <v>43830</v>
      </c>
    </row>
    <row r="5713" spans="1:4" x14ac:dyDescent="0.3">
      <c r="A5713" t="s">
        <v>29</v>
      </c>
      <c r="B5713" t="s">
        <v>13</v>
      </c>
      <c r="C5713" t="s">
        <v>6</v>
      </c>
      <c r="D5713">
        <v>65933</v>
      </c>
    </row>
    <row r="5714" spans="1:4" x14ac:dyDescent="0.3">
      <c r="A5714" t="s">
        <v>29</v>
      </c>
      <c r="B5714" t="s">
        <v>13</v>
      </c>
      <c r="C5714" t="s">
        <v>6</v>
      </c>
      <c r="D5714">
        <v>37145</v>
      </c>
    </row>
    <row r="5715" spans="1:4" x14ac:dyDescent="0.3">
      <c r="A5715" t="s">
        <v>29</v>
      </c>
      <c r="B5715" t="s">
        <v>13</v>
      </c>
      <c r="C5715" t="s">
        <v>10</v>
      </c>
      <c r="D5715">
        <v>27741</v>
      </c>
    </row>
    <row r="5716" spans="1:4" x14ac:dyDescent="0.3">
      <c r="A5716" t="s">
        <v>29</v>
      </c>
      <c r="B5716" t="s">
        <v>12</v>
      </c>
      <c r="C5716" t="s">
        <v>4</v>
      </c>
      <c r="D5716">
        <v>27577</v>
      </c>
    </row>
    <row r="5717" spans="1:4" x14ac:dyDescent="0.3">
      <c r="A5717" t="s">
        <v>29</v>
      </c>
      <c r="B5717" t="s">
        <v>12</v>
      </c>
      <c r="C5717" t="s">
        <v>4</v>
      </c>
      <c r="D5717">
        <v>5061</v>
      </c>
    </row>
    <row r="5718" spans="1:4" x14ac:dyDescent="0.3">
      <c r="A5718" t="s">
        <v>29</v>
      </c>
      <c r="B5718" t="s">
        <v>12</v>
      </c>
      <c r="C5718" t="s">
        <v>4</v>
      </c>
      <c r="D5718">
        <v>38917</v>
      </c>
    </row>
    <row r="5719" spans="1:4" x14ac:dyDescent="0.3">
      <c r="A5719" t="s">
        <v>29</v>
      </c>
      <c r="B5719" t="s">
        <v>17</v>
      </c>
      <c r="C5719" t="s">
        <v>6</v>
      </c>
      <c r="D5719">
        <v>53611</v>
      </c>
    </row>
    <row r="5720" spans="1:4" x14ac:dyDescent="0.3">
      <c r="A5720" t="s">
        <v>29</v>
      </c>
      <c r="B5720" t="s">
        <v>20</v>
      </c>
      <c r="C5720" t="s">
        <v>2</v>
      </c>
      <c r="D5720">
        <v>3854</v>
      </c>
    </row>
    <row r="5721" spans="1:4" x14ac:dyDescent="0.3">
      <c r="A5721" t="s">
        <v>29</v>
      </c>
      <c r="B5721" t="s">
        <v>20</v>
      </c>
      <c r="C5721" t="s">
        <v>2</v>
      </c>
      <c r="D5721">
        <v>43250</v>
      </c>
    </row>
    <row r="5722" spans="1:4" x14ac:dyDescent="0.3">
      <c r="A5722" t="s">
        <v>29</v>
      </c>
      <c r="B5722" t="s">
        <v>20</v>
      </c>
      <c r="C5722" t="s">
        <v>2</v>
      </c>
      <c r="D5722">
        <v>83237</v>
      </c>
    </row>
    <row r="5723" spans="1:4" x14ac:dyDescent="0.3">
      <c r="A5723" t="s">
        <v>29</v>
      </c>
      <c r="B5723" t="s">
        <v>17</v>
      </c>
      <c r="C5723" t="s">
        <v>10</v>
      </c>
      <c r="D5723">
        <v>75625</v>
      </c>
    </row>
    <row r="5724" spans="1:4" x14ac:dyDescent="0.3">
      <c r="A5724" t="s">
        <v>29</v>
      </c>
      <c r="B5724" t="s">
        <v>17</v>
      </c>
      <c r="C5724" t="s">
        <v>10</v>
      </c>
      <c r="D5724">
        <v>92121</v>
      </c>
    </row>
    <row r="5725" spans="1:4" x14ac:dyDescent="0.3">
      <c r="A5725" t="s">
        <v>29</v>
      </c>
      <c r="B5725" t="s">
        <v>17</v>
      </c>
      <c r="C5725" t="s">
        <v>10</v>
      </c>
      <c r="D5725">
        <v>94700</v>
      </c>
    </row>
    <row r="5726" spans="1:4" x14ac:dyDescent="0.3">
      <c r="A5726" t="s">
        <v>29</v>
      </c>
      <c r="B5726" t="s">
        <v>17</v>
      </c>
      <c r="C5726" t="s">
        <v>10</v>
      </c>
      <c r="D5726">
        <v>23702</v>
      </c>
    </row>
    <row r="5727" spans="1:4" x14ac:dyDescent="0.3">
      <c r="A5727" t="s">
        <v>29</v>
      </c>
      <c r="B5727" t="s">
        <v>17</v>
      </c>
      <c r="C5727" t="s">
        <v>10</v>
      </c>
      <c r="D5727">
        <v>47505</v>
      </c>
    </row>
    <row r="5728" spans="1:4" x14ac:dyDescent="0.3">
      <c r="A5728" t="s">
        <v>29</v>
      </c>
      <c r="B5728" t="s">
        <v>17</v>
      </c>
      <c r="C5728" t="s">
        <v>10</v>
      </c>
      <c r="D5728">
        <v>33998</v>
      </c>
    </row>
    <row r="5729" spans="1:4" x14ac:dyDescent="0.3">
      <c r="A5729" t="s">
        <v>29</v>
      </c>
      <c r="B5729" t="s">
        <v>17</v>
      </c>
      <c r="C5729" t="s">
        <v>10</v>
      </c>
      <c r="D5729">
        <v>48558</v>
      </c>
    </row>
    <row r="5730" spans="1:4" x14ac:dyDescent="0.3">
      <c r="A5730" t="s">
        <v>29</v>
      </c>
      <c r="B5730" t="s">
        <v>17</v>
      </c>
      <c r="C5730" t="s">
        <v>2</v>
      </c>
      <c r="D5730">
        <v>20232</v>
      </c>
    </row>
    <row r="5731" spans="1:4" x14ac:dyDescent="0.3">
      <c r="A5731" t="s">
        <v>29</v>
      </c>
      <c r="B5731" t="s">
        <v>18</v>
      </c>
      <c r="C5731" t="s">
        <v>10</v>
      </c>
      <c r="D5731">
        <v>26468</v>
      </c>
    </row>
    <row r="5732" spans="1:4" x14ac:dyDescent="0.3">
      <c r="A5732" t="s">
        <v>29</v>
      </c>
      <c r="B5732" t="s">
        <v>18</v>
      </c>
      <c r="C5732" t="s">
        <v>10</v>
      </c>
      <c r="D5732">
        <v>78844</v>
      </c>
    </row>
    <row r="5733" spans="1:4" x14ac:dyDescent="0.3">
      <c r="A5733" t="s">
        <v>29</v>
      </c>
      <c r="B5733" t="s">
        <v>18</v>
      </c>
      <c r="C5733" t="s">
        <v>10</v>
      </c>
      <c r="D5733">
        <v>30479</v>
      </c>
    </row>
    <row r="5734" spans="1:4" x14ac:dyDescent="0.3">
      <c r="A5734" t="s">
        <v>29</v>
      </c>
      <c r="B5734" t="s">
        <v>18</v>
      </c>
      <c r="C5734" t="s">
        <v>10</v>
      </c>
      <c r="D5734">
        <v>36833</v>
      </c>
    </row>
    <row r="5735" spans="1:4" x14ac:dyDescent="0.3">
      <c r="A5735" t="s">
        <v>29</v>
      </c>
      <c r="B5735" t="s">
        <v>18</v>
      </c>
      <c r="C5735" t="s">
        <v>10</v>
      </c>
      <c r="D5735">
        <v>54545</v>
      </c>
    </row>
    <row r="5736" spans="1:4" x14ac:dyDescent="0.3">
      <c r="A5736" t="s">
        <v>29</v>
      </c>
      <c r="B5736" t="s">
        <v>18</v>
      </c>
      <c r="C5736" t="s">
        <v>10</v>
      </c>
      <c r="D5736">
        <v>17750</v>
      </c>
    </row>
    <row r="5737" spans="1:4" x14ac:dyDescent="0.3">
      <c r="A5737" t="s">
        <v>29</v>
      </c>
      <c r="B5737" t="s">
        <v>18</v>
      </c>
      <c r="C5737" t="s">
        <v>10</v>
      </c>
      <c r="D5737">
        <v>74463</v>
      </c>
    </row>
    <row r="5738" spans="1:4" x14ac:dyDescent="0.3">
      <c r="A5738" t="s">
        <v>29</v>
      </c>
      <c r="B5738" t="s">
        <v>18</v>
      </c>
      <c r="C5738" t="s">
        <v>10</v>
      </c>
      <c r="D5738">
        <v>72885</v>
      </c>
    </row>
    <row r="5739" spans="1:4" x14ac:dyDescent="0.3">
      <c r="A5739" t="s">
        <v>29</v>
      </c>
      <c r="B5739" t="s">
        <v>14</v>
      </c>
      <c r="C5739" t="s">
        <v>6</v>
      </c>
      <c r="D5739">
        <v>92448</v>
      </c>
    </row>
    <row r="5740" spans="1:4" x14ac:dyDescent="0.3">
      <c r="A5740" t="s">
        <v>29</v>
      </c>
      <c r="B5740" t="s">
        <v>14</v>
      </c>
      <c r="C5740" t="s">
        <v>6</v>
      </c>
      <c r="D5740">
        <v>94371</v>
      </c>
    </row>
    <row r="5741" spans="1:4" x14ac:dyDescent="0.3">
      <c r="A5741" t="s">
        <v>29</v>
      </c>
      <c r="B5741" t="s">
        <v>14</v>
      </c>
      <c r="C5741" t="s">
        <v>6</v>
      </c>
      <c r="D5741">
        <v>57736</v>
      </c>
    </row>
    <row r="5742" spans="1:4" x14ac:dyDescent="0.3">
      <c r="A5742" t="s">
        <v>29</v>
      </c>
      <c r="B5742" t="s">
        <v>20</v>
      </c>
      <c r="C5742" t="s">
        <v>2</v>
      </c>
      <c r="D5742">
        <v>41420</v>
      </c>
    </row>
    <row r="5743" spans="1:4" x14ac:dyDescent="0.3">
      <c r="A5743" t="s">
        <v>29</v>
      </c>
      <c r="B5743" t="s">
        <v>20</v>
      </c>
      <c r="C5743" t="s">
        <v>2</v>
      </c>
      <c r="D5743">
        <v>59654</v>
      </c>
    </row>
    <row r="5744" spans="1:4" x14ac:dyDescent="0.3">
      <c r="A5744" t="s">
        <v>29</v>
      </c>
      <c r="B5744" t="s">
        <v>20</v>
      </c>
      <c r="C5744" t="s">
        <v>2</v>
      </c>
      <c r="D5744">
        <v>86970</v>
      </c>
    </row>
    <row r="5745" spans="1:4" x14ac:dyDescent="0.3">
      <c r="A5745" t="s">
        <v>29</v>
      </c>
      <c r="B5745" t="s">
        <v>20</v>
      </c>
      <c r="C5745" t="s">
        <v>2</v>
      </c>
      <c r="D5745">
        <v>62814</v>
      </c>
    </row>
    <row r="5746" spans="1:4" x14ac:dyDescent="0.3">
      <c r="A5746" t="s">
        <v>29</v>
      </c>
      <c r="B5746" t="s">
        <v>20</v>
      </c>
      <c r="C5746" t="s">
        <v>2</v>
      </c>
      <c r="D5746">
        <v>46108</v>
      </c>
    </row>
    <row r="5747" spans="1:4" x14ac:dyDescent="0.3">
      <c r="A5747" t="s">
        <v>29</v>
      </c>
      <c r="B5747" t="s">
        <v>20</v>
      </c>
      <c r="C5747" t="s">
        <v>2</v>
      </c>
      <c r="D5747">
        <v>46500</v>
      </c>
    </row>
    <row r="5748" spans="1:4" x14ac:dyDescent="0.3">
      <c r="A5748" t="s">
        <v>29</v>
      </c>
      <c r="B5748" t="s">
        <v>12</v>
      </c>
      <c r="C5748" t="s">
        <v>10</v>
      </c>
      <c r="D5748">
        <v>42892</v>
      </c>
    </row>
    <row r="5749" spans="1:4" x14ac:dyDescent="0.3">
      <c r="A5749" t="s">
        <v>29</v>
      </c>
      <c r="B5749" t="s">
        <v>17</v>
      </c>
      <c r="C5749" t="s">
        <v>2</v>
      </c>
      <c r="D5749">
        <v>5223</v>
      </c>
    </row>
    <row r="5750" spans="1:4" x14ac:dyDescent="0.3">
      <c r="A5750" t="s">
        <v>29</v>
      </c>
      <c r="B5750" t="s">
        <v>17</v>
      </c>
      <c r="C5750" t="s">
        <v>2</v>
      </c>
      <c r="D5750">
        <v>76895</v>
      </c>
    </row>
    <row r="5751" spans="1:4" x14ac:dyDescent="0.3">
      <c r="A5751" t="s">
        <v>29</v>
      </c>
      <c r="B5751" t="s">
        <v>17</v>
      </c>
      <c r="C5751" t="s">
        <v>4</v>
      </c>
      <c r="D5751">
        <v>24791</v>
      </c>
    </row>
    <row r="5752" spans="1:4" x14ac:dyDescent="0.3">
      <c r="A5752" t="s">
        <v>29</v>
      </c>
      <c r="B5752" t="s">
        <v>17</v>
      </c>
      <c r="C5752" t="s">
        <v>4</v>
      </c>
      <c r="D5752">
        <v>39818</v>
      </c>
    </row>
    <row r="5753" spans="1:4" x14ac:dyDescent="0.3">
      <c r="A5753" t="s">
        <v>29</v>
      </c>
      <c r="B5753" t="s">
        <v>17</v>
      </c>
      <c r="C5753" t="s">
        <v>4</v>
      </c>
      <c r="D5753">
        <v>9733</v>
      </c>
    </row>
    <row r="5754" spans="1:4" x14ac:dyDescent="0.3">
      <c r="A5754" t="s">
        <v>29</v>
      </c>
      <c r="B5754" t="s">
        <v>17</v>
      </c>
      <c r="C5754" t="s">
        <v>4</v>
      </c>
      <c r="D5754">
        <v>8237</v>
      </c>
    </row>
    <row r="5755" spans="1:4" x14ac:dyDescent="0.3">
      <c r="A5755" t="s">
        <v>29</v>
      </c>
      <c r="B5755" t="s">
        <v>20</v>
      </c>
      <c r="C5755" t="s">
        <v>10</v>
      </c>
      <c r="D5755">
        <v>79867</v>
      </c>
    </row>
    <row r="5756" spans="1:4" x14ac:dyDescent="0.3">
      <c r="A5756" t="s">
        <v>29</v>
      </c>
      <c r="B5756" t="s">
        <v>20</v>
      </c>
      <c r="C5756" t="s">
        <v>10</v>
      </c>
      <c r="D5756">
        <v>86588</v>
      </c>
    </row>
    <row r="5757" spans="1:4" x14ac:dyDescent="0.3">
      <c r="A5757" t="s">
        <v>29</v>
      </c>
      <c r="B5757" t="s">
        <v>20</v>
      </c>
      <c r="C5757" t="s">
        <v>10</v>
      </c>
      <c r="D5757">
        <v>69691</v>
      </c>
    </row>
    <row r="5758" spans="1:4" x14ac:dyDescent="0.3">
      <c r="A5758" t="s">
        <v>29</v>
      </c>
      <c r="B5758" t="s">
        <v>20</v>
      </c>
      <c r="C5758" t="s">
        <v>10</v>
      </c>
      <c r="D5758">
        <v>54152</v>
      </c>
    </row>
    <row r="5759" spans="1:4" x14ac:dyDescent="0.3">
      <c r="A5759" t="s">
        <v>29</v>
      </c>
      <c r="B5759" t="s">
        <v>17</v>
      </c>
      <c r="C5759" t="s">
        <v>8</v>
      </c>
      <c r="D5759">
        <v>81256</v>
      </c>
    </row>
    <row r="5760" spans="1:4" x14ac:dyDescent="0.3">
      <c r="A5760" t="s">
        <v>29</v>
      </c>
      <c r="B5760" t="s">
        <v>17</v>
      </c>
      <c r="C5760" t="s">
        <v>8</v>
      </c>
      <c r="D5760">
        <v>71264</v>
      </c>
    </row>
    <row r="5761" spans="1:4" x14ac:dyDescent="0.3">
      <c r="A5761" t="s">
        <v>29</v>
      </c>
      <c r="B5761" t="s">
        <v>17</v>
      </c>
      <c r="C5761" t="s">
        <v>8</v>
      </c>
      <c r="D5761">
        <v>52257</v>
      </c>
    </row>
    <row r="5762" spans="1:4" x14ac:dyDescent="0.3">
      <c r="A5762" t="s">
        <v>29</v>
      </c>
      <c r="B5762" t="s">
        <v>12</v>
      </c>
      <c r="C5762" t="s">
        <v>2</v>
      </c>
      <c r="D5762">
        <v>10139</v>
      </c>
    </row>
    <row r="5763" spans="1:4" x14ac:dyDescent="0.3">
      <c r="A5763" t="s">
        <v>29</v>
      </c>
      <c r="B5763" t="s">
        <v>17</v>
      </c>
      <c r="C5763" t="s">
        <v>10</v>
      </c>
      <c r="D5763">
        <v>68268</v>
      </c>
    </row>
    <row r="5764" spans="1:4" x14ac:dyDescent="0.3">
      <c r="A5764" t="s">
        <v>29</v>
      </c>
      <c r="B5764" t="s">
        <v>17</v>
      </c>
      <c r="C5764" t="s">
        <v>10</v>
      </c>
      <c r="D5764">
        <v>10749</v>
      </c>
    </row>
    <row r="5765" spans="1:4" x14ac:dyDescent="0.3">
      <c r="A5765" t="s">
        <v>29</v>
      </c>
      <c r="B5765" t="s">
        <v>17</v>
      </c>
      <c r="C5765" t="s">
        <v>10</v>
      </c>
      <c r="D5765">
        <v>2658</v>
      </c>
    </row>
    <row r="5766" spans="1:4" x14ac:dyDescent="0.3">
      <c r="A5766" t="s">
        <v>29</v>
      </c>
      <c r="B5766" t="s">
        <v>17</v>
      </c>
      <c r="C5766" t="s">
        <v>10</v>
      </c>
      <c r="D5766">
        <v>88125</v>
      </c>
    </row>
    <row r="5767" spans="1:4" x14ac:dyDescent="0.3">
      <c r="A5767" t="s">
        <v>29</v>
      </c>
      <c r="B5767" t="s">
        <v>17</v>
      </c>
      <c r="C5767" t="s">
        <v>10</v>
      </c>
      <c r="D5767">
        <v>99852</v>
      </c>
    </row>
    <row r="5768" spans="1:4" x14ac:dyDescent="0.3">
      <c r="A5768" t="s">
        <v>29</v>
      </c>
      <c r="B5768" t="s">
        <v>17</v>
      </c>
      <c r="C5768" t="s">
        <v>10</v>
      </c>
      <c r="D5768">
        <v>36563</v>
      </c>
    </row>
    <row r="5769" spans="1:4" x14ac:dyDescent="0.3">
      <c r="A5769" t="s">
        <v>29</v>
      </c>
      <c r="B5769" t="s">
        <v>17</v>
      </c>
      <c r="C5769" t="s">
        <v>10</v>
      </c>
      <c r="D5769">
        <v>62340</v>
      </c>
    </row>
    <row r="5770" spans="1:4" x14ac:dyDescent="0.3">
      <c r="A5770" t="s">
        <v>29</v>
      </c>
      <c r="B5770" t="s">
        <v>17</v>
      </c>
      <c r="C5770" t="s">
        <v>10</v>
      </c>
      <c r="D5770">
        <v>98994</v>
      </c>
    </row>
    <row r="5771" spans="1:4" x14ac:dyDescent="0.3">
      <c r="A5771" t="s">
        <v>29</v>
      </c>
      <c r="B5771" t="s">
        <v>20</v>
      </c>
      <c r="C5771" t="s">
        <v>6</v>
      </c>
      <c r="D5771">
        <v>14805</v>
      </c>
    </row>
    <row r="5772" spans="1:4" x14ac:dyDescent="0.3">
      <c r="A5772" t="s">
        <v>29</v>
      </c>
      <c r="B5772" t="s">
        <v>20</v>
      </c>
      <c r="C5772" t="s">
        <v>10</v>
      </c>
      <c r="D5772">
        <v>73430</v>
      </c>
    </row>
    <row r="5773" spans="1:4" x14ac:dyDescent="0.3">
      <c r="A5773" t="s">
        <v>29</v>
      </c>
      <c r="B5773" t="s">
        <v>20</v>
      </c>
      <c r="C5773" t="s">
        <v>2</v>
      </c>
      <c r="D5773">
        <v>96934</v>
      </c>
    </row>
    <row r="5774" spans="1:4" x14ac:dyDescent="0.3">
      <c r="A5774" t="s">
        <v>29</v>
      </c>
      <c r="B5774" t="s">
        <v>20</v>
      </c>
      <c r="C5774" t="s">
        <v>2</v>
      </c>
      <c r="D5774">
        <v>69869</v>
      </c>
    </row>
    <row r="5775" spans="1:4" x14ac:dyDescent="0.3">
      <c r="A5775" t="s">
        <v>29</v>
      </c>
      <c r="B5775" t="s">
        <v>17</v>
      </c>
      <c r="C5775" t="s">
        <v>10</v>
      </c>
      <c r="D5775">
        <v>32999</v>
      </c>
    </row>
    <row r="5776" spans="1:4" x14ac:dyDescent="0.3">
      <c r="A5776" t="s">
        <v>29</v>
      </c>
      <c r="B5776" t="s">
        <v>17</v>
      </c>
      <c r="C5776" t="s">
        <v>4</v>
      </c>
      <c r="D5776">
        <v>31497</v>
      </c>
    </row>
    <row r="5777" spans="1:4" x14ac:dyDescent="0.3">
      <c r="A5777" t="s">
        <v>29</v>
      </c>
      <c r="B5777" t="s">
        <v>17</v>
      </c>
      <c r="C5777" t="s">
        <v>4</v>
      </c>
      <c r="D5777">
        <v>57287</v>
      </c>
    </row>
    <row r="5778" spans="1:4" x14ac:dyDescent="0.3">
      <c r="A5778" t="s">
        <v>29</v>
      </c>
      <c r="B5778" t="s">
        <v>17</v>
      </c>
      <c r="C5778" t="s">
        <v>4</v>
      </c>
      <c r="D5778">
        <v>63870</v>
      </c>
    </row>
    <row r="5779" spans="1:4" x14ac:dyDescent="0.3">
      <c r="A5779" t="s">
        <v>29</v>
      </c>
      <c r="B5779" t="s">
        <v>20</v>
      </c>
      <c r="C5779" t="s">
        <v>10</v>
      </c>
      <c r="D5779">
        <v>36312</v>
      </c>
    </row>
    <row r="5780" spans="1:4" x14ac:dyDescent="0.3">
      <c r="A5780" t="s">
        <v>29</v>
      </c>
      <c r="B5780" t="s">
        <v>18</v>
      </c>
      <c r="C5780" t="s">
        <v>2</v>
      </c>
      <c r="D5780">
        <v>6743</v>
      </c>
    </row>
    <row r="5781" spans="1:4" x14ac:dyDescent="0.3">
      <c r="A5781" t="s">
        <v>29</v>
      </c>
      <c r="B5781" t="s">
        <v>18</v>
      </c>
      <c r="C5781" t="s">
        <v>1</v>
      </c>
      <c r="D5781">
        <v>47344</v>
      </c>
    </row>
    <row r="5782" spans="1:4" x14ac:dyDescent="0.3">
      <c r="A5782" t="s">
        <v>29</v>
      </c>
      <c r="B5782" t="s">
        <v>18</v>
      </c>
      <c r="C5782" t="s">
        <v>2</v>
      </c>
      <c r="D5782">
        <v>13871</v>
      </c>
    </row>
    <row r="5783" spans="1:4" x14ac:dyDescent="0.3">
      <c r="A5783" t="s">
        <v>29</v>
      </c>
      <c r="B5783" t="s">
        <v>18</v>
      </c>
      <c r="C5783" t="s">
        <v>2</v>
      </c>
      <c r="D5783">
        <v>9417</v>
      </c>
    </row>
    <row r="5784" spans="1:4" x14ac:dyDescent="0.3">
      <c r="A5784" t="s">
        <v>29</v>
      </c>
      <c r="B5784" t="s">
        <v>18</v>
      </c>
      <c r="C5784" t="s">
        <v>2</v>
      </c>
      <c r="D5784">
        <v>22748</v>
      </c>
    </row>
    <row r="5785" spans="1:4" x14ac:dyDescent="0.3">
      <c r="A5785" t="s">
        <v>29</v>
      </c>
      <c r="B5785" t="s">
        <v>18</v>
      </c>
      <c r="C5785" t="s">
        <v>2</v>
      </c>
      <c r="D5785">
        <v>6101</v>
      </c>
    </row>
    <row r="5786" spans="1:4" x14ac:dyDescent="0.3">
      <c r="A5786" t="s">
        <v>29</v>
      </c>
      <c r="B5786" t="s">
        <v>18</v>
      </c>
      <c r="C5786" t="s">
        <v>2</v>
      </c>
      <c r="D5786">
        <v>64925</v>
      </c>
    </row>
    <row r="5787" spans="1:4" x14ac:dyDescent="0.3">
      <c r="A5787" t="s">
        <v>29</v>
      </c>
      <c r="B5787" t="s">
        <v>18</v>
      </c>
      <c r="C5787" t="s">
        <v>2</v>
      </c>
      <c r="D5787">
        <v>49625</v>
      </c>
    </row>
    <row r="5788" spans="1:4" x14ac:dyDescent="0.3">
      <c r="A5788" t="s">
        <v>29</v>
      </c>
      <c r="B5788" t="s">
        <v>18</v>
      </c>
      <c r="C5788" t="s">
        <v>24</v>
      </c>
      <c r="D5788">
        <v>46219</v>
      </c>
    </row>
    <row r="5789" spans="1:4" x14ac:dyDescent="0.3">
      <c r="A5789" t="s">
        <v>29</v>
      </c>
      <c r="B5789" t="s">
        <v>18</v>
      </c>
      <c r="C5789" t="s">
        <v>25</v>
      </c>
      <c r="D5789">
        <v>44700</v>
      </c>
    </row>
    <row r="5790" spans="1:4" x14ac:dyDescent="0.3">
      <c r="A5790" t="s">
        <v>29</v>
      </c>
      <c r="B5790" t="s">
        <v>18</v>
      </c>
      <c r="C5790" t="s">
        <v>2</v>
      </c>
      <c r="D5790">
        <v>92272</v>
      </c>
    </row>
    <row r="5791" spans="1:4" x14ac:dyDescent="0.3">
      <c r="A5791" t="s">
        <v>29</v>
      </c>
      <c r="B5791" t="s">
        <v>18</v>
      </c>
      <c r="C5791" t="s">
        <v>2</v>
      </c>
      <c r="D5791">
        <v>84428</v>
      </c>
    </row>
    <row r="5792" spans="1:4" x14ac:dyDescent="0.3">
      <c r="A5792" t="s">
        <v>29</v>
      </c>
      <c r="B5792" t="s">
        <v>18</v>
      </c>
      <c r="C5792" t="s">
        <v>2</v>
      </c>
      <c r="D5792">
        <v>6920</v>
      </c>
    </row>
    <row r="5793" spans="1:4" x14ac:dyDescent="0.3">
      <c r="A5793" t="s">
        <v>29</v>
      </c>
      <c r="B5793" t="s">
        <v>18</v>
      </c>
      <c r="C5793" t="s">
        <v>2</v>
      </c>
      <c r="D5793">
        <v>51982</v>
      </c>
    </row>
    <row r="5794" spans="1:4" x14ac:dyDescent="0.3">
      <c r="A5794" t="s">
        <v>29</v>
      </c>
      <c r="B5794" t="s">
        <v>18</v>
      </c>
      <c r="C5794" t="s">
        <v>2</v>
      </c>
      <c r="D5794">
        <v>64981</v>
      </c>
    </row>
    <row r="5795" spans="1:4" x14ac:dyDescent="0.3">
      <c r="A5795" t="s">
        <v>29</v>
      </c>
      <c r="B5795" t="s">
        <v>18</v>
      </c>
      <c r="C5795" t="s">
        <v>2</v>
      </c>
      <c r="D5795">
        <v>49845</v>
      </c>
    </row>
    <row r="5796" spans="1:4" x14ac:dyDescent="0.3">
      <c r="A5796" t="s">
        <v>29</v>
      </c>
      <c r="B5796" t="s">
        <v>18</v>
      </c>
      <c r="C5796" t="s">
        <v>2</v>
      </c>
      <c r="D5796">
        <v>7390</v>
      </c>
    </row>
    <row r="5797" spans="1:4" x14ac:dyDescent="0.3">
      <c r="A5797" t="s">
        <v>29</v>
      </c>
      <c r="B5797" t="s">
        <v>20</v>
      </c>
      <c r="C5797" t="s">
        <v>5</v>
      </c>
      <c r="D5797">
        <v>19995</v>
      </c>
    </row>
    <row r="5798" spans="1:4" x14ac:dyDescent="0.3">
      <c r="A5798" t="s">
        <v>29</v>
      </c>
      <c r="B5798" t="s">
        <v>20</v>
      </c>
      <c r="C5798" t="s">
        <v>5</v>
      </c>
      <c r="D5798">
        <v>44819</v>
      </c>
    </row>
    <row r="5799" spans="1:4" x14ac:dyDescent="0.3">
      <c r="A5799" t="s">
        <v>29</v>
      </c>
      <c r="B5799" t="s">
        <v>20</v>
      </c>
      <c r="C5799" t="s">
        <v>5</v>
      </c>
      <c r="D5799">
        <v>29596</v>
      </c>
    </row>
    <row r="5800" spans="1:4" x14ac:dyDescent="0.3">
      <c r="A5800" t="s">
        <v>29</v>
      </c>
      <c r="B5800" t="s">
        <v>20</v>
      </c>
      <c r="C5800" t="s">
        <v>5</v>
      </c>
      <c r="D5800">
        <v>73749</v>
      </c>
    </row>
    <row r="5801" spans="1:4" x14ac:dyDescent="0.3">
      <c r="A5801" t="s">
        <v>29</v>
      </c>
      <c r="B5801" t="s">
        <v>18</v>
      </c>
      <c r="C5801" t="s">
        <v>5</v>
      </c>
      <c r="D5801">
        <v>47912</v>
      </c>
    </row>
    <row r="5802" spans="1:4" x14ac:dyDescent="0.3">
      <c r="A5802" t="s">
        <v>29</v>
      </c>
      <c r="B5802" t="s">
        <v>18</v>
      </c>
      <c r="C5802" t="s">
        <v>5</v>
      </c>
      <c r="D5802">
        <v>23882</v>
      </c>
    </row>
    <row r="5803" spans="1:4" x14ac:dyDescent="0.3">
      <c r="A5803" t="s">
        <v>29</v>
      </c>
      <c r="B5803" t="s">
        <v>18</v>
      </c>
      <c r="C5803" t="s">
        <v>5</v>
      </c>
      <c r="D5803">
        <v>40903</v>
      </c>
    </row>
    <row r="5804" spans="1:4" x14ac:dyDescent="0.3">
      <c r="A5804" t="s">
        <v>29</v>
      </c>
      <c r="B5804" t="s">
        <v>18</v>
      </c>
      <c r="C5804" t="s">
        <v>5</v>
      </c>
      <c r="D5804">
        <v>89179</v>
      </c>
    </row>
    <row r="5805" spans="1:4" x14ac:dyDescent="0.3">
      <c r="A5805" t="s">
        <v>29</v>
      </c>
      <c r="B5805" t="s">
        <v>17</v>
      </c>
      <c r="C5805" t="s">
        <v>10</v>
      </c>
      <c r="D5805">
        <v>53360</v>
      </c>
    </row>
    <row r="5806" spans="1:4" x14ac:dyDescent="0.3">
      <c r="A5806" t="s">
        <v>29</v>
      </c>
      <c r="B5806" t="s">
        <v>17</v>
      </c>
      <c r="C5806" t="s">
        <v>10</v>
      </c>
      <c r="D5806">
        <v>37037</v>
      </c>
    </row>
    <row r="5807" spans="1:4" x14ac:dyDescent="0.3">
      <c r="A5807" t="s">
        <v>29</v>
      </c>
      <c r="B5807" t="s">
        <v>17</v>
      </c>
      <c r="C5807" t="s">
        <v>10</v>
      </c>
      <c r="D5807">
        <v>32173</v>
      </c>
    </row>
    <row r="5808" spans="1:4" x14ac:dyDescent="0.3">
      <c r="A5808" t="s">
        <v>29</v>
      </c>
      <c r="B5808" t="s">
        <v>17</v>
      </c>
      <c r="C5808" t="s">
        <v>8</v>
      </c>
      <c r="D5808">
        <v>16940</v>
      </c>
    </row>
    <row r="5809" spans="1:4" x14ac:dyDescent="0.3">
      <c r="A5809" t="s">
        <v>29</v>
      </c>
      <c r="B5809" t="s">
        <v>20</v>
      </c>
      <c r="C5809" t="s">
        <v>8</v>
      </c>
      <c r="D5809">
        <v>97805</v>
      </c>
    </row>
    <row r="5810" spans="1:4" x14ac:dyDescent="0.3">
      <c r="A5810" t="s">
        <v>29</v>
      </c>
      <c r="B5810" t="s">
        <v>20</v>
      </c>
      <c r="C5810" t="s">
        <v>6</v>
      </c>
      <c r="D5810">
        <v>90464</v>
      </c>
    </row>
    <row r="5811" spans="1:4" x14ac:dyDescent="0.3">
      <c r="A5811" t="s">
        <v>29</v>
      </c>
      <c r="B5811" t="s">
        <v>20</v>
      </c>
      <c r="C5811" t="s">
        <v>4</v>
      </c>
      <c r="D5811">
        <v>57482</v>
      </c>
    </row>
    <row r="5812" spans="1:4" x14ac:dyDescent="0.3">
      <c r="A5812" t="s">
        <v>29</v>
      </c>
      <c r="B5812" t="s">
        <v>12</v>
      </c>
      <c r="C5812" t="s">
        <v>6</v>
      </c>
      <c r="D5812">
        <v>11594</v>
      </c>
    </row>
    <row r="5813" spans="1:4" x14ac:dyDescent="0.3">
      <c r="A5813" t="s">
        <v>29</v>
      </c>
      <c r="B5813" t="s">
        <v>20</v>
      </c>
      <c r="C5813" t="s">
        <v>10</v>
      </c>
      <c r="D5813">
        <v>44677</v>
      </c>
    </row>
    <row r="5814" spans="1:4" x14ac:dyDescent="0.3">
      <c r="A5814" t="s">
        <v>29</v>
      </c>
      <c r="B5814" t="s">
        <v>20</v>
      </c>
      <c r="C5814" t="s">
        <v>10</v>
      </c>
      <c r="D5814">
        <v>16974</v>
      </c>
    </row>
    <row r="5815" spans="1:4" x14ac:dyDescent="0.3">
      <c r="A5815" t="s">
        <v>29</v>
      </c>
      <c r="B5815" t="s">
        <v>20</v>
      </c>
      <c r="C5815" t="s">
        <v>6</v>
      </c>
      <c r="D5815">
        <v>58558</v>
      </c>
    </row>
    <row r="5816" spans="1:4" x14ac:dyDescent="0.3">
      <c r="A5816" t="s">
        <v>29</v>
      </c>
      <c r="B5816" t="s">
        <v>14</v>
      </c>
      <c r="C5816" t="s">
        <v>10</v>
      </c>
      <c r="D5816">
        <v>6031</v>
      </c>
    </row>
    <row r="5817" spans="1:4" x14ac:dyDescent="0.3">
      <c r="A5817" t="s">
        <v>29</v>
      </c>
      <c r="B5817" t="s">
        <v>14</v>
      </c>
      <c r="C5817" t="s">
        <v>10</v>
      </c>
      <c r="D5817">
        <v>6015</v>
      </c>
    </row>
    <row r="5818" spans="1:4" x14ac:dyDescent="0.3">
      <c r="A5818" t="s">
        <v>29</v>
      </c>
      <c r="B5818" t="s">
        <v>14</v>
      </c>
      <c r="C5818" t="s">
        <v>10</v>
      </c>
      <c r="D5818">
        <v>62798</v>
      </c>
    </row>
    <row r="5819" spans="1:4" x14ac:dyDescent="0.3">
      <c r="A5819" t="s">
        <v>29</v>
      </c>
      <c r="B5819" t="s">
        <v>20</v>
      </c>
      <c r="C5819" t="s">
        <v>4</v>
      </c>
      <c r="D5819">
        <v>69460</v>
      </c>
    </row>
    <row r="5820" spans="1:4" x14ac:dyDescent="0.3">
      <c r="A5820" t="s">
        <v>29</v>
      </c>
      <c r="B5820" t="s">
        <v>20</v>
      </c>
      <c r="C5820" t="s">
        <v>4</v>
      </c>
      <c r="D5820">
        <v>41546</v>
      </c>
    </row>
    <row r="5821" spans="1:4" x14ac:dyDescent="0.3">
      <c r="A5821" t="s">
        <v>29</v>
      </c>
      <c r="B5821" t="s">
        <v>20</v>
      </c>
      <c r="C5821" t="s">
        <v>4</v>
      </c>
      <c r="D5821">
        <v>98949</v>
      </c>
    </row>
    <row r="5822" spans="1:4" x14ac:dyDescent="0.3">
      <c r="A5822" t="s">
        <v>29</v>
      </c>
      <c r="B5822" t="s">
        <v>17</v>
      </c>
      <c r="C5822" t="s">
        <v>2</v>
      </c>
      <c r="D5822">
        <v>88555</v>
      </c>
    </row>
    <row r="5823" spans="1:4" x14ac:dyDescent="0.3">
      <c r="A5823" t="s">
        <v>29</v>
      </c>
      <c r="B5823" t="s">
        <v>17</v>
      </c>
      <c r="C5823" t="s">
        <v>8</v>
      </c>
      <c r="D5823">
        <v>6902</v>
      </c>
    </row>
    <row r="5824" spans="1:4" x14ac:dyDescent="0.3">
      <c r="A5824" t="s">
        <v>29</v>
      </c>
      <c r="B5824" t="s">
        <v>20</v>
      </c>
      <c r="C5824" t="s">
        <v>7</v>
      </c>
      <c r="D5824">
        <v>28991</v>
      </c>
    </row>
    <row r="5825" spans="1:4" x14ac:dyDescent="0.3">
      <c r="A5825" t="s">
        <v>29</v>
      </c>
      <c r="B5825" t="s">
        <v>20</v>
      </c>
      <c r="C5825" t="s">
        <v>7</v>
      </c>
      <c r="D5825">
        <v>13702</v>
      </c>
    </row>
    <row r="5826" spans="1:4" x14ac:dyDescent="0.3">
      <c r="A5826" t="s">
        <v>29</v>
      </c>
      <c r="B5826" t="s">
        <v>20</v>
      </c>
      <c r="C5826" t="s">
        <v>7</v>
      </c>
      <c r="D5826">
        <v>21893</v>
      </c>
    </row>
    <row r="5827" spans="1:4" x14ac:dyDescent="0.3">
      <c r="A5827" t="s">
        <v>29</v>
      </c>
      <c r="B5827" t="s">
        <v>20</v>
      </c>
      <c r="C5827" t="s">
        <v>7</v>
      </c>
      <c r="D5827">
        <v>89526</v>
      </c>
    </row>
    <row r="5828" spans="1:4" x14ac:dyDescent="0.3">
      <c r="A5828" t="s">
        <v>29</v>
      </c>
      <c r="B5828" t="s">
        <v>13</v>
      </c>
      <c r="C5828" t="s">
        <v>10</v>
      </c>
      <c r="D5828">
        <v>80022</v>
      </c>
    </row>
    <row r="5829" spans="1:4" x14ac:dyDescent="0.3">
      <c r="A5829" t="s">
        <v>29</v>
      </c>
      <c r="B5829" t="s">
        <v>13</v>
      </c>
      <c r="C5829" t="s">
        <v>10</v>
      </c>
      <c r="D5829">
        <v>66005</v>
      </c>
    </row>
    <row r="5830" spans="1:4" x14ac:dyDescent="0.3">
      <c r="A5830" t="s">
        <v>29</v>
      </c>
      <c r="B5830" t="s">
        <v>13</v>
      </c>
      <c r="C5830" t="s">
        <v>10</v>
      </c>
      <c r="D5830">
        <v>44523</v>
      </c>
    </row>
    <row r="5831" spans="1:4" x14ac:dyDescent="0.3">
      <c r="A5831" t="s">
        <v>29</v>
      </c>
      <c r="B5831" t="s">
        <v>13</v>
      </c>
      <c r="C5831" t="s">
        <v>10</v>
      </c>
      <c r="D5831">
        <v>64709</v>
      </c>
    </row>
    <row r="5832" spans="1:4" x14ac:dyDescent="0.3">
      <c r="A5832" t="s">
        <v>29</v>
      </c>
      <c r="B5832" t="s">
        <v>13</v>
      </c>
      <c r="C5832" t="s">
        <v>10</v>
      </c>
      <c r="D5832">
        <v>23541</v>
      </c>
    </row>
    <row r="5833" spans="1:4" x14ac:dyDescent="0.3">
      <c r="A5833" t="s">
        <v>29</v>
      </c>
      <c r="B5833" t="s">
        <v>13</v>
      </c>
      <c r="C5833" t="s">
        <v>10</v>
      </c>
      <c r="D5833">
        <v>78071</v>
      </c>
    </row>
    <row r="5834" spans="1:4" x14ac:dyDescent="0.3">
      <c r="A5834" t="s">
        <v>29</v>
      </c>
      <c r="B5834" t="s">
        <v>12</v>
      </c>
      <c r="C5834" t="s">
        <v>10</v>
      </c>
      <c r="D5834">
        <v>57519</v>
      </c>
    </row>
    <row r="5835" spans="1:4" x14ac:dyDescent="0.3">
      <c r="A5835" t="s">
        <v>29</v>
      </c>
      <c r="B5835" t="s">
        <v>20</v>
      </c>
      <c r="C5835" t="s">
        <v>10</v>
      </c>
      <c r="D5835">
        <v>44948</v>
      </c>
    </row>
    <row r="5836" spans="1:4" x14ac:dyDescent="0.3">
      <c r="A5836" t="s">
        <v>29</v>
      </c>
      <c r="B5836" t="s">
        <v>17</v>
      </c>
      <c r="C5836" t="s">
        <v>4</v>
      </c>
      <c r="D5836">
        <v>20593</v>
      </c>
    </row>
    <row r="5837" spans="1:4" x14ac:dyDescent="0.3">
      <c r="A5837" t="s">
        <v>29</v>
      </c>
      <c r="B5837" t="s">
        <v>17</v>
      </c>
      <c r="C5837" t="s">
        <v>4</v>
      </c>
      <c r="D5837">
        <v>57420</v>
      </c>
    </row>
    <row r="5838" spans="1:4" x14ac:dyDescent="0.3">
      <c r="A5838" t="s">
        <v>29</v>
      </c>
      <c r="B5838" t="s">
        <v>17</v>
      </c>
      <c r="C5838" t="s">
        <v>4</v>
      </c>
      <c r="D5838">
        <v>61412</v>
      </c>
    </row>
    <row r="5839" spans="1:4" x14ac:dyDescent="0.3">
      <c r="A5839" t="s">
        <v>29</v>
      </c>
      <c r="B5839" t="s">
        <v>17</v>
      </c>
      <c r="C5839" t="s">
        <v>4</v>
      </c>
      <c r="D5839">
        <v>25875</v>
      </c>
    </row>
    <row r="5840" spans="1:4" x14ac:dyDescent="0.3">
      <c r="A5840" t="s">
        <v>29</v>
      </c>
      <c r="B5840" t="s">
        <v>19</v>
      </c>
      <c r="C5840" t="s">
        <v>6</v>
      </c>
      <c r="D5840">
        <v>20419</v>
      </c>
    </row>
    <row r="5841" spans="1:4" x14ac:dyDescent="0.3">
      <c r="A5841" t="s">
        <v>29</v>
      </c>
      <c r="B5841" t="s">
        <v>20</v>
      </c>
      <c r="C5841" t="s">
        <v>10</v>
      </c>
      <c r="D5841">
        <v>30169</v>
      </c>
    </row>
    <row r="5842" spans="1:4" x14ac:dyDescent="0.3">
      <c r="A5842" t="s">
        <v>29</v>
      </c>
      <c r="B5842" t="s">
        <v>20</v>
      </c>
      <c r="C5842" t="s">
        <v>10</v>
      </c>
      <c r="D5842">
        <v>30844</v>
      </c>
    </row>
    <row r="5843" spans="1:4" x14ac:dyDescent="0.3">
      <c r="A5843" t="s">
        <v>29</v>
      </c>
      <c r="B5843" t="s">
        <v>20</v>
      </c>
      <c r="C5843" t="s">
        <v>10</v>
      </c>
      <c r="D5843">
        <v>55503</v>
      </c>
    </row>
    <row r="5844" spans="1:4" x14ac:dyDescent="0.3">
      <c r="A5844" t="s">
        <v>29</v>
      </c>
      <c r="B5844" t="s">
        <v>20</v>
      </c>
      <c r="C5844" t="s">
        <v>10</v>
      </c>
      <c r="D5844">
        <v>13865</v>
      </c>
    </row>
    <row r="5845" spans="1:4" x14ac:dyDescent="0.3">
      <c r="A5845" t="s">
        <v>29</v>
      </c>
      <c r="B5845" t="s">
        <v>20</v>
      </c>
      <c r="C5845" t="s">
        <v>10</v>
      </c>
      <c r="D5845">
        <v>21778</v>
      </c>
    </row>
    <row r="5846" spans="1:4" x14ac:dyDescent="0.3">
      <c r="A5846" t="s">
        <v>29</v>
      </c>
      <c r="B5846" t="s">
        <v>14</v>
      </c>
      <c r="C5846" t="s">
        <v>6</v>
      </c>
      <c r="D5846">
        <v>34640</v>
      </c>
    </row>
    <row r="5847" spans="1:4" x14ac:dyDescent="0.3">
      <c r="A5847" t="s">
        <v>29</v>
      </c>
      <c r="B5847" t="s">
        <v>15</v>
      </c>
      <c r="C5847" t="s">
        <v>2</v>
      </c>
      <c r="D5847">
        <v>41258</v>
      </c>
    </row>
    <row r="5848" spans="1:4" x14ac:dyDescent="0.3">
      <c r="A5848" t="s">
        <v>29</v>
      </c>
      <c r="B5848" t="s">
        <v>15</v>
      </c>
      <c r="C5848" t="s">
        <v>5</v>
      </c>
      <c r="D5848">
        <v>70640</v>
      </c>
    </row>
    <row r="5849" spans="1:4" x14ac:dyDescent="0.3">
      <c r="A5849" t="s">
        <v>29</v>
      </c>
      <c r="B5849" t="s">
        <v>15</v>
      </c>
      <c r="C5849" t="s">
        <v>5</v>
      </c>
      <c r="D5849">
        <v>83055</v>
      </c>
    </row>
    <row r="5850" spans="1:4" x14ac:dyDescent="0.3">
      <c r="A5850" t="s">
        <v>29</v>
      </c>
      <c r="B5850" t="s">
        <v>15</v>
      </c>
      <c r="C5850" t="s">
        <v>5</v>
      </c>
      <c r="D5850">
        <v>64302</v>
      </c>
    </row>
    <row r="5851" spans="1:4" x14ac:dyDescent="0.3">
      <c r="A5851" t="s">
        <v>29</v>
      </c>
      <c r="B5851" t="s">
        <v>15</v>
      </c>
      <c r="C5851" t="s">
        <v>5</v>
      </c>
      <c r="D5851">
        <v>35156</v>
      </c>
    </row>
    <row r="5852" spans="1:4" x14ac:dyDescent="0.3">
      <c r="A5852" t="s">
        <v>29</v>
      </c>
      <c r="B5852" t="s">
        <v>20</v>
      </c>
      <c r="C5852" t="s">
        <v>10</v>
      </c>
      <c r="D5852">
        <v>4843</v>
      </c>
    </row>
    <row r="5853" spans="1:4" x14ac:dyDescent="0.3">
      <c r="A5853" t="s">
        <v>29</v>
      </c>
      <c r="B5853" t="s">
        <v>17</v>
      </c>
      <c r="C5853" t="s">
        <v>2</v>
      </c>
      <c r="D5853">
        <v>65144</v>
      </c>
    </row>
    <row r="5854" spans="1:4" x14ac:dyDescent="0.3">
      <c r="A5854" t="s">
        <v>29</v>
      </c>
      <c r="B5854" t="s">
        <v>17</v>
      </c>
      <c r="C5854" t="s">
        <v>2</v>
      </c>
      <c r="D5854">
        <v>14698</v>
      </c>
    </row>
    <row r="5855" spans="1:4" x14ac:dyDescent="0.3">
      <c r="A5855" t="s">
        <v>29</v>
      </c>
      <c r="B5855" t="s">
        <v>17</v>
      </c>
      <c r="C5855" t="s">
        <v>2</v>
      </c>
      <c r="D5855">
        <v>66892</v>
      </c>
    </row>
    <row r="5856" spans="1:4" x14ac:dyDescent="0.3">
      <c r="A5856" t="s">
        <v>29</v>
      </c>
      <c r="B5856" t="s">
        <v>17</v>
      </c>
      <c r="C5856" t="s">
        <v>2</v>
      </c>
      <c r="D5856">
        <v>30403</v>
      </c>
    </row>
    <row r="5857" spans="1:4" x14ac:dyDescent="0.3">
      <c r="A5857" t="s">
        <v>29</v>
      </c>
      <c r="B5857" t="s">
        <v>17</v>
      </c>
      <c r="C5857" t="s">
        <v>2</v>
      </c>
      <c r="D5857">
        <v>18420</v>
      </c>
    </row>
    <row r="5858" spans="1:4" x14ac:dyDescent="0.3">
      <c r="A5858" t="s">
        <v>29</v>
      </c>
      <c r="B5858" t="s">
        <v>17</v>
      </c>
      <c r="C5858" t="s">
        <v>2</v>
      </c>
      <c r="D5858">
        <v>31807</v>
      </c>
    </row>
    <row r="5859" spans="1:4" x14ac:dyDescent="0.3">
      <c r="A5859" t="s">
        <v>29</v>
      </c>
      <c r="B5859" t="s">
        <v>19</v>
      </c>
      <c r="C5859" t="s">
        <v>6</v>
      </c>
      <c r="D5859">
        <v>72059</v>
      </c>
    </row>
    <row r="5860" spans="1:4" x14ac:dyDescent="0.3">
      <c r="A5860" t="s">
        <v>29</v>
      </c>
      <c r="B5860" t="s">
        <v>19</v>
      </c>
      <c r="C5860" t="s">
        <v>5</v>
      </c>
      <c r="D5860">
        <v>24895</v>
      </c>
    </row>
    <row r="5861" spans="1:4" x14ac:dyDescent="0.3">
      <c r="A5861" t="s">
        <v>29</v>
      </c>
      <c r="B5861" t="s">
        <v>19</v>
      </c>
      <c r="C5861" t="s">
        <v>5</v>
      </c>
      <c r="D5861">
        <v>93884</v>
      </c>
    </row>
    <row r="5862" spans="1:4" x14ac:dyDescent="0.3">
      <c r="A5862" t="s">
        <v>29</v>
      </c>
      <c r="B5862" t="s">
        <v>17</v>
      </c>
      <c r="C5862" t="s">
        <v>10</v>
      </c>
      <c r="D5862">
        <v>23042</v>
      </c>
    </row>
    <row r="5863" spans="1:4" x14ac:dyDescent="0.3">
      <c r="A5863" t="s">
        <v>29</v>
      </c>
      <c r="B5863" t="s">
        <v>17</v>
      </c>
      <c r="C5863" t="s">
        <v>10</v>
      </c>
      <c r="D5863">
        <v>84716</v>
      </c>
    </row>
    <row r="5864" spans="1:4" x14ac:dyDescent="0.3">
      <c r="A5864" t="s">
        <v>29</v>
      </c>
      <c r="B5864" t="s">
        <v>17</v>
      </c>
      <c r="C5864" t="s">
        <v>10</v>
      </c>
      <c r="D5864">
        <v>52402</v>
      </c>
    </row>
    <row r="5865" spans="1:4" x14ac:dyDescent="0.3">
      <c r="A5865" t="s">
        <v>29</v>
      </c>
      <c r="B5865" t="s">
        <v>17</v>
      </c>
      <c r="C5865" t="s">
        <v>10</v>
      </c>
      <c r="D5865">
        <v>31956</v>
      </c>
    </row>
    <row r="5866" spans="1:4" x14ac:dyDescent="0.3">
      <c r="A5866" t="s">
        <v>29</v>
      </c>
      <c r="B5866" t="s">
        <v>12</v>
      </c>
      <c r="C5866" t="s">
        <v>10</v>
      </c>
      <c r="D5866">
        <v>10452</v>
      </c>
    </row>
    <row r="5867" spans="1:4" x14ac:dyDescent="0.3">
      <c r="A5867" t="s">
        <v>29</v>
      </c>
      <c r="B5867" t="s">
        <v>17</v>
      </c>
      <c r="C5867" t="s">
        <v>4</v>
      </c>
      <c r="D5867">
        <v>95512</v>
      </c>
    </row>
    <row r="5868" spans="1:4" x14ac:dyDescent="0.3">
      <c r="A5868" t="s">
        <v>29</v>
      </c>
      <c r="B5868" t="s">
        <v>17</v>
      </c>
      <c r="C5868" t="s">
        <v>4</v>
      </c>
      <c r="D5868">
        <v>91565</v>
      </c>
    </row>
    <row r="5869" spans="1:4" x14ac:dyDescent="0.3">
      <c r="A5869" t="s">
        <v>29</v>
      </c>
      <c r="B5869" t="s">
        <v>17</v>
      </c>
      <c r="C5869" t="s">
        <v>4</v>
      </c>
      <c r="D5869">
        <v>11816</v>
      </c>
    </row>
    <row r="5870" spans="1:4" x14ac:dyDescent="0.3">
      <c r="A5870" t="s">
        <v>29</v>
      </c>
      <c r="B5870" t="s">
        <v>17</v>
      </c>
      <c r="C5870" t="s">
        <v>4</v>
      </c>
      <c r="D5870">
        <v>54823</v>
      </c>
    </row>
    <row r="5871" spans="1:4" x14ac:dyDescent="0.3">
      <c r="A5871" t="s">
        <v>29</v>
      </c>
      <c r="B5871" t="s">
        <v>17</v>
      </c>
      <c r="C5871" t="s">
        <v>2</v>
      </c>
      <c r="D5871">
        <v>96730</v>
      </c>
    </row>
    <row r="5872" spans="1:4" x14ac:dyDescent="0.3">
      <c r="A5872" t="s">
        <v>29</v>
      </c>
      <c r="B5872" t="s">
        <v>17</v>
      </c>
      <c r="C5872" t="s">
        <v>4</v>
      </c>
      <c r="D5872">
        <v>95802</v>
      </c>
    </row>
    <row r="5873" spans="1:4" x14ac:dyDescent="0.3">
      <c r="A5873" t="s">
        <v>29</v>
      </c>
      <c r="B5873" t="s">
        <v>17</v>
      </c>
      <c r="C5873" t="s">
        <v>4</v>
      </c>
      <c r="D5873">
        <v>35988</v>
      </c>
    </row>
    <row r="5874" spans="1:4" x14ac:dyDescent="0.3">
      <c r="A5874" t="s">
        <v>29</v>
      </c>
      <c r="B5874" t="s">
        <v>17</v>
      </c>
      <c r="C5874" t="s">
        <v>4</v>
      </c>
      <c r="D5874">
        <v>53545</v>
      </c>
    </row>
    <row r="5875" spans="1:4" x14ac:dyDescent="0.3">
      <c r="A5875" t="s">
        <v>29</v>
      </c>
      <c r="B5875" t="s">
        <v>17</v>
      </c>
      <c r="C5875" t="s">
        <v>4</v>
      </c>
      <c r="D5875">
        <v>47886</v>
      </c>
    </row>
    <row r="5876" spans="1:4" x14ac:dyDescent="0.3">
      <c r="A5876" t="s">
        <v>29</v>
      </c>
      <c r="B5876" t="s">
        <v>17</v>
      </c>
      <c r="C5876" t="s">
        <v>4</v>
      </c>
      <c r="D5876">
        <v>19935</v>
      </c>
    </row>
    <row r="5877" spans="1:4" x14ac:dyDescent="0.3">
      <c r="A5877" t="s">
        <v>29</v>
      </c>
      <c r="B5877" t="s">
        <v>17</v>
      </c>
      <c r="C5877" t="s">
        <v>4</v>
      </c>
      <c r="D5877">
        <v>31670</v>
      </c>
    </row>
    <row r="5878" spans="1:4" x14ac:dyDescent="0.3">
      <c r="A5878" t="s">
        <v>29</v>
      </c>
      <c r="B5878" t="s">
        <v>17</v>
      </c>
      <c r="C5878" t="s">
        <v>4</v>
      </c>
      <c r="D5878">
        <v>85882</v>
      </c>
    </row>
    <row r="5879" spans="1:4" x14ac:dyDescent="0.3">
      <c r="A5879" t="s">
        <v>29</v>
      </c>
      <c r="B5879" t="s">
        <v>17</v>
      </c>
      <c r="C5879" t="s">
        <v>2</v>
      </c>
      <c r="D5879">
        <v>80224</v>
      </c>
    </row>
    <row r="5880" spans="1:4" x14ac:dyDescent="0.3">
      <c r="A5880" t="s">
        <v>29</v>
      </c>
      <c r="B5880" t="s">
        <v>17</v>
      </c>
      <c r="C5880" t="s">
        <v>2</v>
      </c>
      <c r="D5880">
        <v>3117</v>
      </c>
    </row>
    <row r="5881" spans="1:4" x14ac:dyDescent="0.3">
      <c r="A5881" t="s">
        <v>29</v>
      </c>
      <c r="B5881" t="s">
        <v>17</v>
      </c>
      <c r="C5881" t="s">
        <v>2</v>
      </c>
      <c r="D5881">
        <v>42107</v>
      </c>
    </row>
    <row r="5882" spans="1:4" x14ac:dyDescent="0.3">
      <c r="A5882" t="s">
        <v>29</v>
      </c>
      <c r="B5882" t="s">
        <v>17</v>
      </c>
      <c r="C5882" t="s">
        <v>4</v>
      </c>
      <c r="D5882">
        <v>1458</v>
      </c>
    </row>
    <row r="5883" spans="1:4" x14ac:dyDescent="0.3">
      <c r="A5883" t="s">
        <v>29</v>
      </c>
      <c r="B5883" t="s">
        <v>17</v>
      </c>
      <c r="C5883" t="s">
        <v>2</v>
      </c>
      <c r="D5883">
        <v>80787</v>
      </c>
    </row>
    <row r="5884" spans="1:4" x14ac:dyDescent="0.3">
      <c r="A5884" t="s">
        <v>29</v>
      </c>
      <c r="B5884" t="s">
        <v>17</v>
      </c>
      <c r="C5884" t="s">
        <v>2</v>
      </c>
      <c r="D5884">
        <v>43379</v>
      </c>
    </row>
    <row r="5885" spans="1:4" x14ac:dyDescent="0.3">
      <c r="A5885" t="s">
        <v>29</v>
      </c>
      <c r="B5885" t="s">
        <v>17</v>
      </c>
      <c r="C5885" t="s">
        <v>2</v>
      </c>
      <c r="D5885">
        <v>89541</v>
      </c>
    </row>
    <row r="5886" spans="1:4" x14ac:dyDescent="0.3">
      <c r="A5886" t="s">
        <v>29</v>
      </c>
      <c r="B5886" t="s">
        <v>17</v>
      </c>
      <c r="C5886" t="s">
        <v>2</v>
      </c>
      <c r="D5886">
        <v>42542</v>
      </c>
    </row>
    <row r="5887" spans="1:4" x14ac:dyDescent="0.3">
      <c r="A5887" t="s">
        <v>29</v>
      </c>
      <c r="B5887" t="s">
        <v>17</v>
      </c>
      <c r="C5887" t="s">
        <v>2</v>
      </c>
      <c r="D5887">
        <v>46062</v>
      </c>
    </row>
    <row r="5888" spans="1:4" x14ac:dyDescent="0.3">
      <c r="A5888" t="s">
        <v>29</v>
      </c>
      <c r="B5888" t="s">
        <v>16</v>
      </c>
      <c r="C5888" t="s">
        <v>2</v>
      </c>
      <c r="D5888">
        <v>94918</v>
      </c>
    </row>
    <row r="5889" spans="1:4" x14ac:dyDescent="0.3">
      <c r="A5889" t="s">
        <v>29</v>
      </c>
      <c r="B5889" t="s">
        <v>17</v>
      </c>
      <c r="C5889" t="s">
        <v>8</v>
      </c>
      <c r="D5889">
        <v>7669</v>
      </c>
    </row>
    <row r="5890" spans="1:4" x14ac:dyDescent="0.3">
      <c r="A5890" t="s">
        <v>29</v>
      </c>
      <c r="B5890" t="s">
        <v>17</v>
      </c>
      <c r="C5890" t="s">
        <v>8</v>
      </c>
      <c r="D5890">
        <v>5724</v>
      </c>
    </row>
    <row r="5891" spans="1:4" x14ac:dyDescent="0.3">
      <c r="A5891" t="s">
        <v>29</v>
      </c>
      <c r="B5891" t="s">
        <v>17</v>
      </c>
      <c r="C5891" t="s">
        <v>10</v>
      </c>
      <c r="D5891">
        <v>10300</v>
      </c>
    </row>
    <row r="5892" spans="1:4" x14ac:dyDescent="0.3">
      <c r="A5892" t="s">
        <v>29</v>
      </c>
      <c r="B5892" t="s">
        <v>17</v>
      </c>
      <c r="C5892" t="s">
        <v>10</v>
      </c>
      <c r="D5892">
        <v>88092</v>
      </c>
    </row>
    <row r="5893" spans="1:4" x14ac:dyDescent="0.3">
      <c r="A5893" t="s">
        <v>29</v>
      </c>
      <c r="B5893" t="s">
        <v>17</v>
      </c>
      <c r="C5893" t="s">
        <v>4</v>
      </c>
      <c r="D5893">
        <v>44858</v>
      </c>
    </row>
    <row r="5894" spans="1:4" x14ac:dyDescent="0.3">
      <c r="A5894" t="s">
        <v>29</v>
      </c>
      <c r="B5894" t="s">
        <v>17</v>
      </c>
      <c r="C5894" t="s">
        <v>1</v>
      </c>
      <c r="D5894">
        <v>23879</v>
      </c>
    </row>
    <row r="5895" spans="1:4" x14ac:dyDescent="0.3">
      <c r="A5895" t="s">
        <v>29</v>
      </c>
      <c r="B5895" t="s">
        <v>17</v>
      </c>
      <c r="C5895" t="s">
        <v>10</v>
      </c>
      <c r="D5895">
        <v>23370</v>
      </c>
    </row>
    <row r="5896" spans="1:4" x14ac:dyDescent="0.3">
      <c r="A5896" t="s">
        <v>29</v>
      </c>
      <c r="B5896" t="s">
        <v>17</v>
      </c>
      <c r="C5896" t="s">
        <v>10</v>
      </c>
      <c r="D5896">
        <v>25617</v>
      </c>
    </row>
    <row r="5897" spans="1:4" x14ac:dyDescent="0.3">
      <c r="A5897" t="s">
        <v>29</v>
      </c>
      <c r="B5897" t="s">
        <v>19</v>
      </c>
      <c r="C5897" t="s">
        <v>2</v>
      </c>
      <c r="D5897">
        <v>43261</v>
      </c>
    </row>
    <row r="5898" spans="1:4" x14ac:dyDescent="0.3">
      <c r="A5898" t="s">
        <v>29</v>
      </c>
      <c r="B5898" t="s">
        <v>17</v>
      </c>
      <c r="C5898" t="s">
        <v>10</v>
      </c>
      <c r="D5898">
        <v>57956</v>
      </c>
    </row>
    <row r="5899" spans="1:4" x14ac:dyDescent="0.3">
      <c r="A5899" t="s">
        <v>29</v>
      </c>
      <c r="B5899" t="s">
        <v>17</v>
      </c>
      <c r="C5899" t="s">
        <v>2</v>
      </c>
      <c r="D5899">
        <v>9283</v>
      </c>
    </row>
    <row r="5900" spans="1:4" x14ac:dyDescent="0.3">
      <c r="A5900" t="s">
        <v>29</v>
      </c>
      <c r="B5900" t="s">
        <v>17</v>
      </c>
      <c r="C5900" t="s">
        <v>2</v>
      </c>
      <c r="D5900">
        <v>96770</v>
      </c>
    </row>
    <row r="5901" spans="1:4" x14ac:dyDescent="0.3">
      <c r="A5901" t="s">
        <v>29</v>
      </c>
      <c r="B5901" t="s">
        <v>17</v>
      </c>
      <c r="C5901" t="s">
        <v>2</v>
      </c>
      <c r="D5901">
        <v>46555</v>
      </c>
    </row>
    <row r="5902" spans="1:4" x14ac:dyDescent="0.3">
      <c r="A5902" t="s">
        <v>29</v>
      </c>
      <c r="B5902" t="s">
        <v>20</v>
      </c>
      <c r="C5902" t="s">
        <v>10</v>
      </c>
      <c r="D5902">
        <v>92294</v>
      </c>
    </row>
    <row r="5903" spans="1:4" x14ac:dyDescent="0.3">
      <c r="A5903" t="s">
        <v>29</v>
      </c>
      <c r="B5903" t="s">
        <v>13</v>
      </c>
      <c r="C5903" t="s">
        <v>10</v>
      </c>
      <c r="D5903">
        <v>21410</v>
      </c>
    </row>
    <row r="5904" spans="1:4" x14ac:dyDescent="0.3">
      <c r="A5904" t="s">
        <v>29</v>
      </c>
      <c r="B5904" t="s">
        <v>13</v>
      </c>
      <c r="C5904" t="s">
        <v>10</v>
      </c>
      <c r="D5904">
        <v>79766</v>
      </c>
    </row>
    <row r="5905" spans="1:4" x14ac:dyDescent="0.3">
      <c r="A5905" t="s">
        <v>29</v>
      </c>
      <c r="B5905" t="s">
        <v>13</v>
      </c>
      <c r="C5905" t="s">
        <v>5</v>
      </c>
      <c r="D5905">
        <v>59673</v>
      </c>
    </row>
    <row r="5906" spans="1:4" x14ac:dyDescent="0.3">
      <c r="A5906" t="s">
        <v>29</v>
      </c>
      <c r="B5906" t="s">
        <v>13</v>
      </c>
      <c r="C5906" t="s">
        <v>5</v>
      </c>
      <c r="D5906">
        <v>38937</v>
      </c>
    </row>
    <row r="5907" spans="1:4" x14ac:dyDescent="0.3">
      <c r="A5907" t="s">
        <v>29</v>
      </c>
      <c r="B5907" t="s">
        <v>13</v>
      </c>
      <c r="C5907" t="s">
        <v>10</v>
      </c>
      <c r="D5907">
        <v>72934</v>
      </c>
    </row>
    <row r="5908" spans="1:4" x14ac:dyDescent="0.3">
      <c r="A5908" t="s">
        <v>29</v>
      </c>
      <c r="B5908" t="s">
        <v>13</v>
      </c>
      <c r="C5908" t="s">
        <v>10</v>
      </c>
      <c r="D5908">
        <v>58519</v>
      </c>
    </row>
    <row r="5909" spans="1:4" x14ac:dyDescent="0.3">
      <c r="A5909" t="s">
        <v>29</v>
      </c>
      <c r="B5909" t="s">
        <v>13</v>
      </c>
      <c r="C5909" t="s">
        <v>10</v>
      </c>
      <c r="D5909">
        <v>27415</v>
      </c>
    </row>
    <row r="5910" spans="1:4" x14ac:dyDescent="0.3">
      <c r="A5910" t="s">
        <v>29</v>
      </c>
      <c r="B5910" t="s">
        <v>13</v>
      </c>
      <c r="C5910" t="s">
        <v>10</v>
      </c>
      <c r="D5910">
        <v>47175</v>
      </c>
    </row>
    <row r="5911" spans="1:4" x14ac:dyDescent="0.3">
      <c r="A5911" t="s">
        <v>29</v>
      </c>
      <c r="B5911" t="s">
        <v>13</v>
      </c>
      <c r="C5911" t="s">
        <v>10</v>
      </c>
      <c r="D5911">
        <v>39985</v>
      </c>
    </row>
    <row r="5912" spans="1:4" x14ac:dyDescent="0.3">
      <c r="A5912" t="s">
        <v>29</v>
      </c>
      <c r="B5912" t="s">
        <v>13</v>
      </c>
      <c r="C5912" t="s">
        <v>10</v>
      </c>
      <c r="D5912">
        <v>46949</v>
      </c>
    </row>
    <row r="5913" spans="1:4" x14ac:dyDescent="0.3">
      <c r="A5913" t="s">
        <v>29</v>
      </c>
      <c r="B5913" t="s">
        <v>13</v>
      </c>
      <c r="C5913" t="s">
        <v>10</v>
      </c>
      <c r="D5913">
        <v>69857</v>
      </c>
    </row>
    <row r="5914" spans="1:4" x14ac:dyDescent="0.3">
      <c r="A5914" t="s">
        <v>29</v>
      </c>
      <c r="B5914" t="s">
        <v>13</v>
      </c>
      <c r="C5914" t="s">
        <v>10</v>
      </c>
      <c r="D5914">
        <v>18012</v>
      </c>
    </row>
    <row r="5915" spans="1:4" x14ac:dyDescent="0.3">
      <c r="A5915" t="s">
        <v>29</v>
      </c>
      <c r="B5915" t="s">
        <v>13</v>
      </c>
      <c r="C5915" t="s">
        <v>10</v>
      </c>
      <c r="D5915">
        <v>61641</v>
      </c>
    </row>
    <row r="5916" spans="1:4" x14ac:dyDescent="0.3">
      <c r="A5916" t="s">
        <v>29</v>
      </c>
      <c r="B5916" t="s">
        <v>13</v>
      </c>
      <c r="C5916" t="s">
        <v>10</v>
      </c>
      <c r="D5916">
        <v>58337</v>
      </c>
    </row>
    <row r="5917" spans="1:4" x14ac:dyDescent="0.3">
      <c r="A5917" t="s">
        <v>29</v>
      </c>
      <c r="B5917" t="s">
        <v>13</v>
      </c>
      <c r="C5917" t="s">
        <v>10</v>
      </c>
      <c r="D5917">
        <v>1731</v>
      </c>
    </row>
    <row r="5918" spans="1:4" x14ac:dyDescent="0.3">
      <c r="A5918" t="s">
        <v>29</v>
      </c>
      <c r="B5918" t="s">
        <v>13</v>
      </c>
      <c r="C5918" t="s">
        <v>10</v>
      </c>
      <c r="D5918">
        <v>72164</v>
      </c>
    </row>
    <row r="5919" spans="1:4" x14ac:dyDescent="0.3">
      <c r="A5919" t="s">
        <v>29</v>
      </c>
      <c r="B5919" t="s">
        <v>13</v>
      </c>
      <c r="C5919" t="s">
        <v>10</v>
      </c>
      <c r="D5919">
        <v>50597</v>
      </c>
    </row>
    <row r="5920" spans="1:4" x14ac:dyDescent="0.3">
      <c r="A5920" t="s">
        <v>29</v>
      </c>
      <c r="B5920" t="s">
        <v>13</v>
      </c>
      <c r="C5920" t="s">
        <v>10</v>
      </c>
      <c r="D5920">
        <v>89372</v>
      </c>
    </row>
    <row r="5921" spans="1:4" x14ac:dyDescent="0.3">
      <c r="A5921" t="s">
        <v>29</v>
      </c>
      <c r="B5921" t="s">
        <v>13</v>
      </c>
      <c r="C5921" t="s">
        <v>5</v>
      </c>
      <c r="D5921">
        <v>71127</v>
      </c>
    </row>
    <row r="5922" spans="1:4" x14ac:dyDescent="0.3">
      <c r="A5922" t="s">
        <v>29</v>
      </c>
      <c r="B5922" t="s">
        <v>13</v>
      </c>
      <c r="C5922" t="s">
        <v>10</v>
      </c>
      <c r="D5922">
        <v>72053</v>
      </c>
    </row>
    <row r="5923" spans="1:4" x14ac:dyDescent="0.3">
      <c r="A5923" t="s">
        <v>29</v>
      </c>
      <c r="B5923" t="s">
        <v>13</v>
      </c>
      <c r="C5923" t="s">
        <v>10</v>
      </c>
      <c r="D5923">
        <v>15859</v>
      </c>
    </row>
    <row r="5924" spans="1:4" x14ac:dyDescent="0.3">
      <c r="A5924" t="s">
        <v>29</v>
      </c>
      <c r="B5924" t="s">
        <v>13</v>
      </c>
      <c r="C5924" t="s">
        <v>10</v>
      </c>
      <c r="D5924">
        <v>59724</v>
      </c>
    </row>
    <row r="5925" spans="1:4" x14ac:dyDescent="0.3">
      <c r="A5925" t="s">
        <v>29</v>
      </c>
      <c r="B5925" t="s">
        <v>13</v>
      </c>
      <c r="C5925" t="s">
        <v>5</v>
      </c>
      <c r="D5925">
        <v>80183</v>
      </c>
    </row>
    <row r="5926" spans="1:4" x14ac:dyDescent="0.3">
      <c r="A5926" t="s">
        <v>29</v>
      </c>
      <c r="B5926" t="s">
        <v>17</v>
      </c>
      <c r="C5926" t="s">
        <v>2</v>
      </c>
      <c r="D5926">
        <v>81931</v>
      </c>
    </row>
    <row r="5927" spans="1:4" x14ac:dyDescent="0.3">
      <c r="A5927" t="s">
        <v>29</v>
      </c>
      <c r="B5927" t="s">
        <v>17</v>
      </c>
      <c r="C5927" t="s">
        <v>2</v>
      </c>
      <c r="D5927">
        <v>60131</v>
      </c>
    </row>
    <row r="5928" spans="1:4" x14ac:dyDescent="0.3">
      <c r="A5928" t="s">
        <v>29</v>
      </c>
      <c r="B5928" t="s">
        <v>17</v>
      </c>
      <c r="C5928" t="s">
        <v>6</v>
      </c>
      <c r="D5928">
        <v>2666</v>
      </c>
    </row>
    <row r="5929" spans="1:4" x14ac:dyDescent="0.3">
      <c r="A5929" t="s">
        <v>29</v>
      </c>
      <c r="B5929" t="s">
        <v>15</v>
      </c>
      <c r="C5929" t="s">
        <v>2</v>
      </c>
      <c r="D5929">
        <v>36237</v>
      </c>
    </row>
    <row r="5930" spans="1:4" x14ac:dyDescent="0.3">
      <c r="A5930" t="s">
        <v>29</v>
      </c>
      <c r="B5930" t="s">
        <v>17</v>
      </c>
      <c r="C5930" t="s">
        <v>2</v>
      </c>
      <c r="D5930">
        <v>33996</v>
      </c>
    </row>
    <row r="5931" spans="1:4" x14ac:dyDescent="0.3">
      <c r="A5931" t="s">
        <v>29</v>
      </c>
      <c r="B5931" t="s">
        <v>17</v>
      </c>
      <c r="C5931" t="s">
        <v>6</v>
      </c>
      <c r="D5931">
        <v>90559</v>
      </c>
    </row>
    <row r="5932" spans="1:4" x14ac:dyDescent="0.3">
      <c r="A5932" t="s">
        <v>29</v>
      </c>
      <c r="B5932" t="s">
        <v>17</v>
      </c>
      <c r="C5932" t="s">
        <v>6</v>
      </c>
      <c r="D5932">
        <v>7786</v>
      </c>
    </row>
    <row r="5933" spans="1:4" x14ac:dyDescent="0.3">
      <c r="A5933" t="s">
        <v>29</v>
      </c>
      <c r="B5933" t="s">
        <v>17</v>
      </c>
      <c r="C5933" t="s">
        <v>10</v>
      </c>
      <c r="D5933">
        <v>50144</v>
      </c>
    </row>
    <row r="5934" spans="1:4" x14ac:dyDescent="0.3">
      <c r="A5934" t="s">
        <v>29</v>
      </c>
      <c r="B5934" t="s">
        <v>17</v>
      </c>
      <c r="C5934" t="s">
        <v>10</v>
      </c>
      <c r="D5934">
        <v>9476</v>
      </c>
    </row>
    <row r="5935" spans="1:4" x14ac:dyDescent="0.3">
      <c r="A5935" t="s">
        <v>29</v>
      </c>
      <c r="B5935" t="s">
        <v>17</v>
      </c>
      <c r="C5935" t="s">
        <v>10</v>
      </c>
      <c r="D5935">
        <v>17255</v>
      </c>
    </row>
    <row r="5936" spans="1:4" x14ac:dyDescent="0.3">
      <c r="A5936" t="s">
        <v>29</v>
      </c>
      <c r="B5936" t="s">
        <v>17</v>
      </c>
      <c r="C5936" t="s">
        <v>10</v>
      </c>
      <c r="D5936">
        <v>89861</v>
      </c>
    </row>
    <row r="5937" spans="1:4" x14ac:dyDescent="0.3">
      <c r="A5937" t="s">
        <v>29</v>
      </c>
      <c r="B5937" t="s">
        <v>17</v>
      </c>
      <c r="C5937" t="s">
        <v>10</v>
      </c>
      <c r="D5937">
        <v>97910</v>
      </c>
    </row>
    <row r="5938" spans="1:4" x14ac:dyDescent="0.3">
      <c r="A5938" t="s">
        <v>29</v>
      </c>
      <c r="B5938" t="s">
        <v>17</v>
      </c>
      <c r="C5938" t="s">
        <v>10</v>
      </c>
      <c r="D5938">
        <v>54394</v>
      </c>
    </row>
    <row r="5939" spans="1:4" x14ac:dyDescent="0.3">
      <c r="A5939" t="s">
        <v>29</v>
      </c>
      <c r="B5939" t="s">
        <v>12</v>
      </c>
      <c r="C5939" t="s">
        <v>2</v>
      </c>
      <c r="D5939">
        <v>9885</v>
      </c>
    </row>
    <row r="5940" spans="1:4" x14ac:dyDescent="0.3">
      <c r="A5940" t="s">
        <v>29</v>
      </c>
      <c r="B5940" t="s">
        <v>12</v>
      </c>
      <c r="C5940" t="s">
        <v>10</v>
      </c>
      <c r="D5940">
        <v>67140</v>
      </c>
    </row>
    <row r="5941" spans="1:4" x14ac:dyDescent="0.3">
      <c r="A5941" t="s">
        <v>29</v>
      </c>
      <c r="B5941" t="s">
        <v>17</v>
      </c>
      <c r="C5941" t="s">
        <v>10</v>
      </c>
      <c r="D5941">
        <v>28483</v>
      </c>
    </row>
    <row r="5942" spans="1:4" x14ac:dyDescent="0.3">
      <c r="A5942" t="s">
        <v>29</v>
      </c>
      <c r="B5942" t="s">
        <v>17</v>
      </c>
      <c r="C5942" t="s">
        <v>10</v>
      </c>
      <c r="D5942">
        <v>1262</v>
      </c>
    </row>
    <row r="5943" spans="1:4" x14ac:dyDescent="0.3">
      <c r="A5943" t="s">
        <v>29</v>
      </c>
      <c r="B5943" t="s">
        <v>17</v>
      </c>
      <c r="C5943" t="s">
        <v>1</v>
      </c>
      <c r="D5943">
        <v>75006</v>
      </c>
    </row>
    <row r="5944" spans="1:4" x14ac:dyDescent="0.3">
      <c r="A5944" t="s">
        <v>29</v>
      </c>
      <c r="B5944" t="s">
        <v>14</v>
      </c>
      <c r="C5944" t="s">
        <v>2</v>
      </c>
      <c r="D5944">
        <v>86443</v>
      </c>
    </row>
    <row r="5945" spans="1:4" x14ac:dyDescent="0.3">
      <c r="A5945" t="s">
        <v>29</v>
      </c>
      <c r="B5945" t="s">
        <v>14</v>
      </c>
      <c r="C5945" t="s">
        <v>2</v>
      </c>
      <c r="D5945">
        <v>45342</v>
      </c>
    </row>
    <row r="5946" spans="1:4" x14ac:dyDescent="0.3">
      <c r="A5946" t="s">
        <v>29</v>
      </c>
      <c r="B5946" t="s">
        <v>14</v>
      </c>
      <c r="C5946" t="s">
        <v>2</v>
      </c>
      <c r="D5946">
        <v>13278</v>
      </c>
    </row>
    <row r="5947" spans="1:4" x14ac:dyDescent="0.3">
      <c r="A5947" t="s">
        <v>29</v>
      </c>
      <c r="B5947" t="s">
        <v>14</v>
      </c>
      <c r="C5947" t="s">
        <v>2</v>
      </c>
      <c r="D5947">
        <v>25363</v>
      </c>
    </row>
    <row r="5948" spans="1:4" x14ac:dyDescent="0.3">
      <c r="A5948" t="s">
        <v>29</v>
      </c>
      <c r="B5948" t="s">
        <v>18</v>
      </c>
      <c r="C5948" t="s">
        <v>10</v>
      </c>
      <c r="D5948">
        <v>70585</v>
      </c>
    </row>
    <row r="5949" spans="1:4" x14ac:dyDescent="0.3">
      <c r="A5949" t="s">
        <v>29</v>
      </c>
      <c r="B5949" t="s">
        <v>18</v>
      </c>
      <c r="C5949" t="s">
        <v>10</v>
      </c>
      <c r="D5949">
        <v>34170</v>
      </c>
    </row>
    <row r="5950" spans="1:4" x14ac:dyDescent="0.3">
      <c r="A5950" t="s">
        <v>29</v>
      </c>
      <c r="B5950" t="s">
        <v>18</v>
      </c>
      <c r="C5950" t="s">
        <v>10</v>
      </c>
      <c r="D5950">
        <v>35271</v>
      </c>
    </row>
    <row r="5951" spans="1:4" x14ac:dyDescent="0.3">
      <c r="A5951" t="s">
        <v>29</v>
      </c>
      <c r="B5951" t="s">
        <v>14</v>
      </c>
      <c r="C5951" t="s">
        <v>10</v>
      </c>
      <c r="D5951">
        <v>30982</v>
      </c>
    </row>
    <row r="5952" spans="1:4" x14ac:dyDescent="0.3">
      <c r="A5952" t="s">
        <v>29</v>
      </c>
      <c r="B5952" t="s">
        <v>14</v>
      </c>
      <c r="C5952" t="s">
        <v>10</v>
      </c>
      <c r="D5952">
        <v>18041</v>
      </c>
    </row>
    <row r="5953" spans="1:4" x14ac:dyDescent="0.3">
      <c r="A5953" t="s">
        <v>29</v>
      </c>
      <c r="B5953" t="s">
        <v>13</v>
      </c>
      <c r="C5953" t="s">
        <v>10</v>
      </c>
      <c r="D5953">
        <v>98036</v>
      </c>
    </row>
    <row r="5954" spans="1:4" x14ac:dyDescent="0.3">
      <c r="A5954" t="s">
        <v>29</v>
      </c>
      <c r="B5954" t="s">
        <v>13</v>
      </c>
      <c r="C5954" t="s">
        <v>10</v>
      </c>
      <c r="D5954">
        <v>95335</v>
      </c>
    </row>
    <row r="5955" spans="1:4" x14ac:dyDescent="0.3">
      <c r="A5955" t="s">
        <v>29</v>
      </c>
      <c r="B5955" t="s">
        <v>13</v>
      </c>
      <c r="C5955" t="s">
        <v>1</v>
      </c>
      <c r="D5955">
        <v>26886</v>
      </c>
    </row>
    <row r="5956" spans="1:4" x14ac:dyDescent="0.3">
      <c r="A5956" t="s">
        <v>29</v>
      </c>
      <c r="B5956" t="s">
        <v>13</v>
      </c>
      <c r="C5956" t="s">
        <v>10</v>
      </c>
      <c r="D5956">
        <v>74320</v>
      </c>
    </row>
    <row r="5957" spans="1:4" x14ac:dyDescent="0.3">
      <c r="A5957" t="s">
        <v>29</v>
      </c>
      <c r="B5957" t="s">
        <v>13</v>
      </c>
      <c r="C5957" t="s">
        <v>10</v>
      </c>
      <c r="D5957">
        <v>30451</v>
      </c>
    </row>
    <row r="5958" spans="1:4" x14ac:dyDescent="0.3">
      <c r="A5958" t="s">
        <v>29</v>
      </c>
      <c r="B5958" t="s">
        <v>13</v>
      </c>
      <c r="C5958" t="s">
        <v>10</v>
      </c>
      <c r="D5958">
        <v>63271</v>
      </c>
    </row>
    <row r="5959" spans="1:4" x14ac:dyDescent="0.3">
      <c r="A5959" t="s">
        <v>29</v>
      </c>
      <c r="B5959" t="s">
        <v>13</v>
      </c>
      <c r="C5959" t="s">
        <v>10</v>
      </c>
      <c r="D5959">
        <v>7859</v>
      </c>
    </row>
    <row r="5960" spans="1:4" x14ac:dyDescent="0.3">
      <c r="A5960" t="s">
        <v>29</v>
      </c>
      <c r="B5960" t="s">
        <v>13</v>
      </c>
      <c r="C5960" t="s">
        <v>10</v>
      </c>
      <c r="D5960">
        <v>47520</v>
      </c>
    </row>
    <row r="5961" spans="1:4" x14ac:dyDescent="0.3">
      <c r="A5961" t="s">
        <v>29</v>
      </c>
      <c r="B5961" t="s">
        <v>14</v>
      </c>
      <c r="C5961" t="s">
        <v>4</v>
      </c>
      <c r="D5961">
        <v>18777</v>
      </c>
    </row>
    <row r="5962" spans="1:4" x14ac:dyDescent="0.3">
      <c r="A5962" t="s">
        <v>29</v>
      </c>
      <c r="B5962" t="s">
        <v>14</v>
      </c>
      <c r="C5962" t="s">
        <v>4</v>
      </c>
      <c r="D5962">
        <v>5259</v>
      </c>
    </row>
    <row r="5963" spans="1:4" x14ac:dyDescent="0.3">
      <c r="A5963" t="s">
        <v>29</v>
      </c>
      <c r="B5963" t="s">
        <v>14</v>
      </c>
      <c r="C5963" t="s">
        <v>4</v>
      </c>
      <c r="D5963">
        <v>48502</v>
      </c>
    </row>
    <row r="5964" spans="1:4" x14ac:dyDescent="0.3">
      <c r="A5964" t="s">
        <v>29</v>
      </c>
      <c r="B5964" t="s">
        <v>14</v>
      </c>
      <c r="C5964" t="s">
        <v>4</v>
      </c>
      <c r="D5964">
        <v>75046</v>
      </c>
    </row>
    <row r="5965" spans="1:4" x14ac:dyDescent="0.3">
      <c r="A5965" t="s">
        <v>29</v>
      </c>
      <c r="B5965" t="s">
        <v>14</v>
      </c>
      <c r="C5965" t="s">
        <v>4</v>
      </c>
      <c r="D5965">
        <v>37529</v>
      </c>
    </row>
    <row r="5966" spans="1:4" x14ac:dyDescent="0.3">
      <c r="A5966" t="s">
        <v>29</v>
      </c>
      <c r="B5966" t="s">
        <v>14</v>
      </c>
      <c r="C5966" t="s">
        <v>4</v>
      </c>
      <c r="D5966">
        <v>14523</v>
      </c>
    </row>
    <row r="5967" spans="1:4" x14ac:dyDescent="0.3">
      <c r="A5967" t="s">
        <v>29</v>
      </c>
      <c r="B5967" t="s">
        <v>14</v>
      </c>
      <c r="C5967" t="s">
        <v>4</v>
      </c>
      <c r="D5967">
        <v>95311</v>
      </c>
    </row>
    <row r="5968" spans="1:4" x14ac:dyDescent="0.3">
      <c r="A5968" t="s">
        <v>29</v>
      </c>
      <c r="B5968" t="s">
        <v>14</v>
      </c>
      <c r="C5968" t="s">
        <v>4</v>
      </c>
      <c r="D5968">
        <v>54676</v>
      </c>
    </row>
    <row r="5969" spans="1:4" x14ac:dyDescent="0.3">
      <c r="A5969" t="s">
        <v>29</v>
      </c>
      <c r="B5969" t="s">
        <v>14</v>
      </c>
      <c r="C5969" t="s">
        <v>4</v>
      </c>
      <c r="D5969">
        <v>98221</v>
      </c>
    </row>
    <row r="5970" spans="1:4" x14ac:dyDescent="0.3">
      <c r="A5970" t="s">
        <v>29</v>
      </c>
      <c r="B5970" t="s">
        <v>14</v>
      </c>
      <c r="C5970" t="s">
        <v>4</v>
      </c>
      <c r="D5970">
        <v>13643</v>
      </c>
    </row>
    <row r="5971" spans="1:4" x14ac:dyDescent="0.3">
      <c r="A5971" t="s">
        <v>29</v>
      </c>
      <c r="B5971" t="s">
        <v>14</v>
      </c>
      <c r="C5971" t="s">
        <v>4</v>
      </c>
      <c r="D5971">
        <v>23112</v>
      </c>
    </row>
    <row r="5972" spans="1:4" x14ac:dyDescent="0.3">
      <c r="A5972" t="s">
        <v>29</v>
      </c>
      <c r="B5972" t="s">
        <v>14</v>
      </c>
      <c r="C5972" t="s">
        <v>4</v>
      </c>
      <c r="D5972">
        <v>6994</v>
      </c>
    </row>
    <row r="5973" spans="1:4" x14ac:dyDescent="0.3">
      <c r="A5973" t="s">
        <v>29</v>
      </c>
      <c r="B5973" t="s">
        <v>14</v>
      </c>
      <c r="C5973" t="s">
        <v>4</v>
      </c>
      <c r="D5973">
        <v>47784</v>
      </c>
    </row>
    <row r="5974" spans="1:4" x14ac:dyDescent="0.3">
      <c r="A5974" t="s">
        <v>29</v>
      </c>
      <c r="B5974" t="s">
        <v>14</v>
      </c>
      <c r="C5974" t="s">
        <v>4</v>
      </c>
      <c r="D5974">
        <v>42540</v>
      </c>
    </row>
    <row r="5975" spans="1:4" x14ac:dyDescent="0.3">
      <c r="A5975" t="s">
        <v>29</v>
      </c>
      <c r="B5975" t="s">
        <v>19</v>
      </c>
      <c r="C5975" t="s">
        <v>10</v>
      </c>
      <c r="D5975">
        <v>57373</v>
      </c>
    </row>
    <row r="5976" spans="1:4" x14ac:dyDescent="0.3">
      <c r="A5976" t="s">
        <v>29</v>
      </c>
      <c r="B5976" t="s">
        <v>17</v>
      </c>
      <c r="C5976" t="s">
        <v>5</v>
      </c>
      <c r="D5976">
        <v>37065</v>
      </c>
    </row>
    <row r="5977" spans="1:4" x14ac:dyDescent="0.3">
      <c r="A5977" t="s">
        <v>29</v>
      </c>
      <c r="B5977" t="s">
        <v>17</v>
      </c>
      <c r="C5977" t="s">
        <v>5</v>
      </c>
      <c r="D5977">
        <v>31500</v>
      </c>
    </row>
    <row r="5978" spans="1:4" x14ac:dyDescent="0.3">
      <c r="A5978" t="s">
        <v>29</v>
      </c>
      <c r="B5978" t="s">
        <v>17</v>
      </c>
      <c r="C5978" t="s">
        <v>5</v>
      </c>
      <c r="D5978">
        <v>3232</v>
      </c>
    </row>
    <row r="5979" spans="1:4" x14ac:dyDescent="0.3">
      <c r="A5979" t="s">
        <v>29</v>
      </c>
      <c r="B5979" t="s">
        <v>17</v>
      </c>
      <c r="C5979" t="s">
        <v>5</v>
      </c>
      <c r="D5979">
        <v>48223</v>
      </c>
    </row>
    <row r="5980" spans="1:4" x14ac:dyDescent="0.3">
      <c r="A5980" t="s">
        <v>29</v>
      </c>
      <c r="B5980" t="s">
        <v>17</v>
      </c>
      <c r="C5980" t="s">
        <v>5</v>
      </c>
      <c r="D5980">
        <v>21568</v>
      </c>
    </row>
    <row r="5981" spans="1:4" x14ac:dyDescent="0.3">
      <c r="A5981" t="s">
        <v>29</v>
      </c>
      <c r="B5981" t="s">
        <v>17</v>
      </c>
      <c r="C5981" t="s">
        <v>5</v>
      </c>
      <c r="D5981">
        <v>25320</v>
      </c>
    </row>
    <row r="5982" spans="1:4" x14ac:dyDescent="0.3">
      <c r="A5982" t="s">
        <v>29</v>
      </c>
      <c r="B5982" t="s">
        <v>17</v>
      </c>
      <c r="C5982" t="s">
        <v>2</v>
      </c>
      <c r="D5982">
        <v>46492</v>
      </c>
    </row>
    <row r="5983" spans="1:4" x14ac:dyDescent="0.3">
      <c r="A5983" t="s">
        <v>29</v>
      </c>
      <c r="B5983" t="s">
        <v>17</v>
      </c>
      <c r="C5983" t="s">
        <v>2</v>
      </c>
      <c r="D5983">
        <v>41403</v>
      </c>
    </row>
    <row r="5984" spans="1:4" x14ac:dyDescent="0.3">
      <c r="A5984" t="s">
        <v>29</v>
      </c>
      <c r="B5984" t="s">
        <v>17</v>
      </c>
      <c r="C5984" t="s">
        <v>2</v>
      </c>
      <c r="D5984">
        <v>93503</v>
      </c>
    </row>
    <row r="5985" spans="1:4" x14ac:dyDescent="0.3">
      <c r="A5985" t="s">
        <v>29</v>
      </c>
      <c r="B5985" t="s">
        <v>17</v>
      </c>
      <c r="C5985" t="s">
        <v>5</v>
      </c>
      <c r="D5985">
        <v>22376</v>
      </c>
    </row>
    <row r="5986" spans="1:4" x14ac:dyDescent="0.3">
      <c r="A5986" t="s">
        <v>29</v>
      </c>
      <c r="B5986" t="s">
        <v>17</v>
      </c>
      <c r="C5986" t="s">
        <v>10</v>
      </c>
      <c r="D5986">
        <v>35230</v>
      </c>
    </row>
    <row r="5987" spans="1:4" x14ac:dyDescent="0.3">
      <c r="A5987" t="s">
        <v>29</v>
      </c>
      <c r="B5987" t="s">
        <v>13</v>
      </c>
      <c r="C5987" t="s">
        <v>10</v>
      </c>
      <c r="D5987">
        <v>25181</v>
      </c>
    </row>
    <row r="5988" spans="1:4" x14ac:dyDescent="0.3">
      <c r="A5988" t="s">
        <v>29</v>
      </c>
      <c r="B5988" t="s">
        <v>13</v>
      </c>
      <c r="C5988" t="s">
        <v>10</v>
      </c>
      <c r="D5988">
        <v>55181</v>
      </c>
    </row>
    <row r="5989" spans="1:4" x14ac:dyDescent="0.3">
      <c r="A5989" t="s">
        <v>29</v>
      </c>
      <c r="B5989" t="s">
        <v>17</v>
      </c>
      <c r="C5989" t="s">
        <v>6</v>
      </c>
      <c r="D5989">
        <v>14640</v>
      </c>
    </row>
    <row r="5990" spans="1:4" x14ac:dyDescent="0.3">
      <c r="A5990" t="s">
        <v>29</v>
      </c>
      <c r="B5990" t="s">
        <v>17</v>
      </c>
      <c r="C5990" t="s">
        <v>2</v>
      </c>
      <c r="D5990">
        <v>73343</v>
      </c>
    </row>
    <row r="5991" spans="1:4" x14ac:dyDescent="0.3">
      <c r="A5991" t="s">
        <v>29</v>
      </c>
      <c r="B5991" t="s">
        <v>17</v>
      </c>
      <c r="C5991" t="s">
        <v>4</v>
      </c>
      <c r="D5991">
        <v>89931</v>
      </c>
    </row>
    <row r="5992" spans="1:4" x14ac:dyDescent="0.3">
      <c r="A5992" t="s">
        <v>29</v>
      </c>
      <c r="B5992" t="s">
        <v>17</v>
      </c>
      <c r="C5992" t="s">
        <v>2</v>
      </c>
      <c r="D5992">
        <v>9687</v>
      </c>
    </row>
    <row r="5993" spans="1:4" x14ac:dyDescent="0.3">
      <c r="A5993" t="s">
        <v>29</v>
      </c>
      <c r="B5993" t="s">
        <v>17</v>
      </c>
      <c r="C5993" t="s">
        <v>2</v>
      </c>
      <c r="D5993">
        <v>36607</v>
      </c>
    </row>
    <row r="5994" spans="1:4" x14ac:dyDescent="0.3">
      <c r="A5994" t="s">
        <v>29</v>
      </c>
      <c r="B5994" t="s">
        <v>17</v>
      </c>
      <c r="C5994" t="s">
        <v>4</v>
      </c>
      <c r="D5994">
        <v>88043</v>
      </c>
    </row>
    <row r="5995" spans="1:4" x14ac:dyDescent="0.3">
      <c r="A5995" t="s">
        <v>29</v>
      </c>
      <c r="B5995" t="s">
        <v>12</v>
      </c>
      <c r="C5995" t="s">
        <v>4</v>
      </c>
      <c r="D5995">
        <v>17389</v>
      </c>
    </row>
    <row r="5996" spans="1:4" x14ac:dyDescent="0.3">
      <c r="A5996" t="s">
        <v>29</v>
      </c>
      <c r="B5996" t="s">
        <v>12</v>
      </c>
      <c r="C5996" t="s">
        <v>4</v>
      </c>
      <c r="D5996">
        <v>19962</v>
      </c>
    </row>
    <row r="5997" spans="1:4" x14ac:dyDescent="0.3">
      <c r="A5997" t="s">
        <v>29</v>
      </c>
      <c r="B5997" t="s">
        <v>20</v>
      </c>
      <c r="C5997" t="s">
        <v>1</v>
      </c>
      <c r="D5997">
        <v>69332</v>
      </c>
    </row>
    <row r="5998" spans="1:4" x14ac:dyDescent="0.3">
      <c r="A5998" t="s">
        <v>29</v>
      </c>
      <c r="B5998" t="s">
        <v>17</v>
      </c>
      <c r="C5998" t="s">
        <v>8</v>
      </c>
      <c r="D5998">
        <v>41584</v>
      </c>
    </row>
    <row r="5999" spans="1:4" x14ac:dyDescent="0.3">
      <c r="A5999" t="s">
        <v>29</v>
      </c>
      <c r="B5999" t="s">
        <v>19</v>
      </c>
      <c r="C5999" t="s">
        <v>2</v>
      </c>
      <c r="D5999">
        <v>4043</v>
      </c>
    </row>
    <row r="6000" spans="1:4" x14ac:dyDescent="0.3">
      <c r="A6000" t="s">
        <v>29</v>
      </c>
      <c r="B6000" t="s">
        <v>14</v>
      </c>
      <c r="C6000" t="s">
        <v>2</v>
      </c>
      <c r="D6000">
        <v>23443</v>
      </c>
    </row>
    <row r="6001" spans="1:4" x14ac:dyDescent="0.3">
      <c r="A6001" t="s">
        <v>29</v>
      </c>
      <c r="B6001" t="s">
        <v>14</v>
      </c>
      <c r="C6001" t="s">
        <v>8</v>
      </c>
      <c r="D6001">
        <v>75429</v>
      </c>
    </row>
    <row r="6002" spans="1:4" x14ac:dyDescent="0.3">
      <c r="A6002" t="s">
        <v>29</v>
      </c>
      <c r="B6002" t="s">
        <v>17</v>
      </c>
      <c r="C6002" t="s">
        <v>2</v>
      </c>
      <c r="D6002">
        <v>74516</v>
      </c>
    </row>
    <row r="6003" spans="1:4" x14ac:dyDescent="0.3">
      <c r="A6003" t="s">
        <v>29</v>
      </c>
      <c r="B6003" t="s">
        <v>17</v>
      </c>
      <c r="C6003" t="s">
        <v>2</v>
      </c>
      <c r="D6003">
        <v>80813</v>
      </c>
    </row>
    <row r="6004" spans="1:4" x14ac:dyDescent="0.3">
      <c r="A6004" t="s">
        <v>29</v>
      </c>
      <c r="B6004" t="s">
        <v>17</v>
      </c>
      <c r="C6004" t="s">
        <v>2</v>
      </c>
      <c r="D6004">
        <v>76503</v>
      </c>
    </row>
    <row r="6005" spans="1:4" x14ac:dyDescent="0.3">
      <c r="A6005" t="s">
        <v>29</v>
      </c>
      <c r="B6005" t="s">
        <v>20</v>
      </c>
      <c r="C6005" t="s">
        <v>10</v>
      </c>
      <c r="D6005">
        <v>43917</v>
      </c>
    </row>
    <row r="6006" spans="1:4" x14ac:dyDescent="0.3">
      <c r="A6006" t="s">
        <v>29</v>
      </c>
      <c r="B6006" t="s">
        <v>17</v>
      </c>
      <c r="C6006" t="s">
        <v>2</v>
      </c>
      <c r="D6006">
        <v>4001</v>
      </c>
    </row>
    <row r="6007" spans="1:4" x14ac:dyDescent="0.3">
      <c r="A6007" t="s">
        <v>29</v>
      </c>
      <c r="B6007" t="s">
        <v>17</v>
      </c>
      <c r="C6007" t="s">
        <v>5</v>
      </c>
      <c r="D6007">
        <v>97381</v>
      </c>
    </row>
    <row r="6008" spans="1:4" x14ac:dyDescent="0.3">
      <c r="A6008" t="s">
        <v>29</v>
      </c>
      <c r="B6008" t="s">
        <v>17</v>
      </c>
      <c r="C6008" t="s">
        <v>5</v>
      </c>
      <c r="D6008">
        <v>69630</v>
      </c>
    </row>
    <row r="6009" spans="1:4" x14ac:dyDescent="0.3">
      <c r="A6009" t="s">
        <v>29</v>
      </c>
      <c r="B6009" t="s">
        <v>17</v>
      </c>
      <c r="C6009" t="s">
        <v>10</v>
      </c>
      <c r="D6009">
        <v>64873</v>
      </c>
    </row>
    <row r="6010" spans="1:4" x14ac:dyDescent="0.3">
      <c r="A6010" t="s">
        <v>29</v>
      </c>
      <c r="B6010" t="s">
        <v>17</v>
      </c>
      <c r="C6010" t="s">
        <v>10</v>
      </c>
      <c r="D6010">
        <v>77056</v>
      </c>
    </row>
    <row r="6011" spans="1:4" x14ac:dyDescent="0.3">
      <c r="A6011" t="s">
        <v>29</v>
      </c>
      <c r="B6011" t="s">
        <v>17</v>
      </c>
      <c r="C6011" t="s">
        <v>2</v>
      </c>
      <c r="D6011">
        <v>99285</v>
      </c>
    </row>
    <row r="6012" spans="1:4" x14ac:dyDescent="0.3">
      <c r="A6012" t="s">
        <v>29</v>
      </c>
      <c r="B6012" t="s">
        <v>17</v>
      </c>
      <c r="C6012" t="s">
        <v>2</v>
      </c>
      <c r="D6012">
        <v>29608</v>
      </c>
    </row>
    <row r="6013" spans="1:4" x14ac:dyDescent="0.3">
      <c r="A6013" t="s">
        <v>29</v>
      </c>
      <c r="B6013" t="s">
        <v>17</v>
      </c>
      <c r="C6013" t="s">
        <v>2</v>
      </c>
      <c r="D6013">
        <v>50769</v>
      </c>
    </row>
    <row r="6014" spans="1:4" x14ac:dyDescent="0.3">
      <c r="A6014" t="s">
        <v>29</v>
      </c>
      <c r="B6014" t="s">
        <v>17</v>
      </c>
      <c r="C6014" t="s">
        <v>2</v>
      </c>
      <c r="D6014">
        <v>81707</v>
      </c>
    </row>
    <row r="6015" spans="1:4" x14ac:dyDescent="0.3">
      <c r="A6015" t="s">
        <v>29</v>
      </c>
      <c r="B6015" t="s">
        <v>17</v>
      </c>
      <c r="C6015" t="s">
        <v>10</v>
      </c>
      <c r="D6015">
        <v>76874</v>
      </c>
    </row>
    <row r="6016" spans="1:4" x14ac:dyDescent="0.3">
      <c r="A6016" t="s">
        <v>29</v>
      </c>
      <c r="B6016" t="s">
        <v>17</v>
      </c>
      <c r="C6016" t="s">
        <v>8</v>
      </c>
      <c r="D6016">
        <v>18282</v>
      </c>
    </row>
    <row r="6017" spans="1:4" x14ac:dyDescent="0.3">
      <c r="A6017" t="s">
        <v>29</v>
      </c>
      <c r="B6017" t="s">
        <v>17</v>
      </c>
      <c r="C6017" t="s">
        <v>8</v>
      </c>
      <c r="D6017">
        <v>93902</v>
      </c>
    </row>
    <row r="6018" spans="1:4" x14ac:dyDescent="0.3">
      <c r="A6018" t="s">
        <v>29</v>
      </c>
      <c r="B6018" t="s">
        <v>17</v>
      </c>
      <c r="C6018" t="s">
        <v>7</v>
      </c>
      <c r="D6018">
        <v>10766</v>
      </c>
    </row>
    <row r="6019" spans="1:4" x14ac:dyDescent="0.3">
      <c r="A6019" t="s">
        <v>29</v>
      </c>
      <c r="B6019" t="s">
        <v>17</v>
      </c>
      <c r="C6019" t="s">
        <v>7</v>
      </c>
      <c r="D6019">
        <v>7636</v>
      </c>
    </row>
    <row r="6020" spans="1:4" x14ac:dyDescent="0.3">
      <c r="A6020" t="s">
        <v>29</v>
      </c>
      <c r="B6020" t="s">
        <v>17</v>
      </c>
      <c r="C6020" t="s">
        <v>7</v>
      </c>
      <c r="D6020">
        <v>73940</v>
      </c>
    </row>
    <row r="6021" spans="1:4" x14ac:dyDescent="0.3">
      <c r="A6021" t="s">
        <v>29</v>
      </c>
      <c r="B6021" t="s">
        <v>17</v>
      </c>
      <c r="C6021" t="s">
        <v>8</v>
      </c>
      <c r="D6021">
        <v>68535</v>
      </c>
    </row>
    <row r="6022" spans="1:4" x14ac:dyDescent="0.3">
      <c r="A6022" t="s">
        <v>29</v>
      </c>
      <c r="B6022" t="s">
        <v>17</v>
      </c>
      <c r="C6022" t="s">
        <v>8</v>
      </c>
      <c r="D6022">
        <v>29090</v>
      </c>
    </row>
    <row r="6023" spans="1:4" x14ac:dyDescent="0.3">
      <c r="A6023" t="s">
        <v>29</v>
      </c>
      <c r="B6023" t="s">
        <v>17</v>
      </c>
      <c r="C6023" t="s">
        <v>8</v>
      </c>
      <c r="D6023">
        <v>67021</v>
      </c>
    </row>
    <row r="6024" spans="1:4" x14ac:dyDescent="0.3">
      <c r="A6024" t="s">
        <v>29</v>
      </c>
      <c r="B6024" t="s">
        <v>17</v>
      </c>
      <c r="C6024" t="s">
        <v>7</v>
      </c>
      <c r="D6024">
        <v>65480</v>
      </c>
    </row>
    <row r="6025" spans="1:4" x14ac:dyDescent="0.3">
      <c r="A6025" t="s">
        <v>29</v>
      </c>
      <c r="B6025" t="s">
        <v>17</v>
      </c>
      <c r="C6025" t="s">
        <v>5</v>
      </c>
      <c r="D6025">
        <v>78537</v>
      </c>
    </row>
    <row r="6026" spans="1:4" x14ac:dyDescent="0.3">
      <c r="A6026" t="s">
        <v>29</v>
      </c>
      <c r="B6026" t="s">
        <v>17</v>
      </c>
      <c r="C6026" t="s">
        <v>5</v>
      </c>
      <c r="D6026">
        <v>70582</v>
      </c>
    </row>
    <row r="6027" spans="1:4" x14ac:dyDescent="0.3">
      <c r="A6027" t="s">
        <v>29</v>
      </c>
      <c r="B6027" t="s">
        <v>20</v>
      </c>
      <c r="C6027" t="s">
        <v>10</v>
      </c>
      <c r="D6027">
        <v>76940</v>
      </c>
    </row>
    <row r="6028" spans="1:4" x14ac:dyDescent="0.3">
      <c r="A6028" t="s">
        <v>29</v>
      </c>
      <c r="B6028" t="s">
        <v>20</v>
      </c>
      <c r="C6028" t="s">
        <v>10</v>
      </c>
      <c r="D6028">
        <v>45154</v>
      </c>
    </row>
    <row r="6029" spans="1:4" x14ac:dyDescent="0.3">
      <c r="A6029" t="s">
        <v>29</v>
      </c>
      <c r="B6029" t="s">
        <v>18</v>
      </c>
      <c r="C6029" t="s">
        <v>2</v>
      </c>
      <c r="D6029">
        <v>34934</v>
      </c>
    </row>
    <row r="6030" spans="1:4" x14ac:dyDescent="0.3">
      <c r="A6030" t="s">
        <v>29</v>
      </c>
      <c r="B6030" t="s">
        <v>18</v>
      </c>
      <c r="C6030" t="s">
        <v>2</v>
      </c>
      <c r="D6030">
        <v>82042</v>
      </c>
    </row>
    <row r="6031" spans="1:4" x14ac:dyDescent="0.3">
      <c r="A6031" t="s">
        <v>29</v>
      </c>
      <c r="B6031" t="s">
        <v>18</v>
      </c>
      <c r="C6031" t="s">
        <v>2</v>
      </c>
      <c r="D6031">
        <v>54765</v>
      </c>
    </row>
    <row r="6032" spans="1:4" x14ac:dyDescent="0.3">
      <c r="A6032" t="s">
        <v>29</v>
      </c>
      <c r="B6032" t="s">
        <v>20</v>
      </c>
      <c r="C6032" t="s">
        <v>6</v>
      </c>
      <c r="D6032">
        <v>8733</v>
      </c>
    </row>
    <row r="6033" spans="1:4" x14ac:dyDescent="0.3">
      <c r="A6033" t="s">
        <v>29</v>
      </c>
      <c r="B6033" t="s">
        <v>20</v>
      </c>
      <c r="C6033" t="s">
        <v>6</v>
      </c>
      <c r="D6033">
        <v>43017</v>
      </c>
    </row>
    <row r="6034" spans="1:4" x14ac:dyDescent="0.3">
      <c r="A6034" t="s">
        <v>29</v>
      </c>
      <c r="B6034" t="s">
        <v>17</v>
      </c>
      <c r="C6034" t="s">
        <v>2</v>
      </c>
      <c r="D6034">
        <v>24243</v>
      </c>
    </row>
    <row r="6035" spans="1:4" x14ac:dyDescent="0.3">
      <c r="A6035" t="s">
        <v>29</v>
      </c>
      <c r="B6035" t="s">
        <v>17</v>
      </c>
      <c r="C6035" t="s">
        <v>2</v>
      </c>
      <c r="D6035">
        <v>84299</v>
      </c>
    </row>
    <row r="6036" spans="1:4" x14ac:dyDescent="0.3">
      <c r="A6036" t="s">
        <v>29</v>
      </c>
      <c r="B6036" t="s">
        <v>17</v>
      </c>
      <c r="C6036" t="s">
        <v>2</v>
      </c>
      <c r="D6036">
        <v>9085</v>
      </c>
    </row>
    <row r="6037" spans="1:4" x14ac:dyDescent="0.3">
      <c r="A6037" t="s">
        <v>29</v>
      </c>
      <c r="B6037" t="s">
        <v>17</v>
      </c>
      <c r="C6037" t="s">
        <v>2</v>
      </c>
      <c r="D6037">
        <v>53641</v>
      </c>
    </row>
    <row r="6038" spans="1:4" x14ac:dyDescent="0.3">
      <c r="A6038" t="s">
        <v>29</v>
      </c>
      <c r="B6038" t="s">
        <v>17</v>
      </c>
      <c r="C6038" t="s">
        <v>2</v>
      </c>
      <c r="D6038">
        <v>63574</v>
      </c>
    </row>
    <row r="6039" spans="1:4" x14ac:dyDescent="0.3">
      <c r="A6039" t="s">
        <v>29</v>
      </c>
      <c r="B6039" t="s">
        <v>17</v>
      </c>
      <c r="C6039" t="s">
        <v>2</v>
      </c>
      <c r="D6039">
        <v>63254</v>
      </c>
    </row>
    <row r="6040" spans="1:4" x14ac:dyDescent="0.3">
      <c r="A6040" t="s">
        <v>29</v>
      </c>
      <c r="B6040" t="s">
        <v>17</v>
      </c>
      <c r="C6040" t="s">
        <v>2</v>
      </c>
      <c r="D6040">
        <v>69583</v>
      </c>
    </row>
    <row r="6041" spans="1:4" x14ac:dyDescent="0.3">
      <c r="A6041" t="s">
        <v>29</v>
      </c>
      <c r="B6041" t="s">
        <v>17</v>
      </c>
      <c r="C6041" t="s">
        <v>2</v>
      </c>
      <c r="D6041">
        <v>37747</v>
      </c>
    </row>
    <row r="6042" spans="1:4" x14ac:dyDescent="0.3">
      <c r="A6042" t="s">
        <v>29</v>
      </c>
      <c r="B6042" t="s">
        <v>17</v>
      </c>
      <c r="C6042" t="s">
        <v>2</v>
      </c>
      <c r="D6042">
        <v>71919</v>
      </c>
    </row>
    <row r="6043" spans="1:4" x14ac:dyDescent="0.3">
      <c r="A6043" t="s">
        <v>29</v>
      </c>
      <c r="B6043" t="s">
        <v>17</v>
      </c>
      <c r="C6043" t="s">
        <v>2</v>
      </c>
      <c r="D6043">
        <v>10061</v>
      </c>
    </row>
    <row r="6044" spans="1:4" x14ac:dyDescent="0.3">
      <c r="A6044" t="s">
        <v>29</v>
      </c>
      <c r="B6044" t="s">
        <v>17</v>
      </c>
      <c r="C6044" t="s">
        <v>2</v>
      </c>
      <c r="D6044">
        <v>6718</v>
      </c>
    </row>
    <row r="6045" spans="1:4" x14ac:dyDescent="0.3">
      <c r="A6045" t="s">
        <v>29</v>
      </c>
      <c r="B6045" t="s">
        <v>17</v>
      </c>
      <c r="C6045" t="s">
        <v>2</v>
      </c>
      <c r="D6045">
        <v>63507</v>
      </c>
    </row>
    <row r="6046" spans="1:4" x14ac:dyDescent="0.3">
      <c r="A6046" t="s">
        <v>29</v>
      </c>
      <c r="B6046" t="s">
        <v>17</v>
      </c>
      <c r="C6046" t="s">
        <v>10</v>
      </c>
      <c r="D6046">
        <v>80120</v>
      </c>
    </row>
    <row r="6047" spans="1:4" x14ac:dyDescent="0.3">
      <c r="A6047" t="s">
        <v>29</v>
      </c>
      <c r="B6047" t="s">
        <v>17</v>
      </c>
      <c r="C6047" t="s">
        <v>10</v>
      </c>
      <c r="D6047">
        <v>72628</v>
      </c>
    </row>
    <row r="6048" spans="1:4" x14ac:dyDescent="0.3">
      <c r="A6048" t="s">
        <v>29</v>
      </c>
      <c r="B6048" t="s">
        <v>17</v>
      </c>
      <c r="C6048" t="s">
        <v>10</v>
      </c>
      <c r="D6048">
        <v>5157</v>
      </c>
    </row>
    <row r="6049" spans="1:4" x14ac:dyDescent="0.3">
      <c r="A6049" t="s">
        <v>29</v>
      </c>
      <c r="B6049" t="s">
        <v>17</v>
      </c>
      <c r="C6049" t="s">
        <v>6</v>
      </c>
      <c r="D6049">
        <v>23191</v>
      </c>
    </row>
    <row r="6050" spans="1:4" x14ac:dyDescent="0.3">
      <c r="A6050" t="s">
        <v>29</v>
      </c>
      <c r="B6050" t="s">
        <v>17</v>
      </c>
      <c r="C6050" t="s">
        <v>6</v>
      </c>
      <c r="D6050">
        <v>33025</v>
      </c>
    </row>
    <row r="6051" spans="1:4" x14ac:dyDescent="0.3">
      <c r="A6051" t="s">
        <v>29</v>
      </c>
      <c r="B6051" t="s">
        <v>20</v>
      </c>
      <c r="C6051" t="s">
        <v>8</v>
      </c>
      <c r="D6051">
        <v>37454</v>
      </c>
    </row>
    <row r="6052" spans="1:4" x14ac:dyDescent="0.3">
      <c r="A6052" t="s">
        <v>29</v>
      </c>
      <c r="B6052" t="s">
        <v>20</v>
      </c>
      <c r="C6052" t="s">
        <v>10</v>
      </c>
      <c r="D6052">
        <v>12403</v>
      </c>
    </row>
    <row r="6053" spans="1:4" x14ac:dyDescent="0.3">
      <c r="A6053" t="s">
        <v>29</v>
      </c>
      <c r="B6053" t="s">
        <v>20</v>
      </c>
      <c r="C6053" t="s">
        <v>5</v>
      </c>
      <c r="D6053">
        <v>78504</v>
      </c>
    </row>
    <row r="6054" spans="1:4" x14ac:dyDescent="0.3">
      <c r="A6054" t="s">
        <v>29</v>
      </c>
      <c r="B6054" t="s">
        <v>12</v>
      </c>
      <c r="C6054" t="s">
        <v>10</v>
      </c>
      <c r="D6054">
        <v>66692</v>
      </c>
    </row>
    <row r="6055" spans="1:4" x14ac:dyDescent="0.3">
      <c r="A6055" t="s">
        <v>29</v>
      </c>
      <c r="B6055" t="s">
        <v>15</v>
      </c>
      <c r="C6055" t="s">
        <v>6</v>
      </c>
      <c r="D6055">
        <v>74623</v>
      </c>
    </row>
    <row r="6056" spans="1:4" x14ac:dyDescent="0.3">
      <c r="A6056" t="s">
        <v>29</v>
      </c>
      <c r="B6056" t="s">
        <v>17</v>
      </c>
      <c r="C6056" t="s">
        <v>6</v>
      </c>
      <c r="D6056">
        <v>7308</v>
      </c>
    </row>
    <row r="6057" spans="1:4" x14ac:dyDescent="0.3">
      <c r="A6057" t="s">
        <v>29</v>
      </c>
      <c r="B6057" t="s">
        <v>12</v>
      </c>
      <c r="C6057" t="s">
        <v>2</v>
      </c>
      <c r="D6057">
        <v>9442</v>
      </c>
    </row>
    <row r="6058" spans="1:4" x14ac:dyDescent="0.3">
      <c r="A6058" t="s">
        <v>29</v>
      </c>
      <c r="B6058" t="s">
        <v>14</v>
      </c>
      <c r="C6058" t="s">
        <v>5</v>
      </c>
      <c r="D6058">
        <v>48569</v>
      </c>
    </row>
    <row r="6059" spans="1:4" x14ac:dyDescent="0.3">
      <c r="A6059" t="s">
        <v>29</v>
      </c>
      <c r="B6059" t="s">
        <v>14</v>
      </c>
      <c r="C6059" t="s">
        <v>5</v>
      </c>
      <c r="D6059">
        <v>24336</v>
      </c>
    </row>
    <row r="6060" spans="1:4" x14ac:dyDescent="0.3">
      <c r="A6060" t="s">
        <v>29</v>
      </c>
      <c r="B6060" t="s">
        <v>14</v>
      </c>
      <c r="C6060" t="s">
        <v>5</v>
      </c>
      <c r="D6060">
        <v>7833</v>
      </c>
    </row>
    <row r="6061" spans="1:4" x14ac:dyDescent="0.3">
      <c r="A6061" t="s">
        <v>29</v>
      </c>
      <c r="B6061" t="s">
        <v>14</v>
      </c>
      <c r="C6061" t="s">
        <v>5</v>
      </c>
      <c r="D6061">
        <v>4353</v>
      </c>
    </row>
    <row r="6062" spans="1:4" x14ac:dyDescent="0.3">
      <c r="A6062" t="s">
        <v>29</v>
      </c>
      <c r="B6062" t="s">
        <v>14</v>
      </c>
      <c r="C6062" t="s">
        <v>5</v>
      </c>
      <c r="D6062">
        <v>54497</v>
      </c>
    </row>
    <row r="6063" spans="1:4" x14ac:dyDescent="0.3">
      <c r="A6063" t="s">
        <v>29</v>
      </c>
      <c r="B6063" t="s">
        <v>14</v>
      </c>
      <c r="C6063" t="s">
        <v>5</v>
      </c>
      <c r="D6063">
        <v>41577</v>
      </c>
    </row>
    <row r="6064" spans="1:4" x14ac:dyDescent="0.3">
      <c r="A6064" t="s">
        <v>29</v>
      </c>
      <c r="B6064" t="s">
        <v>17</v>
      </c>
      <c r="C6064" t="s">
        <v>10</v>
      </c>
      <c r="D6064">
        <v>58930</v>
      </c>
    </row>
    <row r="6065" spans="1:4" x14ac:dyDescent="0.3">
      <c r="A6065" t="s">
        <v>29</v>
      </c>
      <c r="B6065" t="s">
        <v>20</v>
      </c>
      <c r="C6065" t="s">
        <v>4</v>
      </c>
      <c r="D6065">
        <v>21390</v>
      </c>
    </row>
    <row r="6066" spans="1:4" x14ac:dyDescent="0.3">
      <c r="A6066" t="s">
        <v>29</v>
      </c>
      <c r="B6066" t="s">
        <v>20</v>
      </c>
      <c r="C6066" t="s">
        <v>2</v>
      </c>
      <c r="D6066">
        <v>80996</v>
      </c>
    </row>
    <row r="6067" spans="1:4" x14ac:dyDescent="0.3">
      <c r="A6067" t="s">
        <v>29</v>
      </c>
      <c r="B6067" t="s">
        <v>20</v>
      </c>
      <c r="C6067" t="s">
        <v>1</v>
      </c>
      <c r="D6067">
        <v>89661</v>
      </c>
    </row>
    <row r="6068" spans="1:4" x14ac:dyDescent="0.3">
      <c r="A6068" t="s">
        <v>29</v>
      </c>
      <c r="B6068" t="s">
        <v>20</v>
      </c>
      <c r="C6068" t="s">
        <v>10</v>
      </c>
      <c r="D6068">
        <v>19029</v>
      </c>
    </row>
    <row r="6069" spans="1:4" x14ac:dyDescent="0.3">
      <c r="A6069" t="s">
        <v>29</v>
      </c>
      <c r="B6069" t="s">
        <v>17</v>
      </c>
      <c r="C6069" t="s">
        <v>8</v>
      </c>
      <c r="D6069">
        <v>32006</v>
      </c>
    </row>
    <row r="6070" spans="1:4" x14ac:dyDescent="0.3">
      <c r="A6070" t="s">
        <v>29</v>
      </c>
      <c r="B6070" t="s">
        <v>17</v>
      </c>
      <c r="C6070" t="s">
        <v>8</v>
      </c>
      <c r="D6070">
        <v>20431</v>
      </c>
    </row>
    <row r="6071" spans="1:4" x14ac:dyDescent="0.3">
      <c r="A6071" t="s">
        <v>29</v>
      </c>
      <c r="B6071" t="s">
        <v>17</v>
      </c>
      <c r="C6071" t="s">
        <v>10</v>
      </c>
      <c r="D6071">
        <v>57519</v>
      </c>
    </row>
    <row r="6072" spans="1:4" x14ac:dyDescent="0.3">
      <c r="A6072" t="s">
        <v>29</v>
      </c>
      <c r="B6072" t="s">
        <v>17</v>
      </c>
      <c r="C6072" t="s">
        <v>8</v>
      </c>
      <c r="D6072">
        <v>76958</v>
      </c>
    </row>
    <row r="6073" spans="1:4" x14ac:dyDescent="0.3">
      <c r="A6073" t="s">
        <v>29</v>
      </c>
      <c r="B6073" t="s">
        <v>17</v>
      </c>
      <c r="C6073" t="s">
        <v>8</v>
      </c>
      <c r="D6073">
        <v>49745</v>
      </c>
    </row>
    <row r="6074" spans="1:4" x14ac:dyDescent="0.3">
      <c r="A6074" t="s">
        <v>29</v>
      </c>
      <c r="B6074" t="s">
        <v>17</v>
      </c>
      <c r="C6074" t="s">
        <v>2</v>
      </c>
      <c r="D6074">
        <v>72027</v>
      </c>
    </row>
    <row r="6075" spans="1:4" x14ac:dyDescent="0.3">
      <c r="A6075" t="s">
        <v>29</v>
      </c>
      <c r="B6075" t="s">
        <v>17</v>
      </c>
      <c r="C6075" t="s">
        <v>2</v>
      </c>
      <c r="D6075">
        <v>57295</v>
      </c>
    </row>
    <row r="6076" spans="1:4" x14ac:dyDescent="0.3">
      <c r="A6076" t="s">
        <v>29</v>
      </c>
      <c r="B6076" t="s">
        <v>17</v>
      </c>
      <c r="C6076" t="s">
        <v>4</v>
      </c>
      <c r="D6076">
        <v>1763</v>
      </c>
    </row>
    <row r="6077" spans="1:4" x14ac:dyDescent="0.3">
      <c r="A6077" t="s">
        <v>29</v>
      </c>
      <c r="B6077" t="s">
        <v>20</v>
      </c>
      <c r="C6077" t="s">
        <v>2</v>
      </c>
      <c r="D6077">
        <v>73833</v>
      </c>
    </row>
    <row r="6078" spans="1:4" x14ac:dyDescent="0.3">
      <c r="A6078" t="s">
        <v>29</v>
      </c>
      <c r="B6078" t="s">
        <v>20</v>
      </c>
      <c r="C6078" t="s">
        <v>2</v>
      </c>
      <c r="D6078">
        <v>13487</v>
      </c>
    </row>
    <row r="6079" spans="1:4" x14ac:dyDescent="0.3">
      <c r="A6079" t="s">
        <v>29</v>
      </c>
      <c r="B6079" t="s">
        <v>20</v>
      </c>
      <c r="C6079" t="s">
        <v>2</v>
      </c>
      <c r="D6079">
        <v>30975</v>
      </c>
    </row>
    <row r="6080" spans="1:4" x14ac:dyDescent="0.3">
      <c r="A6080" t="s">
        <v>29</v>
      </c>
      <c r="B6080" t="s">
        <v>17</v>
      </c>
      <c r="C6080" t="s">
        <v>2</v>
      </c>
      <c r="D6080">
        <v>4063</v>
      </c>
    </row>
    <row r="6081" spans="1:4" x14ac:dyDescent="0.3">
      <c r="A6081" t="s">
        <v>29</v>
      </c>
      <c r="B6081" t="s">
        <v>17</v>
      </c>
      <c r="C6081" t="s">
        <v>10</v>
      </c>
      <c r="D6081">
        <v>79072</v>
      </c>
    </row>
    <row r="6082" spans="1:4" x14ac:dyDescent="0.3">
      <c r="A6082" t="s">
        <v>29</v>
      </c>
      <c r="B6082" t="s">
        <v>17</v>
      </c>
      <c r="C6082" t="s">
        <v>2</v>
      </c>
      <c r="D6082">
        <v>1461</v>
      </c>
    </row>
    <row r="6083" spans="1:4" x14ac:dyDescent="0.3">
      <c r="A6083" t="s">
        <v>29</v>
      </c>
      <c r="B6083" t="s">
        <v>17</v>
      </c>
      <c r="C6083" t="s">
        <v>2</v>
      </c>
      <c r="D6083">
        <v>29355</v>
      </c>
    </row>
    <row r="6084" spans="1:4" x14ac:dyDescent="0.3">
      <c r="A6084" t="s">
        <v>29</v>
      </c>
      <c r="B6084" t="s">
        <v>19</v>
      </c>
      <c r="C6084" t="s">
        <v>6</v>
      </c>
      <c r="D6084">
        <v>6957</v>
      </c>
    </row>
    <row r="6085" spans="1:4" x14ac:dyDescent="0.3">
      <c r="A6085" t="s">
        <v>29</v>
      </c>
      <c r="B6085" t="s">
        <v>19</v>
      </c>
      <c r="C6085" t="s">
        <v>6</v>
      </c>
      <c r="D6085">
        <v>54428</v>
      </c>
    </row>
    <row r="6086" spans="1:4" x14ac:dyDescent="0.3">
      <c r="A6086" t="s">
        <v>29</v>
      </c>
      <c r="B6086" t="s">
        <v>14</v>
      </c>
      <c r="C6086" t="s">
        <v>6</v>
      </c>
      <c r="D6086">
        <v>39937</v>
      </c>
    </row>
    <row r="6087" spans="1:4" x14ac:dyDescent="0.3">
      <c r="A6087" t="s">
        <v>29</v>
      </c>
      <c r="B6087" t="s">
        <v>17</v>
      </c>
      <c r="C6087" t="s">
        <v>2</v>
      </c>
      <c r="D6087">
        <v>64110</v>
      </c>
    </row>
    <row r="6088" spans="1:4" x14ac:dyDescent="0.3">
      <c r="A6088" t="s">
        <v>29</v>
      </c>
      <c r="B6088" t="s">
        <v>17</v>
      </c>
      <c r="C6088" t="s">
        <v>7</v>
      </c>
      <c r="D6088">
        <v>13296</v>
      </c>
    </row>
    <row r="6089" spans="1:4" x14ac:dyDescent="0.3">
      <c r="A6089" t="s">
        <v>29</v>
      </c>
      <c r="B6089" t="s">
        <v>17</v>
      </c>
      <c r="C6089" t="s">
        <v>7</v>
      </c>
      <c r="D6089">
        <v>17931</v>
      </c>
    </row>
    <row r="6090" spans="1:4" x14ac:dyDescent="0.3">
      <c r="A6090" t="s">
        <v>29</v>
      </c>
      <c r="B6090" t="s">
        <v>20</v>
      </c>
      <c r="C6090" t="s">
        <v>2</v>
      </c>
      <c r="D6090">
        <v>60492</v>
      </c>
    </row>
    <row r="6091" spans="1:4" x14ac:dyDescent="0.3">
      <c r="A6091" t="s">
        <v>29</v>
      </c>
      <c r="B6091" t="s">
        <v>20</v>
      </c>
      <c r="C6091" t="s">
        <v>2</v>
      </c>
      <c r="D6091">
        <v>32201</v>
      </c>
    </row>
    <row r="6092" spans="1:4" x14ac:dyDescent="0.3">
      <c r="A6092" t="s">
        <v>29</v>
      </c>
      <c r="B6092" t="s">
        <v>20</v>
      </c>
      <c r="C6092" t="s">
        <v>2</v>
      </c>
      <c r="D6092">
        <v>24704</v>
      </c>
    </row>
    <row r="6093" spans="1:4" x14ac:dyDescent="0.3">
      <c r="A6093" t="s">
        <v>29</v>
      </c>
      <c r="B6093" t="s">
        <v>20</v>
      </c>
      <c r="C6093" t="s">
        <v>2</v>
      </c>
      <c r="D6093">
        <v>77572</v>
      </c>
    </row>
    <row r="6094" spans="1:4" x14ac:dyDescent="0.3">
      <c r="A6094" t="s">
        <v>29</v>
      </c>
      <c r="B6094" t="s">
        <v>15</v>
      </c>
      <c r="C6094" t="s">
        <v>10</v>
      </c>
      <c r="D6094">
        <v>27162</v>
      </c>
    </row>
    <row r="6095" spans="1:4" x14ac:dyDescent="0.3">
      <c r="A6095" t="s">
        <v>29</v>
      </c>
      <c r="B6095" t="s">
        <v>17</v>
      </c>
      <c r="C6095" t="s">
        <v>2</v>
      </c>
      <c r="D6095">
        <v>16771</v>
      </c>
    </row>
    <row r="6096" spans="1:4" x14ac:dyDescent="0.3">
      <c r="A6096" t="s">
        <v>29</v>
      </c>
      <c r="B6096" t="s">
        <v>20</v>
      </c>
      <c r="C6096" t="s">
        <v>2</v>
      </c>
      <c r="D6096">
        <v>21407</v>
      </c>
    </row>
    <row r="6097" spans="1:4" x14ac:dyDescent="0.3">
      <c r="A6097" t="s">
        <v>29</v>
      </c>
      <c r="B6097" t="s">
        <v>20</v>
      </c>
      <c r="C6097" t="s">
        <v>10</v>
      </c>
      <c r="D6097">
        <v>98558</v>
      </c>
    </row>
    <row r="6098" spans="1:4" x14ac:dyDescent="0.3">
      <c r="A6098" t="s">
        <v>29</v>
      </c>
      <c r="B6098" t="s">
        <v>20</v>
      </c>
      <c r="C6098" t="s">
        <v>10</v>
      </c>
      <c r="D6098">
        <v>2518</v>
      </c>
    </row>
    <row r="6099" spans="1:4" x14ac:dyDescent="0.3">
      <c r="A6099" t="s">
        <v>29</v>
      </c>
      <c r="B6099" t="s">
        <v>20</v>
      </c>
      <c r="C6099" t="s">
        <v>10</v>
      </c>
      <c r="D6099">
        <v>48439</v>
      </c>
    </row>
    <row r="6100" spans="1:4" x14ac:dyDescent="0.3">
      <c r="A6100" t="s">
        <v>29</v>
      </c>
      <c r="B6100" t="s">
        <v>17</v>
      </c>
      <c r="C6100" t="s">
        <v>10</v>
      </c>
      <c r="D6100">
        <v>42610</v>
      </c>
    </row>
    <row r="6101" spans="1:4" x14ac:dyDescent="0.3">
      <c r="A6101" t="s">
        <v>29</v>
      </c>
      <c r="B6101" t="s">
        <v>12</v>
      </c>
      <c r="C6101" t="s">
        <v>2</v>
      </c>
      <c r="D6101">
        <v>30442</v>
      </c>
    </row>
    <row r="6102" spans="1:4" x14ac:dyDescent="0.3">
      <c r="A6102" t="s">
        <v>29</v>
      </c>
      <c r="B6102" t="s">
        <v>12</v>
      </c>
      <c r="C6102" t="s">
        <v>2</v>
      </c>
      <c r="D6102">
        <v>16509</v>
      </c>
    </row>
    <row r="6103" spans="1:4" x14ac:dyDescent="0.3">
      <c r="A6103" t="s">
        <v>29</v>
      </c>
      <c r="B6103" t="s">
        <v>12</v>
      </c>
      <c r="C6103" t="s">
        <v>2</v>
      </c>
      <c r="D6103">
        <v>70354</v>
      </c>
    </row>
    <row r="6104" spans="1:4" x14ac:dyDescent="0.3">
      <c r="A6104" t="s">
        <v>29</v>
      </c>
      <c r="B6104" t="s">
        <v>12</v>
      </c>
      <c r="C6104" t="s">
        <v>2</v>
      </c>
      <c r="D6104">
        <v>58976</v>
      </c>
    </row>
    <row r="6105" spans="1:4" x14ac:dyDescent="0.3">
      <c r="A6105" t="s">
        <v>29</v>
      </c>
      <c r="B6105" t="s">
        <v>12</v>
      </c>
      <c r="C6105" t="s">
        <v>2</v>
      </c>
      <c r="D6105">
        <v>18000</v>
      </c>
    </row>
    <row r="6106" spans="1:4" x14ac:dyDescent="0.3">
      <c r="A6106" t="s">
        <v>29</v>
      </c>
      <c r="B6106" t="s">
        <v>12</v>
      </c>
      <c r="C6106" t="s">
        <v>2</v>
      </c>
      <c r="D6106">
        <v>21461</v>
      </c>
    </row>
    <row r="6107" spans="1:4" x14ac:dyDescent="0.3">
      <c r="A6107" t="s">
        <v>29</v>
      </c>
      <c r="B6107" t="s">
        <v>12</v>
      </c>
      <c r="C6107" t="s">
        <v>2</v>
      </c>
      <c r="D6107">
        <v>95338</v>
      </c>
    </row>
    <row r="6108" spans="1:4" x14ac:dyDescent="0.3">
      <c r="A6108" t="s">
        <v>29</v>
      </c>
      <c r="B6108" t="s">
        <v>12</v>
      </c>
      <c r="C6108" t="s">
        <v>2</v>
      </c>
      <c r="D6108">
        <v>73505</v>
      </c>
    </row>
    <row r="6109" spans="1:4" x14ac:dyDescent="0.3">
      <c r="A6109" t="s">
        <v>29</v>
      </c>
      <c r="B6109" t="s">
        <v>17</v>
      </c>
      <c r="C6109" t="s">
        <v>6</v>
      </c>
      <c r="D6109">
        <v>87990</v>
      </c>
    </row>
    <row r="6110" spans="1:4" x14ac:dyDescent="0.3">
      <c r="A6110" t="s">
        <v>29</v>
      </c>
      <c r="B6110" t="s">
        <v>17</v>
      </c>
      <c r="C6110" t="s">
        <v>6</v>
      </c>
      <c r="D6110">
        <v>2840</v>
      </c>
    </row>
    <row r="6111" spans="1:4" x14ac:dyDescent="0.3">
      <c r="A6111" t="s">
        <v>29</v>
      </c>
      <c r="B6111" t="s">
        <v>17</v>
      </c>
      <c r="C6111" t="s">
        <v>6</v>
      </c>
      <c r="D6111">
        <v>32323</v>
      </c>
    </row>
    <row r="6112" spans="1:4" x14ac:dyDescent="0.3">
      <c r="A6112" t="s">
        <v>29</v>
      </c>
      <c r="B6112" t="s">
        <v>17</v>
      </c>
      <c r="C6112" t="s">
        <v>6</v>
      </c>
      <c r="D6112">
        <v>6929</v>
      </c>
    </row>
    <row r="6113" spans="1:4" x14ac:dyDescent="0.3">
      <c r="A6113" t="s">
        <v>29</v>
      </c>
      <c r="B6113" t="s">
        <v>20</v>
      </c>
      <c r="C6113" t="s">
        <v>10</v>
      </c>
      <c r="D6113">
        <v>74485</v>
      </c>
    </row>
    <row r="6114" spans="1:4" x14ac:dyDescent="0.3">
      <c r="A6114" t="s">
        <v>29</v>
      </c>
      <c r="B6114" t="s">
        <v>15</v>
      </c>
      <c r="C6114" t="s">
        <v>2</v>
      </c>
      <c r="D6114">
        <v>4036</v>
      </c>
    </row>
    <row r="6115" spans="1:4" x14ac:dyDescent="0.3">
      <c r="A6115" t="s">
        <v>29</v>
      </c>
      <c r="B6115" t="s">
        <v>17</v>
      </c>
      <c r="C6115" t="s">
        <v>6</v>
      </c>
      <c r="D6115">
        <v>22123</v>
      </c>
    </row>
    <row r="6116" spans="1:4" x14ac:dyDescent="0.3">
      <c r="A6116" t="s">
        <v>29</v>
      </c>
      <c r="B6116" t="s">
        <v>17</v>
      </c>
      <c r="C6116" t="s">
        <v>6</v>
      </c>
      <c r="D6116">
        <v>77001</v>
      </c>
    </row>
    <row r="6117" spans="1:4" x14ac:dyDescent="0.3">
      <c r="A6117" t="s">
        <v>29</v>
      </c>
      <c r="B6117" t="s">
        <v>17</v>
      </c>
      <c r="C6117" t="s">
        <v>6</v>
      </c>
      <c r="D6117">
        <v>74681</v>
      </c>
    </row>
    <row r="6118" spans="1:4" x14ac:dyDescent="0.3">
      <c r="A6118" t="s">
        <v>29</v>
      </c>
      <c r="B6118" t="s">
        <v>17</v>
      </c>
      <c r="C6118" t="s">
        <v>6</v>
      </c>
      <c r="D6118">
        <v>24735</v>
      </c>
    </row>
    <row r="6119" spans="1:4" x14ac:dyDescent="0.3">
      <c r="A6119" t="s">
        <v>29</v>
      </c>
      <c r="B6119" t="s">
        <v>17</v>
      </c>
      <c r="C6119" t="s">
        <v>10</v>
      </c>
      <c r="D6119">
        <v>74590</v>
      </c>
    </row>
    <row r="6120" spans="1:4" x14ac:dyDescent="0.3">
      <c r="A6120" t="s">
        <v>29</v>
      </c>
      <c r="B6120" t="s">
        <v>17</v>
      </c>
      <c r="C6120" t="s">
        <v>10</v>
      </c>
      <c r="D6120">
        <v>55302</v>
      </c>
    </row>
    <row r="6121" spans="1:4" x14ac:dyDescent="0.3">
      <c r="A6121" t="s">
        <v>29</v>
      </c>
      <c r="B6121" t="s">
        <v>16</v>
      </c>
      <c r="C6121" t="s">
        <v>6</v>
      </c>
      <c r="D6121">
        <v>2842</v>
      </c>
    </row>
    <row r="6122" spans="1:4" x14ac:dyDescent="0.3">
      <c r="A6122" t="s">
        <v>29</v>
      </c>
      <c r="B6122" t="s">
        <v>16</v>
      </c>
      <c r="C6122" t="s">
        <v>6</v>
      </c>
      <c r="D6122">
        <v>5950</v>
      </c>
    </row>
    <row r="6123" spans="1:4" x14ac:dyDescent="0.3">
      <c r="A6123" t="s">
        <v>29</v>
      </c>
      <c r="B6123" t="s">
        <v>16</v>
      </c>
      <c r="C6123" t="s">
        <v>6</v>
      </c>
      <c r="D6123">
        <v>71021</v>
      </c>
    </row>
    <row r="6124" spans="1:4" x14ac:dyDescent="0.3">
      <c r="A6124" t="s">
        <v>29</v>
      </c>
      <c r="B6124" t="s">
        <v>16</v>
      </c>
      <c r="C6124" t="s">
        <v>6</v>
      </c>
      <c r="D6124">
        <v>1415</v>
      </c>
    </row>
    <row r="6125" spans="1:4" x14ac:dyDescent="0.3">
      <c r="A6125" t="s">
        <v>29</v>
      </c>
      <c r="B6125" t="s">
        <v>20</v>
      </c>
      <c r="C6125" t="s">
        <v>4</v>
      </c>
      <c r="D6125">
        <v>5213</v>
      </c>
    </row>
    <row r="6126" spans="1:4" x14ac:dyDescent="0.3">
      <c r="A6126" t="s">
        <v>29</v>
      </c>
      <c r="B6126" t="s">
        <v>18</v>
      </c>
      <c r="C6126" t="s">
        <v>2</v>
      </c>
      <c r="D6126">
        <v>96473</v>
      </c>
    </row>
    <row r="6127" spans="1:4" x14ac:dyDescent="0.3">
      <c r="A6127" t="s">
        <v>29</v>
      </c>
      <c r="B6127" t="s">
        <v>12</v>
      </c>
      <c r="C6127" t="s">
        <v>8</v>
      </c>
      <c r="D6127">
        <v>26174</v>
      </c>
    </row>
    <row r="6128" spans="1:4" x14ac:dyDescent="0.3">
      <c r="A6128" t="s">
        <v>29</v>
      </c>
      <c r="B6128" t="s">
        <v>12</v>
      </c>
      <c r="C6128" t="s">
        <v>8</v>
      </c>
      <c r="D6128">
        <v>83457</v>
      </c>
    </row>
    <row r="6129" spans="1:4" x14ac:dyDescent="0.3">
      <c r="A6129" t="s">
        <v>29</v>
      </c>
      <c r="B6129" t="s">
        <v>14</v>
      </c>
      <c r="C6129" t="s">
        <v>10</v>
      </c>
      <c r="D6129">
        <v>67945</v>
      </c>
    </row>
    <row r="6130" spans="1:4" x14ac:dyDescent="0.3">
      <c r="A6130" t="s">
        <v>29</v>
      </c>
      <c r="B6130" t="s">
        <v>13</v>
      </c>
      <c r="C6130" t="s">
        <v>2</v>
      </c>
      <c r="D6130">
        <v>58484</v>
      </c>
    </row>
    <row r="6131" spans="1:4" x14ac:dyDescent="0.3">
      <c r="A6131" t="s">
        <v>29</v>
      </c>
      <c r="B6131" t="s">
        <v>20</v>
      </c>
      <c r="C6131" t="s">
        <v>8</v>
      </c>
      <c r="D6131">
        <v>21384</v>
      </c>
    </row>
    <row r="6132" spans="1:4" x14ac:dyDescent="0.3">
      <c r="A6132" t="s">
        <v>29</v>
      </c>
      <c r="B6132" t="s">
        <v>20</v>
      </c>
      <c r="C6132" t="s">
        <v>10</v>
      </c>
      <c r="D6132">
        <v>82828</v>
      </c>
    </row>
    <row r="6133" spans="1:4" x14ac:dyDescent="0.3">
      <c r="A6133" t="s">
        <v>29</v>
      </c>
      <c r="B6133" t="s">
        <v>20</v>
      </c>
      <c r="C6133" t="s">
        <v>10</v>
      </c>
      <c r="D6133">
        <v>41540</v>
      </c>
    </row>
    <row r="6134" spans="1:4" x14ac:dyDescent="0.3">
      <c r="A6134" t="s">
        <v>29</v>
      </c>
      <c r="B6134" t="s">
        <v>13</v>
      </c>
      <c r="C6134" t="s">
        <v>5</v>
      </c>
      <c r="D6134">
        <v>5027</v>
      </c>
    </row>
    <row r="6135" spans="1:4" x14ac:dyDescent="0.3">
      <c r="A6135" t="s">
        <v>29</v>
      </c>
      <c r="B6135" t="s">
        <v>13</v>
      </c>
      <c r="C6135" t="s">
        <v>5</v>
      </c>
      <c r="D6135">
        <v>41333</v>
      </c>
    </row>
    <row r="6136" spans="1:4" x14ac:dyDescent="0.3">
      <c r="A6136" t="s">
        <v>29</v>
      </c>
      <c r="B6136" t="s">
        <v>17</v>
      </c>
      <c r="C6136" t="s">
        <v>2</v>
      </c>
      <c r="D6136">
        <v>63429</v>
      </c>
    </row>
    <row r="6137" spans="1:4" x14ac:dyDescent="0.3">
      <c r="A6137" t="s">
        <v>29</v>
      </c>
      <c r="B6137" t="s">
        <v>13</v>
      </c>
      <c r="C6137" t="s">
        <v>6</v>
      </c>
      <c r="D6137">
        <v>24504</v>
      </c>
    </row>
    <row r="6138" spans="1:4" x14ac:dyDescent="0.3">
      <c r="A6138" t="s">
        <v>29</v>
      </c>
      <c r="B6138" t="s">
        <v>13</v>
      </c>
      <c r="C6138" t="s">
        <v>6</v>
      </c>
      <c r="D6138">
        <v>52153</v>
      </c>
    </row>
    <row r="6139" spans="1:4" x14ac:dyDescent="0.3">
      <c r="A6139" t="s">
        <v>29</v>
      </c>
      <c r="B6139" t="s">
        <v>13</v>
      </c>
      <c r="C6139" t="s">
        <v>6</v>
      </c>
      <c r="D6139">
        <v>90837</v>
      </c>
    </row>
    <row r="6140" spans="1:4" x14ac:dyDescent="0.3">
      <c r="A6140" t="s">
        <v>29</v>
      </c>
      <c r="B6140" t="s">
        <v>13</v>
      </c>
      <c r="C6140" t="s">
        <v>6</v>
      </c>
      <c r="D6140">
        <v>42115</v>
      </c>
    </row>
    <row r="6141" spans="1:4" x14ac:dyDescent="0.3">
      <c r="A6141" t="s">
        <v>29</v>
      </c>
      <c r="B6141" t="s">
        <v>13</v>
      </c>
      <c r="C6141" t="s">
        <v>6</v>
      </c>
      <c r="D6141">
        <v>76851</v>
      </c>
    </row>
    <row r="6142" spans="1:4" x14ac:dyDescent="0.3">
      <c r="A6142" t="s">
        <v>29</v>
      </c>
      <c r="B6142" t="s">
        <v>13</v>
      </c>
      <c r="C6142" t="s">
        <v>6</v>
      </c>
      <c r="D6142">
        <v>51564</v>
      </c>
    </row>
    <row r="6143" spans="1:4" x14ac:dyDescent="0.3">
      <c r="A6143" t="s">
        <v>29</v>
      </c>
      <c r="B6143" t="s">
        <v>13</v>
      </c>
      <c r="C6143" t="s">
        <v>6</v>
      </c>
      <c r="D6143">
        <v>50302</v>
      </c>
    </row>
    <row r="6144" spans="1:4" x14ac:dyDescent="0.3">
      <c r="A6144" t="s">
        <v>29</v>
      </c>
      <c r="B6144" t="s">
        <v>13</v>
      </c>
      <c r="C6144" t="s">
        <v>6</v>
      </c>
      <c r="D6144">
        <v>19960</v>
      </c>
    </row>
    <row r="6145" spans="1:4" x14ac:dyDescent="0.3">
      <c r="A6145" t="s">
        <v>29</v>
      </c>
      <c r="B6145" t="s">
        <v>13</v>
      </c>
      <c r="C6145" t="s">
        <v>6</v>
      </c>
      <c r="D6145">
        <v>44878</v>
      </c>
    </row>
    <row r="6146" spans="1:4" x14ac:dyDescent="0.3">
      <c r="A6146" t="s">
        <v>29</v>
      </c>
      <c r="B6146" t="s">
        <v>13</v>
      </c>
      <c r="C6146" t="s">
        <v>6</v>
      </c>
      <c r="D6146">
        <v>71249</v>
      </c>
    </row>
    <row r="6147" spans="1:4" x14ac:dyDescent="0.3">
      <c r="A6147" t="s">
        <v>29</v>
      </c>
      <c r="B6147" t="s">
        <v>13</v>
      </c>
      <c r="C6147" t="s">
        <v>6</v>
      </c>
      <c r="D6147">
        <v>93501</v>
      </c>
    </row>
    <row r="6148" spans="1:4" x14ac:dyDescent="0.3">
      <c r="A6148" t="s">
        <v>29</v>
      </c>
      <c r="B6148" t="s">
        <v>13</v>
      </c>
      <c r="C6148" t="s">
        <v>6</v>
      </c>
      <c r="D6148">
        <v>79325</v>
      </c>
    </row>
    <row r="6149" spans="1:4" x14ac:dyDescent="0.3">
      <c r="A6149" t="s">
        <v>29</v>
      </c>
      <c r="B6149" t="s">
        <v>18</v>
      </c>
      <c r="C6149" t="s">
        <v>4</v>
      </c>
      <c r="D6149">
        <v>67149</v>
      </c>
    </row>
    <row r="6150" spans="1:4" x14ac:dyDescent="0.3">
      <c r="A6150" t="s">
        <v>29</v>
      </c>
      <c r="B6150" t="s">
        <v>18</v>
      </c>
      <c r="C6150" t="s">
        <v>4</v>
      </c>
      <c r="D6150">
        <v>68790</v>
      </c>
    </row>
    <row r="6151" spans="1:4" x14ac:dyDescent="0.3">
      <c r="A6151" t="s">
        <v>29</v>
      </c>
      <c r="B6151" t="s">
        <v>18</v>
      </c>
      <c r="C6151" t="s">
        <v>4</v>
      </c>
      <c r="D6151">
        <v>7177</v>
      </c>
    </row>
    <row r="6152" spans="1:4" x14ac:dyDescent="0.3">
      <c r="A6152" t="s">
        <v>29</v>
      </c>
      <c r="B6152" t="s">
        <v>17</v>
      </c>
      <c r="C6152" t="s">
        <v>8</v>
      </c>
      <c r="D6152">
        <v>48303</v>
      </c>
    </row>
    <row r="6153" spans="1:4" x14ac:dyDescent="0.3">
      <c r="A6153" t="s">
        <v>29</v>
      </c>
      <c r="B6153" t="s">
        <v>13</v>
      </c>
      <c r="C6153" t="s">
        <v>8</v>
      </c>
      <c r="D6153">
        <v>30756</v>
      </c>
    </row>
    <row r="6154" spans="1:4" x14ac:dyDescent="0.3">
      <c r="A6154" t="s">
        <v>29</v>
      </c>
      <c r="B6154" t="s">
        <v>13</v>
      </c>
      <c r="C6154" t="s">
        <v>8</v>
      </c>
      <c r="D6154">
        <v>54920</v>
      </c>
    </row>
    <row r="6155" spans="1:4" x14ac:dyDescent="0.3">
      <c r="A6155" t="s">
        <v>29</v>
      </c>
      <c r="B6155" t="s">
        <v>17</v>
      </c>
      <c r="C6155" t="s">
        <v>2</v>
      </c>
      <c r="D6155">
        <v>42226</v>
      </c>
    </row>
    <row r="6156" spans="1:4" x14ac:dyDescent="0.3">
      <c r="A6156" t="s">
        <v>29</v>
      </c>
      <c r="B6156" t="s">
        <v>17</v>
      </c>
      <c r="C6156" t="s">
        <v>2</v>
      </c>
      <c r="D6156">
        <v>47217</v>
      </c>
    </row>
    <row r="6157" spans="1:4" x14ac:dyDescent="0.3">
      <c r="A6157" t="s">
        <v>29</v>
      </c>
      <c r="B6157" t="s">
        <v>17</v>
      </c>
      <c r="C6157" t="s">
        <v>2</v>
      </c>
      <c r="D6157">
        <v>36419</v>
      </c>
    </row>
    <row r="6158" spans="1:4" x14ac:dyDescent="0.3">
      <c r="A6158" t="s">
        <v>29</v>
      </c>
      <c r="B6158" t="s">
        <v>17</v>
      </c>
      <c r="C6158" t="s">
        <v>2</v>
      </c>
      <c r="D6158">
        <v>16181</v>
      </c>
    </row>
    <row r="6159" spans="1:4" x14ac:dyDescent="0.3">
      <c r="A6159" t="s">
        <v>29</v>
      </c>
      <c r="B6159" t="s">
        <v>15</v>
      </c>
      <c r="C6159" t="s">
        <v>2</v>
      </c>
      <c r="D6159">
        <v>63637</v>
      </c>
    </row>
    <row r="6160" spans="1:4" x14ac:dyDescent="0.3">
      <c r="A6160" t="s">
        <v>29</v>
      </c>
      <c r="B6160" t="s">
        <v>17</v>
      </c>
      <c r="C6160" t="s">
        <v>10</v>
      </c>
      <c r="D6160">
        <v>23726</v>
      </c>
    </row>
    <row r="6161" spans="1:4" x14ac:dyDescent="0.3">
      <c r="A6161" t="s">
        <v>29</v>
      </c>
      <c r="B6161" t="s">
        <v>17</v>
      </c>
      <c r="C6161" t="s">
        <v>10</v>
      </c>
      <c r="D6161">
        <v>54308</v>
      </c>
    </row>
    <row r="6162" spans="1:4" x14ac:dyDescent="0.3">
      <c r="A6162" t="s">
        <v>29</v>
      </c>
      <c r="B6162" t="s">
        <v>18</v>
      </c>
      <c r="C6162" t="s">
        <v>2</v>
      </c>
      <c r="D6162">
        <v>50726</v>
      </c>
    </row>
    <row r="6163" spans="1:4" x14ac:dyDescent="0.3">
      <c r="A6163" t="s">
        <v>29</v>
      </c>
      <c r="B6163" t="s">
        <v>17</v>
      </c>
      <c r="C6163" t="s">
        <v>10</v>
      </c>
      <c r="D6163">
        <v>64561</v>
      </c>
    </row>
    <row r="6164" spans="1:4" x14ac:dyDescent="0.3">
      <c r="A6164" t="s">
        <v>29</v>
      </c>
      <c r="B6164" t="s">
        <v>17</v>
      </c>
      <c r="C6164" t="s">
        <v>10</v>
      </c>
      <c r="D6164">
        <v>2418</v>
      </c>
    </row>
    <row r="6165" spans="1:4" x14ac:dyDescent="0.3">
      <c r="A6165" t="s">
        <v>29</v>
      </c>
      <c r="B6165" t="s">
        <v>20</v>
      </c>
      <c r="C6165" t="s">
        <v>6</v>
      </c>
      <c r="D6165">
        <v>52402</v>
      </c>
    </row>
    <row r="6166" spans="1:4" x14ac:dyDescent="0.3">
      <c r="A6166" t="s">
        <v>29</v>
      </c>
      <c r="B6166" t="s">
        <v>17</v>
      </c>
      <c r="C6166" t="s">
        <v>2</v>
      </c>
      <c r="D6166">
        <v>38047</v>
      </c>
    </row>
    <row r="6167" spans="1:4" x14ac:dyDescent="0.3">
      <c r="A6167" t="s">
        <v>29</v>
      </c>
      <c r="B6167" t="s">
        <v>15</v>
      </c>
      <c r="C6167" t="s">
        <v>7</v>
      </c>
      <c r="D6167">
        <v>57993</v>
      </c>
    </row>
    <row r="6168" spans="1:4" x14ac:dyDescent="0.3">
      <c r="A6168" t="s">
        <v>29</v>
      </c>
      <c r="B6168" t="s">
        <v>20</v>
      </c>
      <c r="C6168" t="s">
        <v>8</v>
      </c>
      <c r="D6168">
        <v>24756</v>
      </c>
    </row>
    <row r="6169" spans="1:4" x14ac:dyDescent="0.3">
      <c r="A6169" t="s">
        <v>29</v>
      </c>
      <c r="B6169" t="s">
        <v>12</v>
      </c>
      <c r="C6169" t="s">
        <v>5</v>
      </c>
      <c r="D6169">
        <v>96610</v>
      </c>
    </row>
    <row r="6170" spans="1:4" x14ac:dyDescent="0.3">
      <c r="A6170" t="s">
        <v>29</v>
      </c>
      <c r="B6170" t="s">
        <v>12</v>
      </c>
      <c r="C6170" t="s">
        <v>5</v>
      </c>
      <c r="D6170">
        <v>88276</v>
      </c>
    </row>
    <row r="6171" spans="1:4" x14ac:dyDescent="0.3">
      <c r="A6171" t="s">
        <v>29</v>
      </c>
      <c r="B6171" t="s">
        <v>12</v>
      </c>
      <c r="C6171" t="s">
        <v>5</v>
      </c>
      <c r="D6171">
        <v>85400</v>
      </c>
    </row>
    <row r="6172" spans="1:4" x14ac:dyDescent="0.3">
      <c r="A6172" t="s">
        <v>29</v>
      </c>
      <c r="B6172" t="s">
        <v>12</v>
      </c>
      <c r="C6172" t="s">
        <v>2</v>
      </c>
      <c r="D6172">
        <v>72462</v>
      </c>
    </row>
    <row r="6173" spans="1:4" x14ac:dyDescent="0.3">
      <c r="A6173" t="s">
        <v>29</v>
      </c>
      <c r="B6173" t="s">
        <v>12</v>
      </c>
      <c r="C6173" t="s">
        <v>2</v>
      </c>
      <c r="D6173">
        <v>98350</v>
      </c>
    </row>
    <row r="6174" spans="1:4" x14ac:dyDescent="0.3">
      <c r="A6174" t="s">
        <v>29</v>
      </c>
      <c r="B6174" t="s">
        <v>12</v>
      </c>
      <c r="C6174" t="s">
        <v>2</v>
      </c>
      <c r="D6174">
        <v>57496</v>
      </c>
    </row>
    <row r="6175" spans="1:4" x14ac:dyDescent="0.3">
      <c r="A6175" t="s">
        <v>29</v>
      </c>
      <c r="B6175" t="s">
        <v>12</v>
      </c>
      <c r="C6175" t="s">
        <v>2</v>
      </c>
      <c r="D6175">
        <v>16902</v>
      </c>
    </row>
    <row r="6176" spans="1:4" x14ac:dyDescent="0.3">
      <c r="A6176" t="s">
        <v>29</v>
      </c>
      <c r="B6176" t="s">
        <v>12</v>
      </c>
      <c r="C6176" t="s">
        <v>2</v>
      </c>
      <c r="D6176">
        <v>83294</v>
      </c>
    </row>
    <row r="6177" spans="1:4" x14ac:dyDescent="0.3">
      <c r="A6177" t="s">
        <v>29</v>
      </c>
      <c r="B6177" t="s">
        <v>12</v>
      </c>
      <c r="C6177" t="s">
        <v>2</v>
      </c>
      <c r="D6177">
        <v>54473</v>
      </c>
    </row>
    <row r="6178" spans="1:4" x14ac:dyDescent="0.3">
      <c r="A6178" t="s">
        <v>29</v>
      </c>
      <c r="B6178" t="s">
        <v>20</v>
      </c>
      <c r="C6178" t="s">
        <v>10</v>
      </c>
      <c r="D6178">
        <v>60605</v>
      </c>
    </row>
    <row r="6179" spans="1:4" x14ac:dyDescent="0.3">
      <c r="A6179" t="s">
        <v>29</v>
      </c>
      <c r="B6179" t="s">
        <v>12</v>
      </c>
      <c r="C6179" t="s">
        <v>10</v>
      </c>
      <c r="D6179">
        <v>31737</v>
      </c>
    </row>
    <row r="6180" spans="1:4" x14ac:dyDescent="0.3">
      <c r="A6180" t="s">
        <v>29</v>
      </c>
      <c r="B6180" t="s">
        <v>13</v>
      </c>
      <c r="C6180" t="s">
        <v>10</v>
      </c>
      <c r="D6180">
        <v>83678</v>
      </c>
    </row>
    <row r="6181" spans="1:4" x14ac:dyDescent="0.3">
      <c r="A6181" t="s">
        <v>29</v>
      </c>
      <c r="B6181" t="s">
        <v>13</v>
      </c>
      <c r="C6181" t="s">
        <v>10</v>
      </c>
      <c r="D6181">
        <v>73323</v>
      </c>
    </row>
    <row r="6182" spans="1:4" x14ac:dyDescent="0.3">
      <c r="A6182" t="s">
        <v>29</v>
      </c>
      <c r="B6182" t="s">
        <v>20</v>
      </c>
      <c r="C6182" t="s">
        <v>4</v>
      </c>
      <c r="D6182">
        <v>97686</v>
      </c>
    </row>
    <row r="6183" spans="1:4" x14ac:dyDescent="0.3">
      <c r="A6183" t="s">
        <v>29</v>
      </c>
      <c r="B6183" t="s">
        <v>15</v>
      </c>
      <c r="C6183" t="s">
        <v>10</v>
      </c>
      <c r="D6183">
        <v>35977</v>
      </c>
    </row>
    <row r="6184" spans="1:4" x14ac:dyDescent="0.3">
      <c r="A6184" t="str">
        <f>A6183</f>
        <v>Female</v>
      </c>
      <c r="B6184" t="s">
        <v>15</v>
      </c>
      <c r="C6184" t="s">
        <v>10</v>
      </c>
      <c r="D6184">
        <v>94032</v>
      </c>
    </row>
    <row r="6185" spans="1:4" x14ac:dyDescent="0.3">
      <c r="A6185" t="s">
        <v>29</v>
      </c>
      <c r="B6185" t="s">
        <v>17</v>
      </c>
      <c r="C6185" t="s">
        <v>4</v>
      </c>
      <c r="D6185">
        <v>52310</v>
      </c>
    </row>
    <row r="6186" spans="1:4" x14ac:dyDescent="0.3">
      <c r="A6186" t="s">
        <v>29</v>
      </c>
      <c r="B6186" t="s">
        <v>17</v>
      </c>
      <c r="C6186" t="s">
        <v>4</v>
      </c>
      <c r="D6186">
        <v>4239</v>
      </c>
    </row>
    <row r="6187" spans="1:4" x14ac:dyDescent="0.3">
      <c r="A6187" t="s">
        <v>29</v>
      </c>
      <c r="B6187" t="s">
        <v>12</v>
      </c>
      <c r="C6187" t="s">
        <v>8</v>
      </c>
      <c r="D6187">
        <v>2017</v>
      </c>
    </row>
    <row r="6188" spans="1:4" x14ac:dyDescent="0.3">
      <c r="A6188" t="s">
        <v>29</v>
      </c>
      <c r="B6188" t="s">
        <v>17</v>
      </c>
      <c r="C6188" t="s">
        <v>2</v>
      </c>
      <c r="D6188">
        <v>10158</v>
      </c>
    </row>
    <row r="6189" spans="1:4" x14ac:dyDescent="0.3">
      <c r="A6189" t="s">
        <v>29</v>
      </c>
      <c r="B6189" t="s">
        <v>17</v>
      </c>
      <c r="C6189" t="s">
        <v>2</v>
      </c>
      <c r="D6189">
        <v>6225</v>
      </c>
    </row>
    <row r="6190" spans="1:4" x14ac:dyDescent="0.3">
      <c r="A6190" t="s">
        <v>29</v>
      </c>
      <c r="B6190" t="s">
        <v>20</v>
      </c>
      <c r="C6190" t="s">
        <v>10</v>
      </c>
      <c r="D6190">
        <v>10475</v>
      </c>
    </row>
    <row r="6191" spans="1:4" x14ac:dyDescent="0.3">
      <c r="A6191" t="s">
        <v>29</v>
      </c>
      <c r="B6191" t="s">
        <v>17</v>
      </c>
      <c r="C6191" t="s">
        <v>6</v>
      </c>
      <c r="D6191">
        <v>97066</v>
      </c>
    </row>
    <row r="6192" spans="1:4" x14ac:dyDescent="0.3">
      <c r="A6192" t="s">
        <v>29</v>
      </c>
      <c r="B6192" t="s">
        <v>17</v>
      </c>
      <c r="C6192" t="s">
        <v>10</v>
      </c>
      <c r="D6192">
        <v>12527</v>
      </c>
    </row>
    <row r="6193" spans="1:4" x14ac:dyDescent="0.3">
      <c r="A6193" t="s">
        <v>29</v>
      </c>
      <c r="B6193" t="s">
        <v>17</v>
      </c>
      <c r="C6193" t="s">
        <v>10</v>
      </c>
      <c r="D6193">
        <v>13152</v>
      </c>
    </row>
    <row r="6194" spans="1:4" x14ac:dyDescent="0.3">
      <c r="A6194" t="s">
        <v>29</v>
      </c>
      <c r="B6194" t="s">
        <v>12</v>
      </c>
      <c r="C6194" t="s">
        <v>2</v>
      </c>
      <c r="D6194">
        <v>51542</v>
      </c>
    </row>
    <row r="6195" spans="1:4" x14ac:dyDescent="0.3">
      <c r="A6195" t="s">
        <v>29</v>
      </c>
      <c r="B6195" t="s">
        <v>14</v>
      </c>
      <c r="C6195" t="s">
        <v>10</v>
      </c>
      <c r="D6195">
        <v>40276</v>
      </c>
    </row>
    <row r="6196" spans="1:4" x14ac:dyDescent="0.3">
      <c r="A6196" t="s">
        <v>29</v>
      </c>
      <c r="B6196" t="s">
        <v>14</v>
      </c>
      <c r="C6196" t="s">
        <v>10</v>
      </c>
      <c r="D6196">
        <v>50187</v>
      </c>
    </row>
    <row r="6197" spans="1:4" x14ac:dyDescent="0.3">
      <c r="A6197" t="s">
        <v>29</v>
      </c>
      <c r="B6197" t="s">
        <v>14</v>
      </c>
      <c r="C6197" t="s">
        <v>10</v>
      </c>
      <c r="D6197">
        <v>6366</v>
      </c>
    </row>
    <row r="6198" spans="1:4" x14ac:dyDescent="0.3">
      <c r="A6198" t="s">
        <v>29</v>
      </c>
      <c r="B6198" t="s">
        <v>14</v>
      </c>
      <c r="C6198" t="s">
        <v>10</v>
      </c>
      <c r="D6198">
        <v>92378</v>
      </c>
    </row>
    <row r="6199" spans="1:4" x14ac:dyDescent="0.3">
      <c r="A6199" t="str">
        <f>A6198</f>
        <v>Female</v>
      </c>
      <c r="B6199" t="s">
        <v>14</v>
      </c>
      <c r="C6199" t="s">
        <v>10</v>
      </c>
      <c r="D6199">
        <v>4076</v>
      </c>
    </row>
    <row r="6200" spans="1:4" x14ac:dyDescent="0.3">
      <c r="A6200" t="s">
        <v>29</v>
      </c>
      <c r="B6200" t="s">
        <v>17</v>
      </c>
      <c r="C6200" t="s">
        <v>2</v>
      </c>
      <c r="D6200">
        <v>68601</v>
      </c>
    </row>
    <row r="6201" spans="1:4" x14ac:dyDescent="0.3">
      <c r="A6201" t="s">
        <v>29</v>
      </c>
      <c r="B6201" t="s">
        <v>20</v>
      </c>
      <c r="C6201" t="s">
        <v>4</v>
      </c>
      <c r="D6201">
        <v>84440</v>
      </c>
    </row>
    <row r="6202" spans="1:4" x14ac:dyDescent="0.3">
      <c r="A6202" t="s">
        <v>29</v>
      </c>
      <c r="B6202" t="s">
        <v>20</v>
      </c>
      <c r="C6202" t="s">
        <v>4</v>
      </c>
      <c r="D6202">
        <v>97713</v>
      </c>
    </row>
    <row r="6203" spans="1:4" x14ac:dyDescent="0.3">
      <c r="A6203" t="s">
        <v>29</v>
      </c>
      <c r="B6203" t="s">
        <v>17</v>
      </c>
      <c r="C6203" t="s">
        <v>10</v>
      </c>
      <c r="D6203">
        <v>94328</v>
      </c>
    </row>
    <row r="6204" spans="1:4" x14ac:dyDescent="0.3">
      <c r="A6204" t="s">
        <v>29</v>
      </c>
      <c r="B6204" t="s">
        <v>17</v>
      </c>
      <c r="C6204" t="s">
        <v>10</v>
      </c>
      <c r="D6204">
        <v>55524</v>
      </c>
    </row>
    <row r="6205" spans="1:4" x14ac:dyDescent="0.3">
      <c r="A6205" t="s">
        <v>29</v>
      </c>
      <c r="B6205" t="s">
        <v>12</v>
      </c>
      <c r="C6205" t="s">
        <v>10</v>
      </c>
      <c r="D6205">
        <v>45996</v>
      </c>
    </row>
    <row r="6206" spans="1:4" x14ac:dyDescent="0.3">
      <c r="A6206" t="s">
        <v>29</v>
      </c>
      <c r="B6206" t="s">
        <v>20</v>
      </c>
      <c r="C6206" t="s">
        <v>6</v>
      </c>
      <c r="D6206">
        <v>96923</v>
      </c>
    </row>
    <row r="6207" spans="1:4" x14ac:dyDescent="0.3">
      <c r="A6207" t="s">
        <v>29</v>
      </c>
      <c r="B6207" t="s">
        <v>20</v>
      </c>
      <c r="C6207" t="s">
        <v>2</v>
      </c>
      <c r="D6207">
        <v>57411</v>
      </c>
    </row>
    <row r="6208" spans="1:4" x14ac:dyDescent="0.3">
      <c r="A6208" t="s">
        <v>29</v>
      </c>
      <c r="B6208" t="s">
        <v>17</v>
      </c>
      <c r="C6208" t="s">
        <v>10</v>
      </c>
      <c r="D6208">
        <v>86902</v>
      </c>
    </row>
    <row r="6209" spans="1:4" x14ac:dyDescent="0.3">
      <c r="A6209" t="s">
        <v>29</v>
      </c>
      <c r="B6209" t="s">
        <v>17</v>
      </c>
      <c r="C6209" t="s">
        <v>10</v>
      </c>
      <c r="D6209">
        <v>73710</v>
      </c>
    </row>
    <row r="6210" spans="1:4" x14ac:dyDescent="0.3">
      <c r="A6210" t="s">
        <v>29</v>
      </c>
      <c r="B6210" t="s">
        <v>20</v>
      </c>
      <c r="C6210" t="s">
        <v>2</v>
      </c>
      <c r="D6210">
        <v>76418</v>
      </c>
    </row>
    <row r="6211" spans="1:4" x14ac:dyDescent="0.3">
      <c r="A6211" t="s">
        <v>29</v>
      </c>
      <c r="B6211" t="s">
        <v>17</v>
      </c>
      <c r="C6211" t="s">
        <v>4</v>
      </c>
      <c r="D6211">
        <v>22484</v>
      </c>
    </row>
    <row r="6212" spans="1:4" x14ac:dyDescent="0.3">
      <c r="A6212" t="s">
        <v>29</v>
      </c>
      <c r="B6212" t="s">
        <v>20</v>
      </c>
      <c r="C6212" t="s">
        <v>8</v>
      </c>
      <c r="D6212">
        <v>47365</v>
      </c>
    </row>
    <row r="6213" spans="1:4" x14ac:dyDescent="0.3">
      <c r="A6213" t="s">
        <v>29</v>
      </c>
      <c r="B6213" t="s">
        <v>12</v>
      </c>
      <c r="C6213" t="s">
        <v>2</v>
      </c>
      <c r="D6213">
        <v>58496</v>
      </c>
    </row>
    <row r="6214" spans="1:4" x14ac:dyDescent="0.3">
      <c r="A6214" t="s">
        <v>29</v>
      </c>
      <c r="B6214" t="s">
        <v>12</v>
      </c>
      <c r="C6214" t="s">
        <v>2</v>
      </c>
      <c r="D6214">
        <v>52331</v>
      </c>
    </row>
    <row r="6215" spans="1:4" x14ac:dyDescent="0.3">
      <c r="A6215" t="s">
        <v>29</v>
      </c>
      <c r="B6215" t="s">
        <v>12</v>
      </c>
      <c r="C6215" t="s">
        <v>2</v>
      </c>
      <c r="D6215">
        <v>42288</v>
      </c>
    </row>
    <row r="6216" spans="1:4" x14ac:dyDescent="0.3">
      <c r="A6216" t="s">
        <v>29</v>
      </c>
      <c r="B6216" t="s">
        <v>12</v>
      </c>
      <c r="C6216" t="s">
        <v>2</v>
      </c>
      <c r="D6216">
        <v>60155</v>
      </c>
    </row>
    <row r="6217" spans="1:4" x14ac:dyDescent="0.3">
      <c r="A6217" t="s">
        <v>29</v>
      </c>
      <c r="B6217" t="s">
        <v>12</v>
      </c>
      <c r="C6217" t="s">
        <v>2</v>
      </c>
      <c r="D6217">
        <v>43006</v>
      </c>
    </row>
    <row r="6218" spans="1:4" x14ac:dyDescent="0.3">
      <c r="A6218" t="s">
        <v>29</v>
      </c>
      <c r="B6218" t="s">
        <v>12</v>
      </c>
      <c r="C6218" t="s">
        <v>2</v>
      </c>
      <c r="D6218">
        <v>40614</v>
      </c>
    </row>
    <row r="6219" spans="1:4" x14ac:dyDescent="0.3">
      <c r="A6219" t="s">
        <v>29</v>
      </c>
      <c r="B6219" t="s">
        <v>15</v>
      </c>
      <c r="C6219" t="s">
        <v>2</v>
      </c>
      <c r="D6219">
        <v>57636</v>
      </c>
    </row>
    <row r="6220" spans="1:4" x14ac:dyDescent="0.3">
      <c r="A6220" t="s">
        <v>29</v>
      </c>
      <c r="B6220" t="s">
        <v>17</v>
      </c>
      <c r="C6220" t="s">
        <v>5</v>
      </c>
      <c r="D6220">
        <v>10789</v>
      </c>
    </row>
    <row r="6221" spans="1:4" x14ac:dyDescent="0.3">
      <c r="A6221" t="s">
        <v>29</v>
      </c>
      <c r="B6221" t="s">
        <v>17</v>
      </c>
      <c r="C6221" t="s">
        <v>5</v>
      </c>
      <c r="D6221">
        <v>1422</v>
      </c>
    </row>
    <row r="6222" spans="1:4" x14ac:dyDescent="0.3">
      <c r="A6222" t="s">
        <v>29</v>
      </c>
      <c r="B6222" t="s">
        <v>17</v>
      </c>
      <c r="C6222" t="s">
        <v>2</v>
      </c>
      <c r="D6222">
        <v>27359</v>
      </c>
    </row>
    <row r="6223" spans="1:4" x14ac:dyDescent="0.3">
      <c r="A6223" t="s">
        <v>29</v>
      </c>
      <c r="B6223" t="s">
        <v>20</v>
      </c>
      <c r="C6223" t="s">
        <v>10</v>
      </c>
      <c r="D6223">
        <v>74129</v>
      </c>
    </row>
    <row r="6224" spans="1:4" x14ac:dyDescent="0.3">
      <c r="A6224" t="s">
        <v>29</v>
      </c>
      <c r="B6224" t="s">
        <v>20</v>
      </c>
      <c r="C6224" t="s">
        <v>10</v>
      </c>
      <c r="D6224">
        <v>45742</v>
      </c>
    </row>
    <row r="6225" spans="1:4" x14ac:dyDescent="0.3">
      <c r="A6225" t="s">
        <v>29</v>
      </c>
      <c r="B6225" t="s">
        <v>17</v>
      </c>
      <c r="C6225" t="s">
        <v>10</v>
      </c>
      <c r="D6225">
        <v>53580</v>
      </c>
    </row>
    <row r="6226" spans="1:4" x14ac:dyDescent="0.3">
      <c r="A6226" t="s">
        <v>29</v>
      </c>
      <c r="B6226" t="s">
        <v>17</v>
      </c>
      <c r="C6226" t="s">
        <v>10</v>
      </c>
      <c r="D6226">
        <v>37001</v>
      </c>
    </row>
    <row r="6227" spans="1:4" x14ac:dyDescent="0.3">
      <c r="A6227" t="s">
        <v>29</v>
      </c>
      <c r="B6227" t="s">
        <v>17</v>
      </c>
      <c r="C6227" t="s">
        <v>10</v>
      </c>
      <c r="D6227">
        <v>9139</v>
      </c>
    </row>
    <row r="6228" spans="1:4" x14ac:dyDescent="0.3">
      <c r="A6228" t="s">
        <v>29</v>
      </c>
      <c r="B6228" t="s">
        <v>17</v>
      </c>
      <c r="C6228" t="s">
        <v>10</v>
      </c>
      <c r="D6228">
        <v>6697</v>
      </c>
    </row>
    <row r="6229" spans="1:4" x14ac:dyDescent="0.3">
      <c r="A6229" t="s">
        <v>29</v>
      </c>
      <c r="B6229" t="s">
        <v>20</v>
      </c>
      <c r="C6229" t="s">
        <v>6</v>
      </c>
      <c r="D6229">
        <v>53979</v>
      </c>
    </row>
    <row r="6230" spans="1:4" x14ac:dyDescent="0.3">
      <c r="A6230" t="s">
        <v>29</v>
      </c>
      <c r="B6230" t="s">
        <v>20</v>
      </c>
      <c r="C6230" t="s">
        <v>5</v>
      </c>
      <c r="D6230">
        <v>34428</v>
      </c>
    </row>
    <row r="6231" spans="1:4" x14ac:dyDescent="0.3">
      <c r="A6231" t="s">
        <v>29</v>
      </c>
      <c r="B6231" t="s">
        <v>17</v>
      </c>
      <c r="C6231" t="s">
        <v>2</v>
      </c>
      <c r="D6231">
        <v>35610</v>
      </c>
    </row>
    <row r="6232" spans="1:4" x14ac:dyDescent="0.3">
      <c r="A6232" t="s">
        <v>29</v>
      </c>
      <c r="B6232" t="s">
        <v>17</v>
      </c>
      <c r="C6232" t="s">
        <v>10</v>
      </c>
      <c r="D6232">
        <v>13413</v>
      </c>
    </row>
    <row r="6233" spans="1:4" x14ac:dyDescent="0.3">
      <c r="A6233" t="s">
        <v>29</v>
      </c>
      <c r="B6233" t="s">
        <v>17</v>
      </c>
      <c r="C6233" t="s">
        <v>2</v>
      </c>
      <c r="D6233">
        <v>80531</v>
      </c>
    </row>
    <row r="6234" spans="1:4" x14ac:dyDescent="0.3">
      <c r="A6234" t="s">
        <v>29</v>
      </c>
      <c r="B6234" t="s">
        <v>15</v>
      </c>
      <c r="C6234" t="s">
        <v>2</v>
      </c>
      <c r="D6234">
        <v>8228</v>
      </c>
    </row>
    <row r="6235" spans="1:4" x14ac:dyDescent="0.3">
      <c r="A6235" t="s">
        <v>29</v>
      </c>
      <c r="B6235" t="s">
        <v>15</v>
      </c>
      <c r="C6235" t="s">
        <v>2</v>
      </c>
      <c r="D6235">
        <v>14950</v>
      </c>
    </row>
    <row r="6236" spans="1:4" x14ac:dyDescent="0.3">
      <c r="A6236" t="s">
        <v>29</v>
      </c>
      <c r="B6236" t="s">
        <v>17</v>
      </c>
      <c r="C6236" t="s">
        <v>2</v>
      </c>
      <c r="D6236">
        <v>62790</v>
      </c>
    </row>
    <row r="6237" spans="1:4" x14ac:dyDescent="0.3">
      <c r="A6237" t="s">
        <v>29</v>
      </c>
      <c r="B6237" t="s">
        <v>20</v>
      </c>
      <c r="C6237" t="s">
        <v>5</v>
      </c>
      <c r="D6237">
        <v>33112</v>
      </c>
    </row>
    <row r="6238" spans="1:4" x14ac:dyDescent="0.3">
      <c r="A6238" t="s">
        <v>29</v>
      </c>
      <c r="B6238" t="s">
        <v>20</v>
      </c>
      <c r="C6238" t="s">
        <v>5</v>
      </c>
      <c r="D6238">
        <v>76889</v>
      </c>
    </row>
    <row r="6239" spans="1:4" x14ac:dyDescent="0.3">
      <c r="A6239" t="s">
        <v>29</v>
      </c>
      <c r="B6239" t="s">
        <v>20</v>
      </c>
      <c r="C6239" t="s">
        <v>6</v>
      </c>
      <c r="D6239">
        <v>80672</v>
      </c>
    </row>
    <row r="6240" spans="1:4" x14ac:dyDescent="0.3">
      <c r="A6240" t="s">
        <v>29</v>
      </c>
      <c r="B6240" t="s">
        <v>20</v>
      </c>
      <c r="C6240" t="s">
        <v>6</v>
      </c>
      <c r="D6240">
        <v>13380</v>
      </c>
    </row>
    <row r="6241" spans="1:4" x14ac:dyDescent="0.3">
      <c r="A6241" t="s">
        <v>29</v>
      </c>
      <c r="B6241" t="s">
        <v>20</v>
      </c>
      <c r="C6241" t="s">
        <v>6</v>
      </c>
      <c r="D6241">
        <v>18310</v>
      </c>
    </row>
    <row r="6242" spans="1:4" x14ac:dyDescent="0.3">
      <c r="A6242" t="s">
        <v>29</v>
      </c>
      <c r="B6242" t="s">
        <v>17</v>
      </c>
      <c r="C6242" t="s">
        <v>10</v>
      </c>
      <c r="D6242">
        <v>78339</v>
      </c>
    </row>
    <row r="6243" spans="1:4" x14ac:dyDescent="0.3">
      <c r="A6243" t="s">
        <v>29</v>
      </c>
      <c r="B6243" t="s">
        <v>13</v>
      </c>
      <c r="C6243" t="s">
        <v>10</v>
      </c>
      <c r="D6243">
        <v>22689</v>
      </c>
    </row>
    <row r="6244" spans="1:4" x14ac:dyDescent="0.3">
      <c r="A6244" t="s">
        <v>29</v>
      </c>
      <c r="B6244" t="s">
        <v>13</v>
      </c>
      <c r="C6244" t="s">
        <v>10</v>
      </c>
      <c r="D6244">
        <v>17924</v>
      </c>
    </row>
    <row r="6245" spans="1:4" x14ac:dyDescent="0.3">
      <c r="A6245" t="s">
        <v>29</v>
      </c>
      <c r="B6245" t="s">
        <v>20</v>
      </c>
      <c r="C6245" t="s">
        <v>2</v>
      </c>
      <c r="D6245">
        <v>62143</v>
      </c>
    </row>
    <row r="6246" spans="1:4" x14ac:dyDescent="0.3">
      <c r="A6246" t="s">
        <v>29</v>
      </c>
      <c r="B6246" t="s">
        <v>15</v>
      </c>
      <c r="C6246" t="s">
        <v>5</v>
      </c>
      <c r="D6246">
        <v>64224</v>
      </c>
    </row>
    <row r="6247" spans="1:4" x14ac:dyDescent="0.3">
      <c r="A6247" t="s">
        <v>29</v>
      </c>
      <c r="B6247" t="s">
        <v>14</v>
      </c>
      <c r="C6247" t="s">
        <v>2</v>
      </c>
      <c r="D6247">
        <v>91018</v>
      </c>
    </row>
    <row r="6248" spans="1:4" x14ac:dyDescent="0.3">
      <c r="A6248" t="s">
        <v>29</v>
      </c>
      <c r="B6248" t="s">
        <v>20</v>
      </c>
      <c r="C6248" t="s">
        <v>10</v>
      </c>
      <c r="D6248">
        <v>74230</v>
      </c>
    </row>
    <row r="6249" spans="1:4" x14ac:dyDescent="0.3">
      <c r="A6249" t="s">
        <v>29</v>
      </c>
      <c r="B6249" t="s">
        <v>20</v>
      </c>
      <c r="C6249" t="s">
        <v>10</v>
      </c>
      <c r="D6249">
        <v>80569</v>
      </c>
    </row>
    <row r="6250" spans="1:4" x14ac:dyDescent="0.3">
      <c r="A6250" t="s">
        <v>29</v>
      </c>
      <c r="B6250" t="s">
        <v>15</v>
      </c>
      <c r="C6250" t="s">
        <v>2</v>
      </c>
      <c r="D6250">
        <v>20569</v>
      </c>
    </row>
    <row r="6251" spans="1:4" x14ac:dyDescent="0.3">
      <c r="A6251" t="s">
        <v>29</v>
      </c>
      <c r="B6251" t="s">
        <v>15</v>
      </c>
      <c r="C6251" t="s">
        <v>2</v>
      </c>
      <c r="D6251">
        <v>16046</v>
      </c>
    </row>
    <row r="6252" spans="1:4" x14ac:dyDescent="0.3">
      <c r="A6252" t="s">
        <v>29</v>
      </c>
      <c r="B6252" t="s">
        <v>15</v>
      </c>
      <c r="C6252" t="s">
        <v>2</v>
      </c>
      <c r="D6252">
        <v>66629</v>
      </c>
    </row>
    <row r="6253" spans="1:4" x14ac:dyDescent="0.3">
      <c r="A6253" t="s">
        <v>29</v>
      </c>
      <c r="B6253" t="s">
        <v>20</v>
      </c>
      <c r="C6253" t="s">
        <v>2</v>
      </c>
      <c r="D6253">
        <v>88247</v>
      </c>
    </row>
    <row r="6254" spans="1:4" x14ac:dyDescent="0.3">
      <c r="A6254" t="s">
        <v>29</v>
      </c>
      <c r="B6254" t="s">
        <v>17</v>
      </c>
      <c r="C6254" t="s">
        <v>10</v>
      </c>
      <c r="D6254">
        <v>88363</v>
      </c>
    </row>
    <row r="6255" spans="1:4" x14ac:dyDescent="0.3">
      <c r="A6255" t="s">
        <v>29</v>
      </c>
      <c r="B6255" t="s">
        <v>17</v>
      </c>
      <c r="C6255" t="s">
        <v>10</v>
      </c>
      <c r="D6255">
        <v>15721</v>
      </c>
    </row>
    <row r="6256" spans="1:4" x14ac:dyDescent="0.3">
      <c r="A6256" t="s">
        <v>29</v>
      </c>
      <c r="B6256" t="s">
        <v>17</v>
      </c>
      <c r="C6256" t="s">
        <v>10</v>
      </c>
      <c r="D6256">
        <v>14663</v>
      </c>
    </row>
    <row r="6257" spans="1:4" x14ac:dyDescent="0.3">
      <c r="A6257" t="s">
        <v>29</v>
      </c>
      <c r="B6257" t="s">
        <v>20</v>
      </c>
      <c r="C6257" t="s">
        <v>10</v>
      </c>
      <c r="D6257">
        <v>64619</v>
      </c>
    </row>
    <row r="6258" spans="1:4" x14ac:dyDescent="0.3">
      <c r="A6258" t="s">
        <v>29</v>
      </c>
      <c r="B6258" t="s">
        <v>20</v>
      </c>
      <c r="C6258" t="s">
        <v>10</v>
      </c>
      <c r="D6258">
        <v>82245</v>
      </c>
    </row>
    <row r="6259" spans="1:4" x14ac:dyDescent="0.3">
      <c r="A6259" t="s">
        <v>29</v>
      </c>
      <c r="B6259" t="s">
        <v>17</v>
      </c>
      <c r="C6259" t="s">
        <v>10</v>
      </c>
      <c r="D6259">
        <v>59506</v>
      </c>
    </row>
    <row r="6260" spans="1:4" x14ac:dyDescent="0.3">
      <c r="A6260" t="s">
        <v>29</v>
      </c>
      <c r="B6260" t="s">
        <v>17</v>
      </c>
      <c r="C6260" t="s">
        <v>10</v>
      </c>
      <c r="D6260">
        <v>37559</v>
      </c>
    </row>
    <row r="6261" spans="1:4" x14ac:dyDescent="0.3">
      <c r="A6261" t="s">
        <v>29</v>
      </c>
      <c r="B6261" t="s">
        <v>17</v>
      </c>
      <c r="C6261" t="s">
        <v>10</v>
      </c>
      <c r="D6261">
        <v>40018</v>
      </c>
    </row>
    <row r="6262" spans="1:4" x14ac:dyDescent="0.3">
      <c r="A6262" t="s">
        <v>29</v>
      </c>
      <c r="B6262" t="s">
        <v>17</v>
      </c>
      <c r="C6262" t="s">
        <v>10</v>
      </c>
      <c r="D6262">
        <v>12085</v>
      </c>
    </row>
    <row r="6263" spans="1:4" x14ac:dyDescent="0.3">
      <c r="A6263" t="s">
        <v>29</v>
      </c>
      <c r="B6263" t="s">
        <v>20</v>
      </c>
      <c r="C6263" t="s">
        <v>2</v>
      </c>
      <c r="D6263">
        <v>99303</v>
      </c>
    </row>
    <row r="6264" spans="1:4" x14ac:dyDescent="0.3">
      <c r="A6264" t="s">
        <v>29</v>
      </c>
      <c r="B6264" t="s">
        <v>15</v>
      </c>
      <c r="C6264" t="s">
        <v>2</v>
      </c>
      <c r="D6264">
        <v>68706</v>
      </c>
    </row>
    <row r="6265" spans="1:4" x14ac:dyDescent="0.3">
      <c r="A6265" t="s">
        <v>29</v>
      </c>
      <c r="B6265" t="s">
        <v>15</v>
      </c>
      <c r="C6265" t="s">
        <v>2</v>
      </c>
      <c r="D6265">
        <v>96147</v>
      </c>
    </row>
    <row r="6266" spans="1:4" x14ac:dyDescent="0.3">
      <c r="A6266" t="s">
        <v>29</v>
      </c>
      <c r="B6266" t="s">
        <v>20</v>
      </c>
      <c r="C6266" t="s">
        <v>10</v>
      </c>
      <c r="D6266">
        <v>67852</v>
      </c>
    </row>
    <row r="6267" spans="1:4" x14ac:dyDescent="0.3">
      <c r="A6267" t="s">
        <v>29</v>
      </c>
      <c r="B6267" t="s">
        <v>15</v>
      </c>
      <c r="C6267" t="s">
        <v>4</v>
      </c>
      <c r="D6267">
        <v>43082</v>
      </c>
    </row>
    <row r="6268" spans="1:4" x14ac:dyDescent="0.3">
      <c r="A6268" t="s">
        <v>29</v>
      </c>
      <c r="B6268" t="s">
        <v>14</v>
      </c>
      <c r="C6268" t="s">
        <v>10</v>
      </c>
      <c r="D6268">
        <v>58903</v>
      </c>
    </row>
    <row r="6269" spans="1:4" x14ac:dyDescent="0.3">
      <c r="A6269" t="s">
        <v>29</v>
      </c>
      <c r="B6269" t="s">
        <v>12</v>
      </c>
      <c r="C6269" t="s">
        <v>5</v>
      </c>
      <c r="D6269">
        <v>72798</v>
      </c>
    </row>
    <row r="6270" spans="1:4" x14ac:dyDescent="0.3">
      <c r="A6270" t="s">
        <v>29</v>
      </c>
      <c r="B6270" t="s">
        <v>20</v>
      </c>
      <c r="C6270" t="s">
        <v>7</v>
      </c>
      <c r="D6270">
        <v>14941</v>
      </c>
    </row>
    <row r="6271" spans="1:4" x14ac:dyDescent="0.3">
      <c r="A6271" t="s">
        <v>29</v>
      </c>
      <c r="B6271" t="s">
        <v>20</v>
      </c>
      <c r="C6271" t="s">
        <v>7</v>
      </c>
      <c r="D6271">
        <v>9613</v>
      </c>
    </row>
    <row r="6272" spans="1:4" x14ac:dyDescent="0.3">
      <c r="A6272" t="s">
        <v>29</v>
      </c>
      <c r="B6272" t="s">
        <v>20</v>
      </c>
      <c r="C6272" t="s">
        <v>10</v>
      </c>
      <c r="D6272">
        <v>9447</v>
      </c>
    </row>
    <row r="6273" spans="1:4" x14ac:dyDescent="0.3">
      <c r="A6273" t="s">
        <v>29</v>
      </c>
      <c r="B6273" t="s">
        <v>15</v>
      </c>
      <c r="C6273" t="s">
        <v>1</v>
      </c>
      <c r="D6273">
        <v>15834</v>
      </c>
    </row>
    <row r="6274" spans="1:4" x14ac:dyDescent="0.3">
      <c r="A6274" t="s">
        <v>29</v>
      </c>
      <c r="B6274" t="s">
        <v>15</v>
      </c>
      <c r="C6274" t="s">
        <v>1</v>
      </c>
      <c r="D6274">
        <v>63197</v>
      </c>
    </row>
    <row r="6275" spans="1:4" x14ac:dyDescent="0.3">
      <c r="A6275" t="s">
        <v>29</v>
      </c>
      <c r="B6275" t="s">
        <v>17</v>
      </c>
      <c r="C6275" t="s">
        <v>10</v>
      </c>
      <c r="D6275">
        <v>64416</v>
      </c>
    </row>
    <row r="6276" spans="1:4" x14ac:dyDescent="0.3">
      <c r="A6276" t="s">
        <v>29</v>
      </c>
      <c r="B6276" t="s">
        <v>17</v>
      </c>
      <c r="C6276" t="s">
        <v>10</v>
      </c>
      <c r="D6276">
        <v>54652</v>
      </c>
    </row>
    <row r="6277" spans="1:4" x14ac:dyDescent="0.3">
      <c r="A6277" t="s">
        <v>29</v>
      </c>
      <c r="B6277" t="s">
        <v>17</v>
      </c>
      <c r="C6277" t="s">
        <v>8</v>
      </c>
      <c r="D6277">
        <v>75139</v>
      </c>
    </row>
    <row r="6278" spans="1:4" x14ac:dyDescent="0.3">
      <c r="A6278" t="s">
        <v>29</v>
      </c>
      <c r="B6278" t="s">
        <v>17</v>
      </c>
      <c r="C6278" t="s">
        <v>2</v>
      </c>
      <c r="D6278">
        <v>3786</v>
      </c>
    </row>
    <row r="6279" spans="1:4" x14ac:dyDescent="0.3">
      <c r="A6279" t="s">
        <v>29</v>
      </c>
      <c r="B6279" t="s">
        <v>17</v>
      </c>
      <c r="C6279" t="s">
        <v>2</v>
      </c>
      <c r="D6279">
        <v>81456</v>
      </c>
    </row>
    <row r="6280" spans="1:4" x14ac:dyDescent="0.3">
      <c r="A6280" t="s">
        <v>29</v>
      </c>
      <c r="B6280" t="s">
        <v>20</v>
      </c>
      <c r="C6280" t="s">
        <v>10</v>
      </c>
      <c r="D6280">
        <v>47126</v>
      </c>
    </row>
    <row r="6281" spans="1:4" x14ac:dyDescent="0.3">
      <c r="A6281" t="s">
        <v>29</v>
      </c>
      <c r="B6281" t="s">
        <v>20</v>
      </c>
      <c r="C6281" t="s">
        <v>10</v>
      </c>
      <c r="D6281">
        <v>86508</v>
      </c>
    </row>
    <row r="6282" spans="1:4" x14ac:dyDescent="0.3">
      <c r="A6282" t="s">
        <v>29</v>
      </c>
      <c r="B6282" t="s">
        <v>20</v>
      </c>
      <c r="C6282" t="s">
        <v>10</v>
      </c>
      <c r="D6282">
        <v>37777</v>
      </c>
    </row>
    <row r="6283" spans="1:4" x14ac:dyDescent="0.3">
      <c r="A6283" t="s">
        <v>29</v>
      </c>
      <c r="B6283" t="s">
        <v>19</v>
      </c>
      <c r="C6283" t="s">
        <v>10</v>
      </c>
      <c r="D6283">
        <v>86725</v>
      </c>
    </row>
    <row r="6284" spans="1:4" x14ac:dyDescent="0.3">
      <c r="A6284" t="s">
        <v>29</v>
      </c>
      <c r="B6284" t="s">
        <v>19</v>
      </c>
      <c r="C6284" t="s">
        <v>10</v>
      </c>
      <c r="D6284">
        <v>78003</v>
      </c>
    </row>
    <row r="6285" spans="1:4" x14ac:dyDescent="0.3">
      <c r="A6285" t="s">
        <v>29</v>
      </c>
      <c r="B6285" t="s">
        <v>19</v>
      </c>
      <c r="C6285" t="s">
        <v>10</v>
      </c>
      <c r="D6285">
        <v>54631</v>
      </c>
    </row>
    <row r="6286" spans="1:4" x14ac:dyDescent="0.3">
      <c r="A6286" t="s">
        <v>29</v>
      </c>
      <c r="B6286" t="s">
        <v>19</v>
      </c>
      <c r="C6286" t="s">
        <v>10</v>
      </c>
      <c r="D6286">
        <v>63220</v>
      </c>
    </row>
    <row r="6287" spans="1:4" x14ac:dyDescent="0.3">
      <c r="A6287" t="s">
        <v>29</v>
      </c>
      <c r="B6287" t="s">
        <v>19</v>
      </c>
      <c r="C6287" t="s">
        <v>10</v>
      </c>
      <c r="D6287">
        <v>70821</v>
      </c>
    </row>
    <row r="6288" spans="1:4" x14ac:dyDescent="0.3">
      <c r="A6288" t="s">
        <v>29</v>
      </c>
      <c r="B6288" t="s">
        <v>12</v>
      </c>
      <c r="C6288" t="s">
        <v>1</v>
      </c>
      <c r="D6288">
        <v>28210</v>
      </c>
    </row>
    <row r="6289" spans="1:4" x14ac:dyDescent="0.3">
      <c r="A6289" t="s">
        <v>29</v>
      </c>
      <c r="B6289" t="s">
        <v>12</v>
      </c>
      <c r="C6289" t="s">
        <v>1</v>
      </c>
      <c r="D6289">
        <v>61143</v>
      </c>
    </row>
    <row r="6290" spans="1:4" x14ac:dyDescent="0.3">
      <c r="A6290" t="s">
        <v>29</v>
      </c>
      <c r="B6290" t="s">
        <v>17</v>
      </c>
      <c r="C6290" t="s">
        <v>4</v>
      </c>
      <c r="D6290">
        <v>79161</v>
      </c>
    </row>
    <row r="6291" spans="1:4" x14ac:dyDescent="0.3">
      <c r="A6291" t="s">
        <v>29</v>
      </c>
      <c r="B6291" t="s">
        <v>17</v>
      </c>
      <c r="C6291" t="s">
        <v>4</v>
      </c>
      <c r="D6291">
        <v>75341</v>
      </c>
    </row>
    <row r="6292" spans="1:4" x14ac:dyDescent="0.3">
      <c r="A6292" t="s">
        <v>29</v>
      </c>
      <c r="B6292" t="s">
        <v>17</v>
      </c>
      <c r="C6292" t="s">
        <v>4</v>
      </c>
      <c r="D6292">
        <v>23122</v>
      </c>
    </row>
    <row r="6293" spans="1:4" x14ac:dyDescent="0.3">
      <c r="A6293" t="s">
        <v>29</v>
      </c>
      <c r="B6293" t="s">
        <v>18</v>
      </c>
      <c r="C6293" t="s">
        <v>5</v>
      </c>
      <c r="D6293">
        <v>61762</v>
      </c>
    </row>
    <row r="6294" spans="1:4" x14ac:dyDescent="0.3">
      <c r="A6294" t="s">
        <v>29</v>
      </c>
      <c r="B6294" t="s">
        <v>18</v>
      </c>
      <c r="C6294" t="s">
        <v>5</v>
      </c>
      <c r="D6294">
        <v>15965</v>
      </c>
    </row>
    <row r="6295" spans="1:4" x14ac:dyDescent="0.3">
      <c r="A6295" t="s">
        <v>29</v>
      </c>
      <c r="B6295" t="s">
        <v>17</v>
      </c>
      <c r="C6295" t="s">
        <v>4</v>
      </c>
      <c r="D6295">
        <v>38276</v>
      </c>
    </row>
    <row r="6296" spans="1:4" x14ac:dyDescent="0.3">
      <c r="A6296" t="s">
        <v>29</v>
      </c>
      <c r="B6296" t="s">
        <v>20</v>
      </c>
      <c r="C6296" t="s">
        <v>2</v>
      </c>
      <c r="D6296">
        <v>2684</v>
      </c>
    </row>
    <row r="6297" spans="1:4" x14ac:dyDescent="0.3">
      <c r="A6297" t="s">
        <v>29</v>
      </c>
      <c r="B6297" t="s">
        <v>20</v>
      </c>
      <c r="C6297" t="s">
        <v>2</v>
      </c>
      <c r="D6297">
        <v>62188</v>
      </c>
    </row>
    <row r="6298" spans="1:4" x14ac:dyDescent="0.3">
      <c r="A6298" t="s">
        <v>29</v>
      </c>
      <c r="B6298" t="s">
        <v>20</v>
      </c>
      <c r="C6298" t="s">
        <v>2</v>
      </c>
      <c r="D6298">
        <v>15925</v>
      </c>
    </row>
    <row r="6299" spans="1:4" x14ac:dyDescent="0.3">
      <c r="A6299" t="s">
        <v>29</v>
      </c>
      <c r="B6299" t="s">
        <v>20</v>
      </c>
      <c r="C6299" t="s">
        <v>2</v>
      </c>
      <c r="D6299">
        <v>71092</v>
      </c>
    </row>
    <row r="6300" spans="1:4" x14ac:dyDescent="0.3">
      <c r="A6300" t="s">
        <v>29</v>
      </c>
      <c r="B6300" t="s">
        <v>20</v>
      </c>
      <c r="C6300" t="s">
        <v>2</v>
      </c>
      <c r="D6300">
        <v>33569</v>
      </c>
    </row>
    <row r="6301" spans="1:4" x14ac:dyDescent="0.3">
      <c r="A6301" t="s">
        <v>29</v>
      </c>
      <c r="B6301" t="s">
        <v>20</v>
      </c>
      <c r="C6301" t="s">
        <v>5</v>
      </c>
      <c r="D6301">
        <v>3778</v>
      </c>
    </row>
    <row r="6302" spans="1:4" x14ac:dyDescent="0.3">
      <c r="A6302" t="s">
        <v>29</v>
      </c>
      <c r="B6302" t="s">
        <v>17</v>
      </c>
      <c r="C6302" t="s">
        <v>6</v>
      </c>
      <c r="D6302">
        <v>3486</v>
      </c>
    </row>
    <row r="6303" spans="1:4" x14ac:dyDescent="0.3">
      <c r="A6303" t="s">
        <v>29</v>
      </c>
      <c r="B6303" t="s">
        <v>17</v>
      </c>
      <c r="C6303" t="s">
        <v>6</v>
      </c>
      <c r="D6303">
        <v>47435</v>
      </c>
    </row>
    <row r="6304" spans="1:4" x14ac:dyDescent="0.3">
      <c r="A6304" t="s">
        <v>29</v>
      </c>
      <c r="B6304" t="s">
        <v>17</v>
      </c>
      <c r="C6304" t="s">
        <v>6</v>
      </c>
      <c r="D6304">
        <v>88022</v>
      </c>
    </row>
    <row r="6305" spans="1:4" x14ac:dyDescent="0.3">
      <c r="A6305" t="s">
        <v>29</v>
      </c>
      <c r="B6305" t="s">
        <v>13</v>
      </c>
      <c r="C6305" t="s">
        <v>6</v>
      </c>
      <c r="D6305">
        <v>17409</v>
      </c>
    </row>
    <row r="6306" spans="1:4" x14ac:dyDescent="0.3">
      <c r="A6306" t="s">
        <v>29</v>
      </c>
      <c r="B6306" t="s">
        <v>13</v>
      </c>
      <c r="C6306" t="s">
        <v>6</v>
      </c>
      <c r="D6306">
        <v>37678</v>
      </c>
    </row>
    <row r="6307" spans="1:4" x14ac:dyDescent="0.3">
      <c r="A6307" t="s">
        <v>29</v>
      </c>
      <c r="B6307" t="s">
        <v>17</v>
      </c>
      <c r="C6307" t="s">
        <v>2</v>
      </c>
      <c r="D6307">
        <v>24440</v>
      </c>
    </row>
    <row r="6308" spans="1:4" x14ac:dyDescent="0.3">
      <c r="A6308" t="s">
        <v>29</v>
      </c>
      <c r="B6308" t="s">
        <v>17</v>
      </c>
      <c r="C6308" t="s">
        <v>6</v>
      </c>
      <c r="D6308">
        <v>59354</v>
      </c>
    </row>
    <row r="6309" spans="1:4" x14ac:dyDescent="0.3">
      <c r="A6309" t="s">
        <v>29</v>
      </c>
      <c r="B6309" t="s">
        <v>20</v>
      </c>
      <c r="C6309" t="s">
        <v>2</v>
      </c>
      <c r="D6309">
        <v>29733</v>
      </c>
    </row>
    <row r="6310" spans="1:4" x14ac:dyDescent="0.3">
      <c r="A6310" t="s">
        <v>29</v>
      </c>
      <c r="B6310" t="s">
        <v>16</v>
      </c>
      <c r="C6310" t="s">
        <v>7</v>
      </c>
      <c r="D6310">
        <v>33480</v>
      </c>
    </row>
    <row r="6311" spans="1:4" x14ac:dyDescent="0.3">
      <c r="A6311" t="s">
        <v>29</v>
      </c>
      <c r="B6311" t="s">
        <v>13</v>
      </c>
      <c r="C6311" t="s">
        <v>2</v>
      </c>
      <c r="D6311">
        <v>35838</v>
      </c>
    </row>
    <row r="6312" spans="1:4" x14ac:dyDescent="0.3">
      <c r="A6312" t="s">
        <v>29</v>
      </c>
      <c r="B6312" t="s">
        <v>20</v>
      </c>
      <c r="C6312" t="s">
        <v>2</v>
      </c>
      <c r="D6312">
        <v>12253</v>
      </c>
    </row>
    <row r="6313" spans="1:4" x14ac:dyDescent="0.3">
      <c r="A6313" t="s">
        <v>29</v>
      </c>
      <c r="B6313" t="s">
        <v>20</v>
      </c>
      <c r="C6313" t="s">
        <v>2</v>
      </c>
      <c r="D6313">
        <v>45789</v>
      </c>
    </row>
    <row r="6314" spans="1:4" x14ac:dyDescent="0.3">
      <c r="A6314" t="str">
        <f>A6313</f>
        <v>Female</v>
      </c>
      <c r="B6314" t="s">
        <v>20</v>
      </c>
      <c r="C6314" t="s">
        <v>2</v>
      </c>
      <c r="D6314">
        <v>66948</v>
      </c>
    </row>
    <row r="6315" spans="1:4" x14ac:dyDescent="0.3">
      <c r="A6315" t="s">
        <v>29</v>
      </c>
      <c r="B6315" t="s">
        <v>17</v>
      </c>
      <c r="C6315" t="s">
        <v>4</v>
      </c>
      <c r="D6315">
        <v>30411</v>
      </c>
    </row>
    <row r="6316" spans="1:4" x14ac:dyDescent="0.3">
      <c r="A6316" t="s">
        <v>29</v>
      </c>
      <c r="B6316" t="s">
        <v>17</v>
      </c>
      <c r="C6316" t="s">
        <v>4</v>
      </c>
      <c r="D6316">
        <v>60988</v>
      </c>
    </row>
    <row r="6317" spans="1:4" x14ac:dyDescent="0.3">
      <c r="A6317" t="s">
        <v>29</v>
      </c>
      <c r="B6317" t="s">
        <v>20</v>
      </c>
      <c r="C6317" t="s">
        <v>10</v>
      </c>
      <c r="D6317">
        <v>70545</v>
      </c>
    </row>
    <row r="6318" spans="1:4" x14ac:dyDescent="0.3">
      <c r="A6318" t="s">
        <v>29</v>
      </c>
      <c r="B6318" t="s">
        <v>13</v>
      </c>
      <c r="C6318" t="s">
        <v>10</v>
      </c>
      <c r="D6318">
        <v>88772</v>
      </c>
    </row>
    <row r="6319" spans="1:4" x14ac:dyDescent="0.3">
      <c r="A6319" t="s">
        <v>29</v>
      </c>
      <c r="B6319" t="s">
        <v>13</v>
      </c>
      <c r="C6319" t="s">
        <v>10</v>
      </c>
      <c r="D6319">
        <v>46516</v>
      </c>
    </row>
    <row r="6320" spans="1:4" x14ac:dyDescent="0.3">
      <c r="A6320" t="s">
        <v>29</v>
      </c>
      <c r="B6320" t="s">
        <v>13</v>
      </c>
      <c r="C6320" t="s">
        <v>10</v>
      </c>
      <c r="D6320">
        <v>11948</v>
      </c>
    </row>
    <row r="6321" spans="1:4" x14ac:dyDescent="0.3">
      <c r="A6321" t="s">
        <v>29</v>
      </c>
      <c r="B6321" t="s">
        <v>13</v>
      </c>
      <c r="C6321" t="s">
        <v>10</v>
      </c>
      <c r="D6321">
        <v>10929</v>
      </c>
    </row>
    <row r="6322" spans="1:4" x14ac:dyDescent="0.3">
      <c r="A6322" t="s">
        <v>29</v>
      </c>
      <c r="B6322" t="s">
        <v>13</v>
      </c>
      <c r="C6322" t="s">
        <v>10</v>
      </c>
      <c r="D6322">
        <v>86570</v>
      </c>
    </row>
    <row r="6323" spans="1:4" x14ac:dyDescent="0.3">
      <c r="A6323" t="s">
        <v>29</v>
      </c>
      <c r="B6323" t="s">
        <v>13</v>
      </c>
      <c r="C6323" t="s">
        <v>10</v>
      </c>
      <c r="D6323">
        <v>19026</v>
      </c>
    </row>
    <row r="6324" spans="1:4" x14ac:dyDescent="0.3">
      <c r="A6324" t="s">
        <v>29</v>
      </c>
      <c r="B6324" t="s">
        <v>13</v>
      </c>
      <c r="C6324" t="s">
        <v>10</v>
      </c>
      <c r="D6324">
        <v>58567</v>
      </c>
    </row>
    <row r="6325" spans="1:4" x14ac:dyDescent="0.3">
      <c r="A6325" t="s">
        <v>29</v>
      </c>
      <c r="B6325" t="s">
        <v>13</v>
      </c>
      <c r="C6325" t="s">
        <v>10</v>
      </c>
      <c r="D6325">
        <v>50833</v>
      </c>
    </row>
    <row r="6326" spans="1:4" x14ac:dyDescent="0.3">
      <c r="A6326" t="s">
        <v>29</v>
      </c>
      <c r="B6326" t="s">
        <v>13</v>
      </c>
      <c r="C6326" t="s">
        <v>10</v>
      </c>
      <c r="D6326">
        <v>54785</v>
      </c>
    </row>
    <row r="6327" spans="1:4" x14ac:dyDescent="0.3">
      <c r="A6327" t="s">
        <v>29</v>
      </c>
      <c r="B6327" t="s">
        <v>13</v>
      </c>
      <c r="C6327" t="s">
        <v>10</v>
      </c>
      <c r="D6327">
        <v>91183</v>
      </c>
    </row>
    <row r="6328" spans="1:4" x14ac:dyDescent="0.3">
      <c r="A6328" t="s">
        <v>29</v>
      </c>
      <c r="B6328" t="s">
        <v>13</v>
      </c>
      <c r="C6328" t="s">
        <v>10</v>
      </c>
      <c r="D6328">
        <v>26447</v>
      </c>
    </row>
    <row r="6329" spans="1:4" x14ac:dyDescent="0.3">
      <c r="A6329" t="s">
        <v>29</v>
      </c>
      <c r="B6329" t="s">
        <v>13</v>
      </c>
      <c r="C6329" t="s">
        <v>10</v>
      </c>
      <c r="D6329">
        <v>60185</v>
      </c>
    </row>
    <row r="6330" spans="1:4" x14ac:dyDescent="0.3">
      <c r="A6330" t="s">
        <v>29</v>
      </c>
      <c r="B6330" t="s">
        <v>13</v>
      </c>
      <c r="C6330" t="s">
        <v>10</v>
      </c>
      <c r="D6330">
        <v>95263</v>
      </c>
    </row>
    <row r="6331" spans="1:4" x14ac:dyDescent="0.3">
      <c r="A6331" t="s">
        <v>29</v>
      </c>
      <c r="B6331" t="s">
        <v>17</v>
      </c>
      <c r="C6331" t="s">
        <v>5</v>
      </c>
      <c r="D6331">
        <v>61897</v>
      </c>
    </row>
    <row r="6332" spans="1:4" x14ac:dyDescent="0.3">
      <c r="A6332" t="s">
        <v>29</v>
      </c>
      <c r="B6332" t="s">
        <v>18</v>
      </c>
      <c r="C6332" t="s">
        <v>8</v>
      </c>
      <c r="D6332">
        <v>26673</v>
      </c>
    </row>
    <row r="6333" spans="1:4" x14ac:dyDescent="0.3">
      <c r="A6333" t="s">
        <v>29</v>
      </c>
      <c r="B6333" t="s">
        <v>20</v>
      </c>
      <c r="C6333" t="s">
        <v>10</v>
      </c>
      <c r="D6333">
        <v>23224</v>
      </c>
    </row>
    <row r="6334" spans="1:4" x14ac:dyDescent="0.3">
      <c r="A6334" t="s">
        <v>29</v>
      </c>
      <c r="B6334" t="s">
        <v>20</v>
      </c>
      <c r="C6334" t="s">
        <v>6</v>
      </c>
      <c r="D6334">
        <v>37374</v>
      </c>
    </row>
    <row r="6335" spans="1:4" x14ac:dyDescent="0.3">
      <c r="A6335" t="s">
        <v>29</v>
      </c>
      <c r="B6335" t="s">
        <v>12</v>
      </c>
      <c r="C6335" t="s">
        <v>10</v>
      </c>
      <c r="D6335">
        <v>90779</v>
      </c>
    </row>
    <row r="6336" spans="1:4" x14ac:dyDescent="0.3">
      <c r="A6336" t="s">
        <v>29</v>
      </c>
      <c r="B6336" t="s">
        <v>20</v>
      </c>
      <c r="C6336" t="s">
        <v>10</v>
      </c>
      <c r="D6336">
        <v>48889</v>
      </c>
    </row>
    <row r="6337" spans="1:4" x14ac:dyDescent="0.3">
      <c r="A6337" t="s">
        <v>29</v>
      </c>
      <c r="B6337" t="s">
        <v>20</v>
      </c>
      <c r="C6337" t="s">
        <v>7</v>
      </c>
      <c r="D6337">
        <v>75015</v>
      </c>
    </row>
    <row r="6338" spans="1:4" x14ac:dyDescent="0.3">
      <c r="A6338" t="s">
        <v>29</v>
      </c>
      <c r="B6338" t="s">
        <v>13</v>
      </c>
      <c r="C6338" t="s">
        <v>4</v>
      </c>
      <c r="D6338">
        <v>87971</v>
      </c>
    </row>
    <row r="6339" spans="1:4" x14ac:dyDescent="0.3">
      <c r="A6339" t="s">
        <v>29</v>
      </c>
      <c r="B6339" t="s">
        <v>13</v>
      </c>
      <c r="C6339" t="s">
        <v>4</v>
      </c>
      <c r="D6339">
        <v>81425</v>
      </c>
    </row>
    <row r="6340" spans="1:4" x14ac:dyDescent="0.3">
      <c r="A6340" t="s">
        <v>29</v>
      </c>
      <c r="B6340" t="s">
        <v>17</v>
      </c>
      <c r="C6340" t="s">
        <v>10</v>
      </c>
      <c r="D6340">
        <v>39254</v>
      </c>
    </row>
    <row r="6341" spans="1:4" x14ac:dyDescent="0.3">
      <c r="A6341" t="s">
        <v>29</v>
      </c>
      <c r="B6341" t="s">
        <v>17</v>
      </c>
      <c r="C6341" t="s">
        <v>10</v>
      </c>
      <c r="D6341">
        <v>60745</v>
      </c>
    </row>
    <row r="6342" spans="1:4" x14ac:dyDescent="0.3">
      <c r="A6342" t="s">
        <v>29</v>
      </c>
      <c r="B6342" t="s">
        <v>18</v>
      </c>
      <c r="C6342" t="s">
        <v>10</v>
      </c>
      <c r="D6342">
        <v>69326</v>
      </c>
    </row>
    <row r="6343" spans="1:4" x14ac:dyDescent="0.3">
      <c r="A6343" t="s">
        <v>29</v>
      </c>
      <c r="B6343" t="s">
        <v>19</v>
      </c>
      <c r="C6343" t="s">
        <v>10</v>
      </c>
      <c r="D6343">
        <v>15320</v>
      </c>
    </row>
    <row r="6344" spans="1:4" x14ac:dyDescent="0.3">
      <c r="A6344" t="s">
        <v>29</v>
      </c>
      <c r="B6344" t="s">
        <v>19</v>
      </c>
      <c r="C6344" t="s">
        <v>10</v>
      </c>
      <c r="D6344">
        <v>64387</v>
      </c>
    </row>
    <row r="6345" spans="1:4" x14ac:dyDescent="0.3">
      <c r="A6345" t="s">
        <v>29</v>
      </c>
      <c r="B6345" t="s">
        <v>17</v>
      </c>
      <c r="C6345" t="s">
        <v>8</v>
      </c>
      <c r="D6345">
        <v>42169</v>
      </c>
    </row>
    <row r="6346" spans="1:4" x14ac:dyDescent="0.3">
      <c r="A6346" t="s">
        <v>29</v>
      </c>
      <c r="B6346" t="s">
        <v>17</v>
      </c>
      <c r="C6346" t="s">
        <v>8</v>
      </c>
      <c r="D6346">
        <v>38217</v>
      </c>
    </row>
    <row r="6347" spans="1:4" x14ac:dyDescent="0.3">
      <c r="A6347" t="s">
        <v>29</v>
      </c>
      <c r="B6347" t="s">
        <v>17</v>
      </c>
      <c r="C6347" t="s">
        <v>2</v>
      </c>
      <c r="D6347">
        <v>77943</v>
      </c>
    </row>
    <row r="6348" spans="1:4" x14ac:dyDescent="0.3">
      <c r="A6348" t="s">
        <v>29</v>
      </c>
      <c r="B6348" t="s">
        <v>17</v>
      </c>
      <c r="C6348" t="s">
        <v>2</v>
      </c>
      <c r="D6348">
        <v>59797</v>
      </c>
    </row>
    <row r="6349" spans="1:4" x14ac:dyDescent="0.3">
      <c r="A6349" t="s">
        <v>29</v>
      </c>
      <c r="B6349" t="s">
        <v>17</v>
      </c>
      <c r="C6349" t="s">
        <v>2</v>
      </c>
      <c r="D6349">
        <v>60250</v>
      </c>
    </row>
    <row r="6350" spans="1:4" x14ac:dyDescent="0.3">
      <c r="A6350" t="s">
        <v>29</v>
      </c>
      <c r="B6350" t="s">
        <v>12</v>
      </c>
      <c r="C6350" t="s">
        <v>2</v>
      </c>
      <c r="D6350">
        <v>57825</v>
      </c>
    </row>
    <row r="6351" spans="1:4" x14ac:dyDescent="0.3">
      <c r="A6351" t="s">
        <v>29</v>
      </c>
      <c r="B6351" t="s">
        <v>12</v>
      </c>
      <c r="C6351" t="s">
        <v>2</v>
      </c>
      <c r="D6351">
        <v>57773</v>
      </c>
    </row>
    <row r="6352" spans="1:4" x14ac:dyDescent="0.3">
      <c r="A6352" t="s">
        <v>29</v>
      </c>
      <c r="B6352" t="s">
        <v>20</v>
      </c>
      <c r="C6352" t="s">
        <v>2</v>
      </c>
      <c r="D6352">
        <v>5895</v>
      </c>
    </row>
    <row r="6353" spans="1:4" x14ac:dyDescent="0.3">
      <c r="A6353" t="s">
        <v>29</v>
      </c>
      <c r="B6353" t="s">
        <v>20</v>
      </c>
      <c r="C6353" t="s">
        <v>2</v>
      </c>
      <c r="D6353">
        <v>43164</v>
      </c>
    </row>
    <row r="6354" spans="1:4" x14ac:dyDescent="0.3">
      <c r="A6354" t="s">
        <v>29</v>
      </c>
      <c r="B6354" t="s">
        <v>17</v>
      </c>
      <c r="C6354" t="s">
        <v>2</v>
      </c>
      <c r="D6354">
        <v>41087</v>
      </c>
    </row>
    <row r="6355" spans="1:4" x14ac:dyDescent="0.3">
      <c r="A6355" t="s">
        <v>29</v>
      </c>
      <c r="B6355" t="s">
        <v>17</v>
      </c>
      <c r="C6355" t="s">
        <v>8</v>
      </c>
      <c r="D6355">
        <v>60897</v>
      </c>
    </row>
    <row r="6356" spans="1:4" x14ac:dyDescent="0.3">
      <c r="A6356" t="s">
        <v>29</v>
      </c>
      <c r="B6356" t="s">
        <v>17</v>
      </c>
      <c r="C6356" t="s">
        <v>4</v>
      </c>
      <c r="D6356">
        <v>3819</v>
      </c>
    </row>
    <row r="6357" spans="1:4" x14ac:dyDescent="0.3">
      <c r="A6357" t="s">
        <v>29</v>
      </c>
      <c r="B6357" t="s">
        <v>17</v>
      </c>
      <c r="C6357" t="s">
        <v>4</v>
      </c>
      <c r="D6357">
        <v>51254</v>
      </c>
    </row>
    <row r="6358" spans="1:4" x14ac:dyDescent="0.3">
      <c r="A6358" t="s">
        <v>29</v>
      </c>
      <c r="B6358" t="s">
        <v>17</v>
      </c>
      <c r="C6358" t="s">
        <v>4</v>
      </c>
      <c r="D6358">
        <v>11757</v>
      </c>
    </row>
    <row r="6359" spans="1:4" x14ac:dyDescent="0.3">
      <c r="A6359" t="s">
        <v>29</v>
      </c>
      <c r="B6359" t="s">
        <v>17</v>
      </c>
      <c r="C6359" t="s">
        <v>8</v>
      </c>
      <c r="D6359">
        <v>29769</v>
      </c>
    </row>
    <row r="6360" spans="1:4" x14ac:dyDescent="0.3">
      <c r="A6360" t="s">
        <v>29</v>
      </c>
      <c r="B6360" t="s">
        <v>13</v>
      </c>
      <c r="C6360" t="s">
        <v>2</v>
      </c>
      <c r="D6360">
        <v>33907</v>
      </c>
    </row>
    <row r="6361" spans="1:4" x14ac:dyDescent="0.3">
      <c r="A6361" t="s">
        <v>29</v>
      </c>
      <c r="B6361" t="s">
        <v>13</v>
      </c>
      <c r="C6361" t="s">
        <v>2</v>
      </c>
      <c r="D6361">
        <v>52322</v>
      </c>
    </row>
    <row r="6362" spans="1:4" x14ac:dyDescent="0.3">
      <c r="A6362" t="s">
        <v>29</v>
      </c>
      <c r="B6362" t="s">
        <v>17</v>
      </c>
      <c r="C6362" t="s">
        <v>6</v>
      </c>
      <c r="D6362">
        <v>23966</v>
      </c>
    </row>
    <row r="6363" spans="1:4" x14ac:dyDescent="0.3">
      <c r="A6363" t="s">
        <v>29</v>
      </c>
      <c r="B6363" t="s">
        <v>18</v>
      </c>
      <c r="C6363" t="s">
        <v>2</v>
      </c>
      <c r="D6363">
        <v>59744</v>
      </c>
    </row>
    <row r="6364" spans="1:4" x14ac:dyDescent="0.3">
      <c r="A6364" t="s">
        <v>29</v>
      </c>
      <c r="B6364" t="s">
        <v>17</v>
      </c>
      <c r="C6364" t="s">
        <v>10</v>
      </c>
      <c r="D6364">
        <v>61824</v>
      </c>
    </row>
    <row r="6365" spans="1:4" x14ac:dyDescent="0.3">
      <c r="A6365" t="s">
        <v>29</v>
      </c>
      <c r="B6365" t="s">
        <v>19</v>
      </c>
      <c r="C6365" t="s">
        <v>4</v>
      </c>
      <c r="D6365">
        <v>99745</v>
      </c>
    </row>
    <row r="6366" spans="1:4" x14ac:dyDescent="0.3">
      <c r="A6366" t="s">
        <v>29</v>
      </c>
      <c r="B6366" t="s">
        <v>19</v>
      </c>
      <c r="C6366" t="s">
        <v>4</v>
      </c>
      <c r="D6366">
        <v>81434</v>
      </c>
    </row>
    <row r="6367" spans="1:4" x14ac:dyDescent="0.3">
      <c r="A6367" t="s">
        <v>29</v>
      </c>
      <c r="B6367" t="s">
        <v>19</v>
      </c>
      <c r="C6367" t="s">
        <v>4</v>
      </c>
      <c r="D6367">
        <v>86399</v>
      </c>
    </row>
    <row r="6368" spans="1:4" x14ac:dyDescent="0.3">
      <c r="A6368" t="s">
        <v>29</v>
      </c>
      <c r="B6368" t="s">
        <v>19</v>
      </c>
      <c r="C6368" t="s">
        <v>2</v>
      </c>
      <c r="D6368">
        <v>95521</v>
      </c>
    </row>
    <row r="6369" spans="1:4" x14ac:dyDescent="0.3">
      <c r="A6369" t="s">
        <v>29</v>
      </c>
      <c r="B6369" t="s">
        <v>19</v>
      </c>
      <c r="C6369" t="s">
        <v>4</v>
      </c>
      <c r="D6369">
        <v>1022</v>
      </c>
    </row>
    <row r="6370" spans="1:4" x14ac:dyDescent="0.3">
      <c r="A6370" t="s">
        <v>29</v>
      </c>
      <c r="B6370" t="s">
        <v>17</v>
      </c>
      <c r="C6370" t="s">
        <v>2</v>
      </c>
      <c r="D6370">
        <v>77827</v>
      </c>
    </row>
    <row r="6371" spans="1:4" x14ac:dyDescent="0.3">
      <c r="A6371" t="s">
        <v>29</v>
      </c>
      <c r="B6371" t="s">
        <v>17</v>
      </c>
      <c r="C6371" t="s">
        <v>2</v>
      </c>
      <c r="D6371">
        <v>26211</v>
      </c>
    </row>
    <row r="6372" spans="1:4" x14ac:dyDescent="0.3">
      <c r="A6372" t="s">
        <v>29</v>
      </c>
      <c r="B6372" t="s">
        <v>13</v>
      </c>
      <c r="C6372" t="s">
        <v>2</v>
      </c>
      <c r="D6372">
        <v>5841</v>
      </c>
    </row>
    <row r="6373" spans="1:4" x14ac:dyDescent="0.3">
      <c r="A6373" t="s">
        <v>29</v>
      </c>
      <c r="B6373" t="s">
        <v>17</v>
      </c>
      <c r="C6373" t="s">
        <v>6</v>
      </c>
      <c r="D6373">
        <v>22922</v>
      </c>
    </row>
    <row r="6374" spans="1:4" x14ac:dyDescent="0.3">
      <c r="A6374" t="s">
        <v>29</v>
      </c>
      <c r="B6374" t="s">
        <v>17</v>
      </c>
      <c r="C6374" t="s">
        <v>6</v>
      </c>
      <c r="D6374">
        <v>76995</v>
      </c>
    </row>
    <row r="6375" spans="1:4" x14ac:dyDescent="0.3">
      <c r="A6375" t="s">
        <v>29</v>
      </c>
      <c r="B6375" t="s">
        <v>17</v>
      </c>
      <c r="C6375" t="s">
        <v>6</v>
      </c>
      <c r="D6375">
        <v>80943</v>
      </c>
    </row>
    <row r="6376" spans="1:4" x14ac:dyDescent="0.3">
      <c r="A6376" t="s">
        <v>29</v>
      </c>
      <c r="B6376" t="s">
        <v>14</v>
      </c>
      <c r="C6376" t="s">
        <v>4</v>
      </c>
      <c r="D6376">
        <v>1524</v>
      </c>
    </row>
    <row r="6377" spans="1:4" x14ac:dyDescent="0.3">
      <c r="A6377" t="s">
        <v>29</v>
      </c>
      <c r="B6377" t="s">
        <v>17</v>
      </c>
      <c r="C6377" t="s">
        <v>2</v>
      </c>
      <c r="D6377">
        <v>3843</v>
      </c>
    </row>
    <row r="6378" spans="1:4" x14ac:dyDescent="0.3">
      <c r="A6378" t="s">
        <v>29</v>
      </c>
      <c r="B6378" t="s">
        <v>17</v>
      </c>
      <c r="C6378" t="s">
        <v>2</v>
      </c>
      <c r="D6378">
        <v>52653</v>
      </c>
    </row>
    <row r="6379" spans="1:4" x14ac:dyDescent="0.3">
      <c r="A6379" t="s">
        <v>29</v>
      </c>
      <c r="B6379" t="s">
        <v>17</v>
      </c>
      <c r="C6379" t="s">
        <v>2</v>
      </c>
      <c r="D6379">
        <v>38840</v>
      </c>
    </row>
    <row r="6380" spans="1:4" x14ac:dyDescent="0.3">
      <c r="A6380" t="s">
        <v>29</v>
      </c>
      <c r="B6380" t="s">
        <v>14</v>
      </c>
      <c r="C6380" t="s">
        <v>10</v>
      </c>
      <c r="D6380">
        <v>67819</v>
      </c>
    </row>
    <row r="6381" spans="1:4" x14ac:dyDescent="0.3">
      <c r="A6381" t="s">
        <v>29</v>
      </c>
      <c r="B6381" t="s">
        <v>14</v>
      </c>
      <c r="C6381" t="s">
        <v>10</v>
      </c>
      <c r="D6381">
        <v>41010</v>
      </c>
    </row>
    <row r="6382" spans="1:4" x14ac:dyDescent="0.3">
      <c r="A6382" t="s">
        <v>29</v>
      </c>
      <c r="B6382" t="s">
        <v>14</v>
      </c>
      <c r="C6382" t="s">
        <v>10</v>
      </c>
      <c r="D6382">
        <v>6846</v>
      </c>
    </row>
    <row r="6383" spans="1:4" x14ac:dyDescent="0.3">
      <c r="A6383" t="s">
        <v>29</v>
      </c>
      <c r="B6383" t="s">
        <v>14</v>
      </c>
      <c r="C6383" t="s">
        <v>7</v>
      </c>
      <c r="D6383">
        <v>45873</v>
      </c>
    </row>
    <row r="6384" spans="1:4" x14ac:dyDescent="0.3">
      <c r="A6384" t="s">
        <v>29</v>
      </c>
      <c r="B6384" t="s">
        <v>14</v>
      </c>
      <c r="C6384" t="s">
        <v>7</v>
      </c>
      <c r="D6384">
        <v>89013</v>
      </c>
    </row>
    <row r="6385" spans="1:4" x14ac:dyDescent="0.3">
      <c r="A6385" t="s">
        <v>29</v>
      </c>
      <c r="B6385" t="s">
        <v>17</v>
      </c>
      <c r="C6385" t="s">
        <v>10</v>
      </c>
      <c r="D6385">
        <v>42322</v>
      </c>
    </row>
    <row r="6386" spans="1:4" x14ac:dyDescent="0.3">
      <c r="A6386" t="s">
        <v>29</v>
      </c>
      <c r="B6386" t="s">
        <v>17</v>
      </c>
      <c r="C6386" t="s">
        <v>10</v>
      </c>
      <c r="D6386">
        <v>5161</v>
      </c>
    </row>
    <row r="6387" spans="1:4" x14ac:dyDescent="0.3">
      <c r="A6387" t="s">
        <v>29</v>
      </c>
      <c r="B6387" t="s">
        <v>17</v>
      </c>
      <c r="C6387" t="s">
        <v>10</v>
      </c>
      <c r="D6387">
        <v>48922</v>
      </c>
    </row>
    <row r="6388" spans="1:4" x14ac:dyDescent="0.3">
      <c r="A6388" t="s">
        <v>29</v>
      </c>
      <c r="B6388" t="s">
        <v>20</v>
      </c>
      <c r="C6388" t="s">
        <v>2</v>
      </c>
      <c r="D6388">
        <v>29833</v>
      </c>
    </row>
    <row r="6389" spans="1:4" x14ac:dyDescent="0.3">
      <c r="A6389" t="s">
        <v>29</v>
      </c>
      <c r="B6389" t="s">
        <v>20</v>
      </c>
      <c r="C6389" t="s">
        <v>2</v>
      </c>
      <c r="D6389">
        <v>76929</v>
      </c>
    </row>
    <row r="6390" spans="1:4" x14ac:dyDescent="0.3">
      <c r="A6390" t="s">
        <v>29</v>
      </c>
      <c r="B6390" t="s">
        <v>17</v>
      </c>
      <c r="C6390" t="s">
        <v>2</v>
      </c>
      <c r="D6390">
        <v>21669</v>
      </c>
    </row>
    <row r="6391" spans="1:4" x14ac:dyDescent="0.3">
      <c r="A6391" t="s">
        <v>29</v>
      </c>
      <c r="B6391" t="s">
        <v>17</v>
      </c>
      <c r="C6391" t="s">
        <v>10</v>
      </c>
      <c r="D6391">
        <v>6135</v>
      </c>
    </row>
    <row r="6392" spans="1:4" x14ac:dyDescent="0.3">
      <c r="A6392" t="s">
        <v>29</v>
      </c>
      <c r="B6392" t="s">
        <v>17</v>
      </c>
      <c r="C6392" t="s">
        <v>10</v>
      </c>
      <c r="D6392">
        <v>10172</v>
      </c>
    </row>
    <row r="6393" spans="1:4" x14ac:dyDescent="0.3">
      <c r="A6393" t="s">
        <v>29</v>
      </c>
      <c r="B6393" t="s">
        <v>20</v>
      </c>
      <c r="C6393" t="s">
        <v>10</v>
      </c>
      <c r="D6393">
        <v>62141</v>
      </c>
    </row>
    <row r="6394" spans="1:4" x14ac:dyDescent="0.3">
      <c r="A6394" t="s">
        <v>29</v>
      </c>
      <c r="B6394" t="s">
        <v>17</v>
      </c>
      <c r="C6394" t="s">
        <v>6</v>
      </c>
      <c r="D6394">
        <v>1710</v>
      </c>
    </row>
    <row r="6395" spans="1:4" x14ac:dyDescent="0.3">
      <c r="A6395" t="s">
        <v>29</v>
      </c>
      <c r="B6395" t="s">
        <v>17</v>
      </c>
      <c r="C6395" t="s">
        <v>2</v>
      </c>
      <c r="D6395">
        <v>95656</v>
      </c>
    </row>
    <row r="6396" spans="1:4" x14ac:dyDescent="0.3">
      <c r="A6396" t="s">
        <v>29</v>
      </c>
      <c r="B6396" t="s">
        <v>17</v>
      </c>
      <c r="C6396" t="s">
        <v>2</v>
      </c>
      <c r="D6396">
        <v>73261</v>
      </c>
    </row>
    <row r="6397" spans="1:4" x14ac:dyDescent="0.3">
      <c r="A6397" t="s">
        <v>29</v>
      </c>
      <c r="B6397" t="s">
        <v>17</v>
      </c>
      <c r="C6397" t="s">
        <v>2</v>
      </c>
      <c r="D6397">
        <v>34216</v>
      </c>
    </row>
    <row r="6398" spans="1:4" x14ac:dyDescent="0.3">
      <c r="A6398" t="s">
        <v>29</v>
      </c>
      <c r="B6398" t="s">
        <v>14</v>
      </c>
      <c r="C6398" t="s">
        <v>10</v>
      </c>
      <c r="D6398">
        <v>99800</v>
      </c>
    </row>
    <row r="6399" spans="1:4" x14ac:dyDescent="0.3">
      <c r="A6399" t="s">
        <v>29</v>
      </c>
      <c r="B6399" t="s">
        <v>12</v>
      </c>
      <c r="C6399" t="s">
        <v>10</v>
      </c>
      <c r="D6399">
        <v>5425</v>
      </c>
    </row>
    <row r="6400" spans="1:4" x14ac:dyDescent="0.3">
      <c r="A6400" t="s">
        <v>29</v>
      </c>
      <c r="B6400" t="s">
        <v>12</v>
      </c>
      <c r="C6400" t="s">
        <v>10</v>
      </c>
      <c r="D6400">
        <v>46585</v>
      </c>
    </row>
    <row r="6401" spans="1:4" x14ac:dyDescent="0.3">
      <c r="A6401" t="s">
        <v>29</v>
      </c>
      <c r="B6401" t="s">
        <v>13</v>
      </c>
      <c r="C6401" t="s">
        <v>6</v>
      </c>
      <c r="D6401">
        <v>73890</v>
      </c>
    </row>
    <row r="6402" spans="1:4" x14ac:dyDescent="0.3">
      <c r="A6402" t="s">
        <v>29</v>
      </c>
      <c r="B6402" t="s">
        <v>13</v>
      </c>
      <c r="C6402" t="s">
        <v>6</v>
      </c>
      <c r="D6402">
        <v>62098</v>
      </c>
    </row>
    <row r="6403" spans="1:4" x14ac:dyDescent="0.3">
      <c r="A6403" t="s">
        <v>29</v>
      </c>
      <c r="B6403" t="s">
        <v>13</v>
      </c>
      <c r="C6403" t="s">
        <v>6</v>
      </c>
      <c r="D6403">
        <v>68941</v>
      </c>
    </row>
    <row r="6404" spans="1:4" x14ac:dyDescent="0.3">
      <c r="A6404" t="s">
        <v>29</v>
      </c>
      <c r="B6404" t="s">
        <v>13</v>
      </c>
      <c r="C6404" t="s">
        <v>6</v>
      </c>
      <c r="D6404">
        <v>38755</v>
      </c>
    </row>
    <row r="6405" spans="1:4" x14ac:dyDescent="0.3">
      <c r="A6405" t="s">
        <v>29</v>
      </c>
      <c r="B6405" t="s">
        <v>20</v>
      </c>
      <c r="C6405" t="s">
        <v>2</v>
      </c>
      <c r="D6405">
        <v>66220</v>
      </c>
    </row>
    <row r="6406" spans="1:4" x14ac:dyDescent="0.3">
      <c r="A6406" t="s">
        <v>29</v>
      </c>
      <c r="B6406" t="s">
        <v>20</v>
      </c>
      <c r="C6406" t="s">
        <v>2</v>
      </c>
      <c r="D6406">
        <v>8647</v>
      </c>
    </row>
    <row r="6407" spans="1:4" x14ac:dyDescent="0.3">
      <c r="A6407" t="s">
        <v>29</v>
      </c>
      <c r="B6407" t="s">
        <v>20</v>
      </c>
      <c r="C6407" t="s">
        <v>2</v>
      </c>
      <c r="D6407">
        <v>35926</v>
      </c>
    </row>
    <row r="6408" spans="1:4" x14ac:dyDescent="0.3">
      <c r="A6408" t="s">
        <v>29</v>
      </c>
      <c r="B6408" t="s">
        <v>20</v>
      </c>
      <c r="C6408" t="s">
        <v>2</v>
      </c>
      <c r="D6408">
        <v>62571</v>
      </c>
    </row>
    <row r="6409" spans="1:4" x14ac:dyDescent="0.3">
      <c r="A6409" t="s">
        <v>29</v>
      </c>
      <c r="B6409" t="s">
        <v>15</v>
      </c>
      <c r="C6409" t="s">
        <v>2</v>
      </c>
      <c r="D6409">
        <v>44931</v>
      </c>
    </row>
    <row r="6410" spans="1:4" x14ac:dyDescent="0.3">
      <c r="A6410" t="s">
        <v>29</v>
      </c>
      <c r="B6410" t="s">
        <v>12</v>
      </c>
      <c r="C6410" t="s">
        <v>6</v>
      </c>
      <c r="D6410">
        <v>46436</v>
      </c>
    </row>
    <row r="6411" spans="1:4" x14ac:dyDescent="0.3">
      <c r="A6411" t="s">
        <v>29</v>
      </c>
      <c r="B6411" t="s">
        <v>12</v>
      </c>
      <c r="C6411" t="s">
        <v>6</v>
      </c>
      <c r="D6411">
        <v>77767</v>
      </c>
    </row>
    <row r="6412" spans="1:4" x14ac:dyDescent="0.3">
      <c r="A6412" t="s">
        <v>29</v>
      </c>
      <c r="B6412" t="s">
        <v>17</v>
      </c>
      <c r="C6412" t="s">
        <v>2</v>
      </c>
      <c r="D6412">
        <v>13397</v>
      </c>
    </row>
    <row r="6413" spans="1:4" x14ac:dyDescent="0.3">
      <c r="A6413" t="s">
        <v>29</v>
      </c>
      <c r="B6413" t="s">
        <v>17</v>
      </c>
      <c r="C6413" t="s">
        <v>2</v>
      </c>
      <c r="D6413">
        <v>79897</v>
      </c>
    </row>
    <row r="6414" spans="1:4" x14ac:dyDescent="0.3">
      <c r="A6414" t="s">
        <v>29</v>
      </c>
      <c r="B6414" t="s">
        <v>17</v>
      </c>
      <c r="C6414" t="s">
        <v>2</v>
      </c>
      <c r="D6414">
        <v>71496</v>
      </c>
    </row>
    <row r="6415" spans="1:4" x14ac:dyDescent="0.3">
      <c r="A6415" t="s">
        <v>29</v>
      </c>
      <c r="B6415" t="s">
        <v>17</v>
      </c>
      <c r="C6415" t="s">
        <v>2</v>
      </c>
      <c r="D6415">
        <v>35976</v>
      </c>
    </row>
    <row r="6416" spans="1:4" x14ac:dyDescent="0.3">
      <c r="A6416" t="s">
        <v>29</v>
      </c>
      <c r="B6416" t="s">
        <v>18</v>
      </c>
      <c r="C6416" t="s">
        <v>4</v>
      </c>
      <c r="D6416">
        <v>3013</v>
      </c>
    </row>
    <row r="6417" spans="1:4" x14ac:dyDescent="0.3">
      <c r="A6417" t="s">
        <v>29</v>
      </c>
      <c r="B6417" t="s">
        <v>18</v>
      </c>
      <c r="C6417" t="s">
        <v>4</v>
      </c>
      <c r="D6417">
        <v>72229</v>
      </c>
    </row>
    <row r="6418" spans="1:4" x14ac:dyDescent="0.3">
      <c r="A6418" t="s">
        <v>29</v>
      </c>
      <c r="B6418" t="s">
        <v>20</v>
      </c>
      <c r="C6418" t="s">
        <v>2</v>
      </c>
      <c r="D6418">
        <v>24540</v>
      </c>
    </row>
    <row r="6419" spans="1:4" x14ac:dyDescent="0.3">
      <c r="A6419" t="s">
        <v>29</v>
      </c>
      <c r="B6419" t="s">
        <v>20</v>
      </c>
      <c r="C6419" t="s">
        <v>2</v>
      </c>
      <c r="D6419">
        <v>45367</v>
      </c>
    </row>
    <row r="6420" spans="1:4" x14ac:dyDescent="0.3">
      <c r="A6420" t="s">
        <v>29</v>
      </c>
      <c r="B6420" t="s">
        <v>17</v>
      </c>
      <c r="C6420" t="s">
        <v>2</v>
      </c>
      <c r="D6420">
        <v>4925</v>
      </c>
    </row>
    <row r="6421" spans="1:4" x14ac:dyDescent="0.3">
      <c r="A6421" t="s">
        <v>29</v>
      </c>
      <c r="B6421" t="s">
        <v>20</v>
      </c>
      <c r="C6421" t="s">
        <v>5</v>
      </c>
      <c r="D6421">
        <v>43076</v>
      </c>
    </row>
    <row r="6422" spans="1:4" x14ac:dyDescent="0.3">
      <c r="A6422" t="s">
        <v>29</v>
      </c>
      <c r="B6422" t="s">
        <v>18</v>
      </c>
      <c r="C6422" t="s">
        <v>10</v>
      </c>
      <c r="D6422">
        <v>88147</v>
      </c>
    </row>
    <row r="6423" spans="1:4" x14ac:dyDescent="0.3">
      <c r="A6423" t="s">
        <v>29</v>
      </c>
      <c r="B6423" t="s">
        <v>20</v>
      </c>
      <c r="C6423" t="s">
        <v>2</v>
      </c>
      <c r="D6423">
        <v>36764</v>
      </c>
    </row>
    <row r="6424" spans="1:4" x14ac:dyDescent="0.3">
      <c r="A6424" t="s">
        <v>29</v>
      </c>
      <c r="B6424" t="s">
        <v>20</v>
      </c>
      <c r="C6424" t="s">
        <v>2</v>
      </c>
      <c r="D6424">
        <v>74316</v>
      </c>
    </row>
    <row r="6425" spans="1:4" x14ac:dyDescent="0.3">
      <c r="A6425" t="s">
        <v>29</v>
      </c>
      <c r="B6425" t="s">
        <v>20</v>
      </c>
      <c r="C6425" t="s">
        <v>2</v>
      </c>
      <c r="D6425">
        <v>67126</v>
      </c>
    </row>
    <row r="6426" spans="1:4" x14ac:dyDescent="0.3">
      <c r="A6426" t="s">
        <v>29</v>
      </c>
      <c r="B6426" t="s">
        <v>15</v>
      </c>
      <c r="C6426" t="s">
        <v>2</v>
      </c>
      <c r="D6426">
        <v>92695</v>
      </c>
    </row>
    <row r="6427" spans="1:4" x14ac:dyDescent="0.3">
      <c r="A6427" t="s">
        <v>29</v>
      </c>
      <c r="B6427" t="s">
        <v>20</v>
      </c>
      <c r="C6427" t="s">
        <v>10</v>
      </c>
      <c r="D6427">
        <v>25411</v>
      </c>
    </row>
    <row r="6428" spans="1:4" x14ac:dyDescent="0.3">
      <c r="A6428" t="s">
        <v>29</v>
      </c>
      <c r="B6428" t="s">
        <v>14</v>
      </c>
      <c r="C6428" t="s">
        <v>2</v>
      </c>
      <c r="D6428">
        <v>28163</v>
      </c>
    </row>
    <row r="6429" spans="1:4" x14ac:dyDescent="0.3">
      <c r="A6429" t="s">
        <v>29</v>
      </c>
      <c r="B6429" t="s">
        <v>14</v>
      </c>
      <c r="C6429" t="s">
        <v>2</v>
      </c>
      <c r="D6429">
        <v>12304</v>
      </c>
    </row>
    <row r="6430" spans="1:4" x14ac:dyDescent="0.3">
      <c r="A6430" t="s">
        <v>29</v>
      </c>
      <c r="B6430" t="s">
        <v>14</v>
      </c>
      <c r="C6430" t="s">
        <v>10</v>
      </c>
      <c r="D6430">
        <v>65532</v>
      </c>
    </row>
    <row r="6431" spans="1:4" x14ac:dyDescent="0.3">
      <c r="A6431" t="s">
        <v>29</v>
      </c>
      <c r="B6431" t="s">
        <v>20</v>
      </c>
      <c r="C6431" t="s">
        <v>5</v>
      </c>
      <c r="D6431">
        <v>23037</v>
      </c>
    </row>
    <row r="6432" spans="1:4" x14ac:dyDescent="0.3">
      <c r="A6432" t="s">
        <v>29</v>
      </c>
      <c r="B6432" t="s">
        <v>20</v>
      </c>
      <c r="C6432" t="s">
        <v>5</v>
      </c>
      <c r="D6432">
        <v>80942</v>
      </c>
    </row>
    <row r="6433" spans="1:4" x14ac:dyDescent="0.3">
      <c r="A6433" t="s">
        <v>29</v>
      </c>
      <c r="B6433" t="s">
        <v>17</v>
      </c>
      <c r="C6433" t="s">
        <v>10</v>
      </c>
      <c r="D6433">
        <v>79879</v>
      </c>
    </row>
    <row r="6434" spans="1:4" x14ac:dyDescent="0.3">
      <c r="A6434" t="s">
        <v>29</v>
      </c>
      <c r="B6434" t="s">
        <v>20</v>
      </c>
      <c r="C6434" t="s">
        <v>4</v>
      </c>
      <c r="D6434">
        <v>40800</v>
      </c>
    </row>
    <row r="6435" spans="1:4" x14ac:dyDescent="0.3">
      <c r="A6435" t="s">
        <v>29</v>
      </c>
      <c r="B6435" t="s">
        <v>20</v>
      </c>
      <c r="C6435" t="s">
        <v>4</v>
      </c>
      <c r="D6435">
        <v>43296</v>
      </c>
    </row>
    <row r="6436" spans="1:4" x14ac:dyDescent="0.3">
      <c r="A6436" t="s">
        <v>29</v>
      </c>
      <c r="B6436" t="s">
        <v>20</v>
      </c>
      <c r="C6436" t="s">
        <v>4</v>
      </c>
      <c r="D6436">
        <v>75669</v>
      </c>
    </row>
    <row r="6437" spans="1:4" x14ac:dyDescent="0.3">
      <c r="A6437" t="s">
        <v>29</v>
      </c>
      <c r="B6437" t="s">
        <v>14</v>
      </c>
      <c r="C6437" t="s">
        <v>8</v>
      </c>
      <c r="D6437">
        <v>5719</v>
      </c>
    </row>
    <row r="6438" spans="1:4" x14ac:dyDescent="0.3">
      <c r="A6438" t="s">
        <v>29</v>
      </c>
      <c r="B6438" t="s">
        <v>14</v>
      </c>
      <c r="C6438" t="s">
        <v>8</v>
      </c>
      <c r="D6438">
        <v>33148</v>
      </c>
    </row>
    <row r="6439" spans="1:4" x14ac:dyDescent="0.3">
      <c r="A6439" t="s">
        <v>29</v>
      </c>
      <c r="B6439" t="s">
        <v>20</v>
      </c>
      <c r="C6439" t="s">
        <v>4</v>
      </c>
      <c r="D6439">
        <v>13432</v>
      </c>
    </row>
    <row r="6440" spans="1:4" x14ac:dyDescent="0.3">
      <c r="A6440" t="s">
        <v>29</v>
      </c>
      <c r="B6440" t="s">
        <v>20</v>
      </c>
      <c r="C6440" t="s">
        <v>2</v>
      </c>
      <c r="D6440">
        <v>12823</v>
      </c>
    </row>
    <row r="6441" spans="1:4" x14ac:dyDescent="0.3">
      <c r="A6441" t="s">
        <v>29</v>
      </c>
      <c r="B6441" t="s">
        <v>20</v>
      </c>
      <c r="C6441" t="s">
        <v>2</v>
      </c>
      <c r="D6441">
        <v>7562</v>
      </c>
    </row>
    <row r="6442" spans="1:4" x14ac:dyDescent="0.3">
      <c r="A6442" t="s">
        <v>29</v>
      </c>
      <c r="B6442" t="s">
        <v>20</v>
      </c>
      <c r="C6442" t="s">
        <v>2</v>
      </c>
      <c r="D6442">
        <v>39347</v>
      </c>
    </row>
    <row r="6443" spans="1:4" x14ac:dyDescent="0.3">
      <c r="A6443" t="s">
        <v>29</v>
      </c>
      <c r="B6443" t="s">
        <v>20</v>
      </c>
      <c r="C6443" t="s">
        <v>2</v>
      </c>
      <c r="D6443">
        <v>90092</v>
      </c>
    </row>
    <row r="6444" spans="1:4" x14ac:dyDescent="0.3">
      <c r="A6444" t="s">
        <v>29</v>
      </c>
      <c r="B6444" t="s">
        <v>20</v>
      </c>
      <c r="C6444" t="s">
        <v>2</v>
      </c>
      <c r="D6444">
        <v>90724</v>
      </c>
    </row>
    <row r="6445" spans="1:4" x14ac:dyDescent="0.3">
      <c r="A6445" t="s">
        <v>29</v>
      </c>
      <c r="B6445" t="s">
        <v>17</v>
      </c>
      <c r="C6445" t="s">
        <v>10</v>
      </c>
      <c r="D6445">
        <v>8149</v>
      </c>
    </row>
    <row r="6446" spans="1:4" x14ac:dyDescent="0.3">
      <c r="A6446" t="s">
        <v>29</v>
      </c>
      <c r="B6446" t="s">
        <v>17</v>
      </c>
      <c r="C6446" t="s">
        <v>2</v>
      </c>
      <c r="D6446">
        <v>98424</v>
      </c>
    </row>
    <row r="6447" spans="1:4" x14ac:dyDescent="0.3">
      <c r="A6447" t="s">
        <v>29</v>
      </c>
      <c r="B6447" t="s">
        <v>17</v>
      </c>
      <c r="C6447" t="s">
        <v>2</v>
      </c>
      <c r="D6447">
        <v>73640</v>
      </c>
    </row>
    <row r="6448" spans="1:4" x14ac:dyDescent="0.3">
      <c r="A6448" t="s">
        <v>29</v>
      </c>
      <c r="B6448" t="s">
        <v>17</v>
      </c>
      <c r="C6448" t="s">
        <v>2</v>
      </c>
      <c r="D6448">
        <v>17631</v>
      </c>
    </row>
    <row r="6449" spans="1:4" x14ac:dyDescent="0.3">
      <c r="A6449" t="s">
        <v>29</v>
      </c>
      <c r="B6449" t="s">
        <v>12</v>
      </c>
      <c r="C6449" t="s">
        <v>4</v>
      </c>
      <c r="D6449">
        <v>97293</v>
      </c>
    </row>
    <row r="6450" spans="1:4" x14ac:dyDescent="0.3">
      <c r="A6450" t="s">
        <v>29</v>
      </c>
      <c r="B6450" t="s">
        <v>12</v>
      </c>
      <c r="C6450" t="s">
        <v>4</v>
      </c>
      <c r="D6450">
        <v>64888</v>
      </c>
    </row>
    <row r="6451" spans="1:4" x14ac:dyDescent="0.3">
      <c r="A6451" t="s">
        <v>29</v>
      </c>
      <c r="B6451" t="s">
        <v>20</v>
      </c>
      <c r="C6451" t="s">
        <v>4</v>
      </c>
      <c r="D6451">
        <v>75404</v>
      </c>
    </row>
    <row r="6452" spans="1:4" x14ac:dyDescent="0.3">
      <c r="A6452" t="s">
        <v>29</v>
      </c>
      <c r="B6452" t="s">
        <v>20</v>
      </c>
      <c r="C6452" t="s">
        <v>1</v>
      </c>
      <c r="D6452">
        <v>88244</v>
      </c>
    </row>
    <row r="6453" spans="1:4" x14ac:dyDescent="0.3">
      <c r="A6453" t="s">
        <v>29</v>
      </c>
      <c r="B6453" t="s">
        <v>17</v>
      </c>
      <c r="C6453" t="s">
        <v>4</v>
      </c>
      <c r="D6453">
        <v>30207</v>
      </c>
    </row>
    <row r="6454" spans="1:4" x14ac:dyDescent="0.3">
      <c r="A6454" t="s">
        <v>29</v>
      </c>
      <c r="B6454" t="s">
        <v>20</v>
      </c>
      <c r="C6454" t="s">
        <v>5</v>
      </c>
      <c r="D6454">
        <v>54973</v>
      </c>
    </row>
    <row r="6455" spans="1:4" x14ac:dyDescent="0.3">
      <c r="A6455" t="s">
        <v>29</v>
      </c>
      <c r="B6455" t="s">
        <v>15</v>
      </c>
      <c r="C6455" t="s">
        <v>6</v>
      </c>
      <c r="D6455">
        <v>68698</v>
      </c>
    </row>
    <row r="6456" spans="1:4" x14ac:dyDescent="0.3">
      <c r="A6456" t="s">
        <v>29</v>
      </c>
      <c r="B6456" t="s">
        <v>17</v>
      </c>
      <c r="C6456" t="s">
        <v>4</v>
      </c>
      <c r="D6456">
        <v>48568</v>
      </c>
    </row>
    <row r="6457" spans="1:4" x14ac:dyDescent="0.3">
      <c r="A6457" t="s">
        <v>29</v>
      </c>
      <c r="B6457" t="s">
        <v>20</v>
      </c>
      <c r="C6457" t="s">
        <v>10</v>
      </c>
      <c r="D6457">
        <v>33189</v>
      </c>
    </row>
    <row r="6458" spans="1:4" x14ac:dyDescent="0.3">
      <c r="A6458" t="s">
        <v>29</v>
      </c>
      <c r="B6458" t="s">
        <v>17</v>
      </c>
      <c r="C6458" t="s">
        <v>10</v>
      </c>
      <c r="D6458">
        <v>54630</v>
      </c>
    </row>
    <row r="6459" spans="1:4" x14ac:dyDescent="0.3">
      <c r="A6459" t="s">
        <v>29</v>
      </c>
      <c r="B6459" t="s">
        <v>17</v>
      </c>
      <c r="C6459" t="s">
        <v>10</v>
      </c>
      <c r="D6459">
        <v>26094</v>
      </c>
    </row>
    <row r="6460" spans="1:4" x14ac:dyDescent="0.3">
      <c r="A6460" t="s">
        <v>29</v>
      </c>
      <c r="B6460" t="s">
        <v>17</v>
      </c>
      <c r="C6460" t="s">
        <v>10</v>
      </c>
      <c r="D6460">
        <v>2249</v>
      </c>
    </row>
    <row r="6461" spans="1:4" x14ac:dyDescent="0.3">
      <c r="A6461" t="s">
        <v>29</v>
      </c>
      <c r="B6461" t="s">
        <v>17</v>
      </c>
      <c r="C6461" t="s">
        <v>10</v>
      </c>
      <c r="D6461">
        <v>72516</v>
      </c>
    </row>
    <row r="6462" spans="1:4" x14ac:dyDescent="0.3">
      <c r="A6462" t="s">
        <v>29</v>
      </c>
      <c r="B6462" t="s">
        <v>20</v>
      </c>
      <c r="C6462" t="s">
        <v>6</v>
      </c>
      <c r="D6462">
        <v>52881</v>
      </c>
    </row>
    <row r="6463" spans="1:4" x14ac:dyDescent="0.3">
      <c r="A6463" t="s">
        <v>29</v>
      </c>
      <c r="B6463" t="s">
        <v>20</v>
      </c>
      <c r="C6463" t="s">
        <v>2</v>
      </c>
      <c r="D6463">
        <v>9239</v>
      </c>
    </row>
    <row r="6464" spans="1:4" x14ac:dyDescent="0.3">
      <c r="A6464" t="s">
        <v>29</v>
      </c>
      <c r="B6464" t="s">
        <v>20</v>
      </c>
      <c r="C6464" t="s">
        <v>2</v>
      </c>
      <c r="D6464">
        <v>56818</v>
      </c>
    </row>
    <row r="6465" spans="1:4" x14ac:dyDescent="0.3">
      <c r="A6465" t="s">
        <v>29</v>
      </c>
      <c r="B6465" t="s">
        <v>20</v>
      </c>
      <c r="C6465" t="s">
        <v>2</v>
      </c>
      <c r="D6465">
        <v>83249</v>
      </c>
    </row>
    <row r="6466" spans="1:4" x14ac:dyDescent="0.3">
      <c r="A6466" t="s">
        <v>29</v>
      </c>
      <c r="B6466" t="s">
        <v>20</v>
      </c>
      <c r="C6466" t="s">
        <v>2</v>
      </c>
      <c r="D6466">
        <v>81440</v>
      </c>
    </row>
    <row r="6467" spans="1:4" x14ac:dyDescent="0.3">
      <c r="A6467" t="s">
        <v>29</v>
      </c>
      <c r="B6467" t="s">
        <v>17</v>
      </c>
      <c r="C6467" t="s">
        <v>10</v>
      </c>
      <c r="D6467">
        <v>79647</v>
      </c>
    </row>
    <row r="6468" spans="1:4" x14ac:dyDescent="0.3">
      <c r="A6468" t="s">
        <v>29</v>
      </c>
      <c r="B6468" t="s">
        <v>19</v>
      </c>
      <c r="C6468" t="s">
        <v>7</v>
      </c>
      <c r="D6468">
        <v>96469</v>
      </c>
    </row>
    <row r="6469" spans="1:4" x14ac:dyDescent="0.3">
      <c r="A6469" t="s">
        <v>29</v>
      </c>
      <c r="B6469" t="s">
        <v>20</v>
      </c>
      <c r="C6469" t="s">
        <v>6</v>
      </c>
      <c r="D6469">
        <v>76769</v>
      </c>
    </row>
    <row r="6470" spans="1:4" x14ac:dyDescent="0.3">
      <c r="A6470" t="s">
        <v>29</v>
      </c>
      <c r="B6470" t="s">
        <v>20</v>
      </c>
      <c r="C6470" t="s">
        <v>10</v>
      </c>
      <c r="D6470">
        <v>30754</v>
      </c>
    </row>
    <row r="6471" spans="1:4" x14ac:dyDescent="0.3">
      <c r="A6471" t="s">
        <v>29</v>
      </c>
      <c r="B6471" t="s">
        <v>20</v>
      </c>
      <c r="C6471" t="s">
        <v>2</v>
      </c>
      <c r="D6471">
        <v>91005</v>
      </c>
    </row>
    <row r="6472" spans="1:4" x14ac:dyDescent="0.3">
      <c r="A6472" t="s">
        <v>29</v>
      </c>
      <c r="B6472" t="s">
        <v>20</v>
      </c>
      <c r="C6472" t="s">
        <v>10</v>
      </c>
      <c r="D6472">
        <v>89188</v>
      </c>
    </row>
    <row r="6473" spans="1:4" x14ac:dyDescent="0.3">
      <c r="A6473" t="s">
        <v>29</v>
      </c>
      <c r="B6473" t="s">
        <v>20</v>
      </c>
      <c r="C6473" t="s">
        <v>10</v>
      </c>
      <c r="D6473">
        <v>56937</v>
      </c>
    </row>
    <row r="6474" spans="1:4" x14ac:dyDescent="0.3">
      <c r="A6474" t="s">
        <v>29</v>
      </c>
      <c r="B6474" t="s">
        <v>20</v>
      </c>
      <c r="C6474" t="s">
        <v>10</v>
      </c>
      <c r="D6474">
        <v>13347</v>
      </c>
    </row>
    <row r="6475" spans="1:4" x14ac:dyDescent="0.3">
      <c r="A6475" t="s">
        <v>29</v>
      </c>
      <c r="B6475" t="s">
        <v>20</v>
      </c>
      <c r="C6475" t="s">
        <v>10</v>
      </c>
      <c r="D6475">
        <v>42654</v>
      </c>
    </row>
    <row r="6476" spans="1:4" x14ac:dyDescent="0.3">
      <c r="A6476" t="s">
        <v>29</v>
      </c>
      <c r="B6476" t="s">
        <v>20</v>
      </c>
      <c r="C6476" t="s">
        <v>10</v>
      </c>
      <c r="D6476">
        <v>90203</v>
      </c>
    </row>
    <row r="6477" spans="1:4" x14ac:dyDescent="0.3">
      <c r="A6477" t="s">
        <v>29</v>
      </c>
      <c r="B6477" t="s">
        <v>17</v>
      </c>
      <c r="C6477" t="s">
        <v>7</v>
      </c>
      <c r="D6477">
        <v>66540</v>
      </c>
    </row>
    <row r="6478" spans="1:4" x14ac:dyDescent="0.3">
      <c r="A6478" t="str">
        <f>A6477</f>
        <v>Female</v>
      </c>
      <c r="B6478" t="s">
        <v>17</v>
      </c>
      <c r="C6478" t="s">
        <v>7</v>
      </c>
      <c r="D6478">
        <v>98070</v>
      </c>
    </row>
    <row r="6479" spans="1:4" x14ac:dyDescent="0.3">
      <c r="A6479" t="s">
        <v>29</v>
      </c>
      <c r="B6479" t="s">
        <v>17</v>
      </c>
      <c r="C6479" t="s">
        <v>7</v>
      </c>
      <c r="D6479">
        <v>11124</v>
      </c>
    </row>
    <row r="6480" spans="1:4" x14ac:dyDescent="0.3">
      <c r="A6480" t="s">
        <v>29</v>
      </c>
      <c r="B6480" t="s">
        <v>20</v>
      </c>
      <c r="C6480" t="s">
        <v>6</v>
      </c>
      <c r="D6480">
        <v>40759</v>
      </c>
    </row>
    <row r="6481" spans="1:4" x14ac:dyDescent="0.3">
      <c r="A6481" t="s">
        <v>29</v>
      </c>
      <c r="B6481" t="s">
        <v>20</v>
      </c>
      <c r="C6481" t="s">
        <v>5</v>
      </c>
      <c r="D6481">
        <v>16168</v>
      </c>
    </row>
    <row r="6482" spans="1:4" x14ac:dyDescent="0.3">
      <c r="A6482" t="s">
        <v>29</v>
      </c>
      <c r="B6482" t="s">
        <v>17</v>
      </c>
      <c r="C6482" t="s">
        <v>1</v>
      </c>
      <c r="D6482">
        <v>30567</v>
      </c>
    </row>
    <row r="6483" spans="1:4" x14ac:dyDescent="0.3">
      <c r="A6483" t="s">
        <v>29</v>
      </c>
      <c r="B6483" t="s">
        <v>20</v>
      </c>
      <c r="C6483" t="s">
        <v>2</v>
      </c>
      <c r="D6483">
        <v>49047</v>
      </c>
    </row>
    <row r="6484" spans="1:4" x14ac:dyDescent="0.3">
      <c r="A6484" t="s">
        <v>29</v>
      </c>
      <c r="B6484" t="s">
        <v>20</v>
      </c>
      <c r="C6484" t="s">
        <v>2</v>
      </c>
      <c r="D6484">
        <v>86931</v>
      </c>
    </row>
    <row r="6485" spans="1:4" x14ac:dyDescent="0.3">
      <c r="A6485" t="s">
        <v>29</v>
      </c>
      <c r="B6485" t="s">
        <v>20</v>
      </c>
      <c r="C6485" t="s">
        <v>2</v>
      </c>
      <c r="D6485">
        <v>12777</v>
      </c>
    </row>
    <row r="6486" spans="1:4" x14ac:dyDescent="0.3">
      <c r="A6486" t="s">
        <v>29</v>
      </c>
      <c r="B6486" t="s">
        <v>20</v>
      </c>
      <c r="C6486" t="s">
        <v>2</v>
      </c>
      <c r="D6486">
        <v>63025</v>
      </c>
    </row>
    <row r="6487" spans="1:4" x14ac:dyDescent="0.3">
      <c r="A6487" t="s">
        <v>29</v>
      </c>
      <c r="B6487" t="s">
        <v>20</v>
      </c>
      <c r="C6487" t="s">
        <v>2</v>
      </c>
      <c r="D6487">
        <v>96192</v>
      </c>
    </row>
    <row r="6488" spans="1:4" x14ac:dyDescent="0.3">
      <c r="A6488" t="s">
        <v>29</v>
      </c>
      <c r="B6488" t="s">
        <v>17</v>
      </c>
      <c r="C6488" t="s">
        <v>6</v>
      </c>
      <c r="D6488">
        <v>10527</v>
      </c>
    </row>
    <row r="6489" spans="1:4" x14ac:dyDescent="0.3">
      <c r="A6489" t="s">
        <v>29</v>
      </c>
      <c r="B6489" t="s">
        <v>20</v>
      </c>
      <c r="C6489" t="s">
        <v>2</v>
      </c>
      <c r="D6489">
        <v>92225</v>
      </c>
    </row>
    <row r="6490" spans="1:4" x14ac:dyDescent="0.3">
      <c r="A6490" t="s">
        <v>29</v>
      </c>
      <c r="B6490" t="s">
        <v>20</v>
      </c>
      <c r="C6490" t="s">
        <v>4</v>
      </c>
      <c r="D6490">
        <v>32807</v>
      </c>
    </row>
    <row r="6491" spans="1:4" x14ac:dyDescent="0.3">
      <c r="A6491" t="s">
        <v>29</v>
      </c>
      <c r="B6491" t="s">
        <v>17</v>
      </c>
      <c r="C6491" t="s">
        <v>2</v>
      </c>
      <c r="D6491">
        <v>40852</v>
      </c>
    </row>
    <row r="6492" spans="1:4" x14ac:dyDescent="0.3">
      <c r="A6492" t="s">
        <v>29</v>
      </c>
      <c r="B6492" t="s">
        <v>17</v>
      </c>
      <c r="C6492" t="s">
        <v>10</v>
      </c>
      <c r="D6492">
        <v>6949</v>
      </c>
    </row>
    <row r="6493" spans="1:4" x14ac:dyDescent="0.3">
      <c r="A6493" t="s">
        <v>29</v>
      </c>
      <c r="B6493" t="s">
        <v>17</v>
      </c>
      <c r="C6493" t="s">
        <v>10</v>
      </c>
      <c r="D6493">
        <v>12081</v>
      </c>
    </row>
    <row r="6494" spans="1:4" x14ac:dyDescent="0.3">
      <c r="A6494" t="s">
        <v>29</v>
      </c>
      <c r="B6494" t="s">
        <v>17</v>
      </c>
      <c r="C6494" t="s">
        <v>10</v>
      </c>
      <c r="D6494">
        <v>36774</v>
      </c>
    </row>
    <row r="6495" spans="1:4" x14ac:dyDescent="0.3">
      <c r="A6495" t="s">
        <v>29</v>
      </c>
      <c r="B6495" t="s">
        <v>17</v>
      </c>
      <c r="C6495" t="s">
        <v>10</v>
      </c>
      <c r="D6495">
        <v>95509</v>
      </c>
    </row>
    <row r="6496" spans="1:4" x14ac:dyDescent="0.3">
      <c r="A6496" t="s">
        <v>29</v>
      </c>
      <c r="B6496" t="s">
        <v>17</v>
      </c>
      <c r="C6496" t="s">
        <v>10</v>
      </c>
      <c r="D6496">
        <v>72425</v>
      </c>
    </row>
    <row r="6497" spans="1:4" x14ac:dyDescent="0.3">
      <c r="A6497" t="s">
        <v>29</v>
      </c>
      <c r="B6497" t="s">
        <v>20</v>
      </c>
      <c r="C6497" t="s">
        <v>4</v>
      </c>
      <c r="D6497">
        <v>3183</v>
      </c>
    </row>
    <row r="6498" spans="1:4" x14ac:dyDescent="0.3">
      <c r="A6498" t="s">
        <v>29</v>
      </c>
      <c r="B6498" t="s">
        <v>20</v>
      </c>
      <c r="C6498" t="s">
        <v>4</v>
      </c>
      <c r="D6498">
        <v>20389</v>
      </c>
    </row>
    <row r="6499" spans="1:4" x14ac:dyDescent="0.3">
      <c r="A6499" t="s">
        <v>29</v>
      </c>
      <c r="B6499" t="s">
        <v>17</v>
      </c>
      <c r="C6499" t="s">
        <v>10</v>
      </c>
      <c r="D6499">
        <v>93726</v>
      </c>
    </row>
    <row r="6500" spans="1:4" x14ac:dyDescent="0.3">
      <c r="A6500" t="s">
        <v>29</v>
      </c>
      <c r="B6500" t="s">
        <v>18</v>
      </c>
      <c r="C6500" t="s">
        <v>5</v>
      </c>
      <c r="D6500">
        <v>92403</v>
      </c>
    </row>
    <row r="6501" spans="1:4" x14ac:dyDescent="0.3">
      <c r="A6501" t="s">
        <v>29</v>
      </c>
      <c r="B6501" t="s">
        <v>17</v>
      </c>
      <c r="C6501" t="s">
        <v>10</v>
      </c>
      <c r="D6501">
        <v>11580</v>
      </c>
    </row>
    <row r="6502" spans="1:4" x14ac:dyDescent="0.3">
      <c r="A6502" t="s">
        <v>29</v>
      </c>
      <c r="B6502" t="s">
        <v>17</v>
      </c>
      <c r="C6502" t="s">
        <v>8</v>
      </c>
      <c r="D6502">
        <v>80811</v>
      </c>
    </row>
    <row r="6503" spans="1:4" x14ac:dyDescent="0.3">
      <c r="A6503" t="s">
        <v>29</v>
      </c>
      <c r="B6503" t="s">
        <v>17</v>
      </c>
      <c r="C6503" t="s">
        <v>7</v>
      </c>
      <c r="D6503">
        <v>7677</v>
      </c>
    </row>
    <row r="6504" spans="1:4" x14ac:dyDescent="0.3">
      <c r="A6504" t="s">
        <v>29</v>
      </c>
      <c r="B6504" t="s">
        <v>17</v>
      </c>
      <c r="C6504" t="s">
        <v>7</v>
      </c>
      <c r="D6504">
        <v>44771</v>
      </c>
    </row>
    <row r="6505" spans="1:4" x14ac:dyDescent="0.3">
      <c r="A6505" t="s">
        <v>29</v>
      </c>
      <c r="B6505" t="s">
        <v>17</v>
      </c>
      <c r="C6505" t="s">
        <v>7</v>
      </c>
      <c r="D6505">
        <v>66637</v>
      </c>
    </row>
    <row r="6506" spans="1:4" x14ac:dyDescent="0.3">
      <c r="A6506" t="s">
        <v>29</v>
      </c>
      <c r="B6506" t="s">
        <v>17</v>
      </c>
      <c r="C6506" t="s">
        <v>7</v>
      </c>
      <c r="D6506">
        <v>71820</v>
      </c>
    </row>
    <row r="6507" spans="1:4" x14ac:dyDescent="0.3">
      <c r="A6507" t="s">
        <v>29</v>
      </c>
      <c r="B6507" t="s">
        <v>17</v>
      </c>
      <c r="C6507" t="s">
        <v>7</v>
      </c>
      <c r="D6507">
        <v>76349</v>
      </c>
    </row>
    <row r="6508" spans="1:4" x14ac:dyDescent="0.3">
      <c r="A6508" t="s">
        <v>29</v>
      </c>
      <c r="B6508" t="s">
        <v>17</v>
      </c>
      <c r="C6508" t="s">
        <v>7</v>
      </c>
      <c r="D6508">
        <v>4671</v>
      </c>
    </row>
    <row r="6509" spans="1:4" x14ac:dyDescent="0.3">
      <c r="A6509" t="s">
        <v>29</v>
      </c>
      <c r="B6509" t="s">
        <v>12</v>
      </c>
      <c r="C6509" t="s">
        <v>10</v>
      </c>
      <c r="D6509">
        <v>91750</v>
      </c>
    </row>
    <row r="6510" spans="1:4" x14ac:dyDescent="0.3">
      <c r="A6510" t="s">
        <v>29</v>
      </c>
      <c r="B6510" t="s">
        <v>19</v>
      </c>
      <c r="C6510" t="s">
        <v>10</v>
      </c>
      <c r="D6510">
        <v>97065</v>
      </c>
    </row>
    <row r="6511" spans="1:4" x14ac:dyDescent="0.3">
      <c r="A6511" t="s">
        <v>29</v>
      </c>
      <c r="B6511" t="s">
        <v>19</v>
      </c>
      <c r="C6511" t="s">
        <v>10</v>
      </c>
      <c r="D6511">
        <v>75118</v>
      </c>
    </row>
    <row r="6512" spans="1:4" x14ac:dyDescent="0.3">
      <c r="A6512" t="s">
        <v>29</v>
      </c>
      <c r="B6512" t="s">
        <v>15</v>
      </c>
      <c r="C6512" t="s">
        <v>6</v>
      </c>
      <c r="D6512">
        <v>89311</v>
      </c>
    </row>
    <row r="6513" spans="1:4" x14ac:dyDescent="0.3">
      <c r="A6513" t="s">
        <v>29</v>
      </c>
      <c r="B6513" t="s">
        <v>17</v>
      </c>
      <c r="C6513" t="s">
        <v>10</v>
      </c>
      <c r="D6513">
        <v>66607</v>
      </c>
    </row>
    <row r="6514" spans="1:4" x14ac:dyDescent="0.3">
      <c r="A6514" t="s">
        <v>29</v>
      </c>
      <c r="B6514" t="s">
        <v>15</v>
      </c>
      <c r="C6514" t="s">
        <v>2</v>
      </c>
      <c r="D6514">
        <v>30964</v>
      </c>
    </row>
    <row r="6515" spans="1:4" x14ac:dyDescent="0.3">
      <c r="A6515" t="s">
        <v>29</v>
      </c>
      <c r="B6515" t="s">
        <v>18</v>
      </c>
      <c r="C6515" t="s">
        <v>2</v>
      </c>
      <c r="D6515">
        <v>90088</v>
      </c>
    </row>
    <row r="6516" spans="1:4" x14ac:dyDescent="0.3">
      <c r="A6516" t="s">
        <v>29</v>
      </c>
      <c r="B6516" t="s">
        <v>20</v>
      </c>
      <c r="C6516" t="s">
        <v>8</v>
      </c>
      <c r="D6516">
        <v>31427</v>
      </c>
    </row>
    <row r="6517" spans="1:4" x14ac:dyDescent="0.3">
      <c r="A6517" t="s">
        <v>29</v>
      </c>
      <c r="B6517" t="s">
        <v>15</v>
      </c>
      <c r="C6517" t="s">
        <v>2</v>
      </c>
      <c r="D6517">
        <v>80114</v>
      </c>
    </row>
    <row r="6518" spans="1:4" x14ac:dyDescent="0.3">
      <c r="A6518" t="s">
        <v>29</v>
      </c>
      <c r="B6518" t="s">
        <v>15</v>
      </c>
      <c r="C6518" t="s">
        <v>2</v>
      </c>
      <c r="D6518">
        <v>99182</v>
      </c>
    </row>
    <row r="6519" spans="1:4" x14ac:dyDescent="0.3">
      <c r="A6519" t="s">
        <v>29</v>
      </c>
      <c r="B6519" t="s">
        <v>13</v>
      </c>
      <c r="C6519" t="s">
        <v>2</v>
      </c>
      <c r="D6519">
        <v>56274</v>
      </c>
    </row>
    <row r="6520" spans="1:4" x14ac:dyDescent="0.3">
      <c r="A6520" t="s">
        <v>29</v>
      </c>
      <c r="B6520" t="s">
        <v>20</v>
      </c>
      <c r="C6520" t="s">
        <v>6</v>
      </c>
      <c r="D6520">
        <v>55832</v>
      </c>
    </row>
    <row r="6521" spans="1:4" x14ac:dyDescent="0.3">
      <c r="A6521" t="s">
        <v>29</v>
      </c>
      <c r="B6521" t="s">
        <v>17</v>
      </c>
      <c r="C6521" t="s">
        <v>10</v>
      </c>
      <c r="D6521">
        <v>25541</v>
      </c>
    </row>
    <row r="6522" spans="1:4" x14ac:dyDescent="0.3">
      <c r="A6522" t="s">
        <v>29</v>
      </c>
      <c r="B6522" t="s">
        <v>17</v>
      </c>
      <c r="C6522" t="s">
        <v>10</v>
      </c>
      <c r="D6522">
        <v>47975</v>
      </c>
    </row>
    <row r="6523" spans="1:4" x14ac:dyDescent="0.3">
      <c r="A6523" t="s">
        <v>29</v>
      </c>
      <c r="B6523" t="s">
        <v>17</v>
      </c>
      <c r="C6523" t="s">
        <v>10</v>
      </c>
      <c r="D6523">
        <v>60566</v>
      </c>
    </row>
    <row r="6524" spans="1:4" x14ac:dyDescent="0.3">
      <c r="A6524" t="s">
        <v>29</v>
      </c>
      <c r="B6524" t="s">
        <v>12</v>
      </c>
      <c r="C6524" t="s">
        <v>2</v>
      </c>
      <c r="D6524">
        <v>61668</v>
      </c>
    </row>
    <row r="6525" spans="1:4" x14ac:dyDescent="0.3">
      <c r="A6525" t="s">
        <v>29</v>
      </c>
      <c r="B6525" t="s">
        <v>17</v>
      </c>
      <c r="C6525" t="s">
        <v>8</v>
      </c>
      <c r="D6525">
        <v>24253</v>
      </c>
    </row>
    <row r="6526" spans="1:4" x14ac:dyDescent="0.3">
      <c r="A6526" t="s">
        <v>29</v>
      </c>
      <c r="B6526" t="s">
        <v>17</v>
      </c>
      <c r="C6526" t="s">
        <v>8</v>
      </c>
      <c r="D6526">
        <v>21426</v>
      </c>
    </row>
    <row r="6527" spans="1:4" x14ac:dyDescent="0.3">
      <c r="A6527" t="s">
        <v>29</v>
      </c>
      <c r="B6527" t="s">
        <v>17</v>
      </c>
      <c r="C6527" t="s">
        <v>8</v>
      </c>
      <c r="D6527">
        <v>73254</v>
      </c>
    </row>
    <row r="6528" spans="1:4" x14ac:dyDescent="0.3">
      <c r="A6528" t="s">
        <v>29</v>
      </c>
      <c r="B6528" t="s">
        <v>17</v>
      </c>
      <c r="C6528" t="s">
        <v>8</v>
      </c>
      <c r="D6528">
        <v>23808</v>
      </c>
    </row>
    <row r="6529" spans="1:4" x14ac:dyDescent="0.3">
      <c r="A6529" t="s">
        <v>29</v>
      </c>
      <c r="B6529" t="s">
        <v>17</v>
      </c>
      <c r="C6529" t="s">
        <v>8</v>
      </c>
      <c r="D6529">
        <v>97566</v>
      </c>
    </row>
    <row r="6530" spans="1:4" x14ac:dyDescent="0.3">
      <c r="A6530" t="s">
        <v>29</v>
      </c>
      <c r="B6530" t="s">
        <v>13</v>
      </c>
      <c r="C6530" t="s">
        <v>2</v>
      </c>
      <c r="D6530">
        <v>78083</v>
      </c>
    </row>
    <row r="6531" spans="1:4" x14ac:dyDescent="0.3">
      <c r="A6531" t="s">
        <v>29</v>
      </c>
      <c r="B6531" t="s">
        <v>17</v>
      </c>
      <c r="C6531" t="s">
        <v>10</v>
      </c>
      <c r="D6531">
        <v>16175</v>
      </c>
    </row>
    <row r="6532" spans="1:4" x14ac:dyDescent="0.3">
      <c r="A6532" t="s">
        <v>29</v>
      </c>
      <c r="B6532" t="s">
        <v>14</v>
      </c>
      <c r="C6532" t="s">
        <v>6</v>
      </c>
      <c r="D6532">
        <v>16716</v>
      </c>
    </row>
    <row r="6533" spans="1:4" x14ac:dyDescent="0.3">
      <c r="A6533" t="s">
        <v>29</v>
      </c>
      <c r="B6533" t="s">
        <v>12</v>
      </c>
      <c r="C6533" t="s">
        <v>10</v>
      </c>
      <c r="D6533">
        <v>98060</v>
      </c>
    </row>
    <row r="6534" spans="1:4" x14ac:dyDescent="0.3">
      <c r="A6534" t="s">
        <v>29</v>
      </c>
      <c r="B6534" t="s">
        <v>17</v>
      </c>
      <c r="C6534" t="s">
        <v>8</v>
      </c>
      <c r="D6534">
        <v>41190</v>
      </c>
    </row>
    <row r="6535" spans="1:4" x14ac:dyDescent="0.3">
      <c r="A6535" t="s">
        <v>29</v>
      </c>
      <c r="B6535" t="s">
        <v>14</v>
      </c>
      <c r="C6535" t="s">
        <v>10</v>
      </c>
      <c r="D6535">
        <v>21921</v>
      </c>
    </row>
    <row r="6536" spans="1:4" x14ac:dyDescent="0.3">
      <c r="A6536" t="s">
        <v>29</v>
      </c>
      <c r="B6536" t="s">
        <v>14</v>
      </c>
      <c r="C6536" t="s">
        <v>10</v>
      </c>
      <c r="D6536">
        <v>56446</v>
      </c>
    </row>
    <row r="6537" spans="1:4" x14ac:dyDescent="0.3">
      <c r="A6537" t="s">
        <v>29</v>
      </c>
      <c r="B6537" t="s">
        <v>14</v>
      </c>
      <c r="C6537" t="s">
        <v>10</v>
      </c>
      <c r="D6537">
        <v>18068</v>
      </c>
    </row>
    <row r="6538" spans="1:4" x14ac:dyDescent="0.3">
      <c r="A6538" t="s">
        <v>29</v>
      </c>
      <c r="B6538" t="s">
        <v>17</v>
      </c>
      <c r="C6538" t="s">
        <v>7</v>
      </c>
      <c r="D6538">
        <v>32638</v>
      </c>
    </row>
    <row r="6539" spans="1:4" x14ac:dyDescent="0.3">
      <c r="A6539" t="s">
        <v>29</v>
      </c>
      <c r="B6539" t="s">
        <v>17</v>
      </c>
      <c r="C6539" t="s">
        <v>7</v>
      </c>
      <c r="D6539">
        <v>71841</v>
      </c>
    </row>
    <row r="6540" spans="1:4" x14ac:dyDescent="0.3">
      <c r="A6540" t="s">
        <v>29</v>
      </c>
      <c r="B6540" t="s">
        <v>15</v>
      </c>
      <c r="C6540" t="s">
        <v>6</v>
      </c>
      <c r="D6540">
        <v>20400</v>
      </c>
    </row>
    <row r="6541" spans="1:4" x14ac:dyDescent="0.3">
      <c r="A6541" t="s">
        <v>29</v>
      </c>
      <c r="B6541" t="s">
        <v>15</v>
      </c>
      <c r="C6541" t="s">
        <v>4</v>
      </c>
      <c r="D6541">
        <v>95835</v>
      </c>
    </row>
    <row r="6542" spans="1:4" x14ac:dyDescent="0.3">
      <c r="A6542" t="s">
        <v>29</v>
      </c>
      <c r="B6542" t="s">
        <v>12</v>
      </c>
      <c r="C6542" t="s">
        <v>10</v>
      </c>
      <c r="D6542">
        <v>7906</v>
      </c>
    </row>
    <row r="6543" spans="1:4" x14ac:dyDescent="0.3">
      <c r="A6543" t="s">
        <v>29</v>
      </c>
      <c r="B6543" t="s">
        <v>17</v>
      </c>
      <c r="C6543" t="s">
        <v>2</v>
      </c>
      <c r="D6543">
        <v>5828</v>
      </c>
    </row>
    <row r="6544" spans="1:4" x14ac:dyDescent="0.3">
      <c r="A6544" t="s">
        <v>29</v>
      </c>
      <c r="B6544" t="s">
        <v>12</v>
      </c>
      <c r="C6544" t="s">
        <v>10</v>
      </c>
      <c r="D6544">
        <v>10952</v>
      </c>
    </row>
    <row r="6545" spans="1:4" x14ac:dyDescent="0.3">
      <c r="A6545" t="s">
        <v>29</v>
      </c>
      <c r="B6545" t="s">
        <v>12</v>
      </c>
      <c r="C6545" t="s">
        <v>2</v>
      </c>
      <c r="D6545">
        <v>27608</v>
      </c>
    </row>
    <row r="6546" spans="1:4" x14ac:dyDescent="0.3">
      <c r="A6546" t="s">
        <v>29</v>
      </c>
      <c r="B6546" t="s">
        <v>17</v>
      </c>
      <c r="C6546" t="s">
        <v>8</v>
      </c>
      <c r="D6546">
        <v>45685</v>
      </c>
    </row>
    <row r="6547" spans="1:4" x14ac:dyDescent="0.3">
      <c r="A6547" t="s">
        <v>29</v>
      </c>
      <c r="B6547" t="s">
        <v>17</v>
      </c>
      <c r="C6547" t="s">
        <v>10</v>
      </c>
      <c r="D6547">
        <v>51950</v>
      </c>
    </row>
    <row r="6548" spans="1:4" x14ac:dyDescent="0.3">
      <c r="A6548" t="s">
        <v>29</v>
      </c>
      <c r="B6548" t="s">
        <v>17</v>
      </c>
      <c r="C6548" t="s">
        <v>4</v>
      </c>
      <c r="D6548">
        <v>10720</v>
      </c>
    </row>
    <row r="6549" spans="1:4" x14ac:dyDescent="0.3">
      <c r="A6549" t="s">
        <v>29</v>
      </c>
      <c r="B6549" t="s">
        <v>15</v>
      </c>
      <c r="C6549" t="s">
        <v>5</v>
      </c>
      <c r="D6549">
        <v>67723</v>
      </c>
    </row>
    <row r="6550" spans="1:4" x14ac:dyDescent="0.3">
      <c r="A6550" t="s">
        <v>29</v>
      </c>
      <c r="B6550" t="s">
        <v>20</v>
      </c>
      <c r="C6550" t="s">
        <v>4</v>
      </c>
      <c r="D6550">
        <v>24335</v>
      </c>
    </row>
    <row r="6551" spans="1:4" x14ac:dyDescent="0.3">
      <c r="A6551" t="s">
        <v>29</v>
      </c>
      <c r="B6551" t="s">
        <v>20</v>
      </c>
      <c r="C6551" t="s">
        <v>4</v>
      </c>
      <c r="D6551">
        <v>60466</v>
      </c>
    </row>
    <row r="6552" spans="1:4" x14ac:dyDescent="0.3">
      <c r="A6552" t="s">
        <v>29</v>
      </c>
      <c r="B6552" t="s">
        <v>20</v>
      </c>
      <c r="C6552" t="s">
        <v>4</v>
      </c>
      <c r="D6552">
        <v>64551</v>
      </c>
    </row>
    <row r="6553" spans="1:4" x14ac:dyDescent="0.3">
      <c r="A6553" t="s">
        <v>29</v>
      </c>
      <c r="B6553" t="s">
        <v>20</v>
      </c>
      <c r="C6553" t="s">
        <v>4</v>
      </c>
      <c r="D6553">
        <v>62106</v>
      </c>
    </row>
    <row r="6554" spans="1:4" x14ac:dyDescent="0.3">
      <c r="A6554" t="s">
        <v>29</v>
      </c>
      <c r="B6554" t="s">
        <v>20</v>
      </c>
      <c r="C6554" t="s">
        <v>4</v>
      </c>
      <c r="D6554">
        <v>65990</v>
      </c>
    </row>
    <row r="6555" spans="1:4" x14ac:dyDescent="0.3">
      <c r="A6555" t="s">
        <v>29</v>
      </c>
      <c r="B6555" t="s">
        <v>15</v>
      </c>
      <c r="C6555" t="s">
        <v>2</v>
      </c>
      <c r="D6555">
        <v>10168</v>
      </c>
    </row>
    <row r="6556" spans="1:4" x14ac:dyDescent="0.3">
      <c r="A6556" t="s">
        <v>29</v>
      </c>
      <c r="B6556" t="s">
        <v>20</v>
      </c>
      <c r="C6556" t="s">
        <v>2</v>
      </c>
      <c r="D6556">
        <v>6271</v>
      </c>
    </row>
    <row r="6557" spans="1:4" x14ac:dyDescent="0.3">
      <c r="A6557" t="s">
        <v>29</v>
      </c>
      <c r="B6557" t="s">
        <v>20</v>
      </c>
      <c r="C6557" t="s">
        <v>2</v>
      </c>
      <c r="D6557">
        <v>40563</v>
      </c>
    </row>
    <row r="6558" spans="1:4" x14ac:dyDescent="0.3">
      <c r="A6558" t="s">
        <v>29</v>
      </c>
      <c r="B6558" t="s">
        <v>20</v>
      </c>
      <c r="C6558" t="s">
        <v>2</v>
      </c>
      <c r="D6558">
        <v>44372</v>
      </c>
    </row>
    <row r="6559" spans="1:4" x14ac:dyDescent="0.3">
      <c r="A6559" t="s">
        <v>29</v>
      </c>
      <c r="B6559" t="s">
        <v>20</v>
      </c>
      <c r="C6559" t="s">
        <v>2</v>
      </c>
      <c r="D6559">
        <v>19308</v>
      </c>
    </row>
    <row r="6560" spans="1:4" x14ac:dyDescent="0.3">
      <c r="A6560" t="s">
        <v>29</v>
      </c>
      <c r="B6560" t="s">
        <v>12</v>
      </c>
      <c r="C6560" t="s">
        <v>2</v>
      </c>
      <c r="D6560">
        <v>15983</v>
      </c>
    </row>
    <row r="6561" spans="1:4" x14ac:dyDescent="0.3">
      <c r="A6561" t="s">
        <v>29</v>
      </c>
      <c r="B6561" t="s">
        <v>12</v>
      </c>
      <c r="C6561" t="s">
        <v>2</v>
      </c>
      <c r="D6561">
        <v>48821</v>
      </c>
    </row>
    <row r="6562" spans="1:4" x14ac:dyDescent="0.3">
      <c r="A6562" t="s">
        <v>29</v>
      </c>
      <c r="B6562" t="s">
        <v>20</v>
      </c>
      <c r="C6562" t="s">
        <v>2</v>
      </c>
      <c r="D6562">
        <v>90068</v>
      </c>
    </row>
    <row r="6563" spans="1:4" x14ac:dyDescent="0.3">
      <c r="A6563" t="s">
        <v>29</v>
      </c>
      <c r="B6563" t="s">
        <v>20</v>
      </c>
      <c r="C6563" t="s">
        <v>2</v>
      </c>
      <c r="D6563">
        <v>5940</v>
      </c>
    </row>
    <row r="6564" spans="1:4" x14ac:dyDescent="0.3">
      <c r="A6564" t="s">
        <v>29</v>
      </c>
      <c r="B6564" t="s">
        <v>17</v>
      </c>
      <c r="C6564" t="s">
        <v>2</v>
      </c>
      <c r="D6564">
        <v>2752</v>
      </c>
    </row>
    <row r="6565" spans="1:4" x14ac:dyDescent="0.3">
      <c r="A6565" t="s">
        <v>29</v>
      </c>
      <c r="B6565" t="s">
        <v>20</v>
      </c>
      <c r="C6565" t="s">
        <v>4</v>
      </c>
      <c r="D6565">
        <v>93101</v>
      </c>
    </row>
    <row r="6566" spans="1:4" x14ac:dyDescent="0.3">
      <c r="A6566" t="s">
        <v>29</v>
      </c>
      <c r="B6566" t="s">
        <v>17</v>
      </c>
      <c r="C6566" t="s">
        <v>2</v>
      </c>
      <c r="D6566">
        <v>39578</v>
      </c>
    </row>
    <row r="6567" spans="1:4" x14ac:dyDescent="0.3">
      <c r="A6567" t="s">
        <v>29</v>
      </c>
      <c r="B6567" t="s">
        <v>16</v>
      </c>
      <c r="C6567" t="s">
        <v>6</v>
      </c>
      <c r="D6567">
        <v>33792</v>
      </c>
    </row>
    <row r="6568" spans="1:4" x14ac:dyDescent="0.3">
      <c r="A6568" t="s">
        <v>29</v>
      </c>
      <c r="B6568" t="s">
        <v>16</v>
      </c>
      <c r="C6568" t="s">
        <v>1</v>
      </c>
      <c r="D6568">
        <v>34270</v>
      </c>
    </row>
    <row r="6569" spans="1:4" x14ac:dyDescent="0.3">
      <c r="A6569" t="s">
        <v>29</v>
      </c>
      <c r="B6569" t="s">
        <v>14</v>
      </c>
      <c r="C6569" t="s">
        <v>10</v>
      </c>
      <c r="D6569">
        <v>1352</v>
      </c>
    </row>
    <row r="6570" spans="1:4" x14ac:dyDescent="0.3">
      <c r="A6570" t="s">
        <v>29</v>
      </c>
      <c r="B6570" t="s">
        <v>17</v>
      </c>
      <c r="C6570" t="s">
        <v>7</v>
      </c>
      <c r="D6570">
        <v>29288</v>
      </c>
    </row>
    <row r="6571" spans="1:4" x14ac:dyDescent="0.3">
      <c r="A6571" t="s">
        <v>29</v>
      </c>
      <c r="B6571" t="s">
        <v>17</v>
      </c>
      <c r="C6571" t="s">
        <v>7</v>
      </c>
      <c r="D6571">
        <v>12060</v>
      </c>
    </row>
    <row r="6572" spans="1:4" x14ac:dyDescent="0.3">
      <c r="A6572" t="s">
        <v>29</v>
      </c>
      <c r="B6572" t="s">
        <v>17</v>
      </c>
      <c r="C6572" t="s">
        <v>7</v>
      </c>
      <c r="D6572">
        <v>37431</v>
      </c>
    </row>
    <row r="6573" spans="1:4" x14ac:dyDescent="0.3">
      <c r="A6573" t="s">
        <v>29</v>
      </c>
      <c r="B6573" t="s">
        <v>12</v>
      </c>
      <c r="C6573" t="s">
        <v>2</v>
      </c>
      <c r="D6573">
        <v>68509</v>
      </c>
    </row>
    <row r="6574" spans="1:4" x14ac:dyDescent="0.3">
      <c r="A6574" t="s">
        <v>29</v>
      </c>
      <c r="B6574" t="s">
        <v>17</v>
      </c>
      <c r="C6574" t="s">
        <v>8</v>
      </c>
      <c r="D6574">
        <v>41011</v>
      </c>
    </row>
    <row r="6575" spans="1:4" x14ac:dyDescent="0.3">
      <c r="A6575" t="s">
        <v>29</v>
      </c>
      <c r="B6575" t="s">
        <v>12</v>
      </c>
      <c r="C6575" t="s">
        <v>4</v>
      </c>
      <c r="D6575">
        <v>19018</v>
      </c>
    </row>
    <row r="6576" spans="1:4" x14ac:dyDescent="0.3">
      <c r="A6576" t="s">
        <v>29</v>
      </c>
      <c r="B6576" t="s">
        <v>13</v>
      </c>
      <c r="C6576" t="s">
        <v>6</v>
      </c>
      <c r="D6576">
        <v>39211</v>
      </c>
    </row>
    <row r="6577" spans="1:4" x14ac:dyDescent="0.3">
      <c r="A6577" t="s">
        <v>29</v>
      </c>
      <c r="B6577" t="s">
        <v>17</v>
      </c>
      <c r="C6577" t="s">
        <v>10</v>
      </c>
      <c r="D6577">
        <v>19839</v>
      </c>
    </row>
    <row r="6578" spans="1:4" x14ac:dyDescent="0.3">
      <c r="A6578" t="s">
        <v>29</v>
      </c>
      <c r="B6578" t="s">
        <v>17</v>
      </c>
      <c r="C6578" t="s">
        <v>10</v>
      </c>
      <c r="D6578">
        <v>34329</v>
      </c>
    </row>
    <row r="6579" spans="1:4" x14ac:dyDescent="0.3">
      <c r="A6579" t="s">
        <v>29</v>
      </c>
      <c r="B6579" t="s">
        <v>17</v>
      </c>
      <c r="C6579" t="s">
        <v>10</v>
      </c>
      <c r="D6579">
        <v>48013</v>
      </c>
    </row>
    <row r="6580" spans="1:4" x14ac:dyDescent="0.3">
      <c r="A6580" t="s">
        <v>29</v>
      </c>
      <c r="B6580" t="s">
        <v>17</v>
      </c>
      <c r="C6580" t="s">
        <v>10</v>
      </c>
      <c r="D6580">
        <v>98990</v>
      </c>
    </row>
    <row r="6581" spans="1:4" x14ac:dyDescent="0.3">
      <c r="A6581" t="s">
        <v>29</v>
      </c>
      <c r="B6581" t="s">
        <v>17</v>
      </c>
      <c r="C6581" t="s">
        <v>10</v>
      </c>
      <c r="D6581">
        <v>19651</v>
      </c>
    </row>
    <row r="6582" spans="1:4" x14ac:dyDescent="0.3">
      <c r="A6582" t="s">
        <v>29</v>
      </c>
      <c r="B6582" t="s">
        <v>19</v>
      </c>
      <c r="C6582" t="s">
        <v>6</v>
      </c>
      <c r="D6582">
        <v>54258</v>
      </c>
    </row>
    <row r="6583" spans="1:4" x14ac:dyDescent="0.3">
      <c r="A6583" t="s">
        <v>29</v>
      </c>
      <c r="B6583" t="s">
        <v>19</v>
      </c>
      <c r="C6583" t="s">
        <v>6</v>
      </c>
      <c r="D6583">
        <v>20730</v>
      </c>
    </row>
    <row r="6584" spans="1:4" x14ac:dyDescent="0.3">
      <c r="A6584" t="s">
        <v>29</v>
      </c>
      <c r="B6584" t="s">
        <v>19</v>
      </c>
      <c r="C6584" t="s">
        <v>6</v>
      </c>
      <c r="D6584">
        <v>25467</v>
      </c>
    </row>
    <row r="6585" spans="1:4" x14ac:dyDescent="0.3">
      <c r="A6585" t="s">
        <v>29</v>
      </c>
      <c r="B6585" t="s">
        <v>19</v>
      </c>
      <c r="C6585" t="s">
        <v>6</v>
      </c>
      <c r="D6585">
        <v>29214</v>
      </c>
    </row>
    <row r="6586" spans="1:4" x14ac:dyDescent="0.3">
      <c r="A6586" t="s">
        <v>29</v>
      </c>
      <c r="B6586" t="s">
        <v>19</v>
      </c>
      <c r="C6586" t="s">
        <v>6</v>
      </c>
      <c r="D6586">
        <v>75164</v>
      </c>
    </row>
    <row r="6587" spans="1:4" x14ac:dyDescent="0.3">
      <c r="A6587" t="s">
        <v>29</v>
      </c>
      <c r="B6587" t="s">
        <v>19</v>
      </c>
      <c r="C6587" t="s">
        <v>6</v>
      </c>
      <c r="D6587">
        <v>52210</v>
      </c>
    </row>
    <row r="6588" spans="1:4" x14ac:dyDescent="0.3">
      <c r="A6588" t="s">
        <v>29</v>
      </c>
      <c r="B6588" t="s">
        <v>19</v>
      </c>
      <c r="C6588" t="s">
        <v>6</v>
      </c>
      <c r="D6588">
        <v>30117</v>
      </c>
    </row>
    <row r="6589" spans="1:4" x14ac:dyDescent="0.3">
      <c r="A6589" t="s">
        <v>29</v>
      </c>
      <c r="B6589" t="s">
        <v>19</v>
      </c>
      <c r="C6589" t="s">
        <v>6</v>
      </c>
      <c r="D6589">
        <v>98848</v>
      </c>
    </row>
    <row r="6590" spans="1:4" x14ac:dyDescent="0.3">
      <c r="A6590" t="s">
        <v>29</v>
      </c>
      <c r="B6590" t="s">
        <v>20</v>
      </c>
      <c r="C6590" t="s">
        <v>1</v>
      </c>
      <c r="D6590">
        <v>30246</v>
      </c>
    </row>
    <row r="6591" spans="1:4" x14ac:dyDescent="0.3">
      <c r="A6591" t="s">
        <v>29</v>
      </c>
      <c r="B6591" t="s">
        <v>19</v>
      </c>
      <c r="C6591" t="s">
        <v>2</v>
      </c>
      <c r="D6591">
        <v>63454</v>
      </c>
    </row>
    <row r="6592" spans="1:4" x14ac:dyDescent="0.3">
      <c r="A6592" t="s">
        <v>29</v>
      </c>
      <c r="B6592" t="s">
        <v>19</v>
      </c>
      <c r="C6592" t="s">
        <v>2</v>
      </c>
      <c r="D6592">
        <v>85504</v>
      </c>
    </row>
    <row r="6593" spans="1:4" x14ac:dyDescent="0.3">
      <c r="A6593" t="s">
        <v>29</v>
      </c>
      <c r="B6593" t="s">
        <v>19</v>
      </c>
      <c r="C6593" t="s">
        <v>2</v>
      </c>
      <c r="D6593">
        <v>80425</v>
      </c>
    </row>
    <row r="6594" spans="1:4" x14ac:dyDescent="0.3">
      <c r="A6594" t="s">
        <v>29</v>
      </c>
      <c r="B6594" t="s">
        <v>20</v>
      </c>
      <c r="C6594" t="s">
        <v>10</v>
      </c>
      <c r="D6594">
        <v>63497</v>
      </c>
    </row>
    <row r="6595" spans="1:4" x14ac:dyDescent="0.3">
      <c r="A6595" t="s">
        <v>29</v>
      </c>
      <c r="B6595" t="s">
        <v>13</v>
      </c>
      <c r="C6595" t="s">
        <v>10</v>
      </c>
      <c r="D6595">
        <v>31116</v>
      </c>
    </row>
    <row r="6596" spans="1:4" x14ac:dyDescent="0.3">
      <c r="A6596" t="s">
        <v>29</v>
      </c>
      <c r="B6596" t="s">
        <v>13</v>
      </c>
      <c r="C6596" t="s">
        <v>10</v>
      </c>
      <c r="D6596">
        <v>88886</v>
      </c>
    </row>
    <row r="6597" spans="1:4" x14ac:dyDescent="0.3">
      <c r="A6597" t="s">
        <v>29</v>
      </c>
      <c r="B6597" t="s">
        <v>13</v>
      </c>
      <c r="C6597" t="s">
        <v>10</v>
      </c>
      <c r="D6597">
        <v>6989</v>
      </c>
    </row>
    <row r="6598" spans="1:4" x14ac:dyDescent="0.3">
      <c r="A6598" t="s">
        <v>29</v>
      </c>
      <c r="B6598" t="s">
        <v>13</v>
      </c>
      <c r="C6598" t="s">
        <v>10</v>
      </c>
      <c r="D6598">
        <v>90535</v>
      </c>
    </row>
    <row r="6599" spans="1:4" x14ac:dyDescent="0.3">
      <c r="A6599" t="s">
        <v>29</v>
      </c>
      <c r="B6599" t="s">
        <v>13</v>
      </c>
      <c r="C6599" t="s">
        <v>10</v>
      </c>
      <c r="D6599">
        <v>46825</v>
      </c>
    </row>
    <row r="6600" spans="1:4" x14ac:dyDescent="0.3">
      <c r="A6600" t="s">
        <v>29</v>
      </c>
      <c r="B6600" t="s">
        <v>13</v>
      </c>
      <c r="C6600" t="s">
        <v>2</v>
      </c>
      <c r="D6600">
        <v>2939</v>
      </c>
    </row>
    <row r="6601" spans="1:4" x14ac:dyDescent="0.3">
      <c r="A6601" t="s">
        <v>29</v>
      </c>
      <c r="B6601" t="s">
        <v>20</v>
      </c>
      <c r="C6601" t="s">
        <v>1</v>
      </c>
      <c r="D6601">
        <v>56422</v>
      </c>
    </row>
    <row r="6602" spans="1:4" x14ac:dyDescent="0.3">
      <c r="A6602" t="s">
        <v>29</v>
      </c>
      <c r="B6602" t="s">
        <v>20</v>
      </c>
      <c r="C6602" t="s">
        <v>1</v>
      </c>
      <c r="D6602">
        <v>11787</v>
      </c>
    </row>
    <row r="6603" spans="1:4" x14ac:dyDescent="0.3">
      <c r="A6603" t="str">
        <f>A6602</f>
        <v>Female</v>
      </c>
      <c r="B6603" t="s">
        <v>20</v>
      </c>
      <c r="C6603" t="s">
        <v>1</v>
      </c>
      <c r="D6603">
        <v>12470</v>
      </c>
    </row>
    <row r="6604" spans="1:4" x14ac:dyDescent="0.3">
      <c r="A6604" t="s">
        <v>29</v>
      </c>
      <c r="B6604" t="s">
        <v>17</v>
      </c>
      <c r="C6604" t="s">
        <v>1</v>
      </c>
      <c r="D6604">
        <v>97712</v>
      </c>
    </row>
    <row r="6605" spans="1:4" x14ac:dyDescent="0.3">
      <c r="A6605" t="s">
        <v>29</v>
      </c>
      <c r="B6605" t="s">
        <v>17</v>
      </c>
      <c r="C6605" t="s">
        <v>2</v>
      </c>
      <c r="D6605">
        <v>50925</v>
      </c>
    </row>
    <row r="6606" spans="1:4" x14ac:dyDescent="0.3">
      <c r="A6606" t="s">
        <v>29</v>
      </c>
      <c r="B6606" t="s">
        <v>15</v>
      </c>
      <c r="C6606" t="s">
        <v>10</v>
      </c>
      <c r="D6606">
        <v>70609</v>
      </c>
    </row>
    <row r="6607" spans="1:4" x14ac:dyDescent="0.3">
      <c r="A6607" t="s">
        <v>29</v>
      </c>
      <c r="B6607" t="s">
        <v>17</v>
      </c>
      <c r="C6607" t="s">
        <v>5</v>
      </c>
      <c r="D6607">
        <v>30481</v>
      </c>
    </row>
    <row r="6608" spans="1:4" x14ac:dyDescent="0.3">
      <c r="A6608" t="s">
        <v>29</v>
      </c>
      <c r="B6608" t="s">
        <v>17</v>
      </c>
      <c r="C6608" t="s">
        <v>10</v>
      </c>
      <c r="D6608">
        <v>37155</v>
      </c>
    </row>
    <row r="6609" spans="1:4" x14ac:dyDescent="0.3">
      <c r="A6609" t="s">
        <v>29</v>
      </c>
      <c r="B6609" t="s">
        <v>17</v>
      </c>
      <c r="C6609" t="s">
        <v>10</v>
      </c>
      <c r="D6609">
        <v>54346</v>
      </c>
    </row>
    <row r="6610" spans="1:4" x14ac:dyDescent="0.3">
      <c r="A6610" t="s">
        <v>29</v>
      </c>
      <c r="B6610" t="s">
        <v>19</v>
      </c>
      <c r="C6610" t="s">
        <v>2</v>
      </c>
      <c r="D6610">
        <v>94768</v>
      </c>
    </row>
    <row r="6611" spans="1:4" x14ac:dyDescent="0.3">
      <c r="A6611" t="s">
        <v>29</v>
      </c>
      <c r="B6611" t="s">
        <v>14</v>
      </c>
      <c r="C6611" t="s">
        <v>2</v>
      </c>
      <c r="D6611">
        <v>11677</v>
      </c>
    </row>
    <row r="6612" spans="1:4" x14ac:dyDescent="0.3">
      <c r="A6612" t="s">
        <v>29</v>
      </c>
      <c r="B6612" t="s">
        <v>17</v>
      </c>
      <c r="C6612" t="s">
        <v>2</v>
      </c>
      <c r="D6612">
        <v>8240</v>
      </c>
    </row>
    <row r="6613" spans="1:4" x14ac:dyDescent="0.3">
      <c r="A6613" t="s">
        <v>29</v>
      </c>
      <c r="B6613" t="s">
        <v>14</v>
      </c>
      <c r="C6613" t="s">
        <v>8</v>
      </c>
      <c r="D6613">
        <v>50682</v>
      </c>
    </row>
    <row r="6614" spans="1:4" x14ac:dyDescent="0.3">
      <c r="A6614" t="s">
        <v>29</v>
      </c>
      <c r="B6614" t="s">
        <v>14</v>
      </c>
      <c r="C6614" t="s">
        <v>8</v>
      </c>
      <c r="D6614">
        <v>38091</v>
      </c>
    </row>
    <row r="6615" spans="1:4" x14ac:dyDescent="0.3">
      <c r="A6615" t="s">
        <v>29</v>
      </c>
      <c r="B6615" t="s">
        <v>14</v>
      </c>
      <c r="C6615" t="s">
        <v>8</v>
      </c>
      <c r="D6615">
        <v>62598</v>
      </c>
    </row>
    <row r="6616" spans="1:4" x14ac:dyDescent="0.3">
      <c r="A6616" t="s">
        <v>29</v>
      </c>
      <c r="B6616" t="s">
        <v>17</v>
      </c>
      <c r="C6616" t="s">
        <v>8</v>
      </c>
      <c r="D6616">
        <v>51930</v>
      </c>
    </row>
    <row r="6617" spans="1:4" x14ac:dyDescent="0.3">
      <c r="A6617" t="s">
        <v>29</v>
      </c>
      <c r="B6617" t="s">
        <v>12</v>
      </c>
      <c r="C6617" t="s">
        <v>2</v>
      </c>
      <c r="D6617">
        <v>45578</v>
      </c>
    </row>
    <row r="6618" spans="1:4" x14ac:dyDescent="0.3">
      <c r="A6618" t="s">
        <v>29</v>
      </c>
      <c r="B6618" t="s">
        <v>14</v>
      </c>
      <c r="C6618" t="s">
        <v>7</v>
      </c>
      <c r="D6618">
        <v>12065</v>
      </c>
    </row>
    <row r="6619" spans="1:4" x14ac:dyDescent="0.3">
      <c r="A6619" t="s">
        <v>29</v>
      </c>
      <c r="B6619" t="s">
        <v>17</v>
      </c>
      <c r="C6619" t="s">
        <v>5</v>
      </c>
      <c r="D6619">
        <v>48718</v>
      </c>
    </row>
    <row r="6620" spans="1:4" x14ac:dyDescent="0.3">
      <c r="A6620" t="s">
        <v>29</v>
      </c>
      <c r="B6620" t="s">
        <v>17</v>
      </c>
      <c r="C6620" t="s">
        <v>5</v>
      </c>
      <c r="D6620">
        <v>54821</v>
      </c>
    </row>
    <row r="6621" spans="1:4" x14ac:dyDescent="0.3">
      <c r="A6621" t="s">
        <v>29</v>
      </c>
      <c r="B6621" t="s">
        <v>17</v>
      </c>
      <c r="C6621" t="s">
        <v>5</v>
      </c>
      <c r="D6621">
        <v>47876</v>
      </c>
    </row>
    <row r="6622" spans="1:4" x14ac:dyDescent="0.3">
      <c r="A6622" t="s">
        <v>29</v>
      </c>
      <c r="B6622" t="s">
        <v>17</v>
      </c>
      <c r="C6622" t="s">
        <v>5</v>
      </c>
      <c r="D6622">
        <v>90453</v>
      </c>
    </row>
    <row r="6623" spans="1:4" x14ac:dyDescent="0.3">
      <c r="A6623" t="s">
        <v>29</v>
      </c>
      <c r="B6623" t="s">
        <v>17</v>
      </c>
      <c r="C6623" t="s">
        <v>7</v>
      </c>
      <c r="D6623">
        <v>8454</v>
      </c>
    </row>
    <row r="6624" spans="1:4" x14ac:dyDescent="0.3">
      <c r="A6624" t="s">
        <v>29</v>
      </c>
      <c r="B6624" t="s">
        <v>17</v>
      </c>
      <c r="C6624" t="s">
        <v>7</v>
      </c>
      <c r="D6624">
        <v>9158</v>
      </c>
    </row>
    <row r="6625" spans="1:4" x14ac:dyDescent="0.3">
      <c r="A6625" t="s">
        <v>29</v>
      </c>
      <c r="B6625" t="s">
        <v>17</v>
      </c>
      <c r="C6625" t="s">
        <v>1</v>
      </c>
      <c r="D6625">
        <v>44700</v>
      </c>
    </row>
    <row r="6626" spans="1:4" x14ac:dyDescent="0.3">
      <c r="A6626" t="s">
        <v>29</v>
      </c>
      <c r="B6626" t="s">
        <v>17</v>
      </c>
      <c r="C6626" t="s">
        <v>10</v>
      </c>
      <c r="D6626">
        <v>64370</v>
      </c>
    </row>
    <row r="6627" spans="1:4" x14ac:dyDescent="0.3">
      <c r="A6627" t="s">
        <v>29</v>
      </c>
      <c r="B6627" t="s">
        <v>17</v>
      </c>
      <c r="C6627" t="s">
        <v>2</v>
      </c>
      <c r="D6627">
        <v>17165</v>
      </c>
    </row>
    <row r="6628" spans="1:4" x14ac:dyDescent="0.3">
      <c r="A6628" t="s">
        <v>29</v>
      </c>
      <c r="B6628" t="s">
        <v>17</v>
      </c>
      <c r="C6628" t="s">
        <v>2</v>
      </c>
      <c r="D6628">
        <v>45354</v>
      </c>
    </row>
    <row r="6629" spans="1:4" x14ac:dyDescent="0.3">
      <c r="A6629" t="s">
        <v>29</v>
      </c>
      <c r="B6629" t="s">
        <v>17</v>
      </c>
      <c r="C6629" t="s">
        <v>2</v>
      </c>
      <c r="D6629">
        <v>53502</v>
      </c>
    </row>
    <row r="6630" spans="1:4" x14ac:dyDescent="0.3">
      <c r="A6630" t="s">
        <v>29</v>
      </c>
      <c r="B6630" t="s">
        <v>17</v>
      </c>
      <c r="C6630" t="s">
        <v>6</v>
      </c>
      <c r="D6630">
        <v>72477</v>
      </c>
    </row>
    <row r="6631" spans="1:4" x14ac:dyDescent="0.3">
      <c r="A6631" t="s">
        <v>29</v>
      </c>
      <c r="B6631" t="s">
        <v>17</v>
      </c>
      <c r="C6631" t="s">
        <v>6</v>
      </c>
      <c r="D6631">
        <v>77110</v>
      </c>
    </row>
    <row r="6632" spans="1:4" x14ac:dyDescent="0.3">
      <c r="A6632" t="s">
        <v>29</v>
      </c>
      <c r="B6632" t="s">
        <v>20</v>
      </c>
      <c r="C6632" t="s">
        <v>10</v>
      </c>
      <c r="D6632">
        <v>73989</v>
      </c>
    </row>
    <row r="6633" spans="1:4" x14ac:dyDescent="0.3">
      <c r="A6633" t="s">
        <v>29</v>
      </c>
      <c r="B6633" t="s">
        <v>20</v>
      </c>
      <c r="C6633" t="s">
        <v>10</v>
      </c>
      <c r="D6633">
        <v>53778</v>
      </c>
    </row>
    <row r="6634" spans="1:4" x14ac:dyDescent="0.3">
      <c r="A6634" t="s">
        <v>29</v>
      </c>
      <c r="B6634" t="s">
        <v>12</v>
      </c>
      <c r="C6634" t="s">
        <v>10</v>
      </c>
      <c r="D6634">
        <v>6932</v>
      </c>
    </row>
    <row r="6635" spans="1:4" x14ac:dyDescent="0.3">
      <c r="A6635" t="s">
        <v>29</v>
      </c>
      <c r="B6635" t="s">
        <v>17</v>
      </c>
      <c r="C6635" t="s">
        <v>4</v>
      </c>
      <c r="D6635">
        <v>78543</v>
      </c>
    </row>
    <row r="6636" spans="1:4" x14ac:dyDescent="0.3">
      <c r="A6636" t="s">
        <v>29</v>
      </c>
      <c r="B6636" t="s">
        <v>17</v>
      </c>
      <c r="C6636" t="s">
        <v>6</v>
      </c>
      <c r="D6636">
        <v>97563</v>
      </c>
    </row>
    <row r="6637" spans="1:4" x14ac:dyDescent="0.3">
      <c r="A6637" t="s">
        <v>29</v>
      </c>
      <c r="B6637" t="s">
        <v>15</v>
      </c>
      <c r="C6637" t="s">
        <v>10</v>
      </c>
      <c r="D6637">
        <v>12051</v>
      </c>
    </row>
    <row r="6638" spans="1:4" x14ac:dyDescent="0.3">
      <c r="A6638" t="s">
        <v>29</v>
      </c>
      <c r="B6638" t="s">
        <v>17</v>
      </c>
      <c r="C6638" t="s">
        <v>10</v>
      </c>
      <c r="D6638">
        <v>69961</v>
      </c>
    </row>
    <row r="6639" spans="1:4" x14ac:dyDescent="0.3">
      <c r="A6639" t="s">
        <v>29</v>
      </c>
      <c r="B6639" t="s">
        <v>17</v>
      </c>
      <c r="C6639" t="s">
        <v>10</v>
      </c>
      <c r="D6639">
        <v>92393</v>
      </c>
    </row>
    <row r="6640" spans="1:4" x14ac:dyDescent="0.3">
      <c r="A6640" t="s">
        <v>29</v>
      </c>
      <c r="B6640" t="s">
        <v>17</v>
      </c>
      <c r="C6640" t="s">
        <v>10</v>
      </c>
      <c r="D6640">
        <v>31854</v>
      </c>
    </row>
    <row r="6641" spans="1:4" x14ac:dyDescent="0.3">
      <c r="A6641" t="s">
        <v>29</v>
      </c>
      <c r="B6641" t="s">
        <v>20</v>
      </c>
      <c r="C6641" t="s">
        <v>2</v>
      </c>
      <c r="D6641">
        <v>91387</v>
      </c>
    </row>
    <row r="6642" spans="1:4" x14ac:dyDescent="0.3">
      <c r="A6642" t="s">
        <v>29</v>
      </c>
      <c r="B6642" t="s">
        <v>20</v>
      </c>
      <c r="C6642" t="s">
        <v>6</v>
      </c>
      <c r="D6642">
        <v>86754</v>
      </c>
    </row>
    <row r="6643" spans="1:4" x14ac:dyDescent="0.3">
      <c r="A6643" t="s">
        <v>29</v>
      </c>
      <c r="B6643" t="s">
        <v>14</v>
      </c>
      <c r="C6643" t="s">
        <v>5</v>
      </c>
      <c r="D6643">
        <v>18615</v>
      </c>
    </row>
    <row r="6644" spans="1:4" x14ac:dyDescent="0.3">
      <c r="A6644" t="s">
        <v>29</v>
      </c>
      <c r="B6644" t="s">
        <v>20</v>
      </c>
      <c r="C6644" t="s">
        <v>1</v>
      </c>
      <c r="D6644">
        <v>78912</v>
      </c>
    </row>
    <row r="6645" spans="1:4" x14ac:dyDescent="0.3">
      <c r="A6645" t="s">
        <v>29</v>
      </c>
      <c r="B6645" t="s">
        <v>20</v>
      </c>
      <c r="C6645" t="s">
        <v>1</v>
      </c>
      <c r="D6645">
        <v>86741</v>
      </c>
    </row>
    <row r="6646" spans="1:4" x14ac:dyDescent="0.3">
      <c r="A6646" t="s">
        <v>29</v>
      </c>
      <c r="B6646" t="s">
        <v>20</v>
      </c>
      <c r="C6646" t="s">
        <v>1</v>
      </c>
      <c r="D6646">
        <v>10814</v>
      </c>
    </row>
    <row r="6647" spans="1:4" x14ac:dyDescent="0.3">
      <c r="A6647" t="s">
        <v>29</v>
      </c>
      <c r="B6647" t="s">
        <v>12</v>
      </c>
      <c r="C6647" t="s">
        <v>4</v>
      </c>
      <c r="D6647">
        <v>95713</v>
      </c>
    </row>
    <row r="6648" spans="1:4" x14ac:dyDescent="0.3">
      <c r="A6648" t="s">
        <v>29</v>
      </c>
      <c r="B6648" t="s">
        <v>18</v>
      </c>
      <c r="C6648" t="s">
        <v>2</v>
      </c>
      <c r="D6648">
        <v>31205</v>
      </c>
    </row>
    <row r="6649" spans="1:4" x14ac:dyDescent="0.3">
      <c r="A6649" t="s">
        <v>29</v>
      </c>
      <c r="B6649" t="s">
        <v>20</v>
      </c>
      <c r="C6649" t="s">
        <v>2</v>
      </c>
      <c r="D6649">
        <v>49134</v>
      </c>
    </row>
    <row r="6650" spans="1:4" x14ac:dyDescent="0.3">
      <c r="A6650" t="s">
        <v>29</v>
      </c>
      <c r="B6650" t="s">
        <v>12</v>
      </c>
      <c r="C6650" t="s">
        <v>6</v>
      </c>
      <c r="D6650">
        <v>82436</v>
      </c>
    </row>
    <row r="6651" spans="1:4" x14ac:dyDescent="0.3">
      <c r="A6651" t="s">
        <v>29</v>
      </c>
      <c r="B6651" t="s">
        <v>14</v>
      </c>
      <c r="C6651" t="s">
        <v>6</v>
      </c>
      <c r="D6651">
        <v>85440</v>
      </c>
    </row>
    <row r="6652" spans="1:4" x14ac:dyDescent="0.3">
      <c r="A6652" t="s">
        <v>29</v>
      </c>
      <c r="B6652" t="s">
        <v>15</v>
      </c>
      <c r="C6652" t="s">
        <v>1</v>
      </c>
      <c r="D6652">
        <v>54521</v>
      </c>
    </row>
    <row r="6653" spans="1:4" x14ac:dyDescent="0.3">
      <c r="A6653" t="s">
        <v>29</v>
      </c>
      <c r="B6653" t="s">
        <v>17</v>
      </c>
      <c r="C6653" t="s">
        <v>2</v>
      </c>
      <c r="D6653">
        <v>22684</v>
      </c>
    </row>
    <row r="6654" spans="1:4" x14ac:dyDescent="0.3">
      <c r="A6654" t="s">
        <v>29</v>
      </c>
      <c r="B6654" t="s">
        <v>16</v>
      </c>
      <c r="C6654" t="s">
        <v>10</v>
      </c>
      <c r="D6654">
        <v>24304</v>
      </c>
    </row>
    <row r="6655" spans="1:4" x14ac:dyDescent="0.3">
      <c r="A6655" t="s">
        <v>29</v>
      </c>
      <c r="B6655" t="s">
        <v>20</v>
      </c>
      <c r="C6655" t="s">
        <v>4</v>
      </c>
      <c r="D6655">
        <v>23739</v>
      </c>
    </row>
    <row r="6656" spans="1:4" x14ac:dyDescent="0.3">
      <c r="A6656" t="s">
        <v>29</v>
      </c>
      <c r="B6656" t="s">
        <v>20</v>
      </c>
      <c r="C6656" t="s">
        <v>4</v>
      </c>
      <c r="D6656">
        <v>38600</v>
      </c>
    </row>
    <row r="6657" spans="1:4" x14ac:dyDescent="0.3">
      <c r="A6657" t="s">
        <v>29</v>
      </c>
      <c r="B6657" t="s">
        <v>19</v>
      </c>
      <c r="C6657" t="s">
        <v>6</v>
      </c>
      <c r="D6657">
        <v>56819</v>
      </c>
    </row>
    <row r="6658" spans="1:4" x14ac:dyDescent="0.3">
      <c r="A6658" t="s">
        <v>29</v>
      </c>
      <c r="B6658" t="s">
        <v>19</v>
      </c>
      <c r="C6658" t="s">
        <v>6</v>
      </c>
      <c r="D6658">
        <v>81726</v>
      </c>
    </row>
    <row r="6659" spans="1:4" x14ac:dyDescent="0.3">
      <c r="A6659" t="s">
        <v>29</v>
      </c>
      <c r="B6659" t="s">
        <v>19</v>
      </c>
      <c r="C6659" t="s">
        <v>6</v>
      </c>
      <c r="D6659">
        <v>3947</v>
      </c>
    </row>
    <row r="6660" spans="1:4" x14ac:dyDescent="0.3">
      <c r="A6660" t="s">
        <v>29</v>
      </c>
      <c r="B6660" t="s">
        <v>15</v>
      </c>
      <c r="C6660" t="s">
        <v>4</v>
      </c>
      <c r="D6660">
        <v>98589</v>
      </c>
    </row>
    <row r="6661" spans="1:4" x14ac:dyDescent="0.3">
      <c r="A6661" t="s">
        <v>29</v>
      </c>
      <c r="B6661" t="s">
        <v>15</v>
      </c>
      <c r="C6661" t="s">
        <v>4</v>
      </c>
      <c r="D6661">
        <v>19732</v>
      </c>
    </row>
    <row r="6662" spans="1:4" x14ac:dyDescent="0.3">
      <c r="A6662" t="s">
        <v>29</v>
      </c>
      <c r="B6662" t="s">
        <v>15</v>
      </c>
      <c r="C6662" t="s">
        <v>4</v>
      </c>
      <c r="D6662">
        <v>76350</v>
      </c>
    </row>
    <row r="6663" spans="1:4" x14ac:dyDescent="0.3">
      <c r="A6663" t="s">
        <v>29</v>
      </c>
      <c r="B6663" t="s">
        <v>15</v>
      </c>
      <c r="C6663" t="s">
        <v>4</v>
      </c>
      <c r="D6663">
        <v>28912</v>
      </c>
    </row>
    <row r="6664" spans="1:4" x14ac:dyDescent="0.3">
      <c r="A6664" t="s">
        <v>29</v>
      </c>
      <c r="B6664" t="s">
        <v>17</v>
      </c>
      <c r="C6664" t="s">
        <v>4</v>
      </c>
      <c r="D6664">
        <v>95417</v>
      </c>
    </row>
    <row r="6665" spans="1:4" x14ac:dyDescent="0.3">
      <c r="A6665" t="s">
        <v>29</v>
      </c>
      <c r="B6665" t="s">
        <v>17</v>
      </c>
      <c r="C6665" t="s">
        <v>4</v>
      </c>
      <c r="D6665">
        <v>89453</v>
      </c>
    </row>
    <row r="6666" spans="1:4" x14ac:dyDescent="0.3">
      <c r="A6666" t="s">
        <v>29</v>
      </c>
      <c r="B6666" t="s">
        <v>17</v>
      </c>
      <c r="C6666" t="s">
        <v>4</v>
      </c>
      <c r="D6666">
        <v>2682</v>
      </c>
    </row>
    <row r="6667" spans="1:4" x14ac:dyDescent="0.3">
      <c r="A6667" t="s">
        <v>29</v>
      </c>
      <c r="B6667" t="s">
        <v>17</v>
      </c>
      <c r="C6667" t="s">
        <v>4</v>
      </c>
      <c r="D6667">
        <v>96163</v>
      </c>
    </row>
    <row r="6668" spans="1:4" x14ac:dyDescent="0.3">
      <c r="A6668" t="s">
        <v>29</v>
      </c>
      <c r="B6668" t="s">
        <v>20</v>
      </c>
      <c r="C6668" t="s">
        <v>5</v>
      </c>
      <c r="D6668">
        <v>43038</v>
      </c>
    </row>
    <row r="6669" spans="1:4" x14ac:dyDescent="0.3">
      <c r="A6669" t="s">
        <v>29</v>
      </c>
      <c r="B6669" t="s">
        <v>12</v>
      </c>
      <c r="C6669" t="s">
        <v>4</v>
      </c>
      <c r="D6669">
        <v>81434</v>
      </c>
    </row>
    <row r="6670" spans="1:4" x14ac:dyDescent="0.3">
      <c r="A6670" t="s">
        <v>29</v>
      </c>
      <c r="B6670" t="s">
        <v>12</v>
      </c>
      <c r="C6670" t="s">
        <v>4</v>
      </c>
      <c r="D6670">
        <v>66701</v>
      </c>
    </row>
    <row r="6671" spans="1:4" x14ac:dyDescent="0.3">
      <c r="A6671" t="s">
        <v>29</v>
      </c>
      <c r="B6671" t="s">
        <v>17</v>
      </c>
      <c r="C6671" t="s">
        <v>10</v>
      </c>
      <c r="D6671">
        <v>40678</v>
      </c>
    </row>
    <row r="6672" spans="1:4" x14ac:dyDescent="0.3">
      <c r="A6672" t="s">
        <v>29</v>
      </c>
      <c r="B6672" t="s">
        <v>17</v>
      </c>
      <c r="C6672" t="s">
        <v>2</v>
      </c>
      <c r="D6672">
        <v>82172</v>
      </c>
    </row>
    <row r="6673" spans="1:4" x14ac:dyDescent="0.3">
      <c r="A6673" t="s">
        <v>29</v>
      </c>
      <c r="B6673" t="s">
        <v>12</v>
      </c>
      <c r="C6673" t="s">
        <v>2</v>
      </c>
      <c r="D6673">
        <v>75856</v>
      </c>
    </row>
    <row r="6674" spans="1:4" x14ac:dyDescent="0.3">
      <c r="A6674" t="s">
        <v>29</v>
      </c>
      <c r="B6674" t="s">
        <v>12</v>
      </c>
      <c r="C6674" t="s">
        <v>2</v>
      </c>
      <c r="D6674">
        <v>47378</v>
      </c>
    </row>
    <row r="6675" spans="1:4" x14ac:dyDescent="0.3">
      <c r="A6675" t="s">
        <v>29</v>
      </c>
      <c r="B6675" t="s">
        <v>17</v>
      </c>
      <c r="C6675" t="s">
        <v>2</v>
      </c>
      <c r="D6675">
        <v>83412</v>
      </c>
    </row>
    <row r="6676" spans="1:4" x14ac:dyDescent="0.3">
      <c r="A6676" t="s">
        <v>29</v>
      </c>
      <c r="B6676" t="s">
        <v>17</v>
      </c>
      <c r="C6676" t="s">
        <v>4</v>
      </c>
      <c r="D6676">
        <v>93668</v>
      </c>
    </row>
    <row r="6677" spans="1:4" x14ac:dyDescent="0.3">
      <c r="A6677" t="s">
        <v>29</v>
      </c>
      <c r="B6677" t="s">
        <v>12</v>
      </c>
      <c r="C6677" t="s">
        <v>6</v>
      </c>
      <c r="D6677">
        <v>24678</v>
      </c>
    </row>
    <row r="6678" spans="1:4" x14ac:dyDescent="0.3">
      <c r="A6678" t="s">
        <v>29</v>
      </c>
      <c r="B6678" t="s">
        <v>20</v>
      </c>
      <c r="C6678" t="s">
        <v>2</v>
      </c>
      <c r="D6678">
        <v>2904</v>
      </c>
    </row>
    <row r="6679" spans="1:4" x14ac:dyDescent="0.3">
      <c r="A6679" t="s">
        <v>29</v>
      </c>
      <c r="B6679" t="s">
        <v>17</v>
      </c>
      <c r="C6679" t="s">
        <v>2</v>
      </c>
      <c r="D6679">
        <v>70775</v>
      </c>
    </row>
    <row r="6680" spans="1:4" x14ac:dyDescent="0.3">
      <c r="A6680" t="s">
        <v>29</v>
      </c>
      <c r="B6680" t="s">
        <v>20</v>
      </c>
      <c r="C6680" t="s">
        <v>10</v>
      </c>
      <c r="D6680">
        <v>90063</v>
      </c>
    </row>
    <row r="6681" spans="1:4" x14ac:dyDescent="0.3">
      <c r="A6681" t="s">
        <v>29</v>
      </c>
      <c r="B6681" t="s">
        <v>20</v>
      </c>
      <c r="C6681" t="s">
        <v>10</v>
      </c>
      <c r="D6681">
        <v>47772</v>
      </c>
    </row>
    <row r="6682" spans="1:4" x14ac:dyDescent="0.3">
      <c r="A6682" t="s">
        <v>29</v>
      </c>
      <c r="B6682" t="s">
        <v>20</v>
      </c>
      <c r="C6682" t="s">
        <v>10</v>
      </c>
      <c r="D6682">
        <v>83859</v>
      </c>
    </row>
    <row r="6683" spans="1:4" x14ac:dyDescent="0.3">
      <c r="A6683" t="s">
        <v>29</v>
      </c>
      <c r="B6683" t="s">
        <v>17</v>
      </c>
      <c r="C6683" t="s">
        <v>10</v>
      </c>
      <c r="D6683">
        <v>59093</v>
      </c>
    </row>
    <row r="6684" spans="1:4" x14ac:dyDescent="0.3">
      <c r="A6684" t="s">
        <v>29</v>
      </c>
      <c r="B6684" t="s">
        <v>17</v>
      </c>
      <c r="C6684" t="s">
        <v>10</v>
      </c>
      <c r="D6684">
        <v>73979</v>
      </c>
    </row>
    <row r="6685" spans="1:4" x14ac:dyDescent="0.3">
      <c r="A6685" t="s">
        <v>29</v>
      </c>
      <c r="B6685" t="s">
        <v>17</v>
      </c>
      <c r="C6685" t="s">
        <v>10</v>
      </c>
      <c r="D6685">
        <v>5491</v>
      </c>
    </row>
    <row r="6686" spans="1:4" x14ac:dyDescent="0.3">
      <c r="A6686" t="s">
        <v>29</v>
      </c>
      <c r="B6686" t="s">
        <v>14</v>
      </c>
      <c r="C6686" t="s">
        <v>2</v>
      </c>
      <c r="D6686">
        <v>13231</v>
      </c>
    </row>
    <row r="6687" spans="1:4" x14ac:dyDescent="0.3">
      <c r="A6687" t="s">
        <v>29</v>
      </c>
      <c r="B6687" t="s">
        <v>20</v>
      </c>
      <c r="C6687" t="s">
        <v>4</v>
      </c>
      <c r="D6687">
        <v>39321</v>
      </c>
    </row>
    <row r="6688" spans="1:4" x14ac:dyDescent="0.3">
      <c r="A6688" t="s">
        <v>29</v>
      </c>
      <c r="B6688" t="s">
        <v>12</v>
      </c>
      <c r="C6688" t="s">
        <v>2</v>
      </c>
      <c r="D6688">
        <v>99736</v>
      </c>
    </row>
    <row r="6689" spans="1:4" x14ac:dyDescent="0.3">
      <c r="A6689" t="s">
        <v>29</v>
      </c>
      <c r="B6689" t="s">
        <v>12</v>
      </c>
      <c r="C6689" t="s">
        <v>2</v>
      </c>
      <c r="D6689">
        <v>16006</v>
      </c>
    </row>
    <row r="6690" spans="1:4" x14ac:dyDescent="0.3">
      <c r="A6690" t="s">
        <v>29</v>
      </c>
      <c r="B6690" t="s">
        <v>20</v>
      </c>
      <c r="C6690" t="s">
        <v>10</v>
      </c>
      <c r="D6690">
        <v>67638</v>
      </c>
    </row>
    <row r="6691" spans="1:4" x14ac:dyDescent="0.3">
      <c r="A6691" t="s">
        <v>29</v>
      </c>
      <c r="B6691" t="s">
        <v>20</v>
      </c>
      <c r="C6691" t="s">
        <v>10</v>
      </c>
      <c r="D6691">
        <v>49576</v>
      </c>
    </row>
    <row r="6692" spans="1:4" x14ac:dyDescent="0.3">
      <c r="A6692" t="s">
        <v>29</v>
      </c>
      <c r="B6692" t="s">
        <v>20</v>
      </c>
      <c r="C6692" t="s">
        <v>1</v>
      </c>
      <c r="D6692">
        <v>90296</v>
      </c>
    </row>
    <row r="6693" spans="1:4" x14ac:dyDescent="0.3">
      <c r="A6693" t="s">
        <v>29</v>
      </c>
      <c r="B6693" t="s">
        <v>20</v>
      </c>
      <c r="C6693" t="s">
        <v>1</v>
      </c>
      <c r="D6693">
        <v>79650</v>
      </c>
    </row>
    <row r="6694" spans="1:4" x14ac:dyDescent="0.3">
      <c r="A6694" t="s">
        <v>29</v>
      </c>
      <c r="B6694" t="s">
        <v>17</v>
      </c>
      <c r="C6694" t="s">
        <v>7</v>
      </c>
      <c r="D6694">
        <v>9033</v>
      </c>
    </row>
    <row r="6695" spans="1:4" x14ac:dyDescent="0.3">
      <c r="A6695" t="s">
        <v>29</v>
      </c>
      <c r="B6695" t="s">
        <v>17</v>
      </c>
      <c r="C6695" t="s">
        <v>7</v>
      </c>
      <c r="D6695">
        <v>2434</v>
      </c>
    </row>
    <row r="6696" spans="1:4" x14ac:dyDescent="0.3">
      <c r="A6696" t="s">
        <v>29</v>
      </c>
      <c r="B6696" t="s">
        <v>20</v>
      </c>
      <c r="C6696" t="s">
        <v>5</v>
      </c>
      <c r="D6696">
        <v>77087</v>
      </c>
    </row>
    <row r="6697" spans="1:4" x14ac:dyDescent="0.3">
      <c r="A6697" t="s">
        <v>29</v>
      </c>
      <c r="B6697" t="s">
        <v>20</v>
      </c>
      <c r="C6697" t="s">
        <v>5</v>
      </c>
      <c r="D6697">
        <v>4412</v>
      </c>
    </row>
    <row r="6698" spans="1:4" x14ac:dyDescent="0.3">
      <c r="A6698" t="s">
        <v>29</v>
      </c>
      <c r="B6698" t="s">
        <v>17</v>
      </c>
      <c r="C6698" t="s">
        <v>5</v>
      </c>
      <c r="D6698">
        <v>16008</v>
      </c>
    </row>
    <row r="6699" spans="1:4" x14ac:dyDescent="0.3">
      <c r="A6699" t="s">
        <v>29</v>
      </c>
      <c r="B6699" t="s">
        <v>12</v>
      </c>
      <c r="C6699" t="s">
        <v>10</v>
      </c>
      <c r="D6699">
        <v>48720</v>
      </c>
    </row>
    <row r="6700" spans="1:4" x14ac:dyDescent="0.3">
      <c r="A6700" t="s">
        <v>29</v>
      </c>
      <c r="B6700" t="s">
        <v>20</v>
      </c>
      <c r="C6700" t="s">
        <v>1</v>
      </c>
      <c r="D6700">
        <v>71926</v>
      </c>
    </row>
    <row r="6701" spans="1:4" x14ac:dyDescent="0.3">
      <c r="A6701" t="s">
        <v>29</v>
      </c>
      <c r="B6701" t="s">
        <v>17</v>
      </c>
      <c r="C6701" t="s">
        <v>10</v>
      </c>
      <c r="D6701">
        <v>58089</v>
      </c>
    </row>
    <row r="6702" spans="1:4" x14ac:dyDescent="0.3">
      <c r="A6702" t="s">
        <v>29</v>
      </c>
      <c r="B6702" t="s">
        <v>17</v>
      </c>
      <c r="C6702" t="s">
        <v>10</v>
      </c>
      <c r="D6702">
        <v>14294</v>
      </c>
    </row>
    <row r="6703" spans="1:4" x14ac:dyDescent="0.3">
      <c r="A6703" t="s">
        <v>29</v>
      </c>
      <c r="B6703" t="s">
        <v>17</v>
      </c>
      <c r="C6703" t="s">
        <v>6</v>
      </c>
      <c r="D6703">
        <v>40109</v>
      </c>
    </row>
    <row r="6704" spans="1:4" x14ac:dyDescent="0.3">
      <c r="A6704" t="s">
        <v>29</v>
      </c>
      <c r="B6704" t="s">
        <v>17</v>
      </c>
      <c r="C6704" t="s">
        <v>10</v>
      </c>
      <c r="D6704">
        <v>35523</v>
      </c>
    </row>
    <row r="6705" spans="1:4" x14ac:dyDescent="0.3">
      <c r="A6705" t="s">
        <v>29</v>
      </c>
      <c r="B6705" t="s">
        <v>17</v>
      </c>
      <c r="C6705" t="s">
        <v>6</v>
      </c>
      <c r="D6705">
        <v>22004</v>
      </c>
    </row>
    <row r="6706" spans="1:4" x14ac:dyDescent="0.3">
      <c r="A6706" t="s">
        <v>29</v>
      </c>
      <c r="B6706" t="s">
        <v>17</v>
      </c>
      <c r="C6706" t="s">
        <v>6</v>
      </c>
      <c r="D6706">
        <v>27579</v>
      </c>
    </row>
    <row r="6707" spans="1:4" x14ac:dyDescent="0.3">
      <c r="A6707" t="s">
        <v>29</v>
      </c>
      <c r="B6707" t="s">
        <v>17</v>
      </c>
      <c r="C6707" t="s">
        <v>6</v>
      </c>
      <c r="D6707">
        <v>83187</v>
      </c>
    </row>
    <row r="6708" spans="1:4" x14ac:dyDescent="0.3">
      <c r="A6708" t="s">
        <v>29</v>
      </c>
      <c r="B6708" t="s">
        <v>17</v>
      </c>
      <c r="C6708" t="s">
        <v>6</v>
      </c>
      <c r="D6708">
        <v>26899</v>
      </c>
    </row>
    <row r="6709" spans="1:4" x14ac:dyDescent="0.3">
      <c r="A6709" t="s">
        <v>29</v>
      </c>
      <c r="B6709" t="s">
        <v>14</v>
      </c>
      <c r="C6709" t="s">
        <v>2</v>
      </c>
      <c r="D6709">
        <v>73548</v>
      </c>
    </row>
    <row r="6710" spans="1:4" x14ac:dyDescent="0.3">
      <c r="A6710" t="s">
        <v>29</v>
      </c>
      <c r="B6710" t="s">
        <v>17</v>
      </c>
      <c r="C6710" t="s">
        <v>2</v>
      </c>
      <c r="D6710">
        <v>4718</v>
      </c>
    </row>
    <row r="6711" spans="1:4" x14ac:dyDescent="0.3">
      <c r="A6711" t="s">
        <v>29</v>
      </c>
      <c r="B6711" t="s">
        <v>17</v>
      </c>
      <c r="C6711" t="s">
        <v>2</v>
      </c>
      <c r="D6711">
        <v>65660</v>
      </c>
    </row>
    <row r="6712" spans="1:4" x14ac:dyDescent="0.3">
      <c r="A6712" t="s">
        <v>29</v>
      </c>
      <c r="B6712" t="s">
        <v>17</v>
      </c>
      <c r="C6712" t="s">
        <v>2</v>
      </c>
      <c r="D6712">
        <v>1459</v>
      </c>
    </row>
    <row r="6713" spans="1:4" x14ac:dyDescent="0.3">
      <c r="A6713" t="s">
        <v>29</v>
      </c>
      <c r="B6713" t="s">
        <v>18</v>
      </c>
      <c r="C6713" t="s">
        <v>4</v>
      </c>
      <c r="D6713">
        <v>96176</v>
      </c>
    </row>
    <row r="6714" spans="1:4" x14ac:dyDescent="0.3">
      <c r="A6714" t="s">
        <v>29</v>
      </c>
      <c r="B6714" t="s">
        <v>18</v>
      </c>
      <c r="C6714" t="s">
        <v>4</v>
      </c>
      <c r="D6714">
        <v>75367</v>
      </c>
    </row>
    <row r="6715" spans="1:4" x14ac:dyDescent="0.3">
      <c r="A6715" t="s">
        <v>29</v>
      </c>
      <c r="B6715" t="s">
        <v>18</v>
      </c>
      <c r="C6715" t="s">
        <v>4</v>
      </c>
      <c r="D6715">
        <v>1898</v>
      </c>
    </row>
    <row r="6716" spans="1:4" x14ac:dyDescent="0.3">
      <c r="A6716" t="s">
        <v>29</v>
      </c>
      <c r="B6716" t="s">
        <v>20</v>
      </c>
      <c r="C6716" t="s">
        <v>10</v>
      </c>
      <c r="D6716">
        <v>91730</v>
      </c>
    </row>
    <row r="6717" spans="1:4" x14ac:dyDescent="0.3">
      <c r="A6717" t="s">
        <v>29</v>
      </c>
      <c r="B6717" t="s">
        <v>20</v>
      </c>
      <c r="C6717" t="s">
        <v>10</v>
      </c>
      <c r="D6717">
        <v>13094</v>
      </c>
    </row>
    <row r="6718" spans="1:4" x14ac:dyDescent="0.3">
      <c r="A6718" t="s">
        <v>29</v>
      </c>
      <c r="B6718" t="s">
        <v>15</v>
      </c>
      <c r="C6718" t="s">
        <v>4</v>
      </c>
      <c r="D6718">
        <v>40786</v>
      </c>
    </row>
    <row r="6719" spans="1:4" x14ac:dyDescent="0.3">
      <c r="A6719" t="s">
        <v>29</v>
      </c>
      <c r="B6719" t="s">
        <v>14</v>
      </c>
      <c r="C6719" t="s">
        <v>10</v>
      </c>
      <c r="D6719">
        <v>71965</v>
      </c>
    </row>
    <row r="6720" spans="1:4" x14ac:dyDescent="0.3">
      <c r="A6720" t="s">
        <v>29</v>
      </c>
      <c r="B6720" t="s">
        <v>12</v>
      </c>
      <c r="C6720" t="s">
        <v>6</v>
      </c>
      <c r="D6720">
        <v>17756</v>
      </c>
    </row>
    <row r="6721" spans="1:4" x14ac:dyDescent="0.3">
      <c r="A6721" t="s">
        <v>29</v>
      </c>
      <c r="B6721" t="s">
        <v>12</v>
      </c>
      <c r="C6721" t="s">
        <v>6</v>
      </c>
      <c r="D6721">
        <v>22705</v>
      </c>
    </row>
    <row r="6722" spans="1:4" x14ac:dyDescent="0.3">
      <c r="A6722" t="s">
        <v>29</v>
      </c>
      <c r="B6722" t="s">
        <v>12</v>
      </c>
      <c r="C6722" t="s">
        <v>6</v>
      </c>
      <c r="D6722">
        <v>31580</v>
      </c>
    </row>
    <row r="6723" spans="1:4" x14ac:dyDescent="0.3">
      <c r="A6723" t="s">
        <v>29</v>
      </c>
      <c r="B6723" t="s">
        <v>12</v>
      </c>
      <c r="C6723" t="s">
        <v>6</v>
      </c>
      <c r="D6723">
        <v>20625</v>
      </c>
    </row>
    <row r="6724" spans="1:4" x14ac:dyDescent="0.3">
      <c r="A6724" t="s">
        <v>29</v>
      </c>
      <c r="B6724" t="s">
        <v>12</v>
      </c>
      <c r="C6724" t="s">
        <v>6</v>
      </c>
      <c r="D6724">
        <v>70280</v>
      </c>
    </row>
    <row r="6725" spans="1:4" x14ac:dyDescent="0.3">
      <c r="A6725" t="s">
        <v>29</v>
      </c>
      <c r="B6725" t="s">
        <v>12</v>
      </c>
      <c r="C6725" t="s">
        <v>6</v>
      </c>
      <c r="D6725">
        <v>21456</v>
      </c>
    </row>
    <row r="6726" spans="1:4" x14ac:dyDescent="0.3">
      <c r="A6726" t="s">
        <v>29</v>
      </c>
      <c r="B6726" t="s">
        <v>17</v>
      </c>
      <c r="C6726" t="s">
        <v>4</v>
      </c>
      <c r="D6726">
        <v>21126</v>
      </c>
    </row>
    <row r="6727" spans="1:4" x14ac:dyDescent="0.3">
      <c r="A6727" t="s">
        <v>29</v>
      </c>
      <c r="B6727" t="s">
        <v>20</v>
      </c>
      <c r="C6727" t="s">
        <v>7</v>
      </c>
      <c r="D6727">
        <v>81770</v>
      </c>
    </row>
    <row r="6728" spans="1:4" x14ac:dyDescent="0.3">
      <c r="A6728" t="s">
        <v>29</v>
      </c>
      <c r="B6728" t="s">
        <v>20</v>
      </c>
      <c r="C6728" t="s">
        <v>7</v>
      </c>
      <c r="D6728">
        <v>59752</v>
      </c>
    </row>
    <row r="6729" spans="1:4" x14ac:dyDescent="0.3">
      <c r="A6729" t="str">
        <f>A6728</f>
        <v>Female</v>
      </c>
      <c r="B6729" t="s">
        <v>20</v>
      </c>
      <c r="C6729" t="s">
        <v>7</v>
      </c>
      <c r="D6729">
        <v>3134</v>
      </c>
    </row>
    <row r="6730" spans="1:4" x14ac:dyDescent="0.3">
      <c r="A6730" t="s">
        <v>29</v>
      </c>
      <c r="B6730" t="s">
        <v>20</v>
      </c>
      <c r="C6730" t="s">
        <v>10</v>
      </c>
      <c r="D6730">
        <v>87727</v>
      </c>
    </row>
    <row r="6731" spans="1:4" x14ac:dyDescent="0.3">
      <c r="A6731" t="s">
        <v>29</v>
      </c>
      <c r="B6731" t="s">
        <v>15</v>
      </c>
      <c r="C6731" t="s">
        <v>10</v>
      </c>
      <c r="D6731">
        <v>33625</v>
      </c>
    </row>
    <row r="6732" spans="1:4" x14ac:dyDescent="0.3">
      <c r="A6732" t="s">
        <v>29</v>
      </c>
      <c r="B6732" t="s">
        <v>14</v>
      </c>
      <c r="C6732" t="s">
        <v>10</v>
      </c>
      <c r="D6732">
        <v>67535</v>
      </c>
    </row>
    <row r="6733" spans="1:4" x14ac:dyDescent="0.3">
      <c r="A6733" t="s">
        <v>29</v>
      </c>
      <c r="B6733" t="s">
        <v>14</v>
      </c>
      <c r="C6733" t="s">
        <v>10</v>
      </c>
      <c r="D6733">
        <v>94539</v>
      </c>
    </row>
    <row r="6734" spans="1:4" x14ac:dyDescent="0.3">
      <c r="A6734" t="s">
        <v>29</v>
      </c>
      <c r="B6734" t="s">
        <v>17</v>
      </c>
      <c r="C6734" t="s">
        <v>10</v>
      </c>
      <c r="D6734">
        <v>83842</v>
      </c>
    </row>
    <row r="6735" spans="1:4" x14ac:dyDescent="0.3">
      <c r="A6735" t="s">
        <v>29</v>
      </c>
      <c r="B6735" t="s">
        <v>17</v>
      </c>
      <c r="C6735" t="s">
        <v>10</v>
      </c>
      <c r="D6735">
        <v>75258</v>
      </c>
    </row>
    <row r="6736" spans="1:4" x14ac:dyDescent="0.3">
      <c r="A6736" t="s">
        <v>29</v>
      </c>
      <c r="B6736" t="s">
        <v>20</v>
      </c>
      <c r="C6736" t="s">
        <v>4</v>
      </c>
      <c r="D6736">
        <v>68224</v>
      </c>
    </row>
    <row r="6737" spans="1:4" x14ac:dyDescent="0.3">
      <c r="A6737" t="s">
        <v>29</v>
      </c>
      <c r="B6737" t="s">
        <v>20</v>
      </c>
      <c r="C6737" t="s">
        <v>4</v>
      </c>
      <c r="D6737">
        <v>56572</v>
      </c>
    </row>
    <row r="6738" spans="1:4" x14ac:dyDescent="0.3">
      <c r="A6738" t="s">
        <v>29</v>
      </c>
      <c r="B6738" t="s">
        <v>20</v>
      </c>
      <c r="C6738" t="s">
        <v>4</v>
      </c>
      <c r="D6738">
        <v>96131</v>
      </c>
    </row>
    <row r="6739" spans="1:4" x14ac:dyDescent="0.3">
      <c r="A6739" t="s">
        <v>29</v>
      </c>
      <c r="B6739" t="s">
        <v>12</v>
      </c>
      <c r="C6739" t="s">
        <v>2</v>
      </c>
      <c r="D6739">
        <v>3916</v>
      </c>
    </row>
    <row r="6740" spans="1:4" x14ac:dyDescent="0.3">
      <c r="A6740" t="s">
        <v>29</v>
      </c>
      <c r="B6740" t="s">
        <v>12</v>
      </c>
      <c r="C6740" t="s">
        <v>2</v>
      </c>
      <c r="D6740">
        <v>97745</v>
      </c>
    </row>
    <row r="6741" spans="1:4" x14ac:dyDescent="0.3">
      <c r="A6741" t="s">
        <v>29</v>
      </c>
      <c r="B6741" t="s">
        <v>12</v>
      </c>
      <c r="C6741" t="s">
        <v>4</v>
      </c>
      <c r="D6741">
        <v>62205</v>
      </c>
    </row>
    <row r="6742" spans="1:4" x14ac:dyDescent="0.3">
      <c r="A6742" t="s">
        <v>29</v>
      </c>
      <c r="B6742" t="s">
        <v>12</v>
      </c>
      <c r="C6742" t="s">
        <v>4</v>
      </c>
      <c r="D6742">
        <v>20174</v>
      </c>
    </row>
    <row r="6743" spans="1:4" x14ac:dyDescent="0.3">
      <c r="A6743" t="s">
        <v>29</v>
      </c>
      <c r="B6743" t="s">
        <v>20</v>
      </c>
      <c r="C6743" t="s">
        <v>10</v>
      </c>
      <c r="D6743">
        <v>10013</v>
      </c>
    </row>
    <row r="6744" spans="1:4" x14ac:dyDescent="0.3">
      <c r="A6744" t="s">
        <v>29</v>
      </c>
      <c r="B6744" t="s">
        <v>13</v>
      </c>
      <c r="C6744" t="s">
        <v>8</v>
      </c>
      <c r="D6744">
        <v>42711</v>
      </c>
    </row>
    <row r="6745" spans="1:4" x14ac:dyDescent="0.3">
      <c r="A6745" t="s">
        <v>29</v>
      </c>
      <c r="B6745" t="s">
        <v>20</v>
      </c>
      <c r="C6745" t="s">
        <v>5</v>
      </c>
      <c r="D6745">
        <v>9600</v>
      </c>
    </row>
    <row r="6746" spans="1:4" x14ac:dyDescent="0.3">
      <c r="A6746" t="s">
        <v>29</v>
      </c>
      <c r="B6746" t="s">
        <v>20</v>
      </c>
      <c r="C6746" t="s">
        <v>5</v>
      </c>
      <c r="D6746">
        <v>34931</v>
      </c>
    </row>
    <row r="6747" spans="1:4" x14ac:dyDescent="0.3">
      <c r="A6747" t="s">
        <v>29</v>
      </c>
      <c r="B6747" t="s">
        <v>20</v>
      </c>
      <c r="C6747" t="s">
        <v>8</v>
      </c>
      <c r="D6747">
        <v>34413</v>
      </c>
    </row>
    <row r="6748" spans="1:4" x14ac:dyDescent="0.3">
      <c r="A6748" t="s">
        <v>29</v>
      </c>
      <c r="B6748" t="s">
        <v>17</v>
      </c>
      <c r="C6748" t="s">
        <v>10</v>
      </c>
      <c r="D6748">
        <v>14415</v>
      </c>
    </row>
    <row r="6749" spans="1:4" x14ac:dyDescent="0.3">
      <c r="A6749" t="s">
        <v>29</v>
      </c>
      <c r="B6749" t="s">
        <v>17</v>
      </c>
      <c r="C6749" t="s">
        <v>10</v>
      </c>
      <c r="D6749">
        <v>28498</v>
      </c>
    </row>
    <row r="6750" spans="1:4" x14ac:dyDescent="0.3">
      <c r="A6750" t="s">
        <v>29</v>
      </c>
      <c r="B6750" t="s">
        <v>17</v>
      </c>
      <c r="C6750" t="s">
        <v>10</v>
      </c>
      <c r="D6750">
        <v>9896</v>
      </c>
    </row>
    <row r="6751" spans="1:4" x14ac:dyDescent="0.3">
      <c r="A6751" t="s">
        <v>29</v>
      </c>
      <c r="B6751" t="s">
        <v>16</v>
      </c>
      <c r="C6751" t="s">
        <v>2</v>
      </c>
      <c r="D6751">
        <v>36150</v>
      </c>
    </row>
    <row r="6752" spans="1:4" x14ac:dyDescent="0.3">
      <c r="A6752" t="s">
        <v>29</v>
      </c>
      <c r="B6752" t="s">
        <v>20</v>
      </c>
      <c r="C6752" t="s">
        <v>4</v>
      </c>
      <c r="D6752">
        <v>41893</v>
      </c>
    </row>
    <row r="6753" spans="1:4" x14ac:dyDescent="0.3">
      <c r="A6753" t="s">
        <v>29</v>
      </c>
      <c r="B6753" t="s">
        <v>17</v>
      </c>
      <c r="C6753" t="s">
        <v>10</v>
      </c>
      <c r="D6753">
        <v>26623</v>
      </c>
    </row>
    <row r="6754" spans="1:4" x14ac:dyDescent="0.3">
      <c r="A6754" t="s">
        <v>29</v>
      </c>
      <c r="B6754" t="s">
        <v>17</v>
      </c>
      <c r="C6754" t="s">
        <v>8</v>
      </c>
      <c r="D6754">
        <v>36116</v>
      </c>
    </row>
    <row r="6755" spans="1:4" x14ac:dyDescent="0.3">
      <c r="A6755" t="s">
        <v>29</v>
      </c>
      <c r="B6755" t="s">
        <v>14</v>
      </c>
      <c r="C6755" t="s">
        <v>4</v>
      </c>
      <c r="D6755">
        <v>84894</v>
      </c>
    </row>
    <row r="6756" spans="1:4" x14ac:dyDescent="0.3">
      <c r="A6756" t="s">
        <v>29</v>
      </c>
      <c r="B6756" t="s">
        <v>14</v>
      </c>
      <c r="C6756" t="s">
        <v>4</v>
      </c>
      <c r="D6756">
        <v>18947</v>
      </c>
    </row>
    <row r="6757" spans="1:4" x14ac:dyDescent="0.3">
      <c r="A6757" t="s">
        <v>29</v>
      </c>
      <c r="B6757" t="s">
        <v>20</v>
      </c>
      <c r="C6757" t="s">
        <v>5</v>
      </c>
      <c r="D6757">
        <v>87078</v>
      </c>
    </row>
    <row r="6758" spans="1:4" x14ac:dyDescent="0.3">
      <c r="A6758" t="s">
        <v>29</v>
      </c>
      <c r="B6758" t="s">
        <v>12</v>
      </c>
      <c r="C6758" t="s">
        <v>4</v>
      </c>
      <c r="D6758">
        <v>25986</v>
      </c>
    </row>
    <row r="6759" spans="1:4" x14ac:dyDescent="0.3">
      <c r="A6759" t="s">
        <v>29</v>
      </c>
      <c r="B6759" t="s">
        <v>17</v>
      </c>
      <c r="C6759" t="s">
        <v>2</v>
      </c>
      <c r="D6759">
        <v>24951</v>
      </c>
    </row>
    <row r="6760" spans="1:4" x14ac:dyDescent="0.3">
      <c r="A6760" t="s">
        <v>29</v>
      </c>
      <c r="B6760" t="s">
        <v>17</v>
      </c>
      <c r="C6760" t="s">
        <v>5</v>
      </c>
      <c r="D6760">
        <v>90575</v>
      </c>
    </row>
    <row r="6761" spans="1:4" x14ac:dyDescent="0.3">
      <c r="A6761" t="s">
        <v>29</v>
      </c>
      <c r="B6761" t="s">
        <v>12</v>
      </c>
      <c r="C6761" t="s">
        <v>2</v>
      </c>
      <c r="D6761">
        <v>76940</v>
      </c>
    </row>
    <row r="6762" spans="1:4" x14ac:dyDescent="0.3">
      <c r="A6762" t="s">
        <v>29</v>
      </c>
      <c r="B6762" t="s">
        <v>20</v>
      </c>
      <c r="C6762" t="s">
        <v>10</v>
      </c>
      <c r="D6762">
        <v>99953</v>
      </c>
    </row>
    <row r="6763" spans="1:4" x14ac:dyDescent="0.3">
      <c r="A6763" t="s">
        <v>29</v>
      </c>
      <c r="B6763" t="s">
        <v>17</v>
      </c>
      <c r="C6763" t="s">
        <v>4</v>
      </c>
      <c r="D6763">
        <v>23781</v>
      </c>
    </row>
    <row r="6764" spans="1:4" x14ac:dyDescent="0.3">
      <c r="A6764" t="s">
        <v>29</v>
      </c>
      <c r="B6764" t="s">
        <v>17</v>
      </c>
      <c r="C6764" t="s">
        <v>4</v>
      </c>
      <c r="D6764">
        <v>26240</v>
      </c>
    </row>
    <row r="6765" spans="1:4" x14ac:dyDescent="0.3">
      <c r="A6765" t="s">
        <v>29</v>
      </c>
      <c r="B6765" t="s">
        <v>17</v>
      </c>
      <c r="C6765" t="s">
        <v>6</v>
      </c>
      <c r="D6765">
        <v>1531</v>
      </c>
    </row>
    <row r="6766" spans="1:4" x14ac:dyDescent="0.3">
      <c r="A6766" t="s">
        <v>29</v>
      </c>
      <c r="B6766" t="s">
        <v>17</v>
      </c>
      <c r="C6766" t="s">
        <v>5</v>
      </c>
      <c r="D6766">
        <v>13471</v>
      </c>
    </row>
    <row r="6767" spans="1:4" x14ac:dyDescent="0.3">
      <c r="A6767" t="s">
        <v>29</v>
      </c>
      <c r="B6767" t="s">
        <v>15</v>
      </c>
      <c r="C6767" t="s">
        <v>10</v>
      </c>
      <c r="D6767">
        <v>98469</v>
      </c>
    </row>
    <row r="6768" spans="1:4" x14ac:dyDescent="0.3">
      <c r="A6768" t="s">
        <v>29</v>
      </c>
      <c r="B6768" t="s">
        <v>20</v>
      </c>
      <c r="C6768" t="s">
        <v>2</v>
      </c>
      <c r="D6768">
        <v>75537</v>
      </c>
    </row>
    <row r="6769" spans="1:4" x14ac:dyDescent="0.3">
      <c r="A6769" t="s">
        <v>29</v>
      </c>
      <c r="B6769" t="s">
        <v>15</v>
      </c>
      <c r="C6769" t="s">
        <v>2</v>
      </c>
      <c r="D6769">
        <v>56000</v>
      </c>
    </row>
    <row r="6770" spans="1:4" x14ac:dyDescent="0.3">
      <c r="A6770" t="s">
        <v>29</v>
      </c>
      <c r="B6770" t="s">
        <v>12</v>
      </c>
      <c r="C6770" t="s">
        <v>2</v>
      </c>
      <c r="D6770">
        <v>24645</v>
      </c>
    </row>
    <row r="6771" spans="1:4" x14ac:dyDescent="0.3">
      <c r="A6771" t="s">
        <v>29</v>
      </c>
      <c r="B6771" t="s">
        <v>16</v>
      </c>
      <c r="C6771" t="s">
        <v>6</v>
      </c>
      <c r="D6771">
        <v>76971</v>
      </c>
    </row>
    <row r="6772" spans="1:4" x14ac:dyDescent="0.3">
      <c r="A6772" t="s">
        <v>29</v>
      </c>
      <c r="B6772" t="s">
        <v>20</v>
      </c>
      <c r="C6772" t="s">
        <v>5</v>
      </c>
      <c r="D6772">
        <v>38985</v>
      </c>
    </row>
    <row r="6773" spans="1:4" x14ac:dyDescent="0.3">
      <c r="A6773" t="s">
        <v>29</v>
      </c>
      <c r="B6773" t="s">
        <v>17</v>
      </c>
      <c r="C6773" t="s">
        <v>2</v>
      </c>
      <c r="D6773">
        <v>1611</v>
      </c>
    </row>
    <row r="6774" spans="1:4" x14ac:dyDescent="0.3">
      <c r="A6774" t="s">
        <v>29</v>
      </c>
      <c r="B6774" t="s">
        <v>14</v>
      </c>
      <c r="C6774" t="s">
        <v>10</v>
      </c>
      <c r="D6774">
        <v>89565</v>
      </c>
    </row>
    <row r="6775" spans="1:4" x14ac:dyDescent="0.3">
      <c r="A6775" t="s">
        <v>29</v>
      </c>
      <c r="B6775" t="s">
        <v>20</v>
      </c>
      <c r="C6775" t="s">
        <v>4</v>
      </c>
      <c r="D6775">
        <v>30952</v>
      </c>
    </row>
    <row r="6776" spans="1:4" x14ac:dyDescent="0.3">
      <c r="A6776" t="s">
        <v>29</v>
      </c>
      <c r="B6776" t="s">
        <v>20</v>
      </c>
      <c r="C6776" t="s">
        <v>2</v>
      </c>
      <c r="D6776">
        <v>57742</v>
      </c>
    </row>
    <row r="6777" spans="1:4" x14ac:dyDescent="0.3">
      <c r="A6777" t="s">
        <v>28</v>
      </c>
      <c r="B6777" t="s">
        <v>17</v>
      </c>
      <c r="C6777" t="s">
        <v>7</v>
      </c>
      <c r="D6777">
        <v>82510</v>
      </c>
    </row>
    <row r="6778" spans="1:4" x14ac:dyDescent="0.3">
      <c r="A6778" t="s">
        <v>28</v>
      </c>
      <c r="B6778" t="s">
        <v>14</v>
      </c>
      <c r="C6778" t="s">
        <v>4</v>
      </c>
      <c r="D6778">
        <v>37947</v>
      </c>
    </row>
    <row r="6779" spans="1:4" x14ac:dyDescent="0.3">
      <c r="A6779" t="s">
        <v>28</v>
      </c>
      <c r="B6779" t="s">
        <v>18</v>
      </c>
      <c r="C6779" t="s">
        <v>6</v>
      </c>
      <c r="D6779">
        <v>43093</v>
      </c>
    </row>
    <row r="6780" spans="1:4" x14ac:dyDescent="0.3">
      <c r="A6780" t="s">
        <v>28</v>
      </c>
      <c r="B6780" t="s">
        <v>17</v>
      </c>
      <c r="C6780" t="s">
        <v>8</v>
      </c>
      <c r="D6780">
        <v>45539</v>
      </c>
    </row>
    <row r="6781" spans="1:4" x14ac:dyDescent="0.3">
      <c r="A6781" t="s">
        <v>28</v>
      </c>
      <c r="B6781" t="s">
        <v>17</v>
      </c>
      <c r="C6781" t="s">
        <v>4</v>
      </c>
      <c r="D6781">
        <v>68515</v>
      </c>
    </row>
    <row r="6782" spans="1:4" x14ac:dyDescent="0.3">
      <c r="A6782" t="s">
        <v>28</v>
      </c>
      <c r="B6782" t="s">
        <v>17</v>
      </c>
      <c r="C6782" t="s">
        <v>3</v>
      </c>
      <c r="D6782">
        <v>44582</v>
      </c>
    </row>
    <row r="6783" spans="1:4" x14ac:dyDescent="0.3">
      <c r="A6783" t="s">
        <v>28</v>
      </c>
      <c r="B6783" t="s">
        <v>20</v>
      </c>
      <c r="C6783" t="s">
        <v>5</v>
      </c>
      <c r="D6783">
        <v>3527</v>
      </c>
    </row>
    <row r="6784" spans="1:4" x14ac:dyDescent="0.3">
      <c r="A6784" t="s">
        <v>28</v>
      </c>
      <c r="B6784" t="s">
        <v>16</v>
      </c>
      <c r="C6784" t="s">
        <v>6</v>
      </c>
      <c r="D6784">
        <v>79702</v>
      </c>
    </row>
    <row r="6785" spans="1:4" x14ac:dyDescent="0.3">
      <c r="A6785" t="s">
        <v>28</v>
      </c>
      <c r="B6785" t="s">
        <v>16</v>
      </c>
      <c r="C6785" t="s">
        <v>6</v>
      </c>
      <c r="D6785">
        <v>82599</v>
      </c>
    </row>
    <row r="6786" spans="1:4" x14ac:dyDescent="0.3">
      <c r="A6786" t="s">
        <v>28</v>
      </c>
      <c r="B6786" t="s">
        <v>14</v>
      </c>
      <c r="C6786" t="s">
        <v>4</v>
      </c>
      <c r="D6786">
        <v>83585</v>
      </c>
    </row>
    <row r="6787" spans="1:4" x14ac:dyDescent="0.3">
      <c r="A6787" t="s">
        <v>28</v>
      </c>
      <c r="B6787" t="s">
        <v>17</v>
      </c>
      <c r="C6787" t="s">
        <v>3</v>
      </c>
      <c r="D6787">
        <v>2103</v>
      </c>
    </row>
    <row r="6788" spans="1:4" x14ac:dyDescent="0.3">
      <c r="A6788" t="s">
        <v>28</v>
      </c>
      <c r="B6788" t="s">
        <v>17</v>
      </c>
      <c r="C6788" t="s">
        <v>3</v>
      </c>
      <c r="D6788">
        <v>1212</v>
      </c>
    </row>
    <row r="6789" spans="1:4" x14ac:dyDescent="0.3">
      <c r="A6789" t="s">
        <v>28</v>
      </c>
      <c r="B6789" t="s">
        <v>19</v>
      </c>
      <c r="C6789" t="s">
        <v>9</v>
      </c>
      <c r="D6789">
        <v>71461</v>
      </c>
    </row>
    <row r="6790" spans="1:4" x14ac:dyDescent="0.3">
      <c r="A6790" t="s">
        <v>28</v>
      </c>
      <c r="B6790" t="s">
        <v>14</v>
      </c>
      <c r="C6790" t="s">
        <v>2</v>
      </c>
      <c r="D6790">
        <v>84745</v>
      </c>
    </row>
    <row r="6791" spans="1:4" x14ac:dyDescent="0.3">
      <c r="A6791" t="s">
        <v>28</v>
      </c>
      <c r="B6791" t="s">
        <v>17</v>
      </c>
      <c r="C6791" t="s">
        <v>3</v>
      </c>
      <c r="D6791">
        <v>39922</v>
      </c>
    </row>
    <row r="6792" spans="1:4" x14ac:dyDescent="0.3">
      <c r="A6792" t="s">
        <v>28</v>
      </c>
      <c r="B6792" t="s">
        <v>13</v>
      </c>
      <c r="C6792" t="s">
        <v>4</v>
      </c>
      <c r="D6792">
        <v>48308</v>
      </c>
    </row>
    <row r="6793" spans="1:4" x14ac:dyDescent="0.3">
      <c r="A6793" t="s">
        <v>28</v>
      </c>
      <c r="B6793" t="s">
        <v>17</v>
      </c>
      <c r="C6793" t="s">
        <v>3</v>
      </c>
      <c r="D6793">
        <v>77422</v>
      </c>
    </row>
    <row r="6794" spans="1:4" x14ac:dyDescent="0.3">
      <c r="A6794" t="s">
        <v>28</v>
      </c>
      <c r="B6794" t="s">
        <v>17</v>
      </c>
      <c r="C6794" t="s">
        <v>6</v>
      </c>
      <c r="D6794">
        <v>52411</v>
      </c>
    </row>
    <row r="6795" spans="1:4" x14ac:dyDescent="0.3">
      <c r="A6795" t="s">
        <v>28</v>
      </c>
      <c r="B6795" t="s">
        <v>17</v>
      </c>
      <c r="C6795" t="s">
        <v>8</v>
      </c>
      <c r="D6795">
        <v>17691</v>
      </c>
    </row>
    <row r="6796" spans="1:4" x14ac:dyDescent="0.3">
      <c r="A6796" t="s">
        <v>28</v>
      </c>
      <c r="B6796" t="s">
        <v>12</v>
      </c>
      <c r="C6796" t="s">
        <v>6</v>
      </c>
      <c r="D6796">
        <v>21763</v>
      </c>
    </row>
    <row r="6797" spans="1:4" x14ac:dyDescent="0.3">
      <c r="A6797" t="s">
        <v>28</v>
      </c>
      <c r="B6797" t="s">
        <v>12</v>
      </c>
      <c r="C6797" t="s">
        <v>4</v>
      </c>
      <c r="D6797">
        <v>46351</v>
      </c>
    </row>
    <row r="6798" spans="1:4" x14ac:dyDescent="0.3">
      <c r="A6798" t="s">
        <v>28</v>
      </c>
      <c r="B6798" t="s">
        <v>19</v>
      </c>
      <c r="C6798" t="s">
        <v>6</v>
      </c>
      <c r="D6798">
        <v>44331</v>
      </c>
    </row>
    <row r="6799" spans="1:4" x14ac:dyDescent="0.3">
      <c r="A6799" t="s">
        <v>28</v>
      </c>
      <c r="B6799" t="s">
        <v>17</v>
      </c>
      <c r="C6799" t="s">
        <v>8</v>
      </c>
      <c r="D6799">
        <v>78657</v>
      </c>
    </row>
    <row r="6800" spans="1:4" x14ac:dyDescent="0.3">
      <c r="A6800" t="s">
        <v>28</v>
      </c>
      <c r="B6800" t="s">
        <v>20</v>
      </c>
      <c r="C6800" t="s">
        <v>8</v>
      </c>
      <c r="D6800">
        <v>23580</v>
      </c>
    </row>
    <row r="6801" spans="1:4" x14ac:dyDescent="0.3">
      <c r="A6801" t="s">
        <v>28</v>
      </c>
      <c r="B6801" t="s">
        <v>20</v>
      </c>
      <c r="C6801" t="s">
        <v>1</v>
      </c>
      <c r="D6801">
        <v>6337</v>
      </c>
    </row>
    <row r="6802" spans="1:4" x14ac:dyDescent="0.3">
      <c r="A6802" t="s">
        <v>28</v>
      </c>
      <c r="B6802" t="s">
        <v>15</v>
      </c>
      <c r="C6802" t="s">
        <v>10</v>
      </c>
      <c r="D6802">
        <v>83771</v>
      </c>
    </row>
    <row r="6803" spans="1:4" x14ac:dyDescent="0.3">
      <c r="A6803" t="s">
        <v>28</v>
      </c>
      <c r="B6803" t="s">
        <v>20</v>
      </c>
      <c r="C6803" t="s">
        <v>6</v>
      </c>
      <c r="D6803">
        <v>63678</v>
      </c>
    </row>
    <row r="6804" spans="1:4" x14ac:dyDescent="0.3">
      <c r="A6804" t="s">
        <v>28</v>
      </c>
      <c r="B6804" t="s">
        <v>20</v>
      </c>
      <c r="C6804" t="s">
        <v>6</v>
      </c>
      <c r="D6804">
        <v>47860</v>
      </c>
    </row>
    <row r="6805" spans="1:4" x14ac:dyDescent="0.3">
      <c r="A6805" t="s">
        <v>28</v>
      </c>
      <c r="B6805" t="s">
        <v>17</v>
      </c>
      <c r="C6805" t="s">
        <v>2</v>
      </c>
      <c r="D6805">
        <v>90879</v>
      </c>
    </row>
    <row r="6806" spans="1:4" x14ac:dyDescent="0.3">
      <c r="A6806" t="s">
        <v>28</v>
      </c>
      <c r="B6806" t="s">
        <v>15</v>
      </c>
      <c r="C6806" t="s">
        <v>10</v>
      </c>
      <c r="D6806">
        <v>28592</v>
      </c>
    </row>
    <row r="6807" spans="1:4" x14ac:dyDescent="0.3">
      <c r="A6807" t="s">
        <v>28</v>
      </c>
      <c r="B6807" t="s">
        <v>17</v>
      </c>
      <c r="C6807" t="s">
        <v>2</v>
      </c>
      <c r="D6807">
        <v>71079</v>
      </c>
    </row>
    <row r="6808" spans="1:4" x14ac:dyDescent="0.3">
      <c r="A6808" t="s">
        <v>28</v>
      </c>
      <c r="B6808" t="s">
        <v>17</v>
      </c>
      <c r="C6808" t="s">
        <v>2</v>
      </c>
      <c r="D6808">
        <v>89547</v>
      </c>
    </row>
    <row r="6809" spans="1:4" x14ac:dyDescent="0.3">
      <c r="A6809" t="s">
        <v>28</v>
      </c>
      <c r="B6809" t="s">
        <v>17</v>
      </c>
      <c r="C6809" t="s">
        <v>8</v>
      </c>
      <c r="D6809">
        <v>1770</v>
      </c>
    </row>
    <row r="6810" spans="1:4" x14ac:dyDescent="0.3">
      <c r="A6810" t="s">
        <v>28</v>
      </c>
      <c r="B6810" t="s">
        <v>17</v>
      </c>
      <c r="C6810" t="s">
        <v>2</v>
      </c>
      <c r="D6810">
        <v>45473</v>
      </c>
    </row>
    <row r="6811" spans="1:4" x14ac:dyDescent="0.3">
      <c r="A6811" t="s">
        <v>28</v>
      </c>
      <c r="B6811" t="s">
        <v>12</v>
      </c>
      <c r="C6811" t="s">
        <v>5</v>
      </c>
      <c r="D6811">
        <v>55512</v>
      </c>
    </row>
    <row r="6812" spans="1:4" x14ac:dyDescent="0.3">
      <c r="A6812" t="s">
        <v>28</v>
      </c>
      <c r="B6812" t="s">
        <v>20</v>
      </c>
      <c r="C6812" t="s">
        <v>6</v>
      </c>
      <c r="D6812">
        <v>83932</v>
      </c>
    </row>
    <row r="6813" spans="1:4" x14ac:dyDescent="0.3">
      <c r="A6813" t="s">
        <v>28</v>
      </c>
      <c r="B6813" t="s">
        <v>20</v>
      </c>
      <c r="C6813" t="s">
        <v>8</v>
      </c>
      <c r="D6813">
        <v>40933</v>
      </c>
    </row>
    <row r="6814" spans="1:4" x14ac:dyDescent="0.3">
      <c r="A6814" t="s">
        <v>28</v>
      </c>
      <c r="B6814" t="s">
        <v>20</v>
      </c>
      <c r="C6814" t="s">
        <v>1</v>
      </c>
      <c r="D6814">
        <v>55654</v>
      </c>
    </row>
    <row r="6815" spans="1:4" x14ac:dyDescent="0.3">
      <c r="A6815" t="s">
        <v>28</v>
      </c>
      <c r="B6815" t="s">
        <v>20</v>
      </c>
      <c r="C6815" t="s">
        <v>10</v>
      </c>
      <c r="D6815">
        <v>4768</v>
      </c>
    </row>
    <row r="6816" spans="1:4" x14ac:dyDescent="0.3">
      <c r="A6816" t="s">
        <v>28</v>
      </c>
      <c r="B6816" t="s">
        <v>17</v>
      </c>
      <c r="C6816" t="s">
        <v>8</v>
      </c>
      <c r="D6816">
        <v>63667</v>
      </c>
    </row>
    <row r="6817" spans="1:4" x14ac:dyDescent="0.3">
      <c r="A6817" t="s">
        <v>28</v>
      </c>
      <c r="B6817" t="s">
        <v>20</v>
      </c>
      <c r="C6817" t="s">
        <v>5</v>
      </c>
      <c r="D6817">
        <v>39407</v>
      </c>
    </row>
    <row r="6818" spans="1:4" x14ac:dyDescent="0.3">
      <c r="A6818" t="s">
        <v>28</v>
      </c>
      <c r="B6818" t="s">
        <v>20</v>
      </c>
      <c r="C6818" t="s">
        <v>5</v>
      </c>
      <c r="D6818">
        <v>88307</v>
      </c>
    </row>
    <row r="6819" spans="1:4" x14ac:dyDescent="0.3">
      <c r="A6819" t="s">
        <v>28</v>
      </c>
      <c r="B6819" t="s">
        <v>18</v>
      </c>
      <c r="C6819" t="s">
        <v>9</v>
      </c>
      <c r="D6819">
        <v>82431</v>
      </c>
    </row>
    <row r="6820" spans="1:4" x14ac:dyDescent="0.3">
      <c r="A6820" t="s">
        <v>28</v>
      </c>
      <c r="B6820" t="s">
        <v>17</v>
      </c>
      <c r="C6820" t="s">
        <v>6</v>
      </c>
      <c r="D6820">
        <v>78158</v>
      </c>
    </row>
    <row r="6821" spans="1:4" x14ac:dyDescent="0.3">
      <c r="A6821" t="s">
        <v>28</v>
      </c>
      <c r="B6821" t="s">
        <v>20</v>
      </c>
      <c r="C6821" t="s">
        <v>2</v>
      </c>
      <c r="D6821">
        <v>4011</v>
      </c>
    </row>
    <row r="6822" spans="1:4" x14ac:dyDescent="0.3">
      <c r="A6822" t="s">
        <v>28</v>
      </c>
      <c r="B6822" t="s">
        <v>17</v>
      </c>
      <c r="C6822" t="s">
        <v>5</v>
      </c>
      <c r="D6822">
        <v>6456</v>
      </c>
    </row>
    <row r="6823" spans="1:4" x14ac:dyDescent="0.3">
      <c r="A6823" t="s">
        <v>28</v>
      </c>
      <c r="B6823" t="s">
        <v>15</v>
      </c>
      <c r="C6823" t="s">
        <v>10</v>
      </c>
      <c r="D6823">
        <v>38655</v>
      </c>
    </row>
    <row r="6824" spans="1:4" x14ac:dyDescent="0.3">
      <c r="A6824" t="s">
        <v>28</v>
      </c>
      <c r="B6824" t="s">
        <v>20</v>
      </c>
      <c r="C6824" t="s">
        <v>4</v>
      </c>
      <c r="D6824">
        <v>22823</v>
      </c>
    </row>
    <row r="6825" spans="1:4" x14ac:dyDescent="0.3">
      <c r="A6825" t="s">
        <v>28</v>
      </c>
      <c r="B6825" t="s">
        <v>17</v>
      </c>
      <c r="C6825" t="s">
        <v>2</v>
      </c>
      <c r="D6825">
        <v>70029</v>
      </c>
    </row>
    <row r="6826" spans="1:4" x14ac:dyDescent="0.3">
      <c r="A6826" t="s">
        <v>28</v>
      </c>
      <c r="B6826" t="s">
        <v>20</v>
      </c>
      <c r="C6826" t="s">
        <v>5</v>
      </c>
      <c r="D6826">
        <v>33714</v>
      </c>
    </row>
    <row r="6827" spans="1:4" x14ac:dyDescent="0.3">
      <c r="A6827" t="s">
        <v>28</v>
      </c>
      <c r="B6827" t="s">
        <v>20</v>
      </c>
      <c r="C6827" t="s">
        <v>9</v>
      </c>
      <c r="D6827">
        <v>40016</v>
      </c>
    </row>
    <row r="6828" spans="1:4" x14ac:dyDescent="0.3">
      <c r="A6828" t="s">
        <v>28</v>
      </c>
      <c r="B6828" t="s">
        <v>20</v>
      </c>
      <c r="C6828" t="s">
        <v>9</v>
      </c>
      <c r="D6828">
        <v>86245</v>
      </c>
    </row>
    <row r="6829" spans="1:4" x14ac:dyDescent="0.3">
      <c r="A6829" t="s">
        <v>28</v>
      </c>
      <c r="B6829" t="s">
        <v>17</v>
      </c>
      <c r="C6829" t="s">
        <v>2</v>
      </c>
      <c r="D6829">
        <v>63180</v>
      </c>
    </row>
    <row r="6830" spans="1:4" x14ac:dyDescent="0.3">
      <c r="A6830" t="s">
        <v>28</v>
      </c>
      <c r="B6830" t="s">
        <v>15</v>
      </c>
      <c r="C6830" t="s">
        <v>4</v>
      </c>
      <c r="D6830">
        <v>23128</v>
      </c>
    </row>
    <row r="6831" spans="1:4" x14ac:dyDescent="0.3">
      <c r="A6831" t="s">
        <v>28</v>
      </c>
      <c r="B6831" t="s">
        <v>15</v>
      </c>
      <c r="C6831" t="s">
        <v>8</v>
      </c>
      <c r="D6831">
        <v>10817</v>
      </c>
    </row>
    <row r="6832" spans="1:4" x14ac:dyDescent="0.3">
      <c r="A6832" t="s">
        <v>28</v>
      </c>
      <c r="B6832" t="s">
        <v>15</v>
      </c>
      <c r="C6832" t="s">
        <v>9</v>
      </c>
      <c r="D6832">
        <v>78699</v>
      </c>
    </row>
    <row r="6833" spans="1:4" x14ac:dyDescent="0.3">
      <c r="A6833" t="s">
        <v>28</v>
      </c>
      <c r="B6833" t="s">
        <v>12</v>
      </c>
      <c r="C6833" t="s">
        <v>10</v>
      </c>
      <c r="D6833">
        <v>25838</v>
      </c>
    </row>
    <row r="6834" spans="1:4" x14ac:dyDescent="0.3">
      <c r="A6834" t="s">
        <v>28</v>
      </c>
      <c r="B6834" t="s">
        <v>18</v>
      </c>
      <c r="C6834" t="s">
        <v>2</v>
      </c>
      <c r="D6834">
        <v>85527</v>
      </c>
    </row>
    <row r="6835" spans="1:4" x14ac:dyDescent="0.3">
      <c r="A6835" t="s">
        <v>28</v>
      </c>
      <c r="B6835" t="s">
        <v>17</v>
      </c>
      <c r="C6835" t="s">
        <v>2</v>
      </c>
      <c r="D6835">
        <v>42846</v>
      </c>
    </row>
    <row r="6836" spans="1:4" x14ac:dyDescent="0.3">
      <c r="A6836" t="s">
        <v>28</v>
      </c>
      <c r="B6836" t="s">
        <v>13</v>
      </c>
      <c r="C6836" t="s">
        <v>2</v>
      </c>
      <c r="D6836">
        <v>16075</v>
      </c>
    </row>
    <row r="6837" spans="1:4" x14ac:dyDescent="0.3">
      <c r="A6837" t="s">
        <v>28</v>
      </c>
      <c r="B6837" t="s">
        <v>13</v>
      </c>
      <c r="C6837" t="s">
        <v>2</v>
      </c>
      <c r="D6837">
        <v>34132</v>
      </c>
    </row>
    <row r="6838" spans="1:4" x14ac:dyDescent="0.3">
      <c r="A6838" t="s">
        <v>28</v>
      </c>
      <c r="B6838" t="s">
        <v>12</v>
      </c>
      <c r="C6838" t="s">
        <v>1</v>
      </c>
      <c r="D6838">
        <v>66569</v>
      </c>
    </row>
    <row r="6839" spans="1:4" x14ac:dyDescent="0.3">
      <c r="A6839" t="s">
        <v>28</v>
      </c>
      <c r="B6839" t="s">
        <v>17</v>
      </c>
      <c r="C6839" t="s">
        <v>4</v>
      </c>
      <c r="D6839">
        <v>25714</v>
      </c>
    </row>
    <row r="6840" spans="1:4" x14ac:dyDescent="0.3">
      <c r="A6840" t="s">
        <v>28</v>
      </c>
      <c r="B6840" t="s">
        <v>17</v>
      </c>
      <c r="C6840" t="s">
        <v>4</v>
      </c>
      <c r="D6840">
        <v>84220</v>
      </c>
    </row>
    <row r="6841" spans="1:4" x14ac:dyDescent="0.3">
      <c r="A6841" t="s">
        <v>28</v>
      </c>
      <c r="B6841" t="s">
        <v>17</v>
      </c>
      <c r="C6841" t="s">
        <v>4</v>
      </c>
      <c r="D6841">
        <v>5910</v>
      </c>
    </row>
    <row r="6842" spans="1:4" x14ac:dyDescent="0.3">
      <c r="A6842" t="s">
        <v>28</v>
      </c>
      <c r="B6842" t="s">
        <v>17</v>
      </c>
      <c r="C6842" t="s">
        <v>7</v>
      </c>
      <c r="D6842">
        <v>97440</v>
      </c>
    </row>
    <row r="6843" spans="1:4" x14ac:dyDescent="0.3">
      <c r="A6843" t="s">
        <v>28</v>
      </c>
      <c r="B6843" t="s">
        <v>17</v>
      </c>
      <c r="C6843" t="s">
        <v>1</v>
      </c>
      <c r="D6843">
        <v>29960</v>
      </c>
    </row>
    <row r="6844" spans="1:4" x14ac:dyDescent="0.3">
      <c r="A6844" t="s">
        <v>28</v>
      </c>
      <c r="B6844" t="s">
        <v>17</v>
      </c>
      <c r="C6844" t="s">
        <v>1</v>
      </c>
      <c r="D6844">
        <v>5614</v>
      </c>
    </row>
    <row r="6845" spans="1:4" x14ac:dyDescent="0.3">
      <c r="A6845" t="s">
        <v>28</v>
      </c>
      <c r="B6845" t="s">
        <v>17</v>
      </c>
      <c r="C6845" t="s">
        <v>10</v>
      </c>
      <c r="D6845">
        <v>86557</v>
      </c>
    </row>
    <row r="6846" spans="1:4" x14ac:dyDescent="0.3">
      <c r="A6846" t="s">
        <v>28</v>
      </c>
      <c r="B6846" t="s">
        <v>20</v>
      </c>
      <c r="C6846" t="s">
        <v>2</v>
      </c>
      <c r="D6846">
        <v>72364</v>
      </c>
    </row>
    <row r="6847" spans="1:4" x14ac:dyDescent="0.3">
      <c r="A6847" t="s">
        <v>28</v>
      </c>
      <c r="B6847" t="s">
        <v>17</v>
      </c>
      <c r="C6847" t="s">
        <v>10</v>
      </c>
      <c r="D6847">
        <v>30393</v>
      </c>
    </row>
    <row r="6848" spans="1:4" x14ac:dyDescent="0.3">
      <c r="A6848" t="s">
        <v>28</v>
      </c>
      <c r="B6848" t="s">
        <v>17</v>
      </c>
      <c r="C6848" t="s">
        <v>10</v>
      </c>
      <c r="D6848">
        <v>53014</v>
      </c>
    </row>
    <row r="6849" spans="1:4" x14ac:dyDescent="0.3">
      <c r="A6849" t="s">
        <v>28</v>
      </c>
      <c r="B6849" t="s">
        <v>17</v>
      </c>
      <c r="C6849" t="s">
        <v>4</v>
      </c>
      <c r="D6849">
        <v>80438</v>
      </c>
    </row>
    <row r="6850" spans="1:4" x14ac:dyDescent="0.3">
      <c r="A6850" t="s">
        <v>28</v>
      </c>
      <c r="B6850" t="s">
        <v>17</v>
      </c>
      <c r="C6850" t="s">
        <v>4</v>
      </c>
      <c r="D6850">
        <v>37930</v>
      </c>
    </row>
    <row r="6851" spans="1:4" x14ac:dyDescent="0.3">
      <c r="A6851" t="s">
        <v>28</v>
      </c>
      <c r="B6851" t="s">
        <v>17</v>
      </c>
      <c r="C6851" t="s">
        <v>4</v>
      </c>
      <c r="D6851">
        <v>1887</v>
      </c>
    </row>
    <row r="6852" spans="1:4" x14ac:dyDescent="0.3">
      <c r="A6852" t="s">
        <v>28</v>
      </c>
      <c r="B6852" t="s">
        <v>20</v>
      </c>
      <c r="C6852" t="s">
        <v>9</v>
      </c>
      <c r="D6852">
        <v>76326</v>
      </c>
    </row>
    <row r="6853" spans="1:4" x14ac:dyDescent="0.3">
      <c r="A6853" t="s">
        <v>28</v>
      </c>
      <c r="B6853" t="s">
        <v>17</v>
      </c>
      <c r="C6853" t="s">
        <v>6</v>
      </c>
      <c r="D6853">
        <v>53484</v>
      </c>
    </row>
    <row r="6854" spans="1:4" x14ac:dyDescent="0.3">
      <c r="A6854" t="s">
        <v>28</v>
      </c>
      <c r="B6854" t="s">
        <v>17</v>
      </c>
      <c r="C6854" t="s">
        <v>2</v>
      </c>
      <c r="D6854">
        <v>6134</v>
      </c>
    </row>
    <row r="6855" spans="1:4" x14ac:dyDescent="0.3">
      <c r="A6855" t="s">
        <v>28</v>
      </c>
      <c r="B6855" t="s">
        <v>20</v>
      </c>
      <c r="C6855" t="s">
        <v>10</v>
      </c>
      <c r="D6855">
        <v>23082</v>
      </c>
    </row>
    <row r="6856" spans="1:4" x14ac:dyDescent="0.3">
      <c r="A6856" t="s">
        <v>28</v>
      </c>
      <c r="B6856" t="s">
        <v>20</v>
      </c>
      <c r="C6856" t="s">
        <v>10</v>
      </c>
      <c r="D6856">
        <v>87332</v>
      </c>
    </row>
    <row r="6857" spans="1:4" x14ac:dyDescent="0.3">
      <c r="A6857" t="s">
        <v>28</v>
      </c>
      <c r="B6857" t="s">
        <v>17</v>
      </c>
      <c r="C6857" t="s">
        <v>6</v>
      </c>
      <c r="D6857">
        <v>2963</v>
      </c>
    </row>
    <row r="6858" spans="1:4" x14ac:dyDescent="0.3">
      <c r="A6858" t="s">
        <v>28</v>
      </c>
      <c r="B6858" t="s">
        <v>20</v>
      </c>
      <c r="C6858" t="s">
        <v>9</v>
      </c>
      <c r="D6858">
        <v>33242</v>
      </c>
    </row>
    <row r="6859" spans="1:4" x14ac:dyDescent="0.3">
      <c r="A6859" t="s">
        <v>28</v>
      </c>
      <c r="B6859" t="s">
        <v>20</v>
      </c>
      <c r="C6859" t="s">
        <v>6</v>
      </c>
      <c r="D6859">
        <v>41676</v>
      </c>
    </row>
    <row r="6860" spans="1:4" x14ac:dyDescent="0.3">
      <c r="A6860" t="s">
        <v>28</v>
      </c>
      <c r="B6860" t="s">
        <v>20</v>
      </c>
      <c r="C6860" t="s">
        <v>2</v>
      </c>
      <c r="D6860">
        <v>93522</v>
      </c>
    </row>
    <row r="6861" spans="1:4" x14ac:dyDescent="0.3">
      <c r="A6861" t="s">
        <v>28</v>
      </c>
      <c r="B6861" t="s">
        <v>12</v>
      </c>
      <c r="C6861" t="s">
        <v>1</v>
      </c>
      <c r="D6861">
        <v>80117</v>
      </c>
    </row>
    <row r="6862" spans="1:4" x14ac:dyDescent="0.3">
      <c r="A6862" t="s">
        <v>28</v>
      </c>
      <c r="B6862" t="s">
        <v>20</v>
      </c>
      <c r="C6862" t="s">
        <v>9</v>
      </c>
      <c r="D6862">
        <v>33623</v>
      </c>
    </row>
    <row r="6863" spans="1:4" x14ac:dyDescent="0.3">
      <c r="A6863" t="s">
        <v>28</v>
      </c>
      <c r="B6863" t="s">
        <v>20</v>
      </c>
      <c r="C6863" t="s">
        <v>6</v>
      </c>
      <c r="D6863">
        <v>97179</v>
      </c>
    </row>
    <row r="6864" spans="1:4" x14ac:dyDescent="0.3">
      <c r="A6864" t="s">
        <v>28</v>
      </c>
      <c r="B6864" t="s">
        <v>20</v>
      </c>
      <c r="C6864" t="s">
        <v>6</v>
      </c>
      <c r="D6864">
        <v>68539</v>
      </c>
    </row>
    <row r="6865" spans="1:4" x14ac:dyDescent="0.3">
      <c r="A6865" t="s">
        <v>28</v>
      </c>
      <c r="B6865" t="s">
        <v>15</v>
      </c>
      <c r="C6865" t="s">
        <v>10</v>
      </c>
      <c r="D6865">
        <v>42869</v>
      </c>
    </row>
    <row r="6866" spans="1:4" x14ac:dyDescent="0.3">
      <c r="A6866" t="s">
        <v>28</v>
      </c>
      <c r="B6866" t="s">
        <v>17</v>
      </c>
      <c r="C6866" t="s">
        <v>9</v>
      </c>
      <c r="D6866">
        <v>34348</v>
      </c>
    </row>
    <row r="6867" spans="1:4" x14ac:dyDescent="0.3">
      <c r="A6867" t="s">
        <v>28</v>
      </c>
      <c r="B6867" t="s">
        <v>17</v>
      </c>
      <c r="C6867" t="s">
        <v>4</v>
      </c>
      <c r="D6867">
        <v>46661</v>
      </c>
    </row>
    <row r="6868" spans="1:4" x14ac:dyDescent="0.3">
      <c r="A6868" t="s">
        <v>28</v>
      </c>
      <c r="B6868" t="s">
        <v>17</v>
      </c>
      <c r="C6868" t="s">
        <v>1</v>
      </c>
      <c r="D6868">
        <v>44453</v>
      </c>
    </row>
    <row r="6869" spans="1:4" x14ac:dyDescent="0.3">
      <c r="A6869" t="s">
        <v>28</v>
      </c>
      <c r="B6869" t="s">
        <v>14</v>
      </c>
      <c r="C6869" t="s">
        <v>7</v>
      </c>
      <c r="D6869">
        <v>42593</v>
      </c>
    </row>
    <row r="6870" spans="1:4" x14ac:dyDescent="0.3">
      <c r="A6870" t="s">
        <v>28</v>
      </c>
      <c r="B6870" t="s">
        <v>17</v>
      </c>
      <c r="C6870" t="s">
        <v>10</v>
      </c>
      <c r="D6870">
        <v>97251</v>
      </c>
    </row>
    <row r="6871" spans="1:4" x14ac:dyDescent="0.3">
      <c r="A6871" t="s">
        <v>28</v>
      </c>
      <c r="B6871" t="s">
        <v>20</v>
      </c>
      <c r="C6871" t="s">
        <v>10</v>
      </c>
      <c r="D6871">
        <v>49285</v>
      </c>
    </row>
    <row r="6872" spans="1:4" x14ac:dyDescent="0.3">
      <c r="A6872" t="s">
        <v>28</v>
      </c>
      <c r="B6872" t="s">
        <v>17</v>
      </c>
      <c r="C6872" t="s">
        <v>8</v>
      </c>
      <c r="D6872">
        <v>9465</v>
      </c>
    </row>
    <row r="6873" spans="1:4" x14ac:dyDescent="0.3">
      <c r="A6873" t="s">
        <v>28</v>
      </c>
      <c r="B6873" t="s">
        <v>18</v>
      </c>
      <c r="C6873" t="s">
        <v>10</v>
      </c>
      <c r="D6873">
        <v>19802</v>
      </c>
    </row>
    <row r="6874" spans="1:4" x14ac:dyDescent="0.3">
      <c r="A6874" t="s">
        <v>28</v>
      </c>
      <c r="B6874" t="s">
        <v>20</v>
      </c>
      <c r="C6874" t="s">
        <v>2</v>
      </c>
      <c r="D6874">
        <v>95328</v>
      </c>
    </row>
    <row r="6875" spans="1:4" x14ac:dyDescent="0.3">
      <c r="A6875" t="s">
        <v>28</v>
      </c>
      <c r="B6875" t="s">
        <v>17</v>
      </c>
      <c r="C6875" t="s">
        <v>8</v>
      </c>
      <c r="D6875">
        <v>50296</v>
      </c>
    </row>
    <row r="6876" spans="1:4" x14ac:dyDescent="0.3">
      <c r="A6876" t="s">
        <v>28</v>
      </c>
      <c r="B6876" t="s">
        <v>20</v>
      </c>
      <c r="C6876" t="s">
        <v>10</v>
      </c>
      <c r="D6876">
        <v>15621</v>
      </c>
    </row>
    <row r="6877" spans="1:4" x14ac:dyDescent="0.3">
      <c r="A6877" t="s">
        <v>28</v>
      </c>
      <c r="B6877" t="s">
        <v>17</v>
      </c>
      <c r="C6877" t="s">
        <v>10</v>
      </c>
      <c r="D6877">
        <v>25246</v>
      </c>
    </row>
    <row r="6878" spans="1:4" x14ac:dyDescent="0.3">
      <c r="A6878" t="s">
        <v>28</v>
      </c>
      <c r="B6878" t="s">
        <v>17</v>
      </c>
      <c r="C6878" t="s">
        <v>1</v>
      </c>
      <c r="D6878">
        <v>98670</v>
      </c>
    </row>
    <row r="6879" spans="1:4" x14ac:dyDescent="0.3">
      <c r="A6879" t="s">
        <v>28</v>
      </c>
      <c r="B6879" t="s">
        <v>17</v>
      </c>
      <c r="C6879" t="s">
        <v>1</v>
      </c>
      <c r="D6879">
        <v>19751</v>
      </c>
    </row>
    <row r="6880" spans="1:4" x14ac:dyDescent="0.3">
      <c r="A6880" t="s">
        <v>28</v>
      </c>
      <c r="B6880" t="s">
        <v>20</v>
      </c>
      <c r="C6880" t="s">
        <v>6</v>
      </c>
      <c r="D6880">
        <v>9994</v>
      </c>
    </row>
    <row r="6881" spans="1:4" x14ac:dyDescent="0.3">
      <c r="A6881" t="s">
        <v>28</v>
      </c>
      <c r="B6881" t="s">
        <v>17</v>
      </c>
      <c r="C6881" t="s">
        <v>9</v>
      </c>
      <c r="D6881">
        <v>67453</v>
      </c>
    </row>
    <row r="6882" spans="1:4" x14ac:dyDescent="0.3">
      <c r="A6882" t="s">
        <v>28</v>
      </c>
      <c r="B6882" t="s">
        <v>20</v>
      </c>
      <c r="C6882" t="s">
        <v>10</v>
      </c>
      <c r="D6882">
        <v>13056</v>
      </c>
    </row>
    <row r="6883" spans="1:4" x14ac:dyDescent="0.3">
      <c r="A6883" t="s">
        <v>28</v>
      </c>
      <c r="B6883" t="s">
        <v>17</v>
      </c>
      <c r="C6883" t="s">
        <v>9</v>
      </c>
      <c r="D6883">
        <v>60928</v>
      </c>
    </row>
    <row r="6884" spans="1:4" x14ac:dyDescent="0.3">
      <c r="A6884" t="s">
        <v>28</v>
      </c>
      <c r="B6884" t="s">
        <v>17</v>
      </c>
      <c r="C6884" t="s">
        <v>9</v>
      </c>
      <c r="D6884">
        <v>14890</v>
      </c>
    </row>
    <row r="6885" spans="1:4" x14ac:dyDescent="0.3">
      <c r="A6885" t="s">
        <v>28</v>
      </c>
      <c r="B6885" t="s">
        <v>17</v>
      </c>
      <c r="C6885" t="s">
        <v>10</v>
      </c>
      <c r="D6885">
        <v>63015</v>
      </c>
    </row>
    <row r="6886" spans="1:4" x14ac:dyDescent="0.3">
      <c r="A6886" t="s">
        <v>28</v>
      </c>
      <c r="B6886" t="s">
        <v>20</v>
      </c>
      <c r="C6886" t="s">
        <v>8</v>
      </c>
      <c r="D6886">
        <v>58813</v>
      </c>
    </row>
    <row r="6887" spans="1:4" x14ac:dyDescent="0.3">
      <c r="A6887" t="s">
        <v>28</v>
      </c>
      <c r="B6887" t="s">
        <v>17</v>
      </c>
      <c r="C6887" t="s">
        <v>10</v>
      </c>
      <c r="D6887">
        <v>29094</v>
      </c>
    </row>
    <row r="6888" spans="1:4" x14ac:dyDescent="0.3">
      <c r="A6888" t="s">
        <v>28</v>
      </c>
      <c r="B6888" t="s">
        <v>17</v>
      </c>
      <c r="C6888" t="s">
        <v>10</v>
      </c>
      <c r="D6888">
        <v>88334</v>
      </c>
    </row>
    <row r="6889" spans="1:4" x14ac:dyDescent="0.3">
      <c r="A6889" t="s">
        <v>28</v>
      </c>
      <c r="B6889" t="s">
        <v>18</v>
      </c>
      <c r="C6889" t="s">
        <v>4</v>
      </c>
      <c r="D6889">
        <v>15227</v>
      </c>
    </row>
    <row r="6890" spans="1:4" x14ac:dyDescent="0.3">
      <c r="A6890" t="s">
        <v>28</v>
      </c>
      <c r="B6890" t="s">
        <v>18</v>
      </c>
      <c r="C6890" t="s">
        <v>4</v>
      </c>
      <c r="D6890">
        <v>25149</v>
      </c>
    </row>
    <row r="6891" spans="1:4" x14ac:dyDescent="0.3">
      <c r="A6891" t="s">
        <v>28</v>
      </c>
      <c r="B6891" t="s">
        <v>18</v>
      </c>
      <c r="C6891" t="s">
        <v>5</v>
      </c>
      <c r="D6891">
        <v>30465</v>
      </c>
    </row>
    <row r="6892" spans="1:4" x14ac:dyDescent="0.3">
      <c r="A6892" t="s">
        <v>28</v>
      </c>
      <c r="B6892" t="s">
        <v>17</v>
      </c>
      <c r="C6892" t="s">
        <v>10</v>
      </c>
      <c r="D6892">
        <v>86988</v>
      </c>
    </row>
    <row r="6893" spans="1:4" x14ac:dyDescent="0.3">
      <c r="A6893" t="s">
        <v>28</v>
      </c>
      <c r="B6893" t="s">
        <v>15</v>
      </c>
      <c r="C6893" t="s">
        <v>4</v>
      </c>
      <c r="D6893">
        <v>5718</v>
      </c>
    </row>
    <row r="6894" spans="1:4" x14ac:dyDescent="0.3">
      <c r="A6894" t="s">
        <v>28</v>
      </c>
      <c r="B6894" t="s">
        <v>14</v>
      </c>
      <c r="C6894" t="s">
        <v>2</v>
      </c>
      <c r="D6894">
        <v>48625</v>
      </c>
    </row>
    <row r="6895" spans="1:4" x14ac:dyDescent="0.3">
      <c r="A6895" t="s">
        <v>28</v>
      </c>
      <c r="B6895" t="s">
        <v>20</v>
      </c>
      <c r="C6895" t="s">
        <v>2</v>
      </c>
      <c r="D6895">
        <v>58438</v>
      </c>
    </row>
    <row r="6896" spans="1:4" x14ac:dyDescent="0.3">
      <c r="A6896" t="s">
        <v>28</v>
      </c>
      <c r="B6896" t="s">
        <v>13</v>
      </c>
      <c r="C6896" t="s">
        <v>6</v>
      </c>
      <c r="D6896">
        <v>89241</v>
      </c>
    </row>
    <row r="6897" spans="1:4" x14ac:dyDescent="0.3">
      <c r="A6897" t="s">
        <v>28</v>
      </c>
      <c r="B6897" t="s">
        <v>17</v>
      </c>
      <c r="C6897" t="s">
        <v>2</v>
      </c>
      <c r="D6897">
        <v>90637</v>
      </c>
    </row>
    <row r="6898" spans="1:4" x14ac:dyDescent="0.3">
      <c r="A6898" t="s">
        <v>28</v>
      </c>
      <c r="B6898" t="s">
        <v>14</v>
      </c>
      <c r="C6898" t="s">
        <v>2</v>
      </c>
      <c r="D6898">
        <v>80614</v>
      </c>
    </row>
    <row r="6899" spans="1:4" x14ac:dyDescent="0.3">
      <c r="A6899" t="s">
        <v>28</v>
      </c>
      <c r="B6899" t="s">
        <v>14</v>
      </c>
      <c r="C6899" t="s">
        <v>10</v>
      </c>
      <c r="D6899">
        <v>85411</v>
      </c>
    </row>
    <row r="6900" spans="1:4" x14ac:dyDescent="0.3">
      <c r="A6900" t="s">
        <v>28</v>
      </c>
      <c r="B6900" t="s">
        <v>20</v>
      </c>
      <c r="C6900" t="s">
        <v>10</v>
      </c>
      <c r="D6900">
        <v>87447</v>
      </c>
    </row>
    <row r="6901" spans="1:4" x14ac:dyDescent="0.3">
      <c r="A6901" t="s">
        <v>28</v>
      </c>
      <c r="B6901" t="s">
        <v>17</v>
      </c>
      <c r="C6901" t="s">
        <v>10</v>
      </c>
      <c r="D6901">
        <v>38912</v>
      </c>
    </row>
    <row r="6902" spans="1:4" x14ac:dyDescent="0.3">
      <c r="A6902" t="s">
        <v>28</v>
      </c>
      <c r="B6902" t="s">
        <v>17</v>
      </c>
      <c r="C6902" t="s">
        <v>10</v>
      </c>
      <c r="D6902">
        <v>57969</v>
      </c>
    </row>
    <row r="6903" spans="1:4" x14ac:dyDescent="0.3">
      <c r="A6903" t="s">
        <v>28</v>
      </c>
      <c r="B6903" t="s">
        <v>19</v>
      </c>
      <c r="C6903" t="s">
        <v>6</v>
      </c>
      <c r="D6903">
        <v>63434</v>
      </c>
    </row>
    <row r="6904" spans="1:4" x14ac:dyDescent="0.3">
      <c r="A6904" t="s">
        <v>28</v>
      </c>
      <c r="B6904" t="s">
        <v>19</v>
      </c>
      <c r="C6904" t="s">
        <v>6</v>
      </c>
      <c r="D6904">
        <v>48066</v>
      </c>
    </row>
    <row r="6905" spans="1:4" x14ac:dyDescent="0.3">
      <c r="A6905" t="s">
        <v>28</v>
      </c>
      <c r="B6905" t="s">
        <v>17</v>
      </c>
      <c r="C6905" t="s">
        <v>7</v>
      </c>
      <c r="D6905">
        <v>73263</v>
      </c>
    </row>
    <row r="6906" spans="1:4" x14ac:dyDescent="0.3">
      <c r="A6906" t="s">
        <v>28</v>
      </c>
      <c r="B6906" t="s">
        <v>17</v>
      </c>
      <c r="C6906" t="s">
        <v>6</v>
      </c>
      <c r="D6906">
        <v>61703</v>
      </c>
    </row>
    <row r="6907" spans="1:4" x14ac:dyDescent="0.3">
      <c r="A6907" t="s">
        <v>28</v>
      </c>
      <c r="B6907" t="s">
        <v>20</v>
      </c>
      <c r="C6907" t="s">
        <v>4</v>
      </c>
      <c r="D6907">
        <v>43397</v>
      </c>
    </row>
    <row r="6908" spans="1:4" x14ac:dyDescent="0.3">
      <c r="A6908" t="s">
        <v>28</v>
      </c>
      <c r="B6908" t="s">
        <v>20</v>
      </c>
      <c r="C6908" t="s">
        <v>4</v>
      </c>
      <c r="D6908">
        <v>41989</v>
      </c>
    </row>
    <row r="6909" spans="1:4" x14ac:dyDescent="0.3">
      <c r="A6909" t="s">
        <v>28</v>
      </c>
      <c r="B6909" t="s">
        <v>20</v>
      </c>
      <c r="C6909" t="s">
        <v>4</v>
      </c>
      <c r="D6909">
        <v>77656</v>
      </c>
    </row>
    <row r="6910" spans="1:4" x14ac:dyDescent="0.3">
      <c r="A6910" t="s">
        <v>28</v>
      </c>
      <c r="B6910" t="s">
        <v>12</v>
      </c>
      <c r="C6910" t="s">
        <v>2</v>
      </c>
      <c r="D6910">
        <v>96143</v>
      </c>
    </row>
    <row r="6911" spans="1:4" x14ac:dyDescent="0.3">
      <c r="A6911" t="s">
        <v>28</v>
      </c>
      <c r="B6911" t="s">
        <v>17</v>
      </c>
      <c r="C6911" t="s">
        <v>10</v>
      </c>
      <c r="D6911">
        <v>72713</v>
      </c>
    </row>
    <row r="6912" spans="1:4" x14ac:dyDescent="0.3">
      <c r="A6912" t="s">
        <v>28</v>
      </c>
      <c r="B6912" t="s">
        <v>17</v>
      </c>
      <c r="C6912" t="s">
        <v>10</v>
      </c>
      <c r="D6912">
        <v>64444</v>
      </c>
    </row>
    <row r="6913" spans="1:4" x14ac:dyDescent="0.3">
      <c r="A6913" t="s">
        <v>28</v>
      </c>
      <c r="B6913" t="s">
        <v>17</v>
      </c>
      <c r="C6913" t="s">
        <v>2</v>
      </c>
      <c r="D6913">
        <v>25703</v>
      </c>
    </row>
    <row r="6914" spans="1:4" x14ac:dyDescent="0.3">
      <c r="A6914" t="s">
        <v>28</v>
      </c>
      <c r="B6914" t="s">
        <v>17</v>
      </c>
      <c r="C6914" t="s">
        <v>4</v>
      </c>
      <c r="D6914">
        <v>90730</v>
      </c>
    </row>
    <row r="6915" spans="1:4" x14ac:dyDescent="0.3">
      <c r="A6915" t="s">
        <v>28</v>
      </c>
      <c r="B6915" t="s">
        <v>17</v>
      </c>
      <c r="C6915" t="s">
        <v>4</v>
      </c>
      <c r="D6915">
        <v>88298</v>
      </c>
    </row>
    <row r="6916" spans="1:4" x14ac:dyDescent="0.3">
      <c r="A6916" t="s">
        <v>28</v>
      </c>
      <c r="B6916" t="s">
        <v>20</v>
      </c>
      <c r="C6916" t="s">
        <v>10</v>
      </c>
      <c r="D6916">
        <v>27505</v>
      </c>
    </row>
    <row r="6917" spans="1:4" x14ac:dyDescent="0.3">
      <c r="A6917" t="s">
        <v>28</v>
      </c>
      <c r="B6917" t="s">
        <v>17</v>
      </c>
      <c r="C6917" t="s">
        <v>2</v>
      </c>
      <c r="D6917">
        <v>91019</v>
      </c>
    </row>
    <row r="6918" spans="1:4" x14ac:dyDescent="0.3">
      <c r="A6918" t="s">
        <v>28</v>
      </c>
      <c r="B6918" t="s">
        <v>20</v>
      </c>
      <c r="C6918" t="s">
        <v>6</v>
      </c>
      <c r="D6918">
        <v>12043</v>
      </c>
    </row>
    <row r="6919" spans="1:4" x14ac:dyDescent="0.3">
      <c r="A6919" t="s">
        <v>28</v>
      </c>
      <c r="B6919" t="s">
        <v>20</v>
      </c>
      <c r="C6919" t="s">
        <v>5</v>
      </c>
      <c r="D6919">
        <v>14068</v>
      </c>
    </row>
    <row r="6920" spans="1:4" x14ac:dyDescent="0.3">
      <c r="A6920" t="s">
        <v>28</v>
      </c>
      <c r="B6920" t="s">
        <v>20</v>
      </c>
      <c r="C6920" t="s">
        <v>5</v>
      </c>
      <c r="D6920">
        <v>29034</v>
      </c>
    </row>
    <row r="6921" spans="1:4" x14ac:dyDescent="0.3">
      <c r="A6921" t="s">
        <v>28</v>
      </c>
      <c r="B6921" t="s">
        <v>20</v>
      </c>
      <c r="C6921" t="s">
        <v>5</v>
      </c>
      <c r="D6921">
        <v>34564</v>
      </c>
    </row>
    <row r="6922" spans="1:4" x14ac:dyDescent="0.3">
      <c r="A6922" t="s">
        <v>28</v>
      </c>
      <c r="B6922" t="s">
        <v>20</v>
      </c>
      <c r="C6922" t="s">
        <v>5</v>
      </c>
      <c r="D6922">
        <v>52802</v>
      </c>
    </row>
    <row r="6923" spans="1:4" x14ac:dyDescent="0.3">
      <c r="A6923" t="s">
        <v>28</v>
      </c>
      <c r="B6923" t="s">
        <v>12</v>
      </c>
      <c r="C6923" t="s">
        <v>2</v>
      </c>
      <c r="D6923">
        <v>25861</v>
      </c>
    </row>
    <row r="6924" spans="1:4" x14ac:dyDescent="0.3">
      <c r="A6924" t="s">
        <v>28</v>
      </c>
      <c r="B6924" t="s">
        <v>12</v>
      </c>
      <c r="C6924" t="s">
        <v>2</v>
      </c>
      <c r="D6924">
        <v>89490</v>
      </c>
    </row>
    <row r="6925" spans="1:4" x14ac:dyDescent="0.3">
      <c r="A6925" t="s">
        <v>28</v>
      </c>
      <c r="B6925" t="s">
        <v>14</v>
      </c>
      <c r="C6925" t="s">
        <v>4</v>
      </c>
      <c r="D6925">
        <v>91344</v>
      </c>
    </row>
    <row r="6926" spans="1:4" x14ac:dyDescent="0.3">
      <c r="A6926" t="s">
        <v>28</v>
      </c>
      <c r="B6926" t="s">
        <v>14</v>
      </c>
      <c r="C6926" t="s">
        <v>4</v>
      </c>
      <c r="D6926">
        <v>28745</v>
      </c>
    </row>
    <row r="6927" spans="1:4" x14ac:dyDescent="0.3">
      <c r="A6927" t="s">
        <v>28</v>
      </c>
      <c r="B6927" t="s">
        <v>20</v>
      </c>
      <c r="C6927" t="s">
        <v>5</v>
      </c>
      <c r="D6927">
        <v>16843</v>
      </c>
    </row>
    <row r="6928" spans="1:4" x14ac:dyDescent="0.3">
      <c r="A6928" t="s">
        <v>28</v>
      </c>
      <c r="B6928" t="s">
        <v>18</v>
      </c>
      <c r="C6928" t="s">
        <v>8</v>
      </c>
      <c r="D6928">
        <v>59150</v>
      </c>
    </row>
    <row r="6929" spans="1:4" x14ac:dyDescent="0.3">
      <c r="A6929" t="s">
        <v>28</v>
      </c>
      <c r="B6929" t="s">
        <v>20</v>
      </c>
      <c r="C6929" t="s">
        <v>10</v>
      </c>
      <c r="D6929">
        <v>32107</v>
      </c>
    </row>
    <row r="6930" spans="1:4" x14ac:dyDescent="0.3">
      <c r="A6930" t="s">
        <v>28</v>
      </c>
      <c r="B6930" t="s">
        <v>20</v>
      </c>
      <c r="C6930" t="s">
        <v>10</v>
      </c>
      <c r="D6930">
        <v>75940</v>
      </c>
    </row>
    <row r="6931" spans="1:4" x14ac:dyDescent="0.3">
      <c r="A6931" t="s">
        <v>28</v>
      </c>
      <c r="B6931" t="s">
        <v>17</v>
      </c>
      <c r="C6931" t="s">
        <v>1</v>
      </c>
      <c r="D6931">
        <v>79762</v>
      </c>
    </row>
    <row r="6932" spans="1:4" x14ac:dyDescent="0.3">
      <c r="A6932" t="s">
        <v>28</v>
      </c>
      <c r="B6932" t="s">
        <v>17</v>
      </c>
      <c r="C6932" t="s">
        <v>2</v>
      </c>
      <c r="D6932">
        <v>46191</v>
      </c>
    </row>
    <row r="6933" spans="1:4" x14ac:dyDescent="0.3">
      <c r="A6933" t="s">
        <v>28</v>
      </c>
      <c r="B6933" t="s">
        <v>17</v>
      </c>
      <c r="C6933" t="s">
        <v>10</v>
      </c>
      <c r="D6933">
        <v>99081</v>
      </c>
    </row>
    <row r="6934" spans="1:4" x14ac:dyDescent="0.3">
      <c r="A6934" t="s">
        <v>28</v>
      </c>
      <c r="B6934" t="s">
        <v>17</v>
      </c>
      <c r="C6934" t="s">
        <v>10</v>
      </c>
      <c r="D6934">
        <v>91889</v>
      </c>
    </row>
    <row r="6935" spans="1:4" x14ac:dyDescent="0.3">
      <c r="A6935" t="s">
        <v>28</v>
      </c>
      <c r="B6935" t="s">
        <v>17</v>
      </c>
      <c r="C6935" t="s">
        <v>10</v>
      </c>
      <c r="D6935">
        <v>87393</v>
      </c>
    </row>
    <row r="6936" spans="1:4" x14ac:dyDescent="0.3">
      <c r="A6936" t="s">
        <v>28</v>
      </c>
      <c r="B6936" t="s">
        <v>17</v>
      </c>
      <c r="C6936" t="s">
        <v>8</v>
      </c>
      <c r="D6936">
        <v>58949</v>
      </c>
    </row>
    <row r="6937" spans="1:4" x14ac:dyDescent="0.3">
      <c r="A6937" t="s">
        <v>28</v>
      </c>
      <c r="B6937" t="s">
        <v>17</v>
      </c>
      <c r="C6937" t="s">
        <v>2</v>
      </c>
      <c r="D6937">
        <v>98174</v>
      </c>
    </row>
    <row r="6938" spans="1:4" x14ac:dyDescent="0.3">
      <c r="A6938" t="s">
        <v>28</v>
      </c>
      <c r="B6938" t="s">
        <v>17</v>
      </c>
      <c r="C6938" t="s">
        <v>2</v>
      </c>
      <c r="D6938">
        <v>28767</v>
      </c>
    </row>
    <row r="6939" spans="1:4" x14ac:dyDescent="0.3">
      <c r="A6939" t="s">
        <v>28</v>
      </c>
      <c r="B6939" t="s">
        <v>17</v>
      </c>
      <c r="C6939" t="s">
        <v>5</v>
      </c>
      <c r="D6939">
        <v>61568</v>
      </c>
    </row>
    <row r="6940" spans="1:4" x14ac:dyDescent="0.3">
      <c r="A6940" t="s">
        <v>28</v>
      </c>
      <c r="B6940" t="s">
        <v>20</v>
      </c>
      <c r="C6940" t="s">
        <v>1</v>
      </c>
      <c r="D6940">
        <v>21746</v>
      </c>
    </row>
    <row r="6941" spans="1:4" x14ac:dyDescent="0.3">
      <c r="A6941" t="s">
        <v>28</v>
      </c>
      <c r="B6941" t="s">
        <v>20</v>
      </c>
      <c r="C6941" t="s">
        <v>2</v>
      </c>
      <c r="D6941">
        <v>41227</v>
      </c>
    </row>
    <row r="6942" spans="1:4" x14ac:dyDescent="0.3">
      <c r="A6942" t="s">
        <v>28</v>
      </c>
      <c r="B6942" t="s">
        <v>20</v>
      </c>
      <c r="C6942" t="s">
        <v>1</v>
      </c>
      <c r="D6942">
        <v>12710</v>
      </c>
    </row>
    <row r="6943" spans="1:4" x14ac:dyDescent="0.3">
      <c r="A6943" t="s">
        <v>28</v>
      </c>
      <c r="B6943" t="s">
        <v>17</v>
      </c>
      <c r="C6943" t="s">
        <v>10</v>
      </c>
      <c r="D6943">
        <v>45940</v>
      </c>
    </row>
    <row r="6944" spans="1:4" x14ac:dyDescent="0.3">
      <c r="A6944" t="s">
        <v>28</v>
      </c>
      <c r="B6944" t="s">
        <v>17</v>
      </c>
      <c r="C6944" t="s">
        <v>10</v>
      </c>
      <c r="D6944">
        <v>4971</v>
      </c>
    </row>
    <row r="6945" spans="1:4" x14ac:dyDescent="0.3">
      <c r="A6945" t="s">
        <v>28</v>
      </c>
      <c r="B6945" t="s">
        <v>12</v>
      </c>
      <c r="C6945" t="s">
        <v>5</v>
      </c>
      <c r="D6945">
        <v>43660</v>
      </c>
    </row>
    <row r="6946" spans="1:4" x14ac:dyDescent="0.3">
      <c r="A6946" t="s">
        <v>28</v>
      </c>
      <c r="B6946" t="s">
        <v>20</v>
      </c>
      <c r="C6946" t="s">
        <v>6</v>
      </c>
      <c r="D6946">
        <v>18152</v>
      </c>
    </row>
    <row r="6947" spans="1:4" x14ac:dyDescent="0.3">
      <c r="A6947" t="s">
        <v>28</v>
      </c>
      <c r="B6947" t="s">
        <v>14</v>
      </c>
      <c r="C6947" t="s">
        <v>2</v>
      </c>
      <c r="D6947">
        <v>22264</v>
      </c>
    </row>
    <row r="6948" spans="1:4" x14ac:dyDescent="0.3">
      <c r="A6948" t="s">
        <v>28</v>
      </c>
      <c r="B6948" t="s">
        <v>13</v>
      </c>
      <c r="C6948" t="s">
        <v>6</v>
      </c>
      <c r="D6948">
        <v>5911</v>
      </c>
    </row>
    <row r="6949" spans="1:4" x14ac:dyDescent="0.3">
      <c r="A6949" t="s">
        <v>28</v>
      </c>
      <c r="B6949" t="s">
        <v>13</v>
      </c>
      <c r="C6949" t="s">
        <v>6</v>
      </c>
      <c r="D6949">
        <v>51497</v>
      </c>
    </row>
    <row r="6950" spans="1:4" x14ac:dyDescent="0.3">
      <c r="A6950" t="s">
        <v>28</v>
      </c>
      <c r="B6950" t="s">
        <v>13</v>
      </c>
      <c r="C6950" t="s">
        <v>6</v>
      </c>
      <c r="D6950">
        <v>7287</v>
      </c>
    </row>
    <row r="6951" spans="1:4" x14ac:dyDescent="0.3">
      <c r="A6951" t="s">
        <v>28</v>
      </c>
      <c r="B6951" t="s">
        <v>12</v>
      </c>
      <c r="C6951" t="s">
        <v>5</v>
      </c>
      <c r="D6951">
        <v>52214</v>
      </c>
    </row>
    <row r="6952" spans="1:4" x14ac:dyDescent="0.3">
      <c r="A6952" t="s">
        <v>28</v>
      </c>
      <c r="B6952" t="s">
        <v>14</v>
      </c>
      <c r="C6952" t="s">
        <v>6</v>
      </c>
      <c r="D6952">
        <v>25378</v>
      </c>
    </row>
    <row r="6953" spans="1:4" x14ac:dyDescent="0.3">
      <c r="A6953" t="s">
        <v>28</v>
      </c>
      <c r="B6953" t="s">
        <v>17</v>
      </c>
      <c r="C6953" t="s">
        <v>2</v>
      </c>
      <c r="D6953">
        <v>6861</v>
      </c>
    </row>
    <row r="6954" spans="1:4" x14ac:dyDescent="0.3">
      <c r="A6954" t="s">
        <v>28</v>
      </c>
      <c r="B6954" t="s">
        <v>17</v>
      </c>
      <c r="C6954" t="s">
        <v>2</v>
      </c>
      <c r="D6954">
        <v>24435</v>
      </c>
    </row>
    <row r="6955" spans="1:4" x14ac:dyDescent="0.3">
      <c r="A6955" t="s">
        <v>28</v>
      </c>
      <c r="B6955" t="s">
        <v>17</v>
      </c>
      <c r="C6955" t="s">
        <v>10</v>
      </c>
      <c r="D6955">
        <v>84552</v>
      </c>
    </row>
    <row r="6956" spans="1:4" x14ac:dyDescent="0.3">
      <c r="A6956" t="s">
        <v>28</v>
      </c>
      <c r="B6956" t="s">
        <v>20</v>
      </c>
      <c r="C6956" t="s">
        <v>10</v>
      </c>
      <c r="D6956">
        <v>14799</v>
      </c>
    </row>
    <row r="6957" spans="1:4" x14ac:dyDescent="0.3">
      <c r="A6957" t="s">
        <v>28</v>
      </c>
      <c r="B6957" t="s">
        <v>20</v>
      </c>
      <c r="C6957" t="s">
        <v>10</v>
      </c>
      <c r="D6957">
        <v>33179</v>
      </c>
    </row>
    <row r="6958" spans="1:4" x14ac:dyDescent="0.3">
      <c r="A6958" t="s">
        <v>28</v>
      </c>
      <c r="B6958" t="s">
        <v>19</v>
      </c>
      <c r="C6958" t="s">
        <v>8</v>
      </c>
      <c r="D6958">
        <v>30957</v>
      </c>
    </row>
    <row r="6959" spans="1:4" x14ac:dyDescent="0.3">
      <c r="A6959" t="s">
        <v>28</v>
      </c>
      <c r="B6959" t="s">
        <v>17</v>
      </c>
      <c r="C6959" t="s">
        <v>10</v>
      </c>
      <c r="D6959">
        <v>36897</v>
      </c>
    </row>
    <row r="6960" spans="1:4" x14ac:dyDescent="0.3">
      <c r="A6960" t="s">
        <v>28</v>
      </c>
      <c r="B6960" t="s">
        <v>17</v>
      </c>
      <c r="C6960" t="s">
        <v>1</v>
      </c>
      <c r="D6960">
        <v>33291</v>
      </c>
    </row>
    <row r="6961" spans="1:4" x14ac:dyDescent="0.3">
      <c r="A6961" t="s">
        <v>28</v>
      </c>
      <c r="B6961" t="s">
        <v>17</v>
      </c>
      <c r="C6961" t="s">
        <v>1</v>
      </c>
      <c r="D6961">
        <v>38669</v>
      </c>
    </row>
    <row r="6962" spans="1:4" x14ac:dyDescent="0.3">
      <c r="A6962" t="s">
        <v>28</v>
      </c>
      <c r="B6962" t="s">
        <v>17</v>
      </c>
      <c r="C6962" t="s">
        <v>1</v>
      </c>
      <c r="D6962">
        <v>4639</v>
      </c>
    </row>
    <row r="6963" spans="1:4" x14ac:dyDescent="0.3">
      <c r="A6963" t="s">
        <v>28</v>
      </c>
      <c r="B6963" t="s">
        <v>17</v>
      </c>
      <c r="C6963" t="s">
        <v>1</v>
      </c>
      <c r="D6963">
        <v>4341</v>
      </c>
    </row>
    <row r="6964" spans="1:4" x14ac:dyDescent="0.3">
      <c r="A6964" t="s">
        <v>28</v>
      </c>
      <c r="B6964" t="s">
        <v>17</v>
      </c>
      <c r="C6964" t="s">
        <v>8</v>
      </c>
      <c r="D6964">
        <v>5757</v>
      </c>
    </row>
    <row r="6965" spans="1:4" x14ac:dyDescent="0.3">
      <c r="A6965" t="s">
        <v>28</v>
      </c>
      <c r="B6965" t="s">
        <v>17</v>
      </c>
      <c r="C6965" t="s">
        <v>10</v>
      </c>
      <c r="D6965">
        <v>86347</v>
      </c>
    </row>
    <row r="6966" spans="1:4" x14ac:dyDescent="0.3">
      <c r="A6966" t="s">
        <v>28</v>
      </c>
      <c r="B6966" t="s">
        <v>20</v>
      </c>
      <c r="C6966" t="s">
        <v>2</v>
      </c>
      <c r="D6966">
        <v>5227</v>
      </c>
    </row>
    <row r="6967" spans="1:4" x14ac:dyDescent="0.3">
      <c r="A6967" t="s">
        <v>28</v>
      </c>
      <c r="B6967" t="s">
        <v>20</v>
      </c>
      <c r="C6967" t="s">
        <v>2</v>
      </c>
      <c r="D6967">
        <v>42972</v>
      </c>
    </row>
    <row r="6968" spans="1:4" x14ac:dyDescent="0.3">
      <c r="A6968" t="s">
        <v>28</v>
      </c>
      <c r="B6968" t="s">
        <v>20</v>
      </c>
      <c r="C6968" t="s">
        <v>4</v>
      </c>
      <c r="D6968">
        <v>14617</v>
      </c>
    </row>
    <row r="6969" spans="1:4" x14ac:dyDescent="0.3">
      <c r="A6969" t="s">
        <v>28</v>
      </c>
      <c r="B6969" t="s">
        <v>15</v>
      </c>
      <c r="C6969" t="s">
        <v>10</v>
      </c>
      <c r="D6969">
        <v>52826</v>
      </c>
    </row>
    <row r="6970" spans="1:4" x14ac:dyDescent="0.3">
      <c r="A6970" t="s">
        <v>28</v>
      </c>
      <c r="B6970" t="s">
        <v>20</v>
      </c>
      <c r="C6970" t="s">
        <v>4</v>
      </c>
      <c r="D6970">
        <v>77478</v>
      </c>
    </row>
    <row r="6971" spans="1:4" x14ac:dyDescent="0.3">
      <c r="A6971" t="s">
        <v>28</v>
      </c>
      <c r="B6971" t="s">
        <v>17</v>
      </c>
      <c r="C6971" t="s">
        <v>4</v>
      </c>
      <c r="D6971">
        <v>63585</v>
      </c>
    </row>
    <row r="6972" spans="1:4" x14ac:dyDescent="0.3">
      <c r="A6972" t="s">
        <v>28</v>
      </c>
      <c r="B6972" t="s">
        <v>20</v>
      </c>
      <c r="C6972" t="s">
        <v>10</v>
      </c>
      <c r="D6972">
        <v>36377</v>
      </c>
    </row>
    <row r="6973" spans="1:4" x14ac:dyDescent="0.3">
      <c r="A6973" t="s">
        <v>28</v>
      </c>
      <c r="B6973" t="s">
        <v>20</v>
      </c>
      <c r="C6973" t="s">
        <v>2</v>
      </c>
      <c r="D6973">
        <v>90172</v>
      </c>
    </row>
    <row r="6974" spans="1:4" x14ac:dyDescent="0.3">
      <c r="A6974" t="s">
        <v>28</v>
      </c>
      <c r="B6974" t="s">
        <v>17</v>
      </c>
      <c r="C6974" t="s">
        <v>10</v>
      </c>
      <c r="D6974">
        <v>80857</v>
      </c>
    </row>
    <row r="6975" spans="1:4" x14ac:dyDescent="0.3">
      <c r="A6975" t="s">
        <v>28</v>
      </c>
      <c r="B6975" t="s">
        <v>17</v>
      </c>
      <c r="C6975" t="s">
        <v>4</v>
      </c>
      <c r="D6975">
        <v>87327</v>
      </c>
    </row>
    <row r="6976" spans="1:4" x14ac:dyDescent="0.3">
      <c r="A6976" t="s">
        <v>28</v>
      </c>
      <c r="B6976" t="s">
        <v>20</v>
      </c>
      <c r="C6976" t="s">
        <v>10</v>
      </c>
      <c r="D6976">
        <v>85704</v>
      </c>
    </row>
    <row r="6977" spans="1:4" x14ac:dyDescent="0.3">
      <c r="A6977" t="s">
        <v>28</v>
      </c>
      <c r="B6977" t="s">
        <v>17</v>
      </c>
      <c r="C6977" t="s">
        <v>2</v>
      </c>
      <c r="D6977">
        <v>36109</v>
      </c>
    </row>
    <row r="6978" spans="1:4" x14ac:dyDescent="0.3">
      <c r="A6978" t="s">
        <v>28</v>
      </c>
      <c r="B6978" t="s">
        <v>13</v>
      </c>
      <c r="C6978" t="s">
        <v>4</v>
      </c>
      <c r="D6978">
        <v>34584</v>
      </c>
    </row>
    <row r="6979" spans="1:4" x14ac:dyDescent="0.3">
      <c r="A6979" t="s">
        <v>28</v>
      </c>
      <c r="B6979" t="s">
        <v>12</v>
      </c>
      <c r="C6979" t="s">
        <v>4</v>
      </c>
      <c r="D6979">
        <v>16215</v>
      </c>
    </row>
    <row r="6980" spans="1:4" x14ac:dyDescent="0.3">
      <c r="A6980" t="s">
        <v>28</v>
      </c>
      <c r="B6980" t="s">
        <v>12</v>
      </c>
      <c r="C6980" t="s">
        <v>4</v>
      </c>
      <c r="D6980">
        <v>70851</v>
      </c>
    </row>
    <row r="6981" spans="1:4" x14ac:dyDescent="0.3">
      <c r="A6981" t="s">
        <v>28</v>
      </c>
      <c r="B6981" t="s">
        <v>20</v>
      </c>
      <c r="C6981" t="s">
        <v>10</v>
      </c>
      <c r="D6981">
        <v>9449</v>
      </c>
    </row>
    <row r="6982" spans="1:4" x14ac:dyDescent="0.3">
      <c r="A6982" t="s">
        <v>28</v>
      </c>
      <c r="B6982" t="s">
        <v>12</v>
      </c>
      <c r="C6982" t="s">
        <v>2</v>
      </c>
      <c r="D6982">
        <v>61147</v>
      </c>
    </row>
    <row r="6983" spans="1:4" x14ac:dyDescent="0.3">
      <c r="A6983" t="s">
        <v>28</v>
      </c>
      <c r="B6983" t="s">
        <v>17</v>
      </c>
      <c r="C6983" t="s">
        <v>10</v>
      </c>
      <c r="D6983">
        <v>78340</v>
      </c>
    </row>
    <row r="6984" spans="1:4" x14ac:dyDescent="0.3">
      <c r="A6984" t="s">
        <v>28</v>
      </c>
      <c r="B6984" t="s">
        <v>17</v>
      </c>
      <c r="C6984" t="s">
        <v>5</v>
      </c>
      <c r="D6984">
        <v>38741</v>
      </c>
    </row>
    <row r="6985" spans="1:4" x14ac:dyDescent="0.3">
      <c r="A6985" t="s">
        <v>28</v>
      </c>
      <c r="B6985" t="s">
        <v>17</v>
      </c>
      <c r="C6985" t="s">
        <v>5</v>
      </c>
      <c r="D6985">
        <v>73038</v>
      </c>
    </row>
    <row r="6986" spans="1:4" x14ac:dyDescent="0.3">
      <c r="A6986" t="s">
        <v>28</v>
      </c>
      <c r="B6986" t="s">
        <v>17</v>
      </c>
      <c r="C6986" t="s">
        <v>5</v>
      </c>
      <c r="D6986">
        <v>68777</v>
      </c>
    </row>
    <row r="6987" spans="1:4" x14ac:dyDescent="0.3">
      <c r="A6987" t="s">
        <v>28</v>
      </c>
      <c r="B6987" t="s">
        <v>12</v>
      </c>
      <c r="C6987" t="s">
        <v>4</v>
      </c>
      <c r="D6987">
        <v>18169</v>
      </c>
    </row>
    <row r="6988" spans="1:4" x14ac:dyDescent="0.3">
      <c r="A6988" t="s">
        <v>28</v>
      </c>
      <c r="B6988" t="s">
        <v>12</v>
      </c>
      <c r="C6988" t="s">
        <v>4</v>
      </c>
      <c r="D6988">
        <v>83544</v>
      </c>
    </row>
    <row r="6989" spans="1:4" x14ac:dyDescent="0.3">
      <c r="A6989" t="s">
        <v>28</v>
      </c>
      <c r="B6989" t="s">
        <v>19</v>
      </c>
      <c r="C6989" t="s">
        <v>2</v>
      </c>
      <c r="D6989">
        <v>10707</v>
      </c>
    </row>
    <row r="6990" spans="1:4" x14ac:dyDescent="0.3">
      <c r="A6990" t="s">
        <v>28</v>
      </c>
      <c r="B6990" t="s">
        <v>20</v>
      </c>
      <c r="C6990" t="s">
        <v>10</v>
      </c>
      <c r="D6990">
        <v>37465</v>
      </c>
    </row>
    <row r="6991" spans="1:4" x14ac:dyDescent="0.3">
      <c r="A6991" t="s">
        <v>28</v>
      </c>
      <c r="B6991" t="s">
        <v>20</v>
      </c>
      <c r="C6991" t="s">
        <v>10</v>
      </c>
      <c r="D6991">
        <v>1386</v>
      </c>
    </row>
    <row r="6992" spans="1:4" x14ac:dyDescent="0.3">
      <c r="A6992" t="s">
        <v>28</v>
      </c>
      <c r="B6992" t="s">
        <v>20</v>
      </c>
      <c r="C6992" t="s">
        <v>10</v>
      </c>
      <c r="D6992">
        <v>19308</v>
      </c>
    </row>
    <row r="6993" spans="1:4" x14ac:dyDescent="0.3">
      <c r="A6993" t="s">
        <v>28</v>
      </c>
      <c r="B6993" t="s">
        <v>17</v>
      </c>
      <c r="C6993" t="s">
        <v>2</v>
      </c>
      <c r="D6993">
        <v>23608</v>
      </c>
    </row>
    <row r="6994" spans="1:4" x14ac:dyDescent="0.3">
      <c r="A6994" t="s">
        <v>28</v>
      </c>
      <c r="B6994" t="s">
        <v>17</v>
      </c>
      <c r="C6994" t="s">
        <v>2</v>
      </c>
      <c r="D6994">
        <v>54909</v>
      </c>
    </row>
    <row r="6995" spans="1:4" x14ac:dyDescent="0.3">
      <c r="A6995" t="s">
        <v>28</v>
      </c>
      <c r="B6995" t="s">
        <v>17</v>
      </c>
      <c r="C6995" t="s">
        <v>2</v>
      </c>
      <c r="D6995">
        <v>19171</v>
      </c>
    </row>
    <row r="6996" spans="1:4" x14ac:dyDescent="0.3">
      <c r="A6996" t="s">
        <v>28</v>
      </c>
      <c r="B6996" t="s">
        <v>17</v>
      </c>
      <c r="C6996" t="s">
        <v>2</v>
      </c>
      <c r="D6996">
        <v>64340</v>
      </c>
    </row>
    <row r="6997" spans="1:4" x14ac:dyDescent="0.3">
      <c r="A6997" t="s">
        <v>28</v>
      </c>
      <c r="B6997" t="s">
        <v>18</v>
      </c>
      <c r="C6997" t="s">
        <v>10</v>
      </c>
      <c r="D6997">
        <v>28946</v>
      </c>
    </row>
    <row r="6998" spans="1:4" x14ac:dyDescent="0.3">
      <c r="A6998" t="s">
        <v>28</v>
      </c>
      <c r="B6998" t="s">
        <v>12</v>
      </c>
      <c r="C6998" t="s">
        <v>10</v>
      </c>
      <c r="D6998">
        <v>27516</v>
      </c>
    </row>
    <row r="6999" spans="1:4" x14ac:dyDescent="0.3">
      <c r="A6999" t="s">
        <v>28</v>
      </c>
      <c r="B6999" t="s">
        <v>20</v>
      </c>
      <c r="C6999" t="s">
        <v>7</v>
      </c>
      <c r="D6999">
        <v>31670</v>
      </c>
    </row>
    <row r="7000" spans="1:4" x14ac:dyDescent="0.3">
      <c r="A7000" t="s">
        <v>28</v>
      </c>
      <c r="B7000" t="s">
        <v>17</v>
      </c>
      <c r="C7000" t="s">
        <v>2</v>
      </c>
      <c r="D7000">
        <v>93936</v>
      </c>
    </row>
    <row r="7001" spans="1:4" x14ac:dyDescent="0.3">
      <c r="A7001" t="s">
        <v>28</v>
      </c>
      <c r="B7001" t="s">
        <v>17</v>
      </c>
      <c r="C7001" t="s">
        <v>2</v>
      </c>
      <c r="D7001">
        <v>12895</v>
      </c>
    </row>
    <row r="7002" spans="1:4" x14ac:dyDescent="0.3">
      <c r="A7002" t="s">
        <v>28</v>
      </c>
      <c r="B7002" t="s">
        <v>17</v>
      </c>
      <c r="C7002" t="s">
        <v>2</v>
      </c>
      <c r="D7002">
        <v>43019</v>
      </c>
    </row>
    <row r="7003" spans="1:4" x14ac:dyDescent="0.3">
      <c r="A7003" t="s">
        <v>28</v>
      </c>
      <c r="B7003" t="s">
        <v>20</v>
      </c>
      <c r="C7003" t="s">
        <v>5</v>
      </c>
      <c r="D7003">
        <v>80720</v>
      </c>
    </row>
    <row r="7004" spans="1:4" x14ac:dyDescent="0.3">
      <c r="A7004" t="s">
        <v>28</v>
      </c>
      <c r="B7004" t="s">
        <v>18</v>
      </c>
      <c r="C7004" t="s">
        <v>6</v>
      </c>
      <c r="D7004">
        <v>93306</v>
      </c>
    </row>
    <row r="7005" spans="1:4" x14ac:dyDescent="0.3">
      <c r="A7005" t="s">
        <v>28</v>
      </c>
      <c r="B7005" t="s">
        <v>20</v>
      </c>
      <c r="C7005" t="s">
        <v>8</v>
      </c>
      <c r="D7005">
        <v>79476</v>
      </c>
    </row>
    <row r="7006" spans="1:4" x14ac:dyDescent="0.3">
      <c r="A7006" t="s">
        <v>28</v>
      </c>
      <c r="B7006" t="s">
        <v>17</v>
      </c>
      <c r="C7006" t="s">
        <v>6</v>
      </c>
      <c r="D7006">
        <v>28477</v>
      </c>
    </row>
    <row r="7007" spans="1:4" x14ac:dyDescent="0.3">
      <c r="A7007" t="s">
        <v>28</v>
      </c>
      <c r="B7007" t="s">
        <v>17</v>
      </c>
      <c r="C7007" t="s">
        <v>6</v>
      </c>
      <c r="D7007">
        <v>87974</v>
      </c>
    </row>
    <row r="7008" spans="1:4" x14ac:dyDescent="0.3">
      <c r="A7008" t="s">
        <v>28</v>
      </c>
      <c r="B7008" t="s">
        <v>17</v>
      </c>
      <c r="C7008" t="s">
        <v>6</v>
      </c>
      <c r="D7008">
        <v>35208</v>
      </c>
    </row>
    <row r="7009" spans="1:4" x14ac:dyDescent="0.3">
      <c r="A7009" t="s">
        <v>28</v>
      </c>
      <c r="B7009" t="s">
        <v>17</v>
      </c>
      <c r="C7009" t="s">
        <v>6</v>
      </c>
      <c r="D7009">
        <v>45677</v>
      </c>
    </row>
    <row r="7010" spans="1:4" x14ac:dyDescent="0.3">
      <c r="A7010" t="s">
        <v>28</v>
      </c>
      <c r="B7010" t="s">
        <v>20</v>
      </c>
      <c r="C7010" t="s">
        <v>6</v>
      </c>
      <c r="D7010">
        <v>28973</v>
      </c>
    </row>
    <row r="7011" spans="1:4" x14ac:dyDescent="0.3">
      <c r="A7011" t="s">
        <v>28</v>
      </c>
      <c r="B7011" t="s">
        <v>20</v>
      </c>
      <c r="C7011" t="s">
        <v>2</v>
      </c>
      <c r="D7011">
        <v>5777</v>
      </c>
    </row>
    <row r="7012" spans="1:4" x14ac:dyDescent="0.3">
      <c r="A7012" t="s">
        <v>28</v>
      </c>
      <c r="B7012" t="s">
        <v>19</v>
      </c>
      <c r="C7012" t="s">
        <v>2</v>
      </c>
      <c r="D7012">
        <v>59639</v>
      </c>
    </row>
    <row r="7013" spans="1:4" x14ac:dyDescent="0.3">
      <c r="A7013" t="s">
        <v>28</v>
      </c>
      <c r="B7013" t="s">
        <v>12</v>
      </c>
      <c r="C7013" t="s">
        <v>2</v>
      </c>
      <c r="D7013">
        <v>92812</v>
      </c>
    </row>
    <row r="7014" spans="1:4" x14ac:dyDescent="0.3">
      <c r="A7014" t="s">
        <v>28</v>
      </c>
      <c r="B7014" t="s">
        <v>16</v>
      </c>
      <c r="C7014" t="s">
        <v>10</v>
      </c>
      <c r="D7014">
        <v>9766</v>
      </c>
    </row>
    <row r="7015" spans="1:4" x14ac:dyDescent="0.3">
      <c r="A7015" t="s">
        <v>28</v>
      </c>
      <c r="B7015" t="s">
        <v>17</v>
      </c>
      <c r="C7015" t="s">
        <v>2</v>
      </c>
      <c r="D7015">
        <v>37668</v>
      </c>
    </row>
    <row r="7016" spans="1:4" x14ac:dyDescent="0.3">
      <c r="A7016" t="s">
        <v>28</v>
      </c>
      <c r="B7016" t="s">
        <v>17</v>
      </c>
      <c r="C7016" t="s">
        <v>2</v>
      </c>
      <c r="D7016">
        <v>77888</v>
      </c>
    </row>
    <row r="7017" spans="1:4" x14ac:dyDescent="0.3">
      <c r="A7017" t="s">
        <v>28</v>
      </c>
      <c r="B7017" t="s">
        <v>17</v>
      </c>
      <c r="C7017" t="s">
        <v>2</v>
      </c>
      <c r="D7017">
        <v>45191</v>
      </c>
    </row>
    <row r="7018" spans="1:4" x14ac:dyDescent="0.3">
      <c r="A7018" t="s">
        <v>28</v>
      </c>
      <c r="B7018" t="s">
        <v>16</v>
      </c>
      <c r="C7018" t="s">
        <v>6</v>
      </c>
      <c r="D7018">
        <v>65270</v>
      </c>
    </row>
    <row r="7019" spans="1:4" x14ac:dyDescent="0.3">
      <c r="A7019" t="s">
        <v>28</v>
      </c>
      <c r="B7019" t="s">
        <v>12</v>
      </c>
      <c r="C7019" t="s">
        <v>4</v>
      </c>
      <c r="D7019">
        <v>17951</v>
      </c>
    </row>
    <row r="7020" spans="1:4" x14ac:dyDescent="0.3">
      <c r="A7020" t="s">
        <v>28</v>
      </c>
      <c r="B7020" t="s">
        <v>13</v>
      </c>
      <c r="C7020" t="s">
        <v>2</v>
      </c>
      <c r="D7020">
        <v>93263</v>
      </c>
    </row>
    <row r="7021" spans="1:4" x14ac:dyDescent="0.3">
      <c r="A7021" t="s">
        <v>28</v>
      </c>
      <c r="B7021" t="s">
        <v>13</v>
      </c>
      <c r="C7021" t="s">
        <v>2</v>
      </c>
      <c r="D7021">
        <v>2052</v>
      </c>
    </row>
    <row r="7022" spans="1:4" x14ac:dyDescent="0.3">
      <c r="A7022" t="s">
        <v>28</v>
      </c>
      <c r="B7022" t="s">
        <v>13</v>
      </c>
      <c r="C7022" t="s">
        <v>2</v>
      </c>
      <c r="D7022">
        <v>5949</v>
      </c>
    </row>
    <row r="7023" spans="1:4" x14ac:dyDescent="0.3">
      <c r="A7023" t="s">
        <v>28</v>
      </c>
      <c r="B7023" t="s">
        <v>20</v>
      </c>
      <c r="C7023" t="s">
        <v>10</v>
      </c>
      <c r="D7023">
        <v>75273</v>
      </c>
    </row>
    <row r="7024" spans="1:4" x14ac:dyDescent="0.3">
      <c r="A7024" t="s">
        <v>28</v>
      </c>
      <c r="B7024" t="s">
        <v>20</v>
      </c>
      <c r="C7024" t="s">
        <v>10</v>
      </c>
      <c r="D7024">
        <v>42529</v>
      </c>
    </row>
    <row r="7025" spans="1:4" x14ac:dyDescent="0.3">
      <c r="A7025" t="s">
        <v>28</v>
      </c>
      <c r="B7025" t="s">
        <v>18</v>
      </c>
      <c r="C7025" t="s">
        <v>10</v>
      </c>
      <c r="D7025">
        <v>62102</v>
      </c>
    </row>
    <row r="7026" spans="1:4" x14ac:dyDescent="0.3">
      <c r="A7026" t="s">
        <v>28</v>
      </c>
      <c r="B7026" t="s">
        <v>18</v>
      </c>
      <c r="C7026" t="s">
        <v>10</v>
      </c>
      <c r="D7026">
        <v>16155</v>
      </c>
    </row>
    <row r="7027" spans="1:4" x14ac:dyDescent="0.3">
      <c r="A7027" t="s">
        <v>28</v>
      </c>
      <c r="B7027" t="s">
        <v>18</v>
      </c>
      <c r="C7027" t="s">
        <v>10</v>
      </c>
      <c r="D7027">
        <v>90175</v>
      </c>
    </row>
    <row r="7028" spans="1:4" x14ac:dyDescent="0.3">
      <c r="A7028" t="s">
        <v>28</v>
      </c>
      <c r="B7028" t="s">
        <v>12</v>
      </c>
      <c r="C7028" t="s">
        <v>10</v>
      </c>
      <c r="D7028">
        <v>34157</v>
      </c>
    </row>
    <row r="7029" spans="1:4" x14ac:dyDescent="0.3">
      <c r="A7029" t="s">
        <v>28</v>
      </c>
      <c r="B7029" t="s">
        <v>17</v>
      </c>
      <c r="C7029" t="s">
        <v>2</v>
      </c>
      <c r="D7029">
        <v>47503</v>
      </c>
    </row>
    <row r="7030" spans="1:4" x14ac:dyDescent="0.3">
      <c r="A7030" t="s">
        <v>28</v>
      </c>
      <c r="B7030" t="s">
        <v>17</v>
      </c>
      <c r="C7030" t="s">
        <v>2</v>
      </c>
      <c r="D7030">
        <v>49877</v>
      </c>
    </row>
    <row r="7031" spans="1:4" x14ac:dyDescent="0.3">
      <c r="A7031" t="s">
        <v>28</v>
      </c>
      <c r="B7031" t="s">
        <v>17</v>
      </c>
      <c r="C7031" t="s">
        <v>2</v>
      </c>
      <c r="D7031">
        <v>35972</v>
      </c>
    </row>
    <row r="7032" spans="1:4" x14ac:dyDescent="0.3">
      <c r="A7032" t="s">
        <v>28</v>
      </c>
      <c r="B7032" t="s">
        <v>17</v>
      </c>
      <c r="C7032" t="s">
        <v>6</v>
      </c>
      <c r="D7032">
        <v>80760</v>
      </c>
    </row>
    <row r="7033" spans="1:4" x14ac:dyDescent="0.3">
      <c r="A7033" t="s">
        <v>28</v>
      </c>
      <c r="B7033" t="s">
        <v>15</v>
      </c>
      <c r="C7033" t="s">
        <v>6</v>
      </c>
      <c r="D7033">
        <v>36493</v>
      </c>
    </row>
    <row r="7034" spans="1:4" x14ac:dyDescent="0.3">
      <c r="A7034" t="s">
        <v>28</v>
      </c>
      <c r="B7034" t="s">
        <v>17</v>
      </c>
      <c r="C7034" t="s">
        <v>10</v>
      </c>
      <c r="D7034">
        <v>85825</v>
      </c>
    </row>
    <row r="7035" spans="1:4" x14ac:dyDescent="0.3">
      <c r="A7035" t="s">
        <v>28</v>
      </c>
      <c r="B7035" t="s">
        <v>17</v>
      </c>
      <c r="C7035" t="s">
        <v>10</v>
      </c>
      <c r="D7035">
        <v>77543</v>
      </c>
    </row>
    <row r="7036" spans="1:4" x14ac:dyDescent="0.3">
      <c r="A7036" t="s">
        <v>28</v>
      </c>
      <c r="B7036" t="s">
        <v>18</v>
      </c>
      <c r="C7036" t="s">
        <v>5</v>
      </c>
      <c r="D7036">
        <v>30545</v>
      </c>
    </row>
    <row r="7037" spans="1:4" x14ac:dyDescent="0.3">
      <c r="A7037" t="s">
        <v>28</v>
      </c>
      <c r="B7037" t="s">
        <v>20</v>
      </c>
      <c r="C7037" t="s">
        <v>10</v>
      </c>
      <c r="D7037">
        <v>35887</v>
      </c>
    </row>
    <row r="7038" spans="1:4" x14ac:dyDescent="0.3">
      <c r="A7038" t="s">
        <v>28</v>
      </c>
      <c r="B7038" t="s">
        <v>20</v>
      </c>
      <c r="C7038" t="s">
        <v>2</v>
      </c>
      <c r="D7038">
        <v>3302</v>
      </c>
    </row>
    <row r="7039" spans="1:4" x14ac:dyDescent="0.3">
      <c r="A7039" t="s">
        <v>28</v>
      </c>
      <c r="B7039" t="s">
        <v>20</v>
      </c>
      <c r="C7039" t="s">
        <v>7</v>
      </c>
      <c r="D7039">
        <v>95259</v>
      </c>
    </row>
    <row r="7040" spans="1:4" x14ac:dyDescent="0.3">
      <c r="A7040" t="s">
        <v>28</v>
      </c>
      <c r="B7040" t="s">
        <v>13</v>
      </c>
      <c r="C7040" t="s">
        <v>10</v>
      </c>
      <c r="D7040">
        <v>43771</v>
      </c>
    </row>
    <row r="7041" spans="1:4" x14ac:dyDescent="0.3">
      <c r="A7041" t="s">
        <v>28</v>
      </c>
      <c r="B7041" t="s">
        <v>17</v>
      </c>
      <c r="C7041" t="s">
        <v>2</v>
      </c>
      <c r="D7041">
        <v>77997</v>
      </c>
    </row>
    <row r="7042" spans="1:4" x14ac:dyDescent="0.3">
      <c r="A7042" t="s">
        <v>28</v>
      </c>
      <c r="B7042" t="s">
        <v>17</v>
      </c>
      <c r="C7042" t="s">
        <v>4</v>
      </c>
      <c r="D7042">
        <v>9066</v>
      </c>
    </row>
    <row r="7043" spans="1:4" x14ac:dyDescent="0.3">
      <c r="A7043" t="s">
        <v>28</v>
      </c>
      <c r="B7043" t="s">
        <v>19</v>
      </c>
      <c r="C7043" t="s">
        <v>6</v>
      </c>
      <c r="D7043">
        <v>70609</v>
      </c>
    </row>
    <row r="7044" spans="1:4" x14ac:dyDescent="0.3">
      <c r="A7044" t="s">
        <v>28</v>
      </c>
      <c r="B7044" t="s">
        <v>20</v>
      </c>
      <c r="C7044" t="s">
        <v>10</v>
      </c>
      <c r="D7044">
        <v>71090</v>
      </c>
    </row>
    <row r="7045" spans="1:4" x14ac:dyDescent="0.3">
      <c r="A7045" t="s">
        <v>28</v>
      </c>
      <c r="B7045" t="s">
        <v>20</v>
      </c>
      <c r="C7045" t="s">
        <v>5</v>
      </c>
      <c r="D7045">
        <v>65720</v>
      </c>
    </row>
    <row r="7046" spans="1:4" x14ac:dyDescent="0.3">
      <c r="A7046" t="s">
        <v>28</v>
      </c>
      <c r="B7046" t="s">
        <v>17</v>
      </c>
      <c r="C7046" t="s">
        <v>10</v>
      </c>
      <c r="D7046">
        <v>42584</v>
      </c>
    </row>
    <row r="7047" spans="1:4" x14ac:dyDescent="0.3">
      <c r="A7047" t="s">
        <v>28</v>
      </c>
      <c r="B7047" t="s">
        <v>17</v>
      </c>
      <c r="C7047" t="s">
        <v>10</v>
      </c>
      <c r="D7047">
        <v>97495</v>
      </c>
    </row>
    <row r="7048" spans="1:4" x14ac:dyDescent="0.3">
      <c r="A7048" t="s">
        <v>28</v>
      </c>
      <c r="B7048" t="s">
        <v>17</v>
      </c>
      <c r="C7048" t="s">
        <v>1</v>
      </c>
      <c r="D7048">
        <v>10105</v>
      </c>
    </row>
    <row r="7049" spans="1:4" x14ac:dyDescent="0.3">
      <c r="A7049" t="s">
        <v>28</v>
      </c>
      <c r="B7049" t="s">
        <v>17</v>
      </c>
      <c r="C7049" t="s">
        <v>10</v>
      </c>
      <c r="D7049">
        <v>26504</v>
      </c>
    </row>
    <row r="7050" spans="1:4" x14ac:dyDescent="0.3">
      <c r="A7050" t="s">
        <v>28</v>
      </c>
      <c r="B7050" t="s">
        <v>19</v>
      </c>
      <c r="C7050" t="s">
        <v>10</v>
      </c>
      <c r="D7050">
        <v>38303</v>
      </c>
    </row>
    <row r="7051" spans="1:4" x14ac:dyDescent="0.3">
      <c r="A7051" t="s">
        <v>28</v>
      </c>
      <c r="B7051" t="s">
        <v>20</v>
      </c>
      <c r="C7051" t="s">
        <v>10</v>
      </c>
      <c r="D7051">
        <v>87570</v>
      </c>
    </row>
    <row r="7052" spans="1:4" x14ac:dyDescent="0.3">
      <c r="A7052" t="s">
        <v>28</v>
      </c>
      <c r="B7052" t="s">
        <v>20</v>
      </c>
      <c r="C7052" t="s">
        <v>10</v>
      </c>
      <c r="D7052">
        <v>83035</v>
      </c>
    </row>
    <row r="7053" spans="1:4" x14ac:dyDescent="0.3">
      <c r="A7053" t="s">
        <v>28</v>
      </c>
      <c r="B7053" t="s">
        <v>20</v>
      </c>
      <c r="C7053" t="s">
        <v>1</v>
      </c>
      <c r="D7053">
        <v>91675</v>
      </c>
    </row>
    <row r="7054" spans="1:4" x14ac:dyDescent="0.3">
      <c r="A7054" t="s">
        <v>28</v>
      </c>
      <c r="B7054" t="s">
        <v>13</v>
      </c>
      <c r="C7054" t="s">
        <v>10</v>
      </c>
      <c r="D7054">
        <v>51269</v>
      </c>
    </row>
    <row r="7055" spans="1:4" x14ac:dyDescent="0.3">
      <c r="A7055" t="s">
        <v>28</v>
      </c>
      <c r="B7055" t="s">
        <v>13</v>
      </c>
      <c r="C7055" t="s">
        <v>10</v>
      </c>
      <c r="D7055">
        <v>38247</v>
      </c>
    </row>
    <row r="7056" spans="1:4" x14ac:dyDescent="0.3">
      <c r="A7056" t="s">
        <v>28</v>
      </c>
      <c r="B7056" t="s">
        <v>12</v>
      </c>
      <c r="C7056" t="s">
        <v>2</v>
      </c>
      <c r="D7056">
        <v>74708</v>
      </c>
    </row>
    <row r="7057" spans="1:4" x14ac:dyDescent="0.3">
      <c r="A7057" t="s">
        <v>28</v>
      </c>
      <c r="B7057" t="s">
        <v>20</v>
      </c>
      <c r="C7057" t="s">
        <v>5</v>
      </c>
      <c r="D7057">
        <v>85584</v>
      </c>
    </row>
    <row r="7058" spans="1:4" x14ac:dyDescent="0.3">
      <c r="A7058" t="s">
        <v>28</v>
      </c>
      <c r="B7058" t="s">
        <v>18</v>
      </c>
      <c r="C7058" t="s">
        <v>10</v>
      </c>
      <c r="D7058">
        <v>63491</v>
      </c>
    </row>
    <row r="7059" spans="1:4" x14ac:dyDescent="0.3">
      <c r="A7059" t="s">
        <v>28</v>
      </c>
      <c r="B7059" t="s">
        <v>14</v>
      </c>
      <c r="C7059" t="s">
        <v>10</v>
      </c>
      <c r="D7059">
        <v>74189</v>
      </c>
    </row>
    <row r="7060" spans="1:4" x14ac:dyDescent="0.3">
      <c r="A7060" t="s">
        <v>28</v>
      </c>
      <c r="B7060" t="s">
        <v>17</v>
      </c>
      <c r="C7060" t="s">
        <v>2</v>
      </c>
      <c r="D7060">
        <v>40787</v>
      </c>
    </row>
    <row r="7061" spans="1:4" x14ac:dyDescent="0.3">
      <c r="A7061" t="s">
        <v>28</v>
      </c>
      <c r="B7061" t="s">
        <v>20</v>
      </c>
      <c r="C7061" t="s">
        <v>1</v>
      </c>
      <c r="D7061">
        <v>65116</v>
      </c>
    </row>
    <row r="7062" spans="1:4" x14ac:dyDescent="0.3">
      <c r="A7062" t="s">
        <v>28</v>
      </c>
      <c r="B7062" t="s">
        <v>17</v>
      </c>
      <c r="C7062" t="s">
        <v>10</v>
      </c>
      <c r="D7062">
        <v>93776</v>
      </c>
    </row>
    <row r="7063" spans="1:4" x14ac:dyDescent="0.3">
      <c r="A7063" t="s">
        <v>28</v>
      </c>
      <c r="B7063" t="s">
        <v>17</v>
      </c>
      <c r="C7063" t="s">
        <v>8</v>
      </c>
      <c r="D7063">
        <v>33170</v>
      </c>
    </row>
    <row r="7064" spans="1:4" x14ac:dyDescent="0.3">
      <c r="A7064" t="s">
        <v>28</v>
      </c>
      <c r="B7064" t="s">
        <v>12</v>
      </c>
      <c r="C7064" t="s">
        <v>1</v>
      </c>
      <c r="D7064">
        <v>31708</v>
      </c>
    </row>
    <row r="7065" spans="1:4" x14ac:dyDescent="0.3">
      <c r="A7065" t="s">
        <v>28</v>
      </c>
      <c r="B7065" t="s">
        <v>20</v>
      </c>
      <c r="C7065" t="s">
        <v>6</v>
      </c>
      <c r="D7065">
        <v>20919</v>
      </c>
    </row>
    <row r="7066" spans="1:4" x14ac:dyDescent="0.3">
      <c r="A7066" t="s">
        <v>28</v>
      </c>
      <c r="B7066" t="s">
        <v>17</v>
      </c>
      <c r="C7066" t="s">
        <v>6</v>
      </c>
      <c r="D7066">
        <v>91608</v>
      </c>
    </row>
    <row r="7067" spans="1:4" x14ac:dyDescent="0.3">
      <c r="A7067" t="s">
        <v>28</v>
      </c>
      <c r="B7067" t="s">
        <v>20</v>
      </c>
      <c r="C7067" t="s">
        <v>10</v>
      </c>
      <c r="D7067">
        <v>10522</v>
      </c>
    </row>
    <row r="7068" spans="1:4" x14ac:dyDescent="0.3">
      <c r="A7068" t="s">
        <v>28</v>
      </c>
      <c r="B7068" t="s">
        <v>14</v>
      </c>
      <c r="C7068" t="s">
        <v>5</v>
      </c>
      <c r="D7068">
        <v>8600</v>
      </c>
    </row>
    <row r="7069" spans="1:4" x14ac:dyDescent="0.3">
      <c r="A7069" t="s">
        <v>28</v>
      </c>
      <c r="B7069" t="s">
        <v>20</v>
      </c>
      <c r="C7069" t="s">
        <v>1</v>
      </c>
      <c r="D7069">
        <v>43159</v>
      </c>
    </row>
    <row r="7070" spans="1:4" x14ac:dyDescent="0.3">
      <c r="A7070" t="s">
        <v>28</v>
      </c>
      <c r="B7070" t="s">
        <v>17</v>
      </c>
      <c r="C7070" t="s">
        <v>10</v>
      </c>
      <c r="D7070">
        <v>87749</v>
      </c>
    </row>
    <row r="7071" spans="1:4" x14ac:dyDescent="0.3">
      <c r="A7071" t="s">
        <v>28</v>
      </c>
      <c r="B7071" t="s">
        <v>17</v>
      </c>
      <c r="C7071" t="s">
        <v>10</v>
      </c>
      <c r="D7071">
        <v>14183</v>
      </c>
    </row>
    <row r="7072" spans="1:4" x14ac:dyDescent="0.3">
      <c r="A7072" t="s">
        <v>28</v>
      </c>
      <c r="B7072" t="s">
        <v>17</v>
      </c>
      <c r="C7072" t="s">
        <v>2</v>
      </c>
      <c r="D7072">
        <v>35093</v>
      </c>
    </row>
    <row r="7073" spans="1:4" x14ac:dyDescent="0.3">
      <c r="A7073" t="s">
        <v>28</v>
      </c>
      <c r="B7073" t="s">
        <v>20</v>
      </c>
      <c r="C7073" t="s">
        <v>2</v>
      </c>
      <c r="D7073">
        <v>33459</v>
      </c>
    </row>
    <row r="7074" spans="1:4" x14ac:dyDescent="0.3">
      <c r="A7074" t="s">
        <v>28</v>
      </c>
      <c r="B7074" t="s">
        <v>20</v>
      </c>
      <c r="C7074" t="s">
        <v>2</v>
      </c>
      <c r="D7074">
        <v>66297</v>
      </c>
    </row>
    <row r="7075" spans="1:4" x14ac:dyDescent="0.3">
      <c r="A7075" t="s">
        <v>28</v>
      </c>
      <c r="B7075" t="s">
        <v>17</v>
      </c>
      <c r="C7075" t="s">
        <v>6</v>
      </c>
      <c r="D7075">
        <v>50670</v>
      </c>
    </row>
    <row r="7076" spans="1:4" x14ac:dyDescent="0.3">
      <c r="A7076" t="s">
        <v>28</v>
      </c>
      <c r="B7076" t="s">
        <v>17</v>
      </c>
      <c r="C7076" t="s">
        <v>8</v>
      </c>
      <c r="D7076">
        <v>41256</v>
      </c>
    </row>
    <row r="7077" spans="1:4" x14ac:dyDescent="0.3">
      <c r="A7077" t="s">
        <v>28</v>
      </c>
      <c r="B7077" t="s">
        <v>17</v>
      </c>
      <c r="C7077" t="s">
        <v>8</v>
      </c>
      <c r="D7077">
        <v>49509</v>
      </c>
    </row>
    <row r="7078" spans="1:4" x14ac:dyDescent="0.3">
      <c r="A7078" t="s">
        <v>28</v>
      </c>
      <c r="B7078" t="s">
        <v>17</v>
      </c>
      <c r="C7078" t="s">
        <v>2</v>
      </c>
      <c r="D7078">
        <v>71151</v>
      </c>
    </row>
    <row r="7079" spans="1:4" x14ac:dyDescent="0.3">
      <c r="A7079" t="s">
        <v>28</v>
      </c>
      <c r="B7079" t="s">
        <v>17</v>
      </c>
      <c r="C7079" t="s">
        <v>10</v>
      </c>
      <c r="D7079">
        <v>77654</v>
      </c>
    </row>
    <row r="7080" spans="1:4" x14ac:dyDescent="0.3">
      <c r="A7080" t="s">
        <v>28</v>
      </c>
      <c r="B7080" t="s">
        <v>17</v>
      </c>
      <c r="C7080" t="s">
        <v>10</v>
      </c>
      <c r="D7080">
        <v>82095</v>
      </c>
    </row>
    <row r="7081" spans="1:4" x14ac:dyDescent="0.3">
      <c r="A7081" t="s">
        <v>28</v>
      </c>
      <c r="B7081" t="s">
        <v>20</v>
      </c>
      <c r="C7081" t="s">
        <v>2</v>
      </c>
      <c r="D7081">
        <v>73766</v>
      </c>
    </row>
    <row r="7082" spans="1:4" x14ac:dyDescent="0.3">
      <c r="A7082" t="s">
        <v>28</v>
      </c>
      <c r="B7082" t="s">
        <v>18</v>
      </c>
      <c r="C7082" t="s">
        <v>2</v>
      </c>
      <c r="D7082">
        <v>72810</v>
      </c>
    </row>
    <row r="7083" spans="1:4" x14ac:dyDescent="0.3">
      <c r="A7083" t="s">
        <v>28</v>
      </c>
      <c r="B7083" t="s">
        <v>14</v>
      </c>
      <c r="C7083" t="s">
        <v>10</v>
      </c>
      <c r="D7083">
        <v>79200</v>
      </c>
    </row>
    <row r="7084" spans="1:4" x14ac:dyDescent="0.3">
      <c r="A7084" t="s">
        <v>28</v>
      </c>
      <c r="B7084" t="s">
        <v>20</v>
      </c>
      <c r="C7084" t="s">
        <v>2</v>
      </c>
      <c r="D7084">
        <v>71337</v>
      </c>
    </row>
    <row r="7085" spans="1:4" x14ac:dyDescent="0.3">
      <c r="A7085" t="s">
        <v>28</v>
      </c>
      <c r="B7085" t="s">
        <v>20</v>
      </c>
      <c r="C7085" t="s">
        <v>2</v>
      </c>
      <c r="D7085">
        <v>48445</v>
      </c>
    </row>
    <row r="7086" spans="1:4" x14ac:dyDescent="0.3">
      <c r="A7086" t="s">
        <v>28</v>
      </c>
      <c r="B7086" t="s">
        <v>12</v>
      </c>
      <c r="C7086" t="s">
        <v>4</v>
      </c>
      <c r="D7086">
        <v>62015</v>
      </c>
    </row>
    <row r="7087" spans="1:4" x14ac:dyDescent="0.3">
      <c r="A7087" t="s">
        <v>28</v>
      </c>
      <c r="B7087" t="s">
        <v>20</v>
      </c>
      <c r="C7087" t="s">
        <v>2</v>
      </c>
      <c r="D7087">
        <v>11946</v>
      </c>
    </row>
    <row r="7088" spans="1:4" x14ac:dyDescent="0.3">
      <c r="A7088" t="s">
        <v>28</v>
      </c>
      <c r="B7088" t="s">
        <v>20</v>
      </c>
      <c r="C7088" t="s">
        <v>2</v>
      </c>
      <c r="D7088">
        <v>23471</v>
      </c>
    </row>
    <row r="7089" spans="1:4" x14ac:dyDescent="0.3">
      <c r="A7089" t="s">
        <v>28</v>
      </c>
      <c r="B7089" t="s">
        <v>17</v>
      </c>
      <c r="C7089" t="s">
        <v>10</v>
      </c>
      <c r="D7089">
        <v>38036</v>
      </c>
    </row>
    <row r="7090" spans="1:4" x14ac:dyDescent="0.3">
      <c r="A7090" t="s">
        <v>28</v>
      </c>
      <c r="B7090" t="s">
        <v>20</v>
      </c>
      <c r="C7090" t="s">
        <v>10</v>
      </c>
      <c r="D7090">
        <v>69188</v>
      </c>
    </row>
    <row r="7091" spans="1:4" x14ac:dyDescent="0.3">
      <c r="A7091" t="s">
        <v>28</v>
      </c>
      <c r="B7091" t="s">
        <v>14</v>
      </c>
      <c r="C7091" t="s">
        <v>10</v>
      </c>
      <c r="D7091">
        <v>88360</v>
      </c>
    </row>
    <row r="7092" spans="1:4" x14ac:dyDescent="0.3">
      <c r="A7092" t="s">
        <v>28</v>
      </c>
      <c r="B7092" t="s">
        <v>12</v>
      </c>
      <c r="C7092" t="s">
        <v>2</v>
      </c>
      <c r="D7092">
        <v>38086</v>
      </c>
    </row>
    <row r="7093" spans="1:4" x14ac:dyDescent="0.3">
      <c r="A7093" t="s">
        <v>28</v>
      </c>
      <c r="B7093" t="s">
        <v>20</v>
      </c>
      <c r="C7093" t="s">
        <v>2</v>
      </c>
      <c r="D7093">
        <v>29192</v>
      </c>
    </row>
    <row r="7094" spans="1:4" x14ac:dyDescent="0.3">
      <c r="A7094" t="s">
        <v>28</v>
      </c>
      <c r="B7094" t="s">
        <v>18</v>
      </c>
      <c r="C7094" t="s">
        <v>10</v>
      </c>
      <c r="D7094">
        <v>55211</v>
      </c>
    </row>
    <row r="7095" spans="1:4" x14ac:dyDescent="0.3">
      <c r="A7095" t="s">
        <v>28</v>
      </c>
      <c r="B7095" t="s">
        <v>18</v>
      </c>
      <c r="C7095" t="s">
        <v>10</v>
      </c>
      <c r="D7095">
        <v>98962</v>
      </c>
    </row>
    <row r="7096" spans="1:4" x14ac:dyDescent="0.3">
      <c r="A7096" t="s">
        <v>28</v>
      </c>
      <c r="B7096" t="s">
        <v>20</v>
      </c>
      <c r="C7096" t="s">
        <v>10</v>
      </c>
      <c r="D7096">
        <v>66337</v>
      </c>
    </row>
    <row r="7097" spans="1:4" x14ac:dyDescent="0.3">
      <c r="A7097" t="s">
        <v>28</v>
      </c>
      <c r="B7097" t="s">
        <v>20</v>
      </c>
      <c r="C7097" t="s">
        <v>4</v>
      </c>
      <c r="D7097">
        <v>23667</v>
      </c>
    </row>
    <row r="7098" spans="1:4" x14ac:dyDescent="0.3">
      <c r="A7098" t="s">
        <v>28</v>
      </c>
      <c r="B7098" t="s">
        <v>17</v>
      </c>
      <c r="C7098" t="s">
        <v>7</v>
      </c>
      <c r="D7098">
        <v>90690</v>
      </c>
    </row>
    <row r="7099" spans="1:4" x14ac:dyDescent="0.3">
      <c r="A7099" t="s">
        <v>28</v>
      </c>
      <c r="B7099" t="s">
        <v>17</v>
      </c>
      <c r="C7099" t="s">
        <v>7</v>
      </c>
      <c r="D7099">
        <v>43137</v>
      </c>
    </row>
    <row r="7100" spans="1:4" x14ac:dyDescent="0.3">
      <c r="A7100" t="s">
        <v>28</v>
      </c>
      <c r="B7100" t="s">
        <v>20</v>
      </c>
      <c r="C7100" t="s">
        <v>4</v>
      </c>
      <c r="D7100">
        <v>95249</v>
      </c>
    </row>
    <row r="7101" spans="1:4" x14ac:dyDescent="0.3">
      <c r="A7101" t="s">
        <v>28</v>
      </c>
      <c r="B7101" t="s">
        <v>17</v>
      </c>
      <c r="C7101" t="s">
        <v>6</v>
      </c>
      <c r="D7101">
        <v>2347</v>
      </c>
    </row>
    <row r="7102" spans="1:4" x14ac:dyDescent="0.3">
      <c r="A7102" t="s">
        <v>28</v>
      </c>
      <c r="B7102" t="s">
        <v>17</v>
      </c>
      <c r="C7102" t="s">
        <v>1</v>
      </c>
      <c r="D7102">
        <v>37109</v>
      </c>
    </row>
    <row r="7103" spans="1:4" x14ac:dyDescent="0.3">
      <c r="A7103" t="s">
        <v>28</v>
      </c>
      <c r="B7103" t="s">
        <v>17</v>
      </c>
      <c r="C7103" t="s">
        <v>4</v>
      </c>
      <c r="D7103">
        <v>99617</v>
      </c>
    </row>
    <row r="7104" spans="1:4" x14ac:dyDescent="0.3">
      <c r="A7104" t="s">
        <v>28</v>
      </c>
      <c r="B7104" t="s">
        <v>12</v>
      </c>
      <c r="C7104" t="s">
        <v>10</v>
      </c>
      <c r="D7104">
        <v>38517</v>
      </c>
    </row>
    <row r="7105" spans="1:4" x14ac:dyDescent="0.3">
      <c r="A7105" t="s">
        <v>28</v>
      </c>
      <c r="B7105" t="s">
        <v>17</v>
      </c>
      <c r="C7105" t="s">
        <v>2</v>
      </c>
      <c r="D7105">
        <v>33139</v>
      </c>
    </row>
    <row r="7106" spans="1:4" x14ac:dyDescent="0.3">
      <c r="A7106" t="s">
        <v>28</v>
      </c>
      <c r="B7106" t="s">
        <v>20</v>
      </c>
      <c r="C7106" t="s">
        <v>1</v>
      </c>
      <c r="D7106">
        <v>51564</v>
      </c>
    </row>
    <row r="7107" spans="1:4" x14ac:dyDescent="0.3">
      <c r="A7107" t="s">
        <v>28</v>
      </c>
      <c r="B7107" t="s">
        <v>13</v>
      </c>
      <c r="C7107" t="s">
        <v>2</v>
      </c>
      <c r="D7107">
        <v>7439</v>
      </c>
    </row>
    <row r="7108" spans="1:4" x14ac:dyDescent="0.3">
      <c r="A7108" t="s">
        <v>28</v>
      </c>
      <c r="B7108" t="s">
        <v>20</v>
      </c>
      <c r="C7108" t="s">
        <v>10</v>
      </c>
      <c r="D7108">
        <v>27760</v>
      </c>
    </row>
    <row r="7109" spans="1:4" x14ac:dyDescent="0.3">
      <c r="A7109" t="s">
        <v>28</v>
      </c>
      <c r="B7109" t="s">
        <v>18</v>
      </c>
      <c r="C7109" t="s">
        <v>6</v>
      </c>
      <c r="D7109">
        <v>90339</v>
      </c>
    </row>
    <row r="7110" spans="1:4" x14ac:dyDescent="0.3">
      <c r="A7110" t="s">
        <v>28</v>
      </c>
      <c r="B7110" t="s">
        <v>17</v>
      </c>
      <c r="C7110" t="s">
        <v>6</v>
      </c>
      <c r="D7110">
        <v>51820</v>
      </c>
    </row>
    <row r="7111" spans="1:4" x14ac:dyDescent="0.3">
      <c r="A7111" t="s">
        <v>28</v>
      </c>
      <c r="B7111" t="s">
        <v>17</v>
      </c>
      <c r="C7111" t="s">
        <v>10</v>
      </c>
      <c r="D7111">
        <v>10106</v>
      </c>
    </row>
    <row r="7112" spans="1:4" x14ac:dyDescent="0.3">
      <c r="A7112" t="s">
        <v>28</v>
      </c>
      <c r="B7112" t="s">
        <v>20</v>
      </c>
      <c r="C7112" t="s">
        <v>4</v>
      </c>
      <c r="D7112">
        <v>23077</v>
      </c>
    </row>
    <row r="7113" spans="1:4" x14ac:dyDescent="0.3">
      <c r="A7113" t="s">
        <v>28</v>
      </c>
      <c r="B7113" t="s">
        <v>12</v>
      </c>
      <c r="C7113" t="s">
        <v>4</v>
      </c>
      <c r="D7113">
        <v>29415</v>
      </c>
    </row>
    <row r="7114" spans="1:4" x14ac:dyDescent="0.3">
      <c r="A7114" t="s">
        <v>28</v>
      </c>
      <c r="B7114" t="s">
        <v>17</v>
      </c>
      <c r="C7114" t="s">
        <v>2</v>
      </c>
      <c r="D7114">
        <v>98373</v>
      </c>
    </row>
    <row r="7115" spans="1:4" x14ac:dyDescent="0.3">
      <c r="A7115" t="s">
        <v>28</v>
      </c>
      <c r="B7115" t="s">
        <v>20</v>
      </c>
      <c r="C7115" t="s">
        <v>2</v>
      </c>
      <c r="D7115">
        <v>71558</v>
      </c>
    </row>
    <row r="7116" spans="1:4" x14ac:dyDescent="0.3">
      <c r="A7116" t="s">
        <v>28</v>
      </c>
      <c r="B7116" t="s">
        <v>17</v>
      </c>
      <c r="C7116" t="s">
        <v>10</v>
      </c>
      <c r="D7116">
        <v>91112</v>
      </c>
    </row>
    <row r="7117" spans="1:4" x14ac:dyDescent="0.3">
      <c r="A7117" t="s">
        <v>28</v>
      </c>
      <c r="B7117" t="s">
        <v>17</v>
      </c>
      <c r="C7117" t="s">
        <v>2</v>
      </c>
      <c r="D7117">
        <v>10759</v>
      </c>
    </row>
    <row r="7118" spans="1:4" x14ac:dyDescent="0.3">
      <c r="A7118" t="s">
        <v>28</v>
      </c>
      <c r="B7118" t="s">
        <v>17</v>
      </c>
      <c r="C7118" t="s">
        <v>6</v>
      </c>
      <c r="D7118">
        <v>66299</v>
      </c>
    </row>
    <row r="7119" spans="1:4" x14ac:dyDescent="0.3">
      <c r="A7119" t="s">
        <v>28</v>
      </c>
      <c r="B7119" t="s">
        <v>17</v>
      </c>
      <c r="C7119" t="s">
        <v>6</v>
      </c>
      <c r="D7119">
        <v>76257</v>
      </c>
    </row>
    <row r="7120" spans="1:4" x14ac:dyDescent="0.3">
      <c r="A7120" t="s">
        <v>28</v>
      </c>
      <c r="B7120" t="s">
        <v>20</v>
      </c>
      <c r="C7120" t="s">
        <v>2</v>
      </c>
      <c r="D7120">
        <v>33063</v>
      </c>
    </row>
    <row r="7121" spans="1:4" x14ac:dyDescent="0.3">
      <c r="A7121" t="s">
        <v>28</v>
      </c>
      <c r="B7121" t="s">
        <v>20</v>
      </c>
      <c r="C7121" t="s">
        <v>6</v>
      </c>
      <c r="D7121">
        <v>52645</v>
      </c>
    </row>
    <row r="7122" spans="1:4" x14ac:dyDescent="0.3">
      <c r="A7122" t="s">
        <v>28</v>
      </c>
      <c r="B7122" t="s">
        <v>20</v>
      </c>
      <c r="C7122" t="s">
        <v>5</v>
      </c>
      <c r="D7122">
        <v>39650</v>
      </c>
    </row>
    <row r="7123" spans="1:4" x14ac:dyDescent="0.3">
      <c r="A7123" t="s">
        <v>28</v>
      </c>
      <c r="B7123" t="s">
        <v>17</v>
      </c>
      <c r="C7123" t="s">
        <v>4</v>
      </c>
      <c r="D7123">
        <v>87106</v>
      </c>
    </row>
    <row r="7124" spans="1:4" x14ac:dyDescent="0.3">
      <c r="A7124" t="s">
        <v>28</v>
      </c>
      <c r="B7124" t="s">
        <v>17</v>
      </c>
      <c r="C7124" t="s">
        <v>4</v>
      </c>
      <c r="D7124">
        <v>7574</v>
      </c>
    </row>
    <row r="7125" spans="1:4" x14ac:dyDescent="0.3">
      <c r="A7125" t="s">
        <v>28</v>
      </c>
      <c r="B7125" t="s">
        <v>17</v>
      </c>
      <c r="C7125" t="s">
        <v>5</v>
      </c>
      <c r="D7125">
        <v>77991</v>
      </c>
    </row>
    <row r="7126" spans="1:4" x14ac:dyDescent="0.3">
      <c r="A7126" t="s">
        <v>28</v>
      </c>
      <c r="B7126" t="s">
        <v>17</v>
      </c>
      <c r="C7126" t="s">
        <v>5</v>
      </c>
      <c r="D7126">
        <v>42428</v>
      </c>
    </row>
    <row r="7127" spans="1:4" x14ac:dyDescent="0.3">
      <c r="A7127" t="s">
        <v>28</v>
      </c>
      <c r="B7127" t="s">
        <v>17</v>
      </c>
      <c r="C7127" t="s">
        <v>5</v>
      </c>
      <c r="D7127">
        <v>65617</v>
      </c>
    </row>
    <row r="7128" spans="1:4" x14ac:dyDescent="0.3">
      <c r="A7128" t="s">
        <v>28</v>
      </c>
      <c r="B7128" t="s">
        <v>14</v>
      </c>
      <c r="C7128" t="s">
        <v>6</v>
      </c>
      <c r="D7128">
        <v>17749</v>
      </c>
    </row>
    <row r="7129" spans="1:4" x14ac:dyDescent="0.3">
      <c r="A7129" t="s">
        <v>28</v>
      </c>
      <c r="B7129" t="s">
        <v>12</v>
      </c>
      <c r="C7129" t="s">
        <v>10</v>
      </c>
      <c r="D7129">
        <v>94561</v>
      </c>
    </row>
    <row r="7130" spans="1:4" x14ac:dyDescent="0.3">
      <c r="A7130" t="s">
        <v>28</v>
      </c>
      <c r="B7130" t="s">
        <v>17</v>
      </c>
      <c r="C7130" t="s">
        <v>7</v>
      </c>
      <c r="D7130">
        <v>11292</v>
      </c>
    </row>
    <row r="7131" spans="1:4" x14ac:dyDescent="0.3">
      <c r="A7131" t="s">
        <v>28</v>
      </c>
      <c r="B7131" t="s">
        <v>17</v>
      </c>
      <c r="C7131" t="s">
        <v>6</v>
      </c>
      <c r="D7131">
        <v>31096</v>
      </c>
    </row>
    <row r="7132" spans="1:4" x14ac:dyDescent="0.3">
      <c r="A7132" t="s">
        <v>28</v>
      </c>
      <c r="B7132" t="s">
        <v>20</v>
      </c>
      <c r="C7132" t="s">
        <v>4</v>
      </c>
      <c r="D7132">
        <v>65092</v>
      </c>
    </row>
    <row r="7133" spans="1:4" x14ac:dyDescent="0.3">
      <c r="A7133" t="s">
        <v>28</v>
      </c>
      <c r="B7133" t="s">
        <v>20</v>
      </c>
      <c r="C7133" t="s">
        <v>2</v>
      </c>
      <c r="D7133">
        <v>88147</v>
      </c>
    </row>
    <row r="7134" spans="1:4" x14ac:dyDescent="0.3">
      <c r="A7134" t="s">
        <v>28</v>
      </c>
      <c r="B7134" t="s">
        <v>14</v>
      </c>
      <c r="C7134" t="s">
        <v>10</v>
      </c>
      <c r="D7134">
        <v>80434</v>
      </c>
    </row>
    <row r="7135" spans="1:4" x14ac:dyDescent="0.3">
      <c r="A7135" t="s">
        <v>28</v>
      </c>
      <c r="B7135" t="s">
        <v>14</v>
      </c>
      <c r="C7135" t="s">
        <v>10</v>
      </c>
      <c r="D7135">
        <v>65183</v>
      </c>
    </row>
    <row r="7136" spans="1:4" x14ac:dyDescent="0.3">
      <c r="A7136" t="s">
        <v>28</v>
      </c>
      <c r="B7136" t="s">
        <v>20</v>
      </c>
      <c r="C7136" t="s">
        <v>10</v>
      </c>
      <c r="D7136">
        <v>49520</v>
      </c>
    </row>
    <row r="7137" spans="1:4" x14ac:dyDescent="0.3">
      <c r="A7137" t="s">
        <v>28</v>
      </c>
      <c r="B7137" t="s">
        <v>12</v>
      </c>
      <c r="C7137" t="s">
        <v>10</v>
      </c>
      <c r="D7137">
        <v>18653</v>
      </c>
    </row>
    <row r="7138" spans="1:4" x14ac:dyDescent="0.3">
      <c r="A7138" t="s">
        <v>28</v>
      </c>
      <c r="B7138" t="s">
        <v>17</v>
      </c>
      <c r="C7138" t="s">
        <v>5</v>
      </c>
      <c r="D7138">
        <v>5306</v>
      </c>
    </row>
    <row r="7139" spans="1:4" x14ac:dyDescent="0.3">
      <c r="A7139" t="s">
        <v>28</v>
      </c>
      <c r="B7139" t="s">
        <v>17</v>
      </c>
      <c r="C7139" t="s">
        <v>5</v>
      </c>
      <c r="D7139">
        <v>76814</v>
      </c>
    </row>
    <row r="7140" spans="1:4" x14ac:dyDescent="0.3">
      <c r="A7140" t="s">
        <v>28</v>
      </c>
      <c r="B7140" t="s">
        <v>15</v>
      </c>
      <c r="C7140" t="s">
        <v>2</v>
      </c>
      <c r="D7140">
        <v>4338</v>
      </c>
    </row>
    <row r="7141" spans="1:4" x14ac:dyDescent="0.3">
      <c r="A7141" t="s">
        <v>28</v>
      </c>
      <c r="B7141" t="s">
        <v>12</v>
      </c>
      <c r="C7141" t="s">
        <v>2</v>
      </c>
      <c r="D7141">
        <v>57474</v>
      </c>
    </row>
    <row r="7142" spans="1:4" x14ac:dyDescent="0.3">
      <c r="A7142" t="s">
        <v>28</v>
      </c>
      <c r="B7142" t="s">
        <v>20</v>
      </c>
      <c r="C7142" t="s">
        <v>10</v>
      </c>
      <c r="D7142">
        <v>76987</v>
      </c>
    </row>
    <row r="7143" spans="1:4" x14ac:dyDescent="0.3">
      <c r="A7143" t="s">
        <v>28</v>
      </c>
      <c r="B7143" t="s">
        <v>12</v>
      </c>
      <c r="C7143" t="s">
        <v>10</v>
      </c>
      <c r="D7143">
        <v>43920</v>
      </c>
    </row>
    <row r="7144" spans="1:4" x14ac:dyDescent="0.3">
      <c r="A7144" t="s">
        <v>28</v>
      </c>
      <c r="B7144" t="s">
        <v>17</v>
      </c>
      <c r="C7144" t="s">
        <v>8</v>
      </c>
      <c r="D7144">
        <v>21224</v>
      </c>
    </row>
    <row r="7145" spans="1:4" x14ac:dyDescent="0.3">
      <c r="A7145" t="s">
        <v>28</v>
      </c>
      <c r="B7145" t="s">
        <v>15</v>
      </c>
      <c r="C7145" t="s">
        <v>4</v>
      </c>
      <c r="D7145">
        <v>79412</v>
      </c>
    </row>
    <row r="7146" spans="1:4" x14ac:dyDescent="0.3">
      <c r="A7146" t="s">
        <v>28</v>
      </c>
      <c r="B7146" t="s">
        <v>20</v>
      </c>
      <c r="C7146" t="s">
        <v>2</v>
      </c>
      <c r="D7146">
        <v>57137</v>
      </c>
    </row>
    <row r="7147" spans="1:4" x14ac:dyDescent="0.3">
      <c r="A7147" t="s">
        <v>28</v>
      </c>
      <c r="B7147" t="s">
        <v>20</v>
      </c>
      <c r="C7147" t="s">
        <v>2</v>
      </c>
      <c r="D7147">
        <v>42488</v>
      </c>
    </row>
    <row r="7148" spans="1:4" x14ac:dyDescent="0.3">
      <c r="A7148" t="s">
        <v>28</v>
      </c>
      <c r="B7148" t="s">
        <v>20</v>
      </c>
      <c r="C7148" t="s">
        <v>2</v>
      </c>
      <c r="D7148">
        <v>87979</v>
      </c>
    </row>
    <row r="7149" spans="1:4" x14ac:dyDescent="0.3">
      <c r="A7149" t="s">
        <v>28</v>
      </c>
      <c r="B7149" t="s">
        <v>17</v>
      </c>
      <c r="C7149" t="s">
        <v>2</v>
      </c>
      <c r="D7149">
        <v>70642</v>
      </c>
    </row>
    <row r="7150" spans="1:4" x14ac:dyDescent="0.3">
      <c r="A7150" t="s">
        <v>28</v>
      </c>
      <c r="B7150" t="s">
        <v>17</v>
      </c>
      <c r="C7150" t="s">
        <v>2</v>
      </c>
      <c r="D7150">
        <v>54639</v>
      </c>
    </row>
    <row r="7151" spans="1:4" x14ac:dyDescent="0.3">
      <c r="A7151" t="s">
        <v>28</v>
      </c>
      <c r="B7151" t="s">
        <v>17</v>
      </c>
      <c r="C7151" t="s">
        <v>2</v>
      </c>
      <c r="D7151">
        <v>59395</v>
      </c>
    </row>
    <row r="7152" spans="1:4" x14ac:dyDescent="0.3">
      <c r="A7152" t="s">
        <v>28</v>
      </c>
      <c r="B7152" t="s">
        <v>17</v>
      </c>
      <c r="C7152" t="s">
        <v>4</v>
      </c>
      <c r="D7152">
        <v>91437</v>
      </c>
    </row>
    <row r="7153" spans="1:4" x14ac:dyDescent="0.3">
      <c r="A7153" t="s">
        <v>28</v>
      </c>
      <c r="B7153" t="s">
        <v>18</v>
      </c>
      <c r="C7153" t="s">
        <v>4</v>
      </c>
      <c r="D7153">
        <v>72979</v>
      </c>
    </row>
    <row r="7154" spans="1:4" x14ac:dyDescent="0.3">
      <c r="A7154" t="s">
        <v>28</v>
      </c>
      <c r="B7154" t="s">
        <v>18</v>
      </c>
      <c r="C7154" t="s">
        <v>4</v>
      </c>
      <c r="D7154">
        <v>4822</v>
      </c>
    </row>
    <row r="7155" spans="1:4" x14ac:dyDescent="0.3">
      <c r="A7155" t="s">
        <v>28</v>
      </c>
      <c r="B7155" t="s">
        <v>18</v>
      </c>
      <c r="C7155" t="s">
        <v>4</v>
      </c>
      <c r="D7155">
        <v>34964</v>
      </c>
    </row>
    <row r="7156" spans="1:4" x14ac:dyDescent="0.3">
      <c r="A7156" t="s">
        <v>28</v>
      </c>
      <c r="B7156" t="s">
        <v>18</v>
      </c>
      <c r="C7156" t="s">
        <v>4</v>
      </c>
      <c r="D7156">
        <v>6281</v>
      </c>
    </row>
    <row r="7157" spans="1:4" x14ac:dyDescent="0.3">
      <c r="A7157" t="s">
        <v>28</v>
      </c>
      <c r="B7157" t="s">
        <v>18</v>
      </c>
      <c r="C7157" t="s">
        <v>4</v>
      </c>
      <c r="D7157">
        <v>4158</v>
      </c>
    </row>
    <row r="7158" spans="1:4" x14ac:dyDescent="0.3">
      <c r="A7158" t="s">
        <v>28</v>
      </c>
      <c r="B7158" t="s">
        <v>17</v>
      </c>
      <c r="C7158" t="s">
        <v>10</v>
      </c>
      <c r="D7158">
        <v>9393</v>
      </c>
    </row>
    <row r="7159" spans="1:4" x14ac:dyDescent="0.3">
      <c r="A7159" t="s">
        <v>28</v>
      </c>
      <c r="B7159" t="s">
        <v>17</v>
      </c>
      <c r="C7159" t="s">
        <v>10</v>
      </c>
      <c r="D7159">
        <v>32949</v>
      </c>
    </row>
    <row r="7160" spans="1:4" x14ac:dyDescent="0.3">
      <c r="A7160" t="s">
        <v>28</v>
      </c>
      <c r="B7160" t="s">
        <v>17</v>
      </c>
      <c r="C7160" t="s">
        <v>10</v>
      </c>
      <c r="D7160">
        <v>39958</v>
      </c>
    </row>
    <row r="7161" spans="1:4" x14ac:dyDescent="0.3">
      <c r="A7161" t="s">
        <v>28</v>
      </c>
      <c r="B7161" t="s">
        <v>13</v>
      </c>
      <c r="C7161" t="s">
        <v>6</v>
      </c>
      <c r="D7161">
        <v>54951</v>
      </c>
    </row>
    <row r="7162" spans="1:4" x14ac:dyDescent="0.3">
      <c r="A7162" t="s">
        <v>28</v>
      </c>
      <c r="B7162" t="s">
        <v>17</v>
      </c>
      <c r="C7162" t="s">
        <v>2</v>
      </c>
      <c r="D7162">
        <v>90012</v>
      </c>
    </row>
    <row r="7163" spans="1:4" x14ac:dyDescent="0.3">
      <c r="A7163" t="s">
        <v>28</v>
      </c>
      <c r="B7163" t="s">
        <v>17</v>
      </c>
      <c r="C7163" t="s">
        <v>10</v>
      </c>
      <c r="D7163">
        <v>27674</v>
      </c>
    </row>
    <row r="7164" spans="1:4" x14ac:dyDescent="0.3">
      <c r="A7164" t="s">
        <v>28</v>
      </c>
      <c r="B7164" t="s">
        <v>17</v>
      </c>
      <c r="C7164" t="s">
        <v>10</v>
      </c>
      <c r="D7164">
        <v>38721</v>
      </c>
    </row>
    <row r="7165" spans="1:4" x14ac:dyDescent="0.3">
      <c r="A7165" t="s">
        <v>28</v>
      </c>
      <c r="B7165" t="s">
        <v>12</v>
      </c>
      <c r="C7165" t="s">
        <v>4</v>
      </c>
      <c r="D7165">
        <v>17148</v>
      </c>
    </row>
    <row r="7166" spans="1:4" x14ac:dyDescent="0.3">
      <c r="A7166" t="s">
        <v>28</v>
      </c>
      <c r="B7166" t="s">
        <v>17</v>
      </c>
      <c r="C7166" t="s">
        <v>6</v>
      </c>
      <c r="D7166">
        <v>79469</v>
      </c>
    </row>
    <row r="7167" spans="1:4" x14ac:dyDescent="0.3">
      <c r="A7167" t="s">
        <v>28</v>
      </c>
      <c r="B7167" t="s">
        <v>17</v>
      </c>
      <c r="C7167" t="s">
        <v>5</v>
      </c>
      <c r="D7167">
        <v>89960</v>
      </c>
    </row>
    <row r="7168" spans="1:4" x14ac:dyDescent="0.3">
      <c r="A7168" t="s">
        <v>28</v>
      </c>
      <c r="B7168" t="s">
        <v>20</v>
      </c>
      <c r="C7168" t="s">
        <v>10</v>
      </c>
      <c r="D7168">
        <v>63159</v>
      </c>
    </row>
    <row r="7169" spans="1:4" x14ac:dyDescent="0.3">
      <c r="A7169" t="s">
        <v>28</v>
      </c>
      <c r="B7169" t="s">
        <v>20</v>
      </c>
      <c r="C7169" t="s">
        <v>2</v>
      </c>
      <c r="D7169">
        <v>58900</v>
      </c>
    </row>
  </sheetData>
  <autoFilter ref="A1:D7169" xr:uid="{A701A949-1885-4DE3-B4A3-E8436161E723}">
    <sortState xmlns:xlrd2="http://schemas.microsoft.com/office/spreadsheetml/2017/richdata2" ref="A2:D7169">
      <sortCondition descending="1" ref="A1:A7169"/>
    </sortState>
  </autoFilter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FE51-8608-4A39-9DA3-926746144009}">
  <dimension ref="A1:D9"/>
  <sheetViews>
    <sheetView workbookViewId="0">
      <selection activeCell="B17" sqref="B17"/>
    </sheetView>
  </sheetViews>
  <sheetFormatPr defaultRowHeight="14.4" x14ac:dyDescent="0.3"/>
  <cols>
    <col min="1" max="1" width="14.109375" bestFit="1" customWidth="1"/>
    <col min="2" max="2" width="15.5546875" bestFit="1" customWidth="1"/>
    <col min="3" max="3" width="8.33203125" bestFit="1" customWidth="1"/>
    <col min="4" max="4" width="10.77734375" bestFit="1" customWidth="1"/>
  </cols>
  <sheetData>
    <row r="1" spans="1:4" x14ac:dyDescent="0.3">
      <c r="A1" s="8" t="s">
        <v>66</v>
      </c>
    </row>
    <row r="3" spans="1:4" x14ac:dyDescent="0.3">
      <c r="A3" s="4" t="s">
        <v>65</v>
      </c>
      <c r="B3" s="4" t="s">
        <v>41</v>
      </c>
    </row>
    <row r="4" spans="1:4" x14ac:dyDescent="0.3">
      <c r="A4" s="4" t="s">
        <v>39</v>
      </c>
      <c r="B4" t="s">
        <v>31</v>
      </c>
      <c r="C4" t="s">
        <v>30</v>
      </c>
      <c r="D4" t="s">
        <v>40</v>
      </c>
    </row>
    <row r="5" spans="1:4" x14ac:dyDescent="0.3">
      <c r="A5" s="5" t="s">
        <v>61</v>
      </c>
      <c r="B5">
        <v>1095</v>
      </c>
      <c r="C5">
        <v>651</v>
      </c>
      <c r="D5">
        <v>1746</v>
      </c>
    </row>
    <row r="6" spans="1:4" x14ac:dyDescent="0.3">
      <c r="A6" s="5" t="s">
        <v>62</v>
      </c>
      <c r="B6">
        <v>1079</v>
      </c>
      <c r="C6">
        <v>561</v>
      </c>
      <c r="D6">
        <v>1640</v>
      </c>
    </row>
    <row r="7" spans="1:4" x14ac:dyDescent="0.3">
      <c r="A7" s="5" t="s">
        <v>63</v>
      </c>
      <c r="B7">
        <v>1296</v>
      </c>
      <c r="C7">
        <v>650</v>
      </c>
      <c r="D7">
        <v>1946</v>
      </c>
    </row>
    <row r="8" spans="1:4" x14ac:dyDescent="0.3">
      <c r="A8" s="5" t="s">
        <v>64</v>
      </c>
      <c r="B8">
        <v>1227</v>
      </c>
      <c r="C8">
        <v>609</v>
      </c>
      <c r="D8">
        <v>1836</v>
      </c>
    </row>
    <row r="9" spans="1:4" x14ac:dyDescent="0.3">
      <c r="A9" s="5" t="s">
        <v>40</v>
      </c>
      <c r="B9">
        <v>4697</v>
      </c>
      <c r="C9">
        <v>2471</v>
      </c>
      <c r="D9">
        <v>7168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2DF9B-9127-4076-B1D4-C516ACC028A5}">
  <dimension ref="A1:J62"/>
  <sheetViews>
    <sheetView workbookViewId="0">
      <selection activeCell="B2" sqref="B2"/>
    </sheetView>
  </sheetViews>
  <sheetFormatPr defaultRowHeight="14.4" x14ac:dyDescent="0.3"/>
  <cols>
    <col min="1" max="1" width="14.5546875" bestFit="1" customWidth="1"/>
    <col min="2" max="2" width="22.88671875" bestFit="1" customWidth="1"/>
    <col min="3" max="3" width="19.44140625" bestFit="1" customWidth="1"/>
    <col min="4" max="4" width="26.21875" bestFit="1" customWidth="1"/>
    <col min="5" max="5" width="20.44140625" bestFit="1" customWidth="1"/>
    <col min="6" max="6" width="21" bestFit="1" customWidth="1"/>
    <col min="7" max="7" width="21.109375" bestFit="1" customWidth="1"/>
    <col min="8" max="8" width="19.44140625" bestFit="1" customWidth="1"/>
    <col min="9" max="9" width="15.88671875" bestFit="1" customWidth="1"/>
    <col min="10" max="10" width="17.77734375" bestFit="1" customWidth="1"/>
    <col min="11" max="11" width="14.5546875" bestFit="1" customWidth="1"/>
    <col min="12" max="12" width="23.109375" bestFit="1" customWidth="1"/>
    <col min="13" max="13" width="8.5546875" bestFit="1" customWidth="1"/>
    <col min="14" max="14" width="21.44140625" bestFit="1" customWidth="1"/>
    <col min="15" max="15" width="8.5546875" bestFit="1" customWidth="1"/>
    <col min="16" max="16" width="17.88671875" bestFit="1" customWidth="1"/>
    <col min="17" max="17" width="8.5546875" bestFit="1" customWidth="1"/>
    <col min="18" max="18" width="19.77734375" bestFit="1" customWidth="1"/>
    <col min="19" max="19" width="8.5546875" bestFit="1" customWidth="1"/>
    <col min="20" max="20" width="14.5546875" bestFit="1" customWidth="1"/>
  </cols>
  <sheetData>
    <row r="1" spans="1:2" x14ac:dyDescent="0.3">
      <c r="A1" s="4" t="s">
        <v>0</v>
      </c>
      <c r="B1" t="s" vm="2">
        <v>42</v>
      </c>
    </row>
    <row r="2" spans="1:2" x14ac:dyDescent="0.3">
      <c r="A2" s="4" t="s">
        <v>32</v>
      </c>
      <c r="B2" t="s" vm="1">
        <v>31</v>
      </c>
    </row>
    <row r="4" spans="1:2" x14ac:dyDescent="0.3">
      <c r="A4" s="4" t="s">
        <v>11</v>
      </c>
      <c r="B4" t="s">
        <v>38</v>
      </c>
    </row>
    <row r="5" spans="1:2" x14ac:dyDescent="0.3">
      <c r="A5" s="5" t="s">
        <v>5</v>
      </c>
      <c r="B5" s="6">
        <v>49723.904109589042</v>
      </c>
    </row>
    <row r="6" spans="1:2" x14ac:dyDescent="0.3">
      <c r="A6" s="5" t="s">
        <v>9</v>
      </c>
      <c r="B6" s="6">
        <v>48300.171717171717</v>
      </c>
    </row>
    <row r="7" spans="1:2" x14ac:dyDescent="0.3">
      <c r="A7" s="5" t="s">
        <v>2</v>
      </c>
      <c r="B7" s="6">
        <v>49338.748220640569</v>
      </c>
    </row>
    <row r="8" spans="1:2" x14ac:dyDescent="0.3">
      <c r="A8" s="5" t="s">
        <v>1</v>
      </c>
      <c r="B8" s="6">
        <v>51054</v>
      </c>
    </row>
    <row r="9" spans="1:2" x14ac:dyDescent="0.3">
      <c r="A9" s="5" t="s">
        <v>10</v>
      </c>
      <c r="B9" s="6">
        <v>50210.940465918895</v>
      </c>
    </row>
    <row r="10" spans="1:2" x14ac:dyDescent="0.3">
      <c r="A10" s="5" t="s">
        <v>7</v>
      </c>
      <c r="B10" s="6">
        <v>46328.116438356163</v>
      </c>
    </row>
    <row r="11" spans="1:2" x14ac:dyDescent="0.3">
      <c r="A11" s="5" t="s">
        <v>3</v>
      </c>
      <c r="B11" s="6">
        <v>59845.333333333336</v>
      </c>
    </row>
    <row r="12" spans="1:2" x14ac:dyDescent="0.3">
      <c r="A12" s="5" t="s">
        <v>6</v>
      </c>
      <c r="B12" s="6">
        <v>49553.64482029598</v>
      </c>
    </row>
    <row r="13" spans="1:2" x14ac:dyDescent="0.3">
      <c r="A13" s="5" t="s">
        <v>8</v>
      </c>
      <c r="B13" s="6">
        <v>48065.92923076923</v>
      </c>
    </row>
    <row r="14" spans="1:2" x14ac:dyDescent="0.3">
      <c r="A14" s="5" t="s">
        <v>4</v>
      </c>
      <c r="B14" s="6">
        <v>50667.705882352944</v>
      </c>
    </row>
    <row r="15" spans="1:2" x14ac:dyDescent="0.3">
      <c r="A15" s="5" t="s">
        <v>22</v>
      </c>
      <c r="B15" s="6">
        <v>17549</v>
      </c>
    </row>
    <row r="16" spans="1:2" x14ac:dyDescent="0.3">
      <c r="A16" s="5" t="s">
        <v>25</v>
      </c>
      <c r="B16" s="6">
        <v>44700</v>
      </c>
    </row>
    <row r="17" spans="1:2" x14ac:dyDescent="0.3">
      <c r="A17" s="5" t="s">
        <v>43</v>
      </c>
      <c r="B17" s="6">
        <v>49704.642357191238</v>
      </c>
    </row>
    <row r="46" spans="7:8" x14ac:dyDescent="0.3">
      <c r="G46" s="4" t="s">
        <v>32</v>
      </c>
      <c r="H46" t="s" vm="1">
        <v>31</v>
      </c>
    </row>
    <row r="48" spans="7:8" x14ac:dyDescent="0.3">
      <c r="G48" s="4" t="s">
        <v>38</v>
      </c>
      <c r="H48" s="4" t="s">
        <v>41</v>
      </c>
    </row>
    <row r="49" spans="7:10" x14ac:dyDescent="0.3">
      <c r="G49" s="4" t="s">
        <v>11</v>
      </c>
      <c r="H49" t="s">
        <v>29</v>
      </c>
      <c r="I49" t="s">
        <v>27</v>
      </c>
      <c r="J49" t="s">
        <v>43</v>
      </c>
    </row>
    <row r="50" spans="7:10" x14ac:dyDescent="0.3">
      <c r="G50" s="5" t="s">
        <v>5</v>
      </c>
      <c r="H50" s="6">
        <v>51165.834782608697</v>
      </c>
      <c r="I50" s="6">
        <v>48787.056497175145</v>
      </c>
      <c r="J50" s="6">
        <v>49723.904109589042</v>
      </c>
    </row>
    <row r="51" spans="7:10" x14ac:dyDescent="0.3">
      <c r="G51" s="5" t="s">
        <v>9</v>
      </c>
      <c r="H51" s="6">
        <v>46714.3</v>
      </c>
      <c r="I51" s="6">
        <v>49375.338983050846</v>
      </c>
      <c r="J51" s="6">
        <v>48300.171717171717</v>
      </c>
    </row>
    <row r="52" spans="7:10" x14ac:dyDescent="0.3">
      <c r="G52" s="5" t="s">
        <v>2</v>
      </c>
      <c r="H52" s="6">
        <v>48898.396728016363</v>
      </c>
      <c r="I52" s="6">
        <v>49677.853543307087</v>
      </c>
      <c r="J52" s="6">
        <v>49338.748220640569</v>
      </c>
    </row>
    <row r="53" spans="7:10" x14ac:dyDescent="0.3">
      <c r="G53" s="5" t="s">
        <v>1</v>
      </c>
      <c r="H53" s="6">
        <v>48444.523076923077</v>
      </c>
      <c r="I53" s="6">
        <v>52491.423728813563</v>
      </c>
      <c r="J53" s="6">
        <v>51054</v>
      </c>
    </row>
    <row r="54" spans="7:10" x14ac:dyDescent="0.3">
      <c r="G54" s="5" t="s">
        <v>10</v>
      </c>
      <c r="H54" s="6">
        <v>50241.015904572567</v>
      </c>
      <c r="I54" s="6">
        <v>50187.879573170729</v>
      </c>
      <c r="J54" s="6">
        <v>50210.940465918895</v>
      </c>
    </row>
    <row r="55" spans="7:10" x14ac:dyDescent="0.3">
      <c r="G55" s="5" t="s">
        <v>7</v>
      </c>
      <c r="H55" s="6">
        <v>46843.220338983054</v>
      </c>
      <c r="I55" s="6">
        <v>45978.793103448275</v>
      </c>
      <c r="J55" s="6">
        <v>46328.116438356163</v>
      </c>
    </row>
    <row r="56" spans="7:10" x14ac:dyDescent="0.3">
      <c r="G56" s="5" t="s">
        <v>3</v>
      </c>
      <c r="H56" s="6">
        <v>70587.066666666666</v>
      </c>
      <c r="I56" s="6">
        <v>49103.6</v>
      </c>
      <c r="J56" s="6">
        <v>59845.333333333336</v>
      </c>
    </row>
    <row r="57" spans="7:10" x14ac:dyDescent="0.3">
      <c r="G57" s="5" t="s">
        <v>6</v>
      </c>
      <c r="H57" s="6">
        <v>47063.735135135132</v>
      </c>
      <c r="I57" s="6">
        <v>51153.065972222219</v>
      </c>
      <c r="J57" s="6">
        <v>49553.64482029598</v>
      </c>
    </row>
    <row r="58" spans="7:10" x14ac:dyDescent="0.3">
      <c r="G58" s="5" t="s">
        <v>8</v>
      </c>
      <c r="H58" s="6">
        <v>47243.7</v>
      </c>
      <c r="I58" s="6">
        <v>48614.08205128205</v>
      </c>
      <c r="J58" s="6">
        <v>48065.92923076923</v>
      </c>
    </row>
    <row r="59" spans="7:10" x14ac:dyDescent="0.3">
      <c r="G59" s="5" t="s">
        <v>4</v>
      </c>
      <c r="H59" s="6">
        <v>50944.270992366415</v>
      </c>
      <c r="I59" s="6">
        <v>50450.108108108107</v>
      </c>
      <c r="J59" s="6">
        <v>50667.705882352944</v>
      </c>
    </row>
    <row r="60" spans="7:10" x14ac:dyDescent="0.3">
      <c r="G60" s="5" t="s">
        <v>22</v>
      </c>
      <c r="H60" s="6">
        <v>800</v>
      </c>
      <c r="I60" s="6">
        <v>34298</v>
      </c>
      <c r="J60" s="6">
        <v>17549</v>
      </c>
    </row>
    <row r="61" spans="7:10" x14ac:dyDescent="0.3">
      <c r="G61" s="5" t="s">
        <v>25</v>
      </c>
      <c r="H61" s="6">
        <v>44700</v>
      </c>
      <c r="I61" s="6"/>
      <c r="J61" s="6">
        <v>44700</v>
      </c>
    </row>
    <row r="62" spans="7:10" x14ac:dyDescent="0.3">
      <c r="G62" s="5" t="s">
        <v>43</v>
      </c>
      <c r="H62" s="6">
        <v>49409.121179624664</v>
      </c>
      <c r="I62" s="6">
        <v>49919.598283931358</v>
      </c>
      <c r="J62" s="6">
        <v>49704.642357191238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8691A-0112-4034-8EDA-8F49A9A9B8E0}">
  <dimension ref="A1:S7169"/>
  <sheetViews>
    <sheetView topLeftCell="C1" workbookViewId="0">
      <selection activeCell="N23" sqref="N23:O28"/>
    </sheetView>
  </sheetViews>
  <sheetFormatPr defaultRowHeight="14.4" x14ac:dyDescent="0.3"/>
  <cols>
    <col min="1" max="1" width="15.109375" bestFit="1" customWidth="1"/>
    <col min="2" max="2" width="21.21875" bestFit="1" customWidth="1"/>
    <col min="3" max="3" width="21.44140625" bestFit="1" customWidth="1"/>
    <col min="4" max="4" width="8.44140625" bestFit="1" customWidth="1"/>
    <col min="5" max="5" width="15.44140625" bestFit="1" customWidth="1"/>
    <col min="6" max="6" width="25.44140625" bestFit="1" customWidth="1"/>
    <col min="7" max="7" width="12.33203125" bestFit="1" customWidth="1"/>
    <col min="8" max="8" width="15.33203125" bestFit="1" customWidth="1"/>
    <col min="14" max="14" width="18.6640625" customWidth="1"/>
    <col min="15" max="15" width="10.6640625" customWidth="1"/>
    <col min="16" max="16" width="18.21875" customWidth="1"/>
    <col min="18" max="18" width="12" bestFit="1" customWidth="1"/>
    <col min="19" max="19" width="16.5546875" bestFit="1" customWidth="1"/>
  </cols>
  <sheetData>
    <row r="1" spans="1:19" x14ac:dyDescent="0.3">
      <c r="A1" t="s">
        <v>33</v>
      </c>
      <c r="B1" t="s">
        <v>36</v>
      </c>
      <c r="C1" t="s">
        <v>37</v>
      </c>
      <c r="D1" t="s">
        <v>32</v>
      </c>
      <c r="E1" t="s">
        <v>0</v>
      </c>
      <c r="F1" t="s">
        <v>26</v>
      </c>
      <c r="G1" t="s">
        <v>11</v>
      </c>
      <c r="H1" t="s">
        <v>34</v>
      </c>
      <c r="I1" t="s">
        <v>58</v>
      </c>
      <c r="J1" t="s">
        <v>71</v>
      </c>
      <c r="K1" t="s">
        <v>72</v>
      </c>
      <c r="L1" t="s">
        <v>73</v>
      </c>
    </row>
    <row r="2" spans="1:19" x14ac:dyDescent="0.3">
      <c r="A2">
        <v>383422</v>
      </c>
      <c r="B2" s="2">
        <v>41760</v>
      </c>
      <c r="C2" s="3">
        <v>0.48667824074074073</v>
      </c>
      <c r="D2" t="s">
        <v>31</v>
      </c>
      <c r="E2" t="s">
        <v>27</v>
      </c>
      <c r="F2" t="s">
        <v>20</v>
      </c>
      <c r="G2" t="s">
        <v>1</v>
      </c>
      <c r="H2">
        <v>56553</v>
      </c>
      <c r="I2">
        <f>IF(Table3_1[[#This Row],[Status]]="Hired",1,0)</f>
        <v>1</v>
      </c>
      <c r="J2" t="b">
        <f>OR((Table3_1[[#This Row],[Offered Salary]]&lt;$O$27),(Table3_1[[#This Row],[Offered Salary]]&gt;$O$28))</f>
        <v>0</v>
      </c>
      <c r="K2" t="str">
        <f>IF(Table3_1[[#This Row],[Offered Salary]]&lt;$O$27,"Low",IF(Table3_1[[#This Row],[Offered Salary]]&gt;$O$28,"High",""))</f>
        <v/>
      </c>
      <c r="L2" s="6">
        <f>((Table3_1[[#This Row],[Offered Salary]]-$O$25)/$O$26)</f>
        <v>0.22766927759661873</v>
      </c>
      <c r="N2" s="8" t="s">
        <v>44</v>
      </c>
    </row>
    <row r="3" spans="1:19" x14ac:dyDescent="0.3">
      <c r="A3">
        <v>907518</v>
      </c>
      <c r="B3" s="2">
        <v>41765</v>
      </c>
      <c r="C3" s="3">
        <v>0.33925925925925926</v>
      </c>
      <c r="D3" t="s">
        <v>31</v>
      </c>
      <c r="E3" t="s">
        <v>29</v>
      </c>
      <c r="F3" t="s">
        <v>20</v>
      </c>
      <c r="G3" t="s">
        <v>2</v>
      </c>
      <c r="H3">
        <v>22075</v>
      </c>
      <c r="I3">
        <f>IF(Table3_1[[#This Row],[Status]]="Hired",1,0)</f>
        <v>1</v>
      </c>
      <c r="J3" t="b">
        <f>OR((Table3_1[[#This Row],[Offered Salary]]&lt;$O$27),(Table3_1[[#This Row],[Offered Salary]]&gt;$O$28))</f>
        <v>0</v>
      </c>
      <c r="K3" t="str">
        <f>IF(Table3_1[[#This Row],[Offered Salary]]&lt;$O$27,"Low",IF(Table3_1[[#This Row],[Offered Salary]]&gt;$O$28,"High",""))</f>
        <v/>
      </c>
      <c r="L3" s="6">
        <f>((Table3_1[[#This Row],[Offered Salary]]-$O$25)/$O$26)</f>
        <v>-0.96738919422669711</v>
      </c>
    </row>
    <row r="4" spans="1:19" x14ac:dyDescent="0.3">
      <c r="A4">
        <v>176719</v>
      </c>
      <c r="B4" s="2">
        <v>41765</v>
      </c>
      <c r="C4" s="3">
        <v>0.33951388888888889</v>
      </c>
      <c r="D4" t="s">
        <v>30</v>
      </c>
      <c r="E4" t="s">
        <v>27</v>
      </c>
      <c r="F4" t="s">
        <v>20</v>
      </c>
      <c r="G4" t="s">
        <v>2</v>
      </c>
      <c r="H4">
        <v>70069</v>
      </c>
      <c r="I4">
        <f>IF(Table3_1[[#This Row],[Status]]="Hired",1,0)</f>
        <v>0</v>
      </c>
      <c r="J4" t="b">
        <f>OR((Table3_1[[#This Row],[Offered Salary]]&lt;$O$27),(Table3_1[[#This Row],[Offered Salary]]&gt;$O$28))</f>
        <v>0</v>
      </c>
      <c r="K4" t="str">
        <f>IF(Table3_1[[#This Row],[Offered Salary]]&lt;$O$27,"Low",IF(Table3_1[[#This Row],[Offered Salary]]&gt;$O$28,"High",""))</f>
        <v/>
      </c>
      <c r="L4" s="6">
        <f>((Table3_1[[#This Row],[Offered Salary]]-$O$25)/$O$26)</f>
        <v>0.69615382731423392</v>
      </c>
      <c r="N4" s="10" t="s">
        <v>47</v>
      </c>
      <c r="O4" s="10"/>
      <c r="P4" s="10"/>
      <c r="Q4" s="10" t="s">
        <v>54</v>
      </c>
      <c r="R4" s="10"/>
      <c r="S4" s="10"/>
    </row>
    <row r="5" spans="1:19" x14ac:dyDescent="0.3">
      <c r="A5">
        <v>429799</v>
      </c>
      <c r="B5" s="2">
        <v>41761</v>
      </c>
      <c r="C5" s="3">
        <v>0.68679398148148152</v>
      </c>
      <c r="D5" t="s">
        <v>30</v>
      </c>
      <c r="E5" t="s">
        <v>29</v>
      </c>
      <c r="F5" t="s">
        <v>17</v>
      </c>
      <c r="G5" t="s">
        <v>3</v>
      </c>
      <c r="H5">
        <v>3207</v>
      </c>
      <c r="I5">
        <f>IF(Table3_1[[#This Row],[Status]]="Hired",1,0)</f>
        <v>0</v>
      </c>
      <c r="J5" t="b">
        <f>OR((Table3_1[[#This Row],[Offered Salary]]&lt;$O$27),(Table3_1[[#This Row],[Offered Salary]]&gt;$O$28))</f>
        <v>1</v>
      </c>
      <c r="K5" t="str">
        <f>IF(Table3_1[[#This Row],[Offered Salary]]&lt;$O$27,"Low",IF(Table3_1[[#This Row],[Offered Salary]]&gt;$O$28,"High",""))</f>
        <v>Low</v>
      </c>
      <c r="L5" s="6">
        <f>((Table3_1[[#This Row],[Offered Salary]]-$O$25)/$O$26)</f>
        <v>-1.6213819793755551</v>
      </c>
      <c r="N5" s="7"/>
      <c r="O5" s="7"/>
      <c r="P5" s="7"/>
      <c r="Q5" s="7"/>
      <c r="R5" s="7"/>
      <c r="S5" s="7"/>
    </row>
    <row r="6" spans="1:19" x14ac:dyDescent="0.3">
      <c r="A6">
        <v>253651</v>
      </c>
      <c r="B6" s="2">
        <v>41761</v>
      </c>
      <c r="C6" s="3">
        <v>0.68918981481481478</v>
      </c>
      <c r="D6" t="s">
        <v>31</v>
      </c>
      <c r="E6" t="s">
        <v>27</v>
      </c>
      <c r="F6" t="s">
        <v>17</v>
      </c>
      <c r="G6" t="s">
        <v>3</v>
      </c>
      <c r="H6">
        <v>29668</v>
      </c>
      <c r="I6">
        <f>IF(Table3_1[[#This Row],[Status]]="Hired",1,0)</f>
        <v>1</v>
      </c>
      <c r="J6" t="b">
        <f>OR((Table3_1[[#This Row],[Offered Salary]]&lt;$O$27),(Table3_1[[#This Row],[Offered Salary]]&gt;$O$28))</f>
        <v>0</v>
      </c>
      <c r="K6" t="str">
        <f>IF(Table3_1[[#This Row],[Offered Salary]]&lt;$O$27,"Low",IF(Table3_1[[#This Row],[Offered Salary]]&gt;$O$28,"High",""))</f>
        <v/>
      </c>
      <c r="L6" s="6">
        <f>((Table3_1[[#This Row],[Offered Salary]]-$O$25)/$O$26)</f>
        <v>-0.70420458443046652</v>
      </c>
      <c r="N6" s="7" t="s">
        <v>45</v>
      </c>
      <c r="O6" s="7" t="s">
        <v>46</v>
      </c>
      <c r="P6" s="7" t="s">
        <v>48</v>
      </c>
      <c r="Q6" s="7" t="s">
        <v>49</v>
      </c>
      <c r="R6" s="7" t="s">
        <v>50</v>
      </c>
      <c r="S6" s="7" t="s">
        <v>51</v>
      </c>
    </row>
    <row r="7" spans="1:19" x14ac:dyDescent="0.3">
      <c r="A7">
        <v>289907</v>
      </c>
      <c r="B7" s="2">
        <v>41760</v>
      </c>
      <c r="C7" s="3">
        <v>0.32243055555555555</v>
      </c>
      <c r="D7" t="s">
        <v>31</v>
      </c>
      <c r="E7" t="s">
        <v>27</v>
      </c>
      <c r="F7" t="s">
        <v>12</v>
      </c>
      <c r="G7" t="str">
        <f>G6</f>
        <v>i4</v>
      </c>
      <c r="H7">
        <v>85914</v>
      </c>
      <c r="I7">
        <f>IF(Table3_1[[#This Row],[Status]]="Hired",1,0)</f>
        <v>1</v>
      </c>
      <c r="J7" t="b">
        <f>OR((Table3_1[[#This Row],[Offered Salary]]&lt;$O$27),(Table3_1[[#This Row],[Offered Salary]]&gt;$O$28))</f>
        <v>0</v>
      </c>
      <c r="K7" t="str">
        <f>IF(Table3_1[[#This Row],[Offered Salary]]&lt;$O$27,"Low",IF(Table3_1[[#This Row],[Offered Salary]]&gt;$O$28,"High",""))</f>
        <v/>
      </c>
      <c r="L7" s="6">
        <f>((Table3_1[[#This Row],[Offered Salary]]-$O$25)/$O$26)</f>
        <v>1.2453649615459308</v>
      </c>
      <c r="N7" s="7">
        <f>AVERAGE(Table3_1[Offered Salary])</f>
        <v>49984.634068080355</v>
      </c>
      <c r="O7" s="7">
        <f>MEDIAN(Table3_1[Offered Salary])</f>
        <v>49628</v>
      </c>
      <c r="P7" s="7">
        <f>_xlfn.MODE.SNGL(Table3_1[Offered Salary])</f>
        <v>72843</v>
      </c>
      <c r="Q7" s="7">
        <f>MAX(Table3_1[Offered Salary]) - MIN(Table3_1[Offered Salary])</f>
        <v>399900</v>
      </c>
      <c r="R7" s="7">
        <f>_xlfn.VAR.P(Table3_1[Offered Salary])</f>
        <v>832349687.31991637</v>
      </c>
      <c r="S7" s="7">
        <f>_xlfn.STDEV.P(Table3_1[Offered Salary])</f>
        <v>28850.471180206336</v>
      </c>
    </row>
    <row r="8" spans="1:19" x14ac:dyDescent="0.3">
      <c r="A8">
        <v>959124</v>
      </c>
      <c r="B8" s="2">
        <v>41765</v>
      </c>
      <c r="C8" s="3">
        <v>0.6860532407407407</v>
      </c>
      <c r="D8" t="s">
        <v>30</v>
      </c>
      <c r="E8" t="s">
        <v>27</v>
      </c>
      <c r="F8" t="s">
        <v>12</v>
      </c>
      <c r="G8" t="s">
        <v>4</v>
      </c>
      <c r="H8">
        <v>69904</v>
      </c>
      <c r="I8">
        <f>IF(Table3_1[[#This Row],[Status]]="Hired",1,0)</f>
        <v>0</v>
      </c>
      <c r="J8" t="b">
        <f>OR((Table3_1[[#This Row],[Offered Salary]]&lt;$O$27),(Table3_1[[#This Row],[Offered Salary]]&gt;$O$28))</f>
        <v>0</v>
      </c>
      <c r="K8" t="str">
        <f>IF(Table3_1[[#This Row],[Offered Salary]]&lt;$O$27,"Low",IF(Table3_1[[#This Row],[Offered Salary]]&gt;$O$28,"High",""))</f>
        <v/>
      </c>
      <c r="L8" s="6">
        <f>((Table3_1[[#This Row],[Offered Salary]]-$O$25)/$O$26)</f>
        <v>0.69043468328468327</v>
      </c>
      <c r="Q8" t="s">
        <v>35</v>
      </c>
    </row>
    <row r="9" spans="1:19" x14ac:dyDescent="0.3">
      <c r="A9">
        <v>86642</v>
      </c>
      <c r="B9" s="2">
        <v>41768</v>
      </c>
      <c r="C9" s="3">
        <v>0.55388888888888888</v>
      </c>
      <c r="D9" t="s">
        <v>30</v>
      </c>
      <c r="E9" t="s">
        <v>27</v>
      </c>
      <c r="F9" t="s">
        <v>12</v>
      </c>
      <c r="G9" t="s">
        <v>4</v>
      </c>
      <c r="H9">
        <v>11758</v>
      </c>
      <c r="I9">
        <f>IF(Table3_1[[#This Row],[Status]]="Hired",1,0)</f>
        <v>0</v>
      </c>
      <c r="J9" t="b">
        <f>OR((Table3_1[[#This Row],[Offered Salary]]&lt;$O$27),(Table3_1[[#This Row],[Offered Salary]]&gt;$O$28))</f>
        <v>1</v>
      </c>
      <c r="K9" t="str">
        <f>IF(Table3_1[[#This Row],[Offered Salary]]&lt;$O$27,"Low",IF(Table3_1[[#This Row],[Offered Salary]]&gt;$O$28,"High",""))</f>
        <v>Low</v>
      </c>
      <c r="L9" s="6">
        <f>((Table3_1[[#This Row],[Offered Salary]]-$O$25)/$O$26)</f>
        <v>-1.3249916727289639</v>
      </c>
      <c r="N9" s="7" t="s">
        <v>52</v>
      </c>
      <c r="O9" s="7">
        <f>MAX(Table3_1[Offered Salary])</f>
        <v>400000</v>
      </c>
    </row>
    <row r="10" spans="1:19" x14ac:dyDescent="0.3">
      <c r="A10">
        <v>751029</v>
      </c>
      <c r="B10" s="2">
        <v>41761</v>
      </c>
      <c r="C10" s="3">
        <v>0.54857638888888893</v>
      </c>
      <c r="D10" t="s">
        <v>31</v>
      </c>
      <c r="E10" t="s">
        <v>29</v>
      </c>
      <c r="F10" t="s">
        <v>20</v>
      </c>
      <c r="G10" t="s">
        <v>3</v>
      </c>
      <c r="H10">
        <v>15156</v>
      </c>
      <c r="I10">
        <f>IF(Table3_1[[#This Row],[Status]]="Hired",1,0)</f>
        <v>1</v>
      </c>
      <c r="J10" t="b">
        <f>OR((Table3_1[[#This Row],[Offered Salary]]&lt;$O$27),(Table3_1[[#This Row],[Offered Salary]]&gt;$O$28))</f>
        <v>0</v>
      </c>
      <c r="K10" t="str">
        <f>IF(Table3_1[[#This Row],[Offered Salary]]&lt;$O$27,"Low",IF(Table3_1[[#This Row],[Offered Salary]]&gt;$O$28,"High",""))</f>
        <v/>
      </c>
      <c r="L10" s="6">
        <f>((Table3_1[[#This Row],[Offered Salary]]-$O$25)/$O$26)</f>
        <v>-1.2072119671991874</v>
      </c>
      <c r="N10" s="7" t="s">
        <v>53</v>
      </c>
      <c r="O10" s="7">
        <f>MIN(Table3_1[Offered Salary])</f>
        <v>100</v>
      </c>
    </row>
    <row r="11" spans="1:19" x14ac:dyDescent="0.3">
      <c r="A11">
        <v>434547</v>
      </c>
      <c r="B11" s="2">
        <v>41761</v>
      </c>
      <c r="C11" s="3">
        <v>0.54943287037037036</v>
      </c>
      <c r="D11" t="s">
        <v>30</v>
      </c>
      <c r="E11" t="s">
        <v>29</v>
      </c>
      <c r="F11" t="s">
        <v>20</v>
      </c>
      <c r="G11" t="s">
        <v>3</v>
      </c>
      <c r="H11">
        <v>49515</v>
      </c>
      <c r="I11">
        <f>IF(Table3_1[[#This Row],[Status]]="Hired",1,0)</f>
        <v>0</v>
      </c>
      <c r="J11" t="b">
        <f>OR((Table3_1[[#This Row],[Offered Salary]]&lt;$O$27),(Table3_1[[#This Row],[Offered Salary]]&gt;$O$28))</f>
        <v>0</v>
      </c>
      <c r="K11" t="str">
        <f>IF(Table3_1[[#This Row],[Offered Salary]]&lt;$O$27,"Low",IF(Table3_1[[#This Row],[Offered Salary]]&gt;$O$28,"High",""))</f>
        <v/>
      </c>
      <c r="L11" s="6">
        <f>((Table3_1[[#This Row],[Offered Salary]]-$O$25)/$O$26)</f>
        <v>-1.6278211372941477E-2</v>
      </c>
    </row>
    <row r="12" spans="1:19" x14ac:dyDescent="0.3">
      <c r="A12">
        <v>518854</v>
      </c>
      <c r="B12" s="2">
        <v>41760</v>
      </c>
      <c r="C12" s="3">
        <v>0.37562499999999999</v>
      </c>
      <c r="D12" t="s">
        <v>30</v>
      </c>
      <c r="E12" t="s">
        <v>27</v>
      </c>
      <c r="F12" t="s">
        <v>20</v>
      </c>
      <c r="G12" t="s">
        <v>21</v>
      </c>
      <c r="H12">
        <v>26990</v>
      </c>
      <c r="I12">
        <f>IF(Table3_1[[#This Row],[Status]]="Hired",1,0)</f>
        <v>0</v>
      </c>
      <c r="J12" t="b">
        <f>OR((Table3_1[[#This Row],[Offered Salary]]&lt;$O$27),(Table3_1[[#This Row],[Offered Salary]]&gt;$O$28))</f>
        <v>0</v>
      </c>
      <c r="K12" t="str">
        <f>IF(Table3_1[[#This Row],[Offered Salary]]&lt;$O$27,"Low",IF(Table3_1[[#This Row],[Offered Salary]]&gt;$O$28,"High",""))</f>
        <v/>
      </c>
      <c r="L12" s="6">
        <f>((Table3_1[[#This Row],[Offered Salary]]-$O$25)/$O$26)</f>
        <v>-0.79702802510402193</v>
      </c>
      <c r="N12" s="1" t="s">
        <v>55</v>
      </c>
    </row>
    <row r="13" spans="1:19" x14ac:dyDescent="0.3">
      <c r="A13">
        <v>649039</v>
      </c>
      <c r="B13" s="2">
        <v>41766</v>
      </c>
      <c r="C13" s="3">
        <v>0.45028935185185187</v>
      </c>
      <c r="D13" t="s">
        <v>31</v>
      </c>
      <c r="E13" t="s">
        <v>29</v>
      </c>
      <c r="F13" t="s">
        <v>20</v>
      </c>
      <c r="G13" t="s">
        <v>5</v>
      </c>
      <c r="H13">
        <v>200000</v>
      </c>
      <c r="I13">
        <f>IF(Table3_1[[#This Row],[Status]]="Hired",1,0)</f>
        <v>1</v>
      </c>
      <c r="J13" t="b">
        <f>OR((Table3_1[[#This Row],[Offered Salary]]&lt;$O$27),(Table3_1[[#This Row],[Offered Salary]]&gt;$O$28))</f>
        <v>1</v>
      </c>
      <c r="K13" t="str">
        <f>IF(Table3_1[[#This Row],[Offered Salary]]&lt;$O$27,"Low",IF(Table3_1[[#This Row],[Offered Salary]]&gt;$O$28,"High",""))</f>
        <v>High</v>
      </c>
      <c r="L13" s="6">
        <f>((Table3_1[[#This Row],[Offered Salary]]-$O$25)/$O$26)</f>
        <v>5.1997544509720814</v>
      </c>
    </row>
    <row r="14" spans="1:19" x14ac:dyDescent="0.3">
      <c r="A14">
        <v>199526</v>
      </c>
      <c r="B14" s="2">
        <v>41766</v>
      </c>
      <c r="C14" s="3">
        <v>0.45144675925925926</v>
      </c>
      <c r="D14" t="s">
        <v>31</v>
      </c>
      <c r="E14" t="s">
        <v>27</v>
      </c>
      <c r="F14" t="s">
        <v>20</v>
      </c>
      <c r="G14" t="s">
        <v>5</v>
      </c>
      <c r="H14">
        <v>86787</v>
      </c>
      <c r="I14">
        <f>IF(Table3_1[[#This Row],[Status]]="Hired",1,0)</f>
        <v>1</v>
      </c>
      <c r="J14" t="b">
        <f>OR((Table3_1[[#This Row],[Offered Salary]]&lt;$O$27),(Table3_1[[#This Row],[Offered Salary]]&gt;$O$28))</f>
        <v>0</v>
      </c>
      <c r="K14" t="str">
        <f>IF(Table3_1[[#This Row],[Offered Salary]]&lt;$O$27,"Low",IF(Table3_1[[#This Row],[Offered Salary]]&gt;$O$28,"High",""))</f>
        <v/>
      </c>
      <c r="L14" s="6">
        <f>((Table3_1[[#This Row],[Offered Salary]]-$O$25)/$O$26)</f>
        <v>1.2756244326840986</v>
      </c>
      <c r="N14" s="7"/>
      <c r="O14" s="7" t="s">
        <v>56</v>
      </c>
      <c r="P14" s="7" t="s">
        <v>57</v>
      </c>
    </row>
    <row r="15" spans="1:19" x14ac:dyDescent="0.3">
      <c r="A15">
        <v>539803</v>
      </c>
      <c r="B15" s="2">
        <v>41774</v>
      </c>
      <c r="C15" s="3">
        <v>0.39687499999999998</v>
      </c>
      <c r="D15" t="s">
        <v>31</v>
      </c>
      <c r="E15" t="s">
        <v>27</v>
      </c>
      <c r="F15" t="s">
        <v>13</v>
      </c>
      <c r="G15" t="s">
        <v>5</v>
      </c>
      <c r="H15">
        <v>2308</v>
      </c>
      <c r="I15">
        <f>IF(Table3_1[[#This Row],[Status]]="Hired",1,0)</f>
        <v>1</v>
      </c>
      <c r="J15" t="b">
        <f>OR((Table3_1[[#This Row],[Offered Salary]]&lt;$O$27),(Table3_1[[#This Row],[Offered Salary]]&gt;$O$28))</f>
        <v>1</v>
      </c>
      <c r="K15" t="str">
        <f>IF(Table3_1[[#This Row],[Offered Salary]]&lt;$O$27,"Low",IF(Table3_1[[#This Row],[Offered Salary]]&gt;$O$28,"High",""))</f>
        <v>Low</v>
      </c>
      <c r="L15" s="6">
        <f>((Table3_1[[#This Row],[Offered Salary]]-$O$25)/$O$26)</f>
        <v>-1.6525426489668644</v>
      </c>
      <c r="N15" s="7" t="s">
        <v>31</v>
      </c>
      <c r="O15" s="7">
        <f>COUNTIF(Table3_1[Status],"Hired")</f>
        <v>4697</v>
      </c>
      <c r="P15" s="7">
        <f>(COUNTIF(Table3_1[Status], "Hired")/COUNTA(Table3_1[Status]))*100</f>
        <v>65.52734375</v>
      </c>
    </row>
    <row r="16" spans="1:19" x14ac:dyDescent="0.3">
      <c r="A16">
        <v>191009</v>
      </c>
      <c r="B16" s="2">
        <v>41768</v>
      </c>
      <c r="C16" s="3">
        <v>0.5339814814814815</v>
      </c>
      <c r="D16" t="s">
        <v>31</v>
      </c>
      <c r="E16" t="s">
        <v>29</v>
      </c>
      <c r="F16" t="s">
        <v>20</v>
      </c>
      <c r="G16" t="s">
        <v>4</v>
      </c>
      <c r="H16">
        <v>56688</v>
      </c>
      <c r="I16">
        <f>IF(Table3_1[[#This Row],[Status]]="Hired",1,0)</f>
        <v>1</v>
      </c>
      <c r="J16" t="b">
        <f>OR((Table3_1[[#This Row],[Offered Salary]]&lt;$O$27),(Table3_1[[#This Row],[Offered Salary]]&gt;$O$28))</f>
        <v>0</v>
      </c>
      <c r="K16" t="str">
        <f>IF(Table3_1[[#This Row],[Offered Salary]]&lt;$O$27,"Low",IF(Table3_1[[#This Row],[Offered Salary]]&gt;$O$28,"High",""))</f>
        <v/>
      </c>
      <c r="L16" s="6">
        <f>((Table3_1[[#This Row],[Offered Salary]]-$O$25)/$O$26)</f>
        <v>0.23234857725716018</v>
      </c>
      <c r="N16" s="7" t="s">
        <v>30</v>
      </c>
      <c r="O16" s="7">
        <f>COUNTIF(Table3_1[Status],"Rejected")</f>
        <v>2471</v>
      </c>
      <c r="P16" s="7">
        <f>(COUNTIF(Table3_1[Status], "Rejected")/COUNTA(Table3_1[Status]))*100</f>
        <v>34.47265625</v>
      </c>
    </row>
    <row r="17" spans="1:15" x14ac:dyDescent="0.3">
      <c r="A17">
        <v>195323</v>
      </c>
      <c r="B17" s="2">
        <v>41768</v>
      </c>
      <c r="C17" s="3">
        <v>0.53372685185185187</v>
      </c>
      <c r="D17" t="s">
        <v>31</v>
      </c>
      <c r="E17" t="str">
        <f>E16</f>
        <v>Female</v>
      </c>
      <c r="F17" t="s">
        <v>20</v>
      </c>
      <c r="G17" t="s">
        <v>4</v>
      </c>
      <c r="H17">
        <v>81757</v>
      </c>
      <c r="I17">
        <f>IF(Table3_1[[#This Row],[Status]]="Hired",1,0)</f>
        <v>1</v>
      </c>
      <c r="J17" t="b">
        <f>OR((Table3_1[[#This Row],[Offered Salary]]&lt;$O$27),(Table3_1[[#This Row],[Offered Salary]]&gt;$O$28))</f>
        <v>0</v>
      </c>
      <c r="K17" t="str">
        <f>IF(Table3_1[[#This Row],[Offered Salary]]&lt;$O$27,"Low",IF(Table3_1[[#This Row],[Offered Salary]]&gt;$O$28,"High",""))</f>
        <v/>
      </c>
      <c r="L17" s="6">
        <f>((Table3_1[[#This Row],[Offered Salary]]-$O$25)/$O$26)</f>
        <v>1.1012771934802215</v>
      </c>
      <c r="O17" t="s">
        <v>35</v>
      </c>
    </row>
    <row r="18" spans="1:15" x14ac:dyDescent="0.3">
      <c r="A18">
        <v>51318</v>
      </c>
      <c r="B18" s="2">
        <v>41761</v>
      </c>
      <c r="C18" s="3">
        <v>0.33828703703703705</v>
      </c>
      <c r="D18" t="s">
        <v>31</v>
      </c>
      <c r="E18" t="s">
        <v>27</v>
      </c>
      <c r="F18" t="s">
        <v>20</v>
      </c>
      <c r="G18" t="s">
        <v>6</v>
      </c>
      <c r="H18">
        <v>15134</v>
      </c>
      <c r="I18">
        <f>IF(Table3_1[[#This Row],[Status]]="Hired",1,0)</f>
        <v>1</v>
      </c>
      <c r="J18" t="b">
        <f>OR((Table3_1[[#This Row],[Offered Salary]]&lt;$O$27),(Table3_1[[#This Row],[Offered Salary]]&gt;$O$28))</f>
        <v>0</v>
      </c>
      <c r="K18" t="str">
        <f>IF(Table3_1[[#This Row],[Offered Salary]]&lt;$O$27,"Low",IF(Table3_1[[#This Row],[Offered Salary]]&gt;$O$28,"High",""))</f>
        <v/>
      </c>
      <c r="L18" s="6">
        <f>((Table3_1[[#This Row],[Offered Salary]]-$O$25)/$O$26)</f>
        <v>-1.2079745197364609</v>
      </c>
      <c r="N18" s="8" t="s">
        <v>59</v>
      </c>
    </row>
    <row r="19" spans="1:15" x14ac:dyDescent="0.3">
      <c r="A19">
        <v>742283</v>
      </c>
      <c r="B19" s="2">
        <v>41761</v>
      </c>
      <c r="C19" s="3">
        <v>0.34105324074074073</v>
      </c>
      <c r="D19" t="s">
        <v>30</v>
      </c>
      <c r="E19" t="str">
        <f>E18</f>
        <v>Male</v>
      </c>
      <c r="F19" t="s">
        <v>20</v>
      </c>
      <c r="G19" t="s">
        <v>6</v>
      </c>
      <c r="H19">
        <v>100</v>
      </c>
      <c r="I19">
        <f>IF(Table3_1[[#This Row],[Status]]="Hired",1,0)</f>
        <v>0</v>
      </c>
      <c r="J19" t="b">
        <f>OR((Table3_1[[#This Row],[Offered Salary]]&lt;$O$27),(Table3_1[[#This Row],[Offered Salary]]&gt;$O$28))</f>
        <v>1</v>
      </c>
      <c r="K19" t="str">
        <f>IF(Table3_1[[#This Row],[Offered Salary]]&lt;$O$27,"Low",IF(Table3_1[[#This Row],[Offered Salary]]&gt;$O$28,"High",""))</f>
        <v>Low</v>
      </c>
      <c r="L19" s="6">
        <f>((Table3_1[[#This Row],[Offered Salary]]-$O$25)/$O$26)</f>
        <v>-1.7290751945259422</v>
      </c>
    </row>
    <row r="20" spans="1:15" x14ac:dyDescent="0.3">
      <c r="A20">
        <v>513166</v>
      </c>
      <c r="B20" s="2">
        <v>41760</v>
      </c>
      <c r="C20" s="3">
        <v>0.95384259259259263</v>
      </c>
      <c r="D20" t="s">
        <v>31</v>
      </c>
      <c r="E20" t="s">
        <v>29</v>
      </c>
      <c r="F20" t="s">
        <v>17</v>
      </c>
      <c r="G20" t="s">
        <v>7</v>
      </c>
      <c r="H20">
        <v>73579</v>
      </c>
      <c r="I20">
        <f>IF(Table3_1[[#This Row],[Status]]="Hired",1,0)</f>
        <v>1</v>
      </c>
      <c r="J20" t="b">
        <f>OR((Table3_1[[#This Row],[Offered Salary]]&lt;$O$27),(Table3_1[[#This Row],[Offered Salary]]&gt;$O$28))</f>
        <v>0</v>
      </c>
      <c r="K20" t="str">
        <f>IF(Table3_1[[#This Row],[Offered Salary]]&lt;$O$27,"Low",IF(Table3_1[[#This Row],[Offered Salary]]&gt;$O$28,"High",""))</f>
        <v/>
      </c>
      <c r="L20" s="6">
        <f>((Table3_1[[#This Row],[Offered Salary]]-$O$25)/$O$26)</f>
        <v>0.8178156184883113</v>
      </c>
      <c r="N20" s="1" t="s">
        <v>60</v>
      </c>
    </row>
    <row r="21" spans="1:15" x14ac:dyDescent="0.3">
      <c r="A21">
        <v>791372</v>
      </c>
      <c r="B21" s="2">
        <v>41760</v>
      </c>
      <c r="C21" s="3">
        <v>0.9544907407407407</v>
      </c>
      <c r="D21" t="s">
        <v>30</v>
      </c>
      <c r="E21" t="s">
        <v>27</v>
      </c>
      <c r="F21" t="s">
        <v>17</v>
      </c>
      <c r="G21" t="s">
        <v>7</v>
      </c>
      <c r="H21">
        <v>50351</v>
      </c>
      <c r="I21">
        <f>IF(Table3_1[[#This Row],[Status]]="Hired",1,0)</f>
        <v>0</v>
      </c>
      <c r="J21" t="b">
        <f>OR((Table3_1[[#This Row],[Offered Salary]]&lt;$O$27),(Table3_1[[#This Row],[Offered Salary]]&gt;$O$28))</f>
        <v>0</v>
      </c>
      <c r="K21" t="str">
        <f>IF(Table3_1[[#This Row],[Offered Salary]]&lt;$O$27,"Low",IF(Table3_1[[#This Row],[Offered Salary]]&gt;$O$28,"High",""))</f>
        <v/>
      </c>
      <c r="L21" s="6">
        <f>((Table3_1[[#This Row],[Offered Salary]]-$O$25)/$O$26)</f>
        <v>1.2698785043448456E-2</v>
      </c>
      <c r="N21">
        <f>CORREL(Table3_1[Offered Salary],Table3_1[Interview Result])</f>
        <v>-1.1074348452718282E-2</v>
      </c>
    </row>
    <row r="22" spans="1:15" x14ac:dyDescent="0.3">
      <c r="A22">
        <v>47857</v>
      </c>
      <c r="B22" s="2">
        <v>41760</v>
      </c>
      <c r="C22" s="3">
        <v>0.95519675925925929</v>
      </c>
      <c r="D22" t="s">
        <v>30</v>
      </c>
      <c r="E22" t="s">
        <v>29</v>
      </c>
      <c r="F22" t="s">
        <v>17</v>
      </c>
      <c r="G22" t="s">
        <v>7</v>
      </c>
      <c r="H22">
        <v>38462</v>
      </c>
      <c r="I22">
        <f>IF(Table3_1[[#This Row],[Status]]="Hired",1,0)</f>
        <v>0</v>
      </c>
      <c r="J22" t="b">
        <f>OR((Table3_1[[#This Row],[Offered Salary]]&lt;$O$27),(Table3_1[[#This Row],[Offered Salary]]&gt;$O$28))</f>
        <v>0</v>
      </c>
      <c r="K22" t="str">
        <f>IF(Table3_1[[#This Row],[Offered Salary]]&lt;$O$27,"Low",IF(Table3_1[[#This Row],[Offered Salary]]&gt;$O$28,"High",""))</f>
        <v/>
      </c>
      <c r="L22" s="6">
        <f>((Table3_1[[#This Row],[Offered Salary]]-$O$25)/$O$26)</f>
        <v>-0.39939153839490071</v>
      </c>
    </row>
    <row r="23" spans="1:15" x14ac:dyDescent="0.3">
      <c r="A23">
        <v>834101</v>
      </c>
      <c r="B23" s="2">
        <v>41760</v>
      </c>
      <c r="C23" s="3">
        <v>0.95361111111111108</v>
      </c>
      <c r="D23" t="s">
        <v>30</v>
      </c>
      <c r="E23" t="s">
        <v>28</v>
      </c>
      <c r="F23" t="s">
        <v>17</v>
      </c>
      <c r="G23" t="s">
        <v>7</v>
      </c>
      <c r="H23">
        <v>82510</v>
      </c>
      <c r="I23">
        <f>IF(Table3_1[[#This Row],[Status]]="Hired",1,0)</f>
        <v>0</v>
      </c>
      <c r="J23" t="b">
        <f>OR((Table3_1[[#This Row],[Offered Salary]]&lt;$O$27),(Table3_1[[#This Row],[Offered Salary]]&gt;$O$28))</f>
        <v>0</v>
      </c>
      <c r="K23" t="str">
        <f>IF(Table3_1[[#This Row],[Offered Salary]]&lt;$O$27,"Low",IF(Table3_1[[#This Row],[Offered Salary]]&gt;$O$28,"High",""))</f>
        <v/>
      </c>
      <c r="L23" s="6">
        <f>((Table3_1[[#This Row],[Offered Salary]]-$O$25)/$O$26)</f>
        <v>1.1273772871423526</v>
      </c>
      <c r="N23" s="8" t="s">
        <v>68</v>
      </c>
    </row>
    <row r="24" spans="1:15" x14ac:dyDescent="0.3">
      <c r="A24">
        <v>985008</v>
      </c>
      <c r="B24" s="2">
        <v>41760</v>
      </c>
      <c r="C24" s="3">
        <v>0.40399305555555554</v>
      </c>
      <c r="D24" t="s">
        <v>30</v>
      </c>
      <c r="E24" t="s">
        <v>27</v>
      </c>
      <c r="F24" t="s">
        <v>20</v>
      </c>
      <c r="G24" t="s">
        <v>8</v>
      </c>
      <c r="H24">
        <v>52554</v>
      </c>
      <c r="I24">
        <f>IF(Table3_1[[#This Row],[Status]]="Hired",1,0)</f>
        <v>0</v>
      </c>
      <c r="J24" t="b">
        <f>OR((Table3_1[[#This Row],[Offered Salary]]&lt;$O$27),(Table3_1[[#This Row],[Offered Salary]]&gt;$O$28))</f>
        <v>0</v>
      </c>
      <c r="K24" t="str">
        <f>IF(Table3_1[[#This Row],[Offered Salary]]&lt;$O$27,"Low",IF(Table3_1[[#This Row],[Offered Salary]]&gt;$O$28,"High",""))</f>
        <v/>
      </c>
      <c r="L24" s="6">
        <f>((Table3_1[[#This Row],[Offered Salary]]-$O$25)/$O$26)</f>
        <v>8.9058023207691309E-2</v>
      </c>
    </row>
    <row r="25" spans="1:15" x14ac:dyDescent="0.3">
      <c r="A25">
        <v>891568</v>
      </c>
      <c r="B25" s="2">
        <v>41760</v>
      </c>
      <c r="C25" s="3">
        <v>0.68640046296296298</v>
      </c>
      <c r="D25" t="s">
        <v>31</v>
      </c>
      <c r="E25" t="s">
        <v>29</v>
      </c>
      <c r="F25" t="s">
        <v>17</v>
      </c>
      <c r="G25" t="s">
        <v>4</v>
      </c>
      <c r="H25">
        <v>3423</v>
      </c>
      <c r="I25">
        <f>IF(Table3_1[[#This Row],[Status]]="Hired",1,0)</f>
        <v>1</v>
      </c>
      <c r="J25" t="b">
        <f>OR((Table3_1[[#This Row],[Offered Salary]]&lt;$O$27),(Table3_1[[#This Row],[Offered Salary]]&gt;$O$28))</f>
        <v>1</v>
      </c>
      <c r="K25" t="str">
        <f>IF(Table3_1[[#This Row],[Offered Salary]]&lt;$O$27,"Low",IF(Table3_1[[#This Row],[Offered Salary]]&gt;$O$28,"High",""))</f>
        <v>Low</v>
      </c>
      <c r="L25" s="6">
        <f>((Table3_1[[#This Row],[Offered Salary]]-$O$25)/$O$26)</f>
        <v>-1.6138950999186887</v>
      </c>
      <c r="N25" s="7" t="s">
        <v>45</v>
      </c>
      <c r="O25" s="7">
        <f>AVERAGE(Table3_1[Offered Salary])</f>
        <v>49984.634068080355</v>
      </c>
    </row>
    <row r="26" spans="1:15" x14ac:dyDescent="0.3">
      <c r="A26">
        <v>935899</v>
      </c>
      <c r="B26" s="2">
        <v>41769</v>
      </c>
      <c r="C26" s="3">
        <v>0.59577546296296291</v>
      </c>
      <c r="D26" t="s">
        <v>30</v>
      </c>
      <c r="E26" t="s">
        <v>27</v>
      </c>
      <c r="F26" t="s">
        <v>20</v>
      </c>
      <c r="G26" t="s">
        <v>7</v>
      </c>
      <c r="H26">
        <v>88744</v>
      </c>
      <c r="I26">
        <f>IF(Table3_1[[#This Row],[Status]]="Hired",1,0)</f>
        <v>0</v>
      </c>
      <c r="J26" t="b">
        <f>OR((Table3_1[[#This Row],[Offered Salary]]&lt;$O$27),(Table3_1[[#This Row],[Offered Salary]]&gt;$O$28))</f>
        <v>0</v>
      </c>
      <c r="K26" t="str">
        <f>IF(Table3_1[[#This Row],[Offered Salary]]&lt;$O$27,"Low",IF(Table3_1[[#This Row],[Offered Salary]]&gt;$O$28,"High",""))</f>
        <v/>
      </c>
      <c r="L26" s="6">
        <f>((Table3_1[[#This Row],[Offered Salary]]-$O$25)/$O$26)</f>
        <v>1.343456947022466</v>
      </c>
      <c r="N26" s="7" t="s">
        <v>51</v>
      </c>
      <c r="O26" s="7">
        <f>_xlfn.STDEV.P(Table3_1[Offered Salary])</f>
        <v>28850.471180206336</v>
      </c>
    </row>
    <row r="27" spans="1:15" x14ac:dyDescent="0.3">
      <c r="A27">
        <v>780839</v>
      </c>
      <c r="B27" s="2">
        <v>41769</v>
      </c>
      <c r="C27" s="3">
        <v>0.59604166666666669</v>
      </c>
      <c r="D27" t="s">
        <v>31</v>
      </c>
      <c r="E27" t="s">
        <v>29</v>
      </c>
      <c r="F27" t="s">
        <v>20</v>
      </c>
      <c r="G27" t="s">
        <v>7</v>
      </c>
      <c r="H27">
        <v>70979</v>
      </c>
      <c r="I27">
        <f>IF(Table3_1[[#This Row],[Status]]="Hired",1,0)</f>
        <v>1</v>
      </c>
      <c r="J27" t="b">
        <f>OR((Table3_1[[#This Row],[Offered Salary]]&lt;$O$27),(Table3_1[[#This Row],[Offered Salary]]&gt;$O$28))</f>
        <v>0</v>
      </c>
      <c r="K27" t="str">
        <f>IF(Table3_1[[#This Row],[Offered Salary]]&lt;$O$27,"Low",IF(Table3_1[[#This Row],[Offered Salary]]&gt;$O$28,"High",""))</f>
        <v/>
      </c>
      <c r="L27" s="6">
        <f>((Table3_1[[#This Row],[Offered Salary]]-$O$25)/$O$26)</f>
        <v>0.72769577317417988</v>
      </c>
      <c r="N27" s="7" t="s">
        <v>69</v>
      </c>
      <c r="O27" s="7">
        <f>O25-(1.3*O26)</f>
        <v>12479.02153381212</v>
      </c>
    </row>
    <row r="28" spans="1:15" x14ac:dyDescent="0.3">
      <c r="A28">
        <v>851764</v>
      </c>
      <c r="B28" s="2">
        <v>41760</v>
      </c>
      <c r="C28" s="3">
        <v>0.66758101851851848</v>
      </c>
      <c r="D28" t="s">
        <v>30</v>
      </c>
      <c r="E28" t="s">
        <v>27</v>
      </c>
      <c r="F28" t="s">
        <v>17</v>
      </c>
      <c r="G28" t="s">
        <v>8</v>
      </c>
      <c r="H28">
        <v>99574</v>
      </c>
      <c r="I28">
        <f>IF(Table3_1[[#This Row],[Status]]="Hired",1,0)</f>
        <v>0</v>
      </c>
      <c r="J28" t="b">
        <f>OR((Table3_1[[#This Row],[Offered Salary]]&lt;$O$27),(Table3_1[[#This Row],[Offered Salary]]&gt;$O$28))</f>
        <v>0</v>
      </c>
      <c r="K28" t="str">
        <f>IF(Table3_1[[#This Row],[Offered Salary]]&lt;$O$27,"Low",IF(Table3_1[[#This Row],[Offered Salary]]&gt;$O$28,"High",""))</f>
        <v/>
      </c>
      <c r="L28" s="6">
        <f>((Table3_1[[#This Row],[Offered Salary]]-$O$25)/$O$26)</f>
        <v>1.71884076423479</v>
      </c>
      <c r="N28" s="7" t="s">
        <v>70</v>
      </c>
      <c r="O28" s="7">
        <f>O25+(3*O26)</f>
        <v>136536.04760869936</v>
      </c>
    </row>
    <row r="29" spans="1:15" x14ac:dyDescent="0.3">
      <c r="A29">
        <v>202821</v>
      </c>
      <c r="B29" s="2">
        <v>41760</v>
      </c>
      <c r="C29" s="3">
        <v>0.66792824074074075</v>
      </c>
      <c r="D29" t="s">
        <v>31</v>
      </c>
      <c r="E29" t="s">
        <v>27</v>
      </c>
      <c r="F29" t="s">
        <v>17</v>
      </c>
      <c r="G29" t="s">
        <v>8</v>
      </c>
      <c r="H29">
        <v>52176</v>
      </c>
      <c r="I29">
        <f>IF(Table3_1[[#This Row],[Status]]="Hired",1,0)</f>
        <v>1</v>
      </c>
      <c r="J29" t="b">
        <f>OR((Table3_1[[#This Row],[Offered Salary]]&lt;$O$27),(Table3_1[[#This Row],[Offered Salary]]&gt;$O$28))</f>
        <v>0</v>
      </c>
      <c r="K29" t="str">
        <f>IF(Table3_1[[#This Row],[Offered Salary]]&lt;$O$27,"Low",IF(Table3_1[[#This Row],[Offered Salary]]&gt;$O$28,"High",""))</f>
        <v/>
      </c>
      <c r="L29" s="6">
        <f>((Table3_1[[#This Row],[Offered Salary]]-$O$25)/$O$26)</f>
        <v>7.5955984158175283E-2</v>
      </c>
    </row>
    <row r="30" spans="1:15" x14ac:dyDescent="0.3">
      <c r="A30">
        <v>969924</v>
      </c>
      <c r="B30" s="2">
        <v>41760</v>
      </c>
      <c r="C30" s="3">
        <v>0.49153935185185182</v>
      </c>
      <c r="D30" t="s">
        <v>30</v>
      </c>
      <c r="E30" t="s">
        <v>27</v>
      </c>
      <c r="F30" t="s">
        <v>13</v>
      </c>
      <c r="G30" t="s">
        <v>7</v>
      </c>
      <c r="H30">
        <v>61432</v>
      </c>
      <c r="I30">
        <f>IF(Table3_1[[#This Row],[Status]]="Hired",1,0)</f>
        <v>0</v>
      </c>
      <c r="J30" t="b">
        <f>OR((Table3_1[[#This Row],[Offered Salary]]&lt;$O$27),(Table3_1[[#This Row],[Offered Salary]]&gt;$O$28))</f>
        <v>0</v>
      </c>
      <c r="K30" t="str">
        <f>IF(Table3_1[[#This Row],[Offered Salary]]&lt;$O$27,"Low",IF(Table3_1[[#This Row],[Offered Salary]]&gt;$O$28,"High",""))</f>
        <v/>
      </c>
      <c r="L30" s="6">
        <f>((Table3_1[[#This Row],[Offered Salary]]-$O$25)/$O$26)</f>
        <v>0.39678263347648296</v>
      </c>
    </row>
    <row r="31" spans="1:15" x14ac:dyDescent="0.3">
      <c r="A31">
        <v>765579</v>
      </c>
      <c r="B31" s="2">
        <v>41760</v>
      </c>
      <c r="C31" s="3">
        <v>0.39332175925925927</v>
      </c>
      <c r="D31" t="s">
        <v>30</v>
      </c>
      <c r="E31" t="s">
        <v>27</v>
      </c>
      <c r="F31" t="s">
        <v>12</v>
      </c>
      <c r="G31" t="s">
        <v>3</v>
      </c>
      <c r="H31">
        <v>87884</v>
      </c>
      <c r="I31">
        <f>IF(Table3_1[[#This Row],[Status]]="Hired",1,0)</f>
        <v>0</v>
      </c>
      <c r="J31" t="b">
        <f>OR((Table3_1[[#This Row],[Offered Salary]]&lt;$O$27),(Table3_1[[#This Row],[Offered Salary]]&gt;$O$28))</f>
        <v>0</v>
      </c>
      <c r="K31" t="str">
        <f>IF(Table3_1[[#This Row],[Offered Salary]]&lt;$O$27,"Low",IF(Table3_1[[#This Row],[Offered Salary]]&gt;$O$28,"High",""))</f>
        <v/>
      </c>
      <c r="L31" s="6">
        <f>((Table3_1[[#This Row],[Offered Salary]]-$O$25)/$O$26)</f>
        <v>1.3136480751108688</v>
      </c>
    </row>
    <row r="32" spans="1:15" x14ac:dyDescent="0.3">
      <c r="A32">
        <v>924976</v>
      </c>
      <c r="B32" s="2">
        <v>41760</v>
      </c>
      <c r="C32" s="3">
        <v>0.39366898148148149</v>
      </c>
      <c r="D32" t="s">
        <v>30</v>
      </c>
      <c r="E32" t="s">
        <v>27</v>
      </c>
      <c r="F32" t="s">
        <v>12</v>
      </c>
      <c r="G32" t="s">
        <v>3</v>
      </c>
      <c r="H32">
        <v>56229</v>
      </c>
      <c r="I32">
        <f>IF(Table3_1[[#This Row],[Status]]="Hired",1,0)</f>
        <v>0</v>
      </c>
      <c r="J32" t="b">
        <f>OR((Table3_1[[#This Row],[Offered Salary]]&lt;$O$27),(Table3_1[[#This Row],[Offered Salary]]&gt;$O$28))</f>
        <v>0</v>
      </c>
      <c r="K32" t="str">
        <f>IF(Table3_1[[#This Row],[Offered Salary]]&lt;$O$27,"Low",IF(Table3_1[[#This Row],[Offered Salary]]&gt;$O$28,"High",""))</f>
        <v/>
      </c>
      <c r="L32" s="6">
        <f>((Table3_1[[#This Row],[Offered Salary]]-$O$25)/$O$26)</f>
        <v>0.2164389584113193</v>
      </c>
    </row>
    <row r="33" spans="1:12" x14ac:dyDescent="0.3">
      <c r="A33">
        <v>896164</v>
      </c>
      <c r="B33" s="2">
        <v>41760</v>
      </c>
      <c r="C33" s="3">
        <v>0.72325231481481478</v>
      </c>
      <c r="D33" t="s">
        <v>31</v>
      </c>
      <c r="E33" t="s">
        <v>28</v>
      </c>
      <c r="F33" t="s">
        <v>14</v>
      </c>
      <c r="G33" t="s">
        <v>4</v>
      </c>
      <c r="H33">
        <v>37947</v>
      </c>
      <c r="I33">
        <f>IF(Table3_1[[#This Row],[Status]]="Hired",1,0)</f>
        <v>1</v>
      </c>
      <c r="J33" t="b">
        <f>OR((Table3_1[[#This Row],[Offered Salary]]&lt;$O$27),(Table3_1[[#This Row],[Offered Salary]]&gt;$O$28))</f>
        <v>0</v>
      </c>
      <c r="K33" t="str">
        <f>IF(Table3_1[[#This Row],[Offered Salary]]&lt;$O$27,"Low",IF(Table3_1[[#This Row],[Offered Salary]]&gt;$O$28,"High",""))</f>
        <v/>
      </c>
      <c r="L33" s="6">
        <f>((Table3_1[[#This Row],[Offered Salary]]-$O$25)/$O$26)</f>
        <v>-0.41724220006289209</v>
      </c>
    </row>
    <row r="34" spans="1:12" x14ac:dyDescent="0.3">
      <c r="A34">
        <v>600625</v>
      </c>
      <c r="B34" s="2">
        <v>41761</v>
      </c>
      <c r="C34" s="3">
        <v>0.76508101851851851</v>
      </c>
      <c r="D34" t="s">
        <v>30</v>
      </c>
      <c r="E34" t="s">
        <v>27</v>
      </c>
      <c r="F34" t="s">
        <v>20</v>
      </c>
      <c r="G34" t="s">
        <v>2</v>
      </c>
      <c r="H34">
        <v>88057</v>
      </c>
      <c r="I34">
        <f>IF(Table3_1[[#This Row],[Status]]="Hired",1,0)</f>
        <v>0</v>
      </c>
      <c r="J34" t="b">
        <f>OR((Table3_1[[#This Row],[Offered Salary]]&lt;$O$27),(Table3_1[[#This Row],[Offered Salary]]&gt;$O$28))</f>
        <v>0</v>
      </c>
      <c r="K34" t="str">
        <f>IF(Table3_1[[#This Row],[Offered Salary]]&lt;$O$27,"Low",IF(Table3_1[[#This Row],[Offered Salary]]&gt;$O$28,"High",""))</f>
        <v/>
      </c>
      <c r="L34" s="6">
        <f>((Table3_1[[#This Row],[Offered Salary]]-$O$25)/$O$26)</f>
        <v>1.3196445109721551</v>
      </c>
    </row>
    <row r="35" spans="1:12" x14ac:dyDescent="0.3">
      <c r="A35">
        <v>692533</v>
      </c>
      <c r="B35" s="2">
        <v>41761</v>
      </c>
      <c r="C35" s="3">
        <v>0.76658564814814811</v>
      </c>
      <c r="D35" t="s">
        <v>31</v>
      </c>
      <c r="E35" t="s">
        <v>27</v>
      </c>
      <c r="F35" t="s">
        <v>20</v>
      </c>
      <c r="G35" t="s">
        <v>2</v>
      </c>
      <c r="H35">
        <v>72843</v>
      </c>
      <c r="I35">
        <f>IF(Table3_1[[#This Row],[Status]]="Hired",1,0)</f>
        <v>1</v>
      </c>
      <c r="J35" t="b">
        <f>OR((Table3_1[[#This Row],[Offered Salary]]&lt;$O$27),(Table3_1[[#This Row],[Offered Salary]]&gt;$O$28))</f>
        <v>0</v>
      </c>
      <c r="K35" t="str">
        <f>IF(Table3_1[[#This Row],[Offered Salary]]&lt;$O$27,"Low",IF(Table3_1[[#This Row],[Offered Salary]]&gt;$O$28,"High",""))</f>
        <v/>
      </c>
      <c r="L35" s="6">
        <f>((Table3_1[[#This Row],[Offered Salary]]-$O$25)/$O$26)</f>
        <v>0.79230476996861876</v>
      </c>
    </row>
    <row r="36" spans="1:12" x14ac:dyDescent="0.3">
      <c r="A36">
        <v>894276</v>
      </c>
      <c r="B36" s="2">
        <v>41761</v>
      </c>
      <c r="C36" s="3">
        <v>0.49164351851851851</v>
      </c>
      <c r="D36" t="s">
        <v>30</v>
      </c>
      <c r="E36" t="s">
        <v>27</v>
      </c>
      <c r="F36" t="s">
        <v>17</v>
      </c>
      <c r="G36" t="s">
        <v>3</v>
      </c>
      <c r="H36">
        <v>84513</v>
      </c>
      <c r="I36">
        <f>IF(Table3_1[[#This Row],[Status]]="Hired",1,0)</f>
        <v>0</v>
      </c>
      <c r="J36" t="b">
        <f>OR((Table3_1[[#This Row],[Offered Salary]]&lt;$O$27),(Table3_1[[#This Row],[Offered Salary]]&gt;$O$28))</f>
        <v>0</v>
      </c>
      <c r="K36" t="str">
        <f>IF(Table3_1[[#This Row],[Offered Salary]]&lt;$O$27,"Low",IF(Table3_1[[#This Row],[Offered Salary]]&gt;$O$28,"High",""))</f>
        <v/>
      </c>
      <c r="L36" s="6">
        <f>((Table3_1[[#This Row],[Offered Salary]]-$O$25)/$O$26)</f>
        <v>1.1968042295132006</v>
      </c>
    </row>
    <row r="37" spans="1:12" x14ac:dyDescent="0.3">
      <c r="A37">
        <v>121909</v>
      </c>
      <c r="B37" s="2">
        <v>41761</v>
      </c>
      <c r="C37" s="3">
        <v>0.51473379629629634</v>
      </c>
      <c r="D37" t="s">
        <v>30</v>
      </c>
      <c r="E37" t="s">
        <v>27</v>
      </c>
      <c r="F37" t="s">
        <v>17</v>
      </c>
      <c r="G37" t="s">
        <v>3</v>
      </c>
      <c r="H37">
        <v>23129</v>
      </c>
      <c r="I37">
        <f>IF(Table3_1[[#This Row],[Status]]="Hired",1,0)</f>
        <v>0</v>
      </c>
      <c r="J37" t="b">
        <f>OR((Table3_1[[#This Row],[Offered Salary]]&lt;$O$27),(Table3_1[[#This Row],[Offered Salary]]&gt;$O$28))</f>
        <v>0</v>
      </c>
      <c r="K37" t="str">
        <f>IF(Table3_1[[#This Row],[Offered Salary]]&lt;$O$27,"Low",IF(Table3_1[[#This Row],[Offered Salary]]&gt;$O$28,"High",""))</f>
        <v/>
      </c>
      <c r="L37" s="6">
        <f>((Table3_1[[#This Row],[Offered Salary]]-$O$25)/$O$26)</f>
        <v>-0.93085599539550701</v>
      </c>
    </row>
    <row r="38" spans="1:12" x14ac:dyDescent="0.3">
      <c r="A38">
        <v>176467</v>
      </c>
      <c r="B38" s="2">
        <v>41761</v>
      </c>
      <c r="C38" s="3">
        <v>0.51512731481481477</v>
      </c>
      <c r="D38" t="s">
        <v>30</v>
      </c>
      <c r="E38" t="s">
        <v>27</v>
      </c>
      <c r="F38" t="s">
        <v>17</v>
      </c>
      <c r="G38" t="s">
        <v>3</v>
      </c>
      <c r="H38">
        <v>73304</v>
      </c>
      <c r="I38">
        <f>IF(Table3_1[[#This Row],[Status]]="Hired",1,0)</f>
        <v>0</v>
      </c>
      <c r="J38" t="b">
        <f>OR((Table3_1[[#This Row],[Offered Salary]]&lt;$O$27),(Table3_1[[#This Row],[Offered Salary]]&gt;$O$28))</f>
        <v>0</v>
      </c>
      <c r="K38" t="str">
        <f>IF(Table3_1[[#This Row],[Offered Salary]]&lt;$O$27,"Low",IF(Table3_1[[#This Row],[Offered Salary]]&gt;$O$28,"High",""))</f>
        <v/>
      </c>
      <c r="L38" s="6">
        <f>((Table3_1[[#This Row],[Offered Salary]]-$O$25)/$O$26)</f>
        <v>0.80828371177239355</v>
      </c>
    </row>
    <row r="39" spans="1:12" x14ac:dyDescent="0.3">
      <c r="A39">
        <v>955372</v>
      </c>
      <c r="B39" s="2">
        <v>41761</v>
      </c>
      <c r="C39" s="3">
        <v>0.38668981481481479</v>
      </c>
      <c r="D39" t="s">
        <v>30</v>
      </c>
      <c r="E39" t="s">
        <v>29</v>
      </c>
      <c r="F39" t="s">
        <v>12</v>
      </c>
      <c r="G39" t="s">
        <v>5</v>
      </c>
      <c r="H39">
        <v>85176</v>
      </c>
      <c r="I39">
        <f>IF(Table3_1[[#This Row],[Status]]="Hired",1,0)</f>
        <v>0</v>
      </c>
      <c r="J39" t="b">
        <f>OR((Table3_1[[#This Row],[Offered Salary]]&lt;$O$27),(Table3_1[[#This Row],[Offered Salary]]&gt;$O$28))</f>
        <v>0</v>
      </c>
      <c r="K39" t="str">
        <f>IF(Table3_1[[#This Row],[Offered Salary]]&lt;$O$27,"Low",IF(Table3_1[[#This Row],[Offered Salary]]&gt;$O$28,"High",""))</f>
        <v/>
      </c>
      <c r="L39" s="6">
        <f>((Table3_1[[#This Row],[Offered Salary]]-$O$25)/$O$26)</f>
        <v>1.2197847900683041</v>
      </c>
    </row>
    <row r="40" spans="1:12" x14ac:dyDescent="0.3">
      <c r="A40">
        <v>958058</v>
      </c>
      <c r="B40" s="2">
        <v>41761</v>
      </c>
      <c r="C40" s="3">
        <v>0.54486111111111113</v>
      </c>
      <c r="D40" t="s">
        <v>30</v>
      </c>
      <c r="E40" t="s">
        <v>27</v>
      </c>
      <c r="F40" t="s">
        <v>20</v>
      </c>
      <c r="G40" t="s">
        <v>5</v>
      </c>
      <c r="H40">
        <v>31854</v>
      </c>
      <c r="I40">
        <f>IF(Table3_1[[#This Row],[Status]]="Hired",1,0)</f>
        <v>0</v>
      </c>
      <c r="J40" t="b">
        <f>OR((Table3_1[[#This Row],[Offered Salary]]&lt;$O$27),(Table3_1[[#This Row],[Offered Salary]]&gt;$O$28))</f>
        <v>0</v>
      </c>
      <c r="K40" t="str">
        <f>IF(Table3_1[[#This Row],[Offered Salary]]&lt;$O$27,"Low",IF(Table3_1[[#This Row],[Offered Salary]]&gt;$O$28,"High",""))</f>
        <v/>
      </c>
      <c r="L40" s="6">
        <f>((Table3_1[[#This Row],[Offered Salary]]-$O$25)/$O$26)</f>
        <v>-0.62843459140866231</v>
      </c>
    </row>
    <row r="41" spans="1:12" x14ac:dyDescent="0.3">
      <c r="A41">
        <v>15712</v>
      </c>
      <c r="B41" s="2">
        <v>41762</v>
      </c>
      <c r="C41" s="3">
        <v>2.5578703703703704E-2</v>
      </c>
      <c r="D41" t="s">
        <v>30</v>
      </c>
      <c r="E41" t="s">
        <v>27</v>
      </c>
      <c r="F41" t="s">
        <v>12</v>
      </c>
      <c r="G41" t="s">
        <v>8</v>
      </c>
      <c r="H41">
        <v>11970</v>
      </c>
      <c r="I41">
        <f>IF(Table3_1[[#This Row],[Status]]="Hired",1,0)</f>
        <v>0</v>
      </c>
      <c r="J41" t="b">
        <f>OR((Table3_1[[#This Row],[Offered Salary]]&lt;$O$27),(Table3_1[[#This Row],[Offered Salary]]&gt;$O$28))</f>
        <v>1</v>
      </c>
      <c r="K41" t="str">
        <f>IF(Table3_1[[#This Row],[Offered Salary]]&lt;$O$27,"Low",IF(Table3_1[[#This Row],[Offered Salary]]&gt;$O$28,"High",""))</f>
        <v>Low</v>
      </c>
      <c r="L41" s="6">
        <f>((Table3_1[[#This Row],[Offered Salary]]-$O$25)/$O$26)</f>
        <v>-1.3176434391879654</v>
      </c>
    </row>
    <row r="42" spans="1:12" x14ac:dyDescent="0.3">
      <c r="A42">
        <v>443525</v>
      </c>
      <c r="B42" s="2">
        <v>41768</v>
      </c>
      <c r="C42" s="3">
        <v>0.65335648148148151</v>
      </c>
      <c r="D42" t="s">
        <v>30</v>
      </c>
      <c r="E42" t="s">
        <v>27</v>
      </c>
      <c r="F42" t="s">
        <v>20</v>
      </c>
      <c r="G42" t="s">
        <v>6</v>
      </c>
      <c r="H42">
        <v>2085</v>
      </c>
      <c r="I42">
        <f>IF(Table3_1[[#This Row],[Status]]="Hired",1,0)</f>
        <v>0</v>
      </c>
      <c r="J42" t="b">
        <f>OR((Table3_1[[#This Row],[Offered Salary]]&lt;$O$27),(Table3_1[[#This Row],[Offered Salary]]&gt;$O$28))</f>
        <v>1</v>
      </c>
      <c r="K42" t="str">
        <f>IF(Table3_1[[#This Row],[Offered Salary]]&lt;$O$27,"Low",IF(Table3_1[[#This Row],[Offered Salary]]&gt;$O$28,"High",""))</f>
        <v>Low</v>
      </c>
      <c r="L42" s="6">
        <f>((Table3_1[[#This Row],[Offered Salary]]-$O$25)/$O$26)</f>
        <v>-1.6602721587764995</v>
      </c>
    </row>
    <row r="43" spans="1:12" x14ac:dyDescent="0.3">
      <c r="A43">
        <v>847880</v>
      </c>
      <c r="B43" s="2">
        <v>41768</v>
      </c>
      <c r="C43" s="3">
        <v>0.65489583333333334</v>
      </c>
      <c r="D43" t="s">
        <v>31</v>
      </c>
      <c r="E43" t="s">
        <v>29</v>
      </c>
      <c r="F43" t="s">
        <v>20</v>
      </c>
      <c r="G43" t="s">
        <v>22</v>
      </c>
      <c r="H43">
        <v>800</v>
      </c>
      <c r="I43">
        <f>IF(Table3_1[[#This Row],[Status]]="Hired",1,0)</f>
        <v>1</v>
      </c>
      <c r="J43" t="b">
        <f>OR((Table3_1[[#This Row],[Offered Salary]]&lt;$O$27),(Table3_1[[#This Row],[Offered Salary]]&gt;$O$28))</f>
        <v>1</v>
      </c>
      <c r="K43" t="str">
        <f>IF(Table3_1[[#This Row],[Offered Salary]]&lt;$O$27,"Low",IF(Table3_1[[#This Row],[Offered Salary]]&gt;$O$28,"High",""))</f>
        <v>Low</v>
      </c>
      <c r="L43" s="6">
        <f>((Table3_1[[#This Row],[Offered Salary]]-$O$25)/$O$26)</f>
        <v>-1.7048121592490606</v>
      </c>
    </row>
    <row r="44" spans="1:12" x14ac:dyDescent="0.3">
      <c r="A44">
        <v>577498</v>
      </c>
      <c r="B44" s="2">
        <v>41763</v>
      </c>
      <c r="C44" s="3">
        <v>0.40369212962962964</v>
      </c>
      <c r="D44" t="s">
        <v>30</v>
      </c>
      <c r="E44" t="s">
        <v>27</v>
      </c>
      <c r="F44" t="s">
        <v>20</v>
      </c>
      <c r="G44" t="s">
        <v>23</v>
      </c>
      <c r="H44">
        <v>41402</v>
      </c>
      <c r="I44">
        <f>IF(Table3_1[[#This Row],[Status]]="Hired",1,0)</f>
        <v>0</v>
      </c>
      <c r="J44" t="b">
        <f>OR((Table3_1[[#This Row],[Offered Salary]]&lt;$O$27),(Table3_1[[#This Row],[Offered Salary]]&gt;$O$28))</f>
        <v>0</v>
      </c>
      <c r="K44" t="str">
        <f>IF(Table3_1[[#This Row],[Offered Salary]]&lt;$O$27,"Low",IF(Table3_1[[#This Row],[Offered Salary]]&gt;$O$28,"High",""))</f>
        <v/>
      </c>
      <c r="L44" s="6">
        <f>((Table3_1[[#This Row],[Offered Salary]]-$O$25)/$O$26)</f>
        <v>-0.29748679023199831</v>
      </c>
    </row>
    <row r="45" spans="1:12" x14ac:dyDescent="0.3">
      <c r="A45">
        <v>959638</v>
      </c>
      <c r="B45" s="2">
        <v>41763</v>
      </c>
      <c r="C45" s="3">
        <v>0.40578703703703706</v>
      </c>
      <c r="D45" t="s">
        <v>30</v>
      </c>
      <c r="E45" t="s">
        <v>27</v>
      </c>
      <c r="F45" t="s">
        <v>20</v>
      </c>
      <c r="G45" t="s">
        <v>4</v>
      </c>
      <c r="H45">
        <v>48028</v>
      </c>
      <c r="I45">
        <f>IF(Table3_1[[#This Row],[Status]]="Hired",1,0)</f>
        <v>0</v>
      </c>
      <c r="J45" t="b">
        <f>OR((Table3_1[[#This Row],[Offered Salary]]&lt;$O$27),(Table3_1[[#This Row],[Offered Salary]]&gt;$O$28))</f>
        <v>0</v>
      </c>
      <c r="K45" t="str">
        <f>IF(Table3_1[[#This Row],[Offered Salary]]&lt;$O$27,"Low",IF(Table3_1[[#This Row],[Offered Salary]]&gt;$O$28,"High",""))</f>
        <v/>
      </c>
      <c r="L45" s="6">
        <f>((Table3_1[[#This Row],[Offered Salary]]-$O$25)/$O$26)</f>
        <v>-6.7819830596831221E-2</v>
      </c>
    </row>
    <row r="46" spans="1:12" x14ac:dyDescent="0.3">
      <c r="A46">
        <v>442311</v>
      </c>
      <c r="B46" s="2">
        <v>41763</v>
      </c>
      <c r="C46" s="3">
        <v>0.73094907407407406</v>
      </c>
      <c r="D46" t="s">
        <v>30</v>
      </c>
      <c r="E46" t="s">
        <v>27</v>
      </c>
      <c r="F46" t="s">
        <v>20</v>
      </c>
      <c r="G46" t="s">
        <v>6</v>
      </c>
      <c r="H46">
        <v>22832</v>
      </c>
      <c r="I46">
        <f>IF(Table3_1[[#This Row],[Status]]="Hired",1,0)</f>
        <v>0</v>
      </c>
      <c r="J46" t="b">
        <f>OR((Table3_1[[#This Row],[Offered Salary]]&lt;$O$27),(Table3_1[[#This Row],[Offered Salary]]&gt;$O$28))</f>
        <v>0</v>
      </c>
      <c r="K46" t="str">
        <f>IF(Table3_1[[#This Row],[Offered Salary]]&lt;$O$27,"Low",IF(Table3_1[[#This Row],[Offered Salary]]&gt;$O$28,"High",""))</f>
        <v/>
      </c>
      <c r="L46" s="6">
        <f>((Table3_1[[#This Row],[Offered Salary]]-$O$25)/$O$26)</f>
        <v>-0.94115045464869806</v>
      </c>
    </row>
    <row r="47" spans="1:12" x14ac:dyDescent="0.3">
      <c r="A47">
        <v>300293</v>
      </c>
      <c r="B47" s="2">
        <v>41764</v>
      </c>
      <c r="C47" s="3">
        <v>0.55929398148148146</v>
      </c>
      <c r="D47" t="s">
        <v>30</v>
      </c>
      <c r="E47" t="s">
        <v>27</v>
      </c>
      <c r="F47" t="s">
        <v>17</v>
      </c>
      <c r="G47" t="s">
        <v>4</v>
      </c>
      <c r="H47">
        <v>5664</v>
      </c>
      <c r="I47">
        <f>IF(Table3_1[[#This Row],[Status]]="Hired",1,0)</f>
        <v>0</v>
      </c>
      <c r="J47" t="b">
        <f>OR((Table3_1[[#This Row],[Offered Salary]]&lt;$O$27),(Table3_1[[#This Row],[Offered Salary]]&gt;$O$28))</f>
        <v>1</v>
      </c>
      <c r="K47" t="str">
        <f>IF(Table3_1[[#This Row],[Offered Salary]]&lt;$O$27,"Low",IF(Table3_1[[#This Row],[Offered Salary]]&gt;$O$28,"High",""))</f>
        <v>Low</v>
      </c>
      <c r="L47" s="6">
        <f>((Table3_1[[#This Row],[Offered Salary]]-$O$25)/$O$26)</f>
        <v>-1.536218725553701</v>
      </c>
    </row>
    <row r="48" spans="1:12" x14ac:dyDescent="0.3">
      <c r="A48">
        <v>290946</v>
      </c>
      <c r="B48" s="2">
        <v>41764</v>
      </c>
      <c r="C48" s="3">
        <v>0.81645833333333329</v>
      </c>
      <c r="D48" t="s">
        <v>30</v>
      </c>
      <c r="E48" t="s">
        <v>27</v>
      </c>
      <c r="F48" t="s">
        <v>18</v>
      </c>
      <c r="G48" t="s">
        <v>4</v>
      </c>
      <c r="H48">
        <v>89786</v>
      </c>
      <c r="I48">
        <f>IF(Table3_1[[#This Row],[Status]]="Hired",1,0)</f>
        <v>0</v>
      </c>
      <c r="J48" t="b">
        <f>OR((Table3_1[[#This Row],[Offered Salary]]&lt;$O$27),(Table3_1[[#This Row],[Offered Salary]]&gt;$O$28))</f>
        <v>0</v>
      </c>
      <c r="K48" t="str">
        <f>IF(Table3_1[[#This Row],[Offered Salary]]&lt;$O$27,"Low",IF(Table3_1[[#This Row],[Offered Salary]]&gt;$O$28,"High",""))</f>
        <v/>
      </c>
      <c r="L48" s="6">
        <f>((Table3_1[[#This Row],[Offered Salary]]-$O$25)/$O$26)</f>
        <v>1.3795742081060525</v>
      </c>
    </row>
    <row r="49" spans="1:12" x14ac:dyDescent="0.3">
      <c r="A49">
        <v>37073</v>
      </c>
      <c r="B49" s="2">
        <v>41764</v>
      </c>
      <c r="C49" s="3">
        <v>0.81765046296296295</v>
      </c>
      <c r="D49" t="s">
        <v>31</v>
      </c>
      <c r="E49" t="s">
        <v>29</v>
      </c>
      <c r="F49" t="s">
        <v>18</v>
      </c>
      <c r="G49" t="s">
        <v>4</v>
      </c>
      <c r="H49">
        <v>51645</v>
      </c>
      <c r="I49">
        <f>IF(Table3_1[[#This Row],[Status]]="Hired",1,0)</f>
        <v>1</v>
      </c>
      <c r="J49" t="b">
        <f>OR((Table3_1[[#This Row],[Offered Salary]]&lt;$O$27),(Table3_1[[#This Row],[Offered Salary]]&gt;$O$28))</f>
        <v>0</v>
      </c>
      <c r="K49" t="str">
        <f>IF(Table3_1[[#This Row],[Offered Salary]]&lt;$O$27,"Low",IF(Table3_1[[#This Row],[Offered Salary]]&gt;$O$28,"High",""))</f>
        <v/>
      </c>
      <c r="L49" s="6">
        <f>((Table3_1[[#This Row],[Offered Salary]]-$O$25)/$O$26)</f>
        <v>5.75507388267123E-2</v>
      </c>
    </row>
    <row r="50" spans="1:12" x14ac:dyDescent="0.3">
      <c r="A50">
        <v>622677</v>
      </c>
      <c r="B50" s="2">
        <v>41764</v>
      </c>
      <c r="C50" s="3">
        <v>0.6537384259259259</v>
      </c>
      <c r="D50" t="s">
        <v>30</v>
      </c>
      <c r="E50" t="s">
        <v>27</v>
      </c>
      <c r="F50" t="s">
        <v>13</v>
      </c>
      <c r="G50" t="s">
        <v>2</v>
      </c>
      <c r="H50">
        <v>60294</v>
      </c>
      <c r="I50">
        <f>IF(Table3_1[[#This Row],[Status]]="Hired",1,0)</f>
        <v>0</v>
      </c>
      <c r="J50" t="b">
        <f>OR((Table3_1[[#This Row],[Offered Salary]]&lt;$O$27),(Table3_1[[#This Row],[Offered Salary]]&gt;$O$28))</f>
        <v>0</v>
      </c>
      <c r="K50" t="str">
        <f>IF(Table3_1[[#This Row],[Offered Salary]]&lt;$O$27,"Low",IF(Table3_1[[#This Row],[Offered Salary]]&gt;$O$28,"High",""))</f>
        <v/>
      </c>
      <c r="L50" s="6">
        <f>((Table3_1[[#This Row],[Offered Salary]]-$O$25)/$O$26)</f>
        <v>0.35733787041206699</v>
      </c>
    </row>
    <row r="51" spans="1:12" x14ac:dyDescent="0.3">
      <c r="A51">
        <v>580633</v>
      </c>
      <c r="B51" s="2">
        <v>41764</v>
      </c>
      <c r="C51" s="3">
        <v>0.65437500000000004</v>
      </c>
      <c r="D51" t="s">
        <v>30</v>
      </c>
      <c r="E51" t="s">
        <v>27</v>
      </c>
      <c r="F51" t="s">
        <v>13</v>
      </c>
      <c r="G51" t="s">
        <v>2</v>
      </c>
      <c r="H51">
        <v>53465</v>
      </c>
      <c r="I51">
        <f>IF(Table3_1[[#This Row],[Status]]="Hired",1,0)</f>
        <v>0</v>
      </c>
      <c r="J51" t="b">
        <f>OR((Table3_1[[#This Row],[Offered Salary]]&lt;$O$27),(Table3_1[[#This Row],[Offered Salary]]&gt;$O$28))</f>
        <v>0</v>
      </c>
      <c r="K51" t="str">
        <f>IF(Table3_1[[#This Row],[Offered Salary]]&lt;$O$27,"Low",IF(Table3_1[[#This Row],[Offered Salary]]&gt;$O$28,"High",""))</f>
        <v/>
      </c>
      <c r="L51" s="6">
        <f>((Table3_1[[#This Row],[Offered Salary]]-$O$25)/$O$26)</f>
        <v>0.12063463054660425</v>
      </c>
    </row>
    <row r="52" spans="1:12" x14ac:dyDescent="0.3">
      <c r="A52">
        <v>116456</v>
      </c>
      <c r="B52" s="2">
        <v>41764</v>
      </c>
      <c r="C52" s="3">
        <v>0.65593749999999995</v>
      </c>
      <c r="D52" t="s">
        <v>31</v>
      </c>
      <c r="E52" t="s">
        <v>29</v>
      </c>
      <c r="F52" t="s">
        <v>13</v>
      </c>
      <c r="G52" t="s">
        <v>2</v>
      </c>
      <c r="H52">
        <v>52285</v>
      </c>
      <c r="I52">
        <f>IF(Table3_1[[#This Row],[Status]]="Hired",1,0)</f>
        <v>1</v>
      </c>
      <c r="J52" t="b">
        <f>OR((Table3_1[[#This Row],[Offered Salary]]&lt;$O$27),(Table3_1[[#This Row],[Offered Salary]]&gt;$O$28))</f>
        <v>0</v>
      </c>
      <c r="K52" t="str">
        <f>IF(Table3_1[[#This Row],[Offered Salary]]&lt;$O$27,"Low",IF(Table3_1[[#This Row],[Offered Salary]]&gt;$O$28,"High",""))</f>
        <v/>
      </c>
      <c r="L52" s="6">
        <f>((Table3_1[[#This Row],[Offered Salary]]-$O$25)/$O$26)</f>
        <v>7.9734085365575399E-2</v>
      </c>
    </row>
    <row r="53" spans="1:12" x14ac:dyDescent="0.3">
      <c r="A53">
        <v>798741</v>
      </c>
      <c r="B53" s="2">
        <v>41764</v>
      </c>
      <c r="C53" s="3">
        <v>0.65643518518518518</v>
      </c>
      <c r="D53" t="s">
        <v>30</v>
      </c>
      <c r="E53" t="s">
        <v>29</v>
      </c>
      <c r="F53" t="s">
        <v>13</v>
      </c>
      <c r="G53" t="s">
        <v>2</v>
      </c>
      <c r="H53">
        <v>2013</v>
      </c>
      <c r="I53">
        <f>IF(Table3_1[[#This Row],[Status]]="Hired",1,0)</f>
        <v>0</v>
      </c>
      <c r="J53" t="b">
        <f>OR((Table3_1[[#This Row],[Offered Salary]]&lt;$O$27),(Table3_1[[#This Row],[Offered Salary]]&gt;$O$28))</f>
        <v>1</v>
      </c>
      <c r="K53" t="str">
        <f>IF(Table3_1[[#This Row],[Offered Salary]]&lt;$O$27,"Low",IF(Table3_1[[#This Row],[Offered Salary]]&gt;$O$28,"High",""))</f>
        <v>Low</v>
      </c>
      <c r="L53" s="6">
        <f>((Table3_1[[#This Row],[Offered Salary]]-$O$25)/$O$26)</f>
        <v>-1.6627677852621217</v>
      </c>
    </row>
    <row r="54" spans="1:12" x14ac:dyDescent="0.3">
      <c r="A54">
        <v>39036</v>
      </c>
      <c r="B54" s="2">
        <v>41764</v>
      </c>
      <c r="C54" s="3">
        <v>0.48696759259259259</v>
      </c>
      <c r="D54" t="s">
        <v>30</v>
      </c>
      <c r="E54" t="s">
        <v>27</v>
      </c>
      <c r="F54" t="s">
        <v>17</v>
      </c>
      <c r="G54" t="s">
        <v>3</v>
      </c>
      <c r="H54">
        <v>98622</v>
      </c>
      <c r="I54">
        <f>IF(Table3_1[[#This Row],[Status]]="Hired",1,0)</f>
        <v>0</v>
      </c>
      <c r="J54" t="b">
        <f>OR((Table3_1[[#This Row],[Offered Salary]]&lt;$O$27),(Table3_1[[#This Row],[Offered Salary]]&gt;$O$28))</f>
        <v>0</v>
      </c>
      <c r="K54" t="str">
        <f>IF(Table3_1[[#This Row],[Offered Salary]]&lt;$O$27,"Low",IF(Table3_1[[#This Row],[Offered Salary]]&gt;$O$28,"High",""))</f>
        <v/>
      </c>
      <c r="L54" s="6">
        <f>((Table3_1[[#This Row],[Offered Salary]]-$O$25)/$O$26)</f>
        <v>1.6858430362582313</v>
      </c>
    </row>
    <row r="55" spans="1:12" x14ac:dyDescent="0.3">
      <c r="A55">
        <v>349039</v>
      </c>
      <c r="B55" s="2">
        <v>41765</v>
      </c>
      <c r="C55" s="3">
        <v>0.67017361111111107</v>
      </c>
      <c r="D55" t="s">
        <v>30</v>
      </c>
      <c r="E55" t="s">
        <v>27</v>
      </c>
      <c r="F55" t="s">
        <v>17</v>
      </c>
      <c r="G55" t="s">
        <v>2</v>
      </c>
      <c r="H55">
        <v>68666</v>
      </c>
      <c r="I55">
        <f>IF(Table3_1[[#This Row],[Status]]="Hired",1,0)</f>
        <v>0</v>
      </c>
      <c r="J55" t="b">
        <f>OR((Table3_1[[#This Row],[Offered Salary]]&lt;$O$27),(Table3_1[[#This Row],[Offered Salary]]&gt;$O$28))</f>
        <v>0</v>
      </c>
      <c r="K55" t="str">
        <f>IF(Table3_1[[#This Row],[Offered Salary]]&lt;$O$27,"Low",IF(Table3_1[[#This Row],[Offered Salary]]&gt;$O$28,"High",""))</f>
        <v/>
      </c>
      <c r="L55" s="6">
        <f>((Table3_1[[#This Row],[Offered Salary]]-$O$25)/$O$26)</f>
        <v>0.64752377232356995</v>
      </c>
    </row>
    <row r="56" spans="1:12" x14ac:dyDescent="0.3">
      <c r="A56">
        <v>94068</v>
      </c>
      <c r="B56" s="2">
        <v>41769</v>
      </c>
      <c r="C56" s="3">
        <v>0.73211805555555554</v>
      </c>
      <c r="D56" t="s">
        <v>31</v>
      </c>
      <c r="E56" t="s">
        <v>27</v>
      </c>
      <c r="F56" t="s">
        <v>17</v>
      </c>
      <c r="G56" t="s">
        <v>3</v>
      </c>
      <c r="H56">
        <v>67434</v>
      </c>
      <c r="I56">
        <f>IF(Table3_1[[#This Row],[Status]]="Hired",1,0)</f>
        <v>1</v>
      </c>
      <c r="J56" t="b">
        <f>OR((Table3_1[[#This Row],[Offered Salary]]&lt;$O$27),(Table3_1[[#This Row],[Offered Salary]]&gt;$O$28))</f>
        <v>0</v>
      </c>
      <c r="K56" t="str">
        <f>IF(Table3_1[[#This Row],[Offered Salary]]&lt;$O$27,"Low",IF(Table3_1[[#This Row],[Offered Salary]]&gt;$O$28,"High",""))</f>
        <v/>
      </c>
      <c r="L56" s="6">
        <f>((Table3_1[[#This Row],[Offered Salary]]-$O$25)/$O$26)</f>
        <v>0.60482083023625854</v>
      </c>
    </row>
    <row r="57" spans="1:12" x14ac:dyDescent="0.3">
      <c r="A57">
        <v>487441</v>
      </c>
      <c r="B57" s="2">
        <v>41769</v>
      </c>
      <c r="C57" s="3">
        <v>0.73254629629629631</v>
      </c>
      <c r="D57" t="s">
        <v>31</v>
      </c>
      <c r="E57" t="s">
        <v>29</v>
      </c>
      <c r="F57" t="s">
        <v>17</v>
      </c>
      <c r="G57" t="s">
        <v>3</v>
      </c>
      <c r="H57">
        <v>12624</v>
      </c>
      <c r="I57">
        <f>IF(Table3_1[[#This Row],[Status]]="Hired",1,0)</f>
        <v>1</v>
      </c>
      <c r="J57" t="b">
        <f>OR((Table3_1[[#This Row],[Offered Salary]]&lt;$O$27),(Table3_1[[#This Row],[Offered Salary]]&gt;$O$28))</f>
        <v>0</v>
      </c>
      <c r="K57" t="str">
        <f>IF(Table3_1[[#This Row],[Offered Salary]]&lt;$O$27,"Low",IF(Table3_1[[#This Row],[Offered Salary]]&gt;$O$28,"High",""))</f>
        <v/>
      </c>
      <c r="L57" s="6">
        <f>((Table3_1[[#This Row],[Offered Salary]]-$O$25)/$O$26)</f>
        <v>-1.2949748319435646</v>
      </c>
    </row>
    <row r="58" spans="1:12" x14ac:dyDescent="0.3">
      <c r="A58">
        <v>235574</v>
      </c>
      <c r="B58" s="2">
        <v>41765</v>
      </c>
      <c r="C58" s="3">
        <v>0.90299768518518519</v>
      </c>
      <c r="D58" t="s">
        <v>30</v>
      </c>
      <c r="E58" t="s">
        <v>27</v>
      </c>
      <c r="F58" t="s">
        <v>20</v>
      </c>
      <c r="G58" t="s">
        <v>22</v>
      </c>
      <c r="H58">
        <v>68466</v>
      </c>
      <c r="I58">
        <f>IF(Table3_1[[#This Row],[Status]]="Hired",1,0)</f>
        <v>0</v>
      </c>
      <c r="J58" t="b">
        <f>OR((Table3_1[[#This Row],[Offered Salary]]&lt;$O$27),(Table3_1[[#This Row],[Offered Salary]]&gt;$O$28))</f>
        <v>0</v>
      </c>
      <c r="K58" t="str">
        <f>IF(Table3_1[[#This Row],[Offered Salary]]&lt;$O$27,"Low",IF(Table3_1[[#This Row],[Offered Salary]]&gt;$O$28,"High",""))</f>
        <v/>
      </c>
      <c r="L58" s="6">
        <f>((Table3_1[[#This Row],[Offered Salary]]-$O$25)/$O$26)</f>
        <v>0.64059147653017523</v>
      </c>
    </row>
    <row r="59" spans="1:12" x14ac:dyDescent="0.3">
      <c r="A59">
        <v>180166</v>
      </c>
      <c r="B59" s="2">
        <v>41765</v>
      </c>
      <c r="C59" s="3">
        <v>0.16920138888888889</v>
      </c>
      <c r="D59" t="s">
        <v>30</v>
      </c>
      <c r="E59" t="s">
        <v>27</v>
      </c>
      <c r="F59" t="s">
        <v>17</v>
      </c>
      <c r="G59" t="s">
        <v>5</v>
      </c>
      <c r="H59">
        <v>27418</v>
      </c>
      <c r="I59">
        <f>IF(Table3_1[[#This Row],[Status]]="Hired",1,0)</f>
        <v>0</v>
      </c>
      <c r="J59" t="b">
        <f>OR((Table3_1[[#This Row],[Offered Salary]]&lt;$O$27),(Table3_1[[#This Row],[Offered Salary]]&gt;$O$28))</f>
        <v>0</v>
      </c>
      <c r="K59" t="str">
        <f>IF(Table3_1[[#This Row],[Offered Salary]]&lt;$O$27,"Low",IF(Table3_1[[#This Row],[Offered Salary]]&gt;$O$28,"High",""))</f>
        <v/>
      </c>
      <c r="L59" s="6">
        <f>((Table3_1[[#This Row],[Offered Salary]]-$O$25)/$O$26)</f>
        <v>-0.78219291210615716</v>
      </c>
    </row>
    <row r="60" spans="1:12" x14ac:dyDescent="0.3">
      <c r="A60">
        <v>249045</v>
      </c>
      <c r="B60" s="2">
        <v>41765</v>
      </c>
      <c r="C60" s="3">
        <v>0.56038194444444445</v>
      </c>
      <c r="D60" t="s">
        <v>30</v>
      </c>
      <c r="E60" t="s">
        <v>29</v>
      </c>
      <c r="F60" t="s">
        <v>13</v>
      </c>
      <c r="G60" t="s">
        <v>2</v>
      </c>
      <c r="H60">
        <v>9009</v>
      </c>
      <c r="I60">
        <f>IF(Table3_1[[#This Row],[Status]]="Hired",1,0)</f>
        <v>0</v>
      </c>
      <c r="J60" t="b">
        <f>OR((Table3_1[[#This Row],[Offered Salary]]&lt;$O$27),(Table3_1[[#This Row],[Offered Salary]]&gt;$O$28))</f>
        <v>1</v>
      </c>
      <c r="K60" t="str">
        <f>IF(Table3_1[[#This Row],[Offered Salary]]&lt;$O$27,"Low",IF(Table3_1[[#This Row],[Offered Salary]]&gt;$O$28,"High",""))</f>
        <v>Low</v>
      </c>
      <c r="L60" s="6">
        <f>((Table3_1[[#This Row],[Offered Salary]]-$O$25)/$O$26)</f>
        <v>-1.4202760784091741</v>
      </c>
    </row>
    <row r="61" spans="1:12" x14ac:dyDescent="0.3">
      <c r="A61">
        <v>563405</v>
      </c>
      <c r="B61" s="2">
        <v>41765</v>
      </c>
      <c r="C61" s="3">
        <v>0.56135416666666671</v>
      </c>
      <c r="D61" t="s">
        <v>30</v>
      </c>
      <c r="E61" t="s">
        <v>29</v>
      </c>
      <c r="F61" t="s">
        <v>13</v>
      </c>
      <c r="G61" t="s">
        <v>2</v>
      </c>
      <c r="H61">
        <v>40831</v>
      </c>
      <c r="I61">
        <f>IF(Table3_1[[#This Row],[Status]]="Hired",1,0)</f>
        <v>0</v>
      </c>
      <c r="J61" t="b">
        <f>OR((Table3_1[[#This Row],[Offered Salary]]&lt;$O$27),(Table3_1[[#This Row],[Offered Salary]]&gt;$O$28))</f>
        <v>0</v>
      </c>
      <c r="K61" t="str">
        <f>IF(Table3_1[[#This Row],[Offered Salary]]&lt;$O$27,"Low",IF(Table3_1[[#This Row],[Offered Salary]]&gt;$O$28,"High",""))</f>
        <v/>
      </c>
      <c r="L61" s="6">
        <f>((Table3_1[[#This Row],[Offered Salary]]-$O$25)/$O$26)</f>
        <v>-0.31727849472214026</v>
      </c>
    </row>
    <row r="62" spans="1:12" x14ac:dyDescent="0.3">
      <c r="A62">
        <v>810490</v>
      </c>
      <c r="B62" s="2">
        <v>41765</v>
      </c>
      <c r="C62" s="3">
        <v>0.56287037037037035</v>
      </c>
      <c r="D62" t="s">
        <v>30</v>
      </c>
      <c r="E62" t="s">
        <v>29</v>
      </c>
      <c r="F62" t="s">
        <v>13</v>
      </c>
      <c r="G62" t="s">
        <v>2</v>
      </c>
      <c r="H62">
        <v>85140</v>
      </c>
      <c r="I62">
        <f>IF(Table3_1[[#This Row],[Status]]="Hired",1,0)</f>
        <v>0</v>
      </c>
      <c r="J62" t="b">
        <f>OR((Table3_1[[#This Row],[Offered Salary]]&lt;$O$27),(Table3_1[[#This Row],[Offered Salary]]&gt;$O$28))</f>
        <v>0</v>
      </c>
      <c r="K62" t="str">
        <f>IF(Table3_1[[#This Row],[Offered Salary]]&lt;$O$27,"Low",IF(Table3_1[[#This Row],[Offered Salary]]&gt;$O$28,"High",""))</f>
        <v/>
      </c>
      <c r="L62" s="6">
        <f>((Table3_1[[#This Row],[Offered Salary]]-$O$25)/$O$26)</f>
        <v>1.2185369768254932</v>
      </c>
    </row>
    <row r="63" spans="1:12" x14ac:dyDescent="0.3">
      <c r="A63">
        <v>296052</v>
      </c>
      <c r="B63" s="2">
        <v>41788</v>
      </c>
      <c r="C63" s="3">
        <v>0.61359953703703707</v>
      </c>
      <c r="D63" t="s">
        <v>31</v>
      </c>
      <c r="E63" t="s">
        <v>29</v>
      </c>
      <c r="F63" t="s">
        <v>13</v>
      </c>
      <c r="G63" t="s">
        <v>2</v>
      </c>
      <c r="H63">
        <v>1141</v>
      </c>
      <c r="I63">
        <f>IF(Table3_1[[#This Row],[Status]]="Hired",1,0)</f>
        <v>1</v>
      </c>
      <c r="J63" t="b">
        <f>OR((Table3_1[[#This Row],[Offered Salary]]&lt;$O$27),(Table3_1[[#This Row],[Offered Salary]]&gt;$O$28))</f>
        <v>1</v>
      </c>
      <c r="K63" t="str">
        <f>IF(Table3_1[[#This Row],[Offered Salary]]&lt;$O$27,"Low",IF(Table3_1[[#This Row],[Offered Salary]]&gt;$O$28,"High",""))</f>
        <v>Low</v>
      </c>
      <c r="L63" s="6">
        <f>((Table3_1[[#This Row],[Offered Salary]]-$O$25)/$O$26)</f>
        <v>-1.6929925949213225</v>
      </c>
    </row>
    <row r="64" spans="1:12" x14ac:dyDescent="0.3">
      <c r="A64">
        <v>964704</v>
      </c>
      <c r="B64" s="2">
        <v>41788</v>
      </c>
      <c r="C64" s="3">
        <v>0.61428240740740736</v>
      </c>
      <c r="D64" t="s">
        <v>31</v>
      </c>
      <c r="E64" t="s">
        <v>29</v>
      </c>
      <c r="F64" t="s">
        <v>13</v>
      </c>
      <c r="G64" t="s">
        <v>2</v>
      </c>
      <c r="H64">
        <v>39485</v>
      </c>
      <c r="I64">
        <f>IF(Table3_1[[#This Row],[Status]]="Hired",1,0)</f>
        <v>1</v>
      </c>
      <c r="J64" t="b">
        <f>OR((Table3_1[[#This Row],[Offered Salary]]&lt;$O$27),(Table3_1[[#This Row],[Offered Salary]]&gt;$O$28))</f>
        <v>0</v>
      </c>
      <c r="K64" t="str">
        <f>IF(Table3_1[[#This Row],[Offered Salary]]&lt;$O$27,"Low",IF(Table3_1[[#This Row],[Offered Salary]]&gt;$O$28,"High",""))</f>
        <v/>
      </c>
      <c r="L64" s="6">
        <f>((Table3_1[[#This Row],[Offered Salary]]-$O$25)/$O$26)</f>
        <v>-0.36393284541168669</v>
      </c>
    </row>
    <row r="65" spans="1:12" x14ac:dyDescent="0.3">
      <c r="A65">
        <v>565183</v>
      </c>
      <c r="B65" s="2">
        <v>41765</v>
      </c>
      <c r="C65" s="3">
        <v>0.36122685185185183</v>
      </c>
      <c r="D65" t="s">
        <v>30</v>
      </c>
      <c r="E65" t="s">
        <v>27</v>
      </c>
      <c r="F65" t="s">
        <v>15</v>
      </c>
      <c r="G65" t="s">
        <v>5</v>
      </c>
      <c r="H65">
        <v>84675</v>
      </c>
      <c r="I65">
        <f>IF(Table3_1[[#This Row],[Status]]="Hired",1,0)</f>
        <v>0</v>
      </c>
      <c r="J65" t="b">
        <f>OR((Table3_1[[#This Row],[Offered Salary]]&lt;$O$27),(Table3_1[[#This Row],[Offered Salary]]&gt;$O$28))</f>
        <v>0</v>
      </c>
      <c r="K65" t="str">
        <f>IF(Table3_1[[#This Row],[Offered Salary]]&lt;$O$27,"Low",IF(Table3_1[[#This Row],[Offered Salary]]&gt;$O$28,"High",""))</f>
        <v/>
      </c>
      <c r="L65" s="6">
        <f>((Table3_1[[#This Row],[Offered Salary]]-$O$25)/$O$26)</f>
        <v>1.2024193891058503</v>
      </c>
    </row>
    <row r="66" spans="1:12" x14ac:dyDescent="0.3">
      <c r="A66">
        <v>288171</v>
      </c>
      <c r="B66" s="2">
        <v>41765</v>
      </c>
      <c r="C66" s="3">
        <v>0.6509490740740741</v>
      </c>
      <c r="D66" t="s">
        <v>31</v>
      </c>
      <c r="E66" t="s">
        <v>29</v>
      </c>
      <c r="F66" t="s">
        <v>15</v>
      </c>
      <c r="G66" t="s">
        <v>3</v>
      </c>
      <c r="H66">
        <v>33631</v>
      </c>
      <c r="I66">
        <f>IF(Table3_1[[#This Row],[Status]]="Hired",1,0)</f>
        <v>1</v>
      </c>
      <c r="J66" t="b">
        <f>OR((Table3_1[[#This Row],[Offered Salary]]&lt;$O$27),(Table3_1[[#This Row],[Offered Salary]]&gt;$O$28))</f>
        <v>0</v>
      </c>
      <c r="K66" t="str">
        <f>IF(Table3_1[[#This Row],[Offered Salary]]&lt;$O$27,"Low",IF(Table3_1[[#This Row],[Offered Salary]]&gt;$O$28,"High",""))</f>
        <v/>
      </c>
      <c r="L66" s="6">
        <f>((Table3_1[[#This Row],[Offered Salary]]-$O$25)/$O$26)</f>
        <v>-0.5668411432843502</v>
      </c>
    </row>
    <row r="67" spans="1:12" x14ac:dyDescent="0.3">
      <c r="A67">
        <v>499643</v>
      </c>
      <c r="B67" s="2">
        <v>41765</v>
      </c>
      <c r="C67" s="3">
        <v>0.39372685185185186</v>
      </c>
      <c r="D67" t="s">
        <v>30</v>
      </c>
      <c r="E67" t="s">
        <v>29</v>
      </c>
      <c r="F67" t="s">
        <v>20</v>
      </c>
      <c r="G67" t="s">
        <v>3</v>
      </c>
      <c r="H67">
        <v>45288</v>
      </c>
      <c r="I67">
        <f>IF(Table3_1[[#This Row],[Status]]="Hired",1,0)</f>
        <v>0</v>
      </c>
      <c r="J67" t="b">
        <f>OR((Table3_1[[#This Row],[Offered Salary]]&lt;$O$27),(Table3_1[[#This Row],[Offered Salary]]&gt;$O$28))</f>
        <v>0</v>
      </c>
      <c r="K67" t="str">
        <f>IF(Table3_1[[#This Row],[Offered Salary]]&lt;$O$27,"Low",IF(Table3_1[[#This Row],[Offered Salary]]&gt;$O$28,"High",""))</f>
        <v/>
      </c>
      <c r="L67" s="6">
        <f>((Table3_1[[#This Row],[Offered Salary]]-$O$25)/$O$26)</f>
        <v>-0.16279228296633891</v>
      </c>
    </row>
    <row r="68" spans="1:12" x14ac:dyDescent="0.3">
      <c r="A68">
        <v>610176</v>
      </c>
      <c r="B68" s="2">
        <v>41766</v>
      </c>
      <c r="C68" s="3">
        <v>0.58782407407407411</v>
      </c>
      <c r="D68" t="s">
        <v>30</v>
      </c>
      <c r="E68" t="s">
        <v>27</v>
      </c>
      <c r="F68" t="s">
        <v>20</v>
      </c>
      <c r="G68" t="s">
        <v>3</v>
      </c>
      <c r="H68">
        <v>46980</v>
      </c>
      <c r="I68">
        <f>IF(Table3_1[[#This Row],[Status]]="Hired",1,0)</f>
        <v>0</v>
      </c>
      <c r="J68" t="b">
        <f>OR((Table3_1[[#This Row],[Offered Salary]]&lt;$O$27),(Table3_1[[#This Row],[Offered Salary]]&gt;$O$28))</f>
        <v>0</v>
      </c>
      <c r="K68" t="str">
        <f>IF(Table3_1[[#This Row],[Offered Salary]]&lt;$O$27,"Low",IF(Table3_1[[#This Row],[Offered Salary]]&gt;$O$28,"High",""))</f>
        <v/>
      </c>
      <c r="L68" s="6">
        <f>((Table3_1[[#This Row],[Offered Salary]]-$O$25)/$O$26)</f>
        <v>-0.10414506055421956</v>
      </c>
    </row>
    <row r="69" spans="1:12" x14ac:dyDescent="0.3">
      <c r="A69">
        <v>346219</v>
      </c>
      <c r="B69" s="2">
        <v>41781</v>
      </c>
      <c r="C69" s="3">
        <v>0.43167824074074074</v>
      </c>
      <c r="D69" t="s">
        <v>30</v>
      </c>
      <c r="E69" t="s">
        <v>29</v>
      </c>
      <c r="F69" t="s">
        <v>17</v>
      </c>
      <c r="G69" t="s">
        <v>6</v>
      </c>
      <c r="H69">
        <v>25621</v>
      </c>
      <c r="I69">
        <f>IF(Table3_1[[#This Row],[Status]]="Hired",1,0)</f>
        <v>0</v>
      </c>
      <c r="J69" t="b">
        <f>OR((Table3_1[[#This Row],[Offered Salary]]&lt;$O$27),(Table3_1[[#This Row],[Offered Salary]]&gt;$O$28))</f>
        <v>0</v>
      </c>
      <c r="K69" t="str">
        <f>IF(Table3_1[[#This Row],[Offered Salary]]&lt;$O$27,"Low",IF(Table3_1[[#This Row],[Offered Salary]]&gt;$O$28,"High",""))</f>
        <v/>
      </c>
      <c r="L69" s="6">
        <f>((Table3_1[[#This Row],[Offered Salary]]-$O$25)/$O$26)</f>
        <v>-0.84447958980980875</v>
      </c>
    </row>
    <row r="70" spans="1:12" x14ac:dyDescent="0.3">
      <c r="A70">
        <v>310984</v>
      </c>
      <c r="B70" s="2">
        <v>41766</v>
      </c>
      <c r="C70" s="3">
        <v>9.2488425925925932E-2</v>
      </c>
      <c r="D70" t="s">
        <v>30</v>
      </c>
      <c r="E70" t="s">
        <v>27</v>
      </c>
      <c r="F70" t="s">
        <v>20</v>
      </c>
      <c r="G70" t="s">
        <v>4</v>
      </c>
      <c r="H70">
        <v>6472</v>
      </c>
      <c r="I70">
        <f>IF(Table3_1[[#This Row],[Status]]="Hired",1,0)</f>
        <v>0</v>
      </c>
      <c r="J70" t="b">
        <f>OR((Table3_1[[#This Row],[Offered Salary]]&lt;$O$27),(Table3_1[[#This Row],[Offered Salary]]&gt;$O$28))</f>
        <v>1</v>
      </c>
      <c r="K70" t="str">
        <f>IF(Table3_1[[#This Row],[Offered Salary]]&lt;$O$27,"Low",IF(Table3_1[[#This Row],[Offered Salary]]&gt;$O$28,"High",""))</f>
        <v>Low</v>
      </c>
      <c r="L70" s="6">
        <f>((Table3_1[[#This Row],[Offered Salary]]-$O$25)/$O$26)</f>
        <v>-1.5082122505483864</v>
      </c>
    </row>
    <row r="71" spans="1:12" x14ac:dyDescent="0.3">
      <c r="A71">
        <v>357945</v>
      </c>
      <c r="B71" s="2">
        <v>41766</v>
      </c>
      <c r="C71" s="3">
        <v>9.2905092592592595E-2</v>
      </c>
      <c r="D71" t="s">
        <v>30</v>
      </c>
      <c r="E71" t="s">
        <v>27</v>
      </c>
      <c r="F71" t="s">
        <v>20</v>
      </c>
      <c r="G71" t="s">
        <v>4</v>
      </c>
      <c r="H71">
        <v>25239</v>
      </c>
      <c r="I71">
        <f>IF(Table3_1[[#This Row],[Status]]="Hired",1,0)</f>
        <v>0</v>
      </c>
      <c r="J71" t="b">
        <f>OR((Table3_1[[#This Row],[Offered Salary]]&lt;$O$27),(Table3_1[[#This Row],[Offered Salary]]&gt;$O$28))</f>
        <v>0</v>
      </c>
      <c r="K71" t="str">
        <f>IF(Table3_1[[#This Row],[Offered Salary]]&lt;$O$27,"Low",IF(Table3_1[[#This Row],[Offered Salary]]&gt;$O$28,"High",""))</f>
        <v/>
      </c>
      <c r="L71" s="6">
        <f>((Table3_1[[#This Row],[Offered Salary]]-$O$25)/$O$26)</f>
        <v>-0.85772027477519264</v>
      </c>
    </row>
    <row r="72" spans="1:12" x14ac:dyDescent="0.3">
      <c r="A72">
        <v>188820</v>
      </c>
      <c r="B72" s="2">
        <v>41766</v>
      </c>
      <c r="C72" s="3">
        <v>0.74876157407407407</v>
      </c>
      <c r="D72" t="s">
        <v>30</v>
      </c>
      <c r="E72" t="s">
        <v>27</v>
      </c>
      <c r="F72" t="s">
        <v>12</v>
      </c>
      <c r="G72" t="s">
        <v>3</v>
      </c>
      <c r="H72">
        <v>94869</v>
      </c>
      <c r="I72">
        <f>IF(Table3_1[[#This Row],[Status]]="Hired",1,0)</f>
        <v>0</v>
      </c>
      <c r="J72" t="b">
        <f>OR((Table3_1[[#This Row],[Offered Salary]]&lt;$O$27),(Table3_1[[#This Row],[Offered Salary]]&gt;$O$28))</f>
        <v>0</v>
      </c>
      <c r="K72" t="str">
        <f>IF(Table3_1[[#This Row],[Offered Salary]]&lt;$O$27,"Low",IF(Table3_1[[#This Row],[Offered Salary]]&gt;$O$28,"High",""))</f>
        <v/>
      </c>
      <c r="L72" s="6">
        <f>((Table3_1[[#This Row],[Offered Salary]]-$O$25)/$O$26)</f>
        <v>1.5557585056951793</v>
      </c>
    </row>
    <row r="73" spans="1:12" x14ac:dyDescent="0.3">
      <c r="A73">
        <v>193244</v>
      </c>
      <c r="B73" s="2">
        <v>41766</v>
      </c>
      <c r="C73" s="3">
        <v>0.45383101851851854</v>
      </c>
      <c r="D73" t="s">
        <v>30</v>
      </c>
      <c r="E73" t="s">
        <v>27</v>
      </c>
      <c r="F73" t="s">
        <v>17</v>
      </c>
      <c r="G73" t="s">
        <v>8</v>
      </c>
      <c r="H73">
        <v>77157</v>
      </c>
      <c r="I73">
        <f>IF(Table3_1[[#This Row],[Status]]="Hired",1,0)</f>
        <v>0</v>
      </c>
      <c r="J73" t="b">
        <f>OR((Table3_1[[#This Row],[Offered Salary]]&lt;$O$27),(Table3_1[[#This Row],[Offered Salary]]&gt;$O$28))</f>
        <v>0</v>
      </c>
      <c r="K73" t="str">
        <f>IF(Table3_1[[#This Row],[Offered Salary]]&lt;$O$27,"Low",IF(Table3_1[[#This Row],[Offered Salary]]&gt;$O$28,"High",""))</f>
        <v/>
      </c>
      <c r="L73" s="6">
        <f>((Table3_1[[#This Row],[Offered Salary]]-$O$25)/$O$26)</f>
        <v>0.94183439023214288</v>
      </c>
    </row>
    <row r="74" spans="1:12" x14ac:dyDescent="0.3">
      <c r="A74">
        <v>781620</v>
      </c>
      <c r="B74" s="2">
        <v>41766</v>
      </c>
      <c r="C74" s="3">
        <v>0.64879629629629632</v>
      </c>
      <c r="D74" t="s">
        <v>30</v>
      </c>
      <c r="E74" t="s">
        <v>27</v>
      </c>
      <c r="F74" t="s">
        <v>14</v>
      </c>
      <c r="G74" t="s">
        <v>3</v>
      </c>
      <c r="H74">
        <v>62894</v>
      </c>
      <c r="I74">
        <f>IF(Table3_1[[#This Row],[Status]]="Hired",1,0)</f>
        <v>0</v>
      </c>
      <c r="J74" t="b">
        <f>OR((Table3_1[[#This Row],[Offered Salary]]&lt;$O$27),(Table3_1[[#This Row],[Offered Salary]]&gt;$O$28))</f>
        <v>0</v>
      </c>
      <c r="K74" t="str">
        <f>IF(Table3_1[[#This Row],[Offered Salary]]&lt;$O$27,"Low",IF(Table3_1[[#This Row],[Offered Salary]]&gt;$O$28,"High",""))</f>
        <v/>
      </c>
      <c r="L74" s="6">
        <f>((Table3_1[[#This Row],[Offered Salary]]-$O$25)/$O$26)</f>
        <v>0.44745771572619836</v>
      </c>
    </row>
    <row r="75" spans="1:12" x14ac:dyDescent="0.3">
      <c r="A75">
        <v>379557</v>
      </c>
      <c r="B75" s="2">
        <v>41766</v>
      </c>
      <c r="C75" s="3">
        <v>0.64916666666666667</v>
      </c>
      <c r="D75" t="s">
        <v>31</v>
      </c>
      <c r="E75" t="s">
        <v>29</v>
      </c>
      <c r="F75" t="s">
        <v>14</v>
      </c>
      <c r="G75" t="s">
        <v>3</v>
      </c>
      <c r="H75">
        <v>61532</v>
      </c>
      <c r="I75">
        <f>IF(Table3_1[[#This Row],[Status]]="Hired",1,0)</f>
        <v>1</v>
      </c>
      <c r="J75" t="b">
        <f>OR((Table3_1[[#This Row],[Offered Salary]]&lt;$O$27),(Table3_1[[#This Row],[Offered Salary]]&gt;$O$28))</f>
        <v>0</v>
      </c>
      <c r="K75" t="str">
        <f>IF(Table3_1[[#This Row],[Offered Salary]]&lt;$O$27,"Low",IF(Table3_1[[#This Row],[Offered Salary]]&gt;$O$28,"High",""))</f>
        <v/>
      </c>
      <c r="L75" s="6">
        <f>((Table3_1[[#This Row],[Offered Salary]]-$O$25)/$O$26)</f>
        <v>0.40024878137318032</v>
      </c>
    </row>
    <row r="76" spans="1:12" x14ac:dyDescent="0.3">
      <c r="A76">
        <v>674051</v>
      </c>
      <c r="B76" s="2">
        <v>41766</v>
      </c>
      <c r="C76" s="3">
        <v>0.64958333333333329</v>
      </c>
      <c r="D76" t="s">
        <v>30</v>
      </c>
      <c r="E76" t="s">
        <v>29</v>
      </c>
      <c r="F76" t="s">
        <v>14</v>
      </c>
      <c r="G76" t="s">
        <v>3</v>
      </c>
      <c r="H76">
        <v>81261</v>
      </c>
      <c r="I76">
        <f>IF(Table3_1[[#This Row],[Status]]="Hired",1,0)</f>
        <v>0</v>
      </c>
      <c r="J76" t="b">
        <f>OR((Table3_1[[#This Row],[Offered Salary]]&lt;$O$27),(Table3_1[[#This Row],[Offered Salary]]&gt;$O$28))</f>
        <v>0</v>
      </c>
      <c r="K76" t="str">
        <f>IF(Table3_1[[#This Row],[Offered Salary]]&lt;$O$27,"Low",IF(Table3_1[[#This Row],[Offered Salary]]&gt;$O$28,"High",""))</f>
        <v/>
      </c>
      <c r="L76" s="6">
        <f>((Table3_1[[#This Row],[Offered Salary]]-$O$25)/$O$26)</f>
        <v>1.0840850999126026</v>
      </c>
    </row>
    <row r="77" spans="1:12" x14ac:dyDescent="0.3">
      <c r="A77">
        <v>928902</v>
      </c>
      <c r="B77" s="2">
        <v>41766</v>
      </c>
      <c r="C77" s="3">
        <v>0.68518518518518523</v>
      </c>
      <c r="D77" t="s">
        <v>30</v>
      </c>
      <c r="E77" t="s">
        <v>29</v>
      </c>
      <c r="F77" t="s">
        <v>13</v>
      </c>
      <c r="G77" t="s">
        <v>5</v>
      </c>
      <c r="H77">
        <v>59644</v>
      </c>
      <c r="I77">
        <f>IF(Table3_1[[#This Row],[Status]]="Hired",1,0)</f>
        <v>0</v>
      </c>
      <c r="J77" t="b">
        <f>OR((Table3_1[[#This Row],[Offered Salary]]&lt;$O$27),(Table3_1[[#This Row],[Offered Salary]]&gt;$O$28))</f>
        <v>0</v>
      </c>
      <c r="K77" t="str">
        <f>IF(Table3_1[[#This Row],[Offered Salary]]&lt;$O$27,"Low",IF(Table3_1[[#This Row],[Offered Salary]]&gt;$O$28,"High",""))</f>
        <v/>
      </c>
      <c r="L77" s="6">
        <f>((Table3_1[[#This Row],[Offered Salary]]-$O$25)/$O$26)</f>
        <v>0.33480790908353414</v>
      </c>
    </row>
    <row r="78" spans="1:12" x14ac:dyDescent="0.3">
      <c r="A78">
        <v>22155</v>
      </c>
      <c r="B78" s="2">
        <v>41766</v>
      </c>
      <c r="C78" s="3">
        <v>0.68518518518518523</v>
      </c>
      <c r="D78" t="s">
        <v>30</v>
      </c>
      <c r="E78" t="s">
        <v>29</v>
      </c>
      <c r="F78" t="s">
        <v>13</v>
      </c>
      <c r="G78" t="s">
        <v>5</v>
      </c>
      <c r="H78">
        <v>46852</v>
      </c>
      <c r="I78">
        <f>IF(Table3_1[[#This Row],[Status]]="Hired",1,0)</f>
        <v>0</v>
      </c>
      <c r="J78" t="b">
        <f>OR((Table3_1[[#This Row],[Offered Salary]]&lt;$O$27),(Table3_1[[#This Row],[Offered Salary]]&gt;$O$28))</f>
        <v>0</v>
      </c>
      <c r="K78" t="str">
        <f>IF(Table3_1[[#This Row],[Offered Salary]]&lt;$O$27,"Low",IF(Table3_1[[#This Row],[Offered Salary]]&gt;$O$28,"High",""))</f>
        <v/>
      </c>
      <c r="L78" s="6">
        <f>((Table3_1[[#This Row],[Offered Salary]]-$O$25)/$O$26)</f>
        <v>-0.10858172986199217</v>
      </c>
    </row>
    <row r="79" spans="1:12" x14ac:dyDescent="0.3">
      <c r="A79">
        <v>572422</v>
      </c>
      <c r="B79" s="2">
        <v>41766</v>
      </c>
      <c r="C79" s="3">
        <v>0.33858796296296295</v>
      </c>
      <c r="D79" t="s">
        <v>30</v>
      </c>
      <c r="E79" t="s">
        <v>27</v>
      </c>
      <c r="F79" t="s">
        <v>12</v>
      </c>
      <c r="G79" t="s">
        <v>4</v>
      </c>
      <c r="H79">
        <v>61488</v>
      </c>
      <c r="I79">
        <f>IF(Table3_1[[#This Row],[Status]]="Hired",1,0)</f>
        <v>0</v>
      </c>
      <c r="J79" t="b">
        <f>OR((Table3_1[[#This Row],[Offered Salary]]&lt;$O$27),(Table3_1[[#This Row],[Offered Salary]]&gt;$O$28))</f>
        <v>0</v>
      </c>
      <c r="K79" t="str">
        <f>IF(Table3_1[[#This Row],[Offered Salary]]&lt;$O$27,"Low",IF(Table3_1[[#This Row],[Offered Salary]]&gt;$O$28,"High",""))</f>
        <v/>
      </c>
      <c r="L79" s="6">
        <f>((Table3_1[[#This Row],[Offered Salary]]-$O$25)/$O$26)</f>
        <v>0.39872367629863348</v>
      </c>
    </row>
    <row r="80" spans="1:12" x14ac:dyDescent="0.3">
      <c r="A80">
        <v>114584</v>
      </c>
      <c r="B80" s="2">
        <v>41766</v>
      </c>
      <c r="C80" s="3">
        <v>0.33895833333333331</v>
      </c>
      <c r="D80" t="s">
        <v>30</v>
      </c>
      <c r="E80" t="s">
        <v>27</v>
      </c>
      <c r="F80" t="s">
        <v>12</v>
      </c>
      <c r="G80" t="s">
        <v>4</v>
      </c>
      <c r="H80">
        <f>H79</f>
        <v>61488</v>
      </c>
      <c r="I80">
        <f>IF(Table3_1[[#This Row],[Status]]="Hired",1,0)</f>
        <v>0</v>
      </c>
      <c r="J80" t="b">
        <f>OR((Table3_1[[#This Row],[Offered Salary]]&lt;$O$27),(Table3_1[[#This Row],[Offered Salary]]&gt;$O$28))</f>
        <v>0</v>
      </c>
      <c r="K80" t="str">
        <f>IF(Table3_1[[#This Row],[Offered Salary]]&lt;$O$27,"Low",IF(Table3_1[[#This Row],[Offered Salary]]&gt;$O$28,"High",""))</f>
        <v/>
      </c>
      <c r="L80" s="6">
        <f>((Table3_1[[#This Row],[Offered Salary]]-$O$25)/$O$26)</f>
        <v>0.39872367629863348</v>
      </c>
    </row>
    <row r="81" spans="1:12" x14ac:dyDescent="0.3">
      <c r="A81">
        <v>794226</v>
      </c>
      <c r="B81" s="2">
        <v>41766</v>
      </c>
      <c r="C81" s="3">
        <v>0.66751157407407402</v>
      </c>
      <c r="D81" t="s">
        <v>30</v>
      </c>
      <c r="E81" t="s">
        <v>27</v>
      </c>
      <c r="F81" t="s">
        <v>20</v>
      </c>
      <c r="G81" t="s">
        <v>4</v>
      </c>
      <c r="H81">
        <v>16090</v>
      </c>
      <c r="I81">
        <f>IF(Table3_1[[#This Row],[Status]]="Hired",1,0)</f>
        <v>0</v>
      </c>
      <c r="J81" t="b">
        <f>OR((Table3_1[[#This Row],[Offered Salary]]&lt;$O$27),(Table3_1[[#This Row],[Offered Salary]]&gt;$O$28))</f>
        <v>0</v>
      </c>
      <c r="K81" t="str">
        <f>IF(Table3_1[[#This Row],[Offered Salary]]&lt;$O$27,"Low",IF(Table3_1[[#This Row],[Offered Salary]]&gt;$O$28,"High",""))</f>
        <v/>
      </c>
      <c r="L81" s="6">
        <f>((Table3_1[[#This Row],[Offered Salary]]-$O$25)/$O$26)</f>
        <v>-1.1748381458440342</v>
      </c>
    </row>
    <row r="82" spans="1:12" x14ac:dyDescent="0.3">
      <c r="A82">
        <v>496573</v>
      </c>
      <c r="B82" s="2">
        <v>41766</v>
      </c>
      <c r="C82" s="3">
        <v>0.66784722222222226</v>
      </c>
      <c r="D82" t="s">
        <v>30</v>
      </c>
      <c r="E82" t="s">
        <v>27</v>
      </c>
      <c r="F82" t="s">
        <v>20</v>
      </c>
      <c r="G82" t="s">
        <v>4</v>
      </c>
      <c r="H82">
        <v>83364</v>
      </c>
      <c r="I82">
        <f>IF(Table3_1[[#This Row],[Status]]="Hired",1,0)</f>
        <v>0</v>
      </c>
      <c r="J82" t="b">
        <f>OR((Table3_1[[#This Row],[Offered Salary]]&lt;$O$27),(Table3_1[[#This Row],[Offered Salary]]&gt;$O$28))</f>
        <v>0</v>
      </c>
      <c r="K82" t="str">
        <f>IF(Table3_1[[#This Row],[Offered Salary]]&lt;$O$27,"Low",IF(Table3_1[[#This Row],[Offered Salary]]&gt;$O$28,"High",""))</f>
        <v/>
      </c>
      <c r="L82" s="6">
        <f>((Table3_1[[#This Row],[Offered Salary]]-$O$25)/$O$26)</f>
        <v>1.1569781901801479</v>
      </c>
    </row>
    <row r="83" spans="1:12" x14ac:dyDescent="0.3">
      <c r="A83">
        <v>437695</v>
      </c>
      <c r="B83" s="2">
        <v>41772</v>
      </c>
      <c r="C83" s="3">
        <v>0.64028935185185187</v>
      </c>
      <c r="D83" t="s">
        <v>30</v>
      </c>
      <c r="E83" t="s">
        <v>27</v>
      </c>
      <c r="F83" t="s">
        <v>20</v>
      </c>
      <c r="G83" t="s">
        <v>4</v>
      </c>
      <c r="H83">
        <v>77517</v>
      </c>
      <c r="I83">
        <f>IF(Table3_1[[#This Row],[Status]]="Hired",1,0)</f>
        <v>0</v>
      </c>
      <c r="J83" t="b">
        <f>OR((Table3_1[[#This Row],[Offered Salary]]&lt;$O$27),(Table3_1[[#This Row],[Offered Salary]]&gt;$O$28))</f>
        <v>0</v>
      </c>
      <c r="K83" t="str">
        <f>IF(Table3_1[[#This Row],[Offered Salary]]&lt;$O$27,"Low",IF(Table3_1[[#This Row],[Offered Salary]]&gt;$O$28,"High",""))</f>
        <v/>
      </c>
      <c r="L83" s="6">
        <f>((Table3_1[[#This Row],[Offered Salary]]-$O$25)/$O$26)</f>
        <v>0.95431252266025335</v>
      </c>
    </row>
    <row r="84" spans="1:12" x14ac:dyDescent="0.3">
      <c r="A84">
        <v>983577</v>
      </c>
      <c r="B84" s="2">
        <v>41767</v>
      </c>
      <c r="C84" s="3">
        <v>0.30096064814814816</v>
      </c>
      <c r="D84" t="s">
        <v>30</v>
      </c>
      <c r="E84" t="s">
        <v>27</v>
      </c>
      <c r="F84" t="s">
        <v>20</v>
      </c>
      <c r="G84" t="s">
        <v>5</v>
      </c>
      <c r="H84">
        <v>84746</v>
      </c>
      <c r="I84">
        <f>IF(Table3_1[[#This Row],[Status]]="Hired",1,0)</f>
        <v>0</v>
      </c>
      <c r="J84" t="b">
        <f>OR((Table3_1[[#This Row],[Offered Salary]]&lt;$O$27),(Table3_1[[#This Row],[Offered Salary]]&gt;$O$28))</f>
        <v>0</v>
      </c>
      <c r="K84" t="str">
        <f>IF(Table3_1[[#This Row],[Offered Salary]]&lt;$O$27,"Low",IF(Table3_1[[#This Row],[Offered Salary]]&gt;$O$28,"High",""))</f>
        <v/>
      </c>
      <c r="L84" s="6">
        <f>((Table3_1[[#This Row],[Offered Salary]]-$O$25)/$O$26)</f>
        <v>1.2048803541125055</v>
      </c>
    </row>
    <row r="85" spans="1:12" x14ac:dyDescent="0.3">
      <c r="A85">
        <v>720850</v>
      </c>
      <c r="B85" s="2">
        <v>41767</v>
      </c>
      <c r="C85" s="3">
        <v>0.92398148148148151</v>
      </c>
      <c r="D85" t="s">
        <v>30</v>
      </c>
      <c r="E85" t="s">
        <v>27</v>
      </c>
      <c r="F85" t="s">
        <v>12</v>
      </c>
      <c r="G85" t="s">
        <v>8</v>
      </c>
      <c r="H85">
        <v>80600</v>
      </c>
      <c r="I85">
        <f>IF(Table3_1[[#This Row],[Status]]="Hired",1,0)</f>
        <v>0</v>
      </c>
      <c r="J85" t="b">
        <f>OR((Table3_1[[#This Row],[Offered Salary]]&lt;$O$27),(Table3_1[[#This Row],[Offered Salary]]&gt;$O$28))</f>
        <v>0</v>
      </c>
      <c r="K85" t="str">
        <f>IF(Table3_1[[#This Row],[Offered Salary]]&lt;$O$27,"Low",IF(Table3_1[[#This Row],[Offered Salary]]&gt;$O$28,"High",""))</f>
        <v/>
      </c>
      <c r="L85" s="6">
        <f>((Table3_1[[#This Row],[Offered Salary]]-$O$25)/$O$26)</f>
        <v>1.061173862315433</v>
      </c>
    </row>
    <row r="86" spans="1:12" x14ac:dyDescent="0.3">
      <c r="A86">
        <v>453498</v>
      </c>
      <c r="B86" s="2">
        <v>41767</v>
      </c>
      <c r="C86" s="3">
        <v>0.13363425925925926</v>
      </c>
      <c r="D86" t="s">
        <v>31</v>
      </c>
      <c r="E86" t="s">
        <v>27</v>
      </c>
      <c r="F86" t="s">
        <v>12</v>
      </c>
      <c r="G86" t="s">
        <v>3</v>
      </c>
      <c r="H86">
        <v>62937</v>
      </c>
      <c r="I86">
        <f>IF(Table3_1[[#This Row],[Status]]="Hired",1,0)</f>
        <v>1</v>
      </c>
      <c r="J86" t="b">
        <f>OR((Table3_1[[#This Row],[Offered Salary]]&lt;$O$27),(Table3_1[[#This Row],[Offered Salary]]&gt;$O$28))</f>
        <v>0</v>
      </c>
      <c r="K86" t="str">
        <f>IF(Table3_1[[#This Row],[Offered Salary]]&lt;$O$27,"Low",IF(Table3_1[[#This Row],[Offered Salary]]&gt;$O$28,"High",""))</f>
        <v/>
      </c>
      <c r="L86" s="6">
        <f>((Table3_1[[#This Row],[Offered Salary]]-$O$25)/$O$26)</f>
        <v>0.44894815932177823</v>
      </c>
    </row>
    <row r="87" spans="1:12" x14ac:dyDescent="0.3">
      <c r="A87">
        <v>550914</v>
      </c>
      <c r="B87" s="2">
        <v>41767</v>
      </c>
      <c r="C87" s="3">
        <v>0.1355787037037037</v>
      </c>
      <c r="D87" t="s">
        <v>30</v>
      </c>
      <c r="E87" t="s">
        <v>29</v>
      </c>
      <c r="F87" t="s">
        <v>12</v>
      </c>
      <c r="G87" t="s">
        <v>3</v>
      </c>
      <c r="H87">
        <v>18921</v>
      </c>
      <c r="I87">
        <f>IF(Table3_1[[#This Row],[Status]]="Hired",1,0)</f>
        <v>0</v>
      </c>
      <c r="J87" t="b">
        <f>OR((Table3_1[[#This Row],[Offered Salary]]&lt;$O$27),(Table3_1[[#This Row],[Offered Salary]]&gt;$O$28))</f>
        <v>0</v>
      </c>
      <c r="K87" t="str">
        <f>IF(Table3_1[[#This Row],[Offered Salary]]&lt;$O$27,"Low",IF(Table3_1[[#This Row],[Offered Salary]]&gt;$O$28,"High",""))</f>
        <v/>
      </c>
      <c r="L87" s="6">
        <f>((Table3_1[[#This Row],[Offered Salary]]-$O$25)/$O$26)</f>
        <v>-1.0767114988885318</v>
      </c>
    </row>
    <row r="88" spans="1:12" x14ac:dyDescent="0.3">
      <c r="A88">
        <v>37906</v>
      </c>
      <c r="B88" s="2">
        <v>41767</v>
      </c>
      <c r="C88" s="3">
        <v>0.13612268518518519</v>
      </c>
      <c r="D88" t="s">
        <v>31</v>
      </c>
      <c r="E88" t="s">
        <v>29</v>
      </c>
      <c r="F88" t="s">
        <v>12</v>
      </c>
      <c r="G88" t="s">
        <v>3</v>
      </c>
      <c r="H88">
        <v>95603</v>
      </c>
      <c r="I88">
        <f>IF(Table3_1[[#This Row],[Status]]="Hired",1,0)</f>
        <v>1</v>
      </c>
      <c r="J88" t="b">
        <f>OR((Table3_1[[#This Row],[Offered Salary]]&lt;$O$27),(Table3_1[[#This Row],[Offered Salary]]&gt;$O$28))</f>
        <v>0</v>
      </c>
      <c r="K88" t="str">
        <f>IF(Table3_1[[#This Row],[Offered Salary]]&lt;$O$27,"Low",IF(Table3_1[[#This Row],[Offered Salary]]&gt;$O$28,"High",""))</f>
        <v/>
      </c>
      <c r="L88" s="6">
        <f>((Table3_1[[#This Row],[Offered Salary]]-$O$25)/$O$26)</f>
        <v>1.5812000312569379</v>
      </c>
    </row>
    <row r="89" spans="1:12" x14ac:dyDescent="0.3">
      <c r="A89">
        <v>692080</v>
      </c>
      <c r="B89" s="2">
        <v>41767</v>
      </c>
      <c r="C89" s="3">
        <v>0.13630787037037037</v>
      </c>
      <c r="D89" t="s">
        <v>31</v>
      </c>
      <c r="E89" t="s">
        <v>27</v>
      </c>
      <c r="F89" t="s">
        <v>12</v>
      </c>
      <c r="G89" t="s">
        <v>3</v>
      </c>
      <c r="H89">
        <v>79230</v>
      </c>
      <c r="I89">
        <f>IF(Table3_1[[#This Row],[Status]]="Hired",1,0)</f>
        <v>1</v>
      </c>
      <c r="J89" t="b">
        <f>OR((Table3_1[[#This Row],[Offered Salary]]&lt;$O$27),(Table3_1[[#This Row],[Offered Salary]]&gt;$O$28))</f>
        <v>0</v>
      </c>
      <c r="K89" t="str">
        <f>IF(Table3_1[[#This Row],[Offered Salary]]&lt;$O$27,"Low",IF(Table3_1[[#This Row],[Offered Salary]]&gt;$O$28,"High",""))</f>
        <v/>
      </c>
      <c r="L89" s="6">
        <f>((Table3_1[[#This Row],[Offered Salary]]-$O$25)/$O$26)</f>
        <v>1.013687636130679</v>
      </c>
    </row>
    <row r="90" spans="1:12" x14ac:dyDescent="0.3">
      <c r="A90">
        <v>735087</v>
      </c>
      <c r="B90" s="2">
        <v>41767</v>
      </c>
      <c r="C90" s="3">
        <v>0.13664351851851853</v>
      </c>
      <c r="D90" t="s">
        <v>30</v>
      </c>
      <c r="E90" t="s">
        <v>27</v>
      </c>
      <c r="F90" t="s">
        <v>12</v>
      </c>
      <c r="G90" t="s">
        <v>3</v>
      </c>
      <c r="H90">
        <v>56650</v>
      </c>
      <c r="I90">
        <f>IF(Table3_1[[#This Row],[Status]]="Hired",1,0)</f>
        <v>0</v>
      </c>
      <c r="J90" t="b">
        <f>OR((Table3_1[[#This Row],[Offered Salary]]&lt;$O$27),(Table3_1[[#This Row],[Offered Salary]]&gt;$O$28))</f>
        <v>0</v>
      </c>
      <c r="K90" t="str">
        <f>IF(Table3_1[[#This Row],[Offered Salary]]&lt;$O$27,"Low",IF(Table3_1[[#This Row],[Offered Salary]]&gt;$O$28,"High",""))</f>
        <v/>
      </c>
      <c r="L90" s="6">
        <f>((Table3_1[[#This Row],[Offered Salary]]-$O$25)/$O$26)</f>
        <v>0.23103144105641518</v>
      </c>
    </row>
    <row r="91" spans="1:12" x14ac:dyDescent="0.3">
      <c r="A91">
        <v>855558</v>
      </c>
      <c r="B91" s="2">
        <v>41767</v>
      </c>
      <c r="C91" s="3">
        <v>0.49452546296296296</v>
      </c>
      <c r="D91" t="s">
        <v>30</v>
      </c>
      <c r="E91" t="s">
        <v>29</v>
      </c>
      <c r="F91" t="s">
        <v>14</v>
      </c>
      <c r="G91" t="s">
        <v>2</v>
      </c>
      <c r="H91">
        <v>75158</v>
      </c>
      <c r="I91">
        <f>IF(Table3_1[[#This Row],[Status]]="Hired",1,0)</f>
        <v>0</v>
      </c>
      <c r="J91" t="b">
        <f>OR((Table3_1[[#This Row],[Offered Salary]]&lt;$O$27),(Table3_1[[#This Row],[Offered Salary]]&gt;$O$28))</f>
        <v>0</v>
      </c>
      <c r="K91" t="str">
        <f>IF(Table3_1[[#This Row],[Offered Salary]]&lt;$O$27,"Low",IF(Table3_1[[#This Row],[Offered Salary]]&gt;$O$28,"High",""))</f>
        <v/>
      </c>
      <c r="L91" s="6">
        <f>((Table3_1[[#This Row],[Offered Salary]]-$O$25)/$O$26)</f>
        <v>0.87254609377716263</v>
      </c>
    </row>
    <row r="92" spans="1:12" x14ac:dyDescent="0.3">
      <c r="A92">
        <v>480514</v>
      </c>
      <c r="B92" s="2">
        <v>41767</v>
      </c>
      <c r="C92" s="3">
        <v>0.80082175925925925</v>
      </c>
      <c r="D92" t="s">
        <v>30</v>
      </c>
      <c r="E92" t="s">
        <v>29</v>
      </c>
      <c r="F92" t="s">
        <v>17</v>
      </c>
      <c r="G92" t="s">
        <v>7</v>
      </c>
      <c r="H92">
        <v>50125</v>
      </c>
      <c r="I92">
        <f>IF(Table3_1[[#This Row],[Status]]="Hired",1,0)</f>
        <v>0</v>
      </c>
      <c r="J92" t="b">
        <f>OR((Table3_1[[#This Row],[Offered Salary]]&lt;$O$27),(Table3_1[[#This Row],[Offered Salary]]&gt;$O$28))</f>
        <v>0</v>
      </c>
      <c r="K92" t="str">
        <f>IF(Table3_1[[#This Row],[Offered Salary]]&lt;$O$27,"Low",IF(Table3_1[[#This Row],[Offered Salary]]&gt;$O$28,"High",""))</f>
        <v/>
      </c>
      <c r="L92" s="6">
        <f>((Table3_1[[#This Row],[Offered Salary]]-$O$25)/$O$26)</f>
        <v>4.8652907969124219E-3</v>
      </c>
    </row>
    <row r="93" spans="1:12" x14ac:dyDescent="0.3">
      <c r="A93">
        <v>111017</v>
      </c>
      <c r="B93" s="2">
        <v>41767</v>
      </c>
      <c r="C93" s="3">
        <v>0.80388888888888888</v>
      </c>
      <c r="D93" t="s">
        <v>30</v>
      </c>
      <c r="E93" t="s">
        <v>29</v>
      </c>
      <c r="F93" t="s">
        <v>17</v>
      </c>
      <c r="G93" t="s">
        <v>7</v>
      </c>
      <c r="H93">
        <v>11072</v>
      </c>
      <c r="I93">
        <f>IF(Table3_1[[#This Row],[Status]]="Hired",1,0)</f>
        <v>0</v>
      </c>
      <c r="J93" t="b">
        <f>OR((Table3_1[[#This Row],[Offered Salary]]&lt;$O$27),(Table3_1[[#This Row],[Offered Salary]]&gt;$O$28))</f>
        <v>1</v>
      </c>
      <c r="K93" t="str">
        <f>IF(Table3_1[[#This Row],[Offered Salary]]&lt;$O$27,"Low",IF(Table3_1[[#This Row],[Offered Salary]]&gt;$O$28,"High",""))</f>
        <v>Low</v>
      </c>
      <c r="L93" s="6">
        <f>((Table3_1[[#This Row],[Offered Salary]]-$O$25)/$O$26)</f>
        <v>-1.3487694473003078</v>
      </c>
    </row>
    <row r="94" spans="1:12" x14ac:dyDescent="0.3">
      <c r="A94">
        <v>860311</v>
      </c>
      <c r="B94" s="2">
        <v>41767</v>
      </c>
      <c r="C94" s="3">
        <v>0.33331018518518518</v>
      </c>
      <c r="D94" t="s">
        <v>31</v>
      </c>
      <c r="E94" t="s">
        <v>27</v>
      </c>
      <c r="F94" t="s">
        <v>18</v>
      </c>
      <c r="G94" t="s">
        <v>6</v>
      </c>
      <c r="H94">
        <v>14781</v>
      </c>
      <c r="I94">
        <f>IF(Table3_1[[#This Row],[Status]]="Hired",1,0)</f>
        <v>1</v>
      </c>
      <c r="J94" t="b">
        <f>OR((Table3_1[[#This Row],[Offered Salary]]&lt;$O$27),(Table3_1[[#This Row],[Offered Salary]]&gt;$O$28))</f>
        <v>0</v>
      </c>
      <c r="K94" t="str">
        <f>IF(Table3_1[[#This Row],[Offered Salary]]&lt;$O$27,"Low",IF(Table3_1[[#This Row],[Offered Salary]]&gt;$O$28,"High",""))</f>
        <v/>
      </c>
      <c r="L94" s="6">
        <f>((Table3_1[[#This Row],[Offered Salary]]-$O$25)/$O$26)</f>
        <v>-1.2202100218118026</v>
      </c>
    </row>
    <row r="95" spans="1:12" x14ac:dyDescent="0.3">
      <c r="A95">
        <v>269204</v>
      </c>
      <c r="B95" s="2">
        <v>41767</v>
      </c>
      <c r="C95" s="3">
        <v>0.33181712962962961</v>
      </c>
      <c r="D95" t="s">
        <v>31</v>
      </c>
      <c r="E95" t="s">
        <v>28</v>
      </c>
      <c r="F95" t="s">
        <v>18</v>
      </c>
      <c r="G95" t="s">
        <v>6</v>
      </c>
      <c r="H95">
        <v>43093</v>
      </c>
      <c r="I95">
        <f>IF(Table3_1[[#This Row],[Status]]="Hired",1,0)</f>
        <v>1</v>
      </c>
      <c r="J95" t="b">
        <f>OR((Table3_1[[#This Row],[Offered Salary]]&lt;$O$27),(Table3_1[[#This Row],[Offered Salary]]&gt;$O$28))</f>
        <v>0</v>
      </c>
      <c r="K95" t="str">
        <f>IF(Table3_1[[#This Row],[Offered Salary]]&lt;$O$27,"Low",IF(Table3_1[[#This Row],[Offered Salary]]&gt;$O$28,"High",""))</f>
        <v/>
      </c>
      <c r="L95" s="6">
        <f>((Table3_1[[#This Row],[Offered Salary]]-$O$25)/$O$26)</f>
        <v>-0.23887422929884594</v>
      </c>
    </row>
    <row r="96" spans="1:12" x14ac:dyDescent="0.3">
      <c r="A96">
        <v>566403</v>
      </c>
      <c r="B96" s="2">
        <v>41768</v>
      </c>
      <c r="C96" s="3">
        <v>0.62861111111111112</v>
      </c>
      <c r="D96" t="s">
        <v>31</v>
      </c>
      <c r="E96" t="s">
        <v>29</v>
      </c>
      <c r="F96" t="s">
        <v>17</v>
      </c>
      <c r="G96" t="s">
        <v>2</v>
      </c>
      <c r="H96">
        <v>85201</v>
      </c>
      <c r="I96">
        <f>IF(Table3_1[[#This Row],[Status]]="Hired",1,0)</f>
        <v>1</v>
      </c>
      <c r="J96" t="b">
        <f>OR((Table3_1[[#This Row],[Offered Salary]]&lt;$O$27),(Table3_1[[#This Row],[Offered Salary]]&gt;$O$28))</f>
        <v>0</v>
      </c>
      <c r="K96" t="str">
        <f>IF(Table3_1[[#This Row],[Offered Salary]]&lt;$O$27,"Low",IF(Table3_1[[#This Row],[Offered Salary]]&gt;$O$28,"High",""))</f>
        <v/>
      </c>
      <c r="L96" s="6">
        <f>((Table3_1[[#This Row],[Offered Salary]]-$O$25)/$O$26)</f>
        <v>1.2206513270424786</v>
      </c>
    </row>
    <row r="97" spans="1:12" x14ac:dyDescent="0.3">
      <c r="A97">
        <v>63871</v>
      </c>
      <c r="B97" s="2">
        <v>41768</v>
      </c>
      <c r="C97" s="3">
        <v>0.4157986111111111</v>
      </c>
      <c r="D97" t="s">
        <v>30</v>
      </c>
      <c r="E97" t="s">
        <v>29</v>
      </c>
      <c r="F97" t="s">
        <v>19</v>
      </c>
      <c r="G97" t="s">
        <v>2</v>
      </c>
      <c r="H97">
        <v>16236</v>
      </c>
      <c r="I97">
        <f>IF(Table3_1[[#This Row],[Status]]="Hired",1,0)</f>
        <v>0</v>
      </c>
      <c r="J97" t="b">
        <f>OR((Table3_1[[#This Row],[Offered Salary]]&lt;$O$27),(Table3_1[[#This Row],[Offered Salary]]&gt;$O$28))</f>
        <v>0</v>
      </c>
      <c r="K97" t="str">
        <f>IF(Table3_1[[#This Row],[Offered Salary]]&lt;$O$27,"Low",IF(Table3_1[[#This Row],[Offered Salary]]&gt;$O$28,"High",""))</f>
        <v/>
      </c>
      <c r="L97" s="6">
        <f>((Table3_1[[#This Row],[Offered Salary]]-$O$25)/$O$26)</f>
        <v>-1.169777569914856</v>
      </c>
    </row>
    <row r="98" spans="1:12" x14ac:dyDescent="0.3">
      <c r="A98">
        <v>269231</v>
      </c>
      <c r="B98" s="2">
        <v>41768</v>
      </c>
      <c r="C98" s="3">
        <v>0.51979166666666665</v>
      </c>
      <c r="D98" t="s">
        <v>30</v>
      </c>
      <c r="E98" t="s">
        <v>29</v>
      </c>
      <c r="F98" t="s">
        <v>19</v>
      </c>
      <c r="G98" t="s">
        <v>6</v>
      </c>
      <c r="H98">
        <v>67557</v>
      </c>
      <c r="I98">
        <f>IF(Table3_1[[#This Row],[Status]]="Hired",1,0)</f>
        <v>0</v>
      </c>
      <c r="J98" t="b">
        <f>OR((Table3_1[[#This Row],[Offered Salary]]&lt;$O$27),(Table3_1[[#This Row],[Offered Salary]]&gt;$O$28))</f>
        <v>0</v>
      </c>
      <c r="K98" t="str">
        <f>IF(Table3_1[[#This Row],[Offered Salary]]&lt;$O$27,"Low",IF(Table3_1[[#This Row],[Offered Salary]]&gt;$O$28,"High",""))</f>
        <v/>
      </c>
      <c r="L98" s="6">
        <f>((Table3_1[[#This Row],[Offered Salary]]-$O$25)/$O$26)</f>
        <v>0.60908419214919629</v>
      </c>
    </row>
    <row r="99" spans="1:12" x14ac:dyDescent="0.3">
      <c r="A99">
        <v>45301</v>
      </c>
      <c r="B99" s="2">
        <v>41768</v>
      </c>
      <c r="C99" s="3">
        <v>0.52112268518518523</v>
      </c>
      <c r="D99" t="s">
        <v>30</v>
      </c>
      <c r="E99" t="s">
        <v>29</v>
      </c>
      <c r="F99" t="s">
        <v>19</v>
      </c>
      <c r="G99" t="s">
        <v>6</v>
      </c>
      <c r="H99">
        <v>74863</v>
      </c>
      <c r="I99">
        <f>IF(Table3_1[[#This Row],[Status]]="Hired",1,0)</f>
        <v>0</v>
      </c>
      <c r="J99" t="b">
        <f>OR((Table3_1[[#This Row],[Offered Salary]]&lt;$O$27),(Table3_1[[#This Row],[Offered Salary]]&gt;$O$28))</f>
        <v>0</v>
      </c>
      <c r="K99" t="str">
        <f>IF(Table3_1[[#This Row],[Offered Salary]]&lt;$O$27,"Low",IF(Table3_1[[#This Row],[Offered Salary]]&gt;$O$28,"High",""))</f>
        <v/>
      </c>
      <c r="L99" s="6">
        <f>((Table3_1[[#This Row],[Offered Salary]]-$O$25)/$O$26)</f>
        <v>0.8623209574819054</v>
      </c>
    </row>
    <row r="100" spans="1:12" x14ac:dyDescent="0.3">
      <c r="A100">
        <v>455073</v>
      </c>
      <c r="B100" s="2">
        <v>41768</v>
      </c>
      <c r="C100" s="3">
        <v>0.57885416666666667</v>
      </c>
      <c r="D100" t="s">
        <v>31</v>
      </c>
      <c r="E100" t="s">
        <v>29</v>
      </c>
      <c r="F100" t="s">
        <v>20</v>
      </c>
      <c r="G100" t="s">
        <v>3</v>
      </c>
      <c r="H100">
        <v>60370</v>
      </c>
      <c r="I100">
        <f>IF(Table3_1[[#This Row],[Status]]="Hired",1,0)</f>
        <v>1</v>
      </c>
      <c r="J100" t="b">
        <f>OR((Table3_1[[#This Row],[Offered Salary]]&lt;$O$27),(Table3_1[[#This Row],[Offered Salary]]&gt;$O$28))</f>
        <v>0</v>
      </c>
      <c r="K100" t="str">
        <f>IF(Table3_1[[#This Row],[Offered Salary]]&lt;$O$27,"Low",IF(Table3_1[[#This Row],[Offered Salary]]&gt;$O$28,"High",""))</f>
        <v/>
      </c>
      <c r="L100" s="6">
        <f>((Table3_1[[#This Row],[Offered Salary]]-$O$25)/$O$26)</f>
        <v>0.35997214281355699</v>
      </c>
    </row>
    <row r="101" spans="1:12" x14ac:dyDescent="0.3">
      <c r="A101">
        <v>499649</v>
      </c>
      <c r="B101" s="2">
        <v>41768</v>
      </c>
      <c r="C101" s="3">
        <v>0.72771990740740744</v>
      </c>
      <c r="D101" t="s">
        <v>30</v>
      </c>
      <c r="E101" t="s">
        <v>29</v>
      </c>
      <c r="F101" t="s">
        <v>17</v>
      </c>
      <c r="G101" t="s">
        <v>3</v>
      </c>
      <c r="H101">
        <v>33331</v>
      </c>
      <c r="I101">
        <f>IF(Table3_1[[#This Row],[Status]]="Hired",1,0)</f>
        <v>0</v>
      </c>
      <c r="J101" t="b">
        <f>OR((Table3_1[[#This Row],[Offered Salary]]&lt;$O$27),(Table3_1[[#This Row],[Offered Salary]]&gt;$O$28))</f>
        <v>0</v>
      </c>
      <c r="K101" t="str">
        <f>IF(Table3_1[[#This Row],[Offered Salary]]&lt;$O$27,"Low",IF(Table3_1[[#This Row],[Offered Salary]]&gt;$O$28,"High",""))</f>
        <v/>
      </c>
      <c r="L101" s="6">
        <f>((Table3_1[[#This Row],[Offered Salary]]-$O$25)/$O$26)</f>
        <v>-0.57723958697444222</v>
      </c>
    </row>
    <row r="102" spans="1:12" x14ac:dyDescent="0.3">
      <c r="A102">
        <v>611809</v>
      </c>
      <c r="B102" s="2">
        <v>41768</v>
      </c>
      <c r="C102" s="3">
        <v>0.73025462962962961</v>
      </c>
      <c r="D102" t="s">
        <v>31</v>
      </c>
      <c r="E102" t="s">
        <v>29</v>
      </c>
      <c r="F102" t="s">
        <v>17</v>
      </c>
      <c r="G102" t="s">
        <v>3</v>
      </c>
      <c r="H102">
        <v>28473</v>
      </c>
      <c r="I102">
        <f>IF(Table3_1[[#This Row],[Status]]="Hired",1,0)</f>
        <v>1</v>
      </c>
      <c r="J102" t="b">
        <f>OR((Table3_1[[#This Row],[Offered Salary]]&lt;$O$27),(Table3_1[[#This Row],[Offered Salary]]&gt;$O$28))</f>
        <v>0</v>
      </c>
      <c r="K102" t="str">
        <f>IF(Table3_1[[#This Row],[Offered Salary]]&lt;$O$27,"Low",IF(Table3_1[[#This Row],[Offered Salary]]&gt;$O$28,"High",""))</f>
        <v/>
      </c>
      <c r="L102" s="6">
        <f>((Table3_1[[#This Row],[Offered Salary]]-$O$25)/$O$26)</f>
        <v>-0.74562505179600003</v>
      </c>
    </row>
    <row r="103" spans="1:12" x14ac:dyDescent="0.3">
      <c r="A103">
        <v>475118</v>
      </c>
      <c r="B103" s="2">
        <v>41768</v>
      </c>
      <c r="C103" s="3">
        <v>0.59085648148148151</v>
      </c>
      <c r="D103" t="s">
        <v>30</v>
      </c>
      <c r="E103" t="s">
        <v>29</v>
      </c>
      <c r="F103" t="s">
        <v>17</v>
      </c>
      <c r="G103" t="s">
        <v>3</v>
      </c>
      <c r="H103">
        <v>6911</v>
      </c>
      <c r="I103">
        <f>IF(Table3_1[[#This Row],[Status]]="Hired",1,0)</f>
        <v>0</v>
      </c>
      <c r="J103" t="b">
        <f>OR((Table3_1[[#This Row],[Offered Salary]]&lt;$O$27),(Table3_1[[#This Row],[Offered Salary]]&gt;$O$28))</f>
        <v>1</v>
      </c>
      <c r="K103" t="str">
        <f>IF(Table3_1[[#This Row],[Offered Salary]]&lt;$O$27,"Low",IF(Table3_1[[#This Row],[Offered Salary]]&gt;$O$28,"High",""))</f>
        <v>Low</v>
      </c>
      <c r="L103" s="6">
        <f>((Table3_1[[#This Row],[Offered Salary]]-$O$25)/$O$26)</f>
        <v>-1.4929958612818848</v>
      </c>
    </row>
    <row r="104" spans="1:12" x14ac:dyDescent="0.3">
      <c r="A104">
        <v>556899</v>
      </c>
      <c r="B104" s="2">
        <v>41768</v>
      </c>
      <c r="C104" s="3">
        <v>0.59160879629629626</v>
      </c>
      <c r="D104" t="s">
        <v>30</v>
      </c>
      <c r="E104" t="s">
        <v>29</v>
      </c>
      <c r="F104" t="s">
        <v>17</v>
      </c>
      <c r="G104" t="s">
        <v>3</v>
      </c>
      <c r="H104">
        <v>9397</v>
      </c>
      <c r="I104">
        <f>IF(Table3_1[[#This Row],[Status]]="Hired",1,0)</f>
        <v>0</v>
      </c>
      <c r="J104" t="b">
        <f>OR((Table3_1[[#This Row],[Offered Salary]]&lt;$O$27),(Table3_1[[#This Row],[Offered Salary]]&gt;$O$28))</f>
        <v>1</v>
      </c>
      <c r="K104" t="str">
        <f>IF(Table3_1[[#This Row],[Offered Salary]]&lt;$O$27,"Low",IF(Table3_1[[#This Row],[Offered Salary]]&gt;$O$28,"High",""))</f>
        <v>Low</v>
      </c>
      <c r="L104" s="6">
        <f>((Table3_1[[#This Row],[Offered Salary]]-$O$25)/$O$26)</f>
        <v>-1.4068274245699885</v>
      </c>
    </row>
    <row r="105" spans="1:12" x14ac:dyDescent="0.3">
      <c r="A105">
        <v>879830</v>
      </c>
      <c r="B105" s="2">
        <v>41769</v>
      </c>
      <c r="C105" s="3">
        <v>0.83584490740740736</v>
      </c>
      <c r="D105" t="s">
        <v>30</v>
      </c>
      <c r="E105" t="s">
        <v>27</v>
      </c>
      <c r="F105" t="s">
        <v>12</v>
      </c>
      <c r="G105" t="s">
        <v>3</v>
      </c>
      <c r="H105">
        <v>25582</v>
      </c>
      <c r="I105">
        <f>IF(Table3_1[[#This Row],[Status]]="Hired",1,0)</f>
        <v>0</v>
      </c>
      <c r="J105" t="b">
        <f>OR((Table3_1[[#This Row],[Offered Salary]]&lt;$O$27),(Table3_1[[#This Row],[Offered Salary]]&gt;$O$28))</f>
        <v>0</v>
      </c>
      <c r="K105" t="str">
        <f>IF(Table3_1[[#This Row],[Offered Salary]]&lt;$O$27,"Low",IF(Table3_1[[#This Row],[Offered Salary]]&gt;$O$28,"High",""))</f>
        <v/>
      </c>
      <c r="L105" s="6">
        <f>((Table3_1[[#This Row],[Offered Salary]]-$O$25)/$O$26)</f>
        <v>-0.84583138748952069</v>
      </c>
    </row>
    <row r="106" spans="1:12" x14ac:dyDescent="0.3">
      <c r="A106">
        <v>773816</v>
      </c>
      <c r="B106" s="2">
        <v>41769</v>
      </c>
      <c r="C106" s="3">
        <v>0.8402546296296296</v>
      </c>
      <c r="D106" t="s">
        <v>30</v>
      </c>
      <c r="E106" t="s">
        <v>29</v>
      </c>
      <c r="F106" t="s">
        <v>12</v>
      </c>
      <c r="G106" t="s">
        <v>3</v>
      </c>
      <c r="H106">
        <v>31548</v>
      </c>
      <c r="I106">
        <f>IF(Table3_1[[#This Row],[Status]]="Hired",1,0)</f>
        <v>0</v>
      </c>
      <c r="J106" t="b">
        <f>OR((Table3_1[[#This Row],[Offered Salary]]&lt;$O$27),(Table3_1[[#This Row],[Offered Salary]]&gt;$O$28))</f>
        <v>0</v>
      </c>
      <c r="K106" t="str">
        <f>IF(Table3_1[[#This Row],[Offered Salary]]&lt;$O$27,"Low",IF(Table3_1[[#This Row],[Offered Salary]]&gt;$O$28,"High",""))</f>
        <v/>
      </c>
      <c r="L106" s="6">
        <f>((Table3_1[[#This Row],[Offered Salary]]-$O$25)/$O$26)</f>
        <v>-0.63904100397255614</v>
      </c>
    </row>
    <row r="107" spans="1:12" x14ac:dyDescent="0.3">
      <c r="A107">
        <v>316208</v>
      </c>
      <c r="B107" s="2">
        <v>41769</v>
      </c>
      <c r="C107" s="3">
        <v>0.72931712962962958</v>
      </c>
      <c r="D107" t="s">
        <v>30</v>
      </c>
      <c r="E107" t="s">
        <v>27</v>
      </c>
      <c r="F107" t="s">
        <v>20</v>
      </c>
      <c r="G107" t="s">
        <v>6</v>
      </c>
      <c r="H107">
        <v>19218</v>
      </c>
      <c r="I107">
        <f>IF(Table3_1[[#This Row],[Status]]="Hired",1,0)</f>
        <v>0</v>
      </c>
      <c r="J107" t="b">
        <f>OR((Table3_1[[#This Row],[Offered Salary]]&lt;$O$27),(Table3_1[[#This Row],[Offered Salary]]&gt;$O$28))</f>
        <v>0</v>
      </c>
      <c r="K107" t="str">
        <f>IF(Table3_1[[#This Row],[Offered Salary]]&lt;$O$27,"Low",IF(Table3_1[[#This Row],[Offered Salary]]&gt;$O$28,"High",""))</f>
        <v/>
      </c>
      <c r="L107" s="6">
        <f>((Table3_1[[#This Row],[Offered Salary]]-$O$25)/$O$26)</f>
        <v>-1.0664170396353407</v>
      </c>
    </row>
    <row r="108" spans="1:12" x14ac:dyDescent="0.3">
      <c r="A108">
        <v>244695</v>
      </c>
      <c r="B108" s="2">
        <v>41769</v>
      </c>
      <c r="C108" s="3">
        <v>0.13652777777777778</v>
      </c>
      <c r="D108" t="s">
        <v>30</v>
      </c>
      <c r="E108" t="s">
        <v>27</v>
      </c>
      <c r="F108" t="s">
        <v>20</v>
      </c>
      <c r="G108" t="s">
        <v>3</v>
      </c>
      <c r="H108">
        <v>20095</v>
      </c>
      <c r="I108">
        <f>IF(Table3_1[[#This Row],[Status]]="Hired",1,0)</f>
        <v>0</v>
      </c>
      <c r="J108" t="b">
        <f>OR((Table3_1[[#This Row],[Offered Salary]]&lt;$O$27),(Table3_1[[#This Row],[Offered Salary]]&gt;$O$28))</f>
        <v>0</v>
      </c>
      <c r="K108" t="str">
        <f>IF(Table3_1[[#This Row],[Offered Salary]]&lt;$O$27,"Low",IF(Table3_1[[#This Row],[Offered Salary]]&gt;$O$28,"High",""))</f>
        <v/>
      </c>
      <c r="L108" s="6">
        <f>((Table3_1[[#This Row],[Offered Salary]]-$O$25)/$O$26)</f>
        <v>-1.0360189225813048</v>
      </c>
    </row>
    <row r="109" spans="1:12" x14ac:dyDescent="0.3">
      <c r="A109">
        <v>458216</v>
      </c>
      <c r="B109" s="2">
        <v>41771</v>
      </c>
      <c r="C109" s="3">
        <v>0.35267361111111112</v>
      </c>
      <c r="D109" t="s">
        <v>31</v>
      </c>
      <c r="E109" t="s">
        <v>29</v>
      </c>
      <c r="F109" t="s">
        <v>17</v>
      </c>
      <c r="G109" t="s">
        <v>8</v>
      </c>
      <c r="H109">
        <v>67976</v>
      </c>
      <c r="I109">
        <f>IF(Table3_1[[#This Row],[Status]]="Hired",1,0)</f>
        <v>1</v>
      </c>
      <c r="J109" t="b">
        <f>OR((Table3_1[[#This Row],[Offered Salary]]&lt;$O$27),(Table3_1[[#This Row],[Offered Salary]]&gt;$O$28))</f>
        <v>0</v>
      </c>
      <c r="K109" t="str">
        <f>IF(Table3_1[[#This Row],[Offered Salary]]&lt;$O$27,"Low",IF(Table3_1[[#This Row],[Offered Salary]]&gt;$O$28,"High",""))</f>
        <v/>
      </c>
      <c r="L109" s="6">
        <f>((Table3_1[[#This Row],[Offered Salary]]-$O$25)/$O$26)</f>
        <v>0.62360735183635818</v>
      </c>
    </row>
    <row r="110" spans="1:12" x14ac:dyDescent="0.3">
      <c r="A110">
        <v>702304</v>
      </c>
      <c r="B110" s="2">
        <v>41771</v>
      </c>
      <c r="C110" s="3">
        <v>0.3505671296296296</v>
      </c>
      <c r="D110" t="s">
        <v>30</v>
      </c>
      <c r="E110" t="s">
        <v>28</v>
      </c>
      <c r="F110" t="s">
        <v>17</v>
      </c>
      <c r="G110" t="s">
        <v>8</v>
      </c>
      <c r="H110">
        <v>45539</v>
      </c>
      <c r="I110">
        <f>IF(Table3_1[[#This Row],[Status]]="Hired",1,0)</f>
        <v>0</v>
      </c>
      <c r="J110" t="b">
        <f>OR((Table3_1[[#This Row],[Offered Salary]]&lt;$O$27),(Table3_1[[#This Row],[Offered Salary]]&gt;$O$28))</f>
        <v>0</v>
      </c>
      <c r="K110" t="str">
        <f>IF(Table3_1[[#This Row],[Offered Salary]]&lt;$O$27,"Low",IF(Table3_1[[#This Row],[Offered Salary]]&gt;$O$28,"High",""))</f>
        <v/>
      </c>
      <c r="L110" s="6">
        <f>((Table3_1[[#This Row],[Offered Salary]]-$O$25)/$O$26)</f>
        <v>-0.15409225174562852</v>
      </c>
    </row>
    <row r="111" spans="1:12" x14ac:dyDescent="0.3">
      <c r="A111">
        <v>788145</v>
      </c>
      <c r="B111" s="2">
        <v>41771</v>
      </c>
      <c r="C111" s="3">
        <v>0.76815972222222217</v>
      </c>
      <c r="D111" t="s">
        <v>30</v>
      </c>
      <c r="E111" t="s">
        <v>27</v>
      </c>
      <c r="F111" t="s">
        <v>20</v>
      </c>
      <c r="G111" t="s">
        <v>2</v>
      </c>
      <c r="H111">
        <v>80465</v>
      </c>
      <c r="I111">
        <f>IF(Table3_1[[#This Row],[Status]]="Hired",1,0)</f>
        <v>0</v>
      </c>
      <c r="J111" t="b">
        <f>OR((Table3_1[[#This Row],[Offered Salary]]&lt;$O$27),(Table3_1[[#This Row],[Offered Salary]]&gt;$O$28))</f>
        <v>0</v>
      </c>
      <c r="K111" t="str">
        <f>IF(Table3_1[[#This Row],[Offered Salary]]&lt;$O$27,"Low",IF(Table3_1[[#This Row],[Offered Salary]]&gt;$O$28,"High",""))</f>
        <v/>
      </c>
      <c r="L111" s="6">
        <f>((Table3_1[[#This Row],[Offered Salary]]-$O$25)/$O$26)</f>
        <v>1.0564945626548916</v>
      </c>
    </row>
    <row r="112" spans="1:12" x14ac:dyDescent="0.3">
      <c r="A112">
        <v>841217</v>
      </c>
      <c r="B112" s="2">
        <v>41771</v>
      </c>
      <c r="C112" s="3">
        <v>0.76869212962962963</v>
      </c>
      <c r="D112" t="s">
        <v>30</v>
      </c>
      <c r="E112" t="s">
        <v>27</v>
      </c>
      <c r="F112" t="s">
        <v>20</v>
      </c>
      <c r="G112" t="s">
        <v>2</v>
      </c>
      <c r="H112">
        <v>85634</v>
      </c>
      <c r="I112">
        <f>IF(Table3_1[[#This Row],[Status]]="Hired",1,0)</f>
        <v>0</v>
      </c>
      <c r="J112" t="b">
        <f>OR((Table3_1[[#This Row],[Offered Salary]]&lt;$O$27),(Table3_1[[#This Row],[Offered Salary]]&gt;$O$28))</f>
        <v>0</v>
      </c>
      <c r="K112" t="str">
        <f>IF(Table3_1[[#This Row],[Offered Salary]]&lt;$O$27,"Low",IF(Table3_1[[#This Row],[Offered Salary]]&gt;$O$28,"High",""))</f>
        <v/>
      </c>
      <c r="L112" s="6">
        <f>((Table3_1[[#This Row],[Offered Salary]]-$O$25)/$O$26)</f>
        <v>1.235659747435178</v>
      </c>
    </row>
    <row r="113" spans="1:12" x14ac:dyDescent="0.3">
      <c r="A113">
        <v>599654</v>
      </c>
      <c r="B113" s="2">
        <v>41772</v>
      </c>
      <c r="C113" s="3">
        <v>0.77806712962962965</v>
      </c>
      <c r="D113" t="s">
        <v>30</v>
      </c>
      <c r="E113" t="s">
        <v>27</v>
      </c>
      <c r="F113" t="s">
        <v>15</v>
      </c>
      <c r="G113" t="s">
        <v>7</v>
      </c>
      <c r="H113">
        <v>97081</v>
      </c>
      <c r="I113">
        <f>IF(Table3_1[[#This Row],[Status]]="Hired",1,0)</f>
        <v>0</v>
      </c>
      <c r="J113" t="b">
        <f>OR((Table3_1[[#This Row],[Offered Salary]]&lt;$O$27),(Table3_1[[#This Row],[Offered Salary]]&gt;$O$28))</f>
        <v>0</v>
      </c>
      <c r="K113" t="str">
        <f>IF(Table3_1[[#This Row],[Offered Salary]]&lt;$O$27,"Low",IF(Table3_1[[#This Row],[Offered Salary]]&gt;$O$28,"High",""))</f>
        <v/>
      </c>
      <c r="L113" s="6">
        <f>((Table3_1[[#This Row],[Offered Salary]]-$O$25)/$O$26)</f>
        <v>1.6324296971701249</v>
      </c>
    </row>
    <row r="114" spans="1:12" x14ac:dyDescent="0.3">
      <c r="A114">
        <v>272804</v>
      </c>
      <c r="B114" s="2">
        <v>41772</v>
      </c>
      <c r="C114" s="3">
        <v>0.77877314814814813</v>
      </c>
      <c r="D114" t="s">
        <v>31</v>
      </c>
      <c r="E114" t="s">
        <v>27</v>
      </c>
      <c r="F114" t="s">
        <v>15</v>
      </c>
      <c r="G114" t="s">
        <v>7</v>
      </c>
      <c r="H114">
        <v>28445</v>
      </c>
      <c r="I114">
        <f>IF(Table3_1[[#This Row],[Status]]="Hired",1,0)</f>
        <v>1</v>
      </c>
      <c r="J114" t="b">
        <f>OR((Table3_1[[#This Row],[Offered Salary]]&lt;$O$27),(Table3_1[[#This Row],[Offered Salary]]&gt;$O$28))</f>
        <v>0</v>
      </c>
      <c r="K114" t="str">
        <f>IF(Table3_1[[#This Row],[Offered Salary]]&lt;$O$27,"Low",IF(Table3_1[[#This Row],[Offered Salary]]&gt;$O$28,"High",""))</f>
        <v/>
      </c>
      <c r="L114" s="6">
        <f>((Table3_1[[#This Row],[Offered Salary]]-$O$25)/$O$26)</f>
        <v>-0.74659557320707526</v>
      </c>
    </row>
    <row r="115" spans="1:12" x14ac:dyDescent="0.3">
      <c r="A115">
        <v>114169</v>
      </c>
      <c r="B115" s="2">
        <v>41772</v>
      </c>
      <c r="C115" s="3">
        <v>0.77910879629629626</v>
      </c>
      <c r="D115" t="s">
        <v>31</v>
      </c>
      <c r="E115" t="s">
        <v>29</v>
      </c>
      <c r="F115" t="s">
        <v>15</v>
      </c>
      <c r="G115" t="s">
        <v>7</v>
      </c>
      <c r="H115">
        <v>42946</v>
      </c>
      <c r="I115">
        <f>IF(Table3_1[[#This Row],[Status]]="Hired",1,0)</f>
        <v>1</v>
      </c>
      <c r="J115" t="b">
        <f>OR((Table3_1[[#This Row],[Offered Salary]]&lt;$O$27),(Table3_1[[#This Row],[Offered Salary]]&gt;$O$28))</f>
        <v>0</v>
      </c>
      <c r="K115" t="str">
        <f>IF(Table3_1[[#This Row],[Offered Salary]]&lt;$O$27,"Low",IF(Table3_1[[#This Row],[Offered Salary]]&gt;$O$28,"High",""))</f>
        <v/>
      </c>
      <c r="L115" s="6">
        <f>((Table3_1[[#This Row],[Offered Salary]]-$O$25)/$O$26)</f>
        <v>-0.24396946670699107</v>
      </c>
    </row>
    <row r="116" spans="1:12" x14ac:dyDescent="0.3">
      <c r="A116">
        <v>644226</v>
      </c>
      <c r="B116" s="2">
        <v>41772</v>
      </c>
      <c r="C116" s="3">
        <v>0.77960648148148148</v>
      </c>
      <c r="D116" t="s">
        <v>30</v>
      </c>
      <c r="E116" t="s">
        <v>29</v>
      </c>
      <c r="F116" t="s">
        <v>15</v>
      </c>
      <c r="G116" t="s">
        <v>7</v>
      </c>
      <c r="H116">
        <v>73532</v>
      </c>
      <c r="I116">
        <f>IF(Table3_1[[#This Row],[Status]]="Hired",1,0)</f>
        <v>0</v>
      </c>
      <c r="J116" t="b">
        <f>OR((Table3_1[[#This Row],[Offered Salary]]&lt;$O$27),(Table3_1[[#This Row],[Offered Salary]]&gt;$O$28))</f>
        <v>0</v>
      </c>
      <c r="K116" t="str">
        <f>IF(Table3_1[[#This Row],[Offered Salary]]&lt;$O$27,"Low",IF(Table3_1[[#This Row],[Offered Salary]]&gt;$O$28,"High",""))</f>
        <v/>
      </c>
      <c r="L116" s="6">
        <f>((Table3_1[[#This Row],[Offered Salary]]-$O$25)/$O$26)</f>
        <v>0.8161865289768635</v>
      </c>
    </row>
    <row r="117" spans="1:12" x14ac:dyDescent="0.3">
      <c r="A117">
        <v>576340</v>
      </c>
      <c r="B117" s="2">
        <v>41772</v>
      </c>
      <c r="C117" s="3">
        <v>0.38766203703703705</v>
      </c>
      <c r="D117" t="s">
        <v>31</v>
      </c>
      <c r="E117" t="s">
        <v>29</v>
      </c>
      <c r="F117" t="s">
        <v>17</v>
      </c>
      <c r="G117" t="s">
        <v>4</v>
      </c>
      <c r="H117">
        <v>55469</v>
      </c>
      <c r="I117">
        <f>IF(Table3_1[[#This Row],[Status]]="Hired",1,0)</f>
        <v>1</v>
      </c>
      <c r="J117" t="b">
        <f>OR((Table3_1[[#This Row],[Offered Salary]]&lt;$O$27),(Table3_1[[#This Row],[Offered Salary]]&gt;$O$28))</f>
        <v>0</v>
      </c>
      <c r="K117" t="str">
        <f>IF(Table3_1[[#This Row],[Offered Salary]]&lt;$O$27,"Low",IF(Table3_1[[#This Row],[Offered Salary]]&gt;$O$28,"High",""))</f>
        <v/>
      </c>
      <c r="L117" s="6">
        <f>((Table3_1[[#This Row],[Offered Salary]]-$O$25)/$O$26)</f>
        <v>0.19009623439641934</v>
      </c>
    </row>
    <row r="118" spans="1:12" x14ac:dyDescent="0.3">
      <c r="A118">
        <v>368184</v>
      </c>
      <c r="B118" s="2">
        <v>41772</v>
      </c>
      <c r="C118" s="3">
        <v>0.38798611111111109</v>
      </c>
      <c r="D118" t="s">
        <v>30</v>
      </c>
      <c r="E118" t="s">
        <v>29</v>
      </c>
      <c r="F118" t="s">
        <v>17</v>
      </c>
      <c r="G118" t="s">
        <v>4</v>
      </c>
      <c r="H118">
        <v>19130</v>
      </c>
      <c r="I118">
        <f>IF(Table3_1[[#This Row],[Status]]="Hired",1,0)</f>
        <v>0</v>
      </c>
      <c r="J118" t="b">
        <f>OR((Table3_1[[#This Row],[Offered Salary]]&lt;$O$27),(Table3_1[[#This Row],[Offered Salary]]&gt;$O$28))</f>
        <v>0</v>
      </c>
      <c r="K118" t="str">
        <f>IF(Table3_1[[#This Row],[Offered Salary]]&lt;$O$27,"Low",IF(Table3_1[[#This Row],[Offered Salary]]&gt;$O$28,"High",""))</f>
        <v/>
      </c>
      <c r="L118" s="6">
        <f>((Table3_1[[#This Row],[Offered Salary]]-$O$25)/$O$26)</f>
        <v>-1.0694672497844344</v>
      </c>
    </row>
    <row r="119" spans="1:12" x14ac:dyDescent="0.3">
      <c r="A119">
        <v>305032</v>
      </c>
      <c r="B119" s="2">
        <v>41772</v>
      </c>
      <c r="C119" s="3">
        <v>0.38829861111111114</v>
      </c>
      <c r="D119" t="s">
        <v>31</v>
      </c>
      <c r="E119" t="s">
        <v>29</v>
      </c>
      <c r="F119" t="s">
        <v>17</v>
      </c>
      <c r="G119" t="s">
        <v>4</v>
      </c>
      <c r="H119">
        <v>90807</v>
      </c>
      <c r="I119">
        <f>IF(Table3_1[[#This Row],[Status]]="Hired",1,0)</f>
        <v>1</v>
      </c>
      <c r="J119" t="b">
        <f>OR((Table3_1[[#This Row],[Offered Salary]]&lt;$O$27),(Table3_1[[#This Row],[Offered Salary]]&gt;$O$28))</f>
        <v>0</v>
      </c>
      <c r="K119" t="str">
        <f>IF(Table3_1[[#This Row],[Offered Salary]]&lt;$O$27,"Low",IF(Table3_1[[#This Row],[Offered Salary]]&gt;$O$28,"High",""))</f>
        <v/>
      </c>
      <c r="L119" s="6">
        <f>((Table3_1[[#This Row],[Offered Salary]]-$O$25)/$O$26)</f>
        <v>1.4149635781313326</v>
      </c>
    </row>
    <row r="120" spans="1:12" x14ac:dyDescent="0.3">
      <c r="A120">
        <v>814453</v>
      </c>
      <c r="B120" s="2">
        <v>41772</v>
      </c>
      <c r="C120" s="3">
        <v>0.38870370370370372</v>
      </c>
      <c r="D120" t="s">
        <v>31</v>
      </c>
      <c r="E120" t="s">
        <v>28</v>
      </c>
      <c r="F120" t="s">
        <v>17</v>
      </c>
      <c r="G120" t="s">
        <v>4</v>
      </c>
      <c r="H120">
        <v>68515</v>
      </c>
      <c r="I120">
        <f>IF(Table3_1[[#This Row],[Status]]="Hired",1,0)</f>
        <v>1</v>
      </c>
      <c r="J120" t="b">
        <f>OR((Table3_1[[#This Row],[Offered Salary]]&lt;$O$27),(Table3_1[[#This Row],[Offered Salary]]&gt;$O$28))</f>
        <v>0</v>
      </c>
      <c r="K120" t="str">
        <f>IF(Table3_1[[#This Row],[Offered Salary]]&lt;$O$27,"Low",IF(Table3_1[[#This Row],[Offered Salary]]&gt;$O$28,"High",""))</f>
        <v/>
      </c>
      <c r="L120" s="6">
        <f>((Table3_1[[#This Row],[Offered Salary]]-$O$25)/$O$26)</f>
        <v>0.64228988899955697</v>
      </c>
    </row>
    <row r="121" spans="1:12" x14ac:dyDescent="0.3">
      <c r="A121">
        <v>658727</v>
      </c>
      <c r="B121" s="2">
        <v>41772</v>
      </c>
      <c r="C121" s="3">
        <v>0.73942129629629627</v>
      </c>
      <c r="D121" t="s">
        <v>30</v>
      </c>
      <c r="E121" t="s">
        <v>29</v>
      </c>
      <c r="F121" t="s">
        <v>17</v>
      </c>
      <c r="G121" t="s">
        <v>2</v>
      </c>
      <c r="H121">
        <v>41577</v>
      </c>
      <c r="I121">
        <f>IF(Table3_1[[#This Row],[Status]]="Hired",1,0)</f>
        <v>0</v>
      </c>
      <c r="J121" t="b">
        <f>OR((Table3_1[[#This Row],[Offered Salary]]&lt;$O$27),(Table3_1[[#This Row],[Offered Salary]]&gt;$O$28))</f>
        <v>0</v>
      </c>
      <c r="K121" t="str">
        <f>IF(Table3_1[[#This Row],[Offered Salary]]&lt;$O$27,"Low",IF(Table3_1[[#This Row],[Offered Salary]]&gt;$O$28,"High",""))</f>
        <v/>
      </c>
      <c r="L121" s="6">
        <f>((Table3_1[[#This Row],[Offered Salary]]-$O$25)/$O$26)</f>
        <v>-0.29142103141277792</v>
      </c>
    </row>
    <row r="122" spans="1:12" x14ac:dyDescent="0.3">
      <c r="A122">
        <v>244207</v>
      </c>
      <c r="B122" s="2">
        <v>41772</v>
      </c>
      <c r="C122" s="3">
        <v>0.74068287037037039</v>
      </c>
      <c r="D122" t="s">
        <v>30</v>
      </c>
      <c r="E122" t="s">
        <v>29</v>
      </c>
      <c r="F122" t="s">
        <v>17</v>
      </c>
      <c r="G122" t="s">
        <v>2</v>
      </c>
      <c r="H122">
        <v>9681</v>
      </c>
      <c r="I122">
        <f>IF(Table3_1[[#This Row],[Status]]="Hired",1,0)</f>
        <v>0</v>
      </c>
      <c r="J122" t="b">
        <f>OR((Table3_1[[#This Row],[Offered Salary]]&lt;$O$27),(Table3_1[[#This Row],[Offered Salary]]&gt;$O$28))</f>
        <v>1</v>
      </c>
      <c r="K122" t="str">
        <f>IF(Table3_1[[#This Row],[Offered Salary]]&lt;$O$27,"Low",IF(Table3_1[[#This Row],[Offered Salary]]&gt;$O$28,"High",""))</f>
        <v>Low</v>
      </c>
      <c r="L122" s="6">
        <f>((Table3_1[[#This Row],[Offered Salary]]-$O$25)/$O$26)</f>
        <v>-1.3969835645433679</v>
      </c>
    </row>
    <row r="123" spans="1:12" x14ac:dyDescent="0.3">
      <c r="A123">
        <v>26472</v>
      </c>
      <c r="B123" s="2">
        <v>41772</v>
      </c>
      <c r="C123" s="3">
        <v>0.83160879629629625</v>
      </c>
      <c r="D123" t="s">
        <v>31</v>
      </c>
      <c r="E123" t="s">
        <v>27</v>
      </c>
      <c r="F123" t="s">
        <v>18</v>
      </c>
      <c r="G123" t="s">
        <v>8</v>
      </c>
      <c r="H123">
        <v>43261</v>
      </c>
      <c r="I123">
        <f>IF(Table3_1[[#This Row],[Status]]="Hired",1,0)</f>
        <v>1</v>
      </c>
      <c r="J123" t="b">
        <f>OR((Table3_1[[#This Row],[Offered Salary]]&lt;$O$27),(Table3_1[[#This Row],[Offered Salary]]&gt;$O$28))</f>
        <v>0</v>
      </c>
      <c r="K123" t="str">
        <f>IF(Table3_1[[#This Row],[Offered Salary]]&lt;$O$27,"Low",IF(Table3_1[[#This Row],[Offered Salary]]&gt;$O$28,"High",""))</f>
        <v/>
      </c>
      <c r="L123" s="6">
        <f>((Table3_1[[#This Row],[Offered Salary]]-$O$25)/$O$26)</f>
        <v>-0.23305110083239439</v>
      </c>
    </row>
    <row r="124" spans="1:12" x14ac:dyDescent="0.3">
      <c r="A124">
        <v>468867</v>
      </c>
      <c r="B124" s="2">
        <v>41772</v>
      </c>
      <c r="C124" s="3">
        <v>0.78930555555555559</v>
      </c>
      <c r="D124" t="s">
        <v>30</v>
      </c>
      <c r="E124" t="s">
        <v>29</v>
      </c>
      <c r="F124" t="s">
        <v>19</v>
      </c>
      <c r="G124" t="s">
        <v>2</v>
      </c>
      <c r="H124">
        <v>23446</v>
      </c>
      <c r="I124">
        <f>IF(Table3_1[[#This Row],[Status]]="Hired",1,0)</f>
        <v>0</v>
      </c>
      <c r="J124" t="b">
        <f>OR((Table3_1[[#This Row],[Offered Salary]]&lt;$O$27),(Table3_1[[#This Row],[Offered Salary]]&gt;$O$28))</f>
        <v>0</v>
      </c>
      <c r="K124" t="str">
        <f>IF(Table3_1[[#This Row],[Offered Salary]]&lt;$O$27,"Low",IF(Table3_1[[#This Row],[Offered Salary]]&gt;$O$28,"High",""))</f>
        <v/>
      </c>
      <c r="L124" s="6">
        <f>((Table3_1[[#This Row],[Offered Salary]]-$O$25)/$O$26)</f>
        <v>-0.91986830656297636</v>
      </c>
    </row>
    <row r="125" spans="1:12" x14ac:dyDescent="0.3">
      <c r="A125">
        <v>495899</v>
      </c>
      <c r="B125" s="2">
        <v>41772</v>
      </c>
      <c r="C125" s="3">
        <v>0.78957175925925926</v>
      </c>
      <c r="D125" t="s">
        <v>30</v>
      </c>
      <c r="E125" t="s">
        <v>29</v>
      </c>
      <c r="F125" t="s">
        <v>19</v>
      </c>
      <c r="G125" t="s">
        <v>2</v>
      </c>
      <c r="H125">
        <v>17748</v>
      </c>
      <c r="I125">
        <f>IF(Table3_1[[#This Row],[Status]]="Hired",1,0)</f>
        <v>0</v>
      </c>
      <c r="J125" t="b">
        <f>OR((Table3_1[[#This Row],[Offered Salary]]&lt;$O$27),(Table3_1[[#This Row],[Offered Salary]]&gt;$O$28))</f>
        <v>0</v>
      </c>
      <c r="K125" t="str">
        <f>IF(Table3_1[[#This Row],[Offered Salary]]&lt;$O$27,"Low",IF(Table3_1[[#This Row],[Offered Salary]]&gt;$O$28,"High",""))</f>
        <v/>
      </c>
      <c r="L125" s="6">
        <f>((Table3_1[[#This Row],[Offered Salary]]-$O$25)/$O$26)</f>
        <v>-1.117369413716792</v>
      </c>
    </row>
    <row r="126" spans="1:12" x14ac:dyDescent="0.3">
      <c r="A126">
        <v>217101</v>
      </c>
      <c r="B126" s="2">
        <v>41772</v>
      </c>
      <c r="C126" s="3">
        <v>0.45900462962962962</v>
      </c>
      <c r="D126" t="s">
        <v>30</v>
      </c>
      <c r="E126" t="s">
        <v>29</v>
      </c>
      <c r="F126" t="s">
        <v>17</v>
      </c>
      <c r="G126" t="s">
        <v>3</v>
      </c>
      <c r="H126">
        <v>19261</v>
      </c>
      <c r="I126">
        <f>IF(Table3_1[[#This Row],[Status]]="Hired",1,0)</f>
        <v>0</v>
      </c>
      <c r="J126" t="b">
        <f>OR((Table3_1[[#This Row],[Offered Salary]]&lt;$O$27),(Table3_1[[#This Row],[Offered Salary]]&gt;$O$28))</f>
        <v>0</v>
      </c>
      <c r="K126" t="str">
        <f>IF(Table3_1[[#This Row],[Offered Salary]]&lt;$O$27,"Low",IF(Table3_1[[#This Row],[Offered Salary]]&gt;$O$28,"High",""))</f>
        <v/>
      </c>
      <c r="L126" s="6">
        <f>((Table3_1[[#This Row],[Offered Salary]]-$O$25)/$O$26)</f>
        <v>-1.0649265960397609</v>
      </c>
    </row>
    <row r="127" spans="1:12" x14ac:dyDescent="0.3">
      <c r="A127">
        <v>521234</v>
      </c>
      <c r="B127" s="2">
        <v>41772</v>
      </c>
      <c r="C127" s="3">
        <v>0.46105324074074072</v>
      </c>
      <c r="D127" t="s">
        <v>31</v>
      </c>
      <c r="E127" t="s">
        <v>28</v>
      </c>
      <c r="F127" t="s">
        <v>17</v>
      </c>
      <c r="G127" t="s">
        <v>3</v>
      </c>
      <c r="H127">
        <v>44582</v>
      </c>
      <c r="I127">
        <f>IF(Table3_1[[#This Row],[Status]]="Hired",1,0)</f>
        <v>1</v>
      </c>
      <c r="J127" t="b">
        <f>OR((Table3_1[[#This Row],[Offered Salary]]&lt;$O$27),(Table3_1[[#This Row],[Offered Salary]]&gt;$O$28))</f>
        <v>0</v>
      </c>
      <c r="K127" t="str">
        <f>IF(Table3_1[[#This Row],[Offered Salary]]&lt;$O$27,"Low",IF(Table3_1[[#This Row],[Offered Salary]]&gt;$O$28,"High",""))</f>
        <v/>
      </c>
      <c r="L127" s="6">
        <f>((Table3_1[[#This Row],[Offered Salary]]-$O$25)/$O$26)</f>
        <v>-0.18726328711702225</v>
      </c>
    </row>
    <row r="128" spans="1:12" x14ac:dyDescent="0.3">
      <c r="A128">
        <v>377976</v>
      </c>
      <c r="B128" s="2">
        <v>41780</v>
      </c>
      <c r="C128" s="3">
        <v>0.61201388888888886</v>
      </c>
      <c r="D128" t="s">
        <v>30</v>
      </c>
      <c r="E128" t="s">
        <v>29</v>
      </c>
      <c r="F128" t="s">
        <v>17</v>
      </c>
      <c r="G128" t="s">
        <v>3</v>
      </c>
      <c r="H128">
        <v>19035</v>
      </c>
      <c r="I128">
        <f>IF(Table3_1[[#This Row],[Status]]="Hired",1,0)</f>
        <v>0</v>
      </c>
      <c r="J128" t="b">
        <f>OR((Table3_1[[#This Row],[Offered Salary]]&lt;$O$27),(Table3_1[[#This Row],[Offered Salary]]&gt;$O$28))</f>
        <v>0</v>
      </c>
      <c r="K128" t="str">
        <f>IF(Table3_1[[#This Row],[Offered Salary]]&lt;$O$27,"Low",IF(Table3_1[[#This Row],[Offered Salary]]&gt;$O$28,"High",""))</f>
        <v/>
      </c>
      <c r="L128" s="6">
        <f>((Table3_1[[#This Row],[Offered Salary]]-$O$25)/$O$26)</f>
        <v>-1.0727600902862968</v>
      </c>
    </row>
    <row r="129" spans="1:12" x14ac:dyDescent="0.3">
      <c r="A129">
        <v>796234</v>
      </c>
      <c r="B129" s="2">
        <v>41773</v>
      </c>
      <c r="C129" s="3">
        <v>0.56168981481481484</v>
      </c>
      <c r="D129" t="s">
        <v>30</v>
      </c>
      <c r="E129" t="s">
        <v>27</v>
      </c>
      <c r="F129" t="s">
        <v>20</v>
      </c>
      <c r="G129" t="s">
        <v>1</v>
      </c>
      <c r="H129">
        <v>55777</v>
      </c>
      <c r="I129">
        <f>IF(Table3_1[[#This Row],[Status]]="Hired",1,0)</f>
        <v>0</v>
      </c>
      <c r="J129" t="b">
        <f>OR((Table3_1[[#This Row],[Offered Salary]]&lt;$O$27),(Table3_1[[#This Row],[Offered Salary]]&gt;$O$28))</f>
        <v>0</v>
      </c>
      <c r="K129" t="str">
        <f>IF(Table3_1[[#This Row],[Offered Salary]]&lt;$O$27,"Low",IF(Table3_1[[#This Row],[Offered Salary]]&gt;$O$28,"High",""))</f>
        <v/>
      </c>
      <c r="L129" s="6">
        <f>((Table3_1[[#This Row],[Offered Salary]]-$O$25)/$O$26)</f>
        <v>0.20077196991824722</v>
      </c>
    </row>
    <row r="130" spans="1:12" x14ac:dyDescent="0.3">
      <c r="A130">
        <v>736087</v>
      </c>
      <c r="B130" s="2">
        <v>41773</v>
      </c>
      <c r="C130" s="3">
        <v>0.56313657407407403</v>
      </c>
      <c r="D130" t="s">
        <v>30</v>
      </c>
      <c r="E130" t="s">
        <v>27</v>
      </c>
      <c r="F130" t="s">
        <v>20</v>
      </c>
      <c r="G130" t="s">
        <v>1</v>
      </c>
      <c r="H130">
        <v>91475</v>
      </c>
      <c r="I130">
        <f>IF(Table3_1[[#This Row],[Status]]="Hired",1,0)</f>
        <v>0</v>
      </c>
      <c r="J130" t="b">
        <f>OR((Table3_1[[#This Row],[Offered Salary]]&lt;$O$27),(Table3_1[[#This Row],[Offered Salary]]&gt;$O$28))</f>
        <v>0</v>
      </c>
      <c r="K130" t="str">
        <f>IF(Table3_1[[#This Row],[Offered Salary]]&lt;$O$27,"Low",IF(Table3_1[[#This Row],[Offered Salary]]&gt;$O$28,"High",""))</f>
        <v/>
      </c>
      <c r="L130" s="6">
        <f>((Table3_1[[#This Row],[Offered Salary]]-$O$25)/$O$26)</f>
        <v>1.4381174460812709</v>
      </c>
    </row>
    <row r="131" spans="1:12" x14ac:dyDescent="0.3">
      <c r="A131">
        <v>17030</v>
      </c>
      <c r="B131" s="2">
        <v>41773</v>
      </c>
      <c r="C131" s="3">
        <v>0.56415509259259256</v>
      </c>
      <c r="D131" t="s">
        <v>30</v>
      </c>
      <c r="E131" t="s">
        <v>29</v>
      </c>
      <c r="F131" t="s">
        <v>20</v>
      </c>
      <c r="G131" t="s">
        <v>1</v>
      </c>
      <c r="H131">
        <v>21244</v>
      </c>
      <c r="I131">
        <f>IF(Table3_1[[#This Row],[Status]]="Hired",1,0)</f>
        <v>0</v>
      </c>
      <c r="J131" t="b">
        <f>OR((Table3_1[[#This Row],[Offered Salary]]&lt;$O$27),(Table3_1[[#This Row],[Offered Salary]]&gt;$O$28))</f>
        <v>0</v>
      </c>
      <c r="K131" t="str">
        <f>IF(Table3_1[[#This Row],[Offered Salary]]&lt;$O$27,"Low",IF(Table3_1[[#This Row],[Offered Salary]]&gt;$O$28,"High",""))</f>
        <v/>
      </c>
      <c r="L131" s="6">
        <f>((Table3_1[[#This Row],[Offered Salary]]-$O$25)/$O$26)</f>
        <v>-0.99619288324825217</v>
      </c>
    </row>
    <row r="132" spans="1:12" x14ac:dyDescent="0.3">
      <c r="A132">
        <v>677063</v>
      </c>
      <c r="B132" s="2">
        <v>41773</v>
      </c>
      <c r="C132" s="3">
        <v>0.75494212962962959</v>
      </c>
      <c r="D132" t="s">
        <v>30</v>
      </c>
      <c r="E132" t="s">
        <v>27</v>
      </c>
      <c r="F132" t="s">
        <v>15</v>
      </c>
      <c r="G132" t="s">
        <v>2</v>
      </c>
      <c r="H132">
        <v>6564</v>
      </c>
      <c r="I132">
        <f>IF(Table3_1[[#This Row],[Status]]="Hired",1,0)</f>
        <v>0</v>
      </c>
      <c r="J132" t="b">
        <f>OR((Table3_1[[#This Row],[Offered Salary]]&lt;$O$27),(Table3_1[[#This Row],[Offered Salary]]&gt;$O$28))</f>
        <v>1</v>
      </c>
      <c r="K132" t="str">
        <f>IF(Table3_1[[#This Row],[Offered Salary]]&lt;$O$27,"Low",IF(Table3_1[[#This Row],[Offered Salary]]&gt;$O$28,"High",""))</f>
        <v>Low</v>
      </c>
      <c r="L132" s="6">
        <f>((Table3_1[[#This Row],[Offered Salary]]-$O$25)/$O$26)</f>
        <v>-1.5050233944834246</v>
      </c>
    </row>
    <row r="133" spans="1:12" x14ac:dyDescent="0.3">
      <c r="A133">
        <v>656629</v>
      </c>
      <c r="B133" s="2">
        <v>41773</v>
      </c>
      <c r="C133" s="3">
        <v>0.62718750000000001</v>
      </c>
      <c r="D133" t="s">
        <v>30</v>
      </c>
      <c r="E133" t="s">
        <v>29</v>
      </c>
      <c r="F133" t="s">
        <v>13</v>
      </c>
      <c r="G133" t="s">
        <v>3</v>
      </c>
      <c r="H133">
        <v>79762</v>
      </c>
      <c r="I133">
        <f>IF(Table3_1[[#This Row],[Status]]="Hired",1,0)</f>
        <v>0</v>
      </c>
      <c r="J133" t="b">
        <f>OR((Table3_1[[#This Row],[Offered Salary]]&lt;$O$27),(Table3_1[[#This Row],[Offered Salary]]&gt;$O$28))</f>
        <v>0</v>
      </c>
      <c r="K133" t="str">
        <f>IF(Table3_1[[#This Row],[Offered Salary]]&lt;$O$27,"Low",IF(Table3_1[[#This Row],[Offered Salary]]&gt;$O$28,"High",""))</f>
        <v/>
      </c>
      <c r="L133" s="6">
        <f>((Table3_1[[#This Row],[Offered Salary]]-$O$25)/$O$26)</f>
        <v>1.032127542941109</v>
      </c>
    </row>
    <row r="134" spans="1:12" x14ac:dyDescent="0.3">
      <c r="A134">
        <v>831439</v>
      </c>
      <c r="B134" s="2">
        <v>41773</v>
      </c>
      <c r="C134" s="3">
        <v>0.62928240740740737</v>
      </c>
      <c r="D134" t="s">
        <v>30</v>
      </c>
      <c r="E134" t="s">
        <v>29</v>
      </c>
      <c r="F134" t="s">
        <v>13</v>
      </c>
      <c r="G134" t="s">
        <v>3</v>
      </c>
      <c r="H134">
        <v>69765</v>
      </c>
      <c r="I134">
        <f>IF(Table3_1[[#This Row],[Status]]="Hired",1,0)</f>
        <v>0</v>
      </c>
      <c r="J134" t="b">
        <f>OR((Table3_1[[#This Row],[Offered Salary]]&lt;$O$27),(Table3_1[[#This Row],[Offered Salary]]&gt;$O$28))</f>
        <v>0</v>
      </c>
      <c r="K134" t="str">
        <f>IF(Table3_1[[#This Row],[Offered Salary]]&lt;$O$27,"Low",IF(Table3_1[[#This Row],[Offered Salary]]&gt;$O$28,"High",""))</f>
        <v/>
      </c>
      <c r="L134" s="6">
        <f>((Table3_1[[#This Row],[Offered Salary]]-$O$25)/$O$26)</f>
        <v>0.68561673770827403</v>
      </c>
    </row>
    <row r="135" spans="1:12" x14ac:dyDescent="0.3">
      <c r="A135">
        <v>243961</v>
      </c>
      <c r="B135" s="2">
        <v>41773</v>
      </c>
      <c r="C135" s="3">
        <v>0.65991898148148154</v>
      </c>
      <c r="D135" t="s">
        <v>30</v>
      </c>
      <c r="E135" t="s">
        <v>27</v>
      </c>
      <c r="F135" t="s">
        <v>18</v>
      </c>
      <c r="G135" t="s">
        <v>2</v>
      </c>
      <c r="H135">
        <v>30809</v>
      </c>
      <c r="I135">
        <f>IF(Table3_1[[#This Row],[Status]]="Hired",1,0)</f>
        <v>0</v>
      </c>
      <c r="J135" t="b">
        <f>OR((Table3_1[[#This Row],[Offered Salary]]&lt;$O$27),(Table3_1[[#This Row],[Offered Salary]]&gt;$O$28))</f>
        <v>0</v>
      </c>
      <c r="K135" t="str">
        <f>IF(Table3_1[[#This Row],[Offered Salary]]&lt;$O$27,"Low",IF(Table3_1[[#This Row],[Offered Salary]]&gt;$O$28,"High",""))</f>
        <v/>
      </c>
      <c r="L135" s="6">
        <f>((Table3_1[[#This Row],[Offered Salary]]-$O$25)/$O$26)</f>
        <v>-0.66465583692914965</v>
      </c>
    </row>
    <row r="136" spans="1:12" x14ac:dyDescent="0.3">
      <c r="A136">
        <v>385418</v>
      </c>
      <c r="B136" s="2">
        <v>41775</v>
      </c>
      <c r="C136" s="3">
        <v>0.49929398148148146</v>
      </c>
      <c r="D136" t="s">
        <v>30</v>
      </c>
      <c r="E136" t="s">
        <v>28</v>
      </c>
      <c r="F136" t="s">
        <v>20</v>
      </c>
      <c r="G136" t="s">
        <v>5</v>
      </c>
      <c r="H136">
        <v>3527</v>
      </c>
      <c r="I136">
        <f>IF(Table3_1[[#This Row],[Status]]="Hired",1,0)</f>
        <v>0</v>
      </c>
      <c r="J136" t="b">
        <f>OR((Table3_1[[#This Row],[Offered Salary]]&lt;$O$27),(Table3_1[[#This Row],[Offered Salary]]&gt;$O$28))</f>
        <v>1</v>
      </c>
      <c r="K136" t="str">
        <f>IF(Table3_1[[#This Row],[Offered Salary]]&lt;$O$27,"Low",IF(Table3_1[[#This Row],[Offered Salary]]&gt;$O$28,"High",""))</f>
        <v>Low</v>
      </c>
      <c r="L136" s="6">
        <f>((Table3_1[[#This Row],[Offered Salary]]-$O$25)/$O$26)</f>
        <v>-1.6102903061061236</v>
      </c>
    </row>
    <row r="137" spans="1:12" x14ac:dyDescent="0.3">
      <c r="A137">
        <v>956145</v>
      </c>
      <c r="B137" s="2">
        <v>41774</v>
      </c>
      <c r="C137" s="3">
        <v>0.35210648148148149</v>
      </c>
      <c r="D137" t="s">
        <v>30</v>
      </c>
      <c r="E137" t="s">
        <v>27</v>
      </c>
      <c r="F137" t="s">
        <v>12</v>
      </c>
      <c r="G137" t="s">
        <v>2</v>
      </c>
      <c r="H137">
        <v>78988</v>
      </c>
      <c r="I137">
        <f>IF(Table3_1[[#This Row],[Status]]="Hired",1,0)</f>
        <v>0</v>
      </c>
      <c r="J137" t="b">
        <f>OR((Table3_1[[#This Row],[Offered Salary]]&lt;$O$27),(Table3_1[[#This Row],[Offered Salary]]&gt;$O$28))</f>
        <v>0</v>
      </c>
      <c r="K137" t="str">
        <f>IF(Table3_1[[#This Row],[Offered Salary]]&lt;$O$27,"Low",IF(Table3_1[[#This Row],[Offered Salary]]&gt;$O$28,"High",""))</f>
        <v/>
      </c>
      <c r="L137" s="6">
        <f>((Table3_1[[#This Row],[Offered Salary]]-$O$25)/$O$26)</f>
        <v>1.0052995582206716</v>
      </c>
    </row>
    <row r="138" spans="1:12" x14ac:dyDescent="0.3">
      <c r="A138">
        <v>730676</v>
      </c>
      <c r="B138" s="2">
        <v>41774</v>
      </c>
      <c r="C138" s="3">
        <v>0.35234953703703703</v>
      </c>
      <c r="D138" t="s">
        <v>30</v>
      </c>
      <c r="E138" t="s">
        <v>27</v>
      </c>
      <c r="F138" t="s">
        <v>12</v>
      </c>
      <c r="G138" t="s">
        <v>2</v>
      </c>
      <c r="H138">
        <v>34674</v>
      </c>
      <c r="I138">
        <f>IF(Table3_1[[#This Row],[Status]]="Hired",1,0)</f>
        <v>0</v>
      </c>
      <c r="J138" t="b">
        <f>OR((Table3_1[[#This Row],[Offered Salary]]&lt;$O$27),(Table3_1[[#This Row],[Offered Salary]]&gt;$O$28))</f>
        <v>0</v>
      </c>
      <c r="K138" t="str">
        <f>IF(Table3_1[[#This Row],[Offered Salary]]&lt;$O$27,"Low",IF(Table3_1[[#This Row],[Offered Salary]]&gt;$O$28,"High",""))</f>
        <v/>
      </c>
      <c r="L138" s="6">
        <f>((Table3_1[[#This Row],[Offered Salary]]-$O$25)/$O$26)</f>
        <v>-0.5306892207217967</v>
      </c>
    </row>
    <row r="139" spans="1:12" x14ac:dyDescent="0.3">
      <c r="A139">
        <v>255026</v>
      </c>
      <c r="B139" s="2">
        <v>41774</v>
      </c>
      <c r="C139" s="3">
        <v>0.35266203703703702</v>
      </c>
      <c r="D139" t="s">
        <v>30</v>
      </c>
      <c r="E139" t="s">
        <v>27</v>
      </c>
      <c r="F139" t="s">
        <v>12</v>
      </c>
      <c r="G139" t="s">
        <v>2</v>
      </c>
      <c r="H139">
        <v>56938</v>
      </c>
      <c r="I139">
        <f>IF(Table3_1[[#This Row],[Status]]="Hired",1,0)</f>
        <v>0</v>
      </c>
      <c r="J139" t="b">
        <f>OR((Table3_1[[#This Row],[Offered Salary]]&lt;$O$27),(Table3_1[[#This Row],[Offered Salary]]&gt;$O$28))</f>
        <v>0</v>
      </c>
      <c r="K139" t="str">
        <f>IF(Table3_1[[#This Row],[Offered Salary]]&lt;$O$27,"Low",IF(Table3_1[[#This Row],[Offered Salary]]&gt;$O$28,"High",""))</f>
        <v/>
      </c>
      <c r="L139" s="6">
        <f>((Table3_1[[#This Row],[Offered Salary]]-$O$25)/$O$26)</f>
        <v>0.24101394699890358</v>
      </c>
    </row>
    <row r="140" spans="1:12" x14ac:dyDescent="0.3">
      <c r="A140">
        <v>404918</v>
      </c>
      <c r="B140" s="2">
        <v>41774</v>
      </c>
      <c r="C140" s="3">
        <v>0.35266203703703702</v>
      </c>
      <c r="D140" t="s">
        <v>30</v>
      </c>
      <c r="E140" t="s">
        <v>27</v>
      </c>
      <c r="F140" t="s">
        <v>12</v>
      </c>
      <c r="G140" t="s">
        <v>2</v>
      </c>
      <c r="H140">
        <v>21848</v>
      </c>
      <c r="I140">
        <f>IF(Table3_1[[#This Row],[Status]]="Hired",1,0)</f>
        <v>0</v>
      </c>
      <c r="J140" t="b">
        <f>OR((Table3_1[[#This Row],[Offered Salary]]&lt;$O$27),(Table3_1[[#This Row],[Offered Salary]]&gt;$O$28))</f>
        <v>0</v>
      </c>
      <c r="K140" t="str">
        <f>IF(Table3_1[[#This Row],[Offered Salary]]&lt;$O$27,"Low",IF(Table3_1[[#This Row],[Offered Salary]]&gt;$O$28,"High",""))</f>
        <v/>
      </c>
      <c r="L140" s="6">
        <f>((Table3_1[[#This Row],[Offered Salary]]-$O$25)/$O$26)</f>
        <v>-0.97525734995220015</v>
      </c>
    </row>
    <row r="141" spans="1:12" x14ac:dyDescent="0.3">
      <c r="A141">
        <v>809992</v>
      </c>
      <c r="B141" s="2">
        <v>41774</v>
      </c>
      <c r="C141" s="3">
        <v>0.67856481481481479</v>
      </c>
      <c r="D141" t="s">
        <v>30</v>
      </c>
      <c r="E141" t="s">
        <v>27</v>
      </c>
      <c r="F141" t="s">
        <v>15</v>
      </c>
      <c r="G141" t="s">
        <v>2</v>
      </c>
      <c r="H141">
        <v>55595</v>
      </c>
      <c r="I141">
        <f>IF(Table3_1[[#This Row],[Status]]="Hired",1,0)</f>
        <v>0</v>
      </c>
      <c r="J141" t="b">
        <f>OR((Table3_1[[#This Row],[Offered Salary]]&lt;$O$27),(Table3_1[[#This Row],[Offered Salary]]&gt;$O$28))</f>
        <v>0</v>
      </c>
      <c r="K141" t="str">
        <f>IF(Table3_1[[#This Row],[Offered Salary]]&lt;$O$27,"Low",IF(Table3_1[[#This Row],[Offered Salary]]&gt;$O$28,"High",""))</f>
        <v/>
      </c>
      <c r="L141" s="6">
        <f>((Table3_1[[#This Row],[Offered Salary]]-$O$25)/$O$26)</f>
        <v>0.19446358074625802</v>
      </c>
    </row>
    <row r="142" spans="1:12" x14ac:dyDescent="0.3">
      <c r="A142">
        <v>361096</v>
      </c>
      <c r="B142" s="2">
        <v>41774</v>
      </c>
      <c r="C142" s="3">
        <v>0.4142939814814815</v>
      </c>
      <c r="D142" t="s">
        <v>30</v>
      </c>
      <c r="E142" t="s">
        <v>27</v>
      </c>
      <c r="F142" t="s">
        <v>20</v>
      </c>
      <c r="G142" t="s">
        <v>9</v>
      </c>
      <c r="H142">
        <v>9390</v>
      </c>
      <c r="I142">
        <f>IF(Table3_1[[#This Row],[Status]]="Hired",1,0)</f>
        <v>0</v>
      </c>
      <c r="J142" t="b">
        <f>OR((Table3_1[[#This Row],[Offered Salary]]&lt;$O$27),(Table3_1[[#This Row],[Offered Salary]]&gt;$O$28))</f>
        <v>1</v>
      </c>
      <c r="K142" t="str">
        <f>IF(Table3_1[[#This Row],[Offered Salary]]&lt;$O$27,"Low",IF(Table3_1[[#This Row],[Offered Salary]]&gt;$O$28,"High",""))</f>
        <v>Low</v>
      </c>
      <c r="L142" s="6">
        <f>((Table3_1[[#This Row],[Offered Salary]]-$O$25)/$O$26)</f>
        <v>-1.4070700549227573</v>
      </c>
    </row>
    <row r="143" spans="1:12" x14ac:dyDescent="0.3">
      <c r="A143">
        <v>691216</v>
      </c>
      <c r="B143" s="2">
        <v>41774</v>
      </c>
      <c r="C143" s="3">
        <v>0.41453703703703704</v>
      </c>
      <c r="D143" t="s">
        <v>30</v>
      </c>
      <c r="E143" t="s">
        <v>27</v>
      </c>
      <c r="F143" t="s">
        <v>20</v>
      </c>
      <c r="G143" t="s">
        <v>9</v>
      </c>
      <c r="H143">
        <v>67066</v>
      </c>
      <c r="I143">
        <f>IF(Table3_1[[#This Row],[Status]]="Hired",1,0)</f>
        <v>0</v>
      </c>
      <c r="J143" t="b">
        <f>OR((Table3_1[[#This Row],[Offered Salary]]&lt;$O$27),(Table3_1[[#This Row],[Offered Salary]]&gt;$O$28))</f>
        <v>0</v>
      </c>
      <c r="K143" t="str">
        <f>IF(Table3_1[[#This Row],[Offered Salary]]&lt;$O$27,"Low",IF(Table3_1[[#This Row],[Offered Salary]]&gt;$O$28,"High",""))</f>
        <v/>
      </c>
      <c r="L143" s="6">
        <f>((Table3_1[[#This Row],[Offered Salary]]-$O$25)/$O$26)</f>
        <v>0.59206540597641222</v>
      </c>
    </row>
    <row r="144" spans="1:12" x14ac:dyDescent="0.3">
      <c r="A144">
        <v>567661</v>
      </c>
      <c r="B144" s="2">
        <v>41774</v>
      </c>
      <c r="C144" s="3">
        <v>0.41487268518518516</v>
      </c>
      <c r="D144" t="s">
        <v>30</v>
      </c>
      <c r="E144" t="s">
        <v>27</v>
      </c>
      <c r="F144" t="s">
        <v>20</v>
      </c>
      <c r="G144" t="s">
        <v>9</v>
      </c>
      <c r="H144">
        <v>8723</v>
      </c>
      <c r="I144">
        <f>IF(Table3_1[[#This Row],[Status]]="Hired",1,0)</f>
        <v>0</v>
      </c>
      <c r="J144" t="b">
        <f>OR((Table3_1[[#This Row],[Offered Salary]]&lt;$O$27),(Table3_1[[#This Row],[Offered Salary]]&gt;$O$28))</f>
        <v>1</v>
      </c>
      <c r="K144" t="str">
        <f>IF(Table3_1[[#This Row],[Offered Salary]]&lt;$O$27,"Low",IF(Table3_1[[#This Row],[Offered Salary]]&gt;$O$28,"High",""))</f>
        <v>Low</v>
      </c>
      <c r="L144" s="6">
        <f>((Table3_1[[#This Row],[Offered Salary]]-$O$25)/$O$26)</f>
        <v>-1.4301892613937286</v>
      </c>
    </row>
    <row r="145" spans="1:12" x14ac:dyDescent="0.3">
      <c r="A145">
        <v>382645</v>
      </c>
      <c r="B145" s="2">
        <v>41774</v>
      </c>
      <c r="C145" s="3">
        <v>0.41511574074074076</v>
      </c>
      <c r="D145" t="s">
        <v>31</v>
      </c>
      <c r="E145" t="s">
        <v>27</v>
      </c>
      <c r="F145" t="s">
        <v>20</v>
      </c>
      <c r="G145" t="s">
        <v>9</v>
      </c>
      <c r="H145">
        <v>65587</v>
      </c>
      <c r="I145">
        <f>IF(Table3_1[[#This Row],[Status]]="Hired",1,0)</f>
        <v>1</v>
      </c>
      <c r="J145" t="b">
        <f>OR((Table3_1[[#This Row],[Offered Salary]]&lt;$O$27),(Table3_1[[#This Row],[Offered Salary]]&gt;$O$28))</f>
        <v>0</v>
      </c>
      <c r="K145" t="str">
        <f>IF(Table3_1[[#This Row],[Offered Salary]]&lt;$O$27,"Low",IF(Table3_1[[#This Row],[Offered Salary]]&gt;$O$28,"High",""))</f>
        <v/>
      </c>
      <c r="L145" s="6">
        <f>((Table3_1[[#This Row],[Offered Salary]]-$O$25)/$O$26)</f>
        <v>0.5408010785842583</v>
      </c>
    </row>
    <row r="146" spans="1:12" x14ac:dyDescent="0.3">
      <c r="A146">
        <v>767003</v>
      </c>
      <c r="B146" s="2">
        <v>41774</v>
      </c>
      <c r="C146" s="3">
        <v>0.41744212962962962</v>
      </c>
      <c r="D146" t="s">
        <v>31</v>
      </c>
      <c r="E146" t="s">
        <v>27</v>
      </c>
      <c r="F146" t="s">
        <v>20</v>
      </c>
      <c r="G146" t="s">
        <v>9</v>
      </c>
      <c r="H146">
        <v>73396</v>
      </c>
      <c r="I146">
        <f>IF(Table3_1[[#This Row],[Status]]="Hired",1,0)</f>
        <v>1</v>
      </c>
      <c r="J146" t="b">
        <f>OR((Table3_1[[#This Row],[Offered Salary]]&lt;$O$27),(Table3_1[[#This Row],[Offered Salary]]&gt;$O$28))</f>
        <v>0</v>
      </c>
      <c r="K146" t="str">
        <f>IF(Table3_1[[#This Row],[Offered Salary]]&lt;$O$27,"Low",IF(Table3_1[[#This Row],[Offered Salary]]&gt;$O$28,"High",""))</f>
        <v/>
      </c>
      <c r="L146" s="6">
        <f>((Table3_1[[#This Row],[Offered Salary]]-$O$25)/$O$26)</f>
        <v>0.81147256783735511</v>
      </c>
    </row>
    <row r="147" spans="1:12" x14ac:dyDescent="0.3">
      <c r="A147">
        <v>412827</v>
      </c>
      <c r="B147" s="2">
        <v>41774</v>
      </c>
      <c r="C147" s="3">
        <v>0.66502314814814811</v>
      </c>
      <c r="D147" t="s">
        <v>30</v>
      </c>
      <c r="E147" t="s">
        <v>27</v>
      </c>
      <c r="F147" t="s">
        <v>20</v>
      </c>
      <c r="G147" t="s">
        <v>9</v>
      </c>
      <c r="H147">
        <v>76789</v>
      </c>
      <c r="I147">
        <f>IF(Table3_1[[#This Row],[Status]]="Hired",1,0)</f>
        <v>0</v>
      </c>
      <c r="J147" t="b">
        <f>OR((Table3_1[[#This Row],[Offered Salary]]&lt;$O$27),(Table3_1[[#This Row],[Offered Salary]]&gt;$O$28))</f>
        <v>0</v>
      </c>
      <c r="K147" t="str">
        <f>IF(Table3_1[[#This Row],[Offered Salary]]&lt;$O$27,"Low",IF(Table3_1[[#This Row],[Offered Salary]]&gt;$O$28,"High",""))</f>
        <v/>
      </c>
      <c r="L147" s="6">
        <f>((Table3_1[[#This Row],[Offered Salary]]-$O$25)/$O$26)</f>
        <v>0.92907896597229656</v>
      </c>
    </row>
    <row r="148" spans="1:12" x14ac:dyDescent="0.3">
      <c r="A148">
        <v>912261</v>
      </c>
      <c r="B148" s="2">
        <v>41774</v>
      </c>
      <c r="C148" s="3">
        <v>0.57546296296296295</v>
      </c>
      <c r="D148" t="s">
        <v>30</v>
      </c>
      <c r="E148" t="s">
        <v>27</v>
      </c>
      <c r="F148" t="s">
        <v>12</v>
      </c>
      <c r="G148" t="s">
        <v>6</v>
      </c>
      <c r="H148">
        <v>59625</v>
      </c>
      <c r="I148">
        <f>IF(Table3_1[[#This Row],[Status]]="Hired",1,0)</f>
        <v>0</v>
      </c>
      <c r="J148" t="b">
        <f>OR((Table3_1[[#This Row],[Offered Salary]]&lt;$O$27),(Table3_1[[#This Row],[Offered Salary]]&gt;$O$28))</f>
        <v>0</v>
      </c>
      <c r="K148" t="str">
        <f>IF(Table3_1[[#This Row],[Offered Salary]]&lt;$O$27,"Low",IF(Table3_1[[#This Row],[Offered Salary]]&gt;$O$28,"High",""))</f>
        <v/>
      </c>
      <c r="L148" s="6">
        <f>((Table3_1[[#This Row],[Offered Salary]]-$O$25)/$O$26)</f>
        <v>0.33414934098316162</v>
      </c>
    </row>
    <row r="149" spans="1:12" x14ac:dyDescent="0.3">
      <c r="A149">
        <v>881891</v>
      </c>
      <c r="B149" s="2">
        <v>41774</v>
      </c>
      <c r="C149" s="3">
        <v>0.57729166666666665</v>
      </c>
      <c r="D149" t="s">
        <v>31</v>
      </c>
      <c r="E149" t="s">
        <v>29</v>
      </c>
      <c r="F149" t="s">
        <v>12</v>
      </c>
      <c r="G149" t="s">
        <v>6</v>
      </c>
      <c r="H149">
        <v>41895</v>
      </c>
      <c r="I149">
        <f>IF(Table3_1[[#This Row],[Status]]="Hired",1,0)</f>
        <v>1</v>
      </c>
      <c r="J149" t="b">
        <f>OR((Table3_1[[#This Row],[Offered Salary]]&lt;$O$27),(Table3_1[[#This Row],[Offered Salary]]&gt;$O$28))</f>
        <v>0</v>
      </c>
      <c r="K149" t="str">
        <f>IF(Table3_1[[#This Row],[Offered Salary]]&lt;$O$27,"Low",IF(Table3_1[[#This Row],[Offered Salary]]&gt;$O$28,"High",""))</f>
        <v/>
      </c>
      <c r="L149" s="6">
        <f>((Table3_1[[#This Row],[Offered Salary]]-$O$25)/$O$26)</f>
        <v>-0.28039868110128036</v>
      </c>
    </row>
    <row r="150" spans="1:12" x14ac:dyDescent="0.3">
      <c r="A150">
        <v>574621</v>
      </c>
      <c r="B150" s="2">
        <v>41774</v>
      </c>
      <c r="C150" s="3">
        <v>0.47866898148148146</v>
      </c>
      <c r="D150" t="s">
        <v>30</v>
      </c>
      <c r="E150" t="s">
        <v>29</v>
      </c>
      <c r="F150" t="s">
        <v>17</v>
      </c>
      <c r="G150" t="s">
        <v>4</v>
      </c>
      <c r="H150">
        <v>31546</v>
      </c>
      <c r="I150">
        <f>IF(Table3_1[[#This Row],[Status]]="Hired",1,0)</f>
        <v>0</v>
      </c>
      <c r="J150" t="b">
        <f>OR((Table3_1[[#This Row],[Offered Salary]]&lt;$O$27),(Table3_1[[#This Row],[Offered Salary]]&gt;$O$28))</f>
        <v>0</v>
      </c>
      <c r="K150" t="str">
        <f>IF(Table3_1[[#This Row],[Offered Salary]]&lt;$O$27,"Low",IF(Table3_1[[#This Row],[Offered Salary]]&gt;$O$28,"High",""))</f>
        <v/>
      </c>
      <c r="L150" s="6">
        <f>((Table3_1[[#This Row],[Offered Salary]]-$O$25)/$O$26)</f>
        <v>-0.63911032693049019</v>
      </c>
    </row>
    <row r="151" spans="1:12" x14ac:dyDescent="0.3">
      <c r="A151">
        <v>105729</v>
      </c>
      <c r="B151" s="2">
        <v>41774</v>
      </c>
      <c r="C151" s="3">
        <v>0.67598379629629635</v>
      </c>
      <c r="D151" t="s">
        <v>30</v>
      </c>
      <c r="E151" t="s">
        <v>27</v>
      </c>
      <c r="F151" t="s">
        <v>20</v>
      </c>
      <c r="G151" t="s">
        <v>9</v>
      </c>
      <c r="H151">
        <v>80817</v>
      </c>
      <c r="I151">
        <f>IF(Table3_1[[#This Row],[Status]]="Hired",1,0)</f>
        <v>0</v>
      </c>
      <c r="J151" t="b">
        <f>OR((Table3_1[[#This Row],[Offered Salary]]&lt;$O$27),(Table3_1[[#This Row],[Offered Salary]]&gt;$O$28))</f>
        <v>0</v>
      </c>
      <c r="K151" t="str">
        <f>IF(Table3_1[[#This Row],[Offered Salary]]&lt;$O$27,"Low",IF(Table3_1[[#This Row],[Offered Salary]]&gt;$O$28,"High",""))</f>
        <v/>
      </c>
      <c r="L151" s="6">
        <f>((Table3_1[[#This Row],[Offered Salary]]-$O$25)/$O$26)</f>
        <v>1.0686954032512663</v>
      </c>
    </row>
    <row r="152" spans="1:12" x14ac:dyDescent="0.3">
      <c r="A152">
        <v>961551</v>
      </c>
      <c r="B152" s="2">
        <v>41774</v>
      </c>
      <c r="C152" s="3">
        <v>0.86215277777777777</v>
      </c>
      <c r="D152" t="s">
        <v>30</v>
      </c>
      <c r="E152" t="s">
        <v>27</v>
      </c>
      <c r="F152" t="s">
        <v>17</v>
      </c>
      <c r="G152" t="s">
        <v>8</v>
      </c>
      <c r="H152">
        <v>31050</v>
      </c>
      <c r="I152">
        <f>IF(Table3_1[[#This Row],[Status]]="Hired",1,0)</f>
        <v>0</v>
      </c>
      <c r="J152" t="b">
        <f>OR((Table3_1[[#This Row],[Offered Salary]]&lt;$O$27),(Table3_1[[#This Row],[Offered Salary]]&gt;$O$28))</f>
        <v>0</v>
      </c>
      <c r="K152" t="str">
        <f>IF(Table3_1[[#This Row],[Offered Salary]]&lt;$O$27,"Low",IF(Table3_1[[#This Row],[Offered Salary]]&gt;$O$28,"High",""))</f>
        <v/>
      </c>
      <c r="L152" s="6">
        <f>((Table3_1[[#This Row],[Offered Salary]]-$O$25)/$O$26)</f>
        <v>-0.65630242049810905</v>
      </c>
    </row>
    <row r="153" spans="1:12" x14ac:dyDescent="0.3">
      <c r="A153">
        <v>824221</v>
      </c>
      <c r="B153" s="2">
        <v>41775</v>
      </c>
      <c r="C153" s="3">
        <v>0.41332175925925924</v>
      </c>
      <c r="D153" t="s">
        <v>31</v>
      </c>
      <c r="E153" t="s">
        <v>27</v>
      </c>
      <c r="F153" t="s">
        <v>20</v>
      </c>
      <c r="G153" t="s">
        <v>3</v>
      </c>
      <c r="H153">
        <v>17815</v>
      </c>
      <c r="I153">
        <f>IF(Table3_1[[#This Row],[Status]]="Hired",1,0)</f>
        <v>1</v>
      </c>
      <c r="J153" t="b">
        <f>OR((Table3_1[[#This Row],[Offered Salary]]&lt;$O$27),(Table3_1[[#This Row],[Offered Salary]]&gt;$O$28))</f>
        <v>0</v>
      </c>
      <c r="K153" t="str">
        <f>IF(Table3_1[[#This Row],[Offered Salary]]&lt;$O$27,"Low",IF(Table3_1[[#This Row],[Offered Salary]]&gt;$O$28,"High",""))</f>
        <v/>
      </c>
      <c r="L153" s="6">
        <f>((Table3_1[[#This Row],[Offered Salary]]-$O$25)/$O$26)</f>
        <v>-1.1150470946260047</v>
      </c>
    </row>
    <row r="154" spans="1:12" x14ac:dyDescent="0.3">
      <c r="A154">
        <v>966786</v>
      </c>
      <c r="B154" s="2">
        <v>41775</v>
      </c>
      <c r="C154" s="3">
        <v>0.41371527777777778</v>
      </c>
      <c r="D154" t="s">
        <v>31</v>
      </c>
      <c r="E154" t="s">
        <v>29</v>
      </c>
      <c r="F154" t="s">
        <v>20</v>
      </c>
      <c r="G154" t="s">
        <v>3</v>
      </c>
      <c r="H154">
        <v>13718</v>
      </c>
      <c r="I154">
        <f>IF(Table3_1[[#This Row],[Status]]="Hired",1,0)</f>
        <v>1</v>
      </c>
      <c r="J154" t="b">
        <f>OR((Table3_1[[#This Row],[Offered Salary]]&lt;$O$27),(Table3_1[[#This Row],[Offered Salary]]&gt;$O$28))</f>
        <v>0</v>
      </c>
      <c r="K154" t="str">
        <f>IF(Table3_1[[#This Row],[Offered Salary]]&lt;$O$27,"Low",IF(Table3_1[[#This Row],[Offered Salary]]&gt;$O$28,"High",""))</f>
        <v/>
      </c>
      <c r="L154" s="6">
        <f>((Table3_1[[#This Row],[Offered Salary]]-$O$25)/$O$26)</f>
        <v>-1.2570551739536955</v>
      </c>
    </row>
    <row r="155" spans="1:12" x14ac:dyDescent="0.3">
      <c r="A155">
        <v>19370</v>
      </c>
      <c r="B155" s="2">
        <v>41775</v>
      </c>
      <c r="C155" s="3">
        <v>0.41503472222222221</v>
      </c>
      <c r="D155" t="s">
        <v>30</v>
      </c>
      <c r="E155" t="s">
        <v>29</v>
      </c>
      <c r="F155" t="s">
        <v>20</v>
      </c>
      <c r="G155" t="s">
        <v>3</v>
      </c>
      <c r="H155">
        <v>62082</v>
      </c>
      <c r="I155">
        <f>IF(Table3_1[[#This Row],[Status]]="Hired",1,0)</f>
        <v>0</v>
      </c>
      <c r="J155" t="b">
        <f>OR((Table3_1[[#This Row],[Offered Salary]]&lt;$O$27),(Table3_1[[#This Row],[Offered Salary]]&gt;$O$28))</f>
        <v>0</v>
      </c>
      <c r="K155" t="str">
        <f>IF(Table3_1[[#This Row],[Offered Salary]]&lt;$O$27,"Low",IF(Table3_1[[#This Row],[Offered Salary]]&gt;$O$28,"High",""))</f>
        <v/>
      </c>
      <c r="L155" s="6">
        <f>((Table3_1[[#This Row],[Offered Salary]]-$O$25)/$O$26)</f>
        <v>0.41931259480501581</v>
      </c>
    </row>
    <row r="156" spans="1:12" x14ac:dyDescent="0.3">
      <c r="A156">
        <v>462721</v>
      </c>
      <c r="B156" s="2">
        <v>41775</v>
      </c>
      <c r="C156" s="3">
        <v>0.70116898148148143</v>
      </c>
      <c r="D156" t="s">
        <v>30</v>
      </c>
      <c r="E156" t="s">
        <v>27</v>
      </c>
      <c r="F156" t="s">
        <v>17</v>
      </c>
      <c r="G156" t="s">
        <v>3</v>
      </c>
      <c r="H156">
        <v>26530</v>
      </c>
      <c r="I156">
        <f>IF(Table3_1[[#This Row],[Status]]="Hired",1,0)</f>
        <v>0</v>
      </c>
      <c r="J156" t="b">
        <f>OR((Table3_1[[#This Row],[Offered Salary]]&lt;$O$27),(Table3_1[[#This Row],[Offered Salary]]&gt;$O$28))</f>
        <v>0</v>
      </c>
      <c r="K156" t="str">
        <f>IF(Table3_1[[#This Row],[Offered Salary]]&lt;$O$27,"Low",IF(Table3_1[[#This Row],[Offered Salary]]&gt;$O$28,"High",""))</f>
        <v/>
      </c>
      <c r="L156" s="6">
        <f>((Table3_1[[#This Row],[Offered Salary]]-$O$25)/$O$26)</f>
        <v>-0.8129723054288297</v>
      </c>
    </row>
    <row r="157" spans="1:12" x14ac:dyDescent="0.3">
      <c r="A157">
        <v>381072</v>
      </c>
      <c r="B157" s="2">
        <v>41775</v>
      </c>
      <c r="C157" s="3">
        <v>0.70174768518518515</v>
      </c>
      <c r="D157" t="s">
        <v>31</v>
      </c>
      <c r="E157" t="s">
        <v>27</v>
      </c>
      <c r="F157" t="s">
        <v>17</v>
      </c>
      <c r="G157" t="s">
        <v>3</v>
      </c>
      <c r="H157">
        <v>67685</v>
      </c>
      <c r="I157">
        <f>IF(Table3_1[[#This Row],[Status]]="Hired",1,0)</f>
        <v>1</v>
      </c>
      <c r="J157" t="b">
        <f>OR((Table3_1[[#This Row],[Offered Salary]]&lt;$O$27),(Table3_1[[#This Row],[Offered Salary]]&gt;$O$28))</f>
        <v>0</v>
      </c>
      <c r="K157" t="str">
        <f>IF(Table3_1[[#This Row],[Offered Salary]]&lt;$O$27,"Low",IF(Table3_1[[#This Row],[Offered Salary]]&gt;$O$28,"High",""))</f>
        <v/>
      </c>
      <c r="L157" s="6">
        <f>((Table3_1[[#This Row],[Offered Salary]]-$O$25)/$O$26)</f>
        <v>0.61352086145696894</v>
      </c>
    </row>
    <row r="158" spans="1:12" x14ac:dyDescent="0.3">
      <c r="A158">
        <v>664109</v>
      </c>
      <c r="B158" s="2">
        <v>41775</v>
      </c>
      <c r="C158" s="3">
        <v>0.70421296296296299</v>
      </c>
      <c r="D158" t="s">
        <v>31</v>
      </c>
      <c r="E158" t="s">
        <v>27</v>
      </c>
      <c r="F158" t="s">
        <v>17</v>
      </c>
      <c r="G158" t="s">
        <v>3</v>
      </c>
      <c r="H158">
        <v>42782</v>
      </c>
      <c r="I158">
        <f>IF(Table3_1[[#This Row],[Status]]="Hired",1,0)</f>
        <v>1</v>
      </c>
      <c r="J158" t="b">
        <f>OR((Table3_1[[#This Row],[Offered Salary]]&lt;$O$27),(Table3_1[[#This Row],[Offered Salary]]&gt;$O$28))</f>
        <v>0</v>
      </c>
      <c r="K158" t="str">
        <f>IF(Table3_1[[#This Row],[Offered Salary]]&lt;$O$27,"Low",IF(Table3_1[[#This Row],[Offered Salary]]&gt;$O$28,"High",""))</f>
        <v/>
      </c>
      <c r="L158" s="6">
        <f>((Table3_1[[#This Row],[Offered Salary]]-$O$25)/$O$26)</f>
        <v>-0.24965394925757475</v>
      </c>
    </row>
    <row r="159" spans="1:12" x14ac:dyDescent="0.3">
      <c r="A159">
        <v>505365</v>
      </c>
      <c r="B159" s="2">
        <v>41775</v>
      </c>
      <c r="C159" s="3">
        <v>0.75445601851851851</v>
      </c>
      <c r="D159" t="s">
        <v>31</v>
      </c>
      <c r="E159" t="s">
        <v>28</v>
      </c>
      <c r="F159" t="s">
        <v>16</v>
      </c>
      <c r="G159" t="s">
        <v>6</v>
      </c>
      <c r="H159">
        <v>79702</v>
      </c>
      <c r="I159">
        <f>IF(Table3_1[[#This Row],[Status]]="Hired",1,0)</f>
        <v>1</v>
      </c>
      <c r="J159" t="b">
        <f>OR((Table3_1[[#This Row],[Offered Salary]]&lt;$O$27),(Table3_1[[#This Row],[Offered Salary]]&gt;$O$28))</f>
        <v>0</v>
      </c>
      <c r="K159" t="str">
        <f>IF(Table3_1[[#This Row],[Offered Salary]]&lt;$O$27,"Low",IF(Table3_1[[#This Row],[Offered Salary]]&gt;$O$28,"High",""))</f>
        <v/>
      </c>
      <c r="L159" s="6">
        <f>((Table3_1[[#This Row],[Offered Salary]]-$O$25)/$O$26)</f>
        <v>1.0300478542030906</v>
      </c>
    </row>
    <row r="160" spans="1:12" x14ac:dyDescent="0.3">
      <c r="A160">
        <v>132154</v>
      </c>
      <c r="B160" s="2">
        <v>41775</v>
      </c>
      <c r="C160" s="3">
        <v>0.75548611111111108</v>
      </c>
      <c r="D160" t="s">
        <v>30</v>
      </c>
      <c r="E160" t="s">
        <v>28</v>
      </c>
      <c r="F160" t="s">
        <v>16</v>
      </c>
      <c r="G160" t="s">
        <v>6</v>
      </c>
      <c r="H160">
        <v>82599</v>
      </c>
      <c r="I160">
        <f>IF(Table3_1[[#This Row],[Status]]="Hired",1,0)</f>
        <v>0</v>
      </c>
      <c r="J160" t="b">
        <f>OR((Table3_1[[#This Row],[Offered Salary]]&lt;$O$27),(Table3_1[[#This Row],[Offered Salary]]&gt;$O$28))</f>
        <v>0</v>
      </c>
      <c r="K160" t="str">
        <f>IF(Table3_1[[#This Row],[Offered Salary]]&lt;$O$27,"Low",IF(Table3_1[[#This Row],[Offered Salary]]&gt;$O$28,"High",""))</f>
        <v/>
      </c>
      <c r="L160" s="6">
        <f>((Table3_1[[#This Row],[Offered Salary]]-$O$25)/$O$26)</f>
        <v>1.1304621587704131</v>
      </c>
    </row>
    <row r="161" spans="1:12" x14ac:dyDescent="0.3">
      <c r="A161">
        <v>482656</v>
      </c>
      <c r="B161" s="2">
        <v>41788</v>
      </c>
      <c r="C161" s="3">
        <v>0.38871527777777776</v>
      </c>
      <c r="D161" t="s">
        <v>31</v>
      </c>
      <c r="E161" t="s">
        <v>29</v>
      </c>
      <c r="F161" t="s">
        <v>14</v>
      </c>
      <c r="G161" t="s">
        <v>4</v>
      </c>
      <c r="H161">
        <v>97814</v>
      </c>
      <c r="I161">
        <f>IF(Table3_1[[#This Row],[Status]]="Hired",1,0)</f>
        <v>1</v>
      </c>
      <c r="J161" t="b">
        <f>OR((Table3_1[[#This Row],[Offered Salary]]&lt;$O$27),(Table3_1[[#This Row],[Offered Salary]]&gt;$O$28))</f>
        <v>0</v>
      </c>
      <c r="K161" t="str">
        <f>IF(Table3_1[[#This Row],[Offered Salary]]&lt;$O$27,"Low",IF(Table3_1[[#This Row],[Offered Salary]]&gt;$O$28,"High",""))</f>
        <v/>
      </c>
      <c r="L161" s="6">
        <f>((Table3_1[[#This Row],[Offered Salary]]-$O$25)/$O$26)</f>
        <v>1.6578365612529167</v>
      </c>
    </row>
    <row r="162" spans="1:12" x14ac:dyDescent="0.3">
      <c r="A162">
        <v>735179</v>
      </c>
      <c r="B162" s="2">
        <v>41788</v>
      </c>
      <c r="C162" s="3">
        <v>0.38899305555555558</v>
      </c>
      <c r="D162" t="s">
        <v>30</v>
      </c>
      <c r="E162" t="s">
        <v>27</v>
      </c>
      <c r="F162" t="s">
        <v>14</v>
      </c>
      <c r="G162" t="s">
        <v>4</v>
      </c>
      <c r="H162">
        <v>25931</v>
      </c>
      <c r="I162">
        <f>IF(Table3_1[[#This Row],[Status]]="Hired",1,0)</f>
        <v>0</v>
      </c>
      <c r="J162" t="b">
        <f>OR((Table3_1[[#This Row],[Offered Salary]]&lt;$O$27),(Table3_1[[#This Row],[Offered Salary]]&gt;$O$28))</f>
        <v>0</v>
      </c>
      <c r="K162" t="str">
        <f>IF(Table3_1[[#This Row],[Offered Salary]]&lt;$O$27,"Low",IF(Table3_1[[#This Row],[Offered Salary]]&gt;$O$28,"High",""))</f>
        <v/>
      </c>
      <c r="L162" s="6">
        <f>((Table3_1[[#This Row],[Offered Salary]]-$O$25)/$O$26)</f>
        <v>-0.83373453133004694</v>
      </c>
    </row>
    <row r="163" spans="1:12" x14ac:dyDescent="0.3">
      <c r="A163">
        <v>813519</v>
      </c>
      <c r="B163" s="2">
        <v>41788</v>
      </c>
      <c r="C163" s="3">
        <v>0.38829861111111114</v>
      </c>
      <c r="D163" t="s">
        <v>30</v>
      </c>
      <c r="E163" t="s">
        <v>28</v>
      </c>
      <c r="F163" t="s">
        <v>14</v>
      </c>
      <c r="G163" t="s">
        <v>4</v>
      </c>
      <c r="H163">
        <v>83585</v>
      </c>
      <c r="I163">
        <f>IF(Table3_1[[#This Row],[Status]]="Hired",1,0)</f>
        <v>0</v>
      </c>
      <c r="J163" t="b">
        <f>OR((Table3_1[[#This Row],[Offered Salary]]&lt;$O$27),(Table3_1[[#This Row],[Offered Salary]]&gt;$O$28))</f>
        <v>0</v>
      </c>
      <c r="K163" t="str">
        <f>IF(Table3_1[[#This Row],[Offered Salary]]&lt;$O$27,"Low",IF(Table3_1[[#This Row],[Offered Salary]]&gt;$O$28,"High",""))</f>
        <v/>
      </c>
      <c r="L163" s="6">
        <f>((Table3_1[[#This Row],[Offered Salary]]-$O$25)/$O$26)</f>
        <v>1.1646383770318491</v>
      </c>
    </row>
    <row r="164" spans="1:12" x14ac:dyDescent="0.3">
      <c r="A164">
        <v>225116</v>
      </c>
      <c r="B164" s="2">
        <v>41775</v>
      </c>
      <c r="C164" s="3">
        <v>0.73690972222222217</v>
      </c>
      <c r="D164" t="s">
        <v>31</v>
      </c>
      <c r="E164" t="s">
        <v>27</v>
      </c>
      <c r="F164" t="s">
        <v>17</v>
      </c>
      <c r="G164" t="s">
        <v>7</v>
      </c>
      <c r="H164">
        <v>25711</v>
      </c>
      <c r="I164">
        <f>IF(Table3_1[[#This Row],[Status]]="Hired",1,0)</f>
        <v>1</v>
      </c>
      <c r="J164" t="b">
        <f>OR((Table3_1[[#This Row],[Offered Salary]]&lt;$O$27),(Table3_1[[#This Row],[Offered Salary]]&gt;$O$28))</f>
        <v>0</v>
      </c>
      <c r="K164" t="str">
        <f>IF(Table3_1[[#This Row],[Offered Salary]]&lt;$O$27,"Low",IF(Table3_1[[#This Row],[Offered Salary]]&gt;$O$28,"High",""))</f>
        <v/>
      </c>
      <c r="L164" s="6">
        <f>((Table3_1[[#This Row],[Offered Salary]]-$O$25)/$O$26)</f>
        <v>-0.84136005670278113</v>
      </c>
    </row>
    <row r="165" spans="1:12" x14ac:dyDescent="0.3">
      <c r="A165">
        <v>830139</v>
      </c>
      <c r="B165" s="2">
        <v>41778</v>
      </c>
      <c r="C165" s="3">
        <v>3.472222222222222E-3</v>
      </c>
      <c r="D165" t="s">
        <v>30</v>
      </c>
      <c r="E165" t="s">
        <v>28</v>
      </c>
      <c r="F165" t="s">
        <v>17</v>
      </c>
      <c r="G165" t="s">
        <v>3</v>
      </c>
      <c r="H165">
        <v>2103</v>
      </c>
      <c r="I165">
        <f>IF(Table3_1[[#This Row],[Status]]="Hired",1,0)</f>
        <v>0</v>
      </c>
      <c r="J165" t="b">
        <f>OR((Table3_1[[#This Row],[Offered Salary]]&lt;$O$27),(Table3_1[[#This Row],[Offered Salary]]&gt;$O$28))</f>
        <v>1</v>
      </c>
      <c r="K165" t="str">
        <f>IF(Table3_1[[#This Row],[Offered Salary]]&lt;$O$27,"Low",IF(Table3_1[[#This Row],[Offered Salary]]&gt;$O$28,"High",""))</f>
        <v>Low</v>
      </c>
      <c r="L165" s="6">
        <f>((Table3_1[[#This Row],[Offered Salary]]-$O$25)/$O$26)</f>
        <v>-1.6596482521550939</v>
      </c>
    </row>
    <row r="166" spans="1:12" x14ac:dyDescent="0.3">
      <c r="A166">
        <v>45162</v>
      </c>
      <c r="B166" s="2">
        <v>41778</v>
      </c>
      <c r="C166" s="3">
        <v>3.6805555555555554E-3</v>
      </c>
      <c r="D166" t="s">
        <v>31</v>
      </c>
      <c r="E166" t="s">
        <v>28</v>
      </c>
      <c r="F166" t="s">
        <v>17</v>
      </c>
      <c r="G166" t="s">
        <v>3</v>
      </c>
      <c r="H166">
        <v>1212</v>
      </c>
      <c r="I166">
        <f>IF(Table3_1[[#This Row],[Status]]="Hired",1,0)</f>
        <v>1</v>
      </c>
      <c r="J166" t="b">
        <f>OR((Table3_1[[#This Row],[Offered Salary]]&lt;$O$27),(Table3_1[[#This Row],[Offered Salary]]&gt;$O$28))</f>
        <v>1</v>
      </c>
      <c r="K166" t="str">
        <f>IF(Table3_1[[#This Row],[Offered Salary]]&lt;$O$27,"Low",IF(Table3_1[[#This Row],[Offered Salary]]&gt;$O$28,"High",""))</f>
        <v>Low</v>
      </c>
      <c r="L166" s="6">
        <f>((Table3_1[[#This Row],[Offered Salary]]-$O$25)/$O$26)</f>
        <v>-1.6905316299146673</v>
      </c>
    </row>
    <row r="167" spans="1:12" x14ac:dyDescent="0.3">
      <c r="A167">
        <v>883717</v>
      </c>
      <c r="B167" s="2">
        <v>41777</v>
      </c>
      <c r="C167" s="3">
        <v>0.68170138888888887</v>
      </c>
      <c r="D167" t="s">
        <v>30</v>
      </c>
      <c r="E167" t="s">
        <v>27</v>
      </c>
      <c r="F167" t="s">
        <v>17</v>
      </c>
      <c r="G167" t="s">
        <v>3</v>
      </c>
      <c r="H167">
        <v>3947</v>
      </c>
      <c r="I167">
        <f>IF(Table3_1[[#This Row],[Status]]="Hired",1,0)</f>
        <v>0</v>
      </c>
      <c r="J167" t="b">
        <f>OR((Table3_1[[#This Row],[Offered Salary]]&lt;$O$27),(Table3_1[[#This Row],[Offered Salary]]&gt;$O$28))</f>
        <v>1</v>
      </c>
      <c r="K167" t="str">
        <f>IF(Table3_1[[#This Row],[Offered Salary]]&lt;$O$27,"Low",IF(Table3_1[[#This Row],[Offered Salary]]&gt;$O$28,"High",""))</f>
        <v>Low</v>
      </c>
      <c r="L167" s="6">
        <f>((Table3_1[[#This Row],[Offered Salary]]-$O$25)/$O$26)</f>
        <v>-1.5957324849399945</v>
      </c>
    </row>
    <row r="168" spans="1:12" x14ac:dyDescent="0.3">
      <c r="A168">
        <v>583818</v>
      </c>
      <c r="B168" s="2">
        <v>41777</v>
      </c>
      <c r="C168" s="3">
        <v>0.74299768518518516</v>
      </c>
      <c r="D168" t="s">
        <v>30</v>
      </c>
      <c r="E168" t="s">
        <v>27</v>
      </c>
      <c r="F168" t="s">
        <v>20</v>
      </c>
      <c r="G168" t="s">
        <v>4</v>
      </c>
      <c r="H168">
        <v>95633</v>
      </c>
      <c r="I168">
        <f>IF(Table3_1[[#This Row],[Status]]="Hired",1,0)</f>
        <v>0</v>
      </c>
      <c r="J168" t="b">
        <f>OR((Table3_1[[#This Row],[Offered Salary]]&lt;$O$27),(Table3_1[[#This Row],[Offered Salary]]&gt;$O$28))</f>
        <v>0</v>
      </c>
      <c r="K168" t="str">
        <f>IF(Table3_1[[#This Row],[Offered Salary]]&lt;$O$27,"Low",IF(Table3_1[[#This Row],[Offered Salary]]&gt;$O$28,"High",""))</f>
        <v/>
      </c>
      <c r="L168" s="6">
        <f>((Table3_1[[#This Row],[Offered Salary]]-$O$25)/$O$26)</f>
        <v>1.582239875625947</v>
      </c>
    </row>
    <row r="169" spans="1:12" x14ac:dyDescent="0.3">
      <c r="A169">
        <v>192500</v>
      </c>
      <c r="B169" s="2">
        <v>41777</v>
      </c>
      <c r="C169" s="3">
        <v>0.74535879629629631</v>
      </c>
      <c r="D169" t="s">
        <v>30</v>
      </c>
      <c r="E169" t="s">
        <v>27</v>
      </c>
      <c r="F169" t="s">
        <v>17</v>
      </c>
      <c r="G169" t="s">
        <v>8</v>
      </c>
      <c r="H169">
        <v>78192</v>
      </c>
      <c r="I169">
        <f>IF(Table3_1[[#This Row],[Status]]="Hired",1,0)</f>
        <v>0</v>
      </c>
      <c r="J169" t="b">
        <f>OR((Table3_1[[#This Row],[Offered Salary]]&lt;$O$27),(Table3_1[[#This Row],[Offered Salary]]&gt;$O$28))</f>
        <v>0</v>
      </c>
      <c r="K169" t="str">
        <f>IF(Table3_1[[#This Row],[Offered Salary]]&lt;$O$27,"Low",IF(Table3_1[[#This Row],[Offered Salary]]&gt;$O$28,"High",""))</f>
        <v/>
      </c>
      <c r="L169" s="6">
        <f>((Table3_1[[#This Row],[Offered Salary]]-$O$25)/$O$26)</f>
        <v>0.97770902096296053</v>
      </c>
    </row>
    <row r="170" spans="1:12" x14ac:dyDescent="0.3">
      <c r="A170">
        <v>641336</v>
      </c>
      <c r="B170" s="2">
        <v>41777</v>
      </c>
      <c r="C170" s="3">
        <v>0.74582175925925931</v>
      </c>
      <c r="D170" t="s">
        <v>31</v>
      </c>
      <c r="E170" t="s">
        <v>29</v>
      </c>
      <c r="F170" t="s">
        <v>17</v>
      </c>
      <c r="G170" t="s">
        <v>8</v>
      </c>
      <c r="H170">
        <v>22267</v>
      </c>
      <c r="I170">
        <f>IF(Table3_1[[#This Row],[Status]]="Hired",1,0)</f>
        <v>1</v>
      </c>
      <c r="J170" t="b">
        <f>OR((Table3_1[[#This Row],[Offered Salary]]&lt;$O$27),(Table3_1[[#This Row],[Offered Salary]]&gt;$O$28))</f>
        <v>0</v>
      </c>
      <c r="K170" t="str">
        <f>IF(Table3_1[[#This Row],[Offered Salary]]&lt;$O$27,"Low",IF(Table3_1[[#This Row],[Offered Salary]]&gt;$O$28,"High",""))</f>
        <v/>
      </c>
      <c r="L170" s="6">
        <f>((Table3_1[[#This Row],[Offered Salary]]-$O$25)/$O$26)</f>
        <v>-0.96073419026503826</v>
      </c>
    </row>
    <row r="171" spans="1:12" x14ac:dyDescent="0.3">
      <c r="A171">
        <v>466709</v>
      </c>
      <c r="B171" s="2">
        <v>41778</v>
      </c>
      <c r="C171" s="3">
        <v>0.55706018518518519</v>
      </c>
      <c r="D171" t="s">
        <v>31</v>
      </c>
      <c r="E171" t="s">
        <v>29</v>
      </c>
      <c r="F171" t="s">
        <v>14</v>
      </c>
      <c r="G171" t="s">
        <v>4</v>
      </c>
      <c r="H171">
        <v>49631</v>
      </c>
      <c r="I171">
        <f>IF(Table3_1[[#This Row],[Status]]="Hired",1,0)</f>
        <v>1</v>
      </c>
      <c r="J171" t="b">
        <f>OR((Table3_1[[#This Row],[Offered Salary]]&lt;$O$27),(Table3_1[[#This Row],[Offered Salary]]&gt;$O$28))</f>
        <v>0</v>
      </c>
      <c r="K171" t="str">
        <f>IF(Table3_1[[#This Row],[Offered Salary]]&lt;$O$27,"Low",IF(Table3_1[[#This Row],[Offered Salary]]&gt;$O$28,"High",""))</f>
        <v/>
      </c>
      <c r="L171" s="6">
        <f>((Table3_1[[#This Row],[Offered Salary]]-$O$25)/$O$26)</f>
        <v>-1.2257479812772538E-2</v>
      </c>
    </row>
    <row r="172" spans="1:12" x14ac:dyDescent="0.3">
      <c r="A172">
        <v>318812</v>
      </c>
      <c r="B172" s="2">
        <v>41778</v>
      </c>
      <c r="C172" s="3">
        <v>0.54067129629629629</v>
      </c>
      <c r="D172" t="s">
        <v>31</v>
      </c>
      <c r="E172" t="s">
        <v>29</v>
      </c>
      <c r="F172" t="s">
        <v>12</v>
      </c>
      <c r="G172" t="s">
        <v>2</v>
      </c>
      <c r="H172">
        <v>84858</v>
      </c>
      <c r="I172">
        <f>IF(Table3_1[[#This Row],[Status]]="Hired",1,0)</f>
        <v>1</v>
      </c>
      <c r="J172" t="b">
        <f>OR((Table3_1[[#This Row],[Offered Salary]]&lt;$O$27),(Table3_1[[#This Row],[Offered Salary]]&gt;$O$28))</f>
        <v>0</v>
      </c>
      <c r="K172" t="str">
        <f>IF(Table3_1[[#This Row],[Offered Salary]]&lt;$O$27,"Low",IF(Table3_1[[#This Row],[Offered Salary]]&gt;$O$28,"High",""))</f>
        <v/>
      </c>
      <c r="L172" s="6">
        <f>((Table3_1[[#This Row],[Offered Salary]]-$O$25)/$O$26)</f>
        <v>1.2087624397568066</v>
      </c>
    </row>
    <row r="173" spans="1:12" x14ac:dyDescent="0.3">
      <c r="A173">
        <v>303466</v>
      </c>
      <c r="B173" s="2">
        <v>41778</v>
      </c>
      <c r="C173" s="3">
        <v>0.55374999999999996</v>
      </c>
      <c r="D173" t="s">
        <v>30</v>
      </c>
      <c r="E173" t="s">
        <v>27</v>
      </c>
      <c r="F173" t="s">
        <v>14</v>
      </c>
      <c r="G173" t="s">
        <v>9</v>
      </c>
      <c r="H173">
        <v>81257</v>
      </c>
      <c r="I173">
        <f>IF(Table3_1[[#This Row],[Status]]="Hired",1,0)</f>
        <v>0</v>
      </c>
      <c r="J173" t="b">
        <f>OR((Table3_1[[#This Row],[Offered Salary]]&lt;$O$27),(Table3_1[[#This Row],[Offered Salary]]&gt;$O$28))</f>
        <v>0</v>
      </c>
      <c r="K173" t="str">
        <f>IF(Table3_1[[#This Row],[Offered Salary]]&lt;$O$27,"Low",IF(Table3_1[[#This Row],[Offered Salary]]&gt;$O$28,"High",""))</f>
        <v/>
      </c>
      <c r="L173" s="6">
        <f>((Table3_1[[#This Row],[Offered Salary]]-$O$25)/$O$26)</f>
        <v>1.0839464539967347</v>
      </c>
    </row>
    <row r="174" spans="1:12" x14ac:dyDescent="0.3">
      <c r="A174">
        <v>549934</v>
      </c>
      <c r="B174" s="2">
        <v>41778</v>
      </c>
      <c r="C174" s="3">
        <v>0.55447916666666663</v>
      </c>
      <c r="D174" t="s">
        <v>30</v>
      </c>
      <c r="E174" t="s">
        <v>27</v>
      </c>
      <c r="F174" t="s">
        <v>14</v>
      </c>
      <c r="G174" t="s">
        <v>9</v>
      </c>
      <c r="H174">
        <v>59735</v>
      </c>
      <c r="I174">
        <f>IF(Table3_1[[#This Row],[Status]]="Hired",1,0)</f>
        <v>0</v>
      </c>
      <c r="J174" t="b">
        <f>OR((Table3_1[[#This Row],[Offered Salary]]&lt;$O$27),(Table3_1[[#This Row],[Offered Salary]]&gt;$O$28))</f>
        <v>0</v>
      </c>
      <c r="K174" t="str">
        <f>IF(Table3_1[[#This Row],[Offered Salary]]&lt;$O$27,"Low",IF(Table3_1[[#This Row],[Offered Salary]]&gt;$O$28,"High",""))</f>
        <v/>
      </c>
      <c r="L174" s="6">
        <f>((Table3_1[[#This Row],[Offered Salary]]-$O$25)/$O$26)</f>
        <v>0.33796210366952872</v>
      </c>
    </row>
    <row r="175" spans="1:12" x14ac:dyDescent="0.3">
      <c r="A175">
        <v>40385</v>
      </c>
      <c r="B175" s="2">
        <v>41778</v>
      </c>
      <c r="C175" s="3">
        <v>0.6029282407407407</v>
      </c>
      <c r="D175" t="s">
        <v>31</v>
      </c>
      <c r="E175" t="s">
        <v>27</v>
      </c>
      <c r="F175" t="s">
        <v>17</v>
      </c>
      <c r="G175" t="s">
        <v>3</v>
      </c>
      <c r="H175">
        <v>1986</v>
      </c>
      <c r="I175">
        <f>IF(Table3_1[[#This Row],[Status]]="Hired",1,0)</f>
        <v>1</v>
      </c>
      <c r="J175" t="b">
        <f>OR((Table3_1[[#This Row],[Offered Salary]]&lt;$O$27),(Table3_1[[#This Row],[Offered Salary]]&gt;$O$28))</f>
        <v>1</v>
      </c>
      <c r="K175" t="str">
        <f>IF(Table3_1[[#This Row],[Offered Salary]]&lt;$O$27,"Low",IF(Table3_1[[#This Row],[Offered Salary]]&gt;$O$28,"High",""))</f>
        <v>Low</v>
      </c>
      <c r="L175" s="6">
        <f>((Table3_1[[#This Row],[Offered Salary]]-$O$25)/$O$26)</f>
        <v>-1.6637036451942298</v>
      </c>
    </row>
    <row r="176" spans="1:12" x14ac:dyDescent="0.3">
      <c r="A176">
        <v>730191</v>
      </c>
      <c r="B176" s="2">
        <v>41778</v>
      </c>
      <c r="C176" s="3">
        <v>0.64298611111111115</v>
      </c>
      <c r="D176" t="s">
        <v>30</v>
      </c>
      <c r="E176" t="s">
        <v>29</v>
      </c>
      <c r="F176" t="s">
        <v>19</v>
      </c>
      <c r="G176" t="s">
        <v>6</v>
      </c>
      <c r="H176">
        <v>13753</v>
      </c>
      <c r="I176">
        <f>IF(Table3_1[[#This Row],[Status]]="Hired",1,0)</f>
        <v>0</v>
      </c>
      <c r="J176" t="b">
        <f>OR((Table3_1[[#This Row],[Offered Salary]]&lt;$O$27),(Table3_1[[#This Row],[Offered Salary]]&gt;$O$28))</f>
        <v>0</v>
      </c>
      <c r="K176" t="str">
        <f>IF(Table3_1[[#This Row],[Offered Salary]]&lt;$O$27,"Low",IF(Table3_1[[#This Row],[Offered Salary]]&gt;$O$28,"High",""))</f>
        <v/>
      </c>
      <c r="L176" s="6">
        <f>((Table3_1[[#This Row],[Offered Salary]]-$O$25)/$O$26)</f>
        <v>-1.2558420221898514</v>
      </c>
    </row>
    <row r="177" spans="1:12" x14ac:dyDescent="0.3">
      <c r="A177">
        <v>151361</v>
      </c>
      <c r="B177" s="2">
        <v>41779</v>
      </c>
      <c r="C177" s="3">
        <v>0.78931712962962963</v>
      </c>
      <c r="D177" t="s">
        <v>30</v>
      </c>
      <c r="E177" t="s">
        <v>29</v>
      </c>
      <c r="F177" t="s">
        <v>20</v>
      </c>
      <c r="G177" t="s">
        <v>1</v>
      </c>
      <c r="H177">
        <v>87397</v>
      </c>
      <c r="I177">
        <f>IF(Table3_1[[#This Row],[Status]]="Hired",1,0)</f>
        <v>0</v>
      </c>
      <c r="J177" t="b">
        <f>OR((Table3_1[[#This Row],[Offered Salary]]&lt;$O$27),(Table3_1[[#This Row],[Offered Salary]]&gt;$O$28))</f>
        <v>0</v>
      </c>
      <c r="K177" t="str">
        <f>IF(Table3_1[[#This Row],[Offered Salary]]&lt;$O$27,"Low",IF(Table3_1[[#This Row],[Offered Salary]]&gt;$O$28,"High",""))</f>
        <v/>
      </c>
      <c r="L177" s="6">
        <f>((Table3_1[[#This Row],[Offered Salary]]-$O$25)/$O$26)</f>
        <v>1.2967679348539525</v>
      </c>
    </row>
    <row r="178" spans="1:12" x14ac:dyDescent="0.3">
      <c r="A178">
        <v>299540</v>
      </c>
      <c r="B178" s="2">
        <v>41779</v>
      </c>
      <c r="C178" s="3">
        <v>0.71052083333333338</v>
      </c>
      <c r="D178" t="s">
        <v>30</v>
      </c>
      <c r="E178" t="s">
        <v>29</v>
      </c>
      <c r="F178" t="s">
        <v>19</v>
      </c>
      <c r="G178" t="s">
        <v>9</v>
      </c>
      <c r="H178">
        <v>98404</v>
      </c>
      <c r="I178">
        <f>IF(Table3_1[[#This Row],[Status]]="Hired",1,0)</f>
        <v>0</v>
      </c>
      <c r="J178" t="b">
        <f>OR((Table3_1[[#This Row],[Offered Salary]]&lt;$O$27),(Table3_1[[#This Row],[Offered Salary]]&gt;$O$28))</f>
        <v>0</v>
      </c>
      <c r="K178" t="str">
        <f>IF(Table3_1[[#This Row],[Offered Salary]]&lt;$O$27,"Low",IF(Table3_1[[#This Row],[Offered Salary]]&gt;$O$28,"High",""))</f>
        <v/>
      </c>
      <c r="L178" s="6">
        <f>((Table3_1[[#This Row],[Offered Salary]]-$O$25)/$O$26)</f>
        <v>1.6782868338434309</v>
      </c>
    </row>
    <row r="179" spans="1:12" x14ac:dyDescent="0.3">
      <c r="A179">
        <v>66952</v>
      </c>
      <c r="B179" s="2">
        <v>41779</v>
      </c>
      <c r="C179" s="3">
        <v>0.71167824074074071</v>
      </c>
      <c r="D179" t="s">
        <v>30</v>
      </c>
      <c r="E179" t="s">
        <v>27</v>
      </c>
      <c r="F179" t="s">
        <v>19</v>
      </c>
      <c r="G179" t="s">
        <v>9</v>
      </c>
      <c r="H179">
        <v>58443</v>
      </c>
      <c r="I179">
        <f>IF(Table3_1[[#This Row],[Status]]="Hired",1,0)</f>
        <v>0</v>
      </c>
      <c r="J179" t="b">
        <f>OR((Table3_1[[#This Row],[Offered Salary]]&lt;$O$27),(Table3_1[[#This Row],[Offered Salary]]&gt;$O$28))</f>
        <v>0</v>
      </c>
      <c r="K179" t="str">
        <f>IF(Table3_1[[#This Row],[Offered Salary]]&lt;$O$27,"Low",IF(Table3_1[[#This Row],[Offered Salary]]&gt;$O$28,"High",""))</f>
        <v/>
      </c>
      <c r="L179" s="6">
        <f>((Table3_1[[#This Row],[Offered Salary]]-$O$25)/$O$26)</f>
        <v>0.29317947284419887</v>
      </c>
    </row>
    <row r="180" spans="1:12" x14ac:dyDescent="0.3">
      <c r="A180">
        <v>372707</v>
      </c>
      <c r="B180" s="2">
        <v>41779</v>
      </c>
      <c r="C180" s="3">
        <v>0.71208333333333329</v>
      </c>
      <c r="D180" t="s">
        <v>30</v>
      </c>
      <c r="E180" t="s">
        <v>29</v>
      </c>
      <c r="F180" t="s">
        <v>19</v>
      </c>
      <c r="G180" t="s">
        <v>9</v>
      </c>
      <c r="H180">
        <v>92123</v>
      </c>
      <c r="I180">
        <f>IF(Table3_1[[#This Row],[Status]]="Hired",1,0)</f>
        <v>0</v>
      </c>
      <c r="J180" t="b">
        <f>OR((Table3_1[[#This Row],[Offered Salary]]&lt;$O$27),(Table3_1[[#This Row],[Offered Salary]]&gt;$O$28))</f>
        <v>0</v>
      </c>
      <c r="K180" t="str">
        <f>IF(Table3_1[[#This Row],[Offered Salary]]&lt;$O$27,"Low",IF(Table3_1[[#This Row],[Offered Salary]]&gt;$O$28,"High",""))</f>
        <v/>
      </c>
      <c r="L180" s="6">
        <f>((Table3_1[[#This Row],[Offered Salary]]-$O$25)/$O$26)</f>
        <v>1.4605780844518699</v>
      </c>
    </row>
    <row r="181" spans="1:12" x14ac:dyDescent="0.3">
      <c r="A181">
        <v>703540</v>
      </c>
      <c r="B181" s="2">
        <v>41779</v>
      </c>
      <c r="C181" s="3">
        <v>0.7131481481481482</v>
      </c>
      <c r="D181" t="s">
        <v>31</v>
      </c>
      <c r="E181" t="s">
        <v>29</v>
      </c>
      <c r="F181" t="s">
        <v>19</v>
      </c>
      <c r="G181" t="s">
        <v>9</v>
      </c>
      <c r="H181">
        <v>77027</v>
      </c>
      <c r="I181">
        <f>IF(Table3_1[[#This Row],[Status]]="Hired",1,0)</f>
        <v>1</v>
      </c>
      <c r="J181" t="b">
        <f>OR((Table3_1[[#This Row],[Offered Salary]]&lt;$O$27),(Table3_1[[#This Row],[Offered Salary]]&gt;$O$28))</f>
        <v>0</v>
      </c>
      <c r="K181" t="str">
        <f>IF(Table3_1[[#This Row],[Offered Salary]]&lt;$O$27,"Low",IF(Table3_1[[#This Row],[Offered Salary]]&gt;$O$28,"High",""))</f>
        <v/>
      </c>
      <c r="L181" s="6">
        <f>((Table3_1[[#This Row],[Offered Salary]]-$O$25)/$O$26)</f>
        <v>0.9373283979664363</v>
      </c>
    </row>
    <row r="182" spans="1:12" x14ac:dyDescent="0.3">
      <c r="A182">
        <v>838911</v>
      </c>
      <c r="B182" s="2">
        <v>41779</v>
      </c>
      <c r="C182" s="3">
        <v>0.71054398148148146</v>
      </c>
      <c r="D182" t="s">
        <v>31</v>
      </c>
      <c r="E182" t="s">
        <v>27</v>
      </c>
      <c r="F182" t="s">
        <v>19</v>
      </c>
      <c r="G182" t="s">
        <v>9</v>
      </c>
      <c r="H182">
        <v>98822</v>
      </c>
      <c r="I182">
        <f>IF(Table3_1[[#This Row],[Status]]="Hired",1,0)</f>
        <v>1</v>
      </c>
      <c r="J182" t="b">
        <f>OR((Table3_1[[#This Row],[Offered Salary]]&lt;$O$27),(Table3_1[[#This Row],[Offered Salary]]&gt;$O$28))</f>
        <v>0</v>
      </c>
      <c r="K182" t="str">
        <f>IF(Table3_1[[#This Row],[Offered Salary]]&lt;$O$27,"Low",IF(Table3_1[[#This Row],[Offered Salary]]&gt;$O$28,"High",""))</f>
        <v/>
      </c>
      <c r="L182" s="6">
        <f>((Table3_1[[#This Row],[Offered Salary]]-$O$25)/$O$26)</f>
        <v>1.6927753320516259</v>
      </c>
    </row>
    <row r="183" spans="1:12" x14ac:dyDescent="0.3">
      <c r="A183">
        <v>51314</v>
      </c>
      <c r="B183" s="2">
        <v>41779</v>
      </c>
      <c r="C183" s="3">
        <v>0.7119212962962963</v>
      </c>
      <c r="D183" t="s">
        <v>31</v>
      </c>
      <c r="E183" t="s">
        <v>29</v>
      </c>
      <c r="F183" t="s">
        <v>19</v>
      </c>
      <c r="G183" t="s">
        <v>9</v>
      </c>
      <c r="H183">
        <v>18661</v>
      </c>
      <c r="I183">
        <f>IF(Table3_1[[#This Row],[Status]]="Hired",1,0)</f>
        <v>1</v>
      </c>
      <c r="J183" t="b">
        <f>OR((Table3_1[[#This Row],[Offered Salary]]&lt;$O$27),(Table3_1[[#This Row],[Offered Salary]]&gt;$O$28))</f>
        <v>0</v>
      </c>
      <c r="K183" t="str">
        <f>IF(Table3_1[[#This Row],[Offered Salary]]&lt;$O$27,"Low",IF(Table3_1[[#This Row],[Offered Salary]]&gt;$O$28,"High",""))</f>
        <v/>
      </c>
      <c r="L183" s="6">
        <f>((Table3_1[[#This Row],[Offered Salary]]-$O$25)/$O$26)</f>
        <v>-1.085723483419945</v>
      </c>
    </row>
    <row r="184" spans="1:12" x14ac:dyDescent="0.3">
      <c r="A184">
        <v>716333</v>
      </c>
      <c r="B184" s="2">
        <v>41779</v>
      </c>
      <c r="C184" s="3">
        <v>0.71054398148148146</v>
      </c>
      <c r="D184" t="s">
        <v>31</v>
      </c>
      <c r="E184" t="s">
        <v>28</v>
      </c>
      <c r="F184" t="s">
        <v>19</v>
      </c>
      <c r="G184" t="s">
        <v>9</v>
      </c>
      <c r="H184">
        <v>71461</v>
      </c>
      <c r="I184">
        <f>IF(Table3_1[[#This Row],[Status]]="Hired",1,0)</f>
        <v>1</v>
      </c>
      <c r="J184" t="b">
        <f>OR((Table3_1[[#This Row],[Offered Salary]]&lt;$O$27),(Table3_1[[#This Row],[Offered Salary]]&gt;$O$28))</f>
        <v>0</v>
      </c>
      <c r="K184" t="str">
        <f>IF(Table3_1[[#This Row],[Offered Salary]]&lt;$O$27,"Low",IF(Table3_1[[#This Row],[Offered Salary]]&gt;$O$28,"High",""))</f>
        <v/>
      </c>
      <c r="L184" s="6">
        <f>((Table3_1[[#This Row],[Offered Salary]]-$O$25)/$O$26)</f>
        <v>0.74440260603626118</v>
      </c>
    </row>
    <row r="185" spans="1:12" x14ac:dyDescent="0.3">
      <c r="A185">
        <v>350612</v>
      </c>
      <c r="B185" s="2">
        <v>41779</v>
      </c>
      <c r="C185" s="3">
        <v>0.8230439814814815</v>
      </c>
      <c r="D185" t="s">
        <v>31</v>
      </c>
      <c r="E185" t="s">
        <v>27</v>
      </c>
      <c r="F185" t="s">
        <v>20</v>
      </c>
      <c r="G185" t="s">
        <v>5</v>
      </c>
      <c r="H185">
        <v>56549</v>
      </c>
      <c r="I185">
        <f>IF(Table3_1[[#This Row],[Status]]="Hired",1,0)</f>
        <v>1</v>
      </c>
      <c r="J185" t="b">
        <f>OR((Table3_1[[#This Row],[Offered Salary]]&lt;$O$27),(Table3_1[[#This Row],[Offered Salary]]&gt;$O$28))</f>
        <v>0</v>
      </c>
      <c r="K185" t="str">
        <f>IF(Table3_1[[#This Row],[Offered Salary]]&lt;$O$27,"Low",IF(Table3_1[[#This Row],[Offered Salary]]&gt;$O$28,"High",""))</f>
        <v/>
      </c>
      <c r="L185" s="6">
        <f>((Table3_1[[#This Row],[Offered Salary]]-$O$25)/$O$26)</f>
        <v>0.22753063168075086</v>
      </c>
    </row>
    <row r="186" spans="1:12" x14ac:dyDescent="0.3">
      <c r="A186">
        <v>101674</v>
      </c>
      <c r="B186" s="2">
        <v>41779</v>
      </c>
      <c r="C186" s="3">
        <v>0.40915509259259258</v>
      </c>
      <c r="D186" t="s">
        <v>30</v>
      </c>
      <c r="E186" t="s">
        <v>27</v>
      </c>
      <c r="F186" t="s">
        <v>14</v>
      </c>
      <c r="G186" t="s">
        <v>2</v>
      </c>
      <c r="H186">
        <v>78365</v>
      </c>
      <c r="I186">
        <f>IF(Table3_1[[#This Row],[Status]]="Hired",1,0)</f>
        <v>0</v>
      </c>
      <c r="J186" t="b">
        <f>OR((Table3_1[[#This Row],[Offered Salary]]&lt;$O$27),(Table3_1[[#This Row],[Offered Salary]]&gt;$O$28))</f>
        <v>0</v>
      </c>
      <c r="K186" t="str">
        <f>IF(Table3_1[[#This Row],[Offered Salary]]&lt;$O$27,"Low",IF(Table3_1[[#This Row],[Offered Salary]]&gt;$O$28,"High",""))</f>
        <v/>
      </c>
      <c r="L186" s="6">
        <f>((Table3_1[[#This Row],[Offered Salary]]-$O$25)/$O$26)</f>
        <v>0.98370545682424693</v>
      </c>
    </row>
    <row r="187" spans="1:12" x14ac:dyDescent="0.3">
      <c r="A187">
        <v>542532</v>
      </c>
      <c r="B187" s="2">
        <v>41779</v>
      </c>
      <c r="C187" s="3">
        <v>0.41064814814814815</v>
      </c>
      <c r="D187" t="s">
        <v>30</v>
      </c>
      <c r="E187" t="s">
        <v>29</v>
      </c>
      <c r="F187" t="s">
        <v>14</v>
      </c>
      <c r="G187" t="s">
        <v>2</v>
      </c>
      <c r="H187">
        <v>43729</v>
      </c>
      <c r="I187">
        <f>IF(Table3_1[[#This Row],[Status]]="Hired",1,0)</f>
        <v>0</v>
      </c>
      <c r="J187" t="b">
        <f>OR((Table3_1[[#This Row],[Offered Salary]]&lt;$O$27),(Table3_1[[#This Row],[Offered Salary]]&gt;$O$28))</f>
        <v>0</v>
      </c>
      <c r="K187" t="str">
        <f>IF(Table3_1[[#This Row],[Offered Salary]]&lt;$O$27,"Low",IF(Table3_1[[#This Row],[Offered Salary]]&gt;$O$28,"High",""))</f>
        <v/>
      </c>
      <c r="L187" s="6">
        <f>((Table3_1[[#This Row],[Offered Salary]]-$O$25)/$O$26)</f>
        <v>-0.21682952867585073</v>
      </c>
    </row>
    <row r="188" spans="1:12" x14ac:dyDescent="0.3">
      <c r="A188">
        <v>626271</v>
      </c>
      <c r="B188" s="2">
        <v>41779</v>
      </c>
      <c r="C188" s="3">
        <v>0.40949074074074077</v>
      </c>
      <c r="D188" t="s">
        <v>30</v>
      </c>
      <c r="E188" t="s">
        <v>28</v>
      </c>
      <c r="F188" t="s">
        <v>14</v>
      </c>
      <c r="G188" t="s">
        <v>2</v>
      </c>
      <c r="H188">
        <v>84745</v>
      </c>
      <c r="I188">
        <f>IF(Table3_1[[#This Row],[Status]]="Hired",1,0)</f>
        <v>0</v>
      </c>
      <c r="J188" t="b">
        <f>OR((Table3_1[[#This Row],[Offered Salary]]&lt;$O$27),(Table3_1[[#This Row],[Offered Salary]]&gt;$O$28))</f>
        <v>0</v>
      </c>
      <c r="K188" t="str">
        <f>IF(Table3_1[[#This Row],[Offered Salary]]&lt;$O$27,"Low",IF(Table3_1[[#This Row],[Offered Salary]]&gt;$O$28,"High",""))</f>
        <v/>
      </c>
      <c r="L188" s="6">
        <f>((Table3_1[[#This Row],[Offered Salary]]-$O$25)/$O$26)</f>
        <v>1.2048456926335385</v>
      </c>
    </row>
    <row r="189" spans="1:12" x14ac:dyDescent="0.3">
      <c r="A189">
        <v>272182</v>
      </c>
      <c r="B189" s="2">
        <v>41779</v>
      </c>
      <c r="C189" s="3">
        <v>0.51993055555555556</v>
      </c>
      <c r="D189" t="s">
        <v>31</v>
      </c>
      <c r="E189" t="s">
        <v>29</v>
      </c>
      <c r="F189" t="s">
        <v>20</v>
      </c>
      <c r="G189" t="s">
        <v>8</v>
      </c>
      <c r="H189">
        <v>56534</v>
      </c>
      <c r="I189">
        <f>IF(Table3_1[[#This Row],[Status]]="Hired",1,0)</f>
        <v>1</v>
      </c>
      <c r="J189" t="b">
        <f>OR((Table3_1[[#This Row],[Offered Salary]]&lt;$O$27),(Table3_1[[#This Row],[Offered Salary]]&gt;$O$28))</f>
        <v>0</v>
      </c>
      <c r="K189" t="str">
        <f>IF(Table3_1[[#This Row],[Offered Salary]]&lt;$O$27,"Low",IF(Table3_1[[#This Row],[Offered Salary]]&gt;$O$28,"High",""))</f>
        <v/>
      </c>
      <c r="L189" s="6">
        <f>((Table3_1[[#This Row],[Offered Salary]]-$O$25)/$O$26)</f>
        <v>0.22701070949624624</v>
      </c>
    </row>
    <row r="190" spans="1:12" x14ac:dyDescent="0.3">
      <c r="A190">
        <v>942393</v>
      </c>
      <c r="B190" s="2">
        <v>41779</v>
      </c>
      <c r="C190" s="3">
        <v>0.66843750000000002</v>
      </c>
      <c r="D190" t="s">
        <v>30</v>
      </c>
      <c r="E190" t="s">
        <v>27</v>
      </c>
      <c r="F190" t="s">
        <v>18</v>
      </c>
      <c r="G190" t="s">
        <v>3</v>
      </c>
      <c r="H190">
        <v>71981</v>
      </c>
      <c r="I190">
        <f>IF(Table3_1[[#This Row],[Status]]="Hired",1,0)</f>
        <v>0</v>
      </c>
      <c r="J190" t="b">
        <f>OR((Table3_1[[#This Row],[Offered Salary]]&lt;$O$27),(Table3_1[[#This Row],[Offered Salary]]&gt;$O$28))</f>
        <v>0</v>
      </c>
      <c r="K190" t="str">
        <f>IF(Table3_1[[#This Row],[Offered Salary]]&lt;$O$27,"Low",IF(Table3_1[[#This Row],[Offered Salary]]&gt;$O$28,"High",""))</f>
        <v/>
      </c>
      <c r="L190" s="6">
        <f>((Table3_1[[#This Row],[Offered Salary]]-$O$25)/$O$26)</f>
        <v>0.76242657509908751</v>
      </c>
    </row>
    <row r="191" spans="1:12" x14ac:dyDescent="0.3">
      <c r="A191">
        <v>118533</v>
      </c>
      <c r="B191" s="2">
        <v>41779</v>
      </c>
      <c r="C191" s="3">
        <v>0.67072916666666671</v>
      </c>
      <c r="D191" t="s">
        <v>31</v>
      </c>
      <c r="E191" t="s">
        <v>27</v>
      </c>
      <c r="F191" t="s">
        <v>18</v>
      </c>
      <c r="G191" t="s">
        <v>3</v>
      </c>
      <c r="H191">
        <v>68969</v>
      </c>
      <c r="I191">
        <f>IF(Table3_1[[#This Row],[Status]]="Hired",1,0)</f>
        <v>1</v>
      </c>
      <c r="J191" t="b">
        <f>OR((Table3_1[[#This Row],[Offered Salary]]&lt;$O$27),(Table3_1[[#This Row],[Offered Salary]]&gt;$O$28))</f>
        <v>0</v>
      </c>
      <c r="K191" t="str">
        <f>IF(Table3_1[[#This Row],[Offered Salary]]&lt;$O$27,"Low",IF(Table3_1[[#This Row],[Offered Salary]]&gt;$O$28,"High",""))</f>
        <v/>
      </c>
      <c r="L191" s="6">
        <f>((Table3_1[[#This Row],[Offered Salary]]-$O$25)/$O$26)</f>
        <v>0.65802620045056304</v>
      </c>
    </row>
    <row r="192" spans="1:12" x14ac:dyDescent="0.3">
      <c r="A192">
        <v>646468</v>
      </c>
      <c r="B192" s="2">
        <v>41780</v>
      </c>
      <c r="C192" s="3">
        <v>0.37274305555555554</v>
      </c>
      <c r="D192" t="s">
        <v>30</v>
      </c>
      <c r="E192" t="s">
        <v>27</v>
      </c>
      <c r="F192" t="s">
        <v>20</v>
      </c>
      <c r="G192" t="s">
        <v>3</v>
      </c>
      <c r="H192">
        <v>47396</v>
      </c>
      <c r="I192">
        <f>IF(Table3_1[[#This Row],[Status]]="Hired",1,0)</f>
        <v>0</v>
      </c>
      <c r="J192" t="b">
        <f>OR((Table3_1[[#This Row],[Offered Salary]]&lt;$O$27),(Table3_1[[#This Row],[Offered Salary]]&gt;$O$28))</f>
        <v>0</v>
      </c>
      <c r="K192" t="str">
        <f>IF(Table3_1[[#This Row],[Offered Salary]]&lt;$O$27,"Low",IF(Table3_1[[#This Row],[Offered Salary]]&gt;$O$28,"High",""))</f>
        <v/>
      </c>
      <c r="L192" s="6">
        <f>((Table3_1[[#This Row],[Offered Salary]]-$O$25)/$O$26)</f>
        <v>-8.9725885303958544E-2</v>
      </c>
    </row>
    <row r="193" spans="1:12" x14ac:dyDescent="0.3">
      <c r="A193">
        <v>29796</v>
      </c>
      <c r="B193" s="2">
        <v>41780</v>
      </c>
      <c r="C193" s="3">
        <v>0.3729513888888889</v>
      </c>
      <c r="D193" t="s">
        <v>30</v>
      </c>
      <c r="E193" t="s">
        <v>27</v>
      </c>
      <c r="F193" t="s">
        <v>20</v>
      </c>
      <c r="G193" t="s">
        <v>3</v>
      </c>
      <c r="H193">
        <v>31993</v>
      </c>
      <c r="I193">
        <f>IF(Table3_1[[#This Row],[Status]]="Hired",1,0)</f>
        <v>0</v>
      </c>
      <c r="J193" t="b">
        <f>OR((Table3_1[[#This Row],[Offered Salary]]&lt;$O$27),(Table3_1[[#This Row],[Offered Salary]]&gt;$O$28))</f>
        <v>0</v>
      </c>
      <c r="K193" t="str">
        <f>IF(Table3_1[[#This Row],[Offered Salary]]&lt;$O$27,"Low",IF(Table3_1[[#This Row],[Offered Salary]]&gt;$O$28,"High",""))</f>
        <v/>
      </c>
      <c r="L193" s="6">
        <f>((Table3_1[[#This Row],[Offered Salary]]-$O$25)/$O$26)</f>
        <v>-0.62361664583225296</v>
      </c>
    </row>
    <row r="194" spans="1:12" x14ac:dyDescent="0.3">
      <c r="A194">
        <v>484007</v>
      </c>
      <c r="B194" s="2">
        <v>41780</v>
      </c>
      <c r="C194" s="3">
        <v>0.37459490740740742</v>
      </c>
      <c r="D194" t="s">
        <v>30</v>
      </c>
      <c r="E194" t="s">
        <v>27</v>
      </c>
      <c r="F194" t="s">
        <v>20</v>
      </c>
      <c r="G194" t="s">
        <v>3</v>
      </c>
      <c r="H194">
        <v>38842</v>
      </c>
      <c r="I194">
        <f>IF(Table3_1[[#This Row],[Status]]="Hired",1,0)</f>
        <v>0</v>
      </c>
      <c r="J194" t="b">
        <f>OR((Table3_1[[#This Row],[Offered Salary]]&lt;$O$27),(Table3_1[[#This Row],[Offered Salary]]&gt;$O$28))</f>
        <v>0</v>
      </c>
      <c r="K194" t="str">
        <f>IF(Table3_1[[#This Row],[Offered Salary]]&lt;$O$27,"Low",IF(Table3_1[[#This Row],[Offered Salary]]&gt;$O$28,"High",""))</f>
        <v/>
      </c>
      <c r="L194" s="6">
        <f>((Table3_1[[#This Row],[Offered Salary]]-$O$25)/$O$26)</f>
        <v>-0.38622017638745076</v>
      </c>
    </row>
    <row r="195" spans="1:12" x14ac:dyDescent="0.3">
      <c r="A195">
        <v>485806</v>
      </c>
      <c r="B195" s="2">
        <v>41780</v>
      </c>
      <c r="C195" s="3">
        <v>0.37395833333333334</v>
      </c>
      <c r="D195" t="s">
        <v>30</v>
      </c>
      <c r="E195" t="s">
        <v>29</v>
      </c>
      <c r="F195" t="s">
        <v>20</v>
      </c>
      <c r="G195" t="s">
        <v>3</v>
      </c>
      <c r="H195">
        <v>98316</v>
      </c>
      <c r="I195">
        <f>IF(Table3_1[[#This Row],[Status]]="Hired",1,0)</f>
        <v>0</v>
      </c>
      <c r="J195" t="b">
        <f>OR((Table3_1[[#This Row],[Offered Salary]]&lt;$O$27),(Table3_1[[#This Row],[Offered Salary]]&gt;$O$28))</f>
        <v>0</v>
      </c>
      <c r="K195" t="str">
        <f>IF(Table3_1[[#This Row],[Offered Salary]]&lt;$O$27,"Low",IF(Table3_1[[#This Row],[Offered Salary]]&gt;$O$28,"High",""))</f>
        <v/>
      </c>
      <c r="L195" s="6">
        <f>((Table3_1[[#This Row],[Offered Salary]]-$O$25)/$O$26)</f>
        <v>1.6752366236943372</v>
      </c>
    </row>
    <row r="196" spans="1:12" x14ac:dyDescent="0.3">
      <c r="A196">
        <v>34378</v>
      </c>
      <c r="B196" s="2">
        <v>41780</v>
      </c>
      <c r="C196" s="3">
        <v>0.59829861111111116</v>
      </c>
      <c r="D196" t="s">
        <v>30</v>
      </c>
      <c r="E196" t="s">
        <v>29</v>
      </c>
      <c r="F196" t="s">
        <v>20</v>
      </c>
      <c r="G196" t="s">
        <v>4</v>
      </c>
      <c r="H196">
        <v>80894</v>
      </c>
      <c r="I196">
        <f>IF(Table3_1[[#This Row],[Status]]="Hired",1,0)</f>
        <v>0</v>
      </c>
      <c r="J196" t="b">
        <f>OR((Table3_1[[#This Row],[Offered Salary]]&lt;$O$27),(Table3_1[[#This Row],[Offered Salary]]&gt;$O$28))</f>
        <v>0</v>
      </c>
      <c r="K196" t="str">
        <f>IF(Table3_1[[#This Row],[Offered Salary]]&lt;$O$27,"Low",IF(Table3_1[[#This Row],[Offered Salary]]&gt;$O$28,"High",""))</f>
        <v/>
      </c>
      <c r="L196" s="6">
        <f>((Table3_1[[#This Row],[Offered Salary]]-$O$25)/$O$26)</f>
        <v>1.0713643371317232</v>
      </c>
    </row>
    <row r="197" spans="1:12" x14ac:dyDescent="0.3">
      <c r="A197">
        <v>745574</v>
      </c>
      <c r="B197" s="2">
        <v>41780</v>
      </c>
      <c r="C197" s="3">
        <v>0.59859953703703705</v>
      </c>
      <c r="D197" t="s">
        <v>30</v>
      </c>
      <c r="E197" t="s">
        <v>27</v>
      </c>
      <c r="F197" t="s">
        <v>20</v>
      </c>
      <c r="G197" t="s">
        <v>4</v>
      </c>
      <c r="H197">
        <v>84147</v>
      </c>
      <c r="I197">
        <f>IF(Table3_1[[#This Row],[Status]]="Hired",1,0)</f>
        <v>0</v>
      </c>
      <c r="J197" t="b">
        <f>OR((Table3_1[[#This Row],[Offered Salary]]&lt;$O$27),(Table3_1[[#This Row],[Offered Salary]]&gt;$O$28))</f>
        <v>0</v>
      </c>
      <c r="K197" t="str">
        <f>IF(Table3_1[[#This Row],[Offered Salary]]&lt;$O$27,"Low",IF(Table3_1[[#This Row],[Offered Salary]]&gt;$O$28,"High",""))</f>
        <v/>
      </c>
      <c r="L197" s="6">
        <f>((Table3_1[[#This Row],[Offered Salary]]-$O$25)/$O$26)</f>
        <v>1.1841181282112883</v>
      </c>
    </row>
    <row r="198" spans="1:12" x14ac:dyDescent="0.3">
      <c r="A198">
        <v>508134</v>
      </c>
      <c r="B198" s="2">
        <v>41780</v>
      </c>
      <c r="C198" s="3">
        <v>0.60040509259259256</v>
      </c>
      <c r="D198" t="s">
        <v>30</v>
      </c>
      <c r="E198" t="s">
        <v>27</v>
      </c>
      <c r="F198" t="s">
        <v>20</v>
      </c>
      <c r="G198" t="s">
        <v>4</v>
      </c>
      <c r="H198">
        <v>65393</v>
      </c>
      <c r="I198">
        <f>IF(Table3_1[[#This Row],[Status]]="Hired",1,0)</f>
        <v>0</v>
      </c>
      <c r="J198" t="b">
        <f>OR((Table3_1[[#This Row],[Offered Salary]]&lt;$O$27),(Table3_1[[#This Row],[Offered Salary]]&gt;$O$28))</f>
        <v>0</v>
      </c>
      <c r="K198" t="str">
        <f>IF(Table3_1[[#This Row],[Offered Salary]]&lt;$O$27,"Low",IF(Table3_1[[#This Row],[Offered Salary]]&gt;$O$28,"High",""))</f>
        <v/>
      </c>
      <c r="L198" s="6">
        <f>((Table3_1[[#This Row],[Offered Salary]]-$O$25)/$O$26)</f>
        <v>0.53407675166466539</v>
      </c>
    </row>
    <row r="199" spans="1:12" x14ac:dyDescent="0.3">
      <c r="A199">
        <v>826902</v>
      </c>
      <c r="B199" s="2">
        <v>41780</v>
      </c>
      <c r="C199" s="3">
        <v>0.52491898148148153</v>
      </c>
      <c r="D199" t="s">
        <v>30</v>
      </c>
      <c r="E199" t="s">
        <v>29</v>
      </c>
      <c r="F199" t="s">
        <v>13</v>
      </c>
      <c r="G199" t="s">
        <v>9</v>
      </c>
      <c r="H199">
        <v>23823</v>
      </c>
      <c r="I199">
        <f>IF(Table3_1[[#This Row],[Status]]="Hired",1,0)</f>
        <v>0</v>
      </c>
      <c r="J199" t="b">
        <f>OR((Table3_1[[#This Row],[Offered Salary]]&lt;$O$27),(Table3_1[[#This Row],[Offered Salary]]&gt;$O$28))</f>
        <v>0</v>
      </c>
      <c r="K199" t="str">
        <f>IF(Table3_1[[#This Row],[Offered Salary]]&lt;$O$27,"Low",IF(Table3_1[[#This Row],[Offered Salary]]&gt;$O$28,"High",""))</f>
        <v/>
      </c>
      <c r="L199" s="6">
        <f>((Table3_1[[#This Row],[Offered Salary]]-$O$25)/$O$26)</f>
        <v>-0.90680092899242726</v>
      </c>
    </row>
    <row r="200" spans="1:12" x14ac:dyDescent="0.3">
      <c r="A200">
        <v>25028</v>
      </c>
      <c r="B200" s="2">
        <v>41780</v>
      </c>
      <c r="C200" s="3">
        <v>0.78142361111111114</v>
      </c>
      <c r="D200" t="s">
        <v>30</v>
      </c>
      <c r="E200" t="s">
        <v>27</v>
      </c>
      <c r="F200" t="s">
        <v>20</v>
      </c>
      <c r="G200" t="s">
        <v>2</v>
      </c>
      <c r="H200">
        <v>35787</v>
      </c>
      <c r="I200">
        <f>IF(Table3_1[[#This Row],[Status]]="Hired",1,0)</f>
        <v>0</v>
      </c>
      <c r="J200" t="b">
        <f>OR((Table3_1[[#This Row],[Offered Salary]]&lt;$O$27),(Table3_1[[#This Row],[Offered Salary]]&gt;$O$28))</f>
        <v>0</v>
      </c>
      <c r="K200" t="str">
        <f>IF(Table3_1[[#This Row],[Offered Salary]]&lt;$O$27,"Low",IF(Table3_1[[#This Row],[Offered Salary]]&gt;$O$28,"High",""))</f>
        <v/>
      </c>
      <c r="L200" s="6">
        <f>((Table3_1[[#This Row],[Offered Salary]]-$O$25)/$O$26)</f>
        <v>-0.49211099463155511</v>
      </c>
    </row>
    <row r="201" spans="1:12" x14ac:dyDescent="0.3">
      <c r="A201">
        <v>891404</v>
      </c>
      <c r="B201" s="2">
        <v>41780</v>
      </c>
      <c r="C201" s="3">
        <v>0.7522685185185185</v>
      </c>
      <c r="D201" t="s">
        <v>30</v>
      </c>
      <c r="E201" t="s">
        <v>27</v>
      </c>
      <c r="F201" t="s">
        <v>20</v>
      </c>
      <c r="G201" t="s">
        <v>3</v>
      </c>
      <c r="H201">
        <v>51426</v>
      </c>
      <c r="I201">
        <f>IF(Table3_1[[#This Row],[Status]]="Hired",1,0)</f>
        <v>0</v>
      </c>
      <c r="J201" t="b">
        <f>OR((Table3_1[[#This Row],[Offered Salary]]&lt;$O$27),(Table3_1[[#This Row],[Offered Salary]]&gt;$O$28))</f>
        <v>0</v>
      </c>
      <c r="K201" t="str">
        <f>IF(Table3_1[[#This Row],[Offered Salary]]&lt;$O$27,"Low",IF(Table3_1[[#This Row],[Offered Salary]]&gt;$O$28,"High",""))</f>
        <v/>
      </c>
      <c r="L201" s="6">
        <f>((Table3_1[[#This Row],[Offered Salary]]-$O$25)/$O$26)</f>
        <v>4.9959874932945077E-2</v>
      </c>
    </row>
    <row r="202" spans="1:12" x14ac:dyDescent="0.3">
      <c r="A202">
        <v>456232</v>
      </c>
      <c r="B202" s="2">
        <v>41780</v>
      </c>
      <c r="C202" s="3">
        <v>0.73291666666666666</v>
      </c>
      <c r="D202" t="s">
        <v>30</v>
      </c>
      <c r="E202" t="s">
        <v>27</v>
      </c>
      <c r="F202" t="s">
        <v>20</v>
      </c>
      <c r="G202" t="s">
        <v>3</v>
      </c>
      <c r="H202">
        <v>23558</v>
      </c>
      <c r="I202">
        <f>IF(Table3_1[[#This Row],[Status]]="Hired",1,0)</f>
        <v>0</v>
      </c>
      <c r="J202" t="b">
        <f>OR((Table3_1[[#This Row],[Offered Salary]]&lt;$O$27),(Table3_1[[#This Row],[Offered Salary]]&gt;$O$28))</f>
        <v>0</v>
      </c>
      <c r="K202" t="str">
        <f>IF(Table3_1[[#This Row],[Offered Salary]]&lt;$O$27,"Low",IF(Table3_1[[#This Row],[Offered Salary]]&gt;$O$28,"High",""))</f>
        <v/>
      </c>
      <c r="L202" s="6">
        <f>((Table3_1[[#This Row],[Offered Salary]]-$O$25)/$O$26)</f>
        <v>-0.91598622091867532</v>
      </c>
    </row>
    <row r="203" spans="1:12" x14ac:dyDescent="0.3">
      <c r="A203">
        <v>488788</v>
      </c>
      <c r="B203" s="2">
        <v>41780</v>
      </c>
      <c r="C203" s="3">
        <v>0.6294791666666667</v>
      </c>
      <c r="D203" t="s">
        <v>30</v>
      </c>
      <c r="E203" t="s">
        <v>27</v>
      </c>
      <c r="F203" t="s">
        <v>12</v>
      </c>
      <c r="G203" t="s">
        <v>2</v>
      </c>
      <c r="H203">
        <v>65543</v>
      </c>
      <c r="I203">
        <f>IF(Table3_1[[#This Row],[Status]]="Hired",1,0)</f>
        <v>0</v>
      </c>
      <c r="J203" t="b">
        <f>OR((Table3_1[[#This Row],[Offered Salary]]&lt;$O$27),(Table3_1[[#This Row],[Offered Salary]]&gt;$O$28))</f>
        <v>0</v>
      </c>
      <c r="K203" t="str">
        <f>IF(Table3_1[[#This Row],[Offered Salary]]&lt;$O$27,"Low",IF(Table3_1[[#This Row],[Offered Salary]]&gt;$O$28,"High",""))</f>
        <v/>
      </c>
      <c r="L203" s="6">
        <f>((Table3_1[[#This Row],[Offered Salary]]-$O$25)/$O$26)</f>
        <v>0.53927597350971146</v>
      </c>
    </row>
    <row r="204" spans="1:12" x14ac:dyDescent="0.3">
      <c r="A204">
        <v>757514</v>
      </c>
      <c r="B204" s="2">
        <v>41780</v>
      </c>
      <c r="C204" s="3">
        <v>0.1680787037037037</v>
      </c>
      <c r="D204" t="s">
        <v>31</v>
      </c>
      <c r="E204" t="s">
        <v>29</v>
      </c>
      <c r="F204" t="s">
        <v>17</v>
      </c>
      <c r="G204" t="s">
        <v>2</v>
      </c>
      <c r="H204">
        <v>76575</v>
      </c>
      <c r="I204">
        <f>IF(Table3_1[[#This Row],[Status]]="Hired",1,0)</f>
        <v>1</v>
      </c>
      <c r="J204" t="b">
        <f>OR((Table3_1[[#This Row],[Offered Salary]]&lt;$O$27),(Table3_1[[#This Row],[Offered Salary]]&gt;$O$28))</f>
        <v>0</v>
      </c>
      <c r="K204" t="str">
        <f>IF(Table3_1[[#This Row],[Offered Salary]]&lt;$O$27,"Low",IF(Table3_1[[#This Row],[Offered Salary]]&gt;$O$28,"High",""))</f>
        <v/>
      </c>
      <c r="L204" s="6">
        <f>((Table3_1[[#This Row],[Offered Salary]]-$O$25)/$O$26)</f>
        <v>0.92166140947336417</v>
      </c>
    </row>
    <row r="205" spans="1:12" x14ac:dyDescent="0.3">
      <c r="A205">
        <v>337880</v>
      </c>
      <c r="B205" s="2">
        <v>41780</v>
      </c>
      <c r="C205" s="3">
        <v>0.16886574074074073</v>
      </c>
      <c r="D205" t="s">
        <v>31</v>
      </c>
      <c r="E205" t="s">
        <v>27</v>
      </c>
      <c r="F205" t="s">
        <v>17</v>
      </c>
      <c r="G205" t="s">
        <v>2</v>
      </c>
      <c r="H205">
        <v>50520</v>
      </c>
      <c r="I205">
        <f>IF(Table3_1[[#This Row],[Status]]="Hired",1,0)</f>
        <v>1</v>
      </c>
      <c r="J205" t="b">
        <f>OR((Table3_1[[#This Row],[Offered Salary]]&lt;$O$27),(Table3_1[[#This Row],[Offered Salary]]&gt;$O$28))</f>
        <v>0</v>
      </c>
      <c r="K205" t="str">
        <f>IF(Table3_1[[#This Row],[Offered Salary]]&lt;$O$27,"Low",IF(Table3_1[[#This Row],[Offered Salary]]&gt;$O$28,"High",""))</f>
        <v/>
      </c>
      <c r="L205" s="6">
        <f>((Table3_1[[#This Row],[Offered Salary]]-$O$25)/$O$26)</f>
        <v>1.8556574988866995E-2</v>
      </c>
    </row>
    <row r="206" spans="1:12" x14ac:dyDescent="0.3">
      <c r="A206">
        <v>806305</v>
      </c>
      <c r="B206" s="2">
        <v>41780</v>
      </c>
      <c r="C206" s="3">
        <v>0.53238425925925925</v>
      </c>
      <c r="D206" t="s">
        <v>31</v>
      </c>
      <c r="E206" t="s">
        <v>27</v>
      </c>
      <c r="F206" t="s">
        <v>17</v>
      </c>
      <c r="G206" t="s">
        <v>4</v>
      </c>
      <c r="H206">
        <v>97253</v>
      </c>
      <c r="I206">
        <f>IF(Table3_1[[#This Row],[Status]]="Hired",1,0)</f>
        <v>1</v>
      </c>
      <c r="J206" t="b">
        <f>OR((Table3_1[[#This Row],[Offered Salary]]&lt;$O$27),(Table3_1[[#This Row],[Offered Salary]]&gt;$O$28))</f>
        <v>0</v>
      </c>
      <c r="K206" t="str">
        <f>IF(Table3_1[[#This Row],[Offered Salary]]&lt;$O$27,"Low",IF(Table3_1[[#This Row],[Offered Salary]]&gt;$O$28,"High",""))</f>
        <v/>
      </c>
      <c r="L206" s="6">
        <f>((Table3_1[[#This Row],[Offered Salary]]-$O$25)/$O$26)</f>
        <v>1.6383914715524444</v>
      </c>
    </row>
    <row r="207" spans="1:12" x14ac:dyDescent="0.3">
      <c r="A207">
        <v>304630</v>
      </c>
      <c r="B207" s="2">
        <v>41780</v>
      </c>
      <c r="C207" s="3">
        <v>0.67040509259259262</v>
      </c>
      <c r="D207" t="s">
        <v>30</v>
      </c>
      <c r="E207" t="s">
        <v>27</v>
      </c>
      <c r="F207" t="s">
        <v>20</v>
      </c>
      <c r="G207" t="s">
        <v>1</v>
      </c>
      <c r="H207">
        <v>2686</v>
      </c>
      <c r="I207">
        <f>IF(Table3_1[[#This Row],[Status]]="Hired",1,0)</f>
        <v>0</v>
      </c>
      <c r="J207" t="b">
        <f>OR((Table3_1[[#This Row],[Offered Salary]]&lt;$O$27),(Table3_1[[#This Row],[Offered Salary]]&gt;$O$28))</f>
        <v>1</v>
      </c>
      <c r="K207" t="str">
        <f>IF(Table3_1[[#This Row],[Offered Salary]]&lt;$O$27,"Low",IF(Table3_1[[#This Row],[Offered Salary]]&gt;$O$28,"High",""))</f>
        <v>Low</v>
      </c>
      <c r="L207" s="6">
        <f>((Table3_1[[#This Row],[Offered Salary]]-$O$25)/$O$26)</f>
        <v>-1.6394406099173484</v>
      </c>
    </row>
    <row r="208" spans="1:12" x14ac:dyDescent="0.3">
      <c r="A208">
        <v>382693</v>
      </c>
      <c r="B208" s="2">
        <v>41780</v>
      </c>
      <c r="C208" s="3">
        <v>0.67105324074074069</v>
      </c>
      <c r="D208" t="s">
        <v>30</v>
      </c>
      <c r="E208" t="s">
        <v>29</v>
      </c>
      <c r="F208" t="s">
        <v>20</v>
      </c>
      <c r="G208" t="s">
        <v>1</v>
      </c>
      <c r="H208">
        <v>87084</v>
      </c>
      <c r="I208">
        <f>IF(Table3_1[[#This Row],[Status]]="Hired",1,0)</f>
        <v>0</v>
      </c>
      <c r="J208" t="b">
        <f>OR((Table3_1[[#This Row],[Offered Salary]]&lt;$O$27),(Table3_1[[#This Row],[Offered Salary]]&gt;$O$28))</f>
        <v>0</v>
      </c>
      <c r="K208" t="str">
        <f>IF(Table3_1[[#This Row],[Offered Salary]]&lt;$O$27,"Low",IF(Table3_1[[#This Row],[Offered Salary]]&gt;$O$28,"High",""))</f>
        <v/>
      </c>
      <c r="L208" s="6">
        <f>((Table3_1[[#This Row],[Offered Salary]]-$O$25)/$O$26)</f>
        <v>1.2859188919372897</v>
      </c>
    </row>
    <row r="209" spans="1:12" x14ac:dyDescent="0.3">
      <c r="A209">
        <v>150277</v>
      </c>
      <c r="B209" s="2">
        <v>41781</v>
      </c>
      <c r="C209" s="3">
        <v>0.92973379629629627</v>
      </c>
      <c r="D209" t="s">
        <v>30</v>
      </c>
      <c r="E209" t="s">
        <v>27</v>
      </c>
      <c r="F209" t="s">
        <v>12</v>
      </c>
      <c r="G209" t="s">
        <v>9</v>
      </c>
      <c r="H209">
        <v>91928</v>
      </c>
      <c r="I209">
        <f>IF(Table3_1[[#This Row],[Status]]="Hired",1,0)</f>
        <v>0</v>
      </c>
      <c r="J209" t="b">
        <f>OR((Table3_1[[#This Row],[Offered Salary]]&lt;$O$27),(Table3_1[[#This Row],[Offered Salary]]&gt;$O$28))</f>
        <v>0</v>
      </c>
      <c r="K209" t="str">
        <f>IF(Table3_1[[#This Row],[Offered Salary]]&lt;$O$27,"Low",IF(Table3_1[[#This Row],[Offered Salary]]&gt;$O$28,"High",""))</f>
        <v/>
      </c>
      <c r="L209" s="6">
        <f>((Table3_1[[#This Row],[Offered Salary]]-$O$25)/$O$26)</f>
        <v>1.4538190960533099</v>
      </c>
    </row>
    <row r="210" spans="1:12" x14ac:dyDescent="0.3">
      <c r="A210">
        <v>827372</v>
      </c>
      <c r="B210" s="2">
        <v>41781</v>
      </c>
      <c r="C210" s="3">
        <v>0.38135416666666666</v>
      </c>
      <c r="D210" t="s">
        <v>30</v>
      </c>
      <c r="E210" t="s">
        <v>27</v>
      </c>
      <c r="F210" t="s">
        <v>20</v>
      </c>
      <c r="G210" t="s">
        <v>4</v>
      </c>
      <c r="H210">
        <v>28224</v>
      </c>
      <c r="I210">
        <f>IF(Table3_1[[#This Row],[Status]]="Hired",1,0)</f>
        <v>0</v>
      </c>
      <c r="J210" t="b">
        <f>OR((Table3_1[[#This Row],[Offered Salary]]&lt;$O$27),(Table3_1[[#This Row],[Offered Salary]]&gt;$O$28))</f>
        <v>0</v>
      </c>
      <c r="K210" t="str">
        <f>IF(Table3_1[[#This Row],[Offered Salary]]&lt;$O$27,"Low",IF(Table3_1[[#This Row],[Offered Salary]]&gt;$O$28,"High",""))</f>
        <v/>
      </c>
      <c r="L210" s="6">
        <f>((Table3_1[[#This Row],[Offered Salary]]-$O$25)/$O$26)</f>
        <v>-0.75425576005877648</v>
      </c>
    </row>
    <row r="211" spans="1:12" x14ac:dyDescent="0.3">
      <c r="A211">
        <v>761496</v>
      </c>
      <c r="B211" s="2">
        <v>41781</v>
      </c>
      <c r="C211" s="3">
        <v>0.49384259259259261</v>
      </c>
      <c r="D211" t="s">
        <v>30</v>
      </c>
      <c r="E211" t="s">
        <v>29</v>
      </c>
      <c r="F211" t="s">
        <v>13</v>
      </c>
      <c r="G211" t="s">
        <v>3</v>
      </c>
      <c r="H211">
        <v>11052</v>
      </c>
      <c r="I211">
        <f>IF(Table3_1[[#This Row],[Status]]="Hired",1,0)</f>
        <v>0</v>
      </c>
      <c r="J211" t="b">
        <f>OR((Table3_1[[#This Row],[Offered Salary]]&lt;$O$27),(Table3_1[[#This Row],[Offered Salary]]&gt;$O$28))</f>
        <v>1</v>
      </c>
      <c r="K211" t="str">
        <f>IF(Table3_1[[#This Row],[Offered Salary]]&lt;$O$27,"Low",IF(Table3_1[[#This Row],[Offered Salary]]&gt;$O$28,"High",""))</f>
        <v>Low</v>
      </c>
      <c r="L211" s="6">
        <f>((Table3_1[[#This Row],[Offered Salary]]-$O$25)/$O$26)</f>
        <v>-1.3494626768796472</v>
      </c>
    </row>
    <row r="212" spans="1:12" x14ac:dyDescent="0.3">
      <c r="A212">
        <v>321721</v>
      </c>
      <c r="B212" s="2">
        <v>41781</v>
      </c>
      <c r="C212" s="3">
        <v>0.58427083333333329</v>
      </c>
      <c r="D212" t="s">
        <v>31</v>
      </c>
      <c r="E212" t="s">
        <v>29</v>
      </c>
      <c r="F212" t="s">
        <v>14</v>
      </c>
      <c r="G212" t="s">
        <v>4</v>
      </c>
      <c r="H212">
        <v>86922</v>
      </c>
      <c r="I212">
        <f>IF(Table3_1[[#This Row],[Status]]="Hired",1,0)</f>
        <v>1</v>
      </c>
      <c r="J212" t="b">
        <f>OR((Table3_1[[#This Row],[Offered Salary]]&lt;$O$27),(Table3_1[[#This Row],[Offered Salary]]&gt;$O$28))</f>
        <v>0</v>
      </c>
      <c r="K212" t="str">
        <f>IF(Table3_1[[#This Row],[Offered Salary]]&lt;$O$27,"Low",IF(Table3_1[[#This Row],[Offered Salary]]&gt;$O$28,"High",""))</f>
        <v/>
      </c>
      <c r="L212" s="6">
        <f>((Table3_1[[#This Row],[Offered Salary]]-$O$25)/$O$26)</f>
        <v>1.28030373234464</v>
      </c>
    </row>
    <row r="213" spans="1:12" x14ac:dyDescent="0.3">
      <c r="A213">
        <v>406013</v>
      </c>
      <c r="B213" s="2">
        <v>41781</v>
      </c>
      <c r="C213" s="3">
        <v>0.58542824074074074</v>
      </c>
      <c r="D213" t="s">
        <v>30</v>
      </c>
      <c r="E213" t="s">
        <v>27</v>
      </c>
      <c r="F213" t="s">
        <v>14</v>
      </c>
      <c r="G213" t="s">
        <v>4</v>
      </c>
      <c r="H213">
        <v>39389</v>
      </c>
      <c r="I213">
        <f>IF(Table3_1[[#This Row],[Status]]="Hired",1,0)</f>
        <v>0</v>
      </c>
      <c r="J213" t="b">
        <f>OR((Table3_1[[#This Row],[Offered Salary]]&lt;$O$27),(Table3_1[[#This Row],[Offered Salary]]&gt;$O$28))</f>
        <v>0</v>
      </c>
      <c r="K213" t="str">
        <f>IF(Table3_1[[#This Row],[Offered Salary]]&lt;$O$27,"Low",IF(Table3_1[[#This Row],[Offered Salary]]&gt;$O$28,"High",""))</f>
        <v/>
      </c>
      <c r="L213" s="6">
        <f>((Table3_1[[#This Row],[Offered Salary]]-$O$25)/$O$26)</f>
        <v>-0.36726034739251617</v>
      </c>
    </row>
    <row r="214" spans="1:12" x14ac:dyDescent="0.3">
      <c r="A214">
        <v>515475</v>
      </c>
      <c r="B214" s="2">
        <v>41781</v>
      </c>
      <c r="C214" s="3">
        <v>0.75631944444444443</v>
      </c>
      <c r="D214" t="s">
        <v>30</v>
      </c>
      <c r="E214" t="s">
        <v>27</v>
      </c>
      <c r="F214" t="s">
        <v>12</v>
      </c>
      <c r="G214" t="s">
        <v>6</v>
      </c>
      <c r="H214">
        <v>79905</v>
      </c>
      <c r="I214">
        <f>IF(Table3_1[[#This Row],[Status]]="Hired",1,0)</f>
        <v>0</v>
      </c>
      <c r="J214" t="b">
        <f>OR((Table3_1[[#This Row],[Offered Salary]]&lt;$O$27),(Table3_1[[#This Row],[Offered Salary]]&gt;$O$28))</f>
        <v>0</v>
      </c>
      <c r="K214" t="str">
        <f>IF(Table3_1[[#This Row],[Offered Salary]]&lt;$O$27,"Low",IF(Table3_1[[#This Row],[Offered Salary]]&gt;$O$28,"High",""))</f>
        <v/>
      </c>
      <c r="L214" s="6">
        <f>((Table3_1[[#This Row],[Offered Salary]]-$O$25)/$O$26)</f>
        <v>1.0370841344333863</v>
      </c>
    </row>
    <row r="215" spans="1:12" x14ac:dyDescent="0.3">
      <c r="A215">
        <v>29574</v>
      </c>
      <c r="B215" s="2">
        <v>41781</v>
      </c>
      <c r="C215" s="3">
        <v>0.75706018518518514</v>
      </c>
      <c r="D215" t="s">
        <v>30</v>
      </c>
      <c r="E215" t="s">
        <v>29</v>
      </c>
      <c r="F215" t="s">
        <v>12</v>
      </c>
      <c r="G215" t="s">
        <v>6</v>
      </c>
      <c r="H215">
        <v>45265</v>
      </c>
      <c r="I215">
        <f>IF(Table3_1[[#This Row],[Status]]="Hired",1,0)</f>
        <v>0</v>
      </c>
      <c r="J215" t="b">
        <f>OR((Table3_1[[#This Row],[Offered Salary]]&lt;$O$27),(Table3_1[[#This Row],[Offered Salary]]&gt;$O$28))</f>
        <v>0</v>
      </c>
      <c r="K215" t="str">
        <f>IF(Table3_1[[#This Row],[Offered Salary]]&lt;$O$27,"Low",IF(Table3_1[[#This Row],[Offered Salary]]&gt;$O$28,"High",""))</f>
        <v/>
      </c>
      <c r="L215" s="6">
        <f>((Table3_1[[#This Row],[Offered Salary]]-$O$25)/$O$26)</f>
        <v>-0.1635894969825793</v>
      </c>
    </row>
    <row r="216" spans="1:12" x14ac:dyDescent="0.3">
      <c r="A216">
        <v>797115</v>
      </c>
      <c r="B216" s="2">
        <v>41781</v>
      </c>
      <c r="C216" s="3">
        <v>0.76083333333333336</v>
      </c>
      <c r="D216" t="s">
        <v>31</v>
      </c>
      <c r="E216" t="s">
        <v>27</v>
      </c>
      <c r="F216" t="s">
        <v>12</v>
      </c>
      <c r="G216" t="s">
        <v>6</v>
      </c>
      <c r="H216">
        <v>21768</v>
      </c>
      <c r="I216">
        <f>IF(Table3_1[[#This Row],[Status]]="Hired",1,0)</f>
        <v>1</v>
      </c>
      <c r="J216" t="b">
        <f>OR((Table3_1[[#This Row],[Offered Salary]]&lt;$O$27),(Table3_1[[#This Row],[Offered Salary]]&gt;$O$28))</f>
        <v>0</v>
      </c>
      <c r="K216" t="str">
        <f>IF(Table3_1[[#This Row],[Offered Salary]]&lt;$O$27,"Low",IF(Table3_1[[#This Row],[Offered Salary]]&gt;$O$28,"High",""))</f>
        <v/>
      </c>
      <c r="L216" s="6">
        <f>((Table3_1[[#This Row],[Offered Salary]]-$O$25)/$O$26)</f>
        <v>-0.97803026826955808</v>
      </c>
    </row>
    <row r="217" spans="1:12" x14ac:dyDescent="0.3">
      <c r="A217">
        <v>183456</v>
      </c>
      <c r="B217" s="2">
        <v>41781</v>
      </c>
      <c r="C217" s="3">
        <v>0.99837962962962967</v>
      </c>
      <c r="D217" t="s">
        <v>30</v>
      </c>
      <c r="E217" t="s">
        <v>27</v>
      </c>
      <c r="F217" t="s">
        <v>20</v>
      </c>
      <c r="G217" t="s">
        <v>3</v>
      </c>
      <c r="H217">
        <v>68579</v>
      </c>
      <c r="I217">
        <f>IF(Table3_1[[#This Row],[Status]]="Hired",1,0)</f>
        <v>0</v>
      </c>
      <c r="J217" t="b">
        <f>OR((Table3_1[[#This Row],[Offered Salary]]&lt;$O$27),(Table3_1[[#This Row],[Offered Salary]]&gt;$O$28))</f>
        <v>0</v>
      </c>
      <c r="K217" t="str">
        <f>IF(Table3_1[[#This Row],[Offered Salary]]&lt;$O$27,"Low",IF(Table3_1[[#This Row],[Offered Salary]]&gt;$O$28,"High",""))</f>
        <v/>
      </c>
      <c r="L217" s="6">
        <f>((Table3_1[[#This Row],[Offered Salary]]-$O$25)/$O$26)</f>
        <v>0.64450822365344329</v>
      </c>
    </row>
    <row r="218" spans="1:12" x14ac:dyDescent="0.3">
      <c r="A218">
        <v>812987</v>
      </c>
      <c r="B218" s="2">
        <v>41781</v>
      </c>
      <c r="C218" s="3">
        <v>0.38364583333333335</v>
      </c>
      <c r="D218" t="s">
        <v>31</v>
      </c>
      <c r="E218" t="s">
        <v>29</v>
      </c>
      <c r="F218" t="s">
        <v>18</v>
      </c>
      <c r="G218" t="s">
        <v>4</v>
      </c>
      <c r="H218">
        <v>82746</v>
      </c>
      <c r="I218">
        <f>IF(Table3_1[[#This Row],[Status]]="Hired",1,0)</f>
        <v>1</v>
      </c>
      <c r="J218" t="b">
        <f>OR((Table3_1[[#This Row],[Offered Salary]]&lt;$O$27),(Table3_1[[#This Row],[Offered Salary]]&gt;$O$28))</f>
        <v>0</v>
      </c>
      <c r="K218" t="str">
        <f>IF(Table3_1[[#This Row],[Offered Salary]]&lt;$O$27,"Low",IF(Table3_1[[#This Row],[Offered Salary]]&gt;$O$28,"High",""))</f>
        <v/>
      </c>
      <c r="L218" s="6">
        <f>((Table3_1[[#This Row],[Offered Salary]]-$O$25)/$O$26)</f>
        <v>1.1355573961785583</v>
      </c>
    </row>
    <row r="219" spans="1:12" x14ac:dyDescent="0.3">
      <c r="A219">
        <v>463120</v>
      </c>
      <c r="B219" s="2">
        <v>41781</v>
      </c>
      <c r="C219" s="3">
        <v>0.38479166666666664</v>
      </c>
      <c r="D219" t="s">
        <v>31</v>
      </c>
      <c r="E219" t="s">
        <v>29</v>
      </c>
      <c r="F219" t="s">
        <v>18</v>
      </c>
      <c r="G219" t="s">
        <v>4</v>
      </c>
      <c r="H219">
        <v>87381</v>
      </c>
      <c r="I219">
        <f>IF(Table3_1[[#This Row],[Status]]="Hired",1,0)</f>
        <v>1</v>
      </c>
      <c r="J219" t="b">
        <f>OR((Table3_1[[#This Row],[Offered Salary]]&lt;$O$27),(Table3_1[[#This Row],[Offered Salary]]&gt;$O$28))</f>
        <v>0</v>
      </c>
      <c r="K219" t="str">
        <f>IF(Table3_1[[#This Row],[Offered Salary]]&lt;$O$27,"Low",IF(Table3_1[[#This Row],[Offered Salary]]&gt;$O$28,"High",""))</f>
        <v/>
      </c>
      <c r="L219" s="6">
        <f>((Table3_1[[#This Row],[Offered Salary]]-$O$25)/$O$26)</f>
        <v>1.296213351190481</v>
      </c>
    </row>
    <row r="220" spans="1:12" x14ac:dyDescent="0.3">
      <c r="A220">
        <v>461901</v>
      </c>
      <c r="B220" s="2">
        <v>41789</v>
      </c>
      <c r="C220" s="3">
        <v>0.82156249999999997</v>
      </c>
      <c r="D220" t="s">
        <v>31</v>
      </c>
      <c r="E220" t="s">
        <v>29</v>
      </c>
      <c r="F220" t="s">
        <v>18</v>
      </c>
      <c r="G220" t="s">
        <v>4</v>
      </c>
      <c r="H220">
        <v>17864</v>
      </c>
      <c r="I220">
        <f>IF(Table3_1[[#This Row],[Status]]="Hired",1,0)</f>
        <v>1</v>
      </c>
      <c r="J220" t="b">
        <f>OR((Table3_1[[#This Row],[Offered Salary]]&lt;$O$27),(Table3_1[[#This Row],[Offered Salary]]&gt;$O$28))</f>
        <v>0</v>
      </c>
      <c r="K220" t="str">
        <f>IF(Table3_1[[#This Row],[Offered Salary]]&lt;$O$27,"Low",IF(Table3_1[[#This Row],[Offered Salary]]&gt;$O$28,"High",""))</f>
        <v/>
      </c>
      <c r="L220" s="6">
        <f>((Table3_1[[#This Row],[Offered Salary]]-$O$25)/$O$26)</f>
        <v>-1.113348682156623</v>
      </c>
    </row>
    <row r="221" spans="1:12" x14ac:dyDescent="0.3">
      <c r="A221">
        <v>256912</v>
      </c>
      <c r="B221" s="2">
        <v>41781</v>
      </c>
      <c r="C221" s="3">
        <v>0.69909722222222226</v>
      </c>
      <c r="D221" t="s">
        <v>31</v>
      </c>
      <c r="E221" t="s">
        <v>27</v>
      </c>
      <c r="F221" t="s">
        <v>17</v>
      </c>
      <c r="G221" t="s">
        <v>6</v>
      </c>
      <c r="H221">
        <v>95863</v>
      </c>
      <c r="I221">
        <f>IF(Table3_1[[#This Row],[Status]]="Hired",1,0)</f>
        <v>1</v>
      </c>
      <c r="J221" t="b">
        <f>OR((Table3_1[[#This Row],[Offered Salary]]&lt;$O$27),(Table3_1[[#This Row],[Offered Salary]]&gt;$O$28))</f>
        <v>0</v>
      </c>
      <c r="K221" t="str">
        <f>IF(Table3_1[[#This Row],[Offered Salary]]&lt;$O$27,"Low",IF(Table3_1[[#This Row],[Offered Salary]]&gt;$O$28,"High",""))</f>
        <v/>
      </c>
      <c r="L221" s="6">
        <f>((Table3_1[[#This Row],[Offered Salary]]-$O$25)/$O$26)</f>
        <v>1.590212015788351</v>
      </c>
    </row>
    <row r="222" spans="1:12" x14ac:dyDescent="0.3">
      <c r="A222">
        <v>524606</v>
      </c>
      <c r="B222" s="2">
        <v>41781</v>
      </c>
      <c r="C222" s="3">
        <v>0.7011574074074074</v>
      </c>
      <c r="D222" t="s">
        <v>30</v>
      </c>
      <c r="E222" t="s">
        <v>27</v>
      </c>
      <c r="F222" t="s">
        <v>17</v>
      </c>
      <c r="G222" t="s">
        <v>6</v>
      </c>
      <c r="H222">
        <v>29743</v>
      </c>
      <c r="I222">
        <f>IF(Table3_1[[#This Row],[Status]]="Hired",1,0)</f>
        <v>0</v>
      </c>
      <c r="J222" t="b">
        <f>OR((Table3_1[[#This Row],[Offered Salary]]&lt;$O$27),(Table3_1[[#This Row],[Offered Salary]]&gt;$O$28))</f>
        <v>0</v>
      </c>
      <c r="K222" t="str">
        <f>IF(Table3_1[[#This Row],[Offered Salary]]&lt;$O$27,"Low",IF(Table3_1[[#This Row],[Offered Salary]]&gt;$O$28,"High",""))</f>
        <v/>
      </c>
      <c r="L222" s="6">
        <f>((Table3_1[[#This Row],[Offered Salary]]-$O$25)/$O$26)</f>
        <v>-0.7016049735079436</v>
      </c>
    </row>
    <row r="223" spans="1:12" x14ac:dyDescent="0.3">
      <c r="A223">
        <v>206017</v>
      </c>
      <c r="B223" s="2">
        <v>41781</v>
      </c>
      <c r="C223" s="3">
        <v>0.43762731481481482</v>
      </c>
      <c r="D223" t="s">
        <v>30</v>
      </c>
      <c r="E223" t="s">
        <v>27</v>
      </c>
      <c r="F223" t="s">
        <v>20</v>
      </c>
      <c r="G223" t="s">
        <v>3</v>
      </c>
      <c r="H223">
        <v>48490</v>
      </c>
      <c r="I223">
        <f>IF(Table3_1[[#This Row],[Status]]="Hired",1,0)</f>
        <v>0</v>
      </c>
      <c r="J223" t="b">
        <f>OR((Table3_1[[#This Row],[Offered Salary]]&lt;$O$27),(Table3_1[[#This Row],[Offered Salary]]&gt;$O$28))</f>
        <v>0</v>
      </c>
      <c r="K223" t="str">
        <f>IF(Table3_1[[#This Row],[Offered Salary]]&lt;$O$27,"Low",IF(Table3_1[[#This Row],[Offered Salary]]&gt;$O$28,"High",""))</f>
        <v/>
      </c>
      <c r="L223" s="6">
        <f>((Table3_1[[#This Row],[Offered Salary]]-$O$25)/$O$26)</f>
        <v>-5.1806227314089418E-2</v>
      </c>
    </row>
    <row r="224" spans="1:12" x14ac:dyDescent="0.3">
      <c r="A224">
        <v>855219</v>
      </c>
      <c r="B224" s="2">
        <v>41782</v>
      </c>
      <c r="C224" s="3">
        <v>0.68351851851851853</v>
      </c>
      <c r="D224" t="s">
        <v>30</v>
      </c>
      <c r="E224" t="s">
        <v>27</v>
      </c>
      <c r="F224" t="s">
        <v>20</v>
      </c>
      <c r="G224" t="s">
        <v>1</v>
      </c>
      <c r="H224">
        <v>96918</v>
      </c>
      <c r="I224">
        <f>IF(Table3_1[[#This Row],[Status]]="Hired",1,0)</f>
        <v>0</v>
      </c>
      <c r="J224" t="b">
        <f>OR((Table3_1[[#This Row],[Offered Salary]]&lt;$O$27),(Table3_1[[#This Row],[Offered Salary]]&gt;$O$28))</f>
        <v>0</v>
      </c>
      <c r="K224" t="str">
        <f>IF(Table3_1[[#This Row],[Offered Salary]]&lt;$O$27,"Low",IF(Table3_1[[#This Row],[Offered Salary]]&gt;$O$28,"High",""))</f>
        <v/>
      </c>
      <c r="L224" s="6">
        <f>((Table3_1[[#This Row],[Offered Salary]]-$O$25)/$O$26)</f>
        <v>1.6267798760985082</v>
      </c>
    </row>
    <row r="225" spans="1:12" x14ac:dyDescent="0.3">
      <c r="A225">
        <v>556830</v>
      </c>
      <c r="B225" s="2">
        <v>41782</v>
      </c>
      <c r="C225" s="3">
        <v>0.68423611111111116</v>
      </c>
      <c r="D225" t="s">
        <v>31</v>
      </c>
      <c r="E225" t="s">
        <v>29</v>
      </c>
      <c r="F225" t="s">
        <v>20</v>
      </c>
      <c r="G225" t="s">
        <v>1</v>
      </c>
      <c r="H225">
        <v>8812</v>
      </c>
      <c r="I225">
        <f>IF(Table3_1[[#This Row],[Status]]="Hired",1,0)</f>
        <v>1</v>
      </c>
      <c r="J225" t="b">
        <f>OR((Table3_1[[#This Row],[Offered Salary]]&lt;$O$27),(Table3_1[[#This Row],[Offered Salary]]&gt;$O$28))</f>
        <v>1</v>
      </c>
      <c r="K225" t="str">
        <f>IF(Table3_1[[#This Row],[Offered Salary]]&lt;$O$27,"Low",IF(Table3_1[[#This Row],[Offered Salary]]&gt;$O$28,"High",""))</f>
        <v>Low</v>
      </c>
      <c r="L225" s="6">
        <f>((Table3_1[[#This Row],[Offered Salary]]-$O$25)/$O$26)</f>
        <v>-1.4271043897656681</v>
      </c>
    </row>
    <row r="226" spans="1:12" x14ac:dyDescent="0.3">
      <c r="A226">
        <v>725295</v>
      </c>
      <c r="B226" s="2">
        <v>41786</v>
      </c>
      <c r="C226" s="3">
        <v>0.68502314814814813</v>
      </c>
      <c r="D226" t="s">
        <v>30</v>
      </c>
      <c r="E226" t="s">
        <v>27</v>
      </c>
      <c r="F226" t="s">
        <v>17</v>
      </c>
      <c r="G226" t="s">
        <v>9</v>
      </c>
      <c r="H226">
        <v>45985</v>
      </c>
      <c r="I226">
        <f>IF(Table3_1[[#This Row],[Status]]="Hired",1,0)</f>
        <v>0</v>
      </c>
      <c r="J226" t="b">
        <f>OR((Table3_1[[#This Row],[Offered Salary]]&lt;$O$27),(Table3_1[[#This Row],[Offered Salary]]&gt;$O$28))</f>
        <v>0</v>
      </c>
      <c r="K226" t="str">
        <f>IF(Table3_1[[#This Row],[Offered Salary]]&lt;$O$27,"Low",IF(Table3_1[[#This Row],[Offered Salary]]&gt;$O$28,"High",""))</f>
        <v/>
      </c>
      <c r="L226" s="6">
        <f>((Table3_1[[#This Row],[Offered Salary]]-$O$25)/$O$26)</f>
        <v>-0.13863323212635831</v>
      </c>
    </row>
    <row r="227" spans="1:12" x14ac:dyDescent="0.3">
      <c r="A227">
        <v>278581</v>
      </c>
      <c r="B227" s="2">
        <v>41785</v>
      </c>
      <c r="C227" s="3">
        <v>0.40418981481481481</v>
      </c>
      <c r="D227" t="s">
        <v>31</v>
      </c>
      <c r="E227" t="s">
        <v>27</v>
      </c>
      <c r="F227" t="s">
        <v>17</v>
      </c>
      <c r="G227" t="s">
        <v>5</v>
      </c>
      <c r="H227">
        <v>15137</v>
      </c>
      <c r="I227">
        <f>IF(Table3_1[[#This Row],[Status]]="Hired",1,0)</f>
        <v>1</v>
      </c>
      <c r="J227" t="b">
        <f>OR((Table3_1[[#This Row],[Offered Salary]]&lt;$O$27),(Table3_1[[#This Row],[Offered Salary]]&gt;$O$28))</f>
        <v>0</v>
      </c>
      <c r="K227" t="str">
        <f>IF(Table3_1[[#This Row],[Offered Salary]]&lt;$O$27,"Low",IF(Table3_1[[#This Row],[Offered Salary]]&gt;$O$28,"High",""))</f>
        <v/>
      </c>
      <c r="L227" s="6">
        <f>((Table3_1[[#This Row],[Offered Salary]]-$O$25)/$O$26)</f>
        <v>-1.20787053529956</v>
      </c>
    </row>
    <row r="228" spans="1:12" x14ac:dyDescent="0.3">
      <c r="A228">
        <v>328190</v>
      </c>
      <c r="B228" s="2">
        <v>41785</v>
      </c>
      <c r="C228" s="3">
        <v>0.61942129629629628</v>
      </c>
      <c r="D228" t="s">
        <v>30</v>
      </c>
      <c r="E228" t="s">
        <v>27</v>
      </c>
      <c r="F228" t="s">
        <v>18</v>
      </c>
      <c r="G228" t="s">
        <v>9</v>
      </c>
      <c r="H228">
        <v>58037</v>
      </c>
      <c r="I228">
        <f>IF(Table3_1[[#This Row],[Status]]="Hired",1,0)</f>
        <v>0</v>
      </c>
      <c r="J228" t="b">
        <f>OR((Table3_1[[#This Row],[Offered Salary]]&lt;$O$27),(Table3_1[[#This Row],[Offered Salary]]&gt;$O$28))</f>
        <v>0</v>
      </c>
      <c r="K228" t="str">
        <f>IF(Table3_1[[#This Row],[Offered Salary]]&lt;$O$27,"Low",IF(Table3_1[[#This Row],[Offered Salary]]&gt;$O$28,"High",""))</f>
        <v/>
      </c>
      <c r="L228" s="6">
        <f>((Table3_1[[#This Row],[Offered Salary]]-$O$25)/$O$26)</f>
        <v>0.27910691238360757</v>
      </c>
    </row>
    <row r="229" spans="1:12" x14ac:dyDescent="0.3">
      <c r="A229">
        <v>634463</v>
      </c>
      <c r="B229" s="2">
        <v>41785</v>
      </c>
      <c r="C229" s="3">
        <v>0.55847222222222226</v>
      </c>
      <c r="D229" t="s">
        <v>30</v>
      </c>
      <c r="E229" t="s">
        <v>27</v>
      </c>
      <c r="F229" t="s">
        <v>15</v>
      </c>
      <c r="G229" t="s">
        <v>4</v>
      </c>
      <c r="H229">
        <v>21913</v>
      </c>
      <c r="I229">
        <f>IF(Table3_1[[#This Row],[Status]]="Hired",1,0)</f>
        <v>0</v>
      </c>
      <c r="J229" t="b">
        <f>OR((Table3_1[[#This Row],[Offered Salary]]&lt;$O$27),(Table3_1[[#This Row],[Offered Salary]]&gt;$O$28))</f>
        <v>0</v>
      </c>
      <c r="K229" t="str">
        <f>IF(Table3_1[[#This Row],[Offered Salary]]&lt;$O$27,"Low",IF(Table3_1[[#This Row],[Offered Salary]]&gt;$O$28,"High",""))</f>
        <v/>
      </c>
      <c r="L229" s="6">
        <f>((Table3_1[[#This Row],[Offered Salary]]-$O$25)/$O$26)</f>
        <v>-0.97300435381934691</v>
      </c>
    </row>
    <row r="230" spans="1:12" x14ac:dyDescent="0.3">
      <c r="A230">
        <v>721691</v>
      </c>
      <c r="B230" s="2">
        <v>41785</v>
      </c>
      <c r="C230" s="3">
        <v>7.2071759259259266E-2</v>
      </c>
      <c r="D230" t="s">
        <v>30</v>
      </c>
      <c r="E230" t="s">
        <v>29</v>
      </c>
      <c r="F230" t="s">
        <v>13</v>
      </c>
      <c r="G230" t="s">
        <v>1</v>
      </c>
      <c r="H230">
        <v>48957</v>
      </c>
      <c r="I230">
        <f>IF(Table3_1[[#This Row],[Status]]="Hired",1,0)</f>
        <v>0</v>
      </c>
      <c r="J230" t="b">
        <f>OR((Table3_1[[#This Row],[Offered Salary]]&lt;$O$27),(Table3_1[[#This Row],[Offered Salary]]&gt;$O$28))</f>
        <v>0</v>
      </c>
      <c r="K230" t="str">
        <f>IF(Table3_1[[#This Row],[Offered Salary]]&lt;$O$27,"Low",IF(Table3_1[[#This Row],[Offered Salary]]&gt;$O$28,"High",""))</f>
        <v/>
      </c>
      <c r="L230" s="6">
        <f>((Table3_1[[#This Row],[Offered Salary]]-$O$25)/$O$26)</f>
        <v>-3.5619316636512743E-2</v>
      </c>
    </row>
    <row r="231" spans="1:12" x14ac:dyDescent="0.3">
      <c r="A231">
        <v>872878</v>
      </c>
      <c r="B231" s="2">
        <v>41785</v>
      </c>
      <c r="C231" s="3">
        <v>0.63012731481481477</v>
      </c>
      <c r="D231" t="s">
        <v>30</v>
      </c>
      <c r="E231" t="s">
        <v>27</v>
      </c>
      <c r="F231" t="s">
        <v>14</v>
      </c>
      <c r="G231" t="s">
        <v>6</v>
      </c>
      <c r="H231">
        <v>22549</v>
      </c>
      <c r="I231">
        <f>IF(Table3_1[[#This Row],[Status]]="Hired",1,0)</f>
        <v>0</v>
      </c>
      <c r="J231" t="b">
        <f>OR((Table3_1[[#This Row],[Offered Salary]]&lt;$O$27),(Table3_1[[#This Row],[Offered Salary]]&gt;$O$28))</f>
        <v>0</v>
      </c>
      <c r="K231" t="str">
        <f>IF(Table3_1[[#This Row],[Offered Salary]]&lt;$O$27,"Low",IF(Table3_1[[#This Row],[Offered Salary]]&gt;$O$28,"High",""))</f>
        <v/>
      </c>
      <c r="L231" s="6">
        <f>((Table3_1[[#This Row],[Offered Salary]]-$O$25)/$O$26)</f>
        <v>-0.95095965319635167</v>
      </c>
    </row>
    <row r="232" spans="1:12" x14ac:dyDescent="0.3">
      <c r="A232">
        <v>910501</v>
      </c>
      <c r="B232" s="2">
        <v>41785</v>
      </c>
      <c r="C232" s="3">
        <v>0.63074074074074071</v>
      </c>
      <c r="D232" t="s">
        <v>30</v>
      </c>
      <c r="E232" t="s">
        <v>27</v>
      </c>
      <c r="F232" t="s">
        <v>14</v>
      </c>
      <c r="G232" t="s">
        <v>6</v>
      </c>
      <c r="H232">
        <v>13490</v>
      </c>
      <c r="I232">
        <f>IF(Table3_1[[#This Row],[Status]]="Hired",1,0)</f>
        <v>0</v>
      </c>
      <c r="J232" t="b">
        <f>OR((Table3_1[[#This Row],[Offered Salary]]&lt;$O$27),(Table3_1[[#This Row],[Offered Salary]]&gt;$O$28))</f>
        <v>0</v>
      </c>
      <c r="K232" t="str">
        <f>IF(Table3_1[[#This Row],[Offered Salary]]&lt;$O$27,"Low",IF(Table3_1[[#This Row],[Offered Salary]]&gt;$O$28,"High",""))</f>
        <v/>
      </c>
      <c r="L232" s="6">
        <f>((Table3_1[[#This Row],[Offered Salary]]-$O$25)/$O$26)</f>
        <v>-1.2649579911581654</v>
      </c>
    </row>
    <row r="233" spans="1:12" x14ac:dyDescent="0.3">
      <c r="A233">
        <v>437082</v>
      </c>
      <c r="B233" s="2">
        <v>41785</v>
      </c>
      <c r="C233" s="3">
        <v>0.12672453703703704</v>
      </c>
      <c r="D233" t="s">
        <v>30</v>
      </c>
      <c r="E233" t="s">
        <v>27</v>
      </c>
      <c r="F233" t="s">
        <v>17</v>
      </c>
      <c r="G233" t="s">
        <v>3</v>
      </c>
      <c r="H233">
        <v>88483</v>
      </c>
      <c r="I233">
        <f>IF(Table3_1[[#This Row],[Status]]="Hired",1,0)</f>
        <v>0</v>
      </c>
      <c r="J233" t="b">
        <f>OR((Table3_1[[#This Row],[Offered Salary]]&lt;$O$27),(Table3_1[[#This Row],[Offered Salary]]&gt;$O$28))</f>
        <v>0</v>
      </c>
      <c r="K233" t="str">
        <f>IF(Table3_1[[#This Row],[Offered Salary]]&lt;$O$27,"Low",IF(Table3_1[[#This Row],[Offered Salary]]&gt;$O$28,"High",""))</f>
        <v/>
      </c>
      <c r="L233" s="6">
        <f>((Table3_1[[#This Row],[Offered Salary]]-$O$25)/$O$26)</f>
        <v>1.3344103010120858</v>
      </c>
    </row>
    <row r="234" spans="1:12" x14ac:dyDescent="0.3">
      <c r="A234">
        <v>693950</v>
      </c>
      <c r="B234" s="2">
        <v>41785</v>
      </c>
      <c r="C234" s="3">
        <v>0.57224537037037038</v>
      </c>
      <c r="D234" t="s">
        <v>30</v>
      </c>
      <c r="E234" t="s">
        <v>27</v>
      </c>
      <c r="F234" t="s">
        <v>20</v>
      </c>
      <c r="G234" t="s">
        <v>1</v>
      </c>
      <c r="H234">
        <v>20489</v>
      </c>
      <c r="I234">
        <f>IF(Table3_1[[#This Row],[Status]]="Hired",1,0)</f>
        <v>0</v>
      </c>
      <c r="J234" t="b">
        <f>OR((Table3_1[[#This Row],[Offered Salary]]&lt;$O$27),(Table3_1[[#This Row],[Offered Salary]]&gt;$O$28))</f>
        <v>0</v>
      </c>
      <c r="K234" t="str">
        <f>IF(Table3_1[[#This Row],[Offered Salary]]&lt;$O$27,"Low",IF(Table3_1[[#This Row],[Offered Salary]]&gt;$O$28,"High",""))</f>
        <v/>
      </c>
      <c r="L234" s="6">
        <f>((Table3_1[[#This Row],[Offered Salary]]-$O$25)/$O$26)</f>
        <v>-1.0223622998683173</v>
      </c>
    </row>
    <row r="235" spans="1:12" x14ac:dyDescent="0.3">
      <c r="A235">
        <v>213968</v>
      </c>
      <c r="B235" s="2">
        <v>41785</v>
      </c>
      <c r="C235" s="3">
        <v>0.61376157407407406</v>
      </c>
      <c r="D235" t="s">
        <v>30</v>
      </c>
      <c r="E235" t="s">
        <v>27</v>
      </c>
      <c r="F235" t="s">
        <v>17</v>
      </c>
      <c r="G235" t="s">
        <v>3</v>
      </c>
      <c r="H235">
        <v>33603</v>
      </c>
      <c r="I235">
        <f>IF(Table3_1[[#This Row],[Status]]="Hired",1,0)</f>
        <v>0</v>
      </c>
      <c r="J235" t="b">
        <f>OR((Table3_1[[#This Row],[Offered Salary]]&lt;$O$27),(Table3_1[[#This Row],[Offered Salary]]&gt;$O$28))</f>
        <v>0</v>
      </c>
      <c r="K235" t="str">
        <f>IF(Table3_1[[#This Row],[Offered Salary]]&lt;$O$27,"Low",IF(Table3_1[[#This Row],[Offered Salary]]&gt;$O$28,"High",""))</f>
        <v/>
      </c>
      <c r="L235" s="6">
        <f>((Table3_1[[#This Row],[Offered Salary]]-$O$25)/$O$26)</f>
        <v>-0.56781166469542543</v>
      </c>
    </row>
    <row r="236" spans="1:12" x14ac:dyDescent="0.3">
      <c r="A236">
        <v>207860</v>
      </c>
      <c r="B236" s="2">
        <v>41785</v>
      </c>
      <c r="C236" s="3">
        <v>0.6147569444444444</v>
      </c>
      <c r="D236" t="s">
        <v>31</v>
      </c>
      <c r="E236" t="s">
        <v>27</v>
      </c>
      <c r="F236" t="s">
        <v>17</v>
      </c>
      <c r="G236" t="s">
        <v>3</v>
      </c>
      <c r="H236">
        <v>9864</v>
      </c>
      <c r="I236">
        <f>IF(Table3_1[[#This Row],[Status]]="Hired",1,0)</f>
        <v>1</v>
      </c>
      <c r="J236" t="b">
        <f>OR((Table3_1[[#This Row],[Offered Salary]]&lt;$O$27),(Table3_1[[#This Row],[Offered Salary]]&gt;$O$28))</f>
        <v>1</v>
      </c>
      <c r="K236" t="str">
        <f>IF(Table3_1[[#This Row],[Offered Salary]]&lt;$O$27,"Low",IF(Table3_1[[#This Row],[Offered Salary]]&gt;$O$28,"High",""))</f>
        <v>Low</v>
      </c>
      <c r="L236" s="6">
        <f>((Table3_1[[#This Row],[Offered Salary]]-$O$25)/$O$26)</f>
        <v>-1.3906405138924118</v>
      </c>
    </row>
    <row r="237" spans="1:12" x14ac:dyDescent="0.3">
      <c r="A237">
        <v>968918</v>
      </c>
      <c r="B237" s="2">
        <v>41786</v>
      </c>
      <c r="C237" s="3">
        <v>0.41375000000000001</v>
      </c>
      <c r="D237" t="s">
        <v>30</v>
      </c>
      <c r="E237" t="s">
        <v>27</v>
      </c>
      <c r="F237" t="s">
        <v>17</v>
      </c>
      <c r="G237" t="s">
        <v>8</v>
      </c>
      <c r="H237">
        <v>86860</v>
      </c>
      <c r="I237">
        <f>IF(Table3_1[[#This Row],[Status]]="Hired",1,0)</f>
        <v>0</v>
      </c>
      <c r="J237" t="b">
        <f>OR((Table3_1[[#This Row],[Offered Salary]]&lt;$O$27),(Table3_1[[#This Row],[Offered Salary]]&gt;$O$28))</f>
        <v>0</v>
      </c>
      <c r="K237" t="str">
        <f>IF(Table3_1[[#This Row],[Offered Salary]]&lt;$O$27,"Low",IF(Table3_1[[#This Row],[Offered Salary]]&gt;$O$28,"High",""))</f>
        <v/>
      </c>
      <c r="L237" s="6">
        <f>((Table3_1[[#This Row],[Offered Salary]]-$O$25)/$O$26)</f>
        <v>1.2781547206486876</v>
      </c>
    </row>
    <row r="238" spans="1:12" x14ac:dyDescent="0.3">
      <c r="A238">
        <v>970445</v>
      </c>
      <c r="B238" s="2">
        <v>41786</v>
      </c>
      <c r="C238" s="3">
        <v>0.41445601851851854</v>
      </c>
      <c r="D238" t="s">
        <v>31</v>
      </c>
      <c r="E238" t="s">
        <v>27</v>
      </c>
      <c r="F238" t="s">
        <v>17</v>
      </c>
      <c r="G238" t="s">
        <v>8</v>
      </c>
      <c r="H238">
        <v>6974</v>
      </c>
      <c r="I238">
        <f>IF(Table3_1[[#This Row],[Status]]="Hired",1,0)</f>
        <v>1</v>
      </c>
      <c r="J238" t="b">
        <f>OR((Table3_1[[#This Row],[Offered Salary]]&lt;$O$27),(Table3_1[[#This Row],[Offered Salary]]&gt;$O$28))</f>
        <v>1</v>
      </c>
      <c r="K238" t="str">
        <f>IF(Table3_1[[#This Row],[Offered Salary]]&lt;$O$27,"Low",IF(Table3_1[[#This Row],[Offered Salary]]&gt;$O$28,"High",""))</f>
        <v>Low</v>
      </c>
      <c r="L238" s="6">
        <f>((Table3_1[[#This Row],[Offered Salary]]-$O$25)/$O$26)</f>
        <v>-1.4908121881069656</v>
      </c>
    </row>
    <row r="239" spans="1:12" x14ac:dyDescent="0.3">
      <c r="A239">
        <v>200462</v>
      </c>
      <c r="B239" s="2">
        <v>41786</v>
      </c>
      <c r="C239" s="3">
        <v>0.41480324074074076</v>
      </c>
      <c r="D239" t="s">
        <v>31</v>
      </c>
      <c r="E239" t="s">
        <v>27</v>
      </c>
      <c r="F239" t="s">
        <v>17</v>
      </c>
      <c r="G239" t="s">
        <v>8</v>
      </c>
      <c r="H239">
        <v>42285</v>
      </c>
      <c r="I239">
        <f>IF(Table3_1[[#This Row],[Status]]="Hired",1,0)</f>
        <v>1</v>
      </c>
      <c r="J239" t="b">
        <f>OR((Table3_1[[#This Row],[Offered Salary]]&lt;$O$27),(Table3_1[[#This Row],[Offered Salary]]&gt;$O$28))</f>
        <v>0</v>
      </c>
      <c r="K239" t="str">
        <f>IF(Table3_1[[#This Row],[Offered Salary]]&lt;$O$27,"Low",IF(Table3_1[[#This Row],[Offered Salary]]&gt;$O$28,"High",""))</f>
        <v/>
      </c>
      <c r="L239" s="6">
        <f>((Table3_1[[#This Row],[Offered Salary]]-$O$25)/$O$26)</f>
        <v>-0.26688070430416061</v>
      </c>
    </row>
    <row r="240" spans="1:12" x14ac:dyDescent="0.3">
      <c r="A240">
        <v>417540</v>
      </c>
      <c r="B240" s="2">
        <v>41786</v>
      </c>
      <c r="C240" s="3">
        <v>0.82168981481481485</v>
      </c>
      <c r="D240" t="s">
        <v>30</v>
      </c>
      <c r="E240" t="s">
        <v>27</v>
      </c>
      <c r="F240" t="s">
        <v>15</v>
      </c>
      <c r="G240" t="s">
        <v>9</v>
      </c>
      <c r="H240">
        <v>2121</v>
      </c>
      <c r="I240">
        <f>IF(Table3_1[[#This Row],[Status]]="Hired",1,0)</f>
        <v>0</v>
      </c>
      <c r="J240" t="b">
        <f>OR((Table3_1[[#This Row],[Offered Salary]]&lt;$O$27),(Table3_1[[#This Row],[Offered Salary]]&gt;$O$28))</f>
        <v>1</v>
      </c>
      <c r="K240" t="str">
        <f>IF(Table3_1[[#This Row],[Offered Salary]]&lt;$O$27,"Low",IF(Table3_1[[#This Row],[Offered Salary]]&gt;$O$28,"High",""))</f>
        <v>Low</v>
      </c>
      <c r="L240" s="6">
        <f>((Table3_1[[#This Row],[Offered Salary]]-$O$25)/$O$26)</f>
        <v>-1.6590243455336884</v>
      </c>
    </row>
    <row r="241" spans="1:12" x14ac:dyDescent="0.3">
      <c r="A241">
        <v>180642</v>
      </c>
      <c r="B241" s="2">
        <v>41786</v>
      </c>
      <c r="C241" s="3">
        <v>0.82263888888888892</v>
      </c>
      <c r="D241" t="s">
        <v>30</v>
      </c>
      <c r="E241" t="s">
        <v>27</v>
      </c>
      <c r="F241" t="s">
        <v>15</v>
      </c>
      <c r="G241" t="s">
        <v>9</v>
      </c>
      <c r="H241">
        <v>69642</v>
      </c>
      <c r="I241">
        <f>IF(Table3_1[[#This Row],[Status]]="Hired",1,0)</f>
        <v>0</v>
      </c>
      <c r="J241" t="b">
        <f>OR((Table3_1[[#This Row],[Offered Salary]]&lt;$O$27),(Table3_1[[#This Row],[Offered Salary]]&gt;$O$28))</f>
        <v>0</v>
      </c>
      <c r="K241" t="str">
        <f>IF(Table3_1[[#This Row],[Offered Salary]]&lt;$O$27,"Low",IF(Table3_1[[#This Row],[Offered Salary]]&gt;$O$28,"High",""))</f>
        <v/>
      </c>
      <c r="L241" s="6">
        <f>((Table3_1[[#This Row],[Offered Salary]]-$O$25)/$O$26)</f>
        <v>0.68135337579533628</v>
      </c>
    </row>
    <row r="242" spans="1:12" x14ac:dyDescent="0.3">
      <c r="A242">
        <v>231975</v>
      </c>
      <c r="B242" s="2">
        <v>41786</v>
      </c>
      <c r="C242" s="3">
        <v>0.59337962962962965</v>
      </c>
      <c r="D242" t="s">
        <v>30</v>
      </c>
      <c r="E242" t="s">
        <v>29</v>
      </c>
      <c r="F242" t="s">
        <v>17</v>
      </c>
      <c r="G242" t="s">
        <v>3</v>
      </c>
      <c r="H242">
        <v>31465</v>
      </c>
      <c r="I242">
        <f>IF(Table3_1[[#This Row],[Status]]="Hired",1,0)</f>
        <v>0</v>
      </c>
      <c r="J242" t="b">
        <f>OR((Table3_1[[#This Row],[Offered Salary]]&lt;$O$27),(Table3_1[[#This Row],[Offered Salary]]&gt;$O$28))</f>
        <v>0</v>
      </c>
      <c r="K242" t="str">
        <f>IF(Table3_1[[#This Row],[Offered Salary]]&lt;$O$27,"Low",IF(Table3_1[[#This Row],[Offered Salary]]&gt;$O$28,"High",""))</f>
        <v/>
      </c>
      <c r="L242" s="6">
        <f>((Table3_1[[#This Row],[Offered Salary]]-$O$25)/$O$26)</f>
        <v>-0.64191790672681504</v>
      </c>
    </row>
    <row r="243" spans="1:12" x14ac:dyDescent="0.3">
      <c r="A243">
        <v>905452</v>
      </c>
      <c r="B243" s="2">
        <v>41786</v>
      </c>
      <c r="C243" s="3">
        <v>0.59577546296296291</v>
      </c>
      <c r="D243" t="s">
        <v>31</v>
      </c>
      <c r="E243" t="s">
        <v>29</v>
      </c>
      <c r="F243" t="s">
        <v>17</v>
      </c>
      <c r="G243" t="s">
        <v>3</v>
      </c>
      <c r="H243">
        <v>55812</v>
      </c>
      <c r="I243">
        <f>IF(Table3_1[[#This Row],[Status]]="Hired",1,0)</f>
        <v>1</v>
      </c>
      <c r="J243" t="b">
        <f>OR((Table3_1[[#This Row],[Offered Salary]]&lt;$O$27),(Table3_1[[#This Row],[Offered Salary]]&gt;$O$28))</f>
        <v>0</v>
      </c>
      <c r="K243" t="str">
        <f>IF(Table3_1[[#This Row],[Offered Salary]]&lt;$O$27,"Low",IF(Table3_1[[#This Row],[Offered Salary]]&gt;$O$28,"High",""))</f>
        <v/>
      </c>
      <c r="L243" s="6">
        <f>((Table3_1[[#This Row],[Offered Salary]]-$O$25)/$O$26)</f>
        <v>0.20198512168209129</v>
      </c>
    </row>
    <row r="244" spans="1:12" x14ac:dyDescent="0.3">
      <c r="A244">
        <v>550693</v>
      </c>
      <c r="B244" s="2">
        <v>41786</v>
      </c>
      <c r="C244" s="3">
        <v>0.59616898148148145</v>
      </c>
      <c r="D244" t="s">
        <v>30</v>
      </c>
      <c r="E244" t="s">
        <v>27</v>
      </c>
      <c r="F244" t="s">
        <v>17</v>
      </c>
      <c r="G244" t="s">
        <v>3</v>
      </c>
      <c r="H244">
        <v>79788</v>
      </c>
      <c r="I244">
        <f>IF(Table3_1[[#This Row],[Status]]="Hired",1,0)</f>
        <v>0</v>
      </c>
      <c r="J244" t="b">
        <f>OR((Table3_1[[#This Row],[Offered Salary]]&lt;$O$27),(Table3_1[[#This Row],[Offered Salary]]&gt;$O$28))</f>
        <v>0</v>
      </c>
      <c r="K244" t="str">
        <f>IF(Table3_1[[#This Row],[Offered Salary]]&lt;$O$27,"Low",IF(Table3_1[[#This Row],[Offered Salary]]&gt;$O$28,"High",""))</f>
        <v/>
      </c>
      <c r="L244" s="6">
        <f>((Table3_1[[#This Row],[Offered Salary]]-$O$25)/$O$26)</f>
        <v>1.0330287413942505</v>
      </c>
    </row>
    <row r="245" spans="1:12" x14ac:dyDescent="0.3">
      <c r="A245">
        <v>495892</v>
      </c>
      <c r="B245" s="2">
        <v>41786</v>
      </c>
      <c r="C245" s="3">
        <v>0.59376157407407404</v>
      </c>
      <c r="D245" t="s">
        <v>31</v>
      </c>
      <c r="E245" t="s">
        <v>28</v>
      </c>
      <c r="F245" t="s">
        <v>17</v>
      </c>
      <c r="G245" t="s">
        <v>3</v>
      </c>
      <c r="H245">
        <v>39922</v>
      </c>
      <c r="I245">
        <f>IF(Table3_1[[#This Row],[Status]]="Hired",1,0)</f>
        <v>1</v>
      </c>
      <c r="J245" t="b">
        <f>OR((Table3_1[[#This Row],[Offered Salary]]&lt;$O$27),(Table3_1[[#This Row],[Offered Salary]]&gt;$O$28))</f>
        <v>0</v>
      </c>
      <c r="K245" t="str">
        <f>IF(Table3_1[[#This Row],[Offered Salary]]&lt;$O$27,"Low",IF(Table3_1[[#This Row],[Offered Salary]]&gt;$O$28,"High",""))</f>
        <v/>
      </c>
      <c r="L245" s="6">
        <f>((Table3_1[[#This Row],[Offered Salary]]-$O$25)/$O$26)</f>
        <v>-0.34878577910311925</v>
      </c>
    </row>
    <row r="246" spans="1:12" x14ac:dyDescent="0.3">
      <c r="A246">
        <v>359390</v>
      </c>
      <c r="B246" s="2">
        <v>41786</v>
      </c>
      <c r="C246" s="3">
        <v>0.72076388888888887</v>
      </c>
      <c r="D246" t="s">
        <v>30</v>
      </c>
      <c r="E246" t="s">
        <v>27</v>
      </c>
      <c r="F246" t="s">
        <v>17</v>
      </c>
      <c r="G246" t="s">
        <v>4</v>
      </c>
      <c r="H246">
        <v>87516</v>
      </c>
      <c r="I246">
        <f>IF(Table3_1[[#This Row],[Status]]="Hired",1,0)</f>
        <v>0</v>
      </c>
      <c r="J246" t="b">
        <f>OR((Table3_1[[#This Row],[Offered Salary]]&lt;$O$27),(Table3_1[[#This Row],[Offered Salary]]&gt;$O$28))</f>
        <v>0</v>
      </c>
      <c r="K246" t="str">
        <f>IF(Table3_1[[#This Row],[Offered Salary]]&lt;$O$27,"Low",IF(Table3_1[[#This Row],[Offered Salary]]&gt;$O$28,"High",""))</f>
        <v/>
      </c>
      <c r="L246" s="6">
        <f>((Table3_1[[#This Row],[Offered Salary]]-$O$25)/$O$26)</f>
        <v>1.3008926508510223</v>
      </c>
    </row>
    <row r="247" spans="1:12" x14ac:dyDescent="0.3">
      <c r="A247">
        <v>167998</v>
      </c>
      <c r="B247" s="2">
        <v>41786</v>
      </c>
      <c r="C247" s="3">
        <v>0.7210185185185185</v>
      </c>
      <c r="D247" t="s">
        <v>31</v>
      </c>
      <c r="E247" t="s">
        <v>29</v>
      </c>
      <c r="F247" t="s">
        <v>17</v>
      </c>
      <c r="G247" t="s">
        <v>4</v>
      </c>
      <c r="H247">
        <v>49768</v>
      </c>
      <c r="I247">
        <f>IF(Table3_1[[#This Row],[Status]]="Hired",1,0)</f>
        <v>1</v>
      </c>
      <c r="J247" t="b">
        <f>OR((Table3_1[[#This Row],[Offered Salary]]&lt;$O$27),(Table3_1[[#This Row],[Offered Salary]]&gt;$O$28))</f>
        <v>0</v>
      </c>
      <c r="K247" t="str">
        <f>IF(Table3_1[[#This Row],[Offered Salary]]&lt;$O$27,"Low",IF(Table3_1[[#This Row],[Offered Salary]]&gt;$O$28,"High",""))</f>
        <v/>
      </c>
      <c r="L247" s="6">
        <f>((Table3_1[[#This Row],[Offered Salary]]-$O$25)/$O$26)</f>
        <v>-7.5088571942971546E-3</v>
      </c>
    </row>
    <row r="248" spans="1:12" x14ac:dyDescent="0.3">
      <c r="A248">
        <v>456321</v>
      </c>
      <c r="B248" s="2">
        <v>41786</v>
      </c>
      <c r="C248" s="3">
        <v>0.7224652777777778</v>
      </c>
      <c r="D248" t="s">
        <v>30</v>
      </c>
      <c r="E248" t="s">
        <v>27</v>
      </c>
      <c r="F248" t="s">
        <v>17</v>
      </c>
      <c r="G248" t="s">
        <v>4</v>
      </c>
      <c r="H248">
        <v>18830</v>
      </c>
      <c r="I248">
        <f>IF(Table3_1[[#This Row],[Status]]="Hired",1,0)</f>
        <v>0</v>
      </c>
      <c r="J248" t="b">
        <f>OR((Table3_1[[#This Row],[Offered Salary]]&lt;$O$27),(Table3_1[[#This Row],[Offered Salary]]&gt;$O$28))</f>
        <v>0</v>
      </c>
      <c r="K248" t="str">
        <f>IF(Table3_1[[#This Row],[Offered Salary]]&lt;$O$27,"Low",IF(Table3_1[[#This Row],[Offered Salary]]&gt;$O$28,"High",""))</f>
        <v/>
      </c>
      <c r="L248" s="6">
        <f>((Table3_1[[#This Row],[Offered Salary]]-$O$25)/$O$26)</f>
        <v>-1.0798656934745265</v>
      </c>
    </row>
    <row r="249" spans="1:12" x14ac:dyDescent="0.3">
      <c r="A249">
        <v>481220</v>
      </c>
      <c r="B249" s="2">
        <v>41786</v>
      </c>
      <c r="C249" s="3">
        <v>0.45733796296296297</v>
      </c>
      <c r="D249" t="s">
        <v>30</v>
      </c>
      <c r="E249" t="s">
        <v>27</v>
      </c>
      <c r="F249" t="s">
        <v>20</v>
      </c>
      <c r="G249" t="s">
        <v>4</v>
      </c>
      <c r="H249">
        <v>58968</v>
      </c>
      <c r="I249">
        <f>IF(Table3_1[[#This Row],[Status]]="Hired",1,0)</f>
        <v>0</v>
      </c>
      <c r="J249" t="b">
        <f>OR((Table3_1[[#This Row],[Offered Salary]]&lt;$O$27),(Table3_1[[#This Row],[Offered Salary]]&gt;$O$28))</f>
        <v>0</v>
      </c>
      <c r="K249" t="str">
        <f>IF(Table3_1[[#This Row],[Offered Salary]]&lt;$O$27,"Low",IF(Table3_1[[#This Row],[Offered Salary]]&gt;$O$28,"High",""))</f>
        <v/>
      </c>
      <c r="L249" s="6">
        <f>((Table3_1[[#This Row],[Offered Salary]]-$O$25)/$O$26)</f>
        <v>0.31137674930185999</v>
      </c>
    </row>
    <row r="250" spans="1:12" x14ac:dyDescent="0.3">
      <c r="A250">
        <v>387131</v>
      </c>
      <c r="B250" s="2">
        <v>41786</v>
      </c>
      <c r="C250" s="3">
        <v>0.45771990740740742</v>
      </c>
      <c r="D250" t="s">
        <v>30</v>
      </c>
      <c r="E250" t="s">
        <v>27</v>
      </c>
      <c r="F250" t="s">
        <v>20</v>
      </c>
      <c r="G250" t="s">
        <v>4</v>
      </c>
      <c r="H250">
        <v>95697</v>
      </c>
      <c r="I250">
        <f>IF(Table3_1[[#This Row],[Status]]="Hired",1,0)</f>
        <v>0</v>
      </c>
      <c r="J250" t="b">
        <f>OR((Table3_1[[#This Row],[Offered Salary]]&lt;$O$27),(Table3_1[[#This Row],[Offered Salary]]&gt;$O$28))</f>
        <v>0</v>
      </c>
      <c r="K250" t="str">
        <f>IF(Table3_1[[#This Row],[Offered Salary]]&lt;$O$27,"Low",IF(Table3_1[[#This Row],[Offered Salary]]&gt;$O$28,"High",""))</f>
        <v/>
      </c>
      <c r="L250" s="6">
        <f>((Table3_1[[#This Row],[Offered Salary]]-$O$25)/$O$26)</f>
        <v>1.5844582102798335</v>
      </c>
    </row>
    <row r="251" spans="1:12" x14ac:dyDescent="0.3">
      <c r="A251">
        <v>723507</v>
      </c>
      <c r="B251" s="2">
        <v>41786</v>
      </c>
      <c r="C251" s="3">
        <v>0.51869212962962963</v>
      </c>
      <c r="D251" t="s">
        <v>30</v>
      </c>
      <c r="E251" t="s">
        <v>29</v>
      </c>
      <c r="F251" t="s">
        <v>19</v>
      </c>
      <c r="G251" t="s">
        <v>2</v>
      </c>
      <c r="H251">
        <v>55511</v>
      </c>
      <c r="I251">
        <f>IF(Table3_1[[#This Row],[Status]]="Hired",1,0)</f>
        <v>0</v>
      </c>
      <c r="J251" t="b">
        <f>OR((Table3_1[[#This Row],[Offered Salary]]&lt;$O$27),(Table3_1[[#This Row],[Offered Salary]]&gt;$O$28))</f>
        <v>0</v>
      </c>
      <c r="K251" t="str">
        <f>IF(Table3_1[[#This Row],[Offered Salary]]&lt;$O$27,"Low",IF(Table3_1[[#This Row],[Offered Salary]]&gt;$O$28,"High",""))</f>
        <v/>
      </c>
      <c r="L251" s="6">
        <f>((Table3_1[[#This Row],[Offered Salary]]-$O$25)/$O$26)</f>
        <v>0.19155201651303225</v>
      </c>
    </row>
    <row r="252" spans="1:12" x14ac:dyDescent="0.3">
      <c r="A252">
        <v>874807</v>
      </c>
      <c r="B252" s="2">
        <v>41786</v>
      </c>
      <c r="C252" s="3">
        <v>0.51913194444444444</v>
      </c>
      <c r="D252" t="s">
        <v>30</v>
      </c>
      <c r="E252" t="s">
        <v>29</v>
      </c>
      <c r="F252" t="s">
        <v>19</v>
      </c>
      <c r="G252" t="s">
        <v>2</v>
      </c>
      <c r="H252">
        <v>81603</v>
      </c>
      <c r="I252">
        <f>IF(Table3_1[[#This Row],[Status]]="Hired",1,0)</f>
        <v>0</v>
      </c>
      <c r="J252" t="b">
        <f>OR((Table3_1[[#This Row],[Offered Salary]]&lt;$O$27),(Table3_1[[#This Row],[Offered Salary]]&gt;$O$28))</f>
        <v>0</v>
      </c>
      <c r="K252" t="str">
        <f>IF(Table3_1[[#This Row],[Offered Salary]]&lt;$O$27,"Low",IF(Table3_1[[#This Row],[Offered Salary]]&gt;$O$28,"High",""))</f>
        <v/>
      </c>
      <c r="L252" s="6">
        <f>((Table3_1[[#This Row],[Offered Salary]]-$O$25)/$O$26)</f>
        <v>1.0959393257193075</v>
      </c>
    </row>
    <row r="253" spans="1:12" x14ac:dyDescent="0.3">
      <c r="A253">
        <v>501620</v>
      </c>
      <c r="B253" s="2">
        <v>41786</v>
      </c>
      <c r="C253" s="3">
        <v>0.51957175925925925</v>
      </c>
      <c r="D253" t="s">
        <v>30</v>
      </c>
      <c r="E253" t="s">
        <v>29</v>
      </c>
      <c r="F253" t="s">
        <v>19</v>
      </c>
      <c r="G253" t="s">
        <v>2</v>
      </c>
      <c r="H253">
        <v>58559</v>
      </c>
      <c r="I253">
        <f>IF(Table3_1[[#This Row],[Status]]="Hired",1,0)</f>
        <v>0</v>
      </c>
      <c r="J253" t="b">
        <f>OR((Table3_1[[#This Row],[Offered Salary]]&lt;$O$27),(Table3_1[[#This Row],[Offered Salary]]&gt;$O$28))</f>
        <v>0</v>
      </c>
      <c r="K253" t="str">
        <f>IF(Table3_1[[#This Row],[Offered Salary]]&lt;$O$27,"Low",IF(Table3_1[[#This Row],[Offered Salary]]&gt;$O$28,"High",""))</f>
        <v/>
      </c>
      <c r="L253" s="6">
        <f>((Table3_1[[#This Row],[Offered Salary]]-$O$25)/$O$26)</f>
        <v>0.29720020440436778</v>
      </c>
    </row>
    <row r="254" spans="1:12" x14ac:dyDescent="0.3">
      <c r="A254">
        <v>109266</v>
      </c>
      <c r="B254" s="2">
        <v>41786</v>
      </c>
      <c r="C254" s="3">
        <v>0.76228009259259255</v>
      </c>
      <c r="D254" t="s">
        <v>31</v>
      </c>
      <c r="E254" t="s">
        <v>29</v>
      </c>
      <c r="F254" t="s">
        <v>13</v>
      </c>
      <c r="G254" t="s">
        <v>4</v>
      </c>
      <c r="H254">
        <v>68952</v>
      </c>
      <c r="I254">
        <f>IF(Table3_1[[#This Row],[Status]]="Hired",1,0)</f>
        <v>1</v>
      </c>
      <c r="J254" t="b">
        <f>OR((Table3_1[[#This Row],[Offered Salary]]&lt;$O$27),(Table3_1[[#This Row],[Offered Salary]]&gt;$O$28))</f>
        <v>0</v>
      </c>
      <c r="K254" t="str">
        <f>IF(Table3_1[[#This Row],[Offered Salary]]&lt;$O$27,"Low",IF(Table3_1[[#This Row],[Offered Salary]]&gt;$O$28,"High",""))</f>
        <v/>
      </c>
      <c r="L254" s="6">
        <f>((Table3_1[[#This Row],[Offered Salary]]-$O$25)/$O$26)</f>
        <v>0.6574369553081244</v>
      </c>
    </row>
    <row r="255" spans="1:12" x14ac:dyDescent="0.3">
      <c r="A255">
        <v>516967</v>
      </c>
      <c r="B255" s="2">
        <v>41786</v>
      </c>
      <c r="C255" s="3">
        <v>0.76217592592592598</v>
      </c>
      <c r="D255" t="s">
        <v>31</v>
      </c>
      <c r="E255" t="s">
        <v>28</v>
      </c>
      <c r="F255" t="s">
        <v>13</v>
      </c>
      <c r="G255" t="s">
        <v>4</v>
      </c>
      <c r="H255">
        <v>48308</v>
      </c>
      <c r="I255">
        <f>IF(Table3_1[[#This Row],[Status]]="Hired",1,0)</f>
        <v>1</v>
      </c>
      <c r="J255" t="b">
        <f>OR((Table3_1[[#This Row],[Offered Salary]]&lt;$O$27),(Table3_1[[#This Row],[Offered Salary]]&gt;$O$28))</f>
        <v>0</v>
      </c>
      <c r="K255" t="str">
        <f>IF(Table3_1[[#This Row],[Offered Salary]]&lt;$O$27,"Low",IF(Table3_1[[#This Row],[Offered Salary]]&gt;$O$28,"High",""))</f>
        <v/>
      </c>
      <c r="L255" s="6">
        <f>((Table3_1[[#This Row],[Offered Salary]]-$O$25)/$O$26)</f>
        <v>-5.8114616486078616E-2</v>
      </c>
    </row>
    <row r="256" spans="1:12" x14ac:dyDescent="0.3">
      <c r="A256">
        <v>265784</v>
      </c>
      <c r="B256" s="2">
        <v>41787</v>
      </c>
      <c r="C256" s="3">
        <v>0.50195601851851857</v>
      </c>
      <c r="D256" t="s">
        <v>30</v>
      </c>
      <c r="E256" t="s">
        <v>29</v>
      </c>
      <c r="F256" t="s">
        <v>13</v>
      </c>
      <c r="G256" t="s">
        <v>6</v>
      </c>
      <c r="H256">
        <v>59628</v>
      </c>
      <c r="I256">
        <f>IF(Table3_1[[#This Row],[Status]]="Hired",1,0)</f>
        <v>0</v>
      </c>
      <c r="J256" t="b">
        <f>OR((Table3_1[[#This Row],[Offered Salary]]&lt;$O$27),(Table3_1[[#This Row],[Offered Salary]]&gt;$O$28))</f>
        <v>0</v>
      </c>
      <c r="K256" t="str">
        <f>IF(Table3_1[[#This Row],[Offered Salary]]&lt;$O$27,"Low",IF(Table3_1[[#This Row],[Offered Salary]]&gt;$O$28,"High",""))</f>
        <v/>
      </c>
      <c r="L256" s="6">
        <f>((Table3_1[[#This Row],[Offered Salary]]-$O$25)/$O$26)</f>
        <v>0.33425332542006259</v>
      </c>
    </row>
    <row r="257" spans="1:12" x14ac:dyDescent="0.3">
      <c r="A257">
        <v>216582</v>
      </c>
      <c r="B257" s="2">
        <v>41787</v>
      </c>
      <c r="C257" s="3">
        <v>0.34711805555555558</v>
      </c>
      <c r="D257" t="s">
        <v>31</v>
      </c>
      <c r="E257" t="s">
        <v>27</v>
      </c>
      <c r="F257" t="s">
        <v>17</v>
      </c>
      <c r="G257" t="s">
        <v>3</v>
      </c>
      <c r="H257">
        <v>36542</v>
      </c>
      <c r="I257">
        <f>IF(Table3_1[[#This Row],[Status]]="Hired",1,0)</f>
        <v>1</v>
      </c>
      <c r="J257" t="b">
        <f>OR((Table3_1[[#This Row],[Offered Salary]]&lt;$O$27),(Table3_1[[#This Row],[Offered Salary]]&gt;$O$28))</f>
        <v>0</v>
      </c>
      <c r="K257" t="str">
        <f>IF(Table3_1[[#This Row],[Offered Salary]]&lt;$O$27,"Low",IF(Table3_1[[#This Row],[Offered Salary]]&gt;$O$28,"High",""))</f>
        <v/>
      </c>
      <c r="L257" s="6">
        <f>((Table3_1[[#This Row],[Offered Salary]]-$O$25)/$O$26)</f>
        <v>-0.46594157801149</v>
      </c>
    </row>
    <row r="258" spans="1:12" x14ac:dyDescent="0.3">
      <c r="A258">
        <v>846310</v>
      </c>
      <c r="B258" s="2">
        <v>41787</v>
      </c>
      <c r="C258" s="3">
        <v>0.34744212962962961</v>
      </c>
      <c r="D258" t="s">
        <v>31</v>
      </c>
      <c r="E258" t="s">
        <v>29</v>
      </c>
      <c r="F258" t="s">
        <v>17</v>
      </c>
      <c r="G258" t="s">
        <v>3</v>
      </c>
      <c r="H258">
        <v>74691</v>
      </c>
      <c r="I258">
        <f>IF(Table3_1[[#This Row],[Status]]="Hired",1,0)</f>
        <v>1</v>
      </c>
      <c r="J258" t="b">
        <f>OR((Table3_1[[#This Row],[Offered Salary]]&lt;$O$27),(Table3_1[[#This Row],[Offered Salary]]&gt;$O$28))</f>
        <v>0</v>
      </c>
      <c r="K258" t="str">
        <f>IF(Table3_1[[#This Row],[Offered Salary]]&lt;$O$27,"Low",IF(Table3_1[[#This Row],[Offered Salary]]&gt;$O$28,"High",""))</f>
        <v/>
      </c>
      <c r="L258" s="6">
        <f>((Table3_1[[#This Row],[Offered Salary]]-$O$25)/$O$26)</f>
        <v>0.85635918309958592</v>
      </c>
    </row>
    <row r="259" spans="1:12" x14ac:dyDescent="0.3">
      <c r="A259">
        <v>13742</v>
      </c>
      <c r="B259" s="2">
        <v>41787</v>
      </c>
      <c r="C259" s="3">
        <v>7.092592592592592E-2</v>
      </c>
      <c r="D259" t="s">
        <v>31</v>
      </c>
      <c r="E259" t="s">
        <v>27</v>
      </c>
      <c r="F259" t="s">
        <v>14</v>
      </c>
      <c r="G259" t="s">
        <v>9</v>
      </c>
      <c r="H259">
        <v>40601</v>
      </c>
      <c r="I259">
        <f>IF(Table3_1[[#This Row],[Status]]="Hired",1,0)</f>
        <v>1</v>
      </c>
      <c r="J259" t="b">
        <f>OR((Table3_1[[#This Row],[Offered Salary]]&lt;$O$27),(Table3_1[[#This Row],[Offered Salary]]&gt;$O$28))</f>
        <v>0</v>
      </c>
      <c r="K259" t="str">
        <f>IF(Table3_1[[#This Row],[Offered Salary]]&lt;$O$27,"Low",IF(Table3_1[[#This Row],[Offered Salary]]&gt;$O$28,"High",""))</f>
        <v/>
      </c>
      <c r="L259" s="6">
        <f>((Table3_1[[#This Row],[Offered Salary]]-$O$25)/$O$26)</f>
        <v>-0.3252506348845442</v>
      </c>
    </row>
    <row r="260" spans="1:12" x14ac:dyDescent="0.3">
      <c r="A260">
        <v>773059</v>
      </c>
      <c r="B260" s="2">
        <v>41787</v>
      </c>
      <c r="C260" s="3">
        <v>0.47458333333333336</v>
      </c>
      <c r="D260" t="s">
        <v>30</v>
      </c>
      <c r="E260" t="s">
        <v>27</v>
      </c>
      <c r="F260" t="s">
        <v>17</v>
      </c>
      <c r="G260" t="s">
        <v>3</v>
      </c>
      <c r="H260">
        <v>25881</v>
      </c>
      <c r="I260">
        <f>IF(Table3_1[[#This Row],[Status]]="Hired",1,0)</f>
        <v>0</v>
      </c>
      <c r="J260" t="b">
        <f>OR((Table3_1[[#This Row],[Offered Salary]]&lt;$O$27),(Table3_1[[#This Row],[Offered Salary]]&gt;$O$28))</f>
        <v>0</v>
      </c>
      <c r="K260" t="str">
        <f>IF(Table3_1[[#This Row],[Offered Salary]]&lt;$O$27,"Low",IF(Table3_1[[#This Row],[Offered Salary]]&gt;$O$28,"High",""))</f>
        <v/>
      </c>
      <c r="L260" s="6">
        <f>((Table3_1[[#This Row],[Offered Salary]]-$O$25)/$O$26)</f>
        <v>-0.83546760527839559</v>
      </c>
    </row>
    <row r="261" spans="1:12" x14ac:dyDescent="0.3">
      <c r="A261">
        <v>876247</v>
      </c>
      <c r="B261" s="2">
        <v>41787</v>
      </c>
      <c r="C261" s="3">
        <v>2.2361111111111109E-2</v>
      </c>
      <c r="D261" t="s">
        <v>30</v>
      </c>
      <c r="E261" t="s">
        <v>27</v>
      </c>
      <c r="F261" t="s">
        <v>17</v>
      </c>
      <c r="G261" t="s">
        <v>4</v>
      </c>
      <c r="H261">
        <v>25873</v>
      </c>
      <c r="I261">
        <f>IF(Table3_1[[#This Row],[Status]]="Hired",1,0)</f>
        <v>0</v>
      </c>
      <c r="J261" t="b">
        <f>OR((Table3_1[[#This Row],[Offered Salary]]&lt;$O$27),(Table3_1[[#This Row],[Offered Salary]]&gt;$O$28))</f>
        <v>0</v>
      </c>
      <c r="K261" t="str">
        <f>IF(Table3_1[[#This Row],[Offered Salary]]&lt;$O$27,"Low",IF(Table3_1[[#This Row],[Offered Salary]]&gt;$O$28,"High",""))</f>
        <v/>
      </c>
      <c r="L261" s="6">
        <f>((Table3_1[[#This Row],[Offered Salary]]-$O$25)/$O$26)</f>
        <v>-0.83574489711013145</v>
      </c>
    </row>
    <row r="262" spans="1:12" x14ac:dyDescent="0.3">
      <c r="A262">
        <v>714683</v>
      </c>
      <c r="B262" s="2">
        <v>41787</v>
      </c>
      <c r="C262" s="3">
        <v>2.3043981481481481E-2</v>
      </c>
      <c r="D262" t="s">
        <v>31</v>
      </c>
      <c r="E262" t="s">
        <v>27</v>
      </c>
      <c r="F262" t="s">
        <v>17</v>
      </c>
      <c r="G262" t="s">
        <v>4</v>
      </c>
      <c r="H262">
        <v>33839</v>
      </c>
      <c r="I262">
        <f>IF(Table3_1[[#This Row],[Status]]="Hired",1,0)</f>
        <v>1</v>
      </c>
      <c r="J262" t="b">
        <f>OR((Table3_1[[#This Row],[Offered Salary]]&lt;$O$27),(Table3_1[[#This Row],[Offered Salary]]&gt;$O$28))</f>
        <v>0</v>
      </c>
      <c r="K262" t="str">
        <f>IF(Table3_1[[#This Row],[Offered Salary]]&lt;$O$27,"Low",IF(Table3_1[[#This Row],[Offered Salary]]&gt;$O$28,"High",""))</f>
        <v/>
      </c>
      <c r="L262" s="6">
        <f>((Table3_1[[#This Row],[Offered Salary]]-$O$25)/$O$26)</f>
        <v>-0.55963155565921963</v>
      </c>
    </row>
    <row r="263" spans="1:12" x14ac:dyDescent="0.3">
      <c r="A263">
        <v>630224</v>
      </c>
      <c r="B263" s="2">
        <v>41787</v>
      </c>
      <c r="C263" s="3">
        <v>2.3854166666666666E-2</v>
      </c>
      <c r="D263" t="s">
        <v>31</v>
      </c>
      <c r="E263" t="s">
        <v>27</v>
      </c>
      <c r="F263" t="s">
        <v>17</v>
      </c>
      <c r="G263" t="s">
        <v>4</v>
      </c>
      <c r="H263">
        <v>29298</v>
      </c>
      <c r="I263">
        <f>IF(Table3_1[[#This Row],[Status]]="Hired",1,0)</f>
        <v>1</v>
      </c>
      <c r="J263" t="b">
        <f>OR((Table3_1[[#This Row],[Offered Salary]]&lt;$O$27),(Table3_1[[#This Row],[Offered Salary]]&gt;$O$28))</f>
        <v>0</v>
      </c>
      <c r="K263" t="str">
        <f>IF(Table3_1[[#This Row],[Offered Salary]]&lt;$O$27,"Low",IF(Table3_1[[#This Row],[Offered Salary]]&gt;$O$28,"High",""))</f>
        <v/>
      </c>
      <c r="L263" s="6">
        <f>((Table3_1[[#This Row],[Offered Salary]]-$O$25)/$O$26)</f>
        <v>-0.71702933164824678</v>
      </c>
    </row>
    <row r="264" spans="1:12" x14ac:dyDescent="0.3">
      <c r="A264">
        <v>370968</v>
      </c>
      <c r="B264" s="2">
        <v>41787</v>
      </c>
      <c r="C264" s="3">
        <v>2.4513888888888891E-2</v>
      </c>
      <c r="D264" t="s">
        <v>31</v>
      </c>
      <c r="E264" t="s">
        <v>29</v>
      </c>
      <c r="F264" t="s">
        <v>17</v>
      </c>
      <c r="G264" t="s">
        <v>4</v>
      </c>
      <c r="H264">
        <v>16072</v>
      </c>
      <c r="I264">
        <f>IF(Table3_1[[#This Row],[Status]]="Hired",1,0)</f>
        <v>1</v>
      </c>
      <c r="J264" t="b">
        <f>OR((Table3_1[[#This Row],[Offered Salary]]&lt;$O$27),(Table3_1[[#This Row],[Offered Salary]]&gt;$O$28))</f>
        <v>0</v>
      </c>
      <c r="K264" t="str">
        <f>IF(Table3_1[[#This Row],[Offered Salary]]&lt;$O$27,"Low",IF(Table3_1[[#This Row],[Offered Salary]]&gt;$O$28,"High",""))</f>
        <v/>
      </c>
      <c r="L264" s="6">
        <f>((Table3_1[[#This Row],[Offered Salary]]-$O$25)/$O$26)</f>
        <v>-1.1754620524654398</v>
      </c>
    </row>
    <row r="265" spans="1:12" x14ac:dyDescent="0.3">
      <c r="A265">
        <v>445539</v>
      </c>
      <c r="B265" s="2">
        <v>41803</v>
      </c>
      <c r="C265" s="3">
        <v>0.60476851851851854</v>
      </c>
      <c r="D265" t="s">
        <v>31</v>
      </c>
      <c r="E265" t="s">
        <v>27</v>
      </c>
      <c r="F265" t="s">
        <v>17</v>
      </c>
      <c r="G265" t="s">
        <v>4</v>
      </c>
      <c r="H265">
        <v>52199</v>
      </c>
      <c r="I265">
        <f>IF(Table3_1[[#This Row],[Status]]="Hired",1,0)</f>
        <v>1</v>
      </c>
      <c r="J265" t="b">
        <f>OR((Table3_1[[#This Row],[Offered Salary]]&lt;$O$27),(Table3_1[[#This Row],[Offered Salary]]&gt;$O$28))</f>
        <v>0</v>
      </c>
      <c r="K265" t="str">
        <f>IF(Table3_1[[#This Row],[Offered Salary]]&lt;$O$27,"Low",IF(Table3_1[[#This Row],[Offered Salary]]&gt;$O$28,"High",""))</f>
        <v/>
      </c>
      <c r="L265" s="6">
        <f>((Table3_1[[#This Row],[Offered Salary]]-$O$25)/$O$26)</f>
        <v>7.6753198174415671E-2</v>
      </c>
    </row>
    <row r="266" spans="1:12" x14ac:dyDescent="0.3">
      <c r="A266">
        <v>65835</v>
      </c>
      <c r="B266" s="2">
        <v>41803</v>
      </c>
      <c r="C266" s="3">
        <v>0.60502314814814817</v>
      </c>
      <c r="D266" t="s">
        <v>30</v>
      </c>
      <c r="E266" t="s">
        <v>29</v>
      </c>
      <c r="F266" t="s">
        <v>17</v>
      </c>
      <c r="G266" t="s">
        <v>4</v>
      </c>
      <c r="H266">
        <v>30886</v>
      </c>
      <c r="I266">
        <f>IF(Table3_1[[#This Row],[Status]]="Hired",1,0)</f>
        <v>0</v>
      </c>
      <c r="J266" t="b">
        <f>OR((Table3_1[[#This Row],[Offered Salary]]&lt;$O$27),(Table3_1[[#This Row],[Offered Salary]]&gt;$O$28))</f>
        <v>0</v>
      </c>
      <c r="K266" t="str">
        <f>IF(Table3_1[[#This Row],[Offered Salary]]&lt;$O$27,"Low",IF(Table3_1[[#This Row],[Offered Salary]]&gt;$O$28,"High",""))</f>
        <v/>
      </c>
      <c r="L266" s="6">
        <f>((Table3_1[[#This Row],[Offered Salary]]-$O$25)/$O$26)</f>
        <v>-0.66198690304869268</v>
      </c>
    </row>
    <row r="267" spans="1:12" x14ac:dyDescent="0.3">
      <c r="A267">
        <v>402829</v>
      </c>
      <c r="B267" s="2">
        <v>41803</v>
      </c>
      <c r="C267" s="3">
        <v>0.60584490740740737</v>
      </c>
      <c r="D267" t="s">
        <v>31</v>
      </c>
      <c r="E267" t="s">
        <v>27</v>
      </c>
      <c r="F267" t="s">
        <v>17</v>
      </c>
      <c r="G267" t="s">
        <v>4</v>
      </c>
      <c r="H267">
        <v>22524</v>
      </c>
      <c r="I267">
        <f>IF(Table3_1[[#This Row],[Status]]="Hired",1,0)</f>
        <v>1</v>
      </c>
      <c r="J267" t="b">
        <f>OR((Table3_1[[#This Row],[Offered Salary]]&lt;$O$27),(Table3_1[[#This Row],[Offered Salary]]&gt;$O$28))</f>
        <v>0</v>
      </c>
      <c r="K267" t="str">
        <f>IF(Table3_1[[#This Row],[Offered Salary]]&lt;$O$27,"Low",IF(Table3_1[[#This Row],[Offered Salary]]&gt;$O$28,"High",""))</f>
        <v/>
      </c>
      <c r="L267" s="6">
        <f>((Table3_1[[#This Row],[Offered Salary]]-$O$25)/$O$26)</f>
        <v>-0.95182619017052594</v>
      </c>
    </row>
    <row r="268" spans="1:12" x14ac:dyDescent="0.3">
      <c r="A268">
        <v>937743</v>
      </c>
      <c r="B268" s="2">
        <v>41787</v>
      </c>
      <c r="C268" s="3">
        <v>0.47006944444444443</v>
      </c>
      <c r="D268" t="s">
        <v>30</v>
      </c>
      <c r="E268" t="s">
        <v>27</v>
      </c>
      <c r="F268" t="s">
        <v>15</v>
      </c>
      <c r="G268" t="s">
        <v>2</v>
      </c>
      <c r="H268">
        <v>52971</v>
      </c>
      <c r="I268">
        <f>IF(Table3_1[[#This Row],[Status]]="Hired",1,0)</f>
        <v>0</v>
      </c>
      <c r="J268" t="b">
        <f>OR((Table3_1[[#This Row],[Offered Salary]]&lt;$O$27),(Table3_1[[#This Row],[Offered Salary]]&gt;$O$28))</f>
        <v>0</v>
      </c>
      <c r="K268" t="str">
        <f>IF(Table3_1[[#This Row],[Offered Salary]]&lt;$O$27,"Low",IF(Table3_1[[#This Row],[Offered Salary]]&gt;$O$28,"High",""))</f>
        <v/>
      </c>
      <c r="L268" s="6">
        <f>((Table3_1[[#This Row],[Offered Salary]]-$O$25)/$O$26)</f>
        <v>0.10351185993691929</v>
      </c>
    </row>
    <row r="269" spans="1:12" x14ac:dyDescent="0.3">
      <c r="A269">
        <v>865692</v>
      </c>
      <c r="B269" s="2">
        <v>41787</v>
      </c>
      <c r="C269" s="3">
        <v>0.44476851851851851</v>
      </c>
      <c r="D269" t="s">
        <v>30</v>
      </c>
      <c r="E269" t="s">
        <v>27</v>
      </c>
      <c r="F269" t="s">
        <v>17</v>
      </c>
      <c r="G269" t="s">
        <v>9</v>
      </c>
      <c r="H269">
        <v>77581</v>
      </c>
      <c r="I269">
        <f>IF(Table3_1[[#This Row],[Status]]="Hired",1,0)</f>
        <v>0</v>
      </c>
      <c r="J269" t="b">
        <f>OR((Table3_1[[#This Row],[Offered Salary]]&lt;$O$27),(Table3_1[[#This Row],[Offered Salary]]&gt;$O$28))</f>
        <v>0</v>
      </c>
      <c r="K269" t="str">
        <f>IF(Table3_1[[#This Row],[Offered Salary]]&lt;$O$27,"Low",IF(Table3_1[[#This Row],[Offered Salary]]&gt;$O$28,"High",""))</f>
        <v/>
      </c>
      <c r="L269" s="6">
        <f>((Table3_1[[#This Row],[Offered Salary]]-$O$25)/$O$26)</f>
        <v>0.95653085731413967</v>
      </c>
    </row>
    <row r="270" spans="1:12" x14ac:dyDescent="0.3">
      <c r="A270">
        <v>913308</v>
      </c>
      <c r="B270" s="2">
        <v>41787</v>
      </c>
      <c r="C270" s="3">
        <v>0.20586805555555557</v>
      </c>
      <c r="D270" t="s">
        <v>30</v>
      </c>
      <c r="E270" t="s">
        <v>27</v>
      </c>
      <c r="F270" t="s">
        <v>14</v>
      </c>
      <c r="G270" t="s">
        <v>8</v>
      </c>
      <c r="H270">
        <v>65249</v>
      </c>
      <c r="I270">
        <f>IF(Table3_1[[#This Row],[Status]]="Hired",1,0)</f>
        <v>0</v>
      </c>
      <c r="J270" t="b">
        <f>OR((Table3_1[[#This Row],[Offered Salary]]&lt;$O$27),(Table3_1[[#This Row],[Offered Salary]]&gt;$O$28))</f>
        <v>0</v>
      </c>
      <c r="K270" t="str">
        <f>IF(Table3_1[[#This Row],[Offered Salary]]&lt;$O$27,"Low",IF(Table3_1[[#This Row],[Offered Salary]]&gt;$O$28,"High",""))</f>
        <v/>
      </c>
      <c r="L270" s="6">
        <f>((Table3_1[[#This Row],[Offered Salary]]-$O$25)/$O$26)</f>
        <v>0.52908549869342114</v>
      </c>
    </row>
    <row r="271" spans="1:12" x14ac:dyDescent="0.3">
      <c r="A271">
        <v>753595</v>
      </c>
      <c r="B271" s="2">
        <v>41791</v>
      </c>
      <c r="C271" s="3">
        <v>0.93298611111111107</v>
      </c>
      <c r="D271" t="s">
        <v>31</v>
      </c>
      <c r="E271" t="s">
        <v>27</v>
      </c>
      <c r="F271" t="s">
        <v>14</v>
      </c>
      <c r="G271" t="s">
        <v>8</v>
      </c>
      <c r="H271">
        <v>15784</v>
      </c>
      <c r="I271">
        <f>IF(Table3_1[[#This Row],[Status]]="Hired",1,0)</f>
        <v>1</v>
      </c>
      <c r="J271" t="b">
        <f>OR((Table3_1[[#This Row],[Offered Salary]]&lt;$O$27),(Table3_1[[#This Row],[Offered Salary]]&gt;$O$28))</f>
        <v>0</v>
      </c>
      <c r="K271" t="str">
        <f>IF(Table3_1[[#This Row],[Offered Salary]]&lt;$O$27,"Low",IF(Table3_1[[#This Row],[Offered Salary]]&gt;$O$28,"High",""))</f>
        <v/>
      </c>
      <c r="L271" s="6">
        <f>((Table3_1[[#This Row],[Offered Salary]]-$O$25)/$O$26)</f>
        <v>-1.1854445584079281</v>
      </c>
    </row>
    <row r="272" spans="1:12" x14ac:dyDescent="0.3">
      <c r="A272">
        <v>231901</v>
      </c>
      <c r="B272" s="2">
        <v>41791</v>
      </c>
      <c r="C272" s="3">
        <v>0.9340856481481481</v>
      </c>
      <c r="D272" t="s">
        <v>31</v>
      </c>
      <c r="E272" t="s">
        <v>27</v>
      </c>
      <c r="F272" t="s">
        <v>14</v>
      </c>
      <c r="G272" t="s">
        <v>8</v>
      </c>
      <c r="H272">
        <v>7691</v>
      </c>
      <c r="I272">
        <f>IF(Table3_1[[#This Row],[Status]]="Hired",1,0)</f>
        <v>1</v>
      </c>
      <c r="J272" t="b">
        <f>OR((Table3_1[[#This Row],[Offered Salary]]&lt;$O$27),(Table3_1[[#This Row],[Offered Salary]]&gt;$O$28))</f>
        <v>1</v>
      </c>
      <c r="K272" t="str">
        <f>IF(Table3_1[[#This Row],[Offered Salary]]&lt;$O$27,"Low",IF(Table3_1[[#This Row],[Offered Salary]]&gt;$O$28,"High",""))</f>
        <v>Low</v>
      </c>
      <c r="L272" s="6">
        <f>((Table3_1[[#This Row],[Offered Salary]]-$O$25)/$O$26)</f>
        <v>-1.4659599076876455</v>
      </c>
    </row>
    <row r="273" spans="1:12" x14ac:dyDescent="0.3">
      <c r="A273">
        <v>439628</v>
      </c>
      <c r="B273" s="2">
        <v>41788</v>
      </c>
      <c r="C273" s="3">
        <v>0.65793981481481478</v>
      </c>
      <c r="D273" t="s">
        <v>30</v>
      </c>
      <c r="E273" t="s">
        <v>27</v>
      </c>
      <c r="F273" t="s">
        <v>17</v>
      </c>
      <c r="G273" t="s">
        <v>4</v>
      </c>
      <c r="H273">
        <v>5510</v>
      </c>
      <c r="I273">
        <f>IF(Table3_1[[#This Row],[Status]]="Hired",1,0)</f>
        <v>0</v>
      </c>
      <c r="J273" t="b">
        <f>OR((Table3_1[[#This Row],[Offered Salary]]&lt;$O$27),(Table3_1[[#This Row],[Offered Salary]]&gt;$O$28))</f>
        <v>1</v>
      </c>
      <c r="K273" t="str">
        <f>IF(Table3_1[[#This Row],[Offered Salary]]&lt;$O$27,"Low",IF(Table3_1[[#This Row],[Offered Salary]]&gt;$O$28,"High",""))</f>
        <v>Low</v>
      </c>
      <c r="L273" s="6">
        <f>((Table3_1[[#This Row],[Offered Salary]]-$O$25)/$O$26)</f>
        <v>-1.5415565933146149</v>
      </c>
    </row>
    <row r="274" spans="1:12" x14ac:dyDescent="0.3">
      <c r="A274">
        <v>67222</v>
      </c>
      <c r="B274" s="2">
        <v>41788</v>
      </c>
      <c r="C274" s="3">
        <v>0.78203703703703709</v>
      </c>
      <c r="D274" t="s">
        <v>31</v>
      </c>
      <c r="E274" t="s">
        <v>27</v>
      </c>
      <c r="F274" t="s">
        <v>17</v>
      </c>
      <c r="G274" t="s">
        <v>9</v>
      </c>
      <c r="H274">
        <v>72545</v>
      </c>
      <c r="I274">
        <f>IF(Table3_1[[#This Row],[Status]]="Hired",1,0)</f>
        <v>1</v>
      </c>
      <c r="J274" t="b">
        <f>OR((Table3_1[[#This Row],[Offered Salary]]&lt;$O$27),(Table3_1[[#This Row],[Offered Salary]]&gt;$O$28))</f>
        <v>0</v>
      </c>
      <c r="K274" t="str">
        <f>IF(Table3_1[[#This Row],[Offered Salary]]&lt;$O$27,"Low",IF(Table3_1[[#This Row],[Offered Salary]]&gt;$O$28,"High",""))</f>
        <v/>
      </c>
      <c r="L274" s="6">
        <f>((Table3_1[[#This Row],[Offered Salary]]-$O$25)/$O$26)</f>
        <v>0.78197564923646057</v>
      </c>
    </row>
    <row r="275" spans="1:12" x14ac:dyDescent="0.3">
      <c r="A275">
        <v>280350</v>
      </c>
      <c r="B275" s="2">
        <v>41788</v>
      </c>
      <c r="C275" s="3">
        <v>0.78293981481481478</v>
      </c>
      <c r="D275" t="s">
        <v>31</v>
      </c>
      <c r="E275" t="s">
        <v>29</v>
      </c>
      <c r="F275" t="s">
        <v>17</v>
      </c>
      <c r="G275" t="s">
        <v>9</v>
      </c>
      <c r="H275">
        <v>44767</v>
      </c>
      <c r="I275">
        <f>IF(Table3_1[[#This Row],[Status]]="Hired",1,0)</f>
        <v>1</v>
      </c>
      <c r="J275" t="b">
        <f>OR((Table3_1[[#This Row],[Offered Salary]]&lt;$O$27),(Table3_1[[#This Row],[Offered Salary]]&gt;$O$28))</f>
        <v>0</v>
      </c>
      <c r="K275" t="str">
        <f>IF(Table3_1[[#This Row],[Offered Salary]]&lt;$O$27,"Low",IF(Table3_1[[#This Row],[Offered Salary]]&gt;$O$28,"High",""))</f>
        <v/>
      </c>
      <c r="L275" s="6">
        <f>((Table3_1[[#This Row],[Offered Salary]]-$O$25)/$O$26)</f>
        <v>-0.18085091350813215</v>
      </c>
    </row>
    <row r="276" spans="1:12" x14ac:dyDescent="0.3">
      <c r="A276">
        <v>587939</v>
      </c>
      <c r="B276" s="2">
        <v>41788</v>
      </c>
      <c r="C276" s="3">
        <v>0.51085648148148144</v>
      </c>
      <c r="D276" t="s">
        <v>30</v>
      </c>
      <c r="E276" t="s">
        <v>27</v>
      </c>
      <c r="F276" t="s">
        <v>17</v>
      </c>
      <c r="G276" t="s">
        <v>8</v>
      </c>
      <c r="H276">
        <v>28753</v>
      </c>
      <c r="I276">
        <f>IF(Table3_1[[#This Row],[Status]]="Hired",1,0)</f>
        <v>0</v>
      </c>
      <c r="J276" t="b">
        <f>OR((Table3_1[[#This Row],[Offered Salary]]&lt;$O$27),(Table3_1[[#This Row],[Offered Salary]]&gt;$O$28))</f>
        <v>0</v>
      </c>
      <c r="K276" t="str">
        <f>IF(Table3_1[[#This Row],[Offered Salary]]&lt;$O$27,"Low",IF(Table3_1[[#This Row],[Offered Salary]]&gt;$O$28,"High",""))</f>
        <v/>
      </c>
      <c r="L276" s="6">
        <f>((Table3_1[[#This Row],[Offered Salary]]-$O$25)/$O$26)</f>
        <v>-0.73591983768524738</v>
      </c>
    </row>
    <row r="277" spans="1:12" x14ac:dyDescent="0.3">
      <c r="A277">
        <v>493551</v>
      </c>
      <c r="B277" s="2">
        <v>41788</v>
      </c>
      <c r="C277" s="3">
        <v>0.5118287037037037</v>
      </c>
      <c r="D277" t="s">
        <v>31</v>
      </c>
      <c r="E277" t="s">
        <v>27</v>
      </c>
      <c r="F277" t="s">
        <v>17</v>
      </c>
      <c r="G277" t="s">
        <v>8</v>
      </c>
      <c r="H277">
        <v>54524</v>
      </c>
      <c r="I277">
        <f>IF(Table3_1[[#This Row],[Status]]="Hired",1,0)</f>
        <v>1</v>
      </c>
      <c r="J277" t="b">
        <f>OR((Table3_1[[#This Row],[Offered Salary]]&lt;$O$27),(Table3_1[[#This Row],[Offered Salary]]&gt;$O$28))</f>
        <v>0</v>
      </c>
      <c r="K277" t="str">
        <f>IF(Table3_1[[#This Row],[Offered Salary]]&lt;$O$27,"Low",IF(Table3_1[[#This Row],[Offered Salary]]&gt;$O$28,"High",""))</f>
        <v/>
      </c>
      <c r="L277" s="6">
        <f>((Table3_1[[#This Row],[Offered Salary]]-$O$25)/$O$26)</f>
        <v>0.15734113677262931</v>
      </c>
    </row>
    <row r="278" spans="1:12" x14ac:dyDescent="0.3">
      <c r="A278">
        <v>792362</v>
      </c>
      <c r="B278" s="2">
        <v>41788</v>
      </c>
      <c r="C278" s="3">
        <v>0.28061342592592592</v>
      </c>
      <c r="D278" t="s">
        <v>31</v>
      </c>
      <c r="E278" t="s">
        <v>27</v>
      </c>
      <c r="F278" t="s">
        <v>20</v>
      </c>
      <c r="G278" t="s">
        <v>2</v>
      </c>
      <c r="H278">
        <v>95011</v>
      </c>
      <c r="I278">
        <f>IF(Table3_1[[#This Row],[Status]]="Hired",1,0)</f>
        <v>1</v>
      </c>
      <c r="J278" t="b">
        <f>OR((Table3_1[[#This Row],[Offered Salary]]&lt;$O$27),(Table3_1[[#This Row],[Offered Salary]]&gt;$O$28))</f>
        <v>0</v>
      </c>
      <c r="K278" t="str">
        <f>IF(Table3_1[[#This Row],[Offered Salary]]&lt;$O$27,"Low",IF(Table3_1[[#This Row],[Offered Salary]]&gt;$O$28,"High",""))</f>
        <v/>
      </c>
      <c r="L278" s="6">
        <f>((Table3_1[[#This Row],[Offered Salary]]-$O$25)/$O$26)</f>
        <v>1.5606804357084896</v>
      </c>
    </row>
    <row r="279" spans="1:12" x14ac:dyDescent="0.3">
      <c r="A279">
        <v>614502</v>
      </c>
      <c r="B279" s="2">
        <v>41788</v>
      </c>
      <c r="C279" s="3">
        <v>0.28000000000000003</v>
      </c>
      <c r="D279" t="s">
        <v>31</v>
      </c>
      <c r="E279" t="s">
        <v>29</v>
      </c>
      <c r="F279" t="s">
        <v>20</v>
      </c>
      <c r="G279" t="s">
        <v>2</v>
      </c>
      <c r="H279">
        <v>90897</v>
      </c>
      <c r="I279">
        <f>IF(Table3_1[[#This Row],[Status]]="Hired",1,0)</f>
        <v>1</v>
      </c>
      <c r="J279" t="b">
        <f>OR((Table3_1[[#This Row],[Offered Salary]]&lt;$O$27),(Table3_1[[#This Row],[Offered Salary]]&gt;$O$28))</f>
        <v>0</v>
      </c>
      <c r="K279" t="str">
        <f>IF(Table3_1[[#This Row],[Offered Salary]]&lt;$O$27,"Low",IF(Table3_1[[#This Row],[Offered Salary]]&gt;$O$28,"High",""))</f>
        <v/>
      </c>
      <c r="L279" s="6">
        <f>((Table3_1[[#This Row],[Offered Salary]]-$O$25)/$O$26)</f>
        <v>1.4180831112383601</v>
      </c>
    </row>
    <row r="280" spans="1:12" x14ac:dyDescent="0.3">
      <c r="A280">
        <v>363830</v>
      </c>
      <c r="B280" s="2">
        <v>41788</v>
      </c>
      <c r="C280" s="3">
        <v>0.3709722222222222</v>
      </c>
      <c r="D280" t="s">
        <v>30</v>
      </c>
      <c r="E280" t="s">
        <v>27</v>
      </c>
      <c r="F280" t="s">
        <v>18</v>
      </c>
      <c r="G280" t="s">
        <v>2</v>
      </c>
      <c r="H280">
        <v>41908</v>
      </c>
      <c r="I280">
        <f>IF(Table3_1[[#This Row],[Status]]="Hired",1,0)</f>
        <v>0</v>
      </c>
      <c r="J280" t="b">
        <f>OR((Table3_1[[#This Row],[Offered Salary]]&lt;$O$27),(Table3_1[[#This Row],[Offered Salary]]&gt;$O$28))</f>
        <v>0</v>
      </c>
      <c r="K280" t="str">
        <f>IF(Table3_1[[#This Row],[Offered Salary]]&lt;$O$27,"Low",IF(Table3_1[[#This Row],[Offered Salary]]&gt;$O$28,"High",""))</f>
        <v/>
      </c>
      <c r="L280" s="6">
        <f>((Table3_1[[#This Row],[Offered Salary]]-$O$25)/$O$26)</f>
        <v>-0.27994808187470965</v>
      </c>
    </row>
    <row r="281" spans="1:12" x14ac:dyDescent="0.3">
      <c r="A281">
        <v>212493</v>
      </c>
      <c r="B281" s="2">
        <v>41788</v>
      </c>
      <c r="C281" s="3">
        <v>0.3709722222222222</v>
      </c>
      <c r="D281" t="s">
        <v>31</v>
      </c>
      <c r="E281" t="s">
        <v>27</v>
      </c>
      <c r="F281" t="s">
        <v>18</v>
      </c>
      <c r="G281" t="s">
        <v>2</v>
      </c>
      <c r="H281">
        <v>30114</v>
      </c>
      <c r="I281">
        <f>IF(Table3_1[[#This Row],[Status]]="Hired",1,0)</f>
        <v>1</v>
      </c>
      <c r="J281" t="b">
        <f>OR((Table3_1[[#This Row],[Offered Salary]]&lt;$O$27),(Table3_1[[#This Row],[Offered Salary]]&gt;$O$28))</f>
        <v>0</v>
      </c>
      <c r="K281" t="str">
        <f>IF(Table3_1[[#This Row],[Offered Salary]]&lt;$O$27,"Low",IF(Table3_1[[#This Row],[Offered Salary]]&gt;$O$28,"High",""))</f>
        <v/>
      </c>
      <c r="L281" s="6">
        <f>((Table3_1[[#This Row],[Offered Salary]]-$O$25)/$O$26)</f>
        <v>-0.68874556481119631</v>
      </c>
    </row>
    <row r="282" spans="1:12" x14ac:dyDescent="0.3">
      <c r="A282">
        <v>524904</v>
      </c>
      <c r="B282" s="2">
        <v>41788</v>
      </c>
      <c r="C282" s="3">
        <v>0.37263888888888891</v>
      </c>
      <c r="D282" t="s">
        <v>30</v>
      </c>
      <c r="E282" t="s">
        <v>29</v>
      </c>
      <c r="F282" t="s">
        <v>18</v>
      </c>
      <c r="G282" t="s">
        <v>2</v>
      </c>
      <c r="H282">
        <v>66608</v>
      </c>
      <c r="I282">
        <f>IF(Table3_1[[#This Row],[Status]]="Hired",1,0)</f>
        <v>0</v>
      </c>
      <c r="J282" t="b">
        <f>OR((Table3_1[[#This Row],[Offered Salary]]&lt;$O$27),(Table3_1[[#This Row],[Offered Salary]]&gt;$O$28))</f>
        <v>0</v>
      </c>
      <c r="K282" t="str">
        <f>IF(Table3_1[[#This Row],[Offered Salary]]&lt;$O$27,"Low",IF(Table3_1[[#This Row],[Offered Salary]]&gt;$O$28,"High",""))</f>
        <v/>
      </c>
      <c r="L282" s="6">
        <f>((Table3_1[[#This Row],[Offered Salary]]-$O$25)/$O$26)</f>
        <v>0.57619044860953827</v>
      </c>
    </row>
    <row r="283" spans="1:12" x14ac:dyDescent="0.3">
      <c r="A283">
        <v>359609</v>
      </c>
      <c r="B283" s="2">
        <v>41791</v>
      </c>
      <c r="C283" s="3">
        <v>0.29450231481481481</v>
      </c>
      <c r="D283" t="s">
        <v>31</v>
      </c>
      <c r="E283" t="s">
        <v>27</v>
      </c>
      <c r="F283" t="s">
        <v>18</v>
      </c>
      <c r="G283" t="s">
        <v>2</v>
      </c>
      <c r="H283">
        <v>65247</v>
      </c>
      <c r="I283">
        <f>IF(Table3_1[[#This Row],[Status]]="Hired",1,0)</f>
        <v>1</v>
      </c>
      <c r="J283" t="b">
        <f>OR((Table3_1[[#This Row],[Offered Salary]]&lt;$O$27),(Table3_1[[#This Row],[Offered Salary]]&gt;$O$28))</f>
        <v>0</v>
      </c>
      <c r="K283" t="str">
        <f>IF(Table3_1[[#This Row],[Offered Salary]]&lt;$O$27,"Low",IF(Table3_1[[#This Row],[Offered Salary]]&gt;$O$28,"High",""))</f>
        <v/>
      </c>
      <c r="L283" s="6">
        <f>((Table3_1[[#This Row],[Offered Salary]]-$O$25)/$O$26)</f>
        <v>0.5290161757354872</v>
      </c>
    </row>
    <row r="284" spans="1:12" x14ac:dyDescent="0.3">
      <c r="A284">
        <v>821717</v>
      </c>
      <c r="B284" s="2">
        <v>41788</v>
      </c>
      <c r="C284" s="3">
        <v>0.71359953703703705</v>
      </c>
      <c r="D284" t="s">
        <v>30</v>
      </c>
      <c r="E284" t="s">
        <v>27</v>
      </c>
      <c r="F284" t="s">
        <v>20</v>
      </c>
      <c r="G284" t="s">
        <v>2</v>
      </c>
      <c r="H284">
        <v>5900</v>
      </c>
      <c r="I284">
        <f>IF(Table3_1[[#This Row],[Status]]="Hired",1,0)</f>
        <v>0</v>
      </c>
      <c r="J284" t="b">
        <f>OR((Table3_1[[#This Row],[Offered Salary]]&lt;$O$27),(Table3_1[[#This Row],[Offered Salary]]&gt;$O$28))</f>
        <v>1</v>
      </c>
      <c r="K284" t="str">
        <f>IF(Table3_1[[#This Row],[Offered Salary]]&lt;$O$27,"Low",IF(Table3_1[[#This Row],[Offered Salary]]&gt;$O$28,"High",""))</f>
        <v>Low</v>
      </c>
      <c r="L284" s="6">
        <f>((Table3_1[[#This Row],[Offered Salary]]-$O$25)/$O$26)</f>
        <v>-1.5280386165174951</v>
      </c>
    </row>
    <row r="285" spans="1:12" x14ac:dyDescent="0.3">
      <c r="A285">
        <v>24310</v>
      </c>
      <c r="B285" s="2">
        <v>41788</v>
      </c>
      <c r="C285" s="3">
        <v>0.51734953703703701</v>
      </c>
      <c r="D285" t="s">
        <v>30</v>
      </c>
      <c r="E285" t="s">
        <v>27</v>
      </c>
      <c r="F285" t="s">
        <v>20</v>
      </c>
      <c r="G285" t="s">
        <v>3</v>
      </c>
      <c r="H285">
        <v>63559</v>
      </c>
      <c r="I285">
        <f>IF(Table3_1[[#This Row],[Status]]="Hired",1,0)</f>
        <v>0</v>
      </c>
      <c r="J285" t="b">
        <f>OR((Table3_1[[#This Row],[Offered Salary]]&lt;$O$27),(Table3_1[[#This Row],[Offered Salary]]&gt;$O$28))</f>
        <v>0</v>
      </c>
      <c r="K285" t="str">
        <f>IF(Table3_1[[#This Row],[Offered Salary]]&lt;$O$27,"Low",IF(Table3_1[[#This Row],[Offered Salary]]&gt;$O$28,"High",""))</f>
        <v/>
      </c>
      <c r="L285" s="6">
        <f>((Table3_1[[#This Row],[Offered Salary]]-$O$25)/$O$26)</f>
        <v>0.4705075992392358</v>
      </c>
    </row>
    <row r="286" spans="1:12" x14ac:dyDescent="0.3">
      <c r="A286">
        <v>795330</v>
      </c>
      <c r="B286" s="2">
        <v>41805</v>
      </c>
      <c r="C286" s="3">
        <v>0.40660879629629632</v>
      </c>
      <c r="D286" t="s">
        <v>31</v>
      </c>
      <c r="E286" t="s">
        <v>29</v>
      </c>
      <c r="F286" t="s">
        <v>19</v>
      </c>
      <c r="G286" t="s">
        <v>3</v>
      </c>
      <c r="H286">
        <v>400000</v>
      </c>
      <c r="I286">
        <f>IF(Table3_1[[#This Row],[Status]]="Hired",1,0)</f>
        <v>1</v>
      </c>
      <c r="J286" t="b">
        <f>OR((Table3_1[[#This Row],[Offered Salary]]&lt;$O$27),(Table3_1[[#This Row],[Offered Salary]]&gt;$O$28))</f>
        <v>1</v>
      </c>
      <c r="K286" t="str">
        <f>IF(Table3_1[[#This Row],[Offered Salary]]&lt;$O$27,"Low",IF(Table3_1[[#This Row],[Offered Salary]]&gt;$O$28,"High",""))</f>
        <v>High</v>
      </c>
      <c r="L286" s="6">
        <f>((Table3_1[[#This Row],[Offered Salary]]-$O$25)/$O$26)</f>
        <v>12.132050244366802</v>
      </c>
    </row>
    <row r="287" spans="1:12" x14ac:dyDescent="0.3">
      <c r="A287">
        <v>906700</v>
      </c>
      <c r="B287" s="2">
        <v>41789</v>
      </c>
      <c r="C287" s="3">
        <v>0.78252314814814816</v>
      </c>
      <c r="D287" t="s">
        <v>30</v>
      </c>
      <c r="E287" t="s">
        <v>27</v>
      </c>
      <c r="F287" t="s">
        <v>17</v>
      </c>
      <c r="G287" t="s">
        <v>5</v>
      </c>
      <c r="H287">
        <v>55465</v>
      </c>
      <c r="I287">
        <f>IF(Table3_1[[#This Row],[Status]]="Hired",1,0)</f>
        <v>0</v>
      </c>
      <c r="J287" t="b">
        <f>OR((Table3_1[[#This Row],[Offered Salary]]&lt;$O$27),(Table3_1[[#This Row],[Offered Salary]]&gt;$O$28))</f>
        <v>0</v>
      </c>
      <c r="K287" t="str">
        <f>IF(Table3_1[[#This Row],[Offered Salary]]&lt;$O$27,"Low",IF(Table3_1[[#This Row],[Offered Salary]]&gt;$O$28,"High",""))</f>
        <v/>
      </c>
      <c r="L287" s="6">
        <f>((Table3_1[[#This Row],[Offered Salary]]-$O$25)/$O$26)</f>
        <v>0.18995758848055147</v>
      </c>
    </row>
    <row r="288" spans="1:12" x14ac:dyDescent="0.3">
      <c r="A288">
        <v>772644</v>
      </c>
      <c r="B288" s="2">
        <v>41789</v>
      </c>
      <c r="C288" s="3">
        <v>0.33853009259259259</v>
      </c>
      <c r="D288" t="s">
        <v>30</v>
      </c>
      <c r="E288" t="s">
        <v>27</v>
      </c>
      <c r="F288" t="s">
        <v>20</v>
      </c>
      <c r="G288" t="s">
        <v>9</v>
      </c>
      <c r="H288">
        <v>56488</v>
      </c>
      <c r="I288">
        <f>IF(Table3_1[[#This Row],[Status]]="Hired",1,0)</f>
        <v>0</v>
      </c>
      <c r="J288" t="b">
        <f>OR((Table3_1[[#This Row],[Offered Salary]]&lt;$O$27),(Table3_1[[#This Row],[Offered Salary]]&gt;$O$28))</f>
        <v>0</v>
      </c>
      <c r="K288" t="str">
        <f>IF(Table3_1[[#This Row],[Offered Salary]]&lt;$O$27,"Low",IF(Table3_1[[#This Row],[Offered Salary]]&gt;$O$28,"High",""))</f>
        <v/>
      </c>
      <c r="L288" s="6">
        <f>((Table3_1[[#This Row],[Offered Salary]]-$O$25)/$O$26)</f>
        <v>0.22541628146376547</v>
      </c>
    </row>
    <row r="289" spans="1:12" x14ac:dyDescent="0.3">
      <c r="A289">
        <v>79758</v>
      </c>
      <c r="B289" s="2">
        <v>41789</v>
      </c>
      <c r="C289" s="3">
        <v>0.33974537037037039</v>
      </c>
      <c r="D289" t="s">
        <v>30</v>
      </c>
      <c r="E289" t="s">
        <v>27</v>
      </c>
      <c r="F289" t="s">
        <v>20</v>
      </c>
      <c r="G289" t="s">
        <v>9</v>
      </c>
      <c r="H289">
        <v>55553</v>
      </c>
      <c r="I289">
        <f>IF(Table3_1[[#This Row],[Status]]="Hired",1,0)</f>
        <v>0</v>
      </c>
      <c r="J289" t="b">
        <f>OR((Table3_1[[#This Row],[Offered Salary]]&lt;$O$27),(Table3_1[[#This Row],[Offered Salary]]&gt;$O$28))</f>
        <v>0</v>
      </c>
      <c r="K289" t="str">
        <f>IF(Table3_1[[#This Row],[Offered Salary]]&lt;$O$27,"Low",IF(Table3_1[[#This Row],[Offered Salary]]&gt;$O$28,"High",""))</f>
        <v/>
      </c>
      <c r="L289" s="6">
        <f>((Table3_1[[#This Row],[Offered Salary]]-$O$25)/$O$26)</f>
        <v>0.19300779862964515</v>
      </c>
    </row>
    <row r="290" spans="1:12" x14ac:dyDescent="0.3">
      <c r="A290">
        <v>181028</v>
      </c>
      <c r="B290" s="2">
        <v>41794</v>
      </c>
      <c r="C290" s="3">
        <v>0.30606481481481479</v>
      </c>
      <c r="D290" t="s">
        <v>30</v>
      </c>
      <c r="E290" t="s">
        <v>29</v>
      </c>
      <c r="F290" t="s">
        <v>17</v>
      </c>
      <c r="G290" t="s">
        <v>1</v>
      </c>
      <c r="H290">
        <v>2747</v>
      </c>
      <c r="I290">
        <f>IF(Table3_1[[#This Row],[Status]]="Hired",1,0)</f>
        <v>0</v>
      </c>
      <c r="J290" t="b">
        <f>OR((Table3_1[[#This Row],[Offered Salary]]&lt;$O$27),(Table3_1[[#This Row],[Offered Salary]]&gt;$O$28))</f>
        <v>1</v>
      </c>
      <c r="K290" t="str">
        <f>IF(Table3_1[[#This Row],[Offered Salary]]&lt;$O$27,"Low",IF(Table3_1[[#This Row],[Offered Salary]]&gt;$O$28,"High",""))</f>
        <v>Low</v>
      </c>
      <c r="L290" s="6">
        <f>((Table3_1[[#This Row],[Offered Salary]]-$O$25)/$O$26)</f>
        <v>-1.6373262597003628</v>
      </c>
    </row>
    <row r="291" spans="1:12" x14ac:dyDescent="0.3">
      <c r="A291">
        <v>582449</v>
      </c>
      <c r="B291" s="2">
        <v>41794</v>
      </c>
      <c r="C291" s="3">
        <v>0.30681712962962965</v>
      </c>
      <c r="D291" t="s">
        <v>30</v>
      </c>
      <c r="E291" t="s">
        <v>27</v>
      </c>
      <c r="F291" t="s">
        <v>17</v>
      </c>
      <c r="G291" t="s">
        <v>1</v>
      </c>
      <c r="H291">
        <v>50000</v>
      </c>
      <c r="I291">
        <f>IF(Table3_1[[#This Row],[Status]]="Hired",1,0)</f>
        <v>0</v>
      </c>
      <c r="J291" t="b">
        <f>OR((Table3_1[[#This Row],[Offered Salary]]&lt;$O$27),(Table3_1[[#This Row],[Offered Salary]]&gt;$O$28))</f>
        <v>0</v>
      </c>
      <c r="K291" t="str">
        <f>IF(Table3_1[[#This Row],[Offered Salary]]&lt;$O$27,"Low",IF(Table3_1[[#This Row],[Offered Salary]]&gt;$O$28,"High",""))</f>
        <v/>
      </c>
      <c r="L291" s="6">
        <f>((Table3_1[[#This Row],[Offered Salary]]-$O$25)/$O$26)</f>
        <v>5.3260592604072122E-4</v>
      </c>
    </row>
    <row r="292" spans="1:12" x14ac:dyDescent="0.3">
      <c r="A292">
        <v>462254</v>
      </c>
      <c r="B292" s="2">
        <v>41789</v>
      </c>
      <c r="C292" s="3">
        <v>0.38517361111111109</v>
      </c>
      <c r="D292" t="s">
        <v>31</v>
      </c>
      <c r="E292" t="s">
        <v>29</v>
      </c>
      <c r="F292" t="s">
        <v>17</v>
      </c>
      <c r="G292" t="s">
        <v>3</v>
      </c>
      <c r="H292">
        <v>7210</v>
      </c>
      <c r="I292">
        <f>IF(Table3_1[[#This Row],[Status]]="Hired",1,0)</f>
        <v>1</v>
      </c>
      <c r="J292" t="b">
        <f>OR((Table3_1[[#This Row],[Offered Salary]]&lt;$O$27),(Table3_1[[#This Row],[Offered Salary]]&gt;$O$28))</f>
        <v>1</v>
      </c>
      <c r="K292" t="str">
        <f>IF(Table3_1[[#This Row],[Offered Salary]]&lt;$O$27,"Low",IF(Table3_1[[#This Row],[Offered Salary]]&gt;$O$28,"High",""))</f>
        <v>Low</v>
      </c>
      <c r="L292" s="6">
        <f>((Table3_1[[#This Row],[Offered Salary]]-$O$25)/$O$26)</f>
        <v>-1.4826320790707597</v>
      </c>
    </row>
    <row r="293" spans="1:12" x14ac:dyDescent="0.3">
      <c r="A293">
        <v>413388</v>
      </c>
      <c r="B293" s="2">
        <v>41789</v>
      </c>
      <c r="C293" s="3">
        <v>0.38513888888888886</v>
      </c>
      <c r="D293" t="s">
        <v>30</v>
      </c>
      <c r="E293" t="s">
        <v>28</v>
      </c>
      <c r="F293" t="s">
        <v>17</v>
      </c>
      <c r="G293" t="s">
        <v>3</v>
      </c>
      <c r="H293">
        <v>77422</v>
      </c>
      <c r="I293">
        <f>IF(Table3_1[[#This Row],[Status]]="Hired",1,0)</f>
        <v>0</v>
      </c>
      <c r="J293" t="b">
        <f>OR((Table3_1[[#This Row],[Offered Salary]]&lt;$O$27),(Table3_1[[#This Row],[Offered Salary]]&gt;$O$28))</f>
        <v>0</v>
      </c>
      <c r="K293" t="str">
        <f>IF(Table3_1[[#This Row],[Offered Salary]]&lt;$O$27,"Low",IF(Table3_1[[#This Row],[Offered Salary]]&gt;$O$28,"High",""))</f>
        <v/>
      </c>
      <c r="L293" s="6">
        <f>((Table3_1[[#This Row],[Offered Salary]]-$O$25)/$O$26)</f>
        <v>0.95101968215839083</v>
      </c>
    </row>
    <row r="294" spans="1:12" x14ac:dyDescent="0.3">
      <c r="A294">
        <v>938274</v>
      </c>
      <c r="B294" s="2">
        <v>41802</v>
      </c>
      <c r="C294" s="3">
        <v>0.65744212962962967</v>
      </c>
      <c r="D294" t="s">
        <v>31</v>
      </c>
      <c r="E294" t="s">
        <v>29</v>
      </c>
      <c r="F294" t="s">
        <v>17</v>
      </c>
      <c r="G294" t="s">
        <v>2</v>
      </c>
      <c r="H294">
        <v>67823</v>
      </c>
      <c r="I294">
        <f>IF(Table3_1[[#This Row],[Status]]="Hired",1,0)</f>
        <v>1</v>
      </c>
      <c r="J294" t="b">
        <f>OR((Table3_1[[#This Row],[Offered Salary]]&lt;$O$27),(Table3_1[[#This Row],[Offered Salary]]&gt;$O$28))</f>
        <v>0</v>
      </c>
      <c r="K294" t="str">
        <f>IF(Table3_1[[#This Row],[Offered Salary]]&lt;$O$27,"Low",IF(Table3_1[[#This Row],[Offered Salary]]&gt;$O$28,"High",""))</f>
        <v/>
      </c>
      <c r="L294" s="6">
        <f>((Table3_1[[#This Row],[Offered Salary]]-$O$25)/$O$26)</f>
        <v>0.61830414555441127</v>
      </c>
    </row>
    <row r="295" spans="1:12" x14ac:dyDescent="0.3">
      <c r="A295">
        <v>517354</v>
      </c>
      <c r="B295" s="2">
        <v>41790</v>
      </c>
      <c r="C295" s="3">
        <v>0.54711805555555559</v>
      </c>
      <c r="D295" t="s">
        <v>30</v>
      </c>
      <c r="E295" t="s">
        <v>27</v>
      </c>
      <c r="F295" t="s">
        <v>18</v>
      </c>
      <c r="G295" t="s">
        <v>3</v>
      </c>
      <c r="H295">
        <v>2988</v>
      </c>
      <c r="I295">
        <f>IF(Table3_1[[#This Row],[Status]]="Hired",1,0)</f>
        <v>0</v>
      </c>
      <c r="J295" t="b">
        <f>OR((Table3_1[[#This Row],[Offered Salary]]&lt;$O$27),(Table3_1[[#This Row],[Offered Salary]]&gt;$O$28))</f>
        <v>1</v>
      </c>
      <c r="K295" t="str">
        <f>IF(Table3_1[[#This Row],[Offered Salary]]&lt;$O$27,"Low",IF(Table3_1[[#This Row],[Offered Salary]]&gt;$O$28,"High",""))</f>
        <v>Low</v>
      </c>
      <c r="L295" s="6">
        <f>((Table3_1[[#This Row],[Offered Salary]]-$O$25)/$O$26)</f>
        <v>-1.6289728432693222</v>
      </c>
    </row>
    <row r="296" spans="1:12" x14ac:dyDescent="0.3">
      <c r="A296">
        <v>842308</v>
      </c>
      <c r="B296" s="2">
        <v>41791</v>
      </c>
      <c r="C296" s="3">
        <v>0.56694444444444447</v>
      </c>
      <c r="D296" t="s">
        <v>30</v>
      </c>
      <c r="E296" t="s">
        <v>27</v>
      </c>
      <c r="F296" t="s">
        <v>20</v>
      </c>
      <c r="G296" t="s">
        <v>4</v>
      </c>
      <c r="H296">
        <v>4426</v>
      </c>
      <c r="I296">
        <f>IF(Table3_1[[#This Row],[Status]]="Hired",1,0)</f>
        <v>0</v>
      </c>
      <c r="J296" t="b">
        <f>OR((Table3_1[[#This Row],[Offered Salary]]&lt;$O$27),(Table3_1[[#This Row],[Offered Salary]]&gt;$O$28))</f>
        <v>1</v>
      </c>
      <c r="K296" t="str">
        <f>IF(Table3_1[[#This Row],[Offered Salary]]&lt;$O$27,"Low",IF(Table3_1[[#This Row],[Offered Salary]]&gt;$O$28,"High",""))</f>
        <v>Low</v>
      </c>
      <c r="L296" s="6">
        <f>((Table3_1[[#This Row],[Offered Salary]]-$O$25)/$O$26)</f>
        <v>-1.5791296365148142</v>
      </c>
    </row>
    <row r="297" spans="1:12" x14ac:dyDescent="0.3">
      <c r="A297">
        <v>657117</v>
      </c>
      <c r="B297" s="2">
        <v>41792</v>
      </c>
      <c r="C297" s="3">
        <v>0.937962962962963</v>
      </c>
      <c r="D297" t="s">
        <v>30</v>
      </c>
      <c r="E297" t="s">
        <v>27</v>
      </c>
      <c r="F297" t="s">
        <v>17</v>
      </c>
      <c r="G297" t="s">
        <v>3</v>
      </c>
      <c r="H297">
        <v>56255</v>
      </c>
      <c r="I297">
        <f>IF(Table3_1[[#This Row],[Status]]="Hired",1,0)</f>
        <v>0</v>
      </c>
      <c r="J297" t="b">
        <f>OR((Table3_1[[#This Row],[Offered Salary]]&lt;$O$27),(Table3_1[[#This Row],[Offered Salary]]&gt;$O$28))</f>
        <v>0</v>
      </c>
      <c r="K297" t="str">
        <f>IF(Table3_1[[#This Row],[Offered Salary]]&lt;$O$27,"Low",IF(Table3_1[[#This Row],[Offered Salary]]&gt;$O$28,"High",""))</f>
        <v/>
      </c>
      <c r="L297" s="6">
        <f>((Table3_1[[#This Row],[Offered Salary]]-$O$25)/$O$26)</f>
        <v>0.21734015686446059</v>
      </c>
    </row>
    <row r="298" spans="1:12" x14ac:dyDescent="0.3">
      <c r="A298">
        <v>22963</v>
      </c>
      <c r="B298" s="2">
        <v>41792</v>
      </c>
      <c r="C298" s="3">
        <v>0.939849537037037</v>
      </c>
      <c r="D298" t="s">
        <v>30</v>
      </c>
      <c r="E298" t="s">
        <v>29</v>
      </c>
      <c r="F298" t="s">
        <v>17</v>
      </c>
      <c r="G298" t="s">
        <v>3</v>
      </c>
      <c r="H298">
        <v>53806</v>
      </c>
      <c r="I298">
        <f>IF(Table3_1[[#This Row],[Status]]="Hired",1,0)</f>
        <v>0</v>
      </c>
      <c r="J298" t="b">
        <f>OR((Table3_1[[#This Row],[Offered Salary]]&lt;$O$27),(Table3_1[[#This Row],[Offered Salary]]&gt;$O$28))</f>
        <v>0</v>
      </c>
      <c r="K298" t="str">
        <f>IF(Table3_1[[#This Row],[Offered Salary]]&lt;$O$27,"Low",IF(Table3_1[[#This Row],[Offered Salary]]&gt;$O$28,"High",""))</f>
        <v/>
      </c>
      <c r="L298" s="6">
        <f>((Table3_1[[#This Row],[Offered Salary]]-$O$25)/$O$26)</f>
        <v>0.13245419487434226</v>
      </c>
    </row>
    <row r="299" spans="1:12" x14ac:dyDescent="0.3">
      <c r="A299">
        <v>201095</v>
      </c>
      <c r="B299" s="2">
        <v>41792</v>
      </c>
      <c r="C299" s="3">
        <v>0.94109953703703708</v>
      </c>
      <c r="D299" t="s">
        <v>30</v>
      </c>
      <c r="E299" t="s">
        <v>27</v>
      </c>
      <c r="F299" t="s">
        <v>17</v>
      </c>
      <c r="G299" t="s">
        <v>3</v>
      </c>
      <c r="H299">
        <v>7775</v>
      </c>
      <c r="I299">
        <f>IF(Table3_1[[#This Row],[Status]]="Hired",1,0)</f>
        <v>0</v>
      </c>
      <c r="J299" t="b">
        <f>OR((Table3_1[[#This Row],[Offered Salary]]&lt;$O$27),(Table3_1[[#This Row],[Offered Salary]]&gt;$O$28))</f>
        <v>1</v>
      </c>
      <c r="K299" t="str">
        <f>IF(Table3_1[[#This Row],[Offered Salary]]&lt;$O$27,"Low",IF(Table3_1[[#This Row],[Offered Salary]]&gt;$O$28,"High",""))</f>
        <v>Low</v>
      </c>
      <c r="L299" s="6">
        <f>((Table3_1[[#This Row],[Offered Salary]]-$O$25)/$O$26)</f>
        <v>-1.4630483434544197</v>
      </c>
    </row>
    <row r="300" spans="1:12" x14ac:dyDescent="0.3">
      <c r="A300">
        <v>880451</v>
      </c>
      <c r="B300" s="2">
        <v>41792</v>
      </c>
      <c r="C300" s="3">
        <v>0.30104166666666665</v>
      </c>
      <c r="D300" t="s">
        <v>30</v>
      </c>
      <c r="E300" t="s">
        <v>27</v>
      </c>
      <c r="F300" t="s">
        <v>17</v>
      </c>
      <c r="G300" t="s">
        <v>5</v>
      </c>
      <c r="H300">
        <v>90362</v>
      </c>
      <c r="I300">
        <f>IF(Table3_1[[#This Row],[Status]]="Hired",1,0)</f>
        <v>0</v>
      </c>
      <c r="J300" t="b">
        <f>OR((Table3_1[[#This Row],[Offered Salary]]&lt;$O$27),(Table3_1[[#This Row],[Offered Salary]]&gt;$O$28))</f>
        <v>0</v>
      </c>
      <c r="K300" t="str">
        <f>IF(Table3_1[[#This Row],[Offered Salary]]&lt;$O$27,"Low",IF(Table3_1[[#This Row],[Offered Salary]]&gt;$O$28,"High",""))</f>
        <v/>
      </c>
      <c r="L300" s="6">
        <f>((Table3_1[[#This Row],[Offered Salary]]-$O$25)/$O$26)</f>
        <v>1.3995392199910293</v>
      </c>
    </row>
    <row r="301" spans="1:12" x14ac:dyDescent="0.3">
      <c r="A301">
        <v>187096</v>
      </c>
      <c r="B301" s="2">
        <v>41792</v>
      </c>
      <c r="C301" s="3">
        <v>0.71813657407407405</v>
      </c>
      <c r="D301" t="s">
        <v>31</v>
      </c>
      <c r="E301" t="s">
        <v>29</v>
      </c>
      <c r="F301" t="s">
        <v>14</v>
      </c>
      <c r="G301" t="s">
        <v>2</v>
      </c>
      <c r="H301">
        <v>26954</v>
      </c>
      <c r="I301">
        <f>IF(Table3_1[[#This Row],[Status]]="Hired",1,0)</f>
        <v>1</v>
      </c>
      <c r="J301" t="b">
        <f>OR((Table3_1[[#This Row],[Offered Salary]]&lt;$O$27),(Table3_1[[#This Row],[Offered Salary]]&gt;$O$28))</f>
        <v>0</v>
      </c>
      <c r="K301" t="str">
        <f>IF(Table3_1[[#This Row],[Offered Salary]]&lt;$O$27,"Low",IF(Table3_1[[#This Row],[Offered Salary]]&gt;$O$28,"High",""))</f>
        <v/>
      </c>
      <c r="L301" s="6">
        <f>((Table3_1[[#This Row],[Offered Salary]]-$O$25)/$O$26)</f>
        <v>-0.79827583834683291</v>
      </c>
    </row>
    <row r="302" spans="1:12" x14ac:dyDescent="0.3">
      <c r="A302">
        <v>333678</v>
      </c>
      <c r="B302" s="2">
        <v>41792</v>
      </c>
      <c r="C302" s="3">
        <v>0.47293981481481484</v>
      </c>
      <c r="D302" t="s">
        <v>30</v>
      </c>
      <c r="E302" t="s">
        <v>27</v>
      </c>
      <c r="F302" t="s">
        <v>17</v>
      </c>
      <c r="G302" t="s">
        <v>5</v>
      </c>
      <c r="H302">
        <v>59001</v>
      </c>
      <c r="I302">
        <f>IF(Table3_1[[#This Row],[Status]]="Hired",1,0)</f>
        <v>0</v>
      </c>
      <c r="J302" t="b">
        <f>OR((Table3_1[[#This Row],[Offered Salary]]&lt;$O$27),(Table3_1[[#This Row],[Offered Salary]]&gt;$O$28))</f>
        <v>0</v>
      </c>
      <c r="K302" t="str">
        <f>IF(Table3_1[[#This Row],[Offered Salary]]&lt;$O$27,"Low",IF(Table3_1[[#This Row],[Offered Salary]]&gt;$O$28,"High",""))</f>
        <v/>
      </c>
      <c r="L302" s="6">
        <f>((Table3_1[[#This Row],[Offered Salary]]-$O$25)/$O$26)</f>
        <v>0.31252057810777012</v>
      </c>
    </row>
    <row r="303" spans="1:12" x14ac:dyDescent="0.3">
      <c r="A303">
        <v>579048</v>
      </c>
      <c r="B303" s="2">
        <v>41792</v>
      </c>
      <c r="C303" s="3">
        <v>0.47293981481481484</v>
      </c>
      <c r="D303" t="s">
        <v>31</v>
      </c>
      <c r="E303" t="s">
        <v>27</v>
      </c>
      <c r="F303" t="s">
        <v>17</v>
      </c>
      <c r="G303" t="s">
        <v>5</v>
      </c>
      <c r="H303">
        <v>33534</v>
      </c>
      <c r="I303">
        <f>IF(Table3_1[[#This Row],[Status]]="Hired",1,0)</f>
        <v>1</v>
      </c>
      <c r="J303" t="b">
        <f>OR((Table3_1[[#This Row],[Offered Salary]]&lt;$O$27),(Table3_1[[#This Row],[Offered Salary]]&gt;$O$28))</f>
        <v>0</v>
      </c>
      <c r="K303" t="str">
        <f>IF(Table3_1[[#This Row],[Offered Salary]]&lt;$O$27,"Low",IF(Table3_1[[#This Row],[Offered Salary]]&gt;$O$28,"High",""))</f>
        <v/>
      </c>
      <c r="L303" s="6">
        <f>((Table3_1[[#This Row],[Offered Salary]]-$O$25)/$O$26)</f>
        <v>-0.57020330674414665</v>
      </c>
    </row>
    <row r="304" spans="1:12" x14ac:dyDescent="0.3">
      <c r="A304">
        <v>133347</v>
      </c>
      <c r="B304" s="2">
        <v>41792</v>
      </c>
      <c r="C304" s="3">
        <v>0.47327546296296297</v>
      </c>
      <c r="D304" t="s">
        <v>31</v>
      </c>
      <c r="E304" t="s">
        <v>27</v>
      </c>
      <c r="F304" t="s">
        <v>17</v>
      </c>
      <c r="G304" t="s">
        <v>5</v>
      </c>
      <c r="H304">
        <v>47686</v>
      </c>
      <c r="I304">
        <f>IF(Table3_1[[#This Row],[Status]]="Hired",1,0)</f>
        <v>1</v>
      </c>
      <c r="J304" t="b">
        <f>OR((Table3_1[[#This Row],[Offered Salary]]&lt;$O$27),(Table3_1[[#This Row],[Offered Salary]]&gt;$O$28))</f>
        <v>0</v>
      </c>
      <c r="K304" t="str">
        <f>IF(Table3_1[[#This Row],[Offered Salary]]&lt;$O$27,"Low",IF(Table3_1[[#This Row],[Offered Salary]]&gt;$O$28,"High",""))</f>
        <v/>
      </c>
      <c r="L304" s="6">
        <f>((Table3_1[[#This Row],[Offered Salary]]-$O$25)/$O$26)</f>
        <v>-7.9674056403536198E-2</v>
      </c>
    </row>
    <row r="305" spans="1:12" x14ac:dyDescent="0.3">
      <c r="A305">
        <v>20595</v>
      </c>
      <c r="B305" s="2">
        <v>41792</v>
      </c>
      <c r="C305" s="3">
        <v>0.5474768518518518</v>
      </c>
      <c r="D305" t="s">
        <v>30</v>
      </c>
      <c r="E305" t="s">
        <v>27</v>
      </c>
      <c r="F305" t="s">
        <v>14</v>
      </c>
      <c r="G305" t="s">
        <v>1</v>
      </c>
      <c r="H305">
        <v>57407</v>
      </c>
      <c r="I305">
        <f>IF(Table3_1[[#This Row],[Status]]="Hired",1,0)</f>
        <v>0</v>
      </c>
      <c r="J305" t="b">
        <f>OR((Table3_1[[#This Row],[Offered Salary]]&lt;$O$27),(Table3_1[[#This Row],[Offered Salary]]&gt;$O$28))</f>
        <v>0</v>
      </c>
      <c r="K305" t="str">
        <f>IF(Table3_1[[#This Row],[Offered Salary]]&lt;$O$27,"Low",IF(Table3_1[[#This Row],[Offered Salary]]&gt;$O$28,"High",""))</f>
        <v/>
      </c>
      <c r="L305" s="6">
        <f>((Table3_1[[#This Row],[Offered Salary]]-$O$25)/$O$26)</f>
        <v>0.2572701806344142</v>
      </c>
    </row>
    <row r="306" spans="1:12" x14ac:dyDescent="0.3">
      <c r="A306">
        <v>12320</v>
      </c>
      <c r="B306" s="2">
        <v>41792</v>
      </c>
      <c r="C306" s="3">
        <v>0.54861111111111116</v>
      </c>
      <c r="D306" t="s">
        <v>30</v>
      </c>
      <c r="E306" t="s">
        <v>27</v>
      </c>
      <c r="F306" t="s">
        <v>14</v>
      </c>
      <c r="G306" t="s">
        <v>1</v>
      </c>
      <c r="H306">
        <v>56727</v>
      </c>
      <c r="I306">
        <f>IF(Table3_1[[#This Row],[Status]]="Hired",1,0)</f>
        <v>0</v>
      </c>
      <c r="J306" t="b">
        <f>OR((Table3_1[[#This Row],[Offered Salary]]&lt;$O$27),(Table3_1[[#This Row],[Offered Salary]]&gt;$O$28))</f>
        <v>0</v>
      </c>
      <c r="K306" t="str">
        <f>IF(Table3_1[[#This Row],[Offered Salary]]&lt;$O$27,"Low",IF(Table3_1[[#This Row],[Offered Salary]]&gt;$O$28,"High",""))</f>
        <v/>
      </c>
      <c r="L306" s="6">
        <f>((Table3_1[[#This Row],[Offered Salary]]-$O$25)/$O$26)</f>
        <v>0.23370037493687215</v>
      </c>
    </row>
    <row r="307" spans="1:12" x14ac:dyDescent="0.3">
      <c r="A307">
        <v>68151</v>
      </c>
      <c r="B307" s="2">
        <v>41793</v>
      </c>
      <c r="C307" s="3">
        <v>0.53108796296296301</v>
      </c>
      <c r="D307" t="s">
        <v>30</v>
      </c>
      <c r="E307" t="s">
        <v>27</v>
      </c>
      <c r="F307" t="s">
        <v>20</v>
      </c>
      <c r="G307" t="s">
        <v>9</v>
      </c>
      <c r="H307">
        <v>86486</v>
      </c>
      <c r="I307">
        <f>IF(Table3_1[[#This Row],[Status]]="Hired",1,0)</f>
        <v>0</v>
      </c>
      <c r="J307" t="b">
        <f>OR((Table3_1[[#This Row],[Offered Salary]]&lt;$O$27),(Table3_1[[#This Row],[Offered Salary]]&gt;$O$28))</f>
        <v>0</v>
      </c>
      <c r="K307" t="str">
        <f>IF(Table3_1[[#This Row],[Offered Salary]]&lt;$O$27,"Low",IF(Table3_1[[#This Row],[Offered Salary]]&gt;$O$28,"High",""))</f>
        <v/>
      </c>
      <c r="L307" s="6">
        <f>((Table3_1[[#This Row],[Offered Salary]]-$O$25)/$O$26)</f>
        <v>1.2651913275150395</v>
      </c>
    </row>
    <row r="308" spans="1:12" x14ac:dyDescent="0.3">
      <c r="A308">
        <v>567549</v>
      </c>
      <c r="B308" s="2">
        <v>41793</v>
      </c>
      <c r="C308" s="3">
        <v>0.53304398148148147</v>
      </c>
      <c r="D308" t="s">
        <v>31</v>
      </c>
      <c r="E308" t="s">
        <v>27</v>
      </c>
      <c r="F308" t="s">
        <v>20</v>
      </c>
      <c r="G308" t="s">
        <v>9</v>
      </c>
      <c r="H308">
        <v>34243</v>
      </c>
      <c r="I308">
        <f>IF(Table3_1[[#This Row],[Status]]="Hired",1,0)</f>
        <v>1</v>
      </c>
      <c r="J308" t="b">
        <f>OR((Table3_1[[#This Row],[Offered Salary]]&lt;$O$27),(Table3_1[[#This Row],[Offered Salary]]&gt;$O$28))</f>
        <v>0</v>
      </c>
      <c r="K308" t="str">
        <f>IF(Table3_1[[#This Row],[Offered Salary]]&lt;$O$27,"Low",IF(Table3_1[[#This Row],[Offered Salary]]&gt;$O$28,"High",""))</f>
        <v/>
      </c>
      <c r="L308" s="6">
        <f>((Table3_1[[#This Row],[Offered Salary]]-$O$25)/$O$26)</f>
        <v>-0.54562831815656232</v>
      </c>
    </row>
    <row r="309" spans="1:12" x14ac:dyDescent="0.3">
      <c r="A309">
        <v>379251</v>
      </c>
      <c r="B309" s="2">
        <v>41793</v>
      </c>
      <c r="C309" s="3">
        <v>0.51050925925925927</v>
      </c>
      <c r="D309" t="s">
        <v>30</v>
      </c>
      <c r="E309" t="s">
        <v>27</v>
      </c>
      <c r="F309" t="s">
        <v>12</v>
      </c>
      <c r="G309" t="s">
        <v>6</v>
      </c>
      <c r="H309">
        <v>25492</v>
      </c>
      <c r="I309">
        <f>IF(Table3_1[[#This Row],[Status]]="Hired",1,0)</f>
        <v>0</v>
      </c>
      <c r="J309" t="b">
        <f>OR((Table3_1[[#This Row],[Offered Salary]]&lt;$O$27),(Table3_1[[#This Row],[Offered Salary]]&gt;$O$28))</f>
        <v>0</v>
      </c>
      <c r="K309" t="str">
        <f>IF(Table3_1[[#This Row],[Offered Salary]]&lt;$O$27,"Low",IF(Table3_1[[#This Row],[Offered Salary]]&gt;$O$28,"High",""))</f>
        <v/>
      </c>
      <c r="L309" s="6">
        <f>((Table3_1[[#This Row],[Offered Salary]]-$O$25)/$O$26)</f>
        <v>-0.84895092059654831</v>
      </c>
    </row>
    <row r="310" spans="1:12" x14ac:dyDescent="0.3">
      <c r="A310">
        <v>540849</v>
      </c>
      <c r="B310" s="2">
        <v>41793</v>
      </c>
      <c r="C310" s="3">
        <v>0.51050925925925927</v>
      </c>
      <c r="D310" t="s">
        <v>30</v>
      </c>
      <c r="E310" t="s">
        <v>27</v>
      </c>
      <c r="F310" t="s">
        <v>12</v>
      </c>
      <c r="G310" t="s">
        <v>6</v>
      </c>
      <c r="H310">
        <v>38787</v>
      </c>
      <c r="I310">
        <f>IF(Table3_1[[#This Row],[Status]]="Hired",1,0)</f>
        <v>0</v>
      </c>
      <c r="J310" t="b">
        <f>OR((Table3_1[[#This Row],[Offered Salary]]&lt;$O$27),(Table3_1[[#This Row],[Offered Salary]]&gt;$O$28))</f>
        <v>0</v>
      </c>
      <c r="K310" t="str">
        <f>IF(Table3_1[[#This Row],[Offered Salary]]&lt;$O$27,"Low",IF(Table3_1[[#This Row],[Offered Salary]]&gt;$O$28,"High",""))</f>
        <v/>
      </c>
      <c r="L310" s="6">
        <f>((Table3_1[[#This Row],[Offered Salary]]-$O$25)/$O$26)</f>
        <v>-0.38812655773063431</v>
      </c>
    </row>
    <row r="311" spans="1:12" x14ac:dyDescent="0.3">
      <c r="A311">
        <v>270850</v>
      </c>
      <c r="B311" s="2">
        <v>41804</v>
      </c>
      <c r="C311" s="3">
        <v>0.4511574074074074</v>
      </c>
      <c r="D311" t="s">
        <v>31</v>
      </c>
      <c r="E311" t="s">
        <v>29</v>
      </c>
      <c r="F311" t="s">
        <v>20</v>
      </c>
      <c r="G311" t="s">
        <v>3</v>
      </c>
      <c r="H311">
        <v>56501</v>
      </c>
      <c r="I311">
        <f>IF(Table3_1[[#This Row],[Status]]="Hired",1,0)</f>
        <v>1</v>
      </c>
      <c r="J311" t="b">
        <f>OR((Table3_1[[#This Row],[Offered Salary]]&lt;$O$27),(Table3_1[[#This Row],[Offered Salary]]&gt;$O$28))</f>
        <v>0</v>
      </c>
      <c r="K311" t="str">
        <f>IF(Table3_1[[#This Row],[Offered Salary]]&lt;$O$27,"Low",IF(Table3_1[[#This Row],[Offered Salary]]&gt;$O$28,"High",""))</f>
        <v/>
      </c>
      <c r="L311" s="6">
        <f>((Table3_1[[#This Row],[Offered Salary]]-$O$25)/$O$26)</f>
        <v>0.22586688069033611</v>
      </c>
    </row>
    <row r="312" spans="1:12" x14ac:dyDescent="0.3">
      <c r="A312">
        <v>754298</v>
      </c>
      <c r="B312" s="2">
        <v>41804</v>
      </c>
      <c r="C312" s="3">
        <v>0.45200231481481479</v>
      </c>
      <c r="D312" t="s">
        <v>31</v>
      </c>
      <c r="E312" t="s">
        <v>29</v>
      </c>
      <c r="F312" t="s">
        <v>20</v>
      </c>
      <c r="G312" t="s">
        <v>3</v>
      </c>
      <c r="H312">
        <v>57362</v>
      </c>
      <c r="I312">
        <f>IF(Table3_1[[#This Row],[Status]]="Hired",1,0)</f>
        <v>1</v>
      </c>
      <c r="J312" t="b">
        <f>OR((Table3_1[[#This Row],[Offered Salary]]&lt;$O$27),(Table3_1[[#This Row],[Offered Salary]]&gt;$O$28))</f>
        <v>0</v>
      </c>
      <c r="K312" t="str">
        <f>IF(Table3_1[[#This Row],[Offered Salary]]&lt;$O$27,"Low",IF(Table3_1[[#This Row],[Offered Salary]]&gt;$O$28,"High",""))</f>
        <v/>
      </c>
      <c r="L312" s="6">
        <f>((Table3_1[[#This Row],[Offered Salary]]-$O$25)/$O$26)</f>
        <v>0.25571041408090039</v>
      </c>
    </row>
    <row r="313" spans="1:12" x14ac:dyDescent="0.3">
      <c r="A313">
        <v>238948</v>
      </c>
      <c r="B313" s="2">
        <v>41793</v>
      </c>
      <c r="C313" s="3">
        <v>0.73670138888888892</v>
      </c>
      <c r="D313" t="s">
        <v>30</v>
      </c>
      <c r="E313" t="s">
        <v>27</v>
      </c>
      <c r="F313" t="s">
        <v>14</v>
      </c>
      <c r="G313" t="s">
        <v>5</v>
      </c>
      <c r="H313">
        <v>7104</v>
      </c>
      <c r="I313">
        <f>IF(Table3_1[[#This Row],[Status]]="Hired",1,0)</f>
        <v>0</v>
      </c>
      <c r="J313" t="b">
        <f>OR((Table3_1[[#This Row],[Offered Salary]]&lt;$O$27),(Table3_1[[#This Row],[Offered Salary]]&gt;$O$28))</f>
        <v>1</v>
      </c>
      <c r="K313" t="str">
        <f>IF(Table3_1[[#This Row],[Offered Salary]]&lt;$O$27,"Low",IF(Table3_1[[#This Row],[Offered Salary]]&gt;$O$28,"High",""))</f>
        <v>Low</v>
      </c>
      <c r="L313" s="6">
        <f>((Table3_1[[#This Row],[Offered Salary]]-$O$25)/$O$26)</f>
        <v>-1.4863061958412589</v>
      </c>
    </row>
    <row r="314" spans="1:12" x14ac:dyDescent="0.3">
      <c r="A314">
        <v>840739</v>
      </c>
      <c r="B314" s="2">
        <v>41793</v>
      </c>
      <c r="C314" s="3">
        <v>0.96875</v>
      </c>
      <c r="D314" t="s">
        <v>30</v>
      </c>
      <c r="E314" t="s">
        <v>29</v>
      </c>
      <c r="F314" t="s">
        <v>18</v>
      </c>
      <c r="G314" t="s">
        <v>9</v>
      </c>
      <c r="H314">
        <v>42449</v>
      </c>
      <c r="I314">
        <f>IF(Table3_1[[#This Row],[Status]]="Hired",1,0)</f>
        <v>0</v>
      </c>
      <c r="J314" t="b">
        <f>OR((Table3_1[[#This Row],[Offered Salary]]&lt;$O$27),(Table3_1[[#This Row],[Offered Salary]]&gt;$O$28))</f>
        <v>0</v>
      </c>
      <c r="K314" t="str">
        <f>IF(Table3_1[[#This Row],[Offered Salary]]&lt;$O$27,"Low",IF(Table3_1[[#This Row],[Offered Salary]]&gt;$O$28,"High",""))</f>
        <v/>
      </c>
      <c r="L314" s="6">
        <f>((Table3_1[[#This Row],[Offered Salary]]-$O$25)/$O$26)</f>
        <v>-0.26119622175357693</v>
      </c>
    </row>
    <row r="315" spans="1:12" x14ac:dyDescent="0.3">
      <c r="A315">
        <v>944802</v>
      </c>
      <c r="B315" s="2">
        <v>41793</v>
      </c>
      <c r="C315" s="3">
        <v>0.45672453703703703</v>
      </c>
      <c r="D315" t="s">
        <v>30</v>
      </c>
      <c r="E315" t="s">
        <v>27</v>
      </c>
      <c r="F315" t="s">
        <v>20</v>
      </c>
      <c r="G315" t="s">
        <v>2</v>
      </c>
      <c r="H315">
        <v>91116</v>
      </c>
      <c r="I315">
        <f>IF(Table3_1[[#This Row],[Status]]="Hired",1,0)</f>
        <v>0</v>
      </c>
      <c r="J315" t="b">
        <f>OR((Table3_1[[#This Row],[Offered Salary]]&lt;$O$27),(Table3_1[[#This Row],[Offered Salary]]&gt;$O$28))</f>
        <v>0</v>
      </c>
      <c r="K315" t="str">
        <f>IF(Table3_1[[#This Row],[Offered Salary]]&lt;$O$27,"Low",IF(Table3_1[[#This Row],[Offered Salary]]&gt;$O$28,"High",""))</f>
        <v/>
      </c>
      <c r="L315" s="6">
        <f>((Table3_1[[#This Row],[Offered Salary]]-$O$25)/$O$26)</f>
        <v>1.4256739751321275</v>
      </c>
    </row>
    <row r="316" spans="1:12" x14ac:dyDescent="0.3">
      <c r="A316">
        <v>528415</v>
      </c>
      <c r="B316" s="2">
        <v>41793</v>
      </c>
      <c r="C316" s="3">
        <v>0.45672453703703703</v>
      </c>
      <c r="D316" t="s">
        <v>31</v>
      </c>
      <c r="E316" t="s">
        <v>27</v>
      </c>
      <c r="F316" t="s">
        <v>20</v>
      </c>
      <c r="G316" t="s">
        <v>2</v>
      </c>
      <c r="H316">
        <v>51584</v>
      </c>
      <c r="I316">
        <f>IF(Table3_1[[#This Row],[Status]]="Hired",1,0)</f>
        <v>1</v>
      </c>
      <c r="J316" t="b">
        <f>OR((Table3_1[[#This Row],[Offered Salary]]&lt;$O$27),(Table3_1[[#This Row],[Offered Salary]]&gt;$O$28))</f>
        <v>0</v>
      </c>
      <c r="K316" t="str">
        <f>IF(Table3_1[[#This Row],[Offered Salary]]&lt;$O$27,"Low",IF(Table3_1[[#This Row],[Offered Salary]]&gt;$O$28,"High",""))</f>
        <v/>
      </c>
      <c r="L316" s="6">
        <f>((Table3_1[[#This Row],[Offered Salary]]-$O$25)/$O$26)</f>
        <v>5.5436388609726911E-2</v>
      </c>
    </row>
    <row r="317" spans="1:12" x14ac:dyDescent="0.3">
      <c r="A317">
        <v>598089</v>
      </c>
      <c r="B317" s="2">
        <v>41793</v>
      </c>
      <c r="C317" s="3">
        <v>0.5549074074074074</v>
      </c>
      <c r="D317" t="s">
        <v>30</v>
      </c>
      <c r="E317" t="s">
        <v>29</v>
      </c>
      <c r="F317" t="s">
        <v>20</v>
      </c>
      <c r="G317" t="s">
        <v>3</v>
      </c>
      <c r="H317">
        <v>15689</v>
      </c>
      <c r="I317">
        <f>IF(Table3_1[[#This Row],[Status]]="Hired",1,0)</f>
        <v>0</v>
      </c>
      <c r="J317" t="b">
        <f>OR((Table3_1[[#This Row],[Offered Salary]]&lt;$O$27),(Table3_1[[#This Row],[Offered Salary]]&gt;$O$28))</f>
        <v>0</v>
      </c>
      <c r="K317" t="str">
        <f>IF(Table3_1[[#This Row],[Offered Salary]]&lt;$O$27,"Low",IF(Table3_1[[#This Row],[Offered Salary]]&gt;$O$28,"High",""))</f>
        <v/>
      </c>
      <c r="L317" s="6">
        <f>((Table3_1[[#This Row],[Offered Salary]]-$O$25)/$O$26)</f>
        <v>-1.1887373989097905</v>
      </c>
    </row>
    <row r="318" spans="1:12" x14ac:dyDescent="0.3">
      <c r="A318">
        <v>947903</v>
      </c>
      <c r="B318" s="2">
        <v>41793</v>
      </c>
      <c r="C318" s="3">
        <v>0.3502662037037037</v>
      </c>
      <c r="D318" t="s">
        <v>30</v>
      </c>
      <c r="E318" t="s">
        <v>27</v>
      </c>
      <c r="F318" t="s">
        <v>20</v>
      </c>
      <c r="G318" t="s">
        <v>3</v>
      </c>
      <c r="H318">
        <v>13459</v>
      </c>
      <c r="I318">
        <f>IF(Table3_1[[#This Row],[Status]]="Hired",1,0)</f>
        <v>0</v>
      </c>
      <c r="J318" t="b">
        <f>OR((Table3_1[[#This Row],[Offered Salary]]&lt;$O$27),(Table3_1[[#This Row],[Offered Salary]]&gt;$O$28))</f>
        <v>0</v>
      </c>
      <c r="K318" t="str">
        <f>IF(Table3_1[[#This Row],[Offered Salary]]&lt;$O$27,"Low",IF(Table3_1[[#This Row],[Offered Salary]]&gt;$O$28,"High",""))</f>
        <v/>
      </c>
      <c r="L318" s="6">
        <f>((Table3_1[[#This Row],[Offered Salary]]-$O$25)/$O$26)</f>
        <v>-1.2660324970061416</v>
      </c>
    </row>
    <row r="319" spans="1:12" x14ac:dyDescent="0.3">
      <c r="A319">
        <v>831750</v>
      </c>
      <c r="B319" s="2">
        <v>41793</v>
      </c>
      <c r="C319" s="3">
        <v>0.35120370370370368</v>
      </c>
      <c r="D319" t="s">
        <v>31</v>
      </c>
      <c r="E319" t="s">
        <v>27</v>
      </c>
      <c r="F319" t="s">
        <v>20</v>
      </c>
      <c r="G319" t="s">
        <v>3</v>
      </c>
      <c r="H319">
        <v>60967</v>
      </c>
      <c r="I319">
        <f>IF(Table3_1[[#This Row],[Status]]="Hired",1,0)</f>
        <v>1</v>
      </c>
      <c r="J319" t="b">
        <f>OR((Table3_1[[#This Row],[Offered Salary]]&lt;$O$27),(Table3_1[[#This Row],[Offered Salary]]&gt;$O$28))</f>
        <v>0</v>
      </c>
      <c r="K319" t="str">
        <f>IF(Table3_1[[#This Row],[Offered Salary]]&lt;$O$27,"Low",IF(Table3_1[[#This Row],[Offered Salary]]&gt;$O$28,"High",""))</f>
        <v/>
      </c>
      <c r="L319" s="6">
        <f>((Table3_1[[#This Row],[Offered Salary]]-$O$25)/$O$26)</f>
        <v>0.38066504575684024</v>
      </c>
    </row>
    <row r="320" spans="1:12" x14ac:dyDescent="0.3">
      <c r="A320">
        <v>578768</v>
      </c>
      <c r="B320" s="2">
        <v>41793</v>
      </c>
      <c r="C320" s="3">
        <v>0.86476851851851855</v>
      </c>
      <c r="D320" t="s">
        <v>30</v>
      </c>
      <c r="E320" t="s">
        <v>27</v>
      </c>
      <c r="F320" t="s">
        <v>20</v>
      </c>
      <c r="G320" t="s">
        <v>1</v>
      </c>
      <c r="H320">
        <v>18013</v>
      </c>
      <c r="I320">
        <f>IF(Table3_1[[#This Row],[Status]]="Hired",1,0)</f>
        <v>0</v>
      </c>
      <c r="J320" t="b">
        <f>OR((Table3_1[[#This Row],[Offered Salary]]&lt;$O$27),(Table3_1[[#This Row],[Offered Salary]]&gt;$O$28))</f>
        <v>0</v>
      </c>
      <c r="K320" t="str">
        <f>IF(Table3_1[[#This Row],[Offered Salary]]&lt;$O$27,"Low",IF(Table3_1[[#This Row],[Offered Salary]]&gt;$O$28,"High",""))</f>
        <v/>
      </c>
      <c r="L320" s="6">
        <f>((Table3_1[[#This Row],[Offered Salary]]-$O$25)/$O$26)</f>
        <v>-1.1081841217905439</v>
      </c>
    </row>
    <row r="321" spans="1:12" x14ac:dyDescent="0.3">
      <c r="A321">
        <v>366864</v>
      </c>
      <c r="B321" s="2">
        <v>41793</v>
      </c>
      <c r="C321" s="3">
        <v>0.86579861111111112</v>
      </c>
      <c r="D321" t="s">
        <v>31</v>
      </c>
      <c r="E321" t="s">
        <v>27</v>
      </c>
      <c r="F321" t="s">
        <v>20</v>
      </c>
      <c r="G321" t="s">
        <v>1</v>
      </c>
      <c r="H321">
        <v>55146</v>
      </c>
      <c r="I321">
        <f>IF(Table3_1[[#This Row],[Status]]="Hired",1,0)</f>
        <v>1</v>
      </c>
      <c r="J321" t="b">
        <f>OR((Table3_1[[#This Row],[Offered Salary]]&lt;$O$27),(Table3_1[[#This Row],[Offered Salary]]&gt;$O$28))</f>
        <v>0</v>
      </c>
      <c r="K321" t="str">
        <f>IF(Table3_1[[#This Row],[Offered Salary]]&lt;$O$27,"Low",IF(Table3_1[[#This Row],[Offered Salary]]&gt;$O$28,"High",""))</f>
        <v/>
      </c>
      <c r="L321" s="6">
        <f>((Table3_1[[#This Row],[Offered Salary]]-$O$25)/$O$26)</f>
        <v>0.17890057669008688</v>
      </c>
    </row>
    <row r="322" spans="1:12" x14ac:dyDescent="0.3">
      <c r="A322">
        <v>787584</v>
      </c>
      <c r="B322" s="2">
        <v>41794</v>
      </c>
      <c r="C322" s="3">
        <v>0.51888888888888884</v>
      </c>
      <c r="D322" t="s">
        <v>30</v>
      </c>
      <c r="E322" t="s">
        <v>27</v>
      </c>
      <c r="F322" t="s">
        <v>16</v>
      </c>
      <c r="G322" t="s">
        <v>6</v>
      </c>
      <c r="H322">
        <v>80309</v>
      </c>
      <c r="I322">
        <f>IF(Table3_1[[#This Row],[Status]]="Hired",1,0)</f>
        <v>0</v>
      </c>
      <c r="J322" t="b">
        <f>OR((Table3_1[[#This Row],[Offered Salary]]&lt;$O$27),(Table3_1[[#This Row],[Offered Salary]]&gt;$O$28))</f>
        <v>0</v>
      </c>
      <c r="K322" t="str">
        <f>IF(Table3_1[[#This Row],[Offered Salary]]&lt;$O$27,"Low",IF(Table3_1[[#This Row],[Offered Salary]]&gt;$O$28,"High",""))</f>
        <v/>
      </c>
      <c r="L322" s="6">
        <f>((Table3_1[[#This Row],[Offered Salary]]-$O$25)/$O$26)</f>
        <v>1.0510873719360436</v>
      </c>
    </row>
    <row r="323" spans="1:12" x14ac:dyDescent="0.3">
      <c r="A323">
        <v>506061</v>
      </c>
      <c r="B323" s="2">
        <v>41794</v>
      </c>
      <c r="C323" s="3">
        <v>0.90196759259259263</v>
      </c>
      <c r="D323" t="s">
        <v>30</v>
      </c>
      <c r="E323" t="s">
        <v>27</v>
      </c>
      <c r="F323" t="s">
        <v>17</v>
      </c>
      <c r="G323" t="s">
        <v>2</v>
      </c>
      <c r="H323">
        <v>52054</v>
      </c>
      <c r="I323">
        <f>IF(Table3_1[[#This Row],[Status]]="Hired",1,0)</f>
        <v>0</v>
      </c>
      <c r="J323" t="b">
        <f>OR((Table3_1[[#This Row],[Offered Salary]]&lt;$O$27),(Table3_1[[#This Row],[Offered Salary]]&gt;$O$28))</f>
        <v>0</v>
      </c>
      <c r="K323" t="str">
        <f>IF(Table3_1[[#This Row],[Offered Salary]]&lt;$O$27,"Low",IF(Table3_1[[#This Row],[Offered Salary]]&gt;$O$28,"High",""))</f>
        <v/>
      </c>
      <c r="L323" s="6">
        <f>((Table3_1[[#This Row],[Offered Salary]]-$O$25)/$O$26)</f>
        <v>7.1727283724204505E-2</v>
      </c>
    </row>
    <row r="324" spans="1:12" x14ac:dyDescent="0.3">
      <c r="A324">
        <v>832162</v>
      </c>
      <c r="B324" s="2">
        <v>41794</v>
      </c>
      <c r="C324" s="3">
        <v>0.90304398148148146</v>
      </c>
      <c r="D324" t="s">
        <v>30</v>
      </c>
      <c r="E324" t="s">
        <v>27</v>
      </c>
      <c r="F324" t="s">
        <v>17</v>
      </c>
      <c r="G324" t="s">
        <v>2</v>
      </c>
      <c r="H324">
        <v>72134</v>
      </c>
      <c r="I324">
        <f>IF(Table3_1[[#This Row],[Status]]="Hired",1,0)</f>
        <v>0</v>
      </c>
      <c r="J324" t="b">
        <f>OR((Table3_1[[#This Row],[Offered Salary]]&lt;$O$27),(Table3_1[[#This Row],[Offered Salary]]&gt;$O$28))</f>
        <v>0</v>
      </c>
      <c r="K324" t="str">
        <f>IF(Table3_1[[#This Row],[Offered Salary]]&lt;$O$27,"Low",IF(Table3_1[[#This Row],[Offered Salary]]&gt;$O$28,"High",""))</f>
        <v/>
      </c>
      <c r="L324" s="6">
        <f>((Table3_1[[#This Row],[Offered Salary]]-$O$25)/$O$26)</f>
        <v>0.76772978138103443</v>
      </c>
    </row>
    <row r="325" spans="1:12" x14ac:dyDescent="0.3">
      <c r="A325">
        <v>71829</v>
      </c>
      <c r="B325" s="2">
        <v>41794</v>
      </c>
      <c r="C325" s="3">
        <v>4.1145833333333333E-2</v>
      </c>
      <c r="D325" t="s">
        <v>31</v>
      </c>
      <c r="E325" t="s">
        <v>29</v>
      </c>
      <c r="F325" t="s">
        <v>20</v>
      </c>
      <c r="G325" t="s">
        <v>7</v>
      </c>
      <c r="H325">
        <v>47003</v>
      </c>
      <c r="I325">
        <f>IF(Table3_1[[#This Row],[Status]]="Hired",1,0)</f>
        <v>1</v>
      </c>
      <c r="J325" t="b">
        <f>OR((Table3_1[[#This Row],[Offered Salary]]&lt;$O$27),(Table3_1[[#This Row],[Offered Salary]]&gt;$O$28))</f>
        <v>0</v>
      </c>
      <c r="K325" t="str">
        <f>IF(Table3_1[[#This Row],[Offered Salary]]&lt;$O$27,"Low",IF(Table3_1[[#This Row],[Offered Salary]]&gt;$O$28,"High",""))</f>
        <v/>
      </c>
      <c r="L325" s="6">
        <f>((Table3_1[[#This Row],[Offered Salary]]-$O$25)/$O$26)</f>
        <v>-0.10334784653797917</v>
      </c>
    </row>
    <row r="326" spans="1:12" x14ac:dyDescent="0.3">
      <c r="A326">
        <v>240857</v>
      </c>
      <c r="B326" s="2">
        <v>41794</v>
      </c>
      <c r="C326" s="3">
        <v>0.44511574074074073</v>
      </c>
      <c r="D326" t="s">
        <v>31</v>
      </c>
      <c r="E326" t="s">
        <v>27</v>
      </c>
      <c r="F326" t="s">
        <v>20</v>
      </c>
      <c r="G326" t="s">
        <v>5</v>
      </c>
      <c r="H326">
        <v>59017</v>
      </c>
      <c r="I326">
        <f>IF(Table3_1[[#This Row],[Status]]="Hired",1,0)</f>
        <v>1</v>
      </c>
      <c r="J326" t="b">
        <f>OR((Table3_1[[#This Row],[Offered Salary]]&lt;$O$27),(Table3_1[[#This Row],[Offered Salary]]&gt;$O$28))</f>
        <v>0</v>
      </c>
      <c r="K326" t="str">
        <f>IF(Table3_1[[#This Row],[Offered Salary]]&lt;$O$27,"Low",IF(Table3_1[[#This Row],[Offered Salary]]&gt;$O$28,"High",""))</f>
        <v/>
      </c>
      <c r="L326" s="6">
        <f>((Table3_1[[#This Row],[Offered Salary]]-$O$25)/$O$26)</f>
        <v>0.31307516177124167</v>
      </c>
    </row>
    <row r="327" spans="1:12" x14ac:dyDescent="0.3">
      <c r="A327">
        <v>983968</v>
      </c>
      <c r="B327" s="2">
        <v>41803</v>
      </c>
      <c r="C327" s="3">
        <v>0.65504629629629629</v>
      </c>
      <c r="D327" t="s">
        <v>31</v>
      </c>
      <c r="E327" t="s">
        <v>29</v>
      </c>
      <c r="F327" t="s">
        <v>20</v>
      </c>
      <c r="G327" t="s">
        <v>9</v>
      </c>
      <c r="H327">
        <v>78320</v>
      </c>
      <c r="I327">
        <f>IF(Table3_1[[#This Row],[Status]]="Hired",1,0)</f>
        <v>1</v>
      </c>
      <c r="J327" t="b">
        <f>OR((Table3_1[[#This Row],[Offered Salary]]&lt;$O$27),(Table3_1[[#This Row],[Offered Salary]]&gt;$O$28))</f>
        <v>0</v>
      </c>
      <c r="K327" t="str">
        <f>IF(Table3_1[[#This Row],[Offered Salary]]&lt;$O$27,"Low",IF(Table3_1[[#This Row],[Offered Salary]]&gt;$O$28,"High",""))</f>
        <v/>
      </c>
      <c r="L327" s="6">
        <f>((Table3_1[[#This Row],[Offered Salary]]-$O$25)/$O$26)</f>
        <v>0.98214569027073317</v>
      </c>
    </row>
    <row r="328" spans="1:12" x14ac:dyDescent="0.3">
      <c r="A328">
        <v>717149</v>
      </c>
      <c r="B328" s="2">
        <v>41794</v>
      </c>
      <c r="C328" s="3">
        <v>0.33065972222222223</v>
      </c>
      <c r="D328" t="s">
        <v>30</v>
      </c>
      <c r="E328" t="s">
        <v>27</v>
      </c>
      <c r="F328" t="s">
        <v>17</v>
      </c>
      <c r="G328" t="s">
        <v>5</v>
      </c>
      <c r="H328">
        <v>60135</v>
      </c>
      <c r="I328">
        <f>IF(Table3_1[[#This Row],[Status]]="Hired",1,0)</f>
        <v>0</v>
      </c>
      <c r="J328" t="b">
        <f>OR((Table3_1[[#This Row],[Offered Salary]]&lt;$O$27),(Table3_1[[#This Row],[Offered Salary]]&gt;$O$28))</f>
        <v>0</v>
      </c>
      <c r="K328" t="str">
        <f>IF(Table3_1[[#This Row],[Offered Salary]]&lt;$O$27,"Low",IF(Table3_1[[#This Row],[Offered Salary]]&gt;$O$28,"High",""))</f>
        <v/>
      </c>
      <c r="L328" s="6">
        <f>((Table3_1[[#This Row],[Offered Salary]]-$O$25)/$O$26)</f>
        <v>0.35182669525631821</v>
      </c>
    </row>
    <row r="329" spans="1:12" x14ac:dyDescent="0.3">
      <c r="A329">
        <v>33558</v>
      </c>
      <c r="B329" s="2">
        <v>41794</v>
      </c>
      <c r="C329" s="3">
        <v>0.33140046296296294</v>
      </c>
      <c r="D329" t="s">
        <v>30</v>
      </c>
      <c r="E329" t="s">
        <v>27</v>
      </c>
      <c r="F329" t="s">
        <v>17</v>
      </c>
      <c r="G329" t="s">
        <v>5</v>
      </c>
      <c r="H329">
        <v>99019</v>
      </c>
      <c r="I329">
        <f>IF(Table3_1[[#This Row],[Status]]="Hired",1,0)</f>
        <v>0</v>
      </c>
      <c r="J329" t="b">
        <f>OR((Table3_1[[#This Row],[Offered Salary]]&lt;$O$27),(Table3_1[[#This Row],[Offered Salary]]&gt;$O$28))</f>
        <v>0</v>
      </c>
      <c r="K329" t="str">
        <f>IF(Table3_1[[#This Row],[Offered Salary]]&lt;$O$27,"Low",IF(Table3_1[[#This Row],[Offered Salary]]&gt;$O$28,"High",""))</f>
        <v/>
      </c>
      <c r="L329" s="6">
        <f>((Table3_1[[#This Row],[Offered Salary]]-$O$25)/$O$26)</f>
        <v>1.6996036434081196</v>
      </c>
    </row>
    <row r="330" spans="1:12" x14ac:dyDescent="0.3">
      <c r="A330">
        <v>806798</v>
      </c>
      <c r="B330" s="2">
        <v>41794</v>
      </c>
      <c r="C330" s="3">
        <v>0.5540046296296296</v>
      </c>
      <c r="D330" t="s">
        <v>30</v>
      </c>
      <c r="E330" t="s">
        <v>29</v>
      </c>
      <c r="F330" t="s">
        <v>17</v>
      </c>
      <c r="G330" t="s">
        <v>4</v>
      </c>
      <c r="H330">
        <v>8399</v>
      </c>
      <c r="I330">
        <f>IF(Table3_1[[#This Row],[Status]]="Hired",1,0)</f>
        <v>0</v>
      </c>
      <c r="J330" t="b">
        <f>OR((Table3_1[[#This Row],[Offered Salary]]&lt;$O$27),(Table3_1[[#This Row],[Offered Salary]]&gt;$O$28))</f>
        <v>1</v>
      </c>
      <c r="K330" t="str">
        <f>IF(Table3_1[[#This Row],[Offered Salary]]&lt;$O$27,"Low",IF(Table3_1[[#This Row],[Offered Salary]]&gt;$O$28,"High",""))</f>
        <v>Low</v>
      </c>
      <c r="L330" s="6">
        <f>((Table3_1[[#This Row],[Offered Salary]]-$O$25)/$O$26)</f>
        <v>-1.4414195805790282</v>
      </c>
    </row>
    <row r="331" spans="1:12" x14ac:dyDescent="0.3">
      <c r="A331">
        <v>817082</v>
      </c>
      <c r="B331" s="2">
        <v>41794</v>
      </c>
      <c r="C331" s="3">
        <v>0.5552893518518518</v>
      </c>
      <c r="D331" t="s">
        <v>30</v>
      </c>
      <c r="E331" t="s">
        <v>29</v>
      </c>
      <c r="F331" t="s">
        <v>17</v>
      </c>
      <c r="G331" t="s">
        <v>4</v>
      </c>
      <c r="H331">
        <v>47617</v>
      </c>
      <c r="I331">
        <f>IF(Table3_1[[#This Row],[Status]]="Hired",1,0)</f>
        <v>0</v>
      </c>
      <c r="J331" t="b">
        <f>OR((Table3_1[[#This Row],[Offered Salary]]&lt;$O$27),(Table3_1[[#This Row],[Offered Salary]]&gt;$O$28))</f>
        <v>0</v>
      </c>
      <c r="K331" t="str">
        <f>IF(Table3_1[[#This Row],[Offered Salary]]&lt;$O$27,"Low",IF(Table3_1[[#This Row],[Offered Salary]]&gt;$O$28,"High",""))</f>
        <v/>
      </c>
      <c r="L331" s="6">
        <f>((Table3_1[[#This Row],[Offered Salary]]-$O$25)/$O$26)</f>
        <v>-8.2065698452257377E-2</v>
      </c>
    </row>
    <row r="332" spans="1:12" x14ac:dyDescent="0.3">
      <c r="A332">
        <v>372328</v>
      </c>
      <c r="B332" s="2">
        <v>41794</v>
      </c>
      <c r="C332" s="3">
        <v>0.75981481481481483</v>
      </c>
      <c r="D332" t="s">
        <v>31</v>
      </c>
      <c r="E332" t="s">
        <v>27</v>
      </c>
      <c r="F332" t="s">
        <v>20</v>
      </c>
      <c r="G332" t="s">
        <v>3</v>
      </c>
      <c r="H332">
        <v>99389</v>
      </c>
      <c r="I332">
        <f>IF(Table3_1[[#This Row],[Status]]="Hired",1,0)</f>
        <v>1</v>
      </c>
      <c r="J332" t="b">
        <f>OR((Table3_1[[#This Row],[Offered Salary]]&lt;$O$27),(Table3_1[[#This Row],[Offered Salary]]&gt;$O$28))</f>
        <v>0</v>
      </c>
      <c r="K332" t="str">
        <f>IF(Table3_1[[#This Row],[Offered Salary]]&lt;$O$27,"Low",IF(Table3_1[[#This Row],[Offered Salary]]&gt;$O$28,"High",""))</f>
        <v/>
      </c>
      <c r="L332" s="6">
        <f>((Table3_1[[#This Row],[Offered Salary]]-$O$25)/$O$26)</f>
        <v>1.7124283906258999</v>
      </c>
    </row>
    <row r="333" spans="1:12" x14ac:dyDescent="0.3">
      <c r="A333">
        <v>290105</v>
      </c>
      <c r="B333" s="2">
        <v>41794</v>
      </c>
      <c r="C333" s="3">
        <v>0.76127314814814817</v>
      </c>
      <c r="D333" t="s">
        <v>31</v>
      </c>
      <c r="E333" t="s">
        <v>29</v>
      </c>
      <c r="F333" t="s">
        <v>20</v>
      </c>
      <c r="G333" t="s">
        <v>3</v>
      </c>
      <c r="H333">
        <v>86123</v>
      </c>
      <c r="I333">
        <f>IF(Table3_1[[#This Row],[Status]]="Hired",1,0)</f>
        <v>1</v>
      </c>
      <c r="J333" t="b">
        <f>OR((Table3_1[[#This Row],[Offered Salary]]&lt;$O$27),(Table3_1[[#This Row],[Offered Salary]]&gt;$O$28))</f>
        <v>0</v>
      </c>
      <c r="K333" t="str">
        <f>IF(Table3_1[[#This Row],[Offered Salary]]&lt;$O$27,"Low",IF(Table3_1[[#This Row],[Offered Salary]]&gt;$O$28,"High",""))</f>
        <v/>
      </c>
      <c r="L333" s="6">
        <f>((Table3_1[[#This Row],[Offered Salary]]-$O$25)/$O$26)</f>
        <v>1.2526092106500282</v>
      </c>
    </row>
    <row r="334" spans="1:12" x14ac:dyDescent="0.3">
      <c r="A334">
        <v>524956</v>
      </c>
      <c r="B334" s="2">
        <v>41795</v>
      </c>
      <c r="C334" s="3">
        <v>0.44445601851851851</v>
      </c>
      <c r="D334" t="s">
        <v>30</v>
      </c>
      <c r="E334" t="s">
        <v>27</v>
      </c>
      <c r="F334" t="s">
        <v>20</v>
      </c>
      <c r="G334" t="s">
        <v>6</v>
      </c>
      <c r="H334">
        <v>20944</v>
      </c>
      <c r="I334">
        <f>IF(Table3_1[[#This Row],[Status]]="Hired",1,0)</f>
        <v>0</v>
      </c>
      <c r="J334" t="b">
        <f>OR((Table3_1[[#This Row],[Offered Salary]]&lt;$O$27),(Table3_1[[#This Row],[Offered Salary]]&gt;$O$28))</f>
        <v>0</v>
      </c>
      <c r="K334" t="str">
        <f>IF(Table3_1[[#This Row],[Offered Salary]]&lt;$O$27,"Low",IF(Table3_1[[#This Row],[Offered Salary]]&gt;$O$28,"High",""))</f>
        <v/>
      </c>
      <c r="L334" s="6">
        <f>((Table3_1[[#This Row],[Offered Salary]]-$O$25)/$O$26)</f>
        <v>-1.0065913269383442</v>
      </c>
    </row>
    <row r="335" spans="1:12" x14ac:dyDescent="0.3">
      <c r="A335">
        <v>525261</v>
      </c>
      <c r="B335" s="2">
        <v>41795</v>
      </c>
      <c r="C335" s="3">
        <v>0.44534722222222223</v>
      </c>
      <c r="D335" t="s">
        <v>31</v>
      </c>
      <c r="E335" t="s">
        <v>27</v>
      </c>
      <c r="F335" t="s">
        <v>20</v>
      </c>
      <c r="G335" t="s">
        <v>6</v>
      </c>
      <c r="H335">
        <v>67992</v>
      </c>
      <c r="I335">
        <f>IF(Table3_1[[#This Row],[Status]]="Hired",1,0)</f>
        <v>1</v>
      </c>
      <c r="J335" t="b">
        <f>OR((Table3_1[[#This Row],[Offered Salary]]&lt;$O$27),(Table3_1[[#This Row],[Offered Salary]]&gt;$O$28))</f>
        <v>0</v>
      </c>
      <c r="K335" t="str">
        <f>IF(Table3_1[[#This Row],[Offered Salary]]&lt;$O$27,"Low",IF(Table3_1[[#This Row],[Offered Salary]]&gt;$O$28,"High",""))</f>
        <v/>
      </c>
      <c r="L335" s="6">
        <f>((Table3_1[[#This Row],[Offered Salary]]-$O$25)/$O$26)</f>
        <v>0.62416193549982979</v>
      </c>
    </row>
    <row r="336" spans="1:12" x14ac:dyDescent="0.3">
      <c r="A336">
        <v>865282</v>
      </c>
      <c r="B336" s="2">
        <v>41795</v>
      </c>
      <c r="C336" s="3">
        <v>0.73577546296296292</v>
      </c>
      <c r="D336" t="s">
        <v>31</v>
      </c>
      <c r="E336" t="s">
        <v>27</v>
      </c>
      <c r="F336" t="s">
        <v>15</v>
      </c>
      <c r="G336" t="s">
        <v>6</v>
      </c>
      <c r="H336">
        <v>19550</v>
      </c>
      <c r="I336">
        <f>IF(Table3_1[[#This Row],[Status]]="Hired",1,0)</f>
        <v>1</v>
      </c>
      <c r="J336" t="b">
        <f>OR((Table3_1[[#This Row],[Offered Salary]]&lt;$O$27),(Table3_1[[#This Row],[Offered Salary]]&gt;$O$28))</f>
        <v>0</v>
      </c>
      <c r="K336" t="str">
        <f>IF(Table3_1[[#This Row],[Offered Salary]]&lt;$O$27,"Low",IF(Table3_1[[#This Row],[Offered Salary]]&gt;$O$28,"High",""))</f>
        <v/>
      </c>
      <c r="L336" s="6">
        <f>((Table3_1[[#This Row],[Offered Salary]]-$O$25)/$O$26)</f>
        <v>-1.0549094286183054</v>
      </c>
    </row>
    <row r="337" spans="1:12" x14ac:dyDescent="0.3">
      <c r="A337">
        <v>422877</v>
      </c>
      <c r="B337" s="2">
        <v>41795</v>
      </c>
      <c r="C337" s="3">
        <v>0.65166666666666662</v>
      </c>
      <c r="D337" t="s">
        <v>30</v>
      </c>
      <c r="E337" t="s">
        <v>27</v>
      </c>
      <c r="F337" t="s">
        <v>18</v>
      </c>
      <c r="G337" t="s">
        <v>6</v>
      </c>
      <c r="H337">
        <v>47241</v>
      </c>
      <c r="I337">
        <f>IF(Table3_1[[#This Row],[Status]]="Hired",1,0)</f>
        <v>0</v>
      </c>
      <c r="J337" t="b">
        <f>OR((Table3_1[[#This Row],[Offered Salary]]&lt;$O$27),(Table3_1[[#This Row],[Offered Salary]]&gt;$O$28))</f>
        <v>0</v>
      </c>
      <c r="K337" t="str">
        <f>IF(Table3_1[[#This Row],[Offered Salary]]&lt;$O$27,"Low",IF(Table3_1[[#This Row],[Offered Salary]]&gt;$O$28,"High",""))</f>
        <v/>
      </c>
      <c r="L337" s="6">
        <f>((Table3_1[[#This Row],[Offered Salary]]-$O$25)/$O$26)</f>
        <v>-9.5098414543839452E-2</v>
      </c>
    </row>
    <row r="338" spans="1:12" x14ac:dyDescent="0.3">
      <c r="A338">
        <v>140614</v>
      </c>
      <c r="B338" s="2">
        <v>41795</v>
      </c>
      <c r="C338" s="3">
        <v>7.3124999999999996E-2</v>
      </c>
      <c r="D338" t="s">
        <v>30</v>
      </c>
      <c r="E338" t="s">
        <v>27</v>
      </c>
      <c r="F338" t="s">
        <v>17</v>
      </c>
      <c r="G338" t="s">
        <v>8</v>
      </c>
      <c r="H338">
        <v>46314</v>
      </c>
      <c r="I338">
        <f>IF(Table3_1[[#This Row],[Status]]="Hired",1,0)</f>
        <v>0</v>
      </c>
      <c r="J338" t="b">
        <f>OR((Table3_1[[#This Row],[Offered Salary]]&lt;$O$27),(Table3_1[[#This Row],[Offered Salary]]&gt;$O$28))</f>
        <v>0</v>
      </c>
      <c r="K338" t="str">
        <f>IF(Table3_1[[#This Row],[Offered Salary]]&lt;$O$27,"Low",IF(Table3_1[[#This Row],[Offered Salary]]&gt;$O$28,"High",""))</f>
        <v/>
      </c>
      <c r="L338" s="6">
        <f>((Table3_1[[#This Row],[Offered Salary]]-$O$25)/$O$26)</f>
        <v>-0.12722960554622398</v>
      </c>
    </row>
    <row r="339" spans="1:12" x14ac:dyDescent="0.3">
      <c r="A339">
        <v>508051</v>
      </c>
      <c r="B339" s="2">
        <v>41795</v>
      </c>
      <c r="C339" s="3">
        <v>0.17765046296296297</v>
      </c>
      <c r="D339" t="s">
        <v>30</v>
      </c>
      <c r="E339" t="s">
        <v>27</v>
      </c>
      <c r="F339" t="s">
        <v>17</v>
      </c>
      <c r="G339" t="s">
        <v>1</v>
      </c>
      <c r="H339">
        <v>68865</v>
      </c>
      <c r="I339">
        <f>IF(Table3_1[[#This Row],[Status]]="Hired",1,0)</f>
        <v>0</v>
      </c>
      <c r="J339" t="b">
        <f>OR((Table3_1[[#This Row],[Offered Salary]]&lt;$O$27),(Table3_1[[#This Row],[Offered Salary]]&gt;$O$28))</f>
        <v>0</v>
      </c>
      <c r="K339" t="str">
        <f>IF(Table3_1[[#This Row],[Offered Salary]]&lt;$O$27,"Low",IF(Table3_1[[#This Row],[Offered Salary]]&gt;$O$28,"High",""))</f>
        <v/>
      </c>
      <c r="L339" s="6">
        <f>((Table3_1[[#This Row],[Offered Salary]]-$O$25)/$O$26)</f>
        <v>0.65442140663799775</v>
      </c>
    </row>
    <row r="340" spans="1:12" x14ac:dyDescent="0.3">
      <c r="A340">
        <v>896420</v>
      </c>
      <c r="B340" s="2">
        <v>41795</v>
      </c>
      <c r="C340" s="3">
        <v>0.18005787037037038</v>
      </c>
      <c r="D340" t="s">
        <v>31</v>
      </c>
      <c r="E340" t="s">
        <v>27</v>
      </c>
      <c r="F340" t="s">
        <v>17</v>
      </c>
      <c r="G340" t="s">
        <v>1</v>
      </c>
      <c r="H340">
        <v>64751</v>
      </c>
      <c r="I340">
        <f>IF(Table3_1[[#This Row],[Status]]="Hired",1,0)</f>
        <v>1</v>
      </c>
      <c r="J340" t="b">
        <f>OR((Table3_1[[#This Row],[Offered Salary]]&lt;$O$27),(Table3_1[[#This Row],[Offered Salary]]&gt;$O$28))</f>
        <v>0</v>
      </c>
      <c r="K340" t="str">
        <f>IF(Table3_1[[#This Row],[Offered Salary]]&lt;$O$27,"Low",IF(Table3_1[[#This Row],[Offered Salary]]&gt;$O$28,"High",""))</f>
        <v/>
      </c>
      <c r="L340" s="6">
        <f>((Table3_1[[#This Row],[Offered Salary]]-$O$25)/$O$26)</f>
        <v>0.51182408216786834</v>
      </c>
    </row>
    <row r="341" spans="1:12" x14ac:dyDescent="0.3">
      <c r="A341">
        <v>868204</v>
      </c>
      <c r="B341" s="2">
        <v>41795</v>
      </c>
      <c r="C341" s="3">
        <v>0.56884259259259262</v>
      </c>
      <c r="D341" t="s">
        <v>30</v>
      </c>
      <c r="E341" t="s">
        <v>27</v>
      </c>
      <c r="F341" t="s">
        <v>17</v>
      </c>
      <c r="G341" t="s">
        <v>3</v>
      </c>
      <c r="H341">
        <v>57536</v>
      </c>
      <c r="I341">
        <f>IF(Table3_1[[#This Row],[Status]]="Hired",1,0)</f>
        <v>0</v>
      </c>
      <c r="J341" t="b">
        <f>OR((Table3_1[[#This Row],[Offered Salary]]&lt;$O$27),(Table3_1[[#This Row],[Offered Salary]]&gt;$O$28))</f>
        <v>0</v>
      </c>
      <c r="K341" t="str">
        <f>IF(Table3_1[[#This Row],[Offered Salary]]&lt;$O$27,"Low",IF(Table3_1[[#This Row],[Offered Salary]]&gt;$O$28,"High",""))</f>
        <v/>
      </c>
      <c r="L341" s="6">
        <f>((Table3_1[[#This Row],[Offered Salary]]-$O$25)/$O$26)</f>
        <v>0.26174151142115382</v>
      </c>
    </row>
    <row r="342" spans="1:12" x14ac:dyDescent="0.3">
      <c r="A342">
        <v>462656</v>
      </c>
      <c r="B342" s="2">
        <v>41844</v>
      </c>
      <c r="C342" s="3">
        <v>0.38876157407407408</v>
      </c>
      <c r="D342" t="s">
        <v>31</v>
      </c>
      <c r="E342" t="s">
        <v>28</v>
      </c>
      <c r="F342" t="s">
        <v>17</v>
      </c>
      <c r="G342" t="s">
        <v>6</v>
      </c>
      <c r="H342">
        <v>52411</v>
      </c>
      <c r="I342">
        <f>IF(Table3_1[[#This Row],[Status]]="Hired",1,0)</f>
        <v>1</v>
      </c>
      <c r="J342" t="b">
        <f>OR((Table3_1[[#This Row],[Offered Salary]]&lt;$O$27),(Table3_1[[#This Row],[Offered Salary]]&gt;$O$28))</f>
        <v>0</v>
      </c>
      <c r="K342" t="str">
        <f>IF(Table3_1[[#This Row],[Offered Salary]]&lt;$O$27,"Low",IF(Table3_1[[#This Row],[Offered Salary]]&gt;$O$28,"High",""))</f>
        <v/>
      </c>
      <c r="L342" s="6">
        <f>((Table3_1[[#This Row],[Offered Salary]]-$O$25)/$O$26)</f>
        <v>8.4101431715414079E-2</v>
      </c>
    </row>
    <row r="343" spans="1:12" x14ac:dyDescent="0.3">
      <c r="A343">
        <v>516379</v>
      </c>
      <c r="B343" s="2">
        <v>41795</v>
      </c>
      <c r="C343" s="3">
        <v>0.72591435185185182</v>
      </c>
      <c r="D343" t="s">
        <v>30</v>
      </c>
      <c r="E343" t="s">
        <v>29</v>
      </c>
      <c r="F343" t="s">
        <v>20</v>
      </c>
      <c r="G343" t="s">
        <v>3</v>
      </c>
      <c r="H343">
        <v>29273</v>
      </c>
      <c r="I343">
        <f>IF(Table3_1[[#This Row],[Status]]="Hired",1,0)</f>
        <v>0</v>
      </c>
      <c r="J343" t="b">
        <f>OR((Table3_1[[#This Row],[Offered Salary]]&lt;$O$27),(Table3_1[[#This Row],[Offered Salary]]&gt;$O$28))</f>
        <v>0</v>
      </c>
      <c r="K343" t="str">
        <f>IF(Table3_1[[#This Row],[Offered Salary]]&lt;$O$27,"Low",IF(Table3_1[[#This Row],[Offered Salary]]&gt;$O$28,"High",""))</f>
        <v/>
      </c>
      <c r="L343" s="6">
        <f>((Table3_1[[#This Row],[Offered Salary]]-$O$25)/$O$26)</f>
        <v>-0.71789586862242116</v>
      </c>
    </row>
    <row r="344" spans="1:12" x14ac:dyDescent="0.3">
      <c r="A344">
        <v>831633</v>
      </c>
      <c r="B344" s="2">
        <v>41795</v>
      </c>
      <c r="C344" s="3">
        <v>0.71182870370370366</v>
      </c>
      <c r="D344" t="s">
        <v>30</v>
      </c>
      <c r="E344" t="s">
        <v>27</v>
      </c>
      <c r="F344" t="s">
        <v>20</v>
      </c>
      <c r="G344" t="s">
        <v>1</v>
      </c>
      <c r="H344">
        <v>3046</v>
      </c>
      <c r="I344">
        <f>IF(Table3_1[[#This Row],[Status]]="Hired",1,0)</f>
        <v>0</v>
      </c>
      <c r="J344" t="b">
        <f>OR((Table3_1[[#This Row],[Offered Salary]]&lt;$O$27),(Table3_1[[#This Row],[Offered Salary]]&gt;$O$28))</f>
        <v>1</v>
      </c>
      <c r="K344" t="str">
        <f>IF(Table3_1[[#This Row],[Offered Salary]]&lt;$O$27,"Low",IF(Table3_1[[#This Row],[Offered Salary]]&gt;$O$28,"High",""))</f>
        <v>Low</v>
      </c>
      <c r="L344" s="6">
        <f>((Table3_1[[#This Row],[Offered Salary]]-$O$25)/$O$26)</f>
        <v>-1.6269624774892377</v>
      </c>
    </row>
    <row r="345" spans="1:12" x14ac:dyDescent="0.3">
      <c r="A345">
        <v>623164</v>
      </c>
      <c r="B345" s="2">
        <v>41795</v>
      </c>
      <c r="C345" s="3">
        <v>0.63269675925925928</v>
      </c>
      <c r="D345" t="s">
        <v>30</v>
      </c>
      <c r="E345" t="s">
        <v>27</v>
      </c>
      <c r="F345" t="s">
        <v>20</v>
      </c>
      <c r="G345" t="s">
        <v>3</v>
      </c>
      <c r="H345">
        <v>12775</v>
      </c>
      <c r="I345">
        <f>IF(Table3_1[[#This Row],[Status]]="Hired",1,0)</f>
        <v>0</v>
      </c>
      <c r="J345" t="b">
        <f>OR((Table3_1[[#This Row],[Offered Salary]]&lt;$O$27),(Table3_1[[#This Row],[Offered Salary]]&gt;$O$28))</f>
        <v>0</v>
      </c>
      <c r="K345" t="str">
        <f>IF(Table3_1[[#This Row],[Offered Salary]]&lt;$O$27,"Low",IF(Table3_1[[#This Row],[Offered Salary]]&gt;$O$28,"High",""))</f>
        <v/>
      </c>
      <c r="L345" s="6">
        <f>((Table3_1[[#This Row],[Offered Salary]]-$O$25)/$O$26)</f>
        <v>-1.2897409486195517</v>
      </c>
    </row>
    <row r="346" spans="1:12" x14ac:dyDescent="0.3">
      <c r="A346">
        <v>504281</v>
      </c>
      <c r="B346" s="2">
        <v>41795</v>
      </c>
      <c r="C346" s="3">
        <v>0.67679398148148151</v>
      </c>
      <c r="D346" t="s">
        <v>30</v>
      </c>
      <c r="E346" t="s">
        <v>27</v>
      </c>
      <c r="F346" t="s">
        <v>17</v>
      </c>
      <c r="G346" t="s">
        <v>7</v>
      </c>
      <c r="H346">
        <v>10296</v>
      </c>
      <c r="I346">
        <f>IF(Table3_1[[#This Row],[Status]]="Hired",1,0)</f>
        <v>0</v>
      </c>
      <c r="J346" t="b">
        <f>OR((Table3_1[[#This Row],[Offered Salary]]&lt;$O$27),(Table3_1[[#This Row],[Offered Salary]]&gt;$O$28))</f>
        <v>1</v>
      </c>
      <c r="K346" t="str">
        <f>IF(Table3_1[[#This Row],[Offered Salary]]&lt;$O$27,"Low",IF(Table3_1[[#This Row],[Offered Salary]]&gt;$O$28,"High",""))</f>
        <v>Low</v>
      </c>
      <c r="L346" s="6">
        <f>((Table3_1[[#This Row],[Offered Salary]]-$O$25)/$O$26)</f>
        <v>-1.3756667549786792</v>
      </c>
    </row>
    <row r="347" spans="1:12" x14ac:dyDescent="0.3">
      <c r="A347">
        <v>951881</v>
      </c>
      <c r="B347" s="2">
        <v>41795</v>
      </c>
      <c r="C347" s="3">
        <v>0.67214120370370367</v>
      </c>
      <c r="D347" t="s">
        <v>30</v>
      </c>
      <c r="E347" t="s">
        <v>27</v>
      </c>
      <c r="F347" t="s">
        <v>20</v>
      </c>
      <c r="G347" t="s">
        <v>3</v>
      </c>
      <c r="H347">
        <v>72083</v>
      </c>
      <c r="I347">
        <f>IF(Table3_1[[#This Row],[Status]]="Hired",1,0)</f>
        <v>0</v>
      </c>
      <c r="J347" t="b">
        <f>OR((Table3_1[[#This Row],[Offered Salary]]&lt;$O$27),(Table3_1[[#This Row],[Offered Salary]]&gt;$O$28))</f>
        <v>0</v>
      </c>
      <c r="K347" t="str">
        <f>IF(Table3_1[[#This Row],[Offered Salary]]&lt;$O$27,"Low",IF(Table3_1[[#This Row],[Offered Salary]]&gt;$O$28,"High",""))</f>
        <v/>
      </c>
      <c r="L347" s="6">
        <f>((Table3_1[[#This Row],[Offered Salary]]-$O$25)/$O$26)</f>
        <v>0.76596204595371875</v>
      </c>
    </row>
    <row r="348" spans="1:12" x14ac:dyDescent="0.3">
      <c r="A348">
        <v>528775</v>
      </c>
      <c r="B348" s="2">
        <v>41795</v>
      </c>
      <c r="C348" s="3">
        <v>0.6728587962962963</v>
      </c>
      <c r="D348" t="s">
        <v>31</v>
      </c>
      <c r="E348" t="s">
        <v>27</v>
      </c>
      <c r="F348" t="s">
        <v>20</v>
      </c>
      <c r="G348" t="s">
        <v>3</v>
      </c>
      <c r="H348">
        <v>5372</v>
      </c>
      <c r="I348">
        <f>IF(Table3_1[[#This Row],[Status]]="Hired",1,0)</f>
        <v>1</v>
      </c>
      <c r="J348" t="b">
        <f>OR((Table3_1[[#This Row],[Offered Salary]]&lt;$O$27),(Table3_1[[#This Row],[Offered Salary]]&gt;$O$28))</f>
        <v>1</v>
      </c>
      <c r="K348" t="str">
        <f>IF(Table3_1[[#This Row],[Offered Salary]]&lt;$O$27,"Low",IF(Table3_1[[#This Row],[Offered Salary]]&gt;$O$28,"High",""))</f>
        <v>Low</v>
      </c>
      <c r="L348" s="6">
        <f>((Table3_1[[#This Row],[Offered Salary]]-$O$25)/$O$26)</f>
        <v>-1.5463398774120571</v>
      </c>
    </row>
    <row r="349" spans="1:12" x14ac:dyDescent="0.3">
      <c r="A349">
        <v>147127</v>
      </c>
      <c r="B349" s="2">
        <v>41795</v>
      </c>
      <c r="C349" s="3">
        <v>0.34556712962962965</v>
      </c>
      <c r="D349" t="s">
        <v>30</v>
      </c>
      <c r="E349" t="s">
        <v>27</v>
      </c>
      <c r="F349" t="s">
        <v>17</v>
      </c>
      <c r="G349" t="s">
        <v>7</v>
      </c>
      <c r="H349">
        <v>83490</v>
      </c>
      <c r="I349">
        <f>IF(Table3_1[[#This Row],[Status]]="Hired",1,0)</f>
        <v>0</v>
      </c>
      <c r="J349" t="b">
        <f>OR((Table3_1[[#This Row],[Offered Salary]]&lt;$O$27),(Table3_1[[#This Row],[Offered Salary]]&gt;$O$28))</f>
        <v>0</v>
      </c>
      <c r="K349" t="str">
        <f>IF(Table3_1[[#This Row],[Offered Salary]]&lt;$O$27,"Low",IF(Table3_1[[#This Row],[Offered Salary]]&gt;$O$28,"High",""))</f>
        <v/>
      </c>
      <c r="L349" s="6">
        <f>((Table3_1[[#This Row],[Offered Salary]]-$O$25)/$O$26)</f>
        <v>1.1613455365299867</v>
      </c>
    </row>
    <row r="350" spans="1:12" x14ac:dyDescent="0.3">
      <c r="A350">
        <v>730892</v>
      </c>
      <c r="B350" s="2">
        <v>41796</v>
      </c>
      <c r="C350" s="3">
        <v>0.75137731481481485</v>
      </c>
      <c r="D350" t="s">
        <v>31</v>
      </c>
      <c r="E350" t="s">
        <v>27</v>
      </c>
      <c r="F350" t="s">
        <v>12</v>
      </c>
      <c r="G350" t="s">
        <v>1</v>
      </c>
      <c r="H350">
        <v>80788</v>
      </c>
      <c r="I350">
        <f>IF(Table3_1[[#This Row],[Status]]="Hired",1,0)</f>
        <v>1</v>
      </c>
      <c r="J350" t="b">
        <f>OR((Table3_1[[#This Row],[Offered Salary]]&lt;$O$27),(Table3_1[[#This Row],[Offered Salary]]&gt;$O$28))</f>
        <v>0</v>
      </c>
      <c r="K350" t="str">
        <f>IF(Table3_1[[#This Row],[Offered Salary]]&lt;$O$27,"Low",IF(Table3_1[[#This Row],[Offered Salary]]&gt;$O$28,"High",""))</f>
        <v/>
      </c>
      <c r="L350" s="6">
        <f>((Table3_1[[#This Row],[Offered Salary]]-$O$25)/$O$26)</f>
        <v>1.067690220361224</v>
      </c>
    </row>
    <row r="351" spans="1:12" x14ac:dyDescent="0.3">
      <c r="A351">
        <v>294893</v>
      </c>
      <c r="B351" s="2">
        <v>41796</v>
      </c>
      <c r="C351" s="3">
        <v>0.36091435185185183</v>
      </c>
      <c r="D351" t="s">
        <v>30</v>
      </c>
      <c r="E351" t="s">
        <v>27</v>
      </c>
      <c r="F351" t="s">
        <v>12</v>
      </c>
      <c r="G351" t="s">
        <v>6</v>
      </c>
      <c r="H351">
        <v>8571</v>
      </c>
      <c r="I351">
        <f>IF(Table3_1[[#This Row],[Status]]="Hired",1,0)</f>
        <v>0</v>
      </c>
      <c r="J351" t="b">
        <f>OR((Table3_1[[#This Row],[Offered Salary]]&lt;$O$27),(Table3_1[[#This Row],[Offered Salary]]&gt;$O$28))</f>
        <v>1</v>
      </c>
      <c r="K351" t="str">
        <f>IF(Table3_1[[#This Row],[Offered Salary]]&lt;$O$27,"Low",IF(Table3_1[[#This Row],[Offered Salary]]&gt;$O$28,"High",""))</f>
        <v>Low</v>
      </c>
      <c r="L351" s="6">
        <f>((Table3_1[[#This Row],[Offered Salary]]-$O$25)/$O$26)</f>
        <v>-1.4354578061967087</v>
      </c>
    </row>
    <row r="352" spans="1:12" x14ac:dyDescent="0.3">
      <c r="A352">
        <v>341409</v>
      </c>
      <c r="B352" s="2">
        <v>41796</v>
      </c>
      <c r="C352" s="3">
        <v>0.36275462962962962</v>
      </c>
      <c r="D352" t="s">
        <v>31</v>
      </c>
      <c r="E352" t="s">
        <v>29</v>
      </c>
      <c r="F352" t="s">
        <v>12</v>
      </c>
      <c r="G352" t="s">
        <v>6</v>
      </c>
      <c r="H352">
        <v>8366</v>
      </c>
      <c r="I352">
        <f>IF(Table3_1[[#This Row],[Status]]="Hired",1,0)</f>
        <v>1</v>
      </c>
      <c r="J352" t="b">
        <f>OR((Table3_1[[#This Row],[Offered Salary]]&lt;$O$27),(Table3_1[[#This Row],[Offered Salary]]&gt;$O$28))</f>
        <v>1</v>
      </c>
      <c r="K352" t="str">
        <f>IF(Table3_1[[#This Row],[Offered Salary]]&lt;$O$27,"Low",IF(Table3_1[[#This Row],[Offered Salary]]&gt;$O$28,"High",""))</f>
        <v>Low</v>
      </c>
      <c r="L352" s="6">
        <f>((Table3_1[[#This Row],[Offered Salary]]-$O$25)/$O$26)</f>
        <v>-1.4425634093849382</v>
      </c>
    </row>
    <row r="353" spans="1:12" x14ac:dyDescent="0.3">
      <c r="A353">
        <v>206532</v>
      </c>
      <c r="B353" s="2">
        <v>41796</v>
      </c>
      <c r="C353" s="3">
        <v>0.3631712962962963</v>
      </c>
      <c r="D353" t="s">
        <v>30</v>
      </c>
      <c r="E353" t="s">
        <v>29</v>
      </c>
      <c r="F353" t="s">
        <v>12</v>
      </c>
      <c r="G353" t="s">
        <v>6</v>
      </c>
      <c r="H353">
        <v>72786</v>
      </c>
      <c r="I353">
        <f>IF(Table3_1[[#This Row],[Status]]="Hired",1,0)</f>
        <v>0</v>
      </c>
      <c r="J353" t="b">
        <f>OR((Table3_1[[#This Row],[Offered Salary]]&lt;$O$27),(Table3_1[[#This Row],[Offered Salary]]&gt;$O$28))</f>
        <v>0</v>
      </c>
      <c r="K353" t="str">
        <f>IF(Table3_1[[#This Row],[Offered Salary]]&lt;$O$27,"Low",IF(Table3_1[[#This Row],[Offered Salary]]&gt;$O$28,"High",""))</f>
        <v/>
      </c>
      <c r="L353" s="6">
        <f>((Table3_1[[#This Row],[Offered Salary]]-$O$25)/$O$26)</f>
        <v>0.79032906566750127</v>
      </c>
    </row>
    <row r="354" spans="1:12" x14ac:dyDescent="0.3">
      <c r="A354">
        <v>481356</v>
      </c>
      <c r="B354" s="2">
        <v>41804</v>
      </c>
      <c r="C354" s="3">
        <v>0.18224537037037036</v>
      </c>
      <c r="D354" t="s">
        <v>30</v>
      </c>
      <c r="E354" t="s">
        <v>29</v>
      </c>
      <c r="F354" t="s">
        <v>14</v>
      </c>
      <c r="G354" t="s">
        <v>10</v>
      </c>
      <c r="H354">
        <v>34472</v>
      </c>
      <c r="I354">
        <f>IF(Table3_1[[#This Row],[Status]]="Hired",1,0)</f>
        <v>0</v>
      </c>
      <c r="J354" t="b">
        <f>OR((Table3_1[[#This Row],[Offered Salary]]&lt;$O$27),(Table3_1[[#This Row],[Offered Salary]]&gt;$O$28))</f>
        <v>0</v>
      </c>
      <c r="K354" t="str">
        <f>IF(Table3_1[[#This Row],[Offered Salary]]&lt;$O$27,"Low",IF(Table3_1[[#This Row],[Offered Salary]]&gt;$O$28,"High",""))</f>
        <v/>
      </c>
      <c r="L354" s="6">
        <f>((Table3_1[[#This Row],[Offered Salary]]-$O$25)/$O$26)</f>
        <v>-0.53769083947312535</v>
      </c>
    </row>
    <row r="355" spans="1:12" x14ac:dyDescent="0.3">
      <c r="A355">
        <v>39266</v>
      </c>
      <c r="B355" s="2">
        <v>41796</v>
      </c>
      <c r="C355" s="3">
        <v>0.72818287037037033</v>
      </c>
      <c r="D355" t="s">
        <v>30</v>
      </c>
      <c r="E355" t="s">
        <v>27</v>
      </c>
      <c r="F355" t="s">
        <v>20</v>
      </c>
      <c r="G355" t="s">
        <v>2</v>
      </c>
      <c r="H355">
        <v>22817</v>
      </c>
      <c r="I355">
        <f>IF(Table3_1[[#This Row],[Status]]="Hired",1,0)</f>
        <v>0</v>
      </c>
      <c r="J355" t="b">
        <f>OR((Table3_1[[#This Row],[Offered Salary]]&lt;$O$27),(Table3_1[[#This Row],[Offered Salary]]&gt;$O$28))</f>
        <v>0</v>
      </c>
      <c r="K355" t="str">
        <f>IF(Table3_1[[#This Row],[Offered Salary]]&lt;$O$27,"Low",IF(Table3_1[[#This Row],[Offered Salary]]&gt;$O$28,"High",""))</f>
        <v/>
      </c>
      <c r="L355" s="6">
        <f>((Table3_1[[#This Row],[Offered Salary]]-$O$25)/$O$26)</f>
        <v>-0.94167037683320276</v>
      </c>
    </row>
    <row r="356" spans="1:12" x14ac:dyDescent="0.3">
      <c r="A356">
        <v>104660</v>
      </c>
      <c r="B356" s="2">
        <v>41796</v>
      </c>
      <c r="C356" s="3">
        <v>0.75127314814814816</v>
      </c>
      <c r="D356" t="s">
        <v>30</v>
      </c>
      <c r="E356" t="s">
        <v>27</v>
      </c>
      <c r="F356" t="s">
        <v>17</v>
      </c>
      <c r="G356" t="s">
        <v>4</v>
      </c>
      <c r="H356">
        <v>19495</v>
      </c>
      <c r="I356">
        <f>IF(Table3_1[[#This Row],[Status]]="Hired",1,0)</f>
        <v>0</v>
      </c>
      <c r="J356" t="b">
        <f>OR((Table3_1[[#This Row],[Offered Salary]]&lt;$O$27),(Table3_1[[#This Row],[Offered Salary]]&gt;$O$28))</f>
        <v>0</v>
      </c>
      <c r="K356" t="str">
        <f>IF(Table3_1[[#This Row],[Offered Salary]]&lt;$O$27,"Low",IF(Table3_1[[#This Row],[Offered Salary]]&gt;$O$28,"High",""))</f>
        <v/>
      </c>
      <c r="L356" s="6">
        <f>((Table3_1[[#This Row],[Offered Salary]]-$O$25)/$O$26)</f>
        <v>-1.056815809961489</v>
      </c>
    </row>
    <row r="357" spans="1:12" x14ac:dyDescent="0.3">
      <c r="A357">
        <v>284817</v>
      </c>
      <c r="B357" s="2">
        <v>41797</v>
      </c>
      <c r="C357" s="3">
        <v>0.11928240740740741</v>
      </c>
      <c r="D357" t="s">
        <v>30</v>
      </c>
      <c r="E357" t="s">
        <v>29</v>
      </c>
      <c r="F357" t="s">
        <v>13</v>
      </c>
      <c r="G357" t="s">
        <v>10</v>
      </c>
      <c r="H357">
        <v>29015</v>
      </c>
      <c r="I357">
        <f>IF(Table3_1[[#This Row],[Status]]="Hired",1,0)</f>
        <v>0</v>
      </c>
      <c r="J357" t="b">
        <f>OR((Table3_1[[#This Row],[Offered Salary]]&lt;$O$27),(Table3_1[[#This Row],[Offered Salary]]&gt;$O$28))</f>
        <v>0</v>
      </c>
      <c r="K357" t="str">
        <f>IF(Table3_1[[#This Row],[Offered Salary]]&lt;$O$27,"Low",IF(Table3_1[[#This Row],[Offered Salary]]&gt;$O$28,"High",""))</f>
        <v/>
      </c>
      <c r="L357" s="6">
        <f>((Table3_1[[#This Row],[Offered Salary]]-$O$25)/$O$26)</f>
        <v>-0.72683853019590028</v>
      </c>
    </row>
    <row r="358" spans="1:12" x14ac:dyDescent="0.3">
      <c r="A358">
        <v>635035</v>
      </c>
      <c r="B358" s="2">
        <v>41797</v>
      </c>
      <c r="C358" s="3">
        <v>0.11951388888888889</v>
      </c>
      <c r="D358" t="s">
        <v>30</v>
      </c>
      <c r="E358" t="s">
        <v>29</v>
      </c>
      <c r="F358" t="s">
        <v>13</v>
      </c>
      <c r="G358" t="s">
        <v>10</v>
      </c>
      <c r="H358">
        <v>95642</v>
      </c>
      <c r="I358">
        <f>IF(Table3_1[[#This Row],[Status]]="Hired",1,0)</f>
        <v>0</v>
      </c>
      <c r="J358" t="b">
        <f>OR((Table3_1[[#This Row],[Offered Salary]]&lt;$O$27),(Table3_1[[#This Row],[Offered Salary]]&gt;$O$28))</f>
        <v>0</v>
      </c>
      <c r="K358" t="str">
        <f>IF(Table3_1[[#This Row],[Offered Salary]]&lt;$O$27,"Low",IF(Table3_1[[#This Row],[Offered Salary]]&gt;$O$28,"High",""))</f>
        <v/>
      </c>
      <c r="L358" s="6">
        <f>((Table3_1[[#This Row],[Offered Salary]]-$O$25)/$O$26)</f>
        <v>1.5825518289366498</v>
      </c>
    </row>
    <row r="359" spans="1:12" x14ac:dyDescent="0.3">
      <c r="A359">
        <v>480056</v>
      </c>
      <c r="B359" s="2">
        <v>41798</v>
      </c>
      <c r="C359" s="3">
        <v>0.59436342592592595</v>
      </c>
      <c r="D359" t="s">
        <v>30</v>
      </c>
      <c r="E359" t="s">
        <v>27</v>
      </c>
      <c r="F359" t="s">
        <v>15</v>
      </c>
      <c r="G359" t="s">
        <v>5</v>
      </c>
      <c r="H359">
        <v>44936</v>
      </c>
      <c r="I359">
        <f>IF(Table3_1[[#This Row],[Status]]="Hired",1,0)</f>
        <v>0</v>
      </c>
      <c r="J359" t="b">
        <f>OR((Table3_1[[#This Row],[Offered Salary]]&lt;$O$27),(Table3_1[[#This Row],[Offered Salary]]&gt;$O$28))</f>
        <v>0</v>
      </c>
      <c r="K359" t="str">
        <f>IF(Table3_1[[#This Row],[Offered Salary]]&lt;$O$27,"Low",IF(Table3_1[[#This Row],[Offered Salary]]&gt;$O$28,"High",""))</f>
        <v/>
      </c>
      <c r="L359" s="6">
        <f>((Table3_1[[#This Row],[Offered Salary]]-$O$25)/$O$26)</f>
        <v>-0.1749931235627136</v>
      </c>
    </row>
    <row r="360" spans="1:12" x14ac:dyDescent="0.3">
      <c r="A360">
        <v>679609</v>
      </c>
      <c r="B360" s="2">
        <v>41798</v>
      </c>
      <c r="C360" s="3">
        <v>0.59520833333333334</v>
      </c>
      <c r="D360" t="s">
        <v>30</v>
      </c>
      <c r="E360" t="s">
        <v>27</v>
      </c>
      <c r="F360" t="s">
        <v>15</v>
      </c>
      <c r="G360" t="s">
        <v>5</v>
      </c>
      <c r="H360">
        <v>15545</v>
      </c>
      <c r="I360">
        <f>IF(Table3_1[[#This Row],[Status]]="Hired",1,0)</f>
        <v>0</v>
      </c>
      <c r="J360" t="b">
        <f>OR((Table3_1[[#This Row],[Offered Salary]]&lt;$O$27),(Table3_1[[#This Row],[Offered Salary]]&gt;$O$28))</f>
        <v>0</v>
      </c>
      <c r="K360" t="str">
        <f>IF(Table3_1[[#This Row],[Offered Salary]]&lt;$O$27,"Low",IF(Table3_1[[#This Row],[Offered Salary]]&gt;$O$28,"High",""))</f>
        <v/>
      </c>
      <c r="L360" s="6">
        <f>((Table3_1[[#This Row],[Offered Salary]]-$O$25)/$O$26)</f>
        <v>-1.1937286518810348</v>
      </c>
    </row>
    <row r="361" spans="1:12" x14ac:dyDescent="0.3">
      <c r="A361">
        <v>427013</v>
      </c>
      <c r="B361" s="2">
        <v>41798</v>
      </c>
      <c r="C361" s="3">
        <v>0.78925925925925922</v>
      </c>
      <c r="D361" t="s">
        <v>30</v>
      </c>
      <c r="E361" t="s">
        <v>27</v>
      </c>
      <c r="F361" t="s">
        <v>17</v>
      </c>
      <c r="G361" t="s">
        <v>5</v>
      </c>
      <c r="H361">
        <v>91976</v>
      </c>
      <c r="I361">
        <f>IF(Table3_1[[#This Row],[Status]]="Hired",1,0)</f>
        <v>0</v>
      </c>
      <c r="J361" t="b">
        <f>OR((Table3_1[[#This Row],[Offered Salary]]&lt;$O$27),(Table3_1[[#This Row],[Offered Salary]]&gt;$O$28))</f>
        <v>0</v>
      </c>
      <c r="K361" t="str">
        <f>IF(Table3_1[[#This Row],[Offered Salary]]&lt;$O$27,"Low",IF(Table3_1[[#This Row],[Offered Salary]]&gt;$O$28,"High",""))</f>
        <v/>
      </c>
      <c r="L361" s="6">
        <f>((Table3_1[[#This Row],[Offered Salary]]-$O$25)/$O$26)</f>
        <v>1.4554828470437247</v>
      </c>
    </row>
    <row r="362" spans="1:12" x14ac:dyDescent="0.3">
      <c r="A362">
        <v>894420</v>
      </c>
      <c r="B362" s="2">
        <v>41798</v>
      </c>
      <c r="C362" s="3">
        <v>0.72908564814814814</v>
      </c>
      <c r="D362" t="s">
        <v>30</v>
      </c>
      <c r="E362" t="s">
        <v>27</v>
      </c>
      <c r="F362" t="s">
        <v>12</v>
      </c>
      <c r="G362" t="s">
        <v>10</v>
      </c>
      <c r="H362">
        <v>86412</v>
      </c>
      <c r="I362">
        <f>IF(Table3_1[[#This Row],[Status]]="Hired",1,0)</f>
        <v>0</v>
      </c>
      <c r="J362" t="b">
        <f>OR((Table3_1[[#This Row],[Offered Salary]]&lt;$O$27),(Table3_1[[#This Row],[Offered Salary]]&gt;$O$28))</f>
        <v>0</v>
      </c>
      <c r="K362" t="str">
        <f>IF(Table3_1[[#This Row],[Offered Salary]]&lt;$O$27,"Low",IF(Table3_1[[#This Row],[Offered Salary]]&gt;$O$28,"High",""))</f>
        <v/>
      </c>
      <c r="L362" s="6">
        <f>((Table3_1[[#This Row],[Offered Salary]]-$O$25)/$O$26)</f>
        <v>1.2626263780714835</v>
      </c>
    </row>
    <row r="363" spans="1:12" x14ac:dyDescent="0.3">
      <c r="A363">
        <v>246137</v>
      </c>
      <c r="B363" s="2">
        <v>41798</v>
      </c>
      <c r="C363" s="3">
        <v>0.44581018518518517</v>
      </c>
      <c r="D363" t="s">
        <v>31</v>
      </c>
      <c r="E363" t="s">
        <v>27</v>
      </c>
      <c r="F363" t="s">
        <v>15</v>
      </c>
      <c r="G363" t="s">
        <v>1</v>
      </c>
      <c r="H363">
        <v>54866</v>
      </c>
      <c r="I363">
        <f>IF(Table3_1[[#This Row],[Status]]="Hired",1,0)</f>
        <v>1</v>
      </c>
      <c r="J363" t="b">
        <f>OR((Table3_1[[#This Row],[Offered Salary]]&lt;$O$27),(Table3_1[[#This Row],[Offered Salary]]&gt;$O$28))</f>
        <v>0</v>
      </c>
      <c r="K363" t="str">
        <f>IF(Table3_1[[#This Row],[Offered Salary]]&lt;$O$27,"Low",IF(Table3_1[[#This Row],[Offered Salary]]&gt;$O$28,"High",""))</f>
        <v/>
      </c>
      <c r="L363" s="6">
        <f>((Table3_1[[#This Row],[Offered Salary]]-$O$25)/$O$26)</f>
        <v>0.16919536257933426</v>
      </c>
    </row>
    <row r="364" spans="1:12" x14ac:dyDescent="0.3">
      <c r="A364">
        <v>858212</v>
      </c>
      <c r="B364" s="2">
        <v>41822</v>
      </c>
      <c r="C364" s="3">
        <v>0.72465277777777781</v>
      </c>
      <c r="D364" t="s">
        <v>30</v>
      </c>
      <c r="E364" t="s">
        <v>27</v>
      </c>
      <c r="F364" t="s">
        <v>17</v>
      </c>
      <c r="G364" t="s">
        <v>2</v>
      </c>
      <c r="H364">
        <v>58078</v>
      </c>
      <c r="I364">
        <f>IF(Table3_1[[#This Row],[Status]]="Hired",1,0)</f>
        <v>0</v>
      </c>
      <c r="J364" t="b">
        <f>OR((Table3_1[[#This Row],[Offered Salary]]&lt;$O$27),(Table3_1[[#This Row],[Offered Salary]]&gt;$O$28))</f>
        <v>0</v>
      </c>
      <c r="K364" t="str">
        <f>IF(Table3_1[[#This Row],[Offered Salary]]&lt;$O$27,"Low",IF(Table3_1[[#This Row],[Offered Salary]]&gt;$O$28,"High",""))</f>
        <v/>
      </c>
      <c r="L364" s="6">
        <f>((Table3_1[[#This Row],[Offered Salary]]-$O$25)/$O$26)</f>
        <v>0.28052803302125351</v>
      </c>
    </row>
    <row r="365" spans="1:12" x14ac:dyDescent="0.3">
      <c r="A365">
        <v>818753</v>
      </c>
      <c r="B365" s="2">
        <v>41799</v>
      </c>
      <c r="C365" s="3">
        <v>0.13950231481481482</v>
      </c>
      <c r="D365" t="s">
        <v>30</v>
      </c>
      <c r="E365" t="s">
        <v>27</v>
      </c>
      <c r="F365" t="s">
        <v>15</v>
      </c>
      <c r="G365" t="s">
        <v>10</v>
      </c>
      <c r="H365">
        <v>33587</v>
      </c>
      <c r="I365">
        <f>IF(Table3_1[[#This Row],[Status]]="Hired",1,0)</f>
        <v>0</v>
      </c>
      <c r="J365" t="b">
        <f>OR((Table3_1[[#This Row],[Offered Salary]]&lt;$O$27),(Table3_1[[#This Row],[Offered Salary]]&gt;$O$28))</f>
        <v>0</v>
      </c>
      <c r="K365" t="str">
        <f>IF(Table3_1[[#This Row],[Offered Salary]]&lt;$O$27,"Low",IF(Table3_1[[#This Row],[Offered Salary]]&gt;$O$28,"High",""))</f>
        <v/>
      </c>
      <c r="L365" s="6">
        <f>((Table3_1[[#This Row],[Offered Salary]]-$O$25)/$O$26)</f>
        <v>-0.56836624835889704</v>
      </c>
    </row>
    <row r="366" spans="1:12" x14ac:dyDescent="0.3">
      <c r="A366">
        <v>987341</v>
      </c>
      <c r="B366" s="2">
        <v>41799</v>
      </c>
      <c r="C366" s="3">
        <v>0.55790509259259258</v>
      </c>
      <c r="D366" t="s">
        <v>30</v>
      </c>
      <c r="E366" t="s">
        <v>27</v>
      </c>
      <c r="F366" t="s">
        <v>12</v>
      </c>
      <c r="G366" t="s">
        <v>2</v>
      </c>
      <c r="H366">
        <v>15334</v>
      </c>
      <c r="I366">
        <f>IF(Table3_1[[#This Row],[Status]]="Hired",1,0)</f>
        <v>0</v>
      </c>
      <c r="J366" t="b">
        <f>OR((Table3_1[[#This Row],[Offered Salary]]&lt;$O$27),(Table3_1[[#This Row],[Offered Salary]]&gt;$O$28))</f>
        <v>0</v>
      </c>
      <c r="K366" t="str">
        <f>IF(Table3_1[[#This Row],[Offered Salary]]&lt;$O$27,"Low",IF(Table3_1[[#This Row],[Offered Salary]]&gt;$O$28,"High",""))</f>
        <v/>
      </c>
      <c r="L366" s="6">
        <f>((Table3_1[[#This Row],[Offered Salary]]-$O$25)/$O$26)</f>
        <v>-1.2010422239430663</v>
      </c>
    </row>
    <row r="367" spans="1:12" x14ac:dyDescent="0.3">
      <c r="A367">
        <v>594873</v>
      </c>
      <c r="B367" s="2">
        <v>41799</v>
      </c>
      <c r="C367" s="3">
        <v>0.55851851851851853</v>
      </c>
      <c r="D367" t="s">
        <v>30</v>
      </c>
      <c r="E367" t="s">
        <v>27</v>
      </c>
      <c r="F367" t="s">
        <v>12</v>
      </c>
      <c r="G367" t="s">
        <v>2</v>
      </c>
      <c r="H367">
        <v>39688</v>
      </c>
      <c r="I367">
        <f>IF(Table3_1[[#This Row],[Status]]="Hired",1,0)</f>
        <v>0</v>
      </c>
      <c r="J367" t="b">
        <f>OR((Table3_1[[#This Row],[Offered Salary]]&lt;$O$27),(Table3_1[[#This Row],[Offered Salary]]&gt;$O$28))</f>
        <v>0</v>
      </c>
      <c r="K367" t="str">
        <f>IF(Table3_1[[#This Row],[Offered Salary]]&lt;$O$27,"Low",IF(Table3_1[[#This Row],[Offered Salary]]&gt;$O$28,"High",""))</f>
        <v/>
      </c>
      <c r="L367" s="6">
        <f>((Table3_1[[#This Row],[Offered Salary]]-$O$25)/$O$26)</f>
        <v>-0.35689656518139107</v>
      </c>
    </row>
    <row r="368" spans="1:12" x14ac:dyDescent="0.3">
      <c r="A368">
        <v>139046</v>
      </c>
      <c r="B368" s="2">
        <v>41799</v>
      </c>
      <c r="C368" s="3">
        <v>0.55943287037037037</v>
      </c>
      <c r="D368" t="s">
        <v>30</v>
      </c>
      <c r="E368" t="s">
        <v>27</v>
      </c>
      <c r="F368" t="s">
        <v>12</v>
      </c>
      <c r="G368" t="s">
        <v>2</v>
      </c>
      <c r="H368">
        <v>60263</v>
      </c>
      <c r="I368">
        <f>IF(Table3_1[[#This Row],[Status]]="Hired",1,0)</f>
        <v>0</v>
      </c>
      <c r="J368" t="b">
        <f>OR((Table3_1[[#This Row],[Offered Salary]]&lt;$O$27),(Table3_1[[#This Row],[Offered Salary]]&gt;$O$28))</f>
        <v>0</v>
      </c>
      <c r="K368" t="str">
        <f>IF(Table3_1[[#This Row],[Offered Salary]]&lt;$O$27,"Low",IF(Table3_1[[#This Row],[Offered Salary]]&gt;$O$28,"High",""))</f>
        <v/>
      </c>
      <c r="L368" s="6">
        <f>((Table3_1[[#This Row],[Offered Salary]]-$O$25)/$O$26)</f>
        <v>0.3562633645640908</v>
      </c>
    </row>
    <row r="369" spans="1:12" x14ac:dyDescent="0.3">
      <c r="A369">
        <v>359285</v>
      </c>
      <c r="B369" s="2">
        <v>41799</v>
      </c>
      <c r="C369" s="3">
        <v>0.56212962962962965</v>
      </c>
      <c r="D369" t="s">
        <v>30</v>
      </c>
      <c r="E369" t="s">
        <v>27</v>
      </c>
      <c r="F369" t="s">
        <v>12</v>
      </c>
      <c r="G369" t="s">
        <v>10</v>
      </c>
      <c r="H369">
        <v>22123</v>
      </c>
      <c r="I369">
        <f>IF(Table3_1[[#This Row],[Status]]="Hired",1,0)</f>
        <v>0</v>
      </c>
      <c r="J369" t="b">
        <f>OR((Table3_1[[#This Row],[Offered Salary]]&lt;$O$27),(Table3_1[[#This Row],[Offered Salary]]&gt;$O$28))</f>
        <v>0</v>
      </c>
      <c r="K369" t="str">
        <f>IF(Table3_1[[#This Row],[Offered Salary]]&lt;$O$27,"Low",IF(Table3_1[[#This Row],[Offered Salary]]&gt;$O$28,"High",""))</f>
        <v/>
      </c>
      <c r="L369" s="6">
        <f>((Table3_1[[#This Row],[Offered Salary]]-$O$25)/$O$26)</f>
        <v>-0.9657254432362824</v>
      </c>
    </row>
    <row r="370" spans="1:12" x14ac:dyDescent="0.3">
      <c r="A370">
        <v>619825</v>
      </c>
      <c r="B370" s="2">
        <v>41799</v>
      </c>
      <c r="C370" s="3">
        <v>0.99843749999999998</v>
      </c>
      <c r="D370" t="s">
        <v>31</v>
      </c>
      <c r="E370" t="s">
        <v>27</v>
      </c>
      <c r="F370" t="s">
        <v>20</v>
      </c>
      <c r="G370" t="s">
        <v>6</v>
      </c>
      <c r="H370">
        <v>44020</v>
      </c>
      <c r="I370">
        <f>IF(Table3_1[[#This Row],[Status]]="Hired",1,0)</f>
        <v>1</v>
      </c>
      <c r="J370" t="b">
        <f>OR((Table3_1[[#This Row],[Offered Salary]]&lt;$O$27),(Table3_1[[#This Row],[Offered Salary]]&gt;$O$28))</f>
        <v>0</v>
      </c>
      <c r="K370" t="str">
        <f>IF(Table3_1[[#This Row],[Offered Salary]]&lt;$O$27,"Low",IF(Table3_1[[#This Row],[Offered Salary]]&gt;$O$28,"High",""))</f>
        <v/>
      </c>
      <c r="L370" s="6">
        <f>((Table3_1[[#This Row],[Offered Salary]]-$O$25)/$O$26)</f>
        <v>-0.20674303829646143</v>
      </c>
    </row>
    <row r="371" spans="1:12" x14ac:dyDescent="0.3">
      <c r="A371">
        <v>651596</v>
      </c>
      <c r="B371" s="2">
        <v>41799</v>
      </c>
      <c r="C371" s="3">
        <v>0.99883101851851852</v>
      </c>
      <c r="D371" t="s">
        <v>30</v>
      </c>
      <c r="E371" t="s">
        <v>29</v>
      </c>
      <c r="F371" t="s">
        <v>20</v>
      </c>
      <c r="G371" t="s">
        <v>6</v>
      </c>
      <c r="H371">
        <v>12750</v>
      </c>
      <c r="I371">
        <f>IF(Table3_1[[#This Row],[Status]]="Hired",1,0)</f>
        <v>0</v>
      </c>
      <c r="J371" t="b">
        <f>OR((Table3_1[[#This Row],[Offered Salary]]&lt;$O$27),(Table3_1[[#This Row],[Offered Salary]]&gt;$O$28))</f>
        <v>0</v>
      </c>
      <c r="K371" t="str">
        <f>IF(Table3_1[[#This Row],[Offered Salary]]&lt;$O$27,"Low",IF(Table3_1[[#This Row],[Offered Salary]]&gt;$O$28,"High",""))</f>
        <v/>
      </c>
      <c r="L371" s="6">
        <f>((Table3_1[[#This Row],[Offered Salary]]-$O$25)/$O$26)</f>
        <v>-1.290607485593726</v>
      </c>
    </row>
    <row r="372" spans="1:12" x14ac:dyDescent="0.3">
      <c r="A372">
        <v>220653</v>
      </c>
      <c r="B372" s="2">
        <v>41799</v>
      </c>
      <c r="C372" s="3">
        <v>0.40597222222222223</v>
      </c>
      <c r="D372" t="s">
        <v>31</v>
      </c>
      <c r="E372" t="s">
        <v>27</v>
      </c>
      <c r="F372" t="s">
        <v>14</v>
      </c>
      <c r="G372" t="s">
        <v>5</v>
      </c>
      <c r="H372">
        <v>70753</v>
      </c>
      <c r="I372">
        <f>IF(Table3_1[[#This Row],[Status]]="Hired",1,0)</f>
        <v>1</v>
      </c>
      <c r="J372" t="b">
        <f>OR((Table3_1[[#This Row],[Offered Salary]]&lt;$O$27),(Table3_1[[#This Row],[Offered Salary]]&gt;$O$28))</f>
        <v>0</v>
      </c>
      <c r="K372" t="str">
        <f>IF(Table3_1[[#This Row],[Offered Salary]]&lt;$O$27,"Low",IF(Table3_1[[#This Row],[Offered Salary]]&gt;$O$28,"High",""))</f>
        <v/>
      </c>
      <c r="L372" s="6">
        <f>((Table3_1[[#This Row],[Offered Salary]]-$O$25)/$O$26)</f>
        <v>0.71986227892764387</v>
      </c>
    </row>
    <row r="373" spans="1:12" x14ac:dyDescent="0.3">
      <c r="A373">
        <v>997908</v>
      </c>
      <c r="B373" s="2">
        <v>41799</v>
      </c>
      <c r="C373" s="3">
        <v>0.40805555555555556</v>
      </c>
      <c r="D373" t="s">
        <v>31</v>
      </c>
      <c r="E373" t="s">
        <v>29</v>
      </c>
      <c r="F373" t="s">
        <v>14</v>
      </c>
      <c r="G373" t="s">
        <v>5</v>
      </c>
      <c r="H373">
        <v>9041</v>
      </c>
      <c r="I373">
        <f>IF(Table3_1[[#This Row],[Status]]="Hired",1,0)</f>
        <v>1</v>
      </c>
      <c r="J373" t="b">
        <f>OR((Table3_1[[#This Row],[Offered Salary]]&lt;$O$27),(Table3_1[[#This Row],[Offered Salary]]&gt;$O$28))</f>
        <v>1</v>
      </c>
      <c r="K373" t="str">
        <f>IF(Table3_1[[#This Row],[Offered Salary]]&lt;$O$27,"Low",IF(Table3_1[[#This Row],[Offered Salary]]&gt;$O$28,"High",""))</f>
        <v>Low</v>
      </c>
      <c r="L373" s="6">
        <f>((Table3_1[[#This Row],[Offered Salary]]-$O$25)/$O$26)</f>
        <v>-1.4191669110822311</v>
      </c>
    </row>
    <row r="374" spans="1:12" x14ac:dyDescent="0.3">
      <c r="A374">
        <v>687198</v>
      </c>
      <c r="B374" s="2">
        <v>41799</v>
      </c>
      <c r="C374" s="3">
        <v>2.6226851851851852E-2</v>
      </c>
      <c r="D374" t="s">
        <v>30</v>
      </c>
      <c r="E374" t="s">
        <v>27</v>
      </c>
      <c r="F374" t="s">
        <v>20</v>
      </c>
      <c r="G374" t="s">
        <v>2</v>
      </c>
      <c r="H374">
        <v>64093</v>
      </c>
      <c r="I374">
        <f>IF(Table3_1[[#This Row],[Status]]="Hired",1,0)</f>
        <v>0</v>
      </c>
      <c r="J374" t="b">
        <f>OR((Table3_1[[#This Row],[Offered Salary]]&lt;$O$27),(Table3_1[[#This Row],[Offered Salary]]&gt;$O$28))</f>
        <v>0</v>
      </c>
      <c r="K374" t="str">
        <f>IF(Table3_1[[#This Row],[Offered Salary]]&lt;$O$27,"Low",IF(Table3_1[[#This Row],[Offered Salary]]&gt;$O$28,"High",""))</f>
        <v/>
      </c>
      <c r="L374" s="6">
        <f>((Table3_1[[#This Row],[Offered Salary]]-$O$25)/$O$26)</f>
        <v>0.48901682900759968</v>
      </c>
    </row>
    <row r="375" spans="1:12" x14ac:dyDescent="0.3">
      <c r="A375">
        <v>808956</v>
      </c>
      <c r="B375" s="2">
        <v>41799</v>
      </c>
      <c r="C375" s="3">
        <v>0.8099884259259259</v>
      </c>
      <c r="D375" t="s">
        <v>30</v>
      </c>
      <c r="E375" t="s">
        <v>27</v>
      </c>
      <c r="F375" t="s">
        <v>20</v>
      </c>
      <c r="G375" t="s">
        <v>1</v>
      </c>
      <c r="H375">
        <v>1659</v>
      </c>
      <c r="I375">
        <f>IF(Table3_1[[#This Row],[Status]]="Hired",1,0)</f>
        <v>0</v>
      </c>
      <c r="J375" t="b">
        <f>OR((Table3_1[[#This Row],[Offered Salary]]&lt;$O$27),(Table3_1[[#This Row],[Offered Salary]]&gt;$O$28))</f>
        <v>1</v>
      </c>
      <c r="K375" t="str">
        <f>IF(Table3_1[[#This Row],[Offered Salary]]&lt;$O$27,"Low",IF(Table3_1[[#This Row],[Offered Salary]]&gt;$O$28,"High",""))</f>
        <v>Low</v>
      </c>
      <c r="L375" s="6">
        <f>((Table3_1[[#This Row],[Offered Salary]]-$O$25)/$O$26)</f>
        <v>-1.6750379488164302</v>
      </c>
    </row>
    <row r="376" spans="1:12" x14ac:dyDescent="0.3">
      <c r="A376">
        <v>643354</v>
      </c>
      <c r="B376" s="2">
        <v>41799</v>
      </c>
      <c r="C376" s="3">
        <v>0.78810185185185189</v>
      </c>
      <c r="D376" t="s">
        <v>30</v>
      </c>
      <c r="E376" t="s">
        <v>27</v>
      </c>
      <c r="F376" t="s">
        <v>20</v>
      </c>
      <c r="G376" t="s">
        <v>1</v>
      </c>
      <c r="H376">
        <v>51235</v>
      </c>
      <c r="I376">
        <f>IF(Table3_1[[#This Row],[Status]]="Hired",1,0)</f>
        <v>0</v>
      </c>
      <c r="J376" t="b">
        <f>OR((Table3_1[[#This Row],[Offered Salary]]&lt;$O$27),(Table3_1[[#This Row],[Offered Salary]]&gt;$O$28))</f>
        <v>0</v>
      </c>
      <c r="K376" t="str">
        <f>IF(Table3_1[[#This Row],[Offered Salary]]&lt;$O$27,"Low",IF(Table3_1[[#This Row],[Offered Salary]]&gt;$O$28,"High",""))</f>
        <v/>
      </c>
      <c r="L376" s="6">
        <f>((Table3_1[[#This Row],[Offered Salary]]-$O$25)/$O$26)</f>
        <v>4.333953245025312E-2</v>
      </c>
    </row>
    <row r="377" spans="1:12" x14ac:dyDescent="0.3">
      <c r="A377">
        <v>797497</v>
      </c>
      <c r="B377" s="2">
        <v>41799</v>
      </c>
      <c r="C377" s="3">
        <v>0.97606481481481477</v>
      </c>
      <c r="D377" t="s">
        <v>30</v>
      </c>
      <c r="E377" t="s">
        <v>27</v>
      </c>
      <c r="F377" t="s">
        <v>20</v>
      </c>
      <c r="G377" t="s">
        <v>10</v>
      </c>
      <c r="H377">
        <v>76959</v>
      </c>
      <c r="I377">
        <f>IF(Table3_1[[#This Row],[Status]]="Hired",1,0)</f>
        <v>0</v>
      </c>
      <c r="J377" t="b">
        <f>OR((Table3_1[[#This Row],[Offered Salary]]&lt;$O$27),(Table3_1[[#This Row],[Offered Salary]]&gt;$O$28))</f>
        <v>0</v>
      </c>
      <c r="K377" t="str">
        <f>IF(Table3_1[[#This Row],[Offered Salary]]&lt;$O$27,"Low",IF(Table3_1[[#This Row],[Offered Salary]]&gt;$O$28,"High",""))</f>
        <v/>
      </c>
      <c r="L377" s="6">
        <f>((Table3_1[[#This Row],[Offered Salary]]-$O$25)/$O$26)</f>
        <v>0.9349714173966821</v>
      </c>
    </row>
    <row r="378" spans="1:12" x14ac:dyDescent="0.3">
      <c r="A378">
        <v>214058</v>
      </c>
      <c r="B378" s="2">
        <v>41799</v>
      </c>
      <c r="C378" s="3">
        <v>0.9778472222222222</v>
      </c>
      <c r="D378" t="s">
        <v>30</v>
      </c>
      <c r="E378" t="s">
        <v>27</v>
      </c>
      <c r="F378" t="s">
        <v>20</v>
      </c>
      <c r="G378" t="s">
        <v>10</v>
      </c>
      <c r="H378">
        <v>53154</v>
      </c>
      <c r="I378">
        <f>IF(Table3_1[[#This Row],[Status]]="Hired",1,0)</f>
        <v>0</v>
      </c>
      <c r="J378" t="b">
        <f>OR((Table3_1[[#This Row],[Offered Salary]]&lt;$O$27),(Table3_1[[#This Row],[Offered Salary]]&gt;$O$28))</f>
        <v>0</v>
      </c>
      <c r="K378" t="str">
        <f>IF(Table3_1[[#This Row],[Offered Salary]]&lt;$O$27,"Low",IF(Table3_1[[#This Row],[Offered Salary]]&gt;$O$28,"High",""))</f>
        <v/>
      </c>
      <c r="L378" s="6">
        <f>((Table3_1[[#This Row],[Offered Salary]]-$O$25)/$O$26)</f>
        <v>0.10985491058787547</v>
      </c>
    </row>
    <row r="379" spans="1:12" x14ac:dyDescent="0.3">
      <c r="A379">
        <v>899341</v>
      </c>
      <c r="B379" s="2">
        <v>41800</v>
      </c>
      <c r="C379" s="3">
        <v>0.45547453703703705</v>
      </c>
      <c r="D379" t="s">
        <v>30</v>
      </c>
      <c r="E379" t="s">
        <v>27</v>
      </c>
      <c r="F379" t="s">
        <v>17</v>
      </c>
      <c r="G379" t="s">
        <v>4</v>
      </c>
      <c r="H379">
        <v>77767</v>
      </c>
      <c r="I379">
        <f>IF(Table3_1[[#This Row],[Status]]="Hired",1,0)</f>
        <v>0</v>
      </c>
      <c r="J379" t="b">
        <f>OR((Table3_1[[#This Row],[Offered Salary]]&lt;$O$27),(Table3_1[[#This Row],[Offered Salary]]&gt;$O$28))</f>
        <v>0</v>
      </c>
      <c r="K379" t="str">
        <f>IF(Table3_1[[#This Row],[Offered Salary]]&lt;$O$27,"Low",IF(Table3_1[[#This Row],[Offered Salary]]&gt;$O$28,"High",""))</f>
        <v/>
      </c>
      <c r="L379" s="6">
        <f>((Table3_1[[#This Row],[Offered Salary]]-$O$25)/$O$26)</f>
        <v>0.96297789240199672</v>
      </c>
    </row>
    <row r="380" spans="1:12" x14ac:dyDescent="0.3">
      <c r="A380">
        <v>220067</v>
      </c>
      <c r="B380" s="2">
        <v>41800</v>
      </c>
      <c r="C380" s="3">
        <v>0.50348379629629625</v>
      </c>
      <c r="D380" t="s">
        <v>30</v>
      </c>
      <c r="E380" t="s">
        <v>27</v>
      </c>
      <c r="F380" t="s">
        <v>17</v>
      </c>
      <c r="G380" t="s">
        <v>8</v>
      </c>
      <c r="H380">
        <v>15266</v>
      </c>
      <c r="I380">
        <f>IF(Table3_1[[#This Row],[Status]]="Hired",1,0)</f>
        <v>0</v>
      </c>
      <c r="J380" t="b">
        <f>OR((Table3_1[[#This Row],[Offered Salary]]&lt;$O$27),(Table3_1[[#This Row],[Offered Salary]]&gt;$O$28))</f>
        <v>0</v>
      </c>
      <c r="K380" t="str">
        <f>IF(Table3_1[[#This Row],[Offered Salary]]&lt;$O$27,"Low",IF(Table3_1[[#This Row],[Offered Salary]]&gt;$O$28,"High",""))</f>
        <v/>
      </c>
      <c r="L380" s="6">
        <f>((Table3_1[[#This Row],[Offered Salary]]-$O$25)/$O$26)</f>
        <v>-1.2033992045128203</v>
      </c>
    </row>
    <row r="381" spans="1:12" x14ac:dyDescent="0.3">
      <c r="A381">
        <v>251517</v>
      </c>
      <c r="B381" s="2">
        <v>41800</v>
      </c>
      <c r="C381" s="3">
        <v>0.50391203703703702</v>
      </c>
      <c r="D381" t="s">
        <v>30</v>
      </c>
      <c r="E381" t="s">
        <v>27</v>
      </c>
      <c r="F381" t="s">
        <v>17</v>
      </c>
      <c r="G381" t="s">
        <v>8</v>
      </c>
      <c r="H381">
        <v>87908</v>
      </c>
      <c r="I381">
        <f>IF(Table3_1[[#This Row],[Status]]="Hired",1,0)</f>
        <v>0</v>
      </c>
      <c r="J381" t="b">
        <f>OR((Table3_1[[#This Row],[Offered Salary]]&lt;$O$27),(Table3_1[[#This Row],[Offered Salary]]&gt;$O$28))</f>
        <v>0</v>
      </c>
      <c r="K381" t="str">
        <f>IF(Table3_1[[#This Row],[Offered Salary]]&lt;$O$27,"Low",IF(Table3_1[[#This Row],[Offered Salary]]&gt;$O$28,"High",""))</f>
        <v/>
      </c>
      <c r="L381" s="6">
        <f>((Table3_1[[#This Row],[Offered Salary]]-$O$25)/$O$26)</f>
        <v>1.314479950606076</v>
      </c>
    </row>
    <row r="382" spans="1:12" x14ac:dyDescent="0.3">
      <c r="A382">
        <v>202279</v>
      </c>
      <c r="B382" s="2">
        <v>41800</v>
      </c>
      <c r="C382" s="3">
        <v>0.50510416666666669</v>
      </c>
      <c r="D382" t="s">
        <v>31</v>
      </c>
      <c r="E382" t="s">
        <v>28</v>
      </c>
      <c r="F382" t="s">
        <v>17</v>
      </c>
      <c r="G382" t="s">
        <v>8</v>
      </c>
      <c r="H382">
        <v>17691</v>
      </c>
      <c r="I382">
        <f>IF(Table3_1[[#This Row],[Status]]="Hired",1,0)</f>
        <v>1</v>
      </c>
      <c r="J382" t="b">
        <f>OR((Table3_1[[#This Row],[Offered Salary]]&lt;$O$27),(Table3_1[[#This Row],[Offered Salary]]&gt;$O$28))</f>
        <v>0</v>
      </c>
      <c r="K382" t="str">
        <f>IF(Table3_1[[#This Row],[Offered Salary]]&lt;$O$27,"Low",IF(Table3_1[[#This Row],[Offered Salary]]&gt;$O$28,"High",""))</f>
        <v/>
      </c>
      <c r="L382" s="6">
        <f>((Table3_1[[#This Row],[Offered Salary]]-$O$25)/$O$26)</f>
        <v>-1.1193451180179095</v>
      </c>
    </row>
    <row r="383" spans="1:12" x14ac:dyDescent="0.3">
      <c r="A383">
        <v>915603</v>
      </c>
      <c r="B383" s="2">
        <v>41800</v>
      </c>
      <c r="C383" s="3">
        <v>0.74187499999999995</v>
      </c>
      <c r="D383" t="s">
        <v>30</v>
      </c>
      <c r="E383" t="s">
        <v>27</v>
      </c>
      <c r="F383" t="s">
        <v>17</v>
      </c>
      <c r="G383" t="s">
        <v>5</v>
      </c>
      <c r="H383">
        <v>44588</v>
      </c>
      <c r="I383">
        <f>IF(Table3_1[[#This Row],[Status]]="Hired",1,0)</f>
        <v>0</v>
      </c>
      <c r="J383" t="b">
        <f>OR((Table3_1[[#This Row],[Offered Salary]]&lt;$O$27),(Table3_1[[#This Row],[Offered Salary]]&gt;$O$28))</f>
        <v>0</v>
      </c>
      <c r="K383" t="str">
        <f>IF(Table3_1[[#This Row],[Offered Salary]]&lt;$O$27,"Low",IF(Table3_1[[#This Row],[Offered Salary]]&gt;$O$28,"High",""))</f>
        <v/>
      </c>
      <c r="L383" s="6">
        <f>((Table3_1[[#This Row],[Offered Salary]]-$O$25)/$O$26)</f>
        <v>-0.18705531824322041</v>
      </c>
    </row>
    <row r="384" spans="1:12" x14ac:dyDescent="0.3">
      <c r="A384">
        <v>117676</v>
      </c>
      <c r="B384" s="2">
        <v>41800</v>
      </c>
      <c r="C384" s="3">
        <v>8.2870370370370372E-3</v>
      </c>
      <c r="D384" t="s">
        <v>30</v>
      </c>
      <c r="E384" t="s">
        <v>27</v>
      </c>
      <c r="F384" t="s">
        <v>20</v>
      </c>
      <c r="G384" t="s">
        <v>1</v>
      </c>
      <c r="H384">
        <v>83450</v>
      </c>
      <c r="I384">
        <f>IF(Table3_1[[#This Row],[Status]]="Hired",1,0)</f>
        <v>0</v>
      </c>
      <c r="J384" t="b">
        <f>OR((Table3_1[[#This Row],[Offered Salary]]&lt;$O$27),(Table3_1[[#This Row],[Offered Salary]]&gt;$O$28))</f>
        <v>0</v>
      </c>
      <c r="K384" t="str">
        <f>IF(Table3_1[[#This Row],[Offered Salary]]&lt;$O$27,"Low",IF(Table3_1[[#This Row],[Offered Salary]]&gt;$O$28,"High",""))</f>
        <v/>
      </c>
      <c r="L384" s="6">
        <f>((Table3_1[[#This Row],[Offered Salary]]-$O$25)/$O$26)</f>
        <v>1.1599590773713078</v>
      </c>
    </row>
    <row r="385" spans="1:12" x14ac:dyDescent="0.3">
      <c r="A385">
        <v>106504</v>
      </c>
      <c r="B385" s="2">
        <v>41800</v>
      </c>
      <c r="C385" s="3">
        <v>8.2870370370370372E-3</v>
      </c>
      <c r="D385" t="s">
        <v>30</v>
      </c>
      <c r="E385" t="s">
        <v>27</v>
      </c>
      <c r="F385" t="s">
        <v>20</v>
      </c>
      <c r="G385" t="s">
        <v>1</v>
      </c>
      <c r="H385">
        <v>61895</v>
      </c>
      <c r="I385">
        <f>IF(Table3_1[[#This Row],[Status]]="Hired",1,0)</f>
        <v>0</v>
      </c>
      <c r="J385" t="b">
        <f>OR((Table3_1[[#This Row],[Offered Salary]]&lt;$O$27),(Table3_1[[#This Row],[Offered Salary]]&gt;$O$28))</f>
        <v>0</v>
      </c>
      <c r="K385" t="str">
        <f>IF(Table3_1[[#This Row],[Offered Salary]]&lt;$O$27,"Low",IF(Table3_1[[#This Row],[Offered Salary]]&gt;$O$28,"High",""))</f>
        <v/>
      </c>
      <c r="L385" s="6">
        <f>((Table3_1[[#This Row],[Offered Salary]]-$O$25)/$O$26)</f>
        <v>0.41283089823819175</v>
      </c>
    </row>
    <row r="386" spans="1:12" x14ac:dyDescent="0.3">
      <c r="A386">
        <v>495662</v>
      </c>
      <c r="B386" s="2">
        <v>41801</v>
      </c>
      <c r="C386" s="3">
        <v>0.5640856481481481</v>
      </c>
      <c r="D386" t="s">
        <v>30</v>
      </c>
      <c r="E386" t="s">
        <v>27</v>
      </c>
      <c r="F386" t="s">
        <v>14</v>
      </c>
      <c r="G386" t="s">
        <v>10</v>
      </c>
      <c r="H386">
        <v>77165</v>
      </c>
      <c r="I386">
        <f>IF(Table3_1[[#This Row],[Status]]="Hired",1,0)</f>
        <v>0</v>
      </c>
      <c r="J386" t="b">
        <f>OR((Table3_1[[#This Row],[Offered Salary]]&lt;$O$27),(Table3_1[[#This Row],[Offered Salary]]&gt;$O$28))</f>
        <v>0</v>
      </c>
      <c r="K386" t="str">
        <f>IF(Table3_1[[#This Row],[Offered Salary]]&lt;$O$27,"Low",IF(Table3_1[[#This Row],[Offered Salary]]&gt;$O$28,"High",""))</f>
        <v/>
      </c>
      <c r="L386" s="6">
        <f>((Table3_1[[#This Row],[Offered Salary]]-$O$25)/$O$26)</f>
        <v>0.94211168206387863</v>
      </c>
    </row>
    <row r="387" spans="1:12" x14ac:dyDescent="0.3">
      <c r="A387">
        <v>891509</v>
      </c>
      <c r="B387" s="2">
        <v>41801</v>
      </c>
      <c r="C387" s="3">
        <v>0.74604166666666671</v>
      </c>
      <c r="D387" t="s">
        <v>31</v>
      </c>
      <c r="E387" t="s">
        <v>27</v>
      </c>
      <c r="F387" t="s">
        <v>17</v>
      </c>
      <c r="G387" t="s">
        <v>9</v>
      </c>
      <c r="H387">
        <v>59501</v>
      </c>
      <c r="I387">
        <f>IF(Table3_1[[#This Row],[Status]]="Hired",1,0)</f>
        <v>1</v>
      </c>
      <c r="J387" t="b">
        <f>OR((Table3_1[[#This Row],[Offered Salary]]&lt;$O$27),(Table3_1[[#This Row],[Offered Salary]]&gt;$O$28))</f>
        <v>0</v>
      </c>
      <c r="K387" t="str">
        <f>IF(Table3_1[[#This Row],[Offered Salary]]&lt;$O$27,"Low",IF(Table3_1[[#This Row],[Offered Salary]]&gt;$O$28,"High",""))</f>
        <v/>
      </c>
      <c r="L387" s="6">
        <f>((Table3_1[[#This Row],[Offered Salary]]-$O$25)/$O$26)</f>
        <v>0.32985131759125691</v>
      </c>
    </row>
    <row r="388" spans="1:12" x14ac:dyDescent="0.3">
      <c r="A388">
        <v>821506</v>
      </c>
      <c r="B388" s="2">
        <v>41801</v>
      </c>
      <c r="C388" s="3">
        <v>0.7468055555555555</v>
      </c>
      <c r="D388" t="s">
        <v>30</v>
      </c>
      <c r="E388" t="s">
        <v>27</v>
      </c>
      <c r="F388" t="s">
        <v>17</v>
      </c>
      <c r="G388" t="s">
        <v>9</v>
      </c>
      <c r="H388">
        <v>35386</v>
      </c>
      <c r="I388">
        <f>IF(Table3_1[[#This Row],[Status]]="Hired",1,0)</f>
        <v>0</v>
      </c>
      <c r="J388" t="b">
        <f>OR((Table3_1[[#This Row],[Offered Salary]]&lt;$O$27),(Table3_1[[#This Row],[Offered Salary]]&gt;$O$28))</f>
        <v>0</v>
      </c>
      <c r="K388" t="str">
        <f>IF(Table3_1[[#This Row],[Offered Salary]]&lt;$O$27,"Low",IF(Table3_1[[#This Row],[Offered Salary]]&gt;$O$28,"High",""))</f>
        <v/>
      </c>
      <c r="L388" s="6">
        <f>((Table3_1[[#This Row],[Offered Salary]]-$O$25)/$O$26)</f>
        <v>-0.50601024769731151</v>
      </c>
    </row>
    <row r="389" spans="1:12" x14ac:dyDescent="0.3">
      <c r="A389">
        <v>877797</v>
      </c>
      <c r="B389" s="2">
        <v>41801</v>
      </c>
      <c r="C389" s="3">
        <v>0.75112268518518521</v>
      </c>
      <c r="D389" t="s">
        <v>31</v>
      </c>
      <c r="E389" t="s">
        <v>29</v>
      </c>
      <c r="F389" t="s">
        <v>17</v>
      </c>
      <c r="G389" t="s">
        <v>9</v>
      </c>
      <c r="H389">
        <v>5359</v>
      </c>
      <c r="I389">
        <f>IF(Table3_1[[#This Row],[Status]]="Hired",1,0)</f>
        <v>1</v>
      </c>
      <c r="J389" t="b">
        <f>OR((Table3_1[[#This Row],[Offered Salary]]&lt;$O$27),(Table3_1[[#This Row],[Offered Salary]]&gt;$O$28))</f>
        <v>1</v>
      </c>
      <c r="K389" t="str">
        <f>IF(Table3_1[[#This Row],[Offered Salary]]&lt;$O$27,"Low",IF(Table3_1[[#This Row],[Offered Salary]]&gt;$O$28,"High",""))</f>
        <v>Low</v>
      </c>
      <c r="L389" s="6">
        <f>((Table3_1[[#This Row],[Offered Salary]]-$O$25)/$O$26)</f>
        <v>-1.5467904766386278</v>
      </c>
    </row>
    <row r="390" spans="1:12" x14ac:dyDescent="0.3">
      <c r="A390">
        <v>933454</v>
      </c>
      <c r="B390" s="2">
        <v>41801</v>
      </c>
      <c r="C390" s="3">
        <v>0.34197916666666667</v>
      </c>
      <c r="D390" t="s">
        <v>31</v>
      </c>
      <c r="E390" t="s">
        <v>27</v>
      </c>
      <c r="F390" t="s">
        <v>17</v>
      </c>
      <c r="G390" t="s">
        <v>2</v>
      </c>
      <c r="H390">
        <v>92060</v>
      </c>
      <c r="I390">
        <f>IF(Table3_1[[#This Row],[Status]]="Hired",1,0)</f>
        <v>1</v>
      </c>
      <c r="J390" t="b">
        <f>OR((Table3_1[[#This Row],[Offered Salary]]&lt;$O$27),(Table3_1[[#This Row],[Offered Salary]]&gt;$O$28))</f>
        <v>0</v>
      </c>
      <c r="K390" t="str">
        <f>IF(Table3_1[[#This Row],[Offered Salary]]&lt;$O$27,"Low",IF(Table3_1[[#This Row],[Offered Salary]]&gt;$O$28,"High",""))</f>
        <v/>
      </c>
      <c r="L390" s="6">
        <f>((Table3_1[[#This Row],[Offered Salary]]-$O$25)/$O$26)</f>
        <v>1.4583944112769505</v>
      </c>
    </row>
    <row r="391" spans="1:12" x14ac:dyDescent="0.3">
      <c r="A391">
        <v>145895</v>
      </c>
      <c r="B391" s="2">
        <v>41801</v>
      </c>
      <c r="C391" s="3">
        <v>0.52145833333333336</v>
      </c>
      <c r="D391" t="s">
        <v>30</v>
      </c>
      <c r="E391" t="s">
        <v>27</v>
      </c>
      <c r="F391" t="s">
        <v>12</v>
      </c>
      <c r="G391" t="s">
        <v>6</v>
      </c>
      <c r="H391">
        <v>18209</v>
      </c>
      <c r="I391">
        <f>IF(Table3_1[[#This Row],[Status]]="Hired",1,0)</f>
        <v>0</v>
      </c>
      <c r="J391" t="b">
        <f>OR((Table3_1[[#This Row],[Offered Salary]]&lt;$O$27),(Table3_1[[#This Row],[Offered Salary]]&gt;$O$28))</f>
        <v>0</v>
      </c>
      <c r="K391" t="str">
        <f>IF(Table3_1[[#This Row],[Offered Salary]]&lt;$O$27,"Low",IF(Table3_1[[#This Row],[Offered Salary]]&gt;$O$28,"High",""))</f>
        <v/>
      </c>
      <c r="L391" s="6">
        <f>((Table3_1[[#This Row],[Offered Salary]]-$O$25)/$O$26)</f>
        <v>-1.101390471913017</v>
      </c>
    </row>
    <row r="392" spans="1:12" x14ac:dyDescent="0.3">
      <c r="A392">
        <v>867135</v>
      </c>
      <c r="B392" s="2">
        <v>41801</v>
      </c>
      <c r="C392" s="3">
        <v>0.52171296296296299</v>
      </c>
      <c r="D392" t="s">
        <v>30</v>
      </c>
      <c r="E392" t="s">
        <v>27</v>
      </c>
      <c r="F392" t="s">
        <v>12</v>
      </c>
      <c r="G392" t="s">
        <v>6</v>
      </c>
      <c r="H392">
        <v>78364</v>
      </c>
      <c r="I392">
        <f>IF(Table3_1[[#This Row],[Status]]="Hired",1,0)</f>
        <v>0</v>
      </c>
      <c r="J392" t="b">
        <f>OR((Table3_1[[#This Row],[Offered Salary]]&lt;$O$27),(Table3_1[[#This Row],[Offered Salary]]&gt;$O$28))</f>
        <v>0</v>
      </c>
      <c r="K392" t="str">
        <f>IF(Table3_1[[#This Row],[Offered Salary]]&lt;$O$27,"Low",IF(Table3_1[[#This Row],[Offered Salary]]&gt;$O$28,"High",""))</f>
        <v/>
      </c>
      <c r="L392" s="6">
        <f>((Table3_1[[#This Row],[Offered Salary]]-$O$25)/$O$26)</f>
        <v>0.98367079534528001</v>
      </c>
    </row>
    <row r="393" spans="1:12" x14ac:dyDescent="0.3">
      <c r="A393">
        <v>228826</v>
      </c>
      <c r="B393" s="2">
        <v>41801</v>
      </c>
      <c r="C393" s="3">
        <v>0.26384259259259257</v>
      </c>
      <c r="D393" t="s">
        <v>30</v>
      </c>
      <c r="E393" t="s">
        <v>29</v>
      </c>
      <c r="F393" t="s">
        <v>19</v>
      </c>
      <c r="G393" t="s">
        <v>10</v>
      </c>
      <c r="H393">
        <v>73850</v>
      </c>
      <c r="I393">
        <f>IF(Table3_1[[#This Row],[Status]]="Hired",1,0)</f>
        <v>0</v>
      </c>
      <c r="J393" t="b">
        <f>OR((Table3_1[[#This Row],[Offered Salary]]&lt;$O$27),(Table3_1[[#This Row],[Offered Salary]]&gt;$O$28))</f>
        <v>0</v>
      </c>
      <c r="K393" t="str">
        <f>IF(Table3_1[[#This Row],[Offered Salary]]&lt;$O$27,"Low",IF(Table3_1[[#This Row],[Offered Salary]]&gt;$O$28,"High",""))</f>
        <v/>
      </c>
      <c r="L393" s="6">
        <f>((Table3_1[[#This Row],[Offered Salary]]-$O$25)/$O$26)</f>
        <v>0.82720887928836118</v>
      </c>
    </row>
    <row r="394" spans="1:12" x14ac:dyDescent="0.3">
      <c r="A394">
        <v>812681</v>
      </c>
      <c r="B394" s="2">
        <v>41801</v>
      </c>
      <c r="C394" s="3">
        <v>2.9687499999999999E-2</v>
      </c>
      <c r="D394" t="s">
        <v>30</v>
      </c>
      <c r="E394" t="s">
        <v>27</v>
      </c>
      <c r="F394" t="s">
        <v>20</v>
      </c>
      <c r="G394" t="s">
        <v>1</v>
      </c>
      <c r="H394">
        <v>22913</v>
      </c>
      <c r="I394">
        <f>IF(Table3_1[[#This Row],[Status]]="Hired",1,0)</f>
        <v>0</v>
      </c>
      <c r="J394" t="b">
        <f>OR((Table3_1[[#This Row],[Offered Salary]]&lt;$O$27),(Table3_1[[#This Row],[Offered Salary]]&gt;$O$28))</f>
        <v>0</v>
      </c>
      <c r="K394" t="str">
        <f>IF(Table3_1[[#This Row],[Offered Salary]]&lt;$O$27,"Low",IF(Table3_1[[#This Row],[Offered Salary]]&gt;$O$28,"High",""))</f>
        <v/>
      </c>
      <c r="L394" s="6">
        <f>((Table3_1[[#This Row],[Offered Salary]]-$O$25)/$O$26)</f>
        <v>-0.93834287485237322</v>
      </c>
    </row>
    <row r="395" spans="1:12" x14ac:dyDescent="0.3">
      <c r="A395">
        <v>280565</v>
      </c>
      <c r="B395" s="2">
        <v>41801</v>
      </c>
      <c r="C395" s="3">
        <v>0.44344907407407408</v>
      </c>
      <c r="D395" t="s">
        <v>31</v>
      </c>
      <c r="E395" t="s">
        <v>27</v>
      </c>
      <c r="F395" t="s">
        <v>18</v>
      </c>
      <c r="G395" t="s">
        <v>2</v>
      </c>
      <c r="H395">
        <v>60262</v>
      </c>
      <c r="I395">
        <f>IF(Table3_1[[#This Row],[Status]]="Hired",1,0)</f>
        <v>1</v>
      </c>
      <c r="J395" t="b">
        <f>OR((Table3_1[[#This Row],[Offered Salary]]&lt;$O$27),(Table3_1[[#This Row],[Offered Salary]]&gt;$O$28))</f>
        <v>0</v>
      </c>
      <c r="K395" t="str">
        <f>IF(Table3_1[[#This Row],[Offered Salary]]&lt;$O$27,"Low",IF(Table3_1[[#This Row],[Offered Salary]]&gt;$O$28,"High",""))</f>
        <v/>
      </c>
      <c r="L395" s="6">
        <f>((Table3_1[[#This Row],[Offered Salary]]-$O$25)/$O$26)</f>
        <v>0.35622870308512383</v>
      </c>
    </row>
    <row r="396" spans="1:12" x14ac:dyDescent="0.3">
      <c r="A396">
        <v>272553</v>
      </c>
      <c r="B396" s="2">
        <v>41802</v>
      </c>
      <c r="C396" s="3">
        <v>0.35417824074074072</v>
      </c>
      <c r="D396" t="s">
        <v>30</v>
      </c>
      <c r="E396" t="s">
        <v>29</v>
      </c>
      <c r="F396" t="s">
        <v>19</v>
      </c>
      <c r="G396" t="s">
        <v>8</v>
      </c>
      <c r="H396">
        <v>69011</v>
      </c>
      <c r="I396">
        <f>IF(Table3_1[[#This Row],[Status]]="Hired",1,0)</f>
        <v>0</v>
      </c>
      <c r="J396" t="b">
        <f>OR((Table3_1[[#This Row],[Offered Salary]]&lt;$O$27),(Table3_1[[#This Row],[Offered Salary]]&gt;$O$28))</f>
        <v>0</v>
      </c>
      <c r="K396" t="str">
        <f>IF(Table3_1[[#This Row],[Offered Salary]]&lt;$O$27,"Low",IF(Table3_1[[#This Row],[Offered Salary]]&gt;$O$28,"High",""))</f>
        <v/>
      </c>
      <c r="L396" s="6">
        <f>((Table3_1[[#This Row],[Offered Salary]]-$O$25)/$O$26)</f>
        <v>0.65948198256717594</v>
      </c>
    </row>
    <row r="397" spans="1:12" x14ac:dyDescent="0.3">
      <c r="A397">
        <v>781537</v>
      </c>
      <c r="B397" s="2">
        <v>41802</v>
      </c>
      <c r="C397" s="3">
        <v>0.54082175925925924</v>
      </c>
      <c r="D397" t="s">
        <v>30</v>
      </c>
      <c r="E397" t="s">
        <v>27</v>
      </c>
      <c r="F397" t="s">
        <v>20</v>
      </c>
      <c r="G397" t="s">
        <v>10</v>
      </c>
      <c r="H397">
        <v>49388</v>
      </c>
      <c r="I397">
        <f>IF(Table3_1[[#This Row],[Status]]="Hired",1,0)</f>
        <v>0</v>
      </c>
      <c r="J397" t="b">
        <f>OR((Table3_1[[#This Row],[Offered Salary]]&lt;$O$27),(Table3_1[[#This Row],[Offered Salary]]&gt;$O$28))</f>
        <v>0</v>
      </c>
      <c r="K397" t="str">
        <f>IF(Table3_1[[#This Row],[Offered Salary]]&lt;$O$27,"Low",IF(Table3_1[[#This Row],[Offered Salary]]&gt;$O$28,"High",""))</f>
        <v/>
      </c>
      <c r="L397" s="6">
        <f>((Table3_1[[#This Row],[Offered Salary]]-$O$25)/$O$26)</f>
        <v>-2.0680219201747122E-2</v>
      </c>
    </row>
    <row r="398" spans="1:12" x14ac:dyDescent="0.3">
      <c r="A398">
        <v>919066</v>
      </c>
      <c r="B398" s="2">
        <v>41802</v>
      </c>
      <c r="C398" s="3">
        <v>0.53885416666666663</v>
      </c>
      <c r="D398" t="s">
        <v>30</v>
      </c>
      <c r="E398" t="s">
        <v>27</v>
      </c>
      <c r="F398" t="s">
        <v>12</v>
      </c>
      <c r="G398" t="s">
        <v>8</v>
      </c>
      <c r="H398">
        <v>26296</v>
      </c>
      <c r="I398">
        <f>IF(Table3_1[[#This Row],[Status]]="Hired",1,0)</f>
        <v>0</v>
      </c>
      <c r="J398" t="b">
        <f>OR((Table3_1[[#This Row],[Offered Salary]]&lt;$O$27),(Table3_1[[#This Row],[Offered Salary]]&gt;$O$28))</f>
        <v>0</v>
      </c>
      <c r="K398" t="str">
        <f>IF(Table3_1[[#This Row],[Offered Salary]]&lt;$O$27,"Low",IF(Table3_1[[#This Row],[Offered Salary]]&gt;$O$28,"High",""))</f>
        <v/>
      </c>
      <c r="L398" s="6">
        <f>((Table3_1[[#This Row],[Offered Salary]]-$O$25)/$O$26)</f>
        <v>-0.82108309150710157</v>
      </c>
    </row>
    <row r="399" spans="1:12" x14ac:dyDescent="0.3">
      <c r="A399">
        <v>295087</v>
      </c>
      <c r="B399" s="2">
        <v>41802</v>
      </c>
      <c r="C399" s="3">
        <v>0.49472222222222223</v>
      </c>
      <c r="D399" t="s">
        <v>30</v>
      </c>
      <c r="E399" t="s">
        <v>27</v>
      </c>
      <c r="F399" t="s">
        <v>20</v>
      </c>
      <c r="G399" t="s">
        <v>2</v>
      </c>
      <c r="H399">
        <v>63091</v>
      </c>
      <c r="I399">
        <f>IF(Table3_1[[#This Row],[Status]]="Hired",1,0)</f>
        <v>0</v>
      </c>
      <c r="J399" t="b">
        <f>OR((Table3_1[[#This Row],[Offered Salary]]&lt;$O$27),(Table3_1[[#This Row],[Offered Salary]]&gt;$O$28))</f>
        <v>0</v>
      </c>
      <c r="K399" t="str">
        <f>IF(Table3_1[[#This Row],[Offered Salary]]&lt;$O$27,"Low",IF(Table3_1[[#This Row],[Offered Salary]]&gt;$O$28,"High",""))</f>
        <v/>
      </c>
      <c r="L399" s="6">
        <f>((Table3_1[[#This Row],[Offered Salary]]-$O$25)/$O$26)</f>
        <v>0.45428602708269217</v>
      </c>
    </row>
    <row r="400" spans="1:12" x14ac:dyDescent="0.3">
      <c r="A400">
        <v>448658</v>
      </c>
      <c r="B400" s="2">
        <v>41802</v>
      </c>
      <c r="C400" s="3">
        <v>0.49538194444444444</v>
      </c>
      <c r="D400" t="s">
        <v>30</v>
      </c>
      <c r="E400" t="s">
        <v>27</v>
      </c>
      <c r="F400" t="s">
        <v>20</v>
      </c>
      <c r="G400" t="s">
        <v>2</v>
      </c>
      <c r="H400">
        <v>75179</v>
      </c>
      <c r="I400">
        <f>IF(Table3_1[[#This Row],[Status]]="Hired",1,0)</f>
        <v>0</v>
      </c>
      <c r="J400" t="b">
        <f>OR((Table3_1[[#This Row],[Offered Salary]]&lt;$O$27),(Table3_1[[#This Row],[Offered Salary]]&gt;$O$28))</f>
        <v>0</v>
      </c>
      <c r="K400" t="str">
        <f>IF(Table3_1[[#This Row],[Offered Salary]]&lt;$O$27,"Low",IF(Table3_1[[#This Row],[Offered Salary]]&gt;$O$28,"High",""))</f>
        <v/>
      </c>
      <c r="L400" s="6">
        <f>((Table3_1[[#This Row],[Offered Salary]]-$O$25)/$O$26)</f>
        <v>0.87327398483546903</v>
      </c>
    </row>
    <row r="401" spans="1:12" x14ac:dyDescent="0.3">
      <c r="A401">
        <v>134620</v>
      </c>
      <c r="B401" s="2">
        <v>41802</v>
      </c>
      <c r="C401" s="3">
        <v>0.4974189814814815</v>
      </c>
      <c r="D401" t="s">
        <v>31</v>
      </c>
      <c r="E401" t="s">
        <v>27</v>
      </c>
      <c r="F401" t="s">
        <v>20</v>
      </c>
      <c r="G401" t="s">
        <v>2</v>
      </c>
      <c r="H401">
        <v>29047</v>
      </c>
      <c r="I401">
        <f>IF(Table3_1[[#This Row],[Status]]="Hired",1,0)</f>
        <v>1</v>
      </c>
      <c r="J401" t="b">
        <f>OR((Table3_1[[#This Row],[Offered Salary]]&lt;$O$27),(Table3_1[[#This Row],[Offered Salary]]&gt;$O$28))</f>
        <v>0</v>
      </c>
      <c r="K401" t="str">
        <f>IF(Table3_1[[#This Row],[Offered Salary]]&lt;$O$27,"Low",IF(Table3_1[[#This Row],[Offered Salary]]&gt;$O$28,"High",""))</f>
        <v/>
      </c>
      <c r="L401" s="6">
        <f>((Table3_1[[#This Row],[Offered Salary]]-$O$25)/$O$26)</f>
        <v>-0.72572936286895717</v>
      </c>
    </row>
    <row r="402" spans="1:12" x14ac:dyDescent="0.3">
      <c r="A402">
        <v>98630</v>
      </c>
      <c r="B402" s="2">
        <v>41802</v>
      </c>
      <c r="C402" s="3">
        <v>0.14289351851851853</v>
      </c>
      <c r="D402" t="s">
        <v>30</v>
      </c>
      <c r="E402" t="s">
        <v>29</v>
      </c>
      <c r="F402" t="s">
        <v>17</v>
      </c>
      <c r="G402" t="s">
        <v>2</v>
      </c>
      <c r="H402">
        <v>57640</v>
      </c>
      <c r="I402">
        <f>IF(Table3_1[[#This Row],[Status]]="Hired",1,0)</f>
        <v>0</v>
      </c>
      <c r="J402" t="b">
        <f>OR((Table3_1[[#This Row],[Offered Salary]]&lt;$O$27),(Table3_1[[#This Row],[Offered Salary]]&gt;$O$28))</f>
        <v>0</v>
      </c>
      <c r="K402" t="str">
        <f>IF(Table3_1[[#This Row],[Offered Salary]]&lt;$O$27,"Low",IF(Table3_1[[#This Row],[Offered Salary]]&gt;$O$28,"High",""))</f>
        <v/>
      </c>
      <c r="L402" s="6">
        <f>((Table3_1[[#This Row],[Offered Salary]]-$O$25)/$O$26)</f>
        <v>0.26534630523371905</v>
      </c>
    </row>
    <row r="403" spans="1:12" x14ac:dyDescent="0.3">
      <c r="A403">
        <v>743668</v>
      </c>
      <c r="B403" s="2">
        <v>41802</v>
      </c>
      <c r="C403" s="3">
        <v>0.14466435185185186</v>
      </c>
      <c r="D403" t="s">
        <v>31</v>
      </c>
      <c r="E403" t="s">
        <v>29</v>
      </c>
      <c r="F403" t="s">
        <v>17</v>
      </c>
      <c r="G403" t="s">
        <v>2</v>
      </c>
      <c r="H403">
        <v>51576</v>
      </c>
      <c r="I403">
        <f>IF(Table3_1[[#This Row],[Status]]="Hired",1,0)</f>
        <v>1</v>
      </c>
      <c r="J403" t="b">
        <f>OR((Table3_1[[#This Row],[Offered Salary]]&lt;$O$27),(Table3_1[[#This Row],[Offered Salary]]&gt;$O$28))</f>
        <v>0</v>
      </c>
      <c r="K403" t="str">
        <f>IF(Table3_1[[#This Row],[Offered Salary]]&lt;$O$27,"Low",IF(Table3_1[[#This Row],[Offered Salary]]&gt;$O$28,"High",""))</f>
        <v/>
      </c>
      <c r="L403" s="6">
        <f>((Table3_1[[#This Row],[Offered Salary]]-$O$25)/$O$26)</f>
        <v>5.5159096777991121E-2</v>
      </c>
    </row>
    <row r="404" spans="1:12" x14ac:dyDescent="0.3">
      <c r="A404">
        <v>112172</v>
      </c>
      <c r="B404" s="2">
        <v>41802</v>
      </c>
      <c r="C404" s="3">
        <v>0.44896990740740739</v>
      </c>
      <c r="D404" t="s">
        <v>31</v>
      </c>
      <c r="E404" t="s">
        <v>27</v>
      </c>
      <c r="F404" t="s">
        <v>12</v>
      </c>
      <c r="G404" t="s">
        <v>6</v>
      </c>
      <c r="H404">
        <v>22976</v>
      </c>
      <c r="I404">
        <f>IF(Table3_1[[#This Row],[Status]]="Hired",1,0)</f>
        <v>1</v>
      </c>
      <c r="J404" t="b">
        <f>OR((Table3_1[[#This Row],[Offered Salary]]&lt;$O$27),(Table3_1[[#This Row],[Offered Salary]]&gt;$O$28))</f>
        <v>0</v>
      </c>
      <c r="K404" t="str">
        <f>IF(Table3_1[[#This Row],[Offered Salary]]&lt;$O$27,"Low",IF(Table3_1[[#This Row],[Offered Salary]]&gt;$O$28,"High",""))</f>
        <v/>
      </c>
      <c r="L404" s="6">
        <f>((Table3_1[[#This Row],[Offered Salary]]-$O$25)/$O$26)</f>
        <v>-0.93615920167745392</v>
      </c>
    </row>
    <row r="405" spans="1:12" x14ac:dyDescent="0.3">
      <c r="A405">
        <v>284546</v>
      </c>
      <c r="B405" s="2">
        <v>41802</v>
      </c>
      <c r="C405" s="3">
        <v>0.44938657407407406</v>
      </c>
      <c r="D405" t="s">
        <v>31</v>
      </c>
      <c r="E405" t="s">
        <v>28</v>
      </c>
      <c r="F405" t="s">
        <v>12</v>
      </c>
      <c r="G405" t="s">
        <v>6</v>
      </c>
      <c r="H405">
        <v>21763</v>
      </c>
      <c r="I405">
        <f>IF(Table3_1[[#This Row],[Status]]="Hired",1,0)</f>
        <v>1</v>
      </c>
      <c r="J405" t="b">
        <f>OR((Table3_1[[#This Row],[Offered Salary]]&lt;$O$27),(Table3_1[[#This Row],[Offered Salary]]&gt;$O$28))</f>
        <v>0</v>
      </c>
      <c r="K405" t="str">
        <f>IF(Table3_1[[#This Row],[Offered Salary]]&lt;$O$27,"Low",IF(Table3_1[[#This Row],[Offered Salary]]&gt;$O$28,"High",""))</f>
        <v/>
      </c>
      <c r="L405" s="6">
        <f>((Table3_1[[#This Row],[Offered Salary]]-$O$25)/$O$26)</f>
        <v>-0.97820357566439287</v>
      </c>
    </row>
    <row r="406" spans="1:12" x14ac:dyDescent="0.3">
      <c r="A406">
        <v>589650</v>
      </c>
      <c r="B406" s="2">
        <v>41802</v>
      </c>
      <c r="C406" s="3">
        <v>0.66037037037037039</v>
      </c>
      <c r="D406" t="s">
        <v>30</v>
      </c>
      <c r="E406" t="s">
        <v>27</v>
      </c>
      <c r="F406" t="s">
        <v>15</v>
      </c>
      <c r="G406" t="s">
        <v>8</v>
      </c>
      <c r="H406">
        <v>70774</v>
      </c>
      <c r="I406">
        <f>IF(Table3_1[[#This Row],[Status]]="Hired",1,0)</f>
        <v>0</v>
      </c>
      <c r="J406" t="b">
        <f>OR((Table3_1[[#This Row],[Offered Salary]]&lt;$O$27),(Table3_1[[#This Row],[Offered Salary]]&gt;$O$28))</f>
        <v>0</v>
      </c>
      <c r="K406" t="str">
        <f>IF(Table3_1[[#This Row],[Offered Salary]]&lt;$O$27,"Low",IF(Table3_1[[#This Row],[Offered Salary]]&gt;$O$28,"High",""))</f>
        <v/>
      </c>
      <c r="L406" s="6">
        <f>((Table3_1[[#This Row],[Offered Salary]]-$O$25)/$O$26)</f>
        <v>0.72059016998595038</v>
      </c>
    </row>
    <row r="407" spans="1:12" x14ac:dyDescent="0.3">
      <c r="A407">
        <v>385568</v>
      </c>
      <c r="B407" s="2">
        <v>41803</v>
      </c>
      <c r="C407" s="3">
        <v>0.29598379629629629</v>
      </c>
      <c r="D407" t="s">
        <v>30</v>
      </c>
      <c r="E407" t="s">
        <v>27</v>
      </c>
      <c r="F407" t="s">
        <v>12</v>
      </c>
      <c r="G407" t="s">
        <v>4</v>
      </c>
      <c r="H407">
        <v>46995</v>
      </c>
      <c r="I407">
        <f>IF(Table3_1[[#This Row],[Status]]="Hired",1,0)</f>
        <v>0</v>
      </c>
      <c r="J407" t="b">
        <f>OR((Table3_1[[#This Row],[Offered Salary]]&lt;$O$27),(Table3_1[[#This Row],[Offered Salary]]&gt;$O$28))</f>
        <v>0</v>
      </c>
      <c r="K407" t="str">
        <f>IF(Table3_1[[#This Row],[Offered Salary]]&lt;$O$27,"Low",IF(Table3_1[[#This Row],[Offered Salary]]&gt;$O$28,"High",""))</f>
        <v/>
      </c>
      <c r="L407" s="6">
        <f>((Table3_1[[#This Row],[Offered Salary]]-$O$25)/$O$26)</f>
        <v>-0.10362513836971496</v>
      </c>
    </row>
    <row r="408" spans="1:12" x14ac:dyDescent="0.3">
      <c r="A408">
        <v>784187</v>
      </c>
      <c r="B408" s="2">
        <v>41803</v>
      </c>
      <c r="C408" s="3">
        <v>0.29699074074074072</v>
      </c>
      <c r="D408" t="s">
        <v>31</v>
      </c>
      <c r="E408" t="s">
        <v>29</v>
      </c>
      <c r="F408" t="s">
        <v>12</v>
      </c>
      <c r="G408" t="s">
        <v>4</v>
      </c>
      <c r="H408">
        <v>16215</v>
      </c>
      <c r="I408">
        <f>IF(Table3_1[[#This Row],[Status]]="Hired",1,0)</f>
        <v>1</v>
      </c>
      <c r="J408" t="b">
        <f>OR((Table3_1[[#This Row],[Offered Salary]]&lt;$O$27),(Table3_1[[#This Row],[Offered Salary]]&gt;$O$28))</f>
        <v>0</v>
      </c>
      <c r="K408" t="str">
        <f>IF(Table3_1[[#This Row],[Offered Salary]]&lt;$O$27,"Low",IF(Table3_1[[#This Row],[Offered Salary]]&gt;$O$28,"High",""))</f>
        <v/>
      </c>
      <c r="L408" s="6">
        <f>((Table3_1[[#This Row],[Offered Salary]]-$O$25)/$O$26)</f>
        <v>-1.1705054609731624</v>
      </c>
    </row>
    <row r="409" spans="1:12" x14ac:dyDescent="0.3">
      <c r="A409">
        <v>897981</v>
      </c>
      <c r="B409" s="2">
        <v>41803</v>
      </c>
      <c r="C409" s="3">
        <v>0.29774305555555558</v>
      </c>
      <c r="D409" t="s">
        <v>31</v>
      </c>
      <c r="E409" t="s">
        <v>29</v>
      </c>
      <c r="F409" t="s">
        <v>12</v>
      </c>
      <c r="G409" t="s">
        <v>4</v>
      </c>
      <c r="H409">
        <v>13899</v>
      </c>
      <c r="I409">
        <f>IF(Table3_1[[#This Row],[Status]]="Hired",1,0)</f>
        <v>1</v>
      </c>
      <c r="J409" t="b">
        <f>OR((Table3_1[[#This Row],[Offered Salary]]&lt;$O$27),(Table3_1[[#This Row],[Offered Salary]]&gt;$O$28))</f>
        <v>0</v>
      </c>
      <c r="K409" t="str">
        <f>IF(Table3_1[[#This Row],[Offered Salary]]&lt;$O$27,"Low",IF(Table3_1[[#This Row],[Offered Salary]]&gt;$O$28,"High",""))</f>
        <v/>
      </c>
      <c r="L409" s="6">
        <f>((Table3_1[[#This Row],[Offered Salary]]-$O$25)/$O$26)</f>
        <v>-1.2507814462606732</v>
      </c>
    </row>
    <row r="410" spans="1:12" x14ac:dyDescent="0.3">
      <c r="A410">
        <v>422447</v>
      </c>
      <c r="B410" s="2">
        <v>41803</v>
      </c>
      <c r="C410" s="3">
        <v>0.29803240740740738</v>
      </c>
      <c r="D410" t="s">
        <v>30</v>
      </c>
      <c r="E410" t="s">
        <v>29</v>
      </c>
      <c r="F410" t="s">
        <v>12</v>
      </c>
      <c r="G410" t="s">
        <v>4</v>
      </c>
      <c r="H410">
        <v>88883</v>
      </c>
      <c r="I410">
        <f>IF(Table3_1[[#This Row],[Status]]="Hired",1,0)</f>
        <v>0</v>
      </c>
      <c r="J410" t="b">
        <f>OR((Table3_1[[#This Row],[Offered Salary]]&lt;$O$27),(Table3_1[[#This Row],[Offered Salary]]&gt;$O$28))</f>
        <v>0</v>
      </c>
      <c r="K410" t="str">
        <f>IF(Table3_1[[#This Row],[Offered Salary]]&lt;$O$27,"Low",IF(Table3_1[[#This Row],[Offered Salary]]&gt;$O$28,"High",""))</f>
        <v/>
      </c>
      <c r="L410" s="6">
        <f>((Table3_1[[#This Row],[Offered Salary]]-$O$25)/$O$26)</f>
        <v>1.3482748925988752</v>
      </c>
    </row>
    <row r="411" spans="1:12" x14ac:dyDescent="0.3">
      <c r="A411">
        <v>803693</v>
      </c>
      <c r="B411" s="2">
        <v>41803</v>
      </c>
      <c r="C411" s="3">
        <v>0.29658564814814814</v>
      </c>
      <c r="D411" t="s">
        <v>31</v>
      </c>
      <c r="E411" t="s">
        <v>28</v>
      </c>
      <c r="F411" t="s">
        <v>12</v>
      </c>
      <c r="G411" t="s">
        <v>4</v>
      </c>
      <c r="H411">
        <v>46351</v>
      </c>
      <c r="I411">
        <f>IF(Table3_1[[#This Row],[Status]]="Hired",1,0)</f>
        <v>1</v>
      </c>
      <c r="J411" t="b">
        <f>OR((Table3_1[[#This Row],[Offered Salary]]&lt;$O$27),(Table3_1[[#This Row],[Offered Salary]]&gt;$O$28))</f>
        <v>0</v>
      </c>
      <c r="K411" t="str">
        <f>IF(Table3_1[[#This Row],[Offered Salary]]&lt;$O$27,"Low",IF(Table3_1[[#This Row],[Offered Salary]]&gt;$O$28,"High",""))</f>
        <v/>
      </c>
      <c r="L411" s="6">
        <f>((Table3_1[[#This Row],[Offered Salary]]-$O$25)/$O$26)</f>
        <v>-0.12594713082444595</v>
      </c>
    </row>
    <row r="412" spans="1:12" x14ac:dyDescent="0.3">
      <c r="A412">
        <v>605070</v>
      </c>
      <c r="B412" s="2">
        <v>41803</v>
      </c>
      <c r="C412" s="3">
        <v>0.84129629629629632</v>
      </c>
      <c r="D412" t="s">
        <v>31</v>
      </c>
      <c r="E412" t="s">
        <v>27</v>
      </c>
      <c r="F412" t="s">
        <v>17</v>
      </c>
      <c r="G412" t="s">
        <v>10</v>
      </c>
      <c r="H412">
        <v>53264</v>
      </c>
      <c r="I412">
        <f>IF(Table3_1[[#This Row],[Status]]="Hired",1,0)</f>
        <v>1</v>
      </c>
      <c r="J412" t="b">
        <f>OR((Table3_1[[#This Row],[Offered Salary]]&lt;$O$27),(Table3_1[[#This Row],[Offered Salary]]&gt;$O$28))</f>
        <v>0</v>
      </c>
      <c r="K412" t="str">
        <f>IF(Table3_1[[#This Row],[Offered Salary]]&lt;$O$27,"Low",IF(Table3_1[[#This Row],[Offered Salary]]&gt;$O$28,"High",""))</f>
        <v/>
      </c>
      <c r="L412" s="6">
        <f>((Table3_1[[#This Row],[Offered Salary]]-$O$25)/$O$26)</f>
        <v>0.11366767327424256</v>
      </c>
    </row>
    <row r="413" spans="1:12" x14ac:dyDescent="0.3">
      <c r="A413">
        <v>993627</v>
      </c>
      <c r="B413" s="2">
        <v>41804</v>
      </c>
      <c r="C413" s="3">
        <v>0.62043981481481481</v>
      </c>
      <c r="D413" t="s">
        <v>31</v>
      </c>
      <c r="E413" t="s">
        <v>27</v>
      </c>
      <c r="F413" t="s">
        <v>20</v>
      </c>
      <c r="G413" t="s">
        <v>4</v>
      </c>
      <c r="H413">
        <v>17062</v>
      </c>
      <c r="I413">
        <f>IF(Table3_1[[#This Row],[Status]]="Hired",1,0)</f>
        <v>1</v>
      </c>
      <c r="J413" t="b">
        <f>OR((Table3_1[[#This Row],[Offered Salary]]&lt;$O$27),(Table3_1[[#This Row],[Offered Salary]]&gt;$O$28))</f>
        <v>0</v>
      </c>
      <c r="K413" t="str">
        <f>IF(Table3_1[[#This Row],[Offered Salary]]&lt;$O$27,"Low",IF(Table3_1[[#This Row],[Offered Salary]]&gt;$O$28,"High",""))</f>
        <v/>
      </c>
      <c r="L413" s="6">
        <f>((Table3_1[[#This Row],[Offered Salary]]-$O$25)/$O$26)</f>
        <v>-1.1411471882881359</v>
      </c>
    </row>
    <row r="414" spans="1:12" x14ac:dyDescent="0.3">
      <c r="A414">
        <v>692274</v>
      </c>
      <c r="B414" s="2">
        <v>41804</v>
      </c>
      <c r="C414" s="3">
        <v>0.62152777777777779</v>
      </c>
      <c r="D414" t="s">
        <v>31</v>
      </c>
      <c r="E414" t="s">
        <v>27</v>
      </c>
      <c r="F414" t="s">
        <v>20</v>
      </c>
      <c r="G414" t="s">
        <v>4</v>
      </c>
      <c r="H414">
        <v>45379</v>
      </c>
      <c r="I414">
        <f>IF(Table3_1[[#This Row],[Status]]="Hired",1,0)</f>
        <v>1</v>
      </c>
      <c r="J414" t="b">
        <f>OR((Table3_1[[#This Row],[Offered Salary]]&lt;$O$27),(Table3_1[[#This Row],[Offered Salary]]&gt;$O$28))</f>
        <v>0</v>
      </c>
      <c r="K414" t="str">
        <f>IF(Table3_1[[#This Row],[Offered Salary]]&lt;$O$27,"Low",IF(Table3_1[[#This Row],[Offered Salary]]&gt;$O$28,"High",""))</f>
        <v/>
      </c>
      <c r="L414" s="6">
        <f>((Table3_1[[#This Row],[Offered Salary]]-$O$25)/$O$26)</f>
        <v>-0.1596380883803443</v>
      </c>
    </row>
    <row r="415" spans="1:12" x14ac:dyDescent="0.3">
      <c r="A415">
        <v>140135</v>
      </c>
      <c r="B415" s="2">
        <v>41804</v>
      </c>
      <c r="C415" s="3">
        <v>0.47842592592592592</v>
      </c>
      <c r="D415" t="s">
        <v>30</v>
      </c>
      <c r="E415" t="s">
        <v>27</v>
      </c>
      <c r="F415" t="s">
        <v>12</v>
      </c>
      <c r="G415" t="s">
        <v>1</v>
      </c>
      <c r="H415">
        <v>52605</v>
      </c>
      <c r="I415">
        <f>IF(Table3_1[[#This Row],[Status]]="Hired",1,0)</f>
        <v>0</v>
      </c>
      <c r="J415" t="b">
        <f>OR((Table3_1[[#This Row],[Offered Salary]]&lt;$O$27),(Table3_1[[#This Row],[Offered Salary]]&gt;$O$28))</f>
        <v>0</v>
      </c>
      <c r="K415" t="str">
        <f>IF(Table3_1[[#This Row],[Offered Salary]]&lt;$O$27,"Low",IF(Table3_1[[#This Row],[Offered Salary]]&gt;$O$28,"High",""))</f>
        <v/>
      </c>
      <c r="L415" s="6">
        <f>((Table3_1[[#This Row],[Offered Salary]]-$O$25)/$O$26)</f>
        <v>9.0825758635006956E-2</v>
      </c>
    </row>
    <row r="416" spans="1:12" x14ac:dyDescent="0.3">
      <c r="A416">
        <v>278058</v>
      </c>
      <c r="B416" s="2">
        <v>41804</v>
      </c>
      <c r="C416" s="3">
        <v>0.66386574074074078</v>
      </c>
      <c r="D416" t="s">
        <v>30</v>
      </c>
      <c r="E416" t="s">
        <v>27</v>
      </c>
      <c r="F416" t="s">
        <v>20</v>
      </c>
      <c r="G416" t="s">
        <v>2</v>
      </c>
      <c r="H416">
        <v>24232</v>
      </c>
      <c r="I416">
        <f>IF(Table3_1[[#This Row],[Status]]="Hired",1,0)</f>
        <v>0</v>
      </c>
      <c r="J416" t="b">
        <f>OR((Table3_1[[#This Row],[Offered Salary]]&lt;$O$27),(Table3_1[[#This Row],[Offered Salary]]&gt;$O$28))</f>
        <v>0</v>
      </c>
      <c r="K416" t="str">
        <f>IF(Table3_1[[#This Row],[Offered Salary]]&lt;$O$27,"Low",IF(Table3_1[[#This Row],[Offered Salary]]&gt;$O$28,"High",""))</f>
        <v/>
      </c>
      <c r="L416" s="6">
        <f>((Table3_1[[#This Row],[Offered Salary]]-$O$25)/$O$26)</f>
        <v>-0.89262438409493505</v>
      </c>
    </row>
    <row r="417" spans="1:12" x14ac:dyDescent="0.3">
      <c r="A417">
        <v>155879</v>
      </c>
      <c r="B417" s="2">
        <v>41805</v>
      </c>
      <c r="C417" s="3">
        <v>0.50569444444444445</v>
      </c>
      <c r="D417" t="s">
        <v>30</v>
      </c>
      <c r="E417" t="s">
        <v>27</v>
      </c>
      <c r="F417" t="s">
        <v>17</v>
      </c>
      <c r="G417" t="s">
        <v>2</v>
      </c>
      <c r="H417">
        <v>87290</v>
      </c>
      <c r="I417">
        <f>IF(Table3_1[[#This Row],[Status]]="Hired",1,0)</f>
        <v>0</v>
      </c>
      <c r="J417" t="b">
        <f>OR((Table3_1[[#This Row],[Offered Salary]]&lt;$O$27),(Table3_1[[#This Row],[Offered Salary]]&gt;$O$28))</f>
        <v>0</v>
      </c>
      <c r="K417" t="str">
        <f>IF(Table3_1[[#This Row],[Offered Salary]]&lt;$O$27,"Low",IF(Table3_1[[#This Row],[Offered Salary]]&gt;$O$28,"High",""))</f>
        <v/>
      </c>
      <c r="L417" s="6">
        <f>((Table3_1[[#This Row],[Offered Salary]]-$O$25)/$O$26)</f>
        <v>1.2930591566044864</v>
      </c>
    </row>
    <row r="418" spans="1:12" x14ac:dyDescent="0.3">
      <c r="A418">
        <v>690984</v>
      </c>
      <c r="B418" s="2">
        <v>41805</v>
      </c>
      <c r="C418" s="3">
        <v>0.67983796296296295</v>
      </c>
      <c r="D418" t="s">
        <v>30</v>
      </c>
      <c r="E418" t="s">
        <v>27</v>
      </c>
      <c r="F418" t="s">
        <v>20</v>
      </c>
      <c r="G418" t="s">
        <v>2</v>
      </c>
      <c r="H418">
        <v>80410</v>
      </c>
      <c r="I418">
        <f>IF(Table3_1[[#This Row],[Status]]="Hired",1,0)</f>
        <v>0</v>
      </c>
      <c r="J418" t="b">
        <f>OR((Table3_1[[#This Row],[Offered Salary]]&lt;$O$27),(Table3_1[[#This Row],[Offered Salary]]&gt;$O$28))</f>
        <v>0</v>
      </c>
      <c r="K418" t="str">
        <f>IF(Table3_1[[#This Row],[Offered Salary]]&lt;$O$27,"Low",IF(Table3_1[[#This Row],[Offered Salary]]&gt;$O$28,"High",""))</f>
        <v/>
      </c>
      <c r="L418" s="6">
        <f>((Table3_1[[#This Row],[Offered Salary]]-$O$25)/$O$26)</f>
        <v>1.054588181311708</v>
      </c>
    </row>
    <row r="419" spans="1:12" x14ac:dyDescent="0.3">
      <c r="A419">
        <v>860350</v>
      </c>
      <c r="B419" s="2">
        <v>41805</v>
      </c>
      <c r="C419" s="3">
        <v>0.68043981481481486</v>
      </c>
      <c r="D419" t="s">
        <v>30</v>
      </c>
      <c r="E419" t="s">
        <v>27</v>
      </c>
      <c r="F419" t="s">
        <v>20</v>
      </c>
      <c r="G419" t="s">
        <v>2</v>
      </c>
      <c r="H419">
        <v>76864</v>
      </c>
      <c r="I419">
        <f>IF(Table3_1[[#This Row],[Status]]="Hired",1,0)</f>
        <v>0</v>
      </c>
      <c r="J419" t="b">
        <f>OR((Table3_1[[#This Row],[Offered Salary]]&lt;$O$27),(Table3_1[[#This Row],[Offered Salary]]&gt;$O$28))</f>
        <v>0</v>
      </c>
      <c r="K419" t="str">
        <f>IF(Table3_1[[#This Row],[Offered Salary]]&lt;$O$27,"Low",IF(Table3_1[[#This Row],[Offered Salary]]&gt;$O$28,"High",""))</f>
        <v/>
      </c>
      <c r="L419" s="6">
        <f>((Table3_1[[#This Row],[Offered Salary]]-$O$25)/$O$26)</f>
        <v>0.93167857689481959</v>
      </c>
    </row>
    <row r="420" spans="1:12" x14ac:dyDescent="0.3">
      <c r="A420">
        <v>129706</v>
      </c>
      <c r="B420" s="2">
        <v>41806</v>
      </c>
      <c r="C420" s="3">
        <v>0.47641203703703705</v>
      </c>
      <c r="D420" t="s">
        <v>30</v>
      </c>
      <c r="E420" t="s">
        <v>27</v>
      </c>
      <c r="F420" t="s">
        <v>15</v>
      </c>
      <c r="G420" t="s">
        <v>6</v>
      </c>
      <c r="H420">
        <v>91589</v>
      </c>
      <c r="I420">
        <f>IF(Table3_1[[#This Row],[Status]]="Hired",1,0)</f>
        <v>0</v>
      </c>
      <c r="J420" t="b">
        <f>OR((Table3_1[[#This Row],[Offered Salary]]&lt;$O$27),(Table3_1[[#This Row],[Offered Salary]]&gt;$O$28))</f>
        <v>0</v>
      </c>
      <c r="K420" t="str">
        <f>IF(Table3_1[[#This Row],[Offered Salary]]&lt;$O$27,"Low",IF(Table3_1[[#This Row],[Offered Salary]]&gt;$O$28,"High",""))</f>
        <v/>
      </c>
      <c r="L420" s="6">
        <f>((Table3_1[[#This Row],[Offered Salary]]-$O$25)/$O$26)</f>
        <v>1.4420688546835059</v>
      </c>
    </row>
    <row r="421" spans="1:12" x14ac:dyDescent="0.3">
      <c r="A421">
        <v>232317</v>
      </c>
      <c r="B421" s="2">
        <v>41806</v>
      </c>
      <c r="C421" s="3">
        <v>0.51413194444444443</v>
      </c>
      <c r="D421" t="s">
        <v>31</v>
      </c>
      <c r="E421" t="s">
        <v>29</v>
      </c>
      <c r="F421" t="s">
        <v>16</v>
      </c>
      <c r="G421" t="s">
        <v>10</v>
      </c>
      <c r="H421">
        <v>55923</v>
      </c>
      <c r="I421">
        <f>IF(Table3_1[[#This Row],[Status]]="Hired",1,0)</f>
        <v>1</v>
      </c>
      <c r="J421" t="b">
        <f>OR((Table3_1[[#This Row],[Offered Salary]]&lt;$O$27),(Table3_1[[#This Row],[Offered Salary]]&gt;$O$28))</f>
        <v>0</v>
      </c>
      <c r="K421" t="str">
        <f>IF(Table3_1[[#This Row],[Offered Salary]]&lt;$O$27,"Low",IF(Table3_1[[#This Row],[Offered Salary]]&gt;$O$28,"High",""))</f>
        <v/>
      </c>
      <c r="L421" s="6">
        <f>((Table3_1[[#This Row],[Offered Salary]]-$O$25)/$O$26)</f>
        <v>0.20583254584742536</v>
      </c>
    </row>
    <row r="422" spans="1:12" x14ac:dyDescent="0.3">
      <c r="A422">
        <v>450279</v>
      </c>
      <c r="B422" s="2">
        <v>41806</v>
      </c>
      <c r="C422" s="3">
        <v>0.63200231481481484</v>
      </c>
      <c r="D422" t="s">
        <v>30</v>
      </c>
      <c r="E422" t="s">
        <v>29</v>
      </c>
      <c r="F422" t="s">
        <v>19</v>
      </c>
      <c r="G422" t="s">
        <v>6</v>
      </c>
      <c r="H422">
        <v>80347</v>
      </c>
      <c r="I422">
        <f>IF(Table3_1[[#This Row],[Status]]="Hired",1,0)</f>
        <v>0</v>
      </c>
      <c r="J422" t="b">
        <f>OR((Table3_1[[#This Row],[Offered Salary]]&lt;$O$27),(Table3_1[[#This Row],[Offered Salary]]&gt;$O$28))</f>
        <v>0</v>
      </c>
      <c r="K422" t="str">
        <f>IF(Table3_1[[#This Row],[Offered Salary]]&lt;$O$27,"Low",IF(Table3_1[[#This Row],[Offered Salary]]&gt;$O$28,"High",""))</f>
        <v/>
      </c>
      <c r="L422" s="6">
        <f>((Table3_1[[#This Row],[Offered Salary]]-$O$25)/$O$26)</f>
        <v>1.0524045081367885</v>
      </c>
    </row>
    <row r="423" spans="1:12" x14ac:dyDescent="0.3">
      <c r="A423">
        <v>959439</v>
      </c>
      <c r="B423" s="2">
        <v>41806</v>
      </c>
      <c r="C423" s="3">
        <v>0.63200231481481484</v>
      </c>
      <c r="D423" t="s">
        <v>31</v>
      </c>
      <c r="E423" t="s">
        <v>29</v>
      </c>
      <c r="F423" t="s">
        <v>19</v>
      </c>
      <c r="G423" t="s">
        <v>6</v>
      </c>
      <c r="H423">
        <v>38516</v>
      </c>
      <c r="I423">
        <f>IF(Table3_1[[#This Row],[Status]]="Hired",1,0)</f>
        <v>1</v>
      </c>
      <c r="J423" t="b">
        <f>OR((Table3_1[[#This Row],[Offered Salary]]&lt;$O$27),(Table3_1[[#This Row],[Offered Salary]]&gt;$O$28))</f>
        <v>0</v>
      </c>
      <c r="K423" t="str">
        <f>IF(Table3_1[[#This Row],[Offered Salary]]&lt;$O$27,"Low",IF(Table3_1[[#This Row],[Offered Salary]]&gt;$O$28,"High",""))</f>
        <v/>
      </c>
      <c r="L423" s="6">
        <f>((Table3_1[[#This Row],[Offered Salary]]-$O$25)/$O$26)</f>
        <v>-0.39751981853068413</v>
      </c>
    </row>
    <row r="424" spans="1:12" x14ac:dyDescent="0.3">
      <c r="A424">
        <v>281797</v>
      </c>
      <c r="B424" s="2">
        <v>41806</v>
      </c>
      <c r="C424" s="3">
        <v>0.63241898148148146</v>
      </c>
      <c r="D424" t="s">
        <v>31</v>
      </c>
      <c r="E424" t="s">
        <v>28</v>
      </c>
      <c r="F424" t="s">
        <v>19</v>
      </c>
      <c r="G424" t="s">
        <v>6</v>
      </c>
      <c r="H424">
        <v>44331</v>
      </c>
      <c r="I424">
        <f>IF(Table3_1[[#This Row],[Status]]="Hired",1,0)</f>
        <v>1</v>
      </c>
      <c r="J424" t="b">
        <f>OR((Table3_1[[#This Row],[Offered Salary]]&lt;$O$27),(Table3_1[[#This Row],[Offered Salary]]&gt;$O$28))</f>
        <v>0</v>
      </c>
      <c r="K424" t="str">
        <f>IF(Table3_1[[#This Row],[Offered Salary]]&lt;$O$27,"Low",IF(Table3_1[[#This Row],[Offered Salary]]&gt;$O$28,"High",""))</f>
        <v/>
      </c>
      <c r="L424" s="6">
        <f>((Table3_1[[#This Row],[Offered Salary]]-$O$25)/$O$26)</f>
        <v>-0.19596331833773264</v>
      </c>
    </row>
    <row r="425" spans="1:12" x14ac:dyDescent="0.3">
      <c r="A425">
        <v>184057</v>
      </c>
      <c r="B425" s="2">
        <v>41806</v>
      </c>
      <c r="C425" s="3">
        <v>0.11633101851851851</v>
      </c>
      <c r="D425" t="s">
        <v>30</v>
      </c>
      <c r="E425" t="s">
        <v>27</v>
      </c>
      <c r="F425" t="s">
        <v>15</v>
      </c>
      <c r="G425" t="s">
        <v>4</v>
      </c>
      <c r="H425">
        <v>2360</v>
      </c>
      <c r="I425">
        <f>IF(Table3_1[[#This Row],[Status]]="Hired",1,0)</f>
        <v>0</v>
      </c>
      <c r="J425" t="b">
        <f>OR((Table3_1[[#This Row],[Offered Salary]]&lt;$O$27),(Table3_1[[#This Row],[Offered Salary]]&gt;$O$28))</f>
        <v>1</v>
      </c>
      <c r="K425" t="str">
        <f>IF(Table3_1[[#This Row],[Offered Salary]]&lt;$O$27,"Low",IF(Table3_1[[#This Row],[Offered Salary]]&gt;$O$28,"High",""))</f>
        <v>Low</v>
      </c>
      <c r="L425" s="6">
        <f>((Table3_1[[#This Row],[Offered Salary]]-$O$25)/$O$26)</f>
        <v>-1.6507402520605816</v>
      </c>
    </row>
    <row r="426" spans="1:12" x14ac:dyDescent="0.3">
      <c r="A426">
        <v>595958</v>
      </c>
      <c r="B426" s="2">
        <v>41806</v>
      </c>
      <c r="C426" s="3">
        <v>0.11659722222222223</v>
      </c>
      <c r="D426" t="s">
        <v>30</v>
      </c>
      <c r="E426" t="s">
        <v>27</v>
      </c>
      <c r="F426" t="s">
        <v>15</v>
      </c>
      <c r="G426" t="s">
        <v>4</v>
      </c>
      <c r="H426">
        <v>84718</v>
      </c>
      <c r="I426">
        <f>IF(Table3_1[[#This Row],[Status]]="Hired",1,0)</f>
        <v>0</v>
      </c>
      <c r="J426" t="b">
        <f>OR((Table3_1[[#This Row],[Offered Salary]]&lt;$O$27),(Table3_1[[#This Row],[Offered Salary]]&gt;$O$28))</f>
        <v>0</v>
      </c>
      <c r="K426" t="str">
        <f>IF(Table3_1[[#This Row],[Offered Salary]]&lt;$O$27,"Low",IF(Table3_1[[#This Row],[Offered Salary]]&gt;$O$28,"High",""))</f>
        <v/>
      </c>
      <c r="L426" s="6">
        <f>((Table3_1[[#This Row],[Offered Salary]]-$O$25)/$O$26)</f>
        <v>1.2039098327014304</v>
      </c>
    </row>
    <row r="427" spans="1:12" x14ac:dyDescent="0.3">
      <c r="A427">
        <v>321811</v>
      </c>
      <c r="B427" s="2">
        <v>41817</v>
      </c>
      <c r="C427" s="3">
        <v>0.66300925925925924</v>
      </c>
      <c r="D427" t="s">
        <v>30</v>
      </c>
      <c r="E427" t="s">
        <v>27</v>
      </c>
      <c r="F427" t="s">
        <v>15</v>
      </c>
      <c r="G427" t="s">
        <v>4</v>
      </c>
      <c r="H427">
        <v>5024</v>
      </c>
      <c r="I427">
        <f>IF(Table3_1[[#This Row],[Status]]="Hired",1,0)</f>
        <v>0</v>
      </c>
      <c r="J427" t="b">
        <f>OR((Table3_1[[#This Row],[Offered Salary]]&lt;$O$27),(Table3_1[[#This Row],[Offered Salary]]&gt;$O$28))</f>
        <v>1</v>
      </c>
      <c r="K427" t="str">
        <f>IF(Table3_1[[#This Row],[Offered Salary]]&lt;$O$27,"Low",IF(Table3_1[[#This Row],[Offered Salary]]&gt;$O$28,"High",""))</f>
        <v>Low</v>
      </c>
      <c r="L427" s="6">
        <f>((Table3_1[[#This Row],[Offered Salary]]-$O$25)/$O$26)</f>
        <v>-1.558402072092564</v>
      </c>
    </row>
    <row r="428" spans="1:12" x14ac:dyDescent="0.3">
      <c r="A428">
        <v>717204</v>
      </c>
      <c r="B428" s="2">
        <v>41806</v>
      </c>
      <c r="C428" s="3">
        <v>0.65168981481481481</v>
      </c>
      <c r="D428" t="s">
        <v>31</v>
      </c>
      <c r="E428" t="s">
        <v>27</v>
      </c>
      <c r="F428" t="s">
        <v>17</v>
      </c>
      <c r="G428" t="s">
        <v>4</v>
      </c>
      <c r="H428">
        <v>61734</v>
      </c>
      <c r="I428">
        <f>IF(Table3_1[[#This Row],[Status]]="Hired",1,0)</f>
        <v>1</v>
      </c>
      <c r="J428" t="b">
        <f>OR((Table3_1[[#This Row],[Offered Salary]]&lt;$O$27),(Table3_1[[#This Row],[Offered Salary]]&gt;$O$28))</f>
        <v>0</v>
      </c>
      <c r="K428" t="str">
        <f>IF(Table3_1[[#This Row],[Offered Salary]]&lt;$O$27,"Low",IF(Table3_1[[#This Row],[Offered Salary]]&gt;$O$28,"High",""))</f>
        <v/>
      </c>
      <c r="L428" s="6">
        <f>((Table3_1[[#This Row],[Offered Salary]]-$O$25)/$O$26)</f>
        <v>0.40725040012450897</v>
      </c>
    </row>
    <row r="429" spans="1:12" x14ac:dyDescent="0.3">
      <c r="A429">
        <v>865820</v>
      </c>
      <c r="B429" s="2">
        <v>41806</v>
      </c>
      <c r="C429" s="3">
        <v>0.65314814814814814</v>
      </c>
      <c r="D429" t="s">
        <v>31</v>
      </c>
      <c r="E429" t="s">
        <v>27</v>
      </c>
      <c r="F429" t="s">
        <v>17</v>
      </c>
      <c r="G429" t="s">
        <v>4</v>
      </c>
      <c r="H429">
        <v>41177</v>
      </c>
      <c r="I429">
        <f>IF(Table3_1[[#This Row],[Status]]="Hired",1,0)</f>
        <v>1</v>
      </c>
      <c r="J429" t="b">
        <f>OR((Table3_1[[#This Row],[Offered Salary]]&lt;$O$27),(Table3_1[[#This Row],[Offered Salary]]&gt;$O$28))</f>
        <v>0</v>
      </c>
      <c r="K429" t="str">
        <f>IF(Table3_1[[#This Row],[Offered Salary]]&lt;$O$27,"Low",IF(Table3_1[[#This Row],[Offered Salary]]&gt;$O$28,"High",""))</f>
        <v/>
      </c>
      <c r="L429" s="6">
        <f>((Table3_1[[#This Row],[Offered Salary]]-$O$25)/$O$26)</f>
        <v>-0.30528562299956735</v>
      </c>
    </row>
    <row r="430" spans="1:12" x14ac:dyDescent="0.3">
      <c r="A430">
        <v>211845</v>
      </c>
      <c r="B430" s="2">
        <v>41806</v>
      </c>
      <c r="C430" s="3">
        <v>0.65549768518518514</v>
      </c>
      <c r="D430" t="s">
        <v>31</v>
      </c>
      <c r="E430" t="s">
        <v>27</v>
      </c>
      <c r="F430" t="s">
        <v>17</v>
      </c>
      <c r="G430" t="s">
        <v>4</v>
      </c>
      <c r="H430">
        <v>40367</v>
      </c>
      <c r="I430">
        <f>IF(Table3_1[[#This Row],[Status]]="Hired",1,0)</f>
        <v>1</v>
      </c>
      <c r="J430" t="b">
        <f>OR((Table3_1[[#This Row],[Offered Salary]]&lt;$O$27),(Table3_1[[#This Row],[Offered Salary]]&gt;$O$28))</f>
        <v>0</v>
      </c>
      <c r="K430" t="str">
        <f>IF(Table3_1[[#This Row],[Offered Salary]]&lt;$O$27,"Low",IF(Table3_1[[#This Row],[Offered Salary]]&gt;$O$28,"High",""))</f>
        <v/>
      </c>
      <c r="L430" s="6">
        <f>((Table3_1[[#This Row],[Offered Salary]]-$O$25)/$O$26)</f>
        <v>-0.33336142096281601</v>
      </c>
    </row>
    <row r="431" spans="1:12" x14ac:dyDescent="0.3">
      <c r="A431">
        <v>728259</v>
      </c>
      <c r="B431" s="2">
        <v>41824</v>
      </c>
      <c r="C431" s="3">
        <v>0.65090277777777783</v>
      </c>
      <c r="D431" t="s">
        <v>30</v>
      </c>
      <c r="E431" t="s">
        <v>27</v>
      </c>
      <c r="F431" t="s">
        <v>17</v>
      </c>
      <c r="G431" t="s">
        <v>8</v>
      </c>
      <c r="H431">
        <v>96553</v>
      </c>
      <c r="I431">
        <f>IF(Table3_1[[#This Row],[Status]]="Hired",1,0)</f>
        <v>0</v>
      </c>
      <c r="J431" t="b">
        <f>OR((Table3_1[[#This Row],[Offered Salary]]&lt;$O$27),(Table3_1[[#This Row],[Offered Salary]]&gt;$O$28))</f>
        <v>0</v>
      </c>
      <c r="K431" t="str">
        <f>IF(Table3_1[[#This Row],[Offered Salary]]&lt;$O$27,"Low",IF(Table3_1[[#This Row],[Offered Salary]]&gt;$O$28,"High",""))</f>
        <v/>
      </c>
      <c r="L431" s="6">
        <f>((Table3_1[[#This Row],[Offered Salary]]-$O$25)/$O$26)</f>
        <v>1.6141284362755628</v>
      </c>
    </row>
    <row r="432" spans="1:12" x14ac:dyDescent="0.3">
      <c r="A432">
        <v>378829</v>
      </c>
      <c r="B432" s="2">
        <v>41824</v>
      </c>
      <c r="C432" s="3">
        <v>0.65231481481481479</v>
      </c>
      <c r="D432" t="s">
        <v>30</v>
      </c>
      <c r="E432" t="s">
        <v>27</v>
      </c>
      <c r="F432" t="s">
        <v>17</v>
      </c>
      <c r="G432" t="s">
        <v>8</v>
      </c>
      <c r="H432">
        <v>68165</v>
      </c>
      <c r="I432">
        <f>IF(Table3_1[[#This Row],[Status]]="Hired",1,0)</f>
        <v>0</v>
      </c>
      <c r="J432" t="b">
        <f>OR((Table3_1[[#This Row],[Offered Salary]]&lt;$O$27),(Table3_1[[#This Row],[Offered Salary]]&gt;$O$28))</f>
        <v>0</v>
      </c>
      <c r="K432" t="str">
        <f>IF(Table3_1[[#This Row],[Offered Salary]]&lt;$O$27,"Low",IF(Table3_1[[#This Row],[Offered Salary]]&gt;$O$28,"High",""))</f>
        <v/>
      </c>
      <c r="L432" s="6">
        <f>((Table3_1[[#This Row],[Offered Salary]]-$O$25)/$O$26)</f>
        <v>0.63015837136111619</v>
      </c>
    </row>
    <row r="433" spans="1:12" x14ac:dyDescent="0.3">
      <c r="A433">
        <v>782971</v>
      </c>
      <c r="B433" s="2">
        <v>41827</v>
      </c>
      <c r="C433" s="3">
        <v>0.57145833333333329</v>
      </c>
      <c r="D433" t="s">
        <v>31</v>
      </c>
      <c r="E433" t="s">
        <v>29</v>
      </c>
      <c r="F433" t="s">
        <v>17</v>
      </c>
      <c r="G433" t="s">
        <v>8</v>
      </c>
      <c r="H433">
        <v>47196</v>
      </c>
      <c r="I433">
        <f>IF(Table3_1[[#This Row],[Status]]="Hired",1,0)</f>
        <v>1</v>
      </c>
      <c r="J433" t="b">
        <f>OR((Table3_1[[#This Row],[Offered Salary]]&lt;$O$27),(Table3_1[[#This Row],[Offered Salary]]&gt;$O$28))</f>
        <v>0</v>
      </c>
      <c r="K433" t="str">
        <f>IF(Table3_1[[#This Row],[Offered Salary]]&lt;$O$27,"Low",IF(Table3_1[[#This Row],[Offered Salary]]&gt;$O$28,"High",""))</f>
        <v/>
      </c>
      <c r="L433" s="6">
        <f>((Table3_1[[#This Row],[Offered Salary]]-$O$25)/$O$26)</f>
        <v>-9.665818109735326E-2</v>
      </c>
    </row>
    <row r="434" spans="1:12" x14ac:dyDescent="0.3">
      <c r="A434">
        <v>746982</v>
      </c>
      <c r="B434" s="2">
        <v>41827</v>
      </c>
      <c r="C434" s="3">
        <v>0.56966435185185182</v>
      </c>
      <c r="D434" t="s">
        <v>31</v>
      </c>
      <c r="E434" t="s">
        <v>28</v>
      </c>
      <c r="F434" t="s">
        <v>17</v>
      </c>
      <c r="G434" t="s">
        <v>8</v>
      </c>
      <c r="H434">
        <v>78657</v>
      </c>
      <c r="I434">
        <f>IF(Table3_1[[#This Row],[Status]]="Hired",1,0)</f>
        <v>1</v>
      </c>
      <c r="J434" t="b">
        <f>OR((Table3_1[[#This Row],[Offered Salary]]&lt;$O$27),(Table3_1[[#This Row],[Offered Salary]]&gt;$O$28))</f>
        <v>0</v>
      </c>
      <c r="K434" t="str">
        <f>IF(Table3_1[[#This Row],[Offered Salary]]&lt;$O$27,"Low",IF(Table3_1[[#This Row],[Offered Salary]]&gt;$O$28,"High",""))</f>
        <v/>
      </c>
      <c r="L434" s="6">
        <f>((Table3_1[[#This Row],[Offered Salary]]-$O$25)/$O$26)</f>
        <v>0.99382660868260331</v>
      </c>
    </row>
    <row r="435" spans="1:12" x14ac:dyDescent="0.3">
      <c r="A435">
        <v>882121</v>
      </c>
      <c r="B435" s="2">
        <v>41806</v>
      </c>
      <c r="C435" s="3">
        <v>0.71056712962962965</v>
      </c>
      <c r="D435" t="s">
        <v>30</v>
      </c>
      <c r="E435" t="s">
        <v>27</v>
      </c>
      <c r="F435" t="s">
        <v>17</v>
      </c>
      <c r="G435" t="s">
        <v>4</v>
      </c>
      <c r="H435">
        <v>69497</v>
      </c>
      <c r="I435">
        <f>IF(Table3_1[[#This Row],[Status]]="Hired",1,0)</f>
        <v>0</v>
      </c>
      <c r="J435" t="b">
        <f>OR((Table3_1[[#This Row],[Offered Salary]]&lt;$O$27),(Table3_1[[#This Row],[Offered Salary]]&gt;$O$28))</f>
        <v>0</v>
      </c>
      <c r="K435" t="str">
        <f>IF(Table3_1[[#This Row],[Offered Salary]]&lt;$O$27,"Low",IF(Table3_1[[#This Row],[Offered Salary]]&gt;$O$28,"High",""))</f>
        <v/>
      </c>
      <c r="L435" s="6">
        <f>((Table3_1[[#This Row],[Offered Salary]]-$O$25)/$O$26)</f>
        <v>0.676327461345125</v>
      </c>
    </row>
    <row r="436" spans="1:12" x14ac:dyDescent="0.3">
      <c r="A436">
        <v>960400</v>
      </c>
      <c r="B436" s="2">
        <v>41806</v>
      </c>
      <c r="C436" s="3">
        <v>0.31380787037037039</v>
      </c>
      <c r="D436" t="s">
        <v>30</v>
      </c>
      <c r="E436" t="s">
        <v>27</v>
      </c>
      <c r="F436" t="s">
        <v>12</v>
      </c>
      <c r="G436" t="s">
        <v>4</v>
      </c>
      <c r="H436">
        <v>44449</v>
      </c>
      <c r="I436">
        <f>IF(Table3_1[[#This Row],[Status]]="Hired",1,0)</f>
        <v>0</v>
      </c>
      <c r="J436" t="b">
        <f>OR((Table3_1[[#This Row],[Offered Salary]]&lt;$O$27),(Table3_1[[#This Row],[Offered Salary]]&gt;$O$28))</f>
        <v>0</v>
      </c>
      <c r="K436" t="str">
        <f>IF(Table3_1[[#This Row],[Offered Salary]]&lt;$O$27,"Low",IF(Table3_1[[#This Row],[Offered Salary]]&gt;$O$28,"High",""))</f>
        <v/>
      </c>
      <c r="L436" s="6">
        <f>((Table3_1[[#This Row],[Offered Salary]]-$O$25)/$O$26)</f>
        <v>-0.19187326381962974</v>
      </c>
    </row>
    <row r="437" spans="1:12" x14ac:dyDescent="0.3">
      <c r="A437">
        <v>292179</v>
      </c>
      <c r="B437" s="2">
        <v>41806</v>
      </c>
      <c r="C437" s="3">
        <v>0.43072916666666666</v>
      </c>
      <c r="D437" t="s">
        <v>30</v>
      </c>
      <c r="E437" t="s">
        <v>27</v>
      </c>
      <c r="F437" t="s">
        <v>17</v>
      </c>
      <c r="G437" t="s">
        <v>10</v>
      </c>
      <c r="H437">
        <v>64722</v>
      </c>
      <c r="I437">
        <f>IF(Table3_1[[#This Row],[Status]]="Hired",1,0)</f>
        <v>0</v>
      </c>
      <c r="J437" t="b">
        <f>OR((Table3_1[[#This Row],[Offered Salary]]&lt;$O$27),(Table3_1[[#This Row],[Offered Salary]]&gt;$O$28))</f>
        <v>0</v>
      </c>
      <c r="K437" t="str">
        <f>IF(Table3_1[[#This Row],[Offered Salary]]&lt;$O$27,"Low",IF(Table3_1[[#This Row],[Offered Salary]]&gt;$O$28,"High",""))</f>
        <v/>
      </c>
      <c r="L437" s="6">
        <f>((Table3_1[[#This Row],[Offered Salary]]-$O$25)/$O$26)</f>
        <v>0.51081889927782609</v>
      </c>
    </row>
    <row r="438" spans="1:12" x14ac:dyDescent="0.3">
      <c r="A438">
        <v>675024</v>
      </c>
      <c r="B438" s="2">
        <v>41806</v>
      </c>
      <c r="C438" s="3">
        <v>0.4199074074074074</v>
      </c>
      <c r="D438" t="s">
        <v>30</v>
      </c>
      <c r="E438" t="s">
        <v>27</v>
      </c>
      <c r="F438" t="s">
        <v>17</v>
      </c>
      <c r="G438" t="s">
        <v>6</v>
      </c>
      <c r="H438">
        <v>1516</v>
      </c>
      <c r="I438">
        <f>IF(Table3_1[[#This Row],[Status]]="Hired",1,0)</f>
        <v>0</v>
      </c>
      <c r="J438" t="b">
        <f>OR((Table3_1[[#This Row],[Offered Salary]]&lt;$O$27),(Table3_1[[#This Row],[Offered Salary]]&gt;$O$28))</f>
        <v>1</v>
      </c>
      <c r="K438" t="str">
        <f>IF(Table3_1[[#This Row],[Offered Salary]]&lt;$O$27,"Low",IF(Table3_1[[#This Row],[Offered Salary]]&gt;$O$28,"High",""))</f>
        <v>Low</v>
      </c>
      <c r="L438" s="6">
        <f>((Table3_1[[#This Row],[Offered Salary]]-$O$25)/$O$26)</f>
        <v>-1.6799945403087075</v>
      </c>
    </row>
    <row r="439" spans="1:12" x14ac:dyDescent="0.3">
      <c r="A439">
        <v>112074</v>
      </c>
      <c r="B439" s="2">
        <v>41806</v>
      </c>
      <c r="C439" s="3">
        <v>0.46303240740740742</v>
      </c>
      <c r="D439" t="s">
        <v>31</v>
      </c>
      <c r="E439" t="s">
        <v>27</v>
      </c>
      <c r="F439" t="s">
        <v>14</v>
      </c>
      <c r="G439" t="s">
        <v>8</v>
      </c>
      <c r="H439">
        <v>95519</v>
      </c>
      <c r="I439">
        <f>IF(Table3_1[[#This Row],[Status]]="Hired",1,0)</f>
        <v>1</v>
      </c>
      <c r="J439" t="b">
        <f>OR((Table3_1[[#This Row],[Offered Salary]]&lt;$O$27),(Table3_1[[#This Row],[Offered Salary]]&gt;$O$28))</f>
        <v>0</v>
      </c>
      <c r="K439" t="str">
        <f>IF(Table3_1[[#This Row],[Offered Salary]]&lt;$O$27,"Low",IF(Table3_1[[#This Row],[Offered Salary]]&gt;$O$28,"High",""))</f>
        <v/>
      </c>
      <c r="L439" s="6">
        <f>((Table3_1[[#This Row],[Offered Salary]]-$O$25)/$O$26)</f>
        <v>1.5782884670237121</v>
      </c>
    </row>
    <row r="440" spans="1:12" x14ac:dyDescent="0.3">
      <c r="A440">
        <v>660727</v>
      </c>
      <c r="B440" s="2">
        <v>41827</v>
      </c>
      <c r="C440" s="3">
        <v>0.6827199074074074</v>
      </c>
      <c r="D440" t="s">
        <v>30</v>
      </c>
      <c r="E440" t="s">
        <v>27</v>
      </c>
      <c r="F440" t="s">
        <v>14</v>
      </c>
      <c r="G440" t="s">
        <v>8</v>
      </c>
      <c r="H440">
        <v>5408</v>
      </c>
      <c r="I440">
        <f>IF(Table3_1[[#This Row],[Status]]="Hired",1,0)</f>
        <v>0</v>
      </c>
      <c r="J440" t="b">
        <f>OR((Table3_1[[#This Row],[Offered Salary]]&lt;$O$27),(Table3_1[[#This Row],[Offered Salary]]&gt;$O$28))</f>
        <v>1</v>
      </c>
      <c r="K440" t="str">
        <f>IF(Table3_1[[#This Row],[Offered Salary]]&lt;$O$27,"Low",IF(Table3_1[[#This Row],[Offered Salary]]&gt;$O$28,"High",""))</f>
        <v>Low</v>
      </c>
      <c r="L440" s="6">
        <f>((Table3_1[[#This Row],[Offered Salary]]-$O$25)/$O$26)</f>
        <v>-1.5450920641692463</v>
      </c>
    </row>
    <row r="441" spans="1:12" x14ac:dyDescent="0.3">
      <c r="A441">
        <v>976582</v>
      </c>
      <c r="B441" s="2">
        <v>41827</v>
      </c>
      <c r="C441" s="3">
        <v>0.68339120370370365</v>
      </c>
      <c r="D441" t="s">
        <v>31</v>
      </c>
      <c r="E441" t="s">
        <v>27</v>
      </c>
      <c r="F441" t="s">
        <v>14</v>
      </c>
      <c r="G441" t="s">
        <v>8</v>
      </c>
      <c r="H441">
        <v>45087</v>
      </c>
      <c r="I441">
        <f>IF(Table3_1[[#This Row],[Status]]="Hired",1,0)</f>
        <v>1</v>
      </c>
      <c r="J441" t="b">
        <f>OR((Table3_1[[#This Row],[Offered Salary]]&lt;$O$27),(Table3_1[[#This Row],[Offered Salary]]&gt;$O$28))</f>
        <v>0</v>
      </c>
      <c r="K441" t="str">
        <f>IF(Table3_1[[#This Row],[Offered Salary]]&lt;$O$27,"Low",IF(Table3_1[[#This Row],[Offered Salary]]&gt;$O$28,"High",""))</f>
        <v/>
      </c>
      <c r="L441" s="6">
        <f>((Table3_1[[#This Row],[Offered Salary]]-$O$25)/$O$26)</f>
        <v>-0.16975924023870059</v>
      </c>
    </row>
    <row r="442" spans="1:12" x14ac:dyDescent="0.3">
      <c r="A442">
        <v>833229</v>
      </c>
      <c r="B442" s="2">
        <v>41827</v>
      </c>
      <c r="C442" s="3">
        <v>0.68373842592592593</v>
      </c>
      <c r="D442" t="s">
        <v>30</v>
      </c>
      <c r="E442" t="s">
        <v>27</v>
      </c>
      <c r="F442" t="s">
        <v>14</v>
      </c>
      <c r="G442" t="s">
        <v>8</v>
      </c>
      <c r="H442">
        <v>91891</v>
      </c>
      <c r="I442">
        <f>IF(Table3_1[[#This Row],[Status]]="Hired",1,0)</f>
        <v>0</v>
      </c>
      <c r="J442" t="b">
        <f>OR((Table3_1[[#This Row],[Offered Salary]]&lt;$O$27),(Table3_1[[#This Row],[Offered Salary]]&gt;$O$28))</f>
        <v>0</v>
      </c>
      <c r="K442" t="str">
        <f>IF(Table3_1[[#This Row],[Offered Salary]]&lt;$O$27,"Low",IF(Table3_1[[#This Row],[Offered Salary]]&gt;$O$28,"High",""))</f>
        <v/>
      </c>
      <c r="L442" s="6">
        <f>((Table3_1[[#This Row],[Offered Salary]]-$O$25)/$O$26)</f>
        <v>1.4525366213315318</v>
      </c>
    </row>
    <row r="443" spans="1:12" x14ac:dyDescent="0.3">
      <c r="A443">
        <v>703438</v>
      </c>
      <c r="B443" s="2">
        <v>41807</v>
      </c>
      <c r="C443" s="3">
        <v>0.82645833333333329</v>
      </c>
      <c r="D443" t="s">
        <v>30</v>
      </c>
      <c r="E443" t="s">
        <v>27</v>
      </c>
      <c r="F443" t="s">
        <v>12</v>
      </c>
      <c r="G443" t="s">
        <v>6</v>
      </c>
      <c r="H443">
        <v>68761</v>
      </c>
      <c r="I443">
        <f>IF(Table3_1[[#This Row],[Status]]="Hired",1,0)</f>
        <v>0</v>
      </c>
      <c r="J443" t="b">
        <f>OR((Table3_1[[#This Row],[Offered Salary]]&lt;$O$27),(Table3_1[[#This Row],[Offered Salary]]&gt;$O$28))</f>
        <v>0</v>
      </c>
      <c r="K443" t="str">
        <f>IF(Table3_1[[#This Row],[Offered Salary]]&lt;$O$27,"Low",IF(Table3_1[[#This Row],[Offered Salary]]&gt;$O$28,"High",""))</f>
        <v/>
      </c>
      <c r="L443" s="6">
        <f>((Table3_1[[#This Row],[Offered Salary]]-$O$25)/$O$26)</f>
        <v>0.65081661282543246</v>
      </c>
    </row>
    <row r="444" spans="1:12" x14ac:dyDescent="0.3">
      <c r="A444">
        <v>306707</v>
      </c>
      <c r="B444" s="2">
        <v>41807</v>
      </c>
      <c r="C444" s="3">
        <v>0.53957175925925926</v>
      </c>
      <c r="D444" t="s">
        <v>30</v>
      </c>
      <c r="E444" t="s">
        <v>27</v>
      </c>
      <c r="F444" t="s">
        <v>17</v>
      </c>
      <c r="G444" t="s">
        <v>9</v>
      </c>
      <c r="H444">
        <v>68773</v>
      </c>
      <c r="I444">
        <f>IF(Table3_1[[#This Row],[Status]]="Hired",1,0)</f>
        <v>0</v>
      </c>
      <c r="J444" t="b">
        <f>OR((Table3_1[[#This Row],[Offered Salary]]&lt;$O$27),(Table3_1[[#This Row],[Offered Salary]]&gt;$O$28))</f>
        <v>0</v>
      </c>
      <c r="K444" t="str">
        <f>IF(Table3_1[[#This Row],[Offered Salary]]&lt;$O$27,"Low",IF(Table3_1[[#This Row],[Offered Salary]]&gt;$O$28,"High",""))</f>
        <v/>
      </c>
      <c r="L444" s="6">
        <f>((Table3_1[[#This Row],[Offered Salary]]-$O$25)/$O$26)</f>
        <v>0.6512325505730362</v>
      </c>
    </row>
    <row r="445" spans="1:12" x14ac:dyDescent="0.3">
      <c r="A445">
        <v>174113</v>
      </c>
      <c r="B445" s="2">
        <v>41807</v>
      </c>
      <c r="C445" s="3">
        <v>0.46612268518518518</v>
      </c>
      <c r="D445" t="s">
        <v>30</v>
      </c>
      <c r="E445" t="s">
        <v>27</v>
      </c>
      <c r="F445" t="s">
        <v>20</v>
      </c>
      <c r="G445" t="s">
        <v>6</v>
      </c>
      <c r="H445">
        <v>80424</v>
      </c>
      <c r="I445">
        <f>IF(Table3_1[[#This Row],[Status]]="Hired",1,0)</f>
        <v>0</v>
      </c>
      <c r="J445" t="b">
        <f>OR((Table3_1[[#This Row],[Offered Salary]]&lt;$O$27),(Table3_1[[#This Row],[Offered Salary]]&gt;$O$28))</f>
        <v>0</v>
      </c>
      <c r="K445" t="str">
        <f>IF(Table3_1[[#This Row],[Offered Salary]]&lt;$O$27,"Low",IF(Table3_1[[#This Row],[Offered Salary]]&gt;$O$28,"High",""))</f>
        <v/>
      </c>
      <c r="L445" s="6">
        <f>((Table3_1[[#This Row],[Offered Salary]]-$O$25)/$O$26)</f>
        <v>1.0550734420172456</v>
      </c>
    </row>
    <row r="446" spans="1:12" x14ac:dyDescent="0.3">
      <c r="A446">
        <v>793265</v>
      </c>
      <c r="B446" s="2">
        <v>41807</v>
      </c>
      <c r="C446" s="3">
        <v>0.56374999999999997</v>
      </c>
      <c r="D446" t="s">
        <v>30</v>
      </c>
      <c r="E446" t="s">
        <v>27</v>
      </c>
      <c r="F446" t="s">
        <v>20</v>
      </c>
      <c r="G446" t="s">
        <v>10</v>
      </c>
      <c r="H446">
        <v>22786</v>
      </c>
      <c r="I446">
        <f>IF(Table3_1[[#This Row],[Status]]="Hired",1,0)</f>
        <v>0</v>
      </c>
      <c r="J446" t="b">
        <f>OR((Table3_1[[#This Row],[Offered Salary]]&lt;$O$27),(Table3_1[[#This Row],[Offered Salary]]&gt;$O$28))</f>
        <v>0</v>
      </c>
      <c r="K446" t="str">
        <f>IF(Table3_1[[#This Row],[Offered Salary]]&lt;$O$27,"Low",IF(Table3_1[[#This Row],[Offered Salary]]&gt;$O$28,"High",""))</f>
        <v/>
      </c>
      <c r="L446" s="6">
        <f>((Table3_1[[#This Row],[Offered Salary]]-$O$25)/$O$26)</f>
        <v>-0.94274488268117895</v>
      </c>
    </row>
    <row r="447" spans="1:12" x14ac:dyDescent="0.3">
      <c r="A447">
        <v>71650</v>
      </c>
      <c r="B447" s="2">
        <v>41807</v>
      </c>
      <c r="C447" s="3">
        <v>0.40521990740740743</v>
      </c>
      <c r="D447" t="s">
        <v>30</v>
      </c>
      <c r="E447" t="s">
        <v>27</v>
      </c>
      <c r="F447" t="s">
        <v>20</v>
      </c>
      <c r="G447" t="s">
        <v>8</v>
      </c>
      <c r="H447">
        <v>13682</v>
      </c>
      <c r="I447">
        <f>IF(Table3_1[[#This Row],[Status]]="Hired",1,0)</f>
        <v>0</v>
      </c>
      <c r="J447" t="b">
        <f>OR((Table3_1[[#This Row],[Offered Salary]]&lt;$O$27),(Table3_1[[#This Row],[Offered Salary]]&gt;$O$28))</f>
        <v>0</v>
      </c>
      <c r="K447" t="str">
        <f>IF(Table3_1[[#This Row],[Offered Salary]]&lt;$O$27,"Low",IF(Table3_1[[#This Row],[Offered Salary]]&gt;$O$28,"High",""))</f>
        <v/>
      </c>
      <c r="L447" s="6">
        <f>((Table3_1[[#This Row],[Offered Salary]]-$O$25)/$O$26)</f>
        <v>-1.2583029871965066</v>
      </c>
    </row>
    <row r="448" spans="1:12" x14ac:dyDescent="0.3">
      <c r="A448">
        <v>598035</v>
      </c>
      <c r="B448" s="2">
        <v>41807</v>
      </c>
      <c r="C448" s="3">
        <v>0.40552083333333333</v>
      </c>
      <c r="D448" t="s">
        <v>31</v>
      </c>
      <c r="E448" t="s">
        <v>27</v>
      </c>
      <c r="F448" t="s">
        <v>20</v>
      </c>
      <c r="G448" t="s">
        <v>8</v>
      </c>
      <c r="H448">
        <v>21448</v>
      </c>
      <c r="I448">
        <f>IF(Table3_1[[#This Row],[Status]]="Hired",1,0)</f>
        <v>1</v>
      </c>
      <c r="J448" t="b">
        <f>OR((Table3_1[[#This Row],[Offered Salary]]&lt;$O$27),(Table3_1[[#This Row],[Offered Salary]]&gt;$O$28))</f>
        <v>0</v>
      </c>
      <c r="K448" t="str">
        <f>IF(Table3_1[[#This Row],[Offered Salary]]&lt;$O$27,"Low",IF(Table3_1[[#This Row],[Offered Salary]]&gt;$O$28,"High",""))</f>
        <v/>
      </c>
      <c r="L448" s="6">
        <f>((Table3_1[[#This Row],[Offered Salary]]-$O$25)/$O$26)</f>
        <v>-0.98912194153898958</v>
      </c>
    </row>
    <row r="449" spans="1:12" x14ac:dyDescent="0.3">
      <c r="A449">
        <v>693363</v>
      </c>
      <c r="B449" s="2">
        <v>41807</v>
      </c>
      <c r="C449" s="3">
        <v>0.40658564814814813</v>
      </c>
      <c r="D449" t="s">
        <v>31</v>
      </c>
      <c r="E449" t="s">
        <v>29</v>
      </c>
      <c r="F449" t="s">
        <v>20</v>
      </c>
      <c r="G449" t="s">
        <v>8</v>
      </c>
      <c r="H449">
        <v>98086</v>
      </c>
      <c r="I449">
        <f>IF(Table3_1[[#This Row],[Status]]="Hired",1,0)</f>
        <v>1</v>
      </c>
      <c r="J449" t="b">
        <f>OR((Table3_1[[#This Row],[Offered Salary]]&lt;$O$27),(Table3_1[[#This Row],[Offered Salary]]&gt;$O$28))</f>
        <v>0</v>
      </c>
      <c r="K449" t="str">
        <f>IF(Table3_1[[#This Row],[Offered Salary]]&lt;$O$27,"Low",IF(Table3_1[[#This Row],[Offered Salary]]&gt;$O$28,"High",""))</f>
        <v/>
      </c>
      <c r="L449" s="6">
        <f>((Table3_1[[#This Row],[Offered Salary]]-$O$25)/$O$26)</f>
        <v>1.6672644835319335</v>
      </c>
    </row>
    <row r="450" spans="1:12" x14ac:dyDescent="0.3">
      <c r="A450">
        <v>978878</v>
      </c>
      <c r="B450" s="2">
        <v>41807</v>
      </c>
      <c r="C450" s="3">
        <v>0.40347222222222223</v>
      </c>
      <c r="D450" t="s">
        <v>30</v>
      </c>
      <c r="E450" t="s">
        <v>28</v>
      </c>
      <c r="F450" t="s">
        <v>20</v>
      </c>
      <c r="G450" t="s">
        <v>8</v>
      </c>
      <c r="H450">
        <v>23580</v>
      </c>
      <c r="I450">
        <f>IF(Table3_1[[#This Row],[Status]]="Hired",1,0)</f>
        <v>0</v>
      </c>
      <c r="J450" t="b">
        <f>OR((Table3_1[[#This Row],[Offered Salary]]&lt;$O$27),(Table3_1[[#This Row],[Offered Salary]]&gt;$O$28))</f>
        <v>0</v>
      </c>
      <c r="K450" t="str">
        <f>IF(Table3_1[[#This Row],[Offered Salary]]&lt;$O$27,"Low",IF(Table3_1[[#This Row],[Offered Salary]]&gt;$O$28,"High",""))</f>
        <v/>
      </c>
      <c r="L450" s="6">
        <f>((Table3_1[[#This Row],[Offered Salary]]-$O$25)/$O$26)</f>
        <v>-0.9152236683814019</v>
      </c>
    </row>
    <row r="451" spans="1:12" x14ac:dyDescent="0.3">
      <c r="A451">
        <v>741707</v>
      </c>
      <c r="B451" s="2">
        <v>41807</v>
      </c>
      <c r="C451" s="3">
        <v>0.66357638888888892</v>
      </c>
      <c r="D451" t="s">
        <v>31</v>
      </c>
      <c r="E451" t="s">
        <v>29</v>
      </c>
      <c r="F451" t="s">
        <v>12</v>
      </c>
      <c r="G451" t="s">
        <v>9</v>
      </c>
      <c r="H451">
        <v>54390</v>
      </c>
      <c r="I451">
        <f>IF(Table3_1[[#This Row],[Status]]="Hired",1,0)</f>
        <v>1</v>
      </c>
      <c r="J451" t="b">
        <f>OR((Table3_1[[#This Row],[Offered Salary]]&lt;$O$27),(Table3_1[[#This Row],[Offered Salary]]&gt;$O$28))</f>
        <v>0</v>
      </c>
      <c r="K451" t="str">
        <f>IF(Table3_1[[#This Row],[Offered Salary]]&lt;$O$27,"Low",IF(Table3_1[[#This Row],[Offered Salary]]&gt;$O$28,"High",""))</f>
        <v/>
      </c>
      <c r="L451" s="6">
        <f>((Table3_1[[#This Row],[Offered Salary]]-$O$25)/$O$26)</f>
        <v>0.15269649859105483</v>
      </c>
    </row>
    <row r="452" spans="1:12" x14ac:dyDescent="0.3">
      <c r="A452">
        <v>124924</v>
      </c>
      <c r="B452" s="2">
        <v>41807</v>
      </c>
      <c r="C452" s="3">
        <v>0.37246527777777777</v>
      </c>
      <c r="D452" t="s">
        <v>30</v>
      </c>
      <c r="E452" t="s">
        <v>27</v>
      </c>
      <c r="F452" t="s">
        <v>17</v>
      </c>
      <c r="G452" t="s">
        <v>4</v>
      </c>
      <c r="H452">
        <v>62508</v>
      </c>
      <c r="I452">
        <f>IF(Table3_1[[#This Row],[Status]]="Hired",1,0)</f>
        <v>0</v>
      </c>
      <c r="J452" t="b">
        <f>OR((Table3_1[[#This Row],[Offered Salary]]&lt;$O$27),(Table3_1[[#This Row],[Offered Salary]]&gt;$O$28))</f>
        <v>0</v>
      </c>
      <c r="K452" t="str">
        <f>IF(Table3_1[[#This Row],[Offered Salary]]&lt;$O$27,"Low",IF(Table3_1[[#This Row],[Offered Salary]]&gt;$O$28,"High",""))</f>
        <v/>
      </c>
      <c r="L452" s="6">
        <f>((Table3_1[[#This Row],[Offered Salary]]-$O$25)/$O$26)</f>
        <v>0.43407838484494654</v>
      </c>
    </row>
    <row r="453" spans="1:12" x14ac:dyDescent="0.3">
      <c r="A453">
        <v>570987</v>
      </c>
      <c r="B453" s="2">
        <v>41810</v>
      </c>
      <c r="C453" s="3">
        <v>4.6469907407407404E-2</v>
      </c>
      <c r="D453" t="s">
        <v>30</v>
      </c>
      <c r="E453" t="s">
        <v>29</v>
      </c>
      <c r="F453" t="s">
        <v>17</v>
      </c>
      <c r="G453" t="s">
        <v>7</v>
      </c>
      <c r="H453">
        <v>55211</v>
      </c>
      <c r="I453">
        <f>IF(Table3_1[[#This Row],[Status]]="Hired",1,0)</f>
        <v>0</v>
      </c>
      <c r="J453" t="b">
        <f>OR((Table3_1[[#This Row],[Offered Salary]]&lt;$O$27),(Table3_1[[#This Row],[Offered Salary]]&gt;$O$28))</f>
        <v>0</v>
      </c>
      <c r="K453" t="str">
        <f>IF(Table3_1[[#This Row],[Offered Salary]]&lt;$O$27,"Low",IF(Table3_1[[#This Row],[Offered Salary]]&gt;$O$28,"High",""))</f>
        <v/>
      </c>
      <c r="L453" s="6">
        <f>((Table3_1[[#This Row],[Offered Salary]]-$O$25)/$O$26)</f>
        <v>0.18115357282294017</v>
      </c>
    </row>
    <row r="454" spans="1:12" x14ac:dyDescent="0.3">
      <c r="A454">
        <v>821427</v>
      </c>
      <c r="B454" s="2">
        <v>41808</v>
      </c>
      <c r="C454" s="3">
        <v>0.68805555555555553</v>
      </c>
      <c r="D454" t="s">
        <v>31</v>
      </c>
      <c r="E454" t="s">
        <v>27</v>
      </c>
      <c r="F454" t="s">
        <v>20</v>
      </c>
      <c r="G454" t="s">
        <v>1</v>
      </c>
      <c r="H454">
        <v>87189</v>
      </c>
      <c r="I454">
        <f>IF(Table3_1[[#This Row],[Status]]="Hired",1,0)</f>
        <v>1</v>
      </c>
      <c r="J454" t="b">
        <f>OR((Table3_1[[#This Row],[Offered Salary]]&lt;$O$27),(Table3_1[[#This Row],[Offered Salary]]&gt;$O$28))</f>
        <v>0</v>
      </c>
      <c r="K454" t="str">
        <f>IF(Table3_1[[#This Row],[Offered Salary]]&lt;$O$27,"Low",IF(Table3_1[[#This Row],[Offered Salary]]&gt;$O$28,"High",""))</f>
        <v/>
      </c>
      <c r="L454" s="6">
        <f>((Table3_1[[#This Row],[Offered Salary]]-$O$25)/$O$26)</f>
        <v>1.2895583472288221</v>
      </c>
    </row>
    <row r="455" spans="1:12" x14ac:dyDescent="0.3">
      <c r="A455">
        <v>159009</v>
      </c>
      <c r="B455" s="2">
        <v>41808</v>
      </c>
      <c r="C455" s="3">
        <v>0.68916666666666671</v>
      </c>
      <c r="D455" t="s">
        <v>30</v>
      </c>
      <c r="E455" t="s">
        <v>28</v>
      </c>
      <c r="F455" t="s">
        <v>20</v>
      </c>
      <c r="G455" t="s">
        <v>1</v>
      </c>
      <c r="H455">
        <v>6337</v>
      </c>
      <c r="I455">
        <f>IF(Table3_1[[#This Row],[Status]]="Hired",1,0)</f>
        <v>0</v>
      </c>
      <c r="J455" t="b">
        <f>OR((Table3_1[[#This Row],[Offered Salary]]&lt;$O$27),(Table3_1[[#This Row],[Offered Salary]]&gt;$O$28))</f>
        <v>1</v>
      </c>
      <c r="K455" t="str">
        <f>IF(Table3_1[[#This Row],[Offered Salary]]&lt;$O$27,"Low",IF(Table3_1[[#This Row],[Offered Salary]]&gt;$O$28,"High",""))</f>
        <v>Low</v>
      </c>
      <c r="L455" s="6">
        <f>((Table3_1[[#This Row],[Offered Salary]]-$O$25)/$O$26)</f>
        <v>-1.5128915502089277</v>
      </c>
    </row>
    <row r="456" spans="1:12" x14ac:dyDescent="0.3">
      <c r="A456">
        <v>431469</v>
      </c>
      <c r="B456" s="2">
        <v>41808</v>
      </c>
      <c r="C456" s="3">
        <v>0.99578703703703708</v>
      </c>
      <c r="D456" t="s">
        <v>30</v>
      </c>
      <c r="E456" t="s">
        <v>27</v>
      </c>
      <c r="F456" t="s">
        <v>20</v>
      </c>
      <c r="G456" t="s">
        <v>10</v>
      </c>
      <c r="H456">
        <v>42782</v>
      </c>
      <c r="I456">
        <f>IF(Table3_1[[#This Row],[Status]]="Hired",1,0)</f>
        <v>0</v>
      </c>
      <c r="J456" t="b">
        <f>OR((Table3_1[[#This Row],[Offered Salary]]&lt;$O$27),(Table3_1[[#This Row],[Offered Salary]]&gt;$O$28))</f>
        <v>0</v>
      </c>
      <c r="K456" t="str">
        <f>IF(Table3_1[[#This Row],[Offered Salary]]&lt;$O$27,"Low",IF(Table3_1[[#This Row],[Offered Salary]]&gt;$O$28,"High",""))</f>
        <v/>
      </c>
      <c r="L456" s="6">
        <f>((Table3_1[[#This Row],[Offered Salary]]-$O$25)/$O$26)</f>
        <v>-0.24965394925757475</v>
      </c>
    </row>
    <row r="457" spans="1:12" x14ac:dyDescent="0.3">
      <c r="A457">
        <v>87527</v>
      </c>
      <c r="B457" s="2">
        <v>41808</v>
      </c>
      <c r="C457" s="3">
        <v>0.6374305555555555</v>
      </c>
      <c r="D457" t="s">
        <v>30</v>
      </c>
      <c r="E457" t="s">
        <v>27</v>
      </c>
      <c r="F457" t="s">
        <v>20</v>
      </c>
      <c r="G457" t="s">
        <v>6</v>
      </c>
      <c r="H457">
        <v>68759</v>
      </c>
      <c r="I457">
        <f>IF(Table3_1[[#This Row],[Status]]="Hired",1,0)</f>
        <v>0</v>
      </c>
      <c r="J457" t="b">
        <f>OR((Table3_1[[#This Row],[Offered Salary]]&lt;$O$27),(Table3_1[[#This Row],[Offered Salary]]&gt;$O$28))</f>
        <v>0</v>
      </c>
      <c r="K457" t="str">
        <f>IF(Table3_1[[#This Row],[Offered Salary]]&lt;$O$27,"Low",IF(Table3_1[[#This Row],[Offered Salary]]&gt;$O$28,"High",""))</f>
        <v/>
      </c>
      <c r="L457" s="6">
        <f>((Table3_1[[#This Row],[Offered Salary]]-$O$25)/$O$26)</f>
        <v>0.65074728986749852</v>
      </c>
    </row>
    <row r="458" spans="1:12" x14ac:dyDescent="0.3">
      <c r="A458">
        <v>749355</v>
      </c>
      <c r="B458" s="2">
        <v>41808</v>
      </c>
      <c r="C458" s="3">
        <v>0.49974537037037037</v>
      </c>
      <c r="D458" t="s">
        <v>30</v>
      </c>
      <c r="E458" t="s">
        <v>27</v>
      </c>
      <c r="F458" t="s">
        <v>15</v>
      </c>
      <c r="G458" t="s">
        <v>9</v>
      </c>
      <c r="H458">
        <v>93633</v>
      </c>
      <c r="I458">
        <f>IF(Table3_1[[#This Row],[Status]]="Hired",1,0)</f>
        <v>0</v>
      </c>
      <c r="J458" t="b">
        <f>OR((Table3_1[[#This Row],[Offered Salary]]&lt;$O$27),(Table3_1[[#This Row],[Offered Salary]]&gt;$O$28))</f>
        <v>0</v>
      </c>
      <c r="K458" t="str">
        <f>IF(Table3_1[[#This Row],[Offered Salary]]&lt;$O$27,"Low",IF(Table3_1[[#This Row],[Offered Salary]]&gt;$O$28,"High",""))</f>
        <v/>
      </c>
      <c r="L458" s="6">
        <f>((Table3_1[[#This Row],[Offered Salary]]-$O$25)/$O$26)</f>
        <v>1.5129169176919999</v>
      </c>
    </row>
    <row r="459" spans="1:12" x14ac:dyDescent="0.3">
      <c r="A459">
        <v>450487</v>
      </c>
      <c r="B459" s="2">
        <v>41808</v>
      </c>
      <c r="C459" s="3">
        <v>0.50027777777777782</v>
      </c>
      <c r="D459" t="s">
        <v>31</v>
      </c>
      <c r="E459" t="s">
        <v>29</v>
      </c>
      <c r="F459" t="s">
        <v>15</v>
      </c>
      <c r="G459" t="s">
        <v>9</v>
      </c>
      <c r="H459">
        <v>94599</v>
      </c>
      <c r="I459">
        <f>IF(Table3_1[[#This Row],[Status]]="Hired",1,0)</f>
        <v>1</v>
      </c>
      <c r="J459" t="b">
        <f>OR((Table3_1[[#This Row],[Offered Salary]]&lt;$O$27),(Table3_1[[#This Row],[Offered Salary]]&gt;$O$28))</f>
        <v>0</v>
      </c>
      <c r="K459" t="str">
        <f>IF(Table3_1[[#This Row],[Offered Salary]]&lt;$O$27,"Low",IF(Table3_1[[#This Row],[Offered Salary]]&gt;$O$28,"High",""))</f>
        <v/>
      </c>
      <c r="L459" s="6">
        <f>((Table3_1[[#This Row],[Offered Salary]]-$O$25)/$O$26)</f>
        <v>1.5463999063740965</v>
      </c>
    </row>
    <row r="460" spans="1:12" x14ac:dyDescent="0.3">
      <c r="A460">
        <v>427831</v>
      </c>
      <c r="B460" s="2">
        <v>41808</v>
      </c>
      <c r="C460" s="3">
        <v>0.50765046296296301</v>
      </c>
      <c r="D460" t="s">
        <v>30</v>
      </c>
      <c r="E460" t="s">
        <v>27</v>
      </c>
      <c r="F460" t="s">
        <v>17</v>
      </c>
      <c r="G460" t="s">
        <v>10</v>
      </c>
      <c r="H460">
        <v>66048</v>
      </c>
      <c r="I460">
        <f>IF(Table3_1[[#This Row],[Status]]="Hired",1,0)</f>
        <v>0</v>
      </c>
      <c r="J460" t="b">
        <f>OR((Table3_1[[#This Row],[Offered Salary]]&lt;$O$27),(Table3_1[[#This Row],[Offered Salary]]&gt;$O$28))</f>
        <v>0</v>
      </c>
      <c r="K460" t="str">
        <f>IF(Table3_1[[#This Row],[Offered Salary]]&lt;$O$27,"Low",IF(Table3_1[[#This Row],[Offered Salary]]&gt;$O$28,"High",""))</f>
        <v/>
      </c>
      <c r="L460" s="6">
        <f>((Table3_1[[#This Row],[Offered Salary]]-$O$25)/$O$26)</f>
        <v>0.55678002038803309</v>
      </c>
    </row>
    <row r="461" spans="1:12" x14ac:dyDescent="0.3">
      <c r="A461">
        <v>17608</v>
      </c>
      <c r="B461" s="2">
        <v>41808</v>
      </c>
      <c r="C461" s="3">
        <v>0.50862268518518516</v>
      </c>
      <c r="D461" t="s">
        <v>30</v>
      </c>
      <c r="E461" t="s">
        <v>27</v>
      </c>
      <c r="F461" t="s">
        <v>17</v>
      </c>
      <c r="G461" t="s">
        <v>10</v>
      </c>
      <c r="H461">
        <v>22580</v>
      </c>
      <c r="I461">
        <f>IF(Table3_1[[#This Row],[Status]]="Hired",1,0)</f>
        <v>0</v>
      </c>
      <c r="J461" t="b">
        <f>OR((Table3_1[[#This Row],[Offered Salary]]&lt;$O$27),(Table3_1[[#This Row],[Offered Salary]]&gt;$O$28))</f>
        <v>0</v>
      </c>
      <c r="K461" t="str">
        <f>IF(Table3_1[[#This Row],[Offered Salary]]&lt;$O$27,"Low",IF(Table3_1[[#This Row],[Offered Salary]]&gt;$O$28,"High",""))</f>
        <v/>
      </c>
      <c r="L461" s="6">
        <f>((Table3_1[[#This Row],[Offered Salary]]-$O$25)/$O$26)</f>
        <v>-0.94988514734837548</v>
      </c>
    </row>
    <row r="462" spans="1:12" x14ac:dyDescent="0.3">
      <c r="A462">
        <v>14313</v>
      </c>
      <c r="B462" s="2">
        <v>41808</v>
      </c>
      <c r="C462" s="3">
        <v>0.43810185185185185</v>
      </c>
      <c r="D462" t="s">
        <v>30</v>
      </c>
      <c r="E462" t="s">
        <v>27</v>
      </c>
      <c r="F462" t="s">
        <v>17</v>
      </c>
      <c r="G462" t="s">
        <v>6</v>
      </c>
      <c r="H462">
        <v>9609</v>
      </c>
      <c r="I462">
        <f>IF(Table3_1[[#This Row],[Status]]="Hired",1,0)</f>
        <v>0</v>
      </c>
      <c r="J462" t="b">
        <f>OR((Table3_1[[#This Row],[Offered Salary]]&lt;$O$27),(Table3_1[[#This Row],[Offered Salary]]&gt;$O$28))</f>
        <v>1</v>
      </c>
      <c r="K462" t="str">
        <f>IF(Table3_1[[#This Row],[Offered Salary]]&lt;$O$27,"Low",IF(Table3_1[[#This Row],[Offered Salary]]&gt;$O$28,"High",""))</f>
        <v>Low</v>
      </c>
      <c r="L462" s="6">
        <f>((Table3_1[[#This Row],[Offered Salary]]-$O$25)/$O$26)</f>
        <v>-1.3994791910289901</v>
      </c>
    </row>
    <row r="463" spans="1:12" x14ac:dyDescent="0.3">
      <c r="A463">
        <v>777059</v>
      </c>
      <c r="B463" s="2">
        <v>41808</v>
      </c>
      <c r="C463" s="3">
        <v>0.52687499999999998</v>
      </c>
      <c r="D463" t="s">
        <v>30</v>
      </c>
      <c r="E463" t="s">
        <v>27</v>
      </c>
      <c r="F463" t="s">
        <v>20</v>
      </c>
      <c r="G463" t="s">
        <v>2</v>
      </c>
      <c r="H463">
        <v>30344</v>
      </c>
      <c r="I463">
        <f>IF(Table3_1[[#This Row],[Status]]="Hired",1,0)</f>
        <v>0</v>
      </c>
      <c r="J463" t="b">
        <f>OR((Table3_1[[#This Row],[Offered Salary]]&lt;$O$27),(Table3_1[[#This Row],[Offered Salary]]&gt;$O$28))</f>
        <v>0</v>
      </c>
      <c r="K463" t="str">
        <f>IF(Table3_1[[#This Row],[Offered Salary]]&lt;$O$27,"Low",IF(Table3_1[[#This Row],[Offered Salary]]&gt;$O$28,"High",""))</f>
        <v/>
      </c>
      <c r="L463" s="6">
        <f>((Table3_1[[#This Row],[Offered Salary]]-$O$25)/$O$26)</f>
        <v>-0.68077342464879242</v>
      </c>
    </row>
    <row r="464" spans="1:12" x14ac:dyDescent="0.3">
      <c r="A464">
        <v>249616</v>
      </c>
      <c r="B464" s="2">
        <v>41808</v>
      </c>
      <c r="C464" s="3">
        <v>0.52788194444444447</v>
      </c>
      <c r="D464" t="s">
        <v>30</v>
      </c>
      <c r="E464" t="s">
        <v>27</v>
      </c>
      <c r="F464" t="s">
        <v>20</v>
      </c>
      <c r="G464" t="s">
        <v>2</v>
      </c>
      <c r="H464">
        <v>35271</v>
      </c>
      <c r="I464">
        <f>IF(Table3_1[[#This Row],[Status]]="Hired",1,0)</f>
        <v>0</v>
      </c>
      <c r="J464" t="b">
        <f>OR((Table3_1[[#This Row],[Offered Salary]]&lt;$O$27),(Table3_1[[#This Row],[Offered Salary]]&gt;$O$28))</f>
        <v>0</v>
      </c>
      <c r="K464" t="str">
        <f>IF(Table3_1[[#This Row],[Offered Salary]]&lt;$O$27,"Low",IF(Table3_1[[#This Row],[Offered Salary]]&gt;$O$28,"High",""))</f>
        <v/>
      </c>
      <c r="L464" s="6">
        <f>((Table3_1[[#This Row],[Offered Salary]]-$O$25)/$O$26)</f>
        <v>-0.50999631777851351</v>
      </c>
    </row>
    <row r="465" spans="1:12" x14ac:dyDescent="0.3">
      <c r="A465">
        <v>583928</v>
      </c>
      <c r="B465" s="2">
        <v>41808</v>
      </c>
      <c r="C465" s="3">
        <v>0.53053240740740737</v>
      </c>
      <c r="D465" t="s">
        <v>31</v>
      </c>
      <c r="E465" t="s">
        <v>27</v>
      </c>
      <c r="F465" t="s">
        <v>20</v>
      </c>
      <c r="G465" t="s">
        <v>2</v>
      </c>
      <c r="H465">
        <v>50946</v>
      </c>
      <c r="I465">
        <f>IF(Table3_1[[#This Row],[Status]]="Hired",1,0)</f>
        <v>1</v>
      </c>
      <c r="J465" t="b">
        <f>OR((Table3_1[[#This Row],[Offered Salary]]&lt;$O$27),(Table3_1[[#This Row],[Offered Salary]]&gt;$O$28))</f>
        <v>0</v>
      </c>
      <c r="K465" t="str">
        <f>IF(Table3_1[[#This Row],[Offered Salary]]&lt;$O$27,"Low",IF(Table3_1[[#This Row],[Offered Salary]]&gt;$O$28,"High",""))</f>
        <v/>
      </c>
      <c r="L465" s="6">
        <f>((Table3_1[[#This Row],[Offered Salary]]-$O$25)/$O$26)</f>
        <v>3.3322365028797749E-2</v>
      </c>
    </row>
    <row r="466" spans="1:12" x14ac:dyDescent="0.3">
      <c r="A466">
        <v>75888</v>
      </c>
      <c r="B466" s="2">
        <v>41808</v>
      </c>
      <c r="C466" s="3">
        <v>0.22995370370370372</v>
      </c>
      <c r="D466" t="s">
        <v>31</v>
      </c>
      <c r="E466" t="s">
        <v>28</v>
      </c>
      <c r="F466" t="s">
        <v>15</v>
      </c>
      <c r="G466" t="s">
        <v>10</v>
      </c>
      <c r="H466">
        <v>83771</v>
      </c>
      <c r="I466">
        <f>IF(Table3_1[[#This Row],[Status]]="Hired",1,0)</f>
        <v>1</v>
      </c>
      <c r="J466" t="b">
        <f>OR((Table3_1[[#This Row],[Offered Salary]]&lt;$O$27),(Table3_1[[#This Row],[Offered Salary]]&gt;$O$28))</f>
        <v>0</v>
      </c>
      <c r="K466" t="str">
        <f>IF(Table3_1[[#This Row],[Offered Salary]]&lt;$O$27,"Low",IF(Table3_1[[#This Row],[Offered Salary]]&gt;$O$28,"High",""))</f>
        <v/>
      </c>
      <c r="L466" s="6">
        <f>((Table3_1[[#This Row],[Offered Salary]]-$O$25)/$O$26)</f>
        <v>1.1710854121197063</v>
      </c>
    </row>
    <row r="467" spans="1:12" x14ac:dyDescent="0.3">
      <c r="A467">
        <v>655469</v>
      </c>
      <c r="B467" s="2">
        <v>41808</v>
      </c>
      <c r="C467" s="3">
        <v>0.72269675925925925</v>
      </c>
      <c r="D467" t="s">
        <v>30</v>
      </c>
      <c r="E467" t="s">
        <v>27</v>
      </c>
      <c r="F467" t="s">
        <v>20</v>
      </c>
      <c r="G467" t="s">
        <v>10</v>
      </c>
      <c r="H467">
        <v>12642</v>
      </c>
      <c r="I467">
        <f>IF(Table3_1[[#This Row],[Status]]="Hired",1,0)</f>
        <v>0</v>
      </c>
      <c r="J467" t="b">
        <f>OR((Table3_1[[#This Row],[Offered Salary]]&lt;$O$27),(Table3_1[[#This Row],[Offered Salary]]&gt;$O$28))</f>
        <v>0</v>
      </c>
      <c r="K467" t="str">
        <f>IF(Table3_1[[#This Row],[Offered Salary]]&lt;$O$27,"Low",IF(Table3_1[[#This Row],[Offered Salary]]&gt;$O$28,"High",""))</f>
        <v/>
      </c>
      <c r="L467" s="6">
        <f>((Table3_1[[#This Row],[Offered Salary]]-$O$25)/$O$26)</f>
        <v>-1.2943509253221592</v>
      </c>
    </row>
    <row r="468" spans="1:12" x14ac:dyDescent="0.3">
      <c r="A468">
        <v>990771</v>
      </c>
      <c r="B468" s="2">
        <v>41808</v>
      </c>
      <c r="C468" s="3">
        <v>0.72307870370370375</v>
      </c>
      <c r="D468" t="s">
        <v>30</v>
      </c>
      <c r="E468" t="s">
        <v>27</v>
      </c>
      <c r="F468" t="s">
        <v>20</v>
      </c>
      <c r="G468" t="s">
        <v>10</v>
      </c>
      <c r="H468">
        <v>54606</v>
      </c>
      <c r="I468">
        <f>IF(Table3_1[[#This Row],[Status]]="Hired",1,0)</f>
        <v>0</v>
      </c>
      <c r="J468" t="b">
        <f>OR((Table3_1[[#This Row],[Offered Salary]]&lt;$O$27),(Table3_1[[#This Row],[Offered Salary]]&gt;$O$28))</f>
        <v>0</v>
      </c>
      <c r="K468" t="str">
        <f>IF(Table3_1[[#This Row],[Offered Salary]]&lt;$O$27,"Low",IF(Table3_1[[#This Row],[Offered Salary]]&gt;$O$28,"High",""))</f>
        <v/>
      </c>
      <c r="L468" s="6">
        <f>((Table3_1[[#This Row],[Offered Salary]]-$O$25)/$O$26)</f>
        <v>0.16018337804792113</v>
      </c>
    </row>
    <row r="469" spans="1:12" x14ac:dyDescent="0.3">
      <c r="A469">
        <v>963868</v>
      </c>
      <c r="B469" s="2">
        <v>41808</v>
      </c>
      <c r="C469" s="3">
        <v>0.7233680555555555</v>
      </c>
      <c r="D469" t="s">
        <v>30</v>
      </c>
      <c r="E469" t="s">
        <v>27</v>
      </c>
      <c r="F469" t="s">
        <v>20</v>
      </c>
      <c r="G469" t="s">
        <v>10</v>
      </c>
      <c r="H469">
        <v>73842</v>
      </c>
      <c r="I469">
        <f>IF(Table3_1[[#This Row],[Status]]="Hired",1,0)</f>
        <v>0</v>
      </c>
      <c r="J469" t="b">
        <f>OR((Table3_1[[#This Row],[Offered Salary]]&lt;$O$27),(Table3_1[[#This Row],[Offered Salary]]&gt;$O$28))</f>
        <v>0</v>
      </c>
      <c r="K469" t="str">
        <f>IF(Table3_1[[#This Row],[Offered Salary]]&lt;$O$27,"Low",IF(Table3_1[[#This Row],[Offered Salary]]&gt;$O$28,"High",""))</f>
        <v/>
      </c>
      <c r="L469" s="6">
        <f>((Table3_1[[#This Row],[Offered Salary]]-$O$25)/$O$26)</f>
        <v>0.82693158745662532</v>
      </c>
    </row>
    <row r="470" spans="1:12" x14ac:dyDescent="0.3">
      <c r="A470">
        <v>228644</v>
      </c>
      <c r="B470" s="2">
        <v>41808</v>
      </c>
      <c r="C470" s="3">
        <v>0.60168981481481476</v>
      </c>
      <c r="D470" t="s">
        <v>30</v>
      </c>
      <c r="E470" t="s">
        <v>27</v>
      </c>
      <c r="F470" t="s">
        <v>20</v>
      </c>
      <c r="G470" t="s">
        <v>2</v>
      </c>
      <c r="H470">
        <v>82625</v>
      </c>
      <c r="I470">
        <f>IF(Table3_1[[#This Row],[Status]]="Hired",1,0)</f>
        <v>0</v>
      </c>
      <c r="J470" t="b">
        <f>OR((Table3_1[[#This Row],[Offered Salary]]&lt;$O$27),(Table3_1[[#This Row],[Offered Salary]]&gt;$O$28))</f>
        <v>0</v>
      </c>
      <c r="K470" t="str">
        <f>IF(Table3_1[[#This Row],[Offered Salary]]&lt;$O$27,"Low",IF(Table3_1[[#This Row],[Offered Salary]]&gt;$O$28,"High",""))</f>
        <v/>
      </c>
      <c r="L470" s="6">
        <f>((Table3_1[[#This Row],[Offered Salary]]-$O$25)/$O$26)</f>
        <v>1.1313633572235544</v>
      </c>
    </row>
    <row r="471" spans="1:12" x14ac:dyDescent="0.3">
      <c r="A471">
        <v>840497</v>
      </c>
      <c r="B471" s="2">
        <v>41809</v>
      </c>
      <c r="C471" s="3">
        <v>0.53312499999999996</v>
      </c>
      <c r="D471" t="s">
        <v>30</v>
      </c>
      <c r="E471" t="s">
        <v>29</v>
      </c>
      <c r="F471" t="s">
        <v>13</v>
      </c>
      <c r="G471" t="s">
        <v>2</v>
      </c>
      <c r="H471">
        <v>72452</v>
      </c>
      <c r="I471">
        <f>IF(Table3_1[[#This Row],[Status]]="Hired",1,0)</f>
        <v>0</v>
      </c>
      <c r="J471" t="b">
        <f>OR((Table3_1[[#This Row],[Offered Salary]]&lt;$O$27),(Table3_1[[#This Row],[Offered Salary]]&gt;$O$28))</f>
        <v>0</v>
      </c>
      <c r="K471" t="str">
        <f>IF(Table3_1[[#This Row],[Offered Salary]]&lt;$O$27,"Low",IF(Table3_1[[#This Row],[Offered Salary]]&gt;$O$28,"High",""))</f>
        <v/>
      </c>
      <c r="L471" s="6">
        <f>((Table3_1[[#This Row],[Offered Salary]]-$O$25)/$O$26)</f>
        <v>0.7787521316925321</v>
      </c>
    </row>
    <row r="472" spans="1:12" x14ac:dyDescent="0.3">
      <c r="A472">
        <v>612764</v>
      </c>
      <c r="B472" s="2">
        <v>41809</v>
      </c>
      <c r="C472" s="3">
        <v>0.66099537037037037</v>
      </c>
      <c r="D472" t="s">
        <v>30</v>
      </c>
      <c r="E472" t="s">
        <v>29</v>
      </c>
      <c r="F472" t="s">
        <v>14</v>
      </c>
      <c r="G472" t="s">
        <v>2</v>
      </c>
      <c r="H472">
        <v>65012</v>
      </c>
      <c r="I472">
        <f>IF(Table3_1[[#This Row],[Status]]="Hired",1,0)</f>
        <v>0</v>
      </c>
      <c r="J472" t="b">
        <f>OR((Table3_1[[#This Row],[Offered Salary]]&lt;$O$27),(Table3_1[[#This Row],[Offered Salary]]&gt;$O$28))</f>
        <v>0</v>
      </c>
      <c r="K472" t="str">
        <f>IF(Table3_1[[#This Row],[Offered Salary]]&lt;$O$27,"Low",IF(Table3_1[[#This Row],[Offered Salary]]&gt;$O$28,"High",""))</f>
        <v/>
      </c>
      <c r="L472" s="6">
        <f>((Table3_1[[#This Row],[Offered Salary]]-$O$25)/$O$26)</f>
        <v>0.52087072817824842</v>
      </c>
    </row>
    <row r="473" spans="1:12" x14ac:dyDescent="0.3">
      <c r="A473">
        <v>140937</v>
      </c>
      <c r="B473" s="2">
        <v>41809</v>
      </c>
      <c r="C473" s="3">
        <v>0.61763888888888885</v>
      </c>
      <c r="D473" t="s">
        <v>30</v>
      </c>
      <c r="E473" t="s">
        <v>27</v>
      </c>
      <c r="F473" t="s">
        <v>15</v>
      </c>
      <c r="G473" t="s">
        <v>4</v>
      </c>
      <c r="H473">
        <v>27197</v>
      </c>
      <c r="I473">
        <f>IF(Table3_1[[#This Row],[Status]]="Hired",1,0)</f>
        <v>0</v>
      </c>
      <c r="J473" t="b">
        <f>OR((Table3_1[[#This Row],[Offered Salary]]&lt;$O$27),(Table3_1[[#This Row],[Offered Salary]]&gt;$O$28))</f>
        <v>0</v>
      </c>
      <c r="K473" t="str">
        <f>IF(Table3_1[[#This Row],[Offered Salary]]&lt;$O$27,"Low",IF(Table3_1[[#This Row],[Offered Salary]]&gt;$O$28,"High",""))</f>
        <v/>
      </c>
      <c r="L473" s="6">
        <f>((Table3_1[[#This Row],[Offered Salary]]-$O$25)/$O$26)</f>
        <v>-0.78985309895785838</v>
      </c>
    </row>
    <row r="474" spans="1:12" x14ac:dyDescent="0.3">
      <c r="A474">
        <v>157059</v>
      </c>
      <c r="B474" s="2">
        <v>41809</v>
      </c>
      <c r="C474" s="3">
        <v>0.70017361111111109</v>
      </c>
      <c r="D474" t="s">
        <v>30</v>
      </c>
      <c r="E474" t="s">
        <v>27</v>
      </c>
      <c r="F474" t="s">
        <v>14</v>
      </c>
      <c r="G474" t="s">
        <v>10</v>
      </c>
      <c r="H474">
        <v>25222</v>
      </c>
      <c r="I474">
        <f>IF(Table3_1[[#This Row],[Status]]="Hired",1,0)</f>
        <v>0</v>
      </c>
      <c r="J474" t="b">
        <f>OR((Table3_1[[#This Row],[Offered Salary]]&lt;$O$27),(Table3_1[[#This Row],[Offered Salary]]&gt;$O$28))</f>
        <v>0</v>
      </c>
      <c r="K474" t="str">
        <f>IF(Table3_1[[#This Row],[Offered Salary]]&lt;$O$27,"Low",IF(Table3_1[[#This Row],[Offered Salary]]&gt;$O$28,"High",""))</f>
        <v/>
      </c>
      <c r="L474" s="6">
        <f>((Table3_1[[#This Row],[Offered Salary]]-$O$25)/$O$26)</f>
        <v>-0.85830951991763116</v>
      </c>
    </row>
    <row r="475" spans="1:12" x14ac:dyDescent="0.3">
      <c r="A475">
        <v>18776</v>
      </c>
      <c r="B475" s="2">
        <v>41809</v>
      </c>
      <c r="C475" s="3">
        <v>0.73939814814814819</v>
      </c>
      <c r="D475" t="s">
        <v>30</v>
      </c>
      <c r="E475" t="s">
        <v>27</v>
      </c>
      <c r="F475" t="s">
        <v>18</v>
      </c>
      <c r="G475" t="s">
        <v>7</v>
      </c>
      <c r="H475">
        <v>62050</v>
      </c>
      <c r="I475">
        <f>IF(Table3_1[[#This Row],[Status]]="Hired",1,0)</f>
        <v>0</v>
      </c>
      <c r="J475" t="b">
        <f>OR((Table3_1[[#This Row],[Offered Salary]]&lt;$O$27),(Table3_1[[#This Row],[Offered Salary]]&gt;$O$28))</f>
        <v>0</v>
      </c>
      <c r="K475" t="str">
        <f>IF(Table3_1[[#This Row],[Offered Salary]]&lt;$O$27,"Low",IF(Table3_1[[#This Row],[Offered Salary]]&gt;$O$28,"High",""))</f>
        <v/>
      </c>
      <c r="L475" s="6">
        <f>((Table3_1[[#This Row],[Offered Salary]]-$O$25)/$O$26)</f>
        <v>0.41820342747807265</v>
      </c>
    </row>
    <row r="476" spans="1:12" x14ac:dyDescent="0.3">
      <c r="A476">
        <v>316797</v>
      </c>
      <c r="B476" s="2">
        <v>41810</v>
      </c>
      <c r="C476" s="3">
        <v>0.41447916666666668</v>
      </c>
      <c r="D476" t="s">
        <v>30</v>
      </c>
      <c r="E476" t="s">
        <v>27</v>
      </c>
      <c r="F476" t="s">
        <v>17</v>
      </c>
      <c r="G476" t="s">
        <v>9</v>
      </c>
      <c r="H476">
        <v>38779</v>
      </c>
      <c r="I476">
        <f>IF(Table3_1[[#This Row],[Status]]="Hired",1,0)</f>
        <v>0</v>
      </c>
      <c r="J476" t="b">
        <f>OR((Table3_1[[#This Row],[Offered Salary]]&lt;$O$27),(Table3_1[[#This Row],[Offered Salary]]&gt;$O$28))</f>
        <v>0</v>
      </c>
      <c r="K476" t="str">
        <f>IF(Table3_1[[#This Row],[Offered Salary]]&lt;$O$27,"Low",IF(Table3_1[[#This Row],[Offered Salary]]&gt;$O$28,"High",""))</f>
        <v/>
      </c>
      <c r="L476" s="6">
        <f>((Table3_1[[#This Row],[Offered Salary]]-$O$25)/$O$26)</f>
        <v>-0.38840384956237006</v>
      </c>
    </row>
    <row r="477" spans="1:12" x14ac:dyDescent="0.3">
      <c r="A477">
        <v>831922</v>
      </c>
      <c r="B477" s="2">
        <v>41810</v>
      </c>
      <c r="C477" s="3">
        <v>0.20288194444444443</v>
      </c>
      <c r="D477" t="s">
        <v>31</v>
      </c>
      <c r="E477" t="s">
        <v>27</v>
      </c>
      <c r="F477" t="s">
        <v>18</v>
      </c>
      <c r="G477" t="s">
        <v>10</v>
      </c>
      <c r="H477">
        <v>98409</v>
      </c>
      <c r="I477">
        <f>IF(Table3_1[[#This Row],[Status]]="Hired",1,0)</f>
        <v>1</v>
      </c>
      <c r="J477" t="b">
        <f>OR((Table3_1[[#This Row],[Offered Salary]]&lt;$O$27),(Table3_1[[#This Row],[Offered Salary]]&gt;$O$28))</f>
        <v>0</v>
      </c>
      <c r="K477" t="str">
        <f>IF(Table3_1[[#This Row],[Offered Salary]]&lt;$O$27,"Low",IF(Table3_1[[#This Row],[Offered Salary]]&gt;$O$28,"High",""))</f>
        <v/>
      </c>
      <c r="L477" s="6">
        <f>((Table3_1[[#This Row],[Offered Salary]]-$O$25)/$O$26)</f>
        <v>1.6784601412382658</v>
      </c>
    </row>
    <row r="478" spans="1:12" x14ac:dyDescent="0.3">
      <c r="A478">
        <v>339313</v>
      </c>
      <c r="B478" s="2">
        <v>41810</v>
      </c>
      <c r="C478" s="3">
        <v>0.64347222222222222</v>
      </c>
      <c r="D478" t="s">
        <v>30</v>
      </c>
      <c r="E478" t="s">
        <v>29</v>
      </c>
      <c r="F478" t="s">
        <v>19</v>
      </c>
      <c r="G478" t="s">
        <v>10</v>
      </c>
      <c r="H478">
        <v>21220</v>
      </c>
      <c r="I478">
        <f>IF(Table3_1[[#This Row],[Status]]="Hired",1,0)</f>
        <v>0</v>
      </c>
      <c r="J478" t="b">
        <f>OR((Table3_1[[#This Row],[Offered Salary]]&lt;$O$27),(Table3_1[[#This Row],[Offered Salary]]&gt;$O$28))</f>
        <v>0</v>
      </c>
      <c r="K478" t="str">
        <f>IF(Table3_1[[#This Row],[Offered Salary]]&lt;$O$27,"Low",IF(Table3_1[[#This Row],[Offered Salary]]&gt;$O$28,"High",""))</f>
        <v/>
      </c>
      <c r="L478" s="6">
        <f>((Table3_1[[#This Row],[Offered Salary]]-$O$25)/$O$26)</f>
        <v>-0.99702475874345953</v>
      </c>
    </row>
    <row r="479" spans="1:12" x14ac:dyDescent="0.3">
      <c r="A479">
        <v>58885</v>
      </c>
      <c r="B479" s="2">
        <v>41810</v>
      </c>
      <c r="C479" s="3">
        <v>0.64671296296296299</v>
      </c>
      <c r="D479" t="s">
        <v>30</v>
      </c>
      <c r="E479" t="s">
        <v>29</v>
      </c>
      <c r="F479" t="s">
        <v>19</v>
      </c>
      <c r="G479" t="s">
        <v>10</v>
      </c>
      <c r="H479">
        <v>73385</v>
      </c>
      <c r="I479">
        <f>IF(Table3_1[[#This Row],[Status]]="Hired",1,0)</f>
        <v>0</v>
      </c>
      <c r="J479" t="b">
        <f>OR((Table3_1[[#This Row],[Offered Salary]]&lt;$O$27),(Table3_1[[#This Row],[Offered Salary]]&gt;$O$28))</f>
        <v>0</v>
      </c>
      <c r="K479" t="str">
        <f>IF(Table3_1[[#This Row],[Offered Salary]]&lt;$O$27,"Low",IF(Table3_1[[#This Row],[Offered Salary]]&gt;$O$28,"High",""))</f>
        <v/>
      </c>
      <c r="L479" s="6">
        <f>((Table3_1[[#This Row],[Offered Salary]]-$O$25)/$O$26)</f>
        <v>0.8110912915687184</v>
      </c>
    </row>
    <row r="480" spans="1:12" x14ac:dyDescent="0.3">
      <c r="A480">
        <v>469633</v>
      </c>
      <c r="B480" s="2">
        <v>41810</v>
      </c>
      <c r="C480" s="3">
        <v>0.40685185185185185</v>
      </c>
      <c r="D480" t="s">
        <v>30</v>
      </c>
      <c r="E480" t="s">
        <v>27</v>
      </c>
      <c r="F480" t="s">
        <v>12</v>
      </c>
      <c r="G480" t="s">
        <v>8</v>
      </c>
      <c r="H480">
        <v>62700</v>
      </c>
      <c r="I480">
        <f>IF(Table3_1[[#This Row],[Status]]="Hired",1,0)</f>
        <v>0</v>
      </c>
      <c r="J480" t="b">
        <f>OR((Table3_1[[#This Row],[Offered Salary]]&lt;$O$27),(Table3_1[[#This Row],[Offered Salary]]&gt;$O$28))</f>
        <v>0</v>
      </c>
      <c r="K480" t="str">
        <f>IF(Table3_1[[#This Row],[Offered Salary]]&lt;$O$27,"Low",IF(Table3_1[[#This Row],[Offered Salary]]&gt;$O$28,"High",""))</f>
        <v/>
      </c>
      <c r="L480" s="6">
        <f>((Table3_1[[#This Row],[Offered Salary]]-$O$25)/$O$26)</f>
        <v>0.44073338880660545</v>
      </c>
    </row>
    <row r="481" spans="1:12" x14ac:dyDescent="0.3">
      <c r="A481">
        <v>604341</v>
      </c>
      <c r="B481" s="2">
        <v>41810</v>
      </c>
      <c r="C481" s="3">
        <v>0.40714120370370371</v>
      </c>
      <c r="D481" t="s">
        <v>30</v>
      </c>
      <c r="E481" t="s">
        <v>27</v>
      </c>
      <c r="F481" t="s">
        <v>12</v>
      </c>
      <c r="G481" t="s">
        <v>8</v>
      </c>
      <c r="H481">
        <v>30898</v>
      </c>
      <c r="I481">
        <f>IF(Table3_1[[#This Row],[Status]]="Hired",1,0)</f>
        <v>0</v>
      </c>
      <c r="J481" t="b">
        <f>OR((Table3_1[[#This Row],[Offered Salary]]&lt;$O$27),(Table3_1[[#This Row],[Offered Salary]]&gt;$O$28))</f>
        <v>0</v>
      </c>
      <c r="K481" t="str">
        <f>IF(Table3_1[[#This Row],[Offered Salary]]&lt;$O$27,"Low",IF(Table3_1[[#This Row],[Offered Salary]]&gt;$O$28,"High",""))</f>
        <v/>
      </c>
      <c r="L481" s="6">
        <f>((Table3_1[[#This Row],[Offered Salary]]-$O$25)/$O$26)</f>
        <v>-0.66157096530108905</v>
      </c>
    </row>
    <row r="482" spans="1:12" x14ac:dyDescent="0.3">
      <c r="A482">
        <v>252378</v>
      </c>
      <c r="B482" s="2">
        <v>41810</v>
      </c>
      <c r="C482" s="3">
        <v>0.72210648148148149</v>
      </c>
      <c r="D482" t="s">
        <v>30</v>
      </c>
      <c r="E482" t="s">
        <v>27</v>
      </c>
      <c r="F482" t="s">
        <v>17</v>
      </c>
      <c r="G482" t="s">
        <v>9</v>
      </c>
      <c r="H482">
        <v>13370</v>
      </c>
      <c r="I482">
        <f>IF(Table3_1[[#This Row],[Status]]="Hired",1,0)</f>
        <v>0</v>
      </c>
      <c r="J482" t="b">
        <f>OR((Table3_1[[#This Row],[Offered Salary]]&lt;$O$27),(Table3_1[[#This Row],[Offered Salary]]&gt;$O$28))</f>
        <v>0</v>
      </c>
      <c r="K482" t="str">
        <f>IF(Table3_1[[#This Row],[Offered Salary]]&lt;$O$27,"Low",IF(Table3_1[[#This Row],[Offered Salary]]&gt;$O$28,"High",""))</f>
        <v/>
      </c>
      <c r="L482" s="6">
        <f>((Table3_1[[#This Row],[Offered Salary]]-$O$25)/$O$26)</f>
        <v>-1.2691173686342023</v>
      </c>
    </row>
    <row r="483" spans="1:12" x14ac:dyDescent="0.3">
      <c r="A483">
        <v>870897</v>
      </c>
      <c r="B483" s="2">
        <v>41810</v>
      </c>
      <c r="C483" s="3">
        <v>0.63118055555555552</v>
      </c>
      <c r="D483" t="s">
        <v>30</v>
      </c>
      <c r="E483" t="s">
        <v>27</v>
      </c>
      <c r="F483" t="s">
        <v>20</v>
      </c>
      <c r="G483" t="s">
        <v>6</v>
      </c>
      <c r="H483">
        <v>12608</v>
      </c>
      <c r="I483">
        <f>IF(Table3_1[[#This Row],[Status]]="Hired",1,0)</f>
        <v>0</v>
      </c>
      <c r="J483" t="b">
        <f>OR((Table3_1[[#This Row],[Offered Salary]]&lt;$O$27),(Table3_1[[#This Row],[Offered Salary]]&gt;$O$28))</f>
        <v>0</v>
      </c>
      <c r="K483" t="str">
        <f>IF(Table3_1[[#This Row],[Offered Salary]]&lt;$O$27,"Low",IF(Table3_1[[#This Row],[Offered Salary]]&gt;$O$28,"High",""))</f>
        <v/>
      </c>
      <c r="L483" s="6">
        <f>((Table3_1[[#This Row],[Offered Salary]]-$O$25)/$O$26)</f>
        <v>-1.2955294156070363</v>
      </c>
    </row>
    <row r="484" spans="1:12" x14ac:dyDescent="0.3">
      <c r="A484">
        <v>445431</v>
      </c>
      <c r="B484" s="2">
        <v>41810</v>
      </c>
      <c r="C484" s="3">
        <v>0.63186342592592593</v>
      </c>
      <c r="D484" t="s">
        <v>30</v>
      </c>
      <c r="E484" t="s">
        <v>27</v>
      </c>
      <c r="F484" t="s">
        <v>20</v>
      </c>
      <c r="G484" t="s">
        <v>6</v>
      </c>
      <c r="H484">
        <v>44717</v>
      </c>
      <c r="I484">
        <f>IF(Table3_1[[#This Row],[Status]]="Hired",1,0)</f>
        <v>0</v>
      </c>
      <c r="J484" t="b">
        <f>OR((Table3_1[[#This Row],[Offered Salary]]&lt;$O$27),(Table3_1[[#This Row],[Offered Salary]]&gt;$O$28))</f>
        <v>0</v>
      </c>
      <c r="K484" t="str">
        <f>IF(Table3_1[[#This Row],[Offered Salary]]&lt;$O$27,"Low",IF(Table3_1[[#This Row],[Offered Salary]]&gt;$O$28,"High",""))</f>
        <v/>
      </c>
      <c r="L484" s="6">
        <f>((Table3_1[[#This Row],[Offered Salary]]-$O$25)/$O$26)</f>
        <v>-0.18258398745648083</v>
      </c>
    </row>
    <row r="485" spans="1:12" x14ac:dyDescent="0.3">
      <c r="A485">
        <v>529856</v>
      </c>
      <c r="B485" s="2">
        <v>41810</v>
      </c>
      <c r="C485" s="3">
        <v>0.63255787037037037</v>
      </c>
      <c r="D485" t="s">
        <v>31</v>
      </c>
      <c r="E485" t="s">
        <v>27</v>
      </c>
      <c r="F485" t="s">
        <v>20</v>
      </c>
      <c r="G485" t="s">
        <v>6</v>
      </c>
      <c r="H485">
        <v>52346</v>
      </c>
      <c r="I485">
        <f>IF(Table3_1[[#This Row],[Status]]="Hired",1,0)</f>
        <v>1</v>
      </c>
      <c r="J485" t="b">
        <f>OR((Table3_1[[#This Row],[Offered Salary]]&lt;$O$27),(Table3_1[[#This Row],[Offered Salary]]&gt;$O$28))</f>
        <v>0</v>
      </c>
      <c r="K485" t="str">
        <f>IF(Table3_1[[#This Row],[Offered Salary]]&lt;$O$27,"Low",IF(Table3_1[[#This Row],[Offered Salary]]&gt;$O$28,"High",""))</f>
        <v/>
      </c>
      <c r="L485" s="6">
        <f>((Table3_1[[#This Row],[Offered Salary]]-$O$25)/$O$26)</f>
        <v>8.1848435582560788E-2</v>
      </c>
    </row>
    <row r="486" spans="1:12" x14ac:dyDescent="0.3">
      <c r="A486">
        <v>617345</v>
      </c>
      <c r="B486" s="2">
        <v>41810</v>
      </c>
      <c r="C486" s="3">
        <v>0.63288194444444446</v>
      </c>
      <c r="D486" t="s">
        <v>31</v>
      </c>
      <c r="E486" t="s">
        <v>28</v>
      </c>
      <c r="F486" t="s">
        <v>20</v>
      </c>
      <c r="G486" t="s">
        <v>6</v>
      </c>
      <c r="H486">
        <v>63678</v>
      </c>
      <c r="I486">
        <f>IF(Table3_1[[#This Row],[Status]]="Hired",1,0)</f>
        <v>1</v>
      </c>
      <c r="J486" t="b">
        <f>OR((Table3_1[[#This Row],[Offered Salary]]&lt;$O$27),(Table3_1[[#This Row],[Offered Salary]]&gt;$O$28))</f>
        <v>0</v>
      </c>
      <c r="K486" t="str">
        <f>IF(Table3_1[[#This Row],[Offered Salary]]&lt;$O$27,"Low",IF(Table3_1[[#This Row],[Offered Salary]]&gt;$O$28,"High",""))</f>
        <v/>
      </c>
      <c r="L486" s="6">
        <f>((Table3_1[[#This Row],[Offered Salary]]-$O$25)/$O$26)</f>
        <v>0.47463231523630567</v>
      </c>
    </row>
    <row r="487" spans="1:12" x14ac:dyDescent="0.3">
      <c r="A487">
        <v>931047</v>
      </c>
      <c r="B487" s="2">
        <v>41810</v>
      </c>
      <c r="C487" s="3">
        <v>0.63318287037037035</v>
      </c>
      <c r="D487" t="s">
        <v>30</v>
      </c>
      <c r="E487" t="s">
        <v>28</v>
      </c>
      <c r="F487" t="s">
        <v>20</v>
      </c>
      <c r="G487" t="s">
        <v>6</v>
      </c>
      <c r="H487">
        <v>47860</v>
      </c>
      <c r="I487">
        <f>IF(Table3_1[[#This Row],[Status]]="Hired",1,0)</f>
        <v>0</v>
      </c>
      <c r="J487" t="b">
        <f>OR((Table3_1[[#This Row],[Offered Salary]]&lt;$O$27),(Table3_1[[#This Row],[Offered Salary]]&gt;$O$28))</f>
        <v>0</v>
      </c>
      <c r="K487" t="str">
        <f>IF(Table3_1[[#This Row],[Offered Salary]]&lt;$O$27,"Low",IF(Table3_1[[#This Row],[Offered Salary]]&gt;$O$28,"High",""))</f>
        <v/>
      </c>
      <c r="L487" s="6">
        <f>((Table3_1[[#This Row],[Offered Salary]]-$O$25)/$O$26)</f>
        <v>-7.364295906328279E-2</v>
      </c>
    </row>
    <row r="488" spans="1:12" x14ac:dyDescent="0.3">
      <c r="A488">
        <v>212844</v>
      </c>
      <c r="B488" s="2">
        <v>41810</v>
      </c>
      <c r="C488" s="3">
        <v>0.6938657407407407</v>
      </c>
      <c r="D488" t="s">
        <v>31</v>
      </c>
      <c r="E488" t="s">
        <v>29</v>
      </c>
      <c r="F488" t="s">
        <v>13</v>
      </c>
      <c r="G488" t="s">
        <v>10</v>
      </c>
      <c r="H488">
        <v>59213</v>
      </c>
      <c r="I488">
        <f>IF(Table3_1[[#This Row],[Status]]="Hired",1,0)</f>
        <v>1</v>
      </c>
      <c r="J488" t="b">
        <f>OR((Table3_1[[#This Row],[Offered Salary]]&lt;$O$27),(Table3_1[[#This Row],[Offered Salary]]&gt;$O$28))</f>
        <v>0</v>
      </c>
      <c r="K488" t="str">
        <f>IF(Table3_1[[#This Row],[Offered Salary]]&lt;$O$27,"Low",IF(Table3_1[[#This Row],[Offered Salary]]&gt;$O$28,"High",""))</f>
        <v/>
      </c>
      <c r="L488" s="6">
        <f>((Table3_1[[#This Row],[Offered Salary]]-$O$25)/$O$26)</f>
        <v>0.31986881164876851</v>
      </c>
    </row>
    <row r="489" spans="1:12" x14ac:dyDescent="0.3">
      <c r="A489">
        <v>496033</v>
      </c>
      <c r="B489" s="2">
        <v>41810</v>
      </c>
      <c r="C489" s="3">
        <v>0.69472222222222224</v>
      </c>
      <c r="D489" t="s">
        <v>30</v>
      </c>
      <c r="E489" t="s">
        <v>29</v>
      </c>
      <c r="F489" t="s">
        <v>13</v>
      </c>
      <c r="G489" t="s">
        <v>10</v>
      </c>
      <c r="H489">
        <v>38102</v>
      </c>
      <c r="I489">
        <f>IF(Table3_1[[#This Row],[Status]]="Hired",1,0)</f>
        <v>0</v>
      </c>
      <c r="J489" t="b">
        <f>OR((Table3_1[[#This Row],[Offered Salary]]&lt;$O$27),(Table3_1[[#This Row],[Offered Salary]]&gt;$O$28))</f>
        <v>0</v>
      </c>
      <c r="K489" t="str">
        <f>IF(Table3_1[[#This Row],[Offered Salary]]&lt;$O$27,"Low",IF(Table3_1[[#This Row],[Offered Salary]]&gt;$O$28,"High",""))</f>
        <v/>
      </c>
      <c r="L489" s="6">
        <f>((Table3_1[[#This Row],[Offered Salary]]-$O$25)/$O$26)</f>
        <v>-0.41186967082301118</v>
      </c>
    </row>
    <row r="490" spans="1:12" x14ac:dyDescent="0.3">
      <c r="A490">
        <v>80259</v>
      </c>
      <c r="B490" s="2">
        <v>41810</v>
      </c>
      <c r="C490" s="3">
        <v>0.34762731481481479</v>
      </c>
      <c r="D490" t="s">
        <v>31</v>
      </c>
      <c r="E490" t="s">
        <v>29</v>
      </c>
      <c r="F490" t="s">
        <v>12</v>
      </c>
      <c r="G490" t="s">
        <v>9</v>
      </c>
      <c r="H490">
        <v>55952</v>
      </c>
      <c r="I490">
        <f>IF(Table3_1[[#This Row],[Status]]="Hired",1,0)</f>
        <v>1</v>
      </c>
      <c r="J490" t="b">
        <f>OR((Table3_1[[#This Row],[Offered Salary]]&lt;$O$27),(Table3_1[[#This Row],[Offered Salary]]&gt;$O$28))</f>
        <v>0</v>
      </c>
      <c r="K490" t="str">
        <f>IF(Table3_1[[#This Row],[Offered Salary]]&lt;$O$27,"Low",IF(Table3_1[[#This Row],[Offered Salary]]&gt;$O$28,"High",""))</f>
        <v/>
      </c>
      <c r="L490" s="6">
        <f>((Table3_1[[#This Row],[Offered Salary]]-$O$25)/$O$26)</f>
        <v>0.20683772873746761</v>
      </c>
    </row>
    <row r="491" spans="1:12" x14ac:dyDescent="0.3">
      <c r="A491">
        <v>278631</v>
      </c>
      <c r="B491" s="2">
        <v>41810</v>
      </c>
      <c r="C491" s="3">
        <v>0.56648148148148147</v>
      </c>
      <c r="D491" t="s">
        <v>30</v>
      </c>
      <c r="E491" t="s">
        <v>27</v>
      </c>
      <c r="F491" t="s">
        <v>17</v>
      </c>
      <c r="G491" t="s">
        <v>6</v>
      </c>
      <c r="H491">
        <v>71755</v>
      </c>
      <c r="I491">
        <f>IF(Table3_1[[#This Row],[Status]]="Hired",1,0)</f>
        <v>0</v>
      </c>
      <c r="J491" t="b">
        <f>OR((Table3_1[[#This Row],[Offered Salary]]&lt;$O$27),(Table3_1[[#This Row],[Offered Salary]]&gt;$O$28))</f>
        <v>0</v>
      </c>
      <c r="K491" t="str">
        <f>IF(Table3_1[[#This Row],[Offered Salary]]&lt;$O$27,"Low",IF(Table3_1[[#This Row],[Offered Salary]]&gt;$O$28,"High",""))</f>
        <v/>
      </c>
      <c r="L491" s="6">
        <f>((Table3_1[[#This Row],[Offered Salary]]-$O$25)/$O$26)</f>
        <v>0.7545930808525515</v>
      </c>
    </row>
    <row r="492" spans="1:12" x14ac:dyDescent="0.3">
      <c r="A492">
        <v>431577</v>
      </c>
      <c r="B492" s="2">
        <v>41810</v>
      </c>
      <c r="C492" s="3">
        <v>0.56784722222222217</v>
      </c>
      <c r="D492" t="s">
        <v>31</v>
      </c>
      <c r="E492" t="s">
        <v>27</v>
      </c>
      <c r="F492" t="s">
        <v>17</v>
      </c>
      <c r="G492" t="s">
        <v>6</v>
      </c>
      <c r="H492">
        <v>61930</v>
      </c>
      <c r="I492">
        <f>IF(Table3_1[[#This Row],[Status]]="Hired",1,0)</f>
        <v>1</v>
      </c>
      <c r="J492" t="b">
        <f>OR((Table3_1[[#This Row],[Offered Salary]]&lt;$O$27),(Table3_1[[#This Row],[Offered Salary]]&gt;$O$28))</f>
        <v>0</v>
      </c>
      <c r="K492" t="str">
        <f>IF(Table3_1[[#This Row],[Offered Salary]]&lt;$O$27,"Low",IF(Table3_1[[#This Row],[Offered Salary]]&gt;$O$28,"High",""))</f>
        <v/>
      </c>
      <c r="L492" s="6">
        <f>((Table3_1[[#This Row],[Offered Salary]]-$O$25)/$O$26)</f>
        <v>0.41404405000203581</v>
      </c>
    </row>
    <row r="493" spans="1:12" x14ac:dyDescent="0.3">
      <c r="A493">
        <v>709095</v>
      </c>
      <c r="B493" s="2">
        <v>41810</v>
      </c>
      <c r="C493" s="3">
        <v>0.5690856481481481</v>
      </c>
      <c r="D493" t="s">
        <v>31</v>
      </c>
      <c r="E493" t="s">
        <v>27</v>
      </c>
      <c r="F493" t="s">
        <v>17</v>
      </c>
      <c r="G493" t="s">
        <v>6</v>
      </c>
      <c r="H493">
        <v>40025</v>
      </c>
      <c r="I493">
        <f>IF(Table3_1[[#This Row],[Status]]="Hired",1,0)</f>
        <v>1</v>
      </c>
      <c r="J493" t="b">
        <f>OR((Table3_1[[#This Row],[Offered Salary]]&lt;$O$27),(Table3_1[[#This Row],[Offered Salary]]&gt;$O$28))</f>
        <v>0</v>
      </c>
      <c r="K493" t="str">
        <f>IF(Table3_1[[#This Row],[Offered Salary]]&lt;$O$27,"Low",IF(Table3_1[[#This Row],[Offered Salary]]&gt;$O$28,"High",""))</f>
        <v/>
      </c>
      <c r="L493" s="6">
        <f>((Table3_1[[#This Row],[Offered Salary]]-$O$25)/$O$26)</f>
        <v>-0.34521564676952099</v>
      </c>
    </row>
    <row r="494" spans="1:12" x14ac:dyDescent="0.3">
      <c r="A494">
        <v>239190</v>
      </c>
      <c r="B494" s="2">
        <v>41810</v>
      </c>
      <c r="C494" s="3">
        <v>0.54113425925925929</v>
      </c>
      <c r="D494" t="s">
        <v>30</v>
      </c>
      <c r="E494" t="s">
        <v>27</v>
      </c>
      <c r="F494" t="s">
        <v>17</v>
      </c>
      <c r="G494" t="s">
        <v>10</v>
      </c>
      <c r="H494">
        <v>1216</v>
      </c>
      <c r="I494">
        <f>IF(Table3_1[[#This Row],[Status]]="Hired",1,0)</f>
        <v>0</v>
      </c>
      <c r="J494" t="b">
        <f>OR((Table3_1[[#This Row],[Offered Salary]]&lt;$O$27),(Table3_1[[#This Row],[Offered Salary]]&gt;$O$28))</f>
        <v>1</v>
      </c>
      <c r="K494" t="str">
        <f>IF(Table3_1[[#This Row],[Offered Salary]]&lt;$O$27,"Low",IF(Table3_1[[#This Row],[Offered Salary]]&gt;$O$28,"High",""))</f>
        <v>Low</v>
      </c>
      <c r="L494" s="6">
        <f>((Table3_1[[#This Row],[Offered Salary]]-$O$25)/$O$26)</f>
        <v>-1.6903929839987994</v>
      </c>
    </row>
    <row r="495" spans="1:12" x14ac:dyDescent="0.3">
      <c r="A495">
        <v>468968</v>
      </c>
      <c r="B495" s="2">
        <v>41810</v>
      </c>
      <c r="C495" s="3">
        <v>0.48649305555555555</v>
      </c>
      <c r="D495" t="s">
        <v>30</v>
      </c>
      <c r="E495" t="s">
        <v>27</v>
      </c>
      <c r="F495" t="s">
        <v>20</v>
      </c>
      <c r="G495" t="s">
        <v>2</v>
      </c>
      <c r="H495">
        <v>44445</v>
      </c>
      <c r="I495">
        <f>IF(Table3_1[[#This Row],[Status]]="Hired",1,0)</f>
        <v>0</v>
      </c>
      <c r="J495" t="b">
        <f>OR((Table3_1[[#This Row],[Offered Salary]]&lt;$O$27),(Table3_1[[#This Row],[Offered Salary]]&gt;$O$28))</f>
        <v>0</v>
      </c>
      <c r="K495" t="str">
        <f>IF(Table3_1[[#This Row],[Offered Salary]]&lt;$O$27,"Low",IF(Table3_1[[#This Row],[Offered Salary]]&gt;$O$28,"High",""))</f>
        <v/>
      </c>
      <c r="L495" s="6">
        <f>((Table3_1[[#This Row],[Offered Salary]]-$O$25)/$O$26)</f>
        <v>-0.19201190973549764</v>
      </c>
    </row>
    <row r="496" spans="1:12" x14ac:dyDescent="0.3">
      <c r="A496">
        <v>278514</v>
      </c>
      <c r="B496" s="2">
        <v>41810</v>
      </c>
      <c r="C496" s="3">
        <v>0.24462962962962964</v>
      </c>
      <c r="D496" t="s">
        <v>31</v>
      </c>
      <c r="E496" t="s">
        <v>27</v>
      </c>
      <c r="F496" t="s">
        <v>12</v>
      </c>
      <c r="G496" t="s">
        <v>6</v>
      </c>
      <c r="H496">
        <v>57390</v>
      </c>
      <c r="I496">
        <f>IF(Table3_1[[#This Row],[Status]]="Hired",1,0)</f>
        <v>1</v>
      </c>
      <c r="J496" t="b">
        <f>OR((Table3_1[[#This Row],[Offered Salary]]&lt;$O$27),(Table3_1[[#This Row],[Offered Salary]]&gt;$O$28))</f>
        <v>0</v>
      </c>
      <c r="K496" t="str">
        <f>IF(Table3_1[[#This Row],[Offered Salary]]&lt;$O$27,"Low",IF(Table3_1[[#This Row],[Offered Salary]]&gt;$O$28,"High",""))</f>
        <v/>
      </c>
      <c r="L496" s="6">
        <f>((Table3_1[[#This Row],[Offered Salary]]-$O$25)/$O$26)</f>
        <v>0.25668093549197563</v>
      </c>
    </row>
    <row r="497" spans="1:12" x14ac:dyDescent="0.3">
      <c r="A497">
        <v>308552</v>
      </c>
      <c r="B497" s="2">
        <v>41810</v>
      </c>
      <c r="C497" s="3">
        <v>0.39557870370370368</v>
      </c>
      <c r="D497" t="s">
        <v>31</v>
      </c>
      <c r="E497" t="s">
        <v>29</v>
      </c>
      <c r="F497" t="s">
        <v>20</v>
      </c>
      <c r="G497" t="s">
        <v>8</v>
      </c>
      <c r="H497">
        <v>19351</v>
      </c>
      <c r="I497">
        <f>IF(Table3_1[[#This Row],[Status]]="Hired",1,0)</f>
        <v>1</v>
      </c>
      <c r="J497" t="b">
        <f>OR((Table3_1[[#This Row],[Offered Salary]]&lt;$O$27),(Table3_1[[#This Row],[Offered Salary]]&gt;$O$28))</f>
        <v>0</v>
      </c>
      <c r="K497" t="str">
        <f>IF(Table3_1[[#This Row],[Offered Salary]]&lt;$O$27,"Low",IF(Table3_1[[#This Row],[Offered Salary]]&gt;$O$28,"High",""))</f>
        <v/>
      </c>
      <c r="L497" s="6">
        <f>((Table3_1[[#This Row],[Offered Salary]]-$O$25)/$O$26)</f>
        <v>-1.0618070629327332</v>
      </c>
    </row>
    <row r="498" spans="1:12" x14ac:dyDescent="0.3">
      <c r="A498">
        <v>647156</v>
      </c>
      <c r="B498" s="2">
        <v>41811</v>
      </c>
      <c r="C498" s="3">
        <v>0.69087962962962968</v>
      </c>
      <c r="D498" t="s">
        <v>30</v>
      </c>
      <c r="E498" t="s">
        <v>28</v>
      </c>
      <c r="F498" t="s">
        <v>17</v>
      </c>
      <c r="G498" t="s">
        <v>2</v>
      </c>
      <c r="H498">
        <v>90879</v>
      </c>
      <c r="I498">
        <f>IF(Table3_1[[#This Row],[Status]]="Hired",1,0)</f>
        <v>0</v>
      </c>
      <c r="J498" t="b">
        <f>OR((Table3_1[[#This Row],[Offered Salary]]&lt;$O$27),(Table3_1[[#This Row],[Offered Salary]]&gt;$O$28))</f>
        <v>0</v>
      </c>
      <c r="K498" t="str">
        <f>IF(Table3_1[[#This Row],[Offered Salary]]&lt;$O$27,"Low",IF(Table3_1[[#This Row],[Offered Salary]]&gt;$O$28,"High",""))</f>
        <v/>
      </c>
      <c r="L498" s="6">
        <f>((Table3_1[[#This Row],[Offered Salary]]-$O$25)/$O$26)</f>
        <v>1.4174592046169547</v>
      </c>
    </row>
    <row r="499" spans="1:12" x14ac:dyDescent="0.3">
      <c r="A499">
        <v>219236</v>
      </c>
      <c r="B499" s="2">
        <v>41811</v>
      </c>
      <c r="C499" s="3">
        <v>0.60129629629629633</v>
      </c>
      <c r="D499" t="s">
        <v>30</v>
      </c>
      <c r="E499" t="s">
        <v>28</v>
      </c>
      <c r="F499" t="s">
        <v>15</v>
      </c>
      <c r="G499" t="s">
        <v>10</v>
      </c>
      <c r="H499">
        <v>28592</v>
      </c>
      <c r="I499">
        <f>IF(Table3_1[[#This Row],[Status]]="Hired",1,0)</f>
        <v>0</v>
      </c>
      <c r="J499" t="b">
        <f>OR((Table3_1[[#This Row],[Offered Salary]]&lt;$O$27),(Table3_1[[#This Row],[Offered Salary]]&gt;$O$28))</f>
        <v>0</v>
      </c>
      <c r="K499" t="str">
        <f>IF(Table3_1[[#This Row],[Offered Salary]]&lt;$O$27,"Low",IF(Table3_1[[#This Row],[Offered Salary]]&gt;$O$28,"High",""))</f>
        <v/>
      </c>
      <c r="L499" s="6">
        <f>((Table3_1[[#This Row],[Offered Salary]]-$O$25)/$O$26)</f>
        <v>-0.74150033579893015</v>
      </c>
    </row>
    <row r="500" spans="1:12" x14ac:dyDescent="0.3">
      <c r="A500">
        <v>951001</v>
      </c>
      <c r="B500" s="2">
        <v>41812</v>
      </c>
      <c r="C500" s="3">
        <v>0.38026620370370373</v>
      </c>
      <c r="D500" t="s">
        <v>31</v>
      </c>
      <c r="E500" t="s">
        <v>29</v>
      </c>
      <c r="F500" t="s">
        <v>20</v>
      </c>
      <c r="G500" t="s">
        <v>9</v>
      </c>
      <c r="H500">
        <v>85827</v>
      </c>
      <c r="I500">
        <f>IF(Table3_1[[#This Row],[Status]]="Hired",1,0)</f>
        <v>1</v>
      </c>
      <c r="J500" t="b">
        <f>OR((Table3_1[[#This Row],[Offered Salary]]&lt;$O$27),(Table3_1[[#This Row],[Offered Salary]]&gt;$O$28))</f>
        <v>0</v>
      </c>
      <c r="K500" t="str">
        <f>IF(Table3_1[[#This Row],[Offered Salary]]&lt;$O$27,"Low",IF(Table3_1[[#This Row],[Offered Salary]]&gt;$O$28,"High",""))</f>
        <v/>
      </c>
      <c r="L500" s="6">
        <f>((Table3_1[[#This Row],[Offered Salary]]-$O$25)/$O$26)</f>
        <v>1.2423494128758039</v>
      </c>
    </row>
    <row r="501" spans="1:12" x14ac:dyDescent="0.3">
      <c r="A501">
        <v>783405</v>
      </c>
      <c r="B501" s="2">
        <v>41812</v>
      </c>
      <c r="C501" s="3">
        <v>0.66754629629629625</v>
      </c>
      <c r="D501" t="s">
        <v>30</v>
      </c>
      <c r="E501" t="s">
        <v>27</v>
      </c>
      <c r="F501" t="s">
        <v>20</v>
      </c>
      <c r="G501" t="s">
        <v>10</v>
      </c>
      <c r="H501">
        <v>7539</v>
      </c>
      <c r="I501">
        <f>IF(Table3_1[[#This Row],[Status]]="Hired",1,0)</f>
        <v>0</v>
      </c>
      <c r="J501" t="b">
        <f>OR((Table3_1[[#This Row],[Offered Salary]]&lt;$O$27),(Table3_1[[#This Row],[Offered Salary]]&gt;$O$28))</f>
        <v>1</v>
      </c>
      <c r="K501" t="str">
        <f>IF(Table3_1[[#This Row],[Offered Salary]]&lt;$O$27,"Low",IF(Table3_1[[#This Row],[Offered Salary]]&gt;$O$28,"High",""))</f>
        <v>Low</v>
      </c>
      <c r="L501" s="6">
        <f>((Table3_1[[#This Row],[Offered Salary]]-$O$25)/$O$26)</f>
        <v>-1.4712284524906254</v>
      </c>
    </row>
    <row r="502" spans="1:12" x14ac:dyDescent="0.3">
      <c r="A502">
        <v>139588</v>
      </c>
      <c r="B502" s="2">
        <v>41812</v>
      </c>
      <c r="C502" s="3">
        <v>0.52866898148148145</v>
      </c>
      <c r="D502" t="s">
        <v>30</v>
      </c>
      <c r="E502" t="s">
        <v>27</v>
      </c>
      <c r="F502" t="s">
        <v>20</v>
      </c>
      <c r="G502" t="s">
        <v>2</v>
      </c>
      <c r="H502">
        <v>86287</v>
      </c>
      <c r="I502">
        <f>IF(Table3_1[[#This Row],[Status]]="Hired",1,0)</f>
        <v>0</v>
      </c>
      <c r="J502" t="b">
        <f>OR((Table3_1[[#This Row],[Offered Salary]]&lt;$O$27),(Table3_1[[#This Row],[Offered Salary]]&gt;$O$28))</f>
        <v>0</v>
      </c>
      <c r="K502" t="str">
        <f>IF(Table3_1[[#This Row],[Offered Salary]]&lt;$O$27,"Low",IF(Table3_1[[#This Row],[Offered Salary]]&gt;$O$28,"High",""))</f>
        <v/>
      </c>
      <c r="L502" s="6">
        <f>((Table3_1[[#This Row],[Offered Salary]]-$O$25)/$O$26)</f>
        <v>1.2582936932006119</v>
      </c>
    </row>
    <row r="503" spans="1:12" x14ac:dyDescent="0.3">
      <c r="A503">
        <v>763361</v>
      </c>
      <c r="B503" s="2">
        <v>41812</v>
      </c>
      <c r="C503" s="3">
        <v>0.11028935185185185</v>
      </c>
      <c r="D503" t="s">
        <v>31</v>
      </c>
      <c r="E503" t="s">
        <v>27</v>
      </c>
      <c r="F503" t="s">
        <v>17</v>
      </c>
      <c r="G503" t="s">
        <v>2</v>
      </c>
      <c r="H503">
        <v>37485</v>
      </c>
      <c r="I503">
        <f>IF(Table3_1[[#This Row],[Status]]="Hired",1,0)</f>
        <v>1</v>
      </c>
      <c r="J503" t="b">
        <f>OR((Table3_1[[#This Row],[Offered Salary]]&lt;$O$27),(Table3_1[[#This Row],[Offered Salary]]&gt;$O$28))</f>
        <v>0</v>
      </c>
      <c r="K503" t="str">
        <f>IF(Table3_1[[#This Row],[Offered Salary]]&lt;$O$27,"Low",IF(Table3_1[[#This Row],[Offered Salary]]&gt;$O$28,"High",""))</f>
        <v/>
      </c>
      <c r="L503" s="6">
        <f>((Table3_1[[#This Row],[Offered Salary]]-$O$25)/$O$26)</f>
        <v>-0.43325580334563391</v>
      </c>
    </row>
    <row r="504" spans="1:12" x14ac:dyDescent="0.3">
      <c r="A504">
        <v>151914</v>
      </c>
      <c r="B504" s="2">
        <v>41812</v>
      </c>
      <c r="C504" s="3">
        <v>0.11056712962962963</v>
      </c>
      <c r="D504" t="s">
        <v>30</v>
      </c>
      <c r="E504" t="s">
        <v>28</v>
      </c>
      <c r="F504" t="s">
        <v>17</v>
      </c>
      <c r="G504" t="s">
        <v>2</v>
      </c>
      <c r="H504">
        <v>71079</v>
      </c>
      <c r="I504">
        <f>IF(Table3_1[[#This Row],[Status]]="Hired",1,0)</f>
        <v>0</v>
      </c>
      <c r="J504" t="b">
        <f>OR((Table3_1[[#This Row],[Offered Salary]]&lt;$O$27),(Table3_1[[#This Row],[Offered Salary]]&gt;$O$28))</f>
        <v>0</v>
      </c>
      <c r="K504" t="str">
        <f>IF(Table3_1[[#This Row],[Offered Salary]]&lt;$O$27,"Low",IF(Table3_1[[#This Row],[Offered Salary]]&gt;$O$28,"High",""))</f>
        <v/>
      </c>
      <c r="L504" s="6">
        <f>((Table3_1[[#This Row],[Offered Salary]]-$O$25)/$O$26)</f>
        <v>0.7311619210708773</v>
      </c>
    </row>
    <row r="505" spans="1:12" x14ac:dyDescent="0.3">
      <c r="A505">
        <v>813774</v>
      </c>
      <c r="B505" s="2">
        <v>41812</v>
      </c>
      <c r="C505" s="3">
        <v>0.11173611111111111</v>
      </c>
      <c r="D505" t="s">
        <v>30</v>
      </c>
      <c r="E505" t="s">
        <v>28</v>
      </c>
      <c r="F505" t="s">
        <v>17</v>
      </c>
      <c r="G505" t="s">
        <v>2</v>
      </c>
      <c r="H505">
        <v>89547</v>
      </c>
      <c r="I505">
        <f>IF(Table3_1[[#This Row],[Status]]="Hired",1,0)</f>
        <v>0</v>
      </c>
      <c r="J505" t="b">
        <f>OR((Table3_1[[#This Row],[Offered Salary]]&lt;$O$27),(Table3_1[[#This Row],[Offered Salary]]&gt;$O$28))</f>
        <v>0</v>
      </c>
      <c r="K505" t="str">
        <f>IF(Table3_1[[#This Row],[Offered Salary]]&lt;$O$27,"Low",IF(Table3_1[[#This Row],[Offered Salary]]&gt;$O$28,"High",""))</f>
        <v/>
      </c>
      <c r="L505" s="6">
        <f>((Table3_1[[#This Row],[Offered Salary]]-$O$25)/$O$26)</f>
        <v>1.3712901146329457</v>
      </c>
    </row>
    <row r="506" spans="1:12" x14ac:dyDescent="0.3">
      <c r="A506">
        <v>787490</v>
      </c>
      <c r="B506" s="2">
        <v>41812</v>
      </c>
      <c r="C506" s="3">
        <v>0.62200231481481483</v>
      </c>
      <c r="D506" t="s">
        <v>30</v>
      </c>
      <c r="E506" t="s">
        <v>27</v>
      </c>
      <c r="F506" t="s">
        <v>17</v>
      </c>
      <c r="G506" t="s">
        <v>9</v>
      </c>
      <c r="H506">
        <v>42500</v>
      </c>
      <c r="I506">
        <f>IF(Table3_1[[#This Row],[Status]]="Hired",1,0)</f>
        <v>0</v>
      </c>
      <c r="J506" t="b">
        <f>OR((Table3_1[[#This Row],[Offered Salary]]&lt;$O$27),(Table3_1[[#This Row],[Offered Salary]]&gt;$O$28))</f>
        <v>0</v>
      </c>
      <c r="K506" t="str">
        <f>IF(Table3_1[[#This Row],[Offered Salary]]&lt;$O$27,"Low",IF(Table3_1[[#This Row],[Offered Salary]]&gt;$O$28,"High",""))</f>
        <v/>
      </c>
      <c r="L506" s="6">
        <f>((Table3_1[[#This Row],[Offered Salary]]-$O$25)/$O$26)</f>
        <v>-0.25942848632626131</v>
      </c>
    </row>
    <row r="507" spans="1:12" x14ac:dyDescent="0.3">
      <c r="A507">
        <v>507412</v>
      </c>
      <c r="B507" s="2">
        <v>41812</v>
      </c>
      <c r="C507" s="3">
        <v>0.6222685185185185</v>
      </c>
      <c r="D507" t="s">
        <v>30</v>
      </c>
      <c r="E507" t="s">
        <v>27</v>
      </c>
      <c r="F507" t="s">
        <v>17</v>
      </c>
      <c r="G507" t="s">
        <v>9</v>
      </c>
      <c r="H507">
        <v>81722</v>
      </c>
      <c r="I507">
        <f>IF(Table3_1[[#This Row],[Status]]="Hired",1,0)</f>
        <v>0</v>
      </c>
      <c r="J507" t="b">
        <f>OR((Table3_1[[#This Row],[Offered Salary]]&lt;$O$27),(Table3_1[[#This Row],[Offered Salary]]&gt;$O$28))</f>
        <v>0</v>
      </c>
      <c r="K507" t="str">
        <f>IF(Table3_1[[#This Row],[Offered Salary]]&lt;$O$27,"Low",IF(Table3_1[[#This Row],[Offered Salary]]&gt;$O$28,"High",""))</f>
        <v/>
      </c>
      <c r="L507" s="6">
        <f>((Table3_1[[#This Row],[Offered Salary]]-$O$25)/$O$26)</f>
        <v>1.1000640417163774</v>
      </c>
    </row>
    <row r="508" spans="1:12" x14ac:dyDescent="0.3">
      <c r="A508">
        <v>190392</v>
      </c>
      <c r="B508" s="2">
        <v>41812</v>
      </c>
      <c r="C508" s="3">
        <v>0.62487268518518524</v>
      </c>
      <c r="D508" t="s">
        <v>31</v>
      </c>
      <c r="E508" t="s">
        <v>29</v>
      </c>
      <c r="F508" t="s">
        <v>17</v>
      </c>
      <c r="G508" t="s">
        <v>9</v>
      </c>
      <c r="H508">
        <v>40902</v>
      </c>
      <c r="I508">
        <f>IF(Table3_1[[#This Row],[Status]]="Hired",1,0)</f>
        <v>1</v>
      </c>
      <c r="J508" t="b">
        <f>OR((Table3_1[[#This Row],[Offered Salary]]&lt;$O$27),(Table3_1[[#This Row],[Offered Salary]]&gt;$O$28))</f>
        <v>0</v>
      </c>
      <c r="K508" t="str">
        <f>IF(Table3_1[[#This Row],[Offered Salary]]&lt;$O$27,"Low",IF(Table3_1[[#This Row],[Offered Salary]]&gt;$O$28,"High",""))</f>
        <v/>
      </c>
      <c r="L508" s="6">
        <f>((Table3_1[[#This Row],[Offered Salary]]-$O$25)/$O$26)</f>
        <v>-0.3148175297154851</v>
      </c>
    </row>
    <row r="509" spans="1:12" x14ac:dyDescent="0.3">
      <c r="A509">
        <v>529792</v>
      </c>
      <c r="B509" s="2">
        <v>41812</v>
      </c>
      <c r="C509" s="3">
        <v>0.62511574074074072</v>
      </c>
      <c r="D509" t="s">
        <v>30</v>
      </c>
      <c r="E509" t="s">
        <v>29</v>
      </c>
      <c r="F509" t="s">
        <v>17</v>
      </c>
      <c r="G509" t="s">
        <v>9</v>
      </c>
      <c r="H509">
        <v>89323</v>
      </c>
      <c r="I509">
        <f>IF(Table3_1[[#This Row],[Status]]="Hired",1,0)</f>
        <v>0</v>
      </c>
      <c r="J509" t="b">
        <f>OR((Table3_1[[#This Row],[Offered Salary]]&lt;$O$27),(Table3_1[[#This Row],[Offered Salary]]&gt;$O$28))</f>
        <v>0</v>
      </c>
      <c r="K509" t="str">
        <f>IF(Table3_1[[#This Row],[Offered Salary]]&lt;$O$27,"Low",IF(Table3_1[[#This Row],[Offered Salary]]&gt;$O$28,"High",""))</f>
        <v/>
      </c>
      <c r="L509" s="6">
        <f>((Table3_1[[#This Row],[Offered Salary]]-$O$25)/$O$26)</f>
        <v>1.3635259433443436</v>
      </c>
    </row>
    <row r="510" spans="1:12" x14ac:dyDescent="0.3">
      <c r="A510">
        <v>661229</v>
      </c>
      <c r="B510" s="2">
        <v>41830</v>
      </c>
      <c r="C510" s="3">
        <v>0.71476851851851853</v>
      </c>
      <c r="D510" t="s">
        <v>31</v>
      </c>
      <c r="E510" t="s">
        <v>27</v>
      </c>
      <c r="F510" t="s">
        <v>17</v>
      </c>
      <c r="G510" t="s">
        <v>9</v>
      </c>
      <c r="H510">
        <v>27817</v>
      </c>
      <c r="I510">
        <f>IF(Table3_1[[#This Row],[Status]]="Hired",1,0)</f>
        <v>1</v>
      </c>
      <c r="J510" t="b">
        <f>OR((Table3_1[[#This Row],[Offered Salary]]&lt;$O$27),(Table3_1[[#This Row],[Offered Salary]]&gt;$O$28))</f>
        <v>0</v>
      </c>
      <c r="K510" t="str">
        <f>IF(Table3_1[[#This Row],[Offered Salary]]&lt;$O$27,"Low",IF(Table3_1[[#This Row],[Offered Salary]]&gt;$O$28,"High",""))</f>
        <v/>
      </c>
      <c r="L510" s="6">
        <f>((Table3_1[[#This Row],[Offered Salary]]-$O$25)/$O$26)</f>
        <v>-0.76836298199833475</v>
      </c>
    </row>
    <row r="511" spans="1:12" x14ac:dyDescent="0.3">
      <c r="A511">
        <v>686696</v>
      </c>
      <c r="B511" s="2">
        <v>41830</v>
      </c>
      <c r="C511" s="3">
        <v>0.71572916666666664</v>
      </c>
      <c r="D511" t="s">
        <v>31</v>
      </c>
      <c r="E511" t="s">
        <v>27</v>
      </c>
      <c r="F511" t="s">
        <v>17</v>
      </c>
      <c r="G511" t="s">
        <v>9</v>
      </c>
      <c r="H511">
        <v>7235</v>
      </c>
      <c r="I511">
        <f>IF(Table3_1[[#This Row],[Status]]="Hired",1,0)</f>
        <v>1</v>
      </c>
      <c r="J511" t="b">
        <f>OR((Table3_1[[#This Row],[Offered Salary]]&lt;$O$27),(Table3_1[[#This Row],[Offered Salary]]&gt;$O$28))</f>
        <v>1</v>
      </c>
      <c r="K511" t="str">
        <f>IF(Table3_1[[#This Row],[Offered Salary]]&lt;$O$27,"Low",IF(Table3_1[[#This Row],[Offered Salary]]&gt;$O$28,"High",""))</f>
        <v>Low</v>
      </c>
      <c r="L511" s="6">
        <f>((Table3_1[[#This Row],[Offered Salary]]-$O$25)/$O$26)</f>
        <v>-1.4817655420965854</v>
      </c>
    </row>
    <row r="512" spans="1:12" x14ac:dyDescent="0.3">
      <c r="A512">
        <v>48507</v>
      </c>
      <c r="B512" s="2">
        <v>41812</v>
      </c>
      <c r="C512" s="3">
        <v>0.38288194444444446</v>
      </c>
      <c r="D512" t="s">
        <v>30</v>
      </c>
      <c r="E512" t="s">
        <v>27</v>
      </c>
      <c r="F512" t="s">
        <v>20</v>
      </c>
      <c r="G512" t="s">
        <v>10</v>
      </c>
      <c r="H512">
        <v>93685</v>
      </c>
      <c r="I512">
        <f>IF(Table3_1[[#This Row],[Status]]="Hired",1,0)</f>
        <v>0</v>
      </c>
      <c r="J512" t="b">
        <f>OR((Table3_1[[#This Row],[Offered Salary]]&lt;$O$27),(Table3_1[[#This Row],[Offered Salary]]&gt;$O$28))</f>
        <v>0</v>
      </c>
      <c r="K512" t="str">
        <f>IF(Table3_1[[#This Row],[Offered Salary]]&lt;$O$27,"Low",IF(Table3_1[[#This Row],[Offered Salary]]&gt;$O$28,"High",""))</f>
        <v/>
      </c>
      <c r="L512" s="6">
        <f>((Table3_1[[#This Row],[Offered Salary]]-$O$25)/$O$26)</f>
        <v>1.5147193145982825</v>
      </c>
    </row>
    <row r="513" spans="1:12" x14ac:dyDescent="0.3">
      <c r="A513">
        <v>90943</v>
      </c>
      <c r="B513" s="2">
        <v>41813</v>
      </c>
      <c r="C513" s="3">
        <v>0.88278935185185181</v>
      </c>
      <c r="D513" t="s">
        <v>31</v>
      </c>
      <c r="E513" t="s">
        <v>27</v>
      </c>
      <c r="F513" t="s">
        <v>17</v>
      </c>
      <c r="G513" t="s">
        <v>4</v>
      </c>
      <c r="H513">
        <v>24329</v>
      </c>
      <c r="I513">
        <f>IF(Table3_1[[#This Row],[Status]]="Hired",1,0)</f>
        <v>1</v>
      </c>
      <c r="J513" t="b">
        <f>OR((Table3_1[[#This Row],[Offered Salary]]&lt;$O$27),(Table3_1[[#This Row],[Offered Salary]]&gt;$O$28))</f>
        <v>0</v>
      </c>
      <c r="K513" t="str">
        <f>IF(Table3_1[[#This Row],[Offered Salary]]&lt;$O$27,"Low",IF(Table3_1[[#This Row],[Offered Salary]]&gt;$O$28,"High",""))</f>
        <v/>
      </c>
      <c r="L513" s="6">
        <f>((Table3_1[[#This Row],[Offered Salary]]-$O$25)/$O$26)</f>
        <v>-0.8892622206351386</v>
      </c>
    </row>
    <row r="514" spans="1:12" x14ac:dyDescent="0.3">
      <c r="A514">
        <v>397684</v>
      </c>
      <c r="B514" s="2">
        <v>41813</v>
      </c>
      <c r="C514" s="3">
        <v>0.69530092592592596</v>
      </c>
      <c r="D514" t="s">
        <v>30</v>
      </c>
      <c r="E514" t="s">
        <v>27</v>
      </c>
      <c r="F514" t="s">
        <v>17</v>
      </c>
      <c r="G514" t="s">
        <v>4</v>
      </c>
      <c r="H514">
        <v>98488</v>
      </c>
      <c r="I514">
        <f>IF(Table3_1[[#This Row],[Status]]="Hired",1,0)</f>
        <v>0</v>
      </c>
      <c r="J514" t="b">
        <f>OR((Table3_1[[#This Row],[Offered Salary]]&lt;$O$27),(Table3_1[[#This Row],[Offered Salary]]&gt;$O$28))</f>
        <v>0</v>
      </c>
      <c r="K514" t="str">
        <f>IF(Table3_1[[#This Row],[Offered Salary]]&lt;$O$27,"Low",IF(Table3_1[[#This Row],[Offered Salary]]&gt;$O$28,"High",""))</f>
        <v/>
      </c>
      <c r="L514" s="6">
        <f>((Table3_1[[#This Row],[Offered Salary]]-$O$25)/$O$26)</f>
        <v>1.6811983980766567</v>
      </c>
    </row>
    <row r="515" spans="1:12" x14ac:dyDescent="0.3">
      <c r="A515">
        <v>860109</v>
      </c>
      <c r="B515" s="2">
        <v>41813</v>
      </c>
      <c r="C515" s="3">
        <v>0.68223379629629632</v>
      </c>
      <c r="D515" t="s">
        <v>30</v>
      </c>
      <c r="E515" t="s">
        <v>27</v>
      </c>
      <c r="F515" t="s">
        <v>20</v>
      </c>
      <c r="G515" t="s">
        <v>10</v>
      </c>
      <c r="H515">
        <v>80153</v>
      </c>
      <c r="I515">
        <f>IF(Table3_1[[#This Row],[Status]]="Hired",1,0)</f>
        <v>0</v>
      </c>
      <c r="J515" t="b">
        <f>OR((Table3_1[[#This Row],[Offered Salary]]&lt;$O$27),(Table3_1[[#This Row],[Offered Salary]]&gt;$O$28))</f>
        <v>0</v>
      </c>
      <c r="K515" t="str">
        <f>IF(Table3_1[[#This Row],[Offered Salary]]&lt;$O$27,"Low",IF(Table3_1[[#This Row],[Offered Salary]]&gt;$O$28,"High",""))</f>
        <v/>
      </c>
      <c r="L515" s="6">
        <f>((Table3_1[[#This Row],[Offered Salary]]-$O$25)/$O$26)</f>
        <v>1.0456801812171959</v>
      </c>
    </row>
    <row r="516" spans="1:12" x14ac:dyDescent="0.3">
      <c r="A516">
        <v>381855</v>
      </c>
      <c r="B516" s="2">
        <v>41813</v>
      </c>
      <c r="C516" s="3">
        <v>0.68265046296296295</v>
      </c>
      <c r="D516" t="s">
        <v>30</v>
      </c>
      <c r="E516" t="s">
        <v>27</v>
      </c>
      <c r="F516" t="s">
        <v>20</v>
      </c>
      <c r="G516" t="s">
        <v>10</v>
      </c>
      <c r="H516">
        <v>18933</v>
      </c>
      <c r="I516">
        <f>IF(Table3_1[[#This Row],[Status]]="Hired",1,0)</f>
        <v>0</v>
      </c>
      <c r="J516" t="b">
        <f>OR((Table3_1[[#This Row],[Offered Salary]]&lt;$O$27),(Table3_1[[#This Row],[Offered Salary]]&gt;$O$28))</f>
        <v>0</v>
      </c>
      <c r="K516" t="str">
        <f>IF(Table3_1[[#This Row],[Offered Salary]]&lt;$O$27,"Low",IF(Table3_1[[#This Row],[Offered Salary]]&gt;$O$28,"High",""))</f>
        <v/>
      </c>
      <c r="L516" s="6">
        <f>((Table3_1[[#This Row],[Offered Salary]]-$O$25)/$O$26)</f>
        <v>-1.0762955611409282</v>
      </c>
    </row>
    <row r="517" spans="1:12" x14ac:dyDescent="0.3">
      <c r="A517">
        <v>124098</v>
      </c>
      <c r="B517" s="2">
        <v>41813</v>
      </c>
      <c r="C517" s="3">
        <v>0.6828819444444445</v>
      </c>
      <c r="D517" t="s">
        <v>31</v>
      </c>
      <c r="E517" t="s">
        <v>27</v>
      </c>
      <c r="F517" t="s">
        <v>20</v>
      </c>
      <c r="G517" t="s">
        <v>10</v>
      </c>
      <c r="H517">
        <v>99950</v>
      </c>
      <c r="I517">
        <f>IF(Table3_1[[#This Row],[Status]]="Hired",1,0)</f>
        <v>1</v>
      </c>
      <c r="J517" t="b">
        <f>OR((Table3_1[[#This Row],[Offered Salary]]&lt;$O$27),(Table3_1[[#This Row],[Offered Salary]]&gt;$O$28))</f>
        <v>0</v>
      </c>
      <c r="K517" t="str">
        <f>IF(Table3_1[[#This Row],[Offered Salary]]&lt;$O$27,"Low",IF(Table3_1[[#This Row],[Offered Salary]]&gt;$O$28,"High",""))</f>
        <v/>
      </c>
      <c r="L517" s="6">
        <f>((Table3_1[[#This Row],[Offered Salary]]-$O$25)/$O$26)</f>
        <v>1.7318734803263722</v>
      </c>
    </row>
    <row r="518" spans="1:12" x14ac:dyDescent="0.3">
      <c r="A518">
        <v>26091</v>
      </c>
      <c r="B518" s="2">
        <v>41813</v>
      </c>
      <c r="C518" s="3">
        <v>0.7387731481481481</v>
      </c>
      <c r="D518" t="s">
        <v>30</v>
      </c>
      <c r="E518" t="s">
        <v>27</v>
      </c>
      <c r="F518" t="s">
        <v>12</v>
      </c>
      <c r="G518" t="s">
        <v>9</v>
      </c>
      <c r="H518">
        <v>58760</v>
      </c>
      <c r="I518">
        <f>IF(Table3_1[[#This Row],[Status]]="Hired",1,0)</f>
        <v>0</v>
      </c>
      <c r="J518" t="b">
        <f>OR((Table3_1[[#This Row],[Offered Salary]]&lt;$O$27),(Table3_1[[#This Row],[Offered Salary]]&gt;$O$28))</f>
        <v>0</v>
      </c>
      <c r="K518" t="str">
        <f>IF(Table3_1[[#This Row],[Offered Salary]]&lt;$O$27,"Low",IF(Table3_1[[#This Row],[Offered Salary]]&gt;$O$28,"High",""))</f>
        <v/>
      </c>
      <c r="L518" s="6">
        <f>((Table3_1[[#This Row],[Offered Salary]]-$O$25)/$O$26)</f>
        <v>0.30416716167672947</v>
      </c>
    </row>
    <row r="519" spans="1:12" x14ac:dyDescent="0.3">
      <c r="A519">
        <v>849322</v>
      </c>
      <c r="B519" s="2">
        <v>41813</v>
      </c>
      <c r="C519" s="3">
        <v>0.3737152777777778</v>
      </c>
      <c r="D519" t="s">
        <v>30</v>
      </c>
      <c r="E519" t="s">
        <v>27</v>
      </c>
      <c r="F519" t="s">
        <v>17</v>
      </c>
      <c r="G519" t="s">
        <v>10</v>
      </c>
      <c r="H519">
        <v>92747</v>
      </c>
      <c r="I519">
        <f>IF(Table3_1[[#This Row],[Status]]="Hired",1,0)</f>
        <v>0</v>
      </c>
      <c r="J519" t="b">
        <f>OR((Table3_1[[#This Row],[Offered Salary]]&lt;$O$27),(Table3_1[[#This Row],[Offered Salary]]&gt;$O$28))</f>
        <v>0</v>
      </c>
      <c r="K519" t="str">
        <f>IF(Table3_1[[#This Row],[Offered Salary]]&lt;$O$27,"Low",IF(Table3_1[[#This Row],[Offered Salary]]&gt;$O$28,"High",""))</f>
        <v/>
      </c>
      <c r="L519" s="6">
        <f>((Table3_1[[#This Row],[Offered Salary]]-$O$25)/$O$26)</f>
        <v>1.4822068473272614</v>
      </c>
    </row>
    <row r="520" spans="1:12" x14ac:dyDescent="0.3">
      <c r="A520">
        <v>842644</v>
      </c>
      <c r="B520" s="2">
        <v>41813</v>
      </c>
      <c r="C520" s="3">
        <v>0.66467592592592595</v>
      </c>
      <c r="D520" t="s">
        <v>30</v>
      </c>
      <c r="E520" t="s">
        <v>27</v>
      </c>
      <c r="F520" t="s">
        <v>14</v>
      </c>
      <c r="G520" t="s">
        <v>4</v>
      </c>
      <c r="H520">
        <v>45000</v>
      </c>
      <c r="I520">
        <f>IF(Table3_1[[#This Row],[Status]]="Hired",1,0)</f>
        <v>0</v>
      </c>
      <c r="J520" t="b">
        <f>OR((Table3_1[[#This Row],[Offered Salary]]&lt;$O$27),(Table3_1[[#This Row],[Offered Salary]]&gt;$O$28))</f>
        <v>0</v>
      </c>
      <c r="K520" t="str">
        <f>IF(Table3_1[[#This Row],[Offered Salary]]&lt;$O$27,"Low",IF(Table3_1[[#This Row],[Offered Salary]]&gt;$O$28,"High",""))</f>
        <v/>
      </c>
      <c r="L520" s="6">
        <f>((Table3_1[[#This Row],[Offered Salary]]-$O$25)/$O$26)</f>
        <v>-0.1727747889088273</v>
      </c>
    </row>
    <row r="521" spans="1:12" x14ac:dyDescent="0.3">
      <c r="A521">
        <v>500389</v>
      </c>
      <c r="B521" s="2">
        <v>41813</v>
      </c>
      <c r="C521" s="3">
        <v>0.45127314814814817</v>
      </c>
      <c r="D521" t="s">
        <v>30</v>
      </c>
      <c r="E521" t="s">
        <v>27</v>
      </c>
      <c r="F521" t="s">
        <v>17</v>
      </c>
      <c r="G521" t="s">
        <v>8</v>
      </c>
      <c r="H521">
        <v>21609</v>
      </c>
      <c r="I521">
        <f>IF(Table3_1[[#This Row],[Status]]="Hired",1,0)</f>
        <v>0</v>
      </c>
      <c r="J521" t="b">
        <f>OR((Table3_1[[#This Row],[Offered Salary]]&lt;$O$27),(Table3_1[[#This Row],[Offered Salary]]&gt;$O$28))</f>
        <v>0</v>
      </c>
      <c r="K521" t="str">
        <f>IF(Table3_1[[#This Row],[Offered Salary]]&lt;$O$27,"Low",IF(Table3_1[[#This Row],[Offered Salary]]&gt;$O$28,"High",""))</f>
        <v/>
      </c>
      <c r="L521" s="6">
        <f>((Table3_1[[#This Row],[Offered Salary]]-$O$25)/$O$26)</f>
        <v>-0.98354144342530681</v>
      </c>
    </row>
    <row r="522" spans="1:12" x14ac:dyDescent="0.3">
      <c r="A522">
        <v>961630</v>
      </c>
      <c r="B522" s="2">
        <v>41813</v>
      </c>
      <c r="C522" s="3">
        <v>0.45261574074074074</v>
      </c>
      <c r="D522" t="s">
        <v>31</v>
      </c>
      <c r="E522" t="s">
        <v>28</v>
      </c>
      <c r="F522" t="s">
        <v>17</v>
      </c>
      <c r="G522" t="s">
        <v>8</v>
      </c>
      <c r="H522">
        <v>1770</v>
      </c>
      <c r="I522">
        <f>IF(Table3_1[[#This Row],[Status]]="Hired",1,0)</f>
        <v>1</v>
      </c>
      <c r="J522" t="b">
        <f>OR((Table3_1[[#This Row],[Offered Salary]]&lt;$O$27),(Table3_1[[#This Row],[Offered Salary]]&gt;$O$28))</f>
        <v>1</v>
      </c>
      <c r="K522" t="str">
        <f>IF(Table3_1[[#This Row],[Offered Salary]]&lt;$O$27,"Low",IF(Table3_1[[#This Row],[Offered Salary]]&gt;$O$28,"High",""))</f>
        <v>Low</v>
      </c>
      <c r="L522" s="6">
        <f>((Table3_1[[#This Row],[Offered Salary]]-$O$25)/$O$26)</f>
        <v>-1.6711905246510961</v>
      </c>
    </row>
    <row r="523" spans="1:12" x14ac:dyDescent="0.3">
      <c r="A523">
        <v>887205</v>
      </c>
      <c r="B523" s="2">
        <v>41813</v>
      </c>
      <c r="C523" s="3">
        <v>0.42670138888888887</v>
      </c>
      <c r="D523" t="s">
        <v>30</v>
      </c>
      <c r="E523" t="s">
        <v>27</v>
      </c>
      <c r="F523" t="s">
        <v>12</v>
      </c>
      <c r="G523" t="s">
        <v>6</v>
      </c>
      <c r="H523">
        <v>69826</v>
      </c>
      <c r="I523">
        <f>IF(Table3_1[[#This Row],[Status]]="Hired",1,0)</f>
        <v>0</v>
      </c>
      <c r="J523" t="b">
        <f>OR((Table3_1[[#This Row],[Offered Salary]]&lt;$O$27),(Table3_1[[#This Row],[Offered Salary]]&gt;$O$28))</f>
        <v>0</v>
      </c>
      <c r="K523" t="str">
        <f>IF(Table3_1[[#This Row],[Offered Salary]]&lt;$O$27,"Low",IF(Table3_1[[#This Row],[Offered Salary]]&gt;$O$28,"High",""))</f>
        <v/>
      </c>
      <c r="L523" s="6">
        <f>((Table3_1[[#This Row],[Offered Salary]]-$O$25)/$O$26)</f>
        <v>0.68773108792525939</v>
      </c>
    </row>
    <row r="524" spans="1:12" x14ac:dyDescent="0.3">
      <c r="A524">
        <v>724771</v>
      </c>
      <c r="B524" s="2">
        <v>41813</v>
      </c>
      <c r="C524" s="3">
        <v>0.42706018518518518</v>
      </c>
      <c r="D524" t="s">
        <v>30</v>
      </c>
      <c r="E524" t="s">
        <v>27</v>
      </c>
      <c r="F524" t="s">
        <v>12</v>
      </c>
      <c r="G524" t="s">
        <v>6</v>
      </c>
      <c r="H524">
        <v>66193</v>
      </c>
      <c r="I524">
        <f>IF(Table3_1[[#This Row],[Status]]="Hired",1,0)</f>
        <v>0</v>
      </c>
      <c r="J524" t="b">
        <f>OR((Table3_1[[#This Row],[Offered Salary]]&lt;$O$27),(Table3_1[[#This Row],[Offered Salary]]&gt;$O$28))</f>
        <v>0</v>
      </c>
      <c r="K524" t="str">
        <f>IF(Table3_1[[#This Row],[Offered Salary]]&lt;$O$27,"Low",IF(Table3_1[[#This Row],[Offered Salary]]&gt;$O$28,"High",""))</f>
        <v/>
      </c>
      <c r="L524" s="6">
        <f>((Table3_1[[#This Row],[Offered Salary]]-$O$25)/$O$26)</f>
        <v>0.56180593483824426</v>
      </c>
    </row>
    <row r="525" spans="1:12" x14ac:dyDescent="0.3">
      <c r="A525">
        <v>202953</v>
      </c>
      <c r="B525" s="2">
        <v>41814</v>
      </c>
      <c r="C525" s="3">
        <v>0.89172453703703702</v>
      </c>
      <c r="D525" t="s">
        <v>31</v>
      </c>
      <c r="E525" t="s">
        <v>27</v>
      </c>
      <c r="F525" t="s">
        <v>20</v>
      </c>
      <c r="G525" t="s">
        <v>6</v>
      </c>
      <c r="H525">
        <v>56772</v>
      </c>
      <c r="I525">
        <f>IF(Table3_1[[#This Row],[Status]]="Hired",1,0)</f>
        <v>1</v>
      </c>
      <c r="J525" t="b">
        <f>OR((Table3_1[[#This Row],[Offered Salary]]&lt;$O$27),(Table3_1[[#This Row],[Offered Salary]]&gt;$O$28))</f>
        <v>0</v>
      </c>
      <c r="K525" t="str">
        <f>IF(Table3_1[[#This Row],[Offered Salary]]&lt;$O$27,"Low",IF(Table3_1[[#This Row],[Offered Salary]]&gt;$O$28,"High",""))</f>
        <v/>
      </c>
      <c r="L525" s="6">
        <f>((Table3_1[[#This Row],[Offered Salary]]-$O$25)/$O$26)</f>
        <v>0.23526014149038596</v>
      </c>
    </row>
    <row r="526" spans="1:12" x14ac:dyDescent="0.3">
      <c r="A526">
        <v>141903</v>
      </c>
      <c r="B526" s="2">
        <v>41814</v>
      </c>
      <c r="C526" s="3">
        <v>0.84056712962962965</v>
      </c>
      <c r="D526" t="s">
        <v>30</v>
      </c>
      <c r="E526" t="s">
        <v>27</v>
      </c>
      <c r="F526" t="s">
        <v>20</v>
      </c>
      <c r="G526" t="s">
        <v>5</v>
      </c>
      <c r="H526">
        <v>4417</v>
      </c>
      <c r="I526">
        <f>IF(Table3_1[[#This Row],[Status]]="Hired",1,0)</f>
        <v>0</v>
      </c>
      <c r="J526" t="b">
        <f>OR((Table3_1[[#This Row],[Offered Salary]]&lt;$O$27),(Table3_1[[#This Row],[Offered Salary]]&gt;$O$28))</f>
        <v>1</v>
      </c>
      <c r="K526" t="str">
        <f>IF(Table3_1[[#This Row],[Offered Salary]]&lt;$O$27,"Low",IF(Table3_1[[#This Row],[Offered Salary]]&gt;$O$28,"High",""))</f>
        <v>Low</v>
      </c>
      <c r="L526" s="6">
        <f>((Table3_1[[#This Row],[Offered Salary]]-$O$25)/$O$26)</f>
        <v>-1.579441589825517</v>
      </c>
    </row>
    <row r="527" spans="1:12" x14ac:dyDescent="0.3">
      <c r="A527">
        <v>746731</v>
      </c>
      <c r="B527" s="2">
        <v>41814</v>
      </c>
      <c r="C527" s="3">
        <v>0.75385416666666671</v>
      </c>
      <c r="D527" t="s">
        <v>30</v>
      </c>
      <c r="E527" t="s">
        <v>27</v>
      </c>
      <c r="F527" t="s">
        <v>17</v>
      </c>
      <c r="G527" t="s">
        <v>10</v>
      </c>
      <c r="H527">
        <v>28392</v>
      </c>
      <c r="I527">
        <f>IF(Table3_1[[#This Row],[Status]]="Hired",1,0)</f>
        <v>0</v>
      </c>
      <c r="J527" t="b">
        <f>OR((Table3_1[[#This Row],[Offered Salary]]&lt;$O$27),(Table3_1[[#This Row],[Offered Salary]]&gt;$O$28))</f>
        <v>0</v>
      </c>
      <c r="K527" t="str">
        <f>IF(Table3_1[[#This Row],[Offered Salary]]&lt;$O$27,"Low",IF(Table3_1[[#This Row],[Offered Salary]]&gt;$O$28,"High",""))</f>
        <v/>
      </c>
      <c r="L527" s="6">
        <f>((Table3_1[[#This Row],[Offered Salary]]-$O$25)/$O$26)</f>
        <v>-0.74843263159232487</v>
      </c>
    </row>
    <row r="528" spans="1:12" x14ac:dyDescent="0.3">
      <c r="A528">
        <v>39116</v>
      </c>
      <c r="B528" s="2">
        <v>41814</v>
      </c>
      <c r="C528" s="3">
        <v>2.3379629629629629E-2</v>
      </c>
      <c r="D528" t="s">
        <v>30</v>
      </c>
      <c r="E528" t="s">
        <v>27</v>
      </c>
      <c r="F528" t="s">
        <v>17</v>
      </c>
      <c r="G528" t="s">
        <v>5</v>
      </c>
      <c r="H528">
        <v>58099</v>
      </c>
      <c r="I528">
        <f>IF(Table3_1[[#This Row],[Status]]="Hired",1,0)</f>
        <v>0</v>
      </c>
      <c r="J528" t="b">
        <f>OR((Table3_1[[#This Row],[Offered Salary]]&lt;$O$27),(Table3_1[[#This Row],[Offered Salary]]&gt;$O$28))</f>
        <v>0</v>
      </c>
      <c r="K528" t="str">
        <f>IF(Table3_1[[#This Row],[Offered Salary]]&lt;$O$27,"Low",IF(Table3_1[[#This Row],[Offered Salary]]&gt;$O$28,"High",""))</f>
        <v/>
      </c>
      <c r="L528" s="6">
        <f>((Table3_1[[#This Row],[Offered Salary]]-$O$25)/$O$26)</f>
        <v>0.2812559240795599</v>
      </c>
    </row>
    <row r="529" spans="1:12" x14ac:dyDescent="0.3">
      <c r="A529">
        <v>832026</v>
      </c>
      <c r="B529" s="2">
        <v>41814</v>
      </c>
      <c r="C529" s="3">
        <v>0.30406250000000001</v>
      </c>
      <c r="D529" t="s">
        <v>30</v>
      </c>
      <c r="E529" t="s">
        <v>29</v>
      </c>
      <c r="F529" t="s">
        <v>13</v>
      </c>
      <c r="G529" t="s">
        <v>10</v>
      </c>
      <c r="H529">
        <v>64733</v>
      </c>
      <c r="I529">
        <f>IF(Table3_1[[#This Row],[Status]]="Hired",1,0)</f>
        <v>0</v>
      </c>
      <c r="J529" t="b">
        <f>OR((Table3_1[[#This Row],[Offered Salary]]&lt;$O$27),(Table3_1[[#This Row],[Offered Salary]]&gt;$O$28))</f>
        <v>0</v>
      </c>
      <c r="K529" t="str">
        <f>IF(Table3_1[[#This Row],[Offered Salary]]&lt;$O$27,"Low",IF(Table3_1[[#This Row],[Offered Salary]]&gt;$O$28,"High",""))</f>
        <v/>
      </c>
      <c r="L529" s="6">
        <f>((Table3_1[[#This Row],[Offered Salary]]-$O$25)/$O$26)</f>
        <v>0.5112001755464628</v>
      </c>
    </row>
    <row r="530" spans="1:12" x14ac:dyDescent="0.3">
      <c r="A530">
        <v>103409</v>
      </c>
      <c r="B530" s="2">
        <v>41814</v>
      </c>
      <c r="C530" s="3">
        <v>0.80079861111111106</v>
      </c>
      <c r="D530" t="s">
        <v>30</v>
      </c>
      <c r="E530" t="s">
        <v>29</v>
      </c>
      <c r="F530" t="s">
        <v>20</v>
      </c>
      <c r="G530" t="s">
        <v>7</v>
      </c>
      <c r="H530">
        <v>84778</v>
      </c>
      <c r="I530">
        <f>IF(Table3_1[[#This Row],[Status]]="Hired",1,0)</f>
        <v>0</v>
      </c>
      <c r="J530" t="b">
        <f>OR((Table3_1[[#This Row],[Offered Salary]]&lt;$O$27),(Table3_1[[#This Row],[Offered Salary]]&gt;$O$28))</f>
        <v>0</v>
      </c>
      <c r="K530" t="str">
        <f>IF(Table3_1[[#This Row],[Offered Salary]]&lt;$O$27,"Low",IF(Table3_1[[#This Row],[Offered Salary]]&gt;$O$28,"High",""))</f>
        <v/>
      </c>
      <c r="L530" s="6">
        <f>((Table3_1[[#This Row],[Offered Salary]]-$O$25)/$O$26)</f>
        <v>1.2059895214394487</v>
      </c>
    </row>
    <row r="531" spans="1:12" x14ac:dyDescent="0.3">
      <c r="A531">
        <v>842023</v>
      </c>
      <c r="B531" s="2">
        <v>41815</v>
      </c>
      <c r="C531" s="3">
        <v>0.47631944444444446</v>
      </c>
      <c r="D531" t="s">
        <v>30</v>
      </c>
      <c r="E531" t="s">
        <v>27</v>
      </c>
      <c r="F531" t="s">
        <v>20</v>
      </c>
      <c r="G531" t="s">
        <v>10</v>
      </c>
      <c r="H531">
        <v>57572</v>
      </c>
      <c r="I531">
        <f>IF(Table3_1[[#This Row],[Status]]="Hired",1,0)</f>
        <v>0</v>
      </c>
      <c r="J531" t="b">
        <f>OR((Table3_1[[#This Row],[Offered Salary]]&lt;$O$27),(Table3_1[[#This Row],[Offered Salary]]&gt;$O$28))</f>
        <v>0</v>
      </c>
      <c r="K531" t="str">
        <f>IF(Table3_1[[#This Row],[Offered Salary]]&lt;$O$27,"Low",IF(Table3_1[[#This Row],[Offered Salary]]&gt;$O$28,"High",""))</f>
        <v/>
      </c>
      <c r="L531" s="6">
        <f>((Table3_1[[#This Row],[Offered Salary]]-$O$25)/$O$26)</f>
        <v>0.26298932466396485</v>
      </c>
    </row>
    <row r="532" spans="1:12" x14ac:dyDescent="0.3">
      <c r="A532">
        <v>273935</v>
      </c>
      <c r="B532" s="2">
        <v>41815</v>
      </c>
      <c r="C532" s="3">
        <v>0.4773263888888889</v>
      </c>
      <c r="D532" t="s">
        <v>31</v>
      </c>
      <c r="E532" t="s">
        <v>29</v>
      </c>
      <c r="F532" t="s">
        <v>20</v>
      </c>
      <c r="G532" t="s">
        <v>10</v>
      </c>
      <c r="H532">
        <v>71034</v>
      </c>
      <c r="I532">
        <f>IF(Table3_1[[#This Row],[Status]]="Hired",1,0)</f>
        <v>1</v>
      </c>
      <c r="J532" t="b">
        <f>OR((Table3_1[[#This Row],[Offered Salary]]&lt;$O$27),(Table3_1[[#This Row],[Offered Salary]]&gt;$O$28))</f>
        <v>0</v>
      </c>
      <c r="K532" t="str">
        <f>IF(Table3_1[[#This Row],[Offered Salary]]&lt;$O$27,"Low",IF(Table3_1[[#This Row],[Offered Salary]]&gt;$O$28,"High",""))</f>
        <v/>
      </c>
      <c r="L532" s="6">
        <f>((Table3_1[[#This Row],[Offered Salary]]-$O$25)/$O$26)</f>
        <v>0.72960215451736343</v>
      </c>
    </row>
    <row r="533" spans="1:12" x14ac:dyDescent="0.3">
      <c r="A533">
        <v>224305</v>
      </c>
      <c r="B533" s="2">
        <v>41815</v>
      </c>
      <c r="C533" s="3">
        <v>0.74366898148148153</v>
      </c>
      <c r="D533" t="s">
        <v>30</v>
      </c>
      <c r="E533" t="s">
        <v>27</v>
      </c>
      <c r="F533" t="s">
        <v>20</v>
      </c>
      <c r="G533" t="s">
        <v>10</v>
      </c>
      <c r="H533">
        <v>9137</v>
      </c>
      <c r="I533">
        <f>IF(Table3_1[[#This Row],[Status]]="Hired",1,0)</f>
        <v>0</v>
      </c>
      <c r="J533" t="b">
        <f>OR((Table3_1[[#This Row],[Offered Salary]]&lt;$O$27),(Table3_1[[#This Row],[Offered Salary]]&gt;$O$28))</f>
        <v>1</v>
      </c>
      <c r="K533" t="str">
        <f>IF(Table3_1[[#This Row],[Offered Salary]]&lt;$O$27,"Low",IF(Table3_1[[#This Row],[Offered Salary]]&gt;$O$28,"High",""))</f>
        <v>Low</v>
      </c>
      <c r="L533" s="6">
        <f>((Table3_1[[#This Row],[Offered Salary]]-$O$25)/$O$26)</f>
        <v>-1.4158394091014017</v>
      </c>
    </row>
    <row r="534" spans="1:12" x14ac:dyDescent="0.3">
      <c r="A534">
        <v>930428</v>
      </c>
      <c r="B534" s="2">
        <v>41815</v>
      </c>
      <c r="C534" s="3">
        <v>0.49655092592592592</v>
      </c>
      <c r="D534" t="s">
        <v>30</v>
      </c>
      <c r="E534" t="s">
        <v>27</v>
      </c>
      <c r="F534" t="s">
        <v>20</v>
      </c>
      <c r="G534" t="s">
        <v>1</v>
      </c>
      <c r="H534">
        <v>79329</v>
      </c>
      <c r="I534">
        <f>IF(Table3_1[[#This Row],[Status]]="Hired",1,0)</f>
        <v>0</v>
      </c>
      <c r="J534" t="b">
        <f>OR((Table3_1[[#This Row],[Offered Salary]]&lt;$O$27),(Table3_1[[#This Row],[Offered Salary]]&gt;$O$28))</f>
        <v>0</v>
      </c>
      <c r="K534" t="str">
        <f>IF(Table3_1[[#This Row],[Offered Salary]]&lt;$O$27,"Low",IF(Table3_1[[#This Row],[Offered Salary]]&gt;$O$28,"High",""))</f>
        <v/>
      </c>
      <c r="L534" s="6">
        <f>((Table3_1[[#This Row],[Offered Salary]]-$O$25)/$O$26)</f>
        <v>1.0171191225484095</v>
      </c>
    </row>
    <row r="535" spans="1:12" x14ac:dyDescent="0.3">
      <c r="A535">
        <v>904609</v>
      </c>
      <c r="B535" s="2">
        <v>41815</v>
      </c>
      <c r="C535" s="3">
        <v>0.4982638888888889</v>
      </c>
      <c r="D535" t="s">
        <v>30</v>
      </c>
      <c r="E535" t="s">
        <v>27</v>
      </c>
      <c r="F535" t="s">
        <v>20</v>
      </c>
      <c r="G535" t="s">
        <v>1</v>
      </c>
      <c r="H535">
        <v>7154</v>
      </c>
      <c r="I535">
        <f>IF(Table3_1[[#This Row],[Status]]="Hired",1,0)</f>
        <v>0</v>
      </c>
      <c r="J535" t="b">
        <f>OR((Table3_1[[#This Row],[Offered Salary]]&lt;$O$27),(Table3_1[[#This Row],[Offered Salary]]&gt;$O$28))</f>
        <v>1</v>
      </c>
      <c r="K535" t="str">
        <f>IF(Table3_1[[#This Row],[Offered Salary]]&lt;$O$27,"Low",IF(Table3_1[[#This Row],[Offered Salary]]&gt;$O$28,"High",""))</f>
        <v>Low</v>
      </c>
      <c r="L535" s="6">
        <f>((Table3_1[[#This Row],[Offered Salary]]-$O$25)/$O$26)</f>
        <v>-1.4845731218929104</v>
      </c>
    </row>
    <row r="536" spans="1:12" x14ac:dyDescent="0.3">
      <c r="A536">
        <v>820245</v>
      </c>
      <c r="B536" s="2">
        <v>41815</v>
      </c>
      <c r="C536" s="3">
        <v>0.5141782407407407</v>
      </c>
      <c r="D536" t="s">
        <v>31</v>
      </c>
      <c r="E536" t="s">
        <v>29</v>
      </c>
      <c r="F536" t="s">
        <v>19</v>
      </c>
      <c r="G536" t="s">
        <v>10</v>
      </c>
      <c r="H536">
        <v>36480</v>
      </c>
      <c r="I536">
        <f>IF(Table3_1[[#This Row],[Status]]="Hired",1,0)</f>
        <v>1</v>
      </c>
      <c r="J536" t="b">
        <f>OR((Table3_1[[#This Row],[Offered Salary]]&lt;$O$27),(Table3_1[[#This Row],[Offered Salary]]&gt;$O$28))</f>
        <v>0</v>
      </c>
      <c r="K536" t="str">
        <f>IF(Table3_1[[#This Row],[Offered Salary]]&lt;$O$27,"Low",IF(Table3_1[[#This Row],[Offered Salary]]&gt;$O$28,"High",""))</f>
        <v/>
      </c>
      <c r="L536" s="6">
        <f>((Table3_1[[#This Row],[Offered Salary]]-$O$25)/$O$26)</f>
        <v>-0.46809058970744238</v>
      </c>
    </row>
    <row r="537" spans="1:12" x14ac:dyDescent="0.3">
      <c r="A537">
        <v>213385</v>
      </c>
      <c r="B537" s="2">
        <v>41815</v>
      </c>
      <c r="C537" s="3">
        <v>0.51457175925925924</v>
      </c>
      <c r="D537" t="s">
        <v>30</v>
      </c>
      <c r="E537" t="s">
        <v>29</v>
      </c>
      <c r="F537" t="s">
        <v>19</v>
      </c>
      <c r="G537" t="s">
        <v>10</v>
      </c>
      <c r="H537">
        <v>77882</v>
      </c>
      <c r="I537">
        <f>IF(Table3_1[[#This Row],[Status]]="Hired",1,0)</f>
        <v>0</v>
      </c>
      <c r="J537" t="b">
        <f>OR((Table3_1[[#This Row],[Offered Salary]]&lt;$O$27),(Table3_1[[#This Row],[Offered Salary]]&gt;$O$28))</f>
        <v>0</v>
      </c>
      <c r="K537" t="str">
        <f>IF(Table3_1[[#This Row],[Offered Salary]]&lt;$O$27,"Low",IF(Table3_1[[#This Row],[Offered Salary]]&gt;$O$28,"High",""))</f>
        <v/>
      </c>
      <c r="L537" s="6">
        <f>((Table3_1[[#This Row],[Offered Salary]]-$O$25)/$O$26)</f>
        <v>0.96696396248319871</v>
      </c>
    </row>
    <row r="538" spans="1:12" x14ac:dyDescent="0.3">
      <c r="A538">
        <v>797233</v>
      </c>
      <c r="B538" s="2">
        <v>41838</v>
      </c>
      <c r="C538" s="3">
        <v>0.7265625</v>
      </c>
      <c r="D538" t="s">
        <v>31</v>
      </c>
      <c r="E538" t="s">
        <v>28</v>
      </c>
      <c r="F538" t="s">
        <v>17</v>
      </c>
      <c r="G538" t="s">
        <v>2</v>
      </c>
      <c r="H538">
        <v>45473</v>
      </c>
      <c r="I538">
        <f>IF(Table3_1[[#This Row],[Status]]="Hired",1,0)</f>
        <v>1</v>
      </c>
      <c r="J538" t="b">
        <f>OR((Table3_1[[#This Row],[Offered Salary]]&lt;$O$27),(Table3_1[[#This Row],[Offered Salary]]&gt;$O$28))</f>
        <v>0</v>
      </c>
      <c r="K538" t="str">
        <f>IF(Table3_1[[#This Row],[Offered Salary]]&lt;$O$27,"Low",IF(Table3_1[[#This Row],[Offered Salary]]&gt;$O$28,"High",""))</f>
        <v/>
      </c>
      <c r="L538" s="6">
        <f>((Table3_1[[#This Row],[Offered Salary]]-$O$25)/$O$26)</f>
        <v>-0.15637990935744878</v>
      </c>
    </row>
    <row r="539" spans="1:12" x14ac:dyDescent="0.3">
      <c r="A539">
        <v>52581</v>
      </c>
      <c r="B539" s="2">
        <v>41815</v>
      </c>
      <c r="C539" s="3">
        <v>0.65226851851851853</v>
      </c>
      <c r="D539" t="s">
        <v>30</v>
      </c>
      <c r="E539" t="s">
        <v>29</v>
      </c>
      <c r="F539" t="s">
        <v>17</v>
      </c>
      <c r="G539" t="s">
        <v>6</v>
      </c>
      <c r="H539">
        <v>8361</v>
      </c>
      <c r="I539">
        <f>IF(Table3_1[[#This Row],[Status]]="Hired",1,0)</f>
        <v>0</v>
      </c>
      <c r="J539" t="b">
        <f>OR((Table3_1[[#This Row],[Offered Salary]]&lt;$O$27),(Table3_1[[#This Row],[Offered Salary]]&gt;$O$28))</f>
        <v>1</v>
      </c>
      <c r="K539" t="str">
        <f>IF(Table3_1[[#This Row],[Offered Salary]]&lt;$O$27,"Low",IF(Table3_1[[#This Row],[Offered Salary]]&gt;$O$28,"High",""))</f>
        <v>Low</v>
      </c>
      <c r="L539" s="6">
        <f>((Table3_1[[#This Row],[Offered Salary]]-$O$25)/$O$26)</f>
        <v>-1.4427367167797731</v>
      </c>
    </row>
    <row r="540" spans="1:12" x14ac:dyDescent="0.3">
      <c r="A540">
        <v>205409</v>
      </c>
      <c r="B540" s="2">
        <v>41815</v>
      </c>
      <c r="C540" s="3">
        <v>0.83245370370370375</v>
      </c>
      <c r="D540" t="s">
        <v>30</v>
      </c>
      <c r="E540" t="s">
        <v>29</v>
      </c>
      <c r="F540" t="s">
        <v>20</v>
      </c>
      <c r="G540" t="s">
        <v>4</v>
      </c>
      <c r="H540">
        <v>88469</v>
      </c>
      <c r="I540">
        <f>IF(Table3_1[[#This Row],[Status]]="Hired",1,0)</f>
        <v>0</v>
      </c>
      <c r="J540" t="b">
        <f>OR((Table3_1[[#This Row],[Offered Salary]]&lt;$O$27),(Table3_1[[#This Row],[Offered Salary]]&gt;$O$28))</f>
        <v>0</v>
      </c>
      <c r="K540" t="str">
        <f>IF(Table3_1[[#This Row],[Offered Salary]]&lt;$O$27,"Low",IF(Table3_1[[#This Row],[Offered Salary]]&gt;$O$28,"High",""))</f>
        <v/>
      </c>
      <c r="L540" s="6">
        <f>((Table3_1[[#This Row],[Offered Salary]]-$O$25)/$O$26)</f>
        <v>1.3339250403065483</v>
      </c>
    </row>
    <row r="541" spans="1:12" x14ac:dyDescent="0.3">
      <c r="A541">
        <v>926369</v>
      </c>
      <c r="B541" s="2">
        <v>41816</v>
      </c>
      <c r="C541" s="3">
        <v>0.40232638888888889</v>
      </c>
      <c r="D541" t="s">
        <v>31</v>
      </c>
      <c r="E541" t="s">
        <v>29</v>
      </c>
      <c r="F541" t="s">
        <v>17</v>
      </c>
      <c r="G541" t="s">
        <v>4</v>
      </c>
      <c r="H541">
        <v>72641</v>
      </c>
      <c r="I541">
        <f>IF(Table3_1[[#This Row],[Status]]="Hired",1,0)</f>
        <v>1</v>
      </c>
      <c r="J541" t="b">
        <f>OR((Table3_1[[#This Row],[Offered Salary]]&lt;$O$27),(Table3_1[[#This Row],[Offered Salary]]&gt;$O$28))</f>
        <v>0</v>
      </c>
      <c r="K541" t="str">
        <f>IF(Table3_1[[#This Row],[Offered Salary]]&lt;$O$27,"Low",IF(Table3_1[[#This Row],[Offered Salary]]&gt;$O$28,"High",""))</f>
        <v/>
      </c>
      <c r="L541" s="6">
        <f>((Table3_1[[#This Row],[Offered Salary]]-$O$25)/$O$26)</f>
        <v>0.78530315121729011</v>
      </c>
    </row>
    <row r="542" spans="1:12" x14ac:dyDescent="0.3">
      <c r="A542">
        <v>409635</v>
      </c>
      <c r="B542" s="2">
        <v>41816</v>
      </c>
      <c r="C542" s="3">
        <v>0.75957175925925924</v>
      </c>
      <c r="D542" t="s">
        <v>31</v>
      </c>
      <c r="E542" t="s">
        <v>27</v>
      </c>
      <c r="F542" t="s">
        <v>20</v>
      </c>
      <c r="G542" t="s">
        <v>5</v>
      </c>
      <c r="H542">
        <v>36612</v>
      </c>
      <c r="I542">
        <f>IF(Table3_1[[#This Row],[Status]]="Hired",1,0)</f>
        <v>1</v>
      </c>
      <c r="J542" t="b">
        <f>OR((Table3_1[[#This Row],[Offered Salary]]&lt;$O$27),(Table3_1[[#This Row],[Offered Salary]]&gt;$O$28))</f>
        <v>0</v>
      </c>
      <c r="K542" t="str">
        <f>IF(Table3_1[[#This Row],[Offered Salary]]&lt;$O$27,"Low",IF(Table3_1[[#This Row],[Offered Salary]]&gt;$O$28,"High",""))</f>
        <v/>
      </c>
      <c r="L542" s="6">
        <f>((Table3_1[[#This Row],[Offered Salary]]-$O$25)/$O$26)</f>
        <v>-0.46351527448380186</v>
      </c>
    </row>
    <row r="543" spans="1:12" x14ac:dyDescent="0.3">
      <c r="A543">
        <v>669926</v>
      </c>
      <c r="B543" s="2">
        <v>41816</v>
      </c>
      <c r="C543" s="3">
        <v>0.44738425925925923</v>
      </c>
      <c r="D543" t="s">
        <v>31</v>
      </c>
      <c r="E543" t="s">
        <v>29</v>
      </c>
      <c r="F543" t="s">
        <v>20</v>
      </c>
      <c r="G543" t="s">
        <v>5</v>
      </c>
      <c r="H543">
        <v>65268</v>
      </c>
      <c r="I543">
        <f>IF(Table3_1[[#This Row],[Status]]="Hired",1,0)</f>
        <v>1</v>
      </c>
      <c r="J543" t="b">
        <f>OR((Table3_1[[#This Row],[Offered Salary]]&lt;$O$27),(Table3_1[[#This Row],[Offered Salary]]&gt;$O$28))</f>
        <v>0</v>
      </c>
      <c r="K543" t="str">
        <f>IF(Table3_1[[#This Row],[Offered Salary]]&lt;$O$27,"Low",IF(Table3_1[[#This Row],[Offered Salary]]&gt;$O$28,"High",""))</f>
        <v/>
      </c>
      <c r="L543" s="6">
        <f>((Table3_1[[#This Row],[Offered Salary]]-$O$25)/$O$26)</f>
        <v>0.52974406679379371</v>
      </c>
    </row>
    <row r="544" spans="1:12" x14ac:dyDescent="0.3">
      <c r="A544">
        <v>99798</v>
      </c>
      <c r="B544" s="2">
        <v>41816</v>
      </c>
      <c r="C544" s="3">
        <v>0.44748842592592591</v>
      </c>
      <c r="D544" t="s">
        <v>31</v>
      </c>
      <c r="E544" t="s">
        <v>29</v>
      </c>
      <c r="F544" t="s">
        <v>20</v>
      </c>
      <c r="G544" t="s">
        <v>5</v>
      </c>
      <c r="H544">
        <v>98297</v>
      </c>
      <c r="I544">
        <f>IF(Table3_1[[#This Row],[Status]]="Hired",1,0)</f>
        <v>1</v>
      </c>
      <c r="J544" t="b">
        <f>OR((Table3_1[[#This Row],[Offered Salary]]&lt;$O$27),(Table3_1[[#This Row],[Offered Salary]]&gt;$O$28))</f>
        <v>0</v>
      </c>
      <c r="K544" t="str">
        <f>IF(Table3_1[[#This Row],[Offered Salary]]&lt;$O$27,"Low",IF(Table3_1[[#This Row],[Offered Salary]]&gt;$O$28,"High",""))</f>
        <v/>
      </c>
      <c r="L544" s="6">
        <f>((Table3_1[[#This Row],[Offered Salary]]-$O$25)/$O$26)</f>
        <v>1.6745780555939649</v>
      </c>
    </row>
    <row r="545" spans="1:12" x14ac:dyDescent="0.3">
      <c r="A545">
        <v>465488</v>
      </c>
      <c r="B545" s="2">
        <v>41816</v>
      </c>
      <c r="C545" s="3">
        <v>0.75501157407407404</v>
      </c>
      <c r="D545" t="s">
        <v>30</v>
      </c>
      <c r="E545" t="s">
        <v>27</v>
      </c>
      <c r="F545" t="s">
        <v>17</v>
      </c>
      <c r="G545" t="s">
        <v>10</v>
      </c>
      <c r="H545">
        <v>7807</v>
      </c>
      <c r="I545">
        <f>IF(Table3_1[[#This Row],[Status]]="Hired",1,0)</f>
        <v>0</v>
      </c>
      <c r="J545" t="b">
        <f>OR((Table3_1[[#This Row],[Offered Salary]]&lt;$O$27),(Table3_1[[#This Row],[Offered Salary]]&gt;$O$28))</f>
        <v>1</v>
      </c>
      <c r="K545" t="str">
        <f>IF(Table3_1[[#This Row],[Offered Salary]]&lt;$O$27,"Low",IF(Table3_1[[#This Row],[Offered Salary]]&gt;$O$28,"High",""))</f>
        <v>Low</v>
      </c>
      <c r="L545" s="6">
        <f>((Table3_1[[#This Row],[Offered Salary]]-$O$25)/$O$26)</f>
        <v>-1.4619391761274765</v>
      </c>
    </row>
    <row r="546" spans="1:12" x14ac:dyDescent="0.3">
      <c r="A546">
        <v>377818</v>
      </c>
      <c r="B546" s="2">
        <v>41824</v>
      </c>
      <c r="C546" s="3">
        <v>0.3180324074074074</v>
      </c>
      <c r="D546" t="s">
        <v>31</v>
      </c>
      <c r="E546" t="s">
        <v>29</v>
      </c>
      <c r="F546" t="s">
        <v>12</v>
      </c>
      <c r="G546" t="s">
        <v>5</v>
      </c>
      <c r="H546">
        <v>6821</v>
      </c>
      <c r="I546">
        <f>IF(Table3_1[[#This Row],[Status]]="Hired",1,0)</f>
        <v>1</v>
      </c>
      <c r="J546" t="b">
        <f>OR((Table3_1[[#This Row],[Offered Salary]]&lt;$O$27),(Table3_1[[#This Row],[Offered Salary]]&gt;$O$28))</f>
        <v>1</v>
      </c>
      <c r="K546" t="str">
        <f>IF(Table3_1[[#This Row],[Offered Salary]]&lt;$O$27,"Low",IF(Table3_1[[#This Row],[Offered Salary]]&gt;$O$28,"High",""))</f>
        <v>Low</v>
      </c>
      <c r="L546" s="6">
        <f>((Table3_1[[#This Row],[Offered Salary]]-$O$25)/$O$26)</f>
        <v>-1.4961153943889125</v>
      </c>
    </row>
    <row r="547" spans="1:12" x14ac:dyDescent="0.3">
      <c r="A547">
        <v>218937</v>
      </c>
      <c r="B547" s="2">
        <v>41824</v>
      </c>
      <c r="C547" s="3">
        <v>0.31792824074074072</v>
      </c>
      <c r="D547" t="s">
        <v>30</v>
      </c>
      <c r="E547" t="s">
        <v>28</v>
      </c>
      <c r="F547" t="s">
        <v>12</v>
      </c>
      <c r="G547" t="s">
        <v>5</v>
      </c>
      <c r="H547">
        <v>55512</v>
      </c>
      <c r="I547">
        <f>IF(Table3_1[[#This Row],[Status]]="Hired",1,0)</f>
        <v>0</v>
      </c>
      <c r="J547" t="b">
        <f>OR((Table3_1[[#This Row],[Offered Salary]]&lt;$O$27),(Table3_1[[#This Row],[Offered Salary]]&gt;$O$28))</f>
        <v>0</v>
      </c>
      <c r="K547" t="str">
        <f>IF(Table3_1[[#This Row],[Offered Salary]]&lt;$O$27,"Low",IF(Table3_1[[#This Row],[Offered Salary]]&gt;$O$28,"High",""))</f>
        <v/>
      </c>
      <c r="L547" s="6">
        <f>((Table3_1[[#This Row],[Offered Salary]]-$O$25)/$O$26)</f>
        <v>0.19158667799199922</v>
      </c>
    </row>
    <row r="548" spans="1:12" x14ac:dyDescent="0.3">
      <c r="A548">
        <v>692071</v>
      </c>
      <c r="B548" s="2">
        <v>41816</v>
      </c>
      <c r="C548" s="3">
        <v>0.34693287037037035</v>
      </c>
      <c r="D548" t="s">
        <v>30</v>
      </c>
      <c r="E548" t="s">
        <v>27</v>
      </c>
      <c r="F548" t="s">
        <v>12</v>
      </c>
      <c r="G548" t="s">
        <v>9</v>
      </c>
      <c r="H548">
        <v>31271</v>
      </c>
      <c r="I548">
        <f>IF(Table3_1[[#This Row],[Status]]="Hired",1,0)</f>
        <v>0</v>
      </c>
      <c r="J548" t="b">
        <f>OR((Table3_1[[#This Row],[Offered Salary]]&lt;$O$27),(Table3_1[[#This Row],[Offered Salary]]&gt;$O$28))</f>
        <v>0</v>
      </c>
      <c r="K548" t="str">
        <f>IF(Table3_1[[#This Row],[Offered Salary]]&lt;$O$27,"Low",IF(Table3_1[[#This Row],[Offered Salary]]&gt;$O$28,"High",""))</f>
        <v/>
      </c>
      <c r="L548" s="6">
        <f>((Table3_1[[#This Row],[Offered Salary]]-$O$25)/$O$26)</f>
        <v>-0.64864223364640794</v>
      </c>
    </row>
    <row r="549" spans="1:12" x14ac:dyDescent="0.3">
      <c r="A549">
        <v>958561</v>
      </c>
      <c r="B549" s="2">
        <v>41816</v>
      </c>
      <c r="C549" s="3">
        <v>0.69939814814814816</v>
      </c>
      <c r="D549" t="s">
        <v>31</v>
      </c>
      <c r="E549" t="s">
        <v>27</v>
      </c>
      <c r="F549" t="s">
        <v>17</v>
      </c>
      <c r="G549" t="s">
        <v>8</v>
      </c>
      <c r="H549">
        <v>42656</v>
      </c>
      <c r="I549">
        <f>IF(Table3_1[[#This Row],[Status]]="Hired",1,0)</f>
        <v>1</v>
      </c>
      <c r="J549" t="b">
        <f>OR((Table3_1[[#This Row],[Offered Salary]]&lt;$O$27),(Table3_1[[#This Row],[Offered Salary]]&gt;$O$28))</f>
        <v>0</v>
      </c>
      <c r="K549" t="str">
        <f>IF(Table3_1[[#This Row],[Offered Salary]]&lt;$O$27,"Low",IF(Table3_1[[#This Row],[Offered Salary]]&gt;$O$28,"High",""))</f>
        <v/>
      </c>
      <c r="L549" s="6">
        <f>((Table3_1[[#This Row],[Offered Salary]]-$O$25)/$O$26)</f>
        <v>-0.25402129560741343</v>
      </c>
    </row>
    <row r="550" spans="1:12" x14ac:dyDescent="0.3">
      <c r="A550">
        <v>796498</v>
      </c>
      <c r="B550" s="2">
        <v>41816</v>
      </c>
      <c r="C550" s="3">
        <v>0.49973379629629627</v>
      </c>
      <c r="D550" t="s">
        <v>30</v>
      </c>
      <c r="E550" t="s">
        <v>27</v>
      </c>
      <c r="F550" t="s">
        <v>17</v>
      </c>
      <c r="G550" t="s">
        <v>7</v>
      </c>
      <c r="H550">
        <v>82745</v>
      </c>
      <c r="I550">
        <f>IF(Table3_1[[#This Row],[Status]]="Hired",1,0)</f>
        <v>0</v>
      </c>
      <c r="J550" t="b">
        <f>OR((Table3_1[[#This Row],[Offered Salary]]&lt;$O$27),(Table3_1[[#This Row],[Offered Salary]]&gt;$O$28))</f>
        <v>0</v>
      </c>
      <c r="K550" t="str">
        <f>IF(Table3_1[[#This Row],[Offered Salary]]&lt;$O$27,"Low",IF(Table3_1[[#This Row],[Offered Salary]]&gt;$O$28,"High",""))</f>
        <v/>
      </c>
      <c r="L550" s="6">
        <f>((Table3_1[[#This Row],[Offered Salary]]-$O$25)/$O$26)</f>
        <v>1.1355227346995913</v>
      </c>
    </row>
    <row r="551" spans="1:12" x14ac:dyDescent="0.3">
      <c r="A551">
        <v>167582</v>
      </c>
      <c r="B551" s="2">
        <v>41816</v>
      </c>
      <c r="C551" s="3">
        <v>0.37659722222222225</v>
      </c>
      <c r="D551" t="s">
        <v>30</v>
      </c>
      <c r="E551" t="s">
        <v>27</v>
      </c>
      <c r="F551" t="s">
        <v>18</v>
      </c>
      <c r="G551" t="s">
        <v>4</v>
      </c>
      <c r="H551">
        <v>97823</v>
      </c>
      <c r="I551">
        <f>IF(Table3_1[[#This Row],[Status]]="Hired",1,0)</f>
        <v>0</v>
      </c>
      <c r="J551" t="b">
        <f>OR((Table3_1[[#This Row],[Offered Salary]]&lt;$O$27),(Table3_1[[#This Row],[Offered Salary]]&gt;$O$28))</f>
        <v>0</v>
      </c>
      <c r="K551" t="str">
        <f>IF(Table3_1[[#This Row],[Offered Salary]]&lt;$O$27,"Low",IF(Table3_1[[#This Row],[Offered Salary]]&gt;$O$28,"High",""))</f>
        <v/>
      </c>
      <c r="L551" s="6">
        <f>((Table3_1[[#This Row],[Offered Salary]]-$O$25)/$O$26)</f>
        <v>1.6581485145636192</v>
      </c>
    </row>
    <row r="552" spans="1:12" x14ac:dyDescent="0.3">
      <c r="A552">
        <v>170195</v>
      </c>
      <c r="B552" s="2">
        <v>41816</v>
      </c>
      <c r="C552" s="3">
        <v>0.37810185185185186</v>
      </c>
      <c r="D552" t="s">
        <v>30</v>
      </c>
      <c r="E552" t="s">
        <v>27</v>
      </c>
      <c r="F552" t="s">
        <v>18</v>
      </c>
      <c r="G552" t="s">
        <v>4</v>
      </c>
      <c r="H552">
        <v>75871</v>
      </c>
      <c r="I552">
        <f>IF(Table3_1[[#This Row],[Status]]="Hired",1,0)</f>
        <v>0</v>
      </c>
      <c r="J552" t="b">
        <f>OR((Table3_1[[#This Row],[Offered Salary]]&lt;$O$27),(Table3_1[[#This Row],[Offered Salary]]&gt;$O$28))</f>
        <v>0</v>
      </c>
      <c r="K552" t="str">
        <f>IF(Table3_1[[#This Row],[Offered Salary]]&lt;$O$27,"Low",IF(Table3_1[[#This Row],[Offered Salary]]&gt;$O$28,"High",""))</f>
        <v/>
      </c>
      <c r="L552" s="6">
        <f>((Table3_1[[#This Row],[Offered Salary]]-$O$25)/$O$26)</f>
        <v>0.89725972828061484</v>
      </c>
    </row>
    <row r="553" spans="1:12" x14ac:dyDescent="0.3">
      <c r="A553">
        <v>245448</v>
      </c>
      <c r="B553" s="2">
        <v>41816</v>
      </c>
      <c r="C553" s="3">
        <v>0.37885416666666666</v>
      </c>
      <c r="D553" t="s">
        <v>30</v>
      </c>
      <c r="E553" t="s">
        <v>29</v>
      </c>
      <c r="F553" t="s">
        <v>18</v>
      </c>
      <c r="G553" t="s">
        <v>4</v>
      </c>
      <c r="H553">
        <v>3381</v>
      </c>
      <c r="I553">
        <f>IF(Table3_1[[#This Row],[Status]]="Hired",1,0)</f>
        <v>0</v>
      </c>
      <c r="J553" t="b">
        <f>OR((Table3_1[[#This Row],[Offered Salary]]&lt;$O$27),(Table3_1[[#This Row],[Offered Salary]]&gt;$O$28))</f>
        <v>1</v>
      </c>
      <c r="K553" t="str">
        <f>IF(Table3_1[[#This Row],[Offered Salary]]&lt;$O$27,"Low",IF(Table3_1[[#This Row],[Offered Salary]]&gt;$O$28,"High",""))</f>
        <v>Low</v>
      </c>
      <c r="L553" s="6">
        <f>((Table3_1[[#This Row],[Offered Salary]]-$O$25)/$O$26)</f>
        <v>-1.6153508820353017</v>
      </c>
    </row>
    <row r="554" spans="1:12" x14ac:dyDescent="0.3">
      <c r="A554">
        <v>106736</v>
      </c>
      <c r="B554" s="2">
        <v>41831</v>
      </c>
      <c r="C554" s="3">
        <v>0.44774305555555555</v>
      </c>
      <c r="D554" t="s">
        <v>30</v>
      </c>
      <c r="E554" t="s">
        <v>29</v>
      </c>
      <c r="F554" t="s">
        <v>17</v>
      </c>
      <c r="G554" t="s">
        <v>4</v>
      </c>
      <c r="H554">
        <v>47122</v>
      </c>
      <c r="I554">
        <f>IF(Table3_1[[#This Row],[Status]]="Hired",1,0)</f>
        <v>0</v>
      </c>
      <c r="J554" t="b">
        <f>OR((Table3_1[[#This Row],[Offered Salary]]&lt;$O$27),(Table3_1[[#This Row],[Offered Salary]]&gt;$O$28))</f>
        <v>0</v>
      </c>
      <c r="K554" t="str">
        <f>IF(Table3_1[[#This Row],[Offered Salary]]&lt;$O$27,"Low",IF(Table3_1[[#This Row],[Offered Salary]]&gt;$O$28,"High",""))</f>
        <v/>
      </c>
      <c r="L554" s="6">
        <f>((Table3_1[[#This Row],[Offered Salary]]-$O$25)/$O$26)</f>
        <v>-9.922313054090931E-2</v>
      </c>
    </row>
    <row r="555" spans="1:12" x14ac:dyDescent="0.3">
      <c r="A555">
        <v>347906</v>
      </c>
      <c r="B555" s="2">
        <v>41831</v>
      </c>
      <c r="C555" s="3">
        <v>0.44809027777777777</v>
      </c>
      <c r="D555" t="s">
        <v>31</v>
      </c>
      <c r="E555" t="s">
        <v>27</v>
      </c>
      <c r="F555" t="s">
        <v>17</v>
      </c>
      <c r="G555" t="s">
        <v>4</v>
      </c>
      <c r="H555">
        <v>16873</v>
      </c>
      <c r="I555">
        <f>IF(Table3_1[[#This Row],[Status]]="Hired",1,0)</f>
        <v>1</v>
      </c>
      <c r="J555" t="b">
        <f>OR((Table3_1[[#This Row],[Offered Salary]]&lt;$O$27),(Table3_1[[#This Row],[Offered Salary]]&gt;$O$28))</f>
        <v>0</v>
      </c>
      <c r="K555" t="str">
        <f>IF(Table3_1[[#This Row],[Offered Salary]]&lt;$O$27,"Low",IF(Table3_1[[#This Row],[Offered Salary]]&gt;$O$28,"High",""))</f>
        <v/>
      </c>
      <c r="L555" s="6">
        <f>((Table3_1[[#This Row],[Offered Salary]]-$O$25)/$O$26)</f>
        <v>-1.1476982078128939</v>
      </c>
    </row>
    <row r="556" spans="1:12" x14ac:dyDescent="0.3">
      <c r="A556">
        <v>575292</v>
      </c>
      <c r="B556" s="2">
        <v>41823</v>
      </c>
      <c r="C556" s="3">
        <v>0.70185185185185184</v>
      </c>
      <c r="D556" t="s">
        <v>31</v>
      </c>
      <c r="E556" t="s">
        <v>29</v>
      </c>
      <c r="F556" t="s">
        <v>13</v>
      </c>
      <c r="G556" t="s">
        <v>10</v>
      </c>
      <c r="H556">
        <v>66536</v>
      </c>
      <c r="I556">
        <f>IF(Table3_1[[#This Row],[Status]]="Hired",1,0)</f>
        <v>1</v>
      </c>
      <c r="J556" t="b">
        <f>OR((Table3_1[[#This Row],[Offered Salary]]&lt;$O$27),(Table3_1[[#This Row],[Offered Salary]]&gt;$O$28))</f>
        <v>0</v>
      </c>
      <c r="K556" t="str">
        <f>IF(Table3_1[[#This Row],[Offered Salary]]&lt;$O$27,"Low",IF(Table3_1[[#This Row],[Offered Salary]]&gt;$O$28,"High",""))</f>
        <v/>
      </c>
      <c r="L556" s="6">
        <f>((Table3_1[[#This Row],[Offered Salary]]-$O$25)/$O$26)</f>
        <v>0.5736948221239162</v>
      </c>
    </row>
    <row r="557" spans="1:12" x14ac:dyDescent="0.3">
      <c r="A557">
        <v>910150</v>
      </c>
      <c r="B557" s="2">
        <v>41817</v>
      </c>
      <c r="C557" s="3">
        <v>0.5776041666666667</v>
      </c>
      <c r="D557" t="s">
        <v>30</v>
      </c>
      <c r="E557" t="s">
        <v>27</v>
      </c>
      <c r="F557" t="s">
        <v>17</v>
      </c>
      <c r="G557" t="s">
        <v>2</v>
      </c>
      <c r="H557">
        <v>51779</v>
      </c>
      <c r="I557">
        <f>IF(Table3_1[[#This Row],[Status]]="Hired",1,0)</f>
        <v>0</v>
      </c>
      <c r="J557" t="b">
        <f>OR((Table3_1[[#This Row],[Offered Salary]]&lt;$O$27),(Table3_1[[#This Row],[Offered Salary]]&gt;$O$28))</f>
        <v>0</v>
      </c>
      <c r="K557" t="str">
        <f>IF(Table3_1[[#This Row],[Offered Salary]]&lt;$O$27,"Low",IF(Table3_1[[#This Row],[Offered Salary]]&gt;$O$28,"High",""))</f>
        <v/>
      </c>
      <c r="L557" s="6">
        <f>((Table3_1[[#This Row],[Offered Salary]]-$O$25)/$O$26)</f>
        <v>6.2195377008286763E-2</v>
      </c>
    </row>
    <row r="558" spans="1:12" x14ac:dyDescent="0.3">
      <c r="A558">
        <v>499010</v>
      </c>
      <c r="B558" s="2">
        <v>41817</v>
      </c>
      <c r="C558" s="3">
        <v>0.58049768518518519</v>
      </c>
      <c r="D558" t="s">
        <v>31</v>
      </c>
      <c r="E558" t="s">
        <v>27</v>
      </c>
      <c r="F558" t="s">
        <v>17</v>
      </c>
      <c r="G558" t="s">
        <v>2</v>
      </c>
      <c r="H558">
        <v>60429</v>
      </c>
      <c r="I558">
        <f>IF(Table3_1[[#This Row],[Status]]="Hired",1,0)</f>
        <v>1</v>
      </c>
      <c r="J558" t="b">
        <f>OR((Table3_1[[#This Row],[Offered Salary]]&lt;$O$27),(Table3_1[[#This Row],[Offered Salary]]&gt;$O$28))</f>
        <v>0</v>
      </c>
      <c r="K558" t="str">
        <f>IF(Table3_1[[#This Row],[Offered Salary]]&lt;$O$27,"Low",IF(Table3_1[[#This Row],[Offered Salary]]&gt;$O$28,"High",""))</f>
        <v/>
      </c>
      <c r="L558" s="6">
        <f>((Table3_1[[#This Row],[Offered Salary]]-$O$25)/$O$26)</f>
        <v>0.36201717007260842</v>
      </c>
    </row>
    <row r="559" spans="1:12" x14ac:dyDescent="0.3">
      <c r="A559">
        <v>777478</v>
      </c>
      <c r="B559" s="2">
        <v>41820</v>
      </c>
      <c r="C559" s="3">
        <v>0.41068287037037038</v>
      </c>
      <c r="D559" t="s">
        <v>31</v>
      </c>
      <c r="E559" t="s">
        <v>29</v>
      </c>
      <c r="F559" t="s">
        <v>17</v>
      </c>
      <c r="G559" t="s">
        <v>2</v>
      </c>
      <c r="H559">
        <v>30070</v>
      </c>
      <c r="I559">
        <f>IF(Table3_1[[#This Row],[Status]]="Hired",1,0)</f>
        <v>1</v>
      </c>
      <c r="J559" t="b">
        <f>OR((Table3_1[[#This Row],[Offered Salary]]&lt;$O$27),(Table3_1[[#This Row],[Offered Salary]]&gt;$O$28))</f>
        <v>0</v>
      </c>
      <c r="K559" t="str">
        <f>IF(Table3_1[[#This Row],[Offered Salary]]&lt;$O$27,"Low",IF(Table3_1[[#This Row],[Offered Salary]]&gt;$O$28,"High",""))</f>
        <v/>
      </c>
      <c r="L559" s="6">
        <f>((Table3_1[[#This Row],[Offered Salary]]-$O$25)/$O$26)</f>
        <v>-0.69027066988574315</v>
      </c>
    </row>
    <row r="560" spans="1:12" x14ac:dyDescent="0.3">
      <c r="A560">
        <v>926942</v>
      </c>
      <c r="B560" s="2">
        <v>41820</v>
      </c>
      <c r="C560" s="3">
        <v>0.41259259259259257</v>
      </c>
      <c r="D560" t="s">
        <v>30</v>
      </c>
      <c r="E560" t="s">
        <v>27</v>
      </c>
      <c r="F560" t="s">
        <v>17</v>
      </c>
      <c r="G560" t="s">
        <v>2</v>
      </c>
      <c r="H560">
        <v>62255</v>
      </c>
      <c r="I560">
        <f>IF(Table3_1[[#This Row],[Status]]="Hired",1,0)</f>
        <v>0</v>
      </c>
      <c r="J560" t="b">
        <f>OR((Table3_1[[#This Row],[Offered Salary]]&lt;$O$27),(Table3_1[[#This Row],[Offered Salary]]&gt;$O$28))</f>
        <v>0</v>
      </c>
      <c r="K560" t="str">
        <f>IF(Table3_1[[#This Row],[Offered Salary]]&lt;$O$27,"Low",IF(Table3_1[[#This Row],[Offered Salary]]&gt;$O$28,"High",""))</f>
        <v/>
      </c>
      <c r="L560" s="6">
        <f>((Table3_1[[#This Row],[Offered Salary]]-$O$25)/$O$26)</f>
        <v>0.42530903066630221</v>
      </c>
    </row>
    <row r="561" spans="1:12" x14ac:dyDescent="0.3">
      <c r="A561">
        <v>728782</v>
      </c>
      <c r="B561" s="2">
        <v>41817</v>
      </c>
      <c r="C561" s="3">
        <v>0.22188657407407408</v>
      </c>
      <c r="D561" t="s">
        <v>30</v>
      </c>
      <c r="E561" t="s">
        <v>27</v>
      </c>
      <c r="F561" t="s">
        <v>20</v>
      </c>
      <c r="G561" t="s">
        <v>9</v>
      </c>
      <c r="H561">
        <v>95458</v>
      </c>
      <c r="I561">
        <f>IF(Table3_1[[#This Row],[Status]]="Hired",1,0)</f>
        <v>0</v>
      </c>
      <c r="J561" t="b">
        <f>OR((Table3_1[[#This Row],[Offered Salary]]&lt;$O$27),(Table3_1[[#This Row],[Offered Salary]]&gt;$O$28))</f>
        <v>0</v>
      </c>
      <c r="K561" t="str">
        <f>IF(Table3_1[[#This Row],[Offered Salary]]&lt;$O$27,"Low",IF(Table3_1[[#This Row],[Offered Salary]]&gt;$O$28,"High",""))</f>
        <v/>
      </c>
      <c r="L561" s="6">
        <f>((Table3_1[[#This Row],[Offered Salary]]-$O$25)/$O$26)</f>
        <v>1.5761741168067267</v>
      </c>
    </row>
    <row r="562" spans="1:12" x14ac:dyDescent="0.3">
      <c r="A562">
        <v>605607</v>
      </c>
      <c r="B562" s="2">
        <v>41817</v>
      </c>
      <c r="C562" s="3">
        <v>0.22403935185185186</v>
      </c>
      <c r="D562" t="s">
        <v>31</v>
      </c>
      <c r="E562" t="s">
        <v>27</v>
      </c>
      <c r="F562" t="s">
        <v>20</v>
      </c>
      <c r="G562" t="s">
        <v>9</v>
      </c>
      <c r="H562">
        <v>42248</v>
      </c>
      <c r="I562">
        <f>IF(Table3_1[[#This Row],[Status]]="Hired",1,0)</f>
        <v>1</v>
      </c>
      <c r="J562" t="b">
        <f>OR((Table3_1[[#This Row],[Offered Salary]]&lt;$O$27),(Table3_1[[#This Row],[Offered Salary]]&gt;$O$28))</f>
        <v>0</v>
      </c>
      <c r="K562" t="str">
        <f>IF(Table3_1[[#This Row],[Offered Salary]]&lt;$O$27,"Low",IF(Table3_1[[#This Row],[Offered Salary]]&gt;$O$28,"High",""))</f>
        <v/>
      </c>
      <c r="L562" s="6">
        <f>((Table3_1[[#This Row],[Offered Salary]]-$O$25)/$O$26)</f>
        <v>-0.26816317902593867</v>
      </c>
    </row>
    <row r="563" spans="1:12" x14ac:dyDescent="0.3">
      <c r="A563">
        <v>524171</v>
      </c>
      <c r="B563" s="2">
        <v>41817</v>
      </c>
      <c r="C563" s="3">
        <v>0.22563657407407409</v>
      </c>
      <c r="D563" t="s">
        <v>31</v>
      </c>
      <c r="E563" t="s">
        <v>29</v>
      </c>
      <c r="F563" t="s">
        <v>20</v>
      </c>
      <c r="G563" t="s">
        <v>9</v>
      </c>
      <c r="H563">
        <v>10154</v>
      </c>
      <c r="I563">
        <f>IF(Table3_1[[#This Row],[Status]]="Hired",1,0)</f>
        <v>1</v>
      </c>
      <c r="J563" t="b">
        <f>OR((Table3_1[[#This Row],[Offered Salary]]&lt;$O$27),(Table3_1[[#This Row],[Offered Salary]]&gt;$O$28))</f>
        <v>1</v>
      </c>
      <c r="K563" t="str">
        <f>IF(Table3_1[[#This Row],[Offered Salary]]&lt;$O$27,"Low",IF(Table3_1[[#This Row],[Offered Salary]]&gt;$O$28,"High",""))</f>
        <v>Low</v>
      </c>
      <c r="L563" s="6">
        <f>((Table3_1[[#This Row],[Offered Salary]]-$O$25)/$O$26)</f>
        <v>-1.3805886849919895</v>
      </c>
    </row>
    <row r="564" spans="1:12" x14ac:dyDescent="0.3">
      <c r="A564">
        <v>118021</v>
      </c>
      <c r="B564" s="2">
        <v>41817</v>
      </c>
      <c r="C564" s="3">
        <v>0.75150462962962961</v>
      </c>
      <c r="D564" t="s">
        <v>30</v>
      </c>
      <c r="E564" t="s">
        <v>27</v>
      </c>
      <c r="F564" t="s">
        <v>20</v>
      </c>
      <c r="G564" t="s">
        <v>5</v>
      </c>
      <c r="H564">
        <v>66336</v>
      </c>
      <c r="I564">
        <f>IF(Table3_1[[#This Row],[Status]]="Hired",1,0)</f>
        <v>0</v>
      </c>
      <c r="J564" t="b">
        <f>OR((Table3_1[[#This Row],[Offered Salary]]&lt;$O$27),(Table3_1[[#This Row],[Offered Salary]]&gt;$O$28))</f>
        <v>0</v>
      </c>
      <c r="K564" t="str">
        <f>IF(Table3_1[[#This Row],[Offered Salary]]&lt;$O$27,"Low",IF(Table3_1[[#This Row],[Offered Salary]]&gt;$O$28,"High",""))</f>
        <v/>
      </c>
      <c r="L564" s="6">
        <f>((Table3_1[[#This Row],[Offered Salary]]-$O$25)/$O$26)</f>
        <v>0.56676252633052149</v>
      </c>
    </row>
    <row r="565" spans="1:12" x14ac:dyDescent="0.3">
      <c r="A565">
        <v>865873</v>
      </c>
      <c r="B565" s="2">
        <v>41817</v>
      </c>
      <c r="C565" s="3">
        <v>0.75290509259259264</v>
      </c>
      <c r="D565" t="s">
        <v>31</v>
      </c>
      <c r="E565" t="s">
        <v>29</v>
      </c>
      <c r="F565" t="s">
        <v>20</v>
      </c>
      <c r="G565" t="s">
        <v>5</v>
      </c>
      <c r="H565">
        <v>76666</v>
      </c>
      <c r="I565">
        <f>IF(Table3_1[[#This Row],[Status]]="Hired",1,0)</f>
        <v>1</v>
      </c>
      <c r="J565" t="b">
        <f>OR((Table3_1[[#This Row],[Offered Salary]]&lt;$O$27),(Table3_1[[#This Row],[Offered Salary]]&gt;$O$28))</f>
        <v>0</v>
      </c>
      <c r="K565" t="str">
        <f>IF(Table3_1[[#This Row],[Offered Salary]]&lt;$O$27,"Low",IF(Table3_1[[#This Row],[Offered Salary]]&gt;$O$28,"High",""))</f>
        <v/>
      </c>
      <c r="L565" s="6">
        <f>((Table3_1[[#This Row],[Offered Salary]]-$O$25)/$O$26)</f>
        <v>0.92481560405935881</v>
      </c>
    </row>
    <row r="566" spans="1:12" x14ac:dyDescent="0.3">
      <c r="A566">
        <v>459625</v>
      </c>
      <c r="B566" s="2">
        <v>41817</v>
      </c>
      <c r="C566" s="3">
        <v>0.33943287037037034</v>
      </c>
      <c r="D566" t="s">
        <v>30</v>
      </c>
      <c r="E566" t="s">
        <v>27</v>
      </c>
      <c r="F566" t="s">
        <v>17</v>
      </c>
      <c r="G566" t="s">
        <v>9</v>
      </c>
      <c r="H566">
        <v>4887</v>
      </c>
      <c r="I566">
        <f>IF(Table3_1[[#This Row],[Status]]="Hired",1,0)</f>
        <v>0</v>
      </c>
      <c r="J566" t="b">
        <f>OR((Table3_1[[#This Row],[Offered Salary]]&lt;$O$27),(Table3_1[[#This Row],[Offered Salary]]&gt;$O$28))</f>
        <v>1</v>
      </c>
      <c r="K566" t="str">
        <f>IF(Table3_1[[#This Row],[Offered Salary]]&lt;$O$27,"Low",IF(Table3_1[[#This Row],[Offered Salary]]&gt;$O$28,"High",""))</f>
        <v>Low</v>
      </c>
      <c r="L566" s="6">
        <f>((Table3_1[[#This Row],[Offered Salary]]-$O$25)/$O$26)</f>
        <v>-1.5631506947110394</v>
      </c>
    </row>
    <row r="567" spans="1:12" x14ac:dyDescent="0.3">
      <c r="A567">
        <v>95500</v>
      </c>
      <c r="B567" s="2">
        <v>41817</v>
      </c>
      <c r="C567" s="3">
        <v>0.66075231481481478</v>
      </c>
      <c r="D567" t="s">
        <v>30</v>
      </c>
      <c r="E567" t="s">
        <v>27</v>
      </c>
      <c r="F567" t="s">
        <v>12</v>
      </c>
      <c r="G567" t="s">
        <v>10</v>
      </c>
      <c r="H567">
        <v>28931</v>
      </c>
      <c r="I567">
        <f>IF(Table3_1[[#This Row],[Status]]="Hired",1,0)</f>
        <v>0</v>
      </c>
      <c r="J567" t="b">
        <f>OR((Table3_1[[#This Row],[Offered Salary]]&lt;$O$27),(Table3_1[[#This Row],[Offered Salary]]&gt;$O$28))</f>
        <v>0</v>
      </c>
      <c r="K567" t="str">
        <f>IF(Table3_1[[#This Row],[Offered Salary]]&lt;$O$27,"Low",IF(Table3_1[[#This Row],[Offered Salary]]&gt;$O$28,"High",""))</f>
        <v/>
      </c>
      <c r="L567" s="6">
        <f>((Table3_1[[#This Row],[Offered Salary]]-$O$25)/$O$26)</f>
        <v>-0.72975009442912608</v>
      </c>
    </row>
    <row r="568" spans="1:12" x14ac:dyDescent="0.3">
      <c r="A568">
        <v>405195</v>
      </c>
      <c r="B568" s="2">
        <v>41817</v>
      </c>
      <c r="C568" s="3">
        <v>0.59175925925925921</v>
      </c>
      <c r="D568" t="s">
        <v>30</v>
      </c>
      <c r="E568" t="s">
        <v>27</v>
      </c>
      <c r="F568" t="s">
        <v>12</v>
      </c>
      <c r="G568" t="s">
        <v>9</v>
      </c>
      <c r="H568">
        <v>26238</v>
      </c>
      <c r="I568">
        <f>IF(Table3_1[[#This Row],[Status]]="Hired",1,0)</f>
        <v>0</v>
      </c>
      <c r="J568" t="b">
        <f>OR((Table3_1[[#This Row],[Offered Salary]]&lt;$O$27),(Table3_1[[#This Row],[Offered Salary]]&gt;$O$28))</f>
        <v>0</v>
      </c>
      <c r="K568" t="str">
        <f>IF(Table3_1[[#This Row],[Offered Salary]]&lt;$O$27,"Low",IF(Table3_1[[#This Row],[Offered Salary]]&gt;$O$28,"High",""))</f>
        <v/>
      </c>
      <c r="L568" s="6">
        <f>((Table3_1[[#This Row],[Offered Salary]]-$O$25)/$O$26)</f>
        <v>-0.82309345728718608</v>
      </c>
    </row>
    <row r="569" spans="1:12" x14ac:dyDescent="0.3">
      <c r="A569">
        <v>86468</v>
      </c>
      <c r="B569" s="2">
        <v>41817</v>
      </c>
      <c r="C569" s="3">
        <v>0.43421296296296297</v>
      </c>
      <c r="D569" t="s">
        <v>30</v>
      </c>
      <c r="E569" t="s">
        <v>27</v>
      </c>
      <c r="F569" t="s">
        <v>17</v>
      </c>
      <c r="G569" t="s">
        <v>9</v>
      </c>
      <c r="H569">
        <v>71021</v>
      </c>
      <c r="I569">
        <f>IF(Table3_1[[#This Row],[Status]]="Hired",1,0)</f>
        <v>0</v>
      </c>
      <c r="J569" t="b">
        <f>OR((Table3_1[[#This Row],[Offered Salary]]&lt;$O$27),(Table3_1[[#This Row],[Offered Salary]]&gt;$O$28))</f>
        <v>0</v>
      </c>
      <c r="K569" t="str">
        <f>IF(Table3_1[[#This Row],[Offered Salary]]&lt;$O$27,"Low",IF(Table3_1[[#This Row],[Offered Salary]]&gt;$O$28,"High",""))</f>
        <v/>
      </c>
      <c r="L569" s="6">
        <f>((Table3_1[[#This Row],[Offered Salary]]-$O$25)/$O$26)</f>
        <v>0.72915155529079279</v>
      </c>
    </row>
    <row r="570" spans="1:12" x14ac:dyDescent="0.3">
      <c r="A570">
        <v>369294</v>
      </c>
      <c r="B570" s="2">
        <v>41817</v>
      </c>
      <c r="C570" s="3">
        <v>0.59212962962962967</v>
      </c>
      <c r="D570" t="s">
        <v>30</v>
      </c>
      <c r="E570" t="s">
        <v>27</v>
      </c>
      <c r="F570" t="s">
        <v>20</v>
      </c>
      <c r="G570" t="s">
        <v>2</v>
      </c>
      <c r="H570">
        <v>6008</v>
      </c>
      <c r="I570">
        <f>IF(Table3_1[[#This Row],[Status]]="Hired",1,0)</f>
        <v>0</v>
      </c>
      <c r="J570" t="b">
        <f>OR((Table3_1[[#This Row],[Offered Salary]]&lt;$O$27),(Table3_1[[#This Row],[Offered Salary]]&gt;$O$28))</f>
        <v>1</v>
      </c>
      <c r="K570" t="str">
        <f>IF(Table3_1[[#This Row],[Offered Salary]]&lt;$O$27,"Low",IF(Table3_1[[#This Row],[Offered Salary]]&gt;$O$28,"High",""))</f>
        <v>Low</v>
      </c>
      <c r="L570" s="6">
        <f>((Table3_1[[#This Row],[Offered Salary]]-$O$25)/$O$26)</f>
        <v>-1.524295176789062</v>
      </c>
    </row>
    <row r="571" spans="1:12" x14ac:dyDescent="0.3">
      <c r="A571">
        <v>758632</v>
      </c>
      <c r="B571" s="2">
        <v>41817</v>
      </c>
      <c r="C571" s="3">
        <v>0.59324074074074074</v>
      </c>
      <c r="D571" t="s">
        <v>30</v>
      </c>
      <c r="E571" t="s">
        <v>27</v>
      </c>
      <c r="F571" t="s">
        <v>20</v>
      </c>
      <c r="G571" t="s">
        <v>2</v>
      </c>
      <c r="H571">
        <v>4748</v>
      </c>
      <c r="I571">
        <f>IF(Table3_1[[#This Row],[Status]]="Hired",1,0)</f>
        <v>0</v>
      </c>
      <c r="J571" t="b">
        <f>OR((Table3_1[[#This Row],[Offered Salary]]&lt;$O$27),(Table3_1[[#This Row],[Offered Salary]]&gt;$O$28))</f>
        <v>1</v>
      </c>
      <c r="K571" t="str">
        <f>IF(Table3_1[[#This Row],[Offered Salary]]&lt;$O$27,"Low",IF(Table3_1[[#This Row],[Offered Salary]]&gt;$O$28,"High",""))</f>
        <v>Low</v>
      </c>
      <c r="L571" s="6">
        <f>((Table3_1[[#This Row],[Offered Salary]]-$O$25)/$O$26)</f>
        <v>-1.5679686402874486</v>
      </c>
    </row>
    <row r="572" spans="1:12" x14ac:dyDescent="0.3">
      <c r="A572">
        <v>58792</v>
      </c>
      <c r="B572" s="2">
        <v>41817</v>
      </c>
      <c r="C572" s="3">
        <v>0.77896990740740746</v>
      </c>
      <c r="D572" t="s">
        <v>30</v>
      </c>
      <c r="E572" t="s">
        <v>27</v>
      </c>
      <c r="F572" t="s">
        <v>20</v>
      </c>
      <c r="G572" t="s">
        <v>2</v>
      </c>
      <c r="H572">
        <v>3265</v>
      </c>
      <c r="I572">
        <f>IF(Table3_1[[#This Row],[Status]]="Hired",1,0)</f>
        <v>0</v>
      </c>
      <c r="J572" t="b">
        <f>OR((Table3_1[[#This Row],[Offered Salary]]&lt;$O$27),(Table3_1[[#This Row],[Offered Salary]]&gt;$O$28))</f>
        <v>1</v>
      </c>
      <c r="K572" t="str">
        <f>IF(Table3_1[[#This Row],[Offered Salary]]&lt;$O$27,"Low",IF(Table3_1[[#This Row],[Offered Salary]]&gt;$O$28,"High",""))</f>
        <v>Low</v>
      </c>
      <c r="L572" s="6">
        <f>((Table3_1[[#This Row],[Offered Salary]]-$O$25)/$O$26)</f>
        <v>-1.6193716135954705</v>
      </c>
    </row>
    <row r="573" spans="1:12" x14ac:dyDescent="0.3">
      <c r="A573">
        <v>185368</v>
      </c>
      <c r="B573" s="2">
        <v>41817</v>
      </c>
      <c r="C573" s="3">
        <v>0.77924768518518517</v>
      </c>
      <c r="D573" t="s">
        <v>30</v>
      </c>
      <c r="E573" t="s">
        <v>27</v>
      </c>
      <c r="F573" t="s">
        <v>20</v>
      </c>
      <c r="G573" t="s">
        <v>2</v>
      </c>
      <c r="H573">
        <v>1079</v>
      </c>
      <c r="I573">
        <f>IF(Table3_1[[#This Row],[Status]]="Hired",1,0)</f>
        <v>0</v>
      </c>
      <c r="J573" t="b">
        <f>OR((Table3_1[[#This Row],[Offered Salary]]&lt;$O$27),(Table3_1[[#This Row],[Offered Salary]]&gt;$O$28))</f>
        <v>1</v>
      </c>
      <c r="K573" t="str">
        <f>IF(Table3_1[[#This Row],[Offered Salary]]&lt;$O$27,"Low",IF(Table3_1[[#This Row],[Offered Salary]]&gt;$O$28,"High",""))</f>
        <v>Low</v>
      </c>
      <c r="L573" s="6">
        <f>((Table3_1[[#This Row],[Offered Salary]]-$O$25)/$O$26)</f>
        <v>-1.6951416066172749</v>
      </c>
    </row>
    <row r="574" spans="1:12" x14ac:dyDescent="0.3">
      <c r="A574">
        <v>760150</v>
      </c>
      <c r="B574" s="2">
        <v>41817</v>
      </c>
      <c r="C574" s="3">
        <v>0.12325231481481481</v>
      </c>
      <c r="D574" t="s">
        <v>30</v>
      </c>
      <c r="E574" t="s">
        <v>27</v>
      </c>
      <c r="F574" t="s">
        <v>17</v>
      </c>
      <c r="G574" t="s">
        <v>6</v>
      </c>
      <c r="H574">
        <v>54810</v>
      </c>
      <c r="I574">
        <f>IF(Table3_1[[#This Row],[Status]]="Hired",1,0)</f>
        <v>0</v>
      </c>
      <c r="J574" t="b">
        <f>OR((Table3_1[[#This Row],[Offered Salary]]&lt;$O$27),(Table3_1[[#This Row],[Offered Salary]]&gt;$O$28))</f>
        <v>0</v>
      </c>
      <c r="K574" t="str">
        <f>IF(Table3_1[[#This Row],[Offered Salary]]&lt;$O$27,"Low",IF(Table3_1[[#This Row],[Offered Salary]]&gt;$O$28,"High",""))</f>
        <v/>
      </c>
      <c r="L574" s="6">
        <f>((Table3_1[[#This Row],[Offered Salary]]-$O$25)/$O$26)</f>
        <v>0.16725431975718374</v>
      </c>
    </row>
    <row r="575" spans="1:12" x14ac:dyDescent="0.3">
      <c r="A575">
        <v>879614</v>
      </c>
      <c r="B575" s="2">
        <v>41817</v>
      </c>
      <c r="C575" s="3">
        <v>0.12427083333333333</v>
      </c>
      <c r="D575" t="s">
        <v>30</v>
      </c>
      <c r="E575" t="s">
        <v>29</v>
      </c>
      <c r="F575" t="s">
        <v>17</v>
      </c>
      <c r="G575" t="s">
        <v>6</v>
      </c>
      <c r="H575">
        <v>38722</v>
      </c>
      <c r="I575">
        <f>IF(Table3_1[[#This Row],[Status]]="Hired",1,0)</f>
        <v>0</v>
      </c>
      <c r="J575" t="b">
        <f>OR((Table3_1[[#This Row],[Offered Salary]]&lt;$O$27),(Table3_1[[#This Row],[Offered Salary]]&gt;$O$28))</f>
        <v>0</v>
      </c>
      <c r="K575" t="str">
        <f>IF(Table3_1[[#This Row],[Offered Salary]]&lt;$O$27,"Low",IF(Table3_1[[#This Row],[Offered Salary]]&gt;$O$28,"High",""))</f>
        <v/>
      </c>
      <c r="L575" s="6">
        <f>((Table3_1[[#This Row],[Offered Salary]]-$O$25)/$O$26)</f>
        <v>-0.39037955386348755</v>
      </c>
    </row>
    <row r="576" spans="1:12" x14ac:dyDescent="0.3">
      <c r="A576">
        <v>388194</v>
      </c>
      <c r="B576" s="2">
        <v>41818</v>
      </c>
      <c r="C576" s="3">
        <v>0.65416666666666667</v>
      </c>
      <c r="D576" t="s">
        <v>30</v>
      </c>
      <c r="E576" t="s">
        <v>27</v>
      </c>
      <c r="F576" t="s">
        <v>18</v>
      </c>
      <c r="G576" t="s">
        <v>6</v>
      </c>
      <c r="H576">
        <v>61652</v>
      </c>
      <c r="I576">
        <f>IF(Table3_1[[#This Row],[Status]]="Hired",1,0)</f>
        <v>0</v>
      </c>
      <c r="J576" t="b">
        <f>OR((Table3_1[[#This Row],[Offered Salary]]&lt;$O$27),(Table3_1[[#This Row],[Offered Salary]]&gt;$O$28))</f>
        <v>0</v>
      </c>
      <c r="K576" t="str">
        <f>IF(Table3_1[[#This Row],[Offered Salary]]&lt;$O$27,"Low",IF(Table3_1[[#This Row],[Offered Salary]]&gt;$O$28,"High",""))</f>
        <v/>
      </c>
      <c r="L576" s="6">
        <f>((Table3_1[[#This Row],[Offered Salary]]-$O$25)/$O$26)</f>
        <v>0.40440815884921716</v>
      </c>
    </row>
    <row r="577" spans="1:12" x14ac:dyDescent="0.3">
      <c r="A577">
        <v>981989</v>
      </c>
      <c r="B577" s="2">
        <v>41818</v>
      </c>
      <c r="C577" s="3">
        <v>4.5138888888888885E-3</v>
      </c>
      <c r="D577" t="s">
        <v>30</v>
      </c>
      <c r="E577" t="s">
        <v>27</v>
      </c>
      <c r="F577" t="s">
        <v>20</v>
      </c>
      <c r="G577" t="s">
        <v>6</v>
      </c>
      <c r="H577">
        <v>84733</v>
      </c>
      <c r="I577">
        <f>IF(Table3_1[[#This Row],[Status]]="Hired",1,0)</f>
        <v>0</v>
      </c>
      <c r="J577" t="b">
        <f>OR((Table3_1[[#This Row],[Offered Salary]]&lt;$O$27),(Table3_1[[#This Row],[Offered Salary]]&gt;$O$28))</f>
        <v>0</v>
      </c>
      <c r="K577" t="str">
        <f>IF(Table3_1[[#This Row],[Offered Salary]]&lt;$O$27,"Low",IF(Table3_1[[#This Row],[Offered Salary]]&gt;$O$28,"High",""))</f>
        <v/>
      </c>
      <c r="L577" s="6">
        <f>((Table3_1[[#This Row],[Offered Salary]]-$O$25)/$O$26)</f>
        <v>1.2044297548859348</v>
      </c>
    </row>
    <row r="578" spans="1:12" x14ac:dyDescent="0.3">
      <c r="A578">
        <v>224545</v>
      </c>
      <c r="B578" s="2">
        <v>41818</v>
      </c>
      <c r="C578" s="3">
        <v>0.57177083333333334</v>
      </c>
      <c r="D578" t="s">
        <v>30</v>
      </c>
      <c r="E578" t="s">
        <v>29</v>
      </c>
      <c r="F578" t="s">
        <v>12</v>
      </c>
      <c r="G578" t="s">
        <v>6</v>
      </c>
      <c r="H578">
        <v>69498</v>
      </c>
      <c r="I578">
        <f>IF(Table3_1[[#This Row],[Status]]="Hired",1,0)</f>
        <v>0</v>
      </c>
      <c r="J578" t="b">
        <f>OR((Table3_1[[#This Row],[Offered Salary]]&lt;$O$27),(Table3_1[[#This Row],[Offered Salary]]&gt;$O$28))</f>
        <v>0</v>
      </c>
      <c r="K578" t="str">
        <f>IF(Table3_1[[#This Row],[Offered Salary]]&lt;$O$27,"Low",IF(Table3_1[[#This Row],[Offered Salary]]&gt;$O$28,"High",""))</f>
        <v/>
      </c>
      <c r="L578" s="6">
        <f>((Table3_1[[#This Row],[Offered Salary]]-$O$25)/$O$26)</f>
        <v>0.67636212282409203</v>
      </c>
    </row>
    <row r="579" spans="1:12" x14ac:dyDescent="0.3">
      <c r="A579">
        <v>79239</v>
      </c>
      <c r="B579" s="2">
        <v>41818</v>
      </c>
      <c r="C579" s="3">
        <v>0.57243055555555555</v>
      </c>
      <c r="D579" t="s">
        <v>31</v>
      </c>
      <c r="E579" t="s">
        <v>27</v>
      </c>
      <c r="F579" t="s">
        <v>12</v>
      </c>
      <c r="G579" t="s">
        <v>6</v>
      </c>
      <c r="H579">
        <v>6389</v>
      </c>
      <c r="I579">
        <f>IF(Table3_1[[#This Row],[Status]]="Hired",1,0)</f>
        <v>1</v>
      </c>
      <c r="J579" t="b">
        <f>OR((Table3_1[[#This Row],[Offered Salary]]&lt;$O$27),(Table3_1[[#This Row],[Offered Salary]]&gt;$O$28))</f>
        <v>1</v>
      </c>
      <c r="K579" t="str">
        <f>IF(Table3_1[[#This Row],[Offered Salary]]&lt;$O$27,"Low",IF(Table3_1[[#This Row],[Offered Salary]]&gt;$O$28,"High",""))</f>
        <v>Low</v>
      </c>
      <c r="L579" s="6">
        <f>((Table3_1[[#This Row],[Offered Salary]]-$O$25)/$O$26)</f>
        <v>-1.5110891533026451</v>
      </c>
    </row>
    <row r="580" spans="1:12" x14ac:dyDescent="0.3">
      <c r="A580">
        <v>94365</v>
      </c>
      <c r="B580" s="2">
        <v>41818</v>
      </c>
      <c r="C580" s="3">
        <v>0.68755787037037042</v>
      </c>
      <c r="D580" t="s">
        <v>30</v>
      </c>
      <c r="E580" t="s">
        <v>27</v>
      </c>
      <c r="F580" t="s">
        <v>17</v>
      </c>
      <c r="G580" t="s">
        <v>1</v>
      </c>
      <c r="H580">
        <v>48728</v>
      </c>
      <c r="I580">
        <f>IF(Table3_1[[#This Row],[Status]]="Hired",1,0)</f>
        <v>0</v>
      </c>
      <c r="J580" t="b">
        <f>OR((Table3_1[[#This Row],[Offered Salary]]&lt;$O$27),(Table3_1[[#This Row],[Offered Salary]]&gt;$O$28))</f>
        <v>0</v>
      </c>
      <c r="K580" t="str">
        <f>IF(Table3_1[[#This Row],[Offered Salary]]&lt;$O$27,"Low",IF(Table3_1[[#This Row],[Offered Salary]]&gt;$O$28,"High",""))</f>
        <v/>
      </c>
      <c r="L580" s="6">
        <f>((Table3_1[[#This Row],[Offered Salary]]-$O$25)/$O$26)</f>
        <v>-4.3556795319949701E-2</v>
      </c>
    </row>
    <row r="581" spans="1:12" x14ac:dyDescent="0.3">
      <c r="A581">
        <v>165194</v>
      </c>
      <c r="B581" s="2">
        <v>41818</v>
      </c>
      <c r="C581" s="3">
        <v>0.68863425925925925</v>
      </c>
      <c r="D581" t="s">
        <v>31</v>
      </c>
      <c r="E581" t="s">
        <v>27</v>
      </c>
      <c r="F581" t="s">
        <v>17</v>
      </c>
      <c r="G581" t="s">
        <v>1</v>
      </c>
      <c r="H581">
        <v>39800</v>
      </c>
      <c r="I581">
        <f>IF(Table3_1[[#This Row],[Status]]="Hired",1,0)</f>
        <v>1</v>
      </c>
      <c r="J581" t="b">
        <f>OR((Table3_1[[#This Row],[Offered Salary]]&lt;$O$27),(Table3_1[[#This Row],[Offered Salary]]&gt;$O$28))</f>
        <v>0</v>
      </c>
      <c r="K581" t="str">
        <f>IF(Table3_1[[#This Row],[Offered Salary]]&lt;$O$27,"Low",IF(Table3_1[[#This Row],[Offered Salary]]&gt;$O$28,"High",""))</f>
        <v/>
      </c>
      <c r="L581" s="6">
        <f>((Table3_1[[#This Row],[Offered Salary]]-$O$25)/$O$26)</f>
        <v>-0.35301447953709003</v>
      </c>
    </row>
    <row r="582" spans="1:12" x14ac:dyDescent="0.3">
      <c r="A582">
        <v>102178</v>
      </c>
      <c r="B582" s="2">
        <v>41818</v>
      </c>
      <c r="C582" s="3">
        <v>0.68900462962962961</v>
      </c>
      <c r="D582" t="s">
        <v>30</v>
      </c>
      <c r="E582" t="s">
        <v>27</v>
      </c>
      <c r="F582" t="s">
        <v>17</v>
      </c>
      <c r="G582" t="s">
        <v>1</v>
      </c>
      <c r="H582">
        <v>86589</v>
      </c>
      <c r="I582">
        <f>IF(Table3_1[[#This Row],[Status]]="Hired",1,0)</f>
        <v>0</v>
      </c>
      <c r="J582" t="b">
        <f>OR((Table3_1[[#This Row],[Offered Salary]]&lt;$O$27),(Table3_1[[#This Row],[Offered Salary]]&gt;$O$28))</f>
        <v>0</v>
      </c>
      <c r="K582" t="str">
        <f>IF(Table3_1[[#This Row],[Offered Salary]]&lt;$O$27,"Low",IF(Table3_1[[#This Row],[Offered Salary]]&gt;$O$28,"High",""))</f>
        <v/>
      </c>
      <c r="L582" s="6">
        <f>((Table3_1[[#This Row],[Offered Salary]]-$O$25)/$O$26)</f>
        <v>1.2687614598486379</v>
      </c>
    </row>
    <row r="583" spans="1:12" x14ac:dyDescent="0.3">
      <c r="A583">
        <v>790311</v>
      </c>
      <c r="B583" s="2">
        <v>41818</v>
      </c>
      <c r="C583" s="3">
        <v>0.30026620370370372</v>
      </c>
      <c r="D583" t="s">
        <v>30</v>
      </c>
      <c r="E583" t="s">
        <v>27</v>
      </c>
      <c r="F583" t="s">
        <v>12</v>
      </c>
      <c r="G583" t="s">
        <v>10</v>
      </c>
      <c r="H583">
        <v>21392</v>
      </c>
      <c r="I583">
        <f>IF(Table3_1[[#This Row],[Status]]="Hired",1,0)</f>
        <v>0</v>
      </c>
      <c r="J583" t="b">
        <f>OR((Table3_1[[#This Row],[Offered Salary]]&lt;$O$27),(Table3_1[[#This Row],[Offered Salary]]&gt;$O$28))</f>
        <v>0</v>
      </c>
      <c r="K583" t="str">
        <f>IF(Table3_1[[#This Row],[Offered Salary]]&lt;$O$27,"Low",IF(Table3_1[[#This Row],[Offered Salary]]&gt;$O$28,"High",""))</f>
        <v/>
      </c>
      <c r="L583" s="6">
        <f>((Table3_1[[#This Row],[Offered Salary]]-$O$25)/$O$26)</f>
        <v>-0.99106298436114015</v>
      </c>
    </row>
    <row r="584" spans="1:12" x14ac:dyDescent="0.3">
      <c r="A584">
        <v>12887</v>
      </c>
      <c r="B584" s="2">
        <v>41819</v>
      </c>
      <c r="C584" s="3">
        <v>0.74113425925925924</v>
      </c>
      <c r="D584" t="s">
        <v>31</v>
      </c>
      <c r="E584" t="s">
        <v>27</v>
      </c>
      <c r="F584" t="s">
        <v>16</v>
      </c>
      <c r="G584" t="s">
        <v>8</v>
      </c>
      <c r="H584">
        <v>13201</v>
      </c>
      <c r="I584">
        <f>IF(Table3_1[[#This Row],[Status]]="Hired",1,0)</f>
        <v>1</v>
      </c>
      <c r="J584" t="b">
        <f>OR((Table3_1[[#This Row],[Offered Salary]]&lt;$O$27),(Table3_1[[#This Row],[Offered Salary]]&gt;$O$28))</f>
        <v>0</v>
      </c>
      <c r="K584" t="str">
        <f>IF(Table3_1[[#This Row],[Offered Salary]]&lt;$O$27,"Low",IF(Table3_1[[#This Row],[Offered Salary]]&gt;$O$28,"High",""))</f>
        <v/>
      </c>
      <c r="L584" s="6">
        <f>((Table3_1[[#This Row],[Offered Salary]]-$O$25)/$O$26)</f>
        <v>-1.274975158579621</v>
      </c>
    </row>
    <row r="585" spans="1:12" x14ac:dyDescent="0.3">
      <c r="A585">
        <v>572590</v>
      </c>
      <c r="B585" s="2">
        <v>41819</v>
      </c>
      <c r="C585" s="3">
        <v>0.7415856481481482</v>
      </c>
      <c r="D585" t="s">
        <v>31</v>
      </c>
      <c r="E585" t="s">
        <v>29</v>
      </c>
      <c r="F585" t="s">
        <v>16</v>
      </c>
      <c r="G585" t="s">
        <v>8</v>
      </c>
      <c r="H585">
        <v>5612</v>
      </c>
      <c r="I585">
        <f>IF(Table3_1[[#This Row],[Status]]="Hired",1,0)</f>
        <v>1</v>
      </c>
      <c r="J585" t="b">
        <f>OR((Table3_1[[#This Row],[Offered Salary]]&lt;$O$27),(Table3_1[[#This Row],[Offered Salary]]&gt;$O$28))</f>
        <v>1</v>
      </c>
      <c r="K585" t="str">
        <f>IF(Table3_1[[#This Row],[Offered Salary]]&lt;$O$27,"Low",IF(Table3_1[[#This Row],[Offered Salary]]&gt;$O$28,"High",""))</f>
        <v>Low</v>
      </c>
      <c r="L585" s="6">
        <f>((Table3_1[[#This Row],[Offered Salary]]-$O$25)/$O$26)</f>
        <v>-1.5380211224599836</v>
      </c>
    </row>
    <row r="586" spans="1:12" x14ac:dyDescent="0.3">
      <c r="A586">
        <v>147125</v>
      </c>
      <c r="B586" s="2">
        <v>41819</v>
      </c>
      <c r="C586" s="3">
        <v>2.5601851851851851E-2</v>
      </c>
      <c r="D586" t="s">
        <v>30</v>
      </c>
      <c r="E586" t="s">
        <v>27</v>
      </c>
      <c r="F586" t="s">
        <v>17</v>
      </c>
      <c r="G586" t="s">
        <v>2</v>
      </c>
      <c r="H586">
        <v>53789</v>
      </c>
      <c r="I586">
        <f>IF(Table3_1[[#This Row],[Status]]="Hired",1,0)</f>
        <v>0</v>
      </c>
      <c r="J586" t="b">
        <f>OR((Table3_1[[#This Row],[Offered Salary]]&lt;$O$27),(Table3_1[[#This Row],[Offered Salary]]&gt;$O$28))</f>
        <v>0</v>
      </c>
      <c r="K586" t="str">
        <f>IF(Table3_1[[#This Row],[Offered Salary]]&lt;$O$27,"Low",IF(Table3_1[[#This Row],[Offered Salary]]&gt;$O$28,"High",""))</f>
        <v/>
      </c>
      <c r="L586" s="6">
        <f>((Table3_1[[#This Row],[Offered Salary]]-$O$25)/$O$26)</f>
        <v>0.13186494973190371</v>
      </c>
    </row>
    <row r="587" spans="1:12" x14ac:dyDescent="0.3">
      <c r="A587">
        <v>819071</v>
      </c>
      <c r="B587" s="2">
        <v>41819</v>
      </c>
      <c r="C587" s="3">
        <v>2.5949074074074076E-2</v>
      </c>
      <c r="D587" t="s">
        <v>30</v>
      </c>
      <c r="E587" t="s">
        <v>27</v>
      </c>
      <c r="F587" t="s">
        <v>17</v>
      </c>
      <c r="G587" t="s">
        <v>2</v>
      </c>
      <c r="H587">
        <v>93280</v>
      </c>
      <c r="I587">
        <f>IF(Table3_1[[#This Row],[Status]]="Hired",1,0)</f>
        <v>0</v>
      </c>
      <c r="J587" t="b">
        <f>OR((Table3_1[[#This Row],[Offered Salary]]&lt;$O$27),(Table3_1[[#This Row],[Offered Salary]]&gt;$O$28))</f>
        <v>0</v>
      </c>
      <c r="K587" t="str">
        <f>IF(Table3_1[[#This Row],[Offered Salary]]&lt;$O$27,"Low",IF(Table3_1[[#This Row],[Offered Salary]]&gt;$O$28,"High",""))</f>
        <v/>
      </c>
      <c r="L587" s="6">
        <f>((Table3_1[[#This Row],[Offered Salary]]-$O$25)/$O$26)</f>
        <v>1.5006814156166584</v>
      </c>
    </row>
    <row r="588" spans="1:12" x14ac:dyDescent="0.3">
      <c r="A588">
        <v>754821</v>
      </c>
      <c r="B588" s="2">
        <v>41819</v>
      </c>
      <c r="C588" s="3">
        <v>9.9305555555555553E-3</v>
      </c>
      <c r="D588" t="s">
        <v>31</v>
      </c>
      <c r="E588" t="s">
        <v>27</v>
      </c>
      <c r="F588" t="s">
        <v>18</v>
      </c>
      <c r="G588" t="s">
        <v>4</v>
      </c>
      <c r="H588">
        <v>17687</v>
      </c>
      <c r="I588">
        <f>IF(Table3_1[[#This Row],[Status]]="Hired",1,0)</f>
        <v>1</v>
      </c>
      <c r="J588" t="b">
        <f>OR((Table3_1[[#This Row],[Offered Salary]]&lt;$O$27),(Table3_1[[#This Row],[Offered Salary]]&gt;$O$28))</f>
        <v>0</v>
      </c>
      <c r="K588" t="str">
        <f>IF(Table3_1[[#This Row],[Offered Salary]]&lt;$O$27,"Low",IF(Table3_1[[#This Row],[Offered Salary]]&gt;$O$28,"High",""))</f>
        <v/>
      </c>
      <c r="L588" s="6">
        <f>((Table3_1[[#This Row],[Offered Salary]]-$O$25)/$O$26)</f>
        <v>-1.1194837639337774</v>
      </c>
    </row>
    <row r="589" spans="1:12" x14ac:dyDescent="0.3">
      <c r="A589">
        <v>524867</v>
      </c>
      <c r="B589" s="2">
        <v>41819</v>
      </c>
      <c r="C589" s="3">
        <v>0.52664351851851854</v>
      </c>
      <c r="D589" t="s">
        <v>30</v>
      </c>
      <c r="E589" t="s">
        <v>27</v>
      </c>
      <c r="F589" t="s">
        <v>20</v>
      </c>
      <c r="G589" t="s">
        <v>4</v>
      </c>
      <c r="H589">
        <v>83659</v>
      </c>
      <c r="I589">
        <f>IF(Table3_1[[#This Row],[Status]]="Hired",1,0)</f>
        <v>0</v>
      </c>
      <c r="J589" t="b">
        <f>OR((Table3_1[[#This Row],[Offered Salary]]&lt;$O$27),(Table3_1[[#This Row],[Offered Salary]]&gt;$O$28))</f>
        <v>0</v>
      </c>
      <c r="K589" t="str">
        <f>IF(Table3_1[[#This Row],[Offered Salary]]&lt;$O$27,"Low",IF(Table3_1[[#This Row],[Offered Salary]]&gt;$O$28,"High",""))</f>
        <v/>
      </c>
      <c r="L589" s="6">
        <f>((Table3_1[[#This Row],[Offered Salary]]-$O$25)/$O$26)</f>
        <v>1.1672033264754051</v>
      </c>
    </row>
    <row r="590" spans="1:12" x14ac:dyDescent="0.3">
      <c r="A590">
        <v>326373</v>
      </c>
      <c r="B590" s="2">
        <v>41819</v>
      </c>
      <c r="C590" s="3">
        <v>0.5276967592592593</v>
      </c>
      <c r="D590" t="s">
        <v>31</v>
      </c>
      <c r="E590" t="s">
        <v>27</v>
      </c>
      <c r="F590" t="s">
        <v>20</v>
      </c>
      <c r="G590" t="s">
        <v>4</v>
      </c>
      <c r="H590">
        <v>72303</v>
      </c>
      <c r="I590">
        <f>IF(Table3_1[[#This Row],[Status]]="Hired",1,0)</f>
        <v>1</v>
      </c>
      <c r="J590" t="b">
        <f>OR((Table3_1[[#This Row],[Offered Salary]]&lt;$O$27),(Table3_1[[#This Row],[Offered Salary]]&gt;$O$28))</f>
        <v>0</v>
      </c>
      <c r="K590" t="str">
        <f>IF(Table3_1[[#This Row],[Offered Salary]]&lt;$O$27,"Low",IF(Table3_1[[#This Row],[Offered Salary]]&gt;$O$28,"High",""))</f>
        <v/>
      </c>
      <c r="L590" s="6">
        <f>((Table3_1[[#This Row],[Offered Salary]]-$O$25)/$O$26)</f>
        <v>0.77358757132645295</v>
      </c>
    </row>
    <row r="591" spans="1:12" x14ac:dyDescent="0.3">
      <c r="A591">
        <v>253780</v>
      </c>
      <c r="B591" s="2">
        <v>41820</v>
      </c>
      <c r="C591" s="3">
        <v>0.67533564814814817</v>
      </c>
      <c r="D591" t="s">
        <v>30</v>
      </c>
      <c r="E591" t="s">
        <v>27</v>
      </c>
      <c r="F591" t="s">
        <v>20</v>
      </c>
      <c r="G591" t="s">
        <v>6</v>
      </c>
      <c r="H591">
        <v>9436</v>
      </c>
      <c r="I591">
        <f>IF(Table3_1[[#This Row],[Status]]="Hired",1,0)</f>
        <v>0</v>
      </c>
      <c r="J591" t="b">
        <f>OR((Table3_1[[#This Row],[Offered Salary]]&lt;$O$27),(Table3_1[[#This Row],[Offered Salary]]&gt;$O$28))</f>
        <v>1</v>
      </c>
      <c r="K591" t="str">
        <f>IF(Table3_1[[#This Row],[Offered Salary]]&lt;$O$27,"Low",IF(Table3_1[[#This Row],[Offered Salary]]&gt;$O$28,"High",""))</f>
        <v>Low</v>
      </c>
      <c r="L591" s="6">
        <f>((Table3_1[[#This Row],[Offered Salary]]-$O$25)/$O$26)</f>
        <v>-1.4054756268902766</v>
      </c>
    </row>
    <row r="592" spans="1:12" x14ac:dyDescent="0.3">
      <c r="A592">
        <v>405282</v>
      </c>
      <c r="B592" s="2">
        <v>41828</v>
      </c>
      <c r="C592" s="3">
        <v>0.33586805555555554</v>
      </c>
      <c r="D592" t="s">
        <v>31</v>
      </c>
      <c r="E592" t="s">
        <v>29</v>
      </c>
      <c r="F592" t="s">
        <v>19</v>
      </c>
      <c r="G592" t="s">
        <v>4</v>
      </c>
      <c r="H592">
        <v>40537</v>
      </c>
      <c r="I592">
        <f>IF(Table3_1[[#This Row],[Status]]="Hired",1,0)</f>
        <v>1</v>
      </c>
      <c r="J592" t="b">
        <f>OR((Table3_1[[#This Row],[Offered Salary]]&lt;$O$27),(Table3_1[[#This Row],[Offered Salary]]&gt;$O$28))</f>
        <v>0</v>
      </c>
      <c r="K592" t="str">
        <f>IF(Table3_1[[#This Row],[Offered Salary]]&lt;$O$27,"Low",IF(Table3_1[[#This Row],[Offered Salary]]&gt;$O$28,"High",""))</f>
        <v/>
      </c>
      <c r="L592" s="6">
        <f>((Table3_1[[#This Row],[Offered Salary]]-$O$25)/$O$26)</f>
        <v>-0.32746896953843047</v>
      </c>
    </row>
    <row r="593" spans="1:12" x14ac:dyDescent="0.3">
      <c r="A593">
        <v>780674</v>
      </c>
      <c r="B593" s="2">
        <v>41820</v>
      </c>
      <c r="C593" s="3">
        <v>0.43921296296296297</v>
      </c>
      <c r="D593" t="s">
        <v>30</v>
      </c>
      <c r="E593" t="s">
        <v>27</v>
      </c>
      <c r="F593" t="s">
        <v>15</v>
      </c>
      <c r="G593" t="s">
        <v>4</v>
      </c>
      <c r="H593">
        <v>4760</v>
      </c>
      <c r="I593">
        <f>IF(Table3_1[[#This Row],[Status]]="Hired",1,0)</f>
        <v>0</v>
      </c>
      <c r="J593" t="b">
        <f>OR((Table3_1[[#This Row],[Offered Salary]]&lt;$O$27),(Table3_1[[#This Row],[Offered Salary]]&gt;$O$28))</f>
        <v>1</v>
      </c>
      <c r="K593" t="str">
        <f>IF(Table3_1[[#This Row],[Offered Salary]]&lt;$O$27,"Low",IF(Table3_1[[#This Row],[Offered Salary]]&gt;$O$28,"High",""))</f>
        <v>Low</v>
      </c>
      <c r="L593" s="6">
        <f>((Table3_1[[#This Row],[Offered Salary]]-$O$25)/$O$26)</f>
        <v>-1.567552702539845</v>
      </c>
    </row>
    <row r="594" spans="1:12" x14ac:dyDescent="0.3">
      <c r="A594">
        <v>686874</v>
      </c>
      <c r="B594" s="2">
        <v>41820</v>
      </c>
      <c r="C594" s="3">
        <v>0.69354166666666661</v>
      </c>
      <c r="D594" t="s">
        <v>30</v>
      </c>
      <c r="E594" t="s">
        <v>27</v>
      </c>
      <c r="F594" t="s">
        <v>20</v>
      </c>
      <c r="G594" t="s">
        <v>6</v>
      </c>
      <c r="H594">
        <v>76824</v>
      </c>
      <c r="I594">
        <f>IF(Table3_1[[#This Row],[Status]]="Hired",1,0)</f>
        <v>0</v>
      </c>
      <c r="J594" t="b">
        <f>OR((Table3_1[[#This Row],[Offered Salary]]&lt;$O$27),(Table3_1[[#This Row],[Offered Salary]]&gt;$O$28))</f>
        <v>0</v>
      </c>
      <c r="K594" t="str">
        <f>IF(Table3_1[[#This Row],[Offered Salary]]&lt;$O$27,"Low",IF(Table3_1[[#This Row],[Offered Salary]]&gt;$O$28,"High",""))</f>
        <v/>
      </c>
      <c r="L594" s="6">
        <f>((Table3_1[[#This Row],[Offered Salary]]-$O$25)/$O$26)</f>
        <v>0.93029211773614062</v>
      </c>
    </row>
    <row r="595" spans="1:12" x14ac:dyDescent="0.3">
      <c r="A595">
        <v>568925</v>
      </c>
      <c r="B595" s="2">
        <v>41820</v>
      </c>
      <c r="C595" s="3">
        <v>0.78738425925925926</v>
      </c>
      <c r="D595" t="s">
        <v>30</v>
      </c>
      <c r="E595" t="s">
        <v>27</v>
      </c>
      <c r="F595" t="s">
        <v>15</v>
      </c>
      <c r="G595" t="s">
        <v>8</v>
      </c>
      <c r="H595">
        <v>38429</v>
      </c>
      <c r="I595">
        <f>IF(Table3_1[[#This Row],[Status]]="Hired",1,0)</f>
        <v>0</v>
      </c>
      <c r="J595" t="b">
        <f>OR((Table3_1[[#This Row],[Offered Salary]]&lt;$O$27),(Table3_1[[#This Row],[Offered Salary]]&gt;$O$28))</f>
        <v>0</v>
      </c>
      <c r="K595" t="str">
        <f>IF(Table3_1[[#This Row],[Offered Salary]]&lt;$O$27,"Low",IF(Table3_1[[#This Row],[Offered Salary]]&gt;$O$28,"High",""))</f>
        <v/>
      </c>
      <c r="L595" s="6">
        <f>((Table3_1[[#This Row],[Offered Salary]]-$O$25)/$O$26)</f>
        <v>-0.40053536720081084</v>
      </c>
    </row>
    <row r="596" spans="1:12" x14ac:dyDescent="0.3">
      <c r="A596">
        <v>293063</v>
      </c>
      <c r="B596" s="2">
        <v>41820</v>
      </c>
      <c r="C596" s="3">
        <v>0.61152777777777778</v>
      </c>
      <c r="D596" t="s">
        <v>30</v>
      </c>
      <c r="E596" t="s">
        <v>29</v>
      </c>
      <c r="F596" t="s">
        <v>12</v>
      </c>
      <c r="G596" t="s">
        <v>6</v>
      </c>
      <c r="H596">
        <v>72632</v>
      </c>
      <c r="I596">
        <f>IF(Table3_1[[#This Row],[Status]]="Hired",1,0)</f>
        <v>0</v>
      </c>
      <c r="J596" t="b">
        <f>OR((Table3_1[[#This Row],[Offered Salary]]&lt;$O$27),(Table3_1[[#This Row],[Offered Salary]]&gt;$O$28))</f>
        <v>0</v>
      </c>
      <c r="K596" t="str">
        <f>IF(Table3_1[[#This Row],[Offered Salary]]&lt;$O$27,"Low",IF(Table3_1[[#This Row],[Offered Salary]]&gt;$O$28,"High",""))</f>
        <v/>
      </c>
      <c r="L596" s="6">
        <f>((Table3_1[[#This Row],[Offered Salary]]-$O$25)/$O$26)</f>
        <v>0.78499119790658733</v>
      </c>
    </row>
    <row r="597" spans="1:12" x14ac:dyDescent="0.3">
      <c r="A597">
        <v>260348</v>
      </c>
      <c r="B597" s="2">
        <v>41820</v>
      </c>
      <c r="C597" s="3">
        <v>0.61505787037037041</v>
      </c>
      <c r="D597" t="s">
        <v>31</v>
      </c>
      <c r="E597" t="s">
        <v>29</v>
      </c>
      <c r="F597" t="s">
        <v>12</v>
      </c>
      <c r="G597" t="s">
        <v>6</v>
      </c>
      <c r="H597">
        <v>2634</v>
      </c>
      <c r="I597">
        <f>IF(Table3_1[[#This Row],[Status]]="Hired",1,0)</f>
        <v>1</v>
      </c>
      <c r="J597" t="b">
        <f>OR((Table3_1[[#This Row],[Offered Salary]]&lt;$O$27),(Table3_1[[#This Row],[Offered Salary]]&gt;$O$28))</f>
        <v>1</v>
      </c>
      <c r="K597" t="str">
        <f>IF(Table3_1[[#This Row],[Offered Salary]]&lt;$O$27,"Low",IF(Table3_1[[#This Row],[Offered Salary]]&gt;$O$28,"High",""))</f>
        <v>Low</v>
      </c>
      <c r="L597" s="6">
        <f>((Table3_1[[#This Row],[Offered Salary]]-$O$25)/$O$26)</f>
        <v>-1.641243006823631</v>
      </c>
    </row>
    <row r="598" spans="1:12" x14ac:dyDescent="0.3">
      <c r="A598">
        <v>113826</v>
      </c>
      <c r="B598" s="2">
        <v>41820</v>
      </c>
      <c r="C598" s="3">
        <v>0.61546296296296299</v>
      </c>
      <c r="D598" t="s">
        <v>31</v>
      </c>
      <c r="E598" t="s">
        <v>27</v>
      </c>
      <c r="F598" t="s">
        <v>12</v>
      </c>
      <c r="G598" t="s">
        <v>6</v>
      </c>
      <c r="H598">
        <v>53852</v>
      </c>
      <c r="I598">
        <f>IF(Table3_1[[#This Row],[Status]]="Hired",1,0)</f>
        <v>1</v>
      </c>
      <c r="J598" t="b">
        <f>OR((Table3_1[[#This Row],[Offered Salary]]&lt;$O$27),(Table3_1[[#This Row],[Offered Salary]]&gt;$O$28))</f>
        <v>0</v>
      </c>
      <c r="K598" t="str">
        <f>IF(Table3_1[[#This Row],[Offered Salary]]&lt;$O$27,"Low",IF(Table3_1[[#This Row],[Offered Salary]]&gt;$O$28,"High",""))</f>
        <v/>
      </c>
      <c r="L598" s="6">
        <f>((Table3_1[[#This Row],[Offered Salary]]-$O$25)/$O$26)</f>
        <v>0.13404862290682304</v>
      </c>
    </row>
    <row r="599" spans="1:12" x14ac:dyDescent="0.3">
      <c r="A599">
        <v>196727</v>
      </c>
      <c r="B599" s="2">
        <v>41820</v>
      </c>
      <c r="C599" s="3">
        <v>0.30171296296296296</v>
      </c>
      <c r="D599" t="s">
        <v>31</v>
      </c>
      <c r="E599" t="s">
        <v>29</v>
      </c>
      <c r="F599" t="s">
        <v>18</v>
      </c>
      <c r="G599" t="s">
        <v>8</v>
      </c>
      <c r="H599">
        <v>70369</v>
      </c>
      <c r="I599">
        <f>IF(Table3_1[[#This Row],[Status]]="Hired",1,0)</f>
        <v>1</v>
      </c>
      <c r="J599" t="b">
        <f>OR((Table3_1[[#This Row],[Offered Salary]]&lt;$O$27),(Table3_1[[#This Row],[Offered Salary]]&gt;$O$28))</f>
        <v>0</v>
      </c>
      <c r="K599" t="str">
        <f>IF(Table3_1[[#This Row],[Offered Salary]]&lt;$O$27,"Low",IF(Table3_1[[#This Row],[Offered Salary]]&gt;$O$28,"High",""))</f>
        <v/>
      </c>
      <c r="L599" s="6">
        <f>((Table3_1[[#This Row],[Offered Salary]]-$O$25)/$O$26)</f>
        <v>0.70655227100432605</v>
      </c>
    </row>
    <row r="600" spans="1:12" x14ac:dyDescent="0.3">
      <c r="A600">
        <v>818735</v>
      </c>
      <c r="B600" s="2">
        <v>41820</v>
      </c>
      <c r="C600" s="3">
        <v>0.30342592592592593</v>
      </c>
      <c r="D600" t="s">
        <v>30</v>
      </c>
      <c r="E600" t="s">
        <v>27</v>
      </c>
      <c r="F600" t="s">
        <v>18</v>
      </c>
      <c r="G600" t="s">
        <v>8</v>
      </c>
      <c r="H600">
        <v>74961</v>
      </c>
      <c r="I600">
        <f>IF(Table3_1[[#This Row],[Status]]="Hired",1,0)</f>
        <v>0</v>
      </c>
      <c r="J600" t="b">
        <f>OR((Table3_1[[#This Row],[Offered Salary]]&lt;$O$27),(Table3_1[[#This Row],[Offered Salary]]&gt;$O$28))</f>
        <v>0</v>
      </c>
      <c r="K600" t="str">
        <f>IF(Table3_1[[#This Row],[Offered Salary]]&lt;$O$27,"Low",IF(Table3_1[[#This Row],[Offered Salary]]&gt;$O$28,"High",""))</f>
        <v/>
      </c>
      <c r="L600" s="6">
        <f>((Table3_1[[#This Row],[Offered Salary]]-$O$25)/$O$26)</f>
        <v>0.86571778242066877</v>
      </c>
    </row>
    <row r="601" spans="1:12" x14ac:dyDescent="0.3">
      <c r="A601">
        <v>612260</v>
      </c>
      <c r="B601" s="2">
        <v>41821</v>
      </c>
      <c r="C601" s="3">
        <v>0.60450231481481487</v>
      </c>
      <c r="D601" t="s">
        <v>30</v>
      </c>
      <c r="E601" t="s">
        <v>29</v>
      </c>
      <c r="F601" t="s">
        <v>14</v>
      </c>
      <c r="G601" t="s">
        <v>2</v>
      </c>
      <c r="H601">
        <v>33821</v>
      </c>
      <c r="I601">
        <f>IF(Table3_1[[#This Row],[Status]]="Hired",1,0)</f>
        <v>0</v>
      </c>
      <c r="J601" t="b">
        <f>OR((Table3_1[[#This Row],[Offered Salary]]&lt;$O$27),(Table3_1[[#This Row],[Offered Salary]]&gt;$O$28))</f>
        <v>0</v>
      </c>
      <c r="K601" t="str">
        <f>IF(Table3_1[[#This Row],[Offered Salary]]&lt;$O$27,"Low",IF(Table3_1[[#This Row],[Offered Salary]]&gt;$O$28,"High",""))</f>
        <v/>
      </c>
      <c r="L601" s="6">
        <f>((Table3_1[[#This Row],[Offered Salary]]-$O$25)/$O$26)</f>
        <v>-0.56025546228062517</v>
      </c>
    </row>
    <row r="602" spans="1:12" x14ac:dyDescent="0.3">
      <c r="A602">
        <v>330494</v>
      </c>
      <c r="B602" s="2">
        <v>41821</v>
      </c>
      <c r="C602" s="3">
        <v>0.5324768518518519</v>
      </c>
      <c r="D602" t="s">
        <v>30</v>
      </c>
      <c r="E602" t="s">
        <v>27</v>
      </c>
      <c r="F602" t="s">
        <v>17</v>
      </c>
      <c r="G602" t="s">
        <v>2</v>
      </c>
      <c r="H602">
        <v>52362</v>
      </c>
      <c r="I602">
        <f>IF(Table3_1[[#This Row],[Status]]="Hired",1,0)</f>
        <v>0</v>
      </c>
      <c r="J602" t="b">
        <f>OR((Table3_1[[#This Row],[Offered Salary]]&lt;$O$27),(Table3_1[[#This Row],[Offered Salary]]&gt;$O$28))</f>
        <v>0</v>
      </c>
      <c r="K602" t="str">
        <f>IF(Table3_1[[#This Row],[Offered Salary]]&lt;$O$27,"Low",IF(Table3_1[[#This Row],[Offered Salary]]&gt;$O$28,"High",""))</f>
        <v/>
      </c>
      <c r="L602" s="6">
        <f>((Table3_1[[#This Row],[Offered Salary]]-$O$25)/$O$26)</f>
        <v>8.2403019246032369E-2</v>
      </c>
    </row>
    <row r="603" spans="1:12" x14ac:dyDescent="0.3">
      <c r="A603">
        <v>126343</v>
      </c>
      <c r="B603" s="2">
        <v>41821</v>
      </c>
      <c r="C603" s="3">
        <v>0.63140046296296293</v>
      </c>
      <c r="D603" t="s">
        <v>30</v>
      </c>
      <c r="E603" t="s">
        <v>27</v>
      </c>
      <c r="F603" t="s">
        <v>20</v>
      </c>
      <c r="G603" t="s">
        <v>9</v>
      </c>
      <c r="H603">
        <v>47976</v>
      </c>
      <c r="I603">
        <f>IF(Table3_1[[#This Row],[Status]]="Hired",1,0)</f>
        <v>0</v>
      </c>
      <c r="J603" t="b">
        <f>OR((Table3_1[[#This Row],[Offered Salary]]&lt;$O$27),(Table3_1[[#This Row],[Offered Salary]]&gt;$O$28))</f>
        <v>0</v>
      </c>
      <c r="K603" t="str">
        <f>IF(Table3_1[[#This Row],[Offered Salary]]&lt;$O$27,"Low",IF(Table3_1[[#This Row],[Offered Salary]]&gt;$O$28,"High",""))</f>
        <v/>
      </c>
      <c r="L603" s="6">
        <f>((Table3_1[[#This Row],[Offered Salary]]-$O$25)/$O$26)</f>
        <v>-6.9622227503113851E-2</v>
      </c>
    </row>
    <row r="604" spans="1:12" x14ac:dyDescent="0.3">
      <c r="A604">
        <v>23469</v>
      </c>
      <c r="B604" s="2">
        <v>41834</v>
      </c>
      <c r="C604" s="3">
        <v>0.77525462962962965</v>
      </c>
      <c r="D604" t="s">
        <v>30</v>
      </c>
      <c r="E604" t="s">
        <v>27</v>
      </c>
      <c r="F604" t="s">
        <v>12</v>
      </c>
      <c r="G604" t="s">
        <v>10</v>
      </c>
      <c r="H604">
        <v>31246</v>
      </c>
      <c r="I604">
        <f>IF(Table3_1[[#This Row],[Status]]="Hired",1,0)</f>
        <v>0</v>
      </c>
      <c r="J604" t="b">
        <f>OR((Table3_1[[#This Row],[Offered Salary]]&lt;$O$27),(Table3_1[[#This Row],[Offered Salary]]&gt;$O$28))</f>
        <v>0</v>
      </c>
      <c r="K604" t="str">
        <f>IF(Table3_1[[#This Row],[Offered Salary]]&lt;$O$27,"Low",IF(Table3_1[[#This Row],[Offered Salary]]&gt;$O$28,"High",""))</f>
        <v/>
      </c>
      <c r="L604" s="6">
        <f>((Table3_1[[#This Row],[Offered Salary]]-$O$25)/$O$26)</f>
        <v>-0.64950877062058221</v>
      </c>
    </row>
    <row r="605" spans="1:12" x14ac:dyDescent="0.3">
      <c r="A605">
        <v>497220</v>
      </c>
      <c r="B605" s="2">
        <v>41821</v>
      </c>
      <c r="C605" s="3">
        <v>0.7817708333333333</v>
      </c>
      <c r="D605" t="s">
        <v>31</v>
      </c>
      <c r="E605" t="s">
        <v>27</v>
      </c>
      <c r="F605" t="s">
        <v>17</v>
      </c>
      <c r="G605" t="s">
        <v>7</v>
      </c>
      <c r="H605">
        <v>53229</v>
      </c>
      <c r="I605">
        <f>IF(Table3_1[[#This Row],[Status]]="Hired",1,0)</f>
        <v>1</v>
      </c>
      <c r="J605" t="b">
        <f>OR((Table3_1[[#This Row],[Offered Salary]]&lt;$O$27),(Table3_1[[#This Row],[Offered Salary]]&gt;$O$28))</f>
        <v>0</v>
      </c>
      <c r="K605" t="str">
        <f>IF(Table3_1[[#This Row],[Offered Salary]]&lt;$O$27,"Low",IF(Table3_1[[#This Row],[Offered Salary]]&gt;$O$28,"High",""))</f>
        <v/>
      </c>
      <c r="L605" s="6">
        <f>((Table3_1[[#This Row],[Offered Salary]]-$O$25)/$O$26)</f>
        <v>0.11245452151039849</v>
      </c>
    </row>
    <row r="606" spans="1:12" x14ac:dyDescent="0.3">
      <c r="A606">
        <v>138200</v>
      </c>
      <c r="B606" s="2">
        <v>41821</v>
      </c>
      <c r="C606" s="3">
        <v>0.68593749999999998</v>
      </c>
      <c r="D606" t="s">
        <v>30</v>
      </c>
      <c r="E606" t="s">
        <v>27</v>
      </c>
      <c r="F606" t="s">
        <v>12</v>
      </c>
      <c r="G606" t="s">
        <v>8</v>
      </c>
      <c r="H606">
        <v>59446</v>
      </c>
      <c r="I606">
        <f>IF(Table3_1[[#This Row],[Status]]="Hired",1,0)</f>
        <v>0</v>
      </c>
      <c r="J606" t="b">
        <f>OR((Table3_1[[#This Row],[Offered Salary]]&lt;$O$27),(Table3_1[[#This Row],[Offered Salary]]&gt;$O$28))</f>
        <v>0</v>
      </c>
      <c r="K606" t="str">
        <f>IF(Table3_1[[#This Row],[Offered Salary]]&lt;$O$27,"Low",IF(Table3_1[[#This Row],[Offered Salary]]&gt;$O$28,"High",""))</f>
        <v/>
      </c>
      <c r="L606" s="6">
        <f>((Table3_1[[#This Row],[Offered Salary]]-$O$25)/$O$26)</f>
        <v>0.32794493624807336</v>
      </c>
    </row>
    <row r="607" spans="1:12" x14ac:dyDescent="0.3">
      <c r="A607">
        <v>489004</v>
      </c>
      <c r="B607" s="2">
        <v>41821</v>
      </c>
      <c r="C607" s="3">
        <v>0.68800925925925926</v>
      </c>
      <c r="D607" t="s">
        <v>31</v>
      </c>
      <c r="E607" t="s">
        <v>29</v>
      </c>
      <c r="F607" t="s">
        <v>12</v>
      </c>
      <c r="G607" t="s">
        <v>8</v>
      </c>
      <c r="H607">
        <v>40641</v>
      </c>
      <c r="I607">
        <f>IF(Table3_1[[#This Row],[Status]]="Hired",1,0)</f>
        <v>1</v>
      </c>
      <c r="J607" t="b">
        <f>OR((Table3_1[[#This Row],[Offered Salary]]&lt;$O$27),(Table3_1[[#This Row],[Offered Salary]]&gt;$O$28))</f>
        <v>0</v>
      </c>
      <c r="K607" t="str">
        <f>IF(Table3_1[[#This Row],[Offered Salary]]&lt;$O$27,"Low",IF(Table3_1[[#This Row],[Offered Salary]]&gt;$O$28,"High",""))</f>
        <v/>
      </c>
      <c r="L607" s="6">
        <f>((Table3_1[[#This Row],[Offered Salary]]-$O$25)/$O$26)</f>
        <v>-0.32386417572586523</v>
      </c>
    </row>
    <row r="608" spans="1:12" x14ac:dyDescent="0.3">
      <c r="A608">
        <v>949475</v>
      </c>
      <c r="B608" s="2">
        <v>41821</v>
      </c>
      <c r="C608" s="3">
        <v>0.68869212962962967</v>
      </c>
      <c r="D608" t="s">
        <v>31</v>
      </c>
      <c r="E608" t="s">
        <v>29</v>
      </c>
      <c r="F608" t="s">
        <v>12</v>
      </c>
      <c r="G608" t="s">
        <v>8</v>
      </c>
      <c r="H608">
        <v>17388</v>
      </c>
      <c r="I608">
        <f>IF(Table3_1[[#This Row],[Status]]="Hired",1,0)</f>
        <v>1</v>
      </c>
      <c r="J608" t="b">
        <f>OR((Table3_1[[#This Row],[Offered Salary]]&lt;$O$27),(Table3_1[[#This Row],[Offered Salary]]&gt;$O$28))</f>
        <v>0</v>
      </c>
      <c r="K608" t="str">
        <f>IF(Table3_1[[#This Row],[Offered Salary]]&lt;$O$27,"Low",IF(Table3_1[[#This Row],[Offered Salary]]&gt;$O$28,"High",""))</f>
        <v/>
      </c>
      <c r="L608" s="6">
        <f>((Table3_1[[#This Row],[Offered Salary]]-$O$25)/$O$26)</f>
        <v>-1.1298475461449025</v>
      </c>
    </row>
    <row r="609" spans="1:12" x14ac:dyDescent="0.3">
      <c r="A609">
        <v>474738</v>
      </c>
      <c r="B609" s="2">
        <v>41821</v>
      </c>
      <c r="C609" s="3">
        <v>0.68986111111111115</v>
      </c>
      <c r="D609" t="s">
        <v>31</v>
      </c>
      <c r="E609" t="s">
        <v>27</v>
      </c>
      <c r="F609" t="s">
        <v>12</v>
      </c>
      <c r="G609" t="s">
        <v>8</v>
      </c>
      <c r="H609">
        <v>59726</v>
      </c>
      <c r="I609">
        <f>IF(Table3_1[[#This Row],[Status]]="Hired",1,0)</f>
        <v>1</v>
      </c>
      <c r="J609" t="b">
        <f>OR((Table3_1[[#This Row],[Offered Salary]]&lt;$O$27),(Table3_1[[#This Row],[Offered Salary]]&gt;$O$28))</f>
        <v>0</v>
      </c>
      <c r="K609" t="str">
        <f>IF(Table3_1[[#This Row],[Offered Salary]]&lt;$O$27,"Low",IF(Table3_1[[#This Row],[Offered Salary]]&gt;$O$28,"High",""))</f>
        <v/>
      </c>
      <c r="L609" s="6">
        <f>((Table3_1[[#This Row],[Offered Salary]]-$O$25)/$O$26)</f>
        <v>0.33765015035882601</v>
      </c>
    </row>
    <row r="610" spans="1:12" x14ac:dyDescent="0.3">
      <c r="A610">
        <v>767146</v>
      </c>
      <c r="B610" s="2">
        <v>41821</v>
      </c>
      <c r="C610" s="3">
        <v>6.8877314814814808E-2</v>
      </c>
      <c r="D610" t="s">
        <v>30</v>
      </c>
      <c r="E610" t="s">
        <v>29</v>
      </c>
      <c r="F610" t="s">
        <v>20</v>
      </c>
      <c r="G610" t="s">
        <v>7</v>
      </c>
      <c r="H610">
        <v>95355</v>
      </c>
      <c r="I610">
        <f>IF(Table3_1[[#This Row],[Status]]="Hired",1,0)</f>
        <v>0</v>
      </c>
      <c r="J610" t="b">
        <f>OR((Table3_1[[#This Row],[Offered Salary]]&lt;$O$27),(Table3_1[[#This Row],[Offered Salary]]&gt;$O$28))</f>
        <v>0</v>
      </c>
      <c r="K610" t="str">
        <f>IF(Table3_1[[#This Row],[Offered Salary]]&lt;$O$27,"Low",IF(Table3_1[[#This Row],[Offered Salary]]&gt;$O$28,"High",""))</f>
        <v/>
      </c>
      <c r="L610" s="6">
        <f>((Table3_1[[#This Row],[Offered Salary]]-$O$25)/$O$26)</f>
        <v>1.5726039844731285</v>
      </c>
    </row>
    <row r="611" spans="1:12" x14ac:dyDescent="0.3">
      <c r="A611">
        <v>778898</v>
      </c>
      <c r="B611" s="2">
        <v>41821</v>
      </c>
      <c r="C611" s="3">
        <v>0.40761574074074075</v>
      </c>
      <c r="D611" t="s">
        <v>30</v>
      </c>
      <c r="E611" t="s">
        <v>27</v>
      </c>
      <c r="F611" t="s">
        <v>20</v>
      </c>
      <c r="G611" t="s">
        <v>10</v>
      </c>
      <c r="H611">
        <v>29566</v>
      </c>
      <c r="I611">
        <f>IF(Table3_1[[#This Row],[Status]]="Hired",1,0)</f>
        <v>0</v>
      </c>
      <c r="J611" t="b">
        <f>OR((Table3_1[[#This Row],[Offered Salary]]&lt;$O$27),(Table3_1[[#This Row],[Offered Salary]]&gt;$O$28))</f>
        <v>0</v>
      </c>
      <c r="K611" t="str">
        <f>IF(Table3_1[[#This Row],[Offered Salary]]&lt;$O$27,"Low",IF(Table3_1[[#This Row],[Offered Salary]]&gt;$O$28,"High",""))</f>
        <v/>
      </c>
      <c r="L611" s="6">
        <f>((Table3_1[[#This Row],[Offered Salary]]-$O$25)/$O$26)</f>
        <v>-0.70774005528509787</v>
      </c>
    </row>
    <row r="612" spans="1:12" x14ac:dyDescent="0.3">
      <c r="A612">
        <v>925339</v>
      </c>
      <c r="B612" s="2">
        <v>41821</v>
      </c>
      <c r="C612" s="3">
        <v>0.40789351851851852</v>
      </c>
      <c r="D612" t="s">
        <v>30</v>
      </c>
      <c r="E612" t="s">
        <v>27</v>
      </c>
      <c r="F612" t="s">
        <v>20</v>
      </c>
      <c r="G612" t="s">
        <v>10</v>
      </c>
      <c r="H612">
        <v>8573</v>
      </c>
      <c r="I612">
        <f>IF(Table3_1[[#This Row],[Status]]="Hired",1,0)</f>
        <v>0</v>
      </c>
      <c r="J612" t="b">
        <f>OR((Table3_1[[#This Row],[Offered Salary]]&lt;$O$27),(Table3_1[[#This Row],[Offered Salary]]&gt;$O$28))</f>
        <v>1</v>
      </c>
      <c r="K612" t="str">
        <f>IF(Table3_1[[#This Row],[Offered Salary]]&lt;$O$27,"Low",IF(Table3_1[[#This Row],[Offered Salary]]&gt;$O$28,"High",""))</f>
        <v>Low</v>
      </c>
      <c r="L612" s="6">
        <f>((Table3_1[[#This Row],[Offered Salary]]-$O$25)/$O$26)</f>
        <v>-1.4353884832387747</v>
      </c>
    </row>
    <row r="613" spans="1:12" x14ac:dyDescent="0.3">
      <c r="A613">
        <v>408232</v>
      </c>
      <c r="B613" s="2">
        <v>41821</v>
      </c>
      <c r="C613" s="3">
        <v>0.77148148148148143</v>
      </c>
      <c r="D613" t="s">
        <v>30</v>
      </c>
      <c r="E613" t="s">
        <v>27</v>
      </c>
      <c r="F613" t="s">
        <v>20</v>
      </c>
      <c r="G613" t="s">
        <v>6</v>
      </c>
      <c r="H613">
        <v>21305</v>
      </c>
      <c r="I613">
        <f>IF(Table3_1[[#This Row],[Status]]="Hired",1,0)</f>
        <v>0</v>
      </c>
      <c r="J613" t="b">
        <f>OR((Table3_1[[#This Row],[Offered Salary]]&lt;$O$27),(Table3_1[[#This Row],[Offered Salary]]&gt;$O$28))</f>
        <v>0</v>
      </c>
      <c r="K613" t="str">
        <f>IF(Table3_1[[#This Row],[Offered Salary]]&lt;$O$27,"Low",IF(Table3_1[[#This Row],[Offered Salary]]&gt;$O$28,"High",""))</f>
        <v/>
      </c>
      <c r="L613" s="6">
        <f>((Table3_1[[#This Row],[Offered Salary]]-$O$25)/$O$26)</f>
        <v>-0.99407853303126681</v>
      </c>
    </row>
    <row r="614" spans="1:12" x14ac:dyDescent="0.3">
      <c r="A614">
        <v>820647</v>
      </c>
      <c r="B614" s="2">
        <v>41824</v>
      </c>
      <c r="C614" s="3">
        <v>0.65256944444444442</v>
      </c>
      <c r="D614" t="s">
        <v>31</v>
      </c>
      <c r="E614" t="s">
        <v>27</v>
      </c>
      <c r="F614" t="s">
        <v>20</v>
      </c>
      <c r="G614" t="s">
        <v>9</v>
      </c>
      <c r="H614">
        <v>91084</v>
      </c>
      <c r="I614">
        <f>IF(Table3_1[[#This Row],[Status]]="Hired",1,0)</f>
        <v>1</v>
      </c>
      <c r="J614" t="b">
        <f>OR((Table3_1[[#This Row],[Offered Salary]]&lt;$O$27),(Table3_1[[#This Row],[Offered Salary]]&gt;$O$28))</f>
        <v>0</v>
      </c>
      <c r="K614" t="str">
        <f>IF(Table3_1[[#This Row],[Offered Salary]]&lt;$O$27,"Low",IF(Table3_1[[#This Row],[Offered Salary]]&gt;$O$28,"High",""))</f>
        <v/>
      </c>
      <c r="L614" s="6">
        <f>((Table3_1[[#This Row],[Offered Salary]]-$O$25)/$O$26)</f>
        <v>1.4245648078051842</v>
      </c>
    </row>
    <row r="615" spans="1:12" x14ac:dyDescent="0.3">
      <c r="A615">
        <v>940730</v>
      </c>
      <c r="B615" s="2">
        <v>41824</v>
      </c>
      <c r="C615" s="3">
        <v>0.65287037037037032</v>
      </c>
      <c r="D615" t="s">
        <v>30</v>
      </c>
      <c r="E615" t="s">
        <v>27</v>
      </c>
      <c r="F615" t="s">
        <v>20</v>
      </c>
      <c r="G615" t="s">
        <v>9</v>
      </c>
      <c r="H615">
        <v>93487</v>
      </c>
      <c r="I615">
        <f>IF(Table3_1[[#This Row],[Status]]="Hired",1,0)</f>
        <v>0</v>
      </c>
      <c r="J615" t="b">
        <f>OR((Table3_1[[#This Row],[Offered Salary]]&lt;$O$27),(Table3_1[[#This Row],[Offered Salary]]&gt;$O$28))</f>
        <v>0</v>
      </c>
      <c r="K615" t="str">
        <f>IF(Table3_1[[#This Row],[Offered Salary]]&lt;$O$27,"Low",IF(Table3_1[[#This Row],[Offered Salary]]&gt;$O$28,"High",""))</f>
        <v/>
      </c>
      <c r="L615" s="6">
        <f>((Table3_1[[#This Row],[Offered Salary]]-$O$25)/$O$26)</f>
        <v>1.5078563417628217</v>
      </c>
    </row>
    <row r="616" spans="1:12" x14ac:dyDescent="0.3">
      <c r="A616">
        <v>661566</v>
      </c>
      <c r="B616" s="2">
        <v>41824</v>
      </c>
      <c r="C616" s="3">
        <v>0.65503472222222225</v>
      </c>
      <c r="D616" t="s">
        <v>31</v>
      </c>
      <c r="E616" t="s">
        <v>29</v>
      </c>
      <c r="F616" t="s">
        <v>20</v>
      </c>
      <c r="G616" t="s">
        <v>9</v>
      </c>
      <c r="H616">
        <v>40463</v>
      </c>
      <c r="I616">
        <f>IF(Table3_1[[#This Row],[Status]]="Hired",1,0)</f>
        <v>1</v>
      </c>
      <c r="J616" t="b">
        <f>OR((Table3_1[[#This Row],[Offered Salary]]&lt;$O$27),(Table3_1[[#This Row],[Offered Salary]]&gt;$O$28))</f>
        <v>0</v>
      </c>
      <c r="K616" t="str">
        <f>IF(Table3_1[[#This Row],[Offered Salary]]&lt;$O$27,"Low",IF(Table3_1[[#This Row],[Offered Salary]]&gt;$O$28,"High",""))</f>
        <v/>
      </c>
      <c r="L616" s="6">
        <f>((Table3_1[[#This Row],[Offered Salary]]-$O$25)/$O$26)</f>
        <v>-0.33003391898198653</v>
      </c>
    </row>
    <row r="617" spans="1:12" x14ac:dyDescent="0.3">
      <c r="A617">
        <v>777656</v>
      </c>
      <c r="B617" s="2">
        <v>41821</v>
      </c>
      <c r="C617" s="3">
        <v>0.61797453703703709</v>
      </c>
      <c r="D617" t="s">
        <v>30</v>
      </c>
      <c r="E617" t="s">
        <v>27</v>
      </c>
      <c r="F617" t="s">
        <v>17</v>
      </c>
      <c r="G617" t="s">
        <v>7</v>
      </c>
      <c r="H617">
        <v>90379</v>
      </c>
      <c r="I617">
        <f>IF(Table3_1[[#This Row],[Status]]="Hired",1,0)</f>
        <v>0</v>
      </c>
      <c r="J617" t="b">
        <f>OR((Table3_1[[#This Row],[Offered Salary]]&lt;$O$27),(Table3_1[[#This Row],[Offered Salary]]&gt;$O$28))</f>
        <v>0</v>
      </c>
      <c r="K617" t="str">
        <f>IF(Table3_1[[#This Row],[Offered Salary]]&lt;$O$27,"Low",IF(Table3_1[[#This Row],[Offered Salary]]&gt;$O$28,"High",""))</f>
        <v/>
      </c>
      <c r="L617" s="6">
        <f>((Table3_1[[#This Row],[Offered Salary]]-$O$25)/$O$26)</f>
        <v>1.4001284651334678</v>
      </c>
    </row>
    <row r="618" spans="1:12" x14ac:dyDescent="0.3">
      <c r="A618">
        <v>639198</v>
      </c>
      <c r="B618" s="2">
        <v>41843</v>
      </c>
      <c r="C618" s="3">
        <v>0.66678240740740746</v>
      </c>
      <c r="D618" t="s">
        <v>31</v>
      </c>
      <c r="E618" t="s">
        <v>29</v>
      </c>
      <c r="F618" t="s">
        <v>17</v>
      </c>
      <c r="G618" t="s">
        <v>2</v>
      </c>
      <c r="H618">
        <v>97563</v>
      </c>
      <c r="I618">
        <f>IF(Table3_1[[#This Row],[Status]]="Hired",1,0)</f>
        <v>1</v>
      </c>
      <c r="J618" t="b">
        <f>OR((Table3_1[[#This Row],[Offered Salary]]&lt;$O$27),(Table3_1[[#This Row],[Offered Salary]]&gt;$O$28))</f>
        <v>0</v>
      </c>
      <c r="K618" t="str">
        <f>IF(Table3_1[[#This Row],[Offered Salary]]&lt;$O$27,"Low",IF(Table3_1[[#This Row],[Offered Salary]]&gt;$O$28,"High",""))</f>
        <v/>
      </c>
      <c r="L618" s="6">
        <f>((Table3_1[[#This Row],[Offered Salary]]-$O$25)/$O$26)</f>
        <v>1.6491365300322063</v>
      </c>
    </row>
    <row r="619" spans="1:12" x14ac:dyDescent="0.3">
      <c r="A619">
        <v>979135</v>
      </c>
      <c r="B619" s="2">
        <v>41822</v>
      </c>
      <c r="C619" s="3">
        <v>0.34078703703703705</v>
      </c>
      <c r="D619" t="s">
        <v>31</v>
      </c>
      <c r="E619" t="s">
        <v>27</v>
      </c>
      <c r="F619" t="s">
        <v>20</v>
      </c>
      <c r="G619" t="s">
        <v>2</v>
      </c>
      <c r="H619">
        <v>6335</v>
      </c>
      <c r="I619">
        <f>IF(Table3_1[[#This Row],[Status]]="Hired",1,0)</f>
        <v>1</v>
      </c>
      <c r="J619" t="b">
        <f>OR((Table3_1[[#This Row],[Offered Salary]]&lt;$O$27),(Table3_1[[#This Row],[Offered Salary]]&gt;$O$28))</f>
        <v>1</v>
      </c>
      <c r="K619" t="str">
        <f>IF(Table3_1[[#This Row],[Offered Salary]]&lt;$O$27,"Low",IF(Table3_1[[#This Row],[Offered Salary]]&gt;$O$28,"High",""))</f>
        <v>Low</v>
      </c>
      <c r="L619" s="6">
        <f>((Table3_1[[#This Row],[Offered Salary]]-$O$25)/$O$26)</f>
        <v>-1.5129608731668616</v>
      </c>
    </row>
    <row r="620" spans="1:12" x14ac:dyDescent="0.3">
      <c r="A620">
        <v>891161</v>
      </c>
      <c r="B620" s="2">
        <v>41822</v>
      </c>
      <c r="C620" s="3">
        <v>0.95856481481481481</v>
      </c>
      <c r="D620" t="s">
        <v>31</v>
      </c>
      <c r="E620" t="s">
        <v>27</v>
      </c>
      <c r="F620" t="s">
        <v>17</v>
      </c>
      <c r="G620" t="s">
        <v>10</v>
      </c>
      <c r="H620">
        <v>94163</v>
      </c>
      <c r="I620">
        <f>IF(Table3_1[[#This Row],[Status]]="Hired",1,0)</f>
        <v>1</v>
      </c>
      <c r="J620" t="b">
        <f>OR((Table3_1[[#This Row],[Offered Salary]]&lt;$O$27),(Table3_1[[#This Row],[Offered Salary]]&gt;$O$28))</f>
        <v>0</v>
      </c>
      <c r="K620" t="str">
        <f>IF(Table3_1[[#This Row],[Offered Salary]]&lt;$O$27,"Low",IF(Table3_1[[#This Row],[Offered Salary]]&gt;$O$28,"High",""))</f>
        <v/>
      </c>
      <c r="L620" s="6">
        <f>((Table3_1[[#This Row],[Offered Salary]]-$O$25)/$O$26)</f>
        <v>1.531287501544496</v>
      </c>
    </row>
    <row r="621" spans="1:12" x14ac:dyDescent="0.3">
      <c r="A621">
        <v>171540</v>
      </c>
      <c r="B621" s="2">
        <v>41822</v>
      </c>
      <c r="C621" s="3">
        <v>0.41968749999999999</v>
      </c>
      <c r="D621" t="s">
        <v>31</v>
      </c>
      <c r="E621" t="s">
        <v>29</v>
      </c>
      <c r="F621" t="s">
        <v>17</v>
      </c>
      <c r="G621" t="s">
        <v>1</v>
      </c>
      <c r="H621">
        <v>5077</v>
      </c>
      <c r="I621">
        <f>IF(Table3_1[[#This Row],[Status]]="Hired",1,0)</f>
        <v>1</v>
      </c>
      <c r="J621" t="b">
        <f>OR((Table3_1[[#This Row],[Offered Salary]]&lt;$O$27),(Table3_1[[#This Row],[Offered Salary]]&gt;$O$28))</f>
        <v>1</v>
      </c>
      <c r="K621" t="str">
        <f>IF(Table3_1[[#This Row],[Offered Salary]]&lt;$O$27,"Low",IF(Table3_1[[#This Row],[Offered Salary]]&gt;$O$28,"High",""))</f>
        <v>Low</v>
      </c>
      <c r="L621" s="6">
        <f>((Table3_1[[#This Row],[Offered Salary]]-$O$25)/$O$26)</f>
        <v>-1.5565650137073144</v>
      </c>
    </row>
    <row r="622" spans="1:12" x14ac:dyDescent="0.3">
      <c r="A622">
        <v>67082</v>
      </c>
      <c r="B622" s="2">
        <v>41822</v>
      </c>
      <c r="C622" s="3">
        <v>0.50747685185185187</v>
      </c>
      <c r="D622" t="s">
        <v>30</v>
      </c>
      <c r="E622" t="s">
        <v>27</v>
      </c>
      <c r="F622" t="s">
        <v>17</v>
      </c>
      <c r="G622" t="s">
        <v>6</v>
      </c>
      <c r="H622">
        <v>18221</v>
      </c>
      <c r="I622">
        <f>IF(Table3_1[[#This Row],[Status]]="Hired",1,0)</f>
        <v>0</v>
      </c>
      <c r="J622" t="b">
        <f>OR((Table3_1[[#This Row],[Offered Salary]]&lt;$O$27),(Table3_1[[#This Row],[Offered Salary]]&gt;$O$28))</f>
        <v>0</v>
      </c>
      <c r="K622" t="str">
        <f>IF(Table3_1[[#This Row],[Offered Salary]]&lt;$O$27,"Low",IF(Table3_1[[#This Row],[Offered Salary]]&gt;$O$28,"High",""))</f>
        <v/>
      </c>
      <c r="L622" s="6">
        <f>((Table3_1[[#This Row],[Offered Salary]]-$O$25)/$O$26)</f>
        <v>-1.1009745341654134</v>
      </c>
    </row>
    <row r="623" spans="1:12" x14ac:dyDescent="0.3">
      <c r="A623">
        <v>401929</v>
      </c>
      <c r="B623" s="2">
        <v>41822</v>
      </c>
      <c r="C623" s="3">
        <v>0.45674768518518516</v>
      </c>
      <c r="D623" t="s">
        <v>31</v>
      </c>
      <c r="E623" t="s">
        <v>29</v>
      </c>
      <c r="F623" t="s">
        <v>17</v>
      </c>
      <c r="G623" t="s">
        <v>10</v>
      </c>
      <c r="H623">
        <v>57358</v>
      </c>
      <c r="I623">
        <f>IF(Table3_1[[#This Row],[Status]]="Hired",1,0)</f>
        <v>1</v>
      </c>
      <c r="J623" t="b">
        <f>OR((Table3_1[[#This Row],[Offered Salary]]&lt;$O$27),(Table3_1[[#This Row],[Offered Salary]]&gt;$O$28))</f>
        <v>0</v>
      </c>
      <c r="K623" t="str">
        <f>IF(Table3_1[[#This Row],[Offered Salary]]&lt;$O$27,"Low",IF(Table3_1[[#This Row],[Offered Salary]]&gt;$O$28,"High",""))</f>
        <v/>
      </c>
      <c r="L623" s="6">
        <f>((Table3_1[[#This Row],[Offered Salary]]-$O$25)/$O$26)</f>
        <v>0.25557176816503246</v>
      </c>
    </row>
    <row r="624" spans="1:12" x14ac:dyDescent="0.3">
      <c r="A624">
        <v>518050</v>
      </c>
      <c r="B624" s="2">
        <v>41822</v>
      </c>
      <c r="C624" s="3">
        <v>9.0983796296296299E-2</v>
      </c>
      <c r="D624" t="s">
        <v>30</v>
      </c>
      <c r="E624" t="s">
        <v>27</v>
      </c>
      <c r="F624" t="s">
        <v>12</v>
      </c>
      <c r="G624" t="s">
        <v>2</v>
      </c>
      <c r="H624">
        <v>47754</v>
      </c>
      <c r="I624">
        <f>IF(Table3_1[[#This Row],[Status]]="Hired",1,0)</f>
        <v>0</v>
      </c>
      <c r="J624" t="b">
        <f>OR((Table3_1[[#This Row],[Offered Salary]]&lt;$O$27),(Table3_1[[#This Row],[Offered Salary]]&gt;$O$28))</f>
        <v>0</v>
      </c>
      <c r="K624" t="str">
        <f>IF(Table3_1[[#This Row],[Offered Salary]]&lt;$O$27,"Low",IF(Table3_1[[#This Row],[Offered Salary]]&gt;$O$28,"High",""))</f>
        <v/>
      </c>
      <c r="L624" s="6">
        <f>((Table3_1[[#This Row],[Offered Salary]]-$O$25)/$O$26)</f>
        <v>-7.7317075833781987E-2</v>
      </c>
    </row>
    <row r="625" spans="1:12" x14ac:dyDescent="0.3">
      <c r="A625">
        <v>257932</v>
      </c>
      <c r="B625" s="2">
        <v>41822</v>
      </c>
      <c r="C625" s="3">
        <v>0.25883101851851853</v>
      </c>
      <c r="D625" t="s">
        <v>31</v>
      </c>
      <c r="E625" t="s">
        <v>29</v>
      </c>
      <c r="F625" t="s">
        <v>12</v>
      </c>
      <c r="G625" t="s">
        <v>5</v>
      </c>
      <c r="H625">
        <v>22978</v>
      </c>
      <c r="I625">
        <f>IF(Table3_1[[#This Row],[Status]]="Hired",1,0)</f>
        <v>1</v>
      </c>
      <c r="J625" t="b">
        <f>OR((Table3_1[[#This Row],[Offered Salary]]&lt;$O$27),(Table3_1[[#This Row],[Offered Salary]]&gt;$O$28))</f>
        <v>0</v>
      </c>
      <c r="K625" t="str">
        <f>IF(Table3_1[[#This Row],[Offered Salary]]&lt;$O$27,"Low",IF(Table3_1[[#This Row],[Offered Salary]]&gt;$O$28,"High",""))</f>
        <v/>
      </c>
      <c r="L625" s="6">
        <f>((Table3_1[[#This Row],[Offered Salary]]-$O$25)/$O$26)</f>
        <v>-0.93608987871951999</v>
      </c>
    </row>
    <row r="626" spans="1:12" x14ac:dyDescent="0.3">
      <c r="A626">
        <v>532479</v>
      </c>
      <c r="B626" s="2">
        <v>41822</v>
      </c>
      <c r="C626" s="3">
        <v>0.71311342592592597</v>
      </c>
      <c r="D626" t="s">
        <v>30</v>
      </c>
      <c r="E626" t="s">
        <v>27</v>
      </c>
      <c r="F626" t="s">
        <v>18</v>
      </c>
      <c r="G626" t="s">
        <v>6</v>
      </c>
      <c r="H626">
        <v>1917</v>
      </c>
      <c r="I626">
        <f>IF(Table3_1[[#This Row],[Status]]="Hired",1,0)</f>
        <v>0</v>
      </c>
      <c r="J626" t="b">
        <f>OR((Table3_1[[#This Row],[Offered Salary]]&lt;$O$27),(Table3_1[[#This Row],[Offered Salary]]&gt;$O$28))</f>
        <v>1</v>
      </c>
      <c r="K626" t="str">
        <f>IF(Table3_1[[#This Row],[Offered Salary]]&lt;$O$27,"Low",IF(Table3_1[[#This Row],[Offered Salary]]&gt;$O$28,"High",""))</f>
        <v>Low</v>
      </c>
      <c r="L626" s="6">
        <f>((Table3_1[[#This Row],[Offered Salary]]-$O$25)/$O$26)</f>
        <v>-1.6660952872429511</v>
      </c>
    </row>
    <row r="627" spans="1:12" x14ac:dyDescent="0.3">
      <c r="A627">
        <v>312444</v>
      </c>
      <c r="B627" s="2">
        <v>41822</v>
      </c>
      <c r="C627" s="3">
        <v>0.50334490740740745</v>
      </c>
      <c r="D627" t="s">
        <v>30</v>
      </c>
      <c r="E627" t="s">
        <v>29</v>
      </c>
      <c r="F627" t="s">
        <v>13</v>
      </c>
      <c r="G627" t="s">
        <v>2</v>
      </c>
      <c r="H627">
        <v>2365</v>
      </c>
      <c r="I627">
        <f>IF(Table3_1[[#This Row],[Status]]="Hired",1,0)</f>
        <v>0</v>
      </c>
      <c r="J627" t="b">
        <f>OR((Table3_1[[#This Row],[Offered Salary]]&lt;$O$27),(Table3_1[[#This Row],[Offered Salary]]&gt;$O$28))</f>
        <v>1</v>
      </c>
      <c r="K627" t="str">
        <f>IF(Table3_1[[#This Row],[Offered Salary]]&lt;$O$27,"Low",IF(Table3_1[[#This Row],[Offered Salary]]&gt;$O$28,"High",""))</f>
        <v>Low</v>
      </c>
      <c r="L627" s="6">
        <f>((Table3_1[[#This Row],[Offered Salary]]-$O$25)/$O$26)</f>
        <v>-1.6505669446657469</v>
      </c>
    </row>
    <row r="628" spans="1:12" x14ac:dyDescent="0.3">
      <c r="A628">
        <v>123836</v>
      </c>
      <c r="B628" s="2">
        <v>41822</v>
      </c>
      <c r="C628" s="3">
        <v>0.50372685185185184</v>
      </c>
      <c r="D628" t="s">
        <v>30</v>
      </c>
      <c r="E628" t="s">
        <v>29</v>
      </c>
      <c r="F628" t="s">
        <v>13</v>
      </c>
      <c r="G628" t="s">
        <v>2</v>
      </c>
      <c r="H628">
        <v>77828</v>
      </c>
      <c r="I628">
        <f>IF(Table3_1[[#This Row],[Status]]="Hired",1,0)</f>
        <v>0</v>
      </c>
      <c r="J628" t="b">
        <f>OR((Table3_1[[#This Row],[Offered Salary]]&lt;$O$27),(Table3_1[[#This Row],[Offered Salary]]&gt;$O$28))</f>
        <v>0</v>
      </c>
      <c r="K628" t="str">
        <f>IF(Table3_1[[#This Row],[Offered Salary]]&lt;$O$27,"Low",IF(Table3_1[[#This Row],[Offered Salary]]&gt;$O$28,"High",""))</f>
        <v/>
      </c>
      <c r="L628" s="6">
        <f>((Table3_1[[#This Row],[Offered Salary]]-$O$25)/$O$26)</f>
        <v>0.96509224261898219</v>
      </c>
    </row>
    <row r="629" spans="1:12" x14ac:dyDescent="0.3">
      <c r="A629">
        <v>736754</v>
      </c>
      <c r="B629" s="2">
        <v>41823</v>
      </c>
      <c r="C629" s="3">
        <v>0.75074074074074071</v>
      </c>
      <c r="D629" t="s">
        <v>31</v>
      </c>
      <c r="E629" t="s">
        <v>27</v>
      </c>
      <c r="F629" t="s">
        <v>18</v>
      </c>
      <c r="G629" t="s">
        <v>4</v>
      </c>
      <c r="H629">
        <v>71443</v>
      </c>
      <c r="I629">
        <f>IF(Table3_1[[#This Row],[Status]]="Hired",1,0)</f>
        <v>1</v>
      </c>
      <c r="J629" t="b">
        <f>OR((Table3_1[[#This Row],[Offered Salary]]&lt;$O$27),(Table3_1[[#This Row],[Offered Salary]]&gt;$O$28))</f>
        <v>0</v>
      </c>
      <c r="K629" t="str">
        <f>IF(Table3_1[[#This Row],[Offered Salary]]&lt;$O$27,"Low",IF(Table3_1[[#This Row],[Offered Salary]]&gt;$O$28,"High",""))</f>
        <v/>
      </c>
      <c r="L629" s="6">
        <f>((Table3_1[[#This Row],[Offered Salary]]-$O$25)/$O$26)</f>
        <v>0.74377869941485564</v>
      </c>
    </row>
    <row r="630" spans="1:12" x14ac:dyDescent="0.3">
      <c r="A630">
        <v>870269</v>
      </c>
      <c r="B630" s="2">
        <v>41823</v>
      </c>
      <c r="C630" s="3">
        <v>0.38348379629629631</v>
      </c>
      <c r="D630" t="s">
        <v>30</v>
      </c>
      <c r="E630" t="s">
        <v>27</v>
      </c>
      <c r="F630" t="s">
        <v>17</v>
      </c>
      <c r="G630" t="s">
        <v>6</v>
      </c>
      <c r="H630">
        <v>21542</v>
      </c>
      <c r="I630">
        <f>IF(Table3_1[[#This Row],[Status]]="Hired",1,0)</f>
        <v>0</v>
      </c>
      <c r="J630" t="b">
        <f>OR((Table3_1[[#This Row],[Offered Salary]]&lt;$O$27),(Table3_1[[#This Row],[Offered Salary]]&gt;$O$28))</f>
        <v>0</v>
      </c>
      <c r="K630" t="str">
        <f>IF(Table3_1[[#This Row],[Offered Salary]]&lt;$O$27,"Low",IF(Table3_1[[#This Row],[Offered Salary]]&gt;$O$28,"High",""))</f>
        <v/>
      </c>
      <c r="L630" s="6">
        <f>((Table3_1[[#This Row],[Offered Salary]]-$O$25)/$O$26)</f>
        <v>-0.98586376251609409</v>
      </c>
    </row>
    <row r="631" spans="1:12" x14ac:dyDescent="0.3">
      <c r="A631">
        <v>593675</v>
      </c>
      <c r="B631" s="2">
        <v>41823</v>
      </c>
      <c r="C631" s="3">
        <v>0.38381944444444444</v>
      </c>
      <c r="D631" t="s">
        <v>31</v>
      </c>
      <c r="E631" t="s">
        <v>27</v>
      </c>
      <c r="F631" t="s">
        <v>17</v>
      </c>
      <c r="G631" t="s">
        <v>6</v>
      </c>
      <c r="H631">
        <v>30565</v>
      </c>
      <c r="I631">
        <f>IF(Table3_1[[#This Row],[Status]]="Hired",1,0)</f>
        <v>1</v>
      </c>
      <c r="J631" t="b">
        <f>OR((Table3_1[[#This Row],[Offered Salary]]&lt;$O$27),(Table3_1[[#This Row],[Offered Salary]]&gt;$O$28))</f>
        <v>0</v>
      </c>
      <c r="K631" t="str">
        <f>IF(Table3_1[[#This Row],[Offered Salary]]&lt;$O$27,"Low",IF(Table3_1[[#This Row],[Offered Salary]]&gt;$O$28,"High",""))</f>
        <v/>
      </c>
      <c r="L631" s="6">
        <f>((Table3_1[[#This Row],[Offered Salary]]-$O$25)/$O$26)</f>
        <v>-0.6731132377970912</v>
      </c>
    </row>
    <row r="632" spans="1:12" x14ac:dyDescent="0.3">
      <c r="A632">
        <v>59370</v>
      </c>
      <c r="B632" s="2">
        <v>41823</v>
      </c>
      <c r="C632" s="3">
        <v>0.38415509259259262</v>
      </c>
      <c r="D632" t="s">
        <v>30</v>
      </c>
      <c r="E632" t="s">
        <v>29</v>
      </c>
      <c r="F632" t="s">
        <v>17</v>
      </c>
      <c r="G632" t="s">
        <v>6</v>
      </c>
      <c r="H632">
        <v>7651</v>
      </c>
      <c r="I632">
        <f>IF(Table3_1[[#This Row],[Status]]="Hired",1,0)</f>
        <v>0</v>
      </c>
      <c r="J632" t="b">
        <f>OR((Table3_1[[#This Row],[Offered Salary]]&lt;$O$27),(Table3_1[[#This Row],[Offered Salary]]&gt;$O$28))</f>
        <v>1</v>
      </c>
      <c r="K632" t="str">
        <f>IF(Table3_1[[#This Row],[Offered Salary]]&lt;$O$27,"Low",IF(Table3_1[[#This Row],[Offered Salary]]&gt;$O$28,"High",""))</f>
        <v>Low</v>
      </c>
      <c r="L632" s="6">
        <f>((Table3_1[[#This Row],[Offered Salary]]-$O$25)/$O$26)</f>
        <v>-1.4673463668463245</v>
      </c>
    </row>
    <row r="633" spans="1:12" x14ac:dyDescent="0.3">
      <c r="A633">
        <v>257346</v>
      </c>
      <c r="B633" s="2">
        <v>41823</v>
      </c>
      <c r="C633" s="3">
        <v>0.77824074074074079</v>
      </c>
      <c r="D633" t="s">
        <v>30</v>
      </c>
      <c r="E633" t="s">
        <v>27</v>
      </c>
      <c r="F633" t="s">
        <v>17</v>
      </c>
      <c r="G633" t="s">
        <v>10</v>
      </c>
      <c r="H633">
        <v>51074</v>
      </c>
      <c r="I633">
        <f>IF(Table3_1[[#This Row],[Status]]="Hired",1,0)</f>
        <v>0</v>
      </c>
      <c r="J633" t="b">
        <f>OR((Table3_1[[#This Row],[Offered Salary]]&lt;$O$27),(Table3_1[[#This Row],[Offered Salary]]&gt;$O$28))</f>
        <v>0</v>
      </c>
      <c r="K633" t="str">
        <f>IF(Table3_1[[#This Row],[Offered Salary]]&lt;$O$27,"Low",IF(Table3_1[[#This Row],[Offered Salary]]&gt;$O$28,"High",""))</f>
        <v/>
      </c>
      <c r="L633" s="6">
        <f>((Table3_1[[#This Row],[Offered Salary]]-$O$25)/$O$26)</f>
        <v>3.7759034336570373E-2</v>
      </c>
    </row>
    <row r="634" spans="1:12" x14ac:dyDescent="0.3">
      <c r="A634">
        <v>767725</v>
      </c>
      <c r="B634" s="2">
        <v>41823</v>
      </c>
      <c r="C634" s="3">
        <v>0.78005787037037033</v>
      </c>
      <c r="D634" t="s">
        <v>31</v>
      </c>
      <c r="E634" t="s">
        <v>29</v>
      </c>
      <c r="F634" t="s">
        <v>17</v>
      </c>
      <c r="G634" t="s">
        <v>10</v>
      </c>
      <c r="H634">
        <v>69889</v>
      </c>
      <c r="I634">
        <f>IF(Table3_1[[#This Row],[Status]]="Hired",1,0)</f>
        <v>1</v>
      </c>
      <c r="J634" t="b">
        <f>OR((Table3_1[[#This Row],[Offered Salary]]&lt;$O$27),(Table3_1[[#This Row],[Offered Salary]]&gt;$O$28))</f>
        <v>0</v>
      </c>
      <c r="K634" t="str">
        <f>IF(Table3_1[[#This Row],[Offered Salary]]&lt;$O$27,"Low",IF(Table3_1[[#This Row],[Offered Salary]]&gt;$O$28,"High",""))</f>
        <v/>
      </c>
      <c r="L634" s="6">
        <f>((Table3_1[[#This Row],[Offered Salary]]-$O$25)/$O$26)</f>
        <v>0.68991476110017869</v>
      </c>
    </row>
    <row r="635" spans="1:12" x14ac:dyDescent="0.3">
      <c r="A635">
        <v>449755</v>
      </c>
      <c r="B635" s="2">
        <v>41836</v>
      </c>
      <c r="C635" s="3">
        <v>0.52023148148148146</v>
      </c>
      <c r="D635" t="s">
        <v>30</v>
      </c>
      <c r="E635" t="s">
        <v>29</v>
      </c>
      <c r="F635" t="s">
        <v>17</v>
      </c>
      <c r="G635" t="s">
        <v>10</v>
      </c>
      <c r="H635">
        <v>65247</v>
      </c>
      <c r="I635">
        <f>IF(Table3_1[[#This Row],[Status]]="Hired",1,0)</f>
        <v>0</v>
      </c>
      <c r="J635" t="b">
        <f>OR((Table3_1[[#This Row],[Offered Salary]]&lt;$O$27),(Table3_1[[#This Row],[Offered Salary]]&gt;$O$28))</f>
        <v>0</v>
      </c>
      <c r="K635" t="str">
        <f>IF(Table3_1[[#This Row],[Offered Salary]]&lt;$O$27,"Low",IF(Table3_1[[#This Row],[Offered Salary]]&gt;$O$28,"High",""))</f>
        <v/>
      </c>
      <c r="L635" s="6">
        <f>((Table3_1[[#This Row],[Offered Salary]]-$O$25)/$O$26)</f>
        <v>0.5290161757354872</v>
      </c>
    </row>
    <row r="636" spans="1:12" x14ac:dyDescent="0.3">
      <c r="A636">
        <v>322174</v>
      </c>
      <c r="B636" s="2">
        <v>41836</v>
      </c>
      <c r="C636" s="3">
        <v>0.52043981481481483</v>
      </c>
      <c r="D636" t="s">
        <v>31</v>
      </c>
      <c r="E636" t="s">
        <v>27</v>
      </c>
      <c r="F636" t="s">
        <v>17</v>
      </c>
      <c r="G636" t="s">
        <v>10</v>
      </c>
      <c r="H636">
        <v>67722</v>
      </c>
      <c r="I636">
        <f>IF(Table3_1[[#This Row],[Status]]="Hired",1,0)</f>
        <v>1</v>
      </c>
      <c r="J636" t="b">
        <f>OR((Table3_1[[#This Row],[Offered Salary]]&lt;$O$27),(Table3_1[[#This Row],[Offered Salary]]&gt;$O$28))</f>
        <v>0</v>
      </c>
      <c r="K636" t="str">
        <f>IF(Table3_1[[#This Row],[Offered Salary]]&lt;$O$27,"Low",IF(Table3_1[[#This Row],[Offered Salary]]&gt;$O$28,"High",""))</f>
        <v/>
      </c>
      <c r="L636" s="6">
        <f>((Table3_1[[#This Row],[Offered Salary]]-$O$25)/$O$26)</f>
        <v>0.61480333617874694</v>
      </c>
    </row>
    <row r="637" spans="1:12" x14ac:dyDescent="0.3">
      <c r="A637">
        <v>292713</v>
      </c>
      <c r="B637" s="2">
        <v>41823</v>
      </c>
      <c r="C637" s="3">
        <v>0.66563657407407406</v>
      </c>
      <c r="D637" t="s">
        <v>31</v>
      </c>
      <c r="E637" t="s">
        <v>29</v>
      </c>
      <c r="F637" t="s">
        <v>20</v>
      </c>
      <c r="G637" t="s">
        <v>4</v>
      </c>
      <c r="H637">
        <v>5941</v>
      </c>
      <c r="I637">
        <f>IF(Table3_1[[#This Row],[Status]]="Hired",1,0)</f>
        <v>1</v>
      </c>
      <c r="J637" t="b">
        <f>OR((Table3_1[[#This Row],[Offered Salary]]&lt;$O$27),(Table3_1[[#This Row],[Offered Salary]]&gt;$O$28))</f>
        <v>1</v>
      </c>
      <c r="K637" t="str">
        <f>IF(Table3_1[[#This Row],[Offered Salary]]&lt;$O$27,"Low",IF(Table3_1[[#This Row],[Offered Salary]]&gt;$O$28,"High",""))</f>
        <v>Low</v>
      </c>
      <c r="L637" s="6">
        <f>((Table3_1[[#This Row],[Offered Salary]]-$O$25)/$O$26)</f>
        <v>-1.5266174958798493</v>
      </c>
    </row>
    <row r="638" spans="1:12" x14ac:dyDescent="0.3">
      <c r="A638">
        <v>622008</v>
      </c>
      <c r="B638" s="2">
        <v>41830</v>
      </c>
      <c r="C638" s="3">
        <v>0.33582175925925928</v>
      </c>
      <c r="D638" t="s">
        <v>30</v>
      </c>
      <c r="E638" t="s">
        <v>27</v>
      </c>
      <c r="F638" t="s">
        <v>17</v>
      </c>
      <c r="G638" t="s">
        <v>10</v>
      </c>
      <c r="H638">
        <v>68417</v>
      </c>
      <c r="I638">
        <f>IF(Table3_1[[#This Row],[Status]]="Hired",1,0)</f>
        <v>0</v>
      </c>
      <c r="J638" t="b">
        <f>OR((Table3_1[[#This Row],[Offered Salary]]&lt;$O$27),(Table3_1[[#This Row],[Offered Salary]]&gt;$O$28))</f>
        <v>0</v>
      </c>
      <c r="K638" t="str">
        <f>IF(Table3_1[[#This Row],[Offered Salary]]&lt;$O$27,"Low",IF(Table3_1[[#This Row],[Offered Salary]]&gt;$O$28,"High",""))</f>
        <v/>
      </c>
      <c r="L638" s="6">
        <f>((Table3_1[[#This Row],[Offered Salary]]-$O$25)/$O$26)</f>
        <v>0.6388930640607936</v>
      </c>
    </row>
    <row r="639" spans="1:12" x14ac:dyDescent="0.3">
      <c r="A639">
        <v>644076</v>
      </c>
      <c r="B639" s="2">
        <v>41830</v>
      </c>
      <c r="C639" s="3">
        <v>0.33832175925925928</v>
      </c>
      <c r="D639" t="s">
        <v>31</v>
      </c>
      <c r="E639" t="s">
        <v>27</v>
      </c>
      <c r="F639" t="s">
        <v>17</v>
      </c>
      <c r="G639" t="s">
        <v>10</v>
      </c>
      <c r="H639">
        <v>41975</v>
      </c>
      <c r="I639">
        <f>IF(Table3_1[[#This Row],[Status]]="Hired",1,0)</f>
        <v>1</v>
      </c>
      <c r="J639" t="b">
        <f>OR((Table3_1[[#This Row],[Offered Salary]]&lt;$O$27),(Table3_1[[#This Row],[Offered Salary]]&gt;$O$28))</f>
        <v>0</v>
      </c>
      <c r="K639" t="str">
        <f>IF(Table3_1[[#This Row],[Offered Salary]]&lt;$O$27,"Low",IF(Table3_1[[#This Row],[Offered Salary]]&gt;$O$28,"High",""))</f>
        <v/>
      </c>
      <c r="L639" s="6">
        <f>((Table3_1[[#This Row],[Offered Salary]]-$O$25)/$O$26)</f>
        <v>-0.27762576278392243</v>
      </c>
    </row>
    <row r="640" spans="1:12" x14ac:dyDescent="0.3">
      <c r="A640">
        <v>846754</v>
      </c>
      <c r="B640" s="2">
        <v>41830</v>
      </c>
      <c r="C640" s="3">
        <v>0.33778935185185183</v>
      </c>
      <c r="D640" t="s">
        <v>31</v>
      </c>
      <c r="E640" t="s">
        <v>29</v>
      </c>
      <c r="F640" t="s">
        <v>17</v>
      </c>
      <c r="G640" t="s">
        <v>10</v>
      </c>
      <c r="H640">
        <v>3100</v>
      </c>
      <c r="I640">
        <f>IF(Table3_1[[#This Row],[Status]]="Hired",1,0)</f>
        <v>1</v>
      </c>
      <c r="J640" t="b">
        <f>OR((Table3_1[[#This Row],[Offered Salary]]&lt;$O$27),(Table3_1[[#This Row],[Offered Salary]]&gt;$O$28))</f>
        <v>1</v>
      </c>
      <c r="K640" t="str">
        <f>IF(Table3_1[[#This Row],[Offered Salary]]&lt;$O$27,"Low",IF(Table3_1[[#This Row],[Offered Salary]]&gt;$O$28,"High",""))</f>
        <v>Low</v>
      </c>
      <c r="L640" s="6">
        <f>((Table3_1[[#This Row],[Offered Salary]]-$O$25)/$O$26)</f>
        <v>-1.6250907576250213</v>
      </c>
    </row>
    <row r="641" spans="1:12" x14ac:dyDescent="0.3">
      <c r="A641">
        <v>612651</v>
      </c>
      <c r="B641" s="2">
        <v>41823</v>
      </c>
      <c r="C641" s="3">
        <v>0.30773148148148149</v>
      </c>
      <c r="D641" t="s">
        <v>30</v>
      </c>
      <c r="E641" t="s">
        <v>27</v>
      </c>
      <c r="F641" t="s">
        <v>20</v>
      </c>
      <c r="G641" t="s">
        <v>1</v>
      </c>
      <c r="H641">
        <v>42315</v>
      </c>
      <c r="I641">
        <f>IF(Table3_1[[#This Row],[Status]]="Hired",1,0)</f>
        <v>0</v>
      </c>
      <c r="J641" t="b">
        <f>OR((Table3_1[[#This Row],[Offered Salary]]&lt;$O$27),(Table3_1[[#This Row],[Offered Salary]]&gt;$O$28))</f>
        <v>0</v>
      </c>
      <c r="K641" t="str">
        <f>IF(Table3_1[[#This Row],[Offered Salary]]&lt;$O$27,"Low",IF(Table3_1[[#This Row],[Offered Salary]]&gt;$O$28,"High",""))</f>
        <v/>
      </c>
      <c r="L641" s="6">
        <f>((Table3_1[[#This Row],[Offered Salary]]-$O$25)/$O$26)</f>
        <v>-0.26584085993515144</v>
      </c>
    </row>
    <row r="642" spans="1:12" x14ac:dyDescent="0.3">
      <c r="A642">
        <v>816780</v>
      </c>
      <c r="B642" s="2">
        <v>41823</v>
      </c>
      <c r="C642" s="3">
        <v>0.30894675925925924</v>
      </c>
      <c r="D642" t="s">
        <v>30</v>
      </c>
      <c r="E642" t="s">
        <v>29</v>
      </c>
      <c r="F642" t="s">
        <v>20</v>
      </c>
      <c r="G642" t="s">
        <v>1</v>
      </c>
      <c r="H642">
        <v>15247</v>
      </c>
      <c r="I642">
        <f>IF(Table3_1[[#This Row],[Status]]="Hired",1,0)</f>
        <v>0</v>
      </c>
      <c r="J642" t="b">
        <f>OR((Table3_1[[#This Row],[Offered Salary]]&lt;$O$27),(Table3_1[[#This Row],[Offered Salary]]&gt;$O$28))</f>
        <v>0</v>
      </c>
      <c r="K642" t="str">
        <f>IF(Table3_1[[#This Row],[Offered Salary]]&lt;$O$27,"Low",IF(Table3_1[[#This Row],[Offered Salary]]&gt;$O$28,"High",""))</f>
        <v/>
      </c>
      <c r="L642" s="6">
        <f>((Table3_1[[#This Row],[Offered Salary]]-$O$25)/$O$26)</f>
        <v>-1.2040577726131929</v>
      </c>
    </row>
    <row r="643" spans="1:12" x14ac:dyDescent="0.3">
      <c r="A643">
        <v>801096</v>
      </c>
      <c r="B643" s="2">
        <v>41823</v>
      </c>
      <c r="C643" s="3">
        <v>0.66644675925925922</v>
      </c>
      <c r="D643" t="s">
        <v>31</v>
      </c>
      <c r="E643" t="s">
        <v>29</v>
      </c>
      <c r="F643" t="s">
        <v>13</v>
      </c>
      <c r="G643" t="s">
        <v>6</v>
      </c>
      <c r="H643">
        <v>95379</v>
      </c>
      <c r="I643">
        <f>IF(Table3_1[[#This Row],[Status]]="Hired",1,0)</f>
        <v>1</v>
      </c>
      <c r="J643" t="b">
        <f>OR((Table3_1[[#This Row],[Offered Salary]]&lt;$O$27),(Table3_1[[#This Row],[Offered Salary]]&gt;$O$28))</f>
        <v>0</v>
      </c>
      <c r="K643" t="str">
        <f>IF(Table3_1[[#This Row],[Offered Salary]]&lt;$O$27,"Low",IF(Table3_1[[#This Row],[Offered Salary]]&gt;$O$28,"High",""))</f>
        <v/>
      </c>
      <c r="L643" s="6">
        <f>((Table3_1[[#This Row],[Offered Salary]]-$O$25)/$O$26)</f>
        <v>1.5734358599683358</v>
      </c>
    </row>
    <row r="644" spans="1:12" x14ac:dyDescent="0.3">
      <c r="A644">
        <v>46893</v>
      </c>
      <c r="B644" s="2">
        <v>41824</v>
      </c>
      <c r="C644" s="3">
        <v>0.38724537037037038</v>
      </c>
      <c r="D644" t="s">
        <v>30</v>
      </c>
      <c r="E644" t="s">
        <v>27</v>
      </c>
      <c r="F644" t="s">
        <v>12</v>
      </c>
      <c r="G644" t="s">
        <v>4</v>
      </c>
      <c r="H644">
        <v>92525</v>
      </c>
      <c r="I644">
        <f>IF(Table3_1[[#This Row],[Status]]="Hired",1,0)</f>
        <v>0</v>
      </c>
      <c r="J644" t="b">
        <f>OR((Table3_1[[#This Row],[Offered Salary]]&lt;$O$27),(Table3_1[[#This Row],[Offered Salary]]&gt;$O$28))</f>
        <v>0</v>
      </c>
      <c r="K644" t="str">
        <f>IF(Table3_1[[#This Row],[Offered Salary]]&lt;$O$27,"Low",IF(Table3_1[[#This Row],[Offered Salary]]&gt;$O$28,"High",""))</f>
        <v/>
      </c>
      <c r="L644" s="6">
        <f>((Table3_1[[#This Row],[Offered Salary]]-$O$25)/$O$26)</f>
        <v>1.4745119989965931</v>
      </c>
    </row>
    <row r="645" spans="1:12" x14ac:dyDescent="0.3">
      <c r="A645">
        <v>537285</v>
      </c>
      <c r="B645" s="2">
        <v>41824</v>
      </c>
      <c r="C645" s="3">
        <v>0.38810185185185186</v>
      </c>
      <c r="D645" t="s">
        <v>30</v>
      </c>
      <c r="E645" t="s">
        <v>27</v>
      </c>
      <c r="F645" t="s">
        <v>12</v>
      </c>
      <c r="G645" t="s">
        <v>4</v>
      </c>
      <c r="H645">
        <v>19689</v>
      </c>
      <c r="I645">
        <f>IF(Table3_1[[#This Row],[Status]]="Hired",1,0)</f>
        <v>0</v>
      </c>
      <c r="J645" t="b">
        <f>OR((Table3_1[[#This Row],[Offered Salary]]&lt;$O$27),(Table3_1[[#This Row],[Offered Salary]]&gt;$O$28))</f>
        <v>0</v>
      </c>
      <c r="K645" t="str">
        <f>IF(Table3_1[[#This Row],[Offered Salary]]&lt;$O$27,"Low",IF(Table3_1[[#This Row],[Offered Salary]]&gt;$O$28,"High",""))</f>
        <v/>
      </c>
      <c r="L645" s="6">
        <f>((Table3_1[[#This Row],[Offered Salary]]-$O$25)/$O$26)</f>
        <v>-1.0500914830418961</v>
      </c>
    </row>
    <row r="646" spans="1:12" x14ac:dyDescent="0.3">
      <c r="A646">
        <v>779410</v>
      </c>
      <c r="B646" s="2">
        <v>41824</v>
      </c>
      <c r="C646" s="3">
        <v>0.16490740740740742</v>
      </c>
      <c r="D646" t="s">
        <v>30</v>
      </c>
      <c r="E646" t="s">
        <v>27</v>
      </c>
      <c r="F646" t="s">
        <v>12</v>
      </c>
      <c r="G646" t="s">
        <v>2</v>
      </c>
      <c r="H646">
        <v>94544</v>
      </c>
      <c r="I646">
        <f>IF(Table3_1[[#This Row],[Status]]="Hired",1,0)</f>
        <v>0</v>
      </c>
      <c r="J646" t="b">
        <f>OR((Table3_1[[#This Row],[Offered Salary]]&lt;$O$27),(Table3_1[[#This Row],[Offered Salary]]&gt;$O$28))</f>
        <v>0</v>
      </c>
      <c r="K646" t="str">
        <f>IF(Table3_1[[#This Row],[Offered Salary]]&lt;$O$27,"Low",IF(Table3_1[[#This Row],[Offered Salary]]&gt;$O$28,"High",""))</f>
        <v/>
      </c>
      <c r="L646" s="6">
        <f>((Table3_1[[#This Row],[Offered Salary]]-$O$25)/$O$26)</f>
        <v>1.5444935250309129</v>
      </c>
    </row>
    <row r="647" spans="1:12" x14ac:dyDescent="0.3">
      <c r="A647">
        <v>754754</v>
      </c>
      <c r="B647" s="2">
        <v>41824</v>
      </c>
      <c r="C647" s="3">
        <v>0.16681712962962963</v>
      </c>
      <c r="D647" t="s">
        <v>31</v>
      </c>
      <c r="E647" t="s">
        <v>27</v>
      </c>
      <c r="F647" t="s">
        <v>12</v>
      </c>
      <c r="G647" t="s">
        <v>2</v>
      </c>
      <c r="H647">
        <v>48838</v>
      </c>
      <c r="I647">
        <f>IF(Table3_1[[#This Row],[Status]]="Hired",1,0)</f>
        <v>1</v>
      </c>
      <c r="J647" t="b">
        <f>OR((Table3_1[[#This Row],[Offered Salary]]&lt;$O$27),(Table3_1[[#This Row],[Offered Salary]]&gt;$O$28))</f>
        <v>0</v>
      </c>
      <c r="K647" t="str">
        <f>IF(Table3_1[[#This Row],[Offered Salary]]&lt;$O$27,"Low",IF(Table3_1[[#This Row],[Offered Salary]]&gt;$O$28,"High",""))</f>
        <v/>
      </c>
      <c r="L647" s="6">
        <f>((Table3_1[[#This Row],[Offered Salary]]-$O$25)/$O$26)</f>
        <v>-3.9744032633582609E-2</v>
      </c>
    </row>
    <row r="648" spans="1:12" x14ac:dyDescent="0.3">
      <c r="A648">
        <v>251737</v>
      </c>
      <c r="B648" s="2">
        <v>41824</v>
      </c>
      <c r="C648" s="3">
        <v>0.76248842592592592</v>
      </c>
      <c r="D648" t="s">
        <v>30</v>
      </c>
      <c r="E648" t="s">
        <v>27</v>
      </c>
      <c r="F648" t="s">
        <v>17</v>
      </c>
      <c r="G648" t="s">
        <v>2</v>
      </c>
      <c r="H648">
        <v>94390</v>
      </c>
      <c r="I648">
        <f>IF(Table3_1[[#This Row],[Status]]="Hired",1,0)</f>
        <v>0</v>
      </c>
      <c r="J648" t="b">
        <f>OR((Table3_1[[#This Row],[Offered Salary]]&lt;$O$27),(Table3_1[[#This Row],[Offered Salary]]&gt;$O$28))</f>
        <v>0</v>
      </c>
      <c r="K648" t="str">
        <f>IF(Table3_1[[#This Row],[Offered Salary]]&lt;$O$27,"Low",IF(Table3_1[[#This Row],[Offered Salary]]&gt;$O$28,"High",""))</f>
        <v/>
      </c>
      <c r="L648" s="6">
        <f>((Table3_1[[#This Row],[Offered Salary]]-$O$25)/$O$26)</f>
        <v>1.5391556572699989</v>
      </c>
    </row>
    <row r="649" spans="1:12" x14ac:dyDescent="0.3">
      <c r="A649">
        <v>413637</v>
      </c>
      <c r="B649" s="2">
        <v>41824</v>
      </c>
      <c r="C649" s="3">
        <v>0.76282407407407404</v>
      </c>
      <c r="D649" t="s">
        <v>30</v>
      </c>
      <c r="E649" t="s">
        <v>27</v>
      </c>
      <c r="F649" t="s">
        <v>17</v>
      </c>
      <c r="G649" t="s">
        <v>2</v>
      </c>
      <c r="H649">
        <v>36198</v>
      </c>
      <c r="I649">
        <f>IF(Table3_1[[#This Row],[Status]]="Hired",1,0)</f>
        <v>0</v>
      </c>
      <c r="J649" t="b">
        <f>OR((Table3_1[[#This Row],[Offered Salary]]&lt;$O$27),(Table3_1[[#This Row],[Offered Salary]]&gt;$O$28))</f>
        <v>0</v>
      </c>
      <c r="K649" t="str">
        <f>IF(Table3_1[[#This Row],[Offered Salary]]&lt;$O$27,"Low",IF(Table3_1[[#This Row],[Offered Salary]]&gt;$O$28,"High",""))</f>
        <v/>
      </c>
      <c r="L649" s="6">
        <f>((Table3_1[[#This Row],[Offered Salary]]-$O$25)/$O$26)</f>
        <v>-0.47786512677612897</v>
      </c>
    </row>
    <row r="650" spans="1:12" x14ac:dyDescent="0.3">
      <c r="A650">
        <v>642052</v>
      </c>
      <c r="B650" s="2">
        <v>41824</v>
      </c>
      <c r="C650" s="3">
        <v>0.76744212962962965</v>
      </c>
      <c r="D650" t="s">
        <v>31</v>
      </c>
      <c r="E650" t="s">
        <v>29</v>
      </c>
      <c r="F650" t="s">
        <v>17</v>
      </c>
      <c r="G650" t="s">
        <v>2</v>
      </c>
      <c r="H650">
        <v>84258</v>
      </c>
      <c r="I650">
        <f>IF(Table3_1[[#This Row],[Status]]="Hired",1,0)</f>
        <v>1</v>
      </c>
      <c r="J650" t="b">
        <f>OR((Table3_1[[#This Row],[Offered Salary]]&lt;$O$27),(Table3_1[[#This Row],[Offered Salary]]&gt;$O$28))</f>
        <v>0</v>
      </c>
      <c r="K650" t="str">
        <f>IF(Table3_1[[#This Row],[Offered Salary]]&lt;$O$27,"Low",IF(Table3_1[[#This Row],[Offered Salary]]&gt;$O$28,"High",""))</f>
        <v/>
      </c>
      <c r="L650" s="6">
        <f>((Table3_1[[#This Row],[Offered Salary]]-$O$25)/$O$26)</f>
        <v>1.1879655523766224</v>
      </c>
    </row>
    <row r="651" spans="1:12" x14ac:dyDescent="0.3">
      <c r="A651">
        <v>48899</v>
      </c>
      <c r="B651" s="2">
        <v>41824</v>
      </c>
      <c r="C651" s="3">
        <v>0.76880787037037035</v>
      </c>
      <c r="D651" t="s">
        <v>30</v>
      </c>
      <c r="E651" t="s">
        <v>27</v>
      </c>
      <c r="F651" t="s">
        <v>17</v>
      </c>
      <c r="G651" t="s">
        <v>2</v>
      </c>
      <c r="H651">
        <v>80594</v>
      </c>
      <c r="I651">
        <f>IF(Table3_1[[#This Row],[Status]]="Hired",1,0)</f>
        <v>0</v>
      </c>
      <c r="J651" t="b">
        <f>OR((Table3_1[[#This Row],[Offered Salary]]&lt;$O$27),(Table3_1[[#This Row],[Offered Salary]]&gt;$O$28))</f>
        <v>0</v>
      </c>
      <c r="K651" t="str">
        <f>IF(Table3_1[[#This Row],[Offered Salary]]&lt;$O$27,"Low",IF(Table3_1[[#This Row],[Offered Salary]]&gt;$O$28,"High",""))</f>
        <v/>
      </c>
      <c r="L651" s="6">
        <f>((Table3_1[[#This Row],[Offered Salary]]-$O$25)/$O$26)</f>
        <v>1.0609658934416311</v>
      </c>
    </row>
    <row r="652" spans="1:12" x14ac:dyDescent="0.3">
      <c r="A652">
        <v>943501</v>
      </c>
      <c r="B652" s="2">
        <v>41824</v>
      </c>
      <c r="C652" s="3">
        <v>0.69196759259259255</v>
      </c>
      <c r="D652" t="s">
        <v>30</v>
      </c>
      <c r="E652" t="s">
        <v>27</v>
      </c>
      <c r="F652" t="s">
        <v>14</v>
      </c>
      <c r="G652" t="s">
        <v>10</v>
      </c>
      <c r="H652">
        <v>88876</v>
      </c>
      <c r="I652">
        <f>IF(Table3_1[[#This Row],[Status]]="Hired",1,0)</f>
        <v>0</v>
      </c>
      <c r="J652" t="b">
        <f>OR((Table3_1[[#This Row],[Offered Salary]]&lt;$O$27),(Table3_1[[#This Row],[Offered Salary]]&gt;$O$28))</f>
        <v>0</v>
      </c>
      <c r="K652" t="str">
        <f>IF(Table3_1[[#This Row],[Offered Salary]]&lt;$O$27,"Low",IF(Table3_1[[#This Row],[Offered Salary]]&gt;$O$28,"High",""))</f>
        <v/>
      </c>
      <c r="L652" s="6">
        <f>((Table3_1[[#This Row],[Offered Salary]]-$O$25)/$O$26)</f>
        <v>1.3480322622461065</v>
      </c>
    </row>
    <row r="653" spans="1:12" x14ac:dyDescent="0.3">
      <c r="A653">
        <v>983194</v>
      </c>
      <c r="B653" s="2">
        <v>41824</v>
      </c>
      <c r="C653" s="3">
        <v>0.69285879629629632</v>
      </c>
      <c r="D653" t="s">
        <v>31</v>
      </c>
      <c r="E653" t="s">
        <v>27</v>
      </c>
      <c r="F653" t="s">
        <v>14</v>
      </c>
      <c r="G653" t="s">
        <v>10</v>
      </c>
      <c r="H653">
        <v>37268</v>
      </c>
      <c r="I653">
        <f>IF(Table3_1[[#This Row],[Status]]="Hired",1,0)</f>
        <v>1</v>
      </c>
      <c r="J653" t="b">
        <f>OR((Table3_1[[#This Row],[Offered Salary]]&lt;$O$27),(Table3_1[[#This Row],[Offered Salary]]&gt;$O$28))</f>
        <v>0</v>
      </c>
      <c r="K653" t="str">
        <f>IF(Table3_1[[#This Row],[Offered Salary]]&lt;$O$27,"Low",IF(Table3_1[[#This Row],[Offered Salary]]&gt;$O$28,"High",""))</f>
        <v/>
      </c>
      <c r="L653" s="6">
        <f>((Table3_1[[#This Row],[Offered Salary]]-$O$25)/$O$26)</f>
        <v>-0.4407773442814672</v>
      </c>
    </row>
    <row r="654" spans="1:12" x14ac:dyDescent="0.3">
      <c r="A654">
        <v>515701</v>
      </c>
      <c r="B654" s="2">
        <v>41824</v>
      </c>
      <c r="C654" s="3">
        <v>0.69313657407407403</v>
      </c>
      <c r="D654" t="s">
        <v>30</v>
      </c>
      <c r="E654" t="s">
        <v>27</v>
      </c>
      <c r="F654" t="s">
        <v>14</v>
      </c>
      <c r="G654" t="s">
        <v>10</v>
      </c>
      <c r="H654">
        <v>31190</v>
      </c>
      <c r="I654">
        <f>IF(Table3_1[[#This Row],[Status]]="Hired",1,0)</f>
        <v>0</v>
      </c>
      <c r="J654" t="b">
        <f>OR((Table3_1[[#This Row],[Offered Salary]]&lt;$O$27),(Table3_1[[#This Row],[Offered Salary]]&gt;$O$28))</f>
        <v>0</v>
      </c>
      <c r="K654" t="str">
        <f>IF(Table3_1[[#This Row],[Offered Salary]]&lt;$O$27,"Low",IF(Table3_1[[#This Row],[Offered Salary]]&gt;$O$28,"High",""))</f>
        <v/>
      </c>
      <c r="L654" s="6">
        <f>((Table3_1[[#This Row],[Offered Salary]]-$O$25)/$O$26)</f>
        <v>-0.65144981344273278</v>
      </c>
    </row>
    <row r="655" spans="1:12" x14ac:dyDescent="0.3">
      <c r="A655">
        <v>59145</v>
      </c>
      <c r="B655" s="2">
        <v>41824</v>
      </c>
      <c r="C655" s="3">
        <v>0.39401620370370372</v>
      </c>
      <c r="D655" t="s">
        <v>30</v>
      </c>
      <c r="E655" t="s">
        <v>29</v>
      </c>
      <c r="F655" t="s">
        <v>13</v>
      </c>
      <c r="G655" t="s">
        <v>5</v>
      </c>
      <c r="H655">
        <v>2538</v>
      </c>
      <c r="I655">
        <f>IF(Table3_1[[#This Row],[Status]]="Hired",1,0)</f>
        <v>0</v>
      </c>
      <c r="J655" t="b">
        <f>OR((Table3_1[[#This Row],[Offered Salary]]&lt;$O$27),(Table3_1[[#This Row],[Offered Salary]]&gt;$O$28))</f>
        <v>1</v>
      </c>
      <c r="K655" t="str">
        <f>IF(Table3_1[[#This Row],[Offered Salary]]&lt;$O$27,"Low",IF(Table3_1[[#This Row],[Offered Salary]]&gt;$O$28,"High",""))</f>
        <v>Low</v>
      </c>
      <c r="L655" s="6">
        <f>((Table3_1[[#This Row],[Offered Salary]]-$O$25)/$O$26)</f>
        <v>-1.6445705088044604</v>
      </c>
    </row>
    <row r="656" spans="1:12" x14ac:dyDescent="0.3">
      <c r="A656">
        <v>530199</v>
      </c>
      <c r="B656" s="2">
        <v>41824</v>
      </c>
      <c r="C656" s="3">
        <v>0.39597222222222223</v>
      </c>
      <c r="D656" t="s">
        <v>30</v>
      </c>
      <c r="E656" t="s">
        <v>29</v>
      </c>
      <c r="F656" t="s">
        <v>13</v>
      </c>
      <c r="G656" t="s">
        <v>5</v>
      </c>
      <c r="H656">
        <v>17383</v>
      </c>
      <c r="I656">
        <f>IF(Table3_1[[#This Row],[Status]]="Hired",1,0)</f>
        <v>0</v>
      </c>
      <c r="J656" t="b">
        <f>OR((Table3_1[[#This Row],[Offered Salary]]&lt;$O$27),(Table3_1[[#This Row],[Offered Salary]]&gt;$O$28))</f>
        <v>0</v>
      </c>
      <c r="K656" t="str">
        <f>IF(Table3_1[[#This Row],[Offered Salary]]&lt;$O$27,"Low",IF(Table3_1[[#This Row],[Offered Salary]]&gt;$O$28,"High",""))</f>
        <v/>
      </c>
      <c r="L656" s="6">
        <f>((Table3_1[[#This Row],[Offered Salary]]-$O$25)/$O$26)</f>
        <v>-1.1300208535397374</v>
      </c>
    </row>
    <row r="657" spans="1:12" x14ac:dyDescent="0.3">
      <c r="A657">
        <v>903278</v>
      </c>
      <c r="B657" s="2">
        <v>41824</v>
      </c>
      <c r="C657" s="3">
        <v>0.36653935185185182</v>
      </c>
      <c r="D657" t="s">
        <v>30</v>
      </c>
      <c r="E657" t="s">
        <v>29</v>
      </c>
      <c r="F657" t="s">
        <v>20</v>
      </c>
      <c r="G657" t="s">
        <v>6</v>
      </c>
      <c r="H657">
        <v>77813</v>
      </c>
      <c r="I657">
        <f>IF(Table3_1[[#This Row],[Status]]="Hired",1,0)</f>
        <v>0</v>
      </c>
      <c r="J657" t="b">
        <f>OR((Table3_1[[#This Row],[Offered Salary]]&lt;$O$27),(Table3_1[[#This Row],[Offered Salary]]&gt;$O$28))</f>
        <v>0</v>
      </c>
      <c r="K657" t="str">
        <f>IF(Table3_1[[#This Row],[Offered Salary]]&lt;$O$27,"Low",IF(Table3_1[[#This Row],[Offered Salary]]&gt;$O$28,"High",""))</f>
        <v/>
      </c>
      <c r="L657" s="6">
        <f>((Table3_1[[#This Row],[Offered Salary]]-$O$25)/$O$26)</f>
        <v>0.96457232043447749</v>
      </c>
    </row>
    <row r="658" spans="1:12" x14ac:dyDescent="0.3">
      <c r="A658">
        <v>333940</v>
      </c>
      <c r="B658" s="2">
        <v>41824</v>
      </c>
      <c r="C658" s="3">
        <v>0.36664351851851851</v>
      </c>
      <c r="D658" t="s">
        <v>31</v>
      </c>
      <c r="E658" t="s">
        <v>28</v>
      </c>
      <c r="F658" t="s">
        <v>20</v>
      </c>
      <c r="G658" t="s">
        <v>6</v>
      </c>
      <c r="H658">
        <v>83932</v>
      </c>
      <c r="I658">
        <f>IF(Table3_1[[#This Row],[Status]]="Hired",1,0)</f>
        <v>1</v>
      </c>
      <c r="J658" t="b">
        <f>OR((Table3_1[[#This Row],[Offered Salary]]&lt;$O$27),(Table3_1[[#This Row],[Offered Salary]]&gt;$O$28))</f>
        <v>0</v>
      </c>
      <c r="K658" t="str">
        <f>IF(Table3_1[[#This Row],[Offered Salary]]&lt;$O$27,"Low",IF(Table3_1[[#This Row],[Offered Salary]]&gt;$O$28,"High",""))</f>
        <v/>
      </c>
      <c r="L658" s="6">
        <f>((Table3_1[[#This Row],[Offered Salary]]-$O$25)/$O$26)</f>
        <v>1.176665910233389</v>
      </c>
    </row>
    <row r="659" spans="1:12" x14ac:dyDescent="0.3">
      <c r="A659">
        <v>417031</v>
      </c>
      <c r="B659" s="2">
        <v>41824</v>
      </c>
      <c r="C659" s="3">
        <v>0.75260416666666663</v>
      </c>
      <c r="D659" t="s">
        <v>30</v>
      </c>
      <c r="E659" t="s">
        <v>29</v>
      </c>
      <c r="F659" t="s">
        <v>20</v>
      </c>
      <c r="G659" t="s">
        <v>8</v>
      </c>
      <c r="H659">
        <v>34639</v>
      </c>
      <c r="I659">
        <f>IF(Table3_1[[#This Row],[Status]]="Hired",1,0)</f>
        <v>0</v>
      </c>
      <c r="J659" t="b">
        <f>OR((Table3_1[[#This Row],[Offered Salary]]&lt;$O$27),(Table3_1[[#This Row],[Offered Salary]]&gt;$O$28))</f>
        <v>0</v>
      </c>
      <c r="K659" t="str">
        <f>IF(Table3_1[[#This Row],[Offered Salary]]&lt;$O$27,"Low",IF(Table3_1[[#This Row],[Offered Salary]]&gt;$O$28,"High",""))</f>
        <v/>
      </c>
      <c r="L659" s="6">
        <f>((Table3_1[[#This Row],[Offered Salary]]-$O$25)/$O$26)</f>
        <v>-0.53190237248564076</v>
      </c>
    </row>
    <row r="660" spans="1:12" x14ac:dyDescent="0.3">
      <c r="A660">
        <v>93833</v>
      </c>
      <c r="B660" s="2">
        <v>41824</v>
      </c>
      <c r="C660" s="3">
        <v>0.75346064814814817</v>
      </c>
      <c r="D660" t="s">
        <v>31</v>
      </c>
      <c r="E660" t="s">
        <v>28</v>
      </c>
      <c r="F660" t="s">
        <v>20</v>
      </c>
      <c r="G660" t="s">
        <v>8</v>
      </c>
      <c r="H660">
        <v>40933</v>
      </c>
      <c r="I660">
        <f>IF(Table3_1[[#This Row],[Status]]="Hired",1,0)</f>
        <v>1</v>
      </c>
      <c r="J660" t="b">
        <f>OR((Table3_1[[#This Row],[Offered Salary]]&lt;$O$27),(Table3_1[[#This Row],[Offered Salary]]&gt;$O$28))</f>
        <v>0</v>
      </c>
      <c r="K660" t="str">
        <f>IF(Table3_1[[#This Row],[Offered Salary]]&lt;$O$27,"Low",IF(Table3_1[[#This Row],[Offered Salary]]&gt;$O$28,"High",""))</f>
        <v/>
      </c>
      <c r="L660" s="6">
        <f>((Table3_1[[#This Row],[Offered Salary]]-$O$25)/$O$26)</f>
        <v>-0.31374302386750891</v>
      </c>
    </row>
    <row r="661" spans="1:12" x14ac:dyDescent="0.3">
      <c r="A661">
        <v>676366</v>
      </c>
      <c r="B661" s="2">
        <v>41825</v>
      </c>
      <c r="C661" s="3">
        <v>0.36224537037037036</v>
      </c>
      <c r="D661" t="s">
        <v>30</v>
      </c>
      <c r="E661" t="s">
        <v>27</v>
      </c>
      <c r="F661" t="s">
        <v>17</v>
      </c>
      <c r="G661" t="s">
        <v>6</v>
      </c>
      <c r="H661">
        <v>21508</v>
      </c>
      <c r="I661">
        <f>IF(Table3_1[[#This Row],[Status]]="Hired",1,0)</f>
        <v>0</v>
      </c>
      <c r="J661" t="b">
        <f>OR((Table3_1[[#This Row],[Offered Salary]]&lt;$O$27),(Table3_1[[#This Row],[Offered Salary]]&gt;$O$28))</f>
        <v>0</v>
      </c>
      <c r="K661" t="str">
        <f>IF(Table3_1[[#This Row],[Offered Salary]]&lt;$O$27,"Low",IF(Table3_1[[#This Row],[Offered Salary]]&gt;$O$28,"High",""))</f>
        <v/>
      </c>
      <c r="L661" s="6">
        <f>((Table3_1[[#This Row],[Offered Salary]]-$O$25)/$O$26)</f>
        <v>-0.98704225280097113</v>
      </c>
    </row>
    <row r="662" spans="1:12" x14ac:dyDescent="0.3">
      <c r="A662">
        <v>433088</v>
      </c>
      <c r="B662" s="2">
        <v>41825</v>
      </c>
      <c r="C662" s="3">
        <v>0.36459490740740741</v>
      </c>
      <c r="D662" t="s">
        <v>31</v>
      </c>
      <c r="E662" t="s">
        <v>27</v>
      </c>
      <c r="F662" t="s">
        <v>17</v>
      </c>
      <c r="G662" t="s">
        <v>6</v>
      </c>
      <c r="H662">
        <v>67181</v>
      </c>
      <c r="I662">
        <f>IF(Table3_1[[#This Row],[Status]]="Hired",1,0)</f>
        <v>1</v>
      </c>
      <c r="J662" t="b">
        <f>OR((Table3_1[[#This Row],[Offered Salary]]&lt;$O$27),(Table3_1[[#This Row],[Offered Salary]]&gt;$O$28))</f>
        <v>0</v>
      </c>
      <c r="K662" t="str">
        <f>IF(Table3_1[[#This Row],[Offered Salary]]&lt;$O$27,"Low",IF(Table3_1[[#This Row],[Offered Salary]]&gt;$O$28,"High",""))</f>
        <v/>
      </c>
      <c r="L662" s="6">
        <f>((Table3_1[[#This Row],[Offered Salary]]-$O$25)/$O$26)</f>
        <v>0.59605147605761422</v>
      </c>
    </row>
    <row r="663" spans="1:12" x14ac:dyDescent="0.3">
      <c r="A663">
        <v>440851</v>
      </c>
      <c r="B663" s="2">
        <v>41826</v>
      </c>
      <c r="C663" s="3">
        <v>0.23292824074074073</v>
      </c>
      <c r="D663" t="s">
        <v>30</v>
      </c>
      <c r="E663" t="s">
        <v>27</v>
      </c>
      <c r="F663" t="s">
        <v>17</v>
      </c>
      <c r="G663" t="s">
        <v>4</v>
      </c>
      <c r="H663">
        <v>48518</v>
      </c>
      <c r="I663">
        <f>IF(Table3_1[[#This Row],[Status]]="Hired",1,0)</f>
        <v>0</v>
      </c>
      <c r="J663" t="b">
        <f>OR((Table3_1[[#This Row],[Offered Salary]]&lt;$O$27),(Table3_1[[#This Row],[Offered Salary]]&gt;$O$28))</f>
        <v>0</v>
      </c>
      <c r="K663" t="str">
        <f>IF(Table3_1[[#This Row],[Offered Salary]]&lt;$O$27,"Low",IF(Table3_1[[#This Row],[Offered Salary]]&gt;$O$28,"High",""))</f>
        <v/>
      </c>
      <c r="L663" s="6">
        <f>((Table3_1[[#This Row],[Offered Salary]]-$O$25)/$O$26)</f>
        <v>-5.0835705903014158E-2</v>
      </c>
    </row>
    <row r="664" spans="1:12" x14ac:dyDescent="0.3">
      <c r="A664">
        <v>351047</v>
      </c>
      <c r="B664" s="2">
        <v>41863</v>
      </c>
      <c r="C664" s="3">
        <v>0.9400694444444444</v>
      </c>
      <c r="D664" t="s">
        <v>30</v>
      </c>
      <c r="E664" t="s">
        <v>27</v>
      </c>
      <c r="F664" t="s">
        <v>17</v>
      </c>
      <c r="G664" t="s">
        <v>1</v>
      </c>
      <c r="H664">
        <v>80717</v>
      </c>
      <c r="I664">
        <f>IF(Table3_1[[#This Row],[Status]]="Hired",1,0)</f>
        <v>0</v>
      </c>
      <c r="J664" t="b">
        <f>OR((Table3_1[[#This Row],[Offered Salary]]&lt;$O$27),(Table3_1[[#This Row],[Offered Salary]]&gt;$O$28))</f>
        <v>0</v>
      </c>
      <c r="K664" t="str">
        <f>IF(Table3_1[[#This Row],[Offered Salary]]&lt;$O$27,"Low",IF(Table3_1[[#This Row],[Offered Salary]]&gt;$O$28,"High",""))</f>
        <v/>
      </c>
      <c r="L664" s="6">
        <f>((Table3_1[[#This Row],[Offered Salary]]-$O$25)/$O$26)</f>
        <v>1.0652292553545688</v>
      </c>
    </row>
    <row r="665" spans="1:12" x14ac:dyDescent="0.3">
      <c r="A665">
        <v>605824</v>
      </c>
      <c r="B665" s="2">
        <v>41826</v>
      </c>
      <c r="C665" s="3">
        <v>0.78515046296296298</v>
      </c>
      <c r="D665" t="s">
        <v>30</v>
      </c>
      <c r="E665" t="s">
        <v>27</v>
      </c>
      <c r="F665" t="s">
        <v>20</v>
      </c>
      <c r="G665" t="s">
        <v>5</v>
      </c>
      <c r="H665">
        <v>64125</v>
      </c>
      <c r="I665">
        <f>IF(Table3_1[[#This Row],[Status]]="Hired",1,0)</f>
        <v>0</v>
      </c>
      <c r="J665" t="b">
        <f>OR((Table3_1[[#This Row],[Offered Salary]]&lt;$O$27),(Table3_1[[#This Row],[Offered Salary]]&gt;$O$28))</f>
        <v>0</v>
      </c>
      <c r="K665" t="str">
        <f>IF(Table3_1[[#This Row],[Offered Salary]]&lt;$O$27,"Low",IF(Table3_1[[#This Row],[Offered Salary]]&gt;$O$28,"High",""))</f>
        <v/>
      </c>
      <c r="L665" s="6">
        <f>((Table3_1[[#This Row],[Offered Salary]]-$O$25)/$O$26)</f>
        <v>0.49012599633454285</v>
      </c>
    </row>
    <row r="666" spans="1:12" x14ac:dyDescent="0.3">
      <c r="A666">
        <v>556389</v>
      </c>
      <c r="B666" s="2">
        <v>41827</v>
      </c>
      <c r="C666" s="3">
        <v>0.95350694444444439</v>
      </c>
      <c r="D666" t="s">
        <v>30</v>
      </c>
      <c r="E666" t="s">
        <v>27</v>
      </c>
      <c r="F666" t="s">
        <v>17</v>
      </c>
      <c r="G666" t="s">
        <v>8</v>
      </c>
      <c r="H666">
        <v>26122</v>
      </c>
      <c r="I666">
        <f>IF(Table3_1[[#This Row],[Status]]="Hired",1,0)</f>
        <v>0</v>
      </c>
      <c r="J666" t="b">
        <f>OR((Table3_1[[#This Row],[Offered Salary]]&lt;$O$27),(Table3_1[[#This Row],[Offered Salary]]&gt;$O$28))</f>
        <v>0</v>
      </c>
      <c r="K666" t="str">
        <f>IF(Table3_1[[#This Row],[Offered Salary]]&lt;$O$27,"Low",IF(Table3_1[[#This Row],[Offered Salary]]&gt;$O$28,"High",""))</f>
        <v/>
      </c>
      <c r="L666" s="6">
        <f>((Table3_1[[#This Row],[Offered Salary]]-$O$25)/$O$26)</f>
        <v>-0.82711418884735499</v>
      </c>
    </row>
    <row r="667" spans="1:12" x14ac:dyDescent="0.3">
      <c r="A667">
        <v>991784</v>
      </c>
      <c r="B667" s="2">
        <v>41827</v>
      </c>
      <c r="C667" s="3">
        <v>0.59592592592592597</v>
      </c>
      <c r="D667" t="s">
        <v>30</v>
      </c>
      <c r="E667" t="s">
        <v>27</v>
      </c>
      <c r="F667" t="s">
        <v>17</v>
      </c>
      <c r="G667" t="s">
        <v>6</v>
      </c>
      <c r="H667">
        <v>48322</v>
      </c>
      <c r="I667">
        <f>IF(Table3_1[[#This Row],[Status]]="Hired",1,0)</f>
        <v>0</v>
      </c>
      <c r="J667" t="b">
        <f>OR((Table3_1[[#This Row],[Offered Salary]]&lt;$O$27),(Table3_1[[#This Row],[Offered Salary]]&gt;$O$28))</f>
        <v>0</v>
      </c>
      <c r="K667" t="str">
        <f>IF(Table3_1[[#This Row],[Offered Salary]]&lt;$O$27,"Low",IF(Table3_1[[#This Row],[Offered Salary]]&gt;$O$28,"High",""))</f>
        <v/>
      </c>
      <c r="L667" s="6">
        <f>((Table3_1[[#This Row],[Offered Salary]]-$O$25)/$O$26)</f>
        <v>-5.7629355780540986E-2</v>
      </c>
    </row>
    <row r="668" spans="1:12" x14ac:dyDescent="0.3">
      <c r="A668">
        <v>715088</v>
      </c>
      <c r="B668" s="2">
        <v>41827</v>
      </c>
      <c r="C668" s="3">
        <v>8.4328703703703697E-2</v>
      </c>
      <c r="D668" t="s">
        <v>31</v>
      </c>
      <c r="E668" t="s">
        <v>29</v>
      </c>
      <c r="F668" t="s">
        <v>13</v>
      </c>
      <c r="G668" t="s">
        <v>5</v>
      </c>
      <c r="H668">
        <v>38478</v>
      </c>
      <c r="I668">
        <f>IF(Table3_1[[#This Row],[Status]]="Hired",1,0)</f>
        <v>1</v>
      </c>
      <c r="J668" t="b">
        <f>OR((Table3_1[[#This Row],[Offered Salary]]&lt;$O$27),(Table3_1[[#This Row],[Offered Salary]]&gt;$O$28))</f>
        <v>0</v>
      </c>
      <c r="K668" t="str">
        <f>IF(Table3_1[[#This Row],[Offered Salary]]&lt;$O$27,"Low",IF(Table3_1[[#This Row],[Offered Salary]]&gt;$O$28,"High",""))</f>
        <v/>
      </c>
      <c r="L668" s="6">
        <f>((Table3_1[[#This Row],[Offered Salary]]-$O$25)/$O$26)</f>
        <v>-0.39883695473142911</v>
      </c>
    </row>
    <row r="669" spans="1:12" x14ac:dyDescent="0.3">
      <c r="A669">
        <v>342655</v>
      </c>
      <c r="B669" s="2">
        <v>41827</v>
      </c>
      <c r="C669" s="3">
        <v>8.4652777777777771E-2</v>
      </c>
      <c r="D669" t="s">
        <v>31</v>
      </c>
      <c r="E669" t="s">
        <v>29</v>
      </c>
      <c r="F669" t="s">
        <v>13</v>
      </c>
      <c r="G669" t="s">
        <v>5</v>
      </c>
      <c r="H669">
        <v>63538</v>
      </c>
      <c r="I669">
        <f>IF(Table3_1[[#This Row],[Status]]="Hired",1,0)</f>
        <v>1</v>
      </c>
      <c r="J669" t="b">
        <f>OR((Table3_1[[#This Row],[Offered Salary]]&lt;$O$27),(Table3_1[[#This Row],[Offered Salary]]&gt;$O$28))</f>
        <v>0</v>
      </c>
      <c r="K669" t="str">
        <f>IF(Table3_1[[#This Row],[Offered Salary]]&lt;$O$27,"Low",IF(Table3_1[[#This Row],[Offered Salary]]&gt;$O$28,"High",""))</f>
        <v/>
      </c>
      <c r="L669" s="6">
        <f>((Table3_1[[#This Row],[Offered Salary]]-$O$25)/$O$26)</f>
        <v>0.46977970818092935</v>
      </c>
    </row>
    <row r="670" spans="1:12" x14ac:dyDescent="0.3">
      <c r="A670">
        <v>138814</v>
      </c>
      <c r="B670" s="2">
        <v>41827</v>
      </c>
      <c r="C670" s="3">
        <v>0.31317129629629631</v>
      </c>
      <c r="D670" t="s">
        <v>31</v>
      </c>
      <c r="E670" t="s">
        <v>27</v>
      </c>
      <c r="F670" t="s">
        <v>17</v>
      </c>
      <c r="G670" t="s">
        <v>10</v>
      </c>
      <c r="H670">
        <v>89383</v>
      </c>
      <c r="I670">
        <f>IF(Table3_1[[#This Row],[Status]]="Hired",1,0)</f>
        <v>1</v>
      </c>
      <c r="J670" t="b">
        <f>OR((Table3_1[[#This Row],[Offered Salary]]&lt;$O$27),(Table3_1[[#This Row],[Offered Salary]]&gt;$O$28))</f>
        <v>0</v>
      </c>
      <c r="K670" t="str">
        <f>IF(Table3_1[[#This Row],[Offered Salary]]&lt;$O$27,"Low",IF(Table3_1[[#This Row],[Offered Salary]]&gt;$O$28,"High",""))</f>
        <v/>
      </c>
      <c r="L670" s="6">
        <f>((Table3_1[[#This Row],[Offered Salary]]-$O$25)/$O$26)</f>
        <v>1.3656056320823622</v>
      </c>
    </row>
    <row r="671" spans="1:12" x14ac:dyDescent="0.3">
      <c r="A671">
        <v>529405</v>
      </c>
      <c r="B671" s="2">
        <v>41827</v>
      </c>
      <c r="C671" s="3">
        <v>0.57190972222222225</v>
      </c>
      <c r="D671" t="s">
        <v>30</v>
      </c>
      <c r="E671" t="s">
        <v>27</v>
      </c>
      <c r="F671" t="s">
        <v>12</v>
      </c>
      <c r="G671" t="s">
        <v>10</v>
      </c>
      <c r="H671">
        <v>39401</v>
      </c>
      <c r="I671">
        <f>IF(Table3_1[[#This Row],[Status]]="Hired",1,0)</f>
        <v>0</v>
      </c>
      <c r="J671" t="b">
        <f>OR((Table3_1[[#This Row],[Offered Salary]]&lt;$O$27),(Table3_1[[#This Row],[Offered Salary]]&gt;$O$28))</f>
        <v>0</v>
      </c>
      <c r="K671" t="str">
        <f>IF(Table3_1[[#This Row],[Offered Salary]]&lt;$O$27,"Low",IF(Table3_1[[#This Row],[Offered Salary]]&gt;$O$28,"High",""))</f>
        <v/>
      </c>
      <c r="L671" s="6">
        <f>((Table3_1[[#This Row],[Offered Salary]]-$O$25)/$O$26)</f>
        <v>-0.36684440964491249</v>
      </c>
    </row>
    <row r="672" spans="1:12" x14ac:dyDescent="0.3">
      <c r="A672">
        <v>648961</v>
      </c>
      <c r="B672" s="2">
        <v>41827</v>
      </c>
      <c r="C672" s="3">
        <v>0.63604166666666662</v>
      </c>
      <c r="D672" t="s">
        <v>30</v>
      </c>
      <c r="E672" t="s">
        <v>27</v>
      </c>
      <c r="F672" t="s">
        <v>17</v>
      </c>
      <c r="G672" t="s">
        <v>9</v>
      </c>
      <c r="H672">
        <v>44749</v>
      </c>
      <c r="I672">
        <f>IF(Table3_1[[#This Row],[Status]]="Hired",1,0)</f>
        <v>0</v>
      </c>
      <c r="J672" t="b">
        <f>OR((Table3_1[[#This Row],[Offered Salary]]&lt;$O$27),(Table3_1[[#This Row],[Offered Salary]]&gt;$O$28))</f>
        <v>0</v>
      </c>
      <c r="K672" t="str">
        <f>IF(Table3_1[[#This Row],[Offered Salary]]&lt;$O$27,"Low",IF(Table3_1[[#This Row],[Offered Salary]]&gt;$O$28,"High",""))</f>
        <v/>
      </c>
      <c r="L672" s="6">
        <f>((Table3_1[[#This Row],[Offered Salary]]-$O$25)/$O$26)</f>
        <v>-0.18147482012953767</v>
      </c>
    </row>
    <row r="673" spans="1:12" x14ac:dyDescent="0.3">
      <c r="A673">
        <v>134062</v>
      </c>
      <c r="B673" s="2">
        <v>41827</v>
      </c>
      <c r="C673" s="3">
        <v>0.6386574074074074</v>
      </c>
      <c r="D673" t="s">
        <v>30</v>
      </c>
      <c r="E673" t="s">
        <v>29</v>
      </c>
      <c r="F673" t="s">
        <v>17</v>
      </c>
      <c r="G673" t="s">
        <v>9</v>
      </c>
      <c r="H673">
        <v>85011</v>
      </c>
      <c r="I673">
        <f>IF(Table3_1[[#This Row],[Status]]="Hired",1,0)</f>
        <v>0</v>
      </c>
      <c r="J673" t="b">
        <f>OR((Table3_1[[#This Row],[Offered Salary]]&lt;$O$27),(Table3_1[[#This Row],[Offered Salary]]&gt;$O$28))</f>
        <v>0</v>
      </c>
      <c r="K673" t="str">
        <f>IF(Table3_1[[#This Row],[Offered Salary]]&lt;$O$27,"Low",IF(Table3_1[[#This Row],[Offered Salary]]&gt;$O$28,"High",""))</f>
        <v/>
      </c>
      <c r="L673" s="6">
        <f>((Table3_1[[#This Row],[Offered Salary]]-$O$25)/$O$26)</f>
        <v>1.2140656460387536</v>
      </c>
    </row>
    <row r="674" spans="1:12" x14ac:dyDescent="0.3">
      <c r="A674">
        <v>262036</v>
      </c>
      <c r="B674" s="2">
        <v>41827</v>
      </c>
      <c r="C674" s="3">
        <v>0.6393981481481481</v>
      </c>
      <c r="D674" t="s">
        <v>30</v>
      </c>
      <c r="E674" t="s">
        <v>29</v>
      </c>
      <c r="F674" t="s">
        <v>17</v>
      </c>
      <c r="G674" t="s">
        <v>9</v>
      </c>
      <c r="H674">
        <v>26029</v>
      </c>
      <c r="I674">
        <f>IF(Table3_1[[#This Row],[Status]]="Hired",1,0)</f>
        <v>0</v>
      </c>
      <c r="J674" t="b">
        <f>OR((Table3_1[[#This Row],[Offered Salary]]&lt;$O$27),(Table3_1[[#This Row],[Offered Salary]]&gt;$O$28))</f>
        <v>0</v>
      </c>
      <c r="K674" t="str">
        <f>IF(Table3_1[[#This Row],[Offered Salary]]&lt;$O$27,"Low",IF(Table3_1[[#This Row],[Offered Salary]]&gt;$O$28,"High",""))</f>
        <v/>
      </c>
      <c r="L674" s="6">
        <f>((Table3_1[[#This Row],[Offered Salary]]-$O$25)/$O$26)</f>
        <v>-0.83033770639128346</v>
      </c>
    </row>
    <row r="675" spans="1:12" x14ac:dyDescent="0.3">
      <c r="A675">
        <v>609084</v>
      </c>
      <c r="B675" s="2">
        <v>41828</v>
      </c>
      <c r="C675" s="3">
        <v>0.37681712962962965</v>
      </c>
      <c r="D675" t="s">
        <v>30</v>
      </c>
      <c r="E675" t="s">
        <v>27</v>
      </c>
      <c r="F675" t="s">
        <v>17</v>
      </c>
      <c r="G675" t="s">
        <v>10</v>
      </c>
      <c r="H675">
        <v>74420</v>
      </c>
      <c r="I675">
        <f>IF(Table3_1[[#This Row],[Status]]="Hired",1,0)</f>
        <v>0</v>
      </c>
      <c r="J675" t="b">
        <f>OR((Table3_1[[#This Row],[Offered Salary]]&lt;$O$27),(Table3_1[[#This Row],[Offered Salary]]&gt;$O$28))</f>
        <v>0</v>
      </c>
      <c r="K675" t="str">
        <f>IF(Table3_1[[#This Row],[Offered Salary]]&lt;$O$27,"Low",IF(Table3_1[[#This Row],[Offered Salary]]&gt;$O$28,"High",""))</f>
        <v/>
      </c>
      <c r="L675" s="6">
        <f>((Table3_1[[#This Row],[Offered Salary]]-$O$25)/$O$26)</f>
        <v>0.84696592229953616</v>
      </c>
    </row>
    <row r="676" spans="1:12" x14ac:dyDescent="0.3">
      <c r="A676">
        <v>130175</v>
      </c>
      <c r="B676" s="2">
        <v>41828</v>
      </c>
      <c r="C676" s="3">
        <v>0.5942708333333333</v>
      </c>
      <c r="D676" t="s">
        <v>30</v>
      </c>
      <c r="E676" t="s">
        <v>27</v>
      </c>
      <c r="F676" t="s">
        <v>12</v>
      </c>
      <c r="G676" t="s">
        <v>2</v>
      </c>
      <c r="H676">
        <v>58107</v>
      </c>
      <c r="I676">
        <f>IF(Table3_1[[#This Row],[Status]]="Hired",1,0)</f>
        <v>0</v>
      </c>
      <c r="J676" t="b">
        <f>OR((Table3_1[[#This Row],[Offered Salary]]&lt;$O$27),(Table3_1[[#This Row],[Offered Salary]]&gt;$O$28))</f>
        <v>0</v>
      </c>
      <c r="K676" t="str">
        <f>IF(Table3_1[[#This Row],[Offered Salary]]&lt;$O$27,"Low",IF(Table3_1[[#This Row],[Offered Salary]]&gt;$O$28,"High",""))</f>
        <v/>
      </c>
      <c r="L676" s="6">
        <f>((Table3_1[[#This Row],[Offered Salary]]-$O$25)/$O$26)</f>
        <v>0.28153321591129571</v>
      </c>
    </row>
    <row r="677" spans="1:12" x14ac:dyDescent="0.3">
      <c r="A677">
        <v>584172</v>
      </c>
      <c r="B677" s="2">
        <v>41828</v>
      </c>
      <c r="C677" s="3">
        <v>0.59461805555555558</v>
      </c>
      <c r="D677" t="s">
        <v>30</v>
      </c>
      <c r="E677" t="s">
        <v>27</v>
      </c>
      <c r="F677" t="s">
        <v>12</v>
      </c>
      <c r="G677" t="s">
        <v>2</v>
      </c>
      <c r="H677">
        <v>45147</v>
      </c>
      <c r="I677">
        <f>IF(Table3_1[[#This Row],[Status]]="Hired",1,0)</f>
        <v>0</v>
      </c>
      <c r="J677" t="b">
        <f>OR((Table3_1[[#This Row],[Offered Salary]]&lt;$O$27),(Table3_1[[#This Row],[Offered Salary]]&gt;$O$28))</f>
        <v>0</v>
      </c>
      <c r="K677" t="str">
        <f>IF(Table3_1[[#This Row],[Offered Salary]]&lt;$O$27,"Low",IF(Table3_1[[#This Row],[Offered Salary]]&gt;$O$28,"High",""))</f>
        <v/>
      </c>
      <c r="L677" s="6">
        <f>((Table3_1[[#This Row],[Offered Salary]]-$O$25)/$O$26)</f>
        <v>-0.16767955150068217</v>
      </c>
    </row>
    <row r="678" spans="1:12" x14ac:dyDescent="0.3">
      <c r="A678">
        <v>510776</v>
      </c>
      <c r="B678" s="2">
        <v>41828</v>
      </c>
      <c r="C678" s="3">
        <v>0.59496527777777775</v>
      </c>
      <c r="D678" t="s">
        <v>31</v>
      </c>
      <c r="E678" t="s">
        <v>27</v>
      </c>
      <c r="F678" t="s">
        <v>12</v>
      </c>
      <c r="G678" t="s">
        <v>2</v>
      </c>
      <c r="H678">
        <v>12052</v>
      </c>
      <c r="I678">
        <f>IF(Table3_1[[#This Row],[Status]]="Hired",1,0)</f>
        <v>1</v>
      </c>
      <c r="J678" t="b">
        <f>OR((Table3_1[[#This Row],[Offered Salary]]&lt;$O$27),(Table3_1[[#This Row],[Offered Salary]]&gt;$O$28))</f>
        <v>1</v>
      </c>
      <c r="K678" t="str">
        <f>IF(Table3_1[[#This Row],[Offered Salary]]&lt;$O$27,"Low",IF(Table3_1[[#This Row],[Offered Salary]]&gt;$O$28,"High",""))</f>
        <v>Low</v>
      </c>
      <c r="L678" s="6">
        <f>((Table3_1[[#This Row],[Offered Salary]]-$O$25)/$O$26)</f>
        <v>-1.3148011979126735</v>
      </c>
    </row>
    <row r="679" spans="1:12" x14ac:dyDescent="0.3">
      <c r="A679">
        <v>144246</v>
      </c>
      <c r="B679" s="2">
        <v>41828</v>
      </c>
      <c r="C679" s="3">
        <v>0.59526620370370376</v>
      </c>
      <c r="D679" t="s">
        <v>31</v>
      </c>
      <c r="E679" t="s">
        <v>27</v>
      </c>
      <c r="F679" t="s">
        <v>12</v>
      </c>
      <c r="G679" t="s">
        <v>2</v>
      </c>
      <c r="H679">
        <v>64474</v>
      </c>
      <c r="I679">
        <f>IF(Table3_1[[#This Row],[Status]]="Hired",1,0)</f>
        <v>1</v>
      </c>
      <c r="J679" t="b">
        <f>OR((Table3_1[[#This Row],[Offered Salary]]&lt;$O$27),(Table3_1[[#This Row],[Offered Salary]]&gt;$O$28))</f>
        <v>0</v>
      </c>
      <c r="K679" t="str">
        <f>IF(Table3_1[[#This Row],[Offered Salary]]&lt;$O$27,"Low",IF(Table3_1[[#This Row],[Offered Salary]]&gt;$O$28,"High",""))</f>
        <v/>
      </c>
      <c r="L679" s="6">
        <f>((Table3_1[[#This Row],[Offered Salary]]-$O$25)/$O$26)</f>
        <v>0.50222285249401666</v>
      </c>
    </row>
    <row r="680" spans="1:12" x14ac:dyDescent="0.3">
      <c r="A680">
        <v>938043</v>
      </c>
      <c r="B680" s="2">
        <v>41828</v>
      </c>
      <c r="C680" s="3">
        <v>0.59748842592592588</v>
      </c>
      <c r="D680" t="s">
        <v>30</v>
      </c>
      <c r="E680" t="s">
        <v>27</v>
      </c>
      <c r="F680" t="s">
        <v>12</v>
      </c>
      <c r="G680" t="s">
        <v>2</v>
      </c>
      <c r="H680">
        <v>57156</v>
      </c>
      <c r="I680">
        <f>IF(Table3_1[[#This Row],[Status]]="Hired",1,0)</f>
        <v>0</v>
      </c>
      <c r="J680" t="b">
        <f>OR((Table3_1[[#This Row],[Offered Salary]]&lt;$O$27),(Table3_1[[#This Row],[Offered Salary]]&gt;$O$28))</f>
        <v>0</v>
      </c>
      <c r="K680" t="str">
        <f>IF(Table3_1[[#This Row],[Offered Salary]]&lt;$O$27,"Low",IF(Table3_1[[#This Row],[Offered Salary]]&gt;$O$28,"High",""))</f>
        <v/>
      </c>
      <c r="L680" s="6">
        <f>((Table3_1[[#This Row],[Offered Salary]]-$O$25)/$O$26)</f>
        <v>0.24857014941370381</v>
      </c>
    </row>
    <row r="681" spans="1:12" x14ac:dyDescent="0.3">
      <c r="A681">
        <v>780341</v>
      </c>
      <c r="B681" s="2">
        <v>41828</v>
      </c>
      <c r="C681" s="3">
        <v>0.66177083333333331</v>
      </c>
      <c r="D681" t="s">
        <v>30</v>
      </c>
      <c r="E681" t="s">
        <v>27</v>
      </c>
      <c r="F681" t="s">
        <v>18</v>
      </c>
      <c r="G681" t="s">
        <v>5</v>
      </c>
      <c r="H681">
        <v>74883</v>
      </c>
      <c r="I681">
        <f>IF(Table3_1[[#This Row],[Status]]="Hired",1,0)</f>
        <v>0</v>
      </c>
      <c r="J681" t="b">
        <f>OR((Table3_1[[#This Row],[Offered Salary]]&lt;$O$27),(Table3_1[[#This Row],[Offered Salary]]&gt;$O$28))</f>
        <v>0</v>
      </c>
      <c r="K681" t="str">
        <f>IF(Table3_1[[#This Row],[Offered Salary]]&lt;$O$27,"Low",IF(Table3_1[[#This Row],[Offered Salary]]&gt;$O$28,"High",""))</f>
        <v/>
      </c>
      <c r="L681" s="6">
        <f>((Table3_1[[#This Row],[Offered Salary]]-$O$25)/$O$26)</f>
        <v>0.86301418706124489</v>
      </c>
    </row>
    <row r="682" spans="1:12" x14ac:dyDescent="0.3">
      <c r="A682">
        <v>858680</v>
      </c>
      <c r="B682" s="2">
        <v>41828</v>
      </c>
      <c r="C682" s="3">
        <v>0.66217592592592589</v>
      </c>
      <c r="D682" t="s">
        <v>31</v>
      </c>
      <c r="E682" t="s">
        <v>27</v>
      </c>
      <c r="F682" t="s">
        <v>18</v>
      </c>
      <c r="G682" t="s">
        <v>5</v>
      </c>
      <c r="H682">
        <v>68010</v>
      </c>
      <c r="I682">
        <f>IF(Table3_1[[#This Row],[Status]]="Hired",1,0)</f>
        <v>1</v>
      </c>
      <c r="J682" t="b">
        <f>OR((Table3_1[[#This Row],[Offered Salary]]&lt;$O$27),(Table3_1[[#This Row],[Offered Salary]]&gt;$O$28))</f>
        <v>0</v>
      </c>
      <c r="K682" t="str">
        <f>IF(Table3_1[[#This Row],[Offered Salary]]&lt;$O$27,"Low",IF(Table3_1[[#This Row],[Offered Salary]]&gt;$O$28,"High",""))</f>
        <v/>
      </c>
      <c r="L682" s="6">
        <f>((Table3_1[[#This Row],[Offered Salary]]-$O$25)/$O$26)</f>
        <v>0.62478584212123534</v>
      </c>
    </row>
    <row r="683" spans="1:12" x14ac:dyDescent="0.3">
      <c r="A683">
        <v>283658</v>
      </c>
      <c r="B683" s="2">
        <v>41828</v>
      </c>
      <c r="C683" s="3">
        <v>0.55784722222222227</v>
      </c>
      <c r="D683" t="s">
        <v>30</v>
      </c>
      <c r="E683" t="s">
        <v>29</v>
      </c>
      <c r="F683" t="s">
        <v>13</v>
      </c>
      <c r="G683" t="s">
        <v>6</v>
      </c>
      <c r="H683">
        <v>54286</v>
      </c>
      <c r="I683">
        <f>IF(Table3_1[[#This Row],[Status]]="Hired",1,0)</f>
        <v>0</v>
      </c>
      <c r="J683" t="b">
        <f>OR((Table3_1[[#This Row],[Offered Salary]]&lt;$O$27),(Table3_1[[#This Row],[Offered Salary]]&gt;$O$28))</f>
        <v>0</v>
      </c>
      <c r="K683" t="str">
        <f>IF(Table3_1[[#This Row],[Offered Salary]]&lt;$O$27,"Low",IF(Table3_1[[#This Row],[Offered Salary]]&gt;$O$28,"High",""))</f>
        <v/>
      </c>
      <c r="L683" s="6">
        <f>((Table3_1[[#This Row],[Offered Salary]]-$O$25)/$O$26)</f>
        <v>0.14909170477848957</v>
      </c>
    </row>
    <row r="684" spans="1:12" x14ac:dyDescent="0.3">
      <c r="A684">
        <v>55307</v>
      </c>
      <c r="B684" s="2">
        <v>41828</v>
      </c>
      <c r="C684" s="3">
        <v>0.55947916666666664</v>
      </c>
      <c r="D684" t="s">
        <v>30</v>
      </c>
      <c r="E684" t="s">
        <v>29</v>
      </c>
      <c r="F684" t="s">
        <v>13</v>
      </c>
      <c r="G684" t="s">
        <v>6</v>
      </c>
      <c r="H684">
        <v>65095</v>
      </c>
      <c r="I684">
        <f>IF(Table3_1[[#This Row],[Status]]="Hired",1,0)</f>
        <v>0</v>
      </c>
      <c r="J684" t="b">
        <f>OR((Table3_1[[#This Row],[Offered Salary]]&lt;$O$27),(Table3_1[[#This Row],[Offered Salary]]&gt;$O$28))</f>
        <v>0</v>
      </c>
      <c r="K684" t="str">
        <f>IF(Table3_1[[#This Row],[Offered Salary]]&lt;$O$27,"Low",IF(Table3_1[[#This Row],[Offered Salary]]&gt;$O$28,"High",""))</f>
        <v/>
      </c>
      <c r="L684" s="6">
        <f>((Table3_1[[#This Row],[Offered Salary]]-$O$25)/$O$26)</f>
        <v>0.5237476309325072</v>
      </c>
    </row>
    <row r="685" spans="1:12" x14ac:dyDescent="0.3">
      <c r="A685">
        <v>838936</v>
      </c>
      <c r="B685" s="2">
        <v>41828</v>
      </c>
      <c r="C685" s="3">
        <v>0.56042824074074071</v>
      </c>
      <c r="D685" t="s">
        <v>31</v>
      </c>
      <c r="E685" t="s">
        <v>29</v>
      </c>
      <c r="F685" t="s">
        <v>13</v>
      </c>
      <c r="G685" t="s">
        <v>6</v>
      </c>
      <c r="H685">
        <v>69499</v>
      </c>
      <c r="I685">
        <f>IF(Table3_1[[#This Row],[Status]]="Hired",1,0)</f>
        <v>1</v>
      </c>
      <c r="J685" t="b">
        <f>OR((Table3_1[[#This Row],[Offered Salary]]&lt;$O$27),(Table3_1[[#This Row],[Offered Salary]]&gt;$O$28))</f>
        <v>0</v>
      </c>
      <c r="K685" t="str">
        <f>IF(Table3_1[[#This Row],[Offered Salary]]&lt;$O$27,"Low",IF(Table3_1[[#This Row],[Offered Salary]]&gt;$O$28,"High",""))</f>
        <v/>
      </c>
      <c r="L685" s="6">
        <f>((Table3_1[[#This Row],[Offered Salary]]-$O$25)/$O$26)</f>
        <v>0.67639678430305905</v>
      </c>
    </row>
    <row r="686" spans="1:12" x14ac:dyDescent="0.3">
      <c r="A686">
        <v>730650</v>
      </c>
      <c r="B686" s="2">
        <v>41828</v>
      </c>
      <c r="C686" s="3">
        <v>0.56077546296296299</v>
      </c>
      <c r="D686" t="s">
        <v>30</v>
      </c>
      <c r="E686" t="s">
        <v>29</v>
      </c>
      <c r="F686" t="s">
        <v>13</v>
      </c>
      <c r="G686" t="s">
        <v>6</v>
      </c>
      <c r="H686">
        <v>43130</v>
      </c>
      <c r="I686">
        <f>IF(Table3_1[[#This Row],[Status]]="Hired",1,0)</f>
        <v>0</v>
      </c>
      <c r="J686" t="b">
        <f>OR((Table3_1[[#This Row],[Offered Salary]]&lt;$O$27),(Table3_1[[#This Row],[Offered Salary]]&gt;$O$28))</f>
        <v>0</v>
      </c>
      <c r="K686" t="str">
        <f>IF(Table3_1[[#This Row],[Offered Salary]]&lt;$O$27,"Low",IF(Table3_1[[#This Row],[Offered Salary]]&gt;$O$28,"High",""))</f>
        <v/>
      </c>
      <c r="L686" s="6">
        <f>((Table3_1[[#This Row],[Offered Salary]]-$O$25)/$O$26)</f>
        <v>-0.23759175457706794</v>
      </c>
    </row>
    <row r="687" spans="1:12" x14ac:dyDescent="0.3">
      <c r="A687">
        <v>824627</v>
      </c>
      <c r="B687" s="2">
        <v>41838</v>
      </c>
      <c r="C687" s="3">
        <v>0.62105324074074075</v>
      </c>
      <c r="D687" t="s">
        <v>31</v>
      </c>
      <c r="E687" t="s">
        <v>29</v>
      </c>
      <c r="F687" t="s">
        <v>13</v>
      </c>
      <c r="G687" t="s">
        <v>6</v>
      </c>
      <c r="H687">
        <v>90370</v>
      </c>
      <c r="I687">
        <f>IF(Table3_1[[#This Row],[Status]]="Hired",1,0)</f>
        <v>1</v>
      </c>
      <c r="J687" t="b">
        <f>OR((Table3_1[[#This Row],[Offered Salary]]&lt;$O$27),(Table3_1[[#This Row],[Offered Salary]]&gt;$O$28))</f>
        <v>0</v>
      </c>
      <c r="K687" t="str">
        <f>IF(Table3_1[[#This Row],[Offered Salary]]&lt;$O$27,"Low",IF(Table3_1[[#This Row],[Offered Salary]]&gt;$O$28,"High",""))</f>
        <v/>
      </c>
      <c r="L687" s="6">
        <f>((Table3_1[[#This Row],[Offered Salary]]-$O$25)/$O$26)</f>
        <v>1.399816511822765</v>
      </c>
    </row>
    <row r="688" spans="1:12" x14ac:dyDescent="0.3">
      <c r="A688">
        <v>304128</v>
      </c>
      <c r="B688" s="2">
        <v>41838</v>
      </c>
      <c r="C688" s="3">
        <v>0.62137731481481484</v>
      </c>
      <c r="D688" t="s">
        <v>31</v>
      </c>
      <c r="E688" t="s">
        <v>29</v>
      </c>
      <c r="F688" t="s">
        <v>13</v>
      </c>
      <c r="G688" t="s">
        <v>6</v>
      </c>
      <c r="H688">
        <v>98926</v>
      </c>
      <c r="I688">
        <f>IF(Table3_1[[#This Row],[Status]]="Hired",1,0)</f>
        <v>1</v>
      </c>
      <c r="J688" t="b">
        <f>OR((Table3_1[[#This Row],[Offered Salary]]&lt;$O$27),(Table3_1[[#This Row],[Offered Salary]]&gt;$O$28))</f>
        <v>0</v>
      </c>
      <c r="K688" t="str">
        <f>IF(Table3_1[[#This Row],[Offered Salary]]&lt;$O$27,"Low",IF(Table3_1[[#This Row],[Offered Salary]]&gt;$O$28,"High",""))</f>
        <v/>
      </c>
      <c r="L688" s="6">
        <f>((Table3_1[[#This Row],[Offered Salary]]-$O$25)/$O$26)</f>
        <v>1.6963801258641913</v>
      </c>
    </row>
    <row r="689" spans="1:12" x14ac:dyDescent="0.3">
      <c r="A689">
        <v>629045</v>
      </c>
      <c r="B689" s="2">
        <v>41828</v>
      </c>
      <c r="C689" s="3">
        <v>0.31112268518518521</v>
      </c>
      <c r="D689" t="s">
        <v>30</v>
      </c>
      <c r="E689" t="s">
        <v>27</v>
      </c>
      <c r="F689" t="s">
        <v>20</v>
      </c>
      <c r="G689" t="s">
        <v>10</v>
      </c>
      <c r="H689">
        <v>37807</v>
      </c>
      <c r="I689">
        <f>IF(Table3_1[[#This Row],[Status]]="Hired",1,0)</f>
        <v>0</v>
      </c>
      <c r="J689" t="b">
        <f>OR((Table3_1[[#This Row],[Offered Salary]]&lt;$O$27),(Table3_1[[#This Row],[Offered Salary]]&gt;$O$28))</f>
        <v>0</v>
      </c>
      <c r="K689" t="str">
        <f>IF(Table3_1[[#This Row],[Offered Salary]]&lt;$O$27,"Low",IF(Table3_1[[#This Row],[Offered Salary]]&gt;$O$28,"High",""))</f>
        <v/>
      </c>
      <c r="L689" s="6">
        <f>((Table3_1[[#This Row],[Offered Salary]]-$O$25)/$O$26)</f>
        <v>-0.42209480711826841</v>
      </c>
    </row>
    <row r="690" spans="1:12" x14ac:dyDescent="0.3">
      <c r="A690">
        <v>286384</v>
      </c>
      <c r="B690" s="2">
        <v>41828</v>
      </c>
      <c r="C690" s="3">
        <v>0.31351851851851853</v>
      </c>
      <c r="D690" t="s">
        <v>30</v>
      </c>
      <c r="E690" t="s">
        <v>29</v>
      </c>
      <c r="F690" t="s">
        <v>20</v>
      </c>
      <c r="G690" t="s">
        <v>10</v>
      </c>
      <c r="H690">
        <v>87684</v>
      </c>
      <c r="I690">
        <f>IF(Table3_1[[#This Row],[Status]]="Hired",1,0)</f>
        <v>0</v>
      </c>
      <c r="J690" t="b">
        <f>OR((Table3_1[[#This Row],[Offered Salary]]&lt;$O$27),(Table3_1[[#This Row],[Offered Salary]]&gt;$O$28))</f>
        <v>0</v>
      </c>
      <c r="K690" t="str">
        <f>IF(Table3_1[[#This Row],[Offered Salary]]&lt;$O$27,"Low",IF(Table3_1[[#This Row],[Offered Salary]]&gt;$O$28,"High",""))</f>
        <v/>
      </c>
      <c r="L690" s="6">
        <f>((Table3_1[[#This Row],[Offered Salary]]-$O$25)/$O$26)</f>
        <v>1.306715779317474</v>
      </c>
    </row>
    <row r="691" spans="1:12" x14ac:dyDescent="0.3">
      <c r="A691">
        <v>220619</v>
      </c>
      <c r="B691" s="2">
        <v>41832</v>
      </c>
      <c r="C691" s="3">
        <v>0.57041666666666668</v>
      </c>
      <c r="D691" t="s">
        <v>30</v>
      </c>
      <c r="E691" t="s">
        <v>29</v>
      </c>
      <c r="F691" t="s">
        <v>20</v>
      </c>
      <c r="G691" t="s">
        <v>8</v>
      </c>
      <c r="H691">
        <v>68181</v>
      </c>
      <c r="I691">
        <f>IF(Table3_1[[#This Row],[Status]]="Hired",1,0)</f>
        <v>0</v>
      </c>
      <c r="J691" t="b">
        <f>OR((Table3_1[[#This Row],[Offered Salary]]&lt;$O$27),(Table3_1[[#This Row],[Offered Salary]]&gt;$O$28))</f>
        <v>0</v>
      </c>
      <c r="K691" t="str">
        <f>IF(Table3_1[[#This Row],[Offered Salary]]&lt;$O$27,"Low",IF(Table3_1[[#This Row],[Offered Salary]]&gt;$O$28,"High",""))</f>
        <v/>
      </c>
      <c r="L691" s="6">
        <f>((Table3_1[[#This Row],[Offered Salary]]-$O$25)/$O$26)</f>
        <v>0.6307129550245878</v>
      </c>
    </row>
    <row r="692" spans="1:12" x14ac:dyDescent="0.3">
      <c r="A692">
        <v>764883</v>
      </c>
      <c r="B692" s="2">
        <v>41832</v>
      </c>
      <c r="C692" s="3">
        <v>0.57071759259259258</v>
      </c>
      <c r="D692" t="s">
        <v>30</v>
      </c>
      <c r="E692" t="s">
        <v>27</v>
      </c>
      <c r="F692" t="s">
        <v>20</v>
      </c>
      <c r="G692" t="s">
        <v>8</v>
      </c>
      <c r="H692">
        <v>13220</v>
      </c>
      <c r="I692">
        <f>IF(Table3_1[[#This Row],[Status]]="Hired",1,0)</f>
        <v>0</v>
      </c>
      <c r="J692" t="b">
        <f>OR((Table3_1[[#This Row],[Offered Salary]]&lt;$O$27),(Table3_1[[#This Row],[Offered Salary]]&gt;$O$28))</f>
        <v>0</v>
      </c>
      <c r="K692" t="str">
        <f>IF(Table3_1[[#This Row],[Offered Salary]]&lt;$O$27,"Low",IF(Table3_1[[#This Row],[Offered Salary]]&gt;$O$28,"High",""))</f>
        <v/>
      </c>
      <c r="L692" s="6">
        <f>((Table3_1[[#This Row],[Offered Salary]]-$O$25)/$O$26)</f>
        <v>-1.2743165904792484</v>
      </c>
    </row>
    <row r="693" spans="1:12" x14ac:dyDescent="0.3">
      <c r="A693">
        <v>426255</v>
      </c>
      <c r="B693" s="2">
        <v>41832</v>
      </c>
      <c r="C693" s="3">
        <v>0.5716782407407407</v>
      </c>
      <c r="D693" t="s">
        <v>31</v>
      </c>
      <c r="E693" t="s">
        <v>29</v>
      </c>
      <c r="F693" t="s">
        <v>20</v>
      </c>
      <c r="G693" t="s">
        <v>8</v>
      </c>
      <c r="H693">
        <v>95184</v>
      </c>
      <c r="I693">
        <f>IF(Table3_1[[#This Row],[Status]]="Hired",1,0)</f>
        <v>1</v>
      </c>
      <c r="J693" t="b">
        <f>OR((Table3_1[[#This Row],[Offered Salary]]&lt;$O$27),(Table3_1[[#This Row],[Offered Salary]]&gt;$O$28))</f>
        <v>0</v>
      </c>
      <c r="K693" t="str">
        <f>IF(Table3_1[[#This Row],[Offered Salary]]&lt;$O$27,"Low",IF(Table3_1[[#This Row],[Offered Salary]]&gt;$O$28,"High",""))</f>
        <v/>
      </c>
      <c r="L693" s="6">
        <f>((Table3_1[[#This Row],[Offered Salary]]-$O$25)/$O$26)</f>
        <v>1.5666768715697761</v>
      </c>
    </row>
    <row r="694" spans="1:12" x14ac:dyDescent="0.3">
      <c r="A694">
        <v>14220</v>
      </c>
      <c r="B694" s="2">
        <v>41834</v>
      </c>
      <c r="C694" s="3">
        <v>0.69666666666666666</v>
      </c>
      <c r="D694" t="s">
        <v>31</v>
      </c>
      <c r="E694" t="s">
        <v>27</v>
      </c>
      <c r="F694" t="s">
        <v>20</v>
      </c>
      <c r="G694" t="s">
        <v>8</v>
      </c>
      <c r="H694">
        <v>77286</v>
      </c>
      <c r="I694">
        <f>IF(Table3_1[[#This Row],[Status]]="Hired",1,0)</f>
        <v>1</v>
      </c>
      <c r="J694" t="b">
        <f>OR((Table3_1[[#This Row],[Offered Salary]]&lt;$O$27),(Table3_1[[#This Row],[Offered Salary]]&gt;$O$28))</f>
        <v>0</v>
      </c>
      <c r="K694" t="str">
        <f>IF(Table3_1[[#This Row],[Offered Salary]]&lt;$O$27,"Low",IF(Table3_1[[#This Row],[Offered Salary]]&gt;$O$28,"High",""))</f>
        <v/>
      </c>
      <c r="L694" s="6">
        <f>((Table3_1[[#This Row],[Offered Salary]]-$O$25)/$O$26)</f>
        <v>0.94630572101888244</v>
      </c>
    </row>
    <row r="695" spans="1:12" x14ac:dyDescent="0.3">
      <c r="A695">
        <v>548492</v>
      </c>
      <c r="B695" s="2">
        <v>41828</v>
      </c>
      <c r="C695" s="3">
        <v>0.95120370370370366</v>
      </c>
      <c r="D695" t="s">
        <v>30</v>
      </c>
      <c r="E695" t="s">
        <v>27</v>
      </c>
      <c r="F695" t="s">
        <v>20</v>
      </c>
      <c r="G695" t="s">
        <v>6</v>
      </c>
      <c r="H695">
        <v>92717</v>
      </c>
      <c r="I695">
        <f>IF(Table3_1[[#This Row],[Status]]="Hired",1,0)</f>
        <v>0</v>
      </c>
      <c r="J695" t="b">
        <f>OR((Table3_1[[#This Row],[Offered Salary]]&lt;$O$27),(Table3_1[[#This Row],[Offered Salary]]&gt;$O$28))</f>
        <v>0</v>
      </c>
      <c r="K695" t="str">
        <f>IF(Table3_1[[#This Row],[Offered Salary]]&lt;$O$27,"Low",IF(Table3_1[[#This Row],[Offered Salary]]&gt;$O$28,"High",""))</f>
        <v/>
      </c>
      <c r="L695" s="6">
        <f>((Table3_1[[#This Row],[Offered Salary]]-$O$25)/$O$26)</f>
        <v>1.4811670029582522</v>
      </c>
    </row>
    <row r="696" spans="1:12" x14ac:dyDescent="0.3">
      <c r="A696">
        <v>42449</v>
      </c>
      <c r="B696" s="2">
        <v>41828</v>
      </c>
      <c r="C696" s="3">
        <v>0.49238425925925927</v>
      </c>
      <c r="D696" t="s">
        <v>30</v>
      </c>
      <c r="E696" t="s">
        <v>27</v>
      </c>
      <c r="F696" t="s">
        <v>20</v>
      </c>
      <c r="G696" t="s">
        <v>5</v>
      </c>
      <c r="H696">
        <v>80398</v>
      </c>
      <c r="I696">
        <f>IF(Table3_1[[#This Row],[Status]]="Hired",1,0)</f>
        <v>0</v>
      </c>
      <c r="J696" t="b">
        <f>OR((Table3_1[[#This Row],[Offered Salary]]&lt;$O$27),(Table3_1[[#This Row],[Offered Salary]]&gt;$O$28))</f>
        <v>0</v>
      </c>
      <c r="K696" t="str">
        <f>IF(Table3_1[[#This Row],[Offered Salary]]&lt;$O$27,"Low",IF(Table3_1[[#This Row],[Offered Salary]]&gt;$O$28,"High",""))</f>
        <v/>
      </c>
      <c r="L696" s="6">
        <f>((Table3_1[[#This Row],[Offered Salary]]-$O$25)/$O$26)</f>
        <v>1.0541722435641043</v>
      </c>
    </row>
    <row r="697" spans="1:12" x14ac:dyDescent="0.3">
      <c r="A697">
        <v>213478</v>
      </c>
      <c r="B697" s="2">
        <v>41828</v>
      </c>
      <c r="C697" s="3">
        <v>0.61307870370370365</v>
      </c>
      <c r="D697" t="s">
        <v>30</v>
      </c>
      <c r="E697" t="s">
        <v>27</v>
      </c>
      <c r="F697" t="s">
        <v>12</v>
      </c>
      <c r="G697" t="s">
        <v>9</v>
      </c>
      <c r="H697">
        <v>4382</v>
      </c>
      <c r="I697">
        <f>IF(Table3_1[[#This Row],[Status]]="Hired",1,0)</f>
        <v>0</v>
      </c>
      <c r="J697" t="b">
        <f>OR((Table3_1[[#This Row],[Offered Salary]]&lt;$O$27),(Table3_1[[#This Row],[Offered Salary]]&gt;$O$28))</f>
        <v>1</v>
      </c>
      <c r="K697" t="str">
        <f>IF(Table3_1[[#This Row],[Offered Salary]]&lt;$O$27,"Low",IF(Table3_1[[#This Row],[Offered Salary]]&gt;$O$28,"High",""))</f>
        <v>Low</v>
      </c>
      <c r="L697" s="6">
        <f>((Table3_1[[#This Row],[Offered Salary]]-$O$25)/$O$26)</f>
        <v>-1.580654741589361</v>
      </c>
    </row>
    <row r="698" spans="1:12" x14ac:dyDescent="0.3">
      <c r="A698">
        <v>74289</v>
      </c>
      <c r="B698" s="2">
        <v>41828</v>
      </c>
      <c r="C698" s="3">
        <v>0.61393518518518519</v>
      </c>
      <c r="D698" t="s">
        <v>30</v>
      </c>
      <c r="E698" t="s">
        <v>27</v>
      </c>
      <c r="F698" t="s">
        <v>12</v>
      </c>
      <c r="G698" t="s">
        <v>9</v>
      </c>
      <c r="H698">
        <v>29961</v>
      </c>
      <c r="I698">
        <f>IF(Table3_1[[#This Row],[Status]]="Hired",1,0)</f>
        <v>0</v>
      </c>
      <c r="J698" t="b">
        <f>OR((Table3_1[[#This Row],[Offered Salary]]&lt;$O$27),(Table3_1[[#This Row],[Offered Salary]]&gt;$O$28))</f>
        <v>0</v>
      </c>
      <c r="K698" t="str">
        <f>IF(Table3_1[[#This Row],[Offered Salary]]&lt;$O$27,"Low",IF(Table3_1[[#This Row],[Offered Salary]]&gt;$O$28,"High",""))</f>
        <v/>
      </c>
      <c r="L698" s="6">
        <f>((Table3_1[[#This Row],[Offered Salary]]-$O$25)/$O$26)</f>
        <v>-0.69404877109314334</v>
      </c>
    </row>
    <row r="699" spans="1:12" x14ac:dyDescent="0.3">
      <c r="A699">
        <v>131853</v>
      </c>
      <c r="B699" s="2">
        <v>41828</v>
      </c>
      <c r="C699" s="3">
        <v>0.6152199074074074</v>
      </c>
      <c r="D699" t="s">
        <v>31</v>
      </c>
      <c r="E699" t="s">
        <v>27</v>
      </c>
      <c r="F699" t="s">
        <v>12</v>
      </c>
      <c r="G699" t="s">
        <v>9</v>
      </c>
      <c r="H699">
        <v>75766</v>
      </c>
      <c r="I699">
        <f>IF(Table3_1[[#This Row],[Status]]="Hired",1,0)</f>
        <v>1</v>
      </c>
      <c r="J699" t="b">
        <f>OR((Table3_1[[#This Row],[Offered Salary]]&lt;$O$27),(Table3_1[[#This Row],[Offered Salary]]&gt;$O$28))</f>
        <v>0</v>
      </c>
      <c r="K699" t="str">
        <f>IF(Table3_1[[#This Row],[Offered Salary]]&lt;$O$27,"Low",IF(Table3_1[[#This Row],[Offered Salary]]&gt;$O$28,"High",""))</f>
        <v/>
      </c>
      <c r="L699" s="6">
        <f>((Table3_1[[#This Row],[Offered Salary]]-$O$25)/$O$26)</f>
        <v>0.89362027298908253</v>
      </c>
    </row>
    <row r="700" spans="1:12" x14ac:dyDescent="0.3">
      <c r="A700">
        <v>991235</v>
      </c>
      <c r="B700" s="2">
        <v>41828</v>
      </c>
      <c r="C700" s="3">
        <v>0.6154398148148148</v>
      </c>
      <c r="D700" t="s">
        <v>31</v>
      </c>
      <c r="E700" t="s">
        <v>29</v>
      </c>
      <c r="F700" t="s">
        <v>12</v>
      </c>
      <c r="G700" t="s">
        <v>9</v>
      </c>
      <c r="H700">
        <v>65964</v>
      </c>
      <c r="I700">
        <f>IF(Table3_1[[#This Row],[Status]]="Hired",1,0)</f>
        <v>1</v>
      </c>
      <c r="J700" t="b">
        <f>OR((Table3_1[[#This Row],[Offered Salary]]&lt;$O$27),(Table3_1[[#This Row],[Offered Salary]]&gt;$O$28))</f>
        <v>0</v>
      </c>
      <c r="K700" t="str">
        <f>IF(Table3_1[[#This Row],[Offered Salary]]&lt;$O$27,"Low",IF(Table3_1[[#This Row],[Offered Salary]]&gt;$O$28,"High",""))</f>
        <v/>
      </c>
      <c r="L700" s="6">
        <f>((Table3_1[[#This Row],[Offered Salary]]-$O$25)/$O$26)</f>
        <v>0.55386845615480729</v>
      </c>
    </row>
    <row r="701" spans="1:12" x14ac:dyDescent="0.3">
      <c r="A701">
        <v>890158</v>
      </c>
      <c r="B701" s="2">
        <v>41828</v>
      </c>
      <c r="C701" s="3">
        <v>0.61572916666666666</v>
      </c>
      <c r="D701" t="s">
        <v>31</v>
      </c>
      <c r="E701" t="s">
        <v>27</v>
      </c>
      <c r="F701" t="s">
        <v>12</v>
      </c>
      <c r="G701" t="s">
        <v>9</v>
      </c>
      <c r="H701">
        <v>16447</v>
      </c>
      <c r="I701">
        <f>IF(Table3_1[[#This Row],[Status]]="Hired",1,0)</f>
        <v>1</v>
      </c>
      <c r="J701" t="b">
        <f>OR((Table3_1[[#This Row],[Offered Salary]]&lt;$O$27),(Table3_1[[#This Row],[Offered Salary]]&gt;$O$28))</f>
        <v>0</v>
      </c>
      <c r="K701" t="str">
        <f>IF(Table3_1[[#This Row],[Offered Salary]]&lt;$O$27,"Low",IF(Table3_1[[#This Row],[Offered Salary]]&gt;$O$28,"High",""))</f>
        <v/>
      </c>
      <c r="L701" s="6">
        <f>((Table3_1[[#This Row],[Offered Salary]]-$O$25)/$O$26)</f>
        <v>-1.1624639978528246</v>
      </c>
    </row>
    <row r="702" spans="1:12" x14ac:dyDescent="0.3">
      <c r="A702">
        <v>554834</v>
      </c>
      <c r="B702" s="2">
        <v>41838</v>
      </c>
      <c r="C702" s="3">
        <v>0.14145833333333332</v>
      </c>
      <c r="D702" t="s">
        <v>31</v>
      </c>
      <c r="E702" t="s">
        <v>27</v>
      </c>
      <c r="F702" t="s">
        <v>12</v>
      </c>
      <c r="G702" t="s">
        <v>9</v>
      </c>
      <c r="H702">
        <v>23381</v>
      </c>
      <c r="I702">
        <f>IF(Table3_1[[#This Row],[Status]]="Hired",1,0)</f>
        <v>1</v>
      </c>
      <c r="J702" t="b">
        <f>OR((Table3_1[[#This Row],[Offered Salary]]&lt;$O$27),(Table3_1[[#This Row],[Offered Salary]]&gt;$O$28))</f>
        <v>0</v>
      </c>
      <c r="K702" t="str">
        <f>IF(Table3_1[[#This Row],[Offered Salary]]&lt;$O$27,"Low",IF(Table3_1[[#This Row],[Offered Salary]]&gt;$O$28,"High",""))</f>
        <v/>
      </c>
      <c r="L702" s="6">
        <f>((Table3_1[[#This Row],[Offered Salary]]-$O$25)/$O$26)</f>
        <v>-0.92212130269582959</v>
      </c>
    </row>
    <row r="703" spans="1:12" x14ac:dyDescent="0.3">
      <c r="A703">
        <v>36675</v>
      </c>
      <c r="B703" s="2">
        <v>41829</v>
      </c>
      <c r="C703" s="3">
        <v>0.79511574074074076</v>
      </c>
      <c r="D703" t="s">
        <v>31</v>
      </c>
      <c r="E703" t="s">
        <v>27</v>
      </c>
      <c r="F703" t="s">
        <v>20</v>
      </c>
      <c r="G703" t="s">
        <v>9</v>
      </c>
      <c r="H703">
        <v>8866</v>
      </c>
      <c r="I703">
        <f>IF(Table3_1[[#This Row],[Status]]="Hired",1,0)</f>
        <v>1</v>
      </c>
      <c r="J703" t="b">
        <f>OR((Table3_1[[#This Row],[Offered Salary]]&lt;$O$27),(Table3_1[[#This Row],[Offered Salary]]&gt;$O$28))</f>
        <v>1</v>
      </c>
      <c r="K703" t="str">
        <f>IF(Table3_1[[#This Row],[Offered Salary]]&lt;$O$27,"Low",IF(Table3_1[[#This Row],[Offered Salary]]&gt;$O$28,"High",""))</f>
        <v>Low</v>
      </c>
      <c r="L703" s="6">
        <f>((Table3_1[[#This Row],[Offered Salary]]-$O$25)/$O$26)</f>
        <v>-1.4252326699014515</v>
      </c>
    </row>
    <row r="704" spans="1:12" x14ac:dyDescent="0.3">
      <c r="A704">
        <v>756087</v>
      </c>
      <c r="B704" s="2">
        <v>41829</v>
      </c>
      <c r="C704" s="3">
        <v>0.35501157407407408</v>
      </c>
      <c r="D704" t="s">
        <v>31</v>
      </c>
      <c r="E704" t="s">
        <v>27</v>
      </c>
      <c r="F704" t="s">
        <v>20</v>
      </c>
      <c r="G704" t="s">
        <v>2</v>
      </c>
      <c r="H704">
        <v>29887</v>
      </c>
      <c r="I704">
        <f>IF(Table3_1[[#This Row],[Status]]="Hired",1,0)</f>
        <v>1</v>
      </c>
      <c r="J704" t="b">
        <f>OR((Table3_1[[#This Row],[Offered Salary]]&lt;$O$27),(Table3_1[[#This Row],[Offered Salary]]&gt;$O$28))</f>
        <v>0</v>
      </c>
      <c r="K704" t="str">
        <f>IF(Table3_1[[#This Row],[Offered Salary]]&lt;$O$27,"Low",IF(Table3_1[[#This Row],[Offered Salary]]&gt;$O$28,"High",""))</f>
        <v/>
      </c>
      <c r="L704" s="6">
        <f>((Table3_1[[#This Row],[Offered Salary]]-$O$25)/$O$26)</f>
        <v>-0.69661372053669934</v>
      </c>
    </row>
    <row r="705" spans="1:12" x14ac:dyDescent="0.3">
      <c r="A705">
        <v>630342</v>
      </c>
      <c r="B705" s="2">
        <v>41829</v>
      </c>
      <c r="C705" s="3">
        <v>0.3567939814814815</v>
      </c>
      <c r="D705" t="s">
        <v>30</v>
      </c>
      <c r="E705" t="s">
        <v>29</v>
      </c>
      <c r="F705" t="s">
        <v>20</v>
      </c>
      <c r="G705" t="s">
        <v>2</v>
      </c>
      <c r="H705">
        <v>40574</v>
      </c>
      <c r="I705">
        <f>IF(Table3_1[[#This Row],[Status]]="Hired",1,0)</f>
        <v>0</v>
      </c>
      <c r="J705" t="b">
        <f>OR((Table3_1[[#This Row],[Offered Salary]]&lt;$O$27),(Table3_1[[#This Row],[Offered Salary]]&gt;$O$28))</f>
        <v>0</v>
      </c>
      <c r="K705" t="str">
        <f>IF(Table3_1[[#This Row],[Offered Salary]]&lt;$O$27,"Low",IF(Table3_1[[#This Row],[Offered Salary]]&gt;$O$28,"High",""))</f>
        <v/>
      </c>
      <c r="L705" s="6">
        <f>((Table3_1[[#This Row],[Offered Salary]]-$O$25)/$O$26)</f>
        <v>-0.32618649481665246</v>
      </c>
    </row>
    <row r="706" spans="1:12" x14ac:dyDescent="0.3">
      <c r="A706">
        <v>245583</v>
      </c>
      <c r="B706" s="2">
        <v>41830</v>
      </c>
      <c r="C706" s="3">
        <v>0.58490740740740743</v>
      </c>
      <c r="D706" t="s">
        <v>30</v>
      </c>
      <c r="E706" t="s">
        <v>29</v>
      </c>
      <c r="F706" t="s">
        <v>17</v>
      </c>
      <c r="G706" t="s">
        <v>8</v>
      </c>
      <c r="H706">
        <v>13852</v>
      </c>
      <c r="I706">
        <f>IF(Table3_1[[#This Row],[Status]]="Hired",1,0)</f>
        <v>0</v>
      </c>
      <c r="J706" t="b">
        <f>OR((Table3_1[[#This Row],[Offered Salary]]&lt;$O$27),(Table3_1[[#This Row],[Offered Salary]]&gt;$O$28))</f>
        <v>0</v>
      </c>
      <c r="K706" t="str">
        <f>IF(Table3_1[[#This Row],[Offered Salary]]&lt;$O$27,"Low",IF(Table3_1[[#This Row],[Offered Salary]]&gt;$O$28,"High",""))</f>
        <v/>
      </c>
      <c r="L706" s="6">
        <f>((Table3_1[[#This Row],[Offered Salary]]-$O$25)/$O$26)</f>
        <v>-1.2524105357721211</v>
      </c>
    </row>
    <row r="707" spans="1:12" x14ac:dyDescent="0.3">
      <c r="A707">
        <v>317175</v>
      </c>
      <c r="B707" s="2">
        <v>41830</v>
      </c>
      <c r="C707" s="3">
        <v>0.58629629629629632</v>
      </c>
      <c r="D707" t="s">
        <v>31</v>
      </c>
      <c r="E707" t="s">
        <v>29</v>
      </c>
      <c r="F707" t="s">
        <v>17</v>
      </c>
      <c r="G707" t="s">
        <v>8</v>
      </c>
      <c r="H707">
        <v>24948</v>
      </c>
      <c r="I707">
        <f>IF(Table3_1[[#This Row],[Status]]="Hired",1,0)</f>
        <v>1</v>
      </c>
      <c r="J707" t="b">
        <f>OR((Table3_1[[#This Row],[Offered Salary]]&lt;$O$27),(Table3_1[[#This Row],[Offered Salary]]&gt;$O$28))</f>
        <v>0</v>
      </c>
      <c r="K707" t="str">
        <f>IF(Table3_1[[#This Row],[Offered Salary]]&lt;$O$27,"Low",IF(Table3_1[[#This Row],[Offered Salary]]&gt;$O$28,"High",""))</f>
        <v/>
      </c>
      <c r="L707" s="6">
        <f>((Table3_1[[#This Row],[Offered Salary]]-$O$25)/$O$26)</f>
        <v>-0.86780676515458199</v>
      </c>
    </row>
    <row r="708" spans="1:12" x14ac:dyDescent="0.3">
      <c r="A708">
        <v>874702</v>
      </c>
      <c r="B708" s="2">
        <v>41834</v>
      </c>
      <c r="C708" s="3">
        <v>0.75788194444444446</v>
      </c>
      <c r="D708" t="s">
        <v>31</v>
      </c>
      <c r="E708" t="s">
        <v>27</v>
      </c>
      <c r="F708" t="s">
        <v>17</v>
      </c>
      <c r="G708" t="s">
        <v>8</v>
      </c>
      <c r="H708">
        <v>51911</v>
      </c>
      <c r="I708">
        <f>IF(Table3_1[[#This Row],[Status]]="Hired",1,0)</f>
        <v>1</v>
      </c>
      <c r="J708" t="b">
        <f>OR((Table3_1[[#This Row],[Offered Salary]]&lt;$O$27),(Table3_1[[#This Row],[Offered Salary]]&gt;$O$28))</f>
        <v>0</v>
      </c>
      <c r="K708" t="str">
        <f>IF(Table3_1[[#This Row],[Offered Salary]]&lt;$O$27,"Low",IF(Table3_1[[#This Row],[Offered Salary]]&gt;$O$28,"High",""))</f>
        <v/>
      </c>
      <c r="L708" s="6">
        <f>((Table3_1[[#This Row],[Offered Salary]]-$O$25)/$O$26)</f>
        <v>6.6770692231927276E-2</v>
      </c>
    </row>
    <row r="709" spans="1:12" x14ac:dyDescent="0.3">
      <c r="A709">
        <v>358167</v>
      </c>
      <c r="B709" s="2">
        <v>41829</v>
      </c>
      <c r="C709" s="3">
        <v>0.72151620370370373</v>
      </c>
      <c r="D709" t="s">
        <v>30</v>
      </c>
      <c r="E709" t="s">
        <v>27</v>
      </c>
      <c r="F709" t="s">
        <v>17</v>
      </c>
      <c r="G709" t="s">
        <v>4</v>
      </c>
      <c r="H709">
        <v>24761</v>
      </c>
      <c r="I709">
        <f>IF(Table3_1[[#This Row],[Status]]="Hired",1,0)</f>
        <v>0</v>
      </c>
      <c r="J709" t="b">
        <f>OR((Table3_1[[#This Row],[Offered Salary]]&lt;$O$27),(Table3_1[[#This Row],[Offered Salary]]&gt;$O$28))</f>
        <v>0</v>
      </c>
      <c r="K709" t="str">
        <f>IF(Table3_1[[#This Row],[Offered Salary]]&lt;$O$27,"Low",IF(Table3_1[[#This Row],[Offered Salary]]&gt;$O$28,"High",""))</f>
        <v/>
      </c>
      <c r="L709" s="6">
        <f>((Table3_1[[#This Row],[Offered Salary]]-$O$25)/$O$26)</f>
        <v>-0.87428846172140606</v>
      </c>
    </row>
    <row r="710" spans="1:12" x14ac:dyDescent="0.3">
      <c r="A710">
        <v>68810</v>
      </c>
      <c r="B710" s="2">
        <v>41829</v>
      </c>
      <c r="C710" s="3">
        <v>0.57172453703703707</v>
      </c>
      <c r="D710" t="s">
        <v>31</v>
      </c>
      <c r="E710" t="s">
        <v>29</v>
      </c>
      <c r="F710" t="s">
        <v>17</v>
      </c>
      <c r="G710" t="s">
        <v>9</v>
      </c>
      <c r="H710">
        <v>35013</v>
      </c>
      <c r="I710">
        <f>IF(Table3_1[[#This Row],[Status]]="Hired",1,0)</f>
        <v>1</v>
      </c>
      <c r="J710" t="b">
        <f>OR((Table3_1[[#This Row],[Offered Salary]]&lt;$O$27),(Table3_1[[#This Row],[Offered Salary]]&gt;$O$28))</f>
        <v>0</v>
      </c>
      <c r="K710" t="str">
        <f>IF(Table3_1[[#This Row],[Offered Salary]]&lt;$O$27,"Low",IF(Table3_1[[#This Row],[Offered Salary]]&gt;$O$28,"High",""))</f>
        <v/>
      </c>
      <c r="L710" s="6">
        <f>((Table3_1[[#This Row],[Offered Salary]]-$O$25)/$O$26)</f>
        <v>-0.51893897935199262</v>
      </c>
    </row>
    <row r="711" spans="1:12" x14ac:dyDescent="0.3">
      <c r="A711">
        <v>687917</v>
      </c>
      <c r="B711" s="2">
        <v>41829</v>
      </c>
      <c r="C711" s="3">
        <v>0.5723611111111111</v>
      </c>
      <c r="D711" t="s">
        <v>30</v>
      </c>
      <c r="E711" t="s">
        <v>27</v>
      </c>
      <c r="F711" t="s">
        <v>17</v>
      </c>
      <c r="G711" t="s">
        <v>9</v>
      </c>
      <c r="H711">
        <v>64003</v>
      </c>
      <c r="I711">
        <f>IF(Table3_1[[#This Row],[Status]]="Hired",1,0)</f>
        <v>0</v>
      </c>
      <c r="J711" t="b">
        <f>OR((Table3_1[[#This Row],[Offered Salary]]&lt;$O$27),(Table3_1[[#This Row],[Offered Salary]]&gt;$O$28))</f>
        <v>0</v>
      </c>
      <c r="K711" t="str">
        <f>IF(Table3_1[[#This Row],[Offered Salary]]&lt;$O$27,"Low",IF(Table3_1[[#This Row],[Offered Salary]]&gt;$O$28,"High",""))</f>
        <v/>
      </c>
      <c r="L711" s="6">
        <f>((Table3_1[[#This Row],[Offered Salary]]-$O$25)/$O$26)</f>
        <v>0.48589729590057207</v>
      </c>
    </row>
    <row r="712" spans="1:12" x14ac:dyDescent="0.3">
      <c r="A712">
        <v>837553</v>
      </c>
      <c r="B712" s="2">
        <v>41829</v>
      </c>
      <c r="C712" s="3">
        <v>0.57276620370370368</v>
      </c>
      <c r="D712" t="s">
        <v>30</v>
      </c>
      <c r="E712" t="s">
        <v>29</v>
      </c>
      <c r="F712" t="s">
        <v>17</v>
      </c>
      <c r="G712" t="s">
        <v>9</v>
      </c>
      <c r="H712">
        <v>36712</v>
      </c>
      <c r="I712">
        <f>IF(Table3_1[[#This Row],[Status]]="Hired",1,0)</f>
        <v>0</v>
      </c>
      <c r="J712" t="b">
        <f>OR((Table3_1[[#This Row],[Offered Salary]]&lt;$O$27),(Table3_1[[#This Row],[Offered Salary]]&gt;$O$28))</f>
        <v>0</v>
      </c>
      <c r="K712" t="str">
        <f>IF(Table3_1[[#This Row],[Offered Salary]]&lt;$O$27,"Low",IF(Table3_1[[#This Row],[Offered Salary]]&gt;$O$28,"High",""))</f>
        <v/>
      </c>
      <c r="L712" s="6">
        <f>((Table3_1[[#This Row],[Offered Salary]]-$O$25)/$O$26)</f>
        <v>-0.46004912658710451</v>
      </c>
    </row>
    <row r="713" spans="1:12" x14ac:dyDescent="0.3">
      <c r="A713">
        <v>896428</v>
      </c>
      <c r="B713" s="2">
        <v>41829</v>
      </c>
      <c r="C713" s="3">
        <v>0.35660879629629627</v>
      </c>
      <c r="D713" t="s">
        <v>30</v>
      </c>
      <c r="E713" t="s">
        <v>27</v>
      </c>
      <c r="F713" t="s">
        <v>17</v>
      </c>
      <c r="G713" t="s">
        <v>8</v>
      </c>
      <c r="H713">
        <v>32711</v>
      </c>
      <c r="I713">
        <f>IF(Table3_1[[#This Row],[Status]]="Hired",1,0)</f>
        <v>0</v>
      </c>
      <c r="J713" t="b">
        <f>OR((Table3_1[[#This Row],[Offered Salary]]&lt;$O$27),(Table3_1[[#This Row],[Offered Salary]]&gt;$O$28))</f>
        <v>0</v>
      </c>
      <c r="K713" t="str">
        <f>IF(Table3_1[[#This Row],[Offered Salary]]&lt;$O$27,"Low",IF(Table3_1[[#This Row],[Offered Salary]]&gt;$O$28,"High",""))</f>
        <v/>
      </c>
      <c r="L713" s="6">
        <f>((Table3_1[[#This Row],[Offered Salary]]-$O$25)/$O$26)</f>
        <v>-0.59872970393396585</v>
      </c>
    </row>
    <row r="714" spans="1:12" x14ac:dyDescent="0.3">
      <c r="A714">
        <v>955711</v>
      </c>
      <c r="B714" s="2">
        <v>41829</v>
      </c>
      <c r="C714" s="3">
        <v>1.1539351851851851E-2</v>
      </c>
      <c r="D714" t="s">
        <v>31</v>
      </c>
      <c r="E714" t="s">
        <v>29</v>
      </c>
      <c r="F714" t="s">
        <v>17</v>
      </c>
      <c r="G714" t="s">
        <v>5</v>
      </c>
      <c r="H714">
        <v>45758</v>
      </c>
      <c r="I714">
        <f>IF(Table3_1[[#This Row],[Status]]="Hired",1,0)</f>
        <v>1</v>
      </c>
      <c r="J714" t="b">
        <f>OR((Table3_1[[#This Row],[Offered Salary]]&lt;$O$27),(Table3_1[[#This Row],[Offered Salary]]&gt;$O$28))</f>
        <v>0</v>
      </c>
      <c r="K714" t="str">
        <f>IF(Table3_1[[#This Row],[Offered Salary]]&lt;$O$27,"Low",IF(Table3_1[[#This Row],[Offered Salary]]&gt;$O$28,"High",""))</f>
        <v/>
      </c>
      <c r="L714" s="6">
        <f>((Table3_1[[#This Row],[Offered Salary]]-$O$25)/$O$26)</f>
        <v>-0.14650138785186131</v>
      </c>
    </row>
    <row r="715" spans="1:12" x14ac:dyDescent="0.3">
      <c r="A715">
        <v>830372</v>
      </c>
      <c r="B715" s="2">
        <v>41829</v>
      </c>
      <c r="C715" s="3">
        <v>1.2291666666666666E-2</v>
      </c>
      <c r="D715" t="s">
        <v>31</v>
      </c>
      <c r="E715" t="s">
        <v>27</v>
      </c>
      <c r="F715" t="s">
        <v>17</v>
      </c>
      <c r="G715" t="s">
        <v>5</v>
      </c>
      <c r="H715">
        <v>31132</v>
      </c>
      <c r="I715">
        <f>IF(Table3_1[[#This Row],[Status]]="Hired",1,0)</f>
        <v>1</v>
      </c>
      <c r="J715" t="b">
        <f>OR((Table3_1[[#This Row],[Offered Salary]]&lt;$O$27),(Table3_1[[#This Row],[Offered Salary]]&gt;$O$28))</f>
        <v>0</v>
      </c>
      <c r="K715" t="str">
        <f>IF(Table3_1[[#This Row],[Offered Salary]]&lt;$O$27,"Low",IF(Table3_1[[#This Row],[Offered Salary]]&gt;$O$28,"High",""))</f>
        <v/>
      </c>
      <c r="L715" s="6">
        <f>((Table3_1[[#This Row],[Offered Salary]]-$O$25)/$O$26)</f>
        <v>-0.65346017922281718</v>
      </c>
    </row>
    <row r="716" spans="1:12" x14ac:dyDescent="0.3">
      <c r="A716">
        <v>586207</v>
      </c>
      <c r="B716" s="2">
        <v>41830</v>
      </c>
      <c r="C716" s="3">
        <v>0.18554398148148149</v>
      </c>
      <c r="D716" t="s">
        <v>31</v>
      </c>
      <c r="E716" t="s">
        <v>27</v>
      </c>
      <c r="F716" t="s">
        <v>17</v>
      </c>
      <c r="G716" t="s">
        <v>4</v>
      </c>
      <c r="H716">
        <v>46627</v>
      </c>
      <c r="I716">
        <f>IF(Table3_1[[#This Row],[Status]]="Hired",1,0)</f>
        <v>1</v>
      </c>
      <c r="J716" t="b">
        <f>OR((Table3_1[[#This Row],[Offered Salary]]&lt;$O$27),(Table3_1[[#This Row],[Offered Salary]]&gt;$O$28))</f>
        <v>0</v>
      </c>
      <c r="K716" t="str">
        <f>IF(Table3_1[[#This Row],[Offered Salary]]&lt;$O$27,"Low",IF(Table3_1[[#This Row],[Offered Salary]]&gt;$O$28,"High",""))</f>
        <v/>
      </c>
      <c r="L716" s="6">
        <f>((Table3_1[[#This Row],[Offered Salary]]-$O$25)/$O$26)</f>
        <v>-0.11638056262956124</v>
      </c>
    </row>
    <row r="717" spans="1:12" x14ac:dyDescent="0.3">
      <c r="A717">
        <v>21454</v>
      </c>
      <c r="B717" s="2">
        <v>41830</v>
      </c>
      <c r="C717" s="3">
        <v>0.18483796296296295</v>
      </c>
      <c r="D717" t="s">
        <v>30</v>
      </c>
      <c r="E717" t="s">
        <v>29</v>
      </c>
      <c r="F717" t="s">
        <v>17</v>
      </c>
      <c r="G717" t="s">
        <v>4</v>
      </c>
      <c r="H717">
        <v>73315</v>
      </c>
      <c r="I717">
        <f>IF(Table3_1[[#This Row],[Status]]="Hired",1,0)</f>
        <v>0</v>
      </c>
      <c r="J717" t="b">
        <f>OR((Table3_1[[#This Row],[Offered Salary]]&lt;$O$27),(Table3_1[[#This Row],[Offered Salary]]&gt;$O$28))</f>
        <v>0</v>
      </c>
      <c r="K717" t="str">
        <f>IF(Table3_1[[#This Row],[Offered Salary]]&lt;$O$27,"Low",IF(Table3_1[[#This Row],[Offered Salary]]&gt;$O$28,"High",""))</f>
        <v/>
      </c>
      <c r="L717" s="6">
        <f>((Table3_1[[#This Row],[Offered Salary]]-$O$25)/$O$26)</f>
        <v>0.80866498804103026</v>
      </c>
    </row>
    <row r="718" spans="1:12" x14ac:dyDescent="0.3">
      <c r="A718">
        <v>892394</v>
      </c>
      <c r="B718" s="2">
        <v>41830</v>
      </c>
      <c r="C718" s="3">
        <v>0.53894675925925928</v>
      </c>
      <c r="D718" t="s">
        <v>30</v>
      </c>
      <c r="E718" t="s">
        <v>29</v>
      </c>
      <c r="F718" t="s">
        <v>13</v>
      </c>
      <c r="G718" t="s">
        <v>8</v>
      </c>
      <c r="H718">
        <v>56805</v>
      </c>
      <c r="I718">
        <f>IF(Table3_1[[#This Row],[Status]]="Hired",1,0)</f>
        <v>0</v>
      </c>
      <c r="J718" t="b">
        <f>OR((Table3_1[[#This Row],[Offered Salary]]&lt;$O$27),(Table3_1[[#This Row],[Offered Salary]]&gt;$O$28))</f>
        <v>0</v>
      </c>
      <c r="K718" t="str">
        <f>IF(Table3_1[[#This Row],[Offered Salary]]&lt;$O$27,"Low",IF(Table3_1[[#This Row],[Offered Salary]]&gt;$O$28,"High",""))</f>
        <v/>
      </c>
      <c r="L718" s="6">
        <f>((Table3_1[[#This Row],[Offered Salary]]-$O$25)/$O$26)</f>
        <v>0.23640397029629609</v>
      </c>
    </row>
    <row r="719" spans="1:12" x14ac:dyDescent="0.3">
      <c r="A719">
        <v>255391</v>
      </c>
      <c r="B719" s="2">
        <v>41830</v>
      </c>
      <c r="C719" s="3">
        <v>0.48778935185185185</v>
      </c>
      <c r="D719" t="s">
        <v>30</v>
      </c>
      <c r="E719" t="s">
        <v>27</v>
      </c>
      <c r="F719" t="s">
        <v>15</v>
      </c>
      <c r="G719" t="s">
        <v>1</v>
      </c>
      <c r="H719">
        <v>45662</v>
      </c>
      <c r="I719">
        <f>IF(Table3_1[[#This Row],[Status]]="Hired",1,0)</f>
        <v>0</v>
      </c>
      <c r="J719" t="b">
        <f>OR((Table3_1[[#This Row],[Offered Salary]]&lt;$O$27),(Table3_1[[#This Row],[Offered Salary]]&gt;$O$28))</f>
        <v>0</v>
      </c>
      <c r="K719" t="str">
        <f>IF(Table3_1[[#This Row],[Offered Salary]]&lt;$O$27,"Low",IF(Table3_1[[#This Row],[Offered Salary]]&gt;$O$28,"High",""))</f>
        <v/>
      </c>
      <c r="L719" s="6">
        <f>((Table3_1[[#This Row],[Offered Salary]]-$O$25)/$O$26)</f>
        <v>-0.14982888983269077</v>
      </c>
    </row>
    <row r="720" spans="1:12" x14ac:dyDescent="0.3">
      <c r="A720">
        <v>893087</v>
      </c>
      <c r="B720" s="2">
        <v>41830</v>
      </c>
      <c r="C720" s="3">
        <v>0.61682870370370368</v>
      </c>
      <c r="D720" t="s">
        <v>31</v>
      </c>
      <c r="E720" t="s">
        <v>29</v>
      </c>
      <c r="F720" t="s">
        <v>17</v>
      </c>
      <c r="G720" t="s">
        <v>2</v>
      </c>
      <c r="H720">
        <v>1740</v>
      </c>
      <c r="I720">
        <f>IF(Table3_1[[#This Row],[Status]]="Hired",1,0)</f>
        <v>1</v>
      </c>
      <c r="J720" t="b">
        <f>OR((Table3_1[[#This Row],[Offered Salary]]&lt;$O$27),(Table3_1[[#This Row],[Offered Salary]]&gt;$O$28))</f>
        <v>1</v>
      </c>
      <c r="K720" t="str">
        <f>IF(Table3_1[[#This Row],[Offered Salary]]&lt;$O$27,"Low",IF(Table3_1[[#This Row],[Offered Salary]]&gt;$O$28,"High",""))</f>
        <v>Low</v>
      </c>
      <c r="L720" s="6">
        <f>((Table3_1[[#This Row],[Offered Salary]]-$O$25)/$O$26)</f>
        <v>-1.6722303690201052</v>
      </c>
    </row>
    <row r="721" spans="1:12" x14ac:dyDescent="0.3">
      <c r="A721">
        <v>703441</v>
      </c>
      <c r="B721" s="2">
        <v>41830</v>
      </c>
      <c r="C721" s="3">
        <v>0.73815972222222226</v>
      </c>
      <c r="D721" t="s">
        <v>31</v>
      </c>
      <c r="E721" t="s">
        <v>27</v>
      </c>
      <c r="F721" t="s">
        <v>20</v>
      </c>
      <c r="G721" t="s">
        <v>5</v>
      </c>
      <c r="H721">
        <v>95033</v>
      </c>
      <c r="I721">
        <f>IF(Table3_1[[#This Row],[Status]]="Hired",1,0)</f>
        <v>1</v>
      </c>
      <c r="J721" t="b">
        <f>OR((Table3_1[[#This Row],[Offered Salary]]&lt;$O$27),(Table3_1[[#This Row],[Offered Salary]]&gt;$O$28))</f>
        <v>0</v>
      </c>
      <c r="K721" t="str">
        <f>IF(Table3_1[[#This Row],[Offered Salary]]&lt;$O$27,"Low",IF(Table3_1[[#This Row],[Offered Salary]]&gt;$O$28,"High",""))</f>
        <v/>
      </c>
      <c r="L721" s="6">
        <f>((Table3_1[[#This Row],[Offered Salary]]-$O$25)/$O$26)</f>
        <v>1.561442988245763</v>
      </c>
    </row>
    <row r="722" spans="1:12" x14ac:dyDescent="0.3">
      <c r="A722">
        <v>65852</v>
      </c>
      <c r="B722" s="2">
        <v>41830</v>
      </c>
      <c r="C722" s="3">
        <v>0.71210648148148148</v>
      </c>
      <c r="D722" t="s">
        <v>30</v>
      </c>
      <c r="E722" t="s">
        <v>27</v>
      </c>
      <c r="F722" t="s">
        <v>17</v>
      </c>
      <c r="G722" t="s">
        <v>10</v>
      </c>
      <c r="H722">
        <v>79285</v>
      </c>
      <c r="I722">
        <f>IF(Table3_1[[#This Row],[Status]]="Hired",1,0)</f>
        <v>0</v>
      </c>
      <c r="J722" t="b">
        <f>OR((Table3_1[[#This Row],[Offered Salary]]&lt;$O$27),(Table3_1[[#This Row],[Offered Salary]]&gt;$O$28))</f>
        <v>0</v>
      </c>
      <c r="K722" t="str">
        <f>IF(Table3_1[[#This Row],[Offered Salary]]&lt;$O$27,"Low",IF(Table3_1[[#This Row],[Offered Salary]]&gt;$O$28,"High",""))</f>
        <v/>
      </c>
      <c r="L722" s="6">
        <f>((Table3_1[[#This Row],[Offered Salary]]-$O$25)/$O$26)</f>
        <v>1.0155940174738627</v>
      </c>
    </row>
    <row r="723" spans="1:12" x14ac:dyDescent="0.3">
      <c r="A723">
        <v>433482</v>
      </c>
      <c r="B723" s="2">
        <v>41842</v>
      </c>
      <c r="C723" s="3">
        <v>0.34817129629629628</v>
      </c>
      <c r="D723" t="s">
        <v>31</v>
      </c>
      <c r="E723" t="s">
        <v>27</v>
      </c>
      <c r="F723" t="s">
        <v>20</v>
      </c>
      <c r="G723" t="s">
        <v>4</v>
      </c>
      <c r="H723">
        <v>3336</v>
      </c>
      <c r="I723">
        <f>IF(Table3_1[[#This Row],[Status]]="Hired",1,0)</f>
        <v>1</v>
      </c>
      <c r="J723" t="b">
        <f>OR((Table3_1[[#This Row],[Offered Salary]]&lt;$O$27),(Table3_1[[#This Row],[Offered Salary]]&gt;$O$28))</f>
        <v>1</v>
      </c>
      <c r="K723" t="str">
        <f>IF(Table3_1[[#This Row],[Offered Salary]]&lt;$O$27,"Low",IF(Table3_1[[#This Row],[Offered Salary]]&gt;$O$28,"High",""))</f>
        <v>Low</v>
      </c>
      <c r="L723" s="6">
        <f>((Table3_1[[#This Row],[Offered Salary]]-$O$25)/$O$26)</f>
        <v>-1.6169106485888154</v>
      </c>
    </row>
    <row r="724" spans="1:12" x14ac:dyDescent="0.3">
      <c r="A724">
        <v>927997</v>
      </c>
      <c r="B724" s="2">
        <v>41842</v>
      </c>
      <c r="C724" s="3">
        <v>0.3492824074074074</v>
      </c>
      <c r="D724" t="s">
        <v>31</v>
      </c>
      <c r="E724" t="s">
        <v>29</v>
      </c>
      <c r="F724" t="s">
        <v>20</v>
      </c>
      <c r="G724" t="s">
        <v>4</v>
      </c>
      <c r="H724">
        <v>22962</v>
      </c>
      <c r="I724">
        <f>IF(Table3_1[[#This Row],[Status]]="Hired",1,0)</f>
        <v>1</v>
      </c>
      <c r="J724" t="b">
        <f>OR((Table3_1[[#This Row],[Offered Salary]]&lt;$O$27),(Table3_1[[#This Row],[Offered Salary]]&gt;$O$28))</f>
        <v>0</v>
      </c>
      <c r="K724" t="str">
        <f>IF(Table3_1[[#This Row],[Offered Salary]]&lt;$O$27,"Low",IF(Table3_1[[#This Row],[Offered Salary]]&gt;$O$28,"High",""))</f>
        <v/>
      </c>
      <c r="L724" s="6">
        <f>((Table3_1[[#This Row],[Offered Salary]]-$O$25)/$O$26)</f>
        <v>-0.93664446238299159</v>
      </c>
    </row>
    <row r="725" spans="1:12" x14ac:dyDescent="0.3">
      <c r="A725">
        <v>327346</v>
      </c>
      <c r="B725" s="2">
        <v>41831</v>
      </c>
      <c r="C725" s="3">
        <v>0.48312500000000003</v>
      </c>
      <c r="D725" t="s">
        <v>31</v>
      </c>
      <c r="E725" t="s">
        <v>29</v>
      </c>
      <c r="F725" t="s">
        <v>17</v>
      </c>
      <c r="G725" t="s">
        <v>2</v>
      </c>
      <c r="H725">
        <v>45686</v>
      </c>
      <c r="I725">
        <f>IF(Table3_1[[#This Row],[Status]]="Hired",1,0)</f>
        <v>1</v>
      </c>
      <c r="J725" t="b">
        <f>OR((Table3_1[[#This Row],[Offered Salary]]&lt;$O$27),(Table3_1[[#This Row],[Offered Salary]]&gt;$O$28))</f>
        <v>0</v>
      </c>
      <c r="K725" t="str">
        <f>IF(Table3_1[[#This Row],[Offered Salary]]&lt;$O$27,"Low",IF(Table3_1[[#This Row],[Offered Salary]]&gt;$O$28,"High",""))</f>
        <v/>
      </c>
      <c r="L725" s="6">
        <f>((Table3_1[[#This Row],[Offered Salary]]-$O$25)/$O$26)</f>
        <v>-0.14899701433748341</v>
      </c>
    </row>
    <row r="726" spans="1:12" x14ac:dyDescent="0.3">
      <c r="A726">
        <v>978658</v>
      </c>
      <c r="B726" s="2">
        <v>41831</v>
      </c>
      <c r="C726" s="3">
        <v>0.51982638888888888</v>
      </c>
      <c r="D726" t="s">
        <v>30</v>
      </c>
      <c r="E726" t="s">
        <v>27</v>
      </c>
      <c r="F726" t="s">
        <v>20</v>
      </c>
      <c r="G726" t="s">
        <v>10</v>
      </c>
      <c r="H726">
        <v>39438</v>
      </c>
      <c r="I726">
        <f>IF(Table3_1[[#This Row],[Status]]="Hired",1,0)</f>
        <v>0</v>
      </c>
      <c r="J726" t="b">
        <f>OR((Table3_1[[#This Row],[Offered Salary]]&lt;$O$27),(Table3_1[[#This Row],[Offered Salary]]&gt;$O$28))</f>
        <v>0</v>
      </c>
      <c r="K726" t="str">
        <f>IF(Table3_1[[#This Row],[Offered Salary]]&lt;$O$27,"Low",IF(Table3_1[[#This Row],[Offered Salary]]&gt;$O$28,"High",""))</f>
        <v/>
      </c>
      <c r="L726" s="6">
        <f>((Table3_1[[#This Row],[Offered Salary]]-$O$25)/$O$26)</f>
        <v>-0.36556193492313449</v>
      </c>
    </row>
    <row r="727" spans="1:12" x14ac:dyDescent="0.3">
      <c r="A727">
        <v>905126</v>
      </c>
      <c r="B727" s="2">
        <v>41831</v>
      </c>
      <c r="C727" s="3">
        <v>0.51763888888888887</v>
      </c>
      <c r="D727" t="s">
        <v>30</v>
      </c>
      <c r="E727" t="s">
        <v>27</v>
      </c>
      <c r="F727" t="s">
        <v>20</v>
      </c>
      <c r="G727" t="s">
        <v>8</v>
      </c>
      <c r="H727">
        <v>30878</v>
      </c>
      <c r="I727">
        <f>IF(Table3_1[[#This Row],[Status]]="Hired",1,0)</f>
        <v>0</v>
      </c>
      <c r="J727" t="b">
        <f>OR((Table3_1[[#This Row],[Offered Salary]]&lt;$O$27),(Table3_1[[#This Row],[Offered Salary]]&gt;$O$28))</f>
        <v>0</v>
      </c>
      <c r="K727" t="str">
        <f>IF(Table3_1[[#This Row],[Offered Salary]]&lt;$O$27,"Low",IF(Table3_1[[#This Row],[Offered Salary]]&gt;$O$28,"High",""))</f>
        <v/>
      </c>
      <c r="L727" s="6">
        <f>((Table3_1[[#This Row],[Offered Salary]]-$O$25)/$O$26)</f>
        <v>-0.66226419488042854</v>
      </c>
    </row>
    <row r="728" spans="1:12" x14ac:dyDescent="0.3">
      <c r="A728">
        <v>80431</v>
      </c>
      <c r="B728" s="2">
        <v>41831</v>
      </c>
      <c r="C728" s="3">
        <v>0.51869212962962963</v>
      </c>
      <c r="D728" t="s">
        <v>30</v>
      </c>
      <c r="E728" t="s">
        <v>29</v>
      </c>
      <c r="F728" t="s">
        <v>20</v>
      </c>
      <c r="G728" t="s">
        <v>8</v>
      </c>
      <c r="H728">
        <v>81586</v>
      </c>
      <c r="I728">
        <f>IF(Table3_1[[#This Row],[Status]]="Hired",1,0)</f>
        <v>0</v>
      </c>
      <c r="J728" t="b">
        <f>OR((Table3_1[[#This Row],[Offered Salary]]&lt;$O$27),(Table3_1[[#This Row],[Offered Salary]]&gt;$O$28))</f>
        <v>0</v>
      </c>
      <c r="K728" t="str">
        <f>IF(Table3_1[[#This Row],[Offered Salary]]&lt;$O$27,"Low",IF(Table3_1[[#This Row],[Offered Salary]]&gt;$O$28,"High",""))</f>
        <v/>
      </c>
      <c r="L728" s="6">
        <f>((Table3_1[[#This Row],[Offered Salary]]-$O$25)/$O$26)</f>
        <v>1.095350080576869</v>
      </c>
    </row>
    <row r="729" spans="1:12" x14ac:dyDescent="0.3">
      <c r="A729">
        <v>964456</v>
      </c>
      <c r="B729" s="2">
        <v>41831</v>
      </c>
      <c r="C729" s="3">
        <v>0.54197916666666668</v>
      </c>
      <c r="D729" t="s">
        <v>30</v>
      </c>
      <c r="E729" t="s">
        <v>29</v>
      </c>
      <c r="F729" t="s">
        <v>19</v>
      </c>
      <c r="G729" t="s">
        <v>8</v>
      </c>
      <c r="H729">
        <v>75800</v>
      </c>
      <c r="I729">
        <f>IF(Table3_1[[#This Row],[Status]]="Hired",1,0)</f>
        <v>0</v>
      </c>
      <c r="J729" t="b">
        <f>OR((Table3_1[[#This Row],[Offered Salary]]&lt;$O$27),(Table3_1[[#This Row],[Offered Salary]]&gt;$O$28))</f>
        <v>0</v>
      </c>
      <c r="K729" t="str">
        <f>IF(Table3_1[[#This Row],[Offered Salary]]&lt;$O$27,"Low",IF(Table3_1[[#This Row],[Offered Salary]]&gt;$O$28,"High",""))</f>
        <v/>
      </c>
      <c r="L729" s="6">
        <f>((Table3_1[[#This Row],[Offered Salary]]-$O$25)/$O$26)</f>
        <v>0.89479876327395969</v>
      </c>
    </row>
    <row r="730" spans="1:12" x14ac:dyDescent="0.3">
      <c r="A730">
        <v>433227</v>
      </c>
      <c r="B730" s="2">
        <v>41831</v>
      </c>
      <c r="C730" s="3">
        <v>0.30318287037037039</v>
      </c>
      <c r="D730" t="s">
        <v>31</v>
      </c>
      <c r="E730" t="s">
        <v>27</v>
      </c>
      <c r="F730" t="s">
        <v>17</v>
      </c>
      <c r="G730" t="s">
        <v>10</v>
      </c>
      <c r="H730">
        <v>4714</v>
      </c>
      <c r="I730">
        <f>IF(Table3_1[[#This Row],[Status]]="Hired",1,0)</f>
        <v>1</v>
      </c>
      <c r="J730" t="b">
        <f>OR((Table3_1[[#This Row],[Offered Salary]]&lt;$O$27),(Table3_1[[#This Row],[Offered Salary]]&gt;$O$28))</f>
        <v>1</v>
      </c>
      <c r="K730" t="str">
        <f>IF(Table3_1[[#This Row],[Offered Salary]]&lt;$O$27,"Low",IF(Table3_1[[#This Row],[Offered Salary]]&gt;$O$28,"High",""))</f>
        <v>Low</v>
      </c>
      <c r="L730" s="6">
        <f>((Table3_1[[#This Row],[Offered Salary]]-$O$25)/$O$26)</f>
        <v>-1.5691471305723259</v>
      </c>
    </row>
    <row r="731" spans="1:12" x14ac:dyDescent="0.3">
      <c r="A731">
        <v>416101</v>
      </c>
      <c r="B731" s="2">
        <v>41832</v>
      </c>
      <c r="C731" s="3">
        <v>0.7268634259259259</v>
      </c>
      <c r="D731" t="s">
        <v>30</v>
      </c>
      <c r="E731" t="s">
        <v>27</v>
      </c>
      <c r="F731" t="s">
        <v>17</v>
      </c>
      <c r="G731" t="s">
        <v>4</v>
      </c>
      <c r="H731">
        <v>38130</v>
      </c>
      <c r="I731">
        <f>IF(Table3_1[[#This Row],[Status]]="Hired",1,0)</f>
        <v>0</v>
      </c>
      <c r="J731" t="b">
        <f>OR((Table3_1[[#This Row],[Offered Salary]]&lt;$O$27),(Table3_1[[#This Row],[Offered Salary]]&gt;$O$28))</f>
        <v>0</v>
      </c>
      <c r="K731" t="str">
        <f>IF(Table3_1[[#This Row],[Offered Salary]]&lt;$O$27,"Low",IF(Table3_1[[#This Row],[Offered Salary]]&gt;$O$28,"High",""))</f>
        <v/>
      </c>
      <c r="L731" s="6">
        <f>((Table3_1[[#This Row],[Offered Salary]]-$O$25)/$O$26)</f>
        <v>-0.41089914941193595</v>
      </c>
    </row>
    <row r="732" spans="1:12" x14ac:dyDescent="0.3">
      <c r="A732">
        <v>831852</v>
      </c>
      <c r="B732" s="2">
        <v>41832</v>
      </c>
      <c r="C732" s="3">
        <v>0.72722222222222221</v>
      </c>
      <c r="D732" t="s">
        <v>30</v>
      </c>
      <c r="E732" t="s">
        <v>27</v>
      </c>
      <c r="F732" t="s">
        <v>17</v>
      </c>
      <c r="G732" t="s">
        <v>4</v>
      </c>
      <c r="H732">
        <v>4283</v>
      </c>
      <c r="I732">
        <f>IF(Table3_1[[#This Row],[Status]]="Hired",1,0)</f>
        <v>0</v>
      </c>
      <c r="J732" t="b">
        <f>OR((Table3_1[[#This Row],[Offered Salary]]&lt;$O$27),(Table3_1[[#This Row],[Offered Salary]]&gt;$O$28))</f>
        <v>1</v>
      </c>
      <c r="K732" t="str">
        <f>IF(Table3_1[[#This Row],[Offered Salary]]&lt;$O$27,"Low",IF(Table3_1[[#This Row],[Offered Salary]]&gt;$O$28,"High",""))</f>
        <v>Low</v>
      </c>
      <c r="L732" s="6">
        <f>((Table3_1[[#This Row],[Offered Salary]]-$O$25)/$O$26)</f>
        <v>-1.5840862280070915</v>
      </c>
    </row>
    <row r="733" spans="1:12" x14ac:dyDescent="0.3">
      <c r="A733">
        <v>635720</v>
      </c>
      <c r="B733" s="2">
        <v>41832</v>
      </c>
      <c r="C733" s="3">
        <v>0.72781249999999997</v>
      </c>
      <c r="D733" t="s">
        <v>30</v>
      </c>
      <c r="E733" t="s">
        <v>27</v>
      </c>
      <c r="F733" t="s">
        <v>17</v>
      </c>
      <c r="G733" t="s">
        <v>4</v>
      </c>
      <c r="H733">
        <v>1456</v>
      </c>
      <c r="I733">
        <f>IF(Table3_1[[#This Row],[Status]]="Hired",1,0)</f>
        <v>0</v>
      </c>
      <c r="J733" t="b">
        <f>OR((Table3_1[[#This Row],[Offered Salary]]&lt;$O$27),(Table3_1[[#This Row],[Offered Salary]]&gt;$O$28))</f>
        <v>1</v>
      </c>
      <c r="K733" t="str">
        <f>IF(Table3_1[[#This Row],[Offered Salary]]&lt;$O$27,"Low",IF(Table3_1[[#This Row],[Offered Salary]]&gt;$O$28,"High",""))</f>
        <v>Low</v>
      </c>
      <c r="L733" s="6">
        <f>((Table3_1[[#This Row],[Offered Salary]]-$O$25)/$O$26)</f>
        <v>-1.6820742290467259</v>
      </c>
    </row>
    <row r="734" spans="1:12" x14ac:dyDescent="0.3">
      <c r="A734">
        <v>503834</v>
      </c>
      <c r="B734" s="2">
        <v>41832</v>
      </c>
      <c r="C734" s="3">
        <v>0.47033564814814816</v>
      </c>
      <c r="D734" t="s">
        <v>31</v>
      </c>
      <c r="E734" t="s">
        <v>27</v>
      </c>
      <c r="F734" t="s">
        <v>17</v>
      </c>
      <c r="G734" t="s">
        <v>10</v>
      </c>
      <c r="H734">
        <v>24170</v>
      </c>
      <c r="I734">
        <f>IF(Table3_1[[#This Row],[Status]]="Hired",1,0)</f>
        <v>1</v>
      </c>
      <c r="J734" t="b">
        <f>OR((Table3_1[[#This Row],[Offered Salary]]&lt;$O$27),(Table3_1[[#This Row],[Offered Salary]]&gt;$O$28))</f>
        <v>0</v>
      </c>
      <c r="K734" t="str">
        <f>IF(Table3_1[[#This Row],[Offered Salary]]&lt;$O$27,"Low",IF(Table3_1[[#This Row],[Offered Salary]]&gt;$O$28,"High",""))</f>
        <v/>
      </c>
      <c r="L734" s="6">
        <f>((Table3_1[[#This Row],[Offered Salary]]-$O$25)/$O$26)</f>
        <v>-0.89477339579088744</v>
      </c>
    </row>
    <row r="735" spans="1:12" x14ac:dyDescent="0.3">
      <c r="A735">
        <v>204766</v>
      </c>
      <c r="B735" s="2">
        <v>41832</v>
      </c>
      <c r="C735" s="3">
        <v>0.54271990740740739</v>
      </c>
      <c r="D735" t="s">
        <v>30</v>
      </c>
      <c r="E735" t="s">
        <v>27</v>
      </c>
      <c r="F735" t="s">
        <v>20</v>
      </c>
      <c r="G735" t="s">
        <v>6</v>
      </c>
      <c r="H735">
        <v>48215</v>
      </c>
      <c r="I735">
        <f>IF(Table3_1[[#This Row],[Status]]="Hired",1,0)</f>
        <v>0</v>
      </c>
      <c r="J735" t="b">
        <f>OR((Table3_1[[#This Row],[Offered Salary]]&lt;$O$27),(Table3_1[[#This Row],[Offered Salary]]&gt;$O$28))</f>
        <v>0</v>
      </c>
      <c r="K735" t="str">
        <f>IF(Table3_1[[#This Row],[Offered Salary]]&lt;$O$27,"Low",IF(Table3_1[[#This Row],[Offered Salary]]&gt;$O$28,"High",""))</f>
        <v/>
      </c>
      <c r="L735" s="6">
        <f>((Table3_1[[#This Row],[Offered Salary]]-$O$25)/$O$26)</f>
        <v>-6.1338134030007159E-2</v>
      </c>
    </row>
    <row r="736" spans="1:12" x14ac:dyDescent="0.3">
      <c r="A736">
        <v>817052</v>
      </c>
      <c r="B736" s="2">
        <v>41832</v>
      </c>
      <c r="C736" s="3">
        <v>0.39728009259259262</v>
      </c>
      <c r="D736" t="s">
        <v>30</v>
      </c>
      <c r="E736" t="s">
        <v>27</v>
      </c>
      <c r="F736" t="s">
        <v>17</v>
      </c>
      <c r="G736" t="s">
        <v>8</v>
      </c>
      <c r="H736">
        <v>13400</v>
      </c>
      <c r="I736">
        <f>IF(Table3_1[[#This Row],[Status]]="Hired",1,0)</f>
        <v>0</v>
      </c>
      <c r="J736" t="b">
        <f>OR((Table3_1[[#This Row],[Offered Salary]]&lt;$O$27),(Table3_1[[#This Row],[Offered Salary]]&gt;$O$28))</f>
        <v>0</v>
      </c>
      <c r="K736" t="str">
        <f>IF(Table3_1[[#This Row],[Offered Salary]]&lt;$O$27,"Low",IF(Table3_1[[#This Row],[Offered Salary]]&gt;$O$28,"High",""))</f>
        <v/>
      </c>
      <c r="L736" s="6">
        <f>((Table3_1[[#This Row],[Offered Salary]]-$O$25)/$O$26)</f>
        <v>-1.2680775242651932</v>
      </c>
    </row>
    <row r="737" spans="1:12" x14ac:dyDescent="0.3">
      <c r="A737">
        <v>622415</v>
      </c>
      <c r="B737" s="2">
        <v>41833</v>
      </c>
      <c r="C737" s="3">
        <v>0.89512731481481478</v>
      </c>
      <c r="D737" t="s">
        <v>31</v>
      </c>
      <c r="E737" t="s">
        <v>27</v>
      </c>
      <c r="F737" t="s">
        <v>20</v>
      </c>
      <c r="G737" t="s">
        <v>10</v>
      </c>
      <c r="H737">
        <v>43799</v>
      </c>
      <c r="I737">
        <f>IF(Table3_1[[#This Row],[Status]]="Hired",1,0)</f>
        <v>1</v>
      </c>
      <c r="J737" t="b">
        <f>OR((Table3_1[[#This Row],[Offered Salary]]&lt;$O$27),(Table3_1[[#This Row],[Offered Salary]]&gt;$O$28))</f>
        <v>0</v>
      </c>
      <c r="K737" t="str">
        <f>IF(Table3_1[[#This Row],[Offered Salary]]&lt;$O$27,"Low",IF(Table3_1[[#This Row],[Offered Salary]]&gt;$O$28,"High",""))</f>
        <v/>
      </c>
      <c r="L737" s="6">
        <f>((Table3_1[[#This Row],[Offered Salary]]-$O$25)/$O$26)</f>
        <v>-0.2144032251481626</v>
      </c>
    </row>
    <row r="738" spans="1:12" x14ac:dyDescent="0.3">
      <c r="A738">
        <v>569877</v>
      </c>
      <c r="B738" s="2">
        <v>41836</v>
      </c>
      <c r="C738" s="3">
        <v>0.40570601851851851</v>
      </c>
      <c r="D738" t="s">
        <v>30</v>
      </c>
      <c r="E738" t="s">
        <v>27</v>
      </c>
      <c r="F738" t="s">
        <v>20</v>
      </c>
      <c r="G738" t="s">
        <v>10</v>
      </c>
      <c r="H738">
        <v>2274</v>
      </c>
      <c r="I738">
        <f>IF(Table3_1[[#This Row],[Status]]="Hired",1,0)</f>
        <v>0</v>
      </c>
      <c r="J738" t="b">
        <f>OR((Table3_1[[#This Row],[Offered Salary]]&lt;$O$27),(Table3_1[[#This Row],[Offered Salary]]&gt;$O$28))</f>
        <v>1</v>
      </c>
      <c r="K738" t="str">
        <f>IF(Table3_1[[#This Row],[Offered Salary]]&lt;$O$27,"Low",IF(Table3_1[[#This Row],[Offered Salary]]&gt;$O$28,"High",""))</f>
        <v>Low</v>
      </c>
      <c r="L738" s="6">
        <f>((Table3_1[[#This Row],[Offered Salary]]-$O$25)/$O$26)</f>
        <v>-1.6537211392517415</v>
      </c>
    </row>
    <row r="739" spans="1:12" x14ac:dyDescent="0.3">
      <c r="A739">
        <v>339815</v>
      </c>
      <c r="B739" s="2">
        <v>41833</v>
      </c>
      <c r="C739" s="3">
        <v>0.73363425925925929</v>
      </c>
      <c r="D739" t="s">
        <v>30</v>
      </c>
      <c r="E739" t="s">
        <v>27</v>
      </c>
      <c r="F739" t="s">
        <v>20</v>
      </c>
      <c r="G739" t="s">
        <v>2</v>
      </c>
      <c r="H739">
        <v>30063</v>
      </c>
      <c r="I739">
        <f>IF(Table3_1[[#This Row],[Status]]="Hired",1,0)</f>
        <v>0</v>
      </c>
      <c r="J739" t="b">
        <f>OR((Table3_1[[#This Row],[Offered Salary]]&lt;$O$27),(Table3_1[[#This Row],[Offered Salary]]&gt;$O$28))</f>
        <v>0</v>
      </c>
      <c r="K739" t="str">
        <f>IF(Table3_1[[#This Row],[Offered Salary]]&lt;$O$27,"Low",IF(Table3_1[[#This Row],[Offered Salary]]&gt;$O$28,"High",""))</f>
        <v/>
      </c>
      <c r="L739" s="6">
        <f>((Table3_1[[#This Row],[Offered Salary]]-$O$25)/$O$26)</f>
        <v>-0.69051330023851198</v>
      </c>
    </row>
    <row r="740" spans="1:12" x14ac:dyDescent="0.3">
      <c r="A740">
        <v>729349</v>
      </c>
      <c r="B740" s="2">
        <v>41833</v>
      </c>
      <c r="C740" s="3">
        <v>0.73399305555555561</v>
      </c>
      <c r="D740" t="s">
        <v>30</v>
      </c>
      <c r="E740" t="s">
        <v>27</v>
      </c>
      <c r="F740" t="s">
        <v>20</v>
      </c>
      <c r="G740" t="s">
        <v>2</v>
      </c>
      <c r="H740">
        <v>55388</v>
      </c>
      <c r="I740">
        <f>IF(Table3_1[[#This Row],[Status]]="Hired",1,0)</f>
        <v>0</v>
      </c>
      <c r="J740" t="b">
        <f>OR((Table3_1[[#This Row],[Offered Salary]]&lt;$O$27),(Table3_1[[#This Row],[Offered Salary]]&gt;$O$28))</f>
        <v>0</v>
      </c>
      <c r="K740" t="str">
        <f>IF(Table3_1[[#This Row],[Offered Salary]]&lt;$O$27,"Low",IF(Table3_1[[#This Row],[Offered Salary]]&gt;$O$28,"High",""))</f>
        <v/>
      </c>
      <c r="L740" s="6">
        <f>((Table3_1[[#This Row],[Offered Salary]]-$O$25)/$O$26)</f>
        <v>0.1872886546000945</v>
      </c>
    </row>
    <row r="741" spans="1:12" x14ac:dyDescent="0.3">
      <c r="A741">
        <v>434358</v>
      </c>
      <c r="B741" s="2">
        <v>41833</v>
      </c>
      <c r="C741" s="3">
        <v>0.67501157407407408</v>
      </c>
      <c r="D741" t="s">
        <v>30</v>
      </c>
      <c r="E741" t="s">
        <v>27</v>
      </c>
      <c r="F741" t="s">
        <v>15</v>
      </c>
      <c r="G741" t="s">
        <v>10</v>
      </c>
      <c r="H741">
        <v>28540</v>
      </c>
      <c r="I741">
        <f>IF(Table3_1[[#This Row],[Status]]="Hired",1,0)</f>
        <v>0</v>
      </c>
      <c r="J741" t="b">
        <f>OR((Table3_1[[#This Row],[Offered Salary]]&lt;$O$27),(Table3_1[[#This Row],[Offered Salary]]&gt;$O$28))</f>
        <v>0</v>
      </c>
      <c r="K741" t="str">
        <f>IF(Table3_1[[#This Row],[Offered Salary]]&lt;$O$27,"Low",IF(Table3_1[[#This Row],[Offered Salary]]&gt;$O$28,"High",""))</f>
        <v/>
      </c>
      <c r="L741" s="6">
        <f>((Table3_1[[#This Row],[Offered Salary]]-$O$25)/$O$26)</f>
        <v>-0.74330273270521274</v>
      </c>
    </row>
    <row r="742" spans="1:12" x14ac:dyDescent="0.3">
      <c r="A742">
        <v>641740</v>
      </c>
      <c r="B742" s="2">
        <v>41834</v>
      </c>
      <c r="C742" s="3">
        <v>0.83339120370370368</v>
      </c>
      <c r="D742" t="s">
        <v>30</v>
      </c>
      <c r="E742" t="s">
        <v>27</v>
      </c>
      <c r="F742" t="s">
        <v>17</v>
      </c>
      <c r="G742" t="s">
        <v>10</v>
      </c>
      <c r="H742">
        <v>78860</v>
      </c>
      <c r="I742">
        <f>IF(Table3_1[[#This Row],[Status]]="Hired",1,0)</f>
        <v>0</v>
      </c>
      <c r="J742" t="b">
        <f>OR((Table3_1[[#This Row],[Offered Salary]]&lt;$O$27),(Table3_1[[#This Row],[Offered Salary]]&gt;$O$28))</f>
        <v>0</v>
      </c>
      <c r="K742" t="str">
        <f>IF(Table3_1[[#This Row],[Offered Salary]]&lt;$O$27,"Low",IF(Table3_1[[#This Row],[Offered Salary]]&gt;$O$28,"High",""))</f>
        <v/>
      </c>
      <c r="L742" s="6">
        <f>((Table3_1[[#This Row],[Offered Salary]]-$O$25)/$O$26)</f>
        <v>1.000862888912899</v>
      </c>
    </row>
    <row r="743" spans="1:12" x14ac:dyDescent="0.3">
      <c r="A743">
        <v>915321</v>
      </c>
      <c r="B743" s="2">
        <v>41834</v>
      </c>
      <c r="C743" s="3">
        <v>0.83567129629629633</v>
      </c>
      <c r="D743" t="s">
        <v>30</v>
      </c>
      <c r="E743" t="s">
        <v>29</v>
      </c>
      <c r="F743" t="s">
        <v>17</v>
      </c>
      <c r="G743" t="s">
        <v>10</v>
      </c>
      <c r="H743">
        <v>15652</v>
      </c>
      <c r="I743">
        <f>IF(Table3_1[[#This Row],[Status]]="Hired",1,0)</f>
        <v>0</v>
      </c>
      <c r="J743" t="b">
        <f>OR((Table3_1[[#This Row],[Offered Salary]]&lt;$O$27),(Table3_1[[#This Row],[Offered Salary]]&gt;$O$28))</f>
        <v>0</v>
      </c>
      <c r="K743" t="str">
        <f>IF(Table3_1[[#This Row],[Offered Salary]]&lt;$O$27,"Low",IF(Table3_1[[#This Row],[Offered Salary]]&gt;$O$28,"High",""))</f>
        <v/>
      </c>
      <c r="L743" s="6">
        <f>((Table3_1[[#This Row],[Offered Salary]]-$O$25)/$O$26)</f>
        <v>-1.1900198736315686</v>
      </c>
    </row>
    <row r="744" spans="1:12" x14ac:dyDescent="0.3">
      <c r="A744">
        <v>439149</v>
      </c>
      <c r="B744" s="2">
        <v>41834</v>
      </c>
      <c r="C744" s="3">
        <v>0.76642361111111112</v>
      </c>
      <c r="D744" t="s">
        <v>30</v>
      </c>
      <c r="E744" t="s">
        <v>29</v>
      </c>
      <c r="F744" t="s">
        <v>17</v>
      </c>
      <c r="G744" t="s">
        <v>10</v>
      </c>
      <c r="H744">
        <v>50995</v>
      </c>
      <c r="I744">
        <f>IF(Table3_1[[#This Row],[Status]]="Hired",1,0)</f>
        <v>0</v>
      </c>
      <c r="J744" t="b">
        <f>OR((Table3_1[[#This Row],[Offered Salary]]&lt;$O$27),(Table3_1[[#This Row],[Offered Salary]]&gt;$O$28))</f>
        <v>0</v>
      </c>
      <c r="K744" t="str">
        <f>IF(Table3_1[[#This Row],[Offered Salary]]&lt;$O$27,"Low",IF(Table3_1[[#This Row],[Offered Salary]]&gt;$O$28,"High",""))</f>
        <v/>
      </c>
      <c r="L744" s="6">
        <f>((Table3_1[[#This Row],[Offered Salary]]-$O$25)/$O$26)</f>
        <v>3.5020777498179459E-2</v>
      </c>
    </row>
    <row r="745" spans="1:12" x14ac:dyDescent="0.3">
      <c r="A745">
        <v>545838</v>
      </c>
      <c r="B745" s="2">
        <v>41834</v>
      </c>
      <c r="C745" s="3">
        <v>0.76711805555555557</v>
      </c>
      <c r="D745" t="s">
        <v>31</v>
      </c>
      <c r="E745" t="s">
        <v>29</v>
      </c>
      <c r="F745" t="s">
        <v>17</v>
      </c>
      <c r="G745" t="s">
        <v>10</v>
      </c>
      <c r="H745">
        <v>87960</v>
      </c>
      <c r="I745">
        <f>IF(Table3_1[[#This Row],[Status]]="Hired",1,0)</f>
        <v>1</v>
      </c>
      <c r="J745" t="b">
        <f>OR((Table3_1[[#This Row],[Offered Salary]]&lt;$O$27),(Table3_1[[#This Row],[Offered Salary]]&gt;$O$28))</f>
        <v>0</v>
      </c>
      <c r="K745" t="str">
        <f>IF(Table3_1[[#This Row],[Offered Salary]]&lt;$O$27,"Low",IF(Table3_1[[#This Row],[Offered Salary]]&gt;$O$28,"High",""))</f>
        <v/>
      </c>
      <c r="L745" s="6">
        <f>((Table3_1[[#This Row],[Offered Salary]]-$O$25)/$O$26)</f>
        <v>1.3162823475123586</v>
      </c>
    </row>
    <row r="746" spans="1:12" x14ac:dyDescent="0.3">
      <c r="A746">
        <v>276379</v>
      </c>
      <c r="B746" s="2">
        <v>41834</v>
      </c>
      <c r="C746" s="3">
        <v>0.83928240740740745</v>
      </c>
      <c r="D746" t="s">
        <v>30</v>
      </c>
      <c r="E746" t="s">
        <v>27</v>
      </c>
      <c r="F746" t="s">
        <v>20</v>
      </c>
      <c r="G746" t="s">
        <v>9</v>
      </c>
      <c r="H746">
        <v>49625</v>
      </c>
      <c r="I746">
        <f>IF(Table3_1[[#This Row],[Status]]="Hired",1,0)</f>
        <v>0</v>
      </c>
      <c r="J746" t="b">
        <f>OR((Table3_1[[#This Row],[Offered Salary]]&lt;$O$27),(Table3_1[[#This Row],[Offered Salary]]&gt;$O$28))</f>
        <v>0</v>
      </c>
      <c r="K746" t="str">
        <f>IF(Table3_1[[#This Row],[Offered Salary]]&lt;$O$27,"Low",IF(Table3_1[[#This Row],[Offered Salary]]&gt;$O$28,"High",""))</f>
        <v/>
      </c>
      <c r="L746" s="6">
        <f>((Table3_1[[#This Row],[Offered Salary]]-$O$25)/$O$26)</f>
        <v>-1.2465448686574379E-2</v>
      </c>
    </row>
    <row r="747" spans="1:12" x14ac:dyDescent="0.3">
      <c r="A747">
        <v>977339</v>
      </c>
      <c r="B747" s="2">
        <v>41834</v>
      </c>
      <c r="C747" s="3">
        <v>0.2852662037037037</v>
      </c>
      <c r="D747" t="s">
        <v>31</v>
      </c>
      <c r="E747" t="s">
        <v>29</v>
      </c>
      <c r="F747" t="s">
        <v>20</v>
      </c>
      <c r="G747" t="s">
        <v>10</v>
      </c>
      <c r="H747">
        <v>86329</v>
      </c>
      <c r="I747">
        <f>IF(Table3_1[[#This Row],[Status]]="Hired",1,0)</f>
        <v>1</v>
      </c>
      <c r="J747" t="b">
        <f>OR((Table3_1[[#This Row],[Offered Salary]]&lt;$O$27),(Table3_1[[#This Row],[Offered Salary]]&gt;$O$28))</f>
        <v>0</v>
      </c>
      <c r="K747" t="str">
        <f>IF(Table3_1[[#This Row],[Offered Salary]]&lt;$O$27,"Low",IF(Table3_1[[#This Row],[Offered Salary]]&gt;$O$28,"High",""))</f>
        <v/>
      </c>
      <c r="L747" s="6">
        <f>((Table3_1[[#This Row],[Offered Salary]]-$O$25)/$O$26)</f>
        <v>1.2597494753172247</v>
      </c>
    </row>
    <row r="748" spans="1:12" x14ac:dyDescent="0.3">
      <c r="A748">
        <v>828999</v>
      </c>
      <c r="B748" s="2">
        <v>41834</v>
      </c>
      <c r="C748" s="3">
        <v>0.28601851851851851</v>
      </c>
      <c r="D748" t="s">
        <v>30</v>
      </c>
      <c r="E748" t="s">
        <v>27</v>
      </c>
      <c r="F748" t="s">
        <v>20</v>
      </c>
      <c r="G748" t="s">
        <v>10</v>
      </c>
      <c r="H748">
        <v>3372</v>
      </c>
      <c r="I748">
        <f>IF(Table3_1[[#This Row],[Status]]="Hired",1,0)</f>
        <v>0</v>
      </c>
      <c r="J748" t="b">
        <f>OR((Table3_1[[#This Row],[Offered Salary]]&lt;$O$27),(Table3_1[[#This Row],[Offered Salary]]&gt;$O$28))</f>
        <v>1</v>
      </c>
      <c r="K748" t="str">
        <f>IF(Table3_1[[#This Row],[Offered Salary]]&lt;$O$27,"Low",IF(Table3_1[[#This Row],[Offered Salary]]&gt;$O$28,"High",""))</f>
        <v>Low</v>
      </c>
      <c r="L748" s="6">
        <f>((Table3_1[[#This Row],[Offered Salary]]-$O$25)/$O$26)</f>
        <v>-1.6156628353460045</v>
      </c>
    </row>
    <row r="749" spans="1:12" x14ac:dyDescent="0.3">
      <c r="A749">
        <v>549839</v>
      </c>
      <c r="B749" s="2">
        <v>41834</v>
      </c>
      <c r="C749" s="3">
        <v>0.28826388888888888</v>
      </c>
      <c r="D749" t="s">
        <v>31</v>
      </c>
      <c r="E749" t="s">
        <v>27</v>
      </c>
      <c r="F749" t="s">
        <v>20</v>
      </c>
      <c r="G749" t="s">
        <v>10</v>
      </c>
      <c r="H749">
        <v>94873</v>
      </c>
      <c r="I749">
        <f>IF(Table3_1[[#This Row],[Status]]="Hired",1,0)</f>
        <v>1</v>
      </c>
      <c r="J749" t="b">
        <f>OR((Table3_1[[#This Row],[Offered Salary]]&lt;$O$27),(Table3_1[[#This Row],[Offered Salary]]&gt;$O$28))</f>
        <v>0</v>
      </c>
      <c r="K749" t="str">
        <f>IF(Table3_1[[#This Row],[Offered Salary]]&lt;$O$27,"Low",IF(Table3_1[[#This Row],[Offered Salary]]&gt;$O$28,"High",""))</f>
        <v/>
      </c>
      <c r="L749" s="6">
        <f>((Table3_1[[#This Row],[Offered Salary]]-$O$25)/$O$26)</f>
        <v>1.5558971516110471</v>
      </c>
    </row>
    <row r="750" spans="1:12" x14ac:dyDescent="0.3">
      <c r="A750">
        <v>776820</v>
      </c>
      <c r="B750" s="2">
        <v>41834</v>
      </c>
      <c r="C750" s="3">
        <v>0.47020833333333334</v>
      </c>
      <c r="D750" t="s">
        <v>31</v>
      </c>
      <c r="E750" t="s">
        <v>27</v>
      </c>
      <c r="F750" t="s">
        <v>17</v>
      </c>
      <c r="G750" t="s">
        <v>10</v>
      </c>
      <c r="H750">
        <v>36363</v>
      </c>
      <c r="I750">
        <f>IF(Table3_1[[#This Row],[Status]]="Hired",1,0)</f>
        <v>1</v>
      </c>
      <c r="J750" t="b">
        <f>OR((Table3_1[[#This Row],[Offered Salary]]&lt;$O$27),(Table3_1[[#This Row],[Offered Salary]]&gt;$O$28))</f>
        <v>0</v>
      </c>
      <c r="K750" t="str">
        <f>IF(Table3_1[[#This Row],[Offered Salary]]&lt;$O$27,"Low",IF(Table3_1[[#This Row],[Offered Salary]]&gt;$O$28,"High",""))</f>
        <v/>
      </c>
      <c r="L750" s="6">
        <f>((Table3_1[[#This Row],[Offered Salary]]-$O$25)/$O$26)</f>
        <v>-0.47214598274657832</v>
      </c>
    </row>
    <row r="751" spans="1:12" x14ac:dyDescent="0.3">
      <c r="A751">
        <v>758701</v>
      </c>
      <c r="B751" s="2">
        <v>41834</v>
      </c>
      <c r="C751" s="3">
        <v>0.47137731481481482</v>
      </c>
      <c r="D751" t="s">
        <v>30</v>
      </c>
      <c r="E751" t="s">
        <v>27</v>
      </c>
      <c r="F751" t="s">
        <v>17</v>
      </c>
      <c r="G751" t="s">
        <v>10</v>
      </c>
      <c r="H751">
        <v>5406</v>
      </c>
      <c r="I751">
        <f>IF(Table3_1[[#This Row],[Status]]="Hired",1,0)</f>
        <v>0</v>
      </c>
      <c r="J751" t="b">
        <f>OR((Table3_1[[#This Row],[Offered Salary]]&lt;$O$27),(Table3_1[[#This Row],[Offered Salary]]&gt;$O$28))</f>
        <v>1</v>
      </c>
      <c r="K751" t="str">
        <f>IF(Table3_1[[#This Row],[Offered Salary]]&lt;$O$27,"Low",IF(Table3_1[[#This Row],[Offered Salary]]&gt;$O$28,"High",""))</f>
        <v>Low</v>
      </c>
      <c r="L751" s="6">
        <f>((Table3_1[[#This Row],[Offered Salary]]-$O$25)/$O$26)</f>
        <v>-1.5451613871271801</v>
      </c>
    </row>
    <row r="752" spans="1:12" x14ac:dyDescent="0.3">
      <c r="A752">
        <v>383202</v>
      </c>
      <c r="B752" s="2">
        <v>41834</v>
      </c>
      <c r="C752" s="3">
        <v>0.47180555555555553</v>
      </c>
      <c r="D752" t="s">
        <v>31</v>
      </c>
      <c r="E752" t="s">
        <v>29</v>
      </c>
      <c r="F752" t="s">
        <v>17</v>
      </c>
      <c r="G752" t="s">
        <v>10</v>
      </c>
      <c r="H752">
        <v>7875</v>
      </c>
      <c r="I752">
        <f>IF(Table3_1[[#This Row],[Status]]="Hired",1,0)</f>
        <v>1</v>
      </c>
      <c r="J752" t="b">
        <f>OR((Table3_1[[#This Row],[Offered Salary]]&lt;$O$27),(Table3_1[[#This Row],[Offered Salary]]&gt;$O$28))</f>
        <v>1</v>
      </c>
      <c r="K752" t="str">
        <f>IF(Table3_1[[#This Row],[Offered Salary]]&lt;$O$27,"Low",IF(Table3_1[[#This Row],[Offered Salary]]&gt;$O$28,"High",""))</f>
        <v>Low</v>
      </c>
      <c r="L752" s="6">
        <f>((Table3_1[[#This Row],[Offered Salary]]-$O$25)/$O$26)</f>
        <v>-1.4595821955577224</v>
      </c>
    </row>
    <row r="753" spans="1:12" x14ac:dyDescent="0.3">
      <c r="A753">
        <v>167846</v>
      </c>
      <c r="B753" s="2">
        <v>41834</v>
      </c>
      <c r="C753" s="3">
        <v>0.4704861111111111</v>
      </c>
      <c r="D753" t="s">
        <v>31</v>
      </c>
      <c r="E753" t="s">
        <v>29</v>
      </c>
      <c r="F753" t="s">
        <v>17</v>
      </c>
      <c r="G753" t="s">
        <v>10</v>
      </c>
      <c r="H753">
        <v>12153</v>
      </c>
      <c r="I753">
        <f>IF(Table3_1[[#This Row],[Status]]="Hired",1,0)</f>
        <v>1</v>
      </c>
      <c r="J753" t="b">
        <f>OR((Table3_1[[#This Row],[Offered Salary]]&lt;$O$27),(Table3_1[[#This Row],[Offered Salary]]&gt;$O$28))</f>
        <v>1</v>
      </c>
      <c r="K753" t="str">
        <f>IF(Table3_1[[#This Row],[Offered Salary]]&lt;$O$27,"Low",IF(Table3_1[[#This Row],[Offered Salary]]&gt;$O$28,"High",""))</f>
        <v>Low</v>
      </c>
      <c r="L753" s="6">
        <f>((Table3_1[[#This Row],[Offered Salary]]-$O$25)/$O$26)</f>
        <v>-1.3113003885370091</v>
      </c>
    </row>
    <row r="754" spans="1:12" x14ac:dyDescent="0.3">
      <c r="A754">
        <v>543747</v>
      </c>
      <c r="B754" s="2">
        <v>41834</v>
      </c>
      <c r="C754" s="3">
        <v>0.43166666666666664</v>
      </c>
      <c r="D754" t="s">
        <v>30</v>
      </c>
      <c r="E754" t="s">
        <v>27</v>
      </c>
      <c r="F754" t="s">
        <v>17</v>
      </c>
      <c r="G754" t="s">
        <v>10</v>
      </c>
      <c r="H754">
        <v>21262</v>
      </c>
      <c r="I754">
        <f>IF(Table3_1[[#This Row],[Status]]="Hired",1,0)</f>
        <v>0</v>
      </c>
      <c r="J754" t="b">
        <f>OR((Table3_1[[#This Row],[Offered Salary]]&lt;$O$27),(Table3_1[[#This Row],[Offered Salary]]&gt;$O$28))</f>
        <v>0</v>
      </c>
      <c r="K754" t="str">
        <f>IF(Table3_1[[#This Row],[Offered Salary]]&lt;$O$27,"Low",IF(Table3_1[[#This Row],[Offered Salary]]&gt;$O$28,"High",""))</f>
        <v/>
      </c>
      <c r="L754" s="6">
        <f>((Table3_1[[#This Row],[Offered Salary]]-$O$25)/$O$26)</f>
        <v>-0.99556897662684662</v>
      </c>
    </row>
    <row r="755" spans="1:12" x14ac:dyDescent="0.3">
      <c r="A755">
        <v>904605</v>
      </c>
      <c r="B755" s="2">
        <v>41834</v>
      </c>
      <c r="C755" s="3">
        <v>0.17070601851851852</v>
      </c>
      <c r="D755" t="s">
        <v>30</v>
      </c>
      <c r="E755" t="s">
        <v>27</v>
      </c>
      <c r="F755" t="s">
        <v>17</v>
      </c>
      <c r="G755" t="s">
        <v>10</v>
      </c>
      <c r="H755">
        <v>25711</v>
      </c>
      <c r="I755">
        <f>IF(Table3_1[[#This Row],[Status]]="Hired",1,0)</f>
        <v>0</v>
      </c>
      <c r="J755" t="b">
        <f>OR((Table3_1[[#This Row],[Offered Salary]]&lt;$O$27),(Table3_1[[#This Row],[Offered Salary]]&gt;$O$28))</f>
        <v>0</v>
      </c>
      <c r="K755" t="str">
        <f>IF(Table3_1[[#This Row],[Offered Salary]]&lt;$O$27,"Low",IF(Table3_1[[#This Row],[Offered Salary]]&gt;$O$28,"High",""))</f>
        <v/>
      </c>
      <c r="L755" s="6">
        <f>((Table3_1[[#This Row],[Offered Salary]]-$O$25)/$O$26)</f>
        <v>-0.84136005670278113</v>
      </c>
    </row>
    <row r="756" spans="1:12" x14ac:dyDescent="0.3">
      <c r="A756">
        <v>233602</v>
      </c>
      <c r="B756" s="2">
        <v>41834</v>
      </c>
      <c r="C756" s="3">
        <v>0.62122685185185189</v>
      </c>
      <c r="D756" t="s">
        <v>30</v>
      </c>
      <c r="E756" t="s">
        <v>27</v>
      </c>
      <c r="F756" t="s">
        <v>17</v>
      </c>
      <c r="G756" t="s">
        <v>5</v>
      </c>
      <c r="H756">
        <v>74935</v>
      </c>
      <c r="I756">
        <f>IF(Table3_1[[#This Row],[Status]]="Hired",1,0)</f>
        <v>0</v>
      </c>
      <c r="J756" t="b">
        <f>OR((Table3_1[[#This Row],[Offered Salary]]&lt;$O$27),(Table3_1[[#This Row],[Offered Salary]]&gt;$O$28))</f>
        <v>0</v>
      </c>
      <c r="K756" t="str">
        <f>IF(Table3_1[[#This Row],[Offered Salary]]&lt;$O$27,"Low",IF(Table3_1[[#This Row],[Offered Salary]]&gt;$O$28,"High",""))</f>
        <v/>
      </c>
      <c r="L756" s="6">
        <f>((Table3_1[[#This Row],[Offered Salary]]-$O$25)/$O$26)</f>
        <v>0.86481658396752747</v>
      </c>
    </row>
    <row r="757" spans="1:12" x14ac:dyDescent="0.3">
      <c r="A757">
        <v>968462</v>
      </c>
      <c r="B757" s="2">
        <v>41835</v>
      </c>
      <c r="C757" s="3">
        <v>0.4833796296296296</v>
      </c>
      <c r="D757" t="s">
        <v>30</v>
      </c>
      <c r="E757" t="s">
        <v>27</v>
      </c>
      <c r="F757" t="s">
        <v>14</v>
      </c>
      <c r="G757" t="s">
        <v>10</v>
      </c>
      <c r="H757">
        <v>13023</v>
      </c>
      <c r="I757">
        <f>IF(Table3_1[[#This Row],[Status]]="Hired",1,0)</f>
        <v>0</v>
      </c>
      <c r="J757" t="b">
        <f>OR((Table3_1[[#This Row],[Offered Salary]]&lt;$O$27),(Table3_1[[#This Row],[Offered Salary]]&gt;$O$28))</f>
        <v>0</v>
      </c>
      <c r="K757" t="str">
        <f>IF(Table3_1[[#This Row],[Offered Salary]]&lt;$O$27,"Low",IF(Table3_1[[#This Row],[Offered Salary]]&gt;$O$28,"High",""))</f>
        <v/>
      </c>
      <c r="L757" s="6">
        <f>((Table3_1[[#This Row],[Offered Salary]]-$O$25)/$O$26)</f>
        <v>-1.2811449018357421</v>
      </c>
    </row>
    <row r="758" spans="1:12" x14ac:dyDescent="0.3">
      <c r="A758">
        <v>321567</v>
      </c>
      <c r="B758" s="2">
        <v>41835</v>
      </c>
      <c r="C758" s="3">
        <v>0.73358796296296291</v>
      </c>
      <c r="D758" t="s">
        <v>31</v>
      </c>
      <c r="E758" t="s">
        <v>27</v>
      </c>
      <c r="F758" t="s">
        <v>18</v>
      </c>
      <c r="G758" t="s">
        <v>9</v>
      </c>
      <c r="H758">
        <v>24135</v>
      </c>
      <c r="I758">
        <f>IF(Table3_1[[#This Row],[Status]]="Hired",1,0)</f>
        <v>1</v>
      </c>
      <c r="J758" t="b">
        <f>OR((Table3_1[[#This Row],[Offered Salary]]&lt;$O$27),(Table3_1[[#This Row],[Offered Salary]]&gt;$O$28))</f>
        <v>0</v>
      </c>
      <c r="K758" t="str">
        <f>IF(Table3_1[[#This Row],[Offered Salary]]&lt;$O$27,"Low",IF(Table3_1[[#This Row],[Offered Salary]]&gt;$O$28,"High",""))</f>
        <v/>
      </c>
      <c r="L758" s="6">
        <f>((Table3_1[[#This Row],[Offered Salary]]-$O$25)/$O$26)</f>
        <v>-0.89598654755473151</v>
      </c>
    </row>
    <row r="759" spans="1:12" x14ac:dyDescent="0.3">
      <c r="A759">
        <v>699493</v>
      </c>
      <c r="B759" s="2">
        <v>41835</v>
      </c>
      <c r="C759" s="3">
        <v>0.48241898148148149</v>
      </c>
      <c r="D759" t="s">
        <v>30</v>
      </c>
      <c r="E759" t="s">
        <v>27</v>
      </c>
      <c r="F759" t="s">
        <v>20</v>
      </c>
      <c r="G759" t="s">
        <v>1</v>
      </c>
      <c r="H759">
        <v>1035</v>
      </c>
      <c r="I759">
        <f>IF(Table3_1[[#This Row],[Status]]="Hired",1,0)</f>
        <v>0</v>
      </c>
      <c r="J759" t="b">
        <f>OR((Table3_1[[#This Row],[Offered Salary]]&lt;$O$27),(Table3_1[[#This Row],[Offered Salary]]&gt;$O$28))</f>
        <v>1</v>
      </c>
      <c r="K759" t="str">
        <f>IF(Table3_1[[#This Row],[Offered Salary]]&lt;$O$27,"Low",IF(Table3_1[[#This Row],[Offered Salary]]&gt;$O$28,"High",""))</f>
        <v>Low</v>
      </c>
      <c r="L759" s="6">
        <f>((Table3_1[[#This Row],[Offered Salary]]-$O$25)/$O$26)</f>
        <v>-1.6966667116918217</v>
      </c>
    </row>
    <row r="760" spans="1:12" x14ac:dyDescent="0.3">
      <c r="A760">
        <v>511167</v>
      </c>
      <c r="B760" s="2">
        <v>41835</v>
      </c>
      <c r="C760" s="3">
        <v>0.63997685185185182</v>
      </c>
      <c r="D760" t="s">
        <v>30</v>
      </c>
      <c r="E760" t="s">
        <v>27</v>
      </c>
      <c r="F760" t="s">
        <v>17</v>
      </c>
      <c r="G760" t="s">
        <v>10</v>
      </c>
      <c r="H760">
        <v>75650</v>
      </c>
      <c r="I760">
        <f>IF(Table3_1[[#This Row],[Status]]="Hired",1,0)</f>
        <v>0</v>
      </c>
      <c r="J760" t="b">
        <f>OR((Table3_1[[#This Row],[Offered Salary]]&lt;$O$27),(Table3_1[[#This Row],[Offered Salary]]&gt;$O$28))</f>
        <v>0</v>
      </c>
      <c r="K760" t="str">
        <f>IF(Table3_1[[#This Row],[Offered Salary]]&lt;$O$27,"Low",IF(Table3_1[[#This Row],[Offered Salary]]&gt;$O$28,"High",""))</f>
        <v/>
      </c>
      <c r="L760" s="6">
        <f>((Table3_1[[#This Row],[Offered Salary]]-$O$25)/$O$26)</f>
        <v>0.88959954142891362</v>
      </c>
    </row>
    <row r="761" spans="1:12" x14ac:dyDescent="0.3">
      <c r="A761">
        <v>661288</v>
      </c>
      <c r="B761" s="2">
        <v>41835</v>
      </c>
      <c r="C761" s="3">
        <v>0.30002314814814812</v>
      </c>
      <c r="D761" t="s">
        <v>30</v>
      </c>
      <c r="E761" t="s">
        <v>27</v>
      </c>
      <c r="F761" t="s">
        <v>12</v>
      </c>
      <c r="G761" t="s">
        <v>4</v>
      </c>
      <c r="H761">
        <v>59757</v>
      </c>
      <c r="I761">
        <f>IF(Table3_1[[#This Row],[Status]]="Hired",1,0)</f>
        <v>0</v>
      </c>
      <c r="J761" t="b">
        <f>OR((Table3_1[[#This Row],[Offered Salary]]&lt;$O$27),(Table3_1[[#This Row],[Offered Salary]]&gt;$O$28))</f>
        <v>0</v>
      </c>
      <c r="K761" t="str">
        <f>IF(Table3_1[[#This Row],[Offered Salary]]&lt;$O$27,"Low",IF(Table3_1[[#This Row],[Offered Salary]]&gt;$O$28,"High",""))</f>
        <v/>
      </c>
      <c r="L761" s="6">
        <f>((Table3_1[[#This Row],[Offered Salary]]-$O$25)/$O$26)</f>
        <v>0.33872465620680214</v>
      </c>
    </row>
    <row r="762" spans="1:12" x14ac:dyDescent="0.3">
      <c r="A762">
        <v>336100</v>
      </c>
      <c r="B762" s="2">
        <v>41835</v>
      </c>
      <c r="C762" s="3">
        <v>0.49004629629629631</v>
      </c>
      <c r="D762" t="s">
        <v>30</v>
      </c>
      <c r="E762" t="s">
        <v>27</v>
      </c>
      <c r="F762" t="s">
        <v>17</v>
      </c>
      <c r="G762" t="s">
        <v>2</v>
      </c>
      <c r="H762">
        <v>18423</v>
      </c>
      <c r="I762">
        <f>IF(Table3_1[[#This Row],[Status]]="Hired",1,0)</f>
        <v>0</v>
      </c>
      <c r="J762" t="b">
        <f>OR((Table3_1[[#This Row],[Offered Salary]]&lt;$O$27),(Table3_1[[#This Row],[Offered Salary]]&gt;$O$28))</f>
        <v>0</v>
      </c>
      <c r="K762" t="str">
        <f>IF(Table3_1[[#This Row],[Offered Salary]]&lt;$O$27,"Low",IF(Table3_1[[#This Row],[Offered Salary]]&gt;$O$28,"High",""))</f>
        <v/>
      </c>
      <c r="L762" s="6">
        <f>((Table3_1[[#This Row],[Offered Salary]]-$O$25)/$O$26)</f>
        <v>-1.0939729154140847</v>
      </c>
    </row>
    <row r="763" spans="1:12" x14ac:dyDescent="0.3">
      <c r="A763">
        <v>359450</v>
      </c>
      <c r="B763" s="2">
        <v>41840</v>
      </c>
      <c r="C763" s="3">
        <v>0.5390625</v>
      </c>
      <c r="D763" t="s">
        <v>30</v>
      </c>
      <c r="E763" t="s">
        <v>27</v>
      </c>
      <c r="F763" t="s">
        <v>17</v>
      </c>
      <c r="G763" t="s">
        <v>2</v>
      </c>
      <c r="H763">
        <v>16341</v>
      </c>
      <c r="I763">
        <f>IF(Table3_1[[#This Row],[Status]]="Hired",1,0)</f>
        <v>0</v>
      </c>
      <c r="J763" t="b">
        <f>OR((Table3_1[[#This Row],[Offered Salary]]&lt;$O$27),(Table3_1[[#This Row],[Offered Salary]]&gt;$O$28))</f>
        <v>0</v>
      </c>
      <c r="K763" t="str">
        <f>IF(Table3_1[[#This Row],[Offered Salary]]&lt;$O$27,"Low",IF(Table3_1[[#This Row],[Offered Salary]]&gt;$O$28,"High",""))</f>
        <v/>
      </c>
      <c r="L763" s="6">
        <f>((Table3_1[[#This Row],[Offered Salary]]-$O$25)/$O$26)</f>
        <v>-1.1661381146233238</v>
      </c>
    </row>
    <row r="764" spans="1:12" x14ac:dyDescent="0.3">
      <c r="A764">
        <v>934807</v>
      </c>
      <c r="B764" s="2">
        <v>41835</v>
      </c>
      <c r="C764" s="3">
        <v>0.71604166666666669</v>
      </c>
      <c r="D764" t="s">
        <v>30</v>
      </c>
      <c r="E764" t="s">
        <v>29</v>
      </c>
      <c r="F764" t="s">
        <v>20</v>
      </c>
      <c r="G764" t="s">
        <v>6</v>
      </c>
      <c r="H764">
        <v>98706</v>
      </c>
      <c r="I764">
        <f>IF(Table3_1[[#This Row],[Status]]="Hired",1,0)</f>
        <v>0</v>
      </c>
      <c r="J764" t="b">
        <f>OR((Table3_1[[#This Row],[Offered Salary]]&lt;$O$27),(Table3_1[[#This Row],[Offered Salary]]&gt;$O$28))</f>
        <v>0</v>
      </c>
      <c r="K764" t="str">
        <f>IF(Table3_1[[#This Row],[Offered Salary]]&lt;$O$27,"Low",IF(Table3_1[[#This Row],[Offered Salary]]&gt;$O$28,"High",""))</f>
        <v/>
      </c>
      <c r="L764" s="6">
        <f>((Table3_1[[#This Row],[Offered Salary]]-$O$25)/$O$26)</f>
        <v>1.6887546004914571</v>
      </c>
    </row>
    <row r="765" spans="1:12" x14ac:dyDescent="0.3">
      <c r="A765">
        <v>49980</v>
      </c>
      <c r="B765" s="2">
        <v>41835</v>
      </c>
      <c r="C765" s="3">
        <v>8.6168981481481485E-2</v>
      </c>
      <c r="D765" t="s">
        <v>30</v>
      </c>
      <c r="E765" t="s">
        <v>27</v>
      </c>
      <c r="F765" t="s">
        <v>17</v>
      </c>
      <c r="G765" t="s">
        <v>10</v>
      </c>
      <c r="H765">
        <v>92530</v>
      </c>
      <c r="I765">
        <f>IF(Table3_1[[#This Row],[Status]]="Hired",1,0)</f>
        <v>0</v>
      </c>
      <c r="J765" t="b">
        <f>OR((Table3_1[[#This Row],[Offered Salary]]&lt;$O$27),(Table3_1[[#This Row],[Offered Salary]]&gt;$O$28))</f>
        <v>0</v>
      </c>
      <c r="K765" t="str">
        <f>IF(Table3_1[[#This Row],[Offered Salary]]&lt;$O$27,"Low",IF(Table3_1[[#This Row],[Offered Salary]]&gt;$O$28,"High",""))</f>
        <v/>
      </c>
      <c r="L765" s="6">
        <f>((Table3_1[[#This Row],[Offered Salary]]-$O$25)/$O$26)</f>
        <v>1.474685306391428</v>
      </c>
    </row>
    <row r="766" spans="1:12" x14ac:dyDescent="0.3">
      <c r="A766">
        <v>560870</v>
      </c>
      <c r="B766" s="2">
        <v>41836</v>
      </c>
      <c r="C766" s="3">
        <v>0.43655092592592593</v>
      </c>
      <c r="D766" t="s">
        <v>31</v>
      </c>
      <c r="E766" t="s">
        <v>27</v>
      </c>
      <c r="F766" t="s">
        <v>16</v>
      </c>
      <c r="G766" t="s">
        <v>6</v>
      </c>
      <c r="H766">
        <v>98195</v>
      </c>
      <c r="I766">
        <f>IF(Table3_1[[#This Row],[Status]]="Hired",1,0)</f>
        <v>1</v>
      </c>
      <c r="J766" t="b">
        <f>OR((Table3_1[[#This Row],[Offered Salary]]&lt;$O$27),(Table3_1[[#This Row],[Offered Salary]]&gt;$O$28))</f>
        <v>0</v>
      </c>
      <c r="K766" t="str">
        <f>IF(Table3_1[[#This Row],[Offered Salary]]&lt;$O$27,"Low",IF(Table3_1[[#This Row],[Offered Salary]]&gt;$O$28,"High",""))</f>
        <v/>
      </c>
      <c r="L766" s="6">
        <f>((Table3_1[[#This Row],[Offered Salary]]-$O$25)/$O$26)</f>
        <v>1.6710425847393335</v>
      </c>
    </row>
    <row r="767" spans="1:12" x14ac:dyDescent="0.3">
      <c r="A767">
        <v>128021</v>
      </c>
      <c r="B767" s="2">
        <v>41836</v>
      </c>
      <c r="C767" s="3">
        <v>0.7321064814814815</v>
      </c>
      <c r="D767" t="s">
        <v>30</v>
      </c>
      <c r="E767" t="s">
        <v>29</v>
      </c>
      <c r="F767" t="s">
        <v>17</v>
      </c>
      <c r="G767" t="s">
        <v>9</v>
      </c>
      <c r="H767">
        <v>94482</v>
      </c>
      <c r="I767">
        <f>IF(Table3_1[[#This Row],[Status]]="Hired",1,0)</f>
        <v>0</v>
      </c>
      <c r="J767" t="b">
        <f>OR((Table3_1[[#This Row],[Offered Salary]]&lt;$O$27),(Table3_1[[#This Row],[Offered Salary]]&gt;$O$28))</f>
        <v>0</v>
      </c>
      <c r="K767" t="str">
        <f>IF(Table3_1[[#This Row],[Offered Salary]]&lt;$O$27,"Low",IF(Table3_1[[#This Row],[Offered Salary]]&gt;$O$28,"High",""))</f>
        <v/>
      </c>
      <c r="L767" s="6">
        <f>((Table3_1[[#This Row],[Offered Salary]]-$O$25)/$O$26)</f>
        <v>1.5423445133349605</v>
      </c>
    </row>
    <row r="768" spans="1:12" x14ac:dyDescent="0.3">
      <c r="A768">
        <v>678497</v>
      </c>
      <c r="B768" s="2">
        <v>41836</v>
      </c>
      <c r="C768" s="3">
        <v>0.67929398148148146</v>
      </c>
      <c r="D768" t="s">
        <v>30</v>
      </c>
      <c r="E768" t="s">
        <v>29</v>
      </c>
      <c r="F768" t="s">
        <v>13</v>
      </c>
      <c r="G768" t="s">
        <v>10</v>
      </c>
      <c r="H768">
        <v>27497</v>
      </c>
      <c r="I768">
        <f>IF(Table3_1[[#This Row],[Status]]="Hired",1,0)</f>
        <v>0</v>
      </c>
      <c r="J768" t="b">
        <f>OR((Table3_1[[#This Row],[Offered Salary]]&lt;$O$27),(Table3_1[[#This Row],[Offered Salary]]&gt;$O$28))</f>
        <v>0</v>
      </c>
      <c r="K768" t="str">
        <f>IF(Table3_1[[#This Row],[Offered Salary]]&lt;$O$27,"Low",IF(Table3_1[[#This Row],[Offered Salary]]&gt;$O$28,"High",""))</f>
        <v/>
      </c>
      <c r="L768" s="6">
        <f>((Table3_1[[#This Row],[Offered Salary]]-$O$25)/$O$26)</f>
        <v>-0.77945465526776625</v>
      </c>
    </row>
    <row r="769" spans="1:12" x14ac:dyDescent="0.3">
      <c r="A769">
        <v>568508</v>
      </c>
      <c r="B769" s="2">
        <v>41836</v>
      </c>
      <c r="C769" s="3">
        <v>0.68050925925925931</v>
      </c>
      <c r="D769" t="s">
        <v>31</v>
      </c>
      <c r="E769" t="s">
        <v>29</v>
      </c>
      <c r="F769" t="s">
        <v>13</v>
      </c>
      <c r="G769" t="s">
        <v>10</v>
      </c>
      <c r="H769">
        <v>23885</v>
      </c>
      <c r="I769">
        <f>IF(Table3_1[[#This Row],[Status]]="Hired",1,0)</f>
        <v>1</v>
      </c>
      <c r="J769" t="b">
        <f>OR((Table3_1[[#This Row],[Offered Salary]]&lt;$O$27),(Table3_1[[#This Row],[Offered Salary]]&gt;$O$28))</f>
        <v>0</v>
      </c>
      <c r="K769" t="str">
        <f>IF(Table3_1[[#This Row],[Offered Salary]]&lt;$O$27,"Low",IF(Table3_1[[#This Row],[Offered Salary]]&gt;$O$28,"High",""))</f>
        <v/>
      </c>
      <c r="L769" s="6">
        <f>((Table3_1[[#This Row],[Offered Salary]]-$O$25)/$O$26)</f>
        <v>-0.90465191729647487</v>
      </c>
    </row>
    <row r="770" spans="1:12" x14ac:dyDescent="0.3">
      <c r="A770">
        <v>18213</v>
      </c>
      <c r="B770" s="2">
        <v>41836</v>
      </c>
      <c r="C770" s="3">
        <v>0.68094907407407412</v>
      </c>
      <c r="D770" t="s">
        <v>31</v>
      </c>
      <c r="E770" t="s">
        <v>29</v>
      </c>
      <c r="F770" t="s">
        <v>13</v>
      </c>
      <c r="G770" t="s">
        <v>10</v>
      </c>
      <c r="H770">
        <v>51426</v>
      </c>
      <c r="I770">
        <f>IF(Table3_1[[#This Row],[Status]]="Hired",1,0)</f>
        <v>1</v>
      </c>
      <c r="J770" t="b">
        <f>OR((Table3_1[[#This Row],[Offered Salary]]&lt;$O$27),(Table3_1[[#This Row],[Offered Salary]]&gt;$O$28))</f>
        <v>0</v>
      </c>
      <c r="K770" t="str">
        <f>IF(Table3_1[[#This Row],[Offered Salary]]&lt;$O$27,"Low",IF(Table3_1[[#This Row],[Offered Salary]]&gt;$O$28,"High",""))</f>
        <v/>
      </c>
      <c r="L770" s="6">
        <f>((Table3_1[[#This Row],[Offered Salary]]-$O$25)/$O$26)</f>
        <v>4.9959874932945077E-2</v>
      </c>
    </row>
    <row r="771" spans="1:12" x14ac:dyDescent="0.3">
      <c r="A771">
        <v>965502</v>
      </c>
      <c r="B771" s="2">
        <v>41836</v>
      </c>
      <c r="C771" s="3">
        <v>0.28741898148148148</v>
      </c>
      <c r="D771" t="s">
        <v>30</v>
      </c>
      <c r="E771" t="s">
        <v>27</v>
      </c>
      <c r="F771" t="s">
        <v>17</v>
      </c>
      <c r="G771" t="s">
        <v>9</v>
      </c>
      <c r="H771">
        <v>54903</v>
      </c>
      <c r="I771">
        <f>IF(Table3_1[[#This Row],[Status]]="Hired",1,0)</f>
        <v>0</v>
      </c>
      <c r="J771" t="b">
        <f>OR((Table3_1[[#This Row],[Offered Salary]]&lt;$O$27),(Table3_1[[#This Row],[Offered Salary]]&gt;$O$28))</f>
        <v>0</v>
      </c>
      <c r="K771" t="str">
        <f>IF(Table3_1[[#This Row],[Offered Salary]]&lt;$O$27,"Low",IF(Table3_1[[#This Row],[Offered Salary]]&gt;$O$28,"High",""))</f>
        <v/>
      </c>
      <c r="L771" s="6">
        <f>((Table3_1[[#This Row],[Offered Salary]]-$O$25)/$O$26)</f>
        <v>0.17047783730111229</v>
      </c>
    </row>
    <row r="772" spans="1:12" x14ac:dyDescent="0.3">
      <c r="A772">
        <v>706970</v>
      </c>
      <c r="B772" s="2">
        <v>41836</v>
      </c>
      <c r="C772" s="3">
        <v>0.80844907407407407</v>
      </c>
      <c r="D772" t="s">
        <v>30</v>
      </c>
      <c r="E772" t="s">
        <v>27</v>
      </c>
      <c r="F772" t="s">
        <v>12</v>
      </c>
      <c r="G772" t="s">
        <v>9</v>
      </c>
      <c r="H772">
        <v>6975</v>
      </c>
      <c r="I772">
        <f>IF(Table3_1[[#This Row],[Status]]="Hired",1,0)</f>
        <v>0</v>
      </c>
      <c r="J772" t="b">
        <f>OR((Table3_1[[#This Row],[Offered Salary]]&lt;$O$27),(Table3_1[[#This Row],[Offered Salary]]&gt;$O$28))</f>
        <v>1</v>
      </c>
      <c r="K772" t="str">
        <f>IF(Table3_1[[#This Row],[Offered Salary]]&lt;$O$27,"Low",IF(Table3_1[[#This Row],[Offered Salary]]&gt;$O$28,"High",""))</f>
        <v>Low</v>
      </c>
      <c r="L772" s="6">
        <f>((Table3_1[[#This Row],[Offered Salary]]-$O$25)/$O$26)</f>
        <v>-1.4907775266279986</v>
      </c>
    </row>
    <row r="773" spans="1:12" x14ac:dyDescent="0.3">
      <c r="A773">
        <v>53766</v>
      </c>
      <c r="B773" s="2">
        <v>41836</v>
      </c>
      <c r="C773" s="3">
        <v>0.80876157407407412</v>
      </c>
      <c r="D773" t="s">
        <v>30</v>
      </c>
      <c r="E773" t="s">
        <v>27</v>
      </c>
      <c r="F773" t="s">
        <v>12</v>
      </c>
      <c r="G773" t="s">
        <v>9</v>
      </c>
      <c r="H773">
        <v>16826</v>
      </c>
      <c r="I773">
        <f>IF(Table3_1[[#This Row],[Status]]="Hired",1,0)</f>
        <v>0</v>
      </c>
      <c r="J773" t="b">
        <f>OR((Table3_1[[#This Row],[Offered Salary]]&lt;$O$27),(Table3_1[[#This Row],[Offered Salary]]&gt;$O$28))</f>
        <v>0</v>
      </c>
      <c r="K773" t="str">
        <f>IF(Table3_1[[#This Row],[Offered Salary]]&lt;$O$27,"Low",IF(Table3_1[[#This Row],[Offered Salary]]&gt;$O$28,"High",""))</f>
        <v/>
      </c>
      <c r="L773" s="6">
        <f>((Table3_1[[#This Row],[Offered Salary]]-$O$25)/$O$26)</f>
        <v>-1.1493272973243416</v>
      </c>
    </row>
    <row r="774" spans="1:12" x14ac:dyDescent="0.3">
      <c r="A774">
        <v>819022</v>
      </c>
      <c r="B774" s="2">
        <v>41836</v>
      </c>
      <c r="C774" s="3">
        <v>0.52057870370370374</v>
      </c>
      <c r="D774" t="s">
        <v>31</v>
      </c>
      <c r="E774" t="s">
        <v>29</v>
      </c>
      <c r="F774" t="s">
        <v>17</v>
      </c>
      <c r="G774" t="s">
        <v>4</v>
      </c>
      <c r="H774">
        <v>5210</v>
      </c>
      <c r="I774">
        <f>IF(Table3_1[[#This Row],[Status]]="Hired",1,0)</f>
        <v>1</v>
      </c>
      <c r="J774" t="b">
        <f>OR((Table3_1[[#This Row],[Offered Salary]]&lt;$O$27),(Table3_1[[#This Row],[Offered Salary]]&gt;$O$28))</f>
        <v>1</v>
      </c>
      <c r="K774" t="str">
        <f>IF(Table3_1[[#This Row],[Offered Salary]]&lt;$O$27,"Low",IF(Table3_1[[#This Row],[Offered Salary]]&gt;$O$28,"High",""))</f>
        <v>Low</v>
      </c>
      <c r="L774" s="6">
        <f>((Table3_1[[#This Row],[Offered Salary]]-$O$25)/$O$26)</f>
        <v>-1.551955037004707</v>
      </c>
    </row>
    <row r="775" spans="1:12" x14ac:dyDescent="0.3">
      <c r="A775">
        <v>552802</v>
      </c>
      <c r="B775" s="2">
        <v>41836</v>
      </c>
      <c r="C775" s="3">
        <v>0.48723379629629632</v>
      </c>
      <c r="D775" t="s">
        <v>30</v>
      </c>
      <c r="E775" t="s">
        <v>27</v>
      </c>
      <c r="F775" t="s">
        <v>20</v>
      </c>
      <c r="G775" t="s">
        <v>2</v>
      </c>
      <c r="H775">
        <v>3285</v>
      </c>
      <c r="I775">
        <f>IF(Table3_1[[#This Row],[Status]]="Hired",1,0)</f>
        <v>0</v>
      </c>
      <c r="J775" t="b">
        <f>OR((Table3_1[[#This Row],[Offered Salary]]&lt;$O$27),(Table3_1[[#This Row],[Offered Salary]]&gt;$O$28))</f>
        <v>1</v>
      </c>
      <c r="K775" t="str">
        <f>IF(Table3_1[[#This Row],[Offered Salary]]&lt;$O$27,"Low",IF(Table3_1[[#This Row],[Offered Salary]]&gt;$O$28,"High",""))</f>
        <v>Low</v>
      </c>
      <c r="L775" s="6">
        <f>((Table3_1[[#This Row],[Offered Salary]]-$O$25)/$O$26)</f>
        <v>-1.6186783840161312</v>
      </c>
    </row>
    <row r="776" spans="1:12" x14ac:dyDescent="0.3">
      <c r="A776">
        <v>542141</v>
      </c>
      <c r="B776" s="2">
        <v>41842</v>
      </c>
      <c r="C776" s="3">
        <v>0.87910879629629635</v>
      </c>
      <c r="D776" t="s">
        <v>31</v>
      </c>
      <c r="E776" t="s">
        <v>27</v>
      </c>
      <c r="F776" t="s">
        <v>20</v>
      </c>
      <c r="G776" t="s">
        <v>4</v>
      </c>
      <c r="H776">
        <v>90267</v>
      </c>
      <c r="I776">
        <f>IF(Table3_1[[#This Row],[Status]]="Hired",1,0)</f>
        <v>1</v>
      </c>
      <c r="J776" t="b">
        <f>OR((Table3_1[[#This Row],[Offered Salary]]&lt;$O$27),(Table3_1[[#This Row],[Offered Salary]]&gt;$O$28))</f>
        <v>0</v>
      </c>
      <c r="K776" t="str">
        <f>IF(Table3_1[[#This Row],[Offered Salary]]&lt;$O$27,"Low",IF(Table3_1[[#This Row],[Offered Salary]]&gt;$O$28,"High",""))</f>
        <v/>
      </c>
      <c r="L776" s="6">
        <f>((Table3_1[[#This Row],[Offered Salary]]-$O$25)/$O$26)</f>
        <v>1.3962463794891669</v>
      </c>
    </row>
    <row r="777" spans="1:12" x14ac:dyDescent="0.3">
      <c r="A777">
        <v>620985</v>
      </c>
      <c r="B777" s="2">
        <v>41836</v>
      </c>
      <c r="C777" s="3">
        <v>0.50480324074074079</v>
      </c>
      <c r="D777" t="s">
        <v>30</v>
      </c>
      <c r="E777" t="s">
        <v>27</v>
      </c>
      <c r="F777" t="s">
        <v>17</v>
      </c>
      <c r="G777" t="s">
        <v>4</v>
      </c>
      <c r="H777">
        <v>28135</v>
      </c>
      <c r="I777">
        <f>IF(Table3_1[[#This Row],[Status]]="Hired",1,0)</f>
        <v>0</v>
      </c>
      <c r="J777" t="b">
        <f>OR((Table3_1[[#This Row],[Offered Salary]]&lt;$O$27),(Table3_1[[#This Row],[Offered Salary]]&gt;$O$28))</f>
        <v>0</v>
      </c>
      <c r="K777" t="str">
        <f>IF(Table3_1[[#This Row],[Offered Salary]]&lt;$O$27,"Low",IF(Table3_1[[#This Row],[Offered Salary]]&gt;$O$28,"High",""))</f>
        <v/>
      </c>
      <c r="L777" s="6">
        <f>((Table3_1[[#This Row],[Offered Salary]]-$O$25)/$O$26)</f>
        <v>-0.75734063168683707</v>
      </c>
    </row>
    <row r="778" spans="1:12" x14ac:dyDescent="0.3">
      <c r="A778">
        <v>686841</v>
      </c>
      <c r="B778" s="2">
        <v>41846</v>
      </c>
      <c r="C778" s="3">
        <v>0.53869212962962965</v>
      </c>
      <c r="D778" t="s">
        <v>31</v>
      </c>
      <c r="E778" t="s">
        <v>29</v>
      </c>
      <c r="F778" t="s">
        <v>17</v>
      </c>
      <c r="G778" t="s">
        <v>2</v>
      </c>
      <c r="H778">
        <v>12822</v>
      </c>
      <c r="I778">
        <f>IF(Table3_1[[#This Row],[Status]]="Hired",1,0)</f>
        <v>1</v>
      </c>
      <c r="J778" t="b">
        <f>OR((Table3_1[[#This Row],[Offered Salary]]&lt;$O$27),(Table3_1[[#This Row],[Offered Salary]]&gt;$O$28))</f>
        <v>0</v>
      </c>
      <c r="K778" t="str">
        <f>IF(Table3_1[[#This Row],[Offered Salary]]&lt;$O$27,"Low",IF(Table3_1[[#This Row],[Offered Salary]]&gt;$O$28,"High",""))</f>
        <v/>
      </c>
      <c r="L778" s="6">
        <f>((Table3_1[[#This Row],[Offered Salary]]-$O$25)/$O$26)</f>
        <v>-1.2881118591081038</v>
      </c>
    </row>
    <row r="779" spans="1:12" x14ac:dyDescent="0.3">
      <c r="A779">
        <v>902523</v>
      </c>
      <c r="B779" s="2">
        <v>41837</v>
      </c>
      <c r="C779" s="3">
        <v>0.16123842592592594</v>
      </c>
      <c r="D779" t="s">
        <v>30</v>
      </c>
      <c r="E779" t="s">
        <v>27</v>
      </c>
      <c r="F779" t="s">
        <v>20</v>
      </c>
      <c r="G779" t="s">
        <v>2</v>
      </c>
      <c r="H779">
        <v>78567</v>
      </c>
      <c r="I779">
        <f>IF(Table3_1[[#This Row],[Status]]="Hired",1,0)</f>
        <v>0</v>
      </c>
      <c r="J779" t="b">
        <f>OR((Table3_1[[#This Row],[Offered Salary]]&lt;$O$27),(Table3_1[[#This Row],[Offered Salary]]&gt;$O$28))</f>
        <v>0</v>
      </c>
      <c r="K779" t="str">
        <f>IF(Table3_1[[#This Row],[Offered Salary]]&lt;$O$27,"Low",IF(Table3_1[[#This Row],[Offered Salary]]&gt;$O$28,"High",""))</f>
        <v/>
      </c>
      <c r="L779" s="6">
        <f>((Table3_1[[#This Row],[Offered Salary]]-$O$25)/$O$26)</f>
        <v>0.99070707557557558</v>
      </c>
    </row>
    <row r="780" spans="1:12" x14ac:dyDescent="0.3">
      <c r="A780">
        <v>414795</v>
      </c>
      <c r="B780" s="2">
        <v>41837</v>
      </c>
      <c r="C780" s="3">
        <v>0.56716435185185188</v>
      </c>
      <c r="D780" t="s">
        <v>30</v>
      </c>
      <c r="E780" t="s">
        <v>27</v>
      </c>
      <c r="F780" t="s">
        <v>12</v>
      </c>
      <c r="G780" t="s">
        <v>2</v>
      </c>
      <c r="H780">
        <v>32517</v>
      </c>
      <c r="I780">
        <f>IF(Table3_1[[#This Row],[Status]]="Hired",1,0)</f>
        <v>0</v>
      </c>
      <c r="J780" t="b">
        <f>OR((Table3_1[[#This Row],[Offered Salary]]&lt;$O$27),(Table3_1[[#This Row],[Offered Salary]]&gt;$O$28))</f>
        <v>0</v>
      </c>
      <c r="K780" t="str">
        <f>IF(Table3_1[[#This Row],[Offered Salary]]&lt;$O$27,"Low",IF(Table3_1[[#This Row],[Offered Salary]]&gt;$O$28,"High",""))</f>
        <v/>
      </c>
      <c r="L780" s="6">
        <f>((Table3_1[[#This Row],[Offered Salary]]-$O$25)/$O$26)</f>
        <v>-0.60545403085355876</v>
      </c>
    </row>
    <row r="781" spans="1:12" x14ac:dyDescent="0.3">
      <c r="A781">
        <v>908749</v>
      </c>
      <c r="B781" s="2">
        <v>41837</v>
      </c>
      <c r="C781" s="3">
        <v>0.56759259259259254</v>
      </c>
      <c r="D781" t="s">
        <v>30</v>
      </c>
      <c r="E781" t="s">
        <v>27</v>
      </c>
      <c r="F781" t="s">
        <v>12</v>
      </c>
      <c r="G781" t="s">
        <v>2</v>
      </c>
      <c r="H781">
        <v>60926</v>
      </c>
      <c r="I781">
        <f>IF(Table3_1[[#This Row],[Status]]="Hired",1,0)</f>
        <v>0</v>
      </c>
      <c r="J781" t="b">
        <f>OR((Table3_1[[#This Row],[Offered Salary]]&lt;$O$27),(Table3_1[[#This Row],[Offered Salary]]&gt;$O$28))</f>
        <v>0</v>
      </c>
      <c r="K781" t="str">
        <f>IF(Table3_1[[#This Row],[Offered Salary]]&lt;$O$27,"Low",IF(Table3_1[[#This Row],[Offered Salary]]&gt;$O$28,"High",""))</f>
        <v/>
      </c>
      <c r="L781" s="6">
        <f>((Table3_1[[#This Row],[Offered Salary]]-$O$25)/$O$26)</f>
        <v>0.3792439251191943</v>
      </c>
    </row>
    <row r="782" spans="1:12" x14ac:dyDescent="0.3">
      <c r="A782">
        <v>219096</v>
      </c>
      <c r="B782" s="2">
        <v>41837</v>
      </c>
      <c r="C782" s="3">
        <v>0.56820601851851849</v>
      </c>
      <c r="D782" t="s">
        <v>30</v>
      </c>
      <c r="E782" t="s">
        <v>27</v>
      </c>
      <c r="F782" t="s">
        <v>12</v>
      </c>
      <c r="G782" t="s">
        <v>2</v>
      </c>
      <c r="H782">
        <v>17641</v>
      </c>
      <c r="I782">
        <f>IF(Table3_1[[#This Row],[Status]]="Hired",1,0)</f>
        <v>0</v>
      </c>
      <c r="J782" t="b">
        <f>OR((Table3_1[[#This Row],[Offered Salary]]&lt;$O$27),(Table3_1[[#This Row],[Offered Salary]]&gt;$O$28))</f>
        <v>0</v>
      </c>
      <c r="K782" t="str">
        <f>IF(Table3_1[[#This Row],[Offered Salary]]&lt;$O$27,"Low",IF(Table3_1[[#This Row],[Offered Salary]]&gt;$O$28,"High",""))</f>
        <v/>
      </c>
      <c r="L782" s="6">
        <f>((Table3_1[[#This Row],[Offered Salary]]-$O$25)/$O$26)</f>
        <v>-1.121078191966258</v>
      </c>
    </row>
    <row r="783" spans="1:12" x14ac:dyDescent="0.3">
      <c r="A783">
        <v>78350</v>
      </c>
      <c r="B783" s="2">
        <v>41837</v>
      </c>
      <c r="C783" s="3">
        <v>0.78217592592592589</v>
      </c>
      <c r="D783" t="s">
        <v>30</v>
      </c>
      <c r="E783" t="s">
        <v>27</v>
      </c>
      <c r="F783" t="s">
        <v>14</v>
      </c>
      <c r="G783" t="s">
        <v>10</v>
      </c>
      <c r="H783">
        <v>97083</v>
      </c>
      <c r="I783">
        <f>IF(Table3_1[[#This Row],[Status]]="Hired",1,0)</f>
        <v>0</v>
      </c>
      <c r="J783" t="b">
        <f>OR((Table3_1[[#This Row],[Offered Salary]]&lt;$O$27),(Table3_1[[#This Row],[Offered Salary]]&gt;$O$28))</f>
        <v>0</v>
      </c>
      <c r="K783" t="str">
        <f>IF(Table3_1[[#This Row],[Offered Salary]]&lt;$O$27,"Low",IF(Table3_1[[#This Row],[Offered Salary]]&gt;$O$28,"High",""))</f>
        <v/>
      </c>
      <c r="L783" s="6">
        <f>((Table3_1[[#This Row],[Offered Salary]]-$O$25)/$O$26)</f>
        <v>1.6324990201280589</v>
      </c>
    </row>
    <row r="784" spans="1:12" x14ac:dyDescent="0.3">
      <c r="A784">
        <v>412418</v>
      </c>
      <c r="B784" s="2">
        <v>41837</v>
      </c>
      <c r="C784" s="3">
        <v>0.78263888888888888</v>
      </c>
      <c r="D784" t="s">
        <v>30</v>
      </c>
      <c r="E784" t="s">
        <v>27</v>
      </c>
      <c r="F784" t="s">
        <v>14</v>
      </c>
      <c r="G784" t="s">
        <v>10</v>
      </c>
      <c r="H784">
        <v>48169</v>
      </c>
      <c r="I784">
        <f>IF(Table3_1[[#This Row],[Status]]="Hired",1,0)</f>
        <v>0</v>
      </c>
      <c r="J784" t="b">
        <f>OR((Table3_1[[#This Row],[Offered Salary]]&lt;$O$27),(Table3_1[[#This Row],[Offered Salary]]&gt;$O$28))</f>
        <v>0</v>
      </c>
      <c r="K784" t="str">
        <f>IF(Table3_1[[#This Row],[Offered Salary]]&lt;$O$27,"Low",IF(Table3_1[[#This Row],[Offered Salary]]&gt;$O$28,"High",""))</f>
        <v/>
      </c>
      <c r="L784" s="6">
        <f>((Table3_1[[#This Row],[Offered Salary]]-$O$25)/$O$26)</f>
        <v>-6.2932562062487943E-2</v>
      </c>
    </row>
    <row r="785" spans="1:12" x14ac:dyDescent="0.3">
      <c r="A785">
        <v>857879</v>
      </c>
      <c r="B785" s="2">
        <v>41837</v>
      </c>
      <c r="C785" s="3">
        <v>0.78377314814814814</v>
      </c>
      <c r="D785" t="s">
        <v>31</v>
      </c>
      <c r="E785" t="s">
        <v>27</v>
      </c>
      <c r="F785" t="s">
        <v>14</v>
      </c>
      <c r="G785" t="s">
        <v>10</v>
      </c>
      <c r="H785">
        <v>25144</v>
      </c>
      <c r="I785">
        <f>IF(Table3_1[[#This Row],[Status]]="Hired",1,0)</f>
        <v>1</v>
      </c>
      <c r="J785" t="b">
        <f>OR((Table3_1[[#This Row],[Offered Salary]]&lt;$O$27),(Table3_1[[#This Row],[Offered Salary]]&gt;$O$28))</f>
        <v>0</v>
      </c>
      <c r="K785" t="str">
        <f>IF(Table3_1[[#This Row],[Offered Salary]]&lt;$O$27,"Low",IF(Table3_1[[#This Row],[Offered Salary]]&gt;$O$28,"High",""))</f>
        <v/>
      </c>
      <c r="L785" s="6">
        <f>((Table3_1[[#This Row],[Offered Salary]]-$O$25)/$O$26)</f>
        <v>-0.86101311527705515</v>
      </c>
    </row>
    <row r="786" spans="1:12" x14ac:dyDescent="0.3">
      <c r="A786">
        <v>866111</v>
      </c>
      <c r="B786" s="2">
        <v>41837</v>
      </c>
      <c r="C786" s="3">
        <v>0.74761574074074078</v>
      </c>
      <c r="D786" t="s">
        <v>30</v>
      </c>
      <c r="E786" t="s">
        <v>27</v>
      </c>
      <c r="F786" t="s">
        <v>17</v>
      </c>
      <c r="G786" t="s">
        <v>8</v>
      </c>
      <c r="H786">
        <v>10960</v>
      </c>
      <c r="I786">
        <f>IF(Table3_1[[#This Row],[Status]]="Hired",1,0)</f>
        <v>0</v>
      </c>
      <c r="J786" t="b">
        <f>OR((Table3_1[[#This Row],[Offered Salary]]&lt;$O$27),(Table3_1[[#This Row],[Offered Salary]]&gt;$O$28))</f>
        <v>1</v>
      </c>
      <c r="K786" t="str">
        <f>IF(Table3_1[[#This Row],[Offered Salary]]&lt;$O$27,"Low",IF(Table3_1[[#This Row],[Offered Salary]]&gt;$O$28,"High",""))</f>
        <v>Low</v>
      </c>
      <c r="L786" s="6">
        <f>((Table3_1[[#This Row],[Offered Salary]]-$O$25)/$O$26)</f>
        <v>-1.3526515329446087</v>
      </c>
    </row>
    <row r="787" spans="1:12" x14ac:dyDescent="0.3">
      <c r="A787">
        <v>892761</v>
      </c>
      <c r="B787" s="2">
        <v>41837</v>
      </c>
      <c r="C787" s="3">
        <v>0.72040509259259256</v>
      </c>
      <c r="D787" t="s">
        <v>30</v>
      </c>
      <c r="E787" t="s">
        <v>27</v>
      </c>
      <c r="F787" t="s">
        <v>20</v>
      </c>
      <c r="G787" t="s">
        <v>2</v>
      </c>
      <c r="H787">
        <v>25686</v>
      </c>
      <c r="I787">
        <f>IF(Table3_1[[#This Row],[Status]]="Hired",1,0)</f>
        <v>0</v>
      </c>
      <c r="J787" t="b">
        <f>OR((Table3_1[[#This Row],[Offered Salary]]&lt;$O$27),(Table3_1[[#This Row],[Offered Salary]]&gt;$O$28))</f>
        <v>0</v>
      </c>
      <c r="K787" t="str">
        <f>IF(Table3_1[[#This Row],[Offered Salary]]&lt;$O$27,"Low",IF(Table3_1[[#This Row],[Offered Salary]]&gt;$O$28,"High",""))</f>
        <v/>
      </c>
      <c r="L787" s="6">
        <f>((Table3_1[[#This Row],[Offered Salary]]-$O$25)/$O$26)</f>
        <v>-0.8422265936769554</v>
      </c>
    </row>
    <row r="788" spans="1:12" x14ac:dyDescent="0.3">
      <c r="A788">
        <v>176980</v>
      </c>
      <c r="B788" s="2">
        <v>41837</v>
      </c>
      <c r="C788" s="3">
        <v>0.72068287037037038</v>
      </c>
      <c r="D788" t="s">
        <v>30</v>
      </c>
      <c r="E788" t="s">
        <v>27</v>
      </c>
      <c r="F788" t="s">
        <v>20</v>
      </c>
      <c r="G788" t="s">
        <v>2</v>
      </c>
      <c r="H788">
        <v>7099</v>
      </c>
      <c r="I788">
        <f>IF(Table3_1[[#This Row],[Status]]="Hired",1,0)</f>
        <v>0</v>
      </c>
      <c r="J788" t="b">
        <f>OR((Table3_1[[#This Row],[Offered Salary]]&lt;$O$27),(Table3_1[[#This Row],[Offered Salary]]&gt;$O$28))</f>
        <v>1</v>
      </c>
      <c r="K788" t="str">
        <f>IF(Table3_1[[#This Row],[Offered Salary]]&lt;$O$27,"Low",IF(Table3_1[[#This Row],[Offered Salary]]&gt;$O$28,"High",""))</f>
        <v>Low</v>
      </c>
      <c r="L788" s="6">
        <f>((Table3_1[[#This Row],[Offered Salary]]-$O$25)/$O$26)</f>
        <v>-1.4864795032360938</v>
      </c>
    </row>
    <row r="789" spans="1:12" x14ac:dyDescent="0.3">
      <c r="A789">
        <v>735436</v>
      </c>
      <c r="B789" s="2">
        <v>41837</v>
      </c>
      <c r="C789" s="3">
        <v>0.77013888888888893</v>
      </c>
      <c r="D789" t="s">
        <v>31</v>
      </c>
      <c r="E789" t="s">
        <v>29</v>
      </c>
      <c r="F789" t="s">
        <v>20</v>
      </c>
      <c r="G789" t="s">
        <v>8</v>
      </c>
      <c r="H789">
        <v>52130</v>
      </c>
      <c r="I789">
        <f>IF(Table3_1[[#This Row],[Status]]="Hired",1,0)</f>
        <v>1</v>
      </c>
      <c r="J789" t="b">
        <f>OR((Table3_1[[#This Row],[Offered Salary]]&lt;$O$27),(Table3_1[[#This Row],[Offered Salary]]&gt;$O$28))</f>
        <v>0</v>
      </c>
      <c r="K789" t="str">
        <f>IF(Table3_1[[#This Row],[Offered Salary]]&lt;$O$27,"Low",IF(Table3_1[[#This Row],[Offered Salary]]&gt;$O$28,"High",""))</f>
        <v/>
      </c>
      <c r="L789" s="6">
        <f>((Table3_1[[#This Row],[Offered Salary]]-$O$25)/$O$26)</f>
        <v>7.4361556125694492E-2</v>
      </c>
    </row>
    <row r="790" spans="1:12" x14ac:dyDescent="0.3">
      <c r="A790">
        <v>866300</v>
      </c>
      <c r="B790" s="2">
        <v>41837</v>
      </c>
      <c r="C790" s="3">
        <v>0.63906249999999998</v>
      </c>
      <c r="D790" t="s">
        <v>30</v>
      </c>
      <c r="E790" t="s">
        <v>27</v>
      </c>
      <c r="F790" t="s">
        <v>15</v>
      </c>
      <c r="G790" t="s">
        <v>4</v>
      </c>
      <c r="H790">
        <v>42009</v>
      </c>
      <c r="I790">
        <f>IF(Table3_1[[#This Row],[Status]]="Hired",1,0)</f>
        <v>0</v>
      </c>
      <c r="J790" t="b">
        <f>OR((Table3_1[[#This Row],[Offered Salary]]&lt;$O$27),(Table3_1[[#This Row],[Offered Salary]]&gt;$O$28))</f>
        <v>0</v>
      </c>
      <c r="K790" t="str">
        <f>IF(Table3_1[[#This Row],[Offered Salary]]&lt;$O$27,"Low",IF(Table3_1[[#This Row],[Offered Salary]]&gt;$O$28,"High",""))</f>
        <v/>
      </c>
      <c r="L790" s="6">
        <f>((Table3_1[[#This Row],[Offered Salary]]-$O$25)/$O$26)</f>
        <v>-0.27644727249904533</v>
      </c>
    </row>
    <row r="791" spans="1:12" x14ac:dyDescent="0.3">
      <c r="A791">
        <v>438195</v>
      </c>
      <c r="B791" s="2">
        <v>41842</v>
      </c>
      <c r="C791" s="3">
        <v>0.79549768518518515</v>
      </c>
      <c r="D791" t="s">
        <v>30</v>
      </c>
      <c r="E791" t="s">
        <v>29</v>
      </c>
      <c r="F791" t="s">
        <v>12</v>
      </c>
      <c r="G791" t="s">
        <v>5</v>
      </c>
      <c r="H791">
        <v>57891</v>
      </c>
      <c r="I791">
        <f>IF(Table3_1[[#This Row],[Status]]="Hired",1,0)</f>
        <v>0</v>
      </c>
      <c r="J791" t="b">
        <f>OR((Table3_1[[#This Row],[Offered Salary]]&lt;$O$27),(Table3_1[[#This Row],[Offered Salary]]&gt;$O$28))</f>
        <v>0</v>
      </c>
      <c r="K791" t="str">
        <f>IF(Table3_1[[#This Row],[Offered Salary]]&lt;$O$27,"Low",IF(Table3_1[[#This Row],[Offered Salary]]&gt;$O$28,"High",""))</f>
        <v/>
      </c>
      <c r="L791" s="6">
        <f>((Table3_1[[#This Row],[Offered Salary]]-$O$25)/$O$26)</f>
        <v>0.27404633645442944</v>
      </c>
    </row>
    <row r="792" spans="1:12" x14ac:dyDescent="0.3">
      <c r="A792">
        <v>88234</v>
      </c>
      <c r="B792" s="2">
        <v>41838</v>
      </c>
      <c r="C792" s="3">
        <v>0.60024305555555557</v>
      </c>
      <c r="D792" t="s">
        <v>30</v>
      </c>
      <c r="E792" t="s">
        <v>27</v>
      </c>
      <c r="F792" t="s">
        <v>15</v>
      </c>
      <c r="G792" t="s">
        <v>4</v>
      </c>
      <c r="H792">
        <v>51578</v>
      </c>
      <c r="I792">
        <f>IF(Table3_1[[#This Row],[Status]]="Hired",1,0)</f>
        <v>0</v>
      </c>
      <c r="J792" t="b">
        <f>OR((Table3_1[[#This Row],[Offered Salary]]&lt;$O$27),(Table3_1[[#This Row],[Offered Salary]]&gt;$O$28))</f>
        <v>0</v>
      </c>
      <c r="K792" t="str">
        <f>IF(Table3_1[[#This Row],[Offered Salary]]&lt;$O$27,"Low",IF(Table3_1[[#This Row],[Offered Salary]]&gt;$O$28,"High",""))</f>
        <v/>
      </c>
      <c r="L792" s="6">
        <f>((Table3_1[[#This Row],[Offered Salary]]-$O$25)/$O$26)</f>
        <v>5.5228419735925065E-2</v>
      </c>
    </row>
    <row r="793" spans="1:12" x14ac:dyDescent="0.3">
      <c r="A793">
        <v>385051</v>
      </c>
      <c r="B793" s="2">
        <v>41838</v>
      </c>
      <c r="C793" s="3">
        <v>0.53268518518518515</v>
      </c>
      <c r="D793" t="s">
        <v>30</v>
      </c>
      <c r="E793" t="s">
        <v>27</v>
      </c>
      <c r="F793" t="s">
        <v>17</v>
      </c>
      <c r="G793" t="s">
        <v>4</v>
      </c>
      <c r="H793">
        <v>42741</v>
      </c>
      <c r="I793">
        <f>IF(Table3_1[[#This Row],[Status]]="Hired",1,0)</f>
        <v>0</v>
      </c>
      <c r="J793" t="b">
        <f>OR((Table3_1[[#This Row],[Offered Salary]]&lt;$O$27),(Table3_1[[#This Row],[Offered Salary]]&gt;$O$28))</f>
        <v>0</v>
      </c>
      <c r="K793" t="str">
        <f>IF(Table3_1[[#This Row],[Offered Salary]]&lt;$O$27,"Low",IF(Table3_1[[#This Row],[Offered Salary]]&gt;$O$28,"High",""))</f>
        <v/>
      </c>
      <c r="L793" s="6">
        <f>((Table3_1[[#This Row],[Offered Salary]]-$O$25)/$O$26)</f>
        <v>-0.25107506989522066</v>
      </c>
    </row>
    <row r="794" spans="1:12" x14ac:dyDescent="0.3">
      <c r="A794">
        <v>322530</v>
      </c>
      <c r="B794" s="2">
        <v>41838</v>
      </c>
      <c r="C794" s="3">
        <v>0.53304398148148147</v>
      </c>
      <c r="D794" t="s">
        <v>31</v>
      </c>
      <c r="E794" t="s">
        <v>27</v>
      </c>
      <c r="F794" t="s">
        <v>17</v>
      </c>
      <c r="G794" t="s">
        <v>4</v>
      </c>
      <c r="H794">
        <v>66589</v>
      </c>
      <c r="I794">
        <f>IF(Table3_1[[#This Row],[Status]]="Hired",1,0)</f>
        <v>1</v>
      </c>
      <c r="J794" t="b">
        <f>OR((Table3_1[[#This Row],[Offered Salary]]&lt;$O$27),(Table3_1[[#This Row],[Offered Salary]]&gt;$O$28))</f>
        <v>0</v>
      </c>
      <c r="K794" t="str">
        <f>IF(Table3_1[[#This Row],[Offered Salary]]&lt;$O$27,"Low",IF(Table3_1[[#This Row],[Offered Salary]]&gt;$O$28,"High",""))</f>
        <v/>
      </c>
      <c r="L794" s="6">
        <f>((Table3_1[[#This Row],[Offered Salary]]-$O$25)/$O$26)</f>
        <v>0.57553188050916582</v>
      </c>
    </row>
    <row r="795" spans="1:12" x14ac:dyDescent="0.3">
      <c r="A795">
        <v>631387</v>
      </c>
      <c r="B795" s="2">
        <v>41838</v>
      </c>
      <c r="C795" s="3">
        <v>0.53545138888888888</v>
      </c>
      <c r="D795" t="s">
        <v>31</v>
      </c>
      <c r="E795" t="s">
        <v>27</v>
      </c>
      <c r="F795" t="s">
        <v>17</v>
      </c>
      <c r="G795" t="s">
        <v>4</v>
      </c>
      <c r="H795">
        <v>81960</v>
      </c>
      <c r="I795">
        <f>IF(Table3_1[[#This Row],[Status]]="Hired",1,0)</f>
        <v>1</v>
      </c>
      <c r="J795" t="b">
        <f>OR((Table3_1[[#This Row],[Offered Salary]]&lt;$O$27),(Table3_1[[#This Row],[Offered Salary]]&gt;$O$28))</f>
        <v>0</v>
      </c>
      <c r="K795" t="str">
        <f>IF(Table3_1[[#This Row],[Offered Salary]]&lt;$O$27,"Low",IF(Table3_1[[#This Row],[Offered Salary]]&gt;$O$28,"High",""))</f>
        <v/>
      </c>
      <c r="L795" s="6">
        <f>((Table3_1[[#This Row],[Offered Salary]]-$O$25)/$O$26)</f>
        <v>1.1083134737105171</v>
      </c>
    </row>
    <row r="796" spans="1:12" x14ac:dyDescent="0.3">
      <c r="A796">
        <v>924631</v>
      </c>
      <c r="B796" s="2">
        <v>41842</v>
      </c>
      <c r="C796" s="3">
        <v>0.40228009259259262</v>
      </c>
      <c r="D796" t="s">
        <v>31</v>
      </c>
      <c r="E796" t="s">
        <v>27</v>
      </c>
      <c r="F796" t="s">
        <v>15</v>
      </c>
      <c r="G796" t="s">
        <v>10</v>
      </c>
      <c r="H796">
        <v>43214</v>
      </c>
      <c r="I796">
        <f>IF(Table3_1[[#This Row],[Status]]="Hired",1,0)</f>
        <v>1</v>
      </c>
      <c r="J796" t="b">
        <f>OR((Table3_1[[#This Row],[Offered Salary]]&lt;$O$27),(Table3_1[[#This Row],[Offered Salary]]&gt;$O$28))</f>
        <v>0</v>
      </c>
      <c r="K796" t="str">
        <f>IF(Table3_1[[#This Row],[Offered Salary]]&lt;$O$27,"Low",IF(Table3_1[[#This Row],[Offered Salary]]&gt;$O$28,"High",""))</f>
        <v/>
      </c>
      <c r="L796" s="6">
        <f>((Table3_1[[#This Row],[Offered Salary]]-$O$25)/$O$26)</f>
        <v>-0.23468019034384216</v>
      </c>
    </row>
    <row r="797" spans="1:12" x14ac:dyDescent="0.3">
      <c r="A797">
        <v>823234</v>
      </c>
      <c r="B797" s="2">
        <v>41842</v>
      </c>
      <c r="C797" s="3">
        <v>0.40443287037037035</v>
      </c>
      <c r="D797" t="s">
        <v>30</v>
      </c>
      <c r="E797" t="s">
        <v>27</v>
      </c>
      <c r="F797" t="s">
        <v>15</v>
      </c>
      <c r="G797" t="s">
        <v>10</v>
      </c>
      <c r="H797">
        <v>32078</v>
      </c>
      <c r="I797">
        <f>IF(Table3_1[[#This Row],[Status]]="Hired",1,0)</f>
        <v>0</v>
      </c>
      <c r="J797" t="b">
        <f>OR((Table3_1[[#This Row],[Offered Salary]]&lt;$O$27),(Table3_1[[#This Row],[Offered Salary]]&gt;$O$28))</f>
        <v>0</v>
      </c>
      <c r="K797" t="str">
        <f>IF(Table3_1[[#This Row],[Offered Salary]]&lt;$O$27,"Low",IF(Table3_1[[#This Row],[Offered Salary]]&gt;$O$28,"High",""))</f>
        <v/>
      </c>
      <c r="L797" s="6">
        <f>((Table3_1[[#This Row],[Offered Salary]]-$O$25)/$O$26)</f>
        <v>-0.62067042012006024</v>
      </c>
    </row>
    <row r="798" spans="1:12" x14ac:dyDescent="0.3">
      <c r="A798">
        <v>515022</v>
      </c>
      <c r="B798" s="2">
        <v>41838</v>
      </c>
      <c r="C798" s="3">
        <v>0.5951157407407407</v>
      </c>
      <c r="D798" t="s">
        <v>31</v>
      </c>
      <c r="E798" t="s">
        <v>27</v>
      </c>
      <c r="F798" t="s">
        <v>20</v>
      </c>
      <c r="G798" t="s">
        <v>6</v>
      </c>
      <c r="H798">
        <v>42114</v>
      </c>
      <c r="I798">
        <f>IF(Table3_1[[#This Row],[Status]]="Hired",1,0)</f>
        <v>1</v>
      </c>
      <c r="J798" t="b">
        <f>OR((Table3_1[[#This Row],[Offered Salary]]&lt;$O$27),(Table3_1[[#This Row],[Offered Salary]]&gt;$O$28))</f>
        <v>0</v>
      </c>
      <c r="K798" t="str">
        <f>IF(Table3_1[[#This Row],[Offered Salary]]&lt;$O$27,"Low",IF(Table3_1[[#This Row],[Offered Salary]]&gt;$O$28,"High",""))</f>
        <v/>
      </c>
      <c r="L798" s="6">
        <f>((Table3_1[[#This Row],[Offered Salary]]-$O$25)/$O$26)</f>
        <v>-0.27280781720751313</v>
      </c>
    </row>
    <row r="799" spans="1:12" x14ac:dyDescent="0.3">
      <c r="A799">
        <v>873591</v>
      </c>
      <c r="B799" s="2">
        <v>41838</v>
      </c>
      <c r="C799" s="3">
        <v>0.59619212962962964</v>
      </c>
      <c r="D799" t="s">
        <v>30</v>
      </c>
      <c r="E799" t="s">
        <v>27</v>
      </c>
      <c r="F799" t="s">
        <v>20</v>
      </c>
      <c r="G799" t="s">
        <v>6</v>
      </c>
      <c r="H799">
        <v>19440</v>
      </c>
      <c r="I799">
        <f>IF(Table3_1[[#This Row],[Status]]="Hired",1,0)</f>
        <v>0</v>
      </c>
      <c r="J799" t="b">
        <f>OR((Table3_1[[#This Row],[Offered Salary]]&lt;$O$27),(Table3_1[[#This Row],[Offered Salary]]&gt;$O$28))</f>
        <v>0</v>
      </c>
      <c r="K799" t="str">
        <f>IF(Table3_1[[#This Row],[Offered Salary]]&lt;$O$27,"Low",IF(Table3_1[[#This Row],[Offered Salary]]&gt;$O$28,"High",""))</f>
        <v/>
      </c>
      <c r="L799" s="6">
        <f>((Table3_1[[#This Row],[Offered Salary]]-$O$25)/$O$26)</f>
        <v>-1.0587221913046725</v>
      </c>
    </row>
    <row r="800" spans="1:12" x14ac:dyDescent="0.3">
      <c r="A800">
        <v>868701</v>
      </c>
      <c r="B800" s="2">
        <v>41838</v>
      </c>
      <c r="C800" s="3">
        <v>0.59701388888888884</v>
      </c>
      <c r="D800" t="s">
        <v>30</v>
      </c>
      <c r="E800" t="s">
        <v>29</v>
      </c>
      <c r="F800" t="s">
        <v>20</v>
      </c>
      <c r="G800" t="s">
        <v>6</v>
      </c>
      <c r="H800">
        <v>66602</v>
      </c>
      <c r="I800">
        <f>IF(Table3_1[[#This Row],[Status]]="Hired",1,0)</f>
        <v>0</v>
      </c>
      <c r="J800" t="b">
        <f>OR((Table3_1[[#This Row],[Offered Salary]]&lt;$O$27),(Table3_1[[#This Row],[Offered Salary]]&gt;$O$28))</f>
        <v>0</v>
      </c>
      <c r="K800" t="str">
        <f>IF(Table3_1[[#This Row],[Offered Salary]]&lt;$O$27,"Low",IF(Table3_1[[#This Row],[Offered Salary]]&gt;$O$28,"High",""))</f>
        <v/>
      </c>
      <c r="L800" s="6">
        <f>((Table3_1[[#This Row],[Offered Salary]]-$O$25)/$O$26)</f>
        <v>0.57598247973573646</v>
      </c>
    </row>
    <row r="801" spans="1:12" x14ac:dyDescent="0.3">
      <c r="A801">
        <v>322926</v>
      </c>
      <c r="B801" s="2">
        <v>41838</v>
      </c>
      <c r="C801" s="3">
        <v>0.46774305555555556</v>
      </c>
      <c r="D801" t="s">
        <v>31</v>
      </c>
      <c r="E801" t="s">
        <v>27</v>
      </c>
      <c r="F801" t="s">
        <v>15</v>
      </c>
      <c r="G801" t="s">
        <v>9</v>
      </c>
      <c r="H801">
        <v>91208</v>
      </c>
      <c r="I801">
        <f>IF(Table3_1[[#This Row],[Status]]="Hired",1,0)</f>
        <v>1</v>
      </c>
      <c r="J801" t="b">
        <f>OR((Table3_1[[#This Row],[Offered Salary]]&lt;$O$27),(Table3_1[[#This Row],[Offered Salary]]&gt;$O$28))</f>
        <v>0</v>
      </c>
      <c r="K801" t="str">
        <f>IF(Table3_1[[#This Row],[Offered Salary]]&lt;$O$27,"Low",IF(Table3_1[[#This Row],[Offered Salary]]&gt;$O$28,"High",""))</f>
        <v/>
      </c>
      <c r="L801" s="6">
        <f>((Table3_1[[#This Row],[Offered Salary]]-$O$25)/$O$26)</f>
        <v>1.428862831197089</v>
      </c>
    </row>
    <row r="802" spans="1:12" x14ac:dyDescent="0.3">
      <c r="A802">
        <v>232998</v>
      </c>
      <c r="B802" s="2">
        <v>41838</v>
      </c>
      <c r="C802" s="3">
        <v>0.4679861111111111</v>
      </c>
      <c r="D802" t="s">
        <v>30</v>
      </c>
      <c r="E802" t="s">
        <v>27</v>
      </c>
      <c r="F802" t="s">
        <v>15</v>
      </c>
      <c r="G802" t="s">
        <v>9</v>
      </c>
      <c r="H802">
        <v>51895</v>
      </c>
      <c r="I802">
        <f>IF(Table3_1[[#This Row],[Status]]="Hired",1,0)</f>
        <v>0</v>
      </c>
      <c r="J802" t="b">
        <f>OR((Table3_1[[#This Row],[Offered Salary]]&lt;$O$27),(Table3_1[[#This Row],[Offered Salary]]&gt;$O$28))</f>
        <v>0</v>
      </c>
      <c r="K802" t="str">
        <f>IF(Table3_1[[#This Row],[Offered Salary]]&lt;$O$27,"Low",IF(Table3_1[[#This Row],[Offered Salary]]&gt;$O$28,"High",""))</f>
        <v/>
      </c>
      <c r="L802" s="6">
        <f>((Table3_1[[#This Row],[Offered Salary]]-$O$25)/$O$26)</f>
        <v>6.6216108568455695E-2</v>
      </c>
    </row>
    <row r="803" spans="1:12" x14ac:dyDescent="0.3">
      <c r="A803">
        <v>67001</v>
      </c>
      <c r="B803" s="2">
        <v>41838</v>
      </c>
      <c r="C803" s="3">
        <v>0.62765046296296301</v>
      </c>
      <c r="D803" t="s">
        <v>30</v>
      </c>
      <c r="E803" t="s">
        <v>27</v>
      </c>
      <c r="F803" t="s">
        <v>17</v>
      </c>
      <c r="G803" t="s">
        <v>10</v>
      </c>
      <c r="H803">
        <v>8175</v>
      </c>
      <c r="I803">
        <f>IF(Table3_1[[#This Row],[Status]]="Hired",1,0)</f>
        <v>0</v>
      </c>
      <c r="J803" t="b">
        <f>OR((Table3_1[[#This Row],[Offered Salary]]&lt;$O$27),(Table3_1[[#This Row],[Offered Salary]]&gt;$O$28))</f>
        <v>1</v>
      </c>
      <c r="K803" t="str">
        <f>IF(Table3_1[[#This Row],[Offered Salary]]&lt;$O$27,"Low",IF(Table3_1[[#This Row],[Offered Salary]]&gt;$O$28,"High",""))</f>
        <v>Low</v>
      </c>
      <c r="L803" s="6">
        <f>((Table3_1[[#This Row],[Offered Salary]]-$O$25)/$O$26)</f>
        <v>-1.4491837518676303</v>
      </c>
    </row>
    <row r="804" spans="1:12" x14ac:dyDescent="0.3">
      <c r="A804">
        <v>325045</v>
      </c>
      <c r="B804" s="2">
        <v>41838</v>
      </c>
      <c r="C804" s="3">
        <v>0.62800925925925921</v>
      </c>
      <c r="D804" t="s">
        <v>30</v>
      </c>
      <c r="E804" t="s">
        <v>27</v>
      </c>
      <c r="F804" t="s">
        <v>17</v>
      </c>
      <c r="G804" t="s">
        <v>10</v>
      </c>
      <c r="H804">
        <v>12363</v>
      </c>
      <c r="I804">
        <f>IF(Table3_1[[#This Row],[Status]]="Hired",1,0)</f>
        <v>0</v>
      </c>
      <c r="J804" t="b">
        <f>OR((Table3_1[[#This Row],[Offered Salary]]&lt;$O$27),(Table3_1[[#This Row],[Offered Salary]]&gt;$O$28))</f>
        <v>1</v>
      </c>
      <c r="K804" t="str">
        <f>IF(Table3_1[[#This Row],[Offered Salary]]&lt;$O$27,"Low",IF(Table3_1[[#This Row],[Offered Salary]]&gt;$O$28,"High",""))</f>
        <v>Low</v>
      </c>
      <c r="L804" s="6">
        <f>((Table3_1[[#This Row],[Offered Salary]]-$O$25)/$O$26)</f>
        <v>-1.3040214779539447</v>
      </c>
    </row>
    <row r="805" spans="1:12" x14ac:dyDescent="0.3">
      <c r="A805">
        <v>364042</v>
      </c>
      <c r="B805" s="2">
        <v>41838</v>
      </c>
      <c r="C805" s="3">
        <v>0.62836805555555553</v>
      </c>
      <c r="D805" t="s">
        <v>30</v>
      </c>
      <c r="E805" t="s">
        <v>27</v>
      </c>
      <c r="F805" t="s">
        <v>17</v>
      </c>
      <c r="G805" t="s">
        <v>10</v>
      </c>
      <c r="H805">
        <v>65858</v>
      </c>
      <c r="I805">
        <f>IF(Table3_1[[#This Row],[Status]]="Hired",1,0)</f>
        <v>0</v>
      </c>
      <c r="J805" t="b">
        <f>OR((Table3_1[[#This Row],[Offered Salary]]&lt;$O$27),(Table3_1[[#This Row],[Offered Salary]]&gt;$O$28))</f>
        <v>0</v>
      </c>
      <c r="K805" t="str">
        <f>IF(Table3_1[[#This Row],[Offered Salary]]&lt;$O$27,"Low",IF(Table3_1[[#This Row],[Offered Salary]]&gt;$O$28,"High",""))</f>
        <v/>
      </c>
      <c r="L805" s="6">
        <f>((Table3_1[[#This Row],[Offered Salary]]-$O$25)/$O$26)</f>
        <v>0.55019433938430806</v>
      </c>
    </row>
    <row r="806" spans="1:12" x14ac:dyDescent="0.3">
      <c r="A806">
        <v>978447</v>
      </c>
      <c r="B806" s="2">
        <v>41838</v>
      </c>
      <c r="C806" s="3">
        <v>0.62905092592592593</v>
      </c>
      <c r="D806" t="s">
        <v>31</v>
      </c>
      <c r="E806" t="s">
        <v>29</v>
      </c>
      <c r="F806" t="s">
        <v>17</v>
      </c>
      <c r="G806" t="s">
        <v>10</v>
      </c>
      <c r="H806">
        <v>84508</v>
      </c>
      <c r="I806">
        <f>IF(Table3_1[[#This Row],[Status]]="Hired",1,0)</f>
        <v>1</v>
      </c>
      <c r="J806" t="b">
        <f>OR((Table3_1[[#This Row],[Offered Salary]]&lt;$O$27),(Table3_1[[#This Row],[Offered Salary]]&gt;$O$28))</f>
        <v>0</v>
      </c>
      <c r="K806" t="str">
        <f>IF(Table3_1[[#This Row],[Offered Salary]]&lt;$O$27,"Low",IF(Table3_1[[#This Row],[Offered Salary]]&gt;$O$28,"High",""))</f>
        <v/>
      </c>
      <c r="L806" s="6">
        <f>((Table3_1[[#This Row],[Offered Salary]]-$O$25)/$O$26)</f>
        <v>1.1966309221183657</v>
      </c>
    </row>
    <row r="807" spans="1:12" x14ac:dyDescent="0.3">
      <c r="A807">
        <v>708890</v>
      </c>
      <c r="B807" s="2">
        <v>41838</v>
      </c>
      <c r="C807" s="3">
        <v>0.55956018518518513</v>
      </c>
      <c r="D807" t="s">
        <v>30</v>
      </c>
      <c r="E807" t="s">
        <v>27</v>
      </c>
      <c r="F807" t="s">
        <v>12</v>
      </c>
      <c r="G807" t="s">
        <v>2</v>
      </c>
      <c r="H807">
        <v>76907</v>
      </c>
      <c r="I807">
        <f>IF(Table3_1[[#This Row],[Status]]="Hired",1,0)</f>
        <v>0</v>
      </c>
      <c r="J807" t="b">
        <f>OR((Table3_1[[#This Row],[Offered Salary]]&lt;$O$27),(Table3_1[[#This Row],[Offered Salary]]&gt;$O$28))</f>
        <v>0</v>
      </c>
      <c r="K807" t="str">
        <f>IF(Table3_1[[#This Row],[Offered Salary]]&lt;$O$27,"Low",IF(Table3_1[[#This Row],[Offered Salary]]&gt;$O$28,"High",""))</f>
        <v/>
      </c>
      <c r="L807" s="6">
        <f>((Table3_1[[#This Row],[Offered Salary]]-$O$25)/$O$26)</f>
        <v>0.9331690204903994</v>
      </c>
    </row>
    <row r="808" spans="1:12" x14ac:dyDescent="0.3">
      <c r="A808">
        <v>142086</v>
      </c>
      <c r="B808" s="2">
        <v>41838</v>
      </c>
      <c r="C808" s="3">
        <v>0.56164351851851857</v>
      </c>
      <c r="D808" t="s">
        <v>31</v>
      </c>
      <c r="E808" t="s">
        <v>27</v>
      </c>
      <c r="F808" t="s">
        <v>12</v>
      </c>
      <c r="G808" t="s">
        <v>2</v>
      </c>
      <c r="H808">
        <v>39033</v>
      </c>
      <c r="I808">
        <f>IF(Table3_1[[#This Row],[Status]]="Hired",1,0)</f>
        <v>1</v>
      </c>
      <c r="J808" t="b">
        <f>OR((Table3_1[[#This Row],[Offered Salary]]&lt;$O$27),(Table3_1[[#This Row],[Offered Salary]]&gt;$O$28))</f>
        <v>0</v>
      </c>
      <c r="K808" t="str">
        <f>IF(Table3_1[[#This Row],[Offered Salary]]&lt;$O$27,"Low",IF(Table3_1[[#This Row],[Offered Salary]]&gt;$O$28,"High",""))</f>
        <v/>
      </c>
      <c r="L808" s="6">
        <f>((Table3_1[[#This Row],[Offered Salary]]-$O$25)/$O$26)</f>
        <v>-0.37959983390475877</v>
      </c>
    </row>
    <row r="809" spans="1:12" x14ac:dyDescent="0.3">
      <c r="A809">
        <v>55751</v>
      </c>
      <c r="B809" s="2">
        <v>41838</v>
      </c>
      <c r="C809" s="3">
        <v>0.56195601851851851</v>
      </c>
      <c r="D809" t="s">
        <v>31</v>
      </c>
      <c r="E809" t="s">
        <v>29</v>
      </c>
      <c r="F809" t="s">
        <v>12</v>
      </c>
      <c r="G809" t="s">
        <v>2</v>
      </c>
      <c r="H809">
        <v>30743</v>
      </c>
      <c r="I809">
        <f>IF(Table3_1[[#This Row],[Status]]="Hired",1,0)</f>
        <v>1</v>
      </c>
      <c r="J809" t="b">
        <f>OR((Table3_1[[#This Row],[Offered Salary]]&lt;$O$27),(Table3_1[[#This Row],[Offered Salary]]&gt;$O$28))</f>
        <v>0</v>
      </c>
      <c r="K809" t="str">
        <f>IF(Table3_1[[#This Row],[Offered Salary]]&lt;$O$27,"Low",IF(Table3_1[[#This Row],[Offered Salary]]&gt;$O$28,"High",""))</f>
        <v/>
      </c>
      <c r="L809" s="6">
        <f>((Table3_1[[#This Row],[Offered Salary]]-$O$25)/$O$26)</f>
        <v>-0.66694349454096991</v>
      </c>
    </row>
    <row r="810" spans="1:12" x14ac:dyDescent="0.3">
      <c r="A810">
        <v>612997</v>
      </c>
      <c r="B810" s="2">
        <v>41839</v>
      </c>
      <c r="C810" s="3">
        <v>0.49343749999999997</v>
      </c>
      <c r="D810" t="s">
        <v>30</v>
      </c>
      <c r="E810" t="s">
        <v>27</v>
      </c>
      <c r="F810" t="s">
        <v>20</v>
      </c>
      <c r="G810" t="s">
        <v>10</v>
      </c>
      <c r="H810">
        <v>60051</v>
      </c>
      <c r="I810">
        <f>IF(Table3_1[[#This Row],[Status]]="Hired",1,0)</f>
        <v>0</v>
      </c>
      <c r="J810" t="b">
        <f>OR((Table3_1[[#This Row],[Offered Salary]]&lt;$O$27),(Table3_1[[#This Row],[Offered Salary]]&gt;$O$28))</f>
        <v>0</v>
      </c>
      <c r="K810" t="str">
        <f>IF(Table3_1[[#This Row],[Offered Salary]]&lt;$O$27,"Low",IF(Table3_1[[#This Row],[Offered Salary]]&gt;$O$28,"High",""))</f>
        <v/>
      </c>
      <c r="L810" s="6">
        <f>((Table3_1[[#This Row],[Offered Salary]]-$O$25)/$O$26)</f>
        <v>0.34891513102309241</v>
      </c>
    </row>
    <row r="811" spans="1:12" x14ac:dyDescent="0.3">
      <c r="A811">
        <v>22091</v>
      </c>
      <c r="B811" s="2">
        <v>41840</v>
      </c>
      <c r="C811" s="3">
        <v>0.38848379629629631</v>
      </c>
      <c r="D811" t="s">
        <v>30</v>
      </c>
      <c r="E811" t="s">
        <v>29</v>
      </c>
      <c r="F811" t="s">
        <v>12</v>
      </c>
      <c r="G811" t="s">
        <v>9</v>
      </c>
      <c r="H811">
        <v>8843</v>
      </c>
      <c r="I811">
        <f>IF(Table3_1[[#This Row],[Status]]="Hired",1,0)</f>
        <v>0</v>
      </c>
      <c r="J811" t="b">
        <f>OR((Table3_1[[#This Row],[Offered Salary]]&lt;$O$27),(Table3_1[[#This Row],[Offered Salary]]&gt;$O$28))</f>
        <v>1</v>
      </c>
      <c r="K811" t="str">
        <f>IF(Table3_1[[#This Row],[Offered Salary]]&lt;$O$27,"Low",IF(Table3_1[[#This Row],[Offered Salary]]&gt;$O$28,"High",""))</f>
        <v>Low</v>
      </c>
      <c r="L811" s="6">
        <f>((Table3_1[[#This Row],[Offered Salary]]-$O$25)/$O$26)</f>
        <v>-1.4260298839176919</v>
      </c>
    </row>
    <row r="812" spans="1:12" x14ac:dyDescent="0.3">
      <c r="A812">
        <v>721792</v>
      </c>
      <c r="B812" s="2">
        <v>41844</v>
      </c>
      <c r="C812" s="3">
        <v>0.54085648148148147</v>
      </c>
      <c r="D812" t="s">
        <v>31</v>
      </c>
      <c r="E812" t="s">
        <v>27</v>
      </c>
      <c r="F812" t="s">
        <v>12</v>
      </c>
      <c r="G812" t="s">
        <v>2</v>
      </c>
      <c r="H812">
        <v>33822</v>
      </c>
      <c r="I812">
        <f>IF(Table3_1[[#This Row],[Status]]="Hired",1,0)</f>
        <v>1</v>
      </c>
      <c r="J812" t="b">
        <f>OR((Table3_1[[#This Row],[Offered Salary]]&lt;$O$27),(Table3_1[[#This Row],[Offered Salary]]&gt;$O$28))</f>
        <v>0</v>
      </c>
      <c r="K812" t="str">
        <f>IF(Table3_1[[#This Row],[Offered Salary]]&lt;$O$27,"Low",IF(Table3_1[[#This Row],[Offered Salary]]&gt;$O$28,"High",""))</f>
        <v/>
      </c>
      <c r="L812" s="6">
        <f>((Table3_1[[#This Row],[Offered Salary]]-$O$25)/$O$26)</f>
        <v>-0.56022080080165826</v>
      </c>
    </row>
    <row r="813" spans="1:12" x14ac:dyDescent="0.3">
      <c r="A813">
        <v>682173</v>
      </c>
      <c r="B813" s="2">
        <v>41844</v>
      </c>
      <c r="C813" s="3">
        <v>0.54148148148148145</v>
      </c>
      <c r="D813" t="s">
        <v>31</v>
      </c>
      <c r="E813" t="s">
        <v>27</v>
      </c>
      <c r="F813" t="s">
        <v>12</v>
      </c>
      <c r="G813" t="s">
        <v>2</v>
      </c>
      <c r="H813">
        <v>47388</v>
      </c>
      <c r="I813">
        <f>IF(Table3_1[[#This Row],[Status]]="Hired",1,0)</f>
        <v>1</v>
      </c>
      <c r="J813" t="b">
        <f>OR((Table3_1[[#This Row],[Offered Salary]]&lt;$O$27),(Table3_1[[#This Row],[Offered Salary]]&gt;$O$28))</f>
        <v>0</v>
      </c>
      <c r="K813" t="str">
        <f>IF(Table3_1[[#This Row],[Offered Salary]]&lt;$O$27,"Low",IF(Table3_1[[#This Row],[Offered Salary]]&gt;$O$28,"High",""))</f>
        <v/>
      </c>
      <c r="L813" s="6">
        <f>((Table3_1[[#This Row],[Offered Salary]]-$O$25)/$O$26)</f>
        <v>-9.0003177135694334E-2</v>
      </c>
    </row>
    <row r="814" spans="1:12" x14ac:dyDescent="0.3">
      <c r="A814">
        <v>978831</v>
      </c>
      <c r="B814" s="2">
        <v>41841</v>
      </c>
      <c r="C814" s="3">
        <v>0.7101736111111111</v>
      </c>
      <c r="D814" t="s">
        <v>30</v>
      </c>
      <c r="E814" t="s">
        <v>27</v>
      </c>
      <c r="F814" t="s">
        <v>17</v>
      </c>
      <c r="G814" t="s">
        <v>4</v>
      </c>
      <c r="H814">
        <v>85868</v>
      </c>
      <c r="I814">
        <f>IF(Table3_1[[#This Row],[Status]]="Hired",1,0)</f>
        <v>0</v>
      </c>
      <c r="J814" t="b">
        <f>OR((Table3_1[[#This Row],[Offered Salary]]&lt;$O$27),(Table3_1[[#This Row],[Offered Salary]]&gt;$O$28))</f>
        <v>0</v>
      </c>
      <c r="K814" t="str">
        <f>IF(Table3_1[[#This Row],[Offered Salary]]&lt;$O$27,"Low",IF(Table3_1[[#This Row],[Offered Salary]]&gt;$O$28,"High",""))</f>
        <v/>
      </c>
      <c r="L814" s="6">
        <f>((Table3_1[[#This Row],[Offered Salary]]-$O$25)/$O$26)</f>
        <v>1.2437705335134499</v>
      </c>
    </row>
    <row r="815" spans="1:12" x14ac:dyDescent="0.3">
      <c r="A815">
        <v>253384</v>
      </c>
      <c r="B815" s="2">
        <v>41841</v>
      </c>
      <c r="C815" s="3">
        <v>0.71061342592592591</v>
      </c>
      <c r="D815" t="s">
        <v>30</v>
      </c>
      <c r="E815" t="s">
        <v>27</v>
      </c>
      <c r="F815" t="s">
        <v>17</v>
      </c>
      <c r="G815" t="s">
        <v>4</v>
      </c>
      <c r="H815">
        <v>3577</v>
      </c>
      <c r="I815">
        <f>IF(Table3_1[[#This Row],[Status]]="Hired",1,0)</f>
        <v>0</v>
      </c>
      <c r="J815" t="b">
        <f>OR((Table3_1[[#This Row],[Offered Salary]]&lt;$O$27),(Table3_1[[#This Row],[Offered Salary]]&gt;$O$28))</f>
        <v>1</v>
      </c>
      <c r="K815" t="str">
        <f>IF(Table3_1[[#This Row],[Offered Salary]]&lt;$O$27,"Low",IF(Table3_1[[#This Row],[Offered Salary]]&gt;$O$28,"High",""))</f>
        <v>Low</v>
      </c>
      <c r="L815" s="6">
        <f>((Table3_1[[#This Row],[Offered Salary]]-$O$25)/$O$26)</f>
        <v>-1.6085572321577748</v>
      </c>
    </row>
    <row r="816" spans="1:12" x14ac:dyDescent="0.3">
      <c r="A816">
        <v>817265</v>
      </c>
      <c r="B816" s="2">
        <v>41841</v>
      </c>
      <c r="C816" s="3">
        <v>0.760162037037037</v>
      </c>
      <c r="D816" t="s">
        <v>30</v>
      </c>
      <c r="E816" t="s">
        <v>27</v>
      </c>
      <c r="F816" t="s">
        <v>15</v>
      </c>
      <c r="G816" t="s">
        <v>6</v>
      </c>
      <c r="H816">
        <v>43678</v>
      </c>
      <c r="I816">
        <f>IF(Table3_1[[#This Row],[Status]]="Hired",1,0)</f>
        <v>0</v>
      </c>
      <c r="J816" t="b">
        <f>OR((Table3_1[[#This Row],[Offered Salary]]&lt;$O$27),(Table3_1[[#This Row],[Offered Salary]]&gt;$O$28))</f>
        <v>0</v>
      </c>
      <c r="K816" t="str">
        <f>IF(Table3_1[[#This Row],[Offered Salary]]&lt;$O$27,"Low",IF(Table3_1[[#This Row],[Offered Salary]]&gt;$O$28,"High",""))</f>
        <v/>
      </c>
      <c r="L816" s="6">
        <f>((Table3_1[[#This Row],[Offered Salary]]-$O$25)/$O$26)</f>
        <v>-0.21859726410316641</v>
      </c>
    </row>
    <row r="817" spans="1:12" x14ac:dyDescent="0.3">
      <c r="A817">
        <v>734018</v>
      </c>
      <c r="B817" s="2">
        <v>41841</v>
      </c>
      <c r="C817" s="3">
        <v>0.76197916666666665</v>
      </c>
      <c r="D817" t="s">
        <v>31</v>
      </c>
      <c r="E817" t="s">
        <v>27</v>
      </c>
      <c r="F817" t="s">
        <v>15</v>
      </c>
      <c r="G817" t="s">
        <v>6</v>
      </c>
      <c r="H817">
        <v>39935</v>
      </c>
      <c r="I817">
        <f>IF(Table3_1[[#This Row],[Status]]="Hired",1,0)</f>
        <v>1</v>
      </c>
      <c r="J817" t="b">
        <f>OR((Table3_1[[#This Row],[Offered Salary]]&lt;$O$27),(Table3_1[[#This Row],[Offered Salary]]&gt;$O$28))</f>
        <v>0</v>
      </c>
      <c r="K817" t="str">
        <f>IF(Table3_1[[#This Row],[Offered Salary]]&lt;$O$27,"Low",IF(Table3_1[[#This Row],[Offered Salary]]&gt;$O$28,"High",""))</f>
        <v/>
      </c>
      <c r="L817" s="6">
        <f>((Table3_1[[#This Row],[Offered Salary]]-$O$25)/$O$26)</f>
        <v>-0.34833517987654861</v>
      </c>
    </row>
    <row r="818" spans="1:12" x14ac:dyDescent="0.3">
      <c r="A818">
        <v>527009</v>
      </c>
      <c r="B818" s="2">
        <v>41852</v>
      </c>
      <c r="C818" s="3">
        <v>0.74995370370370373</v>
      </c>
      <c r="D818" t="s">
        <v>30</v>
      </c>
      <c r="E818" t="s">
        <v>27</v>
      </c>
      <c r="F818" t="s">
        <v>15</v>
      </c>
      <c r="G818" t="s">
        <v>6</v>
      </c>
      <c r="H818">
        <v>14256</v>
      </c>
      <c r="I818">
        <f>IF(Table3_1[[#This Row],[Status]]="Hired",1,0)</f>
        <v>0</v>
      </c>
      <c r="J818" t="b">
        <f>OR((Table3_1[[#This Row],[Offered Salary]]&lt;$O$27),(Table3_1[[#This Row],[Offered Salary]]&gt;$O$28))</f>
        <v>0</v>
      </c>
      <c r="K818" t="str">
        <f>IF(Table3_1[[#This Row],[Offered Salary]]&lt;$O$27,"Low",IF(Table3_1[[#This Row],[Offered Salary]]&gt;$O$28,"High",""))</f>
        <v/>
      </c>
      <c r="L818" s="6">
        <f>((Table3_1[[#This Row],[Offered Salary]]-$O$25)/$O$26)</f>
        <v>-1.2384072982694638</v>
      </c>
    </row>
    <row r="819" spans="1:12" x14ac:dyDescent="0.3">
      <c r="A819">
        <v>897407</v>
      </c>
      <c r="B819" s="2">
        <v>41864</v>
      </c>
      <c r="C819" s="3">
        <v>0.72219907407407402</v>
      </c>
      <c r="D819" t="s">
        <v>31</v>
      </c>
      <c r="E819" t="s">
        <v>27</v>
      </c>
      <c r="F819" t="s">
        <v>15</v>
      </c>
      <c r="G819" t="s">
        <v>9</v>
      </c>
      <c r="H819">
        <v>15601</v>
      </c>
      <c r="I819">
        <f>IF(Table3_1[[#This Row],[Status]]="Hired",1,0)</f>
        <v>1</v>
      </c>
      <c r="J819" t="b">
        <f>OR((Table3_1[[#This Row],[Offered Salary]]&lt;$O$27),(Table3_1[[#This Row],[Offered Salary]]&gt;$O$28))</f>
        <v>0</v>
      </c>
      <c r="K819" t="str">
        <f>IF(Table3_1[[#This Row],[Offered Salary]]&lt;$O$27,"Low",IF(Table3_1[[#This Row],[Offered Salary]]&gt;$O$28,"High",""))</f>
        <v/>
      </c>
      <c r="L819" s="6">
        <f>((Table3_1[[#This Row],[Offered Salary]]-$O$25)/$O$26)</f>
        <v>-1.1917876090588841</v>
      </c>
    </row>
    <row r="820" spans="1:12" x14ac:dyDescent="0.3">
      <c r="A820">
        <v>515923</v>
      </c>
      <c r="B820" s="2">
        <v>41864</v>
      </c>
      <c r="C820" s="3">
        <v>0.72239583333333335</v>
      </c>
      <c r="D820" t="s">
        <v>30</v>
      </c>
      <c r="E820" t="s">
        <v>29</v>
      </c>
      <c r="F820" t="s">
        <v>15</v>
      </c>
      <c r="G820" t="s">
        <v>9</v>
      </c>
      <c r="H820">
        <v>37241</v>
      </c>
      <c r="I820">
        <f>IF(Table3_1[[#This Row],[Status]]="Hired",1,0)</f>
        <v>0</v>
      </c>
      <c r="J820" t="b">
        <f>OR((Table3_1[[#This Row],[Offered Salary]]&lt;$O$27),(Table3_1[[#This Row],[Offered Salary]]&gt;$O$28))</f>
        <v>0</v>
      </c>
      <c r="K820" t="str">
        <f>IF(Table3_1[[#This Row],[Offered Salary]]&lt;$O$27,"Low",IF(Table3_1[[#This Row],[Offered Salary]]&gt;$O$28,"High",""))</f>
        <v/>
      </c>
      <c r="L820" s="6">
        <f>((Table3_1[[#This Row],[Offered Salary]]-$O$25)/$O$26)</f>
        <v>-0.44171320421357546</v>
      </c>
    </row>
    <row r="821" spans="1:12" x14ac:dyDescent="0.3">
      <c r="A821">
        <v>138577</v>
      </c>
      <c r="B821" s="2">
        <v>41841</v>
      </c>
      <c r="C821" s="3">
        <v>0.55094907407407412</v>
      </c>
      <c r="D821" t="s">
        <v>30</v>
      </c>
      <c r="E821" t="s">
        <v>27</v>
      </c>
      <c r="F821" t="s">
        <v>17</v>
      </c>
      <c r="G821" t="s">
        <v>5</v>
      </c>
      <c r="H821">
        <v>96271</v>
      </c>
      <c r="I821">
        <f>IF(Table3_1[[#This Row],[Status]]="Hired",1,0)</f>
        <v>0</v>
      </c>
      <c r="J821" t="b">
        <f>OR((Table3_1[[#This Row],[Offered Salary]]&lt;$O$27),(Table3_1[[#This Row],[Offered Salary]]&gt;$O$28))</f>
        <v>0</v>
      </c>
      <c r="K821" t="str">
        <f>IF(Table3_1[[#This Row],[Offered Salary]]&lt;$O$27,"Low",IF(Table3_1[[#This Row],[Offered Salary]]&gt;$O$28,"High",""))</f>
        <v/>
      </c>
      <c r="L821" s="6">
        <f>((Table3_1[[#This Row],[Offered Salary]]-$O$25)/$O$26)</f>
        <v>1.6043538992068762</v>
      </c>
    </row>
    <row r="822" spans="1:12" x14ac:dyDescent="0.3">
      <c r="A822">
        <v>972571</v>
      </c>
      <c r="B822" s="2">
        <v>41841</v>
      </c>
      <c r="C822" s="3">
        <v>0.55231481481481481</v>
      </c>
      <c r="D822" t="s">
        <v>31</v>
      </c>
      <c r="E822" t="s">
        <v>27</v>
      </c>
      <c r="F822" t="s">
        <v>17</v>
      </c>
      <c r="G822" t="s">
        <v>5</v>
      </c>
      <c r="H822">
        <v>4485</v>
      </c>
      <c r="I822">
        <f>IF(Table3_1[[#This Row],[Status]]="Hired",1,0)</f>
        <v>1</v>
      </c>
      <c r="J822" t="b">
        <f>OR((Table3_1[[#This Row],[Offered Salary]]&lt;$O$27),(Table3_1[[#This Row],[Offered Salary]]&gt;$O$28))</f>
        <v>1</v>
      </c>
      <c r="K822" t="str">
        <f>IF(Table3_1[[#This Row],[Offered Salary]]&lt;$O$27,"Low",IF(Table3_1[[#This Row],[Offered Salary]]&gt;$O$28,"High",""))</f>
        <v>Low</v>
      </c>
      <c r="L822" s="6">
        <f>((Table3_1[[#This Row],[Offered Salary]]-$O$25)/$O$26)</f>
        <v>-1.5770846092557629</v>
      </c>
    </row>
    <row r="823" spans="1:12" x14ac:dyDescent="0.3">
      <c r="A823">
        <v>903288</v>
      </c>
      <c r="B823" s="2">
        <v>41841</v>
      </c>
      <c r="C823" s="3">
        <v>0.7471875</v>
      </c>
      <c r="D823" t="s">
        <v>30</v>
      </c>
      <c r="E823" t="s">
        <v>27</v>
      </c>
      <c r="F823" t="s">
        <v>14</v>
      </c>
      <c r="G823" t="s">
        <v>5</v>
      </c>
      <c r="H823">
        <v>7028</v>
      </c>
      <c r="I823">
        <f>IF(Table3_1[[#This Row],[Status]]="Hired",1,0)</f>
        <v>0</v>
      </c>
      <c r="J823" t="b">
        <f>OR((Table3_1[[#This Row],[Offered Salary]]&lt;$O$27),(Table3_1[[#This Row],[Offered Salary]]&gt;$O$28))</f>
        <v>1</v>
      </c>
      <c r="K823" t="str">
        <f>IF(Table3_1[[#This Row],[Offered Salary]]&lt;$O$27,"Low",IF(Table3_1[[#This Row],[Offered Salary]]&gt;$O$28,"High",""))</f>
        <v>Low</v>
      </c>
      <c r="L823" s="6">
        <f>((Table3_1[[#This Row],[Offered Salary]]-$O$25)/$O$26)</f>
        <v>-1.4889404682427489</v>
      </c>
    </row>
    <row r="824" spans="1:12" x14ac:dyDescent="0.3">
      <c r="A824">
        <v>45861</v>
      </c>
      <c r="B824" s="2">
        <v>41841</v>
      </c>
      <c r="C824" s="3">
        <v>0.79059027777777779</v>
      </c>
      <c r="D824" t="s">
        <v>30</v>
      </c>
      <c r="E824" t="s">
        <v>27</v>
      </c>
      <c r="F824" t="s">
        <v>17</v>
      </c>
      <c r="G824" t="s">
        <v>9</v>
      </c>
      <c r="H824">
        <v>26063</v>
      </c>
      <c r="I824">
        <f>IF(Table3_1[[#This Row],[Status]]="Hired",1,0)</f>
        <v>0</v>
      </c>
      <c r="J824" t="b">
        <f>OR((Table3_1[[#This Row],[Offered Salary]]&lt;$O$27),(Table3_1[[#This Row],[Offered Salary]]&gt;$O$28))</f>
        <v>0</v>
      </c>
      <c r="K824" t="str">
        <f>IF(Table3_1[[#This Row],[Offered Salary]]&lt;$O$27,"Low",IF(Table3_1[[#This Row],[Offered Salary]]&gt;$O$28,"High",""))</f>
        <v/>
      </c>
      <c r="L824" s="6">
        <f>((Table3_1[[#This Row],[Offered Salary]]-$O$25)/$O$26)</f>
        <v>-0.82915921610640642</v>
      </c>
    </row>
    <row r="825" spans="1:12" x14ac:dyDescent="0.3">
      <c r="A825">
        <v>767327</v>
      </c>
      <c r="B825" s="2">
        <v>41841</v>
      </c>
      <c r="C825" s="3">
        <v>0.49623842592592593</v>
      </c>
      <c r="D825" t="s">
        <v>31</v>
      </c>
      <c r="E825" t="s">
        <v>27</v>
      </c>
      <c r="F825" t="s">
        <v>18</v>
      </c>
      <c r="G825" t="s">
        <v>1</v>
      </c>
      <c r="H825">
        <v>95591</v>
      </c>
      <c r="I825">
        <f>IF(Table3_1[[#This Row],[Status]]="Hired",1,0)</f>
        <v>1</v>
      </c>
      <c r="J825" t="b">
        <f>OR((Table3_1[[#This Row],[Offered Salary]]&lt;$O$27),(Table3_1[[#This Row],[Offered Salary]]&gt;$O$28))</f>
        <v>0</v>
      </c>
      <c r="K825" t="str">
        <f>IF(Table3_1[[#This Row],[Offered Salary]]&lt;$O$27,"Low",IF(Table3_1[[#This Row],[Offered Salary]]&gt;$O$28,"High",""))</f>
        <v/>
      </c>
      <c r="L825" s="6">
        <f>((Table3_1[[#This Row],[Offered Salary]]-$O$25)/$O$26)</f>
        <v>1.5807840935093342</v>
      </c>
    </row>
    <row r="826" spans="1:12" x14ac:dyDescent="0.3">
      <c r="A826">
        <v>816124</v>
      </c>
      <c r="B826" s="2">
        <v>41841</v>
      </c>
      <c r="C826" s="3">
        <v>0.49660879629629628</v>
      </c>
      <c r="D826" t="s">
        <v>31</v>
      </c>
      <c r="E826" t="s">
        <v>27</v>
      </c>
      <c r="F826" t="s">
        <v>18</v>
      </c>
      <c r="G826" t="s">
        <v>1</v>
      </c>
      <c r="H826">
        <v>47611</v>
      </c>
      <c r="I826">
        <f>IF(Table3_1[[#This Row],[Status]]="Hired",1,0)</f>
        <v>1</v>
      </c>
      <c r="J826" t="b">
        <f>OR((Table3_1[[#This Row],[Offered Salary]]&lt;$O$27),(Table3_1[[#This Row],[Offered Salary]]&gt;$O$28))</f>
        <v>0</v>
      </c>
      <c r="K826" t="str">
        <f>IF(Table3_1[[#This Row],[Offered Salary]]&lt;$O$27,"Low",IF(Table3_1[[#This Row],[Offered Salary]]&gt;$O$28,"High",""))</f>
        <v/>
      </c>
      <c r="L826" s="6">
        <f>((Table3_1[[#This Row],[Offered Salary]]-$O$25)/$O$26)</f>
        <v>-8.2273667326059216E-2</v>
      </c>
    </row>
    <row r="827" spans="1:12" x14ac:dyDescent="0.3">
      <c r="A827">
        <v>718500</v>
      </c>
      <c r="B827" s="2">
        <v>41844</v>
      </c>
      <c r="C827" s="3">
        <v>0.36050925925925925</v>
      </c>
      <c r="D827" t="s">
        <v>31</v>
      </c>
      <c r="E827" t="s">
        <v>27</v>
      </c>
      <c r="F827" t="s">
        <v>20</v>
      </c>
      <c r="G827" t="s">
        <v>10</v>
      </c>
      <c r="H827">
        <v>48142</v>
      </c>
      <c r="I827">
        <f>IF(Table3_1[[#This Row],[Status]]="Hired",1,0)</f>
        <v>1</v>
      </c>
      <c r="J827" t="b">
        <f>OR((Table3_1[[#This Row],[Offered Salary]]&lt;$O$27),(Table3_1[[#This Row],[Offered Salary]]&gt;$O$28))</f>
        <v>0</v>
      </c>
      <c r="K827" t="str">
        <f>IF(Table3_1[[#This Row],[Offered Salary]]&lt;$O$27,"Low",IF(Table3_1[[#This Row],[Offered Salary]]&gt;$O$28,"High",""))</f>
        <v/>
      </c>
      <c r="L827" s="6">
        <f>((Table3_1[[#This Row],[Offered Salary]]-$O$25)/$O$26)</f>
        <v>-6.3868421994596233E-2</v>
      </c>
    </row>
    <row r="828" spans="1:12" x14ac:dyDescent="0.3">
      <c r="A828">
        <v>357434</v>
      </c>
      <c r="B828" s="2">
        <v>41844</v>
      </c>
      <c r="C828" s="3">
        <v>0.36127314814814815</v>
      </c>
      <c r="D828" t="s">
        <v>30</v>
      </c>
      <c r="E828" t="s">
        <v>29</v>
      </c>
      <c r="F828" t="s">
        <v>20</v>
      </c>
      <c r="G828" t="s">
        <v>10</v>
      </c>
      <c r="H828">
        <v>39113</v>
      </c>
      <c r="I828">
        <f>IF(Table3_1[[#This Row],[Status]]="Hired",1,0)</f>
        <v>0</v>
      </c>
      <c r="J828" t="b">
        <f>OR((Table3_1[[#This Row],[Offered Salary]]&lt;$O$27),(Table3_1[[#This Row],[Offered Salary]]&gt;$O$28))</f>
        <v>0</v>
      </c>
      <c r="K828" t="str">
        <f>IF(Table3_1[[#This Row],[Offered Salary]]&lt;$O$27,"Low",IF(Table3_1[[#This Row],[Offered Salary]]&gt;$O$28,"High",""))</f>
        <v/>
      </c>
      <c r="L828" s="6">
        <f>((Table3_1[[#This Row],[Offered Salary]]-$O$25)/$O$26)</f>
        <v>-0.37682691558740089</v>
      </c>
    </row>
    <row r="829" spans="1:12" x14ac:dyDescent="0.3">
      <c r="A829">
        <v>195576</v>
      </c>
      <c r="B829" s="2">
        <v>41842</v>
      </c>
      <c r="C829" s="3">
        <v>0.6897685185185185</v>
      </c>
      <c r="D829" t="s">
        <v>30</v>
      </c>
      <c r="E829" t="s">
        <v>27</v>
      </c>
      <c r="F829" t="s">
        <v>20</v>
      </c>
      <c r="G829" t="s">
        <v>6</v>
      </c>
      <c r="H829">
        <v>14732</v>
      </c>
      <c r="I829">
        <f>IF(Table3_1[[#This Row],[Status]]="Hired",1,0)</f>
        <v>0</v>
      </c>
      <c r="J829" t="b">
        <f>OR((Table3_1[[#This Row],[Offered Salary]]&lt;$O$27),(Table3_1[[#This Row],[Offered Salary]]&gt;$O$28))</f>
        <v>0</v>
      </c>
      <c r="K829" t="str">
        <f>IF(Table3_1[[#This Row],[Offered Salary]]&lt;$O$27,"Low",IF(Table3_1[[#This Row],[Offered Salary]]&gt;$O$28,"High",""))</f>
        <v/>
      </c>
      <c r="L829" s="6">
        <f>((Table3_1[[#This Row],[Offered Salary]]-$O$25)/$O$26)</f>
        <v>-1.2219084342811843</v>
      </c>
    </row>
    <row r="830" spans="1:12" x14ac:dyDescent="0.3">
      <c r="A830">
        <v>83781</v>
      </c>
      <c r="B830" s="2">
        <v>41842</v>
      </c>
      <c r="C830" s="3">
        <v>0.98928240740740736</v>
      </c>
      <c r="D830" t="s">
        <v>31</v>
      </c>
      <c r="E830" t="s">
        <v>27</v>
      </c>
      <c r="F830" t="s">
        <v>20</v>
      </c>
      <c r="G830" t="s">
        <v>8</v>
      </c>
      <c r="H830">
        <v>8655</v>
      </c>
      <c r="I830">
        <f>IF(Table3_1[[#This Row],[Status]]="Hired",1,0)</f>
        <v>1</v>
      </c>
      <c r="J830" t="b">
        <f>OR((Table3_1[[#This Row],[Offered Salary]]&lt;$O$27),(Table3_1[[#This Row],[Offered Salary]]&gt;$O$28))</f>
        <v>1</v>
      </c>
      <c r="K830" t="str">
        <f>IF(Table3_1[[#This Row],[Offered Salary]]&lt;$O$27,"Low",IF(Table3_1[[#This Row],[Offered Salary]]&gt;$O$28,"High",""))</f>
        <v>Low</v>
      </c>
      <c r="L830" s="6">
        <f>((Table3_1[[#This Row],[Offered Salary]]-$O$25)/$O$26)</f>
        <v>-1.4325462419634829</v>
      </c>
    </row>
    <row r="831" spans="1:12" x14ac:dyDescent="0.3">
      <c r="A831">
        <v>194285</v>
      </c>
      <c r="B831" s="2">
        <v>41842</v>
      </c>
      <c r="C831" s="3">
        <v>0.68758101851851849</v>
      </c>
      <c r="D831" t="s">
        <v>30</v>
      </c>
      <c r="E831" t="s">
        <v>27</v>
      </c>
      <c r="F831" t="s">
        <v>20</v>
      </c>
      <c r="G831" t="s">
        <v>10</v>
      </c>
      <c r="H831">
        <v>55851</v>
      </c>
      <c r="I831">
        <f>IF(Table3_1[[#This Row],[Status]]="Hired",1,0)</f>
        <v>0</v>
      </c>
      <c r="J831" t="b">
        <f>OR((Table3_1[[#This Row],[Offered Salary]]&lt;$O$27),(Table3_1[[#This Row],[Offered Salary]]&gt;$O$28))</f>
        <v>0</v>
      </c>
      <c r="K831" t="str">
        <f>IF(Table3_1[[#This Row],[Offered Salary]]&lt;$O$27,"Low",IF(Table3_1[[#This Row],[Offered Salary]]&gt;$O$28,"High",""))</f>
        <v/>
      </c>
      <c r="L831" s="6">
        <f>((Table3_1[[#This Row],[Offered Salary]]-$O$25)/$O$26)</f>
        <v>0.20333691936180326</v>
      </c>
    </row>
    <row r="832" spans="1:12" x14ac:dyDescent="0.3">
      <c r="A832">
        <v>486811</v>
      </c>
      <c r="B832" s="2">
        <v>41842</v>
      </c>
      <c r="C832" s="3">
        <v>0.41895833333333332</v>
      </c>
      <c r="D832" t="s">
        <v>30</v>
      </c>
      <c r="E832" t="s">
        <v>27</v>
      </c>
      <c r="F832" t="s">
        <v>17</v>
      </c>
      <c r="G832" t="s">
        <v>8</v>
      </c>
      <c r="H832">
        <v>45682</v>
      </c>
      <c r="I832">
        <f>IF(Table3_1[[#This Row],[Status]]="Hired",1,0)</f>
        <v>0</v>
      </c>
      <c r="J832" t="b">
        <f>OR((Table3_1[[#This Row],[Offered Salary]]&lt;$O$27),(Table3_1[[#This Row],[Offered Salary]]&gt;$O$28))</f>
        <v>0</v>
      </c>
      <c r="K832" t="str">
        <f>IF(Table3_1[[#This Row],[Offered Salary]]&lt;$O$27,"Low",IF(Table3_1[[#This Row],[Offered Salary]]&gt;$O$28,"High",""))</f>
        <v/>
      </c>
      <c r="L832" s="6">
        <f>((Table3_1[[#This Row],[Offered Salary]]-$O$25)/$O$26)</f>
        <v>-0.14913566025335129</v>
      </c>
    </row>
    <row r="833" spans="1:12" x14ac:dyDescent="0.3">
      <c r="A833">
        <v>863832</v>
      </c>
      <c r="B833" s="2">
        <v>41842</v>
      </c>
      <c r="C833" s="3">
        <v>0.74061342592592594</v>
      </c>
      <c r="D833" t="s">
        <v>30</v>
      </c>
      <c r="E833" t="s">
        <v>27</v>
      </c>
      <c r="F833" t="s">
        <v>18</v>
      </c>
      <c r="G833" t="s">
        <v>4</v>
      </c>
      <c r="H833">
        <v>78026</v>
      </c>
      <c r="I833">
        <f>IF(Table3_1[[#This Row],[Status]]="Hired",1,0)</f>
        <v>0</v>
      </c>
      <c r="J833" t="b">
        <f>OR((Table3_1[[#This Row],[Offered Salary]]&lt;$O$27),(Table3_1[[#This Row],[Offered Salary]]&gt;$O$28))</f>
        <v>0</v>
      </c>
      <c r="K833" t="str">
        <f>IF(Table3_1[[#This Row],[Offered Salary]]&lt;$O$27,"Low",IF(Table3_1[[#This Row],[Offered Salary]]&gt;$O$28,"High",""))</f>
        <v/>
      </c>
      <c r="L833" s="6">
        <f>((Table3_1[[#This Row],[Offered Salary]]-$O$25)/$O$26)</f>
        <v>0.97195521545444297</v>
      </c>
    </row>
    <row r="834" spans="1:12" x14ac:dyDescent="0.3">
      <c r="A834">
        <v>458519</v>
      </c>
      <c r="B834" s="2">
        <v>41842</v>
      </c>
      <c r="C834" s="3">
        <v>0.74134259259259261</v>
      </c>
      <c r="D834" t="s">
        <v>30</v>
      </c>
      <c r="E834" t="s">
        <v>27</v>
      </c>
      <c r="F834" t="s">
        <v>18</v>
      </c>
      <c r="G834" t="s">
        <v>4</v>
      </c>
      <c r="H834">
        <v>18384</v>
      </c>
      <c r="I834">
        <f>IF(Table3_1[[#This Row],[Status]]="Hired",1,0)</f>
        <v>0</v>
      </c>
      <c r="J834" t="b">
        <f>OR((Table3_1[[#This Row],[Offered Salary]]&lt;$O$27),(Table3_1[[#This Row],[Offered Salary]]&gt;$O$28))</f>
        <v>0</v>
      </c>
      <c r="K834" t="str">
        <f>IF(Table3_1[[#This Row],[Offered Salary]]&lt;$O$27,"Low",IF(Table3_1[[#This Row],[Offered Salary]]&gt;$O$28,"High",""))</f>
        <v/>
      </c>
      <c r="L834" s="6">
        <f>((Table3_1[[#This Row],[Offered Salary]]-$O$25)/$O$26)</f>
        <v>-1.0953247130937966</v>
      </c>
    </row>
    <row r="835" spans="1:12" x14ac:dyDescent="0.3">
      <c r="A835">
        <v>669162</v>
      </c>
      <c r="B835" s="2">
        <v>41842</v>
      </c>
      <c r="C835" s="3">
        <v>0.74203703703703705</v>
      </c>
      <c r="D835" t="s">
        <v>31</v>
      </c>
      <c r="E835" t="s">
        <v>27</v>
      </c>
      <c r="F835" t="s">
        <v>18</v>
      </c>
      <c r="G835" t="s">
        <v>4</v>
      </c>
      <c r="H835">
        <v>81983</v>
      </c>
      <c r="I835">
        <f>IF(Table3_1[[#This Row],[Status]]="Hired",1,0)</f>
        <v>1</v>
      </c>
      <c r="J835" t="b">
        <f>OR((Table3_1[[#This Row],[Offered Salary]]&lt;$O$27),(Table3_1[[#This Row],[Offered Salary]]&gt;$O$28))</f>
        <v>0</v>
      </c>
      <c r="K835" t="str">
        <f>IF(Table3_1[[#This Row],[Offered Salary]]&lt;$O$27,"Low",IF(Table3_1[[#This Row],[Offered Salary]]&gt;$O$28,"High",""))</f>
        <v/>
      </c>
      <c r="L835" s="6">
        <f>((Table3_1[[#This Row],[Offered Salary]]-$O$25)/$O$26)</f>
        <v>1.1091106877267574</v>
      </c>
    </row>
    <row r="836" spans="1:12" x14ac:dyDescent="0.3">
      <c r="A836">
        <v>707384</v>
      </c>
      <c r="B836" s="2">
        <v>41842</v>
      </c>
      <c r="C836" s="3">
        <v>0.55793981481481481</v>
      </c>
      <c r="D836" t="s">
        <v>30</v>
      </c>
      <c r="E836" t="s">
        <v>27</v>
      </c>
      <c r="F836" t="s">
        <v>20</v>
      </c>
      <c r="G836" t="s">
        <v>9</v>
      </c>
      <c r="H836">
        <v>53640</v>
      </c>
      <c r="I836">
        <f>IF(Table3_1[[#This Row],[Status]]="Hired",1,0)</f>
        <v>0</v>
      </c>
      <c r="J836" t="b">
        <f>OR((Table3_1[[#This Row],[Offered Salary]]&lt;$O$27),(Table3_1[[#This Row],[Offered Salary]]&gt;$O$28))</f>
        <v>0</v>
      </c>
      <c r="K836" t="str">
        <f>IF(Table3_1[[#This Row],[Offered Salary]]&lt;$O$27,"Low",IF(Table3_1[[#This Row],[Offered Salary]]&gt;$O$28,"High",""))</f>
        <v/>
      </c>
      <c r="L836" s="6">
        <f>((Table3_1[[#This Row],[Offered Salary]]-$O$25)/$O$26)</f>
        <v>0.12670038936582464</v>
      </c>
    </row>
    <row r="837" spans="1:12" x14ac:dyDescent="0.3">
      <c r="A837">
        <v>704619</v>
      </c>
      <c r="B837" s="2">
        <v>41842</v>
      </c>
      <c r="C837" s="3">
        <v>0.55825231481481485</v>
      </c>
      <c r="D837" t="s">
        <v>30</v>
      </c>
      <c r="E837" t="s">
        <v>27</v>
      </c>
      <c r="F837" t="s">
        <v>20</v>
      </c>
      <c r="G837" t="s">
        <v>9</v>
      </c>
      <c r="H837">
        <v>97057</v>
      </c>
      <c r="I837">
        <f>IF(Table3_1[[#This Row],[Status]]="Hired",1,0)</f>
        <v>0</v>
      </c>
      <c r="J837" t="b">
        <f>OR((Table3_1[[#This Row],[Offered Salary]]&lt;$O$27),(Table3_1[[#This Row],[Offered Salary]]&gt;$O$28))</f>
        <v>0</v>
      </c>
      <c r="K837" t="str">
        <f>IF(Table3_1[[#This Row],[Offered Salary]]&lt;$O$27,"Low",IF(Table3_1[[#This Row],[Offered Salary]]&gt;$O$28,"High",""))</f>
        <v/>
      </c>
      <c r="L837" s="6">
        <f>((Table3_1[[#This Row],[Offered Salary]]-$O$25)/$O$26)</f>
        <v>1.6315978216749176</v>
      </c>
    </row>
    <row r="838" spans="1:12" x14ac:dyDescent="0.3">
      <c r="A838">
        <v>28310</v>
      </c>
      <c r="B838" s="2">
        <v>41842</v>
      </c>
      <c r="C838" s="3">
        <v>0.98606481481481478</v>
      </c>
      <c r="D838" t="s">
        <v>31</v>
      </c>
      <c r="E838" t="s">
        <v>27</v>
      </c>
      <c r="F838" t="s">
        <v>14</v>
      </c>
      <c r="G838" t="s">
        <v>10</v>
      </c>
      <c r="H838">
        <v>90932</v>
      </c>
      <c r="I838">
        <f>IF(Table3_1[[#This Row],[Status]]="Hired",1,0)</f>
        <v>1</v>
      </c>
      <c r="J838" t="b">
        <f>OR((Table3_1[[#This Row],[Offered Salary]]&lt;$O$27),(Table3_1[[#This Row],[Offered Salary]]&gt;$O$28))</f>
        <v>0</v>
      </c>
      <c r="K838" t="str">
        <f>IF(Table3_1[[#This Row],[Offered Salary]]&lt;$O$27,"Low",IF(Table3_1[[#This Row],[Offered Salary]]&gt;$O$28,"High",""))</f>
        <v/>
      </c>
      <c r="L838" s="6">
        <f>((Table3_1[[#This Row],[Offered Salary]]-$O$25)/$O$26)</f>
        <v>1.4192962630022041</v>
      </c>
    </row>
    <row r="839" spans="1:12" x14ac:dyDescent="0.3">
      <c r="A839">
        <v>498363</v>
      </c>
      <c r="B839" s="2">
        <v>41842</v>
      </c>
      <c r="C839" s="3">
        <v>0.64064814814814819</v>
      </c>
      <c r="D839" t="s">
        <v>30</v>
      </c>
      <c r="E839" t="s">
        <v>27</v>
      </c>
      <c r="F839" t="s">
        <v>20</v>
      </c>
      <c r="G839" t="s">
        <v>10</v>
      </c>
      <c r="H839">
        <v>5178</v>
      </c>
      <c r="I839">
        <f>IF(Table3_1[[#This Row],[Status]]="Hired",1,0)</f>
        <v>0</v>
      </c>
      <c r="J839" t="b">
        <f>OR((Table3_1[[#This Row],[Offered Salary]]&lt;$O$27),(Table3_1[[#This Row],[Offered Salary]]&gt;$O$28))</f>
        <v>1</v>
      </c>
      <c r="K839" t="str">
        <f>IF(Table3_1[[#This Row],[Offered Salary]]&lt;$O$27,"Low",IF(Table3_1[[#This Row],[Offered Salary]]&gt;$O$28,"High",""))</f>
        <v>Low</v>
      </c>
      <c r="L839" s="6">
        <f>((Table3_1[[#This Row],[Offered Salary]]-$O$25)/$O$26)</f>
        <v>-1.55306420433165</v>
      </c>
    </row>
    <row r="840" spans="1:12" x14ac:dyDescent="0.3">
      <c r="A840">
        <v>188744</v>
      </c>
      <c r="B840" s="2">
        <v>41842</v>
      </c>
      <c r="C840" s="3">
        <v>0.64302083333333337</v>
      </c>
      <c r="D840" t="s">
        <v>31</v>
      </c>
      <c r="E840" t="s">
        <v>27</v>
      </c>
      <c r="F840" t="s">
        <v>20</v>
      </c>
      <c r="G840" t="s">
        <v>10</v>
      </c>
      <c r="H840">
        <v>40182</v>
      </c>
      <c r="I840">
        <f>IF(Table3_1[[#This Row],[Status]]="Hired",1,0)</f>
        <v>1</v>
      </c>
      <c r="J840" t="b">
        <f>OR((Table3_1[[#This Row],[Offered Salary]]&lt;$O$27),(Table3_1[[#This Row],[Offered Salary]]&gt;$O$28))</f>
        <v>0</v>
      </c>
      <c r="K840" t="str">
        <f>IF(Table3_1[[#This Row],[Offered Salary]]&lt;$O$27,"Low",IF(Table3_1[[#This Row],[Offered Salary]]&gt;$O$28,"High",""))</f>
        <v/>
      </c>
      <c r="L840" s="6">
        <f>((Table3_1[[#This Row],[Offered Salary]]-$O$25)/$O$26)</f>
        <v>-0.33977379457170609</v>
      </c>
    </row>
    <row r="841" spans="1:12" x14ac:dyDescent="0.3">
      <c r="A841">
        <v>264099</v>
      </c>
      <c r="B841" s="2">
        <v>41842</v>
      </c>
      <c r="C841" s="3">
        <v>0.6436574074074074</v>
      </c>
      <c r="D841" t="s">
        <v>31</v>
      </c>
      <c r="E841" t="s">
        <v>27</v>
      </c>
      <c r="F841" t="s">
        <v>20</v>
      </c>
      <c r="G841" t="s">
        <v>10</v>
      </c>
      <c r="H841">
        <v>93471</v>
      </c>
      <c r="I841">
        <f>IF(Table3_1[[#This Row],[Status]]="Hired",1,0)</f>
        <v>1</v>
      </c>
      <c r="J841" t="b">
        <f>OR((Table3_1[[#This Row],[Offered Salary]]&lt;$O$27),(Table3_1[[#This Row],[Offered Salary]]&gt;$O$28))</f>
        <v>0</v>
      </c>
      <c r="K841" t="str">
        <f>IF(Table3_1[[#This Row],[Offered Salary]]&lt;$O$27,"Low",IF(Table3_1[[#This Row],[Offered Salary]]&gt;$O$28,"High",""))</f>
        <v/>
      </c>
      <c r="L841" s="6">
        <f>((Table3_1[[#This Row],[Offered Salary]]-$O$25)/$O$26)</f>
        <v>1.5073017580993502</v>
      </c>
    </row>
    <row r="842" spans="1:12" x14ac:dyDescent="0.3">
      <c r="A842">
        <v>999758</v>
      </c>
      <c r="B842" s="2">
        <v>41842</v>
      </c>
      <c r="C842" s="3">
        <v>0.37053240740740739</v>
      </c>
      <c r="D842" t="s">
        <v>30</v>
      </c>
      <c r="E842" t="s">
        <v>29</v>
      </c>
      <c r="F842" t="s">
        <v>13</v>
      </c>
      <c r="G842" t="s">
        <v>9</v>
      </c>
      <c r="H842">
        <v>96801</v>
      </c>
      <c r="I842">
        <f>IF(Table3_1[[#This Row],[Status]]="Hired",1,0)</f>
        <v>0</v>
      </c>
      <c r="J842" t="b">
        <f>OR((Table3_1[[#This Row],[Offered Salary]]&lt;$O$27),(Table3_1[[#This Row],[Offered Salary]]&gt;$O$28))</f>
        <v>0</v>
      </c>
      <c r="K842" t="str">
        <f>IF(Table3_1[[#This Row],[Offered Salary]]&lt;$O$27,"Low",IF(Table3_1[[#This Row],[Offered Salary]]&gt;$O$28,"High",""))</f>
        <v/>
      </c>
      <c r="L842" s="6">
        <f>((Table3_1[[#This Row],[Offered Salary]]-$O$25)/$O$26)</f>
        <v>1.6227244830593723</v>
      </c>
    </row>
    <row r="843" spans="1:12" x14ac:dyDescent="0.3">
      <c r="A843">
        <v>451952</v>
      </c>
      <c r="B843" s="2">
        <v>41842</v>
      </c>
      <c r="C843" s="3">
        <v>0.3721875</v>
      </c>
      <c r="D843" t="s">
        <v>31</v>
      </c>
      <c r="E843" t="s">
        <v>29</v>
      </c>
      <c r="F843" t="s">
        <v>13</v>
      </c>
      <c r="G843" t="s">
        <v>9</v>
      </c>
      <c r="H843">
        <v>43963</v>
      </c>
      <c r="I843">
        <f>IF(Table3_1[[#This Row],[Status]]="Hired",1,0)</f>
        <v>1</v>
      </c>
      <c r="J843" t="b">
        <f>OR((Table3_1[[#This Row],[Offered Salary]]&lt;$O$27),(Table3_1[[#This Row],[Offered Salary]]&gt;$O$28))</f>
        <v>0</v>
      </c>
      <c r="K843" t="str">
        <f>IF(Table3_1[[#This Row],[Offered Salary]]&lt;$O$27,"Low",IF(Table3_1[[#This Row],[Offered Salary]]&gt;$O$28,"High",""))</f>
        <v/>
      </c>
      <c r="L843" s="6">
        <f>((Table3_1[[#This Row],[Offered Salary]]-$O$25)/$O$26)</f>
        <v>-0.20871874259757892</v>
      </c>
    </row>
    <row r="844" spans="1:12" x14ac:dyDescent="0.3">
      <c r="A844">
        <v>158508</v>
      </c>
      <c r="B844" s="2">
        <v>41843</v>
      </c>
      <c r="C844" s="3">
        <v>0.31672453703703701</v>
      </c>
      <c r="D844" t="s">
        <v>30</v>
      </c>
      <c r="E844" t="s">
        <v>27</v>
      </c>
      <c r="F844" t="s">
        <v>17</v>
      </c>
      <c r="G844" t="s">
        <v>8</v>
      </c>
      <c r="H844">
        <v>28087</v>
      </c>
      <c r="I844">
        <f>IF(Table3_1[[#This Row],[Status]]="Hired",1,0)</f>
        <v>0</v>
      </c>
      <c r="J844" t="b">
        <f>OR((Table3_1[[#This Row],[Offered Salary]]&lt;$O$27),(Table3_1[[#This Row],[Offered Salary]]&gt;$O$28))</f>
        <v>0</v>
      </c>
      <c r="K844" t="str">
        <f>IF(Table3_1[[#This Row],[Offered Salary]]&lt;$O$27,"Low",IF(Table3_1[[#This Row],[Offered Salary]]&gt;$O$28,"High",""))</f>
        <v/>
      </c>
      <c r="L844" s="6">
        <f>((Table3_1[[#This Row],[Offered Salary]]-$O$25)/$O$26)</f>
        <v>-0.75900438267725179</v>
      </c>
    </row>
    <row r="845" spans="1:12" x14ac:dyDescent="0.3">
      <c r="A845">
        <v>456675</v>
      </c>
      <c r="B845" s="2">
        <v>41843</v>
      </c>
      <c r="C845" s="3">
        <v>0.59142361111111108</v>
      </c>
      <c r="D845" t="s">
        <v>30</v>
      </c>
      <c r="E845" t="s">
        <v>27</v>
      </c>
      <c r="F845" t="s">
        <v>17</v>
      </c>
      <c r="G845" t="s">
        <v>6</v>
      </c>
      <c r="H845">
        <v>37484</v>
      </c>
      <c r="I845">
        <f>IF(Table3_1[[#This Row],[Status]]="Hired",1,0)</f>
        <v>0</v>
      </c>
      <c r="J845" t="b">
        <f>OR((Table3_1[[#This Row],[Offered Salary]]&lt;$O$27),(Table3_1[[#This Row],[Offered Salary]]&gt;$O$28))</f>
        <v>0</v>
      </c>
      <c r="K845" t="str">
        <f>IF(Table3_1[[#This Row],[Offered Salary]]&lt;$O$27,"Low",IF(Table3_1[[#This Row],[Offered Salary]]&gt;$O$28,"High",""))</f>
        <v/>
      </c>
      <c r="L845" s="6">
        <f>((Table3_1[[#This Row],[Offered Salary]]-$O$25)/$O$26)</f>
        <v>-0.43329046482460087</v>
      </c>
    </row>
    <row r="846" spans="1:12" x14ac:dyDescent="0.3">
      <c r="A846">
        <v>123710</v>
      </c>
      <c r="B846" s="2">
        <v>41843</v>
      </c>
      <c r="C846" s="3">
        <v>0.58216435185185189</v>
      </c>
      <c r="D846" t="s">
        <v>30</v>
      </c>
      <c r="E846" t="s">
        <v>27</v>
      </c>
      <c r="F846" t="s">
        <v>12</v>
      </c>
      <c r="G846" t="s">
        <v>5</v>
      </c>
      <c r="H846">
        <v>59240</v>
      </c>
      <c r="I846">
        <f>IF(Table3_1[[#This Row],[Status]]="Hired",1,0)</f>
        <v>0</v>
      </c>
      <c r="J846" t="b">
        <f>OR((Table3_1[[#This Row],[Offered Salary]]&lt;$O$27),(Table3_1[[#This Row],[Offered Salary]]&gt;$O$28))</f>
        <v>0</v>
      </c>
      <c r="K846" t="str">
        <f>IF(Table3_1[[#This Row],[Offered Salary]]&lt;$O$27,"Low",IF(Table3_1[[#This Row],[Offered Salary]]&gt;$O$28,"High",""))</f>
        <v/>
      </c>
      <c r="L846" s="6">
        <f>((Table3_1[[#This Row],[Offered Salary]]-$O$25)/$O$26)</f>
        <v>0.32080467158087683</v>
      </c>
    </row>
    <row r="847" spans="1:12" x14ac:dyDescent="0.3">
      <c r="A847">
        <v>273732</v>
      </c>
      <c r="B847" s="2">
        <v>41843</v>
      </c>
      <c r="C847" s="3">
        <v>0.57226851851851857</v>
      </c>
      <c r="D847" t="s">
        <v>31</v>
      </c>
      <c r="E847" t="s">
        <v>29</v>
      </c>
      <c r="F847" t="s">
        <v>20</v>
      </c>
      <c r="G847" t="s">
        <v>4</v>
      </c>
      <c r="H847">
        <v>32293</v>
      </c>
      <c r="I847">
        <f>IF(Table3_1[[#This Row],[Status]]="Hired",1,0)</f>
        <v>1</v>
      </c>
      <c r="J847" t="b">
        <f>OR((Table3_1[[#This Row],[Offered Salary]]&lt;$O$27),(Table3_1[[#This Row],[Offered Salary]]&gt;$O$28))</f>
        <v>0</v>
      </c>
      <c r="K847" t="str">
        <f>IF(Table3_1[[#This Row],[Offered Salary]]&lt;$O$27,"Low",IF(Table3_1[[#This Row],[Offered Salary]]&gt;$O$28,"High",""))</f>
        <v/>
      </c>
      <c r="L847" s="6">
        <f>((Table3_1[[#This Row],[Offered Salary]]-$O$25)/$O$26)</f>
        <v>-0.61321820214216083</v>
      </c>
    </row>
    <row r="848" spans="1:12" x14ac:dyDescent="0.3">
      <c r="A848">
        <v>760812</v>
      </c>
      <c r="B848" s="2">
        <v>41843</v>
      </c>
      <c r="C848" s="3">
        <v>0.6840046296296296</v>
      </c>
      <c r="D848" t="s">
        <v>30</v>
      </c>
      <c r="E848" t="s">
        <v>27</v>
      </c>
      <c r="F848" t="s">
        <v>18</v>
      </c>
      <c r="G848" t="s">
        <v>10</v>
      </c>
      <c r="H848">
        <v>88619</v>
      </c>
      <c r="I848">
        <f>IF(Table3_1[[#This Row],[Status]]="Hired",1,0)</f>
        <v>0</v>
      </c>
      <c r="J848" t="b">
        <f>OR((Table3_1[[#This Row],[Offered Salary]]&lt;$O$27),(Table3_1[[#This Row],[Offered Salary]]&gt;$O$28))</f>
        <v>0</v>
      </c>
      <c r="K848" t="str">
        <f>IF(Table3_1[[#This Row],[Offered Salary]]&lt;$O$27,"Low",IF(Table3_1[[#This Row],[Offered Salary]]&gt;$O$28,"High",""))</f>
        <v/>
      </c>
      <c r="L848" s="6">
        <f>((Table3_1[[#This Row],[Offered Salary]]-$O$25)/$O$26)</f>
        <v>1.3391242621515942</v>
      </c>
    </row>
    <row r="849" spans="1:12" x14ac:dyDescent="0.3">
      <c r="A849">
        <v>310070</v>
      </c>
      <c r="B849" s="2">
        <v>41849</v>
      </c>
      <c r="C849" s="3">
        <v>0.61738425925925922</v>
      </c>
      <c r="D849" t="s">
        <v>30</v>
      </c>
      <c r="E849" t="s">
        <v>27</v>
      </c>
      <c r="F849" t="s">
        <v>18</v>
      </c>
      <c r="G849" t="s">
        <v>10</v>
      </c>
      <c r="H849">
        <v>81369</v>
      </c>
      <c r="I849">
        <f>IF(Table3_1[[#This Row],[Status]]="Hired",1,0)</f>
        <v>0</v>
      </c>
      <c r="J849" t="b">
        <f>OR((Table3_1[[#This Row],[Offered Salary]]&lt;$O$27),(Table3_1[[#This Row],[Offered Salary]]&gt;$O$28))</f>
        <v>0</v>
      </c>
      <c r="K849" t="str">
        <f>IF(Table3_1[[#This Row],[Offered Salary]]&lt;$O$27,"Low",IF(Table3_1[[#This Row],[Offered Salary]]&gt;$O$28,"High",""))</f>
        <v/>
      </c>
      <c r="L849" s="6">
        <f>((Table3_1[[#This Row],[Offered Salary]]-$O$25)/$O$26)</f>
        <v>1.0878285396410357</v>
      </c>
    </row>
    <row r="850" spans="1:12" x14ac:dyDescent="0.3">
      <c r="A850">
        <v>861705</v>
      </c>
      <c r="B850" s="2">
        <v>41843</v>
      </c>
      <c r="C850" s="3">
        <v>0.37222222222222223</v>
      </c>
      <c r="D850" t="s">
        <v>31</v>
      </c>
      <c r="E850" t="s">
        <v>27</v>
      </c>
      <c r="F850" t="s">
        <v>17</v>
      </c>
      <c r="G850" t="s">
        <v>8</v>
      </c>
      <c r="H850">
        <v>16116</v>
      </c>
      <c r="I850">
        <f>IF(Table3_1[[#This Row],[Status]]="Hired",1,0)</f>
        <v>1</v>
      </c>
      <c r="J850" t="b">
        <f>OR((Table3_1[[#This Row],[Offered Salary]]&lt;$O$27),(Table3_1[[#This Row],[Offered Salary]]&gt;$O$28))</f>
        <v>0</v>
      </c>
      <c r="K850" t="str">
        <f>IF(Table3_1[[#This Row],[Offered Salary]]&lt;$O$27,"Low",IF(Table3_1[[#This Row],[Offered Salary]]&gt;$O$28,"High",""))</f>
        <v/>
      </c>
      <c r="L850" s="6">
        <f>((Table3_1[[#This Row],[Offered Salary]]-$O$25)/$O$26)</f>
        <v>-1.1739369473908929</v>
      </c>
    </row>
    <row r="851" spans="1:12" x14ac:dyDescent="0.3">
      <c r="A851">
        <v>789524</v>
      </c>
      <c r="B851" s="2">
        <v>41843</v>
      </c>
      <c r="C851" s="3">
        <v>0.60858796296296291</v>
      </c>
      <c r="D851" t="s">
        <v>30</v>
      </c>
      <c r="E851" t="s">
        <v>27</v>
      </c>
      <c r="F851" t="s">
        <v>17</v>
      </c>
      <c r="G851" t="s">
        <v>10</v>
      </c>
      <c r="H851">
        <v>22359</v>
      </c>
      <c r="I851">
        <f>IF(Table3_1[[#This Row],[Status]]="Hired",1,0)</f>
        <v>0</v>
      </c>
      <c r="J851" t="b">
        <f>OR((Table3_1[[#This Row],[Offered Salary]]&lt;$O$27),(Table3_1[[#This Row],[Offered Salary]]&gt;$O$28))</f>
        <v>0</v>
      </c>
      <c r="K851" t="str">
        <f>IF(Table3_1[[#This Row],[Offered Salary]]&lt;$O$27,"Low",IF(Table3_1[[#This Row],[Offered Salary]]&gt;$O$28,"High",""))</f>
        <v/>
      </c>
      <c r="L851" s="6">
        <f>((Table3_1[[#This Row],[Offered Salary]]-$O$25)/$O$26)</f>
        <v>-0.95754533420007659</v>
      </c>
    </row>
    <row r="852" spans="1:12" x14ac:dyDescent="0.3">
      <c r="A852">
        <v>634091</v>
      </c>
      <c r="B852" s="2">
        <v>41843</v>
      </c>
      <c r="C852" s="3">
        <v>0.15339120370370371</v>
      </c>
      <c r="D852" t="s">
        <v>30</v>
      </c>
      <c r="E852" t="s">
        <v>27</v>
      </c>
      <c r="F852" t="s">
        <v>20</v>
      </c>
      <c r="G852" t="s">
        <v>10</v>
      </c>
      <c r="H852">
        <v>1536</v>
      </c>
      <c r="I852">
        <f>IF(Table3_1[[#This Row],[Status]]="Hired",1,0)</f>
        <v>0</v>
      </c>
      <c r="J852" t="b">
        <f>OR((Table3_1[[#This Row],[Offered Salary]]&lt;$O$27),(Table3_1[[#This Row],[Offered Salary]]&gt;$O$28))</f>
        <v>1</v>
      </c>
      <c r="K852" t="str">
        <f>IF(Table3_1[[#This Row],[Offered Salary]]&lt;$O$27,"Low",IF(Table3_1[[#This Row],[Offered Salary]]&gt;$O$28,"High",""))</f>
        <v>Low</v>
      </c>
      <c r="L852" s="6">
        <f>((Table3_1[[#This Row],[Offered Salary]]-$O$25)/$O$26)</f>
        <v>-1.6793013107293679</v>
      </c>
    </row>
    <row r="853" spans="1:12" x14ac:dyDescent="0.3">
      <c r="A853">
        <v>811700</v>
      </c>
      <c r="B853" s="2">
        <v>41843</v>
      </c>
      <c r="C853" s="3">
        <v>0.15662037037037038</v>
      </c>
      <c r="D853" t="s">
        <v>31</v>
      </c>
      <c r="E853" t="s">
        <v>27</v>
      </c>
      <c r="F853" t="s">
        <v>20</v>
      </c>
      <c r="G853" t="s">
        <v>10</v>
      </c>
      <c r="H853">
        <v>14346</v>
      </c>
      <c r="I853">
        <f>IF(Table3_1[[#This Row],[Status]]="Hired",1,0)</f>
        <v>1</v>
      </c>
      <c r="J853" t="b">
        <f>OR((Table3_1[[#This Row],[Offered Salary]]&lt;$O$27),(Table3_1[[#This Row],[Offered Salary]]&gt;$O$28))</f>
        <v>0</v>
      </c>
      <c r="K853" t="str">
        <f>IF(Table3_1[[#This Row],[Offered Salary]]&lt;$O$27,"Low",IF(Table3_1[[#This Row],[Offered Salary]]&gt;$O$28,"High",""))</f>
        <v/>
      </c>
      <c r="L853" s="6">
        <f>((Table3_1[[#This Row],[Offered Salary]]-$O$25)/$O$26)</f>
        <v>-1.2352877651624361</v>
      </c>
    </row>
    <row r="854" spans="1:12" x14ac:dyDescent="0.3">
      <c r="A854">
        <v>629557</v>
      </c>
      <c r="B854" s="2">
        <v>41843</v>
      </c>
      <c r="C854" s="3">
        <v>0.15745370370370371</v>
      </c>
      <c r="D854" t="s">
        <v>30</v>
      </c>
      <c r="E854" t="s">
        <v>27</v>
      </c>
      <c r="F854" t="s">
        <v>20</v>
      </c>
      <c r="G854" t="s">
        <v>10</v>
      </c>
      <c r="H854">
        <v>63211</v>
      </c>
      <c r="I854">
        <f>IF(Table3_1[[#This Row],[Status]]="Hired",1,0)</f>
        <v>0</v>
      </c>
      <c r="J854" t="b">
        <f>OR((Table3_1[[#This Row],[Offered Salary]]&lt;$O$27),(Table3_1[[#This Row],[Offered Salary]]&gt;$O$28))</f>
        <v>0</v>
      </c>
      <c r="K854" t="str">
        <f>IF(Table3_1[[#This Row],[Offered Salary]]&lt;$O$27,"Low",IF(Table3_1[[#This Row],[Offered Salary]]&gt;$O$28,"High",""))</f>
        <v/>
      </c>
      <c r="L854" s="6">
        <f>((Table3_1[[#This Row],[Offered Salary]]-$O$25)/$O$26)</f>
        <v>0.45844540455872901</v>
      </c>
    </row>
    <row r="855" spans="1:12" x14ac:dyDescent="0.3">
      <c r="A855">
        <v>437442</v>
      </c>
      <c r="B855" s="2">
        <v>41844</v>
      </c>
      <c r="C855" s="3">
        <v>0.3805324074074074</v>
      </c>
      <c r="D855" t="s">
        <v>30</v>
      </c>
      <c r="E855" t="s">
        <v>27</v>
      </c>
      <c r="F855" t="s">
        <v>17</v>
      </c>
      <c r="G855" t="s">
        <v>8</v>
      </c>
      <c r="H855">
        <v>49942</v>
      </c>
      <c r="I855">
        <f>IF(Table3_1[[#This Row],[Status]]="Hired",1,0)</f>
        <v>0</v>
      </c>
      <c r="J855" t="b">
        <f>OR((Table3_1[[#This Row],[Offered Salary]]&lt;$O$27),(Table3_1[[#This Row],[Offered Salary]]&gt;$O$28))</f>
        <v>0</v>
      </c>
      <c r="K855" t="str">
        <f>IF(Table3_1[[#This Row],[Offered Salary]]&lt;$O$27,"Low",IF(Table3_1[[#This Row],[Offered Salary]]&gt;$O$28,"High",""))</f>
        <v/>
      </c>
      <c r="L855" s="6">
        <f>((Table3_1[[#This Row],[Offered Salary]]-$O$25)/$O$26)</f>
        <v>-1.4777598540437478E-3</v>
      </c>
    </row>
    <row r="856" spans="1:12" x14ac:dyDescent="0.3">
      <c r="A856">
        <v>751267</v>
      </c>
      <c r="B856" s="2">
        <v>41844</v>
      </c>
      <c r="C856" s="3">
        <v>0.789525462962963</v>
      </c>
      <c r="D856" t="s">
        <v>30</v>
      </c>
      <c r="E856" t="s">
        <v>27</v>
      </c>
      <c r="F856" t="s">
        <v>20</v>
      </c>
      <c r="G856" t="s">
        <v>10</v>
      </c>
      <c r="H856">
        <v>30467</v>
      </c>
      <c r="I856">
        <f>IF(Table3_1[[#This Row],[Status]]="Hired",1,0)</f>
        <v>0</v>
      </c>
      <c r="J856" t="b">
        <f>OR((Table3_1[[#This Row],[Offered Salary]]&lt;$O$27),(Table3_1[[#This Row],[Offered Salary]]&gt;$O$28))</f>
        <v>0</v>
      </c>
      <c r="K856" t="str">
        <f>IF(Table3_1[[#This Row],[Offered Salary]]&lt;$O$27,"Low",IF(Table3_1[[#This Row],[Offered Salary]]&gt;$O$28,"High",""))</f>
        <v/>
      </c>
      <c r="L856" s="6">
        <f>((Table3_1[[#This Row],[Offered Salary]]-$O$25)/$O$26)</f>
        <v>-0.67651006273585468</v>
      </c>
    </row>
    <row r="857" spans="1:12" x14ac:dyDescent="0.3">
      <c r="A857">
        <v>500570</v>
      </c>
      <c r="B857" s="2">
        <v>41844</v>
      </c>
      <c r="C857" s="3">
        <v>0.45666666666666667</v>
      </c>
      <c r="D857" t="s">
        <v>31</v>
      </c>
      <c r="E857" t="s">
        <v>29</v>
      </c>
      <c r="F857" t="s">
        <v>17</v>
      </c>
      <c r="G857" t="s">
        <v>2</v>
      </c>
      <c r="H857">
        <v>25717</v>
      </c>
      <c r="I857">
        <f>IF(Table3_1[[#This Row],[Status]]="Hired",1,0)</f>
        <v>1</v>
      </c>
      <c r="J857" t="b">
        <f>OR((Table3_1[[#This Row],[Offered Salary]]&lt;$O$27),(Table3_1[[#This Row],[Offered Salary]]&gt;$O$28))</f>
        <v>0</v>
      </c>
      <c r="K857" t="str">
        <f>IF(Table3_1[[#This Row],[Offered Salary]]&lt;$O$27,"Low",IF(Table3_1[[#This Row],[Offered Salary]]&gt;$O$28,"High",""))</f>
        <v/>
      </c>
      <c r="L857" s="6">
        <f>((Table3_1[[#This Row],[Offered Salary]]-$O$25)/$O$26)</f>
        <v>-0.84115208782897932</v>
      </c>
    </row>
    <row r="858" spans="1:12" x14ac:dyDescent="0.3">
      <c r="A858">
        <v>52902</v>
      </c>
      <c r="B858" s="2">
        <v>41844</v>
      </c>
      <c r="C858" s="3">
        <v>0.45694444444444443</v>
      </c>
      <c r="D858" t="s">
        <v>30</v>
      </c>
      <c r="E858" t="s">
        <v>27</v>
      </c>
      <c r="F858" t="s">
        <v>17</v>
      </c>
      <c r="G858" t="s">
        <v>2</v>
      </c>
      <c r="H858">
        <v>99229</v>
      </c>
      <c r="I858">
        <f>IF(Table3_1[[#This Row],[Status]]="Hired",1,0)</f>
        <v>0</v>
      </c>
      <c r="J858" t="b">
        <f>OR((Table3_1[[#This Row],[Offered Salary]]&lt;$O$27),(Table3_1[[#This Row],[Offered Salary]]&gt;$O$28))</f>
        <v>0</v>
      </c>
      <c r="K858" t="str">
        <f>IF(Table3_1[[#This Row],[Offered Salary]]&lt;$O$27,"Low",IF(Table3_1[[#This Row],[Offered Salary]]&gt;$O$28,"High",""))</f>
        <v/>
      </c>
      <c r="L858" s="6">
        <f>((Table3_1[[#This Row],[Offered Salary]]-$O$25)/$O$26)</f>
        <v>1.7068825539911843</v>
      </c>
    </row>
    <row r="859" spans="1:12" x14ac:dyDescent="0.3">
      <c r="A859">
        <v>666642</v>
      </c>
      <c r="B859" s="2">
        <v>41844</v>
      </c>
      <c r="C859" s="3">
        <v>0.23773148148148149</v>
      </c>
      <c r="D859" t="s">
        <v>30</v>
      </c>
      <c r="E859" t="s">
        <v>27</v>
      </c>
      <c r="F859" t="s">
        <v>17</v>
      </c>
      <c r="G859" t="s">
        <v>4</v>
      </c>
      <c r="H859">
        <v>20584</v>
      </c>
      <c r="I859">
        <f>IF(Table3_1[[#This Row],[Status]]="Hired",1,0)</f>
        <v>0</v>
      </c>
      <c r="J859" t="b">
        <f>OR((Table3_1[[#This Row],[Offered Salary]]&lt;$O$27),(Table3_1[[#This Row],[Offered Salary]]&gt;$O$28))</f>
        <v>0</v>
      </c>
      <c r="K859" t="str">
        <f>IF(Table3_1[[#This Row],[Offered Salary]]&lt;$O$27,"Low",IF(Table3_1[[#This Row],[Offered Salary]]&gt;$O$28,"High",""))</f>
        <v/>
      </c>
      <c r="L859" s="6">
        <f>((Table3_1[[#This Row],[Offered Salary]]-$O$25)/$O$26)</f>
        <v>-1.0190694593664549</v>
      </c>
    </row>
    <row r="860" spans="1:12" x14ac:dyDescent="0.3">
      <c r="A860">
        <v>222116</v>
      </c>
      <c r="B860" s="2">
        <v>41844</v>
      </c>
      <c r="C860" s="3">
        <v>0.23872685185185186</v>
      </c>
      <c r="D860" t="s">
        <v>30</v>
      </c>
      <c r="E860" t="s">
        <v>27</v>
      </c>
      <c r="F860" t="s">
        <v>17</v>
      </c>
      <c r="G860" t="s">
        <v>4</v>
      </c>
      <c r="H860">
        <v>99929</v>
      </c>
      <c r="I860">
        <f>IF(Table3_1[[#This Row],[Status]]="Hired",1,0)</f>
        <v>0</v>
      </c>
      <c r="J860" t="b">
        <f>OR((Table3_1[[#This Row],[Offered Salary]]&lt;$O$27),(Table3_1[[#This Row],[Offered Salary]]&gt;$O$28))</f>
        <v>0</v>
      </c>
      <c r="K860" t="str">
        <f>IF(Table3_1[[#This Row],[Offered Salary]]&lt;$O$27,"Low",IF(Table3_1[[#This Row],[Offered Salary]]&gt;$O$28,"High",""))</f>
        <v/>
      </c>
      <c r="L860" s="6">
        <f>((Table3_1[[#This Row],[Offered Salary]]-$O$25)/$O$26)</f>
        <v>1.7311455892680658</v>
      </c>
    </row>
    <row r="861" spans="1:12" x14ac:dyDescent="0.3">
      <c r="A861">
        <v>31994</v>
      </c>
      <c r="B861" s="2">
        <v>41844</v>
      </c>
      <c r="C861" s="3">
        <v>0.37562499999999999</v>
      </c>
      <c r="D861" t="s">
        <v>31</v>
      </c>
      <c r="E861" t="s">
        <v>29</v>
      </c>
      <c r="F861" t="s">
        <v>20</v>
      </c>
      <c r="G861" t="s">
        <v>6</v>
      </c>
      <c r="H861">
        <v>95933</v>
      </c>
      <c r="I861">
        <f>IF(Table3_1[[#This Row],[Status]]="Hired",1,0)</f>
        <v>1</v>
      </c>
      <c r="J861" t="b">
        <f>OR((Table3_1[[#This Row],[Offered Salary]]&lt;$O$27),(Table3_1[[#This Row],[Offered Salary]]&gt;$O$28))</f>
        <v>0</v>
      </c>
      <c r="K861" t="str">
        <f>IF(Table3_1[[#This Row],[Offered Salary]]&lt;$O$27,"Low",IF(Table3_1[[#This Row],[Offered Salary]]&gt;$O$28,"High",""))</f>
        <v/>
      </c>
      <c r="L861" s="6">
        <f>((Table3_1[[#This Row],[Offered Salary]]-$O$25)/$O$26)</f>
        <v>1.5926383193160392</v>
      </c>
    </row>
    <row r="862" spans="1:12" x14ac:dyDescent="0.3">
      <c r="A862">
        <v>190139</v>
      </c>
      <c r="B862" s="2">
        <v>41844</v>
      </c>
      <c r="C862" s="3">
        <v>0.4707986111111111</v>
      </c>
      <c r="D862" t="s">
        <v>31</v>
      </c>
      <c r="E862" t="s">
        <v>29</v>
      </c>
      <c r="F862" t="s">
        <v>17</v>
      </c>
      <c r="G862" t="s">
        <v>6</v>
      </c>
      <c r="H862">
        <v>5046</v>
      </c>
      <c r="I862">
        <f>IF(Table3_1[[#This Row],[Status]]="Hired",1,0)</f>
        <v>1</v>
      </c>
      <c r="J862" t="b">
        <f>OR((Table3_1[[#This Row],[Offered Salary]]&lt;$O$27),(Table3_1[[#This Row],[Offered Salary]]&gt;$O$28))</f>
        <v>1</v>
      </c>
      <c r="K862" t="str">
        <f>IF(Table3_1[[#This Row],[Offered Salary]]&lt;$O$27,"Low",IF(Table3_1[[#This Row],[Offered Salary]]&gt;$O$28,"High",""))</f>
        <v>Low</v>
      </c>
      <c r="L862" s="6">
        <f>((Table3_1[[#This Row],[Offered Salary]]-$O$25)/$O$26)</f>
        <v>-1.5576395195552906</v>
      </c>
    </row>
    <row r="863" spans="1:12" x14ac:dyDescent="0.3">
      <c r="A863">
        <v>568544</v>
      </c>
      <c r="B863" s="2">
        <v>41844</v>
      </c>
      <c r="C863" s="3">
        <v>0.81812499999999999</v>
      </c>
      <c r="D863" t="s">
        <v>30</v>
      </c>
      <c r="E863" t="s">
        <v>29</v>
      </c>
      <c r="F863" t="s">
        <v>13</v>
      </c>
      <c r="G863" t="s">
        <v>8</v>
      </c>
      <c r="H863">
        <v>86839</v>
      </c>
      <c r="I863">
        <f>IF(Table3_1[[#This Row],[Status]]="Hired",1,0)</f>
        <v>0</v>
      </c>
      <c r="J863" t="b">
        <f>OR((Table3_1[[#This Row],[Offered Salary]]&lt;$O$27),(Table3_1[[#This Row],[Offered Salary]]&gt;$O$28))</f>
        <v>0</v>
      </c>
      <c r="K863" t="str">
        <f>IF(Table3_1[[#This Row],[Offered Salary]]&lt;$O$27,"Low",IF(Table3_1[[#This Row],[Offered Salary]]&gt;$O$28,"High",""))</f>
        <v/>
      </c>
      <c r="L863" s="6">
        <f>((Table3_1[[#This Row],[Offered Salary]]-$O$25)/$O$26)</f>
        <v>1.2774268295903812</v>
      </c>
    </row>
    <row r="864" spans="1:12" x14ac:dyDescent="0.3">
      <c r="A864">
        <v>59497</v>
      </c>
      <c r="B864" s="2">
        <v>41844</v>
      </c>
      <c r="C864" s="3">
        <v>0.70865740740740746</v>
      </c>
      <c r="D864" t="s">
        <v>30</v>
      </c>
      <c r="E864" t="s">
        <v>27</v>
      </c>
      <c r="F864" t="s">
        <v>17</v>
      </c>
      <c r="G864" t="s">
        <v>6</v>
      </c>
      <c r="H864">
        <v>9154</v>
      </c>
      <c r="I864">
        <f>IF(Table3_1[[#This Row],[Status]]="Hired",1,0)</f>
        <v>0</v>
      </c>
      <c r="J864" t="b">
        <f>OR((Table3_1[[#This Row],[Offered Salary]]&lt;$O$27),(Table3_1[[#This Row],[Offered Salary]]&gt;$O$28))</f>
        <v>1</v>
      </c>
      <c r="K864" t="str">
        <f>IF(Table3_1[[#This Row],[Offered Salary]]&lt;$O$27,"Low",IF(Table3_1[[#This Row],[Offered Salary]]&gt;$O$28,"High",""))</f>
        <v>Low</v>
      </c>
      <c r="L864" s="6">
        <f>((Table3_1[[#This Row],[Offered Salary]]-$O$25)/$O$26)</f>
        <v>-1.415250163958963</v>
      </c>
    </row>
    <row r="865" spans="1:12" x14ac:dyDescent="0.3">
      <c r="A865">
        <v>219527</v>
      </c>
      <c r="B865" s="2">
        <v>41844</v>
      </c>
      <c r="C865" s="3">
        <v>0.51394675925925926</v>
      </c>
      <c r="D865" t="s">
        <v>30</v>
      </c>
      <c r="E865" t="s">
        <v>27</v>
      </c>
      <c r="F865" t="s">
        <v>12</v>
      </c>
      <c r="G865" t="s">
        <v>9</v>
      </c>
      <c r="H865">
        <v>37732</v>
      </c>
      <c r="I865">
        <f>IF(Table3_1[[#This Row],[Status]]="Hired",1,0)</f>
        <v>0</v>
      </c>
      <c r="J865" t="b">
        <f>OR((Table3_1[[#This Row],[Offered Salary]]&lt;$O$27),(Table3_1[[#This Row],[Offered Salary]]&gt;$O$28))</f>
        <v>0</v>
      </c>
      <c r="K865" t="str">
        <f>IF(Table3_1[[#This Row],[Offered Salary]]&lt;$O$27,"Low",IF(Table3_1[[#This Row],[Offered Salary]]&gt;$O$28,"High",""))</f>
        <v/>
      </c>
      <c r="L865" s="6">
        <f>((Table3_1[[#This Row],[Offered Salary]]-$O$25)/$O$26)</f>
        <v>-0.42469441804079144</v>
      </c>
    </row>
    <row r="866" spans="1:12" x14ac:dyDescent="0.3">
      <c r="A866">
        <v>74002</v>
      </c>
      <c r="B866" s="2">
        <v>41844</v>
      </c>
      <c r="C866" s="3">
        <v>0.51832175925925927</v>
      </c>
      <c r="D866" t="s">
        <v>31</v>
      </c>
      <c r="E866" t="s">
        <v>27</v>
      </c>
      <c r="F866" t="s">
        <v>12</v>
      </c>
      <c r="G866" t="s">
        <v>9</v>
      </c>
      <c r="H866">
        <v>32321</v>
      </c>
      <c r="I866">
        <f>IF(Table3_1[[#This Row],[Status]]="Hired",1,0)</f>
        <v>1</v>
      </c>
      <c r="J866" t="b">
        <f>OR((Table3_1[[#This Row],[Offered Salary]]&lt;$O$27),(Table3_1[[#This Row],[Offered Salary]]&gt;$O$28))</f>
        <v>0</v>
      </c>
      <c r="K866" t="str">
        <f>IF(Table3_1[[#This Row],[Offered Salary]]&lt;$O$27,"Low",IF(Table3_1[[#This Row],[Offered Salary]]&gt;$O$28,"High",""))</f>
        <v/>
      </c>
      <c r="L866" s="6">
        <f>((Table3_1[[#This Row],[Offered Salary]]-$O$25)/$O$26)</f>
        <v>-0.6122476807310856</v>
      </c>
    </row>
    <row r="867" spans="1:12" x14ac:dyDescent="0.3">
      <c r="A867">
        <v>711500</v>
      </c>
      <c r="B867" s="2">
        <v>41844</v>
      </c>
      <c r="C867" s="3">
        <v>0.53112268518518524</v>
      </c>
      <c r="D867" t="s">
        <v>30</v>
      </c>
      <c r="E867" t="s">
        <v>27</v>
      </c>
      <c r="F867" t="s">
        <v>17</v>
      </c>
      <c r="G867" t="s">
        <v>2</v>
      </c>
      <c r="H867">
        <v>62370</v>
      </c>
      <c r="I867">
        <f>IF(Table3_1[[#This Row],[Status]]="Hired",1,0)</f>
        <v>0</v>
      </c>
      <c r="J867" t="b">
        <f>OR((Table3_1[[#This Row],[Offered Salary]]&lt;$O$27),(Table3_1[[#This Row],[Offered Salary]]&gt;$O$28))</f>
        <v>0</v>
      </c>
      <c r="K867" t="str">
        <f>IF(Table3_1[[#This Row],[Offered Salary]]&lt;$O$27,"Low",IF(Table3_1[[#This Row],[Offered Salary]]&gt;$O$28,"High",""))</f>
        <v/>
      </c>
      <c r="L867" s="6">
        <f>((Table3_1[[#This Row],[Offered Salary]]-$O$25)/$O$26)</f>
        <v>0.42929510074750421</v>
      </c>
    </row>
    <row r="868" spans="1:12" x14ac:dyDescent="0.3">
      <c r="A868">
        <v>996718</v>
      </c>
      <c r="B868" s="2">
        <v>41844</v>
      </c>
      <c r="C868" s="3">
        <v>0.53112268518518524</v>
      </c>
      <c r="D868" t="s">
        <v>31</v>
      </c>
      <c r="E868" t="s">
        <v>27</v>
      </c>
      <c r="F868" t="s">
        <v>17</v>
      </c>
      <c r="G868" t="s">
        <v>2</v>
      </c>
      <c r="H868">
        <v>69959</v>
      </c>
      <c r="I868">
        <f>IF(Table3_1[[#This Row],[Status]]="Hired",1,0)</f>
        <v>1</v>
      </c>
      <c r="J868" t="b">
        <f>OR((Table3_1[[#This Row],[Offered Salary]]&lt;$O$27),(Table3_1[[#This Row],[Offered Salary]]&gt;$O$28))</f>
        <v>0</v>
      </c>
      <c r="K868" t="str">
        <f>IF(Table3_1[[#This Row],[Offered Salary]]&lt;$O$27,"Low",IF(Table3_1[[#This Row],[Offered Salary]]&gt;$O$28,"High",""))</f>
        <v/>
      </c>
      <c r="L868" s="6">
        <f>((Table3_1[[#This Row],[Offered Salary]]-$O$25)/$O$26)</f>
        <v>0.69234106462786682</v>
      </c>
    </row>
    <row r="869" spans="1:12" x14ac:dyDescent="0.3">
      <c r="A869">
        <v>469490</v>
      </c>
      <c r="B869" s="2">
        <v>41844</v>
      </c>
      <c r="C869" s="3">
        <v>0.53233796296296299</v>
      </c>
      <c r="D869" t="s">
        <v>30</v>
      </c>
      <c r="E869" t="s">
        <v>29</v>
      </c>
      <c r="F869" t="s">
        <v>17</v>
      </c>
      <c r="G869" t="s">
        <v>2</v>
      </c>
      <c r="H869">
        <v>80230</v>
      </c>
      <c r="I869">
        <f>IF(Table3_1[[#This Row],[Status]]="Hired",1,0)</f>
        <v>0</v>
      </c>
      <c r="J869" t="b">
        <f>OR((Table3_1[[#This Row],[Offered Salary]]&lt;$O$27),(Table3_1[[#This Row],[Offered Salary]]&gt;$O$28))</f>
        <v>0</v>
      </c>
      <c r="K869" t="str">
        <f>IF(Table3_1[[#This Row],[Offered Salary]]&lt;$O$27,"Low",IF(Table3_1[[#This Row],[Offered Salary]]&gt;$O$28,"High",""))</f>
        <v/>
      </c>
      <c r="L869" s="6">
        <f>((Table3_1[[#This Row],[Offered Salary]]-$O$25)/$O$26)</f>
        <v>1.0483491150976527</v>
      </c>
    </row>
    <row r="870" spans="1:12" x14ac:dyDescent="0.3">
      <c r="A870">
        <v>453574</v>
      </c>
      <c r="B870" s="2">
        <v>41844</v>
      </c>
      <c r="C870" s="3">
        <v>0.53260416666666666</v>
      </c>
      <c r="D870" t="s">
        <v>31</v>
      </c>
      <c r="E870" t="s">
        <v>27</v>
      </c>
      <c r="F870" t="s">
        <v>17</v>
      </c>
      <c r="G870" t="s">
        <v>2</v>
      </c>
      <c r="H870">
        <v>34797</v>
      </c>
      <c r="I870">
        <f>IF(Table3_1[[#This Row],[Status]]="Hired",1,0)</f>
        <v>1</v>
      </c>
      <c r="J870" t="b">
        <f>OR((Table3_1[[#This Row],[Offered Salary]]&lt;$O$27),(Table3_1[[#This Row],[Offered Salary]]&gt;$O$28))</f>
        <v>0</v>
      </c>
      <c r="K870" t="str">
        <f>IF(Table3_1[[#This Row],[Offered Salary]]&lt;$O$27,"Low",IF(Table3_1[[#This Row],[Offered Salary]]&gt;$O$28,"High",""))</f>
        <v/>
      </c>
      <c r="L870" s="6">
        <f>((Table3_1[[#This Row],[Offered Salary]]-$O$25)/$O$26)</f>
        <v>-0.52642585880885895</v>
      </c>
    </row>
    <row r="871" spans="1:12" x14ac:dyDescent="0.3">
      <c r="A871">
        <v>723677</v>
      </c>
      <c r="B871" s="2">
        <v>41844</v>
      </c>
      <c r="C871" s="3">
        <v>0.79123842592592597</v>
      </c>
      <c r="D871" t="s">
        <v>30</v>
      </c>
      <c r="E871" t="s">
        <v>27</v>
      </c>
      <c r="F871" t="s">
        <v>20</v>
      </c>
      <c r="G871" t="s">
        <v>1</v>
      </c>
      <c r="H871">
        <v>51789</v>
      </c>
      <c r="I871">
        <f>IF(Table3_1[[#This Row],[Status]]="Hired",1,0)</f>
        <v>0</v>
      </c>
      <c r="J871" t="b">
        <f>OR((Table3_1[[#This Row],[Offered Salary]]&lt;$O$27),(Table3_1[[#This Row],[Offered Salary]]&gt;$O$28))</f>
        <v>0</v>
      </c>
      <c r="K871" t="str">
        <f>IF(Table3_1[[#This Row],[Offered Salary]]&lt;$O$27,"Low",IF(Table3_1[[#This Row],[Offered Salary]]&gt;$O$28,"High",""))</f>
        <v/>
      </c>
      <c r="L871" s="6">
        <f>((Table3_1[[#This Row],[Offered Salary]]-$O$25)/$O$26)</f>
        <v>6.2541991797956498E-2</v>
      </c>
    </row>
    <row r="872" spans="1:12" x14ac:dyDescent="0.3">
      <c r="A872">
        <v>457162</v>
      </c>
      <c r="B872" s="2">
        <v>41844</v>
      </c>
      <c r="C872" s="3">
        <v>0.79291666666666671</v>
      </c>
      <c r="D872" t="s">
        <v>30</v>
      </c>
      <c r="E872" t="s">
        <v>29</v>
      </c>
      <c r="F872" t="s">
        <v>20</v>
      </c>
      <c r="G872" t="s">
        <v>1</v>
      </c>
      <c r="H872">
        <v>88354</v>
      </c>
      <c r="I872">
        <f>IF(Table3_1[[#This Row],[Status]]="Hired",1,0)</f>
        <v>0</v>
      </c>
      <c r="J872" t="b">
        <f>OR((Table3_1[[#This Row],[Offered Salary]]&lt;$O$27),(Table3_1[[#This Row],[Offered Salary]]&gt;$O$28))</f>
        <v>0</v>
      </c>
      <c r="K872" t="str">
        <f>IF(Table3_1[[#This Row],[Offered Salary]]&lt;$O$27,"Low",IF(Table3_1[[#This Row],[Offered Salary]]&gt;$O$28,"High",""))</f>
        <v/>
      </c>
      <c r="L872" s="6">
        <f>((Table3_1[[#This Row],[Offered Salary]]-$O$25)/$O$26)</f>
        <v>1.3299389702253464</v>
      </c>
    </row>
    <row r="873" spans="1:12" x14ac:dyDescent="0.3">
      <c r="A873">
        <v>197780</v>
      </c>
      <c r="B873" s="2">
        <v>41844</v>
      </c>
      <c r="C873" s="3">
        <v>0.79162037037037036</v>
      </c>
      <c r="D873" t="s">
        <v>30</v>
      </c>
      <c r="E873" t="s">
        <v>28</v>
      </c>
      <c r="F873" t="s">
        <v>20</v>
      </c>
      <c r="G873" t="s">
        <v>1</v>
      </c>
      <c r="H873">
        <v>55654</v>
      </c>
      <c r="I873">
        <f>IF(Table3_1[[#This Row],[Status]]="Hired",1,0)</f>
        <v>0</v>
      </c>
      <c r="J873" t="b">
        <f>OR((Table3_1[[#This Row],[Offered Salary]]&lt;$O$27),(Table3_1[[#This Row],[Offered Salary]]&gt;$O$28))</f>
        <v>0</v>
      </c>
      <c r="K873" t="str">
        <f>IF(Table3_1[[#This Row],[Offered Salary]]&lt;$O$27,"Low",IF(Table3_1[[#This Row],[Offered Salary]]&gt;$O$28,"High",""))</f>
        <v/>
      </c>
      <c r="L873" s="6">
        <f>((Table3_1[[#This Row],[Offered Salary]]-$O$25)/$O$26)</f>
        <v>0.19650860800530948</v>
      </c>
    </row>
    <row r="874" spans="1:12" x14ac:dyDescent="0.3">
      <c r="A874">
        <v>692434</v>
      </c>
      <c r="B874" s="2">
        <v>41845</v>
      </c>
      <c r="C874" s="3">
        <v>0.58379629629629626</v>
      </c>
      <c r="D874" t="s">
        <v>31</v>
      </c>
      <c r="E874" t="s">
        <v>27</v>
      </c>
      <c r="F874" t="s">
        <v>17</v>
      </c>
      <c r="G874" t="s">
        <v>10</v>
      </c>
      <c r="H874">
        <v>3470</v>
      </c>
      <c r="I874">
        <f>IF(Table3_1[[#This Row],[Status]]="Hired",1,0)</f>
        <v>1</v>
      </c>
      <c r="J874" t="b">
        <f>OR((Table3_1[[#This Row],[Offered Salary]]&lt;$O$27),(Table3_1[[#This Row],[Offered Salary]]&gt;$O$28))</f>
        <v>1</v>
      </c>
      <c r="K874" t="str">
        <f>IF(Table3_1[[#This Row],[Offered Salary]]&lt;$O$27,"Low",IF(Table3_1[[#This Row],[Offered Salary]]&gt;$O$28,"High",""))</f>
        <v>Low</v>
      </c>
      <c r="L874" s="6">
        <f>((Table3_1[[#This Row],[Offered Salary]]-$O$25)/$O$26)</f>
        <v>-1.612266010407241</v>
      </c>
    </row>
    <row r="875" spans="1:12" x14ac:dyDescent="0.3">
      <c r="A875">
        <v>112554</v>
      </c>
      <c r="B875" s="2">
        <v>41845</v>
      </c>
      <c r="C875" s="3">
        <v>0.19974537037037038</v>
      </c>
      <c r="D875" t="s">
        <v>30</v>
      </c>
      <c r="E875" t="s">
        <v>27</v>
      </c>
      <c r="F875" t="s">
        <v>12</v>
      </c>
      <c r="G875" t="s">
        <v>2</v>
      </c>
      <c r="H875">
        <v>28869</v>
      </c>
      <c r="I875">
        <f>IF(Table3_1[[#This Row],[Status]]="Hired",1,0)</f>
        <v>0</v>
      </c>
      <c r="J875" t="b">
        <f>OR((Table3_1[[#This Row],[Offered Salary]]&lt;$O$27),(Table3_1[[#This Row],[Offered Salary]]&gt;$O$28))</f>
        <v>0</v>
      </c>
      <c r="K875" t="str">
        <f>IF(Table3_1[[#This Row],[Offered Salary]]&lt;$O$27,"Low",IF(Table3_1[[#This Row],[Offered Salary]]&gt;$O$28,"High",""))</f>
        <v/>
      </c>
      <c r="L875" s="6">
        <f>((Table3_1[[#This Row],[Offered Salary]]-$O$25)/$O$26)</f>
        <v>-0.73189910612507847</v>
      </c>
    </row>
    <row r="876" spans="1:12" x14ac:dyDescent="0.3">
      <c r="A876">
        <v>467947</v>
      </c>
      <c r="B876" s="2">
        <v>41845</v>
      </c>
      <c r="C876" s="3">
        <v>0.20045138888888889</v>
      </c>
      <c r="D876" t="s">
        <v>30</v>
      </c>
      <c r="E876" t="s">
        <v>27</v>
      </c>
      <c r="F876" t="s">
        <v>12</v>
      </c>
      <c r="G876" t="s">
        <v>2</v>
      </c>
      <c r="H876">
        <v>92438</v>
      </c>
      <c r="I876">
        <f>IF(Table3_1[[#This Row],[Status]]="Hired",1,0)</f>
        <v>0</v>
      </c>
      <c r="J876" t="b">
        <f>OR((Table3_1[[#This Row],[Offered Salary]]&lt;$O$27),(Table3_1[[#This Row],[Offered Salary]]&gt;$O$28))</f>
        <v>0</v>
      </c>
      <c r="K876" t="str">
        <f>IF(Table3_1[[#This Row],[Offered Salary]]&lt;$O$27,"Low",IF(Table3_1[[#This Row],[Offered Salary]]&gt;$O$28,"High",""))</f>
        <v/>
      </c>
      <c r="L876" s="6">
        <f>((Table3_1[[#This Row],[Offered Salary]]-$O$25)/$O$26)</f>
        <v>1.4714964503264665</v>
      </c>
    </row>
    <row r="877" spans="1:12" x14ac:dyDescent="0.3">
      <c r="A877">
        <v>995575</v>
      </c>
      <c r="B877" s="2">
        <v>41845</v>
      </c>
      <c r="C877" s="3">
        <v>0.66350694444444447</v>
      </c>
      <c r="D877" t="s">
        <v>30</v>
      </c>
      <c r="E877" t="s">
        <v>29</v>
      </c>
      <c r="F877" t="s">
        <v>12</v>
      </c>
      <c r="G877" t="s">
        <v>2</v>
      </c>
      <c r="H877">
        <v>70048</v>
      </c>
      <c r="I877">
        <f>IF(Table3_1[[#This Row],[Status]]="Hired",1,0)</f>
        <v>0</v>
      </c>
      <c r="J877" t="b">
        <f>OR((Table3_1[[#This Row],[Offered Salary]]&lt;$O$27),(Table3_1[[#This Row],[Offered Salary]]&gt;$O$28))</f>
        <v>0</v>
      </c>
      <c r="K877" t="str">
        <f>IF(Table3_1[[#This Row],[Offered Salary]]&lt;$O$27,"Low",IF(Table3_1[[#This Row],[Offered Salary]]&gt;$O$28,"High",""))</f>
        <v/>
      </c>
      <c r="L877" s="6">
        <f>((Table3_1[[#This Row],[Offered Salary]]-$O$25)/$O$26)</f>
        <v>0.69542593625592752</v>
      </c>
    </row>
    <row r="878" spans="1:12" x14ac:dyDescent="0.3">
      <c r="A878">
        <v>237486</v>
      </c>
      <c r="B878" s="2">
        <v>41853</v>
      </c>
      <c r="C878" s="3">
        <v>0.57541666666666669</v>
      </c>
      <c r="D878" t="s">
        <v>31</v>
      </c>
      <c r="E878" t="s">
        <v>27</v>
      </c>
      <c r="F878" t="s">
        <v>12</v>
      </c>
      <c r="G878" t="s">
        <v>2</v>
      </c>
      <c r="H878">
        <v>87032</v>
      </c>
      <c r="I878">
        <f>IF(Table3_1[[#This Row],[Status]]="Hired",1,0)</f>
        <v>1</v>
      </c>
      <c r="J878" t="b">
        <f>OR((Table3_1[[#This Row],[Offered Salary]]&lt;$O$27),(Table3_1[[#This Row],[Offered Salary]]&gt;$O$28))</f>
        <v>0</v>
      </c>
      <c r="K878" t="str">
        <f>IF(Table3_1[[#This Row],[Offered Salary]]&lt;$O$27,"Low",IF(Table3_1[[#This Row],[Offered Salary]]&gt;$O$28,"High",""))</f>
        <v/>
      </c>
      <c r="L878" s="6">
        <f>((Table3_1[[#This Row],[Offered Salary]]-$O$25)/$O$26)</f>
        <v>1.2841164950310071</v>
      </c>
    </row>
    <row r="879" spans="1:12" x14ac:dyDescent="0.3">
      <c r="A879">
        <v>59551</v>
      </c>
      <c r="B879" s="2">
        <v>41845</v>
      </c>
      <c r="C879" s="3">
        <v>0.55106481481481484</v>
      </c>
      <c r="D879" t="s">
        <v>30</v>
      </c>
      <c r="E879" t="s">
        <v>29</v>
      </c>
      <c r="F879" t="s">
        <v>13</v>
      </c>
      <c r="G879" t="s">
        <v>2</v>
      </c>
      <c r="H879">
        <v>3632</v>
      </c>
      <c r="I879">
        <f>IF(Table3_1[[#This Row],[Status]]="Hired",1,0)</f>
        <v>0</v>
      </c>
      <c r="J879" t="b">
        <f>OR((Table3_1[[#This Row],[Offered Salary]]&lt;$O$27),(Table3_1[[#This Row],[Offered Salary]]&gt;$O$28))</f>
        <v>1</v>
      </c>
      <c r="K879" t="str">
        <f>IF(Table3_1[[#This Row],[Offered Salary]]&lt;$O$27,"Low",IF(Table3_1[[#This Row],[Offered Salary]]&gt;$O$28,"High",""))</f>
        <v>Low</v>
      </c>
      <c r="L879" s="6">
        <f>((Table3_1[[#This Row],[Offered Salary]]-$O$25)/$O$26)</f>
        <v>-1.6066508508145914</v>
      </c>
    </row>
    <row r="880" spans="1:12" x14ac:dyDescent="0.3">
      <c r="A880">
        <v>52314</v>
      </c>
      <c r="B880" s="2">
        <v>41845</v>
      </c>
      <c r="C880" s="3">
        <v>0.55174768518518513</v>
      </c>
      <c r="D880" t="s">
        <v>30</v>
      </c>
      <c r="E880" t="s">
        <v>29</v>
      </c>
      <c r="F880" t="s">
        <v>13</v>
      </c>
      <c r="G880" t="s">
        <v>2</v>
      </c>
      <c r="H880">
        <v>17731</v>
      </c>
      <c r="I880">
        <f>IF(Table3_1[[#This Row],[Status]]="Hired",1,0)</f>
        <v>0</v>
      </c>
      <c r="J880" t="b">
        <f>OR((Table3_1[[#This Row],[Offered Salary]]&lt;$O$27),(Table3_1[[#This Row],[Offered Salary]]&gt;$O$28))</f>
        <v>0</v>
      </c>
      <c r="K880" t="str">
        <f>IF(Table3_1[[#This Row],[Offered Salary]]&lt;$O$27,"Low",IF(Table3_1[[#This Row],[Offered Salary]]&gt;$O$28,"High",""))</f>
        <v/>
      </c>
      <c r="L880" s="6">
        <f>((Table3_1[[#This Row],[Offered Salary]]-$O$25)/$O$26)</f>
        <v>-1.1179586588592305</v>
      </c>
    </row>
    <row r="881" spans="1:12" x14ac:dyDescent="0.3">
      <c r="A881">
        <v>391604</v>
      </c>
      <c r="B881" s="2">
        <v>41845</v>
      </c>
      <c r="C881" s="3">
        <v>0.55255787037037041</v>
      </c>
      <c r="D881" t="s">
        <v>30</v>
      </c>
      <c r="E881" t="s">
        <v>29</v>
      </c>
      <c r="F881" t="s">
        <v>13</v>
      </c>
      <c r="G881" t="s">
        <v>2</v>
      </c>
      <c r="H881">
        <v>98075</v>
      </c>
      <c r="I881">
        <f>IF(Table3_1[[#This Row],[Status]]="Hired",1,0)</f>
        <v>0</v>
      </c>
      <c r="J881" t="b">
        <f>OR((Table3_1[[#This Row],[Offered Salary]]&lt;$O$27),(Table3_1[[#This Row],[Offered Salary]]&gt;$O$28))</f>
        <v>0</v>
      </c>
      <c r="K881" t="str">
        <f>IF(Table3_1[[#This Row],[Offered Salary]]&lt;$O$27,"Low",IF(Table3_1[[#This Row],[Offered Salary]]&gt;$O$28,"High",""))</f>
        <v/>
      </c>
      <c r="L881" s="6">
        <f>((Table3_1[[#This Row],[Offered Salary]]-$O$25)/$O$26)</f>
        <v>1.6668832072632966</v>
      </c>
    </row>
    <row r="882" spans="1:12" x14ac:dyDescent="0.3">
      <c r="A882">
        <v>34849</v>
      </c>
      <c r="B882" s="2">
        <v>41845</v>
      </c>
      <c r="C882" s="3">
        <v>0.55336805555555557</v>
      </c>
      <c r="D882" t="s">
        <v>31</v>
      </c>
      <c r="E882" t="s">
        <v>29</v>
      </c>
      <c r="F882" t="s">
        <v>13</v>
      </c>
      <c r="G882" t="s">
        <v>2</v>
      </c>
      <c r="H882">
        <v>97421</v>
      </c>
      <c r="I882">
        <f>IF(Table3_1[[#This Row],[Status]]="Hired",1,0)</f>
        <v>1</v>
      </c>
      <c r="J882" t="b">
        <f>OR((Table3_1[[#This Row],[Offered Salary]]&lt;$O$27),(Table3_1[[#This Row],[Offered Salary]]&gt;$O$28))</f>
        <v>0</v>
      </c>
      <c r="K882" t="str">
        <f>IF(Table3_1[[#This Row],[Offered Salary]]&lt;$O$27,"Low",IF(Table3_1[[#This Row],[Offered Salary]]&gt;$O$28,"High",""))</f>
        <v/>
      </c>
      <c r="L882" s="6">
        <f>((Table3_1[[#This Row],[Offered Salary]]-$O$25)/$O$26)</f>
        <v>1.644214600018896</v>
      </c>
    </row>
    <row r="883" spans="1:12" x14ac:dyDescent="0.3">
      <c r="A883">
        <v>154535</v>
      </c>
      <c r="B883" s="2">
        <v>41845</v>
      </c>
      <c r="C883" s="3">
        <v>0.66460648148148149</v>
      </c>
      <c r="D883" t="s">
        <v>30</v>
      </c>
      <c r="E883" t="s">
        <v>28</v>
      </c>
      <c r="F883" t="s">
        <v>20</v>
      </c>
      <c r="G883" t="s">
        <v>10</v>
      </c>
      <c r="H883">
        <v>4768</v>
      </c>
      <c r="I883">
        <f>IF(Table3_1[[#This Row],[Status]]="Hired",1,0)</f>
        <v>0</v>
      </c>
      <c r="J883" t="b">
        <f>OR((Table3_1[[#This Row],[Offered Salary]]&lt;$O$27),(Table3_1[[#This Row],[Offered Salary]]&gt;$O$28))</f>
        <v>1</v>
      </c>
      <c r="K883" t="str">
        <f>IF(Table3_1[[#This Row],[Offered Salary]]&lt;$O$27,"Low",IF(Table3_1[[#This Row],[Offered Salary]]&gt;$O$28,"High",""))</f>
        <v>Low</v>
      </c>
      <c r="L883" s="6">
        <f>((Table3_1[[#This Row],[Offered Salary]]-$O$25)/$O$26)</f>
        <v>-1.5672754107081093</v>
      </c>
    </row>
    <row r="884" spans="1:12" x14ac:dyDescent="0.3">
      <c r="A884">
        <v>792207</v>
      </c>
      <c r="B884" s="2">
        <v>41845</v>
      </c>
      <c r="C884" s="3">
        <v>0.45306712962962964</v>
      </c>
      <c r="D884" t="s">
        <v>31</v>
      </c>
      <c r="E884" t="s">
        <v>29</v>
      </c>
      <c r="F884" t="s">
        <v>15</v>
      </c>
      <c r="G884" t="s">
        <v>4</v>
      </c>
      <c r="H884">
        <v>66439</v>
      </c>
      <c r="I884">
        <f>IF(Table3_1[[#This Row],[Status]]="Hired",1,0)</f>
        <v>1</v>
      </c>
      <c r="J884" t="b">
        <f>OR((Table3_1[[#This Row],[Offered Salary]]&lt;$O$27),(Table3_1[[#This Row],[Offered Salary]]&gt;$O$28))</f>
        <v>0</v>
      </c>
      <c r="K884" t="str">
        <f>IF(Table3_1[[#This Row],[Offered Salary]]&lt;$O$27,"Low",IF(Table3_1[[#This Row],[Offered Salary]]&gt;$O$28,"High",""))</f>
        <v/>
      </c>
      <c r="L884" s="6">
        <f>((Table3_1[[#This Row],[Offered Salary]]-$O$25)/$O$26)</f>
        <v>0.57033265866411975</v>
      </c>
    </row>
    <row r="885" spans="1:12" x14ac:dyDescent="0.3">
      <c r="A885">
        <v>168642</v>
      </c>
      <c r="B885" s="2">
        <v>41845</v>
      </c>
      <c r="C885" s="3">
        <v>0.95734953703703707</v>
      </c>
      <c r="D885" t="s">
        <v>30</v>
      </c>
      <c r="E885" t="s">
        <v>27</v>
      </c>
      <c r="F885" t="s">
        <v>17</v>
      </c>
      <c r="G885" t="s">
        <v>5</v>
      </c>
      <c r="H885">
        <v>73619</v>
      </c>
      <c r="I885">
        <f>IF(Table3_1[[#This Row],[Status]]="Hired",1,0)</f>
        <v>0</v>
      </c>
      <c r="J885" t="b">
        <f>OR((Table3_1[[#This Row],[Offered Salary]]&lt;$O$27),(Table3_1[[#This Row],[Offered Salary]]&gt;$O$28))</f>
        <v>0</v>
      </c>
      <c r="K885" t="str">
        <f>IF(Table3_1[[#This Row],[Offered Salary]]&lt;$O$27,"Low",IF(Table3_1[[#This Row],[Offered Salary]]&gt;$O$28,"High",""))</f>
        <v/>
      </c>
      <c r="L885" s="6">
        <f>((Table3_1[[#This Row],[Offered Salary]]-$O$25)/$O$26)</f>
        <v>0.81920207764699027</v>
      </c>
    </row>
    <row r="886" spans="1:12" x14ac:dyDescent="0.3">
      <c r="A886">
        <v>189641</v>
      </c>
      <c r="B886" s="2">
        <v>41845</v>
      </c>
      <c r="C886" s="3">
        <v>0.95706018518518521</v>
      </c>
      <c r="D886" t="s">
        <v>31</v>
      </c>
      <c r="E886" t="s">
        <v>29</v>
      </c>
      <c r="F886" t="s">
        <v>17</v>
      </c>
      <c r="G886" t="s">
        <v>5</v>
      </c>
      <c r="H886">
        <v>49636</v>
      </c>
      <c r="I886">
        <f>IF(Table3_1[[#This Row],[Status]]="Hired",1,0)</f>
        <v>1</v>
      </c>
      <c r="J886" t="b">
        <f>OR((Table3_1[[#This Row],[Offered Salary]]&lt;$O$27),(Table3_1[[#This Row],[Offered Salary]]&gt;$O$28))</f>
        <v>0</v>
      </c>
      <c r="K886" t="str">
        <f>IF(Table3_1[[#This Row],[Offered Salary]]&lt;$O$27,"Low",IF(Table3_1[[#This Row],[Offered Salary]]&gt;$O$28,"High",""))</f>
        <v/>
      </c>
      <c r="L886" s="6">
        <f>((Table3_1[[#This Row],[Offered Salary]]-$O$25)/$O$26)</f>
        <v>-1.208417241793767E-2</v>
      </c>
    </row>
    <row r="887" spans="1:12" x14ac:dyDescent="0.3">
      <c r="A887">
        <v>990452</v>
      </c>
      <c r="B887" s="2">
        <v>41845</v>
      </c>
      <c r="C887" s="3">
        <v>0.95751157407407406</v>
      </c>
      <c r="D887" t="s">
        <v>31</v>
      </c>
      <c r="E887" t="s">
        <v>29</v>
      </c>
      <c r="F887" t="s">
        <v>17</v>
      </c>
      <c r="G887" t="s">
        <v>5</v>
      </c>
      <c r="H887">
        <v>5566</v>
      </c>
      <c r="I887">
        <f>IF(Table3_1[[#This Row],[Status]]="Hired",1,0)</f>
        <v>1</v>
      </c>
      <c r="J887" t="b">
        <f>OR((Table3_1[[#This Row],[Offered Salary]]&lt;$O$27),(Table3_1[[#This Row],[Offered Salary]]&gt;$O$28))</f>
        <v>1</v>
      </c>
      <c r="K887" t="str">
        <f>IF(Table3_1[[#This Row],[Offered Salary]]&lt;$O$27,"Low",IF(Table3_1[[#This Row],[Offered Salary]]&gt;$O$28,"High",""))</f>
        <v>Low</v>
      </c>
      <c r="L887" s="6">
        <f>((Table3_1[[#This Row],[Offered Salary]]-$O$25)/$O$26)</f>
        <v>-1.5396155504924642</v>
      </c>
    </row>
    <row r="888" spans="1:12" x14ac:dyDescent="0.3">
      <c r="A888">
        <v>228808</v>
      </c>
      <c r="B888" s="2">
        <v>41845</v>
      </c>
      <c r="C888" s="3">
        <v>0.9579050925925926</v>
      </c>
      <c r="D888" t="s">
        <v>31</v>
      </c>
      <c r="E888" t="s">
        <v>29</v>
      </c>
      <c r="F888" t="s">
        <v>17</v>
      </c>
      <c r="G888" t="s">
        <v>5</v>
      </c>
      <c r="H888">
        <v>53354</v>
      </c>
      <c r="I888">
        <f>IF(Table3_1[[#This Row],[Status]]="Hired",1,0)</f>
        <v>1</v>
      </c>
      <c r="J888" t="b">
        <f>OR((Table3_1[[#This Row],[Offered Salary]]&lt;$O$27),(Table3_1[[#This Row],[Offered Salary]]&gt;$O$28))</f>
        <v>0</v>
      </c>
      <c r="K888" t="str">
        <f>IF(Table3_1[[#This Row],[Offered Salary]]&lt;$O$27,"Low",IF(Table3_1[[#This Row],[Offered Salary]]&gt;$O$28,"High",""))</f>
        <v/>
      </c>
      <c r="L888" s="6">
        <f>((Table3_1[[#This Row],[Offered Salary]]-$O$25)/$O$26)</f>
        <v>0.11678720638127019</v>
      </c>
    </row>
    <row r="889" spans="1:12" x14ac:dyDescent="0.3">
      <c r="A889">
        <v>168699</v>
      </c>
      <c r="B889" s="2">
        <v>41845</v>
      </c>
      <c r="C889" s="3">
        <v>0.39462962962962961</v>
      </c>
      <c r="D889" t="s">
        <v>31</v>
      </c>
      <c r="E889" t="s">
        <v>29</v>
      </c>
      <c r="F889" t="s">
        <v>17</v>
      </c>
      <c r="G889" t="s">
        <v>8</v>
      </c>
      <c r="H889">
        <v>52923</v>
      </c>
      <c r="I889">
        <f>IF(Table3_1[[#This Row],[Status]]="Hired",1,0)</f>
        <v>1</v>
      </c>
      <c r="J889" t="b">
        <f>OR((Table3_1[[#This Row],[Offered Salary]]&lt;$O$27),(Table3_1[[#This Row],[Offered Salary]]&gt;$O$28))</f>
        <v>0</v>
      </c>
      <c r="K889" t="str">
        <f>IF(Table3_1[[#This Row],[Offered Salary]]&lt;$O$27,"Low",IF(Table3_1[[#This Row],[Offered Salary]]&gt;$O$28,"High",""))</f>
        <v/>
      </c>
      <c r="L889" s="6">
        <f>((Table3_1[[#This Row],[Offered Salary]]-$O$25)/$O$26)</f>
        <v>0.10184810894650456</v>
      </c>
    </row>
    <row r="890" spans="1:12" x14ac:dyDescent="0.3">
      <c r="A890">
        <v>855930</v>
      </c>
      <c r="B890" s="2">
        <v>41845</v>
      </c>
      <c r="C890" s="3">
        <v>0.39461805555555557</v>
      </c>
      <c r="D890" t="s">
        <v>31</v>
      </c>
      <c r="E890" t="s">
        <v>28</v>
      </c>
      <c r="F890" t="s">
        <v>17</v>
      </c>
      <c r="G890" t="s">
        <v>8</v>
      </c>
      <c r="H890">
        <v>63667</v>
      </c>
      <c r="I890">
        <f>IF(Table3_1[[#This Row],[Status]]="Hired",1,0)</f>
        <v>1</v>
      </c>
      <c r="J890" t="b">
        <f>OR((Table3_1[[#This Row],[Offered Salary]]&lt;$O$27),(Table3_1[[#This Row],[Offered Salary]]&gt;$O$28))</f>
        <v>0</v>
      </c>
      <c r="K890" t="str">
        <f>IF(Table3_1[[#This Row],[Offered Salary]]&lt;$O$27,"Low",IF(Table3_1[[#This Row],[Offered Salary]]&gt;$O$28,"High",""))</f>
        <v/>
      </c>
      <c r="L890" s="6">
        <f>((Table3_1[[#This Row],[Offered Salary]]-$O$25)/$O$26)</f>
        <v>0.47425103896766896</v>
      </c>
    </row>
    <row r="891" spans="1:12" x14ac:dyDescent="0.3">
      <c r="A891">
        <v>130541</v>
      </c>
      <c r="B891" s="2">
        <v>41846</v>
      </c>
      <c r="C891" s="3">
        <v>0.32879629629629631</v>
      </c>
      <c r="D891" t="s">
        <v>31</v>
      </c>
      <c r="E891" t="s">
        <v>27</v>
      </c>
      <c r="F891" t="s">
        <v>17</v>
      </c>
      <c r="G891" t="s">
        <v>8</v>
      </c>
      <c r="H891">
        <v>55168</v>
      </c>
      <c r="I891">
        <f>IF(Table3_1[[#This Row],[Status]]="Hired",1,0)</f>
        <v>1</v>
      </c>
      <c r="J891" t="b">
        <f>OR((Table3_1[[#This Row],[Offered Salary]]&lt;$O$27),(Table3_1[[#This Row],[Offered Salary]]&gt;$O$28))</f>
        <v>0</v>
      </c>
      <c r="K891" t="str">
        <f>IF(Table3_1[[#This Row],[Offered Salary]]&lt;$O$27,"Low",IF(Table3_1[[#This Row],[Offered Salary]]&gt;$O$28,"High",""))</f>
        <v/>
      </c>
      <c r="L891" s="6">
        <f>((Table3_1[[#This Row],[Offered Salary]]-$O$25)/$O$26)</f>
        <v>0.1796631292273603</v>
      </c>
    </row>
    <row r="892" spans="1:12" x14ac:dyDescent="0.3">
      <c r="A892">
        <v>547124</v>
      </c>
      <c r="B892" s="2">
        <v>41846</v>
      </c>
      <c r="C892" s="3">
        <v>0.59662037037037041</v>
      </c>
      <c r="D892" t="s">
        <v>30</v>
      </c>
      <c r="E892" t="s">
        <v>27</v>
      </c>
      <c r="F892" t="s">
        <v>17</v>
      </c>
      <c r="G892" t="s">
        <v>4</v>
      </c>
      <c r="H892">
        <v>6861</v>
      </c>
      <c r="I892">
        <f>IF(Table3_1[[#This Row],[Status]]="Hired",1,0)</f>
        <v>0</v>
      </c>
      <c r="J892" t="b">
        <f>OR((Table3_1[[#This Row],[Offered Salary]]&lt;$O$27),(Table3_1[[#This Row],[Offered Salary]]&gt;$O$28))</f>
        <v>1</v>
      </c>
      <c r="K892" t="str">
        <f>IF(Table3_1[[#This Row],[Offered Salary]]&lt;$O$27,"Low",IF(Table3_1[[#This Row],[Offered Salary]]&gt;$O$28,"High",""))</f>
        <v>Low</v>
      </c>
      <c r="L892" s="6">
        <f>((Table3_1[[#This Row],[Offered Salary]]-$O$25)/$O$26)</f>
        <v>-1.4947289352302335</v>
      </c>
    </row>
    <row r="893" spans="1:12" x14ac:dyDescent="0.3">
      <c r="A893">
        <v>775926</v>
      </c>
      <c r="B893" s="2">
        <v>41846</v>
      </c>
      <c r="C893" s="3">
        <v>0.59697916666666662</v>
      </c>
      <c r="D893" t="s">
        <v>31</v>
      </c>
      <c r="E893" t="s">
        <v>27</v>
      </c>
      <c r="F893" t="s">
        <v>17</v>
      </c>
      <c r="G893" t="s">
        <v>4</v>
      </c>
      <c r="H893">
        <v>97112</v>
      </c>
      <c r="I893">
        <f>IF(Table3_1[[#This Row],[Status]]="Hired",1,0)</f>
        <v>1</v>
      </c>
      <c r="J893" t="b">
        <f>OR((Table3_1[[#This Row],[Offered Salary]]&lt;$O$27),(Table3_1[[#This Row],[Offered Salary]]&gt;$O$28))</f>
        <v>0</v>
      </c>
      <c r="K893" t="str">
        <f>IF(Table3_1[[#This Row],[Offered Salary]]&lt;$O$27,"Low",IF(Table3_1[[#This Row],[Offered Salary]]&gt;$O$28,"High",""))</f>
        <v/>
      </c>
      <c r="L893" s="6">
        <f>((Table3_1[[#This Row],[Offered Salary]]-$O$25)/$O$26)</f>
        <v>1.6335042030181011</v>
      </c>
    </row>
    <row r="894" spans="1:12" x14ac:dyDescent="0.3">
      <c r="A894">
        <v>331610</v>
      </c>
      <c r="B894" s="2">
        <v>41846</v>
      </c>
      <c r="C894" s="3">
        <v>0.59778935185185189</v>
      </c>
      <c r="D894" t="s">
        <v>30</v>
      </c>
      <c r="E894" t="s">
        <v>29</v>
      </c>
      <c r="F894" t="s">
        <v>17</v>
      </c>
      <c r="G894" t="s">
        <v>4</v>
      </c>
      <c r="H894">
        <v>53574</v>
      </c>
      <c r="I894">
        <f>IF(Table3_1[[#This Row],[Status]]="Hired",1,0)</f>
        <v>0</v>
      </c>
      <c r="J894" t="b">
        <f>OR((Table3_1[[#This Row],[Offered Salary]]&lt;$O$27),(Table3_1[[#This Row],[Offered Salary]]&gt;$O$28))</f>
        <v>0</v>
      </c>
      <c r="K894" t="str">
        <f>IF(Table3_1[[#This Row],[Offered Salary]]&lt;$O$27,"Low",IF(Table3_1[[#This Row],[Offered Salary]]&gt;$O$28,"High",""))</f>
        <v/>
      </c>
      <c r="L894" s="6">
        <f>((Table3_1[[#This Row],[Offered Salary]]-$O$25)/$O$26)</f>
        <v>0.12441273175400437</v>
      </c>
    </row>
    <row r="895" spans="1:12" x14ac:dyDescent="0.3">
      <c r="A895">
        <v>868266</v>
      </c>
      <c r="B895" s="2">
        <v>41846</v>
      </c>
      <c r="C895" s="3">
        <v>0.59809027777777779</v>
      </c>
      <c r="D895" t="s">
        <v>31</v>
      </c>
      <c r="E895" t="s">
        <v>27</v>
      </c>
      <c r="F895" t="s">
        <v>17</v>
      </c>
      <c r="G895" t="s">
        <v>4</v>
      </c>
      <c r="H895">
        <v>68050</v>
      </c>
      <c r="I895">
        <f>IF(Table3_1[[#This Row],[Status]]="Hired",1,0)</f>
        <v>1</v>
      </c>
      <c r="J895" t="b">
        <f>OR((Table3_1[[#This Row],[Offered Salary]]&lt;$O$27),(Table3_1[[#This Row],[Offered Salary]]&gt;$O$28))</f>
        <v>0</v>
      </c>
      <c r="K895" t="str">
        <f>IF(Table3_1[[#This Row],[Offered Salary]]&lt;$O$27,"Low",IF(Table3_1[[#This Row],[Offered Salary]]&gt;$O$28,"High",""))</f>
        <v/>
      </c>
      <c r="L895" s="6">
        <f>((Table3_1[[#This Row],[Offered Salary]]-$O$25)/$O$26)</f>
        <v>0.6261723012799143</v>
      </c>
    </row>
    <row r="896" spans="1:12" x14ac:dyDescent="0.3">
      <c r="A896">
        <v>532374</v>
      </c>
      <c r="B896" s="2">
        <v>41847</v>
      </c>
      <c r="C896" s="3">
        <v>0.65546296296296291</v>
      </c>
      <c r="D896" t="s">
        <v>30</v>
      </c>
      <c r="E896" t="s">
        <v>27</v>
      </c>
      <c r="F896" t="s">
        <v>17</v>
      </c>
      <c r="G896" t="s">
        <v>4</v>
      </c>
      <c r="H896">
        <v>3802</v>
      </c>
      <c r="I896">
        <f>IF(Table3_1[[#This Row],[Status]]="Hired",1,0)</f>
        <v>0</v>
      </c>
      <c r="J896" t="b">
        <f>OR((Table3_1[[#This Row],[Offered Salary]]&lt;$O$27),(Table3_1[[#This Row],[Offered Salary]]&gt;$O$28))</f>
        <v>1</v>
      </c>
      <c r="K896" t="str">
        <f>IF(Table3_1[[#This Row],[Offered Salary]]&lt;$O$27,"Low",IF(Table3_1[[#This Row],[Offered Salary]]&gt;$O$28,"High",""))</f>
        <v>Low</v>
      </c>
      <c r="L896" s="6">
        <f>((Table3_1[[#This Row],[Offered Salary]]-$O$25)/$O$26)</f>
        <v>-1.6007583993902057</v>
      </c>
    </row>
    <row r="897" spans="1:12" x14ac:dyDescent="0.3">
      <c r="A897">
        <v>273913</v>
      </c>
      <c r="B897" s="2">
        <v>41847</v>
      </c>
      <c r="C897" s="3">
        <v>0.655787037037037</v>
      </c>
      <c r="D897" t="s">
        <v>30</v>
      </c>
      <c r="E897" t="s">
        <v>27</v>
      </c>
      <c r="F897" t="s">
        <v>17</v>
      </c>
      <c r="G897" t="s">
        <v>4</v>
      </c>
      <c r="H897">
        <v>70234</v>
      </c>
      <c r="I897">
        <f>IF(Table3_1[[#This Row],[Status]]="Hired",1,0)</f>
        <v>0</v>
      </c>
      <c r="J897" t="b">
        <f>OR((Table3_1[[#This Row],[Offered Salary]]&lt;$O$27),(Table3_1[[#This Row],[Offered Salary]]&gt;$O$28))</f>
        <v>0</v>
      </c>
      <c r="K897" t="str">
        <f>IF(Table3_1[[#This Row],[Offered Salary]]&lt;$O$27,"Low",IF(Table3_1[[#This Row],[Offered Salary]]&gt;$O$28,"High",""))</f>
        <v/>
      </c>
      <c r="L897" s="6">
        <f>((Table3_1[[#This Row],[Offered Salary]]-$O$25)/$O$26)</f>
        <v>0.70187297134378457</v>
      </c>
    </row>
    <row r="898" spans="1:12" x14ac:dyDescent="0.3">
      <c r="A898">
        <v>729769</v>
      </c>
      <c r="B898" s="2">
        <v>41847</v>
      </c>
      <c r="C898" s="3">
        <v>0.65618055555555554</v>
      </c>
      <c r="D898" t="s">
        <v>31</v>
      </c>
      <c r="E898" t="s">
        <v>27</v>
      </c>
      <c r="F898" t="s">
        <v>17</v>
      </c>
      <c r="G898" t="s">
        <v>4</v>
      </c>
      <c r="H898">
        <v>36805</v>
      </c>
      <c r="I898">
        <f>IF(Table3_1[[#This Row],[Status]]="Hired",1,0)</f>
        <v>1</v>
      </c>
      <c r="J898" t="b">
        <f>OR((Table3_1[[#This Row],[Offered Salary]]&lt;$O$27),(Table3_1[[#This Row],[Offered Salary]]&gt;$O$28))</f>
        <v>0</v>
      </c>
      <c r="K898" t="str">
        <f>IF(Table3_1[[#This Row],[Offered Salary]]&lt;$O$27,"Low",IF(Table3_1[[#This Row],[Offered Salary]]&gt;$O$28,"High",""))</f>
        <v/>
      </c>
      <c r="L898" s="6">
        <f>((Table3_1[[#This Row],[Offered Salary]]-$O$25)/$O$26)</f>
        <v>-0.45682560904317598</v>
      </c>
    </row>
    <row r="899" spans="1:12" x14ac:dyDescent="0.3">
      <c r="A899">
        <v>843913</v>
      </c>
      <c r="B899" s="2">
        <v>41847</v>
      </c>
      <c r="C899" s="3">
        <v>0.52276620370370375</v>
      </c>
      <c r="D899" t="s">
        <v>30</v>
      </c>
      <c r="E899" t="s">
        <v>27</v>
      </c>
      <c r="F899" t="s">
        <v>12</v>
      </c>
      <c r="G899" t="s">
        <v>4</v>
      </c>
      <c r="H899">
        <v>60206</v>
      </c>
      <c r="I899">
        <f>IF(Table3_1[[#This Row],[Status]]="Hired",1,0)</f>
        <v>0</v>
      </c>
      <c r="J899" t="b">
        <f>OR((Table3_1[[#This Row],[Offered Salary]]&lt;$O$27),(Table3_1[[#This Row],[Offered Salary]]&gt;$O$28))</f>
        <v>0</v>
      </c>
      <c r="K899" t="str">
        <f>IF(Table3_1[[#This Row],[Offered Salary]]&lt;$O$27,"Low",IF(Table3_1[[#This Row],[Offered Salary]]&gt;$O$28,"High",""))</f>
        <v/>
      </c>
      <c r="L899" s="6">
        <f>((Table3_1[[#This Row],[Offered Salary]]-$O$25)/$O$26)</f>
        <v>0.35428766026297331</v>
      </c>
    </row>
    <row r="900" spans="1:12" x14ac:dyDescent="0.3">
      <c r="A900">
        <v>94490</v>
      </c>
      <c r="B900" s="2">
        <v>41847</v>
      </c>
      <c r="C900" s="3">
        <v>0.58569444444444441</v>
      </c>
      <c r="D900" t="s">
        <v>30</v>
      </c>
      <c r="E900" t="s">
        <v>27</v>
      </c>
      <c r="F900" t="s">
        <v>20</v>
      </c>
      <c r="G900" t="s">
        <v>10</v>
      </c>
      <c r="H900">
        <v>23536</v>
      </c>
      <c r="I900">
        <f>IF(Table3_1[[#This Row],[Status]]="Hired",1,0)</f>
        <v>0</v>
      </c>
      <c r="J900" t="b">
        <f>OR((Table3_1[[#This Row],[Offered Salary]]&lt;$O$27),(Table3_1[[#This Row],[Offered Salary]]&gt;$O$28))</f>
        <v>0</v>
      </c>
      <c r="K900" t="str">
        <f>IF(Table3_1[[#This Row],[Offered Salary]]&lt;$O$27,"Low",IF(Table3_1[[#This Row],[Offered Salary]]&gt;$O$28,"High",""))</f>
        <v/>
      </c>
      <c r="L900" s="6">
        <f>((Table3_1[[#This Row],[Offered Salary]]-$O$25)/$O$26)</f>
        <v>-0.91674877345594874</v>
      </c>
    </row>
    <row r="901" spans="1:12" x14ac:dyDescent="0.3">
      <c r="A901">
        <v>844577</v>
      </c>
      <c r="B901" s="2">
        <v>41847</v>
      </c>
      <c r="C901" s="3">
        <v>0.31283564814814813</v>
      </c>
      <c r="D901" t="s">
        <v>30</v>
      </c>
      <c r="E901" t="s">
        <v>27</v>
      </c>
      <c r="F901" t="s">
        <v>17</v>
      </c>
      <c r="G901" t="s">
        <v>6</v>
      </c>
      <c r="H901">
        <v>37530</v>
      </c>
      <c r="I901">
        <f>IF(Table3_1[[#This Row],[Status]]="Hired",1,0)</f>
        <v>0</v>
      </c>
      <c r="J901" t="b">
        <f>OR((Table3_1[[#This Row],[Offered Salary]]&lt;$O$27),(Table3_1[[#This Row],[Offered Salary]]&gt;$O$28))</f>
        <v>0</v>
      </c>
      <c r="K901" t="str">
        <f>IF(Table3_1[[#This Row],[Offered Salary]]&lt;$O$27,"Low",IF(Table3_1[[#This Row],[Offered Salary]]&gt;$O$28,"High",""))</f>
        <v/>
      </c>
      <c r="L901" s="6">
        <f>((Table3_1[[#This Row],[Offered Salary]]-$O$25)/$O$26)</f>
        <v>-0.4316960367921201</v>
      </c>
    </row>
    <row r="902" spans="1:12" x14ac:dyDescent="0.3">
      <c r="A902">
        <v>975941</v>
      </c>
      <c r="B902" s="2">
        <v>41848</v>
      </c>
      <c r="C902" s="3">
        <v>0.91001157407407407</v>
      </c>
      <c r="D902" t="s">
        <v>30</v>
      </c>
      <c r="E902" t="s">
        <v>27</v>
      </c>
      <c r="F902" t="s">
        <v>20</v>
      </c>
      <c r="G902" t="s">
        <v>4</v>
      </c>
      <c r="H902">
        <v>16565</v>
      </c>
      <c r="I902">
        <f>IF(Table3_1[[#This Row],[Status]]="Hired",1,0)</f>
        <v>0</v>
      </c>
      <c r="J902" t="b">
        <f>OR((Table3_1[[#This Row],[Offered Salary]]&lt;$O$27),(Table3_1[[#This Row],[Offered Salary]]&gt;$O$28))</f>
        <v>0</v>
      </c>
      <c r="K902" t="str">
        <f>IF(Table3_1[[#This Row],[Offered Salary]]&lt;$O$27,"Low",IF(Table3_1[[#This Row],[Offered Salary]]&gt;$O$28,"High",""))</f>
        <v/>
      </c>
      <c r="L902" s="6">
        <f>((Table3_1[[#This Row],[Offered Salary]]-$O$25)/$O$26)</f>
        <v>-1.1583739433347218</v>
      </c>
    </row>
    <row r="903" spans="1:12" x14ac:dyDescent="0.3">
      <c r="A903">
        <v>807597</v>
      </c>
      <c r="B903" s="2">
        <v>41848</v>
      </c>
      <c r="C903" s="3">
        <v>0.17945601851851853</v>
      </c>
      <c r="D903" t="s">
        <v>30</v>
      </c>
      <c r="E903" t="s">
        <v>27</v>
      </c>
      <c r="F903" t="s">
        <v>20</v>
      </c>
      <c r="G903" t="s">
        <v>10</v>
      </c>
      <c r="H903">
        <v>15621</v>
      </c>
      <c r="I903">
        <f>IF(Table3_1[[#This Row],[Status]]="Hired",1,0)</f>
        <v>0</v>
      </c>
      <c r="J903" t="b">
        <f>OR((Table3_1[[#This Row],[Offered Salary]]&lt;$O$27),(Table3_1[[#This Row],[Offered Salary]]&gt;$O$28))</f>
        <v>0</v>
      </c>
      <c r="K903" t="str">
        <f>IF(Table3_1[[#This Row],[Offered Salary]]&lt;$O$27,"Low",IF(Table3_1[[#This Row],[Offered Salary]]&gt;$O$28,"High",""))</f>
        <v/>
      </c>
      <c r="L903" s="6">
        <f>((Table3_1[[#This Row],[Offered Salary]]-$O$25)/$O$26)</f>
        <v>-1.1910943794795448</v>
      </c>
    </row>
    <row r="904" spans="1:12" x14ac:dyDescent="0.3">
      <c r="A904">
        <v>726260</v>
      </c>
      <c r="B904" s="2">
        <v>41848</v>
      </c>
      <c r="C904" s="3">
        <v>0.57583333333333331</v>
      </c>
      <c r="D904" t="s">
        <v>30</v>
      </c>
      <c r="E904" t="s">
        <v>27</v>
      </c>
      <c r="F904" t="s">
        <v>17</v>
      </c>
      <c r="G904" t="s">
        <v>7</v>
      </c>
      <c r="H904">
        <v>87425</v>
      </c>
      <c r="I904">
        <f>IF(Table3_1[[#This Row],[Status]]="Hired",1,0)</f>
        <v>0</v>
      </c>
      <c r="J904" t="b">
        <f>OR((Table3_1[[#This Row],[Offered Salary]]&lt;$O$27),(Table3_1[[#This Row],[Offered Salary]]&gt;$O$28))</f>
        <v>0</v>
      </c>
      <c r="K904" t="str">
        <f>IF(Table3_1[[#This Row],[Offered Salary]]&lt;$O$27,"Low",IF(Table3_1[[#This Row],[Offered Salary]]&gt;$O$28,"High",""))</f>
        <v/>
      </c>
      <c r="L904" s="6">
        <f>((Table3_1[[#This Row],[Offered Salary]]-$O$25)/$O$26)</f>
        <v>1.2977384562650278</v>
      </c>
    </row>
    <row r="905" spans="1:12" x14ac:dyDescent="0.3">
      <c r="A905">
        <v>565233</v>
      </c>
      <c r="B905" s="2">
        <v>41848</v>
      </c>
      <c r="C905" s="3">
        <v>0.54714120370370367</v>
      </c>
      <c r="D905" t="s">
        <v>30</v>
      </c>
      <c r="E905" t="s">
        <v>27</v>
      </c>
      <c r="F905" t="s">
        <v>14</v>
      </c>
      <c r="G905" t="s">
        <v>6</v>
      </c>
      <c r="H905">
        <v>66989</v>
      </c>
      <c r="I905">
        <f>IF(Table3_1[[#This Row],[Status]]="Hired",1,0)</f>
        <v>0</v>
      </c>
      <c r="J905" t="b">
        <f>OR((Table3_1[[#This Row],[Offered Salary]]&lt;$O$27),(Table3_1[[#This Row],[Offered Salary]]&gt;$O$28))</f>
        <v>0</v>
      </c>
      <c r="K905" t="str">
        <f>IF(Table3_1[[#This Row],[Offered Salary]]&lt;$O$27,"Low",IF(Table3_1[[#This Row],[Offered Salary]]&gt;$O$28,"High",""))</f>
        <v/>
      </c>
      <c r="L905" s="6">
        <f>((Table3_1[[#This Row],[Offered Salary]]-$O$25)/$O$26)</f>
        <v>0.58939647209595525</v>
      </c>
    </row>
    <row r="906" spans="1:12" x14ac:dyDescent="0.3">
      <c r="A906">
        <v>596097</v>
      </c>
      <c r="B906" s="2">
        <v>41848</v>
      </c>
      <c r="C906" s="3">
        <v>0.54900462962962959</v>
      </c>
      <c r="D906" t="s">
        <v>30</v>
      </c>
      <c r="E906" t="s">
        <v>27</v>
      </c>
      <c r="F906" t="s">
        <v>14</v>
      </c>
      <c r="G906" t="s">
        <v>6</v>
      </c>
      <c r="H906">
        <v>22265</v>
      </c>
      <c r="I906">
        <f>IF(Table3_1[[#This Row],[Status]]="Hired",1,0)</f>
        <v>0</v>
      </c>
      <c r="J906" t="b">
        <f>OR((Table3_1[[#This Row],[Offered Salary]]&lt;$O$27),(Table3_1[[#This Row],[Offered Salary]]&gt;$O$28))</f>
        <v>0</v>
      </c>
      <c r="K906" t="str">
        <f>IF(Table3_1[[#This Row],[Offered Salary]]&lt;$O$27,"Low",IF(Table3_1[[#This Row],[Offered Salary]]&gt;$O$28,"High",""))</f>
        <v/>
      </c>
      <c r="L906" s="6">
        <f>((Table3_1[[#This Row],[Offered Salary]]-$O$25)/$O$26)</f>
        <v>-0.96080351322297219</v>
      </c>
    </row>
    <row r="907" spans="1:12" x14ac:dyDescent="0.3">
      <c r="A907">
        <v>323756</v>
      </c>
      <c r="B907" s="2">
        <v>41848</v>
      </c>
      <c r="C907" s="3">
        <v>0.55005787037037035</v>
      </c>
      <c r="D907" t="s">
        <v>31</v>
      </c>
      <c r="E907" t="s">
        <v>29</v>
      </c>
      <c r="F907" t="s">
        <v>14</v>
      </c>
      <c r="G907" t="s">
        <v>6</v>
      </c>
      <c r="H907">
        <v>34378</v>
      </c>
      <c r="I907">
        <f>IF(Table3_1[[#This Row],[Status]]="Hired",1,0)</f>
        <v>1</v>
      </c>
      <c r="J907" t="b">
        <f>OR((Table3_1[[#This Row],[Offered Salary]]&lt;$O$27),(Table3_1[[#This Row],[Offered Salary]]&gt;$O$28))</f>
        <v>0</v>
      </c>
      <c r="K907" t="str">
        <f>IF(Table3_1[[#This Row],[Offered Salary]]&lt;$O$27,"Low",IF(Table3_1[[#This Row],[Offered Salary]]&gt;$O$28,"High",""))</f>
        <v/>
      </c>
      <c r="L907" s="6">
        <f>((Table3_1[[#This Row],[Offered Salary]]-$O$25)/$O$26)</f>
        <v>-0.54094901849602095</v>
      </c>
    </row>
    <row r="908" spans="1:12" x14ac:dyDescent="0.3">
      <c r="A908">
        <v>788230</v>
      </c>
      <c r="B908" s="2">
        <v>41848</v>
      </c>
      <c r="C908" s="3">
        <v>0.55144675925925923</v>
      </c>
      <c r="D908" t="s">
        <v>30</v>
      </c>
      <c r="E908" t="s">
        <v>29</v>
      </c>
      <c r="F908" t="s">
        <v>14</v>
      </c>
      <c r="G908" t="s">
        <v>6</v>
      </c>
      <c r="H908">
        <v>55649</v>
      </c>
      <c r="I908">
        <f>IF(Table3_1[[#This Row],[Status]]="Hired",1,0)</f>
        <v>0</v>
      </c>
      <c r="J908" t="b">
        <f>OR((Table3_1[[#This Row],[Offered Salary]]&lt;$O$27),(Table3_1[[#This Row],[Offered Salary]]&gt;$O$28))</f>
        <v>0</v>
      </c>
      <c r="K908" t="str">
        <f>IF(Table3_1[[#This Row],[Offered Salary]]&lt;$O$27,"Low",IF(Table3_1[[#This Row],[Offered Salary]]&gt;$O$28,"High",""))</f>
        <v/>
      </c>
      <c r="L908" s="6">
        <f>((Table3_1[[#This Row],[Offered Salary]]-$O$25)/$O$26)</f>
        <v>0.19633530061047461</v>
      </c>
    </row>
    <row r="909" spans="1:12" x14ac:dyDescent="0.3">
      <c r="A909">
        <v>646167</v>
      </c>
      <c r="B909" s="2">
        <v>41849</v>
      </c>
      <c r="C909" s="3">
        <v>0.2620601851851852</v>
      </c>
      <c r="D909" t="s">
        <v>30</v>
      </c>
      <c r="E909" t="s">
        <v>27</v>
      </c>
      <c r="F909" t="s">
        <v>20</v>
      </c>
      <c r="G909" t="s">
        <v>6</v>
      </c>
      <c r="H909">
        <v>61305</v>
      </c>
      <c r="I909">
        <f>IF(Table3_1[[#This Row],[Status]]="Hired",1,0)</f>
        <v>0</v>
      </c>
      <c r="J909" t="b">
        <f>OR((Table3_1[[#This Row],[Offered Salary]]&lt;$O$27),(Table3_1[[#This Row],[Offered Salary]]&gt;$O$28))</f>
        <v>0</v>
      </c>
      <c r="K909" t="str">
        <f>IF(Table3_1[[#This Row],[Offered Salary]]&lt;$O$27,"Low",IF(Table3_1[[#This Row],[Offered Salary]]&gt;$O$28,"High",""))</f>
        <v/>
      </c>
      <c r="L909" s="6">
        <f>((Table3_1[[#This Row],[Offered Salary]]-$O$25)/$O$26)</f>
        <v>0.39238062564767728</v>
      </c>
    </row>
    <row r="910" spans="1:12" x14ac:dyDescent="0.3">
      <c r="A910">
        <v>155836</v>
      </c>
      <c r="B910" s="2">
        <v>41852</v>
      </c>
      <c r="C910" s="3">
        <v>0.41098379629629628</v>
      </c>
      <c r="D910" t="s">
        <v>31</v>
      </c>
      <c r="E910" t="s">
        <v>27</v>
      </c>
      <c r="F910" t="s">
        <v>20</v>
      </c>
      <c r="G910" t="s">
        <v>6</v>
      </c>
      <c r="H910">
        <v>64603</v>
      </c>
      <c r="I910">
        <f>IF(Table3_1[[#This Row],[Status]]="Hired",1,0)</f>
        <v>1</v>
      </c>
      <c r="J910" t="b">
        <f>OR((Table3_1[[#This Row],[Offered Salary]]&lt;$O$27),(Table3_1[[#This Row],[Offered Salary]]&gt;$O$28))</f>
        <v>0</v>
      </c>
      <c r="K910" t="str">
        <f>IF(Table3_1[[#This Row],[Offered Salary]]&lt;$O$27,"Low",IF(Table3_1[[#This Row],[Offered Salary]]&gt;$O$28,"High",""))</f>
        <v/>
      </c>
      <c r="L910" s="6">
        <f>((Table3_1[[#This Row],[Offered Salary]]-$O$25)/$O$26)</f>
        <v>0.50669418328075622</v>
      </c>
    </row>
    <row r="911" spans="1:12" x14ac:dyDescent="0.3">
      <c r="A911">
        <v>441985</v>
      </c>
      <c r="B911" s="2">
        <v>41849</v>
      </c>
      <c r="C911" s="3">
        <v>0.7868518518518518</v>
      </c>
      <c r="D911" t="s">
        <v>30</v>
      </c>
      <c r="E911" t="s">
        <v>27</v>
      </c>
      <c r="F911" t="s">
        <v>20</v>
      </c>
      <c r="G911" t="s">
        <v>2</v>
      </c>
      <c r="H911">
        <v>8302</v>
      </c>
      <c r="I911">
        <f>IF(Table3_1[[#This Row],[Status]]="Hired",1,0)</f>
        <v>0</v>
      </c>
      <c r="J911" t="b">
        <f>OR((Table3_1[[#This Row],[Offered Salary]]&lt;$O$27),(Table3_1[[#This Row],[Offered Salary]]&gt;$O$28))</f>
        <v>1</v>
      </c>
      <c r="K911" t="str">
        <f>IF(Table3_1[[#This Row],[Offered Salary]]&lt;$O$27,"Low",IF(Table3_1[[#This Row],[Offered Salary]]&gt;$O$28,"High",""))</f>
        <v>Low</v>
      </c>
      <c r="L911" s="6">
        <f>((Table3_1[[#This Row],[Offered Salary]]-$O$25)/$O$26)</f>
        <v>-1.4447817440388246</v>
      </c>
    </row>
    <row r="912" spans="1:12" x14ac:dyDescent="0.3">
      <c r="A912">
        <v>44896</v>
      </c>
      <c r="B912" s="2">
        <v>41849</v>
      </c>
      <c r="C912" s="3">
        <v>0.39880787037037035</v>
      </c>
      <c r="D912" t="s">
        <v>30</v>
      </c>
      <c r="E912" t="s">
        <v>27</v>
      </c>
      <c r="F912" t="s">
        <v>17</v>
      </c>
      <c r="G912" t="s">
        <v>4</v>
      </c>
      <c r="H912">
        <v>68297</v>
      </c>
      <c r="I912">
        <f>IF(Table3_1[[#This Row],[Status]]="Hired",1,0)</f>
        <v>0</v>
      </c>
      <c r="J912" t="b">
        <f>OR((Table3_1[[#This Row],[Offered Salary]]&lt;$O$27),(Table3_1[[#This Row],[Offered Salary]]&gt;$O$28))</f>
        <v>0</v>
      </c>
      <c r="K912" t="str">
        <f>IF(Table3_1[[#This Row],[Offered Salary]]&lt;$O$27,"Low",IF(Table3_1[[#This Row],[Offered Salary]]&gt;$O$28,"High",""))</f>
        <v/>
      </c>
      <c r="L912" s="6">
        <f>((Table3_1[[#This Row],[Offered Salary]]-$O$25)/$O$26)</f>
        <v>0.63473368658475671</v>
      </c>
    </row>
    <row r="913" spans="1:12" x14ac:dyDescent="0.3">
      <c r="A913">
        <v>620118</v>
      </c>
      <c r="B913" s="2">
        <v>41849</v>
      </c>
      <c r="C913" s="3">
        <v>0.43853009259259257</v>
      </c>
      <c r="D913" t="s">
        <v>30</v>
      </c>
      <c r="E913" t="s">
        <v>27</v>
      </c>
      <c r="F913" t="s">
        <v>20</v>
      </c>
      <c r="G913" t="s">
        <v>10</v>
      </c>
      <c r="H913">
        <v>60356</v>
      </c>
      <c r="I913">
        <f>IF(Table3_1[[#This Row],[Status]]="Hired",1,0)</f>
        <v>0</v>
      </c>
      <c r="J913" t="b">
        <f>OR((Table3_1[[#This Row],[Offered Salary]]&lt;$O$27),(Table3_1[[#This Row],[Offered Salary]]&gt;$O$28))</f>
        <v>0</v>
      </c>
      <c r="K913" t="str">
        <f>IF(Table3_1[[#This Row],[Offered Salary]]&lt;$O$27,"Low",IF(Table3_1[[#This Row],[Offered Salary]]&gt;$O$28,"High",""))</f>
        <v/>
      </c>
      <c r="L913" s="6">
        <f>((Table3_1[[#This Row],[Offered Salary]]-$O$25)/$O$26)</f>
        <v>0.35948688210801938</v>
      </c>
    </row>
    <row r="914" spans="1:12" x14ac:dyDescent="0.3">
      <c r="A914">
        <v>249552</v>
      </c>
      <c r="B914" s="2">
        <v>41849</v>
      </c>
      <c r="C914" s="3">
        <v>0.51857638888888891</v>
      </c>
      <c r="D914" t="s">
        <v>30</v>
      </c>
      <c r="E914" t="s">
        <v>27</v>
      </c>
      <c r="F914" t="s">
        <v>17</v>
      </c>
      <c r="G914" t="s">
        <v>10</v>
      </c>
      <c r="H914">
        <v>50384</v>
      </c>
      <c r="I914">
        <f>IF(Table3_1[[#This Row],[Status]]="Hired",1,0)</f>
        <v>0</v>
      </c>
      <c r="J914" t="b">
        <f>OR((Table3_1[[#This Row],[Offered Salary]]&lt;$O$27),(Table3_1[[#This Row],[Offered Salary]]&gt;$O$28))</f>
        <v>0</v>
      </c>
      <c r="K914" t="str">
        <f>IF(Table3_1[[#This Row],[Offered Salary]]&lt;$O$27,"Low",IF(Table3_1[[#This Row],[Offered Salary]]&gt;$O$28,"High",""))</f>
        <v/>
      </c>
      <c r="L914" s="6">
        <f>((Table3_1[[#This Row],[Offered Salary]]-$O$25)/$O$26)</f>
        <v>1.3842613849358585E-2</v>
      </c>
    </row>
    <row r="915" spans="1:12" x14ac:dyDescent="0.3">
      <c r="A915">
        <v>83479</v>
      </c>
      <c r="B915" s="2">
        <v>41849</v>
      </c>
      <c r="C915" s="3">
        <v>0.40901620370370373</v>
      </c>
      <c r="D915" t="s">
        <v>30</v>
      </c>
      <c r="E915" t="s">
        <v>27</v>
      </c>
      <c r="F915" t="s">
        <v>12</v>
      </c>
      <c r="G915" t="s">
        <v>9</v>
      </c>
      <c r="H915">
        <v>45105</v>
      </c>
      <c r="I915">
        <f>IF(Table3_1[[#This Row],[Status]]="Hired",1,0)</f>
        <v>0</v>
      </c>
      <c r="J915" t="b">
        <f>OR((Table3_1[[#This Row],[Offered Salary]]&lt;$O$27),(Table3_1[[#This Row],[Offered Salary]]&gt;$O$28))</f>
        <v>0</v>
      </c>
      <c r="K915" t="str">
        <f>IF(Table3_1[[#This Row],[Offered Salary]]&lt;$O$27,"Low",IF(Table3_1[[#This Row],[Offered Salary]]&gt;$O$28,"High",""))</f>
        <v/>
      </c>
      <c r="L915" s="6">
        <f>((Table3_1[[#This Row],[Offered Salary]]-$O$25)/$O$26)</f>
        <v>-0.16913533361729507</v>
      </c>
    </row>
    <row r="916" spans="1:12" x14ac:dyDescent="0.3">
      <c r="A916">
        <v>859749</v>
      </c>
      <c r="B916" s="2">
        <v>41849</v>
      </c>
      <c r="C916" s="3">
        <v>0.48700231481481482</v>
      </c>
      <c r="D916" t="s">
        <v>31</v>
      </c>
      <c r="E916" t="s">
        <v>27</v>
      </c>
      <c r="F916" t="s">
        <v>20</v>
      </c>
      <c r="G916" t="s">
        <v>2</v>
      </c>
      <c r="H916">
        <v>72937</v>
      </c>
      <c r="I916">
        <f>IF(Table3_1[[#This Row],[Status]]="Hired",1,0)</f>
        <v>1</v>
      </c>
      <c r="J916" t="b">
        <f>OR((Table3_1[[#This Row],[Offered Salary]]&lt;$O$27),(Table3_1[[#This Row],[Offered Salary]]&gt;$O$28))</f>
        <v>0</v>
      </c>
      <c r="K916" t="str">
        <f>IF(Table3_1[[#This Row],[Offered Salary]]&lt;$O$27,"Low",IF(Table3_1[[#This Row],[Offered Salary]]&gt;$O$28,"High",""))</f>
        <v/>
      </c>
      <c r="L916" s="6">
        <f>((Table3_1[[#This Row],[Offered Salary]]-$O$25)/$O$26)</f>
        <v>0.79556294899151425</v>
      </c>
    </row>
    <row r="917" spans="1:12" x14ac:dyDescent="0.3">
      <c r="A917">
        <v>842011</v>
      </c>
      <c r="B917" s="2">
        <v>41851</v>
      </c>
      <c r="C917" s="3">
        <v>0.73393518518518519</v>
      </c>
      <c r="D917" t="s">
        <v>30</v>
      </c>
      <c r="E917" t="s">
        <v>29</v>
      </c>
      <c r="F917" t="s">
        <v>20</v>
      </c>
      <c r="G917" t="s">
        <v>2</v>
      </c>
      <c r="H917">
        <v>59487</v>
      </c>
      <c r="I917">
        <f>IF(Table3_1[[#This Row],[Status]]="Hired",1,0)</f>
        <v>0</v>
      </c>
      <c r="J917" t="b">
        <f>OR((Table3_1[[#This Row],[Offered Salary]]&lt;$O$27),(Table3_1[[#This Row],[Offered Salary]]&gt;$O$28))</f>
        <v>0</v>
      </c>
      <c r="K917" t="str">
        <f>IF(Table3_1[[#This Row],[Offered Salary]]&lt;$O$27,"Low",IF(Table3_1[[#This Row],[Offered Salary]]&gt;$O$28,"High",""))</f>
        <v/>
      </c>
      <c r="L917" s="6">
        <f>((Table3_1[[#This Row],[Offered Salary]]-$O$25)/$O$26)</f>
        <v>0.32936605688571929</v>
      </c>
    </row>
    <row r="918" spans="1:12" x14ac:dyDescent="0.3">
      <c r="A918">
        <v>264784</v>
      </c>
      <c r="B918" s="2">
        <v>41851</v>
      </c>
      <c r="C918" s="3">
        <v>0.73655092592592597</v>
      </c>
      <c r="D918" t="s">
        <v>31</v>
      </c>
      <c r="E918" t="s">
        <v>29</v>
      </c>
      <c r="F918" t="s">
        <v>20</v>
      </c>
      <c r="G918" t="s">
        <v>2</v>
      </c>
      <c r="H918">
        <v>46626</v>
      </c>
      <c r="I918">
        <f>IF(Table3_1[[#This Row],[Status]]="Hired",1,0)</f>
        <v>1</v>
      </c>
      <c r="J918" t="b">
        <f>OR((Table3_1[[#This Row],[Offered Salary]]&lt;$O$27),(Table3_1[[#This Row],[Offered Salary]]&gt;$O$28))</f>
        <v>0</v>
      </c>
      <c r="K918" t="str">
        <f>IF(Table3_1[[#This Row],[Offered Salary]]&lt;$O$27,"Low",IF(Table3_1[[#This Row],[Offered Salary]]&gt;$O$28,"High",""))</f>
        <v/>
      </c>
      <c r="L918" s="6">
        <f>((Table3_1[[#This Row],[Offered Salary]]-$O$25)/$O$26)</f>
        <v>-0.11641522410852821</v>
      </c>
    </row>
    <row r="919" spans="1:12" x14ac:dyDescent="0.3">
      <c r="A919">
        <v>854925</v>
      </c>
      <c r="B919" s="2">
        <v>41851</v>
      </c>
      <c r="C919" s="3">
        <v>0.73714120370370373</v>
      </c>
      <c r="D919" t="s">
        <v>30</v>
      </c>
      <c r="E919" t="s">
        <v>29</v>
      </c>
      <c r="F919" t="s">
        <v>20</v>
      </c>
      <c r="G919" t="s">
        <v>2</v>
      </c>
      <c r="H919">
        <v>84884</v>
      </c>
      <c r="I919">
        <f>IF(Table3_1[[#This Row],[Status]]="Hired",1,0)</f>
        <v>0</v>
      </c>
      <c r="J919" t="b">
        <f>OR((Table3_1[[#This Row],[Offered Salary]]&lt;$O$27),(Table3_1[[#This Row],[Offered Salary]]&gt;$O$28))</f>
        <v>0</v>
      </c>
      <c r="K919" t="str">
        <f>IF(Table3_1[[#This Row],[Offered Salary]]&lt;$O$27,"Low",IF(Table3_1[[#This Row],[Offered Salary]]&gt;$O$28,"High",""))</f>
        <v/>
      </c>
      <c r="L919" s="6">
        <f>((Table3_1[[#This Row],[Offered Salary]]-$O$25)/$O$26)</f>
        <v>1.2096636382099479</v>
      </c>
    </row>
    <row r="920" spans="1:12" x14ac:dyDescent="0.3">
      <c r="A920">
        <v>607172</v>
      </c>
      <c r="B920" s="2">
        <v>41849</v>
      </c>
      <c r="C920" s="3">
        <v>8.4733796296296293E-2</v>
      </c>
      <c r="D920" t="s">
        <v>30</v>
      </c>
      <c r="E920" t="s">
        <v>27</v>
      </c>
      <c r="F920" t="s">
        <v>17</v>
      </c>
      <c r="G920" t="s">
        <v>9</v>
      </c>
      <c r="H920">
        <v>64781</v>
      </c>
      <c r="I920">
        <f>IF(Table3_1[[#This Row],[Status]]="Hired",1,0)</f>
        <v>0</v>
      </c>
      <c r="J920" t="b">
        <f>OR((Table3_1[[#This Row],[Offered Salary]]&lt;$O$27),(Table3_1[[#This Row],[Offered Salary]]&gt;$O$28))</f>
        <v>0</v>
      </c>
      <c r="K920" t="str">
        <f>IF(Table3_1[[#This Row],[Offered Salary]]&lt;$O$27,"Low",IF(Table3_1[[#This Row],[Offered Salary]]&gt;$O$28,"High",""))</f>
        <v/>
      </c>
      <c r="L920" s="6">
        <f>((Table3_1[[#This Row],[Offered Salary]]-$O$25)/$O$26)</f>
        <v>0.51286392653687751</v>
      </c>
    </row>
    <row r="921" spans="1:12" x14ac:dyDescent="0.3">
      <c r="A921">
        <v>460382</v>
      </c>
      <c r="B921" s="2">
        <v>41849</v>
      </c>
      <c r="C921" s="3">
        <v>0.54260416666666667</v>
      </c>
      <c r="D921" t="s">
        <v>30</v>
      </c>
      <c r="E921" t="s">
        <v>27</v>
      </c>
      <c r="F921" t="s">
        <v>14</v>
      </c>
      <c r="G921" t="s">
        <v>2</v>
      </c>
      <c r="H921">
        <v>21457</v>
      </c>
      <c r="I921">
        <f>IF(Table3_1[[#This Row],[Status]]="Hired",1,0)</f>
        <v>0</v>
      </c>
      <c r="J921" t="b">
        <f>OR((Table3_1[[#This Row],[Offered Salary]]&lt;$O$27),(Table3_1[[#This Row],[Offered Salary]]&gt;$O$28))</f>
        <v>0</v>
      </c>
      <c r="K921" t="str">
        <f>IF(Table3_1[[#This Row],[Offered Salary]]&lt;$O$27,"Low",IF(Table3_1[[#This Row],[Offered Salary]]&gt;$O$28,"High",""))</f>
        <v/>
      </c>
      <c r="L921" s="6">
        <f>((Table3_1[[#This Row],[Offered Salary]]-$O$25)/$O$26)</f>
        <v>-0.98880998822828681</v>
      </c>
    </row>
    <row r="922" spans="1:12" x14ac:dyDescent="0.3">
      <c r="A922">
        <v>986281</v>
      </c>
      <c r="B922" s="2">
        <v>41849</v>
      </c>
      <c r="C922" s="3">
        <v>0.31050925925925926</v>
      </c>
      <c r="D922" t="s">
        <v>31</v>
      </c>
      <c r="E922" t="s">
        <v>29</v>
      </c>
      <c r="F922" t="s">
        <v>20</v>
      </c>
      <c r="G922" t="s">
        <v>4</v>
      </c>
      <c r="H922">
        <v>6702</v>
      </c>
      <c r="I922">
        <f>IF(Table3_1[[#This Row],[Status]]="Hired",1,0)</f>
        <v>1</v>
      </c>
      <c r="J922" t="b">
        <f>OR((Table3_1[[#This Row],[Offered Salary]]&lt;$O$27),(Table3_1[[#This Row],[Offered Salary]]&gt;$O$28))</f>
        <v>1</v>
      </c>
      <c r="K922" t="str">
        <f>IF(Table3_1[[#This Row],[Offered Salary]]&lt;$O$27,"Low",IF(Table3_1[[#This Row],[Offered Salary]]&gt;$O$28,"High",""))</f>
        <v>Low</v>
      </c>
      <c r="L922" s="6">
        <f>((Table3_1[[#This Row],[Offered Salary]]-$O$25)/$O$26)</f>
        <v>-1.5002401103859824</v>
      </c>
    </row>
    <row r="923" spans="1:12" x14ac:dyDescent="0.3">
      <c r="A923">
        <v>293153</v>
      </c>
      <c r="B923" s="2">
        <v>41849</v>
      </c>
      <c r="C923" s="3">
        <v>0.31046296296296294</v>
      </c>
      <c r="D923" t="s">
        <v>30</v>
      </c>
      <c r="E923" t="s">
        <v>29</v>
      </c>
      <c r="F923" t="s">
        <v>20</v>
      </c>
      <c r="G923" t="s">
        <v>4</v>
      </c>
      <c r="H923">
        <v>97943</v>
      </c>
      <c r="I923">
        <f>IF(Table3_1[[#This Row],[Status]]="Hired",1,0)</f>
        <v>0</v>
      </c>
      <c r="J923" t="b">
        <f>OR((Table3_1[[#This Row],[Offered Salary]]&lt;$O$27),(Table3_1[[#This Row],[Offered Salary]]&gt;$O$28))</f>
        <v>0</v>
      </c>
      <c r="K923" t="str">
        <f>IF(Table3_1[[#This Row],[Offered Salary]]&lt;$O$27,"Low",IF(Table3_1[[#This Row],[Offered Salary]]&gt;$O$28,"High",""))</f>
        <v/>
      </c>
      <c r="L923" s="6">
        <f>((Table3_1[[#This Row],[Offered Salary]]-$O$25)/$O$26)</f>
        <v>1.6623078920396561</v>
      </c>
    </row>
    <row r="924" spans="1:12" x14ac:dyDescent="0.3">
      <c r="A924">
        <v>985306</v>
      </c>
      <c r="B924" s="2">
        <v>41850</v>
      </c>
      <c r="C924" s="3">
        <v>0.38938657407407407</v>
      </c>
      <c r="D924" t="s">
        <v>30</v>
      </c>
      <c r="E924" t="s">
        <v>27</v>
      </c>
      <c r="F924" t="s">
        <v>20</v>
      </c>
      <c r="G924" t="s">
        <v>4</v>
      </c>
      <c r="H924">
        <v>8066</v>
      </c>
      <c r="I924">
        <f>IF(Table3_1[[#This Row],[Status]]="Hired",1,0)</f>
        <v>0</v>
      </c>
      <c r="J924" t="b">
        <f>OR((Table3_1[[#This Row],[Offered Salary]]&lt;$O$27),(Table3_1[[#This Row],[Offered Salary]]&gt;$O$28))</f>
        <v>1</v>
      </c>
      <c r="K924" t="str">
        <f>IF(Table3_1[[#This Row],[Offered Salary]]&lt;$O$27,"Low",IF(Table3_1[[#This Row],[Offered Salary]]&gt;$O$28,"High",""))</f>
        <v>Low</v>
      </c>
      <c r="L924" s="6">
        <f>((Table3_1[[#This Row],[Offered Salary]]-$O$25)/$O$26)</f>
        <v>-1.4529618530750303</v>
      </c>
    </row>
    <row r="925" spans="1:12" x14ac:dyDescent="0.3">
      <c r="A925">
        <v>223490</v>
      </c>
      <c r="B925" s="2">
        <v>41850</v>
      </c>
      <c r="C925" s="3">
        <v>0.7888425925925926</v>
      </c>
      <c r="D925" t="s">
        <v>30</v>
      </c>
      <c r="E925" t="s">
        <v>27</v>
      </c>
      <c r="F925" t="s">
        <v>20</v>
      </c>
      <c r="G925" t="s">
        <v>4</v>
      </c>
      <c r="H925">
        <v>99384</v>
      </c>
      <c r="I925">
        <f>IF(Table3_1[[#This Row],[Status]]="Hired",1,0)</f>
        <v>0</v>
      </c>
      <c r="J925" t="b">
        <f>OR((Table3_1[[#This Row],[Offered Salary]]&lt;$O$27),(Table3_1[[#This Row],[Offered Salary]]&gt;$O$28))</f>
        <v>0</v>
      </c>
      <c r="K925" t="str">
        <f>IF(Table3_1[[#This Row],[Offered Salary]]&lt;$O$27,"Low",IF(Table3_1[[#This Row],[Offered Salary]]&gt;$O$28,"High",""))</f>
        <v/>
      </c>
      <c r="L925" s="6">
        <f>((Table3_1[[#This Row],[Offered Salary]]-$O$25)/$O$26)</f>
        <v>1.712255083231065</v>
      </c>
    </row>
    <row r="926" spans="1:12" x14ac:dyDescent="0.3">
      <c r="A926">
        <v>869833</v>
      </c>
      <c r="B926" s="2">
        <v>41855</v>
      </c>
      <c r="C926" s="3">
        <v>0.35694444444444445</v>
      </c>
      <c r="D926" t="s">
        <v>31</v>
      </c>
      <c r="E926" t="s">
        <v>27</v>
      </c>
      <c r="F926" t="s">
        <v>20</v>
      </c>
      <c r="G926" t="s">
        <v>4</v>
      </c>
      <c r="H926">
        <v>17521</v>
      </c>
      <c r="I926">
        <f>IF(Table3_1[[#This Row],[Status]]="Hired",1,0)</f>
        <v>1</v>
      </c>
      <c r="J926" t="b">
        <f>OR((Table3_1[[#This Row],[Offered Salary]]&lt;$O$27),(Table3_1[[#This Row],[Offered Salary]]&gt;$O$28))</f>
        <v>0</v>
      </c>
      <c r="K926" t="str">
        <f>IF(Table3_1[[#This Row],[Offered Salary]]&lt;$O$27,"Low",IF(Table3_1[[#This Row],[Offered Salary]]&gt;$O$28,"High",""))</f>
        <v/>
      </c>
      <c r="L926" s="6">
        <f>((Table3_1[[#This Row],[Offered Salary]]-$O$25)/$O$26)</f>
        <v>-1.1252375694422949</v>
      </c>
    </row>
    <row r="927" spans="1:12" x14ac:dyDescent="0.3">
      <c r="A927">
        <v>111712</v>
      </c>
      <c r="B927" s="2">
        <v>41850</v>
      </c>
      <c r="C927" s="3">
        <v>0.33732638888888888</v>
      </c>
      <c r="D927" t="s">
        <v>30</v>
      </c>
      <c r="E927" t="s">
        <v>27</v>
      </c>
      <c r="F927" t="s">
        <v>20</v>
      </c>
      <c r="G927" t="s">
        <v>4</v>
      </c>
      <c r="H927">
        <v>42653</v>
      </c>
      <c r="I927">
        <f>IF(Table3_1[[#This Row],[Status]]="Hired",1,0)</f>
        <v>0</v>
      </c>
      <c r="J927" t="b">
        <f>OR((Table3_1[[#This Row],[Offered Salary]]&lt;$O$27),(Table3_1[[#This Row],[Offered Salary]]&gt;$O$28))</f>
        <v>0</v>
      </c>
      <c r="K927" t="str">
        <f>IF(Table3_1[[#This Row],[Offered Salary]]&lt;$O$27,"Low",IF(Table3_1[[#This Row],[Offered Salary]]&gt;$O$28,"High",""))</f>
        <v/>
      </c>
      <c r="L927" s="6">
        <f>((Table3_1[[#This Row],[Offered Salary]]-$O$25)/$O$26)</f>
        <v>-0.25412528004431434</v>
      </c>
    </row>
    <row r="928" spans="1:12" x14ac:dyDescent="0.3">
      <c r="A928">
        <v>503568</v>
      </c>
      <c r="B928" s="2">
        <v>41850</v>
      </c>
      <c r="C928" s="3">
        <v>0.44973379629629628</v>
      </c>
      <c r="D928" t="s">
        <v>30</v>
      </c>
      <c r="E928" t="s">
        <v>27</v>
      </c>
      <c r="F928" t="s">
        <v>14</v>
      </c>
      <c r="G928" t="s">
        <v>8</v>
      </c>
      <c r="H928">
        <v>64085</v>
      </c>
      <c r="I928">
        <f>IF(Table3_1[[#This Row],[Status]]="Hired",1,0)</f>
        <v>0</v>
      </c>
      <c r="J928" t="b">
        <f>OR((Table3_1[[#This Row],[Offered Salary]]&lt;$O$27),(Table3_1[[#This Row],[Offered Salary]]&gt;$O$28))</f>
        <v>0</v>
      </c>
      <c r="K928" t="str">
        <f>IF(Table3_1[[#This Row],[Offered Salary]]&lt;$O$27,"Low",IF(Table3_1[[#This Row],[Offered Salary]]&gt;$O$28,"High",""))</f>
        <v/>
      </c>
      <c r="L928" s="6">
        <f>((Table3_1[[#This Row],[Offered Salary]]-$O$25)/$O$26)</f>
        <v>0.48873953717586394</v>
      </c>
    </row>
    <row r="929" spans="1:12" x14ac:dyDescent="0.3">
      <c r="A929">
        <v>566830</v>
      </c>
      <c r="B929" s="2">
        <v>41850</v>
      </c>
      <c r="C929" s="3">
        <v>0.47837962962962965</v>
      </c>
      <c r="D929" t="s">
        <v>31</v>
      </c>
      <c r="E929" t="s">
        <v>27</v>
      </c>
      <c r="F929" t="s">
        <v>17</v>
      </c>
      <c r="G929" t="s">
        <v>6</v>
      </c>
      <c r="H929">
        <v>7649</v>
      </c>
      <c r="I929">
        <f>IF(Table3_1[[#This Row],[Status]]="Hired",1,0)</f>
        <v>1</v>
      </c>
      <c r="J929" t="b">
        <f>OR((Table3_1[[#This Row],[Offered Salary]]&lt;$O$27),(Table3_1[[#This Row],[Offered Salary]]&gt;$O$28))</f>
        <v>1</v>
      </c>
      <c r="K929" t="str">
        <f>IF(Table3_1[[#This Row],[Offered Salary]]&lt;$O$27,"Low",IF(Table3_1[[#This Row],[Offered Salary]]&gt;$O$28,"High",""))</f>
        <v>Low</v>
      </c>
      <c r="L929" s="6">
        <f>((Table3_1[[#This Row],[Offered Salary]]-$O$25)/$O$26)</f>
        <v>-1.4674156898042583</v>
      </c>
    </row>
    <row r="930" spans="1:12" x14ac:dyDescent="0.3">
      <c r="A930">
        <v>94941</v>
      </c>
      <c r="B930" s="2">
        <v>41850</v>
      </c>
      <c r="C930" s="3">
        <v>0.7068402777777778</v>
      </c>
      <c r="D930" t="s">
        <v>30</v>
      </c>
      <c r="E930" t="s">
        <v>27</v>
      </c>
      <c r="F930" t="s">
        <v>17</v>
      </c>
      <c r="G930" t="s">
        <v>6</v>
      </c>
      <c r="H930">
        <v>98651</v>
      </c>
      <c r="I930">
        <f>IF(Table3_1[[#This Row],[Status]]="Hired",1,0)</f>
        <v>0</v>
      </c>
      <c r="J930" t="b">
        <f>OR((Table3_1[[#This Row],[Offered Salary]]&lt;$O$27),(Table3_1[[#This Row],[Offered Salary]]&gt;$O$28))</f>
        <v>0</v>
      </c>
      <c r="K930" t="str">
        <f>IF(Table3_1[[#This Row],[Offered Salary]]&lt;$O$27,"Low",IF(Table3_1[[#This Row],[Offered Salary]]&gt;$O$28,"High",""))</f>
        <v/>
      </c>
      <c r="L930" s="6">
        <f>((Table3_1[[#This Row],[Offered Salary]]-$O$25)/$O$26)</f>
        <v>1.6868482191482734</v>
      </c>
    </row>
    <row r="931" spans="1:12" x14ac:dyDescent="0.3">
      <c r="A931">
        <v>51271</v>
      </c>
      <c r="B931" s="2">
        <v>41850</v>
      </c>
      <c r="C931" s="3">
        <v>0.70908564814814812</v>
      </c>
      <c r="D931" t="s">
        <v>30</v>
      </c>
      <c r="E931" t="s">
        <v>27</v>
      </c>
      <c r="F931" t="s">
        <v>17</v>
      </c>
      <c r="G931" t="s">
        <v>6</v>
      </c>
      <c r="H931">
        <v>53754</v>
      </c>
      <c r="I931">
        <f>IF(Table3_1[[#This Row],[Status]]="Hired",1,0)</f>
        <v>0</v>
      </c>
      <c r="J931" t="b">
        <f>OR((Table3_1[[#This Row],[Offered Salary]]&lt;$O$27),(Table3_1[[#This Row],[Offered Salary]]&gt;$O$28))</f>
        <v>0</v>
      </c>
      <c r="K931" t="str">
        <f>IF(Table3_1[[#This Row],[Offered Salary]]&lt;$O$27,"Low",IF(Table3_1[[#This Row],[Offered Salary]]&gt;$O$28,"High",""))</f>
        <v/>
      </c>
      <c r="L931" s="6">
        <f>((Table3_1[[#This Row],[Offered Salary]]-$O$25)/$O$26)</f>
        <v>0.13065179796805962</v>
      </c>
    </row>
    <row r="932" spans="1:12" x14ac:dyDescent="0.3">
      <c r="A932">
        <v>360395</v>
      </c>
      <c r="B932" s="2">
        <v>41850</v>
      </c>
      <c r="C932" s="3">
        <v>0.3825115740740741</v>
      </c>
      <c r="D932" t="s">
        <v>31</v>
      </c>
      <c r="E932" t="s">
        <v>27</v>
      </c>
      <c r="F932" t="s">
        <v>15</v>
      </c>
      <c r="G932" t="s">
        <v>2</v>
      </c>
      <c r="H932">
        <v>2001</v>
      </c>
      <c r="I932">
        <f>IF(Table3_1[[#This Row],[Status]]="Hired",1,0)</f>
        <v>1</v>
      </c>
      <c r="J932" t="b">
        <f>OR((Table3_1[[#This Row],[Offered Salary]]&lt;$O$27),(Table3_1[[#This Row],[Offered Salary]]&gt;$O$28))</f>
        <v>1</v>
      </c>
      <c r="K932" t="str">
        <f>IF(Table3_1[[#This Row],[Offered Salary]]&lt;$O$27,"Low",IF(Table3_1[[#This Row],[Offered Salary]]&gt;$O$28,"High",""))</f>
        <v>Low</v>
      </c>
      <c r="L932" s="6">
        <f>((Table3_1[[#This Row],[Offered Salary]]-$O$25)/$O$26)</f>
        <v>-1.6631837230097253</v>
      </c>
    </row>
    <row r="933" spans="1:12" x14ac:dyDescent="0.3">
      <c r="A933">
        <v>943968</v>
      </c>
      <c r="B933" s="2">
        <v>41850</v>
      </c>
      <c r="C933" s="3">
        <v>0.38271990740740741</v>
      </c>
      <c r="D933" t="s">
        <v>30</v>
      </c>
      <c r="E933" t="s">
        <v>29</v>
      </c>
      <c r="F933" t="s">
        <v>15</v>
      </c>
      <c r="G933" t="s">
        <v>2</v>
      </c>
      <c r="H933">
        <v>68138</v>
      </c>
      <c r="I933">
        <f>IF(Table3_1[[#This Row],[Status]]="Hired",1,0)</f>
        <v>0</v>
      </c>
      <c r="J933" t="b">
        <f>OR((Table3_1[[#This Row],[Offered Salary]]&lt;$O$27),(Table3_1[[#This Row],[Offered Salary]]&gt;$O$28))</f>
        <v>0</v>
      </c>
      <c r="K933" t="str">
        <f>IF(Table3_1[[#This Row],[Offered Salary]]&lt;$O$27,"Low",IF(Table3_1[[#This Row],[Offered Salary]]&gt;$O$28,"High",""))</f>
        <v/>
      </c>
      <c r="L933" s="6">
        <f>((Table3_1[[#This Row],[Offered Salary]]-$O$25)/$O$26)</f>
        <v>0.62922251142900798</v>
      </c>
    </row>
    <row r="934" spans="1:12" x14ac:dyDescent="0.3">
      <c r="A934">
        <v>963386</v>
      </c>
      <c r="B934" s="2">
        <v>41850</v>
      </c>
      <c r="C934" s="3">
        <v>0.61336805555555551</v>
      </c>
      <c r="D934" t="s">
        <v>31</v>
      </c>
      <c r="E934" t="s">
        <v>29</v>
      </c>
      <c r="F934" t="s">
        <v>19</v>
      </c>
      <c r="G934" t="s">
        <v>10</v>
      </c>
      <c r="H934">
        <v>52952</v>
      </c>
      <c r="I934">
        <f>IF(Table3_1[[#This Row],[Status]]="Hired",1,0)</f>
        <v>1</v>
      </c>
      <c r="J934" t="b">
        <f>OR((Table3_1[[#This Row],[Offered Salary]]&lt;$O$27),(Table3_1[[#This Row],[Offered Salary]]&gt;$O$28))</f>
        <v>0</v>
      </c>
      <c r="K934" t="str">
        <f>IF(Table3_1[[#This Row],[Offered Salary]]&lt;$O$27,"Low",IF(Table3_1[[#This Row],[Offered Salary]]&gt;$O$28,"High",""))</f>
        <v/>
      </c>
      <c r="L934" s="6">
        <f>((Table3_1[[#This Row],[Offered Salary]]-$O$25)/$O$26)</f>
        <v>0.1028532918365468</v>
      </c>
    </row>
    <row r="935" spans="1:12" x14ac:dyDescent="0.3">
      <c r="A935">
        <v>891106</v>
      </c>
      <c r="B935" s="2">
        <v>41850</v>
      </c>
      <c r="C935" s="3">
        <v>0.64276620370370374</v>
      </c>
      <c r="D935" t="s">
        <v>30</v>
      </c>
      <c r="E935" t="s">
        <v>27</v>
      </c>
      <c r="F935" t="s">
        <v>12</v>
      </c>
      <c r="G935" t="s">
        <v>2</v>
      </c>
      <c r="H935">
        <v>8986</v>
      </c>
      <c r="I935">
        <f>IF(Table3_1[[#This Row],[Status]]="Hired",1,0)</f>
        <v>0</v>
      </c>
      <c r="J935" t="b">
        <f>OR((Table3_1[[#This Row],[Offered Salary]]&lt;$O$27),(Table3_1[[#This Row],[Offered Salary]]&gt;$O$28))</f>
        <v>1</v>
      </c>
      <c r="K935" t="str">
        <f>IF(Table3_1[[#This Row],[Offered Salary]]&lt;$O$27,"Low",IF(Table3_1[[#This Row],[Offered Salary]]&gt;$O$28,"High",""))</f>
        <v>Low</v>
      </c>
      <c r="L935" s="6">
        <f>((Table3_1[[#This Row],[Offered Salary]]-$O$25)/$O$26)</f>
        <v>-1.4210732924254146</v>
      </c>
    </row>
    <row r="936" spans="1:12" x14ac:dyDescent="0.3">
      <c r="A936">
        <v>248270</v>
      </c>
      <c r="B936" s="2">
        <v>41850</v>
      </c>
      <c r="C936" s="3">
        <v>0.5705324074074074</v>
      </c>
      <c r="D936" t="s">
        <v>31</v>
      </c>
      <c r="E936" t="s">
        <v>27</v>
      </c>
      <c r="F936" t="s">
        <v>17</v>
      </c>
      <c r="G936" t="s">
        <v>2</v>
      </c>
      <c r="H936">
        <v>18896</v>
      </c>
      <c r="I936">
        <f>IF(Table3_1[[#This Row],[Status]]="Hired",1,0)</f>
        <v>1</v>
      </c>
      <c r="J936" t="b">
        <f>OR((Table3_1[[#This Row],[Offered Salary]]&lt;$O$27),(Table3_1[[#This Row],[Offered Salary]]&gt;$O$28))</f>
        <v>0</v>
      </c>
      <c r="K936" t="str">
        <f>IF(Table3_1[[#This Row],[Offered Salary]]&lt;$O$27,"Low",IF(Table3_1[[#This Row],[Offered Salary]]&gt;$O$28,"High",""))</f>
        <v/>
      </c>
      <c r="L936" s="6">
        <f>((Table3_1[[#This Row],[Offered Salary]]-$O$25)/$O$26)</f>
        <v>-1.0775780358627063</v>
      </c>
    </row>
    <row r="937" spans="1:12" x14ac:dyDescent="0.3">
      <c r="A937">
        <v>48877</v>
      </c>
      <c r="B937" s="2">
        <v>41850</v>
      </c>
      <c r="C937" s="3">
        <v>0.62333333333333329</v>
      </c>
      <c r="D937" t="s">
        <v>30</v>
      </c>
      <c r="E937" t="s">
        <v>27</v>
      </c>
      <c r="F937" t="s">
        <v>20</v>
      </c>
      <c r="G937" t="s">
        <v>4</v>
      </c>
      <c r="H937">
        <v>19444</v>
      </c>
      <c r="I937">
        <f>IF(Table3_1[[#This Row],[Status]]="Hired",1,0)</f>
        <v>0</v>
      </c>
      <c r="J937" t="b">
        <f>OR((Table3_1[[#This Row],[Offered Salary]]&lt;$O$27),(Table3_1[[#This Row],[Offered Salary]]&gt;$O$28))</f>
        <v>0</v>
      </c>
      <c r="K937" t="str">
        <f>IF(Table3_1[[#This Row],[Offered Salary]]&lt;$O$27,"Low",IF(Table3_1[[#This Row],[Offered Salary]]&gt;$O$28,"High",""))</f>
        <v/>
      </c>
      <c r="L937" s="6">
        <f>((Table3_1[[#This Row],[Offered Salary]]-$O$25)/$O$26)</f>
        <v>-1.0585835453888046</v>
      </c>
    </row>
    <row r="938" spans="1:12" x14ac:dyDescent="0.3">
      <c r="A938">
        <v>828450</v>
      </c>
      <c r="B938" s="2">
        <v>41850</v>
      </c>
      <c r="C938" s="3">
        <v>3.9189814814814816E-2</v>
      </c>
      <c r="D938" t="s">
        <v>30</v>
      </c>
      <c r="E938" t="s">
        <v>27</v>
      </c>
      <c r="F938" t="s">
        <v>17</v>
      </c>
      <c r="G938" t="s">
        <v>10</v>
      </c>
      <c r="H938">
        <v>53033</v>
      </c>
      <c r="I938">
        <f>IF(Table3_1[[#This Row],[Status]]="Hired",1,0)</f>
        <v>0</v>
      </c>
      <c r="J938" t="b">
        <f>OR((Table3_1[[#This Row],[Offered Salary]]&lt;$O$27),(Table3_1[[#This Row],[Offered Salary]]&gt;$O$28))</f>
        <v>0</v>
      </c>
      <c r="K938" t="str">
        <f>IF(Table3_1[[#This Row],[Offered Salary]]&lt;$O$27,"Low",IF(Table3_1[[#This Row],[Offered Salary]]&gt;$O$28,"High",""))</f>
        <v/>
      </c>
      <c r="L938" s="6">
        <f>((Table3_1[[#This Row],[Offered Salary]]-$O$25)/$O$26)</f>
        <v>0.10566087163287166</v>
      </c>
    </row>
    <row r="939" spans="1:12" x14ac:dyDescent="0.3">
      <c r="A939">
        <v>312667</v>
      </c>
      <c r="B939" s="2">
        <v>41851</v>
      </c>
      <c r="C939" s="3">
        <v>0.36335648148148147</v>
      </c>
      <c r="D939" t="s">
        <v>30</v>
      </c>
      <c r="E939" t="s">
        <v>27</v>
      </c>
      <c r="F939" t="s">
        <v>20</v>
      </c>
      <c r="G939" t="s">
        <v>6</v>
      </c>
      <c r="H939">
        <v>66909</v>
      </c>
      <c r="I939">
        <f>IF(Table3_1[[#This Row],[Status]]="Hired",1,0)</f>
        <v>0</v>
      </c>
      <c r="J939" t="b">
        <f>OR((Table3_1[[#This Row],[Offered Salary]]&lt;$O$27),(Table3_1[[#This Row],[Offered Salary]]&gt;$O$28))</f>
        <v>0</v>
      </c>
      <c r="K939" t="str">
        <f>IF(Table3_1[[#This Row],[Offered Salary]]&lt;$O$27,"Low",IF(Table3_1[[#This Row],[Offered Salary]]&gt;$O$28,"High",""))</f>
        <v/>
      </c>
      <c r="L939" s="6">
        <f>((Table3_1[[#This Row],[Offered Salary]]-$O$25)/$O$26)</f>
        <v>0.58662355377859732</v>
      </c>
    </row>
    <row r="940" spans="1:12" x14ac:dyDescent="0.3">
      <c r="A940">
        <v>927293</v>
      </c>
      <c r="B940" s="2">
        <v>41851</v>
      </c>
      <c r="C940" s="3">
        <v>0.72714120370370372</v>
      </c>
      <c r="D940" t="s">
        <v>30</v>
      </c>
      <c r="E940" t="s">
        <v>27</v>
      </c>
      <c r="F940" t="s">
        <v>20</v>
      </c>
      <c r="G940" t="s">
        <v>2</v>
      </c>
      <c r="H940">
        <v>71419</v>
      </c>
      <c r="I940">
        <f>IF(Table3_1[[#This Row],[Status]]="Hired",1,0)</f>
        <v>0</v>
      </c>
      <c r="J940" t="b">
        <f>OR((Table3_1[[#This Row],[Offered Salary]]&lt;$O$27),(Table3_1[[#This Row],[Offered Salary]]&gt;$O$28))</f>
        <v>0</v>
      </c>
      <c r="K940" t="str">
        <f>IF(Table3_1[[#This Row],[Offered Salary]]&lt;$O$27,"Low",IF(Table3_1[[#This Row],[Offered Salary]]&gt;$O$28,"High",""))</f>
        <v/>
      </c>
      <c r="L940" s="6">
        <f>((Table3_1[[#This Row],[Offered Salary]]-$O$25)/$O$26)</f>
        <v>0.74294682391964828</v>
      </c>
    </row>
    <row r="941" spans="1:12" x14ac:dyDescent="0.3">
      <c r="A941">
        <v>495919</v>
      </c>
      <c r="B941" s="2">
        <v>41851</v>
      </c>
      <c r="C941" s="3">
        <v>0.59567129629629634</v>
      </c>
      <c r="D941" t="s">
        <v>30</v>
      </c>
      <c r="E941" t="s">
        <v>27</v>
      </c>
      <c r="F941" t="s">
        <v>17</v>
      </c>
      <c r="G941" t="s">
        <v>6</v>
      </c>
      <c r="H941">
        <v>57264</v>
      </c>
      <c r="I941">
        <f>IF(Table3_1[[#This Row],[Status]]="Hired",1,0)</f>
        <v>0</v>
      </c>
      <c r="J941" t="b">
        <f>OR((Table3_1[[#This Row],[Offered Salary]]&lt;$O$27),(Table3_1[[#This Row],[Offered Salary]]&gt;$O$28))</f>
        <v>0</v>
      </c>
      <c r="K941" t="str">
        <f>IF(Table3_1[[#This Row],[Offered Salary]]&lt;$O$27,"Low",IF(Table3_1[[#This Row],[Offered Salary]]&gt;$O$28,"High",""))</f>
        <v/>
      </c>
      <c r="L941" s="6">
        <f>((Table3_1[[#This Row],[Offered Salary]]-$O$25)/$O$26)</f>
        <v>0.25231358914213697</v>
      </c>
    </row>
    <row r="942" spans="1:12" x14ac:dyDescent="0.3">
      <c r="A942">
        <v>593217</v>
      </c>
      <c r="B942" s="2">
        <v>41852</v>
      </c>
      <c r="C942" s="3">
        <v>0.35609953703703706</v>
      </c>
      <c r="D942" t="s">
        <v>31</v>
      </c>
      <c r="E942" t="s">
        <v>27</v>
      </c>
      <c r="F942" t="s">
        <v>17</v>
      </c>
      <c r="G942" t="s">
        <v>4</v>
      </c>
      <c r="H942">
        <v>36576</v>
      </c>
      <c r="I942">
        <f>IF(Table3_1[[#This Row],[Status]]="Hired",1,0)</f>
        <v>1</v>
      </c>
      <c r="J942" t="b">
        <f>OR((Table3_1[[#This Row],[Offered Salary]]&lt;$O$27),(Table3_1[[#This Row],[Offered Salary]]&gt;$O$28))</f>
        <v>0</v>
      </c>
      <c r="K942" t="str">
        <f>IF(Table3_1[[#This Row],[Offered Salary]]&lt;$O$27,"Low",IF(Table3_1[[#This Row],[Offered Salary]]&gt;$O$28,"High",""))</f>
        <v/>
      </c>
      <c r="L942" s="6">
        <f>((Table3_1[[#This Row],[Offered Salary]]-$O$25)/$O$26)</f>
        <v>-0.4647630877266129</v>
      </c>
    </row>
    <row r="943" spans="1:12" x14ac:dyDescent="0.3">
      <c r="A943">
        <v>163587</v>
      </c>
      <c r="B943" s="2">
        <v>41852</v>
      </c>
      <c r="C943" s="3">
        <v>0.56437499999999996</v>
      </c>
      <c r="D943" t="s">
        <v>30</v>
      </c>
      <c r="E943" t="s">
        <v>27</v>
      </c>
      <c r="F943" t="s">
        <v>20</v>
      </c>
      <c r="G943" t="s">
        <v>4</v>
      </c>
      <c r="H943">
        <v>31550</v>
      </c>
      <c r="I943">
        <f>IF(Table3_1[[#This Row],[Status]]="Hired",1,0)</f>
        <v>0</v>
      </c>
      <c r="J943" t="b">
        <f>OR((Table3_1[[#This Row],[Offered Salary]]&lt;$O$27),(Table3_1[[#This Row],[Offered Salary]]&gt;$O$28))</f>
        <v>0</v>
      </c>
      <c r="K943" t="str">
        <f>IF(Table3_1[[#This Row],[Offered Salary]]&lt;$O$27,"Low",IF(Table3_1[[#This Row],[Offered Salary]]&gt;$O$28,"High",""))</f>
        <v/>
      </c>
      <c r="L943" s="6">
        <f>((Table3_1[[#This Row],[Offered Salary]]-$O$25)/$O$26)</f>
        <v>-0.63897168101462221</v>
      </c>
    </row>
    <row r="944" spans="1:12" x14ac:dyDescent="0.3">
      <c r="A944">
        <v>983169</v>
      </c>
      <c r="B944" s="2">
        <v>41860</v>
      </c>
      <c r="C944" s="3">
        <v>0.27376157407407409</v>
      </c>
      <c r="D944" t="s">
        <v>31</v>
      </c>
      <c r="E944" t="s">
        <v>27</v>
      </c>
      <c r="F944" t="s">
        <v>12</v>
      </c>
      <c r="G944" t="s">
        <v>2</v>
      </c>
      <c r="H944">
        <v>20660</v>
      </c>
      <c r="I944">
        <f>IF(Table3_1[[#This Row],[Status]]="Hired",1,0)</f>
        <v>1</v>
      </c>
      <c r="J944" t="b">
        <f>OR((Table3_1[[#This Row],[Offered Salary]]&lt;$O$27),(Table3_1[[#This Row],[Offered Salary]]&gt;$O$28))</f>
        <v>0</v>
      </c>
      <c r="K944" t="str">
        <f>IF(Table3_1[[#This Row],[Offered Salary]]&lt;$O$27,"Low",IF(Table3_1[[#This Row],[Offered Salary]]&gt;$O$28,"High",""))</f>
        <v/>
      </c>
      <c r="L944" s="6">
        <f>((Table3_1[[#This Row],[Offered Salary]]-$O$25)/$O$26)</f>
        <v>-1.0164351869649648</v>
      </c>
    </row>
    <row r="945" spans="1:12" x14ac:dyDescent="0.3">
      <c r="A945">
        <v>67621</v>
      </c>
      <c r="B945" s="2">
        <v>41852</v>
      </c>
      <c r="C945" s="3">
        <v>0.61968749999999995</v>
      </c>
      <c r="D945" t="s">
        <v>31</v>
      </c>
      <c r="E945" t="s">
        <v>27</v>
      </c>
      <c r="F945" t="s">
        <v>17</v>
      </c>
      <c r="G945" t="s">
        <v>5</v>
      </c>
      <c r="H945">
        <v>42987</v>
      </c>
      <c r="I945">
        <f>IF(Table3_1[[#This Row],[Status]]="Hired",1,0)</f>
        <v>1</v>
      </c>
      <c r="J945" t="b">
        <f>OR((Table3_1[[#This Row],[Offered Salary]]&lt;$O$27),(Table3_1[[#This Row],[Offered Salary]]&gt;$O$28))</f>
        <v>0</v>
      </c>
      <c r="K945" t="str">
        <f>IF(Table3_1[[#This Row],[Offered Salary]]&lt;$O$27,"Low",IF(Table3_1[[#This Row],[Offered Salary]]&gt;$O$28,"High",""))</f>
        <v/>
      </c>
      <c r="L945" s="6">
        <f>((Table3_1[[#This Row],[Offered Salary]]-$O$25)/$O$26)</f>
        <v>-0.24254834606934517</v>
      </c>
    </row>
    <row r="946" spans="1:12" x14ac:dyDescent="0.3">
      <c r="A946">
        <v>588264</v>
      </c>
      <c r="B946" s="2">
        <v>41852</v>
      </c>
      <c r="C946" s="3">
        <v>0.62</v>
      </c>
      <c r="D946" t="s">
        <v>30</v>
      </c>
      <c r="E946" t="s">
        <v>27</v>
      </c>
      <c r="F946" t="s">
        <v>17</v>
      </c>
      <c r="G946" t="s">
        <v>5</v>
      </c>
      <c r="H946">
        <v>69321</v>
      </c>
      <c r="I946">
        <f>IF(Table3_1[[#This Row],[Status]]="Hired",1,0)</f>
        <v>0</v>
      </c>
      <c r="J946" t="b">
        <f>OR((Table3_1[[#This Row],[Offered Salary]]&lt;$O$27),(Table3_1[[#This Row],[Offered Salary]]&gt;$O$28))</f>
        <v>0</v>
      </c>
      <c r="K946" t="str">
        <f>IF(Table3_1[[#This Row],[Offered Salary]]&lt;$O$27,"Low",IF(Table3_1[[#This Row],[Offered Salary]]&gt;$O$28,"High",""))</f>
        <v/>
      </c>
      <c r="L946" s="6">
        <f>((Table3_1[[#This Row],[Offered Salary]]-$O$25)/$O$26)</f>
        <v>0.67022704104693775</v>
      </c>
    </row>
    <row r="947" spans="1:12" x14ac:dyDescent="0.3">
      <c r="A947">
        <v>115745</v>
      </c>
      <c r="B947" s="2">
        <v>41852</v>
      </c>
      <c r="C947" s="3">
        <v>0.6943287037037037</v>
      </c>
      <c r="D947" t="s">
        <v>31</v>
      </c>
      <c r="E947" t="s">
        <v>29</v>
      </c>
      <c r="F947" t="s">
        <v>17</v>
      </c>
      <c r="G947" t="s">
        <v>4</v>
      </c>
      <c r="H947">
        <v>54756</v>
      </c>
      <c r="I947">
        <f>IF(Table3_1[[#This Row],[Status]]="Hired",1,0)</f>
        <v>1</v>
      </c>
      <c r="J947" t="b">
        <f>OR((Table3_1[[#This Row],[Offered Salary]]&lt;$O$27),(Table3_1[[#This Row],[Offered Salary]]&gt;$O$28))</f>
        <v>0</v>
      </c>
      <c r="K947" t="str">
        <f>IF(Table3_1[[#This Row],[Offered Salary]]&lt;$O$27,"Low",IF(Table3_1[[#This Row],[Offered Salary]]&gt;$O$28,"High",""))</f>
        <v/>
      </c>
      <c r="L947" s="6">
        <f>((Table3_1[[#This Row],[Offered Salary]]-$O$25)/$O$26)</f>
        <v>0.16538259989296716</v>
      </c>
    </row>
    <row r="948" spans="1:12" x14ac:dyDescent="0.3">
      <c r="A948">
        <v>316392</v>
      </c>
      <c r="B948" s="2">
        <v>41852</v>
      </c>
      <c r="C948" s="3">
        <v>0.69377314814814817</v>
      </c>
      <c r="D948" t="s">
        <v>30</v>
      </c>
      <c r="E948" t="s">
        <v>29</v>
      </c>
      <c r="F948" t="s">
        <v>17</v>
      </c>
      <c r="G948" t="s">
        <v>4</v>
      </c>
      <c r="H948">
        <v>41703</v>
      </c>
      <c r="I948">
        <f>IF(Table3_1[[#This Row],[Status]]="Hired",1,0)</f>
        <v>0</v>
      </c>
      <c r="J948" t="b">
        <f>OR((Table3_1[[#This Row],[Offered Salary]]&lt;$O$27),(Table3_1[[#This Row],[Offered Salary]]&gt;$O$28))</f>
        <v>0</v>
      </c>
      <c r="K948" t="str">
        <f>IF(Table3_1[[#This Row],[Offered Salary]]&lt;$O$27,"Low",IF(Table3_1[[#This Row],[Offered Salary]]&gt;$O$28,"High",""))</f>
        <v/>
      </c>
      <c r="L948" s="6">
        <f>((Table3_1[[#This Row],[Offered Salary]]-$O$25)/$O$26)</f>
        <v>-0.28705368506293927</v>
      </c>
    </row>
    <row r="949" spans="1:12" x14ac:dyDescent="0.3">
      <c r="A949">
        <v>694948</v>
      </c>
      <c r="B949" s="2">
        <v>41852</v>
      </c>
      <c r="C949" s="3">
        <v>0.36844907407407407</v>
      </c>
      <c r="D949" t="s">
        <v>30</v>
      </c>
      <c r="E949" t="s">
        <v>27</v>
      </c>
      <c r="F949" t="s">
        <v>20</v>
      </c>
      <c r="G949" t="s">
        <v>2</v>
      </c>
      <c r="H949">
        <v>39452</v>
      </c>
      <c r="I949">
        <f>IF(Table3_1[[#This Row],[Status]]="Hired",1,0)</f>
        <v>0</v>
      </c>
      <c r="J949" t="b">
        <f>OR((Table3_1[[#This Row],[Offered Salary]]&lt;$O$27),(Table3_1[[#This Row],[Offered Salary]]&gt;$O$28))</f>
        <v>0</v>
      </c>
      <c r="K949" t="str">
        <f>IF(Table3_1[[#This Row],[Offered Salary]]&lt;$O$27,"Low",IF(Table3_1[[#This Row],[Offered Salary]]&gt;$O$28,"High",""))</f>
        <v/>
      </c>
      <c r="L949" s="6">
        <f>((Table3_1[[#This Row],[Offered Salary]]-$O$25)/$O$26)</f>
        <v>-0.36507667421759682</v>
      </c>
    </row>
    <row r="950" spans="1:12" x14ac:dyDescent="0.3">
      <c r="A950">
        <v>110760</v>
      </c>
      <c r="B950" s="2">
        <v>41852</v>
      </c>
      <c r="C950" s="3">
        <v>0.36908564814814815</v>
      </c>
      <c r="D950" t="s">
        <v>30</v>
      </c>
      <c r="E950" t="s">
        <v>27</v>
      </c>
      <c r="F950" t="s">
        <v>20</v>
      </c>
      <c r="G950" t="s">
        <v>2</v>
      </c>
      <c r="H950">
        <v>72837</v>
      </c>
      <c r="I950">
        <f>IF(Table3_1[[#This Row],[Status]]="Hired",1,0)</f>
        <v>0</v>
      </c>
      <c r="J950" t="b">
        <f>OR((Table3_1[[#This Row],[Offered Salary]]&lt;$O$27),(Table3_1[[#This Row],[Offered Salary]]&gt;$O$28))</f>
        <v>0</v>
      </c>
      <c r="K950" t="str">
        <f>IF(Table3_1[[#This Row],[Offered Salary]]&lt;$O$27,"Low",IF(Table3_1[[#This Row],[Offered Salary]]&gt;$O$28,"High",""))</f>
        <v/>
      </c>
      <c r="L950" s="6">
        <f>((Table3_1[[#This Row],[Offered Salary]]-$O$25)/$O$26)</f>
        <v>0.79209680109481684</v>
      </c>
    </row>
    <row r="951" spans="1:12" x14ac:dyDescent="0.3">
      <c r="A951">
        <v>907193</v>
      </c>
      <c r="B951" s="2">
        <v>41852</v>
      </c>
      <c r="C951" s="3">
        <v>0.37033564814814812</v>
      </c>
      <c r="D951" t="s">
        <v>31</v>
      </c>
      <c r="E951" t="s">
        <v>27</v>
      </c>
      <c r="F951" t="s">
        <v>20</v>
      </c>
      <c r="G951" t="s">
        <v>2</v>
      </c>
      <c r="H951">
        <v>14362</v>
      </c>
      <c r="I951">
        <f>IF(Table3_1[[#This Row],[Status]]="Hired",1,0)</f>
        <v>1</v>
      </c>
      <c r="J951" t="b">
        <f>OR((Table3_1[[#This Row],[Offered Salary]]&lt;$O$27),(Table3_1[[#This Row],[Offered Salary]]&gt;$O$28))</f>
        <v>0</v>
      </c>
      <c r="K951" t="str">
        <f>IF(Table3_1[[#This Row],[Offered Salary]]&lt;$O$27,"Low",IF(Table3_1[[#This Row],[Offered Salary]]&gt;$O$28,"High",""))</f>
        <v/>
      </c>
      <c r="L951" s="6">
        <f>((Table3_1[[#This Row],[Offered Salary]]-$O$25)/$O$26)</f>
        <v>-1.2347331814989646</v>
      </c>
    </row>
    <row r="952" spans="1:12" x14ac:dyDescent="0.3">
      <c r="A952">
        <v>693791</v>
      </c>
      <c r="B952" s="2">
        <v>41852</v>
      </c>
      <c r="C952" s="3">
        <v>0.44925925925925925</v>
      </c>
      <c r="D952" t="s">
        <v>30</v>
      </c>
      <c r="E952" t="s">
        <v>27</v>
      </c>
      <c r="F952" t="s">
        <v>20</v>
      </c>
      <c r="G952" t="s">
        <v>6</v>
      </c>
      <c r="H952">
        <v>78815</v>
      </c>
      <c r="I952">
        <f>IF(Table3_1[[#This Row],[Status]]="Hired",1,0)</f>
        <v>0</v>
      </c>
      <c r="J952" t="b">
        <f>OR((Table3_1[[#This Row],[Offered Salary]]&lt;$O$27),(Table3_1[[#This Row],[Offered Salary]]&gt;$O$28))</f>
        <v>0</v>
      </c>
      <c r="K952" t="str">
        <f>IF(Table3_1[[#This Row],[Offered Salary]]&lt;$O$27,"Low",IF(Table3_1[[#This Row],[Offered Salary]]&gt;$O$28,"High",""))</f>
        <v/>
      </c>
      <c r="L952" s="6">
        <f>((Table3_1[[#This Row],[Offered Salary]]-$O$25)/$O$26)</f>
        <v>0.99930312235938512</v>
      </c>
    </row>
    <row r="953" spans="1:12" x14ac:dyDescent="0.3">
      <c r="A953">
        <v>464639</v>
      </c>
      <c r="B953" s="2">
        <v>41852</v>
      </c>
      <c r="C953" s="3">
        <v>0.67704861111111114</v>
      </c>
      <c r="D953" t="s">
        <v>30</v>
      </c>
      <c r="E953" t="s">
        <v>27</v>
      </c>
      <c r="F953" t="s">
        <v>20</v>
      </c>
      <c r="G953" t="s">
        <v>2</v>
      </c>
      <c r="H953">
        <v>96553</v>
      </c>
      <c r="I953">
        <f>IF(Table3_1[[#This Row],[Status]]="Hired",1,0)</f>
        <v>0</v>
      </c>
      <c r="J953" t="b">
        <f>OR((Table3_1[[#This Row],[Offered Salary]]&lt;$O$27),(Table3_1[[#This Row],[Offered Salary]]&gt;$O$28))</f>
        <v>0</v>
      </c>
      <c r="K953" t="str">
        <f>IF(Table3_1[[#This Row],[Offered Salary]]&lt;$O$27,"Low",IF(Table3_1[[#This Row],[Offered Salary]]&gt;$O$28,"High",""))</f>
        <v/>
      </c>
      <c r="L953" s="6">
        <f>((Table3_1[[#This Row],[Offered Salary]]-$O$25)/$O$26)</f>
        <v>1.6141284362755628</v>
      </c>
    </row>
    <row r="954" spans="1:12" x14ac:dyDescent="0.3">
      <c r="A954">
        <v>199098</v>
      </c>
      <c r="B954" s="2">
        <v>41852</v>
      </c>
      <c r="C954" s="3">
        <v>0.67952546296296301</v>
      </c>
      <c r="D954" t="s">
        <v>30</v>
      </c>
      <c r="E954" t="s">
        <v>29</v>
      </c>
      <c r="F954" t="s">
        <v>20</v>
      </c>
      <c r="G954" t="s">
        <v>2</v>
      </c>
      <c r="H954">
        <v>25731</v>
      </c>
      <c r="I954">
        <f>IF(Table3_1[[#This Row],[Status]]="Hired",1,0)</f>
        <v>0</v>
      </c>
      <c r="J954" t="b">
        <f>OR((Table3_1[[#This Row],[Offered Salary]]&lt;$O$27),(Table3_1[[#This Row],[Offered Salary]]&gt;$O$28))</f>
        <v>0</v>
      </c>
      <c r="K954" t="str">
        <f>IF(Table3_1[[#This Row],[Offered Salary]]&lt;$O$27,"Low",IF(Table3_1[[#This Row],[Offered Salary]]&gt;$O$28,"High",""))</f>
        <v/>
      </c>
      <c r="L954" s="6">
        <f>((Table3_1[[#This Row],[Offered Salary]]-$O$25)/$O$26)</f>
        <v>-0.84066682712344165</v>
      </c>
    </row>
    <row r="955" spans="1:12" x14ac:dyDescent="0.3">
      <c r="A955">
        <v>863024</v>
      </c>
      <c r="B955" s="2">
        <v>41852</v>
      </c>
      <c r="C955" s="3">
        <v>0.44938657407407406</v>
      </c>
      <c r="D955" t="s">
        <v>31</v>
      </c>
      <c r="E955" t="s">
        <v>27</v>
      </c>
      <c r="F955" t="s">
        <v>20</v>
      </c>
      <c r="G955" t="s">
        <v>1</v>
      </c>
      <c r="H955">
        <v>99967</v>
      </c>
      <c r="I955">
        <f>IF(Table3_1[[#This Row],[Status]]="Hired",1,0)</f>
        <v>1</v>
      </c>
      <c r="J955" t="b">
        <f>OR((Table3_1[[#This Row],[Offered Salary]]&lt;$O$27),(Table3_1[[#This Row],[Offered Salary]]&gt;$O$28))</f>
        <v>0</v>
      </c>
      <c r="K955" t="str">
        <f>IF(Table3_1[[#This Row],[Offered Salary]]&lt;$O$27,"Low",IF(Table3_1[[#This Row],[Offered Salary]]&gt;$O$28,"High",""))</f>
        <v/>
      </c>
      <c r="L955" s="6">
        <f>((Table3_1[[#This Row],[Offered Salary]]-$O$25)/$O$26)</f>
        <v>1.7324627254688107</v>
      </c>
    </row>
    <row r="956" spans="1:12" x14ac:dyDescent="0.3">
      <c r="A956">
        <v>71307</v>
      </c>
      <c r="B956" s="2">
        <v>41852</v>
      </c>
      <c r="C956" s="3">
        <v>0.69096064814814817</v>
      </c>
      <c r="D956" t="s">
        <v>30</v>
      </c>
      <c r="E956" t="s">
        <v>27</v>
      </c>
      <c r="F956" t="s">
        <v>20</v>
      </c>
      <c r="G956" t="s">
        <v>7</v>
      </c>
      <c r="H956">
        <v>54180</v>
      </c>
      <c r="I956">
        <f>IF(Table3_1[[#This Row],[Status]]="Hired",1,0)</f>
        <v>0</v>
      </c>
      <c r="J956" t="b">
        <f>OR((Table3_1[[#This Row],[Offered Salary]]&lt;$O$27),(Table3_1[[#This Row],[Offered Salary]]&gt;$O$28))</f>
        <v>0</v>
      </c>
      <c r="K956" t="str">
        <f>IF(Table3_1[[#This Row],[Offered Salary]]&lt;$O$27,"Low",IF(Table3_1[[#This Row],[Offered Salary]]&gt;$O$28,"High",""))</f>
        <v/>
      </c>
      <c r="L956" s="6">
        <f>((Table3_1[[#This Row],[Offered Salary]]-$O$25)/$O$26)</f>
        <v>0.14541758800799037</v>
      </c>
    </row>
    <row r="957" spans="1:12" x14ac:dyDescent="0.3">
      <c r="A957">
        <v>83766</v>
      </c>
      <c r="B957" s="2">
        <v>41852</v>
      </c>
      <c r="C957" s="3">
        <v>0.69128472222222226</v>
      </c>
      <c r="D957" t="s">
        <v>30</v>
      </c>
      <c r="E957" t="s">
        <v>27</v>
      </c>
      <c r="F957" t="s">
        <v>20</v>
      </c>
      <c r="G957" t="s">
        <v>7</v>
      </c>
      <c r="H957">
        <v>81796</v>
      </c>
      <c r="I957">
        <f>IF(Table3_1[[#This Row],[Status]]="Hired",1,0)</f>
        <v>0</v>
      </c>
      <c r="J957" t="b">
        <f>OR((Table3_1[[#This Row],[Offered Salary]]&lt;$O$27),(Table3_1[[#This Row],[Offered Salary]]&gt;$O$28))</f>
        <v>0</v>
      </c>
      <c r="K957" t="str">
        <f>IF(Table3_1[[#This Row],[Offered Salary]]&lt;$O$27,"Low",IF(Table3_1[[#This Row],[Offered Salary]]&gt;$O$28,"High",""))</f>
        <v/>
      </c>
      <c r="L957" s="6">
        <f>((Table3_1[[#This Row],[Offered Salary]]-$O$25)/$O$26)</f>
        <v>1.1026289911599334</v>
      </c>
    </row>
    <row r="958" spans="1:12" x14ac:dyDescent="0.3">
      <c r="A958">
        <v>635146</v>
      </c>
      <c r="B958" s="2">
        <v>41852</v>
      </c>
      <c r="C958" s="3">
        <v>0.6915972222222222</v>
      </c>
      <c r="D958" t="s">
        <v>31</v>
      </c>
      <c r="E958" t="s">
        <v>27</v>
      </c>
      <c r="F958" t="s">
        <v>20</v>
      </c>
      <c r="G958" t="s">
        <v>7</v>
      </c>
      <c r="H958">
        <v>66408</v>
      </c>
      <c r="I958">
        <f>IF(Table3_1[[#This Row],[Status]]="Hired",1,0)</f>
        <v>1</v>
      </c>
      <c r="J958" t="b">
        <f>OR((Table3_1[[#This Row],[Offered Salary]]&lt;$O$27),(Table3_1[[#This Row],[Offered Salary]]&gt;$O$28))</f>
        <v>0</v>
      </c>
      <c r="K958" t="str">
        <f>IF(Table3_1[[#This Row],[Offered Salary]]&lt;$O$27,"Low",IF(Table3_1[[#This Row],[Offered Salary]]&gt;$O$28,"High",""))</f>
        <v/>
      </c>
      <c r="L958" s="6">
        <f>((Table3_1[[#This Row],[Offered Salary]]-$O$25)/$O$26)</f>
        <v>0.56925815281614356</v>
      </c>
    </row>
    <row r="959" spans="1:12" x14ac:dyDescent="0.3">
      <c r="A959">
        <v>751864</v>
      </c>
      <c r="B959" s="2">
        <v>41852</v>
      </c>
      <c r="C959" s="3">
        <v>0.69260416666666669</v>
      </c>
      <c r="D959" t="s">
        <v>31</v>
      </c>
      <c r="E959" t="s">
        <v>27</v>
      </c>
      <c r="F959" t="s">
        <v>20</v>
      </c>
      <c r="G959" t="s">
        <v>7</v>
      </c>
      <c r="H959">
        <v>36477</v>
      </c>
      <c r="I959">
        <f>IF(Table3_1[[#This Row],[Status]]="Hired",1,0)</f>
        <v>1</v>
      </c>
      <c r="J959" t="b">
        <f>OR((Table3_1[[#This Row],[Offered Salary]]&lt;$O$27),(Table3_1[[#This Row],[Offered Salary]]&gt;$O$28))</f>
        <v>0</v>
      </c>
      <c r="K959" t="str">
        <f>IF(Table3_1[[#This Row],[Offered Salary]]&lt;$O$27,"Low",IF(Table3_1[[#This Row],[Offered Salary]]&gt;$O$28,"High",""))</f>
        <v/>
      </c>
      <c r="L959" s="6">
        <f>((Table3_1[[#This Row],[Offered Salary]]-$O$25)/$O$26)</f>
        <v>-0.46819457414434329</v>
      </c>
    </row>
    <row r="960" spans="1:12" x14ac:dyDescent="0.3">
      <c r="A960">
        <v>737811</v>
      </c>
      <c r="B960" s="2">
        <v>41853</v>
      </c>
      <c r="C960" s="3">
        <v>0.63003472222222223</v>
      </c>
      <c r="D960" t="s">
        <v>30</v>
      </c>
      <c r="E960" t="s">
        <v>27</v>
      </c>
      <c r="F960" t="s">
        <v>17</v>
      </c>
      <c r="G960" t="s">
        <v>2</v>
      </c>
      <c r="H960">
        <v>89806</v>
      </c>
      <c r="I960">
        <f>IF(Table3_1[[#This Row],[Status]]="Hired",1,0)</f>
        <v>0</v>
      </c>
      <c r="J960" t="b">
        <f>OR((Table3_1[[#This Row],[Offered Salary]]&lt;$O$27),(Table3_1[[#This Row],[Offered Salary]]&gt;$O$28))</f>
        <v>0</v>
      </c>
      <c r="K960" t="str">
        <f>IF(Table3_1[[#This Row],[Offered Salary]]&lt;$O$27,"Low",IF(Table3_1[[#This Row],[Offered Salary]]&gt;$O$28,"High",""))</f>
        <v/>
      </c>
      <c r="L960" s="6">
        <f>((Table3_1[[#This Row],[Offered Salary]]-$O$25)/$O$26)</f>
        <v>1.3802674376853921</v>
      </c>
    </row>
    <row r="961" spans="1:12" x14ac:dyDescent="0.3">
      <c r="A961">
        <v>428159</v>
      </c>
      <c r="B961" s="2">
        <v>41853</v>
      </c>
      <c r="C961" s="3">
        <v>0.50381944444444449</v>
      </c>
      <c r="D961" t="s">
        <v>30</v>
      </c>
      <c r="E961" t="s">
        <v>27</v>
      </c>
      <c r="F961" t="s">
        <v>17</v>
      </c>
      <c r="G961" t="s">
        <v>2</v>
      </c>
      <c r="H961">
        <v>53038</v>
      </c>
      <c r="I961">
        <f>IF(Table3_1[[#This Row],[Status]]="Hired",1,0)</f>
        <v>0</v>
      </c>
      <c r="J961" t="b">
        <f>OR((Table3_1[[#This Row],[Offered Salary]]&lt;$O$27),(Table3_1[[#This Row],[Offered Salary]]&gt;$O$28))</f>
        <v>0</v>
      </c>
      <c r="K961" t="str">
        <f>IF(Table3_1[[#This Row],[Offered Salary]]&lt;$O$27,"Low",IF(Table3_1[[#This Row],[Offered Salary]]&gt;$O$28,"High",""))</f>
        <v/>
      </c>
      <c r="L961" s="6">
        <f>((Table3_1[[#This Row],[Offered Salary]]-$O$25)/$O$26)</f>
        <v>0.10583417902770653</v>
      </c>
    </row>
    <row r="962" spans="1:12" x14ac:dyDescent="0.3">
      <c r="A962">
        <v>222227</v>
      </c>
      <c r="B962" s="2">
        <v>41854</v>
      </c>
      <c r="C962" s="3">
        <v>0.60978009259259258</v>
      </c>
      <c r="D962" t="s">
        <v>30</v>
      </c>
      <c r="E962" t="s">
        <v>27</v>
      </c>
      <c r="F962" t="s">
        <v>16</v>
      </c>
      <c r="G962" t="s">
        <v>6</v>
      </c>
      <c r="H962">
        <v>61246</v>
      </c>
      <c r="I962">
        <f>IF(Table3_1[[#This Row],[Status]]="Hired",1,0)</f>
        <v>0</v>
      </c>
      <c r="J962" t="b">
        <f>OR((Table3_1[[#This Row],[Offered Salary]]&lt;$O$27),(Table3_1[[#This Row],[Offered Salary]]&gt;$O$28))</f>
        <v>0</v>
      </c>
      <c r="K962" t="str">
        <f>IF(Table3_1[[#This Row],[Offered Salary]]&lt;$O$27,"Low",IF(Table3_1[[#This Row],[Offered Salary]]&gt;$O$28,"High",""))</f>
        <v/>
      </c>
      <c r="L962" s="6">
        <f>((Table3_1[[#This Row],[Offered Salary]]-$O$25)/$O$26)</f>
        <v>0.39033559838862586</v>
      </c>
    </row>
    <row r="963" spans="1:12" x14ac:dyDescent="0.3">
      <c r="A963">
        <v>859431</v>
      </c>
      <c r="B963" s="2">
        <v>41854</v>
      </c>
      <c r="C963" s="3">
        <v>0.61131944444444442</v>
      </c>
      <c r="D963" t="s">
        <v>31</v>
      </c>
      <c r="E963" t="s">
        <v>27</v>
      </c>
      <c r="F963" t="s">
        <v>16</v>
      </c>
      <c r="G963" t="s">
        <v>6</v>
      </c>
      <c r="H963">
        <v>13010</v>
      </c>
      <c r="I963">
        <f>IF(Table3_1[[#This Row],[Status]]="Hired",1,0)</f>
        <v>1</v>
      </c>
      <c r="J963" t="b">
        <f>OR((Table3_1[[#This Row],[Offered Salary]]&lt;$O$27),(Table3_1[[#This Row],[Offered Salary]]&gt;$O$28))</f>
        <v>0</v>
      </c>
      <c r="K963" t="str">
        <f>IF(Table3_1[[#This Row],[Offered Salary]]&lt;$O$27,"Low",IF(Table3_1[[#This Row],[Offered Salary]]&gt;$O$28,"High",""))</f>
        <v/>
      </c>
      <c r="L963" s="6">
        <f>((Table3_1[[#This Row],[Offered Salary]]-$O$25)/$O$26)</f>
        <v>-1.2815955010623128</v>
      </c>
    </row>
    <row r="964" spans="1:12" x14ac:dyDescent="0.3">
      <c r="A964">
        <v>355775</v>
      </c>
      <c r="B964" s="2">
        <v>41854</v>
      </c>
      <c r="C964" s="3">
        <v>0.13280092592592593</v>
      </c>
      <c r="D964" t="s">
        <v>30</v>
      </c>
      <c r="E964" t="s">
        <v>27</v>
      </c>
      <c r="F964" t="s">
        <v>20</v>
      </c>
      <c r="G964" t="s">
        <v>8</v>
      </c>
      <c r="H964">
        <v>15117</v>
      </c>
      <c r="I964">
        <f>IF(Table3_1[[#This Row],[Status]]="Hired",1,0)</f>
        <v>0</v>
      </c>
      <c r="J964" t="b">
        <f>OR((Table3_1[[#This Row],[Offered Salary]]&lt;$O$27),(Table3_1[[#This Row],[Offered Salary]]&gt;$O$28))</f>
        <v>0</v>
      </c>
      <c r="K964" t="str">
        <f>IF(Table3_1[[#This Row],[Offered Salary]]&lt;$O$27,"Low",IF(Table3_1[[#This Row],[Offered Salary]]&gt;$O$28,"High",""))</f>
        <v/>
      </c>
      <c r="L964" s="6">
        <f>((Table3_1[[#This Row],[Offered Salary]]-$O$25)/$O$26)</f>
        <v>-1.2085637648788994</v>
      </c>
    </row>
    <row r="965" spans="1:12" x14ac:dyDescent="0.3">
      <c r="A965">
        <v>643873</v>
      </c>
      <c r="B965" s="2">
        <v>41854</v>
      </c>
      <c r="C965" s="3">
        <v>0.55730324074074078</v>
      </c>
      <c r="D965" t="s">
        <v>30</v>
      </c>
      <c r="E965" t="s">
        <v>27</v>
      </c>
      <c r="F965" t="s">
        <v>17</v>
      </c>
      <c r="G965" t="s">
        <v>7</v>
      </c>
      <c r="H965">
        <v>94751</v>
      </c>
      <c r="I965">
        <f>IF(Table3_1[[#This Row],[Status]]="Hired",1,0)</f>
        <v>0</v>
      </c>
      <c r="J965" t="b">
        <f>OR((Table3_1[[#This Row],[Offered Salary]]&lt;$O$27),(Table3_1[[#This Row],[Offered Salary]]&gt;$O$28))</f>
        <v>0</v>
      </c>
      <c r="K965" t="str">
        <f>IF(Table3_1[[#This Row],[Offered Salary]]&lt;$O$27,"Low",IF(Table3_1[[#This Row],[Offered Salary]]&gt;$O$28,"High",""))</f>
        <v/>
      </c>
      <c r="L965" s="6">
        <f>((Table3_1[[#This Row],[Offered Salary]]-$O$25)/$O$26)</f>
        <v>1.5516684511770764</v>
      </c>
    </row>
    <row r="966" spans="1:12" x14ac:dyDescent="0.3">
      <c r="A966">
        <v>74526</v>
      </c>
      <c r="B966" s="2">
        <v>41855</v>
      </c>
      <c r="C966" s="3">
        <v>0.53229166666666672</v>
      </c>
      <c r="D966" t="s">
        <v>30</v>
      </c>
      <c r="E966" t="s">
        <v>27</v>
      </c>
      <c r="F966" t="s">
        <v>20</v>
      </c>
      <c r="G966" t="s">
        <v>2</v>
      </c>
      <c r="H966">
        <v>25052</v>
      </c>
      <c r="I966">
        <f>IF(Table3_1[[#This Row],[Status]]="Hired",1,0)</f>
        <v>0</v>
      </c>
      <c r="J966" t="b">
        <f>OR((Table3_1[[#This Row],[Offered Salary]]&lt;$O$27),(Table3_1[[#This Row],[Offered Salary]]&gt;$O$28))</f>
        <v>0</v>
      </c>
      <c r="K966" t="str">
        <f>IF(Table3_1[[#This Row],[Offered Salary]]&lt;$O$27,"Low",IF(Table3_1[[#This Row],[Offered Salary]]&gt;$O$28,"High",""))</f>
        <v/>
      </c>
      <c r="L966" s="6">
        <f>((Table3_1[[#This Row],[Offered Salary]]-$O$25)/$O$26)</f>
        <v>-0.86420197134201671</v>
      </c>
    </row>
    <row r="967" spans="1:12" x14ac:dyDescent="0.3">
      <c r="A967">
        <v>502266</v>
      </c>
      <c r="B967" s="2">
        <v>41855</v>
      </c>
      <c r="C967" s="3">
        <v>0.66362268518518519</v>
      </c>
      <c r="D967" t="s">
        <v>30</v>
      </c>
      <c r="E967" t="s">
        <v>27</v>
      </c>
      <c r="F967" t="s">
        <v>20</v>
      </c>
      <c r="G967" t="s">
        <v>2</v>
      </c>
      <c r="H967">
        <v>31353</v>
      </c>
      <c r="I967">
        <f>IF(Table3_1[[#This Row],[Status]]="Hired",1,0)</f>
        <v>0</v>
      </c>
      <c r="J967" t="b">
        <f>OR((Table3_1[[#This Row],[Offered Salary]]&lt;$O$27),(Table3_1[[#This Row],[Offered Salary]]&gt;$O$28))</f>
        <v>0</v>
      </c>
      <c r="K967" t="str">
        <f>IF(Table3_1[[#This Row],[Offered Salary]]&lt;$O$27,"Low",IF(Table3_1[[#This Row],[Offered Salary]]&gt;$O$28,"High",""))</f>
        <v/>
      </c>
      <c r="L967" s="6">
        <f>((Table3_1[[#This Row],[Offered Salary]]-$O$25)/$O$26)</f>
        <v>-0.64579999237111607</v>
      </c>
    </row>
    <row r="968" spans="1:12" x14ac:dyDescent="0.3">
      <c r="A968">
        <v>113068</v>
      </c>
      <c r="B968" s="2">
        <v>41855</v>
      </c>
      <c r="C968" s="3">
        <v>0.75034722222222228</v>
      </c>
      <c r="D968" t="s">
        <v>30</v>
      </c>
      <c r="E968" t="s">
        <v>27</v>
      </c>
      <c r="F968" t="s">
        <v>17</v>
      </c>
      <c r="G968" t="s">
        <v>10</v>
      </c>
      <c r="H968">
        <v>16187</v>
      </c>
      <c r="I968">
        <f>IF(Table3_1[[#This Row],[Status]]="Hired",1,0)</f>
        <v>0</v>
      </c>
      <c r="J968" t="b">
        <f>OR((Table3_1[[#This Row],[Offered Salary]]&lt;$O$27),(Table3_1[[#This Row],[Offered Salary]]&gt;$O$28))</f>
        <v>0</v>
      </c>
      <c r="K968" t="str">
        <f>IF(Table3_1[[#This Row],[Offered Salary]]&lt;$O$27,"Low",IF(Table3_1[[#This Row],[Offered Salary]]&gt;$O$28,"High",""))</f>
        <v/>
      </c>
      <c r="L968" s="6">
        <f>((Table3_1[[#This Row],[Offered Salary]]-$O$25)/$O$26)</f>
        <v>-1.1714759823842378</v>
      </c>
    </row>
    <row r="969" spans="1:12" x14ac:dyDescent="0.3">
      <c r="A969">
        <v>920916</v>
      </c>
      <c r="B969" s="2">
        <v>41855</v>
      </c>
      <c r="C969" s="3">
        <v>0.45848379629629632</v>
      </c>
      <c r="D969" t="s">
        <v>30</v>
      </c>
      <c r="E969" t="s">
        <v>27</v>
      </c>
      <c r="F969" t="s">
        <v>17</v>
      </c>
      <c r="G969" t="s">
        <v>6</v>
      </c>
      <c r="H969">
        <v>90469</v>
      </c>
      <c r="I969">
        <f>IF(Table3_1[[#This Row],[Status]]="Hired",1,0)</f>
        <v>0</v>
      </c>
      <c r="J969" t="b">
        <f>OR((Table3_1[[#This Row],[Offered Salary]]&lt;$O$27),(Table3_1[[#This Row],[Offered Salary]]&gt;$O$28))</f>
        <v>0</v>
      </c>
      <c r="K969" t="str">
        <f>IF(Table3_1[[#This Row],[Offered Salary]]&lt;$O$27,"Low",IF(Table3_1[[#This Row],[Offered Salary]]&gt;$O$28,"High",""))</f>
        <v/>
      </c>
      <c r="L969" s="6">
        <f>((Table3_1[[#This Row],[Offered Salary]]-$O$25)/$O$26)</f>
        <v>1.4032479982404955</v>
      </c>
    </row>
    <row r="970" spans="1:12" x14ac:dyDescent="0.3">
      <c r="A970">
        <v>662931</v>
      </c>
      <c r="B970" s="2">
        <v>41855</v>
      </c>
      <c r="C970" s="3">
        <v>0.45912037037037035</v>
      </c>
      <c r="D970" t="s">
        <v>30</v>
      </c>
      <c r="E970" t="s">
        <v>27</v>
      </c>
      <c r="F970" t="s">
        <v>17</v>
      </c>
      <c r="G970" t="s">
        <v>6</v>
      </c>
      <c r="H970">
        <v>9896</v>
      </c>
      <c r="I970">
        <f>IF(Table3_1[[#This Row],[Status]]="Hired",1,0)</f>
        <v>0</v>
      </c>
      <c r="J970" t="b">
        <f>OR((Table3_1[[#This Row],[Offered Salary]]&lt;$O$27),(Table3_1[[#This Row],[Offered Salary]]&gt;$O$28))</f>
        <v>1</v>
      </c>
      <c r="K970" t="str">
        <f>IF(Table3_1[[#This Row],[Offered Salary]]&lt;$O$27,"Low",IF(Table3_1[[#This Row],[Offered Salary]]&gt;$O$28,"High",""))</f>
        <v>Low</v>
      </c>
      <c r="L970" s="6">
        <f>((Table3_1[[#This Row],[Offered Salary]]-$O$25)/$O$26)</f>
        <v>-1.3895313465654686</v>
      </c>
    </row>
    <row r="971" spans="1:12" x14ac:dyDescent="0.3">
      <c r="A971">
        <v>196095</v>
      </c>
      <c r="B971" s="2">
        <v>41855</v>
      </c>
      <c r="C971" s="3">
        <v>0.48476851851851854</v>
      </c>
      <c r="D971" t="s">
        <v>30</v>
      </c>
      <c r="E971" t="s">
        <v>27</v>
      </c>
      <c r="F971" t="s">
        <v>20</v>
      </c>
      <c r="G971" t="s">
        <v>6</v>
      </c>
      <c r="H971">
        <v>29673</v>
      </c>
      <c r="I971">
        <f>IF(Table3_1[[#This Row],[Status]]="Hired",1,0)</f>
        <v>0</v>
      </c>
      <c r="J971" t="b">
        <f>OR((Table3_1[[#This Row],[Offered Salary]]&lt;$O$27),(Table3_1[[#This Row],[Offered Salary]]&gt;$O$28))</f>
        <v>0</v>
      </c>
      <c r="K971" t="str">
        <f>IF(Table3_1[[#This Row],[Offered Salary]]&lt;$O$27,"Low",IF(Table3_1[[#This Row],[Offered Salary]]&gt;$O$28,"High",""))</f>
        <v/>
      </c>
      <c r="L971" s="6">
        <f>((Table3_1[[#This Row],[Offered Salary]]-$O$25)/$O$26)</f>
        <v>-0.70403127703563173</v>
      </c>
    </row>
    <row r="972" spans="1:12" x14ac:dyDescent="0.3">
      <c r="A972">
        <v>265207</v>
      </c>
      <c r="B972" s="2">
        <v>41855</v>
      </c>
      <c r="C972" s="3">
        <v>0.48608796296296297</v>
      </c>
      <c r="D972" t="s">
        <v>31</v>
      </c>
      <c r="E972" t="s">
        <v>27</v>
      </c>
      <c r="F972" t="s">
        <v>20</v>
      </c>
      <c r="G972" t="s">
        <v>6</v>
      </c>
      <c r="H972">
        <v>83745</v>
      </c>
      <c r="I972">
        <f>IF(Table3_1[[#This Row],[Status]]="Hired",1,0)</f>
        <v>1</v>
      </c>
      <c r="J972" t="b">
        <f>OR((Table3_1[[#This Row],[Offered Salary]]&lt;$O$27),(Table3_1[[#This Row],[Offered Salary]]&gt;$O$28))</f>
        <v>0</v>
      </c>
      <c r="K972" t="str">
        <f>IF(Table3_1[[#This Row],[Offered Salary]]&lt;$O$27,"Low",IF(Table3_1[[#This Row],[Offered Salary]]&gt;$O$28,"High",""))</f>
        <v/>
      </c>
      <c r="L972" s="6">
        <f>((Table3_1[[#This Row],[Offered Salary]]-$O$25)/$O$26)</f>
        <v>1.170184213666565</v>
      </c>
    </row>
    <row r="973" spans="1:12" x14ac:dyDescent="0.3">
      <c r="A973">
        <v>981459</v>
      </c>
      <c r="B973" s="2">
        <v>41855</v>
      </c>
      <c r="C973" s="3">
        <v>0.45576388888888891</v>
      </c>
      <c r="D973" t="s">
        <v>31</v>
      </c>
      <c r="E973" t="s">
        <v>29</v>
      </c>
      <c r="F973" t="s">
        <v>17</v>
      </c>
      <c r="G973" t="s">
        <v>10</v>
      </c>
      <c r="H973">
        <v>55709</v>
      </c>
      <c r="I973">
        <f>IF(Table3_1[[#This Row],[Status]]="Hired",1,0)</f>
        <v>1</v>
      </c>
      <c r="J973" t="b">
        <f>OR((Table3_1[[#This Row],[Offered Salary]]&lt;$O$27),(Table3_1[[#This Row],[Offered Salary]]&gt;$O$28))</f>
        <v>0</v>
      </c>
      <c r="K973" t="str">
        <f>IF(Table3_1[[#This Row],[Offered Salary]]&lt;$O$27,"Low",IF(Table3_1[[#This Row],[Offered Salary]]&gt;$O$28,"High",""))</f>
        <v/>
      </c>
      <c r="L973" s="6">
        <f>((Table3_1[[#This Row],[Offered Salary]]-$O$25)/$O$26)</f>
        <v>0.19841498934849303</v>
      </c>
    </row>
    <row r="974" spans="1:12" x14ac:dyDescent="0.3">
      <c r="A974">
        <v>926366</v>
      </c>
      <c r="B974" s="2">
        <v>41855</v>
      </c>
      <c r="C974" s="3">
        <v>3.6469907407407409E-2</v>
      </c>
      <c r="D974" t="s">
        <v>31</v>
      </c>
      <c r="E974" t="s">
        <v>28</v>
      </c>
      <c r="F974" t="s">
        <v>20</v>
      </c>
      <c r="G974" t="s">
        <v>5</v>
      </c>
      <c r="H974">
        <v>39407</v>
      </c>
      <c r="I974">
        <f>IF(Table3_1[[#This Row],[Status]]="Hired",1,0)</f>
        <v>1</v>
      </c>
      <c r="J974" t="b">
        <f>OR((Table3_1[[#This Row],[Offered Salary]]&lt;$O$27),(Table3_1[[#This Row],[Offered Salary]]&gt;$O$28))</f>
        <v>0</v>
      </c>
      <c r="K974" t="str">
        <f>IF(Table3_1[[#This Row],[Offered Salary]]&lt;$O$27,"Low",IF(Table3_1[[#This Row],[Offered Salary]]&gt;$O$28,"High",""))</f>
        <v/>
      </c>
      <c r="L974" s="6">
        <f>((Table3_1[[#This Row],[Offered Salary]]-$O$25)/$O$26)</f>
        <v>-0.36663644077111063</v>
      </c>
    </row>
    <row r="975" spans="1:12" x14ac:dyDescent="0.3">
      <c r="A975">
        <v>376300</v>
      </c>
      <c r="B975" s="2">
        <v>41855</v>
      </c>
      <c r="C975" s="3">
        <v>3.7557870370370373E-2</v>
      </c>
      <c r="D975" t="s">
        <v>31</v>
      </c>
      <c r="E975" t="s">
        <v>28</v>
      </c>
      <c r="F975" t="s">
        <v>20</v>
      </c>
      <c r="G975" t="s">
        <v>5</v>
      </c>
      <c r="H975">
        <v>88307</v>
      </c>
      <c r="I975">
        <f>IF(Table3_1[[#This Row],[Status]]="Hired",1,0)</f>
        <v>1</v>
      </c>
      <c r="J975" t="b">
        <f>OR((Table3_1[[#This Row],[Offered Salary]]&lt;$O$27),(Table3_1[[#This Row],[Offered Salary]]&gt;$O$28))</f>
        <v>0</v>
      </c>
      <c r="K975" t="str">
        <f>IF(Table3_1[[#This Row],[Offered Salary]]&lt;$O$27,"Low",IF(Table3_1[[#This Row],[Offered Salary]]&gt;$O$28,"High",""))</f>
        <v/>
      </c>
      <c r="L975" s="6">
        <f>((Table3_1[[#This Row],[Offered Salary]]-$O$25)/$O$26)</f>
        <v>1.3283098807138984</v>
      </c>
    </row>
    <row r="976" spans="1:12" x14ac:dyDescent="0.3">
      <c r="A976">
        <v>61858</v>
      </c>
      <c r="B976" s="2">
        <v>41855</v>
      </c>
      <c r="C976" s="3">
        <v>0.44126157407407407</v>
      </c>
      <c r="D976" t="s">
        <v>30</v>
      </c>
      <c r="E976" t="s">
        <v>27</v>
      </c>
      <c r="F976" t="s">
        <v>16</v>
      </c>
      <c r="G976" t="s">
        <v>9</v>
      </c>
      <c r="H976">
        <v>80645</v>
      </c>
      <c r="I976">
        <f>IF(Table3_1[[#This Row],[Status]]="Hired",1,0)</f>
        <v>0</v>
      </c>
      <c r="J976" t="b">
        <f>OR((Table3_1[[#This Row],[Offered Salary]]&lt;$O$27),(Table3_1[[#This Row],[Offered Salary]]&gt;$O$28))</f>
        <v>0</v>
      </c>
      <c r="K976" t="str">
        <f>IF(Table3_1[[#This Row],[Offered Salary]]&lt;$O$27,"Low",IF(Table3_1[[#This Row],[Offered Salary]]&gt;$O$28,"High",""))</f>
        <v/>
      </c>
      <c r="L976" s="6">
        <f>((Table3_1[[#This Row],[Offered Salary]]-$O$25)/$O$26)</f>
        <v>1.0627336288689468</v>
      </c>
    </row>
    <row r="977" spans="1:12" x14ac:dyDescent="0.3">
      <c r="A977">
        <v>387990</v>
      </c>
      <c r="B977" s="2">
        <v>41855</v>
      </c>
      <c r="C977" s="3">
        <v>0.55746527777777777</v>
      </c>
      <c r="D977" t="s">
        <v>30</v>
      </c>
      <c r="E977" t="s">
        <v>27</v>
      </c>
      <c r="F977" t="s">
        <v>17</v>
      </c>
      <c r="G977" t="s">
        <v>6</v>
      </c>
      <c r="H977">
        <v>60514</v>
      </c>
      <c r="I977">
        <f>IF(Table3_1[[#This Row],[Status]]="Hired",1,0)</f>
        <v>0</v>
      </c>
      <c r="J977" t="b">
        <f>OR((Table3_1[[#This Row],[Offered Salary]]&lt;$O$27),(Table3_1[[#This Row],[Offered Salary]]&gt;$O$28))</f>
        <v>0</v>
      </c>
      <c r="K977" t="str">
        <f>IF(Table3_1[[#This Row],[Offered Salary]]&lt;$O$27,"Low",IF(Table3_1[[#This Row],[Offered Salary]]&gt;$O$28,"High",""))</f>
        <v/>
      </c>
      <c r="L977" s="6">
        <f>((Table3_1[[#This Row],[Offered Salary]]-$O$25)/$O$26)</f>
        <v>0.36496339578480119</v>
      </c>
    </row>
    <row r="978" spans="1:12" x14ac:dyDescent="0.3">
      <c r="A978">
        <v>848218</v>
      </c>
      <c r="B978" s="2">
        <v>41856</v>
      </c>
      <c r="C978" s="3">
        <v>0.66991898148148143</v>
      </c>
      <c r="D978" t="s">
        <v>30</v>
      </c>
      <c r="E978" t="s">
        <v>27</v>
      </c>
      <c r="F978" t="s">
        <v>17</v>
      </c>
      <c r="G978" t="s">
        <v>2</v>
      </c>
      <c r="H978">
        <v>96594</v>
      </c>
      <c r="I978">
        <f>IF(Table3_1[[#This Row],[Status]]="Hired",1,0)</f>
        <v>0</v>
      </c>
      <c r="J978" t="b">
        <f>OR((Table3_1[[#This Row],[Offered Salary]]&lt;$O$27),(Table3_1[[#This Row],[Offered Salary]]&gt;$O$28))</f>
        <v>0</v>
      </c>
      <c r="K978" t="str">
        <f>IF(Table3_1[[#This Row],[Offered Salary]]&lt;$O$27,"Low",IF(Table3_1[[#This Row],[Offered Salary]]&gt;$O$28,"High",""))</f>
        <v/>
      </c>
      <c r="L978" s="6">
        <f>((Table3_1[[#This Row],[Offered Salary]]-$O$25)/$O$26)</f>
        <v>1.6155495569132088</v>
      </c>
    </row>
    <row r="979" spans="1:12" x14ac:dyDescent="0.3">
      <c r="A979">
        <v>957708</v>
      </c>
      <c r="B979" s="2">
        <v>41856</v>
      </c>
      <c r="C979" s="3">
        <v>0.67115740740740737</v>
      </c>
      <c r="D979" t="s">
        <v>31</v>
      </c>
      <c r="E979" t="s">
        <v>27</v>
      </c>
      <c r="F979" t="s">
        <v>17</v>
      </c>
      <c r="G979" t="s">
        <v>2</v>
      </c>
      <c r="H979">
        <v>53249</v>
      </c>
      <c r="I979">
        <f>IF(Table3_1[[#This Row],[Status]]="Hired",1,0)</f>
        <v>1</v>
      </c>
      <c r="J979" t="b">
        <f>OR((Table3_1[[#This Row],[Offered Salary]]&lt;$O$27),(Table3_1[[#This Row],[Offered Salary]]&gt;$O$28))</f>
        <v>0</v>
      </c>
      <c r="K979" t="str">
        <f>IF(Table3_1[[#This Row],[Offered Salary]]&lt;$O$27,"Low",IF(Table3_1[[#This Row],[Offered Salary]]&gt;$O$28,"High",""))</f>
        <v/>
      </c>
      <c r="L979" s="6">
        <f>((Table3_1[[#This Row],[Offered Salary]]-$O$25)/$O$26)</f>
        <v>0.11314775108973796</v>
      </c>
    </row>
    <row r="980" spans="1:12" x14ac:dyDescent="0.3">
      <c r="A980">
        <v>473703</v>
      </c>
      <c r="B980" s="2">
        <v>41859</v>
      </c>
      <c r="C980" s="3">
        <v>0.57474537037037032</v>
      </c>
      <c r="D980" t="s">
        <v>30</v>
      </c>
      <c r="E980" t="s">
        <v>29</v>
      </c>
      <c r="F980" t="s">
        <v>17</v>
      </c>
      <c r="G980" t="s">
        <v>2</v>
      </c>
      <c r="H980">
        <v>91386</v>
      </c>
      <c r="I980">
        <f>IF(Table3_1[[#This Row],[Status]]="Hired",1,0)</f>
        <v>0</v>
      </c>
      <c r="J980" t="b">
        <f>OR((Table3_1[[#This Row],[Offered Salary]]&lt;$O$27),(Table3_1[[#This Row],[Offered Salary]]&gt;$O$28))</f>
        <v>0</v>
      </c>
      <c r="K980" t="str">
        <f>IF(Table3_1[[#This Row],[Offered Salary]]&lt;$O$27,"Low",IF(Table3_1[[#This Row],[Offered Salary]]&gt;$O$28,"High",""))</f>
        <v/>
      </c>
      <c r="L980" s="6">
        <f>((Table3_1[[#This Row],[Offered Salary]]-$O$25)/$O$26)</f>
        <v>1.4350325744532102</v>
      </c>
    </row>
    <row r="981" spans="1:12" x14ac:dyDescent="0.3">
      <c r="A981">
        <v>334311</v>
      </c>
      <c r="B981" s="2">
        <v>41859</v>
      </c>
      <c r="C981" s="3">
        <v>0.57541666666666669</v>
      </c>
      <c r="D981" t="s">
        <v>31</v>
      </c>
      <c r="E981" t="s">
        <v>29</v>
      </c>
      <c r="F981" t="s">
        <v>17</v>
      </c>
      <c r="G981" t="s">
        <v>2</v>
      </c>
      <c r="H981">
        <v>73643</v>
      </c>
      <c r="I981">
        <f>IF(Table3_1[[#This Row],[Status]]="Hired",1,0)</f>
        <v>1</v>
      </c>
      <c r="J981" t="b">
        <f>OR((Table3_1[[#This Row],[Offered Salary]]&lt;$O$27),(Table3_1[[#This Row],[Offered Salary]]&gt;$O$28))</f>
        <v>0</v>
      </c>
      <c r="K981" t="str">
        <f>IF(Table3_1[[#This Row],[Offered Salary]]&lt;$O$27,"Low",IF(Table3_1[[#This Row],[Offered Salary]]&gt;$O$28,"High",""))</f>
        <v/>
      </c>
      <c r="L981" s="6">
        <f>((Table3_1[[#This Row],[Offered Salary]]-$O$25)/$O$26)</f>
        <v>0.82003395314219762</v>
      </c>
    </row>
    <row r="982" spans="1:12" x14ac:dyDescent="0.3">
      <c r="A982">
        <v>985395</v>
      </c>
      <c r="B982" s="2">
        <v>41859</v>
      </c>
      <c r="C982" s="3">
        <v>0.57498842592592592</v>
      </c>
      <c r="D982" t="s">
        <v>31</v>
      </c>
      <c r="E982" t="s">
        <v>29</v>
      </c>
      <c r="F982" t="s">
        <v>17</v>
      </c>
      <c r="G982" t="s">
        <v>2</v>
      </c>
      <c r="H982">
        <v>35164</v>
      </c>
      <c r="I982">
        <f>IF(Table3_1[[#This Row],[Status]]="Hired",1,0)</f>
        <v>1</v>
      </c>
      <c r="J982" t="b">
        <f>OR((Table3_1[[#This Row],[Offered Salary]]&lt;$O$27),(Table3_1[[#This Row],[Offered Salary]]&gt;$O$28))</f>
        <v>0</v>
      </c>
      <c r="K982" t="str">
        <f>IF(Table3_1[[#This Row],[Offered Salary]]&lt;$O$27,"Low",IF(Table3_1[[#This Row],[Offered Salary]]&gt;$O$28,"High",""))</f>
        <v/>
      </c>
      <c r="L982" s="6">
        <f>((Table3_1[[#This Row],[Offered Salary]]-$O$25)/$O$26)</f>
        <v>-0.51370509602797965</v>
      </c>
    </row>
    <row r="983" spans="1:12" x14ac:dyDescent="0.3">
      <c r="A983">
        <v>852312</v>
      </c>
      <c r="B983" s="2">
        <v>41856</v>
      </c>
      <c r="C983" s="3">
        <v>0.52806712962962965</v>
      </c>
      <c r="D983" t="s">
        <v>30</v>
      </c>
      <c r="E983" t="s">
        <v>29</v>
      </c>
      <c r="F983" t="s">
        <v>14</v>
      </c>
      <c r="G983" t="s">
        <v>7</v>
      </c>
      <c r="H983">
        <v>61898</v>
      </c>
      <c r="I983">
        <f>IF(Table3_1[[#This Row],[Status]]="Hired",1,0)</f>
        <v>0</v>
      </c>
      <c r="J983" t="b">
        <f>OR((Table3_1[[#This Row],[Offered Salary]]&lt;$O$27),(Table3_1[[#This Row],[Offered Salary]]&gt;$O$28))</f>
        <v>0</v>
      </c>
      <c r="K983" t="str">
        <f>IF(Table3_1[[#This Row],[Offered Salary]]&lt;$O$27,"Low",IF(Table3_1[[#This Row],[Offered Salary]]&gt;$O$28,"High",""))</f>
        <v/>
      </c>
      <c r="L983" s="6">
        <f>((Table3_1[[#This Row],[Offered Salary]]-$O$25)/$O$26)</f>
        <v>0.41293488267509265</v>
      </c>
    </row>
    <row r="984" spans="1:12" x14ac:dyDescent="0.3">
      <c r="A984">
        <v>648933</v>
      </c>
      <c r="B984" s="2">
        <v>41856</v>
      </c>
      <c r="C984" s="3">
        <v>0.5290393518518518</v>
      </c>
      <c r="D984" t="s">
        <v>30</v>
      </c>
      <c r="E984" t="s">
        <v>27</v>
      </c>
      <c r="F984" t="s">
        <v>14</v>
      </c>
      <c r="G984" t="s">
        <v>7</v>
      </c>
      <c r="H984">
        <v>92872</v>
      </c>
      <c r="I984">
        <f>IF(Table3_1[[#This Row],[Status]]="Hired",1,0)</f>
        <v>0</v>
      </c>
      <c r="J984" t="b">
        <f>OR((Table3_1[[#This Row],[Offered Salary]]&lt;$O$27),(Table3_1[[#This Row],[Offered Salary]]&gt;$O$28))</f>
        <v>0</v>
      </c>
      <c r="K984" t="str">
        <f>IF(Table3_1[[#This Row],[Offered Salary]]&lt;$O$27,"Low",IF(Table3_1[[#This Row],[Offered Salary]]&gt;$O$28,"High",""))</f>
        <v/>
      </c>
      <c r="L984" s="6">
        <f>((Table3_1[[#This Row],[Offered Salary]]-$O$25)/$O$26)</f>
        <v>1.486539532198133</v>
      </c>
    </row>
    <row r="985" spans="1:12" x14ac:dyDescent="0.3">
      <c r="A985">
        <v>806092</v>
      </c>
      <c r="B985" s="2">
        <v>41856</v>
      </c>
      <c r="C985" s="3">
        <v>0.52984953703703708</v>
      </c>
      <c r="D985" t="s">
        <v>30</v>
      </c>
      <c r="E985" t="s">
        <v>27</v>
      </c>
      <c r="F985" t="s">
        <v>14</v>
      </c>
      <c r="G985" t="s">
        <v>7</v>
      </c>
      <c r="H985">
        <v>18182</v>
      </c>
      <c r="I985">
        <f>IF(Table3_1[[#This Row],[Status]]="Hired",1,0)</f>
        <v>0</v>
      </c>
      <c r="J985" t="b">
        <f>OR((Table3_1[[#This Row],[Offered Salary]]&lt;$O$27),(Table3_1[[#This Row],[Offered Salary]]&gt;$O$28))</f>
        <v>0</v>
      </c>
      <c r="K985" t="str">
        <f>IF(Table3_1[[#This Row],[Offered Salary]]&lt;$O$27,"Low",IF(Table3_1[[#This Row],[Offered Salary]]&gt;$O$28,"High",""))</f>
        <v/>
      </c>
      <c r="L985" s="6">
        <f>((Table3_1[[#This Row],[Offered Salary]]-$O$25)/$O$26)</f>
        <v>-1.1023263318451253</v>
      </c>
    </row>
    <row r="986" spans="1:12" x14ac:dyDescent="0.3">
      <c r="A986">
        <v>323482</v>
      </c>
      <c r="B986" s="2">
        <v>41860</v>
      </c>
      <c r="C986" s="3">
        <v>0.43123842592592593</v>
      </c>
      <c r="D986" t="s">
        <v>30</v>
      </c>
      <c r="E986" t="s">
        <v>29</v>
      </c>
      <c r="F986" t="s">
        <v>14</v>
      </c>
      <c r="G986" t="s">
        <v>7</v>
      </c>
      <c r="H986">
        <v>12498</v>
      </c>
      <c r="I986">
        <f>IF(Table3_1[[#This Row],[Status]]="Hired",1,0)</f>
        <v>0</v>
      </c>
      <c r="J986" t="b">
        <f>OR((Table3_1[[#This Row],[Offered Salary]]&lt;$O$27),(Table3_1[[#This Row],[Offered Salary]]&gt;$O$28))</f>
        <v>0</v>
      </c>
      <c r="K986" t="str">
        <f>IF(Table3_1[[#This Row],[Offered Salary]]&lt;$O$27,"Low",IF(Table3_1[[#This Row],[Offered Salary]]&gt;$O$28,"High",""))</f>
        <v/>
      </c>
      <c r="L986" s="6">
        <f>((Table3_1[[#This Row],[Offered Salary]]-$O$25)/$O$26)</f>
        <v>-1.2993421782934034</v>
      </c>
    </row>
    <row r="987" spans="1:12" x14ac:dyDescent="0.3">
      <c r="A987">
        <v>36010</v>
      </c>
      <c r="B987" s="2">
        <v>41856</v>
      </c>
      <c r="C987" s="3">
        <v>0.43614583333333334</v>
      </c>
      <c r="D987" t="s">
        <v>30</v>
      </c>
      <c r="E987" t="s">
        <v>27</v>
      </c>
      <c r="F987" t="s">
        <v>12</v>
      </c>
      <c r="G987" t="s">
        <v>10</v>
      </c>
      <c r="H987">
        <v>80523</v>
      </c>
      <c r="I987">
        <f>IF(Table3_1[[#This Row],[Status]]="Hired",1,0)</f>
        <v>0</v>
      </c>
      <c r="J987" t="b">
        <f>OR((Table3_1[[#This Row],[Offered Salary]]&lt;$O$27),(Table3_1[[#This Row],[Offered Salary]]&gt;$O$28))</f>
        <v>0</v>
      </c>
      <c r="K987" t="str">
        <f>IF(Table3_1[[#This Row],[Offered Salary]]&lt;$O$27,"Low",IF(Table3_1[[#This Row],[Offered Salary]]&gt;$O$28,"High",""))</f>
        <v/>
      </c>
      <c r="L987" s="6">
        <f>((Table3_1[[#This Row],[Offered Salary]]-$O$25)/$O$26)</f>
        <v>1.0585049284349759</v>
      </c>
    </row>
    <row r="988" spans="1:12" x14ac:dyDescent="0.3">
      <c r="A988">
        <v>980616</v>
      </c>
      <c r="B988" s="2">
        <v>41856</v>
      </c>
      <c r="C988" s="3">
        <v>0.43785879629629632</v>
      </c>
      <c r="D988" t="s">
        <v>31</v>
      </c>
      <c r="E988" t="s">
        <v>29</v>
      </c>
      <c r="F988" t="s">
        <v>12</v>
      </c>
      <c r="G988" t="s">
        <v>10</v>
      </c>
      <c r="H988">
        <v>57025</v>
      </c>
      <c r="I988">
        <f>IF(Table3_1[[#This Row],[Status]]="Hired",1,0)</f>
        <v>1</v>
      </c>
      <c r="J988" t="b">
        <f>OR((Table3_1[[#This Row],[Offered Salary]]&lt;$O$27),(Table3_1[[#This Row],[Offered Salary]]&gt;$O$28))</f>
        <v>0</v>
      </c>
      <c r="K988" t="str">
        <f>IF(Table3_1[[#This Row],[Offered Salary]]&lt;$O$27,"Low",IF(Table3_1[[#This Row],[Offered Salary]]&gt;$O$28,"High",""))</f>
        <v/>
      </c>
      <c r="L988" s="6">
        <f>((Table3_1[[#This Row],[Offered Salary]]-$O$25)/$O$26)</f>
        <v>0.24402949566903029</v>
      </c>
    </row>
    <row r="989" spans="1:12" x14ac:dyDescent="0.3">
      <c r="A989">
        <v>415817</v>
      </c>
      <c r="B989" s="2">
        <v>41856</v>
      </c>
      <c r="C989" s="3">
        <v>0.4382638888888889</v>
      </c>
      <c r="D989" t="s">
        <v>31</v>
      </c>
      <c r="E989" t="s">
        <v>27</v>
      </c>
      <c r="F989" t="s">
        <v>12</v>
      </c>
      <c r="G989" t="s">
        <v>10</v>
      </c>
      <c r="H989">
        <v>88298</v>
      </c>
      <c r="I989">
        <f>IF(Table3_1[[#This Row],[Status]]="Hired",1,0)</f>
        <v>1</v>
      </c>
      <c r="J989" t="b">
        <f>OR((Table3_1[[#This Row],[Offered Salary]]&lt;$O$27),(Table3_1[[#This Row],[Offered Salary]]&gt;$O$28))</f>
        <v>0</v>
      </c>
      <c r="K989" t="str">
        <f>IF(Table3_1[[#This Row],[Offered Salary]]&lt;$O$27,"Low",IF(Table3_1[[#This Row],[Offered Salary]]&gt;$O$28,"High",""))</f>
        <v/>
      </c>
      <c r="L989" s="6">
        <f>((Table3_1[[#This Row],[Offered Salary]]-$O$25)/$O$26)</f>
        <v>1.3279979274031957</v>
      </c>
    </row>
    <row r="990" spans="1:12" x14ac:dyDescent="0.3">
      <c r="A990">
        <v>544139</v>
      </c>
      <c r="B990" s="2">
        <v>41856</v>
      </c>
      <c r="C990" s="3">
        <v>0.7776967592592593</v>
      </c>
      <c r="D990" t="s">
        <v>31</v>
      </c>
      <c r="E990" t="s">
        <v>27</v>
      </c>
      <c r="F990" t="s">
        <v>20</v>
      </c>
      <c r="G990" t="s">
        <v>9</v>
      </c>
      <c r="H990">
        <v>49339</v>
      </c>
      <c r="I990">
        <f>IF(Table3_1[[#This Row],[Status]]="Hired",1,0)</f>
        <v>1</v>
      </c>
      <c r="J990" t="b">
        <f>OR((Table3_1[[#This Row],[Offered Salary]]&lt;$O$27),(Table3_1[[#This Row],[Offered Salary]]&gt;$O$28))</f>
        <v>0</v>
      </c>
      <c r="K990" t="str">
        <f>IF(Table3_1[[#This Row],[Offered Salary]]&lt;$O$27,"Low",IF(Table3_1[[#This Row],[Offered Salary]]&gt;$O$28,"High",""))</f>
        <v/>
      </c>
      <c r="L990" s="6">
        <f>((Table3_1[[#This Row],[Offered Salary]]-$O$25)/$O$26)</f>
        <v>-2.2378631671128829E-2</v>
      </c>
    </row>
    <row r="991" spans="1:12" x14ac:dyDescent="0.3">
      <c r="A991">
        <v>291521</v>
      </c>
      <c r="B991" s="2">
        <v>41857</v>
      </c>
      <c r="C991" s="3">
        <v>0.56324074074074071</v>
      </c>
      <c r="D991" t="s">
        <v>31</v>
      </c>
      <c r="E991" t="s">
        <v>29</v>
      </c>
      <c r="F991" t="s">
        <v>20</v>
      </c>
      <c r="G991" t="s">
        <v>2</v>
      </c>
      <c r="H991">
        <v>39017</v>
      </c>
      <c r="I991">
        <f>IF(Table3_1[[#This Row],[Status]]="Hired",1,0)</f>
        <v>1</v>
      </c>
      <c r="J991" t="b">
        <f>OR((Table3_1[[#This Row],[Offered Salary]]&lt;$O$27),(Table3_1[[#This Row],[Offered Salary]]&gt;$O$28))</f>
        <v>0</v>
      </c>
      <c r="K991" t="str">
        <f>IF(Table3_1[[#This Row],[Offered Salary]]&lt;$O$27,"Low",IF(Table3_1[[#This Row],[Offered Salary]]&gt;$O$28,"High",""))</f>
        <v/>
      </c>
      <c r="L991" s="6">
        <f>((Table3_1[[#This Row],[Offered Salary]]-$O$25)/$O$26)</f>
        <v>-0.38015441756823037</v>
      </c>
    </row>
    <row r="992" spans="1:12" x14ac:dyDescent="0.3">
      <c r="A992">
        <v>502872</v>
      </c>
      <c r="B992" s="2">
        <v>41857</v>
      </c>
      <c r="C992" s="3">
        <v>0.56396990740740738</v>
      </c>
      <c r="D992" t="s">
        <v>30</v>
      </c>
      <c r="E992" t="s">
        <v>29</v>
      </c>
      <c r="F992" t="s">
        <v>20</v>
      </c>
      <c r="G992" t="s">
        <v>2</v>
      </c>
      <c r="H992">
        <v>59539</v>
      </c>
      <c r="I992">
        <f>IF(Table3_1[[#This Row],[Status]]="Hired",1,0)</f>
        <v>0</v>
      </c>
      <c r="J992" t="b">
        <f>OR((Table3_1[[#This Row],[Offered Salary]]&lt;$O$27),(Table3_1[[#This Row],[Offered Salary]]&gt;$O$28))</f>
        <v>0</v>
      </c>
      <c r="K992" t="str">
        <f>IF(Table3_1[[#This Row],[Offered Salary]]&lt;$O$27,"Low",IF(Table3_1[[#This Row],[Offered Salary]]&gt;$O$28,"High",""))</f>
        <v/>
      </c>
      <c r="L992" s="6">
        <f>((Table3_1[[#This Row],[Offered Salary]]-$O$25)/$O$26)</f>
        <v>0.33116845379200194</v>
      </c>
    </row>
    <row r="993" spans="1:12" x14ac:dyDescent="0.3">
      <c r="A993">
        <v>137196</v>
      </c>
      <c r="B993" s="2">
        <v>41857</v>
      </c>
      <c r="C993" s="3">
        <v>0.56505787037037036</v>
      </c>
      <c r="D993" t="s">
        <v>31</v>
      </c>
      <c r="E993" t="s">
        <v>27</v>
      </c>
      <c r="F993" t="s">
        <v>20</v>
      </c>
      <c r="G993" t="s">
        <v>2</v>
      </c>
      <c r="H993">
        <v>46567</v>
      </c>
      <c r="I993">
        <f>IF(Table3_1[[#This Row],[Status]]="Hired",1,0)</f>
        <v>1</v>
      </c>
      <c r="J993" t="b">
        <f>OR((Table3_1[[#This Row],[Offered Salary]]&lt;$O$27),(Table3_1[[#This Row],[Offered Salary]]&gt;$O$28))</f>
        <v>0</v>
      </c>
      <c r="K993" t="str">
        <f>IF(Table3_1[[#This Row],[Offered Salary]]&lt;$O$27,"Low",IF(Table3_1[[#This Row],[Offered Salary]]&gt;$O$28,"High",""))</f>
        <v/>
      </c>
      <c r="L993" s="6">
        <f>((Table3_1[[#This Row],[Offered Salary]]-$O$25)/$O$26)</f>
        <v>-0.11846025136757966</v>
      </c>
    </row>
    <row r="994" spans="1:12" x14ac:dyDescent="0.3">
      <c r="A994">
        <v>970328</v>
      </c>
      <c r="B994" s="2">
        <v>41857</v>
      </c>
      <c r="C994" s="3">
        <v>0.69143518518518521</v>
      </c>
      <c r="D994" t="s">
        <v>30</v>
      </c>
      <c r="E994" t="s">
        <v>27</v>
      </c>
      <c r="F994" t="s">
        <v>12</v>
      </c>
      <c r="G994" t="s">
        <v>5</v>
      </c>
      <c r="H994">
        <v>45042</v>
      </c>
      <c r="I994">
        <f>IF(Table3_1[[#This Row],[Status]]="Hired",1,0)</f>
        <v>0</v>
      </c>
      <c r="J994" t="b">
        <f>OR((Table3_1[[#This Row],[Offered Salary]]&lt;$O$27),(Table3_1[[#This Row],[Offered Salary]]&gt;$O$28))</f>
        <v>0</v>
      </c>
      <c r="K994" t="str">
        <f>IF(Table3_1[[#This Row],[Offered Salary]]&lt;$O$27,"Low",IF(Table3_1[[#This Row],[Offered Salary]]&gt;$O$28,"High",""))</f>
        <v/>
      </c>
      <c r="L994" s="6">
        <f>((Table3_1[[#This Row],[Offered Salary]]-$O$25)/$O$26)</f>
        <v>-0.1713190067922144</v>
      </c>
    </row>
    <row r="995" spans="1:12" x14ac:dyDescent="0.3">
      <c r="A995">
        <v>827610</v>
      </c>
      <c r="B995" s="2">
        <v>41857</v>
      </c>
      <c r="C995" s="3">
        <v>0.3510300925925926</v>
      </c>
      <c r="D995" t="s">
        <v>30</v>
      </c>
      <c r="E995" t="s">
        <v>27</v>
      </c>
      <c r="F995" t="s">
        <v>17</v>
      </c>
      <c r="G995" t="s">
        <v>4</v>
      </c>
      <c r="H995">
        <v>52857</v>
      </c>
      <c r="I995">
        <f>IF(Table3_1[[#This Row],[Status]]="Hired",1,0)</f>
        <v>0</v>
      </c>
      <c r="J995" t="b">
        <f>OR((Table3_1[[#This Row],[Offered Salary]]&lt;$O$27),(Table3_1[[#This Row],[Offered Salary]]&gt;$O$28))</f>
        <v>0</v>
      </c>
      <c r="K995" t="str">
        <f>IF(Table3_1[[#This Row],[Offered Salary]]&lt;$O$27,"Low",IF(Table3_1[[#This Row],[Offered Salary]]&gt;$O$28,"High",""))</f>
        <v/>
      </c>
      <c r="L995" s="6">
        <f>((Table3_1[[#This Row],[Offered Salary]]-$O$25)/$O$26)</f>
        <v>9.9560451334684302E-2</v>
      </c>
    </row>
    <row r="996" spans="1:12" x14ac:dyDescent="0.3">
      <c r="A996">
        <v>22030</v>
      </c>
      <c r="B996" s="2">
        <v>41857</v>
      </c>
      <c r="C996" s="3">
        <v>0.60783564814814817</v>
      </c>
      <c r="D996" t="s">
        <v>30</v>
      </c>
      <c r="E996" t="s">
        <v>27</v>
      </c>
      <c r="F996" t="s">
        <v>17</v>
      </c>
      <c r="G996" t="s">
        <v>9</v>
      </c>
      <c r="H996">
        <v>51589</v>
      </c>
      <c r="I996">
        <f>IF(Table3_1[[#This Row],[Status]]="Hired",1,0)</f>
        <v>0</v>
      </c>
      <c r="J996" t="b">
        <f>OR((Table3_1[[#This Row],[Offered Salary]]&lt;$O$27),(Table3_1[[#This Row],[Offered Salary]]&gt;$O$28))</f>
        <v>0</v>
      </c>
      <c r="K996" t="str">
        <f>IF(Table3_1[[#This Row],[Offered Salary]]&lt;$O$27,"Low",IF(Table3_1[[#This Row],[Offered Salary]]&gt;$O$28,"High",""))</f>
        <v/>
      </c>
      <c r="L996" s="6">
        <f>((Table3_1[[#This Row],[Offered Salary]]-$O$25)/$O$26)</f>
        <v>5.5609696004561775E-2</v>
      </c>
    </row>
    <row r="997" spans="1:12" x14ac:dyDescent="0.3">
      <c r="A997">
        <v>525625</v>
      </c>
      <c r="B997" s="2">
        <v>41857</v>
      </c>
      <c r="C997" s="3">
        <v>0.5433796296296296</v>
      </c>
      <c r="D997" t="s">
        <v>30</v>
      </c>
      <c r="E997" t="s">
        <v>27</v>
      </c>
      <c r="F997" t="s">
        <v>20</v>
      </c>
      <c r="G997" t="s">
        <v>6</v>
      </c>
      <c r="H997">
        <v>53807</v>
      </c>
      <c r="I997">
        <f>IF(Table3_1[[#This Row],[Status]]="Hired",1,0)</f>
        <v>0</v>
      </c>
      <c r="J997" t="b">
        <f>OR((Table3_1[[#This Row],[Offered Salary]]&lt;$O$27),(Table3_1[[#This Row],[Offered Salary]]&gt;$O$28))</f>
        <v>0</v>
      </c>
      <c r="K997" t="str">
        <f>IF(Table3_1[[#This Row],[Offered Salary]]&lt;$O$27,"Low",IF(Table3_1[[#This Row],[Offered Salary]]&gt;$O$28,"High",""))</f>
        <v/>
      </c>
      <c r="L997" s="6">
        <f>((Table3_1[[#This Row],[Offered Salary]]-$O$25)/$O$26)</f>
        <v>0.13248885635330923</v>
      </c>
    </row>
    <row r="998" spans="1:12" x14ac:dyDescent="0.3">
      <c r="A998">
        <v>418457</v>
      </c>
      <c r="B998" s="2">
        <v>41857</v>
      </c>
      <c r="C998" s="3">
        <v>0.54393518518518513</v>
      </c>
      <c r="D998" t="s">
        <v>30</v>
      </c>
      <c r="E998" t="s">
        <v>27</v>
      </c>
      <c r="F998" t="s">
        <v>20</v>
      </c>
      <c r="G998" t="s">
        <v>6</v>
      </c>
      <c r="H998">
        <v>41363</v>
      </c>
      <c r="I998">
        <f>IF(Table3_1[[#This Row],[Status]]="Hired",1,0)</f>
        <v>0</v>
      </c>
      <c r="J998" t="b">
        <f>OR((Table3_1[[#This Row],[Offered Salary]]&lt;$O$27),(Table3_1[[#This Row],[Offered Salary]]&gt;$O$28))</f>
        <v>0</v>
      </c>
      <c r="K998" t="str">
        <f>IF(Table3_1[[#This Row],[Offered Salary]]&lt;$O$27,"Low",IF(Table3_1[[#This Row],[Offered Salary]]&gt;$O$28,"High",""))</f>
        <v/>
      </c>
      <c r="L998" s="6">
        <f>((Table3_1[[#This Row],[Offered Salary]]-$O$25)/$O$26)</f>
        <v>-0.29883858791171031</v>
      </c>
    </row>
    <row r="999" spans="1:12" x14ac:dyDescent="0.3">
      <c r="A999">
        <v>894684</v>
      </c>
      <c r="B999" s="2">
        <v>41865</v>
      </c>
      <c r="C999" s="3">
        <v>0.71334490740740741</v>
      </c>
      <c r="D999" t="s">
        <v>30</v>
      </c>
      <c r="E999" t="s">
        <v>27</v>
      </c>
      <c r="F999" t="s">
        <v>20</v>
      </c>
      <c r="G999" t="s">
        <v>4</v>
      </c>
      <c r="H999">
        <v>92254</v>
      </c>
      <c r="I999">
        <f>IF(Table3_1[[#This Row],[Status]]="Hired",1,0)</f>
        <v>0</v>
      </c>
      <c r="J999" t="b">
        <f>OR((Table3_1[[#This Row],[Offered Salary]]&lt;$O$27),(Table3_1[[#This Row],[Offered Salary]]&gt;$O$28))</f>
        <v>0</v>
      </c>
      <c r="K999" t="str">
        <f>IF(Table3_1[[#This Row],[Offered Salary]]&lt;$O$27,"Low",IF(Table3_1[[#This Row],[Offered Salary]]&gt;$O$28,"High",""))</f>
        <v/>
      </c>
      <c r="L999" s="6">
        <f>((Table3_1[[#This Row],[Offered Salary]]-$O$25)/$O$26)</f>
        <v>1.4651187381965434</v>
      </c>
    </row>
    <row r="1000" spans="1:12" x14ac:dyDescent="0.3">
      <c r="A1000">
        <v>606532</v>
      </c>
      <c r="B1000" s="2">
        <v>41865</v>
      </c>
      <c r="C1000" s="3">
        <v>0.71564814814814814</v>
      </c>
      <c r="D1000" t="s">
        <v>30</v>
      </c>
      <c r="E1000" t="s">
        <v>27</v>
      </c>
      <c r="F1000" t="s">
        <v>20</v>
      </c>
      <c r="G1000" t="s">
        <v>4</v>
      </c>
      <c r="H1000">
        <v>31521</v>
      </c>
      <c r="I1000">
        <f>IF(Table3_1[[#This Row],[Status]]="Hired",1,0)</f>
        <v>0</v>
      </c>
      <c r="J1000" t="b">
        <f>OR((Table3_1[[#This Row],[Offered Salary]]&lt;$O$27),(Table3_1[[#This Row],[Offered Salary]]&gt;$O$28))</f>
        <v>0</v>
      </c>
      <c r="K1000" t="str">
        <f>IF(Table3_1[[#This Row],[Offered Salary]]&lt;$O$27,"Low",IF(Table3_1[[#This Row],[Offered Salary]]&gt;$O$28,"High",""))</f>
        <v/>
      </c>
      <c r="L1000" s="6">
        <f>((Table3_1[[#This Row],[Offered Salary]]-$O$25)/$O$26)</f>
        <v>-0.63997686390466446</v>
      </c>
    </row>
    <row r="1001" spans="1:12" x14ac:dyDescent="0.3">
      <c r="A1001">
        <v>350665</v>
      </c>
      <c r="B1001" s="2">
        <v>41857</v>
      </c>
      <c r="C1001" s="3">
        <v>0.68469907407407404</v>
      </c>
      <c r="D1001" t="s">
        <v>31</v>
      </c>
      <c r="E1001" t="s">
        <v>27</v>
      </c>
      <c r="F1001" t="s">
        <v>17</v>
      </c>
      <c r="G1001" t="s">
        <v>8</v>
      </c>
      <c r="H1001">
        <v>4349</v>
      </c>
      <c r="I1001">
        <f>IF(Table3_1[[#This Row],[Status]]="Hired",1,0)</f>
        <v>1</v>
      </c>
      <c r="J1001" t="b">
        <f>OR((Table3_1[[#This Row],[Offered Salary]]&lt;$O$27),(Table3_1[[#This Row],[Offered Salary]]&gt;$O$28))</f>
        <v>1</v>
      </c>
      <c r="K1001" t="str">
        <f>IF(Table3_1[[#This Row],[Offered Salary]]&lt;$O$27,"Low",IF(Table3_1[[#This Row],[Offered Salary]]&gt;$O$28,"High",""))</f>
        <v>Low</v>
      </c>
      <c r="L1001" s="6">
        <f>((Table3_1[[#This Row],[Offered Salary]]-$O$25)/$O$26)</f>
        <v>-1.5817985703952713</v>
      </c>
    </row>
    <row r="1002" spans="1:12" x14ac:dyDescent="0.3">
      <c r="A1002">
        <v>498759</v>
      </c>
      <c r="B1002" s="2">
        <v>41857</v>
      </c>
      <c r="C1002" s="3">
        <v>0.68574074074074076</v>
      </c>
      <c r="D1002" t="s">
        <v>31</v>
      </c>
      <c r="E1002" t="s">
        <v>27</v>
      </c>
      <c r="F1002" t="s">
        <v>17</v>
      </c>
      <c r="G1002" t="s">
        <v>8</v>
      </c>
      <c r="H1002">
        <v>68692</v>
      </c>
      <c r="I1002">
        <f>IF(Table3_1[[#This Row],[Status]]="Hired",1,0)</f>
        <v>1</v>
      </c>
      <c r="J1002" t="b">
        <f>OR((Table3_1[[#This Row],[Offered Salary]]&lt;$O$27),(Table3_1[[#This Row],[Offered Salary]]&gt;$O$28))</f>
        <v>0</v>
      </c>
      <c r="K1002" t="str">
        <f>IF(Table3_1[[#This Row],[Offered Salary]]&lt;$O$27,"Low",IF(Table3_1[[#This Row],[Offered Salary]]&gt;$O$28,"High",""))</f>
        <v/>
      </c>
      <c r="L1002" s="6">
        <f>((Table3_1[[#This Row],[Offered Salary]]-$O$25)/$O$26)</f>
        <v>0.64842497077671135</v>
      </c>
    </row>
    <row r="1003" spans="1:12" x14ac:dyDescent="0.3">
      <c r="A1003">
        <v>530573</v>
      </c>
      <c r="B1003" s="2">
        <v>41857</v>
      </c>
      <c r="C1003" s="3">
        <v>0.68686342592592597</v>
      </c>
      <c r="D1003" t="s">
        <v>30</v>
      </c>
      <c r="E1003" t="s">
        <v>29</v>
      </c>
      <c r="F1003" t="s">
        <v>17</v>
      </c>
      <c r="G1003" t="s">
        <v>8</v>
      </c>
      <c r="H1003">
        <v>78475</v>
      </c>
      <c r="I1003">
        <f>IF(Table3_1[[#This Row],[Status]]="Hired",1,0)</f>
        <v>0</v>
      </c>
      <c r="J1003" t="b">
        <f>OR((Table3_1[[#This Row],[Offered Salary]]&lt;$O$27),(Table3_1[[#This Row],[Offered Salary]]&gt;$O$28))</f>
        <v>0</v>
      </c>
      <c r="K1003" t="str">
        <f>IF(Table3_1[[#This Row],[Offered Salary]]&lt;$O$27,"Low",IF(Table3_1[[#This Row],[Offered Salary]]&gt;$O$28,"High",""))</f>
        <v/>
      </c>
      <c r="L1003" s="6">
        <f>((Table3_1[[#This Row],[Offered Salary]]-$O$25)/$O$26)</f>
        <v>0.98751821951061403</v>
      </c>
    </row>
    <row r="1004" spans="1:12" x14ac:dyDescent="0.3">
      <c r="A1004">
        <v>214744</v>
      </c>
      <c r="B1004" s="2">
        <v>41857</v>
      </c>
      <c r="C1004" s="3">
        <v>0.68734953703703705</v>
      </c>
      <c r="D1004" t="s">
        <v>30</v>
      </c>
      <c r="E1004" t="s">
        <v>27</v>
      </c>
      <c r="F1004" t="s">
        <v>17</v>
      </c>
      <c r="G1004" t="s">
        <v>8</v>
      </c>
      <c r="H1004">
        <v>30104</v>
      </c>
      <c r="I1004">
        <f>IF(Table3_1[[#This Row],[Status]]="Hired",1,0)</f>
        <v>0</v>
      </c>
      <c r="J1004" t="b">
        <f>OR((Table3_1[[#This Row],[Offered Salary]]&lt;$O$27),(Table3_1[[#This Row],[Offered Salary]]&gt;$O$28))</f>
        <v>0</v>
      </c>
      <c r="K1004" t="str">
        <f>IF(Table3_1[[#This Row],[Offered Salary]]&lt;$O$27,"Low",IF(Table3_1[[#This Row],[Offered Salary]]&gt;$O$28,"High",""))</f>
        <v/>
      </c>
      <c r="L1004" s="6">
        <f>((Table3_1[[#This Row],[Offered Salary]]-$O$25)/$O$26)</f>
        <v>-0.68909217960086611</v>
      </c>
    </row>
    <row r="1005" spans="1:12" x14ac:dyDescent="0.3">
      <c r="A1005">
        <v>803545</v>
      </c>
      <c r="B1005" s="2">
        <v>41857</v>
      </c>
      <c r="C1005" s="3">
        <v>0.68789351851851854</v>
      </c>
      <c r="D1005" t="s">
        <v>30</v>
      </c>
      <c r="E1005" t="s">
        <v>29</v>
      </c>
      <c r="F1005" t="s">
        <v>17</v>
      </c>
      <c r="G1005" t="s">
        <v>8</v>
      </c>
      <c r="H1005">
        <v>83539</v>
      </c>
      <c r="I1005">
        <f>IF(Table3_1[[#This Row],[Status]]="Hired",1,0)</f>
        <v>0</v>
      </c>
      <c r="J1005" t="b">
        <f>OR((Table3_1[[#This Row],[Offered Salary]]&lt;$O$27),(Table3_1[[#This Row],[Offered Salary]]&gt;$O$28))</f>
        <v>0</v>
      </c>
      <c r="K1005" t="str">
        <f>IF(Table3_1[[#This Row],[Offered Salary]]&lt;$O$27,"Low",IF(Table3_1[[#This Row],[Offered Salary]]&gt;$O$28,"High",""))</f>
        <v/>
      </c>
      <c r="L1005" s="6">
        <f>((Table3_1[[#This Row],[Offered Salary]]-$O$25)/$O$26)</f>
        <v>1.1630439489993685</v>
      </c>
    </row>
    <row r="1006" spans="1:12" x14ac:dyDescent="0.3">
      <c r="A1006">
        <v>859427</v>
      </c>
      <c r="B1006" s="2">
        <v>41858</v>
      </c>
      <c r="C1006" s="3">
        <v>0.4475810185185185</v>
      </c>
      <c r="D1006" t="s">
        <v>30</v>
      </c>
      <c r="E1006" t="s">
        <v>27</v>
      </c>
      <c r="F1006" t="s">
        <v>20</v>
      </c>
      <c r="G1006" t="s">
        <v>10</v>
      </c>
      <c r="H1006">
        <v>59109</v>
      </c>
      <c r="I1006">
        <f>IF(Table3_1[[#This Row],[Status]]="Hired",1,0)</f>
        <v>0</v>
      </c>
      <c r="J1006" t="b">
        <f>OR((Table3_1[[#This Row],[Offered Salary]]&lt;$O$27),(Table3_1[[#This Row],[Offered Salary]]&gt;$O$28))</f>
        <v>0</v>
      </c>
      <c r="K1006" t="str">
        <f>IF(Table3_1[[#This Row],[Offered Salary]]&lt;$O$27,"Low",IF(Table3_1[[#This Row],[Offered Salary]]&gt;$O$28,"High",""))</f>
        <v/>
      </c>
      <c r="L1006" s="6">
        <f>((Table3_1[[#This Row],[Offered Salary]]-$O$25)/$O$26)</f>
        <v>0.31626401783620328</v>
      </c>
    </row>
    <row r="1007" spans="1:12" x14ac:dyDescent="0.3">
      <c r="A1007">
        <v>253992</v>
      </c>
      <c r="B1007" s="2">
        <v>41858</v>
      </c>
      <c r="C1007" s="3">
        <v>0.68795138888888885</v>
      </c>
      <c r="D1007" t="s">
        <v>30</v>
      </c>
      <c r="E1007" t="s">
        <v>27</v>
      </c>
      <c r="F1007" t="s">
        <v>17</v>
      </c>
      <c r="G1007" t="s">
        <v>9</v>
      </c>
      <c r="H1007">
        <v>52685</v>
      </c>
      <c r="I1007">
        <f>IF(Table3_1[[#This Row],[Status]]="Hired",1,0)</f>
        <v>0</v>
      </c>
      <c r="J1007" t="b">
        <f>OR((Table3_1[[#This Row],[Offered Salary]]&lt;$O$27),(Table3_1[[#This Row],[Offered Salary]]&gt;$O$28))</f>
        <v>0</v>
      </c>
      <c r="K1007" t="str">
        <f>IF(Table3_1[[#This Row],[Offered Salary]]&lt;$O$27,"Low",IF(Table3_1[[#This Row],[Offered Salary]]&gt;$O$28,"High",""))</f>
        <v/>
      </c>
      <c r="L1007" s="6">
        <f>((Table3_1[[#This Row],[Offered Salary]]-$O$25)/$O$26)</f>
        <v>9.3598676952364845E-2</v>
      </c>
    </row>
    <row r="1008" spans="1:12" x14ac:dyDescent="0.3">
      <c r="A1008">
        <v>861510</v>
      </c>
      <c r="B1008" s="2">
        <v>41858</v>
      </c>
      <c r="C1008" s="3">
        <v>0.72038194444444448</v>
      </c>
      <c r="D1008" t="s">
        <v>30</v>
      </c>
      <c r="E1008" t="s">
        <v>27</v>
      </c>
      <c r="F1008" t="s">
        <v>17</v>
      </c>
      <c r="G1008" t="s">
        <v>1</v>
      </c>
      <c r="H1008">
        <v>57434</v>
      </c>
      <c r="I1008">
        <f>IF(Table3_1[[#This Row],[Status]]="Hired",1,0)</f>
        <v>0</v>
      </c>
      <c r="J1008" t="b">
        <f>OR((Table3_1[[#This Row],[Offered Salary]]&lt;$O$27),(Table3_1[[#This Row],[Offered Salary]]&gt;$O$28))</f>
        <v>0</v>
      </c>
      <c r="K1008" t="str">
        <f>IF(Table3_1[[#This Row],[Offered Salary]]&lt;$O$27,"Low",IF(Table3_1[[#This Row],[Offered Salary]]&gt;$O$28,"High",""))</f>
        <v/>
      </c>
      <c r="L1008" s="6">
        <f>((Table3_1[[#This Row],[Offered Salary]]-$O$25)/$O$26)</f>
        <v>0.25820604056652247</v>
      </c>
    </row>
    <row r="1009" spans="1:12" x14ac:dyDescent="0.3">
      <c r="A1009">
        <v>508669</v>
      </c>
      <c r="B1009" s="2">
        <v>41858</v>
      </c>
      <c r="C1009" s="3">
        <v>0.62876157407407407</v>
      </c>
      <c r="D1009" t="s">
        <v>30</v>
      </c>
      <c r="E1009" t="s">
        <v>27</v>
      </c>
      <c r="F1009" t="s">
        <v>17</v>
      </c>
      <c r="G1009" t="s">
        <v>8</v>
      </c>
      <c r="H1009">
        <v>44421</v>
      </c>
      <c r="I1009">
        <f>IF(Table3_1[[#This Row],[Status]]="Hired",1,0)</f>
        <v>0</v>
      </c>
      <c r="J1009" t="b">
        <f>OR((Table3_1[[#This Row],[Offered Salary]]&lt;$O$27),(Table3_1[[#This Row],[Offered Salary]]&gt;$O$28))</f>
        <v>0</v>
      </c>
      <c r="K1009" t="str">
        <f>IF(Table3_1[[#This Row],[Offered Salary]]&lt;$O$27,"Low",IF(Table3_1[[#This Row],[Offered Salary]]&gt;$O$28,"High",""))</f>
        <v/>
      </c>
      <c r="L1009" s="6">
        <f>((Table3_1[[#This Row],[Offered Salary]]-$O$25)/$O$26)</f>
        <v>-0.192843785230705</v>
      </c>
    </row>
    <row r="1010" spans="1:12" x14ac:dyDescent="0.3">
      <c r="A1010">
        <v>331722</v>
      </c>
      <c r="B1010" s="2">
        <v>41858</v>
      </c>
      <c r="C1010" s="3">
        <v>0.62934027777777779</v>
      </c>
      <c r="D1010" t="s">
        <v>30</v>
      </c>
      <c r="E1010" t="s">
        <v>27</v>
      </c>
      <c r="F1010" t="s">
        <v>17</v>
      </c>
      <c r="G1010" t="s">
        <v>8</v>
      </c>
      <c r="H1010">
        <v>92203</v>
      </c>
      <c r="I1010">
        <f>IF(Table3_1[[#This Row],[Status]]="Hired",1,0)</f>
        <v>0</v>
      </c>
      <c r="J1010" t="b">
        <f>OR((Table3_1[[#This Row],[Offered Salary]]&lt;$O$27),(Table3_1[[#This Row],[Offered Salary]]&gt;$O$28))</f>
        <v>0</v>
      </c>
      <c r="K1010" t="str">
        <f>IF(Table3_1[[#This Row],[Offered Salary]]&lt;$O$27,"Low",IF(Table3_1[[#This Row],[Offered Salary]]&gt;$O$28,"High",""))</f>
        <v/>
      </c>
      <c r="L1010" s="6">
        <f>((Table3_1[[#This Row],[Offered Salary]]-$O$25)/$O$26)</f>
        <v>1.4633510027692276</v>
      </c>
    </row>
    <row r="1011" spans="1:12" x14ac:dyDescent="0.3">
      <c r="A1011">
        <v>656138</v>
      </c>
      <c r="B1011" s="2">
        <v>41858</v>
      </c>
      <c r="C1011" s="3">
        <v>0.63209490740740737</v>
      </c>
      <c r="D1011" t="s">
        <v>30</v>
      </c>
      <c r="E1011" t="s">
        <v>27</v>
      </c>
      <c r="F1011" t="s">
        <v>17</v>
      </c>
      <c r="G1011" t="s">
        <v>8</v>
      </c>
      <c r="H1011">
        <v>90311</v>
      </c>
      <c r="I1011">
        <f>IF(Table3_1[[#This Row],[Status]]="Hired",1,0)</f>
        <v>0</v>
      </c>
      <c r="J1011" t="b">
        <f>OR((Table3_1[[#This Row],[Offered Salary]]&lt;$O$27),(Table3_1[[#This Row],[Offered Salary]]&gt;$O$28))</f>
        <v>0</v>
      </c>
      <c r="K1011" t="str">
        <f>IF(Table3_1[[#This Row],[Offered Salary]]&lt;$O$27,"Low",IF(Table3_1[[#This Row],[Offered Salary]]&gt;$O$28,"High",""))</f>
        <v/>
      </c>
      <c r="L1011" s="6">
        <f>((Table3_1[[#This Row],[Offered Salary]]-$O$25)/$O$26)</f>
        <v>1.3977714845637137</v>
      </c>
    </row>
    <row r="1012" spans="1:12" x14ac:dyDescent="0.3">
      <c r="A1012">
        <v>891072</v>
      </c>
      <c r="B1012" s="2">
        <v>41858</v>
      </c>
      <c r="C1012" s="3">
        <v>0.63313657407407409</v>
      </c>
      <c r="D1012" t="s">
        <v>30</v>
      </c>
      <c r="E1012" t="s">
        <v>27</v>
      </c>
      <c r="F1012" t="s">
        <v>17</v>
      </c>
      <c r="G1012" t="s">
        <v>8</v>
      </c>
      <c r="H1012">
        <v>9512</v>
      </c>
      <c r="I1012">
        <f>IF(Table3_1[[#This Row],[Status]]="Hired",1,0)</f>
        <v>0</v>
      </c>
      <c r="J1012" t="b">
        <f>OR((Table3_1[[#This Row],[Offered Salary]]&lt;$O$27),(Table3_1[[#This Row],[Offered Salary]]&gt;$O$28))</f>
        <v>1</v>
      </c>
      <c r="K1012" t="str">
        <f>IF(Table3_1[[#This Row],[Offered Salary]]&lt;$O$27,"Low",IF(Table3_1[[#This Row],[Offered Salary]]&gt;$O$28,"High",""))</f>
        <v>Low</v>
      </c>
      <c r="L1012" s="6">
        <f>((Table3_1[[#This Row],[Offered Salary]]-$O$25)/$O$26)</f>
        <v>-1.4028413544887866</v>
      </c>
    </row>
    <row r="1013" spans="1:12" x14ac:dyDescent="0.3">
      <c r="A1013">
        <v>758778</v>
      </c>
      <c r="B1013" s="2">
        <v>41858</v>
      </c>
      <c r="C1013" s="3">
        <v>0.63449074074074074</v>
      </c>
      <c r="D1013" t="s">
        <v>30</v>
      </c>
      <c r="E1013" t="s">
        <v>29</v>
      </c>
      <c r="F1013" t="s">
        <v>17</v>
      </c>
      <c r="G1013" t="s">
        <v>8</v>
      </c>
      <c r="H1013">
        <v>89780</v>
      </c>
      <c r="I1013">
        <f>IF(Table3_1[[#This Row],[Status]]="Hired",1,0)</f>
        <v>0</v>
      </c>
      <c r="J1013" t="b">
        <f>OR((Table3_1[[#This Row],[Offered Salary]]&lt;$O$27),(Table3_1[[#This Row],[Offered Salary]]&gt;$O$28))</f>
        <v>0</v>
      </c>
      <c r="K1013" t="str">
        <f>IF(Table3_1[[#This Row],[Offered Salary]]&lt;$O$27,"Low",IF(Table3_1[[#This Row],[Offered Salary]]&gt;$O$28,"High",""))</f>
        <v/>
      </c>
      <c r="L1013" s="6">
        <f>((Table3_1[[#This Row],[Offered Salary]]-$O$25)/$O$26)</f>
        <v>1.3793662392322505</v>
      </c>
    </row>
    <row r="1014" spans="1:12" x14ac:dyDescent="0.3">
      <c r="A1014">
        <v>452135</v>
      </c>
      <c r="B1014" s="2">
        <v>41858</v>
      </c>
      <c r="C1014" s="3">
        <v>0.72245370370370365</v>
      </c>
      <c r="D1014" t="s">
        <v>30</v>
      </c>
      <c r="E1014" t="s">
        <v>27</v>
      </c>
      <c r="F1014" t="s">
        <v>20</v>
      </c>
      <c r="G1014" t="s">
        <v>10</v>
      </c>
      <c r="H1014">
        <v>64015</v>
      </c>
      <c r="I1014">
        <f>IF(Table3_1[[#This Row],[Status]]="Hired",1,0)</f>
        <v>0</v>
      </c>
      <c r="J1014" t="b">
        <f>OR((Table3_1[[#This Row],[Offered Salary]]&lt;$O$27),(Table3_1[[#This Row],[Offered Salary]]&gt;$O$28))</f>
        <v>0</v>
      </c>
      <c r="K1014" t="str">
        <f>IF(Table3_1[[#This Row],[Offered Salary]]&lt;$O$27,"Low",IF(Table3_1[[#This Row],[Offered Salary]]&gt;$O$28,"High",""))</f>
        <v/>
      </c>
      <c r="L1014" s="6">
        <f>((Table3_1[[#This Row],[Offered Salary]]-$O$25)/$O$26)</f>
        <v>0.48631323364817575</v>
      </c>
    </row>
    <row r="1015" spans="1:12" x14ac:dyDescent="0.3">
      <c r="A1015">
        <v>447963</v>
      </c>
      <c r="B1015" s="2">
        <v>41858</v>
      </c>
      <c r="C1015" s="3">
        <v>0.72371527777777778</v>
      </c>
      <c r="D1015" t="s">
        <v>31</v>
      </c>
      <c r="E1015" t="s">
        <v>27</v>
      </c>
      <c r="F1015" t="s">
        <v>20</v>
      </c>
      <c r="G1015" t="s">
        <v>10</v>
      </c>
      <c r="H1015">
        <v>68802</v>
      </c>
      <c r="I1015">
        <f>IF(Table3_1[[#This Row],[Status]]="Hired",1,0)</f>
        <v>1</v>
      </c>
      <c r="J1015" t="b">
        <f>OR((Table3_1[[#This Row],[Offered Salary]]&lt;$O$27),(Table3_1[[#This Row],[Offered Salary]]&gt;$O$28))</f>
        <v>0</v>
      </c>
      <c r="K1015" t="str">
        <f>IF(Table3_1[[#This Row],[Offered Salary]]&lt;$O$27,"Low",IF(Table3_1[[#This Row],[Offered Salary]]&gt;$O$28,"High",""))</f>
        <v/>
      </c>
      <c r="L1015" s="6">
        <f>((Table3_1[[#This Row],[Offered Salary]]-$O$25)/$O$26)</f>
        <v>0.65223773346307845</v>
      </c>
    </row>
    <row r="1016" spans="1:12" x14ac:dyDescent="0.3">
      <c r="A1016">
        <v>650704</v>
      </c>
      <c r="B1016" s="2">
        <v>41862</v>
      </c>
      <c r="C1016" s="3">
        <v>0.38818287037037036</v>
      </c>
      <c r="D1016" t="s">
        <v>30</v>
      </c>
      <c r="E1016" t="s">
        <v>27</v>
      </c>
      <c r="F1016" t="s">
        <v>20</v>
      </c>
      <c r="G1016" t="s">
        <v>4</v>
      </c>
      <c r="H1016">
        <v>97112</v>
      </c>
      <c r="I1016">
        <f>IF(Table3_1[[#This Row],[Status]]="Hired",1,0)</f>
        <v>0</v>
      </c>
      <c r="J1016" t="b">
        <f>OR((Table3_1[[#This Row],[Offered Salary]]&lt;$O$27),(Table3_1[[#This Row],[Offered Salary]]&gt;$O$28))</f>
        <v>0</v>
      </c>
      <c r="K1016" t="str">
        <f>IF(Table3_1[[#This Row],[Offered Salary]]&lt;$O$27,"Low",IF(Table3_1[[#This Row],[Offered Salary]]&gt;$O$28,"High",""))</f>
        <v/>
      </c>
      <c r="L1016" s="6">
        <f>((Table3_1[[#This Row],[Offered Salary]]-$O$25)/$O$26)</f>
        <v>1.6335042030181011</v>
      </c>
    </row>
    <row r="1017" spans="1:12" x14ac:dyDescent="0.3">
      <c r="A1017">
        <v>657642</v>
      </c>
      <c r="B1017" s="2">
        <v>41862</v>
      </c>
      <c r="C1017" s="3">
        <v>0.38906249999999998</v>
      </c>
      <c r="D1017" t="s">
        <v>30</v>
      </c>
      <c r="E1017" t="s">
        <v>27</v>
      </c>
      <c r="F1017" t="s">
        <v>20</v>
      </c>
      <c r="G1017" t="s">
        <v>4</v>
      </c>
      <c r="H1017">
        <v>94298</v>
      </c>
      <c r="I1017">
        <f>IF(Table3_1[[#This Row],[Status]]="Hired",1,0)</f>
        <v>0</v>
      </c>
      <c r="J1017" t="b">
        <f>OR((Table3_1[[#This Row],[Offered Salary]]&lt;$O$27),(Table3_1[[#This Row],[Offered Salary]]&gt;$O$28))</f>
        <v>0</v>
      </c>
      <c r="K1017" t="str">
        <f>IF(Table3_1[[#This Row],[Offered Salary]]&lt;$O$27,"Low",IF(Table3_1[[#This Row],[Offered Salary]]&gt;$O$28,"High",""))</f>
        <v/>
      </c>
      <c r="L1017" s="6">
        <f>((Table3_1[[#This Row],[Offered Salary]]-$O$25)/$O$26)</f>
        <v>1.5359668012050374</v>
      </c>
    </row>
    <row r="1018" spans="1:12" x14ac:dyDescent="0.3">
      <c r="A1018">
        <v>212568</v>
      </c>
      <c r="B1018" s="2">
        <v>41858</v>
      </c>
      <c r="C1018" s="3">
        <v>0.45395833333333335</v>
      </c>
      <c r="D1018" t="s">
        <v>31</v>
      </c>
      <c r="E1018" t="s">
        <v>27</v>
      </c>
      <c r="F1018" t="s">
        <v>12</v>
      </c>
      <c r="G1018" t="s">
        <v>1</v>
      </c>
      <c r="H1018">
        <v>11665</v>
      </c>
      <c r="I1018">
        <f>IF(Table3_1[[#This Row],[Status]]="Hired",1,0)</f>
        <v>1</v>
      </c>
      <c r="J1018" t="b">
        <f>OR((Table3_1[[#This Row],[Offered Salary]]&lt;$O$27),(Table3_1[[#This Row],[Offered Salary]]&gt;$O$28))</f>
        <v>1</v>
      </c>
      <c r="K1018" t="str">
        <f>IF(Table3_1[[#This Row],[Offered Salary]]&lt;$O$27,"Low",IF(Table3_1[[#This Row],[Offered Salary]]&gt;$O$28,"High",""))</f>
        <v>Low</v>
      </c>
      <c r="L1018" s="6">
        <f>((Table3_1[[#This Row],[Offered Salary]]-$O$25)/$O$26)</f>
        <v>-1.3282151902728923</v>
      </c>
    </row>
    <row r="1019" spans="1:12" x14ac:dyDescent="0.3">
      <c r="A1019">
        <v>317248</v>
      </c>
      <c r="B1019" s="2">
        <v>41858</v>
      </c>
      <c r="C1019" s="3">
        <v>0.90156250000000004</v>
      </c>
      <c r="D1019" t="s">
        <v>30</v>
      </c>
      <c r="E1019" t="s">
        <v>27</v>
      </c>
      <c r="F1019" t="s">
        <v>17</v>
      </c>
      <c r="G1019" t="s">
        <v>10</v>
      </c>
      <c r="H1019">
        <v>43226</v>
      </c>
      <c r="I1019">
        <f>IF(Table3_1[[#This Row],[Status]]="Hired",1,0)</f>
        <v>0</v>
      </c>
      <c r="J1019" t="b">
        <f>OR((Table3_1[[#This Row],[Offered Salary]]&lt;$O$27),(Table3_1[[#This Row],[Offered Salary]]&gt;$O$28))</f>
        <v>0</v>
      </c>
      <c r="K1019" t="str">
        <f>IF(Table3_1[[#This Row],[Offered Salary]]&lt;$O$27,"Low",IF(Table3_1[[#This Row],[Offered Salary]]&gt;$O$28,"High",""))</f>
        <v/>
      </c>
      <c r="L1019" s="6">
        <f>((Table3_1[[#This Row],[Offered Salary]]-$O$25)/$O$26)</f>
        <v>-0.23426425259623845</v>
      </c>
    </row>
    <row r="1020" spans="1:12" x14ac:dyDescent="0.3">
      <c r="A1020">
        <v>620938</v>
      </c>
      <c r="B1020" s="2">
        <v>41858</v>
      </c>
      <c r="C1020" s="3">
        <v>0.55861111111111106</v>
      </c>
      <c r="D1020" t="s">
        <v>30</v>
      </c>
      <c r="E1020" t="s">
        <v>27</v>
      </c>
      <c r="F1020" t="s">
        <v>14</v>
      </c>
      <c r="G1020" t="s">
        <v>9</v>
      </c>
      <c r="H1020">
        <v>51666</v>
      </c>
      <c r="I1020">
        <f>IF(Table3_1[[#This Row],[Status]]="Hired",1,0)</f>
        <v>0</v>
      </c>
      <c r="J1020" t="b">
        <f>OR((Table3_1[[#This Row],[Offered Salary]]&lt;$O$27),(Table3_1[[#This Row],[Offered Salary]]&gt;$O$28))</f>
        <v>0</v>
      </c>
      <c r="K1020" t="str">
        <f>IF(Table3_1[[#This Row],[Offered Salary]]&lt;$O$27,"Low",IF(Table3_1[[#This Row],[Offered Salary]]&gt;$O$28,"High",""))</f>
        <v/>
      </c>
      <c r="L1020" s="6">
        <f>((Table3_1[[#This Row],[Offered Salary]]-$O$25)/$O$26)</f>
        <v>5.8278629885018744E-2</v>
      </c>
    </row>
    <row r="1021" spans="1:12" x14ac:dyDescent="0.3">
      <c r="A1021">
        <v>302732</v>
      </c>
      <c r="B1021" s="2">
        <v>41858</v>
      </c>
      <c r="C1021" s="3">
        <v>0.55934027777777773</v>
      </c>
      <c r="D1021" t="s">
        <v>31</v>
      </c>
      <c r="E1021" t="s">
        <v>27</v>
      </c>
      <c r="F1021" t="s">
        <v>14</v>
      </c>
      <c r="G1021" t="s">
        <v>9</v>
      </c>
      <c r="H1021">
        <v>99891</v>
      </c>
      <c r="I1021">
        <f>IF(Table3_1[[#This Row],[Status]]="Hired",1,0)</f>
        <v>1</v>
      </c>
      <c r="J1021" t="b">
        <f>OR((Table3_1[[#This Row],[Offered Salary]]&lt;$O$27),(Table3_1[[#This Row],[Offered Salary]]&gt;$O$28))</f>
        <v>0</v>
      </c>
      <c r="K1021" t="str">
        <f>IF(Table3_1[[#This Row],[Offered Salary]]&lt;$O$27,"Low",IF(Table3_1[[#This Row],[Offered Salary]]&gt;$O$28,"High",""))</f>
        <v/>
      </c>
      <c r="L1021" s="6">
        <f>((Table3_1[[#This Row],[Offered Salary]]-$O$25)/$O$26)</f>
        <v>1.7298284530673207</v>
      </c>
    </row>
    <row r="1022" spans="1:12" x14ac:dyDescent="0.3">
      <c r="A1022">
        <v>868416</v>
      </c>
      <c r="B1022" s="2">
        <v>41867</v>
      </c>
      <c r="C1022" s="3">
        <v>0.50873842592592589</v>
      </c>
      <c r="D1022" t="s">
        <v>30</v>
      </c>
      <c r="E1022" t="s">
        <v>27</v>
      </c>
      <c r="F1022" t="s">
        <v>20</v>
      </c>
      <c r="G1022" t="s">
        <v>10</v>
      </c>
      <c r="H1022">
        <v>50352</v>
      </c>
      <c r="I1022">
        <f>IF(Table3_1[[#This Row],[Status]]="Hired",1,0)</f>
        <v>0</v>
      </c>
      <c r="J1022" t="b">
        <f>OR((Table3_1[[#This Row],[Offered Salary]]&lt;$O$27),(Table3_1[[#This Row],[Offered Salary]]&gt;$O$28))</f>
        <v>0</v>
      </c>
      <c r="K1022" t="str">
        <f>IF(Table3_1[[#This Row],[Offered Salary]]&lt;$O$27,"Low",IF(Table3_1[[#This Row],[Offered Salary]]&gt;$O$28,"High",""))</f>
        <v/>
      </c>
      <c r="L1022" s="6">
        <f>((Table3_1[[#This Row],[Offered Salary]]-$O$25)/$O$26)</f>
        <v>1.2733446522415429E-2</v>
      </c>
    </row>
    <row r="1023" spans="1:12" x14ac:dyDescent="0.3">
      <c r="A1023">
        <v>528664</v>
      </c>
      <c r="B1023" s="2">
        <v>41867</v>
      </c>
      <c r="C1023" s="3">
        <v>0.50921296296296292</v>
      </c>
      <c r="D1023" t="s">
        <v>31</v>
      </c>
      <c r="E1023" t="s">
        <v>27</v>
      </c>
      <c r="F1023" t="s">
        <v>20</v>
      </c>
      <c r="G1023" t="s">
        <v>10</v>
      </c>
      <c r="H1023">
        <v>88378</v>
      </c>
      <c r="I1023">
        <f>IF(Table3_1[[#This Row],[Status]]="Hired",1,0)</f>
        <v>1</v>
      </c>
      <c r="J1023" t="b">
        <f>OR((Table3_1[[#This Row],[Offered Salary]]&lt;$O$27),(Table3_1[[#This Row],[Offered Salary]]&gt;$O$28))</f>
        <v>0</v>
      </c>
      <c r="K1023" t="str">
        <f>IF(Table3_1[[#This Row],[Offered Salary]]&lt;$O$27,"Low",IF(Table3_1[[#This Row],[Offered Salary]]&gt;$O$28,"High",""))</f>
        <v/>
      </c>
      <c r="L1023" s="6">
        <f>((Table3_1[[#This Row],[Offered Salary]]-$O$25)/$O$26)</f>
        <v>1.3307708457205536</v>
      </c>
    </row>
    <row r="1024" spans="1:12" x14ac:dyDescent="0.3">
      <c r="A1024">
        <v>448896</v>
      </c>
      <c r="B1024" s="2">
        <v>41859</v>
      </c>
      <c r="C1024" s="3">
        <v>0.43298611111111113</v>
      </c>
      <c r="D1024" t="s">
        <v>30</v>
      </c>
      <c r="E1024" t="s">
        <v>29</v>
      </c>
      <c r="F1024" t="s">
        <v>17</v>
      </c>
      <c r="G1024" t="s">
        <v>2</v>
      </c>
      <c r="H1024">
        <v>52084</v>
      </c>
      <c r="I1024">
        <f>IF(Table3_1[[#This Row],[Status]]="Hired",1,0)</f>
        <v>0</v>
      </c>
      <c r="J1024" t="b">
        <f>OR((Table3_1[[#This Row],[Offered Salary]]&lt;$O$27),(Table3_1[[#This Row],[Offered Salary]]&gt;$O$28))</f>
        <v>0</v>
      </c>
      <c r="K1024" t="str">
        <f>IF(Table3_1[[#This Row],[Offered Salary]]&lt;$O$27,"Low",IF(Table3_1[[#This Row],[Offered Salary]]&gt;$O$28,"High",""))</f>
        <v/>
      </c>
      <c r="L1024" s="6">
        <f>((Table3_1[[#This Row],[Offered Salary]]-$O$25)/$O$26)</f>
        <v>7.2767128093213715E-2</v>
      </c>
    </row>
    <row r="1025" spans="1:12" x14ac:dyDescent="0.3">
      <c r="A1025">
        <v>31391</v>
      </c>
      <c r="B1025" s="2">
        <v>41859</v>
      </c>
      <c r="C1025" s="3">
        <v>0.93776620370370367</v>
      </c>
      <c r="D1025" t="s">
        <v>30</v>
      </c>
      <c r="E1025" t="s">
        <v>27</v>
      </c>
      <c r="F1025" t="s">
        <v>12</v>
      </c>
      <c r="G1025" t="s">
        <v>10</v>
      </c>
      <c r="H1025">
        <v>64676</v>
      </c>
      <c r="I1025">
        <f>IF(Table3_1[[#This Row],[Status]]="Hired",1,0)</f>
        <v>0</v>
      </c>
      <c r="J1025" t="b">
        <f>OR((Table3_1[[#This Row],[Offered Salary]]&lt;$O$27),(Table3_1[[#This Row],[Offered Salary]]&gt;$O$28))</f>
        <v>0</v>
      </c>
      <c r="K1025" t="str">
        <f>IF(Table3_1[[#This Row],[Offered Salary]]&lt;$O$27,"Low",IF(Table3_1[[#This Row],[Offered Salary]]&gt;$O$28,"High",""))</f>
        <v/>
      </c>
      <c r="L1025" s="6">
        <f>((Table3_1[[#This Row],[Offered Salary]]-$O$25)/$O$26)</f>
        <v>0.50922447124534531</v>
      </c>
    </row>
    <row r="1026" spans="1:12" x14ac:dyDescent="0.3">
      <c r="A1026">
        <v>223105</v>
      </c>
      <c r="B1026" s="2">
        <v>41859</v>
      </c>
      <c r="C1026" s="3">
        <v>0.93864583333333329</v>
      </c>
      <c r="D1026" t="s">
        <v>30</v>
      </c>
      <c r="E1026" t="s">
        <v>29</v>
      </c>
      <c r="F1026" t="s">
        <v>12</v>
      </c>
      <c r="G1026" t="s">
        <v>10</v>
      </c>
      <c r="H1026">
        <v>49412</v>
      </c>
      <c r="I1026">
        <f>IF(Table3_1[[#This Row],[Status]]="Hired",1,0)</f>
        <v>0</v>
      </c>
      <c r="J1026" t="b">
        <f>OR((Table3_1[[#This Row],[Offered Salary]]&lt;$O$27),(Table3_1[[#This Row],[Offered Salary]]&gt;$O$28))</f>
        <v>0</v>
      </c>
      <c r="K1026" t="str">
        <f>IF(Table3_1[[#This Row],[Offered Salary]]&lt;$O$27,"Low",IF(Table3_1[[#This Row],[Offered Salary]]&gt;$O$28,"High",""))</f>
        <v/>
      </c>
      <c r="L1026" s="6">
        <f>((Table3_1[[#This Row],[Offered Salary]]-$O$25)/$O$26)</f>
        <v>-1.9848343706539758E-2</v>
      </c>
    </row>
    <row r="1027" spans="1:12" x14ac:dyDescent="0.3">
      <c r="A1027">
        <v>464586</v>
      </c>
      <c r="B1027" s="2">
        <v>41859</v>
      </c>
      <c r="C1027" s="3">
        <v>0.5475578703703704</v>
      </c>
      <c r="D1027" t="s">
        <v>30</v>
      </c>
      <c r="E1027" t="s">
        <v>27</v>
      </c>
      <c r="F1027" t="s">
        <v>15</v>
      </c>
      <c r="G1027" t="s">
        <v>9</v>
      </c>
      <c r="H1027">
        <v>35089</v>
      </c>
      <c r="I1027">
        <f>IF(Table3_1[[#This Row],[Status]]="Hired",1,0)</f>
        <v>0</v>
      </c>
      <c r="J1027" t="b">
        <f>OR((Table3_1[[#This Row],[Offered Salary]]&lt;$O$27),(Table3_1[[#This Row],[Offered Salary]]&gt;$O$28))</f>
        <v>0</v>
      </c>
      <c r="K1027" t="str">
        <f>IF(Table3_1[[#This Row],[Offered Salary]]&lt;$O$27,"Low",IF(Table3_1[[#This Row],[Offered Salary]]&gt;$O$28,"High",""))</f>
        <v/>
      </c>
      <c r="L1027" s="6">
        <f>((Table3_1[[#This Row],[Offered Salary]]-$O$25)/$O$26)</f>
        <v>-0.51630470695050268</v>
      </c>
    </row>
    <row r="1028" spans="1:12" x14ac:dyDescent="0.3">
      <c r="A1028">
        <v>218974</v>
      </c>
      <c r="B1028" s="2">
        <v>41859</v>
      </c>
      <c r="C1028" s="3">
        <v>0.65871527777777783</v>
      </c>
      <c r="D1028" t="s">
        <v>31</v>
      </c>
      <c r="E1028" t="s">
        <v>27</v>
      </c>
      <c r="F1028" t="s">
        <v>17</v>
      </c>
      <c r="G1028" t="s">
        <v>1</v>
      </c>
      <c r="H1028">
        <v>5192</v>
      </c>
      <c r="I1028">
        <f>IF(Table3_1[[#This Row],[Status]]="Hired",1,0)</f>
        <v>1</v>
      </c>
      <c r="J1028" t="b">
        <f>OR((Table3_1[[#This Row],[Offered Salary]]&lt;$O$27),(Table3_1[[#This Row],[Offered Salary]]&gt;$O$28))</f>
        <v>1</v>
      </c>
      <c r="K1028" t="str">
        <f>IF(Table3_1[[#This Row],[Offered Salary]]&lt;$O$27,"Low",IF(Table3_1[[#This Row],[Offered Salary]]&gt;$O$28,"High",""))</f>
        <v>Low</v>
      </c>
      <c r="L1028" s="6">
        <f>((Table3_1[[#This Row],[Offered Salary]]-$O$25)/$O$26)</f>
        <v>-1.5525789436261124</v>
      </c>
    </row>
    <row r="1029" spans="1:12" x14ac:dyDescent="0.3">
      <c r="A1029">
        <v>182749</v>
      </c>
      <c r="B1029" s="2">
        <v>41859</v>
      </c>
      <c r="C1029" s="3">
        <v>0.48128472222222224</v>
      </c>
      <c r="D1029" t="s">
        <v>30</v>
      </c>
      <c r="E1029" t="s">
        <v>27</v>
      </c>
      <c r="F1029" t="s">
        <v>20</v>
      </c>
      <c r="G1029" t="s">
        <v>2</v>
      </c>
      <c r="H1029">
        <v>80508</v>
      </c>
      <c r="I1029">
        <f>IF(Table3_1[[#This Row],[Status]]="Hired",1,0)</f>
        <v>0</v>
      </c>
      <c r="J1029" t="b">
        <f>OR((Table3_1[[#This Row],[Offered Salary]]&lt;$O$27),(Table3_1[[#This Row],[Offered Salary]]&gt;$O$28))</f>
        <v>0</v>
      </c>
      <c r="K1029" t="str">
        <f>IF(Table3_1[[#This Row],[Offered Salary]]&lt;$O$27,"Low",IF(Table3_1[[#This Row],[Offered Salary]]&gt;$O$28,"High",""))</f>
        <v/>
      </c>
      <c r="L1029" s="6">
        <f>((Table3_1[[#This Row],[Offered Salary]]-$O$25)/$O$26)</f>
        <v>1.0579850062504714</v>
      </c>
    </row>
    <row r="1030" spans="1:12" x14ac:dyDescent="0.3">
      <c r="A1030">
        <v>778617</v>
      </c>
      <c r="B1030" s="2">
        <v>41859</v>
      </c>
      <c r="C1030" s="3">
        <v>0.48214120370370372</v>
      </c>
      <c r="D1030" t="s">
        <v>31</v>
      </c>
      <c r="E1030" t="s">
        <v>29</v>
      </c>
      <c r="F1030" t="s">
        <v>20</v>
      </c>
      <c r="G1030" t="s">
        <v>2</v>
      </c>
      <c r="H1030">
        <v>72198</v>
      </c>
      <c r="I1030">
        <f>IF(Table3_1[[#This Row],[Status]]="Hired",1,0)</f>
        <v>1</v>
      </c>
      <c r="J1030" t="b">
        <f>OR((Table3_1[[#This Row],[Offered Salary]]&lt;$O$27),(Table3_1[[#This Row],[Offered Salary]]&gt;$O$28))</f>
        <v>0</v>
      </c>
      <c r="K1030" t="str">
        <f>IF(Table3_1[[#This Row],[Offered Salary]]&lt;$O$27,"Low",IF(Table3_1[[#This Row],[Offered Salary]]&gt;$O$28,"High",""))</f>
        <v/>
      </c>
      <c r="L1030" s="6">
        <f>((Table3_1[[#This Row],[Offered Salary]]-$O$25)/$O$26)</f>
        <v>0.76994811603492075</v>
      </c>
    </row>
    <row r="1031" spans="1:12" x14ac:dyDescent="0.3">
      <c r="A1031">
        <v>283695</v>
      </c>
      <c r="B1031" s="2">
        <v>41859</v>
      </c>
      <c r="C1031" s="3">
        <v>0.91350694444444447</v>
      </c>
      <c r="D1031" t="s">
        <v>30</v>
      </c>
      <c r="E1031" t="s">
        <v>27</v>
      </c>
      <c r="F1031" t="s">
        <v>20</v>
      </c>
      <c r="G1031" t="s">
        <v>2</v>
      </c>
      <c r="H1031">
        <v>68715</v>
      </c>
      <c r="I1031">
        <f>IF(Table3_1[[#This Row],[Status]]="Hired",1,0)</f>
        <v>0</v>
      </c>
      <c r="J1031" t="b">
        <f>OR((Table3_1[[#This Row],[Offered Salary]]&lt;$O$27),(Table3_1[[#This Row],[Offered Salary]]&gt;$O$28))</f>
        <v>0</v>
      </c>
      <c r="K1031" t="str">
        <f>IF(Table3_1[[#This Row],[Offered Salary]]&lt;$O$27,"Low",IF(Table3_1[[#This Row],[Offered Salary]]&gt;$O$28,"High",""))</f>
        <v/>
      </c>
      <c r="L1031" s="6">
        <f>((Table3_1[[#This Row],[Offered Salary]]-$O$25)/$O$26)</f>
        <v>0.64922218479295168</v>
      </c>
    </row>
    <row r="1032" spans="1:12" x14ac:dyDescent="0.3">
      <c r="A1032">
        <v>657610</v>
      </c>
      <c r="B1032" s="2">
        <v>41859</v>
      </c>
      <c r="C1032" s="3">
        <v>0.32508101851851851</v>
      </c>
      <c r="D1032" t="s">
        <v>31</v>
      </c>
      <c r="E1032" t="s">
        <v>29</v>
      </c>
      <c r="F1032" t="s">
        <v>20</v>
      </c>
      <c r="G1032" t="s">
        <v>2</v>
      </c>
      <c r="H1032">
        <v>27938</v>
      </c>
      <c r="I1032">
        <f>IF(Table3_1[[#This Row],[Status]]="Hired",1,0)</f>
        <v>1</v>
      </c>
      <c r="J1032" t="b">
        <f>OR((Table3_1[[#This Row],[Offered Salary]]&lt;$O$27),(Table3_1[[#This Row],[Offered Salary]]&gt;$O$28))</f>
        <v>0</v>
      </c>
      <c r="K1032" t="str">
        <f>IF(Table3_1[[#This Row],[Offered Salary]]&lt;$O$27,"Low",IF(Table3_1[[#This Row],[Offered Salary]]&gt;$O$28,"High",""))</f>
        <v/>
      </c>
      <c r="L1032" s="6">
        <f>((Table3_1[[#This Row],[Offered Salary]]-$O$25)/$O$26)</f>
        <v>-0.76416894304333094</v>
      </c>
    </row>
    <row r="1033" spans="1:12" x14ac:dyDescent="0.3">
      <c r="A1033">
        <v>785816</v>
      </c>
      <c r="B1033" s="2">
        <v>41859</v>
      </c>
      <c r="C1033" s="3">
        <v>0.64370370370370367</v>
      </c>
      <c r="D1033" t="s">
        <v>30</v>
      </c>
      <c r="E1033" t="s">
        <v>27</v>
      </c>
      <c r="F1033" t="s">
        <v>12</v>
      </c>
      <c r="G1033" t="s">
        <v>4</v>
      </c>
      <c r="H1033">
        <v>30623</v>
      </c>
      <c r="I1033">
        <f>IF(Table3_1[[#This Row],[Status]]="Hired",1,0)</f>
        <v>0</v>
      </c>
      <c r="J1033" t="b">
        <f>OR((Table3_1[[#This Row],[Offered Salary]]&lt;$O$27),(Table3_1[[#This Row],[Offered Salary]]&gt;$O$28))</f>
        <v>0</v>
      </c>
      <c r="K1033" t="str">
        <f>IF(Table3_1[[#This Row],[Offered Salary]]&lt;$O$27,"Low",IF(Table3_1[[#This Row],[Offered Salary]]&gt;$O$28,"High",""))</f>
        <v/>
      </c>
      <c r="L1033" s="6">
        <f>((Table3_1[[#This Row],[Offered Salary]]-$O$25)/$O$26)</f>
        <v>-0.6711028720170068</v>
      </c>
    </row>
    <row r="1034" spans="1:12" x14ac:dyDescent="0.3">
      <c r="A1034">
        <v>814813</v>
      </c>
      <c r="B1034" s="2">
        <v>41859</v>
      </c>
      <c r="C1034" s="3">
        <v>0.64518518518518519</v>
      </c>
      <c r="D1034" t="s">
        <v>31</v>
      </c>
      <c r="E1034" t="s">
        <v>29</v>
      </c>
      <c r="F1034" t="s">
        <v>12</v>
      </c>
      <c r="G1034" t="s">
        <v>4</v>
      </c>
      <c r="H1034">
        <v>81715</v>
      </c>
      <c r="I1034">
        <f>IF(Table3_1[[#This Row],[Status]]="Hired",1,0)</f>
        <v>1</v>
      </c>
      <c r="J1034" t="b">
        <f>OR((Table3_1[[#This Row],[Offered Salary]]&lt;$O$27),(Table3_1[[#This Row],[Offered Salary]]&gt;$O$28))</f>
        <v>0</v>
      </c>
      <c r="K1034" t="str">
        <f>IF(Table3_1[[#This Row],[Offered Salary]]&lt;$O$27,"Low",IF(Table3_1[[#This Row],[Offered Salary]]&gt;$O$28,"High",""))</f>
        <v/>
      </c>
      <c r="L1034" s="6">
        <f>((Table3_1[[#This Row],[Offered Salary]]-$O$25)/$O$26)</f>
        <v>1.0998214113636084</v>
      </c>
    </row>
    <row r="1035" spans="1:12" x14ac:dyDescent="0.3">
      <c r="A1035">
        <v>624094</v>
      </c>
      <c r="B1035" s="2">
        <v>41860</v>
      </c>
      <c r="C1035" s="3">
        <v>0.48444444444444446</v>
      </c>
      <c r="D1035" t="s">
        <v>30</v>
      </c>
      <c r="E1035" t="s">
        <v>27</v>
      </c>
      <c r="F1035" t="s">
        <v>14</v>
      </c>
      <c r="G1035" t="s">
        <v>4</v>
      </c>
      <c r="H1035">
        <v>86818</v>
      </c>
      <c r="I1035">
        <f>IF(Table3_1[[#This Row],[Status]]="Hired",1,0)</f>
        <v>0</v>
      </c>
      <c r="J1035" t="b">
        <f>OR((Table3_1[[#This Row],[Offered Salary]]&lt;$O$27),(Table3_1[[#This Row],[Offered Salary]]&gt;$O$28))</f>
        <v>0</v>
      </c>
      <c r="K1035" t="str">
        <f>IF(Table3_1[[#This Row],[Offered Salary]]&lt;$O$27,"Low",IF(Table3_1[[#This Row],[Offered Salary]]&gt;$O$28,"High",""))</f>
        <v/>
      </c>
      <c r="L1035" s="6">
        <f>((Table3_1[[#This Row],[Offered Salary]]-$O$25)/$O$26)</f>
        <v>1.2766989385320748</v>
      </c>
    </row>
    <row r="1036" spans="1:12" x14ac:dyDescent="0.3">
      <c r="A1036">
        <v>967117</v>
      </c>
      <c r="B1036" s="2">
        <v>41860</v>
      </c>
      <c r="C1036" s="3">
        <v>0.48523148148148149</v>
      </c>
      <c r="D1036" t="s">
        <v>30</v>
      </c>
      <c r="E1036" t="s">
        <v>27</v>
      </c>
      <c r="F1036" t="s">
        <v>14</v>
      </c>
      <c r="G1036" t="s">
        <v>4</v>
      </c>
      <c r="H1036">
        <v>8577</v>
      </c>
      <c r="I1036">
        <f>IF(Table3_1[[#This Row],[Status]]="Hired",1,0)</f>
        <v>0</v>
      </c>
      <c r="J1036" t="b">
        <f>OR((Table3_1[[#This Row],[Offered Salary]]&lt;$O$27),(Table3_1[[#This Row],[Offered Salary]]&gt;$O$28))</f>
        <v>1</v>
      </c>
      <c r="K1036" t="str">
        <f>IF(Table3_1[[#This Row],[Offered Salary]]&lt;$O$27,"Low",IF(Table3_1[[#This Row],[Offered Salary]]&gt;$O$28,"High",""))</f>
        <v>Low</v>
      </c>
      <c r="L1036" s="6">
        <f>((Table3_1[[#This Row],[Offered Salary]]-$O$25)/$O$26)</f>
        <v>-1.4352498373229068</v>
      </c>
    </row>
    <row r="1037" spans="1:12" x14ac:dyDescent="0.3">
      <c r="A1037">
        <v>964284</v>
      </c>
      <c r="B1037" s="2">
        <v>41861</v>
      </c>
      <c r="C1037" s="3">
        <v>0.24076388888888889</v>
      </c>
      <c r="D1037" t="s">
        <v>30</v>
      </c>
      <c r="E1037" t="s">
        <v>27</v>
      </c>
      <c r="F1037" t="s">
        <v>20</v>
      </c>
      <c r="G1037" t="s">
        <v>6</v>
      </c>
      <c r="H1037">
        <v>27359</v>
      </c>
      <c r="I1037">
        <f>IF(Table3_1[[#This Row],[Status]]="Hired",1,0)</f>
        <v>0</v>
      </c>
      <c r="J1037" t="b">
        <f>OR((Table3_1[[#This Row],[Offered Salary]]&lt;$O$27),(Table3_1[[#This Row],[Offered Salary]]&gt;$O$28))</f>
        <v>0</v>
      </c>
      <c r="K1037" t="str">
        <f>IF(Table3_1[[#This Row],[Offered Salary]]&lt;$O$27,"Low",IF(Table3_1[[#This Row],[Offered Salary]]&gt;$O$28,"High",""))</f>
        <v/>
      </c>
      <c r="L1037" s="6">
        <f>((Table3_1[[#This Row],[Offered Salary]]-$O$25)/$O$26)</f>
        <v>-0.78423793936520858</v>
      </c>
    </row>
    <row r="1038" spans="1:12" x14ac:dyDescent="0.3">
      <c r="A1038">
        <v>575159</v>
      </c>
      <c r="B1038" s="2">
        <v>41861</v>
      </c>
      <c r="C1038" s="3">
        <v>0.37659722222222225</v>
      </c>
      <c r="D1038" t="s">
        <v>30</v>
      </c>
      <c r="E1038" t="s">
        <v>27</v>
      </c>
      <c r="F1038" t="s">
        <v>20</v>
      </c>
      <c r="G1038" t="s">
        <v>9</v>
      </c>
      <c r="H1038">
        <v>21853</v>
      </c>
      <c r="I1038">
        <f>IF(Table3_1[[#This Row],[Status]]="Hired",1,0)</f>
        <v>0</v>
      </c>
      <c r="J1038" t="b">
        <f>OR((Table3_1[[#This Row],[Offered Salary]]&lt;$O$27),(Table3_1[[#This Row],[Offered Salary]]&gt;$O$28))</f>
        <v>0</v>
      </c>
      <c r="K1038" t="str">
        <f>IF(Table3_1[[#This Row],[Offered Salary]]&lt;$O$27,"Low",IF(Table3_1[[#This Row],[Offered Salary]]&gt;$O$28,"High",""))</f>
        <v/>
      </c>
      <c r="L1038" s="6">
        <f>((Table3_1[[#This Row],[Offered Salary]]-$O$25)/$O$26)</f>
        <v>-0.97508404255736525</v>
      </c>
    </row>
    <row r="1039" spans="1:12" x14ac:dyDescent="0.3">
      <c r="A1039">
        <v>305745</v>
      </c>
      <c r="B1039" s="2">
        <v>41861</v>
      </c>
      <c r="C1039" s="3">
        <v>0.37739583333333332</v>
      </c>
      <c r="D1039" t="s">
        <v>30</v>
      </c>
      <c r="E1039" t="s">
        <v>27</v>
      </c>
      <c r="F1039" t="s">
        <v>20</v>
      </c>
      <c r="G1039" t="s">
        <v>9</v>
      </c>
      <c r="H1039">
        <v>54013</v>
      </c>
      <c r="I1039">
        <f>IF(Table3_1[[#This Row],[Status]]="Hired",1,0)</f>
        <v>0</v>
      </c>
      <c r="J1039" t="b">
        <f>OR((Table3_1[[#This Row],[Offered Salary]]&lt;$O$27),(Table3_1[[#This Row],[Offered Salary]]&gt;$O$28))</f>
        <v>0</v>
      </c>
      <c r="K1039" t="str">
        <f>IF(Table3_1[[#This Row],[Offered Salary]]&lt;$O$27,"Low",IF(Table3_1[[#This Row],[Offered Salary]]&gt;$O$28,"High",""))</f>
        <v/>
      </c>
      <c r="L1039" s="6">
        <f>((Table3_1[[#This Row],[Offered Salary]]-$O$25)/$O$26)</f>
        <v>0.13962912102050579</v>
      </c>
    </row>
    <row r="1040" spans="1:12" x14ac:dyDescent="0.3">
      <c r="A1040">
        <v>362804</v>
      </c>
      <c r="B1040" s="2">
        <v>41862</v>
      </c>
      <c r="C1040" s="3">
        <v>0.9264930555555555</v>
      </c>
      <c r="D1040" t="s">
        <v>30</v>
      </c>
      <c r="E1040" t="s">
        <v>27</v>
      </c>
      <c r="F1040" t="s">
        <v>20</v>
      </c>
      <c r="G1040" t="s">
        <v>4</v>
      </c>
      <c r="H1040">
        <v>68484</v>
      </c>
      <c r="I1040">
        <f>IF(Table3_1[[#This Row],[Status]]="Hired",1,0)</f>
        <v>0</v>
      </c>
      <c r="J1040" t="b">
        <f>OR((Table3_1[[#This Row],[Offered Salary]]&lt;$O$27),(Table3_1[[#This Row],[Offered Salary]]&gt;$O$28))</f>
        <v>0</v>
      </c>
      <c r="K1040" t="str">
        <f>IF(Table3_1[[#This Row],[Offered Salary]]&lt;$O$27,"Low",IF(Table3_1[[#This Row],[Offered Salary]]&gt;$O$28,"High",""))</f>
        <v/>
      </c>
      <c r="L1040" s="6">
        <f>((Table3_1[[#This Row],[Offered Salary]]-$O$25)/$O$26)</f>
        <v>0.64121538315158078</v>
      </c>
    </row>
    <row r="1041" spans="1:12" x14ac:dyDescent="0.3">
      <c r="A1041">
        <v>720610</v>
      </c>
      <c r="B1041" s="2">
        <v>41862</v>
      </c>
      <c r="C1041" s="3">
        <v>0.92734953703703704</v>
      </c>
      <c r="D1041" t="s">
        <v>30</v>
      </c>
      <c r="E1041" t="s">
        <v>27</v>
      </c>
      <c r="F1041" t="s">
        <v>20</v>
      </c>
      <c r="G1041" t="s">
        <v>4</v>
      </c>
      <c r="H1041">
        <v>16816</v>
      </c>
      <c r="I1041">
        <f>IF(Table3_1[[#This Row],[Status]]="Hired",1,0)</f>
        <v>0</v>
      </c>
      <c r="J1041" t="b">
        <f>OR((Table3_1[[#This Row],[Offered Salary]]&lt;$O$27),(Table3_1[[#This Row],[Offered Salary]]&gt;$O$28))</f>
        <v>0</v>
      </c>
      <c r="K1041" t="str">
        <f>IF(Table3_1[[#This Row],[Offered Salary]]&lt;$O$27,"Low",IF(Table3_1[[#This Row],[Offered Salary]]&gt;$O$28,"High",""))</f>
        <v/>
      </c>
      <c r="L1041" s="6">
        <f>((Table3_1[[#This Row],[Offered Salary]]-$O$25)/$O$26)</f>
        <v>-1.1496739121140114</v>
      </c>
    </row>
    <row r="1042" spans="1:12" x14ac:dyDescent="0.3">
      <c r="A1042">
        <v>510971</v>
      </c>
      <c r="B1042" s="2">
        <v>41862</v>
      </c>
      <c r="C1042" s="3">
        <v>0.86761574074074077</v>
      </c>
      <c r="D1042" t="s">
        <v>30</v>
      </c>
      <c r="E1042" t="s">
        <v>27</v>
      </c>
      <c r="F1042" t="s">
        <v>17</v>
      </c>
      <c r="G1042" t="s">
        <v>8</v>
      </c>
      <c r="H1042">
        <v>5546</v>
      </c>
      <c r="I1042">
        <f>IF(Table3_1[[#This Row],[Status]]="Hired",1,0)</f>
        <v>0</v>
      </c>
      <c r="J1042" t="b">
        <f>OR((Table3_1[[#This Row],[Offered Salary]]&lt;$O$27),(Table3_1[[#This Row],[Offered Salary]]&gt;$O$28))</f>
        <v>1</v>
      </c>
      <c r="K1042" t="str">
        <f>IF(Table3_1[[#This Row],[Offered Salary]]&lt;$O$27,"Low",IF(Table3_1[[#This Row],[Offered Salary]]&gt;$O$28,"High",""))</f>
        <v>Low</v>
      </c>
      <c r="L1042" s="6">
        <f>((Table3_1[[#This Row],[Offered Salary]]-$O$25)/$O$26)</f>
        <v>-1.5403087800718038</v>
      </c>
    </row>
    <row r="1043" spans="1:12" x14ac:dyDescent="0.3">
      <c r="A1043">
        <v>559485</v>
      </c>
      <c r="B1043" s="2">
        <v>41862</v>
      </c>
      <c r="C1043" s="3">
        <v>0.86856481481481485</v>
      </c>
      <c r="D1043" t="s">
        <v>31</v>
      </c>
      <c r="E1043" t="s">
        <v>27</v>
      </c>
      <c r="F1043" t="s">
        <v>17</v>
      </c>
      <c r="G1043" t="s">
        <v>8</v>
      </c>
      <c r="H1043">
        <v>70096</v>
      </c>
      <c r="I1043">
        <f>IF(Table3_1[[#This Row],[Status]]="Hired",1,0)</f>
        <v>1</v>
      </c>
      <c r="J1043" t="b">
        <f>OR((Table3_1[[#This Row],[Offered Salary]]&lt;$O$27),(Table3_1[[#This Row],[Offered Salary]]&gt;$O$28))</f>
        <v>0</v>
      </c>
      <c r="K1043" t="str">
        <f>IF(Table3_1[[#This Row],[Offered Salary]]&lt;$O$27,"Low",IF(Table3_1[[#This Row],[Offered Salary]]&gt;$O$28,"High",""))</f>
        <v/>
      </c>
      <c r="L1043" s="6">
        <f>((Table3_1[[#This Row],[Offered Salary]]-$O$25)/$O$26)</f>
        <v>0.69708968724634224</v>
      </c>
    </row>
    <row r="1044" spans="1:12" x14ac:dyDescent="0.3">
      <c r="A1044">
        <v>238863</v>
      </c>
      <c r="B1044" s="2">
        <v>41862</v>
      </c>
      <c r="C1044" s="3">
        <v>0.7359606481481481</v>
      </c>
      <c r="D1044" t="s">
        <v>31</v>
      </c>
      <c r="E1044" t="s">
        <v>27</v>
      </c>
      <c r="F1044" t="s">
        <v>17</v>
      </c>
      <c r="G1044" t="s">
        <v>5</v>
      </c>
      <c r="H1044">
        <v>51276</v>
      </c>
      <c r="I1044">
        <f>IF(Table3_1[[#This Row],[Status]]="Hired",1,0)</f>
        <v>1</v>
      </c>
      <c r="J1044" t="b">
        <f>OR((Table3_1[[#This Row],[Offered Salary]]&lt;$O$27),(Table3_1[[#This Row],[Offered Salary]]&gt;$O$28))</f>
        <v>0</v>
      </c>
      <c r="K1044" t="str">
        <f>IF(Table3_1[[#This Row],[Offered Salary]]&lt;$O$27,"Low",IF(Table3_1[[#This Row],[Offered Salary]]&gt;$O$28,"High",""))</f>
        <v/>
      </c>
      <c r="L1044" s="6">
        <f>((Table3_1[[#This Row],[Offered Salary]]-$O$25)/$O$26)</f>
        <v>4.476065308789904E-2</v>
      </c>
    </row>
    <row r="1045" spans="1:12" x14ac:dyDescent="0.3">
      <c r="A1045">
        <v>995634</v>
      </c>
      <c r="B1045" s="2">
        <v>41862</v>
      </c>
      <c r="C1045" s="3">
        <v>0.73695601851851855</v>
      </c>
      <c r="D1045" t="s">
        <v>31</v>
      </c>
      <c r="E1045" t="s">
        <v>27</v>
      </c>
      <c r="F1045" t="s">
        <v>17</v>
      </c>
      <c r="G1045" t="s">
        <v>5</v>
      </c>
      <c r="H1045">
        <v>80034</v>
      </c>
      <c r="I1045">
        <f>IF(Table3_1[[#This Row],[Status]]="Hired",1,0)</f>
        <v>1</v>
      </c>
      <c r="J1045" t="b">
        <f>OR((Table3_1[[#This Row],[Offered Salary]]&lt;$O$27),(Table3_1[[#This Row],[Offered Salary]]&gt;$O$28))</f>
        <v>0</v>
      </c>
      <c r="K1045" t="str">
        <f>IF(Table3_1[[#This Row],[Offered Salary]]&lt;$O$27,"Low",IF(Table3_1[[#This Row],[Offered Salary]]&gt;$O$28,"High",""))</f>
        <v/>
      </c>
      <c r="L1045" s="6">
        <f>((Table3_1[[#This Row],[Offered Salary]]-$O$25)/$O$26)</f>
        <v>1.041555465220126</v>
      </c>
    </row>
    <row r="1046" spans="1:12" x14ac:dyDescent="0.3">
      <c r="A1046">
        <v>598603</v>
      </c>
      <c r="B1046" s="2">
        <v>41862</v>
      </c>
      <c r="C1046" s="3">
        <v>0.89466435185185189</v>
      </c>
      <c r="D1046" t="s">
        <v>31</v>
      </c>
      <c r="E1046" t="s">
        <v>29</v>
      </c>
      <c r="F1046" t="s">
        <v>12</v>
      </c>
      <c r="G1046" t="s">
        <v>2</v>
      </c>
      <c r="H1046">
        <v>20297</v>
      </c>
      <c r="I1046">
        <f>IF(Table3_1[[#This Row],[Status]]="Hired",1,0)</f>
        <v>1</v>
      </c>
      <c r="J1046" t="b">
        <f>OR((Table3_1[[#This Row],[Offered Salary]]&lt;$O$27),(Table3_1[[#This Row],[Offered Salary]]&gt;$O$28))</f>
        <v>0</v>
      </c>
      <c r="K1046" t="str">
        <f>IF(Table3_1[[#This Row],[Offered Salary]]&lt;$O$27,"Low",IF(Table3_1[[#This Row],[Offered Salary]]&gt;$O$28,"High",""))</f>
        <v/>
      </c>
      <c r="L1046" s="6">
        <f>((Table3_1[[#This Row],[Offered Salary]]-$O$25)/$O$26)</f>
        <v>-1.0290173038299761</v>
      </c>
    </row>
    <row r="1047" spans="1:12" x14ac:dyDescent="0.3">
      <c r="A1047">
        <v>337737</v>
      </c>
      <c r="B1047" s="2">
        <v>41862</v>
      </c>
      <c r="C1047" s="3">
        <v>0.56855324074074076</v>
      </c>
      <c r="D1047" t="s">
        <v>30</v>
      </c>
      <c r="E1047" t="s">
        <v>27</v>
      </c>
      <c r="F1047" t="s">
        <v>15</v>
      </c>
      <c r="G1047" t="s">
        <v>10</v>
      </c>
      <c r="H1047">
        <v>78857</v>
      </c>
      <c r="I1047">
        <f>IF(Table3_1[[#This Row],[Status]]="Hired",1,0)</f>
        <v>0</v>
      </c>
      <c r="J1047" t="b">
        <f>OR((Table3_1[[#This Row],[Offered Salary]]&lt;$O$27),(Table3_1[[#This Row],[Offered Salary]]&gt;$O$28))</f>
        <v>0</v>
      </c>
      <c r="K1047" t="str">
        <f>IF(Table3_1[[#This Row],[Offered Salary]]&lt;$O$27,"Low",IF(Table3_1[[#This Row],[Offered Salary]]&gt;$O$28,"High",""))</f>
        <v/>
      </c>
      <c r="L1047" s="6">
        <f>((Table3_1[[#This Row],[Offered Salary]]-$O$25)/$O$26)</f>
        <v>1.0007589044759979</v>
      </c>
    </row>
    <row r="1048" spans="1:12" x14ac:dyDescent="0.3">
      <c r="A1048">
        <v>323081</v>
      </c>
      <c r="B1048" s="2">
        <v>41862</v>
      </c>
      <c r="C1048" s="3">
        <v>0.72990740740740745</v>
      </c>
      <c r="D1048" t="s">
        <v>30</v>
      </c>
      <c r="E1048" t="s">
        <v>29</v>
      </c>
      <c r="F1048" t="s">
        <v>12</v>
      </c>
      <c r="G1048" t="s">
        <v>8</v>
      </c>
      <c r="H1048">
        <v>90519</v>
      </c>
      <c r="I1048">
        <f>IF(Table3_1[[#This Row],[Status]]="Hired",1,0)</f>
        <v>0</v>
      </c>
      <c r="J1048" t="b">
        <f>OR((Table3_1[[#This Row],[Offered Salary]]&lt;$O$27),(Table3_1[[#This Row],[Offered Salary]]&gt;$O$28))</f>
        <v>0</v>
      </c>
      <c r="K1048" t="str">
        <f>IF(Table3_1[[#This Row],[Offered Salary]]&lt;$O$27,"Low",IF(Table3_1[[#This Row],[Offered Salary]]&gt;$O$28,"High",""))</f>
        <v/>
      </c>
      <c r="L1048" s="6">
        <f>((Table3_1[[#This Row],[Offered Salary]]-$O$25)/$O$26)</f>
        <v>1.404981072188844</v>
      </c>
    </row>
    <row r="1049" spans="1:12" x14ac:dyDescent="0.3">
      <c r="A1049">
        <v>486709</v>
      </c>
      <c r="B1049" s="2">
        <v>41862</v>
      </c>
      <c r="C1049" s="3">
        <v>0.73020833333333335</v>
      </c>
      <c r="D1049" t="s">
        <v>31</v>
      </c>
      <c r="E1049" t="s">
        <v>27</v>
      </c>
      <c r="F1049" t="s">
        <v>12</v>
      </c>
      <c r="G1049" t="s">
        <v>8</v>
      </c>
      <c r="H1049">
        <v>53991</v>
      </c>
      <c r="I1049">
        <f>IF(Table3_1[[#This Row],[Status]]="Hired",1,0)</f>
        <v>1</v>
      </c>
      <c r="J1049" t="b">
        <f>OR((Table3_1[[#This Row],[Offered Salary]]&lt;$O$27),(Table3_1[[#This Row],[Offered Salary]]&gt;$O$28))</f>
        <v>0</v>
      </c>
      <c r="K1049" t="str">
        <f>IF(Table3_1[[#This Row],[Offered Salary]]&lt;$O$27,"Low",IF(Table3_1[[#This Row],[Offered Salary]]&gt;$O$28,"High",""))</f>
        <v/>
      </c>
      <c r="L1049" s="6">
        <f>((Table3_1[[#This Row],[Offered Salary]]-$O$25)/$O$26)</f>
        <v>0.13886656848323237</v>
      </c>
    </row>
    <row r="1050" spans="1:12" x14ac:dyDescent="0.3">
      <c r="A1050">
        <v>483281</v>
      </c>
      <c r="B1050" s="2">
        <v>41862</v>
      </c>
      <c r="C1050" s="3">
        <v>0.73054398148148147</v>
      </c>
      <c r="D1050" t="s">
        <v>31</v>
      </c>
      <c r="E1050" t="s">
        <v>29</v>
      </c>
      <c r="F1050" t="s">
        <v>12</v>
      </c>
      <c r="G1050" t="s">
        <v>8</v>
      </c>
      <c r="H1050">
        <v>30932</v>
      </c>
      <c r="I1050">
        <f>IF(Table3_1[[#This Row],[Status]]="Hired",1,0)</f>
        <v>1</v>
      </c>
      <c r="J1050" t="b">
        <f>OR((Table3_1[[#This Row],[Offered Salary]]&lt;$O$27),(Table3_1[[#This Row],[Offered Salary]]&gt;$O$28))</f>
        <v>0</v>
      </c>
      <c r="K1050" t="str">
        <f>IF(Table3_1[[#This Row],[Offered Salary]]&lt;$O$27,"Low",IF(Table3_1[[#This Row],[Offered Salary]]&gt;$O$28,"High",""))</f>
        <v/>
      </c>
      <c r="L1050" s="6">
        <f>((Table3_1[[#This Row],[Offered Salary]]-$O$25)/$O$26)</f>
        <v>-0.6603924750162119</v>
      </c>
    </row>
    <row r="1051" spans="1:12" x14ac:dyDescent="0.3">
      <c r="A1051">
        <v>351740</v>
      </c>
      <c r="B1051" s="2">
        <v>41862</v>
      </c>
      <c r="C1051" s="3">
        <v>0.73089120370370375</v>
      </c>
      <c r="D1051" t="s">
        <v>30</v>
      </c>
      <c r="E1051" t="s">
        <v>29</v>
      </c>
      <c r="F1051" t="s">
        <v>12</v>
      </c>
      <c r="G1051" t="s">
        <v>8</v>
      </c>
      <c r="H1051">
        <v>95852</v>
      </c>
      <c r="I1051">
        <f>IF(Table3_1[[#This Row],[Status]]="Hired",1,0)</f>
        <v>0</v>
      </c>
      <c r="J1051" t="b">
        <f>OR((Table3_1[[#This Row],[Offered Salary]]&lt;$O$27),(Table3_1[[#This Row],[Offered Salary]]&gt;$O$28))</f>
        <v>0</v>
      </c>
      <c r="K1051" t="str">
        <f>IF(Table3_1[[#This Row],[Offered Salary]]&lt;$O$27,"Low",IF(Table3_1[[#This Row],[Offered Salary]]&gt;$O$28,"High",""))</f>
        <v/>
      </c>
      <c r="L1051" s="6">
        <f>((Table3_1[[#This Row],[Offered Salary]]-$O$25)/$O$26)</f>
        <v>1.5898307395197144</v>
      </c>
    </row>
    <row r="1052" spans="1:12" x14ac:dyDescent="0.3">
      <c r="A1052">
        <v>354090</v>
      </c>
      <c r="B1052" s="2">
        <v>41862</v>
      </c>
      <c r="C1052" s="3">
        <v>0.33622685185185186</v>
      </c>
      <c r="D1052" t="s">
        <v>30</v>
      </c>
      <c r="E1052" t="s">
        <v>27</v>
      </c>
      <c r="F1052" t="s">
        <v>17</v>
      </c>
      <c r="G1052" t="s">
        <v>5</v>
      </c>
      <c r="H1052">
        <v>35303</v>
      </c>
      <c r="I1052">
        <f>IF(Table3_1[[#This Row],[Status]]="Hired",1,0)</f>
        <v>0</v>
      </c>
      <c r="J1052" t="b">
        <f>OR((Table3_1[[#This Row],[Offered Salary]]&lt;$O$27),(Table3_1[[#This Row],[Offered Salary]]&gt;$O$28))</f>
        <v>0</v>
      </c>
      <c r="K1052" t="str">
        <f>IF(Table3_1[[#This Row],[Offered Salary]]&lt;$O$27,"Low",IF(Table3_1[[#This Row],[Offered Salary]]&gt;$O$28,"High",""))</f>
        <v/>
      </c>
      <c r="L1052" s="6">
        <f>((Table3_1[[#This Row],[Offered Salary]]-$O$25)/$O$26)</f>
        <v>-0.50888715045157029</v>
      </c>
    </row>
    <row r="1053" spans="1:12" x14ac:dyDescent="0.3">
      <c r="A1053">
        <v>408891</v>
      </c>
      <c r="B1053" s="2">
        <v>41873</v>
      </c>
      <c r="C1053" s="3">
        <v>0.42958333333333332</v>
      </c>
      <c r="D1053" t="s">
        <v>30</v>
      </c>
      <c r="E1053" t="s">
        <v>27</v>
      </c>
      <c r="F1053" t="s">
        <v>18</v>
      </c>
      <c r="G1053" t="s">
        <v>9</v>
      </c>
      <c r="H1053">
        <v>99522</v>
      </c>
      <c r="I1053">
        <f>IF(Table3_1[[#This Row],[Status]]="Hired",1,0)</f>
        <v>0</v>
      </c>
      <c r="J1053" t="b">
        <f>OR((Table3_1[[#This Row],[Offered Salary]]&lt;$O$27),(Table3_1[[#This Row],[Offered Salary]]&gt;$O$28))</f>
        <v>0</v>
      </c>
      <c r="K1053" t="str">
        <f>IF(Table3_1[[#This Row],[Offered Salary]]&lt;$O$27,"Low",IF(Table3_1[[#This Row],[Offered Salary]]&gt;$O$28,"High",""))</f>
        <v/>
      </c>
      <c r="L1053" s="6">
        <f>((Table3_1[[#This Row],[Offered Salary]]-$O$25)/$O$26)</f>
        <v>1.7170383673285075</v>
      </c>
    </row>
    <row r="1054" spans="1:12" x14ac:dyDescent="0.3">
      <c r="A1054">
        <v>564995</v>
      </c>
      <c r="B1054" s="2">
        <v>41873</v>
      </c>
      <c r="C1054" s="3">
        <v>0.42996527777777777</v>
      </c>
      <c r="D1054" t="s">
        <v>31</v>
      </c>
      <c r="E1054" t="s">
        <v>28</v>
      </c>
      <c r="F1054" t="s">
        <v>18</v>
      </c>
      <c r="G1054" t="s">
        <v>9</v>
      </c>
      <c r="H1054">
        <v>82431</v>
      </c>
      <c r="I1054">
        <f>IF(Table3_1[[#This Row],[Status]]="Hired",1,0)</f>
        <v>1</v>
      </c>
      <c r="J1054" t="b">
        <f>OR((Table3_1[[#This Row],[Offered Salary]]&lt;$O$27),(Table3_1[[#This Row],[Offered Salary]]&gt;$O$28))</f>
        <v>0</v>
      </c>
      <c r="K1054" t="str">
        <f>IF(Table3_1[[#This Row],[Offered Salary]]&lt;$O$27,"Low",IF(Table3_1[[#This Row],[Offered Salary]]&gt;$O$28,"High",""))</f>
        <v/>
      </c>
      <c r="L1054" s="6">
        <f>((Table3_1[[#This Row],[Offered Salary]]-$O$25)/$O$26)</f>
        <v>1.1246390303039617</v>
      </c>
    </row>
    <row r="1055" spans="1:12" x14ac:dyDescent="0.3">
      <c r="A1055">
        <v>59076</v>
      </c>
      <c r="B1055" s="2">
        <v>41862</v>
      </c>
      <c r="C1055" s="3">
        <v>0.35940972222222223</v>
      </c>
      <c r="D1055" t="s">
        <v>30</v>
      </c>
      <c r="E1055" t="s">
        <v>29</v>
      </c>
      <c r="F1055" t="s">
        <v>20</v>
      </c>
      <c r="G1055" t="s">
        <v>4</v>
      </c>
      <c r="H1055">
        <v>57004</v>
      </c>
      <c r="I1055">
        <f>IF(Table3_1[[#This Row],[Status]]="Hired",1,0)</f>
        <v>0</v>
      </c>
      <c r="J1055" t="b">
        <f>OR((Table3_1[[#This Row],[Offered Salary]]&lt;$O$27),(Table3_1[[#This Row],[Offered Salary]]&gt;$O$28))</f>
        <v>0</v>
      </c>
      <c r="K1055" t="str">
        <f>IF(Table3_1[[#This Row],[Offered Salary]]&lt;$O$27,"Low",IF(Table3_1[[#This Row],[Offered Salary]]&gt;$O$28,"High",""))</f>
        <v/>
      </c>
      <c r="L1055" s="6">
        <f>((Table3_1[[#This Row],[Offered Salary]]-$O$25)/$O$26)</f>
        <v>0.24330160461072384</v>
      </c>
    </row>
    <row r="1056" spans="1:12" x14ac:dyDescent="0.3">
      <c r="A1056">
        <v>640999</v>
      </c>
      <c r="B1056" s="2">
        <v>41862</v>
      </c>
      <c r="C1056" s="3">
        <v>0.44848379629629631</v>
      </c>
      <c r="D1056" t="s">
        <v>30</v>
      </c>
      <c r="E1056" t="s">
        <v>27</v>
      </c>
      <c r="F1056" t="s">
        <v>17</v>
      </c>
      <c r="G1056" t="s">
        <v>1</v>
      </c>
      <c r="H1056">
        <v>61773</v>
      </c>
      <c r="I1056">
        <f>IF(Table3_1[[#This Row],[Status]]="Hired",1,0)</f>
        <v>0</v>
      </c>
      <c r="J1056" t="b">
        <f>OR((Table3_1[[#This Row],[Offered Salary]]&lt;$O$27),(Table3_1[[#This Row],[Offered Salary]]&gt;$O$28))</f>
        <v>0</v>
      </c>
      <c r="K1056" t="str">
        <f>IF(Table3_1[[#This Row],[Offered Salary]]&lt;$O$27,"Low",IF(Table3_1[[#This Row],[Offered Salary]]&gt;$O$28,"High",""))</f>
        <v/>
      </c>
      <c r="L1056" s="6">
        <f>((Table3_1[[#This Row],[Offered Salary]]-$O$25)/$O$26)</f>
        <v>0.40860219780422097</v>
      </c>
    </row>
    <row r="1057" spans="1:12" x14ac:dyDescent="0.3">
      <c r="A1057">
        <v>929955</v>
      </c>
      <c r="B1057" s="2">
        <v>41862</v>
      </c>
      <c r="C1057" s="3">
        <v>0.8099305555555556</v>
      </c>
      <c r="D1057" t="s">
        <v>30</v>
      </c>
      <c r="E1057" t="s">
        <v>27</v>
      </c>
      <c r="F1057" t="s">
        <v>20</v>
      </c>
      <c r="G1057" t="s">
        <v>10</v>
      </c>
      <c r="H1057">
        <v>55603</v>
      </c>
      <c r="I1057">
        <f>IF(Table3_1[[#This Row],[Status]]="Hired",1,0)</f>
        <v>0</v>
      </c>
      <c r="J1057" t="b">
        <f>OR((Table3_1[[#This Row],[Offered Salary]]&lt;$O$27),(Table3_1[[#This Row],[Offered Salary]]&gt;$O$28))</f>
        <v>0</v>
      </c>
      <c r="K1057" t="str">
        <f>IF(Table3_1[[#This Row],[Offered Salary]]&lt;$O$27,"Low",IF(Table3_1[[#This Row],[Offered Salary]]&gt;$O$28,"High",""))</f>
        <v/>
      </c>
      <c r="L1057" s="6">
        <f>((Table3_1[[#This Row],[Offered Salary]]-$O$25)/$O$26)</f>
        <v>0.19474087257799383</v>
      </c>
    </row>
    <row r="1058" spans="1:12" x14ac:dyDescent="0.3">
      <c r="A1058">
        <v>771329</v>
      </c>
      <c r="B1058" s="2">
        <v>41862</v>
      </c>
      <c r="C1058" s="3">
        <v>0.60586805555555556</v>
      </c>
      <c r="D1058" t="s">
        <v>30</v>
      </c>
      <c r="E1058" t="s">
        <v>29</v>
      </c>
      <c r="F1058" t="s">
        <v>12</v>
      </c>
      <c r="G1058" t="s">
        <v>5</v>
      </c>
      <c r="H1058">
        <v>83212</v>
      </c>
      <c r="I1058">
        <f>IF(Table3_1[[#This Row],[Status]]="Hired",1,0)</f>
        <v>0</v>
      </c>
      <c r="J1058" t="b">
        <f>OR((Table3_1[[#This Row],[Offered Salary]]&lt;$O$27),(Table3_1[[#This Row],[Offered Salary]]&gt;$O$28))</f>
        <v>0</v>
      </c>
      <c r="K1058" t="str">
        <f>IF(Table3_1[[#This Row],[Offered Salary]]&lt;$O$27,"Low",IF(Table3_1[[#This Row],[Offered Salary]]&gt;$O$28,"High",""))</f>
        <v/>
      </c>
      <c r="L1058" s="6">
        <f>((Table3_1[[#This Row],[Offered Salary]]-$O$25)/$O$26)</f>
        <v>1.151709645377168</v>
      </c>
    </row>
    <row r="1059" spans="1:12" x14ac:dyDescent="0.3">
      <c r="A1059">
        <v>723807</v>
      </c>
      <c r="B1059" s="2">
        <v>41862</v>
      </c>
      <c r="C1059" s="3">
        <v>0.60628472222222218</v>
      </c>
      <c r="D1059" t="s">
        <v>31</v>
      </c>
      <c r="E1059" t="s">
        <v>29</v>
      </c>
      <c r="F1059" t="s">
        <v>12</v>
      </c>
      <c r="G1059" t="s">
        <v>5</v>
      </c>
      <c r="H1059">
        <v>92366</v>
      </c>
      <c r="I1059">
        <f>IF(Table3_1[[#This Row],[Status]]="Hired",1,0)</f>
        <v>1</v>
      </c>
      <c r="J1059" t="b">
        <f>OR((Table3_1[[#This Row],[Offered Salary]]&lt;$O$27),(Table3_1[[#This Row],[Offered Salary]]&gt;$O$28))</f>
        <v>0</v>
      </c>
      <c r="K1059" t="str">
        <f>IF(Table3_1[[#This Row],[Offered Salary]]&lt;$O$27,"Low",IF(Table3_1[[#This Row],[Offered Salary]]&gt;$O$28,"High",""))</f>
        <v/>
      </c>
      <c r="L1059" s="6">
        <f>((Table3_1[[#This Row],[Offered Salary]]-$O$25)/$O$26)</f>
        <v>1.4690008238408443</v>
      </c>
    </row>
    <row r="1060" spans="1:12" x14ac:dyDescent="0.3">
      <c r="A1060">
        <v>366299</v>
      </c>
      <c r="B1060" s="2">
        <v>41862</v>
      </c>
      <c r="C1060" s="3">
        <v>0.12376157407407408</v>
      </c>
      <c r="D1060" t="s">
        <v>30</v>
      </c>
      <c r="E1060" t="s">
        <v>27</v>
      </c>
      <c r="F1060" t="s">
        <v>15</v>
      </c>
      <c r="G1060" t="s">
        <v>10</v>
      </c>
      <c r="H1060">
        <v>1007</v>
      </c>
      <c r="I1060">
        <f>IF(Table3_1[[#This Row],[Status]]="Hired",1,0)</f>
        <v>0</v>
      </c>
      <c r="J1060" t="b">
        <f>OR((Table3_1[[#This Row],[Offered Salary]]&lt;$O$27),(Table3_1[[#This Row],[Offered Salary]]&gt;$O$28))</f>
        <v>1</v>
      </c>
      <c r="K1060" t="str">
        <f>IF(Table3_1[[#This Row],[Offered Salary]]&lt;$O$27,"Low",IF(Table3_1[[#This Row],[Offered Salary]]&gt;$O$28,"High",""))</f>
        <v>Low</v>
      </c>
      <c r="L1060" s="6">
        <f>((Table3_1[[#This Row],[Offered Salary]]-$O$25)/$O$26)</f>
        <v>-1.697637233102897</v>
      </c>
    </row>
    <row r="1061" spans="1:12" x14ac:dyDescent="0.3">
      <c r="A1061">
        <v>543895</v>
      </c>
      <c r="B1061" s="2">
        <v>41862</v>
      </c>
      <c r="C1061" s="3">
        <v>0.12439814814814815</v>
      </c>
      <c r="D1061" t="s">
        <v>30</v>
      </c>
      <c r="E1061" t="s">
        <v>27</v>
      </c>
      <c r="F1061" t="s">
        <v>15</v>
      </c>
      <c r="G1061" t="s">
        <v>10</v>
      </c>
      <c r="H1061">
        <v>77040</v>
      </c>
      <c r="I1061">
        <f>IF(Table3_1[[#This Row],[Status]]="Hired",1,0)</f>
        <v>0</v>
      </c>
      <c r="J1061" t="b">
        <f>OR((Table3_1[[#This Row],[Offered Salary]]&lt;$O$27),(Table3_1[[#This Row],[Offered Salary]]&gt;$O$28))</f>
        <v>0</v>
      </c>
      <c r="K1061" t="str">
        <f>IF(Table3_1[[#This Row],[Offered Salary]]&lt;$O$27,"Low",IF(Table3_1[[#This Row],[Offered Salary]]&gt;$O$28,"High",""))</f>
        <v/>
      </c>
      <c r="L1061" s="6">
        <f>((Table3_1[[#This Row],[Offered Salary]]-$O$25)/$O$26)</f>
        <v>0.93777899719300695</v>
      </c>
    </row>
    <row r="1062" spans="1:12" x14ac:dyDescent="0.3">
      <c r="A1062">
        <v>83215</v>
      </c>
      <c r="B1062" s="2">
        <v>41863</v>
      </c>
      <c r="C1062" s="3">
        <v>0.78123842592592596</v>
      </c>
      <c r="D1062" t="s">
        <v>31</v>
      </c>
      <c r="E1062" t="s">
        <v>29</v>
      </c>
      <c r="F1062" t="s">
        <v>20</v>
      </c>
      <c r="G1062" t="s">
        <v>8</v>
      </c>
      <c r="H1062">
        <v>52783</v>
      </c>
      <c r="I1062">
        <f>IF(Table3_1[[#This Row],[Status]]="Hired",1,0)</f>
        <v>1</v>
      </c>
      <c r="J1062" t="b">
        <f>OR((Table3_1[[#This Row],[Offered Salary]]&lt;$O$27),(Table3_1[[#This Row],[Offered Salary]]&gt;$O$28))</f>
        <v>0</v>
      </c>
      <c r="K1062" t="str">
        <f>IF(Table3_1[[#This Row],[Offered Salary]]&lt;$O$27,"Low",IF(Table3_1[[#This Row],[Offered Salary]]&gt;$O$28,"High",""))</f>
        <v/>
      </c>
      <c r="L1062" s="6">
        <f>((Table3_1[[#This Row],[Offered Salary]]-$O$25)/$O$26)</f>
        <v>9.6995501891128252E-2</v>
      </c>
    </row>
    <row r="1063" spans="1:12" x14ac:dyDescent="0.3">
      <c r="A1063">
        <v>105862</v>
      </c>
      <c r="B1063" s="2">
        <v>41863</v>
      </c>
      <c r="C1063" s="3">
        <v>0.78188657407407403</v>
      </c>
      <c r="D1063" t="s">
        <v>31</v>
      </c>
      <c r="E1063" t="s">
        <v>29</v>
      </c>
      <c r="F1063" t="s">
        <v>20</v>
      </c>
      <c r="G1063" t="s">
        <v>8</v>
      </c>
      <c r="H1063">
        <v>75430</v>
      </c>
      <c r="I1063">
        <f>IF(Table3_1[[#This Row],[Status]]="Hired",1,0)</f>
        <v>1</v>
      </c>
      <c r="J1063" t="b">
        <f>OR((Table3_1[[#This Row],[Offered Salary]]&lt;$O$27),(Table3_1[[#This Row],[Offered Salary]]&gt;$O$28))</f>
        <v>0</v>
      </c>
      <c r="K1063" t="str">
        <f>IF(Table3_1[[#This Row],[Offered Salary]]&lt;$O$27,"Low",IF(Table3_1[[#This Row],[Offered Salary]]&gt;$O$28,"High",""))</f>
        <v/>
      </c>
      <c r="L1063" s="6">
        <f>((Table3_1[[#This Row],[Offered Salary]]-$O$25)/$O$26)</f>
        <v>0.88197401605617942</v>
      </c>
    </row>
    <row r="1064" spans="1:12" x14ac:dyDescent="0.3">
      <c r="A1064">
        <v>647810</v>
      </c>
      <c r="B1064" s="2">
        <v>41863</v>
      </c>
      <c r="C1064" s="3">
        <v>0.46112268518518518</v>
      </c>
      <c r="D1064" t="s">
        <v>31</v>
      </c>
      <c r="E1064" t="s">
        <v>27</v>
      </c>
      <c r="F1064" t="s">
        <v>17</v>
      </c>
      <c r="G1064" t="s">
        <v>6</v>
      </c>
      <c r="H1064">
        <v>34018</v>
      </c>
      <c r="I1064">
        <f>IF(Table3_1[[#This Row],[Status]]="Hired",1,0)</f>
        <v>1</v>
      </c>
      <c r="J1064" t="b">
        <f>OR((Table3_1[[#This Row],[Offered Salary]]&lt;$O$27),(Table3_1[[#This Row],[Offered Salary]]&gt;$O$28))</f>
        <v>0</v>
      </c>
      <c r="K1064" t="str">
        <f>IF(Table3_1[[#This Row],[Offered Salary]]&lt;$O$27,"Low",IF(Table3_1[[#This Row],[Offered Salary]]&gt;$O$28,"High",""))</f>
        <v/>
      </c>
      <c r="L1064" s="6">
        <f>((Table3_1[[#This Row],[Offered Salary]]-$O$25)/$O$26)</f>
        <v>-0.55342715092413142</v>
      </c>
    </row>
    <row r="1065" spans="1:12" x14ac:dyDescent="0.3">
      <c r="A1065">
        <v>728165</v>
      </c>
      <c r="B1065" s="2">
        <v>41863</v>
      </c>
      <c r="C1065" s="3">
        <v>0.46283564814814815</v>
      </c>
      <c r="D1065" t="s">
        <v>30</v>
      </c>
      <c r="E1065" t="s">
        <v>27</v>
      </c>
      <c r="F1065" t="s">
        <v>17</v>
      </c>
      <c r="G1065" t="s">
        <v>6</v>
      </c>
      <c r="H1065">
        <v>15261</v>
      </c>
      <c r="I1065">
        <f>IF(Table3_1[[#This Row],[Status]]="Hired",1,0)</f>
        <v>0</v>
      </c>
      <c r="J1065" t="b">
        <f>OR((Table3_1[[#This Row],[Offered Salary]]&lt;$O$27),(Table3_1[[#This Row],[Offered Salary]]&gt;$O$28))</f>
        <v>0</v>
      </c>
      <c r="K1065" t="str">
        <f>IF(Table3_1[[#This Row],[Offered Salary]]&lt;$O$27,"Low",IF(Table3_1[[#This Row],[Offered Salary]]&gt;$O$28,"High",""))</f>
        <v/>
      </c>
      <c r="L1065" s="6">
        <f>((Table3_1[[#This Row],[Offered Salary]]-$O$25)/$O$26)</f>
        <v>-1.2035725119076552</v>
      </c>
    </row>
    <row r="1066" spans="1:12" x14ac:dyDescent="0.3">
      <c r="A1066">
        <v>637125</v>
      </c>
      <c r="B1066" s="2">
        <v>41863</v>
      </c>
      <c r="C1066" s="3">
        <v>0.45746527777777779</v>
      </c>
      <c r="D1066" t="s">
        <v>31</v>
      </c>
      <c r="E1066" t="s">
        <v>28</v>
      </c>
      <c r="F1066" t="s">
        <v>17</v>
      </c>
      <c r="G1066" t="s">
        <v>6</v>
      </c>
      <c r="H1066">
        <v>78158</v>
      </c>
      <c r="I1066">
        <f>IF(Table3_1[[#This Row],[Status]]="Hired",1,0)</f>
        <v>1</v>
      </c>
      <c r="J1066" t="b">
        <f>OR((Table3_1[[#This Row],[Offered Salary]]&lt;$O$27),(Table3_1[[#This Row],[Offered Salary]]&gt;$O$28))</f>
        <v>0</v>
      </c>
      <c r="K1066" t="str">
        <f>IF(Table3_1[[#This Row],[Offered Salary]]&lt;$O$27,"Low",IF(Table3_1[[#This Row],[Offered Salary]]&gt;$O$28,"High",""))</f>
        <v/>
      </c>
      <c r="L1066" s="6">
        <f>((Table3_1[[#This Row],[Offered Salary]]-$O$25)/$O$26)</f>
        <v>0.97653053067808337</v>
      </c>
    </row>
    <row r="1067" spans="1:12" x14ac:dyDescent="0.3">
      <c r="A1067">
        <v>580033</v>
      </c>
      <c r="B1067" s="2">
        <v>41863</v>
      </c>
      <c r="C1067" s="3">
        <v>0.82947916666666666</v>
      </c>
      <c r="D1067" t="s">
        <v>30</v>
      </c>
      <c r="E1067" t="s">
        <v>29</v>
      </c>
      <c r="F1067" t="s">
        <v>17</v>
      </c>
      <c r="G1067" t="s">
        <v>6</v>
      </c>
      <c r="H1067">
        <v>25268</v>
      </c>
      <c r="I1067">
        <f>IF(Table3_1[[#This Row],[Status]]="Hired",1,0)</f>
        <v>0</v>
      </c>
      <c r="J1067" t="b">
        <f>OR((Table3_1[[#This Row],[Offered Salary]]&lt;$O$27),(Table3_1[[#This Row],[Offered Salary]]&gt;$O$28))</f>
        <v>0</v>
      </c>
      <c r="K1067" t="str">
        <f>IF(Table3_1[[#This Row],[Offered Salary]]&lt;$O$27,"Low",IF(Table3_1[[#This Row],[Offered Salary]]&gt;$O$28,"High",""))</f>
        <v/>
      </c>
      <c r="L1067" s="6">
        <f>((Table3_1[[#This Row],[Offered Salary]]-$O$25)/$O$26)</f>
        <v>-0.85671509188515038</v>
      </c>
    </row>
    <row r="1068" spans="1:12" x14ac:dyDescent="0.3">
      <c r="A1068">
        <v>548514</v>
      </c>
      <c r="B1068" s="2">
        <v>41863</v>
      </c>
      <c r="C1068" s="3">
        <v>0.57664351851851847</v>
      </c>
      <c r="D1068" t="s">
        <v>30</v>
      </c>
      <c r="E1068" t="s">
        <v>27</v>
      </c>
      <c r="F1068" t="s">
        <v>17</v>
      </c>
      <c r="G1068" t="s">
        <v>2</v>
      </c>
      <c r="H1068">
        <v>87884</v>
      </c>
      <c r="I1068">
        <f>IF(Table3_1[[#This Row],[Status]]="Hired",1,0)</f>
        <v>0</v>
      </c>
      <c r="J1068" t="b">
        <f>OR((Table3_1[[#This Row],[Offered Salary]]&lt;$O$27),(Table3_1[[#This Row],[Offered Salary]]&gt;$O$28))</f>
        <v>0</v>
      </c>
      <c r="K1068" t="str">
        <f>IF(Table3_1[[#This Row],[Offered Salary]]&lt;$O$27,"Low",IF(Table3_1[[#This Row],[Offered Salary]]&gt;$O$28,"High",""))</f>
        <v/>
      </c>
      <c r="L1068" s="6">
        <f>((Table3_1[[#This Row],[Offered Salary]]-$O$25)/$O$26)</f>
        <v>1.3136480751108688</v>
      </c>
    </row>
    <row r="1069" spans="1:12" x14ac:dyDescent="0.3">
      <c r="A1069">
        <v>910154</v>
      </c>
      <c r="B1069" s="2">
        <v>41863</v>
      </c>
      <c r="C1069" s="3">
        <v>0.57820601851851849</v>
      </c>
      <c r="D1069" t="s">
        <v>31</v>
      </c>
      <c r="E1069" t="s">
        <v>27</v>
      </c>
      <c r="F1069" t="s">
        <v>17</v>
      </c>
      <c r="G1069" t="s">
        <v>2</v>
      </c>
      <c r="H1069">
        <v>60943</v>
      </c>
      <c r="I1069">
        <f>IF(Table3_1[[#This Row],[Status]]="Hired",1,0)</f>
        <v>1</v>
      </c>
      <c r="J1069" t="b">
        <f>OR((Table3_1[[#This Row],[Offered Salary]]&lt;$O$27),(Table3_1[[#This Row],[Offered Salary]]&gt;$O$28))</f>
        <v>0</v>
      </c>
      <c r="K1069" t="str">
        <f>IF(Table3_1[[#This Row],[Offered Salary]]&lt;$O$27,"Low",IF(Table3_1[[#This Row],[Offered Salary]]&gt;$O$28,"High",""))</f>
        <v/>
      </c>
      <c r="L1069" s="6">
        <f>((Table3_1[[#This Row],[Offered Salary]]-$O$25)/$O$26)</f>
        <v>0.37983317026163288</v>
      </c>
    </row>
    <row r="1070" spans="1:12" x14ac:dyDescent="0.3">
      <c r="A1070">
        <v>543488</v>
      </c>
      <c r="B1070" s="2">
        <v>41869</v>
      </c>
      <c r="C1070" s="3">
        <v>0.37859953703703703</v>
      </c>
      <c r="D1070" t="s">
        <v>30</v>
      </c>
      <c r="E1070" t="s">
        <v>28</v>
      </c>
      <c r="F1070" t="s">
        <v>20</v>
      </c>
      <c r="G1070" t="s">
        <v>2</v>
      </c>
      <c r="H1070">
        <v>4011</v>
      </c>
      <c r="I1070">
        <f>IF(Table3_1[[#This Row],[Status]]="Hired",1,0)</f>
        <v>0</v>
      </c>
      <c r="J1070" t="b">
        <f>OR((Table3_1[[#This Row],[Offered Salary]]&lt;$O$27),(Table3_1[[#This Row],[Offered Salary]]&gt;$O$28))</f>
        <v>1</v>
      </c>
      <c r="K1070" t="str">
        <f>IF(Table3_1[[#This Row],[Offered Salary]]&lt;$O$27,"Low",IF(Table3_1[[#This Row],[Offered Salary]]&gt;$O$28,"High",""))</f>
        <v>Low</v>
      </c>
      <c r="L1070" s="6">
        <f>((Table3_1[[#This Row],[Offered Salary]]-$O$25)/$O$26)</f>
        <v>-1.5935141502861083</v>
      </c>
    </row>
    <row r="1071" spans="1:12" x14ac:dyDescent="0.3">
      <c r="A1071">
        <v>685918</v>
      </c>
      <c r="B1071" s="2">
        <v>41863</v>
      </c>
      <c r="C1071" s="3">
        <v>0.54193287037037041</v>
      </c>
      <c r="D1071" t="s">
        <v>30</v>
      </c>
      <c r="E1071" t="s">
        <v>27</v>
      </c>
      <c r="F1071" t="s">
        <v>12</v>
      </c>
      <c r="G1071" t="s">
        <v>9</v>
      </c>
      <c r="H1071">
        <v>62436</v>
      </c>
      <c r="I1071">
        <f>IF(Table3_1[[#This Row],[Status]]="Hired",1,0)</f>
        <v>0</v>
      </c>
      <c r="J1071" t="b">
        <f>OR((Table3_1[[#This Row],[Offered Salary]]&lt;$O$27),(Table3_1[[#This Row],[Offered Salary]]&gt;$O$28))</f>
        <v>0</v>
      </c>
      <c r="K1071" t="str">
        <f>IF(Table3_1[[#This Row],[Offered Salary]]&lt;$O$27,"Low",IF(Table3_1[[#This Row],[Offered Salary]]&gt;$O$28,"High",""))</f>
        <v/>
      </c>
      <c r="L1071" s="6">
        <f>((Table3_1[[#This Row],[Offered Salary]]-$O$25)/$O$26)</f>
        <v>0.43158275835932447</v>
      </c>
    </row>
    <row r="1072" spans="1:12" x14ac:dyDescent="0.3">
      <c r="A1072">
        <v>511350</v>
      </c>
      <c r="B1072" s="2">
        <v>41863</v>
      </c>
      <c r="C1072" s="3">
        <v>0.54511574074074076</v>
      </c>
      <c r="D1072" t="s">
        <v>30</v>
      </c>
      <c r="E1072" t="s">
        <v>27</v>
      </c>
      <c r="F1072" t="s">
        <v>12</v>
      </c>
      <c r="G1072" t="s">
        <v>9</v>
      </c>
      <c r="H1072">
        <v>31126</v>
      </c>
      <c r="I1072">
        <f>IF(Table3_1[[#This Row],[Status]]="Hired",1,0)</f>
        <v>0</v>
      </c>
      <c r="J1072" t="b">
        <f>OR((Table3_1[[#This Row],[Offered Salary]]&lt;$O$27),(Table3_1[[#This Row],[Offered Salary]]&gt;$O$28))</f>
        <v>0</v>
      </c>
      <c r="K1072" t="str">
        <f>IF(Table3_1[[#This Row],[Offered Salary]]&lt;$O$27,"Low",IF(Table3_1[[#This Row],[Offered Salary]]&gt;$O$28,"High",""))</f>
        <v/>
      </c>
      <c r="L1072" s="6">
        <f>((Table3_1[[#This Row],[Offered Salary]]-$O$25)/$O$26)</f>
        <v>-0.65366814809661911</v>
      </c>
    </row>
    <row r="1073" spans="1:12" x14ac:dyDescent="0.3">
      <c r="A1073">
        <v>696740</v>
      </c>
      <c r="B1073" s="2">
        <v>41863</v>
      </c>
      <c r="C1073" s="3">
        <v>0.35047453703703701</v>
      </c>
      <c r="D1073" t="s">
        <v>30</v>
      </c>
      <c r="E1073" t="s">
        <v>27</v>
      </c>
      <c r="F1073" t="s">
        <v>17</v>
      </c>
      <c r="G1073" t="s">
        <v>7</v>
      </c>
      <c r="H1073">
        <v>16473</v>
      </c>
      <c r="I1073">
        <f>IF(Table3_1[[#This Row],[Status]]="Hired",1,0)</f>
        <v>0</v>
      </c>
      <c r="J1073" t="b">
        <f>OR((Table3_1[[#This Row],[Offered Salary]]&lt;$O$27),(Table3_1[[#This Row],[Offered Salary]]&gt;$O$28))</f>
        <v>0</v>
      </c>
      <c r="K1073" t="str">
        <f>IF(Table3_1[[#This Row],[Offered Salary]]&lt;$O$27,"Low",IF(Table3_1[[#This Row],[Offered Salary]]&gt;$O$28,"High",""))</f>
        <v/>
      </c>
      <c r="L1073" s="6">
        <f>((Table3_1[[#This Row],[Offered Salary]]-$O$25)/$O$26)</f>
        <v>-1.1615627993996833</v>
      </c>
    </row>
    <row r="1074" spans="1:12" x14ac:dyDescent="0.3">
      <c r="A1074">
        <v>28035</v>
      </c>
      <c r="B1074" s="2">
        <v>41863</v>
      </c>
      <c r="C1074" s="3">
        <v>0.35131944444444446</v>
      </c>
      <c r="D1074" t="s">
        <v>30</v>
      </c>
      <c r="E1074" t="s">
        <v>27</v>
      </c>
      <c r="F1074" t="s">
        <v>17</v>
      </c>
      <c r="G1074" t="s">
        <v>7</v>
      </c>
      <c r="H1074">
        <v>13179</v>
      </c>
      <c r="I1074">
        <f>IF(Table3_1[[#This Row],[Status]]="Hired",1,0)</f>
        <v>0</v>
      </c>
      <c r="J1074" t="b">
        <f>OR((Table3_1[[#This Row],[Offered Salary]]&lt;$O$27),(Table3_1[[#This Row],[Offered Salary]]&gt;$O$28))</f>
        <v>0</v>
      </c>
      <c r="K1074" t="str">
        <f>IF(Table3_1[[#This Row],[Offered Salary]]&lt;$O$27,"Low",IF(Table3_1[[#This Row],[Offered Salary]]&gt;$O$28,"High",""))</f>
        <v/>
      </c>
      <c r="L1074" s="6">
        <f>((Table3_1[[#This Row],[Offered Salary]]-$O$25)/$O$26)</f>
        <v>-1.2757377111168944</v>
      </c>
    </row>
    <row r="1075" spans="1:12" x14ac:dyDescent="0.3">
      <c r="A1075">
        <v>327902</v>
      </c>
      <c r="B1075" s="2">
        <v>41863</v>
      </c>
      <c r="C1075" s="3">
        <v>0.35159722222222223</v>
      </c>
      <c r="D1075" t="s">
        <v>31</v>
      </c>
      <c r="E1075" t="s">
        <v>27</v>
      </c>
      <c r="F1075" t="s">
        <v>17</v>
      </c>
      <c r="G1075" t="s">
        <v>7</v>
      </c>
      <c r="H1075">
        <v>22662</v>
      </c>
      <c r="I1075">
        <f>IF(Table3_1[[#This Row],[Status]]="Hired",1,0)</f>
        <v>1</v>
      </c>
      <c r="J1075" t="b">
        <f>OR((Table3_1[[#This Row],[Offered Salary]]&lt;$O$27),(Table3_1[[#This Row],[Offered Salary]]&gt;$O$28))</f>
        <v>0</v>
      </c>
      <c r="K1075" t="str">
        <f>IF(Table3_1[[#This Row],[Offered Salary]]&lt;$O$27,"Low",IF(Table3_1[[#This Row],[Offered Salary]]&gt;$O$28,"High",""))</f>
        <v/>
      </c>
      <c r="L1075" s="6">
        <f>((Table3_1[[#This Row],[Offered Salary]]-$O$25)/$O$26)</f>
        <v>-0.94704290607308361</v>
      </c>
    </row>
    <row r="1076" spans="1:12" x14ac:dyDescent="0.3">
      <c r="A1076">
        <v>828271</v>
      </c>
      <c r="B1076" s="2">
        <v>41863</v>
      </c>
      <c r="C1076" s="3">
        <v>0.46243055555555557</v>
      </c>
      <c r="D1076" t="s">
        <v>31</v>
      </c>
      <c r="E1076" t="s">
        <v>27</v>
      </c>
      <c r="F1076" t="s">
        <v>12</v>
      </c>
      <c r="G1076" t="s">
        <v>4</v>
      </c>
      <c r="H1076">
        <v>9644</v>
      </c>
      <c r="I1076">
        <f>IF(Table3_1[[#This Row],[Status]]="Hired",1,0)</f>
        <v>1</v>
      </c>
      <c r="J1076" t="b">
        <f>OR((Table3_1[[#This Row],[Offered Salary]]&lt;$O$27),(Table3_1[[#This Row],[Offered Salary]]&gt;$O$28))</f>
        <v>1</v>
      </c>
      <c r="K1076" t="str">
        <f>IF(Table3_1[[#This Row],[Offered Salary]]&lt;$O$27,"Low",IF(Table3_1[[#This Row],[Offered Salary]]&gt;$O$28,"High",""))</f>
        <v>Low</v>
      </c>
      <c r="L1076" s="6">
        <f>((Table3_1[[#This Row],[Offered Salary]]-$O$25)/$O$26)</f>
        <v>-1.398266039265146</v>
      </c>
    </row>
    <row r="1077" spans="1:12" x14ac:dyDescent="0.3">
      <c r="A1077">
        <v>932562</v>
      </c>
      <c r="B1077" s="2">
        <v>41864</v>
      </c>
      <c r="C1077" s="3">
        <v>0.39140046296296294</v>
      </c>
      <c r="D1077" t="s">
        <v>30</v>
      </c>
      <c r="E1077" t="s">
        <v>27</v>
      </c>
      <c r="F1077" t="s">
        <v>15</v>
      </c>
      <c r="G1077" t="s">
        <v>2</v>
      </c>
      <c r="H1077">
        <v>99828</v>
      </c>
      <c r="I1077">
        <f>IF(Table3_1[[#This Row],[Status]]="Hired",1,0)</f>
        <v>0</v>
      </c>
      <c r="J1077" t="b">
        <f>OR((Table3_1[[#This Row],[Offered Salary]]&lt;$O$27),(Table3_1[[#This Row],[Offered Salary]]&gt;$O$28))</f>
        <v>0</v>
      </c>
      <c r="K1077" t="str">
        <f>IF(Table3_1[[#This Row],[Offered Salary]]&lt;$O$27,"Low",IF(Table3_1[[#This Row],[Offered Salary]]&gt;$O$28,"High",""))</f>
        <v/>
      </c>
      <c r="L1077" s="6">
        <f>((Table3_1[[#This Row],[Offered Salary]]-$O$25)/$O$26)</f>
        <v>1.7276447798924015</v>
      </c>
    </row>
    <row r="1078" spans="1:12" x14ac:dyDescent="0.3">
      <c r="A1078">
        <v>352807</v>
      </c>
      <c r="B1078" s="2">
        <v>41864</v>
      </c>
      <c r="C1078" s="3">
        <v>0.39351851851851855</v>
      </c>
      <c r="D1078" t="s">
        <v>31</v>
      </c>
      <c r="E1078" t="s">
        <v>29</v>
      </c>
      <c r="F1078" t="s">
        <v>15</v>
      </c>
      <c r="G1078" t="s">
        <v>2</v>
      </c>
      <c r="H1078">
        <v>39513</v>
      </c>
      <c r="I1078">
        <f>IF(Table3_1[[#This Row],[Status]]="Hired",1,0)</f>
        <v>1</v>
      </c>
      <c r="J1078" t="b">
        <f>OR((Table3_1[[#This Row],[Offered Salary]]&lt;$O$27),(Table3_1[[#This Row],[Offered Salary]]&gt;$O$28))</f>
        <v>0</v>
      </c>
      <c r="K1078" t="str">
        <f>IF(Table3_1[[#This Row],[Offered Salary]]&lt;$O$27,"Low",IF(Table3_1[[#This Row],[Offered Salary]]&gt;$O$28,"High",""))</f>
        <v/>
      </c>
      <c r="L1078" s="6">
        <f>((Table3_1[[#This Row],[Offered Salary]]-$O$25)/$O$26)</f>
        <v>-0.36296232400061146</v>
      </c>
    </row>
    <row r="1079" spans="1:12" x14ac:dyDescent="0.3">
      <c r="A1079">
        <v>844224</v>
      </c>
      <c r="B1079" s="2">
        <v>41864</v>
      </c>
      <c r="C1079" s="3">
        <v>0.39415509259259257</v>
      </c>
      <c r="D1079" t="s">
        <v>31</v>
      </c>
      <c r="E1079" t="s">
        <v>29</v>
      </c>
      <c r="F1079" t="s">
        <v>15</v>
      </c>
      <c r="G1079" t="s">
        <v>2</v>
      </c>
      <c r="H1079">
        <v>68826</v>
      </c>
      <c r="I1079">
        <f>IF(Table3_1[[#This Row],[Status]]="Hired",1,0)</f>
        <v>1</v>
      </c>
      <c r="J1079" t="b">
        <f>OR((Table3_1[[#This Row],[Offered Salary]]&lt;$O$27),(Table3_1[[#This Row],[Offered Salary]]&gt;$O$28))</f>
        <v>0</v>
      </c>
      <c r="K1079" t="str">
        <f>IF(Table3_1[[#This Row],[Offered Salary]]&lt;$O$27,"Low",IF(Table3_1[[#This Row],[Offered Salary]]&gt;$O$28,"High",""))</f>
        <v/>
      </c>
      <c r="L1079" s="6">
        <f>((Table3_1[[#This Row],[Offered Salary]]-$O$25)/$O$26)</f>
        <v>0.65306960895828581</v>
      </c>
    </row>
    <row r="1080" spans="1:12" x14ac:dyDescent="0.3">
      <c r="A1080">
        <v>703127</v>
      </c>
      <c r="B1080" s="2">
        <v>41864</v>
      </c>
      <c r="C1080" s="3">
        <v>0.6607291666666667</v>
      </c>
      <c r="D1080" t="s">
        <v>30</v>
      </c>
      <c r="E1080" t="s">
        <v>27</v>
      </c>
      <c r="F1080" t="s">
        <v>20</v>
      </c>
      <c r="G1080" t="s">
        <v>6</v>
      </c>
      <c r="H1080">
        <v>6839</v>
      </c>
      <c r="I1080">
        <f>IF(Table3_1[[#This Row],[Status]]="Hired",1,0)</f>
        <v>0</v>
      </c>
      <c r="J1080" t="b">
        <f>OR((Table3_1[[#This Row],[Offered Salary]]&lt;$O$27),(Table3_1[[#This Row],[Offered Salary]]&gt;$O$28))</f>
        <v>1</v>
      </c>
      <c r="K1080" t="str">
        <f>IF(Table3_1[[#This Row],[Offered Salary]]&lt;$O$27,"Low",IF(Table3_1[[#This Row],[Offered Salary]]&gt;$O$28,"High",""))</f>
        <v>Low</v>
      </c>
      <c r="L1080" s="6">
        <f>((Table3_1[[#This Row],[Offered Salary]]-$O$25)/$O$26)</f>
        <v>-1.495491487767507</v>
      </c>
    </row>
    <row r="1081" spans="1:12" x14ac:dyDescent="0.3">
      <c r="A1081">
        <v>636625</v>
      </c>
      <c r="B1081" s="2">
        <v>41864</v>
      </c>
      <c r="C1081" s="3">
        <v>0.424375</v>
      </c>
      <c r="D1081" t="s">
        <v>30</v>
      </c>
      <c r="E1081" t="s">
        <v>27</v>
      </c>
      <c r="F1081" t="s">
        <v>12</v>
      </c>
      <c r="G1081" t="s">
        <v>10</v>
      </c>
      <c r="H1081">
        <v>14269</v>
      </c>
      <c r="I1081">
        <f>IF(Table3_1[[#This Row],[Status]]="Hired",1,0)</f>
        <v>0</v>
      </c>
      <c r="J1081" t="b">
        <f>OR((Table3_1[[#This Row],[Offered Salary]]&lt;$O$27),(Table3_1[[#This Row],[Offered Salary]]&gt;$O$28))</f>
        <v>0</v>
      </c>
      <c r="K1081" t="str">
        <f>IF(Table3_1[[#This Row],[Offered Salary]]&lt;$O$27,"Low",IF(Table3_1[[#This Row],[Offered Salary]]&gt;$O$28,"High",""))</f>
        <v/>
      </c>
      <c r="L1081" s="6">
        <f>((Table3_1[[#This Row],[Offered Salary]]-$O$25)/$O$26)</f>
        <v>-1.2379566990428932</v>
      </c>
    </row>
    <row r="1082" spans="1:12" x14ac:dyDescent="0.3">
      <c r="A1082">
        <v>827221</v>
      </c>
      <c r="B1082" s="2">
        <v>41864</v>
      </c>
      <c r="C1082" s="3">
        <v>0.66356481481481477</v>
      </c>
      <c r="D1082" t="s">
        <v>30</v>
      </c>
      <c r="E1082" t="s">
        <v>27</v>
      </c>
      <c r="F1082" t="s">
        <v>17</v>
      </c>
      <c r="G1082" t="s">
        <v>4</v>
      </c>
      <c r="H1082">
        <v>74391</v>
      </c>
      <c r="I1082">
        <f>IF(Table3_1[[#This Row],[Status]]="Hired",1,0)</f>
        <v>0</v>
      </c>
      <c r="J1082" t="b">
        <f>OR((Table3_1[[#This Row],[Offered Salary]]&lt;$O$27),(Table3_1[[#This Row],[Offered Salary]]&gt;$O$28))</f>
        <v>0</v>
      </c>
      <c r="K1082" t="str">
        <f>IF(Table3_1[[#This Row],[Offered Salary]]&lt;$O$27,"Low",IF(Table3_1[[#This Row],[Offered Salary]]&gt;$O$28,"High",""))</f>
        <v/>
      </c>
      <c r="L1082" s="6">
        <f>((Table3_1[[#This Row],[Offered Salary]]-$O$25)/$O$26)</f>
        <v>0.8459607394094939</v>
      </c>
    </row>
    <row r="1083" spans="1:12" x14ac:dyDescent="0.3">
      <c r="A1083">
        <v>426386</v>
      </c>
      <c r="B1083" s="2">
        <v>41864</v>
      </c>
      <c r="C1083" s="3">
        <v>0.66425925925925922</v>
      </c>
      <c r="D1083" t="s">
        <v>30</v>
      </c>
      <c r="E1083" t="s">
        <v>27</v>
      </c>
      <c r="F1083" t="s">
        <v>17</v>
      </c>
      <c r="G1083" t="s">
        <v>4</v>
      </c>
      <c r="H1083">
        <v>29286</v>
      </c>
      <c r="I1083">
        <f>IF(Table3_1[[#This Row],[Status]]="Hired",1,0)</f>
        <v>0</v>
      </c>
      <c r="J1083" t="b">
        <f>OR((Table3_1[[#This Row],[Offered Salary]]&lt;$O$27),(Table3_1[[#This Row],[Offered Salary]]&gt;$O$28))</f>
        <v>0</v>
      </c>
      <c r="K1083" t="str">
        <f>IF(Table3_1[[#This Row],[Offered Salary]]&lt;$O$27,"Low",IF(Table3_1[[#This Row],[Offered Salary]]&gt;$O$28,"High",""))</f>
        <v/>
      </c>
      <c r="L1083" s="6">
        <f>((Table3_1[[#This Row],[Offered Salary]]-$O$25)/$O$26)</f>
        <v>-0.71744526939585052</v>
      </c>
    </row>
    <row r="1084" spans="1:12" x14ac:dyDescent="0.3">
      <c r="A1084">
        <v>742832</v>
      </c>
      <c r="B1084" s="2">
        <v>41864</v>
      </c>
      <c r="C1084" s="3">
        <v>0.14460648148148147</v>
      </c>
      <c r="D1084" t="s">
        <v>30</v>
      </c>
      <c r="E1084" t="s">
        <v>27</v>
      </c>
      <c r="F1084" t="s">
        <v>15</v>
      </c>
      <c r="G1084" t="s">
        <v>6</v>
      </c>
      <c r="H1084">
        <v>74653</v>
      </c>
      <c r="I1084">
        <f>IF(Table3_1[[#This Row],[Status]]="Hired",1,0)</f>
        <v>0</v>
      </c>
      <c r="J1084" t="b">
        <f>OR((Table3_1[[#This Row],[Offered Salary]]&lt;$O$27),(Table3_1[[#This Row],[Offered Salary]]&gt;$O$28))</f>
        <v>0</v>
      </c>
      <c r="K1084" t="str">
        <f>IF(Table3_1[[#This Row],[Offered Salary]]&lt;$O$27,"Low",IF(Table3_1[[#This Row],[Offered Salary]]&gt;$O$28,"High",""))</f>
        <v/>
      </c>
      <c r="L1084" s="6">
        <f>((Table3_1[[#This Row],[Offered Salary]]-$O$25)/$O$26)</f>
        <v>0.855042046898841</v>
      </c>
    </row>
    <row r="1085" spans="1:12" x14ac:dyDescent="0.3">
      <c r="A1085">
        <v>43025</v>
      </c>
      <c r="B1085" s="2">
        <v>41864</v>
      </c>
      <c r="C1085" s="3">
        <v>0.36158564814814814</v>
      </c>
      <c r="D1085" t="s">
        <v>30</v>
      </c>
      <c r="E1085" t="s">
        <v>27</v>
      </c>
      <c r="F1085" t="s">
        <v>17</v>
      </c>
      <c r="G1085" t="s">
        <v>10</v>
      </c>
      <c r="H1085">
        <v>81934</v>
      </c>
      <c r="I1085">
        <f>IF(Table3_1[[#This Row],[Status]]="Hired",1,0)</f>
        <v>0</v>
      </c>
      <c r="J1085" t="b">
        <f>OR((Table3_1[[#This Row],[Offered Salary]]&lt;$O$27),(Table3_1[[#This Row],[Offered Salary]]&gt;$O$28))</f>
        <v>0</v>
      </c>
      <c r="K1085" t="str">
        <f>IF(Table3_1[[#This Row],[Offered Salary]]&lt;$O$27,"Low",IF(Table3_1[[#This Row],[Offered Salary]]&gt;$O$28,"High",""))</f>
        <v/>
      </c>
      <c r="L1085" s="6">
        <f>((Table3_1[[#This Row],[Offered Salary]]-$O$25)/$O$26)</f>
        <v>1.1074122752573758</v>
      </c>
    </row>
    <row r="1086" spans="1:12" x14ac:dyDescent="0.3">
      <c r="A1086">
        <v>780287</v>
      </c>
      <c r="B1086" s="2">
        <v>41864</v>
      </c>
      <c r="C1086" s="3">
        <v>0.36416666666666669</v>
      </c>
      <c r="D1086" t="s">
        <v>31</v>
      </c>
      <c r="E1086" t="s">
        <v>27</v>
      </c>
      <c r="F1086" t="s">
        <v>17</v>
      </c>
      <c r="G1086" t="s">
        <v>10</v>
      </c>
      <c r="H1086">
        <v>93038</v>
      </c>
      <c r="I1086">
        <f>IF(Table3_1[[#This Row],[Status]]="Hired",1,0)</f>
        <v>1</v>
      </c>
      <c r="J1086" t="b">
        <f>OR((Table3_1[[#This Row],[Offered Salary]]&lt;$O$27),(Table3_1[[#This Row],[Offered Salary]]&gt;$O$28))</f>
        <v>0</v>
      </c>
      <c r="K1086" t="str">
        <f>IF(Table3_1[[#This Row],[Offered Salary]]&lt;$O$27,"Low",IF(Table3_1[[#This Row],[Offered Salary]]&gt;$O$28,"High",""))</f>
        <v/>
      </c>
      <c r="L1086" s="6">
        <f>((Table3_1[[#This Row],[Offered Salary]]-$O$25)/$O$26)</f>
        <v>1.4922933377066507</v>
      </c>
    </row>
    <row r="1087" spans="1:12" x14ac:dyDescent="0.3">
      <c r="A1087">
        <v>834168</v>
      </c>
      <c r="B1087" s="2">
        <v>41864</v>
      </c>
      <c r="C1087" s="3">
        <v>0.76060185185185181</v>
      </c>
      <c r="D1087" t="s">
        <v>30</v>
      </c>
      <c r="E1087" t="s">
        <v>27</v>
      </c>
      <c r="F1087" t="s">
        <v>17</v>
      </c>
      <c r="G1087" t="s">
        <v>1</v>
      </c>
      <c r="H1087">
        <v>54164</v>
      </c>
      <c r="I1087">
        <f>IF(Table3_1[[#This Row],[Status]]="Hired",1,0)</f>
        <v>0</v>
      </c>
      <c r="J1087" t="b">
        <f>OR((Table3_1[[#This Row],[Offered Salary]]&lt;$O$27),(Table3_1[[#This Row],[Offered Salary]]&gt;$O$28))</f>
        <v>0</v>
      </c>
      <c r="K1087" t="str">
        <f>IF(Table3_1[[#This Row],[Offered Salary]]&lt;$O$27,"Low",IF(Table3_1[[#This Row],[Offered Salary]]&gt;$O$28,"High",""))</f>
        <v/>
      </c>
      <c r="L1087" s="6">
        <f>((Table3_1[[#This Row],[Offered Salary]]-$O$25)/$O$26)</f>
        <v>0.14486300434451879</v>
      </c>
    </row>
    <row r="1088" spans="1:12" x14ac:dyDescent="0.3">
      <c r="A1088">
        <v>104639</v>
      </c>
      <c r="B1088" s="2">
        <v>41864</v>
      </c>
      <c r="C1088" s="3">
        <v>0.76060185185185181</v>
      </c>
      <c r="D1088" t="s">
        <v>31</v>
      </c>
      <c r="E1088" t="s">
        <v>27</v>
      </c>
      <c r="F1088" t="s">
        <v>17</v>
      </c>
      <c r="G1088" t="s">
        <v>1</v>
      </c>
      <c r="H1088">
        <v>1469</v>
      </c>
      <c r="I1088">
        <f>IF(Table3_1[[#This Row],[Status]]="Hired",1,0)</f>
        <v>1</v>
      </c>
      <c r="J1088" t="b">
        <f>OR((Table3_1[[#This Row],[Offered Salary]]&lt;$O$27),(Table3_1[[#This Row],[Offered Salary]]&gt;$O$28))</f>
        <v>1</v>
      </c>
      <c r="K1088" t="str">
        <f>IF(Table3_1[[#This Row],[Offered Salary]]&lt;$O$27,"Low",IF(Table3_1[[#This Row],[Offered Salary]]&gt;$O$28,"High",""))</f>
        <v>Low</v>
      </c>
      <c r="L1088" s="6">
        <f>((Table3_1[[#This Row],[Offered Salary]]-$O$25)/$O$26)</f>
        <v>-1.6816236298201552</v>
      </c>
    </row>
    <row r="1089" spans="1:12" x14ac:dyDescent="0.3">
      <c r="A1089">
        <v>652444</v>
      </c>
      <c r="B1089" s="2">
        <v>41864</v>
      </c>
      <c r="C1089" s="3">
        <v>0.76083333333333336</v>
      </c>
      <c r="D1089" t="s">
        <v>31</v>
      </c>
      <c r="E1089" t="s">
        <v>27</v>
      </c>
      <c r="F1089" t="s">
        <v>17</v>
      </c>
      <c r="G1089" t="s">
        <v>1</v>
      </c>
      <c r="H1089">
        <v>47232</v>
      </c>
      <c r="I1089">
        <f>IF(Table3_1[[#This Row],[Status]]="Hired",1,0)</f>
        <v>1</v>
      </c>
      <c r="J1089" t="b">
        <f>OR((Table3_1[[#This Row],[Offered Salary]]&lt;$O$27),(Table3_1[[#This Row],[Offered Salary]]&gt;$O$28))</f>
        <v>0</v>
      </c>
      <c r="K1089" t="str">
        <f>IF(Table3_1[[#This Row],[Offered Salary]]&lt;$O$27,"Low",IF(Table3_1[[#This Row],[Offered Salary]]&gt;$O$28,"High",""))</f>
        <v/>
      </c>
      <c r="L1089" s="6">
        <f>((Table3_1[[#This Row],[Offered Salary]]-$O$25)/$O$26)</f>
        <v>-9.5410367854542211E-2</v>
      </c>
    </row>
    <row r="1090" spans="1:12" x14ac:dyDescent="0.3">
      <c r="A1090">
        <v>843575</v>
      </c>
      <c r="B1090" s="2">
        <v>41864</v>
      </c>
      <c r="C1090" s="3">
        <v>0.9974305555555556</v>
      </c>
      <c r="D1090" t="s">
        <v>30</v>
      </c>
      <c r="E1090" t="s">
        <v>27</v>
      </c>
      <c r="F1090" t="s">
        <v>17</v>
      </c>
      <c r="G1090" t="s">
        <v>8</v>
      </c>
      <c r="H1090">
        <v>92521</v>
      </c>
      <c r="I1090">
        <f>IF(Table3_1[[#This Row],[Status]]="Hired",1,0)</f>
        <v>0</v>
      </c>
      <c r="J1090" t="b">
        <f>OR((Table3_1[[#This Row],[Offered Salary]]&lt;$O$27),(Table3_1[[#This Row],[Offered Salary]]&gt;$O$28))</f>
        <v>0</v>
      </c>
      <c r="K1090" t="str">
        <f>IF(Table3_1[[#This Row],[Offered Salary]]&lt;$O$27,"Low",IF(Table3_1[[#This Row],[Offered Salary]]&gt;$O$28,"High",""))</f>
        <v/>
      </c>
      <c r="L1090" s="6">
        <f>((Table3_1[[#This Row],[Offered Salary]]-$O$25)/$O$26)</f>
        <v>1.4743733530807253</v>
      </c>
    </row>
    <row r="1091" spans="1:12" x14ac:dyDescent="0.3">
      <c r="A1091">
        <v>603558</v>
      </c>
      <c r="B1091" s="2">
        <v>41864</v>
      </c>
      <c r="C1091" s="3">
        <v>0.99811342592592589</v>
      </c>
      <c r="D1091" t="s">
        <v>30</v>
      </c>
      <c r="E1091" t="s">
        <v>27</v>
      </c>
      <c r="F1091" t="s">
        <v>17</v>
      </c>
      <c r="G1091" t="s">
        <v>8</v>
      </c>
      <c r="H1091">
        <v>63314</v>
      </c>
      <c r="I1091">
        <f>IF(Table3_1[[#This Row],[Status]]="Hired",1,0)</f>
        <v>0</v>
      </c>
      <c r="J1091" t="b">
        <f>OR((Table3_1[[#This Row],[Offered Salary]]&lt;$O$27),(Table3_1[[#This Row],[Offered Salary]]&gt;$O$28))</f>
        <v>0</v>
      </c>
      <c r="K1091" t="str">
        <f>IF(Table3_1[[#This Row],[Offered Salary]]&lt;$O$27,"Low",IF(Table3_1[[#This Row],[Offered Salary]]&gt;$O$28,"High",""))</f>
        <v/>
      </c>
      <c r="L1091" s="6">
        <f>((Table3_1[[#This Row],[Offered Salary]]-$O$25)/$O$26)</f>
        <v>0.46201553689232727</v>
      </c>
    </row>
    <row r="1092" spans="1:12" x14ac:dyDescent="0.3">
      <c r="A1092">
        <v>248415</v>
      </c>
      <c r="B1092" s="2">
        <v>41865</v>
      </c>
      <c r="C1092" s="3">
        <v>0.67374999999999996</v>
      </c>
      <c r="D1092" t="s">
        <v>31</v>
      </c>
      <c r="E1092" t="s">
        <v>29</v>
      </c>
      <c r="F1092" t="s">
        <v>17</v>
      </c>
      <c r="G1092" t="s">
        <v>5</v>
      </c>
      <c r="H1092">
        <v>90984</v>
      </c>
      <c r="I1092">
        <f>IF(Table3_1[[#This Row],[Status]]="Hired",1,0)</f>
        <v>1</v>
      </c>
      <c r="J1092" t="b">
        <f>OR((Table3_1[[#This Row],[Offered Salary]]&lt;$O$27),(Table3_1[[#This Row],[Offered Salary]]&gt;$O$28))</f>
        <v>0</v>
      </c>
      <c r="K1092" t="str">
        <f>IF(Table3_1[[#This Row],[Offered Salary]]&lt;$O$27,"Low",IF(Table3_1[[#This Row],[Offered Salary]]&gt;$O$28,"High",""))</f>
        <v/>
      </c>
      <c r="L1092" s="6">
        <f>((Table3_1[[#This Row],[Offered Salary]]-$O$25)/$O$26)</f>
        <v>1.4210986599084869</v>
      </c>
    </row>
    <row r="1093" spans="1:12" x14ac:dyDescent="0.3">
      <c r="A1093">
        <v>529917</v>
      </c>
      <c r="B1093" s="2">
        <v>41865</v>
      </c>
      <c r="C1093" s="3">
        <v>0.67143518518518519</v>
      </c>
      <c r="D1093" t="s">
        <v>31</v>
      </c>
      <c r="E1093" t="s">
        <v>28</v>
      </c>
      <c r="F1093" t="s">
        <v>17</v>
      </c>
      <c r="G1093" t="s">
        <v>5</v>
      </c>
      <c r="H1093">
        <v>6456</v>
      </c>
      <c r="I1093">
        <f>IF(Table3_1[[#This Row],[Status]]="Hired",1,0)</f>
        <v>1</v>
      </c>
      <c r="J1093" t="b">
        <f>OR((Table3_1[[#This Row],[Offered Salary]]&lt;$O$27),(Table3_1[[#This Row],[Offered Salary]]&gt;$O$28))</f>
        <v>1</v>
      </c>
      <c r="K1093" t="str">
        <f>IF(Table3_1[[#This Row],[Offered Salary]]&lt;$O$27,"Low",IF(Table3_1[[#This Row],[Offered Salary]]&gt;$O$28,"High",""))</f>
        <v>Low</v>
      </c>
      <c r="L1093" s="6">
        <f>((Table3_1[[#This Row],[Offered Salary]]-$O$25)/$O$26)</f>
        <v>-1.5087668342118579</v>
      </c>
    </row>
    <row r="1094" spans="1:12" x14ac:dyDescent="0.3">
      <c r="A1094">
        <v>502642</v>
      </c>
      <c r="B1094" s="2">
        <v>41865</v>
      </c>
      <c r="C1094" s="3">
        <v>0.60508101851851848</v>
      </c>
      <c r="D1094" t="s">
        <v>30</v>
      </c>
      <c r="E1094" t="s">
        <v>27</v>
      </c>
      <c r="F1094" t="s">
        <v>17</v>
      </c>
      <c r="G1094" t="s">
        <v>10</v>
      </c>
      <c r="H1094">
        <v>44666</v>
      </c>
      <c r="I1094">
        <f>IF(Table3_1[[#This Row],[Status]]="Hired",1,0)</f>
        <v>0</v>
      </c>
      <c r="J1094" t="b">
        <f>OR((Table3_1[[#This Row],[Offered Salary]]&lt;$O$27),(Table3_1[[#This Row],[Offered Salary]]&gt;$O$28))</f>
        <v>0</v>
      </c>
      <c r="K1094" t="str">
        <f>IF(Table3_1[[#This Row],[Offered Salary]]&lt;$O$27,"Low",IF(Table3_1[[#This Row],[Offered Salary]]&gt;$O$28,"High",""))</f>
        <v/>
      </c>
      <c r="L1094" s="6">
        <f>((Table3_1[[#This Row],[Offered Salary]]-$O$25)/$O$26)</f>
        <v>-0.18435172288379648</v>
      </c>
    </row>
    <row r="1095" spans="1:12" x14ac:dyDescent="0.3">
      <c r="A1095">
        <v>257558</v>
      </c>
      <c r="B1095" s="2">
        <v>41865</v>
      </c>
      <c r="C1095" s="3">
        <v>0.66834490740740737</v>
      </c>
      <c r="D1095" t="s">
        <v>30</v>
      </c>
      <c r="E1095" t="s">
        <v>27</v>
      </c>
      <c r="F1095" t="s">
        <v>15</v>
      </c>
      <c r="G1095" t="s">
        <v>10</v>
      </c>
      <c r="H1095">
        <v>9880</v>
      </c>
      <c r="I1095">
        <f>IF(Table3_1[[#This Row],[Status]]="Hired",1,0)</f>
        <v>0</v>
      </c>
      <c r="J1095" t="b">
        <f>OR((Table3_1[[#This Row],[Offered Salary]]&lt;$O$27),(Table3_1[[#This Row],[Offered Salary]]&gt;$O$28))</f>
        <v>1</v>
      </c>
      <c r="K1095" t="str">
        <f>IF(Table3_1[[#This Row],[Offered Salary]]&lt;$O$27,"Low",IF(Table3_1[[#This Row],[Offered Salary]]&gt;$O$28,"High",""))</f>
        <v>Low</v>
      </c>
      <c r="L1095" s="6">
        <f>((Table3_1[[#This Row],[Offered Salary]]-$O$25)/$O$26)</f>
        <v>-1.3900859302289401</v>
      </c>
    </row>
    <row r="1096" spans="1:12" x14ac:dyDescent="0.3">
      <c r="A1096">
        <v>534747</v>
      </c>
      <c r="B1096" s="2">
        <v>41865</v>
      </c>
      <c r="C1096" s="3">
        <v>0.66976851851851849</v>
      </c>
      <c r="D1096" t="s">
        <v>30</v>
      </c>
      <c r="E1096" t="s">
        <v>28</v>
      </c>
      <c r="F1096" t="s">
        <v>15</v>
      </c>
      <c r="G1096" t="s">
        <v>10</v>
      </c>
      <c r="H1096">
        <v>38655</v>
      </c>
      <c r="I1096">
        <f>IF(Table3_1[[#This Row],[Status]]="Hired",1,0)</f>
        <v>0</v>
      </c>
      <c r="J1096" t="b">
        <f>OR((Table3_1[[#This Row],[Offered Salary]]&lt;$O$27),(Table3_1[[#This Row],[Offered Salary]]&gt;$O$28))</f>
        <v>0</v>
      </c>
      <c r="K1096" t="str">
        <f>IF(Table3_1[[#This Row],[Offered Salary]]&lt;$O$27,"Low",IF(Table3_1[[#This Row],[Offered Salary]]&gt;$O$28,"High",""))</f>
        <v/>
      </c>
      <c r="L1096" s="6">
        <f>((Table3_1[[#This Row],[Offered Salary]]-$O$25)/$O$26)</f>
        <v>-0.39270187295427478</v>
      </c>
    </row>
    <row r="1097" spans="1:12" x14ac:dyDescent="0.3">
      <c r="A1097">
        <v>162084</v>
      </c>
      <c r="B1097" s="2">
        <v>41865</v>
      </c>
      <c r="C1097" s="3">
        <v>0.63314814814814813</v>
      </c>
      <c r="D1097" t="s">
        <v>30</v>
      </c>
      <c r="E1097" t="s">
        <v>27</v>
      </c>
      <c r="F1097" t="s">
        <v>20</v>
      </c>
      <c r="G1097" t="s">
        <v>10</v>
      </c>
      <c r="H1097">
        <v>36030</v>
      </c>
      <c r="I1097">
        <f>IF(Table3_1[[#This Row],[Status]]="Hired",1,0)</f>
        <v>0</v>
      </c>
      <c r="J1097" t="b">
        <f>OR((Table3_1[[#This Row],[Offered Salary]]&lt;$O$27),(Table3_1[[#This Row],[Offered Salary]]&gt;$O$28))</f>
        <v>0</v>
      </c>
      <c r="K1097" t="str">
        <f>IF(Table3_1[[#This Row],[Offered Salary]]&lt;$O$27,"Low",IF(Table3_1[[#This Row],[Offered Salary]]&gt;$O$28,"High",""))</f>
        <v/>
      </c>
      <c r="L1097" s="6">
        <f>((Table3_1[[#This Row],[Offered Salary]]-$O$25)/$O$26)</f>
        <v>-0.48368825524258052</v>
      </c>
    </row>
    <row r="1098" spans="1:12" x14ac:dyDescent="0.3">
      <c r="A1098">
        <v>708014</v>
      </c>
      <c r="B1098" s="2">
        <v>41865</v>
      </c>
      <c r="C1098" s="3">
        <v>0.60334490740740743</v>
      </c>
      <c r="D1098" t="s">
        <v>30</v>
      </c>
      <c r="E1098" t="s">
        <v>27</v>
      </c>
      <c r="F1098" t="s">
        <v>20</v>
      </c>
      <c r="G1098" t="s">
        <v>10</v>
      </c>
      <c r="H1098">
        <v>53182</v>
      </c>
      <c r="I1098">
        <f>IF(Table3_1[[#This Row],[Status]]="Hired",1,0)</f>
        <v>0</v>
      </c>
      <c r="J1098" t="b">
        <f>OR((Table3_1[[#This Row],[Offered Salary]]&lt;$O$27),(Table3_1[[#This Row],[Offered Salary]]&gt;$O$28))</f>
        <v>0</v>
      </c>
      <c r="K1098" t="str">
        <f>IF(Table3_1[[#This Row],[Offered Salary]]&lt;$O$27,"Low",IF(Table3_1[[#This Row],[Offered Salary]]&gt;$O$28,"High",""))</f>
        <v/>
      </c>
      <c r="L1098" s="6">
        <f>((Table3_1[[#This Row],[Offered Salary]]-$O$25)/$O$26)</f>
        <v>0.11082543199895073</v>
      </c>
    </row>
    <row r="1099" spans="1:12" x14ac:dyDescent="0.3">
      <c r="A1099">
        <v>146501</v>
      </c>
      <c r="B1099" s="2">
        <v>41865</v>
      </c>
      <c r="C1099" s="3">
        <v>0.43199074074074073</v>
      </c>
      <c r="D1099" t="s">
        <v>30</v>
      </c>
      <c r="E1099" t="s">
        <v>27</v>
      </c>
      <c r="F1099" t="s">
        <v>17</v>
      </c>
      <c r="G1099" t="s">
        <v>8</v>
      </c>
      <c r="H1099">
        <v>6281</v>
      </c>
      <c r="I1099">
        <f>IF(Table3_1[[#This Row],[Status]]="Hired",1,0)</f>
        <v>0</v>
      </c>
      <c r="J1099" t="b">
        <f>OR((Table3_1[[#This Row],[Offered Salary]]&lt;$O$27),(Table3_1[[#This Row],[Offered Salary]]&gt;$O$28))</f>
        <v>1</v>
      </c>
      <c r="K1099" t="str">
        <f>IF(Table3_1[[#This Row],[Offered Salary]]&lt;$O$27,"Low",IF(Table3_1[[#This Row],[Offered Salary]]&gt;$O$28,"High",""))</f>
        <v>Low</v>
      </c>
      <c r="L1099" s="6">
        <f>((Table3_1[[#This Row],[Offered Salary]]-$O$25)/$O$26)</f>
        <v>-1.5148325930310782</v>
      </c>
    </row>
    <row r="1100" spans="1:12" x14ac:dyDescent="0.3">
      <c r="A1100">
        <v>850690</v>
      </c>
      <c r="B1100" s="2">
        <v>41865</v>
      </c>
      <c r="C1100" s="3">
        <v>0.40511574074074075</v>
      </c>
      <c r="D1100" t="s">
        <v>31</v>
      </c>
      <c r="E1100" t="s">
        <v>27</v>
      </c>
      <c r="F1100" t="s">
        <v>17</v>
      </c>
      <c r="G1100" t="s">
        <v>4</v>
      </c>
      <c r="H1100">
        <v>10355</v>
      </c>
      <c r="I1100">
        <f>IF(Table3_1[[#This Row],[Status]]="Hired",1,0)</f>
        <v>1</v>
      </c>
      <c r="J1100" t="b">
        <f>OR((Table3_1[[#This Row],[Offered Salary]]&lt;$O$27),(Table3_1[[#This Row],[Offered Salary]]&gt;$O$28))</f>
        <v>1</v>
      </c>
      <c r="K1100" t="str">
        <f>IF(Table3_1[[#This Row],[Offered Salary]]&lt;$O$27,"Low",IF(Table3_1[[#This Row],[Offered Salary]]&gt;$O$28,"High",""))</f>
        <v>Low</v>
      </c>
      <c r="L1100" s="6">
        <f>((Table3_1[[#This Row],[Offered Salary]]-$O$25)/$O$26)</f>
        <v>-1.3736217277196279</v>
      </c>
    </row>
    <row r="1101" spans="1:12" x14ac:dyDescent="0.3">
      <c r="A1101">
        <v>336624</v>
      </c>
      <c r="B1101" s="2">
        <v>41866</v>
      </c>
      <c r="C1101" s="3">
        <v>0.57240740740740736</v>
      </c>
      <c r="D1101" t="s">
        <v>31</v>
      </c>
      <c r="E1101" t="s">
        <v>29</v>
      </c>
      <c r="F1101" t="s">
        <v>20</v>
      </c>
      <c r="G1101" t="s">
        <v>2</v>
      </c>
      <c r="H1101">
        <v>80440</v>
      </c>
      <c r="I1101">
        <f>IF(Table3_1[[#This Row],[Status]]="Hired",1,0)</f>
        <v>1</v>
      </c>
      <c r="J1101" t="b">
        <f>OR((Table3_1[[#This Row],[Offered Salary]]&lt;$O$27),(Table3_1[[#This Row],[Offered Salary]]&gt;$O$28))</f>
        <v>0</v>
      </c>
      <c r="K1101" t="str">
        <f>IF(Table3_1[[#This Row],[Offered Salary]]&lt;$O$27,"Low",IF(Table3_1[[#This Row],[Offered Salary]]&gt;$O$28,"High",""))</f>
        <v/>
      </c>
      <c r="L1101" s="6">
        <f>((Table3_1[[#This Row],[Offered Salary]]-$O$25)/$O$26)</f>
        <v>1.0556280256807171</v>
      </c>
    </row>
    <row r="1102" spans="1:12" x14ac:dyDescent="0.3">
      <c r="A1102">
        <v>743340</v>
      </c>
      <c r="B1102" s="2">
        <v>41866</v>
      </c>
      <c r="C1102" s="3">
        <v>0.88817129629629632</v>
      </c>
      <c r="D1102" t="s">
        <v>30</v>
      </c>
      <c r="E1102" t="s">
        <v>27</v>
      </c>
      <c r="F1102" t="s">
        <v>17</v>
      </c>
      <c r="G1102" t="s">
        <v>10</v>
      </c>
      <c r="H1102">
        <v>28723</v>
      </c>
      <c r="I1102">
        <f>IF(Table3_1[[#This Row],[Status]]="Hired",1,0)</f>
        <v>0</v>
      </c>
      <c r="J1102" t="b">
        <f>OR((Table3_1[[#This Row],[Offered Salary]]&lt;$O$27),(Table3_1[[#This Row],[Offered Salary]]&gt;$O$28))</f>
        <v>0</v>
      </c>
      <c r="K1102" t="str">
        <f>IF(Table3_1[[#This Row],[Offered Salary]]&lt;$O$27,"Low",IF(Table3_1[[#This Row],[Offered Salary]]&gt;$O$28,"High",""))</f>
        <v/>
      </c>
      <c r="L1102" s="6">
        <f>((Table3_1[[#This Row],[Offered Salary]]-$O$25)/$O$26)</f>
        <v>-0.73695968205425666</v>
      </c>
    </row>
    <row r="1103" spans="1:12" x14ac:dyDescent="0.3">
      <c r="A1103">
        <v>55110</v>
      </c>
      <c r="B1103" s="2">
        <v>41866</v>
      </c>
      <c r="C1103" s="3">
        <v>0.43983796296296296</v>
      </c>
      <c r="D1103" t="s">
        <v>30</v>
      </c>
      <c r="E1103" t="s">
        <v>27</v>
      </c>
      <c r="F1103" t="s">
        <v>17</v>
      </c>
      <c r="G1103" t="s">
        <v>9</v>
      </c>
      <c r="H1103">
        <v>82929</v>
      </c>
      <c r="I1103">
        <f>IF(Table3_1[[#This Row],[Status]]="Hired",1,0)</f>
        <v>0</v>
      </c>
      <c r="J1103" t="b">
        <f>OR((Table3_1[[#This Row],[Offered Salary]]&lt;$O$27),(Table3_1[[#This Row],[Offered Salary]]&gt;$O$28))</f>
        <v>0</v>
      </c>
      <c r="K1103" t="str">
        <f>IF(Table3_1[[#This Row],[Offered Salary]]&lt;$O$27,"Low",IF(Table3_1[[#This Row],[Offered Salary]]&gt;$O$28,"High",""))</f>
        <v/>
      </c>
      <c r="L1103" s="6">
        <f>((Table3_1[[#This Row],[Offered Salary]]-$O$25)/$O$26)</f>
        <v>1.1419004468295144</v>
      </c>
    </row>
    <row r="1104" spans="1:12" x14ac:dyDescent="0.3">
      <c r="A1104">
        <v>182166</v>
      </c>
      <c r="B1104" s="2">
        <v>41866</v>
      </c>
      <c r="C1104" s="3">
        <v>0.44145833333333334</v>
      </c>
      <c r="D1104" t="s">
        <v>31</v>
      </c>
      <c r="E1104" t="s">
        <v>29</v>
      </c>
      <c r="F1104" t="s">
        <v>17</v>
      </c>
      <c r="G1104" t="s">
        <v>9</v>
      </c>
      <c r="H1104">
        <v>45378</v>
      </c>
      <c r="I1104">
        <f>IF(Table3_1[[#This Row],[Status]]="Hired",1,0)</f>
        <v>1</v>
      </c>
      <c r="J1104" t="b">
        <f>OR((Table3_1[[#This Row],[Offered Salary]]&lt;$O$27),(Table3_1[[#This Row],[Offered Salary]]&gt;$O$28))</f>
        <v>0</v>
      </c>
      <c r="K1104" t="str">
        <f>IF(Table3_1[[#This Row],[Offered Salary]]&lt;$O$27,"Low",IF(Table3_1[[#This Row],[Offered Salary]]&gt;$O$28,"High",""))</f>
        <v/>
      </c>
      <c r="L1104" s="6">
        <f>((Table3_1[[#This Row],[Offered Salary]]-$O$25)/$O$26)</f>
        <v>-0.15967274985931126</v>
      </c>
    </row>
    <row r="1105" spans="1:12" x14ac:dyDescent="0.3">
      <c r="A1105">
        <v>793194</v>
      </c>
      <c r="B1105" s="2">
        <v>41866</v>
      </c>
      <c r="C1105" s="3">
        <v>0.44221064814814814</v>
      </c>
      <c r="D1105" t="s">
        <v>30</v>
      </c>
      <c r="E1105" t="s">
        <v>29</v>
      </c>
      <c r="F1105" t="s">
        <v>17</v>
      </c>
      <c r="G1105" t="s">
        <v>9</v>
      </c>
      <c r="H1105">
        <v>24938</v>
      </c>
      <c r="I1105">
        <f>IF(Table3_1[[#This Row],[Status]]="Hired",1,0)</f>
        <v>0</v>
      </c>
      <c r="J1105" t="b">
        <f>OR((Table3_1[[#This Row],[Offered Salary]]&lt;$O$27),(Table3_1[[#This Row],[Offered Salary]]&gt;$O$28))</f>
        <v>0</v>
      </c>
      <c r="K1105" t="str">
        <f>IF(Table3_1[[#This Row],[Offered Salary]]&lt;$O$27,"Low",IF(Table3_1[[#This Row],[Offered Salary]]&gt;$O$28,"High",""))</f>
        <v/>
      </c>
      <c r="L1105" s="6">
        <f>((Table3_1[[#This Row],[Offered Salary]]-$O$25)/$O$26)</f>
        <v>-0.86815337994425168</v>
      </c>
    </row>
    <row r="1106" spans="1:12" x14ac:dyDescent="0.3">
      <c r="A1106">
        <v>983246</v>
      </c>
      <c r="B1106" s="2">
        <v>41867</v>
      </c>
      <c r="C1106" s="3">
        <v>0.96291666666666664</v>
      </c>
      <c r="D1106" t="s">
        <v>30</v>
      </c>
      <c r="E1106" t="s">
        <v>27</v>
      </c>
      <c r="F1106" t="s">
        <v>14</v>
      </c>
      <c r="G1106" t="s">
        <v>1</v>
      </c>
      <c r="H1106">
        <v>29194</v>
      </c>
      <c r="I1106">
        <f>IF(Table3_1[[#This Row],[Status]]="Hired",1,0)</f>
        <v>0</v>
      </c>
      <c r="J1106" t="b">
        <f>OR((Table3_1[[#This Row],[Offered Salary]]&lt;$O$27),(Table3_1[[#This Row],[Offered Salary]]&gt;$O$28))</f>
        <v>0</v>
      </c>
      <c r="K1106" t="str">
        <f>IF(Table3_1[[#This Row],[Offered Salary]]&lt;$O$27,"Low",IF(Table3_1[[#This Row],[Offered Salary]]&gt;$O$28,"High",""))</f>
        <v/>
      </c>
      <c r="L1106" s="6">
        <f>((Table3_1[[#This Row],[Offered Salary]]-$O$25)/$O$26)</f>
        <v>-0.72063412546081207</v>
      </c>
    </row>
    <row r="1107" spans="1:12" x14ac:dyDescent="0.3">
      <c r="A1107">
        <v>696923</v>
      </c>
      <c r="B1107" s="2">
        <v>41867</v>
      </c>
      <c r="C1107" s="3">
        <v>0.28728009259259257</v>
      </c>
      <c r="D1107" t="s">
        <v>30</v>
      </c>
      <c r="E1107" t="s">
        <v>27</v>
      </c>
      <c r="F1107" t="s">
        <v>20</v>
      </c>
      <c r="G1107" t="s">
        <v>4</v>
      </c>
      <c r="H1107">
        <v>73767</v>
      </c>
      <c r="I1107">
        <f>IF(Table3_1[[#This Row],[Status]]="Hired",1,0)</f>
        <v>0</v>
      </c>
      <c r="J1107" t="b">
        <f>OR((Table3_1[[#This Row],[Offered Salary]]&lt;$O$27),(Table3_1[[#This Row],[Offered Salary]]&gt;$O$28))</f>
        <v>0</v>
      </c>
      <c r="K1107" t="str">
        <f>IF(Table3_1[[#This Row],[Offered Salary]]&lt;$O$27,"Low",IF(Table3_1[[#This Row],[Offered Salary]]&gt;$O$28,"High",""))</f>
        <v/>
      </c>
      <c r="L1107" s="6">
        <f>((Table3_1[[#This Row],[Offered Salary]]-$O$25)/$O$26)</f>
        <v>0.82433197653410228</v>
      </c>
    </row>
    <row r="1108" spans="1:12" x14ac:dyDescent="0.3">
      <c r="A1108">
        <v>64548</v>
      </c>
      <c r="B1108" s="2">
        <v>41867</v>
      </c>
      <c r="C1108" s="3">
        <v>0.28869212962962965</v>
      </c>
      <c r="D1108" t="s">
        <v>30</v>
      </c>
      <c r="E1108" t="s">
        <v>29</v>
      </c>
      <c r="F1108" t="s">
        <v>20</v>
      </c>
      <c r="G1108" t="s">
        <v>4</v>
      </c>
      <c r="H1108">
        <v>44750</v>
      </c>
      <c r="I1108">
        <f>IF(Table3_1[[#This Row],[Status]]="Hired",1,0)</f>
        <v>0</v>
      </c>
      <c r="J1108" t="b">
        <f>OR((Table3_1[[#This Row],[Offered Salary]]&lt;$O$27),(Table3_1[[#This Row],[Offered Salary]]&gt;$O$28))</f>
        <v>0</v>
      </c>
      <c r="K1108" t="str">
        <f>IF(Table3_1[[#This Row],[Offered Salary]]&lt;$O$27,"Low",IF(Table3_1[[#This Row],[Offered Salary]]&gt;$O$28,"High",""))</f>
        <v/>
      </c>
      <c r="L1108" s="6">
        <f>((Table3_1[[#This Row],[Offered Salary]]-$O$25)/$O$26)</f>
        <v>-0.1814401586505707</v>
      </c>
    </row>
    <row r="1109" spans="1:12" x14ac:dyDescent="0.3">
      <c r="A1109">
        <v>12277</v>
      </c>
      <c r="B1109" s="2">
        <v>41867</v>
      </c>
      <c r="C1109" s="3">
        <v>0.28828703703703706</v>
      </c>
      <c r="D1109" t="s">
        <v>31</v>
      </c>
      <c r="E1109" t="s">
        <v>28</v>
      </c>
      <c r="F1109" t="s">
        <v>20</v>
      </c>
      <c r="G1109" t="s">
        <v>4</v>
      </c>
      <c r="H1109">
        <v>22823</v>
      </c>
      <c r="I1109">
        <f>IF(Table3_1[[#This Row],[Status]]="Hired",1,0)</f>
        <v>1</v>
      </c>
      <c r="J1109" t="b">
        <f>OR((Table3_1[[#This Row],[Offered Salary]]&lt;$O$27),(Table3_1[[#This Row],[Offered Salary]]&gt;$O$28))</f>
        <v>0</v>
      </c>
      <c r="K1109" t="str">
        <f>IF(Table3_1[[#This Row],[Offered Salary]]&lt;$O$27,"Low",IF(Table3_1[[#This Row],[Offered Salary]]&gt;$O$28,"High",""))</f>
        <v/>
      </c>
      <c r="L1109" s="6">
        <f>((Table3_1[[#This Row],[Offered Salary]]-$O$25)/$O$26)</f>
        <v>-0.94146240795940084</v>
      </c>
    </row>
    <row r="1110" spans="1:12" x14ac:dyDescent="0.3">
      <c r="A1110">
        <v>896132</v>
      </c>
      <c r="B1110" s="2">
        <v>41867</v>
      </c>
      <c r="C1110" s="3">
        <v>0.48872685185185183</v>
      </c>
      <c r="D1110" t="s">
        <v>30</v>
      </c>
      <c r="E1110" t="s">
        <v>27</v>
      </c>
      <c r="F1110" t="s">
        <v>20</v>
      </c>
      <c r="G1110" t="s">
        <v>1</v>
      </c>
      <c r="H1110">
        <v>79268</v>
      </c>
      <c r="I1110">
        <f>IF(Table3_1[[#This Row],[Status]]="Hired",1,0)</f>
        <v>0</v>
      </c>
      <c r="J1110" t="b">
        <f>OR((Table3_1[[#This Row],[Offered Salary]]&lt;$O$27),(Table3_1[[#This Row],[Offered Salary]]&gt;$O$28))</f>
        <v>0</v>
      </c>
      <c r="K1110" t="str">
        <f>IF(Table3_1[[#This Row],[Offered Salary]]&lt;$O$27,"Low",IF(Table3_1[[#This Row],[Offered Salary]]&gt;$O$28,"High",""))</f>
        <v/>
      </c>
      <c r="L1110" s="6">
        <f>((Table3_1[[#This Row],[Offered Salary]]-$O$25)/$O$26)</f>
        <v>1.0150047723314242</v>
      </c>
    </row>
    <row r="1111" spans="1:12" x14ac:dyDescent="0.3">
      <c r="A1111">
        <v>224587</v>
      </c>
      <c r="B1111" s="2">
        <v>41867</v>
      </c>
      <c r="C1111" s="3">
        <v>0.60274305555555552</v>
      </c>
      <c r="D1111" t="s">
        <v>30</v>
      </c>
      <c r="E1111" t="s">
        <v>27</v>
      </c>
      <c r="F1111" t="s">
        <v>16</v>
      </c>
      <c r="G1111" t="s">
        <v>6</v>
      </c>
      <c r="H1111">
        <v>71833</v>
      </c>
      <c r="I1111">
        <f>IF(Table3_1[[#This Row],[Status]]="Hired",1,0)</f>
        <v>0</v>
      </c>
      <c r="J1111" t="b">
        <f>OR((Table3_1[[#This Row],[Offered Salary]]&lt;$O$27),(Table3_1[[#This Row],[Offered Salary]]&gt;$O$28))</f>
        <v>0</v>
      </c>
      <c r="K1111" t="str">
        <f>IF(Table3_1[[#This Row],[Offered Salary]]&lt;$O$27,"Low",IF(Table3_1[[#This Row],[Offered Salary]]&gt;$O$28,"High",""))</f>
        <v/>
      </c>
      <c r="L1111" s="6">
        <f>((Table3_1[[#This Row],[Offered Salary]]-$O$25)/$O$26)</f>
        <v>0.75729667621197538</v>
      </c>
    </row>
    <row r="1112" spans="1:12" x14ac:dyDescent="0.3">
      <c r="A1112">
        <v>992900</v>
      </c>
      <c r="B1112" s="2">
        <v>41867</v>
      </c>
      <c r="C1112" s="3">
        <v>5.4988425925925927E-2</v>
      </c>
      <c r="D1112" t="s">
        <v>30</v>
      </c>
      <c r="E1112" t="s">
        <v>27</v>
      </c>
      <c r="F1112" t="s">
        <v>14</v>
      </c>
      <c r="G1112" t="s">
        <v>7</v>
      </c>
      <c r="H1112">
        <v>81641</v>
      </c>
      <c r="I1112">
        <f>IF(Table3_1[[#This Row],[Status]]="Hired",1,0)</f>
        <v>0</v>
      </c>
      <c r="J1112" t="b">
        <f>OR((Table3_1[[#This Row],[Offered Salary]]&lt;$O$27),(Table3_1[[#This Row],[Offered Salary]]&gt;$O$28))</f>
        <v>0</v>
      </c>
      <c r="K1112" t="str">
        <f>IF(Table3_1[[#This Row],[Offered Salary]]&lt;$O$27,"Low",IF(Table3_1[[#This Row],[Offered Salary]]&gt;$O$28,"High",""))</f>
        <v/>
      </c>
      <c r="L1112" s="6">
        <f>((Table3_1[[#This Row],[Offered Salary]]-$O$25)/$O$26)</f>
        <v>1.0972564619200524</v>
      </c>
    </row>
    <row r="1113" spans="1:12" x14ac:dyDescent="0.3">
      <c r="A1113">
        <v>475101</v>
      </c>
      <c r="B1113" s="2">
        <v>41867</v>
      </c>
      <c r="C1113" s="3">
        <v>5.6053240740740744E-2</v>
      </c>
      <c r="D1113" t="s">
        <v>31</v>
      </c>
      <c r="E1113" t="s">
        <v>27</v>
      </c>
      <c r="F1113" t="s">
        <v>14</v>
      </c>
      <c r="G1113" t="s">
        <v>7</v>
      </c>
      <c r="H1113">
        <v>94464</v>
      </c>
      <c r="I1113">
        <f>IF(Table3_1[[#This Row],[Status]]="Hired",1,0)</f>
        <v>1</v>
      </c>
      <c r="J1113" t="b">
        <f>OR((Table3_1[[#This Row],[Offered Salary]]&lt;$O$27),(Table3_1[[#This Row],[Offered Salary]]&gt;$O$28))</f>
        <v>0</v>
      </c>
      <c r="K1113" t="str">
        <f>IF(Table3_1[[#This Row],[Offered Salary]]&lt;$O$27,"Low",IF(Table3_1[[#This Row],[Offered Salary]]&gt;$O$28,"High",""))</f>
        <v/>
      </c>
      <c r="L1113" s="6">
        <f>((Table3_1[[#This Row],[Offered Salary]]-$O$25)/$O$26)</f>
        <v>1.5417206067135549</v>
      </c>
    </row>
    <row r="1114" spans="1:12" x14ac:dyDescent="0.3">
      <c r="A1114">
        <v>914596</v>
      </c>
      <c r="B1114" s="2">
        <v>41868</v>
      </c>
      <c r="C1114" s="3">
        <v>0.43937500000000002</v>
      </c>
      <c r="D1114" t="s">
        <v>31</v>
      </c>
      <c r="E1114" t="s">
        <v>29</v>
      </c>
      <c r="F1114" t="s">
        <v>20</v>
      </c>
      <c r="G1114" t="s">
        <v>8</v>
      </c>
      <c r="H1114">
        <v>74384</v>
      </c>
      <c r="I1114">
        <f>IF(Table3_1[[#This Row],[Status]]="Hired",1,0)</f>
        <v>1</v>
      </c>
      <c r="J1114" t="b">
        <f>OR((Table3_1[[#This Row],[Offered Salary]]&lt;$O$27),(Table3_1[[#This Row],[Offered Salary]]&gt;$O$28))</f>
        <v>0</v>
      </c>
      <c r="K1114" t="str">
        <f>IF(Table3_1[[#This Row],[Offered Salary]]&lt;$O$27,"Low",IF(Table3_1[[#This Row],[Offered Salary]]&gt;$O$28,"High",""))</f>
        <v/>
      </c>
      <c r="L1114" s="6">
        <f>((Table3_1[[#This Row],[Offered Salary]]-$O$25)/$O$26)</f>
        <v>0.84571810905672506</v>
      </c>
    </row>
    <row r="1115" spans="1:12" x14ac:dyDescent="0.3">
      <c r="A1115">
        <v>16121</v>
      </c>
      <c r="B1115" s="2">
        <v>41868</v>
      </c>
      <c r="C1115" s="3">
        <v>0.54197916666666668</v>
      </c>
      <c r="D1115" t="s">
        <v>30</v>
      </c>
      <c r="E1115" t="s">
        <v>27</v>
      </c>
      <c r="F1115" t="s">
        <v>20</v>
      </c>
      <c r="G1115" t="s">
        <v>2</v>
      </c>
      <c r="H1115">
        <v>38245</v>
      </c>
      <c r="I1115">
        <f>IF(Table3_1[[#This Row],[Status]]="Hired",1,0)</f>
        <v>0</v>
      </c>
      <c r="J1115" t="b">
        <f>OR((Table3_1[[#This Row],[Offered Salary]]&lt;$O$27),(Table3_1[[#This Row],[Offered Salary]]&gt;$O$28))</f>
        <v>0</v>
      </c>
      <c r="K1115" t="str">
        <f>IF(Table3_1[[#This Row],[Offered Salary]]&lt;$O$27,"Low",IF(Table3_1[[#This Row],[Offered Salary]]&gt;$O$28,"High",""))</f>
        <v/>
      </c>
      <c r="L1115" s="6">
        <f>((Table3_1[[#This Row],[Offered Salary]]-$O$25)/$O$26)</f>
        <v>-0.40691307933073401</v>
      </c>
    </row>
    <row r="1116" spans="1:12" x14ac:dyDescent="0.3">
      <c r="A1116">
        <v>693114</v>
      </c>
      <c r="B1116" s="2">
        <v>41868</v>
      </c>
      <c r="C1116" s="3">
        <v>0.6416087962962963</v>
      </c>
      <c r="D1116" t="s">
        <v>31</v>
      </c>
      <c r="E1116" t="s">
        <v>29</v>
      </c>
      <c r="F1116" t="s">
        <v>20</v>
      </c>
      <c r="G1116" t="s">
        <v>7</v>
      </c>
      <c r="H1116">
        <v>5807</v>
      </c>
      <c r="I1116">
        <f>IF(Table3_1[[#This Row],[Status]]="Hired",1,0)</f>
        <v>1</v>
      </c>
      <c r="J1116" t="b">
        <f>OR((Table3_1[[#This Row],[Offered Salary]]&lt;$O$27),(Table3_1[[#This Row],[Offered Salary]]&gt;$O$28))</f>
        <v>1</v>
      </c>
      <c r="K1116" t="str">
        <f>IF(Table3_1[[#This Row],[Offered Salary]]&lt;$O$27,"Low",IF(Table3_1[[#This Row],[Offered Salary]]&gt;$O$28,"High",""))</f>
        <v>Low</v>
      </c>
      <c r="L1116" s="6">
        <f>((Table3_1[[#This Row],[Offered Salary]]-$O$25)/$O$26)</f>
        <v>-1.5312621340614236</v>
      </c>
    </row>
    <row r="1117" spans="1:12" x14ac:dyDescent="0.3">
      <c r="A1117">
        <v>104642</v>
      </c>
      <c r="B1117" s="2">
        <v>41871</v>
      </c>
      <c r="C1117" s="3">
        <v>0.33969907407407407</v>
      </c>
      <c r="D1117" t="s">
        <v>31</v>
      </c>
      <c r="E1117" t="s">
        <v>27</v>
      </c>
      <c r="F1117" t="s">
        <v>17</v>
      </c>
      <c r="G1117" t="s">
        <v>2</v>
      </c>
      <c r="H1117">
        <v>53744</v>
      </c>
      <c r="I1117">
        <f>IF(Table3_1[[#This Row],[Status]]="Hired",1,0)</f>
        <v>1</v>
      </c>
      <c r="J1117" t="b">
        <f>OR((Table3_1[[#This Row],[Offered Salary]]&lt;$O$27),(Table3_1[[#This Row],[Offered Salary]]&gt;$O$28))</f>
        <v>0</v>
      </c>
      <c r="K1117" t="str">
        <f>IF(Table3_1[[#This Row],[Offered Salary]]&lt;$O$27,"Low",IF(Table3_1[[#This Row],[Offered Salary]]&gt;$O$28,"High",""))</f>
        <v/>
      </c>
      <c r="L1117" s="6">
        <f>((Table3_1[[#This Row],[Offered Salary]]-$O$25)/$O$26)</f>
        <v>0.13030518317838988</v>
      </c>
    </row>
    <row r="1118" spans="1:12" x14ac:dyDescent="0.3">
      <c r="A1118">
        <v>188939</v>
      </c>
      <c r="B1118" s="2">
        <v>41868</v>
      </c>
      <c r="C1118" s="3">
        <v>0.57366898148148149</v>
      </c>
      <c r="D1118" t="s">
        <v>30</v>
      </c>
      <c r="E1118" t="s">
        <v>27</v>
      </c>
      <c r="F1118" t="s">
        <v>17</v>
      </c>
      <c r="G1118" t="s">
        <v>1</v>
      </c>
      <c r="H1118">
        <v>92315</v>
      </c>
      <c r="I1118">
        <f>IF(Table3_1[[#This Row],[Status]]="Hired",1,0)</f>
        <v>0</v>
      </c>
      <c r="J1118" t="b">
        <f>OR((Table3_1[[#This Row],[Offered Salary]]&lt;$O$27),(Table3_1[[#This Row],[Offered Salary]]&gt;$O$28))</f>
        <v>0</v>
      </c>
      <c r="K1118" t="str">
        <f>IF(Table3_1[[#This Row],[Offered Salary]]&lt;$O$27,"Low",IF(Table3_1[[#This Row],[Offered Salary]]&gt;$O$28,"High",""))</f>
        <v/>
      </c>
      <c r="L1118" s="6">
        <f>((Table3_1[[#This Row],[Offered Salary]]-$O$25)/$O$26)</f>
        <v>1.4672330884135287</v>
      </c>
    </row>
    <row r="1119" spans="1:12" x14ac:dyDescent="0.3">
      <c r="A1119">
        <v>82478</v>
      </c>
      <c r="B1119" s="2">
        <v>41868</v>
      </c>
      <c r="C1119" s="3">
        <v>0.57456018518518515</v>
      </c>
      <c r="D1119" t="s">
        <v>31</v>
      </c>
      <c r="E1119" t="s">
        <v>27</v>
      </c>
      <c r="F1119" t="s">
        <v>17</v>
      </c>
      <c r="G1119" t="s">
        <v>1</v>
      </c>
      <c r="H1119">
        <v>19321</v>
      </c>
      <c r="I1119">
        <f>IF(Table3_1[[#This Row],[Status]]="Hired",1,0)</f>
        <v>1</v>
      </c>
      <c r="J1119" t="b">
        <f>OR((Table3_1[[#This Row],[Offered Salary]]&lt;$O$27),(Table3_1[[#This Row],[Offered Salary]]&gt;$O$28))</f>
        <v>0</v>
      </c>
      <c r="K1119" t="str">
        <f>IF(Table3_1[[#This Row],[Offered Salary]]&lt;$O$27,"Low",IF(Table3_1[[#This Row],[Offered Salary]]&gt;$O$28,"High",""))</f>
        <v/>
      </c>
      <c r="L1119" s="6">
        <f>((Table3_1[[#This Row],[Offered Salary]]-$O$25)/$O$26)</f>
        <v>-1.0628469073017424</v>
      </c>
    </row>
    <row r="1120" spans="1:12" x14ac:dyDescent="0.3">
      <c r="A1120">
        <v>977943</v>
      </c>
      <c r="B1120" s="2">
        <v>41868</v>
      </c>
      <c r="C1120" s="3">
        <v>0.40454861111111112</v>
      </c>
      <c r="D1120" t="s">
        <v>31</v>
      </c>
      <c r="E1120" t="s">
        <v>29</v>
      </c>
      <c r="F1120" t="s">
        <v>20</v>
      </c>
      <c r="G1120" t="s">
        <v>10</v>
      </c>
      <c r="H1120">
        <v>82442</v>
      </c>
      <c r="I1120">
        <f>IF(Table3_1[[#This Row],[Status]]="Hired",1,0)</f>
        <v>1</v>
      </c>
      <c r="J1120" t="b">
        <f>OR((Table3_1[[#This Row],[Offered Salary]]&lt;$O$27),(Table3_1[[#This Row],[Offered Salary]]&gt;$O$28))</f>
        <v>0</v>
      </c>
      <c r="K1120" t="str">
        <f>IF(Table3_1[[#This Row],[Offered Salary]]&lt;$O$27,"Low",IF(Table3_1[[#This Row],[Offered Salary]]&gt;$O$28,"High",""))</f>
        <v/>
      </c>
      <c r="L1120" s="6">
        <f>((Table3_1[[#This Row],[Offered Salary]]-$O$25)/$O$26)</f>
        <v>1.1250203065725983</v>
      </c>
    </row>
    <row r="1121" spans="1:12" x14ac:dyDescent="0.3">
      <c r="A1121">
        <v>236432</v>
      </c>
      <c r="B1121" s="2">
        <v>41871</v>
      </c>
      <c r="C1121" s="3">
        <v>0.26803240740740741</v>
      </c>
      <c r="D1121" t="s">
        <v>31</v>
      </c>
      <c r="E1121" t="s">
        <v>27</v>
      </c>
      <c r="F1121" t="s">
        <v>20</v>
      </c>
      <c r="G1121" t="s">
        <v>10</v>
      </c>
      <c r="H1121">
        <v>10729</v>
      </c>
      <c r="I1121">
        <f>IF(Table3_1[[#This Row],[Status]]="Hired",1,0)</f>
        <v>1</v>
      </c>
      <c r="J1121" t="b">
        <f>OR((Table3_1[[#This Row],[Offered Salary]]&lt;$O$27),(Table3_1[[#This Row],[Offered Salary]]&gt;$O$28))</f>
        <v>1</v>
      </c>
      <c r="K1121" t="str">
        <f>IF(Table3_1[[#This Row],[Offered Salary]]&lt;$O$27,"Low",IF(Table3_1[[#This Row],[Offered Salary]]&gt;$O$28,"High",""))</f>
        <v>Low</v>
      </c>
      <c r="L1121" s="6">
        <f>((Table3_1[[#This Row],[Offered Salary]]-$O$25)/$O$26)</f>
        <v>-1.3606583345859797</v>
      </c>
    </row>
    <row r="1122" spans="1:12" x14ac:dyDescent="0.3">
      <c r="A1122">
        <v>773874</v>
      </c>
      <c r="B1122" s="2">
        <v>41869</v>
      </c>
      <c r="C1122" s="3">
        <v>8.9618055555555562E-2</v>
      </c>
      <c r="D1122" t="s">
        <v>30</v>
      </c>
      <c r="E1122" t="s">
        <v>27</v>
      </c>
      <c r="F1122" t="s">
        <v>20</v>
      </c>
      <c r="G1122" t="s">
        <v>9</v>
      </c>
      <c r="H1122">
        <v>88969</v>
      </c>
      <c r="I1122">
        <f>IF(Table3_1[[#This Row],[Status]]="Hired",1,0)</f>
        <v>0</v>
      </c>
      <c r="J1122" t="b">
        <f>OR((Table3_1[[#This Row],[Offered Salary]]&lt;$O$27),(Table3_1[[#This Row],[Offered Salary]]&gt;$O$28))</f>
        <v>0</v>
      </c>
      <c r="K1122" t="str">
        <f>IF(Table3_1[[#This Row],[Offered Salary]]&lt;$O$27,"Low",IF(Table3_1[[#This Row],[Offered Salary]]&gt;$O$28,"High",""))</f>
        <v/>
      </c>
      <c r="L1122" s="6">
        <f>((Table3_1[[#This Row],[Offered Salary]]-$O$25)/$O$26)</f>
        <v>1.3512557797900351</v>
      </c>
    </row>
    <row r="1123" spans="1:12" x14ac:dyDescent="0.3">
      <c r="A1123">
        <v>147215</v>
      </c>
      <c r="B1123" s="2">
        <v>41869</v>
      </c>
      <c r="C1123" s="3">
        <v>0.46439814814814817</v>
      </c>
      <c r="D1123" t="s">
        <v>31</v>
      </c>
      <c r="E1123" t="s">
        <v>27</v>
      </c>
      <c r="F1123" t="s">
        <v>17</v>
      </c>
      <c r="G1123" t="s">
        <v>8</v>
      </c>
      <c r="H1123">
        <v>98535</v>
      </c>
      <c r="I1123">
        <f>IF(Table3_1[[#This Row],[Status]]="Hired",1,0)</f>
        <v>1</v>
      </c>
      <c r="J1123" t="b">
        <f>OR((Table3_1[[#This Row],[Offered Salary]]&lt;$O$27),(Table3_1[[#This Row],[Offered Salary]]&gt;$O$28))</f>
        <v>0</v>
      </c>
      <c r="K1123" t="str">
        <f>IF(Table3_1[[#This Row],[Offered Salary]]&lt;$O$27,"Low",IF(Table3_1[[#This Row],[Offered Salary]]&gt;$O$28,"High",""))</f>
        <v/>
      </c>
      <c r="L1123" s="6">
        <f>((Table3_1[[#This Row],[Offered Salary]]-$O$25)/$O$26)</f>
        <v>1.6828274875881046</v>
      </c>
    </row>
    <row r="1124" spans="1:12" x14ac:dyDescent="0.3">
      <c r="A1124">
        <v>949333</v>
      </c>
      <c r="B1124" s="2">
        <v>41869</v>
      </c>
      <c r="C1124" s="3">
        <v>0.59841435185185188</v>
      </c>
      <c r="D1124" t="s">
        <v>31</v>
      </c>
      <c r="E1124" t="s">
        <v>29</v>
      </c>
      <c r="F1124" t="s">
        <v>19</v>
      </c>
      <c r="G1124" t="s">
        <v>9</v>
      </c>
      <c r="H1124">
        <v>8994</v>
      </c>
      <c r="I1124">
        <f>IF(Table3_1[[#This Row],[Status]]="Hired",1,0)</f>
        <v>1</v>
      </c>
      <c r="J1124" t="b">
        <f>OR((Table3_1[[#This Row],[Offered Salary]]&lt;$O$27),(Table3_1[[#This Row],[Offered Salary]]&gt;$O$28))</f>
        <v>1</v>
      </c>
      <c r="K1124" t="str">
        <f>IF(Table3_1[[#This Row],[Offered Salary]]&lt;$O$27,"Low",IF(Table3_1[[#This Row],[Offered Salary]]&gt;$O$28,"High",""))</f>
        <v>Low</v>
      </c>
      <c r="L1124" s="6">
        <f>((Table3_1[[#This Row],[Offered Salary]]-$O$25)/$O$26)</f>
        <v>-1.4207960005936788</v>
      </c>
    </row>
    <row r="1125" spans="1:12" x14ac:dyDescent="0.3">
      <c r="A1125">
        <v>578197</v>
      </c>
      <c r="B1125" s="2">
        <v>41869</v>
      </c>
      <c r="C1125" s="3">
        <v>0.34378472222222223</v>
      </c>
      <c r="D1125" t="s">
        <v>31</v>
      </c>
      <c r="E1125" t="s">
        <v>27</v>
      </c>
      <c r="F1125" t="s">
        <v>18</v>
      </c>
      <c r="G1125" t="s">
        <v>4</v>
      </c>
      <c r="H1125">
        <v>93397</v>
      </c>
      <c r="I1125">
        <f>IF(Table3_1[[#This Row],[Status]]="Hired",1,0)</f>
        <v>1</v>
      </c>
      <c r="J1125" t="b">
        <f>OR((Table3_1[[#This Row],[Offered Salary]]&lt;$O$27),(Table3_1[[#This Row],[Offered Salary]]&gt;$O$28))</f>
        <v>0</v>
      </c>
      <c r="K1125" t="str">
        <f>IF(Table3_1[[#This Row],[Offered Salary]]&lt;$O$27,"Low",IF(Table3_1[[#This Row],[Offered Salary]]&gt;$O$28,"High",""))</f>
        <v/>
      </c>
      <c r="L1125" s="6">
        <f>((Table3_1[[#This Row],[Offered Salary]]-$O$25)/$O$26)</f>
        <v>1.5047368086557942</v>
      </c>
    </row>
    <row r="1126" spans="1:12" x14ac:dyDescent="0.3">
      <c r="A1126">
        <v>47707</v>
      </c>
      <c r="B1126" s="2">
        <v>41869</v>
      </c>
      <c r="C1126" s="3">
        <v>0.47938657407407409</v>
      </c>
      <c r="D1126" t="s">
        <v>30</v>
      </c>
      <c r="E1126" t="s">
        <v>27</v>
      </c>
      <c r="F1126" t="s">
        <v>17</v>
      </c>
      <c r="G1126" t="s">
        <v>4</v>
      </c>
      <c r="H1126">
        <v>11887</v>
      </c>
      <c r="I1126">
        <f>IF(Table3_1[[#This Row],[Status]]="Hired",1,0)</f>
        <v>0</v>
      </c>
      <c r="J1126" t="b">
        <f>OR((Table3_1[[#This Row],[Offered Salary]]&lt;$O$27),(Table3_1[[#This Row],[Offered Salary]]&gt;$O$28))</f>
        <v>1</v>
      </c>
      <c r="K1126" t="str">
        <f>IF(Table3_1[[#This Row],[Offered Salary]]&lt;$O$27,"Low",IF(Table3_1[[#This Row],[Offered Salary]]&gt;$O$28,"High",""))</f>
        <v>Low</v>
      </c>
      <c r="L1126" s="6">
        <f>((Table3_1[[#This Row],[Offered Salary]]-$O$25)/$O$26)</f>
        <v>-1.3205203419422242</v>
      </c>
    </row>
    <row r="1127" spans="1:12" x14ac:dyDescent="0.3">
      <c r="A1127">
        <v>795224</v>
      </c>
      <c r="B1127" s="2">
        <v>41869</v>
      </c>
      <c r="C1127" s="3">
        <v>0.48067129629629629</v>
      </c>
      <c r="D1127" t="s">
        <v>30</v>
      </c>
      <c r="E1127" t="s">
        <v>27</v>
      </c>
      <c r="F1127" t="s">
        <v>17</v>
      </c>
      <c r="G1127" t="s">
        <v>4</v>
      </c>
      <c r="H1127">
        <v>75329</v>
      </c>
      <c r="I1127">
        <f>IF(Table3_1[[#This Row],[Status]]="Hired",1,0)</f>
        <v>0</v>
      </c>
      <c r="J1127" t="b">
        <f>OR((Table3_1[[#This Row],[Offered Salary]]&lt;$O$27),(Table3_1[[#This Row],[Offered Salary]]&gt;$O$28))</f>
        <v>0</v>
      </c>
      <c r="K1127" t="str">
        <f>IF(Table3_1[[#This Row],[Offered Salary]]&lt;$O$27,"Low",IF(Table3_1[[#This Row],[Offered Salary]]&gt;$O$28,"High",""))</f>
        <v/>
      </c>
      <c r="L1127" s="6">
        <f>((Table3_1[[#This Row],[Offered Salary]]-$O$25)/$O$26)</f>
        <v>0.8784732066805151</v>
      </c>
    </row>
    <row r="1128" spans="1:12" x14ac:dyDescent="0.3">
      <c r="A1128">
        <v>738617</v>
      </c>
      <c r="B1128" s="2">
        <v>41869</v>
      </c>
      <c r="C1128" s="3">
        <v>0.60103009259259255</v>
      </c>
      <c r="D1128" t="s">
        <v>30</v>
      </c>
      <c r="E1128" t="s">
        <v>27</v>
      </c>
      <c r="F1128" t="s">
        <v>12</v>
      </c>
      <c r="G1128" t="s">
        <v>6</v>
      </c>
      <c r="H1128">
        <v>55189</v>
      </c>
      <c r="I1128">
        <f>IF(Table3_1[[#This Row],[Status]]="Hired",1,0)</f>
        <v>0</v>
      </c>
      <c r="J1128" t="b">
        <f>OR((Table3_1[[#This Row],[Offered Salary]]&lt;$O$27),(Table3_1[[#This Row],[Offered Salary]]&gt;$O$28))</f>
        <v>0</v>
      </c>
      <c r="K1128" t="str">
        <f>IF(Table3_1[[#This Row],[Offered Salary]]&lt;$O$27,"Low",IF(Table3_1[[#This Row],[Offered Salary]]&gt;$O$28,"High",""))</f>
        <v/>
      </c>
      <c r="L1128" s="6">
        <f>((Table3_1[[#This Row],[Offered Salary]]-$O$25)/$O$26)</f>
        <v>0.18039102028566675</v>
      </c>
    </row>
    <row r="1129" spans="1:12" x14ac:dyDescent="0.3">
      <c r="A1129">
        <v>594973</v>
      </c>
      <c r="B1129" s="2">
        <v>41869</v>
      </c>
      <c r="C1129" s="3">
        <v>0.76908564814814817</v>
      </c>
      <c r="D1129" t="s">
        <v>30</v>
      </c>
      <c r="E1129" t="s">
        <v>29</v>
      </c>
      <c r="F1129" t="s">
        <v>19</v>
      </c>
      <c r="G1129" t="s">
        <v>4</v>
      </c>
      <c r="H1129">
        <v>66665</v>
      </c>
      <c r="I1129">
        <f>IF(Table3_1[[#This Row],[Status]]="Hired",1,0)</f>
        <v>0</v>
      </c>
      <c r="J1129" t="b">
        <f>OR((Table3_1[[#This Row],[Offered Salary]]&lt;$O$27),(Table3_1[[#This Row],[Offered Salary]]&gt;$O$28))</f>
        <v>0</v>
      </c>
      <c r="K1129" t="str">
        <f>IF(Table3_1[[#This Row],[Offered Salary]]&lt;$O$27,"Low",IF(Table3_1[[#This Row],[Offered Salary]]&gt;$O$28,"High",""))</f>
        <v/>
      </c>
      <c r="L1129" s="6">
        <f>((Table3_1[[#This Row],[Offered Salary]]-$O$25)/$O$26)</f>
        <v>0.57816615291065576</v>
      </c>
    </row>
    <row r="1130" spans="1:12" x14ac:dyDescent="0.3">
      <c r="A1130">
        <v>513939</v>
      </c>
      <c r="B1130" s="2">
        <v>41869</v>
      </c>
      <c r="C1130" s="3">
        <v>6.5509259259259253E-2</v>
      </c>
      <c r="D1130" t="s">
        <v>31</v>
      </c>
      <c r="E1130" t="s">
        <v>27</v>
      </c>
      <c r="F1130" t="s">
        <v>20</v>
      </c>
      <c r="G1130" t="s">
        <v>2</v>
      </c>
      <c r="H1130">
        <v>91426</v>
      </c>
      <c r="I1130">
        <f>IF(Table3_1[[#This Row],[Status]]="Hired",1,0)</f>
        <v>1</v>
      </c>
      <c r="J1130" t="b">
        <f>OR((Table3_1[[#This Row],[Offered Salary]]&lt;$O$27),(Table3_1[[#This Row],[Offered Salary]]&gt;$O$28))</f>
        <v>0</v>
      </c>
      <c r="K1130" t="str">
        <f>IF(Table3_1[[#This Row],[Offered Salary]]&lt;$O$27,"Low",IF(Table3_1[[#This Row],[Offered Salary]]&gt;$O$28,"High",""))</f>
        <v/>
      </c>
      <c r="L1130" s="6">
        <f>((Table3_1[[#This Row],[Offered Salary]]-$O$25)/$O$26)</f>
        <v>1.4364190336118892</v>
      </c>
    </row>
    <row r="1131" spans="1:12" x14ac:dyDescent="0.3">
      <c r="A1131">
        <v>696735</v>
      </c>
      <c r="B1131" s="2">
        <v>41870</v>
      </c>
      <c r="C1131" s="3">
        <v>0.39216435185185183</v>
      </c>
      <c r="D1131" t="s">
        <v>30</v>
      </c>
      <c r="E1131" t="s">
        <v>27</v>
      </c>
      <c r="F1131" t="s">
        <v>20</v>
      </c>
      <c r="G1131" t="s">
        <v>10</v>
      </c>
      <c r="H1131">
        <v>20881</v>
      </c>
      <c r="I1131">
        <f>IF(Table3_1[[#This Row],[Status]]="Hired",1,0)</f>
        <v>0</v>
      </c>
      <c r="J1131" t="b">
        <f>OR((Table3_1[[#This Row],[Offered Salary]]&lt;$O$27),(Table3_1[[#This Row],[Offered Salary]]&gt;$O$28))</f>
        <v>0</v>
      </c>
      <c r="K1131" t="str">
        <f>IF(Table3_1[[#This Row],[Offered Salary]]&lt;$O$27,"Low",IF(Table3_1[[#This Row],[Offered Salary]]&gt;$O$28,"High",""))</f>
        <v/>
      </c>
      <c r="L1131" s="6">
        <f>((Table3_1[[#This Row],[Offered Salary]]-$O$25)/$O$26)</f>
        <v>-1.0087750001132636</v>
      </c>
    </row>
    <row r="1132" spans="1:12" x14ac:dyDescent="0.3">
      <c r="A1132">
        <v>626743</v>
      </c>
      <c r="B1132" s="2">
        <v>41870</v>
      </c>
      <c r="C1132" s="3">
        <v>0.53121527777777777</v>
      </c>
      <c r="D1132" t="s">
        <v>30</v>
      </c>
      <c r="E1132" t="s">
        <v>27</v>
      </c>
      <c r="F1132" t="s">
        <v>20</v>
      </c>
      <c r="G1132" t="s">
        <v>2</v>
      </c>
      <c r="H1132">
        <v>66914</v>
      </c>
      <c r="I1132">
        <f>IF(Table3_1[[#This Row],[Status]]="Hired",1,0)</f>
        <v>0</v>
      </c>
      <c r="J1132" t="b">
        <f>OR((Table3_1[[#This Row],[Offered Salary]]&lt;$O$27),(Table3_1[[#This Row],[Offered Salary]]&gt;$O$28))</f>
        <v>0</v>
      </c>
      <c r="K1132" t="str">
        <f>IF(Table3_1[[#This Row],[Offered Salary]]&lt;$O$27,"Low",IF(Table3_1[[#This Row],[Offered Salary]]&gt;$O$28,"High",""))</f>
        <v/>
      </c>
      <c r="L1132" s="6">
        <f>((Table3_1[[#This Row],[Offered Salary]]-$O$25)/$O$26)</f>
        <v>0.58679686117343222</v>
      </c>
    </row>
    <row r="1133" spans="1:12" x14ac:dyDescent="0.3">
      <c r="A1133">
        <v>661045</v>
      </c>
      <c r="B1133" s="2">
        <v>41870</v>
      </c>
      <c r="C1133" s="3">
        <v>0.69743055555555555</v>
      </c>
      <c r="D1133" t="s">
        <v>31</v>
      </c>
      <c r="E1133" t="s">
        <v>27</v>
      </c>
      <c r="F1133" t="s">
        <v>20</v>
      </c>
      <c r="G1133" t="s">
        <v>10</v>
      </c>
      <c r="H1133">
        <v>53659</v>
      </c>
      <c r="I1133">
        <f>IF(Table3_1[[#This Row],[Status]]="Hired",1,0)</f>
        <v>1</v>
      </c>
      <c r="J1133" t="b">
        <f>OR((Table3_1[[#This Row],[Offered Salary]]&lt;$O$27),(Table3_1[[#This Row],[Offered Salary]]&gt;$O$28))</f>
        <v>0</v>
      </c>
      <c r="K1133" t="str">
        <f>IF(Table3_1[[#This Row],[Offered Salary]]&lt;$O$27,"Low",IF(Table3_1[[#This Row],[Offered Salary]]&gt;$O$28,"High",""))</f>
        <v/>
      </c>
      <c r="L1133" s="6">
        <f>((Table3_1[[#This Row],[Offered Salary]]-$O$25)/$O$26)</f>
        <v>0.12735895746619713</v>
      </c>
    </row>
    <row r="1134" spans="1:12" x14ac:dyDescent="0.3">
      <c r="A1134">
        <v>327416</v>
      </c>
      <c r="B1134" s="2">
        <v>41870</v>
      </c>
      <c r="C1134" s="3">
        <v>0.55984953703703699</v>
      </c>
      <c r="D1134" t="s">
        <v>30</v>
      </c>
      <c r="E1134" t="s">
        <v>27</v>
      </c>
      <c r="F1134" t="s">
        <v>17</v>
      </c>
      <c r="G1134" t="s">
        <v>2</v>
      </c>
      <c r="H1134">
        <v>51412</v>
      </c>
      <c r="I1134">
        <f>IF(Table3_1[[#This Row],[Status]]="Hired",1,0)</f>
        <v>0</v>
      </c>
      <c r="J1134" t="b">
        <f>OR((Table3_1[[#This Row],[Offered Salary]]&lt;$O$27),(Table3_1[[#This Row],[Offered Salary]]&gt;$O$28))</f>
        <v>0</v>
      </c>
      <c r="K1134" t="str">
        <f>IF(Table3_1[[#This Row],[Offered Salary]]&lt;$O$27,"Low",IF(Table3_1[[#This Row],[Offered Salary]]&gt;$O$28,"High",""))</f>
        <v/>
      </c>
      <c r="L1134" s="6">
        <f>((Table3_1[[#This Row],[Offered Salary]]-$O$25)/$O$26)</f>
        <v>4.9474614227407447E-2</v>
      </c>
    </row>
    <row r="1135" spans="1:12" x14ac:dyDescent="0.3">
      <c r="A1135">
        <v>698780</v>
      </c>
      <c r="B1135" s="2">
        <v>41870</v>
      </c>
      <c r="C1135" s="3">
        <v>0.56057870370370366</v>
      </c>
      <c r="D1135" t="s">
        <v>30</v>
      </c>
      <c r="E1135" t="s">
        <v>27</v>
      </c>
      <c r="F1135" t="s">
        <v>17</v>
      </c>
      <c r="G1135" t="s">
        <v>2</v>
      </c>
      <c r="H1135">
        <v>66192</v>
      </c>
      <c r="I1135">
        <f>IF(Table3_1[[#This Row],[Status]]="Hired",1,0)</f>
        <v>0</v>
      </c>
      <c r="J1135" t="b">
        <f>OR((Table3_1[[#This Row],[Offered Salary]]&lt;$O$27),(Table3_1[[#This Row],[Offered Salary]]&gt;$O$28))</f>
        <v>0</v>
      </c>
      <c r="K1135" t="str">
        <f>IF(Table3_1[[#This Row],[Offered Salary]]&lt;$O$27,"Low",IF(Table3_1[[#This Row],[Offered Salary]]&gt;$O$28,"High",""))</f>
        <v/>
      </c>
      <c r="L1135" s="6">
        <f>((Table3_1[[#This Row],[Offered Salary]]-$O$25)/$O$26)</f>
        <v>0.56177127335927735</v>
      </c>
    </row>
    <row r="1136" spans="1:12" x14ac:dyDescent="0.3">
      <c r="A1136">
        <v>419749</v>
      </c>
      <c r="B1136" s="2">
        <v>41870</v>
      </c>
      <c r="C1136" s="3">
        <v>0.56174768518518514</v>
      </c>
      <c r="D1136" t="s">
        <v>31</v>
      </c>
      <c r="E1136" t="s">
        <v>28</v>
      </c>
      <c r="F1136" t="s">
        <v>17</v>
      </c>
      <c r="G1136" t="s">
        <v>2</v>
      </c>
      <c r="H1136">
        <v>70029</v>
      </c>
      <c r="I1136">
        <f>IF(Table3_1[[#This Row],[Status]]="Hired",1,0)</f>
        <v>1</v>
      </c>
      <c r="J1136" t="b">
        <f>OR((Table3_1[[#This Row],[Offered Salary]]&lt;$O$27),(Table3_1[[#This Row],[Offered Salary]]&gt;$O$28))</f>
        <v>0</v>
      </c>
      <c r="K1136" t="str">
        <f>IF(Table3_1[[#This Row],[Offered Salary]]&lt;$O$27,"Low",IF(Table3_1[[#This Row],[Offered Salary]]&gt;$O$28,"High",""))</f>
        <v/>
      </c>
      <c r="L1136" s="6">
        <f>((Table3_1[[#This Row],[Offered Salary]]-$O$25)/$O$26)</f>
        <v>0.69476736815555507</v>
      </c>
    </row>
    <row r="1137" spans="1:12" x14ac:dyDescent="0.3">
      <c r="A1137">
        <v>265443</v>
      </c>
      <c r="B1137" s="2">
        <v>41870</v>
      </c>
      <c r="C1137" s="3">
        <v>0.41206018518518517</v>
      </c>
      <c r="D1137" t="s">
        <v>30</v>
      </c>
      <c r="E1137" t="s">
        <v>27</v>
      </c>
      <c r="F1137" t="s">
        <v>20</v>
      </c>
      <c r="G1137" t="s">
        <v>5</v>
      </c>
      <c r="H1137">
        <v>58708</v>
      </c>
      <c r="I1137">
        <f>IF(Table3_1[[#This Row],[Status]]="Hired",1,0)</f>
        <v>0</v>
      </c>
      <c r="J1137" t="b">
        <f>OR((Table3_1[[#This Row],[Offered Salary]]&lt;$O$27),(Table3_1[[#This Row],[Offered Salary]]&gt;$O$28))</f>
        <v>0</v>
      </c>
      <c r="K1137" t="str">
        <f>IF(Table3_1[[#This Row],[Offered Salary]]&lt;$O$27,"Low",IF(Table3_1[[#This Row],[Offered Salary]]&gt;$O$28,"High",""))</f>
        <v/>
      </c>
      <c r="L1137" s="6">
        <f>((Table3_1[[#This Row],[Offered Salary]]-$O$25)/$O$26)</f>
        <v>0.30236476477044688</v>
      </c>
    </row>
    <row r="1138" spans="1:12" x14ac:dyDescent="0.3">
      <c r="A1138">
        <v>610243</v>
      </c>
      <c r="B1138" s="2">
        <v>41870</v>
      </c>
      <c r="C1138" s="3">
        <v>0.69230324074074079</v>
      </c>
      <c r="D1138" t="s">
        <v>30</v>
      </c>
      <c r="E1138" t="s">
        <v>27</v>
      </c>
      <c r="F1138" t="s">
        <v>12</v>
      </c>
      <c r="G1138" t="s">
        <v>6</v>
      </c>
      <c r="H1138">
        <v>88996</v>
      </c>
      <c r="I1138">
        <f>IF(Table3_1[[#This Row],[Status]]="Hired",1,0)</f>
        <v>0</v>
      </c>
      <c r="J1138" t="b">
        <f>OR((Table3_1[[#This Row],[Offered Salary]]&lt;$O$27),(Table3_1[[#This Row],[Offered Salary]]&gt;$O$28))</f>
        <v>0</v>
      </c>
      <c r="K1138" t="str">
        <f>IF(Table3_1[[#This Row],[Offered Salary]]&lt;$O$27,"Low",IF(Table3_1[[#This Row],[Offered Salary]]&gt;$O$28,"High",""))</f>
        <v/>
      </c>
      <c r="L1138" s="6">
        <f>((Table3_1[[#This Row],[Offered Salary]]-$O$25)/$O$26)</f>
        <v>1.3521916397221434</v>
      </c>
    </row>
    <row r="1139" spans="1:12" x14ac:dyDescent="0.3">
      <c r="A1139">
        <v>847311</v>
      </c>
      <c r="B1139" s="2">
        <v>41870</v>
      </c>
      <c r="C1139" s="3">
        <v>0.69387731481481485</v>
      </c>
      <c r="D1139" t="s">
        <v>31</v>
      </c>
      <c r="E1139" t="s">
        <v>27</v>
      </c>
      <c r="F1139" t="s">
        <v>12</v>
      </c>
      <c r="G1139" t="s">
        <v>6</v>
      </c>
      <c r="H1139">
        <v>79744</v>
      </c>
      <c r="I1139">
        <f>IF(Table3_1[[#This Row],[Status]]="Hired",1,0)</f>
        <v>1</v>
      </c>
      <c r="J1139" t="b">
        <f>OR((Table3_1[[#This Row],[Offered Salary]]&lt;$O$27),(Table3_1[[#This Row],[Offered Salary]]&gt;$O$28))</f>
        <v>0</v>
      </c>
      <c r="K1139" t="str">
        <f>IF(Table3_1[[#This Row],[Offered Salary]]&lt;$O$27,"Low",IF(Table3_1[[#This Row],[Offered Salary]]&gt;$O$28,"High",""))</f>
        <v/>
      </c>
      <c r="L1139" s="6">
        <f>((Table3_1[[#This Row],[Offered Salary]]-$O$25)/$O$26)</f>
        <v>1.0315036363197037</v>
      </c>
    </row>
    <row r="1140" spans="1:12" x14ac:dyDescent="0.3">
      <c r="A1140">
        <v>262354</v>
      </c>
      <c r="B1140" s="2">
        <v>41870</v>
      </c>
      <c r="C1140" s="3">
        <v>0.75197916666666664</v>
      </c>
      <c r="D1140" t="s">
        <v>30</v>
      </c>
      <c r="E1140" t="s">
        <v>27</v>
      </c>
      <c r="F1140" t="s">
        <v>20</v>
      </c>
      <c r="G1140" t="s">
        <v>5</v>
      </c>
      <c r="H1140">
        <v>17286</v>
      </c>
      <c r="I1140">
        <f>IF(Table3_1[[#This Row],[Status]]="Hired",1,0)</f>
        <v>0</v>
      </c>
      <c r="J1140" t="b">
        <f>OR((Table3_1[[#This Row],[Offered Salary]]&lt;$O$27),(Table3_1[[#This Row],[Offered Salary]]&gt;$O$28))</f>
        <v>0</v>
      </c>
      <c r="K1140" t="str">
        <f>IF(Table3_1[[#This Row],[Offered Salary]]&lt;$O$27,"Low",IF(Table3_1[[#This Row],[Offered Salary]]&gt;$O$28,"High",""))</f>
        <v/>
      </c>
      <c r="L1140" s="6">
        <f>((Table3_1[[#This Row],[Offered Salary]]-$O$25)/$O$26)</f>
        <v>-1.1333830169995338</v>
      </c>
    </row>
    <row r="1141" spans="1:12" x14ac:dyDescent="0.3">
      <c r="A1141">
        <v>361579</v>
      </c>
      <c r="B1141" s="2">
        <v>41870</v>
      </c>
      <c r="C1141" s="3">
        <v>0.75542824074074078</v>
      </c>
      <c r="D1141" t="s">
        <v>31</v>
      </c>
      <c r="E1141" t="s">
        <v>29</v>
      </c>
      <c r="F1141" t="s">
        <v>20</v>
      </c>
      <c r="G1141" t="s">
        <v>5</v>
      </c>
      <c r="H1141">
        <v>70349</v>
      </c>
      <c r="I1141">
        <f>IF(Table3_1[[#This Row],[Status]]="Hired",1,0)</f>
        <v>1</v>
      </c>
      <c r="J1141" t="b">
        <f>OR((Table3_1[[#This Row],[Offered Salary]]&lt;$O$27),(Table3_1[[#This Row],[Offered Salary]]&gt;$O$28))</f>
        <v>0</v>
      </c>
      <c r="K1141" t="str">
        <f>IF(Table3_1[[#This Row],[Offered Salary]]&lt;$O$27,"Low",IF(Table3_1[[#This Row],[Offered Salary]]&gt;$O$28,"High",""))</f>
        <v/>
      </c>
      <c r="L1141" s="6">
        <f>((Table3_1[[#This Row],[Offered Salary]]-$O$25)/$O$26)</f>
        <v>0.70585904142498657</v>
      </c>
    </row>
    <row r="1142" spans="1:12" x14ac:dyDescent="0.3">
      <c r="A1142">
        <v>734607</v>
      </c>
      <c r="B1142" s="2">
        <v>41870</v>
      </c>
      <c r="C1142" s="3">
        <v>0.75656250000000003</v>
      </c>
      <c r="D1142" t="s">
        <v>31</v>
      </c>
      <c r="E1142" t="s">
        <v>27</v>
      </c>
      <c r="F1142" t="s">
        <v>20</v>
      </c>
      <c r="G1142" t="s">
        <v>5</v>
      </c>
      <c r="H1142">
        <v>47104</v>
      </c>
      <c r="I1142">
        <f>IF(Table3_1[[#This Row],[Status]]="Hired",1,0)</f>
        <v>1</v>
      </c>
      <c r="J1142" t="b">
        <f>OR((Table3_1[[#This Row],[Offered Salary]]&lt;$O$27),(Table3_1[[#This Row],[Offered Salary]]&gt;$O$28))</f>
        <v>0</v>
      </c>
      <c r="K1142" t="str">
        <f>IF(Table3_1[[#This Row],[Offered Salary]]&lt;$O$27,"Low",IF(Table3_1[[#This Row],[Offered Salary]]&gt;$O$28,"High",""))</f>
        <v/>
      </c>
      <c r="L1142" s="6">
        <f>((Table3_1[[#This Row],[Offered Salary]]-$O$25)/$O$26)</f>
        <v>-9.9847037162314828E-2</v>
      </c>
    </row>
    <row r="1143" spans="1:12" x14ac:dyDescent="0.3">
      <c r="A1143">
        <v>458373</v>
      </c>
      <c r="B1143" s="2">
        <v>41870</v>
      </c>
      <c r="C1143" s="3">
        <v>0.75296296296296295</v>
      </c>
      <c r="D1143" t="s">
        <v>31</v>
      </c>
      <c r="E1143" t="s">
        <v>28</v>
      </c>
      <c r="F1143" t="s">
        <v>20</v>
      </c>
      <c r="G1143" t="s">
        <v>5</v>
      </c>
      <c r="H1143">
        <v>33714</v>
      </c>
      <c r="I1143">
        <f>IF(Table3_1[[#This Row],[Status]]="Hired",1,0)</f>
        <v>1</v>
      </c>
      <c r="J1143" t="b">
        <f>OR((Table3_1[[#This Row],[Offered Salary]]&lt;$O$27),(Table3_1[[#This Row],[Offered Salary]]&gt;$O$28))</f>
        <v>0</v>
      </c>
      <c r="K1143" t="str">
        <f>IF(Table3_1[[#This Row],[Offered Salary]]&lt;$O$27,"Low",IF(Table3_1[[#This Row],[Offered Salary]]&gt;$O$28,"High",""))</f>
        <v/>
      </c>
      <c r="L1143" s="6">
        <f>((Table3_1[[#This Row],[Offered Salary]]-$O$25)/$O$26)</f>
        <v>-0.56396424053009142</v>
      </c>
    </row>
    <row r="1144" spans="1:12" x14ac:dyDescent="0.3">
      <c r="A1144">
        <v>625446</v>
      </c>
      <c r="B1144" s="2">
        <v>41871</v>
      </c>
      <c r="C1144" s="3">
        <v>0.39590277777777777</v>
      </c>
      <c r="D1144" t="s">
        <v>30</v>
      </c>
      <c r="E1144" t="s">
        <v>27</v>
      </c>
      <c r="F1144" t="s">
        <v>15</v>
      </c>
      <c r="G1144" t="s">
        <v>9</v>
      </c>
      <c r="H1144">
        <v>14644</v>
      </c>
      <c r="I1144">
        <f>IF(Table3_1[[#This Row],[Status]]="Hired",1,0)</f>
        <v>0</v>
      </c>
      <c r="J1144" t="b">
        <f>OR((Table3_1[[#This Row],[Offered Salary]]&lt;$O$27),(Table3_1[[#This Row],[Offered Salary]]&gt;$O$28))</f>
        <v>0</v>
      </c>
      <c r="K1144" t="str">
        <f>IF(Table3_1[[#This Row],[Offered Salary]]&lt;$O$27,"Low",IF(Table3_1[[#This Row],[Offered Salary]]&gt;$O$28,"High",""))</f>
        <v/>
      </c>
      <c r="L1144" s="6">
        <f>((Table3_1[[#This Row],[Offered Salary]]-$O$25)/$O$26)</f>
        <v>-1.224958644430278</v>
      </c>
    </row>
    <row r="1145" spans="1:12" x14ac:dyDescent="0.3">
      <c r="A1145">
        <v>58225</v>
      </c>
      <c r="B1145" s="2">
        <v>41871</v>
      </c>
      <c r="C1145" s="3">
        <v>0.47714120370370372</v>
      </c>
      <c r="D1145" t="s">
        <v>30</v>
      </c>
      <c r="E1145" t="s">
        <v>27</v>
      </c>
      <c r="F1145" t="s">
        <v>18</v>
      </c>
      <c r="G1145" t="s">
        <v>7</v>
      </c>
      <c r="H1145">
        <v>89471</v>
      </c>
      <c r="I1145">
        <f>IF(Table3_1[[#This Row],[Status]]="Hired",1,0)</f>
        <v>0</v>
      </c>
      <c r="J1145" t="b">
        <f>OR((Table3_1[[#This Row],[Offered Salary]]&lt;$O$27),(Table3_1[[#This Row],[Offered Salary]]&gt;$O$28))</f>
        <v>0</v>
      </c>
      <c r="K1145" t="str">
        <f>IF(Table3_1[[#This Row],[Offered Salary]]&lt;$O$27,"Low",IF(Table3_1[[#This Row],[Offered Salary]]&gt;$O$28,"High",""))</f>
        <v/>
      </c>
      <c r="L1145" s="6">
        <f>((Table3_1[[#This Row],[Offered Salary]]-$O$25)/$O$26)</f>
        <v>1.3686558422314559</v>
      </c>
    </row>
    <row r="1146" spans="1:12" x14ac:dyDescent="0.3">
      <c r="A1146">
        <v>629063</v>
      </c>
      <c r="B1146" s="2">
        <v>41871</v>
      </c>
      <c r="C1146" s="3">
        <v>0.6293981481481481</v>
      </c>
      <c r="D1146" t="s">
        <v>31</v>
      </c>
      <c r="E1146" t="s">
        <v>29</v>
      </c>
      <c r="F1146" t="s">
        <v>17</v>
      </c>
      <c r="G1146" t="s">
        <v>2</v>
      </c>
      <c r="H1146">
        <v>57428</v>
      </c>
      <c r="I1146">
        <f>IF(Table3_1[[#This Row],[Status]]="Hired",1,0)</f>
        <v>1</v>
      </c>
      <c r="J1146" t="b">
        <f>OR((Table3_1[[#This Row],[Offered Salary]]&lt;$O$27),(Table3_1[[#This Row],[Offered Salary]]&gt;$O$28))</f>
        <v>0</v>
      </c>
      <c r="K1146" t="str">
        <f>IF(Table3_1[[#This Row],[Offered Salary]]&lt;$O$27,"Low",IF(Table3_1[[#This Row],[Offered Salary]]&gt;$O$28,"High",""))</f>
        <v/>
      </c>
      <c r="L1146" s="6">
        <f>((Table3_1[[#This Row],[Offered Salary]]-$O$25)/$O$26)</f>
        <v>0.25799807169272065</v>
      </c>
    </row>
    <row r="1147" spans="1:12" x14ac:dyDescent="0.3">
      <c r="A1147">
        <v>589914</v>
      </c>
      <c r="B1147" s="2">
        <v>41871</v>
      </c>
      <c r="C1147" s="3">
        <v>0.63079861111111113</v>
      </c>
      <c r="D1147" t="s">
        <v>31</v>
      </c>
      <c r="E1147" t="s">
        <v>29</v>
      </c>
      <c r="F1147" t="s">
        <v>17</v>
      </c>
      <c r="G1147" t="s">
        <v>2</v>
      </c>
      <c r="H1147">
        <v>64738</v>
      </c>
      <c r="I1147">
        <f>IF(Table3_1[[#This Row],[Status]]="Hired",1,0)</f>
        <v>1</v>
      </c>
      <c r="J1147" t="b">
        <f>OR((Table3_1[[#This Row],[Offered Salary]]&lt;$O$27),(Table3_1[[#This Row],[Offered Salary]]&gt;$O$28))</f>
        <v>0</v>
      </c>
      <c r="K1147" t="str">
        <f>IF(Table3_1[[#This Row],[Offered Salary]]&lt;$O$27,"Low",IF(Table3_1[[#This Row],[Offered Salary]]&gt;$O$28,"High",""))</f>
        <v/>
      </c>
      <c r="L1147" s="6">
        <f>((Table3_1[[#This Row],[Offered Salary]]-$O$25)/$O$26)</f>
        <v>0.5113734829412977</v>
      </c>
    </row>
    <row r="1148" spans="1:12" x14ac:dyDescent="0.3">
      <c r="A1148">
        <v>21396</v>
      </c>
      <c r="B1148" s="2">
        <v>41871</v>
      </c>
      <c r="C1148" s="3">
        <v>0.20561342592592594</v>
      </c>
      <c r="D1148" t="s">
        <v>30</v>
      </c>
      <c r="E1148" t="s">
        <v>27</v>
      </c>
      <c r="F1148" t="s">
        <v>17</v>
      </c>
      <c r="G1148" t="s">
        <v>9</v>
      </c>
      <c r="H1148">
        <v>16268</v>
      </c>
      <c r="I1148">
        <f>IF(Table3_1[[#This Row],[Status]]="Hired",1,0)</f>
        <v>0</v>
      </c>
      <c r="J1148" t="b">
        <f>OR((Table3_1[[#This Row],[Offered Salary]]&lt;$O$27),(Table3_1[[#This Row],[Offered Salary]]&gt;$O$28))</f>
        <v>0</v>
      </c>
      <c r="K1148" t="str">
        <f>IF(Table3_1[[#This Row],[Offered Salary]]&lt;$O$27,"Low",IF(Table3_1[[#This Row],[Offered Salary]]&gt;$O$28,"High",""))</f>
        <v/>
      </c>
      <c r="L1148" s="6">
        <f>((Table3_1[[#This Row],[Offered Salary]]-$O$25)/$O$26)</f>
        <v>-1.1686684025879128</v>
      </c>
    </row>
    <row r="1149" spans="1:12" x14ac:dyDescent="0.3">
      <c r="A1149">
        <v>942182</v>
      </c>
      <c r="B1149" s="2">
        <v>41873</v>
      </c>
      <c r="C1149" s="3">
        <v>0.5971643518518519</v>
      </c>
      <c r="D1149" t="s">
        <v>30</v>
      </c>
      <c r="E1149" t="s">
        <v>27</v>
      </c>
      <c r="F1149" t="s">
        <v>17</v>
      </c>
      <c r="G1149" t="s">
        <v>6</v>
      </c>
      <c r="H1149">
        <v>11400</v>
      </c>
      <c r="I1149">
        <f>IF(Table3_1[[#This Row],[Status]]="Hired",1,0)</f>
        <v>0</v>
      </c>
      <c r="J1149" t="b">
        <f>OR((Table3_1[[#This Row],[Offered Salary]]&lt;$O$27),(Table3_1[[#This Row],[Offered Salary]]&gt;$O$28))</f>
        <v>1</v>
      </c>
      <c r="K1149" t="str">
        <f>IF(Table3_1[[#This Row],[Offered Salary]]&lt;$O$27,"Low",IF(Table3_1[[#This Row],[Offered Salary]]&gt;$O$28,"High",""))</f>
        <v>Low</v>
      </c>
      <c r="L1149" s="6">
        <f>((Table3_1[[#This Row],[Offered Salary]]-$O$25)/$O$26)</f>
        <v>-1.3374004821991403</v>
      </c>
    </row>
    <row r="1150" spans="1:12" x14ac:dyDescent="0.3">
      <c r="A1150">
        <v>352563</v>
      </c>
      <c r="B1150" s="2">
        <v>41877</v>
      </c>
      <c r="C1150" s="3">
        <v>0.37493055555555554</v>
      </c>
      <c r="D1150" t="s">
        <v>31</v>
      </c>
      <c r="E1150" t="s">
        <v>27</v>
      </c>
      <c r="F1150" t="s">
        <v>17</v>
      </c>
      <c r="G1150" t="s">
        <v>9</v>
      </c>
      <c r="H1150">
        <v>58640</v>
      </c>
      <c r="I1150">
        <f>IF(Table3_1[[#This Row],[Status]]="Hired",1,0)</f>
        <v>1</v>
      </c>
      <c r="J1150" t="b">
        <f>OR((Table3_1[[#This Row],[Offered Salary]]&lt;$O$27),(Table3_1[[#This Row],[Offered Salary]]&gt;$O$28))</f>
        <v>0</v>
      </c>
      <c r="K1150" t="str">
        <f>IF(Table3_1[[#This Row],[Offered Salary]]&lt;$O$27,"Low",IF(Table3_1[[#This Row],[Offered Salary]]&gt;$O$28,"High",""))</f>
        <v/>
      </c>
      <c r="L1150" s="6">
        <f>((Table3_1[[#This Row],[Offered Salary]]-$O$25)/$O$26)</f>
        <v>0.30000778420069263</v>
      </c>
    </row>
    <row r="1151" spans="1:12" x14ac:dyDescent="0.3">
      <c r="A1151">
        <v>467965</v>
      </c>
      <c r="B1151" s="2">
        <v>41877</v>
      </c>
      <c r="C1151" s="3">
        <v>0.37525462962962963</v>
      </c>
      <c r="D1151" t="s">
        <v>31</v>
      </c>
      <c r="E1151" t="s">
        <v>27</v>
      </c>
      <c r="F1151" t="s">
        <v>17</v>
      </c>
      <c r="G1151" t="s">
        <v>9</v>
      </c>
      <c r="H1151">
        <v>75372</v>
      </c>
      <c r="I1151">
        <f>IF(Table3_1[[#This Row],[Status]]="Hired",1,0)</f>
        <v>1</v>
      </c>
      <c r="J1151" t="b">
        <f>OR((Table3_1[[#This Row],[Offered Salary]]&lt;$O$27),(Table3_1[[#This Row],[Offered Salary]]&gt;$O$28))</f>
        <v>0</v>
      </c>
      <c r="K1151" t="str">
        <f>IF(Table3_1[[#This Row],[Offered Salary]]&lt;$O$27,"Low",IF(Table3_1[[#This Row],[Offered Salary]]&gt;$O$28,"High",""))</f>
        <v/>
      </c>
      <c r="L1151" s="6">
        <f>((Table3_1[[#This Row],[Offered Salary]]-$O$25)/$O$26)</f>
        <v>0.87996365027609502</v>
      </c>
    </row>
    <row r="1152" spans="1:12" x14ac:dyDescent="0.3">
      <c r="A1152">
        <v>188741</v>
      </c>
      <c r="B1152" s="2">
        <v>41871</v>
      </c>
      <c r="C1152" s="3">
        <v>0.65246527777777774</v>
      </c>
      <c r="D1152" t="s">
        <v>30</v>
      </c>
      <c r="E1152" t="s">
        <v>27</v>
      </c>
      <c r="F1152" t="s">
        <v>20</v>
      </c>
      <c r="G1152" t="s">
        <v>10</v>
      </c>
      <c r="H1152">
        <v>27201</v>
      </c>
      <c r="I1152">
        <f>IF(Table3_1[[#This Row],[Status]]="Hired",1,0)</f>
        <v>0</v>
      </c>
      <c r="J1152" t="b">
        <f>OR((Table3_1[[#This Row],[Offered Salary]]&lt;$O$27),(Table3_1[[#This Row],[Offered Salary]]&gt;$O$28))</f>
        <v>0</v>
      </c>
      <c r="K1152" t="str">
        <f>IF(Table3_1[[#This Row],[Offered Salary]]&lt;$O$27,"Low",IF(Table3_1[[#This Row],[Offered Salary]]&gt;$O$28,"High",""))</f>
        <v/>
      </c>
      <c r="L1152" s="6">
        <f>((Table3_1[[#This Row],[Offered Salary]]-$O$25)/$O$26)</f>
        <v>-0.78971445304199039</v>
      </c>
    </row>
    <row r="1153" spans="1:12" x14ac:dyDescent="0.3">
      <c r="A1153">
        <v>554524</v>
      </c>
      <c r="B1153" s="2">
        <v>41871</v>
      </c>
      <c r="C1153" s="3">
        <v>0.73239583333333336</v>
      </c>
      <c r="D1153" t="s">
        <v>30</v>
      </c>
      <c r="E1153" t="s">
        <v>27</v>
      </c>
      <c r="F1153" t="s">
        <v>17</v>
      </c>
      <c r="G1153" t="s">
        <v>6</v>
      </c>
      <c r="H1153">
        <v>22837</v>
      </c>
      <c r="I1153">
        <f>IF(Table3_1[[#This Row],[Status]]="Hired",1,0)</f>
        <v>0</v>
      </c>
      <c r="J1153" t="b">
        <f>OR((Table3_1[[#This Row],[Offered Salary]]&lt;$O$27),(Table3_1[[#This Row],[Offered Salary]]&gt;$O$28))</f>
        <v>0</v>
      </c>
      <c r="K1153" t="str">
        <f>IF(Table3_1[[#This Row],[Offered Salary]]&lt;$O$27,"Low",IF(Table3_1[[#This Row],[Offered Salary]]&gt;$O$28,"High",""))</f>
        <v/>
      </c>
      <c r="L1153" s="6">
        <f>((Table3_1[[#This Row],[Offered Salary]]-$O$25)/$O$26)</f>
        <v>-0.94097714725386328</v>
      </c>
    </row>
    <row r="1154" spans="1:12" x14ac:dyDescent="0.3">
      <c r="A1154">
        <v>160716</v>
      </c>
      <c r="B1154" s="2">
        <v>41871</v>
      </c>
      <c r="C1154" s="3">
        <v>0.83166666666666667</v>
      </c>
      <c r="D1154" t="s">
        <v>30</v>
      </c>
      <c r="E1154" t="s">
        <v>27</v>
      </c>
      <c r="F1154" t="s">
        <v>17</v>
      </c>
      <c r="G1154" t="s">
        <v>8</v>
      </c>
      <c r="H1154">
        <v>8077</v>
      </c>
      <c r="I1154">
        <f>IF(Table3_1[[#This Row],[Status]]="Hired",1,0)</f>
        <v>0</v>
      </c>
      <c r="J1154" t="b">
        <f>OR((Table3_1[[#This Row],[Offered Salary]]&lt;$O$27),(Table3_1[[#This Row],[Offered Salary]]&gt;$O$28))</f>
        <v>1</v>
      </c>
      <c r="K1154" t="str">
        <f>IF(Table3_1[[#This Row],[Offered Salary]]&lt;$O$27,"Low",IF(Table3_1[[#This Row],[Offered Salary]]&gt;$O$28,"High",""))</f>
        <v>Low</v>
      </c>
      <c r="L1154" s="6">
        <f>((Table3_1[[#This Row],[Offered Salary]]-$O$25)/$O$26)</f>
        <v>-1.4525805768063935</v>
      </c>
    </row>
    <row r="1155" spans="1:12" x14ac:dyDescent="0.3">
      <c r="A1155">
        <v>144698</v>
      </c>
      <c r="B1155" s="2">
        <v>41871</v>
      </c>
      <c r="C1155" s="3">
        <v>0.83202546296296298</v>
      </c>
      <c r="D1155" t="s">
        <v>31</v>
      </c>
      <c r="E1155" t="s">
        <v>27</v>
      </c>
      <c r="F1155" t="s">
        <v>17</v>
      </c>
      <c r="G1155" t="s">
        <v>8</v>
      </c>
      <c r="H1155">
        <v>61647</v>
      </c>
      <c r="I1155">
        <f>IF(Table3_1[[#This Row],[Status]]="Hired",1,0)</f>
        <v>1</v>
      </c>
      <c r="J1155" t="b">
        <f>OR((Table3_1[[#This Row],[Offered Salary]]&lt;$O$27),(Table3_1[[#This Row],[Offered Salary]]&gt;$O$28))</f>
        <v>0</v>
      </c>
      <c r="K1155" t="str">
        <f>IF(Table3_1[[#This Row],[Offered Salary]]&lt;$O$27,"Low",IF(Table3_1[[#This Row],[Offered Salary]]&gt;$O$28,"High",""))</f>
        <v/>
      </c>
      <c r="L1155" s="6">
        <f>((Table3_1[[#This Row],[Offered Salary]]-$O$25)/$O$26)</f>
        <v>0.40423485145438226</v>
      </c>
    </row>
    <row r="1156" spans="1:12" x14ac:dyDescent="0.3">
      <c r="A1156">
        <v>760357</v>
      </c>
      <c r="B1156" s="2">
        <v>41871</v>
      </c>
      <c r="C1156" s="3">
        <v>0.83259259259259255</v>
      </c>
      <c r="D1156" t="s">
        <v>31</v>
      </c>
      <c r="E1156" t="s">
        <v>29</v>
      </c>
      <c r="F1156" t="s">
        <v>17</v>
      </c>
      <c r="G1156" t="s">
        <v>8</v>
      </c>
      <c r="H1156">
        <v>23576</v>
      </c>
      <c r="I1156">
        <f>IF(Table3_1[[#This Row],[Status]]="Hired",1,0)</f>
        <v>1</v>
      </c>
      <c r="J1156" t="b">
        <f>OR((Table3_1[[#This Row],[Offered Salary]]&lt;$O$27),(Table3_1[[#This Row],[Offered Salary]]&gt;$O$28))</f>
        <v>0</v>
      </c>
      <c r="K1156" t="str">
        <f>IF(Table3_1[[#This Row],[Offered Salary]]&lt;$O$27,"Low",IF(Table3_1[[#This Row],[Offered Salary]]&gt;$O$28,"High",""))</f>
        <v/>
      </c>
      <c r="L1156" s="6">
        <f>((Table3_1[[#This Row],[Offered Salary]]-$O$25)/$O$26)</f>
        <v>-0.91536231429726977</v>
      </c>
    </row>
    <row r="1157" spans="1:12" x14ac:dyDescent="0.3">
      <c r="A1157">
        <v>232132</v>
      </c>
      <c r="B1157" s="2">
        <v>41871</v>
      </c>
      <c r="C1157" s="3">
        <v>0.83311342592592597</v>
      </c>
      <c r="D1157" t="s">
        <v>30</v>
      </c>
      <c r="E1157" t="s">
        <v>29</v>
      </c>
      <c r="F1157" t="s">
        <v>17</v>
      </c>
      <c r="G1157" t="s">
        <v>8</v>
      </c>
      <c r="H1157">
        <v>26788</v>
      </c>
      <c r="I1157">
        <f>IF(Table3_1[[#This Row],[Status]]="Hired",1,0)</f>
        <v>0</v>
      </c>
      <c r="J1157" t="b">
        <f>OR((Table3_1[[#This Row],[Offered Salary]]&lt;$O$27),(Table3_1[[#This Row],[Offered Salary]]&gt;$O$28))</f>
        <v>0</v>
      </c>
      <c r="K1157" t="str">
        <f>IF(Table3_1[[#This Row],[Offered Salary]]&lt;$O$27,"Low",IF(Table3_1[[#This Row],[Offered Salary]]&gt;$O$28,"High",""))</f>
        <v/>
      </c>
      <c r="L1157" s="6">
        <f>((Table3_1[[#This Row],[Offered Salary]]-$O$25)/$O$26)</f>
        <v>-0.80402964385535058</v>
      </c>
    </row>
    <row r="1158" spans="1:12" x14ac:dyDescent="0.3">
      <c r="A1158">
        <v>227334</v>
      </c>
      <c r="B1158" s="2">
        <v>41871</v>
      </c>
      <c r="C1158" s="3">
        <v>0.73893518518518519</v>
      </c>
      <c r="D1158" t="s">
        <v>30</v>
      </c>
      <c r="E1158" t="s">
        <v>27</v>
      </c>
      <c r="F1158" t="s">
        <v>17</v>
      </c>
      <c r="G1158" t="s">
        <v>8</v>
      </c>
      <c r="H1158">
        <v>17245</v>
      </c>
      <c r="I1158">
        <f>IF(Table3_1[[#This Row],[Status]]="Hired",1,0)</f>
        <v>0</v>
      </c>
      <c r="J1158" t="b">
        <f>OR((Table3_1[[#This Row],[Offered Salary]]&lt;$O$27),(Table3_1[[#This Row],[Offered Salary]]&gt;$O$28))</f>
        <v>0</v>
      </c>
      <c r="K1158" t="str">
        <f>IF(Table3_1[[#This Row],[Offered Salary]]&lt;$O$27,"Low",IF(Table3_1[[#This Row],[Offered Salary]]&gt;$O$28,"High",""))</f>
        <v/>
      </c>
      <c r="L1158" s="6">
        <f>((Table3_1[[#This Row],[Offered Salary]]-$O$25)/$O$26)</f>
        <v>-1.1348041376371796</v>
      </c>
    </row>
    <row r="1159" spans="1:12" x14ac:dyDescent="0.3">
      <c r="A1159">
        <v>220670</v>
      </c>
      <c r="B1159" s="2">
        <v>41879</v>
      </c>
      <c r="C1159" s="3">
        <v>0.61940972222222224</v>
      </c>
      <c r="D1159" t="s">
        <v>31</v>
      </c>
      <c r="E1159" t="s">
        <v>27</v>
      </c>
      <c r="F1159" t="s">
        <v>20</v>
      </c>
      <c r="G1159" t="s">
        <v>4</v>
      </c>
      <c r="H1159">
        <v>79622</v>
      </c>
      <c r="I1159">
        <f>IF(Table3_1[[#This Row],[Status]]="Hired",1,0)</f>
        <v>1</v>
      </c>
      <c r="J1159" t="b">
        <f>OR((Table3_1[[#This Row],[Offered Salary]]&lt;$O$27),(Table3_1[[#This Row],[Offered Salary]]&gt;$O$28))</f>
        <v>0</v>
      </c>
      <c r="K1159" t="str">
        <f>IF(Table3_1[[#This Row],[Offered Salary]]&lt;$O$27,"Low",IF(Table3_1[[#This Row],[Offered Salary]]&gt;$O$28,"High",""))</f>
        <v/>
      </c>
      <c r="L1159" s="6">
        <f>((Table3_1[[#This Row],[Offered Salary]]-$O$25)/$O$26)</f>
        <v>1.0272749358857327</v>
      </c>
    </row>
    <row r="1160" spans="1:12" x14ac:dyDescent="0.3">
      <c r="A1160">
        <v>978071</v>
      </c>
      <c r="B1160" s="2">
        <v>41872</v>
      </c>
      <c r="C1160" s="3">
        <v>0.80949074074074079</v>
      </c>
      <c r="D1160" t="s">
        <v>30</v>
      </c>
      <c r="E1160" t="s">
        <v>29</v>
      </c>
      <c r="F1160" t="s">
        <v>17</v>
      </c>
      <c r="G1160" t="s">
        <v>5</v>
      </c>
      <c r="H1160">
        <v>35792</v>
      </c>
      <c r="I1160">
        <f>IF(Table3_1[[#This Row],[Status]]="Hired",1,0)</f>
        <v>0</v>
      </c>
      <c r="J1160" t="b">
        <f>OR((Table3_1[[#This Row],[Offered Salary]]&lt;$O$27),(Table3_1[[#This Row],[Offered Salary]]&gt;$O$28))</f>
        <v>0</v>
      </c>
      <c r="K1160" t="str">
        <f>IF(Table3_1[[#This Row],[Offered Salary]]&lt;$O$27,"Low",IF(Table3_1[[#This Row],[Offered Salary]]&gt;$O$28,"High",""))</f>
        <v/>
      </c>
      <c r="L1160" s="6">
        <f>((Table3_1[[#This Row],[Offered Salary]]-$O$25)/$O$26)</f>
        <v>-0.49193768723672021</v>
      </c>
    </row>
    <row r="1161" spans="1:12" x14ac:dyDescent="0.3">
      <c r="A1161">
        <v>367527</v>
      </c>
      <c r="B1161" s="2">
        <v>41872</v>
      </c>
      <c r="C1161" s="3">
        <v>0.77001157407407406</v>
      </c>
      <c r="D1161" t="s">
        <v>31</v>
      </c>
      <c r="E1161" t="s">
        <v>27</v>
      </c>
      <c r="F1161" t="s">
        <v>12</v>
      </c>
      <c r="G1161" t="s">
        <v>6</v>
      </c>
      <c r="H1161">
        <v>86480</v>
      </c>
      <c r="I1161">
        <f>IF(Table3_1[[#This Row],[Status]]="Hired",1,0)</f>
        <v>1</v>
      </c>
      <c r="J1161" t="b">
        <f>OR((Table3_1[[#This Row],[Offered Salary]]&lt;$O$27),(Table3_1[[#This Row],[Offered Salary]]&gt;$O$28))</f>
        <v>0</v>
      </c>
      <c r="K1161" t="str">
        <f>IF(Table3_1[[#This Row],[Offered Salary]]&lt;$O$27,"Low",IF(Table3_1[[#This Row],[Offered Salary]]&gt;$O$28,"High",""))</f>
        <v/>
      </c>
      <c r="L1161" s="6">
        <f>((Table3_1[[#This Row],[Offered Salary]]-$O$25)/$O$26)</f>
        <v>1.2649833586412378</v>
      </c>
    </row>
    <row r="1162" spans="1:12" x14ac:dyDescent="0.3">
      <c r="A1162">
        <v>530521</v>
      </c>
      <c r="B1162" s="2">
        <v>41872</v>
      </c>
      <c r="C1162" s="3">
        <v>0.77311342592592591</v>
      </c>
      <c r="D1162" t="s">
        <v>31</v>
      </c>
      <c r="E1162" t="s">
        <v>27</v>
      </c>
      <c r="F1162" t="s">
        <v>12</v>
      </c>
      <c r="G1162" t="s">
        <v>6</v>
      </c>
      <c r="H1162">
        <v>15789</v>
      </c>
      <c r="I1162">
        <f>IF(Table3_1[[#This Row],[Status]]="Hired",1,0)</f>
        <v>1</v>
      </c>
      <c r="J1162" t="b">
        <f>OR((Table3_1[[#This Row],[Offered Salary]]&lt;$O$27),(Table3_1[[#This Row],[Offered Salary]]&gt;$O$28))</f>
        <v>0</v>
      </c>
      <c r="K1162" t="str">
        <f>IF(Table3_1[[#This Row],[Offered Salary]]&lt;$O$27,"Low",IF(Table3_1[[#This Row],[Offered Salary]]&gt;$O$28,"High",""))</f>
        <v/>
      </c>
      <c r="L1162" s="6">
        <f>((Table3_1[[#This Row],[Offered Salary]]-$O$25)/$O$26)</f>
        <v>-1.1852712510130932</v>
      </c>
    </row>
    <row r="1163" spans="1:12" x14ac:dyDescent="0.3">
      <c r="A1163">
        <v>997799</v>
      </c>
      <c r="B1163" s="2">
        <v>41872</v>
      </c>
      <c r="C1163" s="3">
        <v>0.77418981481481486</v>
      </c>
      <c r="D1163" t="s">
        <v>30</v>
      </c>
      <c r="E1163" t="s">
        <v>27</v>
      </c>
      <c r="F1163" t="s">
        <v>12</v>
      </c>
      <c r="G1163" t="s">
        <v>6</v>
      </c>
      <c r="H1163">
        <v>65686</v>
      </c>
      <c r="I1163">
        <f>IF(Table3_1[[#This Row],[Status]]="Hired",1,0)</f>
        <v>0</v>
      </c>
      <c r="J1163" t="b">
        <f>OR((Table3_1[[#This Row],[Offered Salary]]&lt;$O$27),(Table3_1[[#This Row],[Offered Salary]]&gt;$O$28))</f>
        <v>0</v>
      </c>
      <c r="K1163" t="str">
        <f>IF(Table3_1[[#This Row],[Offered Salary]]&lt;$O$27,"Low",IF(Table3_1[[#This Row],[Offered Salary]]&gt;$O$28,"High",""))</f>
        <v/>
      </c>
      <c r="L1163" s="6">
        <f>((Table3_1[[#This Row],[Offered Salary]]-$O$25)/$O$26)</f>
        <v>0.54423256500198869</v>
      </c>
    </row>
    <row r="1164" spans="1:12" x14ac:dyDescent="0.3">
      <c r="A1164">
        <v>435785</v>
      </c>
      <c r="B1164" s="2">
        <v>41872</v>
      </c>
      <c r="C1164" s="3">
        <v>0.38563657407407409</v>
      </c>
      <c r="D1164" t="s">
        <v>30</v>
      </c>
      <c r="E1164" t="s">
        <v>27</v>
      </c>
      <c r="F1164" t="s">
        <v>17</v>
      </c>
      <c r="G1164" t="s">
        <v>2</v>
      </c>
      <c r="H1164">
        <v>59783</v>
      </c>
      <c r="I1164">
        <f>IF(Table3_1[[#This Row],[Status]]="Hired",1,0)</f>
        <v>0</v>
      </c>
      <c r="J1164" t="b">
        <f>OR((Table3_1[[#This Row],[Offered Salary]]&lt;$O$27),(Table3_1[[#This Row],[Offered Salary]]&gt;$O$28))</f>
        <v>0</v>
      </c>
      <c r="K1164" t="str">
        <f>IF(Table3_1[[#This Row],[Offered Salary]]&lt;$O$27,"Low",IF(Table3_1[[#This Row],[Offered Salary]]&gt;$O$28,"High",""))</f>
        <v/>
      </c>
      <c r="L1164" s="6">
        <f>((Table3_1[[#This Row],[Offered Salary]]-$O$25)/$O$26)</f>
        <v>0.33962585465994349</v>
      </c>
    </row>
    <row r="1165" spans="1:12" x14ac:dyDescent="0.3">
      <c r="A1165">
        <v>857754</v>
      </c>
      <c r="B1165" s="2">
        <v>41872</v>
      </c>
      <c r="C1165" s="3">
        <v>0.38711805555555556</v>
      </c>
      <c r="D1165" t="s">
        <v>30</v>
      </c>
      <c r="E1165" t="s">
        <v>27</v>
      </c>
      <c r="F1165" t="s">
        <v>17</v>
      </c>
      <c r="G1165" t="s">
        <v>2</v>
      </c>
      <c r="H1165">
        <v>43314</v>
      </c>
      <c r="I1165">
        <f>IF(Table3_1[[#This Row],[Status]]="Hired",1,0)</f>
        <v>0</v>
      </c>
      <c r="J1165" t="b">
        <f>OR((Table3_1[[#This Row],[Offered Salary]]&lt;$O$27),(Table3_1[[#This Row],[Offered Salary]]&gt;$O$28))</f>
        <v>0</v>
      </c>
      <c r="K1165" t="str">
        <f>IF(Table3_1[[#This Row],[Offered Salary]]&lt;$O$27,"Low",IF(Table3_1[[#This Row],[Offered Salary]]&gt;$O$28,"High",""))</f>
        <v/>
      </c>
      <c r="L1165" s="6">
        <f>((Table3_1[[#This Row],[Offered Salary]]-$O$25)/$O$26)</f>
        <v>-0.23121404244714477</v>
      </c>
    </row>
    <row r="1166" spans="1:12" x14ac:dyDescent="0.3">
      <c r="A1166">
        <v>956287</v>
      </c>
      <c r="B1166" s="2">
        <v>41872</v>
      </c>
      <c r="C1166" s="3">
        <v>0.57130787037037034</v>
      </c>
      <c r="D1166" t="s">
        <v>30</v>
      </c>
      <c r="E1166" t="s">
        <v>27</v>
      </c>
      <c r="F1166" t="s">
        <v>20</v>
      </c>
      <c r="G1166" t="s">
        <v>6</v>
      </c>
      <c r="H1166">
        <v>63218</v>
      </c>
      <c r="I1166">
        <f>IF(Table3_1[[#This Row],[Status]]="Hired",1,0)</f>
        <v>0</v>
      </c>
      <c r="J1166" t="b">
        <f>OR((Table3_1[[#This Row],[Offered Salary]]&lt;$O$27),(Table3_1[[#This Row],[Offered Salary]]&gt;$O$28))</f>
        <v>0</v>
      </c>
      <c r="K1166" t="str">
        <f>IF(Table3_1[[#This Row],[Offered Salary]]&lt;$O$27,"Low",IF(Table3_1[[#This Row],[Offered Salary]]&gt;$O$28,"High",""))</f>
        <v/>
      </c>
      <c r="L1166" s="6">
        <f>((Table3_1[[#This Row],[Offered Salary]]-$O$25)/$O$26)</f>
        <v>0.45868803491149779</v>
      </c>
    </row>
    <row r="1167" spans="1:12" x14ac:dyDescent="0.3">
      <c r="A1167">
        <v>268393</v>
      </c>
      <c r="B1167" s="2">
        <v>41872</v>
      </c>
      <c r="C1167" s="3">
        <v>0.57150462962962967</v>
      </c>
      <c r="D1167" t="s">
        <v>31</v>
      </c>
      <c r="E1167" t="s">
        <v>27</v>
      </c>
      <c r="F1167" t="s">
        <v>20</v>
      </c>
      <c r="G1167" t="s">
        <v>6</v>
      </c>
      <c r="H1167">
        <v>46558</v>
      </c>
      <c r="I1167">
        <f>IF(Table3_1[[#This Row],[Status]]="Hired",1,0)</f>
        <v>1</v>
      </c>
      <c r="J1167" t="b">
        <f>OR((Table3_1[[#This Row],[Offered Salary]]&lt;$O$27),(Table3_1[[#This Row],[Offered Salary]]&gt;$O$28))</f>
        <v>0</v>
      </c>
      <c r="K1167" t="str">
        <f>IF(Table3_1[[#This Row],[Offered Salary]]&lt;$O$27,"Low",IF(Table3_1[[#This Row],[Offered Salary]]&gt;$O$28,"High",""))</f>
        <v/>
      </c>
      <c r="L1167" s="6">
        <f>((Table3_1[[#This Row],[Offered Salary]]-$O$25)/$O$26)</f>
        <v>-0.11877220467828242</v>
      </c>
    </row>
    <row r="1168" spans="1:12" x14ac:dyDescent="0.3">
      <c r="A1168">
        <v>833582</v>
      </c>
      <c r="B1168" s="2">
        <v>41872</v>
      </c>
      <c r="C1168" s="3">
        <v>0.57384259259259263</v>
      </c>
      <c r="D1168" t="s">
        <v>30</v>
      </c>
      <c r="E1168" t="s">
        <v>27</v>
      </c>
      <c r="F1168" t="s">
        <v>20</v>
      </c>
      <c r="G1168" t="s">
        <v>6</v>
      </c>
      <c r="H1168">
        <v>80132</v>
      </c>
      <c r="I1168">
        <f>IF(Table3_1[[#This Row],[Status]]="Hired",1,0)</f>
        <v>0</v>
      </c>
      <c r="J1168" t="b">
        <f>OR((Table3_1[[#This Row],[Offered Salary]]&lt;$O$27),(Table3_1[[#This Row],[Offered Salary]]&gt;$O$28))</f>
        <v>0</v>
      </c>
      <c r="K1168" t="str">
        <f>IF(Table3_1[[#This Row],[Offered Salary]]&lt;$O$27,"Low",IF(Table3_1[[#This Row],[Offered Salary]]&gt;$O$28,"High",""))</f>
        <v/>
      </c>
      <c r="L1168" s="6">
        <f>((Table3_1[[#This Row],[Offered Salary]]-$O$25)/$O$26)</f>
        <v>1.0449522901588892</v>
      </c>
    </row>
    <row r="1169" spans="1:12" x14ac:dyDescent="0.3">
      <c r="A1169">
        <v>688583</v>
      </c>
      <c r="B1169" s="2">
        <v>41872</v>
      </c>
      <c r="C1169" s="3">
        <v>0.51298611111111114</v>
      </c>
      <c r="D1169" t="s">
        <v>30</v>
      </c>
      <c r="E1169" t="s">
        <v>27</v>
      </c>
      <c r="F1169" t="s">
        <v>17</v>
      </c>
      <c r="G1169" t="s">
        <v>6</v>
      </c>
      <c r="H1169">
        <v>46730</v>
      </c>
      <c r="I1169">
        <f>IF(Table3_1[[#This Row],[Status]]="Hired",1,0)</f>
        <v>0</v>
      </c>
      <c r="J1169" t="b">
        <f>OR((Table3_1[[#This Row],[Offered Salary]]&lt;$O$27),(Table3_1[[#This Row],[Offered Salary]]&gt;$O$28))</f>
        <v>0</v>
      </c>
      <c r="K1169" t="str">
        <f>IF(Table3_1[[#This Row],[Offered Salary]]&lt;$O$27,"Low",IF(Table3_1[[#This Row],[Offered Salary]]&gt;$O$28,"High",""))</f>
        <v/>
      </c>
      <c r="L1169" s="6">
        <f>((Table3_1[[#This Row],[Offered Salary]]-$O$25)/$O$26)</f>
        <v>-0.11281043029596297</v>
      </c>
    </row>
    <row r="1170" spans="1:12" x14ac:dyDescent="0.3">
      <c r="A1170">
        <v>48886</v>
      </c>
      <c r="B1170" s="2">
        <v>41872</v>
      </c>
      <c r="C1170" s="3">
        <v>0.75380787037037034</v>
      </c>
      <c r="D1170" t="s">
        <v>31</v>
      </c>
      <c r="E1170" t="s">
        <v>27</v>
      </c>
      <c r="F1170" t="s">
        <v>20</v>
      </c>
      <c r="G1170" t="s">
        <v>7</v>
      </c>
      <c r="H1170">
        <v>13051</v>
      </c>
      <c r="I1170">
        <f>IF(Table3_1[[#This Row],[Status]]="Hired",1,0)</f>
        <v>1</v>
      </c>
      <c r="J1170" t="b">
        <f>OR((Table3_1[[#This Row],[Offered Salary]]&lt;$O$27),(Table3_1[[#This Row],[Offered Salary]]&gt;$O$28))</f>
        <v>0</v>
      </c>
      <c r="K1170" t="str">
        <f>IF(Table3_1[[#This Row],[Offered Salary]]&lt;$O$27,"Low",IF(Table3_1[[#This Row],[Offered Salary]]&gt;$O$28,"High",""))</f>
        <v/>
      </c>
      <c r="L1170" s="6">
        <f>((Table3_1[[#This Row],[Offered Salary]]-$O$25)/$O$26)</f>
        <v>-1.280174380424667</v>
      </c>
    </row>
    <row r="1171" spans="1:12" x14ac:dyDescent="0.3">
      <c r="A1171">
        <v>230706</v>
      </c>
      <c r="B1171" s="2">
        <v>41872</v>
      </c>
      <c r="C1171" s="3">
        <v>0.5882060185185185</v>
      </c>
      <c r="D1171" t="s">
        <v>30</v>
      </c>
      <c r="E1171" t="s">
        <v>27</v>
      </c>
      <c r="F1171" t="s">
        <v>20</v>
      </c>
      <c r="G1171" t="s">
        <v>7</v>
      </c>
      <c r="H1171">
        <v>40171</v>
      </c>
      <c r="I1171">
        <f>IF(Table3_1[[#This Row],[Status]]="Hired",1,0)</f>
        <v>0</v>
      </c>
      <c r="J1171" t="b">
        <f>OR((Table3_1[[#This Row],[Offered Salary]]&lt;$O$27),(Table3_1[[#This Row],[Offered Salary]]&gt;$O$28))</f>
        <v>0</v>
      </c>
      <c r="K1171" t="str">
        <f>IF(Table3_1[[#This Row],[Offered Salary]]&lt;$O$27,"Low",IF(Table3_1[[#This Row],[Offered Salary]]&gt;$O$28,"High",""))</f>
        <v/>
      </c>
      <c r="L1171" s="6">
        <f>((Table3_1[[#This Row],[Offered Salary]]-$O$25)/$O$26)</f>
        <v>-0.3401550708403428</v>
      </c>
    </row>
    <row r="1172" spans="1:12" x14ac:dyDescent="0.3">
      <c r="A1172">
        <v>802500</v>
      </c>
      <c r="B1172" s="2">
        <v>41872</v>
      </c>
      <c r="C1172" s="3">
        <v>0.71564814814814814</v>
      </c>
      <c r="D1172" t="s">
        <v>30</v>
      </c>
      <c r="E1172" t="s">
        <v>27</v>
      </c>
      <c r="F1172" t="s">
        <v>12</v>
      </c>
      <c r="G1172" t="s">
        <v>10</v>
      </c>
      <c r="H1172">
        <v>58806</v>
      </c>
      <c r="I1172">
        <f>IF(Table3_1[[#This Row],[Status]]="Hired",1,0)</f>
        <v>0</v>
      </c>
      <c r="J1172" t="b">
        <f>OR((Table3_1[[#This Row],[Offered Salary]]&lt;$O$27),(Table3_1[[#This Row],[Offered Salary]]&gt;$O$28))</f>
        <v>0</v>
      </c>
      <c r="K1172" t="str">
        <f>IF(Table3_1[[#This Row],[Offered Salary]]&lt;$O$27,"Low",IF(Table3_1[[#This Row],[Offered Salary]]&gt;$O$28,"High",""))</f>
        <v/>
      </c>
      <c r="L1172" s="6">
        <f>((Table3_1[[#This Row],[Offered Salary]]-$O$25)/$O$26)</f>
        <v>0.30576158970921025</v>
      </c>
    </row>
    <row r="1173" spans="1:12" x14ac:dyDescent="0.3">
      <c r="A1173">
        <v>646631</v>
      </c>
      <c r="B1173" s="2">
        <v>41872</v>
      </c>
      <c r="C1173" s="3">
        <v>0.46089120370370368</v>
      </c>
      <c r="D1173" t="s">
        <v>30</v>
      </c>
      <c r="E1173" t="s">
        <v>27</v>
      </c>
      <c r="F1173" t="s">
        <v>17</v>
      </c>
      <c r="G1173" t="s">
        <v>4</v>
      </c>
      <c r="H1173">
        <v>53138</v>
      </c>
      <c r="I1173">
        <f>IF(Table3_1[[#This Row],[Status]]="Hired",1,0)</f>
        <v>0</v>
      </c>
      <c r="J1173" t="b">
        <f>OR((Table3_1[[#This Row],[Offered Salary]]&lt;$O$27),(Table3_1[[#This Row],[Offered Salary]]&gt;$O$28))</f>
        <v>0</v>
      </c>
      <c r="K1173" t="str">
        <f>IF(Table3_1[[#This Row],[Offered Salary]]&lt;$O$27,"Low",IF(Table3_1[[#This Row],[Offered Salary]]&gt;$O$28,"High",""))</f>
        <v/>
      </c>
      <c r="L1173" s="6">
        <f>((Table3_1[[#This Row],[Offered Salary]]-$O$25)/$O$26)</f>
        <v>0.10930032692440389</v>
      </c>
    </row>
    <row r="1174" spans="1:12" x14ac:dyDescent="0.3">
      <c r="A1174">
        <v>848586</v>
      </c>
      <c r="B1174" s="2">
        <v>41872</v>
      </c>
      <c r="C1174" s="3">
        <v>0.4626851851851852</v>
      </c>
      <c r="D1174" t="s">
        <v>31</v>
      </c>
      <c r="E1174" t="s">
        <v>27</v>
      </c>
      <c r="F1174" t="s">
        <v>17</v>
      </c>
      <c r="G1174" t="s">
        <v>4</v>
      </c>
      <c r="H1174">
        <v>37060</v>
      </c>
      <c r="I1174">
        <f>IF(Table3_1[[#This Row],[Status]]="Hired",1,0)</f>
        <v>1</v>
      </c>
      <c r="J1174" t="b">
        <f>OR((Table3_1[[#This Row],[Offered Salary]]&lt;$O$27),(Table3_1[[#This Row],[Offered Salary]]&gt;$O$28))</f>
        <v>0</v>
      </c>
      <c r="K1174" t="str">
        <f>IF(Table3_1[[#This Row],[Offered Salary]]&lt;$O$27,"Low",IF(Table3_1[[#This Row],[Offered Salary]]&gt;$O$28,"High",""))</f>
        <v/>
      </c>
      <c r="L1174" s="6">
        <f>((Table3_1[[#This Row],[Offered Salary]]-$O$25)/$O$26)</f>
        <v>-0.44798693190659772</v>
      </c>
    </row>
    <row r="1175" spans="1:12" x14ac:dyDescent="0.3">
      <c r="A1175">
        <v>165638</v>
      </c>
      <c r="B1175" s="2">
        <v>41872</v>
      </c>
      <c r="C1175" s="3">
        <v>0.63921296296296293</v>
      </c>
      <c r="D1175" t="s">
        <v>30</v>
      </c>
      <c r="E1175" t="s">
        <v>27</v>
      </c>
      <c r="F1175" t="s">
        <v>12</v>
      </c>
      <c r="G1175" t="s">
        <v>6</v>
      </c>
      <c r="H1175">
        <v>6302</v>
      </c>
      <c r="I1175">
        <f>IF(Table3_1[[#This Row],[Status]]="Hired",1,0)</f>
        <v>0</v>
      </c>
      <c r="J1175" t="b">
        <f>OR((Table3_1[[#This Row],[Offered Salary]]&lt;$O$27),(Table3_1[[#This Row],[Offered Salary]]&gt;$O$28))</f>
        <v>1</v>
      </c>
      <c r="K1175" t="str">
        <f>IF(Table3_1[[#This Row],[Offered Salary]]&lt;$O$27,"Low",IF(Table3_1[[#This Row],[Offered Salary]]&gt;$O$28,"High",""))</f>
        <v>Low</v>
      </c>
      <c r="L1175" s="6">
        <f>((Table3_1[[#This Row],[Offered Salary]]-$O$25)/$O$26)</f>
        <v>-1.5141047019727718</v>
      </c>
    </row>
    <row r="1176" spans="1:12" x14ac:dyDescent="0.3">
      <c r="A1176">
        <v>122591</v>
      </c>
      <c r="B1176" s="2">
        <v>41872</v>
      </c>
      <c r="C1176" s="3">
        <v>0.53190972222222221</v>
      </c>
      <c r="D1176" t="s">
        <v>31</v>
      </c>
      <c r="E1176" t="s">
        <v>29</v>
      </c>
      <c r="F1176" t="s">
        <v>17</v>
      </c>
      <c r="G1176" t="s">
        <v>5</v>
      </c>
      <c r="H1176">
        <v>47377</v>
      </c>
      <c r="I1176">
        <f>IF(Table3_1[[#This Row],[Status]]="Hired",1,0)</f>
        <v>1</v>
      </c>
      <c r="J1176" t="b">
        <f>OR((Table3_1[[#This Row],[Offered Salary]]&lt;$O$27),(Table3_1[[#This Row],[Offered Salary]]&gt;$O$28))</f>
        <v>0</v>
      </c>
      <c r="K1176" t="str">
        <f>IF(Table3_1[[#This Row],[Offered Salary]]&lt;$O$27,"Low",IF(Table3_1[[#This Row],[Offered Salary]]&gt;$O$28,"High",""))</f>
        <v/>
      </c>
      <c r="L1176" s="6">
        <f>((Table3_1[[#This Row],[Offered Salary]]-$O$25)/$O$26)</f>
        <v>-9.0384453404331044E-2</v>
      </c>
    </row>
    <row r="1177" spans="1:12" x14ac:dyDescent="0.3">
      <c r="A1177">
        <v>553557</v>
      </c>
      <c r="B1177" s="2">
        <v>41873</v>
      </c>
      <c r="C1177" s="3">
        <v>0.49873842592592593</v>
      </c>
      <c r="D1177" t="s">
        <v>30</v>
      </c>
      <c r="E1177" t="s">
        <v>27</v>
      </c>
      <c r="F1177" t="s">
        <v>12</v>
      </c>
      <c r="G1177" t="s">
        <v>6</v>
      </c>
      <c r="H1177">
        <v>92785</v>
      </c>
      <c r="I1177">
        <f>IF(Table3_1[[#This Row],[Status]]="Hired",1,0)</f>
        <v>0</v>
      </c>
      <c r="J1177" t="b">
        <f>OR((Table3_1[[#This Row],[Offered Salary]]&lt;$O$27),(Table3_1[[#This Row],[Offered Salary]]&gt;$O$28))</f>
        <v>0</v>
      </c>
      <c r="K1177" t="str">
        <f>IF(Table3_1[[#This Row],[Offered Salary]]&lt;$O$27,"Low",IF(Table3_1[[#This Row],[Offered Salary]]&gt;$O$28,"High",""))</f>
        <v/>
      </c>
      <c r="L1177" s="6">
        <f>((Table3_1[[#This Row],[Offered Salary]]-$O$25)/$O$26)</f>
        <v>1.4835239835280063</v>
      </c>
    </row>
    <row r="1178" spans="1:12" x14ac:dyDescent="0.3">
      <c r="A1178">
        <v>160678</v>
      </c>
      <c r="B1178" s="2">
        <v>41873</v>
      </c>
      <c r="C1178" s="3">
        <v>0.50069444444444444</v>
      </c>
      <c r="D1178" t="s">
        <v>30</v>
      </c>
      <c r="E1178" t="s">
        <v>27</v>
      </c>
      <c r="F1178" t="s">
        <v>12</v>
      </c>
      <c r="G1178" t="s">
        <v>6</v>
      </c>
      <c r="H1178">
        <v>47646</v>
      </c>
      <c r="I1178">
        <f>IF(Table3_1[[#This Row],[Status]]="Hired",1,0)</f>
        <v>0</v>
      </c>
      <c r="J1178" t="b">
        <f>OR((Table3_1[[#This Row],[Offered Salary]]&lt;$O$27),(Table3_1[[#This Row],[Offered Salary]]&gt;$O$28))</f>
        <v>0</v>
      </c>
      <c r="K1178" t="str">
        <f>IF(Table3_1[[#This Row],[Offered Salary]]&lt;$O$27,"Low",IF(Table3_1[[#This Row],[Offered Salary]]&gt;$O$28,"High",""))</f>
        <v/>
      </c>
      <c r="L1178" s="6">
        <f>((Table3_1[[#This Row],[Offered Salary]]-$O$25)/$O$26)</f>
        <v>-8.1060515562215135E-2</v>
      </c>
    </row>
    <row r="1179" spans="1:12" x14ac:dyDescent="0.3">
      <c r="A1179">
        <v>262072</v>
      </c>
      <c r="B1179" s="2">
        <v>41872</v>
      </c>
      <c r="C1179" s="3">
        <v>0.79020833333333329</v>
      </c>
      <c r="D1179" t="s">
        <v>30</v>
      </c>
      <c r="E1179" t="s">
        <v>27</v>
      </c>
      <c r="F1179" t="s">
        <v>17</v>
      </c>
      <c r="G1179" t="s">
        <v>9</v>
      </c>
      <c r="H1179">
        <v>5068</v>
      </c>
      <c r="I1179">
        <f>IF(Table3_1[[#This Row],[Status]]="Hired",1,0)</f>
        <v>0</v>
      </c>
      <c r="J1179" t="b">
        <f>OR((Table3_1[[#This Row],[Offered Salary]]&lt;$O$27),(Table3_1[[#This Row],[Offered Salary]]&gt;$O$28))</f>
        <v>1</v>
      </c>
      <c r="K1179" t="str">
        <f>IF(Table3_1[[#This Row],[Offered Salary]]&lt;$O$27,"Low",IF(Table3_1[[#This Row],[Offered Salary]]&gt;$O$28,"High",""))</f>
        <v>Low</v>
      </c>
      <c r="L1179" s="6">
        <f>((Table3_1[[#This Row],[Offered Salary]]-$O$25)/$O$26)</f>
        <v>-1.5568769670180171</v>
      </c>
    </row>
    <row r="1180" spans="1:12" x14ac:dyDescent="0.3">
      <c r="A1180">
        <v>690779</v>
      </c>
      <c r="B1180" s="2">
        <v>41872</v>
      </c>
      <c r="C1180" s="3">
        <v>0.79122685185185182</v>
      </c>
      <c r="D1180" t="s">
        <v>31</v>
      </c>
      <c r="E1180" t="s">
        <v>27</v>
      </c>
      <c r="F1180" t="s">
        <v>17</v>
      </c>
      <c r="G1180" t="s">
        <v>9</v>
      </c>
      <c r="H1180">
        <v>9483</v>
      </c>
      <c r="I1180">
        <f>IF(Table3_1[[#This Row],[Status]]="Hired",1,0)</f>
        <v>1</v>
      </c>
      <c r="J1180" t="b">
        <f>OR((Table3_1[[#This Row],[Offered Salary]]&lt;$O$27),(Table3_1[[#This Row],[Offered Salary]]&gt;$O$28))</f>
        <v>1</v>
      </c>
      <c r="K1180" t="str">
        <f>IF(Table3_1[[#This Row],[Offered Salary]]&lt;$O$27,"Low",IF(Table3_1[[#This Row],[Offered Salary]]&gt;$O$28,"High",""))</f>
        <v>Low</v>
      </c>
      <c r="L1180" s="6">
        <f>((Table3_1[[#This Row],[Offered Salary]]-$O$25)/$O$26)</f>
        <v>-1.4038465373788287</v>
      </c>
    </row>
    <row r="1181" spans="1:12" x14ac:dyDescent="0.3">
      <c r="A1181">
        <v>960243</v>
      </c>
      <c r="B1181" s="2">
        <v>41873</v>
      </c>
      <c r="C1181" s="3">
        <v>0.34940972222222222</v>
      </c>
      <c r="D1181" t="s">
        <v>30</v>
      </c>
      <c r="E1181" t="s">
        <v>27</v>
      </c>
      <c r="F1181" t="s">
        <v>20</v>
      </c>
      <c r="G1181" t="s">
        <v>5</v>
      </c>
      <c r="H1181">
        <v>65579</v>
      </c>
      <c r="I1181">
        <f>IF(Table3_1[[#This Row],[Status]]="Hired",1,0)</f>
        <v>0</v>
      </c>
      <c r="J1181" t="b">
        <f>OR((Table3_1[[#This Row],[Offered Salary]]&lt;$O$27),(Table3_1[[#This Row],[Offered Salary]]&gt;$O$28))</f>
        <v>0</v>
      </c>
      <c r="K1181" t="str">
        <f>IF(Table3_1[[#This Row],[Offered Salary]]&lt;$O$27,"Low",IF(Table3_1[[#This Row],[Offered Salary]]&gt;$O$28,"High",""))</f>
        <v/>
      </c>
      <c r="L1181" s="6">
        <f>((Table3_1[[#This Row],[Offered Salary]]-$O$25)/$O$26)</f>
        <v>0.54052378675252244</v>
      </c>
    </row>
    <row r="1182" spans="1:12" x14ac:dyDescent="0.3">
      <c r="A1182">
        <v>579385</v>
      </c>
      <c r="B1182" s="2">
        <v>41873</v>
      </c>
      <c r="C1182" s="3">
        <v>0.46324074074074073</v>
      </c>
      <c r="D1182" t="s">
        <v>31</v>
      </c>
      <c r="E1182" t="s">
        <v>27</v>
      </c>
      <c r="F1182" t="s">
        <v>17</v>
      </c>
      <c r="G1182" t="s">
        <v>6</v>
      </c>
      <c r="H1182">
        <v>57386</v>
      </c>
      <c r="I1182">
        <f>IF(Table3_1[[#This Row],[Status]]="Hired",1,0)</f>
        <v>1</v>
      </c>
      <c r="J1182" t="b">
        <f>OR((Table3_1[[#This Row],[Offered Salary]]&lt;$O$27),(Table3_1[[#This Row],[Offered Salary]]&gt;$O$28))</f>
        <v>0</v>
      </c>
      <c r="K1182" t="str">
        <f>IF(Table3_1[[#This Row],[Offered Salary]]&lt;$O$27,"Low",IF(Table3_1[[#This Row],[Offered Salary]]&gt;$O$28,"High",""))</f>
        <v/>
      </c>
      <c r="L1182" s="6">
        <f>((Table3_1[[#This Row],[Offered Salary]]-$O$25)/$O$26)</f>
        <v>0.25654228957610775</v>
      </c>
    </row>
    <row r="1183" spans="1:12" x14ac:dyDescent="0.3">
      <c r="A1183">
        <v>920275</v>
      </c>
      <c r="B1183" s="2">
        <v>41873</v>
      </c>
      <c r="C1183" s="3">
        <v>0.68385416666666665</v>
      </c>
      <c r="D1183" t="s">
        <v>30</v>
      </c>
      <c r="E1183" t="s">
        <v>27</v>
      </c>
      <c r="F1183" t="s">
        <v>20</v>
      </c>
      <c r="G1183" t="s">
        <v>5</v>
      </c>
      <c r="H1183">
        <v>16108</v>
      </c>
      <c r="I1183">
        <f>IF(Table3_1[[#This Row],[Status]]="Hired",1,0)</f>
        <v>0</v>
      </c>
      <c r="J1183" t="b">
        <f>OR((Table3_1[[#This Row],[Offered Salary]]&lt;$O$27),(Table3_1[[#This Row],[Offered Salary]]&gt;$O$28))</f>
        <v>0</v>
      </c>
      <c r="K1183" t="str">
        <f>IF(Table3_1[[#This Row],[Offered Salary]]&lt;$O$27,"Low",IF(Table3_1[[#This Row],[Offered Salary]]&gt;$O$28,"High",""))</f>
        <v/>
      </c>
      <c r="L1183" s="6">
        <f>((Table3_1[[#This Row],[Offered Salary]]-$O$25)/$O$26)</f>
        <v>-1.1742142392226287</v>
      </c>
    </row>
    <row r="1184" spans="1:12" x14ac:dyDescent="0.3">
      <c r="A1184">
        <v>820391</v>
      </c>
      <c r="B1184" s="2">
        <v>41873</v>
      </c>
      <c r="C1184" s="3">
        <v>0.73728009259259264</v>
      </c>
      <c r="D1184" t="s">
        <v>31</v>
      </c>
      <c r="E1184" t="s">
        <v>28</v>
      </c>
      <c r="F1184" t="s">
        <v>20</v>
      </c>
      <c r="G1184" t="s">
        <v>9</v>
      </c>
      <c r="H1184">
        <v>40016</v>
      </c>
      <c r="I1184">
        <f>IF(Table3_1[[#This Row],[Status]]="Hired",1,0)</f>
        <v>1</v>
      </c>
      <c r="J1184" t="b">
        <f>OR((Table3_1[[#This Row],[Offered Salary]]&lt;$O$27),(Table3_1[[#This Row],[Offered Salary]]&gt;$O$28))</f>
        <v>0</v>
      </c>
      <c r="K1184" t="str">
        <f>IF(Table3_1[[#This Row],[Offered Salary]]&lt;$O$27,"Low",IF(Table3_1[[#This Row],[Offered Salary]]&gt;$O$28,"High",""))</f>
        <v/>
      </c>
      <c r="L1184" s="6">
        <f>((Table3_1[[#This Row],[Offered Salary]]-$O$25)/$O$26)</f>
        <v>-0.34552760008022371</v>
      </c>
    </row>
    <row r="1185" spans="1:12" x14ac:dyDescent="0.3">
      <c r="A1185">
        <v>85670</v>
      </c>
      <c r="B1185" s="2">
        <v>41873</v>
      </c>
      <c r="C1185" s="3">
        <v>0.73768518518518522</v>
      </c>
      <c r="D1185" t="s">
        <v>31</v>
      </c>
      <c r="E1185" t="s">
        <v>28</v>
      </c>
      <c r="F1185" t="s">
        <v>20</v>
      </c>
      <c r="G1185" t="s">
        <v>9</v>
      </c>
      <c r="H1185">
        <v>86245</v>
      </c>
      <c r="I1185">
        <f>IF(Table3_1[[#This Row],[Status]]="Hired",1,0)</f>
        <v>1</v>
      </c>
      <c r="J1185" t="b">
        <f>OR((Table3_1[[#This Row],[Offered Salary]]&lt;$O$27),(Table3_1[[#This Row],[Offered Salary]]&gt;$O$28))</f>
        <v>0</v>
      </c>
      <c r="K1185" t="str">
        <f>IF(Table3_1[[#This Row],[Offered Salary]]&lt;$O$27,"Low",IF(Table3_1[[#This Row],[Offered Salary]]&gt;$O$28,"High",""))</f>
        <v/>
      </c>
      <c r="L1185" s="6">
        <f>((Table3_1[[#This Row],[Offered Salary]]-$O$25)/$O$26)</f>
        <v>1.2568379110839989</v>
      </c>
    </row>
    <row r="1186" spans="1:12" x14ac:dyDescent="0.3">
      <c r="A1186">
        <v>961338</v>
      </c>
      <c r="B1186" s="2">
        <v>41876</v>
      </c>
      <c r="C1186" s="3">
        <v>0.33703703703703702</v>
      </c>
      <c r="D1186" t="s">
        <v>30</v>
      </c>
      <c r="E1186" t="s">
        <v>29</v>
      </c>
      <c r="F1186" t="s">
        <v>17</v>
      </c>
      <c r="G1186" t="s">
        <v>7</v>
      </c>
      <c r="H1186">
        <v>68928</v>
      </c>
      <c r="I1186">
        <f>IF(Table3_1[[#This Row],[Status]]="Hired",1,0)</f>
        <v>0</v>
      </c>
      <c r="J1186" t="b">
        <f>OR((Table3_1[[#This Row],[Offered Salary]]&lt;$O$27),(Table3_1[[#This Row],[Offered Salary]]&gt;$O$28))</f>
        <v>0</v>
      </c>
      <c r="K1186" t="str">
        <f>IF(Table3_1[[#This Row],[Offered Salary]]&lt;$O$27,"Low",IF(Table3_1[[#This Row],[Offered Salary]]&gt;$O$28,"High",""))</f>
        <v/>
      </c>
      <c r="L1186" s="6">
        <f>((Table3_1[[#This Row],[Offered Salary]]-$O$25)/$O$26)</f>
        <v>0.65660507981291705</v>
      </c>
    </row>
    <row r="1187" spans="1:12" x14ac:dyDescent="0.3">
      <c r="A1187">
        <v>408109</v>
      </c>
      <c r="B1187" s="2">
        <v>41873</v>
      </c>
      <c r="C1187" s="3">
        <v>0.67753472222222222</v>
      </c>
      <c r="D1187" t="s">
        <v>30</v>
      </c>
      <c r="E1187" t="s">
        <v>27</v>
      </c>
      <c r="F1187" t="s">
        <v>12</v>
      </c>
      <c r="G1187" t="s">
        <v>9</v>
      </c>
      <c r="H1187">
        <v>80622</v>
      </c>
      <c r="I1187">
        <f>IF(Table3_1[[#This Row],[Status]]="Hired",1,0)</f>
        <v>0</v>
      </c>
      <c r="J1187" t="b">
        <f>OR((Table3_1[[#This Row],[Offered Salary]]&lt;$O$27),(Table3_1[[#This Row],[Offered Salary]]&gt;$O$28))</f>
        <v>0</v>
      </c>
      <c r="K1187" t="str">
        <f>IF(Table3_1[[#This Row],[Offered Salary]]&lt;$O$27,"Low",IF(Table3_1[[#This Row],[Offered Salary]]&gt;$O$28,"High",""))</f>
        <v/>
      </c>
      <c r="L1187" s="6">
        <f>((Table3_1[[#This Row],[Offered Salary]]-$O$25)/$O$26)</f>
        <v>1.0619364148527064</v>
      </c>
    </row>
    <row r="1188" spans="1:12" x14ac:dyDescent="0.3">
      <c r="A1188">
        <v>545076</v>
      </c>
      <c r="B1188" s="2">
        <v>41873</v>
      </c>
      <c r="C1188" s="3">
        <v>0.6779398148148148</v>
      </c>
      <c r="D1188" t="s">
        <v>31</v>
      </c>
      <c r="E1188" t="s">
        <v>27</v>
      </c>
      <c r="F1188" t="s">
        <v>12</v>
      </c>
      <c r="G1188" t="s">
        <v>9</v>
      </c>
      <c r="H1188">
        <v>32340</v>
      </c>
      <c r="I1188">
        <f>IF(Table3_1[[#This Row],[Status]]="Hired",1,0)</f>
        <v>1</v>
      </c>
      <c r="J1188" t="b">
        <f>OR((Table3_1[[#This Row],[Offered Salary]]&lt;$O$27),(Table3_1[[#This Row],[Offered Salary]]&gt;$O$28))</f>
        <v>0</v>
      </c>
      <c r="K1188" t="str">
        <f>IF(Table3_1[[#This Row],[Offered Salary]]&lt;$O$27,"Low",IF(Table3_1[[#This Row],[Offered Salary]]&gt;$O$28,"High",""))</f>
        <v/>
      </c>
      <c r="L1188" s="6">
        <f>((Table3_1[[#This Row],[Offered Salary]]-$O$25)/$O$26)</f>
        <v>-0.61158911263071314</v>
      </c>
    </row>
    <row r="1189" spans="1:12" x14ac:dyDescent="0.3">
      <c r="A1189">
        <v>251446</v>
      </c>
      <c r="B1189" s="2">
        <v>41873</v>
      </c>
      <c r="C1189" s="3">
        <v>0.59701388888888884</v>
      </c>
      <c r="D1189" t="s">
        <v>30</v>
      </c>
      <c r="E1189" t="s">
        <v>29</v>
      </c>
      <c r="F1189" t="s">
        <v>12</v>
      </c>
      <c r="G1189" t="s">
        <v>9</v>
      </c>
      <c r="H1189">
        <v>13597</v>
      </c>
      <c r="I1189">
        <f>IF(Table3_1[[#This Row],[Status]]="Hired",1,0)</f>
        <v>0</v>
      </c>
      <c r="J1189" t="b">
        <f>OR((Table3_1[[#This Row],[Offered Salary]]&lt;$O$27),(Table3_1[[#This Row],[Offered Salary]]&gt;$O$28))</f>
        <v>0</v>
      </c>
      <c r="K1189" t="str">
        <f>IF(Table3_1[[#This Row],[Offered Salary]]&lt;$O$27,"Low",IF(Table3_1[[#This Row],[Offered Salary]]&gt;$O$28,"High",""))</f>
        <v/>
      </c>
      <c r="L1189" s="6">
        <f>((Table3_1[[#This Row],[Offered Salary]]-$O$25)/$O$26)</f>
        <v>-1.2612492129086994</v>
      </c>
    </row>
    <row r="1190" spans="1:12" x14ac:dyDescent="0.3">
      <c r="A1190">
        <v>946136</v>
      </c>
      <c r="B1190" s="2">
        <v>41873</v>
      </c>
      <c r="C1190" s="3">
        <v>0.77846064814814819</v>
      </c>
      <c r="D1190" t="s">
        <v>30</v>
      </c>
      <c r="E1190" t="s">
        <v>27</v>
      </c>
      <c r="F1190" t="s">
        <v>17</v>
      </c>
      <c r="G1190" t="s">
        <v>4</v>
      </c>
      <c r="H1190">
        <v>5399</v>
      </c>
      <c r="I1190">
        <f>IF(Table3_1[[#This Row],[Status]]="Hired",1,0)</f>
        <v>0</v>
      </c>
      <c r="J1190" t="b">
        <f>OR((Table3_1[[#This Row],[Offered Salary]]&lt;$O$27),(Table3_1[[#This Row],[Offered Salary]]&gt;$O$28))</f>
        <v>1</v>
      </c>
      <c r="K1190" t="str">
        <f>IF(Table3_1[[#This Row],[Offered Salary]]&lt;$O$27,"Low",IF(Table3_1[[#This Row],[Offered Salary]]&gt;$O$28,"High",""))</f>
        <v>Low</v>
      </c>
      <c r="L1190" s="6">
        <f>((Table3_1[[#This Row],[Offered Salary]]-$O$25)/$O$26)</f>
        <v>-1.545404017479949</v>
      </c>
    </row>
    <row r="1191" spans="1:12" x14ac:dyDescent="0.3">
      <c r="A1191">
        <v>889662</v>
      </c>
      <c r="B1191" s="2">
        <v>41873</v>
      </c>
      <c r="C1191" s="3">
        <v>0.5065277777777778</v>
      </c>
      <c r="D1191" t="s">
        <v>30</v>
      </c>
      <c r="E1191" t="s">
        <v>27</v>
      </c>
      <c r="F1191" t="s">
        <v>17</v>
      </c>
      <c r="G1191" t="s">
        <v>2</v>
      </c>
      <c r="H1191">
        <v>30872</v>
      </c>
      <c r="I1191">
        <f>IF(Table3_1[[#This Row],[Status]]="Hired",1,0)</f>
        <v>0</v>
      </c>
      <c r="J1191" t="b">
        <f>OR((Table3_1[[#This Row],[Offered Salary]]&lt;$O$27),(Table3_1[[#This Row],[Offered Salary]]&gt;$O$28))</f>
        <v>0</v>
      </c>
      <c r="K1191" t="str">
        <f>IF(Table3_1[[#This Row],[Offered Salary]]&lt;$O$27,"Low",IF(Table3_1[[#This Row],[Offered Salary]]&gt;$O$28,"High",""))</f>
        <v/>
      </c>
      <c r="L1191" s="6">
        <f>((Table3_1[[#This Row],[Offered Salary]]-$O$25)/$O$26)</f>
        <v>-0.66247216375423035</v>
      </c>
    </row>
    <row r="1192" spans="1:12" x14ac:dyDescent="0.3">
      <c r="A1192">
        <v>442184</v>
      </c>
      <c r="B1192" s="2">
        <v>41873</v>
      </c>
      <c r="C1192" s="3">
        <v>0.50787037037037042</v>
      </c>
      <c r="D1192" t="s">
        <v>31</v>
      </c>
      <c r="E1192" t="s">
        <v>28</v>
      </c>
      <c r="F1192" t="s">
        <v>17</v>
      </c>
      <c r="G1192" t="s">
        <v>2</v>
      </c>
      <c r="H1192">
        <v>63180</v>
      </c>
      <c r="I1192">
        <f>IF(Table3_1[[#This Row],[Status]]="Hired",1,0)</f>
        <v>1</v>
      </c>
      <c r="J1192" t="b">
        <f>OR((Table3_1[[#This Row],[Offered Salary]]&lt;$O$27),(Table3_1[[#This Row],[Offered Salary]]&gt;$O$28))</f>
        <v>0</v>
      </c>
      <c r="K1192" t="str">
        <f>IF(Table3_1[[#This Row],[Offered Salary]]&lt;$O$27,"Low",IF(Table3_1[[#This Row],[Offered Salary]]&gt;$O$28,"High",""))</f>
        <v/>
      </c>
      <c r="L1192" s="6">
        <f>((Table3_1[[#This Row],[Offered Salary]]-$O$25)/$O$26)</f>
        <v>0.45737089871075282</v>
      </c>
    </row>
    <row r="1193" spans="1:12" x14ac:dyDescent="0.3">
      <c r="A1193">
        <v>105944</v>
      </c>
      <c r="B1193" s="2">
        <v>41873</v>
      </c>
      <c r="C1193" s="3">
        <v>0.69821759259259264</v>
      </c>
      <c r="D1193" t="s">
        <v>30</v>
      </c>
      <c r="E1193" t="s">
        <v>27</v>
      </c>
      <c r="F1193" t="s">
        <v>17</v>
      </c>
      <c r="G1193" t="s">
        <v>5</v>
      </c>
      <c r="H1193">
        <v>46298</v>
      </c>
      <c r="I1193">
        <f>IF(Table3_1[[#This Row],[Status]]="Hired",1,0)</f>
        <v>0</v>
      </c>
      <c r="J1193" t="b">
        <f>OR((Table3_1[[#This Row],[Offered Salary]]&lt;$O$27),(Table3_1[[#This Row],[Offered Salary]]&gt;$O$28))</f>
        <v>0</v>
      </c>
      <c r="K1193" t="str">
        <f>IF(Table3_1[[#This Row],[Offered Salary]]&lt;$O$27,"Low",IF(Table3_1[[#This Row],[Offered Salary]]&gt;$O$28,"High",""))</f>
        <v/>
      </c>
      <c r="L1193" s="6">
        <f>((Table3_1[[#This Row],[Offered Salary]]-$O$25)/$O$26)</f>
        <v>-0.12778418920969556</v>
      </c>
    </row>
    <row r="1194" spans="1:12" x14ac:dyDescent="0.3">
      <c r="A1194">
        <v>370469</v>
      </c>
      <c r="B1194" s="2">
        <v>41873</v>
      </c>
      <c r="C1194" s="3">
        <v>0.54072916666666671</v>
      </c>
      <c r="D1194" t="s">
        <v>31</v>
      </c>
      <c r="E1194" t="s">
        <v>27</v>
      </c>
      <c r="F1194" t="s">
        <v>20</v>
      </c>
      <c r="G1194" t="s">
        <v>8</v>
      </c>
      <c r="H1194">
        <v>25000</v>
      </c>
      <c r="I1194">
        <f>IF(Table3_1[[#This Row],[Status]]="Hired",1,0)</f>
        <v>1</v>
      </c>
      <c r="J1194" t="b">
        <f>OR((Table3_1[[#This Row],[Offered Salary]]&lt;$O$27),(Table3_1[[#This Row],[Offered Salary]]&gt;$O$28))</f>
        <v>0</v>
      </c>
      <c r="K1194" t="str">
        <f>IF(Table3_1[[#This Row],[Offered Salary]]&lt;$O$27,"Low",IF(Table3_1[[#This Row],[Offered Salary]]&gt;$O$28,"High",""))</f>
        <v/>
      </c>
      <c r="L1194" s="6">
        <f>((Table3_1[[#This Row],[Offered Salary]]-$O$25)/$O$26)</f>
        <v>-0.86600436824829929</v>
      </c>
    </row>
    <row r="1195" spans="1:12" x14ac:dyDescent="0.3">
      <c r="A1195">
        <v>246560</v>
      </c>
      <c r="B1195" s="2">
        <v>41873</v>
      </c>
      <c r="C1195" s="3">
        <v>8.4317129629629631E-2</v>
      </c>
      <c r="D1195" t="s">
        <v>30</v>
      </c>
      <c r="E1195" t="s">
        <v>27</v>
      </c>
      <c r="F1195" t="s">
        <v>20</v>
      </c>
      <c r="G1195" t="s">
        <v>10</v>
      </c>
      <c r="H1195">
        <v>29082</v>
      </c>
      <c r="I1195">
        <f>IF(Table3_1[[#This Row],[Status]]="Hired",1,0)</f>
        <v>0</v>
      </c>
      <c r="J1195" t="b">
        <f>OR((Table3_1[[#This Row],[Offered Salary]]&lt;$O$27),(Table3_1[[#This Row],[Offered Salary]]&gt;$O$28))</f>
        <v>0</v>
      </c>
      <c r="K1195" t="str">
        <f>IF(Table3_1[[#This Row],[Offered Salary]]&lt;$O$27,"Low",IF(Table3_1[[#This Row],[Offered Salary]]&gt;$O$28,"High",""))</f>
        <v/>
      </c>
      <c r="L1195" s="6">
        <f>((Table3_1[[#This Row],[Offered Salary]]-$O$25)/$O$26)</f>
        <v>-0.72451621110511311</v>
      </c>
    </row>
    <row r="1196" spans="1:12" x14ac:dyDescent="0.3">
      <c r="A1196">
        <v>534636</v>
      </c>
      <c r="B1196" s="2">
        <v>41873</v>
      </c>
      <c r="C1196" s="3">
        <v>8.4895833333333337E-2</v>
      </c>
      <c r="D1196" t="s">
        <v>30</v>
      </c>
      <c r="E1196" t="s">
        <v>27</v>
      </c>
      <c r="F1196" t="s">
        <v>20</v>
      </c>
      <c r="G1196" t="s">
        <v>10</v>
      </c>
      <c r="H1196">
        <v>28044</v>
      </c>
      <c r="I1196">
        <f>IF(Table3_1[[#This Row],[Status]]="Hired",1,0)</f>
        <v>0</v>
      </c>
      <c r="J1196" t="b">
        <f>OR((Table3_1[[#This Row],[Offered Salary]]&lt;$O$27),(Table3_1[[#This Row],[Offered Salary]]&gt;$O$28))</f>
        <v>0</v>
      </c>
      <c r="K1196" t="str">
        <f>IF(Table3_1[[#This Row],[Offered Salary]]&lt;$O$27,"Low",IF(Table3_1[[#This Row],[Offered Salary]]&gt;$O$28,"High",""))</f>
        <v/>
      </c>
      <c r="L1196" s="6">
        <f>((Table3_1[[#This Row],[Offered Salary]]-$O$25)/$O$26)</f>
        <v>-0.76049482627283171</v>
      </c>
    </row>
    <row r="1197" spans="1:12" x14ac:dyDescent="0.3">
      <c r="A1197">
        <v>435865</v>
      </c>
      <c r="B1197" s="2">
        <v>41874</v>
      </c>
      <c r="C1197" s="3">
        <v>0.48409722222222223</v>
      </c>
      <c r="D1197" t="s">
        <v>30</v>
      </c>
      <c r="E1197" t="s">
        <v>27</v>
      </c>
      <c r="F1197" t="s">
        <v>17</v>
      </c>
      <c r="G1197" t="s">
        <v>10</v>
      </c>
      <c r="H1197">
        <v>23965</v>
      </c>
      <c r="I1197">
        <f>IF(Table3_1[[#This Row],[Status]]="Hired",1,0)</f>
        <v>0</v>
      </c>
      <c r="J1197" t="b">
        <f>OR((Table3_1[[#This Row],[Offered Salary]]&lt;$O$27),(Table3_1[[#This Row],[Offered Salary]]&gt;$O$28))</f>
        <v>0</v>
      </c>
      <c r="K1197" t="str">
        <f>IF(Table3_1[[#This Row],[Offered Salary]]&lt;$O$27,"Low",IF(Table3_1[[#This Row],[Offered Salary]]&gt;$O$28,"High",""))</f>
        <v/>
      </c>
      <c r="L1197" s="6">
        <f>((Table3_1[[#This Row],[Offered Salary]]-$O$25)/$O$26)</f>
        <v>-0.90187899897911705</v>
      </c>
    </row>
    <row r="1198" spans="1:12" x14ac:dyDescent="0.3">
      <c r="A1198">
        <v>679335</v>
      </c>
      <c r="B1198" s="2">
        <v>41874</v>
      </c>
      <c r="C1198" s="3">
        <v>0.48495370370370372</v>
      </c>
      <c r="D1198" t="s">
        <v>31</v>
      </c>
      <c r="E1198" t="s">
        <v>27</v>
      </c>
      <c r="F1198" t="s">
        <v>17</v>
      </c>
      <c r="G1198" t="s">
        <v>10</v>
      </c>
      <c r="H1198">
        <v>61823</v>
      </c>
      <c r="I1198">
        <f>IF(Table3_1[[#This Row],[Status]]="Hired",1,0)</f>
        <v>1</v>
      </c>
      <c r="J1198" t="b">
        <f>OR((Table3_1[[#This Row],[Offered Salary]]&lt;$O$27),(Table3_1[[#This Row],[Offered Salary]]&gt;$O$28))</f>
        <v>0</v>
      </c>
      <c r="K1198" t="str">
        <f>IF(Table3_1[[#This Row],[Offered Salary]]&lt;$O$27,"Low",IF(Table3_1[[#This Row],[Offered Salary]]&gt;$O$28,"High",""))</f>
        <v/>
      </c>
      <c r="L1198" s="6">
        <f>((Table3_1[[#This Row],[Offered Salary]]-$O$25)/$O$26)</f>
        <v>0.41033527175256962</v>
      </c>
    </row>
    <row r="1199" spans="1:12" x14ac:dyDescent="0.3">
      <c r="A1199">
        <v>410681</v>
      </c>
      <c r="B1199" s="2">
        <v>41874</v>
      </c>
      <c r="C1199" s="3">
        <v>0.48593750000000002</v>
      </c>
      <c r="D1199" t="s">
        <v>30</v>
      </c>
      <c r="E1199" t="s">
        <v>27</v>
      </c>
      <c r="F1199" t="s">
        <v>17</v>
      </c>
      <c r="G1199" t="s">
        <v>10</v>
      </c>
      <c r="H1199">
        <v>57476</v>
      </c>
      <c r="I1199">
        <f>IF(Table3_1[[#This Row],[Status]]="Hired",1,0)</f>
        <v>0</v>
      </c>
      <c r="J1199" t="b">
        <f>OR((Table3_1[[#This Row],[Offered Salary]]&lt;$O$27),(Table3_1[[#This Row],[Offered Salary]]&gt;$O$28))</f>
        <v>0</v>
      </c>
      <c r="K1199" t="str">
        <f>IF(Table3_1[[#This Row],[Offered Salary]]&lt;$O$27,"Low",IF(Table3_1[[#This Row],[Offered Salary]]&gt;$O$28,"High",""))</f>
        <v/>
      </c>
      <c r="L1199" s="6">
        <f>((Table3_1[[#This Row],[Offered Salary]]-$O$25)/$O$26)</f>
        <v>0.25966182268313537</v>
      </c>
    </row>
    <row r="1200" spans="1:12" x14ac:dyDescent="0.3">
      <c r="A1200">
        <v>275598</v>
      </c>
      <c r="B1200" s="2">
        <v>41874</v>
      </c>
      <c r="C1200" s="3">
        <v>0.59971064814814812</v>
      </c>
      <c r="D1200" t="s">
        <v>31</v>
      </c>
      <c r="E1200" t="s">
        <v>27</v>
      </c>
      <c r="F1200" t="s">
        <v>12</v>
      </c>
      <c r="G1200" t="s">
        <v>4</v>
      </c>
      <c r="H1200">
        <v>23170</v>
      </c>
      <c r="I1200">
        <f>IF(Table3_1[[#This Row],[Status]]="Hired",1,0)</f>
        <v>1</v>
      </c>
      <c r="J1200" t="b">
        <f>OR((Table3_1[[#This Row],[Offered Salary]]&lt;$O$27),(Table3_1[[#This Row],[Offered Salary]]&gt;$O$28))</f>
        <v>0</v>
      </c>
      <c r="K1200" t="str">
        <f>IF(Table3_1[[#This Row],[Offered Salary]]&lt;$O$27,"Low",IF(Table3_1[[#This Row],[Offered Salary]]&gt;$O$28,"High",""))</f>
        <v/>
      </c>
      <c r="L1200" s="6">
        <f>((Table3_1[[#This Row],[Offered Salary]]-$O$25)/$O$26)</f>
        <v>-0.92943487475786102</v>
      </c>
    </row>
    <row r="1201" spans="1:12" x14ac:dyDescent="0.3">
      <c r="A1201">
        <v>368961</v>
      </c>
      <c r="B1201" s="2">
        <v>41874</v>
      </c>
      <c r="C1201" s="3">
        <v>0.62771990740740746</v>
      </c>
      <c r="D1201" t="s">
        <v>30</v>
      </c>
      <c r="E1201" t="s">
        <v>27</v>
      </c>
      <c r="F1201" t="s">
        <v>20</v>
      </c>
      <c r="G1201" t="s">
        <v>6</v>
      </c>
      <c r="H1201">
        <v>79210</v>
      </c>
      <c r="I1201">
        <f>IF(Table3_1[[#This Row],[Status]]="Hired",1,0)</f>
        <v>0</v>
      </c>
      <c r="J1201" t="b">
        <f>OR((Table3_1[[#This Row],[Offered Salary]]&lt;$O$27),(Table3_1[[#This Row],[Offered Salary]]&gt;$O$28))</f>
        <v>0</v>
      </c>
      <c r="K1201" t="str">
        <f>IF(Table3_1[[#This Row],[Offered Salary]]&lt;$O$27,"Low",IF(Table3_1[[#This Row],[Offered Salary]]&gt;$O$28,"High",""))</f>
        <v/>
      </c>
      <c r="L1201" s="6">
        <f>((Table3_1[[#This Row],[Offered Salary]]-$O$25)/$O$26)</f>
        <v>1.0129944065513397</v>
      </c>
    </row>
    <row r="1202" spans="1:12" x14ac:dyDescent="0.3">
      <c r="A1202">
        <v>665097</v>
      </c>
      <c r="B1202" s="2">
        <v>41875</v>
      </c>
      <c r="C1202" s="3">
        <v>0.62834490740740745</v>
      </c>
      <c r="D1202" t="s">
        <v>31</v>
      </c>
      <c r="E1202" t="s">
        <v>27</v>
      </c>
      <c r="F1202" t="s">
        <v>17</v>
      </c>
      <c r="G1202" t="s">
        <v>2</v>
      </c>
      <c r="H1202">
        <v>55335</v>
      </c>
      <c r="I1202">
        <f>IF(Table3_1[[#This Row],[Status]]="Hired",1,0)</f>
        <v>1</v>
      </c>
      <c r="J1202" t="b">
        <f>OR((Table3_1[[#This Row],[Offered Salary]]&lt;$O$27),(Table3_1[[#This Row],[Offered Salary]]&gt;$O$28))</f>
        <v>0</v>
      </c>
      <c r="K1202" t="str">
        <f>IF(Table3_1[[#This Row],[Offered Salary]]&lt;$O$27,"Low",IF(Table3_1[[#This Row],[Offered Salary]]&gt;$O$28,"High",""))</f>
        <v/>
      </c>
      <c r="L1202" s="6">
        <f>((Table3_1[[#This Row],[Offered Salary]]-$O$25)/$O$26)</f>
        <v>0.18545159621484489</v>
      </c>
    </row>
    <row r="1203" spans="1:12" x14ac:dyDescent="0.3">
      <c r="A1203">
        <v>925524</v>
      </c>
      <c r="B1203" s="2">
        <v>41875</v>
      </c>
      <c r="C1203" s="3">
        <v>0.63065972222222222</v>
      </c>
      <c r="D1203" t="s">
        <v>31</v>
      </c>
      <c r="E1203" t="s">
        <v>29</v>
      </c>
      <c r="F1203" t="s">
        <v>17</v>
      </c>
      <c r="G1203" t="s">
        <v>2</v>
      </c>
      <c r="H1203">
        <v>43679</v>
      </c>
      <c r="I1203">
        <f>IF(Table3_1[[#This Row],[Status]]="Hired",1,0)</f>
        <v>1</v>
      </c>
      <c r="J1203" t="b">
        <f>OR((Table3_1[[#This Row],[Offered Salary]]&lt;$O$27),(Table3_1[[#This Row],[Offered Salary]]&gt;$O$28))</f>
        <v>0</v>
      </c>
      <c r="K1203" t="str">
        <f>IF(Table3_1[[#This Row],[Offered Salary]]&lt;$O$27,"Low",IF(Table3_1[[#This Row],[Offered Salary]]&gt;$O$28,"High",""))</f>
        <v/>
      </c>
      <c r="L1203" s="6">
        <f>((Table3_1[[#This Row],[Offered Salary]]-$O$25)/$O$26)</f>
        <v>-0.21856260262419941</v>
      </c>
    </row>
    <row r="1204" spans="1:12" x14ac:dyDescent="0.3">
      <c r="A1204">
        <v>884889</v>
      </c>
      <c r="B1204" s="2">
        <v>41876</v>
      </c>
      <c r="C1204" s="3">
        <v>0.4072453703703704</v>
      </c>
      <c r="D1204" t="s">
        <v>30</v>
      </c>
      <c r="E1204" t="s">
        <v>29</v>
      </c>
      <c r="F1204" t="s">
        <v>20</v>
      </c>
      <c r="G1204" t="s">
        <v>8</v>
      </c>
      <c r="H1204">
        <v>13042</v>
      </c>
      <c r="I1204">
        <f>IF(Table3_1[[#This Row],[Status]]="Hired",1,0)</f>
        <v>0</v>
      </c>
      <c r="J1204" t="b">
        <f>OR((Table3_1[[#This Row],[Offered Salary]]&lt;$O$27),(Table3_1[[#This Row],[Offered Salary]]&gt;$O$28))</f>
        <v>0</v>
      </c>
      <c r="K1204" t="str">
        <f>IF(Table3_1[[#This Row],[Offered Salary]]&lt;$O$27,"Low",IF(Table3_1[[#This Row],[Offered Salary]]&gt;$O$28,"High",""))</f>
        <v/>
      </c>
      <c r="L1204" s="6">
        <f>((Table3_1[[#This Row],[Offered Salary]]-$O$25)/$O$26)</f>
        <v>-1.2804863337353698</v>
      </c>
    </row>
    <row r="1205" spans="1:12" x14ac:dyDescent="0.3">
      <c r="A1205">
        <v>284911</v>
      </c>
      <c r="B1205" s="2">
        <v>41876</v>
      </c>
      <c r="C1205" s="3">
        <v>0.35109953703703706</v>
      </c>
      <c r="D1205" t="s">
        <v>30</v>
      </c>
      <c r="E1205" t="s">
        <v>29</v>
      </c>
      <c r="F1205" t="s">
        <v>15</v>
      </c>
      <c r="G1205" t="s">
        <v>10</v>
      </c>
      <c r="H1205">
        <v>61401</v>
      </c>
      <c r="I1205">
        <f>IF(Table3_1[[#This Row],[Status]]="Hired",1,0)</f>
        <v>0</v>
      </c>
      <c r="J1205" t="b">
        <f>OR((Table3_1[[#This Row],[Offered Salary]]&lt;$O$27),(Table3_1[[#This Row],[Offered Salary]]&gt;$O$28))</f>
        <v>0</v>
      </c>
      <c r="K1205" t="str">
        <f>IF(Table3_1[[#This Row],[Offered Salary]]&lt;$O$27,"Low",IF(Table3_1[[#This Row],[Offered Salary]]&gt;$O$28,"High",""))</f>
        <v/>
      </c>
      <c r="L1205" s="6">
        <f>((Table3_1[[#This Row],[Offered Salary]]-$O$25)/$O$26)</f>
        <v>0.39570812762850677</v>
      </c>
    </row>
    <row r="1206" spans="1:12" x14ac:dyDescent="0.3">
      <c r="A1206">
        <v>900976</v>
      </c>
      <c r="B1206" s="2">
        <v>41876</v>
      </c>
      <c r="C1206" s="3">
        <v>0.59671296296296295</v>
      </c>
      <c r="D1206" t="s">
        <v>30</v>
      </c>
      <c r="E1206" t="s">
        <v>27</v>
      </c>
      <c r="F1206" t="s">
        <v>17</v>
      </c>
      <c r="G1206" t="s">
        <v>5</v>
      </c>
      <c r="H1206">
        <v>42281</v>
      </c>
      <c r="I1206">
        <f>IF(Table3_1[[#This Row],[Status]]="Hired",1,0)</f>
        <v>0</v>
      </c>
      <c r="J1206" t="b">
        <f>OR((Table3_1[[#This Row],[Offered Salary]]&lt;$O$27),(Table3_1[[#This Row],[Offered Salary]]&gt;$O$28))</f>
        <v>0</v>
      </c>
      <c r="K1206" t="str">
        <f>IF(Table3_1[[#This Row],[Offered Salary]]&lt;$O$27,"Low",IF(Table3_1[[#This Row],[Offered Salary]]&gt;$O$28,"High",""))</f>
        <v/>
      </c>
      <c r="L1206" s="6">
        <f>((Table3_1[[#This Row],[Offered Salary]]-$O$25)/$O$26)</f>
        <v>-0.26701935022002854</v>
      </c>
    </row>
    <row r="1207" spans="1:12" x14ac:dyDescent="0.3">
      <c r="A1207">
        <v>74272</v>
      </c>
      <c r="B1207" s="2">
        <v>41876</v>
      </c>
      <c r="C1207" s="3">
        <v>0.59938657407407403</v>
      </c>
      <c r="D1207" t="s">
        <v>30</v>
      </c>
      <c r="E1207" t="s">
        <v>27</v>
      </c>
      <c r="F1207" t="s">
        <v>17</v>
      </c>
      <c r="G1207" t="s">
        <v>5</v>
      </c>
      <c r="H1207">
        <v>2806</v>
      </c>
      <c r="I1207">
        <f>IF(Table3_1[[#This Row],[Status]]="Hired",1,0)</f>
        <v>0</v>
      </c>
      <c r="J1207" t="b">
        <f>OR((Table3_1[[#This Row],[Offered Salary]]&lt;$O$27),(Table3_1[[#This Row],[Offered Salary]]&gt;$O$28))</f>
        <v>1</v>
      </c>
      <c r="K1207" t="str">
        <f>IF(Table3_1[[#This Row],[Offered Salary]]&lt;$O$27,"Low",IF(Table3_1[[#This Row],[Offered Salary]]&gt;$O$28,"High",""))</f>
        <v>Low</v>
      </c>
      <c r="L1207" s="6">
        <f>((Table3_1[[#This Row],[Offered Salary]]-$O$25)/$O$26)</f>
        <v>-1.6352812324413115</v>
      </c>
    </row>
    <row r="1208" spans="1:12" x14ac:dyDescent="0.3">
      <c r="A1208">
        <v>563755</v>
      </c>
      <c r="B1208" s="2">
        <v>41876</v>
      </c>
      <c r="C1208" s="3">
        <v>0.5997569444444445</v>
      </c>
      <c r="D1208" t="s">
        <v>31</v>
      </c>
      <c r="E1208" t="s">
        <v>29</v>
      </c>
      <c r="F1208" t="s">
        <v>17</v>
      </c>
      <c r="G1208" t="s">
        <v>5</v>
      </c>
      <c r="H1208">
        <v>45787</v>
      </c>
      <c r="I1208">
        <f>IF(Table3_1[[#This Row],[Status]]="Hired",1,0)</f>
        <v>1</v>
      </c>
      <c r="J1208" t="b">
        <f>OR((Table3_1[[#This Row],[Offered Salary]]&lt;$O$27),(Table3_1[[#This Row],[Offered Salary]]&gt;$O$28))</f>
        <v>0</v>
      </c>
      <c r="K1208" t="str">
        <f>IF(Table3_1[[#This Row],[Offered Salary]]&lt;$O$27,"Low",IF(Table3_1[[#This Row],[Offered Salary]]&gt;$O$28,"High",""))</f>
        <v/>
      </c>
      <c r="L1208" s="6">
        <f>((Table3_1[[#This Row],[Offered Salary]]-$O$25)/$O$26)</f>
        <v>-0.14549620496181906</v>
      </c>
    </row>
    <row r="1209" spans="1:12" x14ac:dyDescent="0.3">
      <c r="A1209">
        <v>18227</v>
      </c>
      <c r="B1209" s="2">
        <v>41876</v>
      </c>
      <c r="C1209" s="3">
        <v>0.49585648148148148</v>
      </c>
      <c r="D1209" t="s">
        <v>30</v>
      </c>
      <c r="E1209" t="s">
        <v>29</v>
      </c>
      <c r="F1209" t="s">
        <v>19</v>
      </c>
      <c r="G1209" t="s">
        <v>10</v>
      </c>
      <c r="H1209">
        <v>7654</v>
      </c>
      <c r="I1209">
        <f>IF(Table3_1[[#This Row],[Status]]="Hired",1,0)</f>
        <v>0</v>
      </c>
      <c r="J1209" t="b">
        <f>OR((Table3_1[[#This Row],[Offered Salary]]&lt;$O$27),(Table3_1[[#This Row],[Offered Salary]]&gt;$O$28))</f>
        <v>1</v>
      </c>
      <c r="K1209" t="str">
        <f>IF(Table3_1[[#This Row],[Offered Salary]]&lt;$O$27,"Low",IF(Table3_1[[#This Row],[Offered Salary]]&gt;$O$28,"High",""))</f>
        <v>Low</v>
      </c>
      <c r="L1209" s="6">
        <f>((Table3_1[[#This Row],[Offered Salary]]-$O$25)/$O$26)</f>
        <v>-1.4672423824094234</v>
      </c>
    </row>
    <row r="1210" spans="1:12" x14ac:dyDescent="0.3">
      <c r="A1210">
        <v>294041</v>
      </c>
      <c r="B1210" s="2">
        <v>41876</v>
      </c>
      <c r="C1210" s="3">
        <v>0.39600694444444445</v>
      </c>
      <c r="D1210" t="s">
        <v>31</v>
      </c>
      <c r="E1210" t="s">
        <v>27</v>
      </c>
      <c r="F1210" t="s">
        <v>20</v>
      </c>
      <c r="G1210" t="s">
        <v>5</v>
      </c>
      <c r="H1210">
        <v>76243</v>
      </c>
      <c r="I1210">
        <f>IF(Table3_1[[#This Row],[Status]]="Hired",1,0)</f>
        <v>1</v>
      </c>
      <c r="J1210" t="b">
        <f>OR((Table3_1[[#This Row],[Offered Salary]]&lt;$O$27),(Table3_1[[#This Row],[Offered Salary]]&gt;$O$28))</f>
        <v>0</v>
      </c>
      <c r="K1210" t="str">
        <f>IF(Table3_1[[#This Row],[Offered Salary]]&lt;$O$27,"Low",IF(Table3_1[[#This Row],[Offered Salary]]&gt;$O$28,"High",""))</f>
        <v/>
      </c>
      <c r="L1210" s="6">
        <f>((Table3_1[[#This Row],[Offered Salary]]-$O$25)/$O$26)</f>
        <v>0.91015379845632893</v>
      </c>
    </row>
    <row r="1211" spans="1:12" x14ac:dyDescent="0.3">
      <c r="A1211">
        <v>472809</v>
      </c>
      <c r="B1211" s="2">
        <v>41876</v>
      </c>
      <c r="C1211" s="3">
        <v>0.75299768518518517</v>
      </c>
      <c r="D1211" t="s">
        <v>30</v>
      </c>
      <c r="E1211" t="s">
        <v>27</v>
      </c>
      <c r="F1211" t="s">
        <v>20</v>
      </c>
      <c r="G1211" t="s">
        <v>4</v>
      </c>
      <c r="H1211">
        <v>25236</v>
      </c>
      <c r="I1211">
        <f>IF(Table3_1[[#This Row],[Status]]="Hired",1,0)</f>
        <v>0</v>
      </c>
      <c r="J1211" t="b">
        <f>OR((Table3_1[[#This Row],[Offered Salary]]&lt;$O$27),(Table3_1[[#This Row],[Offered Salary]]&gt;$O$28))</f>
        <v>0</v>
      </c>
      <c r="K1211" t="str">
        <f>IF(Table3_1[[#This Row],[Offered Salary]]&lt;$O$27,"Low",IF(Table3_1[[#This Row],[Offered Salary]]&gt;$O$28,"High",""))</f>
        <v/>
      </c>
      <c r="L1211" s="6">
        <f>((Table3_1[[#This Row],[Offered Salary]]-$O$25)/$O$26)</f>
        <v>-0.8578242592120936</v>
      </c>
    </row>
    <row r="1212" spans="1:12" x14ac:dyDescent="0.3">
      <c r="A1212">
        <v>642803</v>
      </c>
      <c r="B1212" s="2">
        <v>41877</v>
      </c>
      <c r="C1212" s="3">
        <v>0.59650462962962958</v>
      </c>
      <c r="D1212" t="s">
        <v>30</v>
      </c>
      <c r="E1212" t="s">
        <v>27</v>
      </c>
      <c r="F1212" t="s">
        <v>12</v>
      </c>
      <c r="G1212" t="s">
        <v>10</v>
      </c>
      <c r="H1212">
        <v>15119</v>
      </c>
      <c r="I1212">
        <f>IF(Table3_1[[#This Row],[Status]]="Hired",1,0)</f>
        <v>0</v>
      </c>
      <c r="J1212" t="b">
        <f>OR((Table3_1[[#This Row],[Offered Salary]]&lt;$O$27),(Table3_1[[#This Row],[Offered Salary]]&gt;$O$28))</f>
        <v>0</v>
      </c>
      <c r="K1212" t="str">
        <f>IF(Table3_1[[#This Row],[Offered Salary]]&lt;$O$27,"Low",IF(Table3_1[[#This Row],[Offered Salary]]&gt;$O$28,"High",""))</f>
        <v/>
      </c>
      <c r="L1212" s="6">
        <f>((Table3_1[[#This Row],[Offered Salary]]-$O$25)/$O$26)</f>
        <v>-1.2084944419209656</v>
      </c>
    </row>
    <row r="1213" spans="1:12" x14ac:dyDescent="0.3">
      <c r="A1213">
        <v>53815</v>
      </c>
      <c r="B1213" s="2">
        <v>41877</v>
      </c>
      <c r="C1213" s="3">
        <v>0.82895833333333335</v>
      </c>
      <c r="D1213" t="s">
        <v>31</v>
      </c>
      <c r="E1213" t="s">
        <v>29</v>
      </c>
      <c r="F1213" t="s">
        <v>20</v>
      </c>
      <c r="G1213" t="s">
        <v>10</v>
      </c>
      <c r="H1213">
        <v>24908</v>
      </c>
      <c r="I1213">
        <f>IF(Table3_1[[#This Row],[Status]]="Hired",1,0)</f>
        <v>1</v>
      </c>
      <c r="J1213" t="b">
        <f>OR((Table3_1[[#This Row],[Offered Salary]]&lt;$O$27),(Table3_1[[#This Row],[Offered Salary]]&gt;$O$28))</f>
        <v>0</v>
      </c>
      <c r="K1213" t="str">
        <f>IF(Table3_1[[#This Row],[Offered Salary]]&lt;$O$27,"Low",IF(Table3_1[[#This Row],[Offered Salary]]&gt;$O$28,"High",""))</f>
        <v/>
      </c>
      <c r="L1213" s="6">
        <f>((Table3_1[[#This Row],[Offered Salary]]-$O$25)/$O$26)</f>
        <v>-0.86919322431326096</v>
      </c>
    </row>
    <row r="1214" spans="1:12" x14ac:dyDescent="0.3">
      <c r="A1214">
        <v>807934</v>
      </c>
      <c r="B1214" s="2">
        <v>41877</v>
      </c>
      <c r="C1214" s="3">
        <v>0.82936342592592593</v>
      </c>
      <c r="D1214" t="s">
        <v>31</v>
      </c>
      <c r="E1214" t="s">
        <v>27</v>
      </c>
      <c r="F1214" t="s">
        <v>20</v>
      </c>
      <c r="G1214" t="s">
        <v>10</v>
      </c>
      <c r="H1214">
        <v>30336</v>
      </c>
      <c r="I1214">
        <f>IF(Table3_1[[#This Row],[Status]]="Hired",1,0)</f>
        <v>1</v>
      </c>
      <c r="J1214" t="b">
        <f>OR((Table3_1[[#This Row],[Offered Salary]]&lt;$O$27),(Table3_1[[#This Row],[Offered Salary]]&gt;$O$28))</f>
        <v>0</v>
      </c>
      <c r="K1214" t="str">
        <f>IF(Table3_1[[#This Row],[Offered Salary]]&lt;$O$27,"Low",IF(Table3_1[[#This Row],[Offered Salary]]&gt;$O$28,"High",""))</f>
        <v/>
      </c>
      <c r="L1214" s="6">
        <f>((Table3_1[[#This Row],[Offered Salary]]-$O$25)/$O$26)</f>
        <v>-0.68105071648052817</v>
      </c>
    </row>
    <row r="1215" spans="1:12" x14ac:dyDescent="0.3">
      <c r="A1215">
        <v>865028</v>
      </c>
      <c r="B1215" s="2">
        <v>41877</v>
      </c>
      <c r="C1215" s="3">
        <v>0.82840277777777782</v>
      </c>
      <c r="D1215" t="s">
        <v>30</v>
      </c>
      <c r="E1215" t="s">
        <v>27</v>
      </c>
      <c r="F1215" t="s">
        <v>20</v>
      </c>
      <c r="G1215" t="s">
        <v>2</v>
      </c>
      <c r="H1215">
        <v>21750</v>
      </c>
      <c r="I1215">
        <f>IF(Table3_1[[#This Row],[Status]]="Hired",1,0)</f>
        <v>0</v>
      </c>
      <c r="J1215" t="b">
        <f>OR((Table3_1[[#This Row],[Offered Salary]]&lt;$O$27),(Table3_1[[#This Row],[Offered Salary]]&gt;$O$28))</f>
        <v>0</v>
      </c>
      <c r="K1215" t="str">
        <f>IF(Table3_1[[#This Row],[Offered Salary]]&lt;$O$27,"Low",IF(Table3_1[[#This Row],[Offered Salary]]&gt;$O$28,"High",""))</f>
        <v/>
      </c>
      <c r="L1215" s="6">
        <f>((Table3_1[[#This Row],[Offered Salary]]-$O$25)/$O$26)</f>
        <v>-0.97865417489096351</v>
      </c>
    </row>
    <row r="1216" spans="1:12" x14ac:dyDescent="0.3">
      <c r="A1216">
        <v>706448</v>
      </c>
      <c r="B1216" s="2">
        <v>41877</v>
      </c>
      <c r="C1216" s="3">
        <v>0.79636574074074074</v>
      </c>
      <c r="D1216" t="s">
        <v>30</v>
      </c>
      <c r="E1216" t="s">
        <v>27</v>
      </c>
      <c r="F1216" t="s">
        <v>17</v>
      </c>
      <c r="G1216" t="s">
        <v>9</v>
      </c>
      <c r="H1216">
        <v>77584</v>
      </c>
      <c r="I1216">
        <f>IF(Table3_1[[#This Row],[Status]]="Hired",1,0)</f>
        <v>0</v>
      </c>
      <c r="J1216" t="b">
        <f>OR((Table3_1[[#This Row],[Offered Salary]]&lt;$O$27),(Table3_1[[#This Row],[Offered Salary]]&gt;$O$28))</f>
        <v>0</v>
      </c>
      <c r="K1216" t="str">
        <f>IF(Table3_1[[#This Row],[Offered Salary]]&lt;$O$27,"Low",IF(Table3_1[[#This Row],[Offered Salary]]&gt;$O$28,"High",""))</f>
        <v/>
      </c>
      <c r="L1216" s="6">
        <f>((Table3_1[[#This Row],[Offered Salary]]-$O$25)/$O$26)</f>
        <v>0.95663484175104063</v>
      </c>
    </row>
    <row r="1217" spans="1:12" x14ac:dyDescent="0.3">
      <c r="A1217">
        <v>124808</v>
      </c>
      <c r="B1217" s="2">
        <v>41877</v>
      </c>
      <c r="C1217" s="3">
        <v>0.79668981481481482</v>
      </c>
      <c r="D1217" t="s">
        <v>30</v>
      </c>
      <c r="E1217" t="s">
        <v>27</v>
      </c>
      <c r="F1217" t="s">
        <v>17</v>
      </c>
      <c r="G1217" t="s">
        <v>9</v>
      </c>
      <c r="H1217">
        <v>11880</v>
      </c>
      <c r="I1217">
        <f>IF(Table3_1[[#This Row],[Status]]="Hired",1,0)</f>
        <v>0</v>
      </c>
      <c r="J1217" t="b">
        <f>OR((Table3_1[[#This Row],[Offered Salary]]&lt;$O$27),(Table3_1[[#This Row],[Offered Salary]]&gt;$O$28))</f>
        <v>1</v>
      </c>
      <c r="K1217" t="str">
        <f>IF(Table3_1[[#This Row],[Offered Salary]]&lt;$O$27,"Low",IF(Table3_1[[#This Row],[Offered Salary]]&gt;$O$28,"High",""))</f>
        <v>Low</v>
      </c>
      <c r="L1217" s="6">
        <f>((Table3_1[[#This Row],[Offered Salary]]-$O$25)/$O$26)</f>
        <v>-1.320762972294993</v>
      </c>
    </row>
    <row r="1218" spans="1:12" x14ac:dyDescent="0.3">
      <c r="A1218">
        <v>42554</v>
      </c>
      <c r="B1218" s="2">
        <v>41877</v>
      </c>
      <c r="C1218" s="3">
        <v>0.78395833333333331</v>
      </c>
      <c r="D1218" t="s">
        <v>30</v>
      </c>
      <c r="E1218" t="s">
        <v>27</v>
      </c>
      <c r="F1218" t="s">
        <v>20</v>
      </c>
      <c r="G1218" t="s">
        <v>4</v>
      </c>
      <c r="H1218">
        <v>88767</v>
      </c>
      <c r="I1218">
        <f>IF(Table3_1[[#This Row],[Status]]="Hired",1,0)</f>
        <v>0</v>
      </c>
      <c r="J1218" t="b">
        <f>OR((Table3_1[[#This Row],[Offered Salary]]&lt;$O$27),(Table3_1[[#This Row],[Offered Salary]]&gt;$O$28))</f>
        <v>0</v>
      </c>
      <c r="K1218" t="str">
        <f>IF(Table3_1[[#This Row],[Offered Salary]]&lt;$O$27,"Low",IF(Table3_1[[#This Row],[Offered Salary]]&gt;$O$28,"High",""))</f>
        <v/>
      </c>
      <c r="L1218" s="6">
        <f>((Table3_1[[#This Row],[Offered Salary]]-$O$25)/$O$26)</f>
        <v>1.3442541610387064</v>
      </c>
    </row>
    <row r="1219" spans="1:12" x14ac:dyDescent="0.3">
      <c r="A1219">
        <v>947587</v>
      </c>
      <c r="B1219" s="2">
        <v>41877</v>
      </c>
      <c r="C1219" s="3">
        <v>0.78512731481481479</v>
      </c>
      <c r="D1219" t="s">
        <v>31</v>
      </c>
      <c r="E1219" t="s">
        <v>27</v>
      </c>
      <c r="F1219" t="s">
        <v>20</v>
      </c>
      <c r="G1219" t="s">
        <v>4</v>
      </c>
      <c r="H1219">
        <v>74117</v>
      </c>
      <c r="I1219">
        <f>IF(Table3_1[[#This Row],[Status]]="Hired",1,0)</f>
        <v>1</v>
      </c>
      <c r="J1219" t="b">
        <f>OR((Table3_1[[#This Row],[Offered Salary]]&lt;$O$27),(Table3_1[[#This Row],[Offered Salary]]&gt;$O$28))</f>
        <v>0</v>
      </c>
      <c r="K1219" t="str">
        <f>IF(Table3_1[[#This Row],[Offered Salary]]&lt;$O$27,"Low",IF(Table3_1[[#This Row],[Offered Salary]]&gt;$O$28,"High",""))</f>
        <v/>
      </c>
      <c r="L1219" s="6">
        <f>((Table3_1[[#This Row],[Offered Salary]]-$O$25)/$O$26)</f>
        <v>0.83646349417254307</v>
      </c>
    </row>
    <row r="1220" spans="1:12" x14ac:dyDescent="0.3">
      <c r="A1220">
        <v>685881</v>
      </c>
      <c r="B1220" s="2">
        <v>41877</v>
      </c>
      <c r="C1220" s="3">
        <v>0.78168981481481481</v>
      </c>
      <c r="D1220" t="s">
        <v>30</v>
      </c>
      <c r="E1220" t="s">
        <v>27</v>
      </c>
      <c r="F1220" t="s">
        <v>17</v>
      </c>
      <c r="G1220" t="s">
        <v>4</v>
      </c>
      <c r="H1220">
        <v>16903</v>
      </c>
      <c r="I1220">
        <f>IF(Table3_1[[#This Row],[Status]]="Hired",1,0)</f>
        <v>0</v>
      </c>
      <c r="J1220" t="b">
        <f>OR((Table3_1[[#This Row],[Offered Salary]]&lt;$O$27),(Table3_1[[#This Row],[Offered Salary]]&gt;$O$28))</f>
        <v>0</v>
      </c>
      <c r="K1220" t="str">
        <f>IF(Table3_1[[#This Row],[Offered Salary]]&lt;$O$27,"Low",IF(Table3_1[[#This Row],[Offered Salary]]&gt;$O$28,"High",""))</f>
        <v/>
      </c>
      <c r="L1220" s="6">
        <f>((Table3_1[[#This Row],[Offered Salary]]-$O$25)/$O$26)</f>
        <v>-1.1466583634438847</v>
      </c>
    </row>
    <row r="1221" spans="1:12" x14ac:dyDescent="0.3">
      <c r="A1221">
        <v>594312</v>
      </c>
      <c r="B1221" s="2">
        <v>41877</v>
      </c>
      <c r="C1221" s="3">
        <v>0.71061342592592591</v>
      </c>
      <c r="D1221" t="s">
        <v>31</v>
      </c>
      <c r="E1221" t="s">
        <v>27</v>
      </c>
      <c r="F1221" t="s">
        <v>20</v>
      </c>
      <c r="G1221" t="s">
        <v>10</v>
      </c>
      <c r="H1221">
        <v>7399</v>
      </c>
      <c r="I1221">
        <f>IF(Table3_1[[#This Row],[Status]]="Hired",1,0)</f>
        <v>1</v>
      </c>
      <c r="J1221" t="b">
        <f>OR((Table3_1[[#This Row],[Offered Salary]]&lt;$O$27),(Table3_1[[#This Row],[Offered Salary]]&gt;$O$28))</f>
        <v>1</v>
      </c>
      <c r="K1221" t="str">
        <f>IF(Table3_1[[#This Row],[Offered Salary]]&lt;$O$27,"Low",IF(Table3_1[[#This Row],[Offered Salary]]&gt;$O$28,"High",""))</f>
        <v>Low</v>
      </c>
      <c r="L1221" s="6">
        <f>((Table3_1[[#This Row],[Offered Salary]]-$O$25)/$O$26)</f>
        <v>-1.4760810595460017</v>
      </c>
    </row>
    <row r="1222" spans="1:12" x14ac:dyDescent="0.3">
      <c r="A1222">
        <v>607121</v>
      </c>
      <c r="B1222" s="2">
        <v>41877</v>
      </c>
      <c r="C1222" s="3">
        <v>0.42844907407407407</v>
      </c>
      <c r="D1222" t="s">
        <v>30</v>
      </c>
      <c r="E1222" t="s">
        <v>27</v>
      </c>
      <c r="F1222" t="s">
        <v>17</v>
      </c>
      <c r="G1222" t="s">
        <v>5</v>
      </c>
      <c r="H1222">
        <v>19252</v>
      </c>
      <c r="I1222">
        <f>IF(Table3_1[[#This Row],[Status]]="Hired",1,0)</f>
        <v>0</v>
      </c>
      <c r="J1222" t="b">
        <f>OR((Table3_1[[#This Row],[Offered Salary]]&lt;$O$27),(Table3_1[[#This Row],[Offered Salary]]&gt;$O$28))</f>
        <v>0</v>
      </c>
      <c r="K1222" t="str">
        <f>IF(Table3_1[[#This Row],[Offered Salary]]&lt;$O$27,"Low",IF(Table3_1[[#This Row],[Offered Salary]]&gt;$O$28,"High",""))</f>
        <v/>
      </c>
      <c r="L1222" s="6">
        <f>((Table3_1[[#This Row],[Offered Salary]]-$O$25)/$O$26)</f>
        <v>-1.0652385493504637</v>
      </c>
    </row>
    <row r="1223" spans="1:12" x14ac:dyDescent="0.3">
      <c r="A1223">
        <v>682442</v>
      </c>
      <c r="B1223" s="2">
        <v>41877</v>
      </c>
      <c r="C1223" s="3">
        <v>0.82546296296296295</v>
      </c>
      <c r="D1223" t="s">
        <v>30</v>
      </c>
      <c r="E1223" t="s">
        <v>27</v>
      </c>
      <c r="F1223" t="s">
        <v>20</v>
      </c>
      <c r="G1223" t="s">
        <v>4</v>
      </c>
      <c r="H1223">
        <v>43716</v>
      </c>
      <c r="I1223">
        <f>IF(Table3_1[[#This Row],[Status]]="Hired",1,0)</f>
        <v>0</v>
      </c>
      <c r="J1223" t="b">
        <f>OR((Table3_1[[#This Row],[Offered Salary]]&lt;$O$27),(Table3_1[[#This Row],[Offered Salary]]&gt;$O$28))</f>
        <v>0</v>
      </c>
      <c r="K1223" t="str">
        <f>IF(Table3_1[[#This Row],[Offered Salary]]&lt;$O$27,"Low",IF(Table3_1[[#This Row],[Offered Salary]]&gt;$O$28,"High",""))</f>
        <v/>
      </c>
      <c r="L1223" s="6">
        <f>((Table3_1[[#This Row],[Offered Salary]]-$O$25)/$O$26)</f>
        <v>-0.2172801279024214</v>
      </c>
    </row>
    <row r="1224" spans="1:12" x14ac:dyDescent="0.3">
      <c r="A1224">
        <v>354008</v>
      </c>
      <c r="B1224" s="2">
        <v>41877</v>
      </c>
      <c r="C1224" s="3">
        <v>0.32241898148148146</v>
      </c>
      <c r="D1224" t="s">
        <v>30</v>
      </c>
      <c r="E1224" t="s">
        <v>27</v>
      </c>
      <c r="F1224" t="s">
        <v>20</v>
      </c>
      <c r="G1224" t="s">
        <v>10</v>
      </c>
      <c r="H1224">
        <v>26788</v>
      </c>
      <c r="I1224">
        <f>IF(Table3_1[[#This Row],[Status]]="Hired",1,0)</f>
        <v>0</v>
      </c>
      <c r="J1224" t="b">
        <f>OR((Table3_1[[#This Row],[Offered Salary]]&lt;$O$27),(Table3_1[[#This Row],[Offered Salary]]&gt;$O$28))</f>
        <v>0</v>
      </c>
      <c r="K1224" t="str">
        <f>IF(Table3_1[[#This Row],[Offered Salary]]&lt;$O$27,"Low",IF(Table3_1[[#This Row],[Offered Salary]]&gt;$O$28,"High",""))</f>
        <v/>
      </c>
      <c r="L1224" s="6">
        <f>((Table3_1[[#This Row],[Offered Salary]]-$O$25)/$O$26)</f>
        <v>-0.80402964385535058</v>
      </c>
    </row>
    <row r="1225" spans="1:12" x14ac:dyDescent="0.3">
      <c r="A1225">
        <v>270677</v>
      </c>
      <c r="B1225" s="2">
        <v>41877</v>
      </c>
      <c r="C1225" s="3">
        <v>0.32393518518518516</v>
      </c>
      <c r="D1225" t="s">
        <v>31</v>
      </c>
      <c r="E1225" t="s">
        <v>27</v>
      </c>
      <c r="F1225" t="s">
        <v>20</v>
      </c>
      <c r="G1225" t="s">
        <v>10</v>
      </c>
      <c r="H1225">
        <v>99273</v>
      </c>
      <c r="I1225">
        <f>IF(Table3_1[[#This Row],[Status]]="Hired",1,0)</f>
        <v>1</v>
      </c>
      <c r="J1225" t="b">
        <f>OR((Table3_1[[#This Row],[Offered Salary]]&lt;$O$27),(Table3_1[[#This Row],[Offered Salary]]&gt;$O$28))</f>
        <v>0</v>
      </c>
      <c r="K1225" t="str">
        <f>IF(Table3_1[[#This Row],[Offered Salary]]&lt;$O$27,"Low",IF(Table3_1[[#This Row],[Offered Salary]]&gt;$O$28,"High",""))</f>
        <v/>
      </c>
      <c r="L1225" s="6">
        <f>((Table3_1[[#This Row],[Offered Salary]]-$O$25)/$O$26)</f>
        <v>1.7084076590657311</v>
      </c>
    </row>
    <row r="1226" spans="1:12" x14ac:dyDescent="0.3">
      <c r="A1226">
        <v>403011</v>
      </c>
      <c r="B1226" s="2">
        <v>41877</v>
      </c>
      <c r="C1226" s="3">
        <v>0.32665509259259257</v>
      </c>
      <c r="D1226" t="s">
        <v>31</v>
      </c>
      <c r="E1226" t="s">
        <v>27</v>
      </c>
      <c r="F1226" t="s">
        <v>20</v>
      </c>
      <c r="G1226" t="s">
        <v>10</v>
      </c>
      <c r="H1226">
        <v>5125</v>
      </c>
      <c r="I1226">
        <f>IF(Table3_1[[#This Row],[Status]]="Hired",1,0)</f>
        <v>1</v>
      </c>
      <c r="J1226" t="b">
        <f>OR((Table3_1[[#This Row],[Offered Salary]]&lt;$O$27),(Table3_1[[#This Row],[Offered Salary]]&gt;$O$28))</f>
        <v>1</v>
      </c>
      <c r="K1226" t="str">
        <f>IF(Table3_1[[#This Row],[Offered Salary]]&lt;$O$27,"Low",IF(Table3_1[[#This Row],[Offered Salary]]&gt;$O$28,"High",""))</f>
        <v>Low</v>
      </c>
      <c r="L1226" s="6">
        <f>((Table3_1[[#This Row],[Offered Salary]]-$O$25)/$O$26)</f>
        <v>-1.5549012627168997</v>
      </c>
    </row>
    <row r="1227" spans="1:12" x14ac:dyDescent="0.3">
      <c r="A1227">
        <v>323511</v>
      </c>
      <c r="B1227" s="2">
        <v>41878</v>
      </c>
      <c r="C1227" s="3">
        <v>0.71481481481481479</v>
      </c>
      <c r="D1227" t="s">
        <v>31</v>
      </c>
      <c r="E1227" t="s">
        <v>27</v>
      </c>
      <c r="F1227" t="s">
        <v>17</v>
      </c>
      <c r="G1227" t="s">
        <v>5</v>
      </c>
      <c r="H1227">
        <v>87050</v>
      </c>
      <c r="I1227">
        <f>IF(Table3_1[[#This Row],[Status]]="Hired",1,0)</f>
        <v>1</v>
      </c>
      <c r="J1227" t="b">
        <f>OR((Table3_1[[#This Row],[Offered Salary]]&lt;$O$27),(Table3_1[[#This Row],[Offered Salary]]&gt;$O$28))</f>
        <v>0</v>
      </c>
      <c r="K1227" t="str">
        <f>IF(Table3_1[[#This Row],[Offered Salary]]&lt;$O$27,"Low",IF(Table3_1[[#This Row],[Offered Salary]]&gt;$O$28,"High",""))</f>
        <v/>
      </c>
      <c r="L1227" s="6">
        <f>((Table3_1[[#This Row],[Offered Salary]]-$O$25)/$O$26)</f>
        <v>1.2847404016524127</v>
      </c>
    </row>
    <row r="1228" spans="1:12" x14ac:dyDescent="0.3">
      <c r="A1228">
        <v>721208</v>
      </c>
      <c r="B1228" s="2">
        <v>41878</v>
      </c>
      <c r="C1228" s="3">
        <v>0.81314814814814818</v>
      </c>
      <c r="D1228" t="s">
        <v>30</v>
      </c>
      <c r="E1228" t="s">
        <v>27</v>
      </c>
      <c r="F1228" t="s">
        <v>15</v>
      </c>
      <c r="G1228" t="s">
        <v>5</v>
      </c>
      <c r="H1228">
        <v>85029</v>
      </c>
      <c r="I1228">
        <f>IF(Table3_1[[#This Row],[Status]]="Hired",1,0)</f>
        <v>0</v>
      </c>
      <c r="J1228" t="b">
        <f>OR((Table3_1[[#This Row],[Offered Salary]]&lt;$O$27),(Table3_1[[#This Row],[Offered Salary]]&gt;$O$28))</f>
        <v>0</v>
      </c>
      <c r="K1228" t="str">
        <f>IF(Table3_1[[#This Row],[Offered Salary]]&lt;$O$27,"Low",IF(Table3_1[[#This Row],[Offered Salary]]&gt;$O$28,"High",""))</f>
        <v/>
      </c>
      <c r="L1228" s="6">
        <f>((Table3_1[[#This Row],[Offered Salary]]-$O$25)/$O$26)</f>
        <v>1.2146895526601591</v>
      </c>
    </row>
    <row r="1229" spans="1:12" x14ac:dyDescent="0.3">
      <c r="A1229">
        <v>30311</v>
      </c>
      <c r="B1229" s="2">
        <v>41878</v>
      </c>
      <c r="C1229" s="3">
        <v>0.81437499999999996</v>
      </c>
      <c r="D1229" t="s">
        <v>30</v>
      </c>
      <c r="E1229" t="s">
        <v>27</v>
      </c>
      <c r="F1229" t="s">
        <v>15</v>
      </c>
      <c r="G1229" t="s">
        <v>5</v>
      </c>
      <c r="H1229">
        <v>97146</v>
      </c>
      <c r="I1229">
        <f>IF(Table3_1[[#This Row],[Status]]="Hired",1,0)</f>
        <v>0</v>
      </c>
      <c r="J1229" t="b">
        <f>OR((Table3_1[[#This Row],[Offered Salary]]&lt;$O$27),(Table3_1[[#This Row],[Offered Salary]]&gt;$O$28))</f>
        <v>0</v>
      </c>
      <c r="K1229" t="str">
        <f>IF(Table3_1[[#This Row],[Offered Salary]]&lt;$O$27,"Low",IF(Table3_1[[#This Row],[Offered Salary]]&gt;$O$28,"High",""))</f>
        <v/>
      </c>
      <c r="L1229" s="6">
        <f>((Table3_1[[#This Row],[Offered Salary]]-$O$25)/$O$26)</f>
        <v>1.6346826933029781</v>
      </c>
    </row>
    <row r="1230" spans="1:12" x14ac:dyDescent="0.3">
      <c r="A1230">
        <v>253561</v>
      </c>
      <c r="B1230" s="2">
        <v>41878</v>
      </c>
      <c r="C1230" s="3">
        <v>0.81474537037037043</v>
      </c>
      <c r="D1230" t="s">
        <v>30</v>
      </c>
      <c r="E1230" t="s">
        <v>27</v>
      </c>
      <c r="F1230" t="s">
        <v>15</v>
      </c>
      <c r="G1230" t="s">
        <v>5</v>
      </c>
      <c r="H1230">
        <v>17514</v>
      </c>
      <c r="I1230">
        <f>IF(Table3_1[[#This Row],[Status]]="Hired",1,0)</f>
        <v>0</v>
      </c>
      <c r="J1230" t="b">
        <f>OR((Table3_1[[#This Row],[Offered Salary]]&lt;$O$27),(Table3_1[[#This Row],[Offered Salary]]&gt;$O$28))</f>
        <v>0</v>
      </c>
      <c r="K1230" t="str">
        <f>IF(Table3_1[[#This Row],[Offered Salary]]&lt;$O$27,"Low",IF(Table3_1[[#This Row],[Offered Salary]]&gt;$O$28,"High",""))</f>
        <v/>
      </c>
      <c r="L1230" s="6">
        <f>((Table3_1[[#This Row],[Offered Salary]]-$O$25)/$O$26)</f>
        <v>-1.1254801997950636</v>
      </c>
    </row>
    <row r="1231" spans="1:12" x14ac:dyDescent="0.3">
      <c r="A1231">
        <v>358726</v>
      </c>
      <c r="B1231" s="2">
        <v>41878</v>
      </c>
      <c r="C1231" s="3">
        <v>0.12366898148148148</v>
      </c>
      <c r="D1231" t="s">
        <v>30</v>
      </c>
      <c r="E1231" t="s">
        <v>27</v>
      </c>
      <c r="F1231" t="s">
        <v>17</v>
      </c>
      <c r="G1231" t="s">
        <v>1</v>
      </c>
      <c r="H1231">
        <v>51282</v>
      </c>
      <c r="I1231">
        <f>IF(Table3_1[[#This Row],[Status]]="Hired",1,0)</f>
        <v>0</v>
      </c>
      <c r="J1231" t="b">
        <f>OR((Table3_1[[#This Row],[Offered Salary]]&lt;$O$27),(Table3_1[[#This Row],[Offered Salary]]&gt;$O$28))</f>
        <v>0</v>
      </c>
      <c r="K1231" t="str">
        <f>IF(Table3_1[[#This Row],[Offered Salary]]&lt;$O$27,"Low",IF(Table3_1[[#This Row],[Offered Salary]]&gt;$O$28,"High",""))</f>
        <v/>
      </c>
      <c r="L1231" s="6">
        <f>((Table3_1[[#This Row],[Offered Salary]]-$O$25)/$O$26)</f>
        <v>4.4968621961700879E-2</v>
      </c>
    </row>
    <row r="1232" spans="1:12" x14ac:dyDescent="0.3">
      <c r="A1232">
        <v>774617</v>
      </c>
      <c r="B1232" s="2">
        <v>41878</v>
      </c>
      <c r="C1232" s="3">
        <v>0.12386574074074073</v>
      </c>
      <c r="D1232" t="s">
        <v>30</v>
      </c>
      <c r="E1232" t="s">
        <v>27</v>
      </c>
      <c r="F1232" t="s">
        <v>17</v>
      </c>
      <c r="G1232" t="s">
        <v>1</v>
      </c>
      <c r="H1232">
        <v>48512</v>
      </c>
      <c r="I1232">
        <f>IF(Table3_1[[#This Row],[Status]]="Hired",1,0)</f>
        <v>0</v>
      </c>
      <c r="J1232" t="b">
        <f>OR((Table3_1[[#This Row],[Offered Salary]]&lt;$O$27),(Table3_1[[#This Row],[Offered Salary]]&gt;$O$28))</f>
        <v>0</v>
      </c>
      <c r="K1232" t="str">
        <f>IF(Table3_1[[#This Row],[Offered Salary]]&lt;$O$27,"Low",IF(Table3_1[[#This Row],[Offered Salary]]&gt;$O$28,"High",""))</f>
        <v/>
      </c>
      <c r="L1232" s="6">
        <f>((Table3_1[[#This Row],[Offered Salary]]-$O$25)/$O$26)</f>
        <v>-5.1043674776815998E-2</v>
      </c>
    </row>
    <row r="1233" spans="1:12" x14ac:dyDescent="0.3">
      <c r="A1233">
        <v>36737</v>
      </c>
      <c r="B1233" s="2">
        <v>41878</v>
      </c>
      <c r="C1233" s="3">
        <v>0.89739583333333328</v>
      </c>
      <c r="D1233" t="s">
        <v>30</v>
      </c>
      <c r="E1233" t="s">
        <v>27</v>
      </c>
      <c r="F1233" t="s">
        <v>18</v>
      </c>
      <c r="G1233" t="s">
        <v>4</v>
      </c>
      <c r="H1233">
        <v>15656</v>
      </c>
      <c r="I1233">
        <f>IF(Table3_1[[#This Row],[Status]]="Hired",1,0)</f>
        <v>0</v>
      </c>
      <c r="J1233" t="b">
        <f>OR((Table3_1[[#This Row],[Offered Salary]]&lt;$O$27),(Table3_1[[#This Row],[Offered Salary]]&gt;$O$28))</f>
        <v>0</v>
      </c>
      <c r="K1233" t="str">
        <f>IF(Table3_1[[#This Row],[Offered Salary]]&lt;$O$27,"Low",IF(Table3_1[[#This Row],[Offered Salary]]&gt;$O$28,"High",""))</f>
        <v/>
      </c>
      <c r="L1233" s="6">
        <f>((Table3_1[[#This Row],[Offered Salary]]-$O$25)/$O$26)</f>
        <v>-1.1898812277157007</v>
      </c>
    </row>
    <row r="1234" spans="1:12" x14ac:dyDescent="0.3">
      <c r="A1234">
        <v>455375</v>
      </c>
      <c r="B1234" s="2">
        <v>41878</v>
      </c>
      <c r="C1234" s="3">
        <v>0.8986574074074074</v>
      </c>
      <c r="D1234" t="s">
        <v>31</v>
      </c>
      <c r="E1234" t="s">
        <v>27</v>
      </c>
      <c r="F1234" t="s">
        <v>18</v>
      </c>
      <c r="G1234" t="s">
        <v>4</v>
      </c>
      <c r="H1234">
        <v>50290</v>
      </c>
      <c r="I1234">
        <f>IF(Table3_1[[#This Row],[Status]]="Hired",1,0)</f>
        <v>1</v>
      </c>
      <c r="J1234" t="b">
        <f>OR((Table3_1[[#This Row],[Offered Salary]]&lt;$O$27),(Table3_1[[#This Row],[Offered Salary]]&gt;$O$28))</f>
        <v>0</v>
      </c>
      <c r="K1234" t="str">
        <f>IF(Table3_1[[#This Row],[Offered Salary]]&lt;$O$27,"Low",IF(Table3_1[[#This Row],[Offered Salary]]&gt;$O$28,"High",""))</f>
        <v/>
      </c>
      <c r="L1234" s="6">
        <f>((Table3_1[[#This Row],[Offered Salary]]-$O$25)/$O$26)</f>
        <v>1.0584434826463067E-2</v>
      </c>
    </row>
    <row r="1235" spans="1:12" x14ac:dyDescent="0.3">
      <c r="A1235">
        <v>903072</v>
      </c>
      <c r="B1235" s="2">
        <v>41879</v>
      </c>
      <c r="C1235" s="3">
        <v>0.45027777777777778</v>
      </c>
      <c r="D1235" t="s">
        <v>30</v>
      </c>
      <c r="E1235" t="s">
        <v>27</v>
      </c>
      <c r="F1235" t="s">
        <v>17</v>
      </c>
      <c r="G1235" t="s">
        <v>5</v>
      </c>
      <c r="H1235">
        <v>75135</v>
      </c>
      <c r="I1235">
        <f>IF(Table3_1[[#This Row],[Status]]="Hired",1,0)</f>
        <v>0</v>
      </c>
      <c r="J1235" t="b">
        <f>OR((Table3_1[[#This Row],[Offered Salary]]&lt;$O$27),(Table3_1[[#This Row],[Offered Salary]]&gt;$O$28))</f>
        <v>0</v>
      </c>
      <c r="K1235" t="str">
        <f>IF(Table3_1[[#This Row],[Offered Salary]]&lt;$O$27,"Low",IF(Table3_1[[#This Row],[Offered Salary]]&gt;$O$28,"High",""))</f>
        <v/>
      </c>
      <c r="L1235" s="6">
        <f>((Table3_1[[#This Row],[Offered Salary]]-$O$25)/$O$26)</f>
        <v>0.87174887976092219</v>
      </c>
    </row>
    <row r="1236" spans="1:12" x14ac:dyDescent="0.3">
      <c r="A1236">
        <v>136714</v>
      </c>
      <c r="B1236" s="2">
        <v>41879</v>
      </c>
      <c r="C1236" s="3">
        <v>0.45180555555555557</v>
      </c>
      <c r="D1236" t="s">
        <v>31</v>
      </c>
      <c r="E1236" t="s">
        <v>27</v>
      </c>
      <c r="F1236" t="s">
        <v>17</v>
      </c>
      <c r="G1236" t="s">
        <v>5</v>
      </c>
      <c r="H1236">
        <v>62801</v>
      </c>
      <c r="I1236">
        <f>IF(Table3_1[[#This Row],[Status]]="Hired",1,0)</f>
        <v>1</v>
      </c>
      <c r="J1236" t="b">
        <f>OR((Table3_1[[#This Row],[Offered Salary]]&lt;$O$27),(Table3_1[[#This Row],[Offered Salary]]&gt;$O$28))</f>
        <v>0</v>
      </c>
      <c r="K1236" t="str">
        <f>IF(Table3_1[[#This Row],[Offered Salary]]&lt;$O$27,"Low",IF(Table3_1[[#This Row],[Offered Salary]]&gt;$O$28,"High",""))</f>
        <v/>
      </c>
      <c r="L1236" s="6">
        <f>((Table3_1[[#This Row],[Offered Salary]]-$O$25)/$O$26)</f>
        <v>0.44423419818226983</v>
      </c>
    </row>
    <row r="1237" spans="1:12" x14ac:dyDescent="0.3">
      <c r="A1237">
        <v>780165</v>
      </c>
      <c r="B1237" s="2">
        <v>41879</v>
      </c>
      <c r="C1237" s="3">
        <v>0.75284722222222222</v>
      </c>
      <c r="D1237" t="s">
        <v>31</v>
      </c>
      <c r="E1237" t="s">
        <v>27</v>
      </c>
      <c r="F1237" t="s">
        <v>17</v>
      </c>
      <c r="G1237" t="s">
        <v>10</v>
      </c>
      <c r="H1237">
        <v>98960</v>
      </c>
      <c r="I1237">
        <f>IF(Table3_1[[#This Row],[Status]]="Hired",1,0)</f>
        <v>1</v>
      </c>
      <c r="J1237" t="b">
        <f>OR((Table3_1[[#This Row],[Offered Salary]]&lt;$O$27),(Table3_1[[#This Row],[Offered Salary]]&gt;$O$28))</f>
        <v>0</v>
      </c>
      <c r="K1237" t="str">
        <f>IF(Table3_1[[#This Row],[Offered Salary]]&lt;$O$27,"Low",IF(Table3_1[[#This Row],[Offered Salary]]&gt;$O$28,"High",""))</f>
        <v/>
      </c>
      <c r="L1237" s="6">
        <f>((Table3_1[[#This Row],[Offered Salary]]-$O$25)/$O$26)</f>
        <v>1.6975586161490683</v>
      </c>
    </row>
    <row r="1238" spans="1:12" x14ac:dyDescent="0.3">
      <c r="A1238">
        <v>631362</v>
      </c>
      <c r="B1238" s="2">
        <v>41879</v>
      </c>
      <c r="C1238" s="3">
        <v>0.47938657407407409</v>
      </c>
      <c r="D1238" t="s">
        <v>30</v>
      </c>
      <c r="E1238" t="s">
        <v>27</v>
      </c>
      <c r="F1238" t="s">
        <v>20</v>
      </c>
      <c r="G1238" t="s">
        <v>9</v>
      </c>
      <c r="H1238">
        <v>96186</v>
      </c>
      <c r="I1238">
        <f>IF(Table3_1[[#This Row],[Status]]="Hired",1,0)</f>
        <v>0</v>
      </c>
      <c r="J1238" t="b">
        <f>OR((Table3_1[[#This Row],[Offered Salary]]&lt;$O$27),(Table3_1[[#This Row],[Offered Salary]]&gt;$O$28))</f>
        <v>0</v>
      </c>
      <c r="K1238" t="str">
        <f>IF(Table3_1[[#This Row],[Offered Salary]]&lt;$O$27,"Low",IF(Table3_1[[#This Row],[Offered Salary]]&gt;$O$28,"High",""))</f>
        <v/>
      </c>
      <c r="L1238" s="6">
        <f>((Table3_1[[#This Row],[Offered Salary]]-$O$25)/$O$26)</f>
        <v>1.6014076734946836</v>
      </c>
    </row>
    <row r="1239" spans="1:12" x14ac:dyDescent="0.3">
      <c r="A1239">
        <v>490538</v>
      </c>
      <c r="B1239" s="2">
        <v>41879</v>
      </c>
      <c r="C1239" s="3">
        <v>0.35753472222222221</v>
      </c>
      <c r="D1239" t="s">
        <v>30</v>
      </c>
      <c r="E1239" t="s">
        <v>28</v>
      </c>
      <c r="F1239" t="s">
        <v>15</v>
      </c>
      <c r="G1239" t="s">
        <v>4</v>
      </c>
      <c r="H1239">
        <v>23128</v>
      </c>
      <c r="I1239">
        <f>IF(Table3_1[[#This Row],[Status]]="Hired",1,0)</f>
        <v>0</v>
      </c>
      <c r="J1239" t="b">
        <f>OR((Table3_1[[#This Row],[Offered Salary]]&lt;$O$27),(Table3_1[[#This Row],[Offered Salary]]&gt;$O$28))</f>
        <v>0</v>
      </c>
      <c r="K1239" t="str">
        <f>IF(Table3_1[[#This Row],[Offered Salary]]&lt;$O$27,"Low",IF(Table3_1[[#This Row],[Offered Salary]]&gt;$O$28,"High",""))</f>
        <v/>
      </c>
      <c r="L1239" s="6">
        <f>((Table3_1[[#This Row],[Offered Salary]]-$O$25)/$O$26)</f>
        <v>-0.93089065687447392</v>
      </c>
    </row>
    <row r="1240" spans="1:12" x14ac:dyDescent="0.3">
      <c r="A1240">
        <v>12430</v>
      </c>
      <c r="B1240" s="2">
        <v>41879</v>
      </c>
      <c r="C1240" s="3">
        <v>0.77800925925925923</v>
      </c>
      <c r="D1240" t="s">
        <v>31</v>
      </c>
      <c r="E1240" t="s">
        <v>27</v>
      </c>
      <c r="F1240" t="s">
        <v>12</v>
      </c>
      <c r="G1240" t="s">
        <v>5</v>
      </c>
      <c r="H1240">
        <v>65673</v>
      </c>
      <c r="I1240">
        <f>IF(Table3_1[[#This Row],[Status]]="Hired",1,0)</f>
        <v>1</v>
      </c>
      <c r="J1240" t="b">
        <f>OR((Table3_1[[#This Row],[Offered Salary]]&lt;$O$27),(Table3_1[[#This Row],[Offered Salary]]&gt;$O$28))</f>
        <v>0</v>
      </c>
      <c r="K1240" t="str">
        <f>IF(Table3_1[[#This Row],[Offered Salary]]&lt;$O$27,"Low",IF(Table3_1[[#This Row],[Offered Salary]]&gt;$O$28,"High",""))</f>
        <v/>
      </c>
      <c r="L1240" s="6">
        <f>((Table3_1[[#This Row],[Offered Salary]]-$O$25)/$O$26)</f>
        <v>0.54378196577541804</v>
      </c>
    </row>
    <row r="1241" spans="1:12" x14ac:dyDescent="0.3">
      <c r="A1241">
        <v>690774</v>
      </c>
      <c r="B1241" s="2">
        <v>41879</v>
      </c>
      <c r="C1241" s="3">
        <v>0.47077546296296297</v>
      </c>
      <c r="D1241" t="s">
        <v>30</v>
      </c>
      <c r="E1241" t="s">
        <v>27</v>
      </c>
      <c r="F1241" t="s">
        <v>14</v>
      </c>
      <c r="G1241" t="s">
        <v>10</v>
      </c>
      <c r="H1241">
        <v>96402</v>
      </c>
      <c r="I1241">
        <f>IF(Table3_1[[#This Row],[Status]]="Hired",1,0)</f>
        <v>0</v>
      </c>
      <c r="J1241" t="b">
        <f>OR((Table3_1[[#This Row],[Offered Salary]]&lt;$O$27),(Table3_1[[#This Row],[Offered Salary]]&gt;$O$28))</f>
        <v>0</v>
      </c>
      <c r="K1241" t="str">
        <f>IF(Table3_1[[#This Row],[Offered Salary]]&lt;$O$27,"Low",IF(Table3_1[[#This Row],[Offered Salary]]&gt;$O$28,"High",""))</f>
        <v/>
      </c>
      <c r="L1241" s="6">
        <f>((Table3_1[[#This Row],[Offered Salary]]-$O$25)/$O$26)</f>
        <v>1.6088945529515499</v>
      </c>
    </row>
    <row r="1242" spans="1:12" x14ac:dyDescent="0.3">
      <c r="A1242">
        <v>894092</v>
      </c>
      <c r="B1242" s="2">
        <v>41879</v>
      </c>
      <c r="C1242" s="3">
        <v>0.47342592592592592</v>
      </c>
      <c r="D1242" t="s">
        <v>30</v>
      </c>
      <c r="E1242" t="s">
        <v>27</v>
      </c>
      <c r="F1242" t="s">
        <v>14</v>
      </c>
      <c r="G1242" t="s">
        <v>10</v>
      </c>
      <c r="H1242">
        <v>26191</v>
      </c>
      <c r="I1242">
        <f>IF(Table3_1[[#This Row],[Status]]="Hired",1,0)</f>
        <v>0</v>
      </c>
      <c r="J1242" t="b">
        <f>OR((Table3_1[[#This Row],[Offered Salary]]&lt;$O$27),(Table3_1[[#This Row],[Offered Salary]]&gt;$O$28))</f>
        <v>0</v>
      </c>
      <c r="K1242" t="str">
        <f>IF(Table3_1[[#This Row],[Offered Salary]]&lt;$O$27,"Low",IF(Table3_1[[#This Row],[Offered Salary]]&gt;$O$28,"High",""))</f>
        <v/>
      </c>
      <c r="L1242" s="6">
        <f>((Table3_1[[#This Row],[Offered Salary]]-$O$25)/$O$26)</f>
        <v>-0.82472254679863377</v>
      </c>
    </row>
    <row r="1243" spans="1:12" x14ac:dyDescent="0.3">
      <c r="A1243">
        <v>394974</v>
      </c>
      <c r="B1243" s="2">
        <v>41879</v>
      </c>
      <c r="C1243" s="3">
        <v>0.69024305555555554</v>
      </c>
      <c r="D1243" t="s">
        <v>30</v>
      </c>
      <c r="E1243" t="s">
        <v>27</v>
      </c>
      <c r="F1243" t="s">
        <v>20</v>
      </c>
      <c r="G1243" t="s">
        <v>9</v>
      </c>
      <c r="H1243">
        <v>45109</v>
      </c>
      <c r="I1243">
        <f>IF(Table3_1[[#This Row],[Status]]="Hired",1,0)</f>
        <v>0</v>
      </c>
      <c r="J1243" t="b">
        <f>OR((Table3_1[[#This Row],[Offered Salary]]&lt;$O$27),(Table3_1[[#This Row],[Offered Salary]]&gt;$O$28))</f>
        <v>0</v>
      </c>
      <c r="K1243" t="str">
        <f>IF(Table3_1[[#This Row],[Offered Salary]]&lt;$O$27,"Low",IF(Table3_1[[#This Row],[Offered Salary]]&gt;$O$28,"High",""))</f>
        <v/>
      </c>
      <c r="L1243" s="6">
        <f>((Table3_1[[#This Row],[Offered Salary]]-$O$25)/$O$26)</f>
        <v>-0.16899668770142717</v>
      </c>
    </row>
    <row r="1244" spans="1:12" x14ac:dyDescent="0.3">
      <c r="A1244">
        <v>246417</v>
      </c>
      <c r="B1244" s="2">
        <v>41879</v>
      </c>
      <c r="C1244" s="3">
        <v>0.69165509259259261</v>
      </c>
      <c r="D1244" t="s">
        <v>30</v>
      </c>
      <c r="E1244" t="s">
        <v>29</v>
      </c>
      <c r="F1244" t="s">
        <v>20</v>
      </c>
      <c r="G1244" t="s">
        <v>9</v>
      </c>
      <c r="H1244">
        <v>66605</v>
      </c>
      <c r="I1244">
        <f>IF(Table3_1[[#This Row],[Status]]="Hired",1,0)</f>
        <v>0</v>
      </c>
      <c r="J1244" t="b">
        <f>OR((Table3_1[[#This Row],[Offered Salary]]&lt;$O$27),(Table3_1[[#This Row],[Offered Salary]]&gt;$O$28))</f>
        <v>0</v>
      </c>
      <c r="K1244" t="str">
        <f>IF(Table3_1[[#This Row],[Offered Salary]]&lt;$O$27,"Low",IF(Table3_1[[#This Row],[Offered Salary]]&gt;$O$28,"High",""))</f>
        <v/>
      </c>
      <c r="L1244" s="6">
        <f>((Table3_1[[#This Row],[Offered Salary]]-$O$25)/$O$26)</f>
        <v>0.57608646417263742</v>
      </c>
    </row>
    <row r="1245" spans="1:12" x14ac:dyDescent="0.3">
      <c r="A1245">
        <v>448701</v>
      </c>
      <c r="B1245" s="2">
        <v>41879</v>
      </c>
      <c r="C1245" s="3">
        <v>0.31081018518518516</v>
      </c>
      <c r="D1245" t="s">
        <v>30</v>
      </c>
      <c r="E1245" t="s">
        <v>27</v>
      </c>
      <c r="F1245" t="s">
        <v>20</v>
      </c>
      <c r="G1245" t="s">
        <v>4</v>
      </c>
      <c r="H1245">
        <v>72173</v>
      </c>
      <c r="I1245">
        <f>IF(Table3_1[[#This Row],[Status]]="Hired",1,0)</f>
        <v>0</v>
      </c>
      <c r="J1245" t="b">
        <f>OR((Table3_1[[#This Row],[Offered Salary]]&lt;$O$27),(Table3_1[[#This Row],[Offered Salary]]&gt;$O$28))</f>
        <v>0</v>
      </c>
      <c r="K1245" t="str">
        <f>IF(Table3_1[[#This Row],[Offered Salary]]&lt;$O$27,"Low",IF(Table3_1[[#This Row],[Offered Salary]]&gt;$O$28,"High",""))</f>
        <v/>
      </c>
      <c r="L1245" s="6">
        <f>((Table3_1[[#This Row],[Offered Salary]]-$O$25)/$O$26)</f>
        <v>0.76908157906074637</v>
      </c>
    </row>
    <row r="1246" spans="1:12" x14ac:dyDescent="0.3">
      <c r="A1246">
        <v>247421</v>
      </c>
      <c r="B1246" s="2">
        <v>41879</v>
      </c>
      <c r="C1246" s="3">
        <v>0.3120486111111111</v>
      </c>
      <c r="D1246" t="s">
        <v>31</v>
      </c>
      <c r="E1246" t="s">
        <v>27</v>
      </c>
      <c r="F1246" t="s">
        <v>20</v>
      </c>
      <c r="G1246" t="s">
        <v>4</v>
      </c>
      <c r="H1246">
        <v>23952</v>
      </c>
      <c r="I1246">
        <f>IF(Table3_1[[#This Row],[Status]]="Hired",1,0)</f>
        <v>1</v>
      </c>
      <c r="J1246" t="b">
        <f>OR((Table3_1[[#This Row],[Offered Salary]]&lt;$O$27),(Table3_1[[#This Row],[Offered Salary]]&gt;$O$28))</f>
        <v>0</v>
      </c>
      <c r="K1246" t="str">
        <f>IF(Table3_1[[#This Row],[Offered Salary]]&lt;$O$27,"Low",IF(Table3_1[[#This Row],[Offered Salary]]&gt;$O$28,"High",""))</f>
        <v/>
      </c>
      <c r="L1246" s="6">
        <f>((Table3_1[[#This Row],[Offered Salary]]-$O$25)/$O$26)</f>
        <v>-0.9023295982056877</v>
      </c>
    </row>
    <row r="1247" spans="1:12" x14ac:dyDescent="0.3">
      <c r="A1247">
        <v>143472</v>
      </c>
      <c r="B1247" s="2">
        <v>41879</v>
      </c>
      <c r="C1247" s="3">
        <v>0.3130324074074074</v>
      </c>
      <c r="D1247" t="s">
        <v>31</v>
      </c>
      <c r="E1247" t="s">
        <v>29</v>
      </c>
      <c r="F1247" t="s">
        <v>20</v>
      </c>
      <c r="G1247" t="s">
        <v>4</v>
      </c>
      <c r="H1247">
        <v>60211</v>
      </c>
      <c r="I1247">
        <f>IF(Table3_1[[#This Row],[Status]]="Hired",1,0)</f>
        <v>1</v>
      </c>
      <c r="J1247" t="b">
        <f>OR((Table3_1[[#This Row],[Offered Salary]]&lt;$O$27),(Table3_1[[#This Row],[Offered Salary]]&gt;$O$28))</f>
        <v>0</v>
      </c>
      <c r="K1247" t="str">
        <f>IF(Table3_1[[#This Row],[Offered Salary]]&lt;$O$27,"Low",IF(Table3_1[[#This Row],[Offered Salary]]&gt;$O$28,"High",""))</f>
        <v/>
      </c>
      <c r="L1247" s="6">
        <f>((Table3_1[[#This Row],[Offered Salary]]-$O$25)/$O$26)</f>
        <v>0.35446096765780816</v>
      </c>
    </row>
    <row r="1248" spans="1:12" x14ac:dyDescent="0.3">
      <c r="A1248">
        <v>651686</v>
      </c>
      <c r="B1248" s="2">
        <v>41879</v>
      </c>
      <c r="C1248" s="3">
        <v>0.31339120370370371</v>
      </c>
      <c r="D1248" t="s">
        <v>31</v>
      </c>
      <c r="E1248" t="s">
        <v>29</v>
      </c>
      <c r="F1248" t="s">
        <v>20</v>
      </c>
      <c r="G1248" t="s">
        <v>4</v>
      </c>
      <c r="H1248">
        <v>82453</v>
      </c>
      <c r="I1248">
        <f>IF(Table3_1[[#This Row],[Status]]="Hired",1,0)</f>
        <v>1</v>
      </c>
      <c r="J1248" t="b">
        <f>OR((Table3_1[[#This Row],[Offered Salary]]&lt;$O$27),(Table3_1[[#This Row],[Offered Salary]]&gt;$O$28))</f>
        <v>0</v>
      </c>
      <c r="K1248" t="str">
        <f>IF(Table3_1[[#This Row],[Offered Salary]]&lt;$O$27,"Low",IF(Table3_1[[#This Row],[Offered Salary]]&gt;$O$28,"High",""))</f>
        <v/>
      </c>
      <c r="L1248" s="6">
        <f>((Table3_1[[#This Row],[Offered Salary]]-$O$25)/$O$26)</f>
        <v>1.1254015828412351</v>
      </c>
    </row>
    <row r="1249" spans="1:12" x14ac:dyDescent="0.3">
      <c r="A1249">
        <v>401045</v>
      </c>
      <c r="B1249" s="2">
        <v>41879</v>
      </c>
      <c r="C1249" s="3">
        <v>0.55734953703703705</v>
      </c>
      <c r="D1249" t="s">
        <v>30</v>
      </c>
      <c r="E1249" t="s">
        <v>27</v>
      </c>
      <c r="F1249" t="s">
        <v>14</v>
      </c>
      <c r="G1249" t="s">
        <v>6</v>
      </c>
      <c r="H1249">
        <v>51401</v>
      </c>
      <c r="I1249">
        <f>IF(Table3_1[[#This Row],[Status]]="Hired",1,0)</f>
        <v>0</v>
      </c>
      <c r="J1249" t="b">
        <f>OR((Table3_1[[#This Row],[Offered Salary]]&lt;$O$27),(Table3_1[[#This Row],[Offered Salary]]&gt;$O$28))</f>
        <v>0</v>
      </c>
      <c r="K1249" t="str">
        <f>IF(Table3_1[[#This Row],[Offered Salary]]&lt;$O$27,"Low",IF(Table3_1[[#This Row],[Offered Salary]]&gt;$O$28,"High",""))</f>
        <v/>
      </c>
      <c r="L1249" s="6">
        <f>((Table3_1[[#This Row],[Offered Salary]]-$O$25)/$O$26)</f>
        <v>4.9093337958770737E-2</v>
      </c>
    </row>
    <row r="1250" spans="1:12" x14ac:dyDescent="0.3">
      <c r="A1250">
        <v>64500</v>
      </c>
      <c r="B1250" s="2">
        <v>41879</v>
      </c>
      <c r="C1250" s="3">
        <v>0.51391203703703703</v>
      </c>
      <c r="D1250" t="s">
        <v>30</v>
      </c>
      <c r="E1250" t="s">
        <v>27</v>
      </c>
      <c r="F1250" t="s">
        <v>14</v>
      </c>
      <c r="G1250" t="s">
        <v>6</v>
      </c>
      <c r="H1250">
        <v>96523</v>
      </c>
      <c r="I1250">
        <f>IF(Table3_1[[#This Row],[Status]]="Hired",1,0)</f>
        <v>0</v>
      </c>
      <c r="J1250" t="b">
        <f>OR((Table3_1[[#This Row],[Offered Salary]]&lt;$O$27),(Table3_1[[#This Row],[Offered Salary]]&gt;$O$28))</f>
        <v>0</v>
      </c>
      <c r="K1250" t="str">
        <f>IF(Table3_1[[#This Row],[Offered Salary]]&lt;$O$27,"Low",IF(Table3_1[[#This Row],[Offered Salary]]&gt;$O$28,"High",""))</f>
        <v/>
      </c>
      <c r="L1250" s="6">
        <f>((Table3_1[[#This Row],[Offered Salary]]-$O$25)/$O$26)</f>
        <v>1.6130885919065536</v>
      </c>
    </row>
    <row r="1251" spans="1:12" x14ac:dyDescent="0.3">
      <c r="A1251">
        <v>727861</v>
      </c>
      <c r="B1251" s="2">
        <v>41879</v>
      </c>
      <c r="C1251" s="3">
        <v>0.51415509259259262</v>
      </c>
      <c r="D1251" t="s">
        <v>30</v>
      </c>
      <c r="E1251" t="s">
        <v>27</v>
      </c>
      <c r="F1251" t="s">
        <v>14</v>
      </c>
      <c r="G1251" t="s">
        <v>6</v>
      </c>
      <c r="H1251">
        <v>15711</v>
      </c>
      <c r="I1251">
        <f>IF(Table3_1[[#This Row],[Status]]="Hired",1,0)</f>
        <v>0</v>
      </c>
      <c r="J1251" t="b">
        <f>OR((Table3_1[[#This Row],[Offered Salary]]&lt;$O$27),(Table3_1[[#This Row],[Offered Salary]]&gt;$O$28))</f>
        <v>0</v>
      </c>
      <c r="K1251" t="str">
        <f>IF(Table3_1[[#This Row],[Offered Salary]]&lt;$O$27,"Low",IF(Table3_1[[#This Row],[Offered Salary]]&gt;$O$28,"High",""))</f>
        <v/>
      </c>
      <c r="L1251" s="6">
        <f>((Table3_1[[#This Row],[Offered Salary]]-$O$25)/$O$26)</f>
        <v>-1.187974846372517</v>
      </c>
    </row>
    <row r="1252" spans="1:12" x14ac:dyDescent="0.3">
      <c r="A1252">
        <v>96912</v>
      </c>
      <c r="B1252" s="2">
        <v>41879</v>
      </c>
      <c r="C1252" s="3">
        <v>0.51538194444444441</v>
      </c>
      <c r="D1252" t="s">
        <v>31</v>
      </c>
      <c r="E1252" t="s">
        <v>29</v>
      </c>
      <c r="F1252" t="s">
        <v>14</v>
      </c>
      <c r="G1252" t="s">
        <v>6</v>
      </c>
      <c r="H1252">
        <v>45024</v>
      </c>
      <c r="I1252">
        <f>IF(Table3_1[[#This Row],[Status]]="Hired",1,0)</f>
        <v>1</v>
      </c>
      <c r="J1252" t="b">
        <f>OR((Table3_1[[#This Row],[Offered Salary]]&lt;$O$27),(Table3_1[[#This Row],[Offered Salary]]&gt;$O$28))</f>
        <v>0</v>
      </c>
      <c r="K1252" t="str">
        <f>IF(Table3_1[[#This Row],[Offered Salary]]&lt;$O$27,"Low",IF(Table3_1[[#This Row],[Offered Salary]]&gt;$O$28,"High",""))</f>
        <v/>
      </c>
      <c r="L1252" s="6">
        <f>((Table3_1[[#This Row],[Offered Salary]]-$O$25)/$O$26)</f>
        <v>-0.17194291341361992</v>
      </c>
    </row>
    <row r="1253" spans="1:12" x14ac:dyDescent="0.3">
      <c r="A1253">
        <v>349508</v>
      </c>
      <c r="B1253" s="2">
        <v>41879</v>
      </c>
      <c r="C1253" s="3">
        <v>0.49778935185185186</v>
      </c>
      <c r="D1253" t="s">
        <v>31</v>
      </c>
      <c r="E1253" t="s">
        <v>27</v>
      </c>
      <c r="F1253" t="s">
        <v>14</v>
      </c>
      <c r="G1253" t="s">
        <v>4</v>
      </c>
      <c r="H1253">
        <v>25678</v>
      </c>
      <c r="I1253">
        <f>IF(Table3_1[[#This Row],[Status]]="Hired",1,0)</f>
        <v>1</v>
      </c>
      <c r="J1253" t="b">
        <f>OR((Table3_1[[#This Row],[Offered Salary]]&lt;$O$27),(Table3_1[[#This Row],[Offered Salary]]&gt;$O$28))</f>
        <v>0</v>
      </c>
      <c r="K1253" t="str">
        <f>IF(Table3_1[[#This Row],[Offered Salary]]&lt;$O$27,"Low",IF(Table3_1[[#This Row],[Offered Salary]]&gt;$O$28,"High",""))</f>
        <v/>
      </c>
      <c r="L1253" s="6">
        <f>((Table3_1[[#This Row],[Offered Salary]]-$O$25)/$O$26)</f>
        <v>-0.84250388550869126</v>
      </c>
    </row>
    <row r="1254" spans="1:12" x14ac:dyDescent="0.3">
      <c r="A1254">
        <v>451814</v>
      </c>
      <c r="B1254" s="2">
        <v>41879</v>
      </c>
      <c r="C1254" s="3">
        <v>0.28204861111111112</v>
      </c>
      <c r="D1254" t="s">
        <v>31</v>
      </c>
      <c r="E1254" t="s">
        <v>29</v>
      </c>
      <c r="F1254" t="s">
        <v>19</v>
      </c>
      <c r="G1254" t="s">
        <v>10</v>
      </c>
      <c r="H1254">
        <v>96645</v>
      </c>
      <c r="I1254">
        <f>IF(Table3_1[[#This Row],[Status]]="Hired",1,0)</f>
        <v>1</v>
      </c>
      <c r="J1254" t="b">
        <f>OR((Table3_1[[#This Row],[Offered Salary]]&lt;$O$27),(Table3_1[[#This Row],[Offered Salary]]&gt;$O$28))</f>
        <v>0</v>
      </c>
      <c r="K1254" t="str">
        <f>IF(Table3_1[[#This Row],[Offered Salary]]&lt;$O$27,"Low",IF(Table3_1[[#This Row],[Offered Salary]]&gt;$O$28,"High",""))</f>
        <v/>
      </c>
      <c r="L1254" s="6">
        <f>((Table3_1[[#This Row],[Offered Salary]]-$O$25)/$O$26)</f>
        <v>1.6173172923405243</v>
      </c>
    </row>
    <row r="1255" spans="1:12" x14ac:dyDescent="0.3">
      <c r="A1255">
        <v>193879</v>
      </c>
      <c r="B1255" s="2">
        <v>41879</v>
      </c>
      <c r="C1255" s="3">
        <v>0.28489583333333335</v>
      </c>
      <c r="D1255" t="s">
        <v>31</v>
      </c>
      <c r="E1255" t="s">
        <v>29</v>
      </c>
      <c r="F1255" t="s">
        <v>19</v>
      </c>
      <c r="G1255" t="s">
        <v>10</v>
      </c>
      <c r="H1255">
        <v>42100</v>
      </c>
      <c r="I1255">
        <f>IF(Table3_1[[#This Row],[Status]]="Hired",1,0)</f>
        <v>1</v>
      </c>
      <c r="J1255" t="b">
        <f>OR((Table3_1[[#This Row],[Offered Salary]]&lt;$O$27),(Table3_1[[#This Row],[Offered Salary]]&gt;$O$28))</f>
        <v>0</v>
      </c>
      <c r="K1255" t="str">
        <f>IF(Table3_1[[#This Row],[Offered Salary]]&lt;$O$27,"Low",IF(Table3_1[[#This Row],[Offered Salary]]&gt;$O$28,"High",""))</f>
        <v/>
      </c>
      <c r="L1255" s="6">
        <f>((Table3_1[[#This Row],[Offered Salary]]-$O$25)/$O$26)</f>
        <v>-0.27329307791305074</v>
      </c>
    </row>
    <row r="1256" spans="1:12" x14ac:dyDescent="0.3">
      <c r="A1256">
        <v>276088</v>
      </c>
      <c r="B1256" s="2">
        <v>41879</v>
      </c>
      <c r="C1256" s="3">
        <v>1.5486111111111112E-2</v>
      </c>
      <c r="D1256" t="s">
        <v>30</v>
      </c>
      <c r="E1256" t="s">
        <v>27</v>
      </c>
      <c r="F1256" t="s">
        <v>17</v>
      </c>
      <c r="G1256" t="s">
        <v>9</v>
      </c>
      <c r="H1256">
        <v>50282</v>
      </c>
      <c r="I1256">
        <f>IF(Table3_1[[#This Row],[Status]]="Hired",1,0)</f>
        <v>0</v>
      </c>
      <c r="J1256" t="b">
        <f>OR((Table3_1[[#This Row],[Offered Salary]]&lt;$O$27),(Table3_1[[#This Row],[Offered Salary]]&gt;$O$28))</f>
        <v>0</v>
      </c>
      <c r="K1256" t="str">
        <f>IF(Table3_1[[#This Row],[Offered Salary]]&lt;$O$27,"Low",IF(Table3_1[[#This Row],[Offered Salary]]&gt;$O$28,"High",""))</f>
        <v/>
      </c>
      <c r="L1256" s="6">
        <f>((Table3_1[[#This Row],[Offered Salary]]-$O$25)/$O$26)</f>
        <v>1.0307142994727278E-2</v>
      </c>
    </row>
    <row r="1257" spans="1:12" x14ac:dyDescent="0.3">
      <c r="A1257">
        <v>613203</v>
      </c>
      <c r="B1257" s="2">
        <v>41879</v>
      </c>
      <c r="C1257" s="3">
        <v>0.21657407407407409</v>
      </c>
      <c r="D1257" t="s">
        <v>30</v>
      </c>
      <c r="E1257" t="s">
        <v>27</v>
      </c>
      <c r="F1257" t="s">
        <v>17</v>
      </c>
      <c r="G1257" t="s">
        <v>2</v>
      </c>
      <c r="H1257">
        <v>85540</v>
      </c>
      <c r="I1257">
        <f>IF(Table3_1[[#This Row],[Status]]="Hired",1,0)</f>
        <v>0</v>
      </c>
      <c r="J1257" t="b">
        <f>OR((Table3_1[[#This Row],[Offered Salary]]&lt;$O$27),(Table3_1[[#This Row],[Offered Salary]]&gt;$O$28))</f>
        <v>0</v>
      </c>
      <c r="K1257" t="str">
        <f>IF(Table3_1[[#This Row],[Offered Salary]]&lt;$O$27,"Low",IF(Table3_1[[#This Row],[Offered Salary]]&gt;$O$28,"High",""))</f>
        <v/>
      </c>
      <c r="L1257" s="6">
        <f>((Table3_1[[#This Row],[Offered Salary]]-$O$25)/$O$26)</f>
        <v>1.2324015684122827</v>
      </c>
    </row>
    <row r="1258" spans="1:12" x14ac:dyDescent="0.3">
      <c r="A1258">
        <v>270366</v>
      </c>
      <c r="B1258" s="2">
        <v>41879</v>
      </c>
      <c r="C1258" s="3">
        <v>0.21686342592592592</v>
      </c>
      <c r="D1258" t="s">
        <v>30</v>
      </c>
      <c r="E1258" t="s">
        <v>27</v>
      </c>
      <c r="F1258" t="s">
        <v>17</v>
      </c>
      <c r="G1258" t="s">
        <v>2</v>
      </c>
      <c r="H1258">
        <v>75949</v>
      </c>
      <c r="I1258">
        <f>IF(Table3_1[[#This Row],[Status]]="Hired",1,0)</f>
        <v>0</v>
      </c>
      <c r="J1258" t="b">
        <f>OR((Table3_1[[#This Row],[Offered Salary]]&lt;$O$27),(Table3_1[[#This Row],[Offered Salary]]&gt;$O$28))</f>
        <v>0</v>
      </c>
      <c r="K1258" t="str">
        <f>IF(Table3_1[[#This Row],[Offered Salary]]&lt;$O$27,"Low",IF(Table3_1[[#This Row],[Offered Salary]]&gt;$O$28,"High",""))</f>
        <v/>
      </c>
      <c r="L1258" s="6">
        <f>((Table3_1[[#This Row],[Offered Salary]]-$O$25)/$O$26)</f>
        <v>0.89996332364003873</v>
      </c>
    </row>
    <row r="1259" spans="1:12" x14ac:dyDescent="0.3">
      <c r="A1259">
        <v>58959</v>
      </c>
      <c r="B1259" s="2">
        <v>41879</v>
      </c>
      <c r="C1259" s="3">
        <v>0.69821759259259264</v>
      </c>
      <c r="D1259" t="s">
        <v>31</v>
      </c>
      <c r="E1259" t="s">
        <v>29</v>
      </c>
      <c r="F1259" t="s">
        <v>20</v>
      </c>
      <c r="G1259" t="s">
        <v>9</v>
      </c>
      <c r="H1259">
        <v>49434</v>
      </c>
      <c r="I1259">
        <f>IF(Table3_1[[#This Row],[Status]]="Hired",1,0)</f>
        <v>1</v>
      </c>
      <c r="J1259" t="b">
        <f>OR((Table3_1[[#This Row],[Offered Salary]]&lt;$O$27),(Table3_1[[#This Row],[Offered Salary]]&gt;$O$28))</f>
        <v>0</v>
      </c>
      <c r="K1259" t="str">
        <f>IF(Table3_1[[#This Row],[Offered Salary]]&lt;$O$27,"Low",IF(Table3_1[[#This Row],[Offered Salary]]&gt;$O$28,"High",""))</f>
        <v/>
      </c>
      <c r="L1259" s="6">
        <f>((Table3_1[[#This Row],[Offered Salary]]-$O$25)/$O$26)</f>
        <v>-1.9085791169266338E-2</v>
      </c>
    </row>
    <row r="1260" spans="1:12" x14ac:dyDescent="0.3">
      <c r="A1260">
        <v>109178</v>
      </c>
      <c r="B1260" s="2">
        <v>41880</v>
      </c>
      <c r="C1260" s="3">
        <v>0.39687499999999998</v>
      </c>
      <c r="D1260" t="s">
        <v>30</v>
      </c>
      <c r="E1260" t="s">
        <v>27</v>
      </c>
      <c r="F1260" t="s">
        <v>18</v>
      </c>
      <c r="G1260" t="s">
        <v>6</v>
      </c>
      <c r="H1260">
        <v>2636</v>
      </c>
      <c r="I1260">
        <f>IF(Table3_1[[#This Row],[Status]]="Hired",1,0)</f>
        <v>0</v>
      </c>
      <c r="J1260" t="b">
        <f>OR((Table3_1[[#This Row],[Offered Salary]]&lt;$O$27),(Table3_1[[#This Row],[Offered Salary]]&gt;$O$28))</f>
        <v>1</v>
      </c>
      <c r="K1260" t="str">
        <f>IF(Table3_1[[#This Row],[Offered Salary]]&lt;$O$27,"Low",IF(Table3_1[[#This Row],[Offered Salary]]&gt;$O$28,"High",""))</f>
        <v>Low</v>
      </c>
      <c r="L1260" s="6">
        <f>((Table3_1[[#This Row],[Offered Salary]]-$O$25)/$O$26)</f>
        <v>-1.641173683865697</v>
      </c>
    </row>
    <row r="1261" spans="1:12" x14ac:dyDescent="0.3">
      <c r="A1261">
        <v>878585</v>
      </c>
      <c r="B1261" s="2">
        <v>41880</v>
      </c>
      <c r="C1261" s="3">
        <v>0.8089467592592593</v>
      </c>
      <c r="D1261" t="s">
        <v>30</v>
      </c>
      <c r="E1261" t="s">
        <v>27</v>
      </c>
      <c r="F1261" t="s">
        <v>17</v>
      </c>
      <c r="G1261" t="s">
        <v>1</v>
      </c>
      <c r="H1261">
        <v>47192</v>
      </c>
      <c r="I1261">
        <f>IF(Table3_1[[#This Row],[Status]]="Hired",1,0)</f>
        <v>0</v>
      </c>
      <c r="J1261" t="b">
        <f>OR((Table3_1[[#This Row],[Offered Salary]]&lt;$O$27),(Table3_1[[#This Row],[Offered Salary]]&gt;$O$28))</f>
        <v>0</v>
      </c>
      <c r="K1261" t="str">
        <f>IF(Table3_1[[#This Row],[Offered Salary]]&lt;$O$27,"Low",IF(Table3_1[[#This Row],[Offered Salary]]&gt;$O$28,"High",""))</f>
        <v/>
      </c>
      <c r="L1261" s="6">
        <f>((Table3_1[[#This Row],[Offered Salary]]-$O$25)/$O$26)</f>
        <v>-9.6796827013221162E-2</v>
      </c>
    </row>
    <row r="1262" spans="1:12" x14ac:dyDescent="0.3">
      <c r="A1262">
        <v>920457</v>
      </c>
      <c r="B1262" s="2">
        <v>41881</v>
      </c>
      <c r="C1262" s="3">
        <v>3.1481481481481482E-3</v>
      </c>
      <c r="D1262" t="s">
        <v>30</v>
      </c>
      <c r="E1262" t="s">
        <v>29</v>
      </c>
      <c r="F1262" t="s">
        <v>15</v>
      </c>
      <c r="G1262" t="s">
        <v>8</v>
      </c>
      <c r="H1262">
        <v>94160</v>
      </c>
      <c r="I1262">
        <f>IF(Table3_1[[#This Row],[Status]]="Hired",1,0)</f>
        <v>0</v>
      </c>
      <c r="J1262" t="b">
        <f>OR((Table3_1[[#This Row],[Offered Salary]]&lt;$O$27),(Table3_1[[#This Row],[Offered Salary]]&gt;$O$28))</f>
        <v>0</v>
      </c>
      <c r="K1262" t="str">
        <f>IF(Table3_1[[#This Row],[Offered Salary]]&lt;$O$27,"Low",IF(Table3_1[[#This Row],[Offered Salary]]&gt;$O$28,"High",""))</f>
        <v/>
      </c>
      <c r="L1262" s="6">
        <f>((Table3_1[[#This Row],[Offered Salary]]-$O$25)/$O$26)</f>
        <v>1.5311835171075949</v>
      </c>
    </row>
    <row r="1263" spans="1:12" x14ac:dyDescent="0.3">
      <c r="A1263">
        <v>629081</v>
      </c>
      <c r="B1263" s="2">
        <v>41881</v>
      </c>
      <c r="C1263" s="3">
        <v>1.4236111111111112E-3</v>
      </c>
      <c r="D1263" t="s">
        <v>31</v>
      </c>
      <c r="E1263" t="s">
        <v>28</v>
      </c>
      <c r="F1263" t="s">
        <v>15</v>
      </c>
      <c r="G1263" t="s">
        <v>8</v>
      </c>
      <c r="H1263">
        <v>10817</v>
      </c>
      <c r="I1263">
        <f>IF(Table3_1[[#This Row],[Status]]="Hired",1,0)</f>
        <v>1</v>
      </c>
      <c r="J1263" t="b">
        <f>OR((Table3_1[[#This Row],[Offered Salary]]&lt;$O$27),(Table3_1[[#This Row],[Offered Salary]]&gt;$O$28))</f>
        <v>1</v>
      </c>
      <c r="K1263" t="str">
        <f>IF(Table3_1[[#This Row],[Offered Salary]]&lt;$O$27,"Low",IF(Table3_1[[#This Row],[Offered Salary]]&gt;$O$28,"High",""))</f>
        <v>Low</v>
      </c>
      <c r="L1263" s="6">
        <f>((Table3_1[[#This Row],[Offered Salary]]-$O$25)/$O$26)</f>
        <v>-1.3576081244368861</v>
      </c>
    </row>
    <row r="1264" spans="1:12" x14ac:dyDescent="0.3">
      <c r="A1264">
        <v>780667</v>
      </c>
      <c r="B1264" s="2">
        <v>41882</v>
      </c>
      <c r="C1264" s="3">
        <v>0.54616898148148152</v>
      </c>
      <c r="D1264" t="s">
        <v>31</v>
      </c>
      <c r="E1264" t="s">
        <v>27</v>
      </c>
      <c r="F1264" t="s">
        <v>20</v>
      </c>
      <c r="G1264" t="s">
        <v>4</v>
      </c>
      <c r="H1264">
        <v>56727</v>
      </c>
      <c r="I1264">
        <f>IF(Table3_1[[#This Row],[Status]]="Hired",1,0)</f>
        <v>1</v>
      </c>
      <c r="J1264" t="b">
        <f>OR((Table3_1[[#This Row],[Offered Salary]]&lt;$O$27),(Table3_1[[#This Row],[Offered Salary]]&gt;$O$28))</f>
        <v>0</v>
      </c>
      <c r="K1264" t="str">
        <f>IF(Table3_1[[#This Row],[Offered Salary]]&lt;$O$27,"Low",IF(Table3_1[[#This Row],[Offered Salary]]&gt;$O$28,"High",""))</f>
        <v/>
      </c>
      <c r="L1264" s="6">
        <f>((Table3_1[[#This Row],[Offered Salary]]-$O$25)/$O$26)</f>
        <v>0.23370037493687215</v>
      </c>
    </row>
    <row r="1265" spans="1:12" x14ac:dyDescent="0.3">
      <c r="A1265">
        <v>352943</v>
      </c>
      <c r="B1265" s="2">
        <v>41880</v>
      </c>
      <c r="C1265" s="3">
        <v>0.12311342592592593</v>
      </c>
      <c r="D1265" t="s">
        <v>30</v>
      </c>
      <c r="E1265" t="s">
        <v>27</v>
      </c>
      <c r="F1265" t="s">
        <v>17</v>
      </c>
      <c r="G1265" t="s">
        <v>10</v>
      </c>
      <c r="H1265">
        <v>22640</v>
      </c>
      <c r="I1265">
        <f>IF(Table3_1[[#This Row],[Status]]="Hired",1,0)</f>
        <v>0</v>
      </c>
      <c r="J1265" t="b">
        <f>OR((Table3_1[[#This Row],[Offered Salary]]&lt;$O$27),(Table3_1[[#This Row],[Offered Salary]]&gt;$O$28))</f>
        <v>0</v>
      </c>
      <c r="K1265" t="str">
        <f>IF(Table3_1[[#This Row],[Offered Salary]]&lt;$O$27,"Low",IF(Table3_1[[#This Row],[Offered Salary]]&gt;$O$28,"High",""))</f>
        <v/>
      </c>
      <c r="L1265" s="6">
        <f>((Table3_1[[#This Row],[Offered Salary]]-$O$25)/$O$26)</f>
        <v>-0.94780545861035703</v>
      </c>
    </row>
    <row r="1266" spans="1:12" x14ac:dyDescent="0.3">
      <c r="A1266">
        <v>691270</v>
      </c>
      <c r="B1266" s="2">
        <v>41880</v>
      </c>
      <c r="C1266" s="3">
        <v>0.68843750000000004</v>
      </c>
      <c r="D1266" t="s">
        <v>30</v>
      </c>
      <c r="E1266" t="s">
        <v>27</v>
      </c>
      <c r="F1266" t="s">
        <v>17</v>
      </c>
      <c r="G1266" t="s">
        <v>1</v>
      </c>
      <c r="H1266">
        <v>34695</v>
      </c>
      <c r="I1266">
        <f>IF(Table3_1[[#This Row],[Status]]="Hired",1,0)</f>
        <v>0</v>
      </c>
      <c r="J1266" t="b">
        <f>OR((Table3_1[[#This Row],[Offered Salary]]&lt;$O$27),(Table3_1[[#This Row],[Offered Salary]]&gt;$O$28))</f>
        <v>0</v>
      </c>
      <c r="K1266" t="str">
        <f>IF(Table3_1[[#This Row],[Offered Salary]]&lt;$O$27,"Low",IF(Table3_1[[#This Row],[Offered Salary]]&gt;$O$28,"High",""))</f>
        <v/>
      </c>
      <c r="L1266" s="6">
        <f>((Table3_1[[#This Row],[Offered Salary]]-$O$25)/$O$26)</f>
        <v>-0.5299613296634903</v>
      </c>
    </row>
    <row r="1267" spans="1:12" x14ac:dyDescent="0.3">
      <c r="A1267">
        <v>394080</v>
      </c>
      <c r="B1267" s="2">
        <v>41880</v>
      </c>
      <c r="C1267" s="3">
        <v>0.4957523148148148</v>
      </c>
      <c r="D1267" t="s">
        <v>30</v>
      </c>
      <c r="E1267" t="s">
        <v>29</v>
      </c>
      <c r="F1267" t="s">
        <v>16</v>
      </c>
      <c r="G1267" t="s">
        <v>9</v>
      </c>
      <c r="H1267">
        <v>6753</v>
      </c>
      <c r="I1267">
        <f>IF(Table3_1[[#This Row],[Status]]="Hired",1,0)</f>
        <v>0</v>
      </c>
      <c r="J1267" t="b">
        <f>OR((Table3_1[[#This Row],[Offered Salary]]&lt;$O$27),(Table3_1[[#This Row],[Offered Salary]]&gt;$O$28))</f>
        <v>1</v>
      </c>
      <c r="K1267" t="str">
        <f>IF(Table3_1[[#This Row],[Offered Salary]]&lt;$O$27,"Low",IF(Table3_1[[#This Row],[Offered Salary]]&gt;$O$28,"High",""))</f>
        <v>Low</v>
      </c>
      <c r="L1267" s="6">
        <f>((Table3_1[[#This Row],[Offered Salary]]-$O$25)/$O$26)</f>
        <v>-1.4984723749586666</v>
      </c>
    </row>
    <row r="1268" spans="1:12" x14ac:dyDescent="0.3">
      <c r="A1268">
        <v>830440</v>
      </c>
      <c r="B1268" s="2">
        <v>41880</v>
      </c>
      <c r="C1268" s="3">
        <v>0.51475694444444442</v>
      </c>
      <c r="D1268" t="s">
        <v>31</v>
      </c>
      <c r="E1268" t="s">
        <v>29</v>
      </c>
      <c r="F1268" t="s">
        <v>20</v>
      </c>
      <c r="G1268" t="s">
        <v>8</v>
      </c>
      <c r="H1268">
        <v>69776</v>
      </c>
      <c r="I1268">
        <f>IF(Table3_1[[#This Row],[Status]]="Hired",1,0)</f>
        <v>1</v>
      </c>
      <c r="J1268" t="b">
        <f>OR((Table3_1[[#This Row],[Offered Salary]]&lt;$O$27),(Table3_1[[#This Row],[Offered Salary]]&gt;$O$28))</f>
        <v>0</v>
      </c>
      <c r="K1268" t="str">
        <f>IF(Table3_1[[#This Row],[Offered Salary]]&lt;$O$27,"Low",IF(Table3_1[[#This Row],[Offered Salary]]&gt;$O$28,"High",""))</f>
        <v/>
      </c>
      <c r="L1268" s="6">
        <f>((Table3_1[[#This Row],[Offered Salary]]-$O$25)/$O$26)</f>
        <v>0.68599801397691074</v>
      </c>
    </row>
    <row r="1269" spans="1:12" x14ac:dyDescent="0.3">
      <c r="A1269">
        <v>210001</v>
      </c>
      <c r="B1269" s="2">
        <v>41880</v>
      </c>
      <c r="C1269" s="3">
        <v>0.51538194444444441</v>
      </c>
      <c r="D1269" t="s">
        <v>30</v>
      </c>
      <c r="E1269" t="s">
        <v>29</v>
      </c>
      <c r="F1269" t="s">
        <v>20</v>
      </c>
      <c r="G1269" t="s">
        <v>8</v>
      </c>
      <c r="H1269">
        <v>61640</v>
      </c>
      <c r="I1269">
        <f>IF(Table3_1[[#This Row],[Status]]="Hired",1,0)</f>
        <v>0</v>
      </c>
      <c r="J1269" t="b">
        <f>OR((Table3_1[[#This Row],[Offered Salary]]&lt;$O$27),(Table3_1[[#This Row],[Offered Salary]]&gt;$O$28))</f>
        <v>0</v>
      </c>
      <c r="K1269" t="str">
        <f>IF(Table3_1[[#This Row],[Offered Salary]]&lt;$O$27,"Low",IF(Table3_1[[#This Row],[Offered Salary]]&gt;$O$28,"High",""))</f>
        <v/>
      </c>
      <c r="L1269" s="6">
        <f>((Table3_1[[#This Row],[Offered Salary]]-$O$25)/$O$26)</f>
        <v>0.40399222110161348</v>
      </c>
    </row>
    <row r="1270" spans="1:12" x14ac:dyDescent="0.3">
      <c r="A1270">
        <v>118110</v>
      </c>
      <c r="B1270" s="2">
        <v>41881</v>
      </c>
      <c r="C1270" s="3">
        <v>0.47761574074074076</v>
      </c>
      <c r="D1270" t="s">
        <v>30</v>
      </c>
      <c r="E1270" t="s">
        <v>27</v>
      </c>
      <c r="F1270" t="s">
        <v>20</v>
      </c>
      <c r="G1270" t="s">
        <v>10</v>
      </c>
      <c r="H1270">
        <v>35933</v>
      </c>
      <c r="I1270">
        <f>IF(Table3_1[[#This Row],[Status]]="Hired",1,0)</f>
        <v>0</v>
      </c>
      <c r="J1270" t="b">
        <f>OR((Table3_1[[#This Row],[Offered Salary]]&lt;$O$27),(Table3_1[[#This Row],[Offered Salary]]&gt;$O$28))</f>
        <v>0</v>
      </c>
      <c r="K1270" t="str">
        <f>IF(Table3_1[[#This Row],[Offered Salary]]&lt;$O$27,"Low",IF(Table3_1[[#This Row],[Offered Salary]]&gt;$O$28,"High",""))</f>
        <v/>
      </c>
      <c r="L1270" s="6">
        <f>((Table3_1[[#This Row],[Offered Salary]]-$O$25)/$O$26)</f>
        <v>-0.48705041870237697</v>
      </c>
    </row>
    <row r="1271" spans="1:12" x14ac:dyDescent="0.3">
      <c r="A1271">
        <v>404367</v>
      </c>
      <c r="B1271" s="2">
        <v>41881</v>
      </c>
      <c r="C1271" s="3">
        <v>0.64346064814814818</v>
      </c>
      <c r="D1271" t="s">
        <v>30</v>
      </c>
      <c r="E1271" t="s">
        <v>27</v>
      </c>
      <c r="F1271" t="s">
        <v>17</v>
      </c>
      <c r="G1271" t="s">
        <v>9</v>
      </c>
      <c r="H1271">
        <v>46676</v>
      </c>
      <c r="I1271">
        <f>IF(Table3_1[[#This Row],[Status]]="Hired",1,0)</f>
        <v>0</v>
      </c>
      <c r="J1271" t="b">
        <f>OR((Table3_1[[#This Row],[Offered Salary]]&lt;$O$27),(Table3_1[[#This Row],[Offered Salary]]&gt;$O$28))</f>
        <v>0</v>
      </c>
      <c r="K1271" t="str">
        <f>IF(Table3_1[[#This Row],[Offered Salary]]&lt;$O$27,"Low",IF(Table3_1[[#This Row],[Offered Salary]]&gt;$O$28,"High",""))</f>
        <v/>
      </c>
      <c r="L1271" s="6">
        <f>((Table3_1[[#This Row],[Offered Salary]]-$O$25)/$O$26)</f>
        <v>-0.11468215016017953</v>
      </c>
    </row>
    <row r="1272" spans="1:12" x14ac:dyDescent="0.3">
      <c r="A1272">
        <v>929675</v>
      </c>
      <c r="B1272" s="2">
        <v>41881</v>
      </c>
      <c r="C1272" s="3">
        <v>0.34195601851851853</v>
      </c>
      <c r="D1272" t="s">
        <v>30</v>
      </c>
      <c r="E1272" t="s">
        <v>27</v>
      </c>
      <c r="F1272" t="s">
        <v>12</v>
      </c>
      <c r="G1272" t="s">
        <v>2</v>
      </c>
      <c r="H1272">
        <v>45625</v>
      </c>
      <c r="I1272">
        <f>IF(Table3_1[[#This Row],[Status]]="Hired",1,0)</f>
        <v>0</v>
      </c>
      <c r="J1272" t="b">
        <f>OR((Table3_1[[#This Row],[Offered Salary]]&lt;$O$27),(Table3_1[[#This Row],[Offered Salary]]&gt;$O$28))</f>
        <v>0</v>
      </c>
      <c r="K1272" t="str">
        <f>IF(Table3_1[[#This Row],[Offered Salary]]&lt;$O$27,"Low",IF(Table3_1[[#This Row],[Offered Salary]]&gt;$O$28,"High",""))</f>
        <v/>
      </c>
      <c r="L1272" s="6">
        <f>((Table3_1[[#This Row],[Offered Salary]]-$O$25)/$O$26)</f>
        <v>-0.1511113645544688</v>
      </c>
    </row>
    <row r="1273" spans="1:12" x14ac:dyDescent="0.3">
      <c r="A1273">
        <v>699359</v>
      </c>
      <c r="B1273" s="2">
        <v>41881</v>
      </c>
      <c r="C1273" s="3">
        <v>0.34402777777777777</v>
      </c>
      <c r="D1273" t="s">
        <v>30</v>
      </c>
      <c r="E1273" t="s">
        <v>27</v>
      </c>
      <c r="F1273" t="s">
        <v>12</v>
      </c>
      <c r="G1273" t="s">
        <v>2</v>
      </c>
      <c r="H1273">
        <v>53578</v>
      </c>
      <c r="I1273">
        <f>IF(Table3_1[[#This Row],[Status]]="Hired",1,0)</f>
        <v>0</v>
      </c>
      <c r="J1273" t="b">
        <f>OR((Table3_1[[#This Row],[Offered Salary]]&lt;$O$27),(Table3_1[[#This Row],[Offered Salary]]&gt;$O$28))</f>
        <v>0</v>
      </c>
      <c r="K1273" t="str">
        <f>IF(Table3_1[[#This Row],[Offered Salary]]&lt;$O$27,"Low",IF(Table3_1[[#This Row],[Offered Salary]]&gt;$O$28,"High",""))</f>
        <v/>
      </c>
      <c r="L1273" s="6">
        <f>((Table3_1[[#This Row],[Offered Salary]]-$O$25)/$O$26)</f>
        <v>0.12455137766987227</v>
      </c>
    </row>
    <row r="1274" spans="1:12" x14ac:dyDescent="0.3">
      <c r="A1274">
        <v>293467</v>
      </c>
      <c r="B1274" s="2">
        <v>41881</v>
      </c>
      <c r="C1274" s="3">
        <v>0.34427083333333336</v>
      </c>
      <c r="D1274" t="s">
        <v>31</v>
      </c>
      <c r="E1274" t="s">
        <v>27</v>
      </c>
      <c r="F1274" t="s">
        <v>12</v>
      </c>
      <c r="G1274" t="s">
        <v>2</v>
      </c>
      <c r="H1274">
        <v>44957</v>
      </c>
      <c r="I1274">
        <f>IF(Table3_1[[#This Row],[Status]]="Hired",1,0)</f>
        <v>1</v>
      </c>
      <c r="J1274" t="b">
        <f>OR((Table3_1[[#This Row],[Offered Salary]]&lt;$O$27),(Table3_1[[#This Row],[Offered Salary]]&gt;$O$28))</f>
        <v>0</v>
      </c>
      <c r="K1274" t="str">
        <f>IF(Table3_1[[#This Row],[Offered Salary]]&lt;$O$27,"Low",IF(Table3_1[[#This Row],[Offered Salary]]&gt;$O$28,"High",""))</f>
        <v/>
      </c>
      <c r="L1274" s="6">
        <f>((Table3_1[[#This Row],[Offered Salary]]-$O$25)/$O$26)</f>
        <v>-0.17426523250440715</v>
      </c>
    </row>
    <row r="1275" spans="1:12" x14ac:dyDescent="0.3">
      <c r="A1275">
        <v>874032</v>
      </c>
      <c r="B1275" s="2">
        <v>41882</v>
      </c>
      <c r="C1275" s="3">
        <v>0.40384259259259259</v>
      </c>
      <c r="D1275" t="s">
        <v>30</v>
      </c>
      <c r="E1275" t="s">
        <v>28</v>
      </c>
      <c r="F1275" t="s">
        <v>15</v>
      </c>
      <c r="G1275" t="s">
        <v>9</v>
      </c>
      <c r="H1275">
        <v>78699</v>
      </c>
      <c r="I1275">
        <f>IF(Table3_1[[#This Row],[Status]]="Hired",1,0)</f>
        <v>0</v>
      </c>
      <c r="J1275" t="b">
        <f>OR((Table3_1[[#This Row],[Offered Salary]]&lt;$O$27),(Table3_1[[#This Row],[Offered Salary]]&gt;$O$28))</f>
        <v>0</v>
      </c>
      <c r="K1275" t="str">
        <f>IF(Table3_1[[#This Row],[Offered Salary]]&lt;$O$27,"Low",IF(Table3_1[[#This Row],[Offered Salary]]&gt;$O$28,"High",""))</f>
        <v/>
      </c>
      <c r="L1275" s="6">
        <f>((Table3_1[[#This Row],[Offered Salary]]-$O$25)/$O$26)</f>
        <v>0.9952823907992161</v>
      </c>
    </row>
    <row r="1276" spans="1:12" x14ac:dyDescent="0.3">
      <c r="A1276">
        <v>783165</v>
      </c>
      <c r="B1276" s="2">
        <v>41882</v>
      </c>
      <c r="C1276" s="3">
        <v>0.76107638888888884</v>
      </c>
      <c r="D1276" t="s">
        <v>31</v>
      </c>
      <c r="E1276" t="s">
        <v>29</v>
      </c>
      <c r="F1276" t="s">
        <v>15</v>
      </c>
      <c r="G1276" t="s">
        <v>8</v>
      </c>
      <c r="H1276">
        <v>33497</v>
      </c>
      <c r="I1276">
        <f>IF(Table3_1[[#This Row],[Status]]="Hired",1,0)</f>
        <v>1</v>
      </c>
      <c r="J1276" t="b">
        <f>OR((Table3_1[[#This Row],[Offered Salary]]&lt;$O$27),(Table3_1[[#This Row],[Offered Salary]]&gt;$O$28))</f>
        <v>0</v>
      </c>
      <c r="K1276" t="str">
        <f>IF(Table3_1[[#This Row],[Offered Salary]]&lt;$O$27,"Low",IF(Table3_1[[#This Row],[Offered Salary]]&gt;$O$28,"High",""))</f>
        <v/>
      </c>
      <c r="L1276" s="6">
        <f>((Table3_1[[#This Row],[Offered Salary]]-$O$25)/$O$26)</f>
        <v>-0.57148578146592466</v>
      </c>
    </row>
    <row r="1277" spans="1:12" x14ac:dyDescent="0.3">
      <c r="A1277">
        <v>611894</v>
      </c>
      <c r="B1277" s="2">
        <v>41882</v>
      </c>
      <c r="C1277" s="3">
        <v>0.87384259259259256</v>
      </c>
      <c r="D1277" t="s">
        <v>30</v>
      </c>
      <c r="E1277" t="s">
        <v>27</v>
      </c>
      <c r="F1277" t="s">
        <v>20</v>
      </c>
      <c r="G1277" t="s">
        <v>5</v>
      </c>
      <c r="H1277">
        <v>55415</v>
      </c>
      <c r="I1277">
        <f>IF(Table3_1[[#This Row],[Status]]="Hired",1,0)</f>
        <v>0</v>
      </c>
      <c r="J1277" t="b">
        <f>OR((Table3_1[[#This Row],[Offered Salary]]&lt;$O$27),(Table3_1[[#This Row],[Offered Salary]]&gt;$O$28))</f>
        <v>0</v>
      </c>
      <c r="K1277" t="str">
        <f>IF(Table3_1[[#This Row],[Offered Salary]]&lt;$O$27,"Low",IF(Table3_1[[#This Row],[Offered Salary]]&gt;$O$28,"High",""))</f>
        <v/>
      </c>
      <c r="L1277" s="6">
        <f>((Table3_1[[#This Row],[Offered Salary]]-$O$25)/$O$26)</f>
        <v>0.18822451453220279</v>
      </c>
    </row>
    <row r="1278" spans="1:12" x14ac:dyDescent="0.3">
      <c r="A1278">
        <v>894572</v>
      </c>
      <c r="B1278" s="2">
        <v>41801</v>
      </c>
      <c r="C1278" s="3">
        <v>0.39687499999999998</v>
      </c>
      <c r="D1278" t="s">
        <v>30</v>
      </c>
      <c r="E1278" t="s">
        <v>27</v>
      </c>
      <c r="F1278" t="s">
        <v>12</v>
      </c>
      <c r="G1278" t="s">
        <v>1</v>
      </c>
      <c r="H1278">
        <v>28613</v>
      </c>
      <c r="I1278">
        <f>IF(Table3_1[[#This Row],[Status]]="Hired",1,0)</f>
        <v>0</v>
      </c>
      <c r="J1278" t="b">
        <f>OR((Table3_1[[#This Row],[Offered Salary]]&lt;$O$27),(Table3_1[[#This Row],[Offered Salary]]&gt;$O$28))</f>
        <v>0</v>
      </c>
      <c r="K1278" t="str">
        <f>IF(Table3_1[[#This Row],[Offered Salary]]&lt;$O$27,"Low",IF(Table3_1[[#This Row],[Offered Salary]]&gt;$O$28,"High",""))</f>
        <v/>
      </c>
      <c r="L1278" s="6">
        <f>((Table3_1[[#This Row],[Offered Salary]]-$O$25)/$O$26)</f>
        <v>-0.74077244474062376</v>
      </c>
    </row>
    <row r="1279" spans="1:12" x14ac:dyDescent="0.3">
      <c r="A1279">
        <v>392448</v>
      </c>
      <c r="B1279" s="2">
        <v>41801</v>
      </c>
      <c r="C1279" s="3">
        <v>0.39978009259259262</v>
      </c>
      <c r="D1279" t="s">
        <v>30</v>
      </c>
      <c r="E1279" t="s">
        <v>27</v>
      </c>
      <c r="F1279" t="s">
        <v>12</v>
      </c>
      <c r="G1279" t="s">
        <v>1</v>
      </c>
      <c r="H1279">
        <v>69299</v>
      </c>
      <c r="I1279">
        <f>IF(Table3_1[[#This Row],[Status]]="Hired",1,0)</f>
        <v>0</v>
      </c>
      <c r="J1279" t="b">
        <f>OR((Table3_1[[#This Row],[Offered Salary]]&lt;$O$27),(Table3_1[[#This Row],[Offered Salary]]&gt;$O$28))</f>
        <v>0</v>
      </c>
      <c r="K1279" t="str">
        <f>IF(Table3_1[[#This Row],[Offered Salary]]&lt;$O$27,"Low",IF(Table3_1[[#This Row],[Offered Salary]]&gt;$O$28,"High",""))</f>
        <v/>
      </c>
      <c r="L1279" s="6">
        <f>((Table3_1[[#This Row],[Offered Salary]]-$O$25)/$O$26)</f>
        <v>0.66946448850966433</v>
      </c>
    </row>
    <row r="1280" spans="1:12" x14ac:dyDescent="0.3">
      <c r="A1280">
        <v>263203</v>
      </c>
      <c r="B1280" s="2">
        <v>41807</v>
      </c>
      <c r="C1280" s="3">
        <v>0.37743055555555555</v>
      </c>
      <c r="D1280" t="s">
        <v>31</v>
      </c>
      <c r="E1280" t="s">
        <v>29</v>
      </c>
      <c r="F1280" t="s">
        <v>12</v>
      </c>
      <c r="G1280" t="s">
        <v>1</v>
      </c>
      <c r="H1280">
        <v>12194</v>
      </c>
      <c r="I1280">
        <f>IF(Table3_1[[#This Row],[Status]]="Hired",1,0)</f>
        <v>1</v>
      </c>
      <c r="J1280" t="b">
        <f>OR((Table3_1[[#This Row],[Offered Salary]]&lt;$O$27),(Table3_1[[#This Row],[Offered Salary]]&gt;$O$28))</f>
        <v>1</v>
      </c>
      <c r="K1280" t="str">
        <f>IF(Table3_1[[#This Row],[Offered Salary]]&lt;$O$27,"Low",IF(Table3_1[[#This Row],[Offered Salary]]&gt;$O$28,"High",""))</f>
        <v>Low</v>
      </c>
      <c r="L1280" s="6">
        <f>((Table3_1[[#This Row],[Offered Salary]]-$O$25)/$O$26)</f>
        <v>-1.3098792678993634</v>
      </c>
    </row>
    <row r="1281" spans="1:12" x14ac:dyDescent="0.3">
      <c r="A1281">
        <v>462387</v>
      </c>
      <c r="B1281" s="2">
        <v>41820</v>
      </c>
      <c r="C1281" s="3">
        <v>0.7074421296296296</v>
      </c>
      <c r="D1281" t="s">
        <v>31</v>
      </c>
      <c r="E1281" t="s">
        <v>27</v>
      </c>
      <c r="F1281" t="s">
        <v>12</v>
      </c>
      <c r="G1281" t="s">
        <v>10</v>
      </c>
      <c r="H1281">
        <v>81029</v>
      </c>
      <c r="I1281">
        <f>IF(Table3_1[[#This Row],[Status]]="Hired",1,0)</f>
        <v>1</v>
      </c>
      <c r="J1281" t="b">
        <f>OR((Table3_1[[#This Row],[Offered Salary]]&lt;$O$27),(Table3_1[[#This Row],[Offered Salary]]&gt;$O$28))</f>
        <v>0</v>
      </c>
      <c r="K1281" t="str">
        <f>IF(Table3_1[[#This Row],[Offered Salary]]&lt;$O$27,"Low",IF(Table3_1[[#This Row],[Offered Salary]]&gt;$O$28,"High",""))</f>
        <v/>
      </c>
      <c r="L1281" s="6">
        <f>((Table3_1[[#This Row],[Offered Salary]]-$O$25)/$O$26)</f>
        <v>1.0760436367922646</v>
      </c>
    </row>
    <row r="1282" spans="1:12" x14ac:dyDescent="0.3">
      <c r="A1282">
        <v>288469</v>
      </c>
      <c r="B1282" s="2">
        <v>41820</v>
      </c>
      <c r="C1282" s="3">
        <v>0.70854166666666663</v>
      </c>
      <c r="D1282" t="s">
        <v>31</v>
      </c>
      <c r="E1282" t="s">
        <v>29</v>
      </c>
      <c r="F1282" t="s">
        <v>12</v>
      </c>
      <c r="G1282" t="s">
        <v>10</v>
      </c>
      <c r="H1282">
        <v>91349</v>
      </c>
      <c r="I1282">
        <f>IF(Table3_1[[#This Row],[Status]]="Hired",1,0)</f>
        <v>1</v>
      </c>
      <c r="J1282" t="b">
        <f>OR((Table3_1[[#This Row],[Offered Salary]]&lt;$O$27),(Table3_1[[#This Row],[Offered Salary]]&gt;$O$28))</f>
        <v>0</v>
      </c>
      <c r="K1282" t="str">
        <f>IF(Table3_1[[#This Row],[Offered Salary]]&lt;$O$27,"Low",IF(Table3_1[[#This Row],[Offered Salary]]&gt;$O$28,"High",""))</f>
        <v/>
      </c>
      <c r="L1282" s="6">
        <f>((Table3_1[[#This Row],[Offered Salary]]-$O$25)/$O$26)</f>
        <v>1.4337500997314323</v>
      </c>
    </row>
    <row r="1283" spans="1:12" x14ac:dyDescent="0.3">
      <c r="A1283">
        <v>54778</v>
      </c>
      <c r="B1283" s="2">
        <v>41829</v>
      </c>
      <c r="C1283" s="3">
        <v>0.95395833333333335</v>
      </c>
      <c r="D1283" t="s">
        <v>30</v>
      </c>
      <c r="E1283" t="s">
        <v>28</v>
      </c>
      <c r="F1283" t="s">
        <v>12</v>
      </c>
      <c r="G1283" t="s">
        <v>10</v>
      </c>
      <c r="H1283">
        <v>25838</v>
      </c>
      <c r="I1283">
        <f>IF(Table3_1[[#This Row],[Status]]="Hired",1,0)</f>
        <v>0</v>
      </c>
      <c r="J1283" t="b">
        <f>OR((Table3_1[[#This Row],[Offered Salary]]&lt;$O$27),(Table3_1[[#This Row],[Offered Salary]]&gt;$O$28))</f>
        <v>0</v>
      </c>
      <c r="K1283" t="str">
        <f>IF(Table3_1[[#This Row],[Offered Salary]]&lt;$O$27,"Low",IF(Table3_1[[#This Row],[Offered Salary]]&gt;$O$28,"High",""))</f>
        <v/>
      </c>
      <c r="L1283" s="6">
        <f>((Table3_1[[#This Row],[Offered Salary]]-$O$25)/$O$26)</f>
        <v>-0.83695804887397551</v>
      </c>
    </row>
    <row r="1284" spans="1:12" x14ac:dyDescent="0.3">
      <c r="A1284">
        <v>472424</v>
      </c>
      <c r="B1284" s="2">
        <v>41761</v>
      </c>
      <c r="C1284" s="3">
        <v>0.39719907407407407</v>
      </c>
      <c r="D1284" t="s">
        <v>30</v>
      </c>
      <c r="E1284" t="s">
        <v>29</v>
      </c>
      <c r="F1284" t="s">
        <v>19</v>
      </c>
      <c r="G1284" t="s">
        <v>10</v>
      </c>
      <c r="H1284">
        <v>45598</v>
      </c>
      <c r="I1284">
        <f>IF(Table3_1[[#This Row],[Status]]="Hired",1,0)</f>
        <v>0</v>
      </c>
      <c r="J1284" t="b">
        <f>OR((Table3_1[[#This Row],[Offered Salary]]&lt;$O$27),(Table3_1[[#This Row],[Offered Salary]]&gt;$O$28))</f>
        <v>0</v>
      </c>
      <c r="K1284" t="str">
        <f>IF(Table3_1[[#This Row],[Offered Salary]]&lt;$O$27,"Low",IF(Table3_1[[#This Row],[Offered Salary]]&gt;$O$28,"High",""))</f>
        <v/>
      </c>
      <c r="L1284" s="6">
        <f>((Table3_1[[#This Row],[Offered Salary]]-$O$25)/$O$26)</f>
        <v>-0.15204722448657707</v>
      </c>
    </row>
    <row r="1285" spans="1:12" x14ac:dyDescent="0.3">
      <c r="A1285">
        <v>439013</v>
      </c>
      <c r="B1285" s="2">
        <v>41761</v>
      </c>
      <c r="C1285" s="3">
        <v>0.39793981481481483</v>
      </c>
      <c r="D1285" t="s">
        <v>30</v>
      </c>
      <c r="E1285" t="s">
        <v>29</v>
      </c>
      <c r="F1285" t="s">
        <v>19</v>
      </c>
      <c r="G1285" t="s">
        <v>10</v>
      </c>
      <c r="H1285">
        <v>23575</v>
      </c>
      <c r="I1285">
        <f>IF(Table3_1[[#This Row],[Status]]="Hired",1,0)</f>
        <v>0</v>
      </c>
      <c r="J1285" t="b">
        <f>OR((Table3_1[[#This Row],[Offered Salary]]&lt;$O$27),(Table3_1[[#This Row],[Offered Salary]]&gt;$O$28))</f>
        <v>0</v>
      </c>
      <c r="K1285" t="str">
        <f>IF(Table3_1[[#This Row],[Offered Salary]]&lt;$O$27,"Low",IF(Table3_1[[#This Row],[Offered Salary]]&gt;$O$28,"High",""))</f>
        <v/>
      </c>
      <c r="L1285" s="6">
        <f>((Table3_1[[#This Row],[Offered Salary]]-$O$25)/$O$26)</f>
        <v>-0.91539697577623669</v>
      </c>
    </row>
    <row r="1286" spans="1:12" x14ac:dyDescent="0.3">
      <c r="A1286">
        <v>183717</v>
      </c>
      <c r="B1286" s="2">
        <v>41830</v>
      </c>
      <c r="C1286" s="3">
        <v>0.33994212962962961</v>
      </c>
      <c r="D1286" t="s">
        <v>30</v>
      </c>
      <c r="E1286" t="s">
        <v>27</v>
      </c>
      <c r="F1286" t="s">
        <v>20</v>
      </c>
      <c r="G1286" t="s">
        <v>10</v>
      </c>
      <c r="H1286">
        <v>80854</v>
      </c>
      <c r="I1286">
        <f>IF(Table3_1[[#This Row],[Status]]="Hired",1,0)</f>
        <v>0</v>
      </c>
      <c r="J1286" t="b">
        <f>OR((Table3_1[[#This Row],[Offered Salary]]&lt;$O$27),(Table3_1[[#This Row],[Offered Salary]]&gt;$O$28))</f>
        <v>0</v>
      </c>
      <c r="K1286" t="str">
        <f>IF(Table3_1[[#This Row],[Offered Salary]]&lt;$O$27,"Low",IF(Table3_1[[#This Row],[Offered Salary]]&gt;$O$28,"High",""))</f>
        <v/>
      </c>
      <c r="L1286" s="6">
        <f>((Table3_1[[#This Row],[Offered Salary]]-$O$25)/$O$26)</f>
        <v>1.0699778779730442</v>
      </c>
    </row>
    <row r="1287" spans="1:12" x14ac:dyDescent="0.3">
      <c r="A1287">
        <v>290018</v>
      </c>
      <c r="B1287" s="2">
        <v>41823</v>
      </c>
      <c r="C1287" s="3">
        <v>0.41569444444444442</v>
      </c>
      <c r="D1287" t="s">
        <v>31</v>
      </c>
      <c r="E1287" t="s">
        <v>27</v>
      </c>
      <c r="F1287" t="s">
        <v>12</v>
      </c>
      <c r="G1287" t="s">
        <v>2</v>
      </c>
      <c r="H1287">
        <v>13457</v>
      </c>
      <c r="I1287">
        <f>IF(Table3_1[[#This Row],[Status]]="Hired",1,0)</f>
        <v>1</v>
      </c>
      <c r="J1287" t="b">
        <f>OR((Table3_1[[#This Row],[Offered Salary]]&lt;$O$27),(Table3_1[[#This Row],[Offered Salary]]&gt;$O$28))</f>
        <v>0</v>
      </c>
      <c r="K1287" t="str">
        <f>IF(Table3_1[[#This Row],[Offered Salary]]&lt;$O$27,"Low",IF(Table3_1[[#This Row],[Offered Salary]]&gt;$O$28,"High",""))</f>
        <v/>
      </c>
      <c r="L1287" s="6">
        <f>((Table3_1[[#This Row],[Offered Salary]]-$O$25)/$O$26)</f>
        <v>-1.2661018199640757</v>
      </c>
    </row>
    <row r="1288" spans="1:12" x14ac:dyDescent="0.3">
      <c r="A1288">
        <v>238907</v>
      </c>
      <c r="B1288" s="2">
        <v>41865</v>
      </c>
      <c r="C1288" s="3">
        <v>0.39690972222222221</v>
      </c>
      <c r="D1288" t="s">
        <v>30</v>
      </c>
      <c r="E1288" t="s">
        <v>27</v>
      </c>
      <c r="F1288" t="s">
        <v>12</v>
      </c>
      <c r="G1288" t="s">
        <v>2</v>
      </c>
      <c r="H1288">
        <v>66035</v>
      </c>
      <c r="I1288">
        <f>IF(Table3_1[[#This Row],[Status]]="Hired",1,0)</f>
        <v>0</v>
      </c>
      <c r="J1288" t="b">
        <f>OR((Table3_1[[#This Row],[Offered Salary]]&lt;$O$27),(Table3_1[[#This Row],[Offered Salary]]&gt;$O$28))</f>
        <v>0</v>
      </c>
      <c r="K1288" t="str">
        <f>IF(Table3_1[[#This Row],[Offered Salary]]&lt;$O$27,"Low",IF(Table3_1[[#This Row],[Offered Salary]]&gt;$O$28,"High",""))</f>
        <v/>
      </c>
      <c r="L1288" s="6">
        <f>((Table3_1[[#This Row],[Offered Salary]]-$O$25)/$O$26)</f>
        <v>0.55632942116146245</v>
      </c>
    </row>
    <row r="1289" spans="1:12" x14ac:dyDescent="0.3">
      <c r="A1289">
        <v>592777</v>
      </c>
      <c r="B1289" s="2">
        <v>41865</v>
      </c>
      <c r="C1289" s="3">
        <v>0.39824074074074073</v>
      </c>
      <c r="D1289" t="s">
        <v>31</v>
      </c>
      <c r="E1289" t="s">
        <v>27</v>
      </c>
      <c r="F1289" t="s">
        <v>12</v>
      </c>
      <c r="G1289" t="s">
        <v>2</v>
      </c>
      <c r="H1289">
        <v>4514</v>
      </c>
      <c r="I1289">
        <f>IF(Table3_1[[#This Row],[Status]]="Hired",1,0)</f>
        <v>1</v>
      </c>
      <c r="J1289" t="b">
        <f>OR((Table3_1[[#This Row],[Offered Salary]]&lt;$O$27),(Table3_1[[#This Row],[Offered Salary]]&gt;$O$28))</f>
        <v>1</v>
      </c>
      <c r="K1289" t="str">
        <f>IF(Table3_1[[#This Row],[Offered Salary]]&lt;$O$27,"Low",IF(Table3_1[[#This Row],[Offered Salary]]&gt;$O$28,"High",""))</f>
        <v>Low</v>
      </c>
      <c r="L1289" s="6">
        <f>((Table3_1[[#This Row],[Offered Salary]]-$O$25)/$O$26)</f>
        <v>-1.5760794263657205</v>
      </c>
    </row>
    <row r="1290" spans="1:12" x14ac:dyDescent="0.3">
      <c r="A1290">
        <v>741579</v>
      </c>
      <c r="B1290" s="2">
        <v>41870</v>
      </c>
      <c r="C1290" s="3">
        <v>0.45567129629629627</v>
      </c>
      <c r="D1290" t="s">
        <v>31</v>
      </c>
      <c r="E1290" t="s">
        <v>27</v>
      </c>
      <c r="F1290" t="s">
        <v>12</v>
      </c>
      <c r="G1290" t="s">
        <v>2</v>
      </c>
      <c r="H1290">
        <v>98625</v>
      </c>
      <c r="I1290">
        <f>IF(Table3_1[[#This Row],[Status]]="Hired",1,0)</f>
        <v>1</v>
      </c>
      <c r="J1290" t="b">
        <f>OR((Table3_1[[#This Row],[Offered Salary]]&lt;$O$27),(Table3_1[[#This Row],[Offered Salary]]&gt;$O$28))</f>
        <v>0</v>
      </c>
      <c r="K1290" t="str">
        <f>IF(Table3_1[[#This Row],[Offered Salary]]&lt;$O$27,"Low",IF(Table3_1[[#This Row],[Offered Salary]]&gt;$O$28,"High",""))</f>
        <v/>
      </c>
      <c r="L1290" s="6">
        <f>((Table3_1[[#This Row],[Offered Salary]]-$O$25)/$O$26)</f>
        <v>1.6859470206951321</v>
      </c>
    </row>
    <row r="1291" spans="1:12" x14ac:dyDescent="0.3">
      <c r="A1291">
        <v>351775</v>
      </c>
      <c r="B1291" s="2">
        <v>41870</v>
      </c>
      <c r="C1291" s="3">
        <v>0.45706018518518521</v>
      </c>
      <c r="D1291" t="s">
        <v>30</v>
      </c>
      <c r="E1291" t="s">
        <v>29</v>
      </c>
      <c r="F1291" t="s">
        <v>12</v>
      </c>
      <c r="G1291" t="s">
        <v>2</v>
      </c>
      <c r="H1291">
        <v>47983</v>
      </c>
      <c r="I1291">
        <f>IF(Table3_1[[#This Row],[Status]]="Hired",1,0)</f>
        <v>0</v>
      </c>
      <c r="J1291" t="b">
        <f>OR((Table3_1[[#This Row],[Offered Salary]]&lt;$O$27),(Table3_1[[#This Row],[Offered Salary]]&gt;$O$28))</f>
        <v>0</v>
      </c>
      <c r="K1291" t="str">
        <f>IF(Table3_1[[#This Row],[Offered Salary]]&lt;$O$27,"Low",IF(Table3_1[[#This Row],[Offered Salary]]&gt;$O$28,"High",""))</f>
        <v/>
      </c>
      <c r="L1291" s="6">
        <f>((Table3_1[[#This Row],[Offered Salary]]-$O$25)/$O$26)</f>
        <v>-6.9379597150345029E-2</v>
      </c>
    </row>
    <row r="1292" spans="1:12" x14ac:dyDescent="0.3">
      <c r="A1292">
        <v>834770</v>
      </c>
      <c r="B1292" s="2">
        <v>41782</v>
      </c>
      <c r="C1292" s="3">
        <v>0.44524305555555554</v>
      </c>
      <c r="D1292" t="s">
        <v>31</v>
      </c>
      <c r="E1292" t="s">
        <v>29</v>
      </c>
      <c r="F1292" t="s">
        <v>18</v>
      </c>
      <c r="G1292" t="s">
        <v>2</v>
      </c>
      <c r="H1292">
        <v>7470</v>
      </c>
      <c r="I1292">
        <f>IF(Table3_1[[#This Row],[Status]]="Hired",1,0)</f>
        <v>1</v>
      </c>
      <c r="J1292" t="b">
        <f>OR((Table3_1[[#This Row],[Offered Salary]]&lt;$O$27),(Table3_1[[#This Row],[Offered Salary]]&gt;$O$28))</f>
        <v>1</v>
      </c>
      <c r="K1292" t="str">
        <f>IF(Table3_1[[#This Row],[Offered Salary]]&lt;$O$27,"Low",IF(Table3_1[[#This Row],[Offered Salary]]&gt;$O$28,"High",""))</f>
        <v>Low</v>
      </c>
      <c r="L1292" s="6">
        <f>((Table3_1[[#This Row],[Offered Salary]]-$O$25)/$O$26)</f>
        <v>-1.4736200945393465</v>
      </c>
    </row>
    <row r="1293" spans="1:12" x14ac:dyDescent="0.3">
      <c r="A1293">
        <v>169584</v>
      </c>
      <c r="B1293" s="2">
        <v>41816</v>
      </c>
      <c r="C1293" s="3">
        <v>0.39828703703703705</v>
      </c>
      <c r="D1293" t="s">
        <v>31</v>
      </c>
      <c r="E1293" t="s">
        <v>29</v>
      </c>
      <c r="F1293" t="s">
        <v>18</v>
      </c>
      <c r="G1293" t="s">
        <v>2</v>
      </c>
      <c r="H1293">
        <v>25644</v>
      </c>
      <c r="I1293">
        <f>IF(Table3_1[[#This Row],[Status]]="Hired",1,0)</f>
        <v>1</v>
      </c>
      <c r="J1293" t="b">
        <f>OR((Table3_1[[#This Row],[Offered Salary]]&lt;$O$27),(Table3_1[[#This Row],[Offered Salary]]&gt;$O$28))</f>
        <v>0</v>
      </c>
      <c r="K1293" t="str">
        <f>IF(Table3_1[[#This Row],[Offered Salary]]&lt;$O$27,"Low",IF(Table3_1[[#This Row],[Offered Salary]]&gt;$O$28,"High",""))</f>
        <v/>
      </c>
      <c r="L1293" s="6">
        <f>((Table3_1[[#This Row],[Offered Salary]]-$O$25)/$O$26)</f>
        <v>-0.84368237579356831</v>
      </c>
    </row>
    <row r="1294" spans="1:12" x14ac:dyDescent="0.3">
      <c r="A1294">
        <v>201068</v>
      </c>
      <c r="B1294" s="2">
        <v>41822</v>
      </c>
      <c r="C1294" s="3">
        <v>0.5017476851851852</v>
      </c>
      <c r="D1294" t="s">
        <v>30</v>
      </c>
      <c r="E1294" t="s">
        <v>27</v>
      </c>
      <c r="F1294" t="s">
        <v>18</v>
      </c>
      <c r="G1294" t="s">
        <v>2</v>
      </c>
      <c r="H1294">
        <v>16237</v>
      </c>
      <c r="I1294">
        <f>IF(Table3_1[[#This Row],[Status]]="Hired",1,0)</f>
        <v>0</v>
      </c>
      <c r="J1294" t="b">
        <f>OR((Table3_1[[#This Row],[Offered Salary]]&lt;$O$27),(Table3_1[[#This Row],[Offered Salary]]&gt;$O$28))</f>
        <v>0</v>
      </c>
      <c r="K1294" t="str">
        <f>IF(Table3_1[[#This Row],[Offered Salary]]&lt;$O$27,"Low",IF(Table3_1[[#This Row],[Offered Salary]]&gt;$O$28,"High",""))</f>
        <v/>
      </c>
      <c r="L1294" s="6">
        <f>((Table3_1[[#This Row],[Offered Salary]]-$O$25)/$O$26)</f>
        <v>-1.169742908435889</v>
      </c>
    </row>
    <row r="1295" spans="1:12" x14ac:dyDescent="0.3">
      <c r="A1295">
        <v>167150</v>
      </c>
      <c r="B1295" s="2">
        <v>41822</v>
      </c>
      <c r="C1295" s="3">
        <v>0.50452546296296297</v>
      </c>
      <c r="D1295" t="s">
        <v>31</v>
      </c>
      <c r="E1295" t="s">
        <v>29</v>
      </c>
      <c r="F1295" t="s">
        <v>18</v>
      </c>
      <c r="G1295" t="s">
        <v>2</v>
      </c>
      <c r="H1295">
        <v>59376</v>
      </c>
      <c r="I1295">
        <f>IF(Table3_1[[#This Row],[Status]]="Hired",1,0)</f>
        <v>1</v>
      </c>
      <c r="J1295" t="b">
        <f>OR((Table3_1[[#This Row],[Offered Salary]]&lt;$O$27),(Table3_1[[#This Row],[Offered Salary]]&gt;$O$28))</f>
        <v>0</v>
      </c>
      <c r="K1295" t="str">
        <f>IF(Table3_1[[#This Row],[Offered Salary]]&lt;$O$27,"Low",IF(Table3_1[[#This Row],[Offered Salary]]&gt;$O$28,"High",""))</f>
        <v/>
      </c>
      <c r="L1295" s="6">
        <f>((Table3_1[[#This Row],[Offered Salary]]-$O$25)/$O$26)</f>
        <v>0.32551863272038523</v>
      </c>
    </row>
    <row r="1296" spans="1:12" x14ac:dyDescent="0.3">
      <c r="A1296">
        <v>276510</v>
      </c>
      <c r="B1296" s="2">
        <v>41822</v>
      </c>
      <c r="C1296" s="3">
        <v>0.50481481481481483</v>
      </c>
      <c r="D1296" t="s">
        <v>31</v>
      </c>
      <c r="E1296" t="s">
        <v>27</v>
      </c>
      <c r="F1296" t="s">
        <v>18</v>
      </c>
      <c r="G1296" t="s">
        <v>2</v>
      </c>
      <c r="H1296">
        <v>41390</v>
      </c>
      <c r="I1296">
        <f>IF(Table3_1[[#This Row],[Status]]="Hired",1,0)</f>
        <v>1</v>
      </c>
      <c r="J1296" t="b">
        <f>OR((Table3_1[[#This Row],[Offered Salary]]&lt;$O$27),(Table3_1[[#This Row],[Offered Salary]]&gt;$O$28))</f>
        <v>0</v>
      </c>
      <c r="K1296" t="str">
        <f>IF(Table3_1[[#This Row],[Offered Salary]]&lt;$O$27,"Low",IF(Table3_1[[#This Row],[Offered Salary]]&gt;$O$28,"High",""))</f>
        <v/>
      </c>
      <c r="L1296" s="6">
        <f>((Table3_1[[#This Row],[Offered Salary]]-$O$25)/$O$26)</f>
        <v>-0.29790272797960199</v>
      </c>
    </row>
    <row r="1297" spans="1:12" x14ac:dyDescent="0.3">
      <c r="A1297">
        <v>66948</v>
      </c>
      <c r="B1297" s="2">
        <v>41828</v>
      </c>
      <c r="C1297" s="3">
        <v>0.32246527777777778</v>
      </c>
      <c r="D1297" t="s">
        <v>31</v>
      </c>
      <c r="E1297" t="s">
        <v>27</v>
      </c>
      <c r="F1297" t="s">
        <v>18</v>
      </c>
      <c r="G1297" t="s">
        <v>2</v>
      </c>
      <c r="H1297">
        <v>62210</v>
      </c>
      <c r="I1297">
        <f>IF(Table3_1[[#This Row],[Status]]="Hired",1,0)</f>
        <v>1</v>
      </c>
      <c r="J1297" t="b">
        <f>OR((Table3_1[[#This Row],[Offered Salary]]&lt;$O$27),(Table3_1[[#This Row],[Offered Salary]]&gt;$O$28))</f>
        <v>0</v>
      </c>
      <c r="K1297" t="str">
        <f>IF(Table3_1[[#This Row],[Offered Salary]]&lt;$O$27,"Low",IF(Table3_1[[#This Row],[Offered Salary]]&gt;$O$28,"High",""))</f>
        <v/>
      </c>
      <c r="L1297" s="6">
        <f>((Table3_1[[#This Row],[Offered Salary]]-$O$25)/$O$26)</f>
        <v>0.4237492641127884</v>
      </c>
    </row>
    <row r="1298" spans="1:12" x14ac:dyDescent="0.3">
      <c r="A1298">
        <v>162068</v>
      </c>
      <c r="B1298" s="2">
        <v>41828</v>
      </c>
      <c r="C1298" s="3">
        <v>0.32313657407407409</v>
      </c>
      <c r="D1298" t="s">
        <v>31</v>
      </c>
      <c r="E1298" t="s">
        <v>29</v>
      </c>
      <c r="F1298" t="s">
        <v>18</v>
      </c>
      <c r="G1298" t="s">
        <v>2</v>
      </c>
      <c r="H1298">
        <v>98959</v>
      </c>
      <c r="I1298">
        <f>IF(Table3_1[[#This Row],[Status]]="Hired",1,0)</f>
        <v>1</v>
      </c>
      <c r="J1298" t="b">
        <f>OR((Table3_1[[#This Row],[Offered Salary]]&lt;$O$27),(Table3_1[[#This Row],[Offered Salary]]&gt;$O$28))</f>
        <v>0</v>
      </c>
      <c r="K1298" t="str">
        <f>IF(Table3_1[[#This Row],[Offered Salary]]&lt;$O$27,"Low",IF(Table3_1[[#This Row],[Offered Salary]]&gt;$O$28,"High",""))</f>
        <v/>
      </c>
      <c r="L1298" s="6">
        <f>((Table3_1[[#This Row],[Offered Salary]]-$O$25)/$O$26)</f>
        <v>1.6975239546701013</v>
      </c>
    </row>
    <row r="1299" spans="1:12" x14ac:dyDescent="0.3">
      <c r="A1299">
        <v>857560</v>
      </c>
      <c r="B1299" s="2">
        <v>41828</v>
      </c>
      <c r="C1299" s="3">
        <v>0.32243055555555555</v>
      </c>
      <c r="D1299" t="s">
        <v>31</v>
      </c>
      <c r="E1299" t="s">
        <v>28</v>
      </c>
      <c r="F1299" t="s">
        <v>18</v>
      </c>
      <c r="G1299" t="s">
        <v>2</v>
      </c>
      <c r="H1299">
        <v>85527</v>
      </c>
      <c r="I1299">
        <f>IF(Table3_1[[#This Row],[Status]]="Hired",1,0)</f>
        <v>1</v>
      </c>
      <c r="J1299" t="b">
        <f>OR((Table3_1[[#This Row],[Offered Salary]]&lt;$O$27),(Table3_1[[#This Row],[Offered Salary]]&gt;$O$28))</f>
        <v>0</v>
      </c>
      <c r="K1299" t="str">
        <f>IF(Table3_1[[#This Row],[Offered Salary]]&lt;$O$27,"Low",IF(Table3_1[[#This Row],[Offered Salary]]&gt;$O$28,"High",""))</f>
        <v/>
      </c>
      <c r="L1299" s="6">
        <f>((Table3_1[[#This Row],[Offered Salary]]-$O$25)/$O$26)</f>
        <v>1.231950969185712</v>
      </c>
    </row>
    <row r="1300" spans="1:12" x14ac:dyDescent="0.3">
      <c r="A1300">
        <v>295269</v>
      </c>
      <c r="B1300" s="2">
        <v>41832</v>
      </c>
      <c r="C1300" s="3">
        <v>0.46398148148148149</v>
      </c>
      <c r="D1300" t="s">
        <v>31</v>
      </c>
      <c r="E1300" t="s">
        <v>27</v>
      </c>
      <c r="F1300" t="s">
        <v>18</v>
      </c>
      <c r="G1300" t="s">
        <v>2</v>
      </c>
      <c r="H1300">
        <v>70275</v>
      </c>
      <c r="I1300">
        <f>IF(Table3_1[[#This Row],[Status]]="Hired",1,0)</f>
        <v>1</v>
      </c>
      <c r="J1300" t="b">
        <f>OR((Table3_1[[#This Row],[Offered Salary]]&lt;$O$27),(Table3_1[[#This Row],[Offered Salary]]&gt;$O$28))</f>
        <v>0</v>
      </c>
      <c r="K1300" t="str">
        <f>IF(Table3_1[[#This Row],[Offered Salary]]&lt;$O$27,"Low",IF(Table3_1[[#This Row],[Offered Salary]]&gt;$O$28,"High",""))</f>
        <v/>
      </c>
      <c r="L1300" s="6">
        <f>((Table3_1[[#This Row],[Offered Salary]]-$O$25)/$O$26)</f>
        <v>0.70329409198143056</v>
      </c>
    </row>
    <row r="1301" spans="1:12" x14ac:dyDescent="0.3">
      <c r="A1301">
        <v>738409</v>
      </c>
      <c r="B1301" s="2">
        <v>41832</v>
      </c>
      <c r="C1301" s="3">
        <v>0.46549768518518519</v>
      </c>
      <c r="D1301" t="s">
        <v>30</v>
      </c>
      <c r="E1301" t="s">
        <v>27</v>
      </c>
      <c r="F1301" t="s">
        <v>18</v>
      </c>
      <c r="G1301" t="s">
        <v>2</v>
      </c>
      <c r="H1301">
        <v>55557</v>
      </c>
      <c r="I1301">
        <f>IF(Table3_1[[#This Row],[Status]]="Hired",1,0)</f>
        <v>0</v>
      </c>
      <c r="J1301" t="b">
        <f>OR((Table3_1[[#This Row],[Offered Salary]]&lt;$O$27),(Table3_1[[#This Row],[Offered Salary]]&gt;$O$28))</f>
        <v>0</v>
      </c>
      <c r="K1301" t="str">
        <f>IF(Table3_1[[#This Row],[Offered Salary]]&lt;$O$27,"Low",IF(Table3_1[[#This Row],[Offered Salary]]&gt;$O$28,"High",""))</f>
        <v/>
      </c>
      <c r="L1301" s="6">
        <f>((Table3_1[[#This Row],[Offered Salary]]-$O$25)/$O$26)</f>
        <v>0.19314644454551302</v>
      </c>
    </row>
    <row r="1302" spans="1:12" x14ac:dyDescent="0.3">
      <c r="A1302">
        <v>929163</v>
      </c>
      <c r="B1302" s="2">
        <v>41838</v>
      </c>
      <c r="C1302" s="3">
        <v>0.62473379629629633</v>
      </c>
      <c r="D1302" t="s">
        <v>31</v>
      </c>
      <c r="E1302" t="s">
        <v>29</v>
      </c>
      <c r="F1302" t="s">
        <v>18</v>
      </c>
      <c r="G1302" t="s">
        <v>2</v>
      </c>
      <c r="H1302">
        <v>94241</v>
      </c>
      <c r="I1302">
        <f>IF(Table3_1[[#This Row],[Status]]="Hired",1,0)</f>
        <v>1</v>
      </c>
      <c r="J1302" t="b">
        <f>OR((Table3_1[[#This Row],[Offered Salary]]&lt;$O$27),(Table3_1[[#This Row],[Offered Salary]]&gt;$O$28))</f>
        <v>0</v>
      </c>
      <c r="K1302" t="str">
        <f>IF(Table3_1[[#This Row],[Offered Salary]]&lt;$O$27,"Low",IF(Table3_1[[#This Row],[Offered Salary]]&gt;$O$28,"High",""))</f>
        <v/>
      </c>
      <c r="L1302" s="6">
        <f>((Table3_1[[#This Row],[Offered Salary]]-$O$25)/$O$26)</f>
        <v>1.5339910969039199</v>
      </c>
    </row>
    <row r="1303" spans="1:12" x14ac:dyDescent="0.3">
      <c r="A1303">
        <v>816746</v>
      </c>
      <c r="B1303" s="2">
        <v>41760</v>
      </c>
      <c r="C1303" s="3">
        <v>0.94004629629629632</v>
      </c>
      <c r="D1303" t="s">
        <v>31</v>
      </c>
      <c r="E1303" t="s">
        <v>28</v>
      </c>
      <c r="F1303" t="s">
        <v>17</v>
      </c>
      <c r="G1303" t="s">
        <v>2</v>
      </c>
      <c r="H1303">
        <v>42846</v>
      </c>
      <c r="I1303">
        <f>IF(Table3_1[[#This Row],[Status]]="Hired",1,0)</f>
        <v>1</v>
      </c>
      <c r="J1303" t="b">
        <f>OR((Table3_1[[#This Row],[Offered Salary]]&lt;$O$27),(Table3_1[[#This Row],[Offered Salary]]&gt;$O$28))</f>
        <v>0</v>
      </c>
      <c r="K1303" t="str">
        <f>IF(Table3_1[[#This Row],[Offered Salary]]&lt;$O$27,"Low",IF(Table3_1[[#This Row],[Offered Salary]]&gt;$O$28,"High",""))</f>
        <v/>
      </c>
      <c r="L1303" s="6">
        <f>((Table3_1[[#This Row],[Offered Salary]]-$O$25)/$O$26)</f>
        <v>-0.24743561460368843</v>
      </c>
    </row>
    <row r="1304" spans="1:12" x14ac:dyDescent="0.3">
      <c r="A1304">
        <v>404885</v>
      </c>
      <c r="B1304" s="2">
        <v>41780</v>
      </c>
      <c r="C1304" s="3">
        <v>0.45100694444444445</v>
      </c>
      <c r="D1304" t="s">
        <v>31</v>
      </c>
      <c r="E1304" t="s">
        <v>27</v>
      </c>
      <c r="F1304" t="s">
        <v>17</v>
      </c>
      <c r="G1304" t="s">
        <v>2</v>
      </c>
      <c r="H1304">
        <v>52889</v>
      </c>
      <c r="I1304">
        <f>IF(Table3_1[[#This Row],[Status]]="Hired",1,0)</f>
        <v>1</v>
      </c>
      <c r="J1304" t="b">
        <f>OR((Table3_1[[#This Row],[Offered Salary]]&lt;$O$27),(Table3_1[[#This Row],[Offered Salary]]&gt;$O$28))</f>
        <v>0</v>
      </c>
      <c r="K1304" t="str">
        <f>IF(Table3_1[[#This Row],[Offered Salary]]&lt;$O$27,"Low",IF(Table3_1[[#This Row],[Offered Salary]]&gt;$O$28,"High",""))</f>
        <v/>
      </c>
      <c r="L1304" s="6">
        <f>((Table3_1[[#This Row],[Offered Salary]]-$O$25)/$O$26)</f>
        <v>0.10066961866162746</v>
      </c>
    </row>
    <row r="1305" spans="1:12" x14ac:dyDescent="0.3">
      <c r="A1305">
        <v>146486</v>
      </c>
      <c r="B1305" s="2">
        <v>41782</v>
      </c>
      <c r="C1305" s="3">
        <v>0.57806712962962958</v>
      </c>
      <c r="D1305" t="s">
        <v>31</v>
      </c>
      <c r="E1305" t="s">
        <v>27</v>
      </c>
      <c r="F1305" t="s">
        <v>17</v>
      </c>
      <c r="G1305" t="s">
        <v>2</v>
      </c>
      <c r="H1305">
        <v>67496</v>
      </c>
      <c r="I1305">
        <f>IF(Table3_1[[#This Row],[Status]]="Hired",1,0)</f>
        <v>1</v>
      </c>
      <c r="J1305" t="b">
        <f>OR((Table3_1[[#This Row],[Offered Salary]]&lt;$O$27),(Table3_1[[#This Row],[Offered Salary]]&gt;$O$28))</f>
        <v>0</v>
      </c>
      <c r="K1305" t="str">
        <f>IF(Table3_1[[#This Row],[Offered Salary]]&lt;$O$27,"Low",IF(Table3_1[[#This Row],[Offered Salary]]&gt;$O$28,"High",""))</f>
        <v/>
      </c>
      <c r="L1305" s="6">
        <f>((Table3_1[[#This Row],[Offered Salary]]-$O$25)/$O$26)</f>
        <v>0.60696984193221093</v>
      </c>
    </row>
    <row r="1306" spans="1:12" x14ac:dyDescent="0.3">
      <c r="A1306">
        <v>165615</v>
      </c>
      <c r="B1306" s="2">
        <v>41778</v>
      </c>
      <c r="C1306" s="3">
        <v>0.39717592592592593</v>
      </c>
      <c r="D1306" t="s">
        <v>31</v>
      </c>
      <c r="E1306" t="s">
        <v>27</v>
      </c>
      <c r="F1306" t="s">
        <v>20</v>
      </c>
      <c r="G1306" t="s">
        <v>2</v>
      </c>
      <c r="H1306">
        <v>1632</v>
      </c>
      <c r="I1306">
        <f>IF(Table3_1[[#This Row],[Status]]="Hired",1,0)</f>
        <v>1</v>
      </c>
      <c r="J1306" t="b">
        <f>OR((Table3_1[[#This Row],[Offered Salary]]&lt;$O$27),(Table3_1[[#This Row],[Offered Salary]]&gt;$O$28))</f>
        <v>1</v>
      </c>
      <c r="K1306" t="str">
        <f>IF(Table3_1[[#This Row],[Offered Salary]]&lt;$O$27,"Low",IF(Table3_1[[#This Row],[Offered Salary]]&gt;$O$28,"High",""))</f>
        <v>Low</v>
      </c>
      <c r="L1306" s="6">
        <f>((Table3_1[[#This Row],[Offered Salary]]-$O$25)/$O$26)</f>
        <v>-1.6759738087485385</v>
      </c>
    </row>
    <row r="1307" spans="1:12" x14ac:dyDescent="0.3">
      <c r="A1307">
        <v>751393</v>
      </c>
      <c r="B1307" s="2">
        <v>41849</v>
      </c>
      <c r="C1307" s="3">
        <v>0.39760416666666665</v>
      </c>
      <c r="D1307" t="s">
        <v>31</v>
      </c>
      <c r="E1307" t="s">
        <v>28</v>
      </c>
      <c r="F1307" t="s">
        <v>13</v>
      </c>
      <c r="G1307" t="s">
        <v>2</v>
      </c>
      <c r="H1307">
        <v>16075</v>
      </c>
      <c r="I1307">
        <f>IF(Table3_1[[#This Row],[Status]]="Hired",1,0)</f>
        <v>1</v>
      </c>
      <c r="J1307" t="b">
        <f>OR((Table3_1[[#This Row],[Offered Salary]]&lt;$O$27),(Table3_1[[#This Row],[Offered Salary]]&gt;$O$28))</f>
        <v>0</v>
      </c>
      <c r="K1307" t="str">
        <f>IF(Table3_1[[#This Row],[Offered Salary]]&lt;$O$27,"Low",IF(Table3_1[[#This Row],[Offered Salary]]&gt;$O$28,"High",""))</f>
        <v/>
      </c>
      <c r="L1307" s="6">
        <f>((Table3_1[[#This Row],[Offered Salary]]-$O$25)/$O$26)</f>
        <v>-1.1753580680285387</v>
      </c>
    </row>
    <row r="1308" spans="1:12" x14ac:dyDescent="0.3">
      <c r="A1308">
        <v>115987</v>
      </c>
      <c r="B1308" s="2">
        <v>41855</v>
      </c>
      <c r="C1308" s="3">
        <v>0.72540509259259256</v>
      </c>
      <c r="D1308" t="s">
        <v>31</v>
      </c>
      <c r="E1308" t="s">
        <v>29</v>
      </c>
      <c r="F1308" t="s">
        <v>13</v>
      </c>
      <c r="G1308" t="s">
        <v>2</v>
      </c>
      <c r="H1308">
        <v>7317</v>
      </c>
      <c r="I1308">
        <f>IF(Table3_1[[#This Row],[Status]]="Hired",1,0)</f>
        <v>1</v>
      </c>
      <c r="J1308" t="b">
        <f>OR((Table3_1[[#This Row],[Offered Salary]]&lt;$O$27),(Table3_1[[#This Row],[Offered Salary]]&gt;$O$28))</f>
        <v>1</v>
      </c>
      <c r="K1308" t="str">
        <f>IF(Table3_1[[#This Row],[Offered Salary]]&lt;$O$27,"Low",IF(Table3_1[[#This Row],[Offered Salary]]&gt;$O$28,"High",""))</f>
        <v>Low</v>
      </c>
      <c r="L1308" s="6">
        <f>((Table3_1[[#This Row],[Offered Salary]]-$O$25)/$O$26)</f>
        <v>-1.4789233008212936</v>
      </c>
    </row>
    <row r="1309" spans="1:12" x14ac:dyDescent="0.3">
      <c r="A1309">
        <v>501887</v>
      </c>
      <c r="B1309" s="2">
        <v>41855</v>
      </c>
      <c r="C1309" s="3">
        <v>0.72584490740740737</v>
      </c>
      <c r="D1309" t="s">
        <v>30</v>
      </c>
      <c r="E1309" t="s">
        <v>29</v>
      </c>
      <c r="F1309" t="s">
        <v>13</v>
      </c>
      <c r="G1309" t="s">
        <v>2</v>
      </c>
      <c r="H1309">
        <v>88072</v>
      </c>
      <c r="I1309">
        <f>IF(Table3_1[[#This Row],[Status]]="Hired",1,0)</f>
        <v>0</v>
      </c>
      <c r="J1309" t="b">
        <f>OR((Table3_1[[#This Row],[Offered Salary]]&lt;$O$27),(Table3_1[[#This Row],[Offered Salary]]&gt;$O$28))</f>
        <v>0</v>
      </c>
      <c r="K1309" t="str">
        <f>IF(Table3_1[[#This Row],[Offered Salary]]&lt;$O$27,"Low",IF(Table3_1[[#This Row],[Offered Salary]]&gt;$O$28,"High",""))</f>
        <v/>
      </c>
      <c r="L1309" s="6">
        <f>((Table3_1[[#This Row],[Offered Salary]]-$O$25)/$O$26)</f>
        <v>1.3201644331566598</v>
      </c>
    </row>
    <row r="1310" spans="1:12" x14ac:dyDescent="0.3">
      <c r="A1310">
        <v>537409</v>
      </c>
      <c r="B1310" s="2">
        <v>41855</v>
      </c>
      <c r="C1310" s="3">
        <v>0.72563657407407411</v>
      </c>
      <c r="D1310" t="s">
        <v>30</v>
      </c>
      <c r="E1310" t="s">
        <v>28</v>
      </c>
      <c r="F1310" t="s">
        <v>13</v>
      </c>
      <c r="G1310" t="s">
        <v>2</v>
      </c>
      <c r="H1310">
        <v>34132</v>
      </c>
      <c r="I1310">
        <f>IF(Table3_1[[#This Row],[Status]]="Hired",1,0)</f>
        <v>0</v>
      </c>
      <c r="J1310" t="b">
        <f>OR((Table3_1[[#This Row],[Offered Salary]]&lt;$O$27),(Table3_1[[#This Row],[Offered Salary]]&gt;$O$28))</f>
        <v>0</v>
      </c>
      <c r="K1310" t="str">
        <f>IF(Table3_1[[#This Row],[Offered Salary]]&lt;$O$27,"Low",IF(Table3_1[[#This Row],[Offered Salary]]&gt;$O$28,"High",""))</f>
        <v/>
      </c>
      <c r="L1310" s="6">
        <f>((Table3_1[[#This Row],[Offered Salary]]-$O$25)/$O$26)</f>
        <v>-0.54947574232189644</v>
      </c>
    </row>
    <row r="1311" spans="1:12" x14ac:dyDescent="0.3">
      <c r="A1311">
        <v>589955</v>
      </c>
      <c r="B1311" s="2">
        <v>41872</v>
      </c>
      <c r="C1311" s="3">
        <v>0.59973379629629631</v>
      </c>
      <c r="D1311" t="s">
        <v>30</v>
      </c>
      <c r="E1311" t="s">
        <v>29</v>
      </c>
      <c r="F1311" t="s">
        <v>13</v>
      </c>
      <c r="G1311" t="s">
        <v>2</v>
      </c>
      <c r="H1311">
        <v>88353</v>
      </c>
      <c r="I1311">
        <f>IF(Table3_1[[#This Row],[Status]]="Hired",1,0)</f>
        <v>0</v>
      </c>
      <c r="J1311" t="b">
        <f>OR((Table3_1[[#This Row],[Offered Salary]]&lt;$O$27),(Table3_1[[#This Row],[Offered Salary]]&gt;$O$28))</f>
        <v>0</v>
      </c>
      <c r="K1311" t="str">
        <f>IF(Table3_1[[#This Row],[Offered Salary]]&lt;$O$27,"Low",IF(Table3_1[[#This Row],[Offered Salary]]&gt;$O$28,"High",""))</f>
        <v/>
      </c>
      <c r="L1311" s="6">
        <f>((Table3_1[[#This Row],[Offered Salary]]-$O$25)/$O$26)</f>
        <v>1.3299043087463793</v>
      </c>
    </row>
    <row r="1312" spans="1:12" x14ac:dyDescent="0.3">
      <c r="A1312">
        <v>230054</v>
      </c>
      <c r="B1312" s="2">
        <v>41766</v>
      </c>
      <c r="C1312" s="3">
        <v>0.40016203703703701</v>
      </c>
      <c r="D1312" t="s">
        <v>31</v>
      </c>
      <c r="E1312" t="s">
        <v>27</v>
      </c>
      <c r="F1312" t="s">
        <v>17</v>
      </c>
      <c r="G1312" t="s">
        <v>6</v>
      </c>
      <c r="H1312">
        <v>38155</v>
      </c>
      <c r="I1312">
        <f>IF(Table3_1[[#This Row],[Status]]="Hired",1,0)</f>
        <v>1</v>
      </c>
      <c r="J1312" t="b">
        <f>OR((Table3_1[[#This Row],[Offered Salary]]&lt;$O$27),(Table3_1[[#This Row],[Offered Salary]]&gt;$O$28))</f>
        <v>0</v>
      </c>
      <c r="K1312" t="str">
        <f>IF(Table3_1[[#This Row],[Offered Salary]]&lt;$O$27,"Low",IF(Table3_1[[#This Row],[Offered Salary]]&gt;$O$28,"High",""))</f>
        <v/>
      </c>
      <c r="L1312" s="6">
        <f>((Table3_1[[#This Row],[Offered Salary]]-$O$25)/$O$26)</f>
        <v>-0.41003261243776162</v>
      </c>
    </row>
    <row r="1313" spans="1:12" x14ac:dyDescent="0.3">
      <c r="A1313">
        <v>132622</v>
      </c>
      <c r="B1313" s="2">
        <v>41785</v>
      </c>
      <c r="C1313" s="3">
        <v>0.37192129629629628</v>
      </c>
      <c r="D1313" t="s">
        <v>31</v>
      </c>
      <c r="E1313" t="s">
        <v>27</v>
      </c>
      <c r="F1313" t="s">
        <v>17</v>
      </c>
      <c r="G1313" t="s">
        <v>2</v>
      </c>
      <c r="H1313">
        <v>49880</v>
      </c>
      <c r="I1313">
        <f>IF(Table3_1[[#This Row],[Status]]="Hired",1,0)</f>
        <v>1</v>
      </c>
      <c r="J1313" t="b">
        <f>OR((Table3_1[[#This Row],[Offered Salary]]&lt;$O$27),(Table3_1[[#This Row],[Offered Salary]]&gt;$O$28))</f>
        <v>0</v>
      </c>
      <c r="K1313" t="str">
        <f>IF(Table3_1[[#This Row],[Offered Salary]]&lt;$O$27,"Low",IF(Table3_1[[#This Row],[Offered Salary]]&gt;$O$28,"High",""))</f>
        <v/>
      </c>
      <c r="L1313" s="6">
        <f>((Table3_1[[#This Row],[Offered Salary]]-$O$25)/$O$26)</f>
        <v>-3.6267715499961111E-3</v>
      </c>
    </row>
    <row r="1314" spans="1:12" x14ac:dyDescent="0.3">
      <c r="A1314">
        <v>427540</v>
      </c>
      <c r="B1314" s="2">
        <v>41794</v>
      </c>
      <c r="C1314" s="3">
        <v>0.39729166666666665</v>
      </c>
      <c r="D1314" t="s">
        <v>30</v>
      </c>
      <c r="E1314" t="s">
        <v>27</v>
      </c>
      <c r="F1314" t="s">
        <v>17</v>
      </c>
      <c r="G1314" t="s">
        <v>2</v>
      </c>
      <c r="H1314">
        <v>27926</v>
      </c>
      <c r="I1314">
        <f>IF(Table3_1[[#This Row],[Status]]="Hired",1,0)</f>
        <v>0</v>
      </c>
      <c r="J1314" t="b">
        <f>OR((Table3_1[[#This Row],[Offered Salary]]&lt;$O$27),(Table3_1[[#This Row],[Offered Salary]]&gt;$O$28))</f>
        <v>0</v>
      </c>
      <c r="K1314" t="str">
        <f>IF(Table3_1[[#This Row],[Offered Salary]]&lt;$O$27,"Low",IF(Table3_1[[#This Row],[Offered Salary]]&gt;$O$28,"High",""))</f>
        <v/>
      </c>
      <c r="L1314" s="6">
        <f>((Table3_1[[#This Row],[Offered Salary]]-$O$25)/$O$26)</f>
        <v>-0.76458488079093456</v>
      </c>
    </row>
    <row r="1315" spans="1:12" x14ac:dyDescent="0.3">
      <c r="A1315">
        <v>487999</v>
      </c>
      <c r="B1315" s="2">
        <v>41878</v>
      </c>
      <c r="C1315" s="3">
        <v>0.39693287037037039</v>
      </c>
      <c r="D1315" t="s">
        <v>31</v>
      </c>
      <c r="E1315" t="s">
        <v>27</v>
      </c>
      <c r="F1315" t="s">
        <v>17</v>
      </c>
      <c r="G1315" t="s">
        <v>2</v>
      </c>
      <c r="H1315">
        <v>77765</v>
      </c>
      <c r="I1315">
        <f>IF(Table3_1[[#This Row],[Status]]="Hired",1,0)</f>
        <v>1</v>
      </c>
      <c r="J1315" t="b">
        <f>OR((Table3_1[[#This Row],[Offered Salary]]&lt;$O$27),(Table3_1[[#This Row],[Offered Salary]]&gt;$O$28))</f>
        <v>0</v>
      </c>
      <c r="K1315" t="str">
        <f>IF(Table3_1[[#This Row],[Offered Salary]]&lt;$O$27,"Low",IF(Table3_1[[#This Row],[Offered Salary]]&gt;$O$28,"High",""))</f>
        <v/>
      </c>
      <c r="L1315" s="6">
        <f>((Table3_1[[#This Row],[Offered Salary]]-$O$25)/$O$26)</f>
        <v>0.96290856944406278</v>
      </c>
    </row>
    <row r="1316" spans="1:12" x14ac:dyDescent="0.3">
      <c r="A1316">
        <v>832053</v>
      </c>
      <c r="B1316" s="2">
        <v>41836</v>
      </c>
      <c r="C1316" s="3">
        <v>0.39680555555555558</v>
      </c>
      <c r="D1316" t="s">
        <v>31</v>
      </c>
      <c r="E1316" t="s">
        <v>27</v>
      </c>
      <c r="F1316" t="s">
        <v>17</v>
      </c>
      <c r="G1316" t="s">
        <v>6</v>
      </c>
      <c r="H1316">
        <v>67421</v>
      </c>
      <c r="I1316">
        <f>IF(Table3_1[[#This Row],[Status]]="Hired",1,0)</f>
        <v>1</v>
      </c>
      <c r="J1316" t="b">
        <f>OR((Table3_1[[#This Row],[Offered Salary]]&lt;$O$27),(Table3_1[[#This Row],[Offered Salary]]&gt;$O$28))</f>
        <v>0</v>
      </c>
      <c r="K1316" t="str">
        <f>IF(Table3_1[[#This Row],[Offered Salary]]&lt;$O$27,"Low",IF(Table3_1[[#This Row],[Offered Salary]]&gt;$O$28,"High",""))</f>
        <v/>
      </c>
      <c r="L1316" s="6">
        <f>((Table3_1[[#This Row],[Offered Salary]]-$O$25)/$O$26)</f>
        <v>0.6043702310096879</v>
      </c>
    </row>
    <row r="1317" spans="1:12" x14ac:dyDescent="0.3">
      <c r="A1317">
        <v>63052</v>
      </c>
      <c r="B1317" s="2">
        <v>41836</v>
      </c>
      <c r="C1317" s="3">
        <v>0.39710648148148148</v>
      </c>
      <c r="D1317" t="s">
        <v>31</v>
      </c>
      <c r="E1317" t="s">
        <v>27</v>
      </c>
      <c r="F1317" t="s">
        <v>17</v>
      </c>
      <c r="G1317" t="s">
        <v>6</v>
      </c>
      <c r="H1317">
        <v>58707</v>
      </c>
      <c r="I1317">
        <f>IF(Table3_1[[#This Row],[Status]]="Hired",1,0)</f>
        <v>1</v>
      </c>
      <c r="J1317" t="b">
        <f>OR((Table3_1[[#This Row],[Offered Salary]]&lt;$O$27),(Table3_1[[#This Row],[Offered Salary]]&gt;$O$28))</f>
        <v>0</v>
      </c>
      <c r="K1317" t="str">
        <f>IF(Table3_1[[#This Row],[Offered Salary]]&lt;$O$27,"Low",IF(Table3_1[[#This Row],[Offered Salary]]&gt;$O$28,"High",""))</f>
        <v/>
      </c>
      <c r="L1317" s="6">
        <f>((Table3_1[[#This Row],[Offered Salary]]-$O$25)/$O$26)</f>
        <v>0.30233010329147986</v>
      </c>
    </row>
    <row r="1318" spans="1:12" x14ac:dyDescent="0.3">
      <c r="A1318">
        <v>452676</v>
      </c>
      <c r="B1318" s="2">
        <v>41836</v>
      </c>
      <c r="C1318" s="3">
        <v>0.39738425925925924</v>
      </c>
      <c r="D1318" t="s">
        <v>31</v>
      </c>
      <c r="E1318" t="s">
        <v>29</v>
      </c>
      <c r="F1318" t="s">
        <v>17</v>
      </c>
      <c r="G1318" t="s">
        <v>6</v>
      </c>
      <c r="H1318">
        <v>40119</v>
      </c>
      <c r="I1318">
        <f>IF(Table3_1[[#This Row],[Status]]="Hired",1,0)</f>
        <v>1</v>
      </c>
      <c r="J1318" t="b">
        <f>OR((Table3_1[[#This Row],[Offered Salary]]&lt;$O$27),(Table3_1[[#This Row],[Offered Salary]]&gt;$O$28))</f>
        <v>0</v>
      </c>
      <c r="K1318" t="str">
        <f>IF(Table3_1[[#This Row],[Offered Salary]]&lt;$O$27,"Low",IF(Table3_1[[#This Row],[Offered Salary]]&gt;$O$28,"High",""))</f>
        <v/>
      </c>
      <c r="L1318" s="6">
        <f>((Table3_1[[#This Row],[Offered Salary]]-$O$25)/$O$26)</f>
        <v>-0.34195746774662544</v>
      </c>
    </row>
    <row r="1319" spans="1:12" x14ac:dyDescent="0.3">
      <c r="A1319">
        <v>127139</v>
      </c>
      <c r="B1319" s="2">
        <v>41760</v>
      </c>
      <c r="C1319" s="3">
        <v>0.65440972222222227</v>
      </c>
      <c r="D1319" t="s">
        <v>31</v>
      </c>
      <c r="E1319" t="s">
        <v>27</v>
      </c>
      <c r="F1319" t="s">
        <v>12</v>
      </c>
      <c r="G1319" t="s">
        <v>1</v>
      </c>
      <c r="H1319">
        <v>42951</v>
      </c>
      <c r="I1319">
        <f>IF(Table3_1[[#This Row],[Status]]="Hired",1,0)</f>
        <v>1</v>
      </c>
      <c r="J1319" t="b">
        <f>OR((Table3_1[[#This Row],[Offered Salary]]&lt;$O$27),(Table3_1[[#This Row],[Offered Salary]]&gt;$O$28))</f>
        <v>0</v>
      </c>
      <c r="K1319" t="str">
        <f>IF(Table3_1[[#This Row],[Offered Salary]]&lt;$O$27,"Low",IF(Table3_1[[#This Row],[Offered Salary]]&gt;$O$28,"High",""))</f>
        <v/>
      </c>
      <c r="L1319" s="6">
        <f>((Table3_1[[#This Row],[Offered Salary]]-$O$25)/$O$26)</f>
        <v>-0.2437961593121562</v>
      </c>
    </row>
    <row r="1320" spans="1:12" x14ac:dyDescent="0.3">
      <c r="A1320">
        <v>152197</v>
      </c>
      <c r="B1320" s="2">
        <v>41760</v>
      </c>
      <c r="C1320" s="3">
        <v>0.65271990740740737</v>
      </c>
      <c r="D1320" t="s">
        <v>30</v>
      </c>
      <c r="E1320" t="s">
        <v>28</v>
      </c>
      <c r="F1320" t="s">
        <v>12</v>
      </c>
      <c r="G1320" t="s">
        <v>1</v>
      </c>
      <c r="H1320">
        <v>66569</v>
      </c>
      <c r="I1320">
        <f>IF(Table3_1[[#This Row],[Status]]="Hired",1,0)</f>
        <v>0</v>
      </c>
      <c r="J1320" t="b">
        <f>OR((Table3_1[[#This Row],[Offered Salary]]&lt;$O$27),(Table3_1[[#This Row],[Offered Salary]]&gt;$O$28))</f>
        <v>0</v>
      </c>
      <c r="K1320" t="str">
        <f>IF(Table3_1[[#This Row],[Offered Salary]]&lt;$O$27,"Low",IF(Table3_1[[#This Row],[Offered Salary]]&gt;$O$28,"High",""))</f>
        <v/>
      </c>
      <c r="L1320" s="6">
        <f>((Table3_1[[#This Row],[Offered Salary]]-$O$25)/$O$26)</f>
        <v>0.57483865092982633</v>
      </c>
    </row>
    <row r="1321" spans="1:12" x14ac:dyDescent="0.3">
      <c r="A1321">
        <v>324262</v>
      </c>
      <c r="B1321" s="2">
        <v>41801</v>
      </c>
      <c r="C1321" s="3">
        <v>0.39827546296296296</v>
      </c>
      <c r="D1321" t="s">
        <v>31</v>
      </c>
      <c r="E1321" t="s">
        <v>27</v>
      </c>
      <c r="F1321" t="s">
        <v>12</v>
      </c>
      <c r="G1321" t="s">
        <v>1</v>
      </c>
      <c r="H1321">
        <v>55341</v>
      </c>
      <c r="I1321">
        <f>IF(Table3_1[[#This Row],[Status]]="Hired",1,0)</f>
        <v>1</v>
      </c>
      <c r="J1321" t="b">
        <f>OR((Table3_1[[#This Row],[Offered Salary]]&lt;$O$27),(Table3_1[[#This Row],[Offered Salary]]&gt;$O$28))</f>
        <v>0</v>
      </c>
      <c r="K1321" t="str">
        <f>IF(Table3_1[[#This Row],[Offered Salary]]&lt;$O$27,"Low",IF(Table3_1[[#This Row],[Offered Salary]]&gt;$O$28,"High",""))</f>
        <v/>
      </c>
      <c r="L1321" s="6">
        <f>((Table3_1[[#This Row],[Offered Salary]]-$O$25)/$O$26)</f>
        <v>0.18565956508864673</v>
      </c>
    </row>
    <row r="1322" spans="1:12" x14ac:dyDescent="0.3">
      <c r="A1322">
        <v>884821</v>
      </c>
      <c r="B1322" s="2">
        <v>41810</v>
      </c>
      <c r="C1322" s="3">
        <v>0.68112268518518515</v>
      </c>
      <c r="D1322" t="s">
        <v>31</v>
      </c>
      <c r="E1322" t="s">
        <v>27</v>
      </c>
      <c r="F1322" t="s">
        <v>12</v>
      </c>
      <c r="G1322" t="s">
        <v>1</v>
      </c>
      <c r="H1322">
        <v>64052</v>
      </c>
      <c r="I1322">
        <f>IF(Table3_1[[#This Row],[Status]]="Hired",1,0)</f>
        <v>1</v>
      </c>
      <c r="J1322" t="b">
        <f>OR((Table3_1[[#This Row],[Offered Salary]]&lt;$O$27),(Table3_1[[#This Row],[Offered Salary]]&gt;$O$28))</f>
        <v>0</v>
      </c>
      <c r="K1322" t="str">
        <f>IF(Table3_1[[#This Row],[Offered Salary]]&lt;$O$27,"Low",IF(Table3_1[[#This Row],[Offered Salary]]&gt;$O$28,"High",""))</f>
        <v/>
      </c>
      <c r="L1322" s="6">
        <f>((Table3_1[[#This Row],[Offered Salary]]-$O$25)/$O$26)</f>
        <v>0.48759570836995381</v>
      </c>
    </row>
    <row r="1323" spans="1:12" x14ac:dyDescent="0.3">
      <c r="A1323">
        <v>882740</v>
      </c>
      <c r="B1323" s="2">
        <v>41858</v>
      </c>
      <c r="C1323" s="3">
        <v>0.57134259259259257</v>
      </c>
      <c r="D1323" t="s">
        <v>30</v>
      </c>
      <c r="E1323" t="s">
        <v>27</v>
      </c>
      <c r="F1323" t="s">
        <v>12</v>
      </c>
      <c r="G1323" t="s">
        <v>10</v>
      </c>
      <c r="H1323">
        <v>85837</v>
      </c>
      <c r="I1323">
        <f>IF(Table3_1[[#This Row],[Status]]="Hired",1,0)</f>
        <v>0</v>
      </c>
      <c r="J1323" t="b">
        <f>OR((Table3_1[[#This Row],[Offered Salary]]&lt;$O$27),(Table3_1[[#This Row],[Offered Salary]]&gt;$O$28))</f>
        <v>0</v>
      </c>
      <c r="K1323" t="str">
        <f>IF(Table3_1[[#This Row],[Offered Salary]]&lt;$O$27,"Low",IF(Table3_1[[#This Row],[Offered Salary]]&gt;$O$28,"High",""))</f>
        <v/>
      </c>
      <c r="L1323" s="6">
        <f>((Table3_1[[#This Row],[Offered Salary]]-$O$25)/$O$26)</f>
        <v>1.2426960276654737</v>
      </c>
    </row>
    <row r="1324" spans="1:12" x14ac:dyDescent="0.3">
      <c r="A1324">
        <v>396311</v>
      </c>
      <c r="B1324" s="2">
        <v>41792</v>
      </c>
      <c r="C1324" s="3">
        <v>0.44672453703703702</v>
      </c>
      <c r="D1324" t="s">
        <v>30</v>
      </c>
      <c r="E1324" t="s">
        <v>27</v>
      </c>
      <c r="F1324" t="s">
        <v>17</v>
      </c>
      <c r="G1324" t="s">
        <v>8</v>
      </c>
      <c r="H1324">
        <v>87817</v>
      </c>
      <c r="I1324">
        <f>IF(Table3_1[[#This Row],[Status]]="Hired",1,0)</f>
        <v>0</v>
      </c>
      <c r="J1324" t="b">
        <f>OR((Table3_1[[#This Row],[Offered Salary]]&lt;$O$27),(Table3_1[[#This Row],[Offered Salary]]&gt;$O$28))</f>
        <v>0</v>
      </c>
      <c r="K1324" t="str">
        <f>IF(Table3_1[[#This Row],[Offered Salary]]&lt;$O$27,"Low",IF(Table3_1[[#This Row],[Offered Salary]]&gt;$O$28,"High",""))</f>
        <v/>
      </c>
      <c r="L1324" s="6">
        <f>((Table3_1[[#This Row],[Offered Salary]]-$O$25)/$O$26)</f>
        <v>1.3113257560200815</v>
      </c>
    </row>
    <row r="1325" spans="1:12" x14ac:dyDescent="0.3">
      <c r="A1325">
        <v>145735</v>
      </c>
      <c r="B1325" s="2">
        <v>41792</v>
      </c>
      <c r="C1325" s="3">
        <v>0.44874999999999998</v>
      </c>
      <c r="D1325" t="s">
        <v>30</v>
      </c>
      <c r="E1325" t="s">
        <v>27</v>
      </c>
      <c r="F1325" t="s">
        <v>17</v>
      </c>
      <c r="G1325" t="s">
        <v>8</v>
      </c>
      <c r="H1325">
        <v>58410</v>
      </c>
      <c r="I1325">
        <f>IF(Table3_1[[#This Row],[Status]]="Hired",1,0)</f>
        <v>0</v>
      </c>
      <c r="J1325" t="b">
        <f>OR((Table3_1[[#This Row],[Offered Salary]]&lt;$O$27),(Table3_1[[#This Row],[Offered Salary]]&gt;$O$28))</f>
        <v>0</v>
      </c>
      <c r="K1325" t="str">
        <f>IF(Table3_1[[#This Row],[Offered Salary]]&lt;$O$27,"Low",IF(Table3_1[[#This Row],[Offered Salary]]&gt;$O$28,"High",""))</f>
        <v/>
      </c>
      <c r="L1325" s="6">
        <f>((Table3_1[[#This Row],[Offered Salary]]-$O$25)/$O$26)</f>
        <v>0.29203564403828874</v>
      </c>
    </row>
    <row r="1326" spans="1:12" x14ac:dyDescent="0.3">
      <c r="A1326">
        <v>866980</v>
      </c>
      <c r="B1326" s="2">
        <v>41792</v>
      </c>
      <c r="C1326" s="3">
        <v>0.44949074074074075</v>
      </c>
      <c r="D1326" t="s">
        <v>31</v>
      </c>
      <c r="E1326" t="s">
        <v>29</v>
      </c>
      <c r="F1326" t="s">
        <v>17</v>
      </c>
      <c r="G1326" t="s">
        <v>8</v>
      </c>
      <c r="H1326">
        <v>42496</v>
      </c>
      <c r="I1326">
        <f>IF(Table3_1[[#This Row],[Status]]="Hired",1,0)</f>
        <v>1</v>
      </c>
      <c r="J1326" t="b">
        <f>OR((Table3_1[[#This Row],[Offered Salary]]&lt;$O$27),(Table3_1[[#This Row],[Offered Salary]]&gt;$O$28))</f>
        <v>0</v>
      </c>
      <c r="K1326" t="str">
        <f>IF(Table3_1[[#This Row],[Offered Salary]]&lt;$O$27,"Low",IF(Table3_1[[#This Row],[Offered Salary]]&gt;$O$28,"High",""))</f>
        <v/>
      </c>
      <c r="L1326" s="6">
        <f>((Table3_1[[#This Row],[Offered Salary]]-$O$25)/$O$26)</f>
        <v>-0.25956713224212918</v>
      </c>
    </row>
    <row r="1327" spans="1:12" x14ac:dyDescent="0.3">
      <c r="A1327">
        <v>328543</v>
      </c>
      <c r="B1327" s="2">
        <v>41793</v>
      </c>
      <c r="C1327" s="3">
        <v>4.0509259259259258E-4</v>
      </c>
      <c r="D1327" t="s">
        <v>30</v>
      </c>
      <c r="E1327" t="s">
        <v>29</v>
      </c>
      <c r="F1327" t="s">
        <v>17</v>
      </c>
      <c r="G1327" t="s">
        <v>10</v>
      </c>
      <c r="H1327">
        <v>15835</v>
      </c>
      <c r="I1327">
        <f>IF(Table3_1[[#This Row],[Status]]="Hired",1,0)</f>
        <v>0</v>
      </c>
      <c r="J1327" t="b">
        <f>OR((Table3_1[[#This Row],[Offered Salary]]&lt;$O$27),(Table3_1[[#This Row],[Offered Salary]]&gt;$O$28))</f>
        <v>0</v>
      </c>
      <c r="K1327" t="str">
        <f>IF(Table3_1[[#This Row],[Offered Salary]]&lt;$O$27,"Low",IF(Table3_1[[#This Row],[Offered Salary]]&gt;$O$28,"High",""))</f>
        <v/>
      </c>
      <c r="L1327" s="6">
        <f>((Table3_1[[#This Row],[Offered Salary]]-$O$25)/$O$26)</f>
        <v>-1.1836768229806125</v>
      </c>
    </row>
    <row r="1328" spans="1:12" x14ac:dyDescent="0.3">
      <c r="A1328">
        <v>75097</v>
      </c>
      <c r="B1328" s="2">
        <v>41795</v>
      </c>
      <c r="C1328" s="3">
        <v>0.50064814814814818</v>
      </c>
      <c r="D1328" t="s">
        <v>31</v>
      </c>
      <c r="E1328" t="s">
        <v>27</v>
      </c>
      <c r="F1328" t="s">
        <v>17</v>
      </c>
      <c r="G1328" t="s">
        <v>8</v>
      </c>
      <c r="H1328">
        <v>27779</v>
      </c>
      <c r="I1328">
        <f>IF(Table3_1[[#This Row],[Status]]="Hired",1,0)</f>
        <v>1</v>
      </c>
      <c r="J1328" t="b">
        <f>OR((Table3_1[[#This Row],[Offered Salary]]&lt;$O$27),(Table3_1[[#This Row],[Offered Salary]]&gt;$O$28))</f>
        <v>0</v>
      </c>
      <c r="K1328" t="str">
        <f>IF(Table3_1[[#This Row],[Offered Salary]]&lt;$O$27,"Low",IF(Table3_1[[#This Row],[Offered Salary]]&gt;$O$28,"High",""))</f>
        <v/>
      </c>
      <c r="L1328" s="6">
        <f>((Table3_1[[#This Row],[Offered Salary]]-$O$25)/$O$26)</f>
        <v>-0.76968011819907967</v>
      </c>
    </row>
    <row r="1329" spans="1:12" x14ac:dyDescent="0.3">
      <c r="A1329">
        <v>184147</v>
      </c>
      <c r="B1329" s="2">
        <v>41795</v>
      </c>
      <c r="C1329" s="3">
        <v>0.50157407407407406</v>
      </c>
      <c r="D1329" t="s">
        <v>31</v>
      </c>
      <c r="E1329" t="s">
        <v>27</v>
      </c>
      <c r="F1329" t="s">
        <v>17</v>
      </c>
      <c r="G1329" t="s">
        <v>8</v>
      </c>
      <c r="H1329">
        <v>96914</v>
      </c>
      <c r="I1329">
        <f>IF(Table3_1[[#This Row],[Status]]="Hired",1,0)</f>
        <v>1</v>
      </c>
      <c r="J1329" t="b">
        <f>OR((Table3_1[[#This Row],[Offered Salary]]&lt;$O$27),(Table3_1[[#This Row],[Offered Salary]]&gt;$O$28))</f>
        <v>0</v>
      </c>
      <c r="K1329" t="str">
        <f>IF(Table3_1[[#This Row],[Offered Salary]]&lt;$O$27,"Low",IF(Table3_1[[#This Row],[Offered Salary]]&gt;$O$28,"High",""))</f>
        <v/>
      </c>
      <c r="L1329" s="6">
        <f>((Table3_1[[#This Row],[Offered Salary]]-$O$25)/$O$26)</f>
        <v>1.6266412301826403</v>
      </c>
    </row>
    <row r="1330" spans="1:12" x14ac:dyDescent="0.3">
      <c r="A1330">
        <v>970152</v>
      </c>
      <c r="B1330" s="2">
        <v>41799</v>
      </c>
      <c r="C1330" s="3">
        <v>0.37288194444444445</v>
      </c>
      <c r="D1330" t="s">
        <v>30</v>
      </c>
      <c r="E1330" t="s">
        <v>27</v>
      </c>
      <c r="F1330" t="s">
        <v>17</v>
      </c>
      <c r="G1330" t="s">
        <v>10</v>
      </c>
      <c r="H1330">
        <v>42210</v>
      </c>
      <c r="I1330">
        <f>IF(Table3_1[[#This Row],[Status]]="Hired",1,0)</f>
        <v>0</v>
      </c>
      <c r="J1330" t="b">
        <f>OR((Table3_1[[#This Row],[Offered Salary]]&lt;$O$27),(Table3_1[[#This Row],[Offered Salary]]&gt;$O$28))</f>
        <v>0</v>
      </c>
      <c r="K1330" t="str">
        <f>IF(Table3_1[[#This Row],[Offered Salary]]&lt;$O$27,"Low",IF(Table3_1[[#This Row],[Offered Salary]]&gt;$O$28,"High",""))</f>
        <v/>
      </c>
      <c r="L1330" s="6">
        <f>((Table3_1[[#This Row],[Offered Salary]]-$O$25)/$O$26)</f>
        <v>-0.26948031522668364</v>
      </c>
    </row>
    <row r="1331" spans="1:12" x14ac:dyDescent="0.3">
      <c r="A1331">
        <v>531409</v>
      </c>
      <c r="B1331" s="2">
        <v>41799</v>
      </c>
      <c r="C1331" s="3">
        <v>0.37359953703703702</v>
      </c>
      <c r="D1331" t="s">
        <v>30</v>
      </c>
      <c r="E1331" t="s">
        <v>27</v>
      </c>
      <c r="F1331" t="s">
        <v>17</v>
      </c>
      <c r="G1331" t="s">
        <v>10</v>
      </c>
      <c r="H1331">
        <v>52201</v>
      </c>
      <c r="I1331">
        <f>IF(Table3_1[[#This Row],[Status]]="Hired",1,0)</f>
        <v>0</v>
      </c>
      <c r="J1331" t="b">
        <f>OR((Table3_1[[#This Row],[Offered Salary]]&lt;$O$27),(Table3_1[[#This Row],[Offered Salary]]&gt;$O$28))</f>
        <v>0</v>
      </c>
      <c r="K1331" t="str">
        <f>IF(Table3_1[[#This Row],[Offered Salary]]&lt;$O$27,"Low",IF(Table3_1[[#This Row],[Offered Salary]]&gt;$O$28,"High",""))</f>
        <v/>
      </c>
      <c r="L1331" s="6">
        <f>((Table3_1[[#This Row],[Offered Salary]]-$O$25)/$O$26)</f>
        <v>7.6822521132349622E-2</v>
      </c>
    </row>
    <row r="1332" spans="1:12" x14ac:dyDescent="0.3">
      <c r="A1332">
        <v>149267</v>
      </c>
      <c r="B1332" s="2">
        <v>41813</v>
      </c>
      <c r="C1332" s="3">
        <v>0.41668981481481482</v>
      </c>
      <c r="D1332" t="s">
        <v>31</v>
      </c>
      <c r="E1332" t="s">
        <v>27</v>
      </c>
      <c r="F1332" t="s">
        <v>17</v>
      </c>
      <c r="G1332" t="s">
        <v>4</v>
      </c>
      <c r="H1332">
        <v>89318</v>
      </c>
      <c r="I1332">
        <f>IF(Table3_1[[#This Row],[Status]]="Hired",1,0)</f>
        <v>1</v>
      </c>
      <c r="J1332" t="b">
        <f>OR((Table3_1[[#This Row],[Offered Salary]]&lt;$O$27),(Table3_1[[#This Row],[Offered Salary]]&gt;$O$28))</f>
        <v>0</v>
      </c>
      <c r="K1332" t="str">
        <f>IF(Table3_1[[#This Row],[Offered Salary]]&lt;$O$27,"Low",IF(Table3_1[[#This Row],[Offered Salary]]&gt;$O$28,"High",""))</f>
        <v/>
      </c>
      <c r="L1332" s="6">
        <f>((Table3_1[[#This Row],[Offered Salary]]-$O$25)/$O$26)</f>
        <v>1.3633526359495087</v>
      </c>
    </row>
    <row r="1333" spans="1:12" x14ac:dyDescent="0.3">
      <c r="A1333">
        <v>162132</v>
      </c>
      <c r="B1333" s="2">
        <v>41814</v>
      </c>
      <c r="C1333" s="3">
        <v>0.36959490740740741</v>
      </c>
      <c r="D1333" t="s">
        <v>30</v>
      </c>
      <c r="E1333" t="s">
        <v>29</v>
      </c>
      <c r="F1333" t="s">
        <v>17</v>
      </c>
      <c r="G1333" t="s">
        <v>4</v>
      </c>
      <c r="H1333">
        <v>87656</v>
      </c>
      <c r="I1333">
        <f>IF(Table3_1[[#This Row],[Status]]="Hired",1,0)</f>
        <v>0</v>
      </c>
      <c r="J1333" t="b">
        <f>OR((Table3_1[[#This Row],[Offered Salary]]&lt;$O$27),(Table3_1[[#This Row],[Offered Salary]]&gt;$O$28))</f>
        <v>0</v>
      </c>
      <c r="K1333" t="str">
        <f>IF(Table3_1[[#This Row],[Offered Salary]]&lt;$O$27,"Low",IF(Table3_1[[#This Row],[Offered Salary]]&gt;$O$28,"High",""))</f>
        <v/>
      </c>
      <c r="L1333" s="6">
        <f>((Table3_1[[#This Row],[Offered Salary]]-$O$25)/$O$26)</f>
        <v>1.3057452579063986</v>
      </c>
    </row>
    <row r="1334" spans="1:12" x14ac:dyDescent="0.3">
      <c r="A1334">
        <v>667934</v>
      </c>
      <c r="B1334" s="2">
        <v>41824</v>
      </c>
      <c r="C1334" s="3">
        <v>0.39913194444444444</v>
      </c>
      <c r="D1334" t="s">
        <v>30</v>
      </c>
      <c r="E1334" t="s">
        <v>27</v>
      </c>
      <c r="F1334" t="s">
        <v>17</v>
      </c>
      <c r="G1334" t="s">
        <v>2</v>
      </c>
      <c r="H1334">
        <v>8506</v>
      </c>
      <c r="I1334">
        <f>IF(Table3_1[[#This Row],[Status]]="Hired",1,0)</f>
        <v>0</v>
      </c>
      <c r="J1334" t="b">
        <f>OR((Table3_1[[#This Row],[Offered Salary]]&lt;$O$27),(Table3_1[[#This Row],[Offered Salary]]&gt;$O$28))</f>
        <v>1</v>
      </c>
      <c r="K1334" t="str">
        <f>IF(Table3_1[[#This Row],[Offered Salary]]&lt;$O$27,"Low",IF(Table3_1[[#This Row],[Offered Salary]]&gt;$O$28,"High",""))</f>
        <v>Low</v>
      </c>
      <c r="L1334" s="6">
        <f>((Table3_1[[#This Row],[Offered Salary]]-$O$25)/$O$26)</f>
        <v>-1.4377108023295619</v>
      </c>
    </row>
    <row r="1335" spans="1:12" x14ac:dyDescent="0.3">
      <c r="A1335">
        <v>643836</v>
      </c>
      <c r="B1335" s="2">
        <v>41852</v>
      </c>
      <c r="C1335" s="3">
        <v>0.40954861111111113</v>
      </c>
      <c r="D1335" t="s">
        <v>30</v>
      </c>
      <c r="E1335" t="s">
        <v>29</v>
      </c>
      <c r="F1335" t="s">
        <v>17</v>
      </c>
      <c r="G1335" t="s">
        <v>2</v>
      </c>
      <c r="H1335">
        <v>85290</v>
      </c>
      <c r="I1335">
        <f>IF(Table3_1[[#This Row],[Status]]="Hired",1,0)</f>
        <v>0</v>
      </c>
      <c r="J1335" t="b">
        <f>OR((Table3_1[[#This Row],[Offered Salary]]&lt;$O$27),(Table3_1[[#This Row],[Offered Salary]]&gt;$O$28))</f>
        <v>0</v>
      </c>
      <c r="K1335" t="str">
        <f>IF(Table3_1[[#This Row],[Offered Salary]]&lt;$O$27,"Low",IF(Table3_1[[#This Row],[Offered Salary]]&gt;$O$28,"High",""))</f>
        <v/>
      </c>
      <c r="L1335" s="6">
        <f>((Table3_1[[#This Row],[Offered Salary]]-$O$25)/$O$26)</f>
        <v>1.2237361986705391</v>
      </c>
    </row>
    <row r="1336" spans="1:12" x14ac:dyDescent="0.3">
      <c r="A1336">
        <v>14621</v>
      </c>
      <c r="B1336" s="2">
        <v>41852</v>
      </c>
      <c r="C1336" s="3">
        <v>0.74797453703703709</v>
      </c>
      <c r="D1336" t="s">
        <v>31</v>
      </c>
      <c r="E1336" t="s">
        <v>27</v>
      </c>
      <c r="F1336" t="s">
        <v>17</v>
      </c>
      <c r="G1336" t="s">
        <v>2</v>
      </c>
      <c r="H1336">
        <v>3445</v>
      </c>
      <c r="I1336">
        <f>IF(Table3_1[[#This Row],[Status]]="Hired",1,0)</f>
        <v>1</v>
      </c>
      <c r="J1336" t="b">
        <f>OR((Table3_1[[#This Row],[Offered Salary]]&lt;$O$27),(Table3_1[[#This Row],[Offered Salary]]&gt;$O$28))</f>
        <v>1</v>
      </c>
      <c r="K1336" t="str">
        <f>IF(Table3_1[[#This Row],[Offered Salary]]&lt;$O$27,"Low",IF(Table3_1[[#This Row],[Offered Salary]]&gt;$O$28,"High",""))</f>
        <v>Low</v>
      </c>
      <c r="L1336" s="6">
        <f>((Table3_1[[#This Row],[Offered Salary]]-$O$25)/$O$26)</f>
        <v>-1.6131325473814153</v>
      </c>
    </row>
    <row r="1337" spans="1:12" x14ac:dyDescent="0.3">
      <c r="A1337">
        <v>912359</v>
      </c>
      <c r="B1337" s="2">
        <v>41852</v>
      </c>
      <c r="C1337" s="3">
        <v>0.74849537037037039</v>
      </c>
      <c r="D1337" t="s">
        <v>30</v>
      </c>
      <c r="E1337" t="s">
        <v>29</v>
      </c>
      <c r="F1337" t="s">
        <v>17</v>
      </c>
      <c r="G1337" t="s">
        <v>2</v>
      </c>
      <c r="H1337">
        <v>47690</v>
      </c>
      <c r="I1337">
        <f>IF(Table3_1[[#This Row],[Status]]="Hired",1,0)</f>
        <v>0</v>
      </c>
      <c r="J1337" t="b">
        <f>OR((Table3_1[[#This Row],[Offered Salary]]&lt;$O$27),(Table3_1[[#This Row],[Offered Salary]]&gt;$O$28))</f>
        <v>0</v>
      </c>
      <c r="K1337" t="str">
        <f>IF(Table3_1[[#This Row],[Offered Salary]]&lt;$O$27,"Low",IF(Table3_1[[#This Row],[Offered Salary]]&gt;$O$28,"High",""))</f>
        <v/>
      </c>
      <c r="L1337" s="6">
        <f>((Table3_1[[#This Row],[Offered Salary]]-$O$25)/$O$26)</f>
        <v>-7.9535410487668295E-2</v>
      </c>
    </row>
    <row r="1338" spans="1:12" x14ac:dyDescent="0.3">
      <c r="A1338">
        <v>242590</v>
      </c>
      <c r="B1338" s="2">
        <v>41880</v>
      </c>
      <c r="C1338" s="3">
        <v>0.47</v>
      </c>
      <c r="D1338" t="s">
        <v>31</v>
      </c>
      <c r="E1338" t="s">
        <v>27</v>
      </c>
      <c r="F1338" t="s">
        <v>17</v>
      </c>
      <c r="G1338" t="s">
        <v>2</v>
      </c>
      <c r="H1338">
        <v>91251</v>
      </c>
      <c r="I1338">
        <f>IF(Table3_1[[#This Row],[Status]]="Hired",1,0)</f>
        <v>1</v>
      </c>
      <c r="J1338" t="b">
        <f>OR((Table3_1[[#This Row],[Offered Salary]]&lt;$O$27),(Table3_1[[#This Row],[Offered Salary]]&gt;$O$28))</f>
        <v>0</v>
      </c>
      <c r="K1338" t="str">
        <f>IF(Table3_1[[#This Row],[Offered Salary]]&lt;$O$27,"Low",IF(Table3_1[[#This Row],[Offered Salary]]&gt;$O$28,"High",""))</f>
        <v/>
      </c>
      <c r="L1338" s="6">
        <f>((Table3_1[[#This Row],[Offered Salary]]-$O$25)/$O$26)</f>
        <v>1.4303532747926688</v>
      </c>
    </row>
    <row r="1339" spans="1:12" x14ac:dyDescent="0.3">
      <c r="A1339">
        <v>839584</v>
      </c>
      <c r="B1339" s="2">
        <v>41880</v>
      </c>
      <c r="C1339" s="3">
        <v>0.47170138888888891</v>
      </c>
      <c r="D1339" t="s">
        <v>30</v>
      </c>
      <c r="E1339" t="s">
        <v>27</v>
      </c>
      <c r="F1339" t="s">
        <v>17</v>
      </c>
      <c r="G1339" t="s">
        <v>2</v>
      </c>
      <c r="H1339">
        <v>92866</v>
      </c>
      <c r="I1339">
        <f>IF(Table3_1[[#This Row],[Status]]="Hired",1,0)</f>
        <v>0</v>
      </c>
      <c r="J1339" t="b">
        <f>OR((Table3_1[[#This Row],[Offered Salary]]&lt;$O$27),(Table3_1[[#This Row],[Offered Salary]]&gt;$O$28))</f>
        <v>0</v>
      </c>
      <c r="K1339" t="str">
        <f>IF(Table3_1[[#This Row],[Offered Salary]]&lt;$O$27,"Low",IF(Table3_1[[#This Row],[Offered Salary]]&gt;$O$28,"High",""))</f>
        <v/>
      </c>
      <c r="L1339" s="6">
        <f>((Table3_1[[#This Row],[Offered Salary]]-$O$25)/$O$26)</f>
        <v>1.4863315633243313</v>
      </c>
    </row>
    <row r="1340" spans="1:12" x14ac:dyDescent="0.3">
      <c r="A1340">
        <v>205481</v>
      </c>
      <c r="B1340" s="2">
        <v>41768</v>
      </c>
      <c r="C1340" s="3">
        <v>0.68336805555555558</v>
      </c>
      <c r="D1340" t="s">
        <v>31</v>
      </c>
      <c r="E1340" t="s">
        <v>27</v>
      </c>
      <c r="F1340" t="s">
        <v>17</v>
      </c>
      <c r="G1340" t="s">
        <v>4</v>
      </c>
      <c r="H1340">
        <v>28933</v>
      </c>
      <c r="I1340">
        <f>IF(Table3_1[[#This Row],[Status]]="Hired",1,0)</f>
        <v>1</v>
      </c>
      <c r="J1340" t="b">
        <f>OR((Table3_1[[#This Row],[Offered Salary]]&lt;$O$27),(Table3_1[[#This Row],[Offered Salary]]&gt;$O$28))</f>
        <v>0</v>
      </c>
      <c r="K1340" t="str">
        <f>IF(Table3_1[[#This Row],[Offered Salary]]&lt;$O$27,"Low",IF(Table3_1[[#This Row],[Offered Salary]]&gt;$O$28,"High",""))</f>
        <v/>
      </c>
      <c r="L1340" s="6">
        <f>((Table3_1[[#This Row],[Offered Salary]]-$O$25)/$O$26)</f>
        <v>-0.72968077147119215</v>
      </c>
    </row>
    <row r="1341" spans="1:12" x14ac:dyDescent="0.3">
      <c r="A1341">
        <v>486305</v>
      </c>
      <c r="B1341" s="2">
        <v>41768</v>
      </c>
      <c r="C1341" s="3">
        <v>0.68622685185185184</v>
      </c>
      <c r="D1341" t="s">
        <v>31</v>
      </c>
      <c r="E1341" t="s">
        <v>29</v>
      </c>
      <c r="F1341" t="s">
        <v>17</v>
      </c>
      <c r="G1341" t="s">
        <v>4</v>
      </c>
      <c r="H1341">
        <v>19572</v>
      </c>
      <c r="I1341">
        <f>IF(Table3_1[[#This Row],[Status]]="Hired",1,0)</f>
        <v>1</v>
      </c>
      <c r="J1341" t="b">
        <f>OR((Table3_1[[#This Row],[Offered Salary]]&lt;$O$27),(Table3_1[[#This Row],[Offered Salary]]&gt;$O$28))</f>
        <v>0</v>
      </c>
      <c r="K1341" t="str">
        <f>IF(Table3_1[[#This Row],[Offered Salary]]&lt;$O$27,"Low",IF(Table3_1[[#This Row],[Offered Salary]]&gt;$O$28,"High",""))</f>
        <v/>
      </c>
      <c r="L1341" s="6">
        <f>((Table3_1[[#This Row],[Offered Salary]]-$O$25)/$O$26)</f>
        <v>-1.054146876081032</v>
      </c>
    </row>
    <row r="1342" spans="1:12" x14ac:dyDescent="0.3">
      <c r="A1342">
        <v>806094</v>
      </c>
      <c r="B1342" s="2">
        <v>41781</v>
      </c>
      <c r="C1342" s="3">
        <v>0.72140046296296301</v>
      </c>
      <c r="D1342" t="s">
        <v>30</v>
      </c>
      <c r="E1342" t="s">
        <v>27</v>
      </c>
      <c r="F1342" t="s">
        <v>17</v>
      </c>
      <c r="G1342" t="s">
        <v>4</v>
      </c>
      <c r="H1342">
        <v>40389</v>
      </c>
      <c r="I1342">
        <f>IF(Table3_1[[#This Row],[Status]]="Hired",1,0)</f>
        <v>0</v>
      </c>
      <c r="J1342" t="b">
        <f>OR((Table3_1[[#This Row],[Offered Salary]]&lt;$O$27),(Table3_1[[#This Row],[Offered Salary]]&gt;$O$28))</f>
        <v>0</v>
      </c>
      <c r="K1342" t="str">
        <f>IF(Table3_1[[#This Row],[Offered Salary]]&lt;$O$27,"Low",IF(Table3_1[[#This Row],[Offered Salary]]&gt;$O$28,"High",""))</f>
        <v/>
      </c>
      <c r="L1342" s="6">
        <f>((Table3_1[[#This Row],[Offered Salary]]-$O$25)/$O$26)</f>
        <v>-0.33259886842554259</v>
      </c>
    </row>
    <row r="1343" spans="1:12" x14ac:dyDescent="0.3">
      <c r="A1343">
        <v>487002</v>
      </c>
      <c r="B1343" s="2">
        <v>41797</v>
      </c>
      <c r="C1343" s="3">
        <v>0.77901620370370372</v>
      </c>
      <c r="D1343" t="s">
        <v>31</v>
      </c>
      <c r="E1343" t="s">
        <v>27</v>
      </c>
      <c r="F1343" t="s">
        <v>17</v>
      </c>
      <c r="G1343" t="s">
        <v>4</v>
      </c>
      <c r="H1343">
        <v>84535</v>
      </c>
      <c r="I1343">
        <f>IF(Table3_1[[#This Row],[Status]]="Hired",1,0)</f>
        <v>1</v>
      </c>
      <c r="J1343" t="b">
        <f>OR((Table3_1[[#This Row],[Offered Salary]]&lt;$O$27),(Table3_1[[#This Row],[Offered Salary]]&gt;$O$28))</f>
        <v>0</v>
      </c>
      <c r="K1343" t="str">
        <f>IF(Table3_1[[#This Row],[Offered Salary]]&lt;$O$27,"Low",IF(Table3_1[[#This Row],[Offered Salary]]&gt;$O$28,"High",""))</f>
        <v/>
      </c>
      <c r="L1343" s="6">
        <f>((Table3_1[[#This Row],[Offered Salary]]-$O$25)/$O$26)</f>
        <v>1.1975667820504741</v>
      </c>
    </row>
    <row r="1344" spans="1:12" x14ac:dyDescent="0.3">
      <c r="A1344">
        <v>165000</v>
      </c>
      <c r="B1344" s="2">
        <v>41806</v>
      </c>
      <c r="C1344" s="3">
        <v>0.67633101851851851</v>
      </c>
      <c r="D1344" t="s">
        <v>31</v>
      </c>
      <c r="E1344" t="s">
        <v>27</v>
      </c>
      <c r="F1344" t="s">
        <v>17</v>
      </c>
      <c r="G1344" t="s">
        <v>4</v>
      </c>
      <c r="H1344">
        <v>46109</v>
      </c>
      <c r="I1344">
        <f>IF(Table3_1[[#This Row],[Status]]="Hired",1,0)</f>
        <v>1</v>
      </c>
      <c r="J1344" t="b">
        <f>OR((Table3_1[[#This Row],[Offered Salary]]&lt;$O$27),(Table3_1[[#This Row],[Offered Salary]]&gt;$O$28))</f>
        <v>0</v>
      </c>
      <c r="K1344" t="str">
        <f>IF(Table3_1[[#This Row],[Offered Salary]]&lt;$O$27,"Low",IF(Table3_1[[#This Row],[Offered Salary]]&gt;$O$28,"High",""))</f>
        <v/>
      </c>
      <c r="L1344" s="6">
        <f>((Table3_1[[#This Row],[Offered Salary]]-$O$25)/$O$26)</f>
        <v>-0.13433520873445357</v>
      </c>
    </row>
    <row r="1345" spans="1:12" x14ac:dyDescent="0.3">
      <c r="A1345">
        <v>332816</v>
      </c>
      <c r="B1345" s="2">
        <v>41820</v>
      </c>
      <c r="C1345" s="3">
        <v>0.39761574074074074</v>
      </c>
      <c r="D1345" t="s">
        <v>30</v>
      </c>
      <c r="E1345" t="s">
        <v>28</v>
      </c>
      <c r="F1345" t="s">
        <v>17</v>
      </c>
      <c r="G1345" t="s">
        <v>4</v>
      </c>
      <c r="H1345">
        <v>25714</v>
      </c>
      <c r="I1345">
        <f>IF(Table3_1[[#This Row],[Status]]="Hired",1,0)</f>
        <v>0</v>
      </c>
      <c r="J1345" t="b">
        <f>OR((Table3_1[[#This Row],[Offered Salary]]&lt;$O$27),(Table3_1[[#This Row],[Offered Salary]]&gt;$O$28))</f>
        <v>0</v>
      </c>
      <c r="K1345" t="str">
        <f>IF(Table3_1[[#This Row],[Offered Salary]]&lt;$O$27,"Low",IF(Table3_1[[#This Row],[Offered Salary]]&gt;$O$28,"High",""))</f>
        <v/>
      </c>
      <c r="L1345" s="6">
        <f>((Table3_1[[#This Row],[Offered Salary]]-$O$25)/$O$26)</f>
        <v>-0.84125607226588017</v>
      </c>
    </row>
    <row r="1346" spans="1:12" x14ac:dyDescent="0.3">
      <c r="A1346">
        <v>673099</v>
      </c>
      <c r="B1346" s="2">
        <v>41874</v>
      </c>
      <c r="C1346" s="3">
        <v>0.66890046296296302</v>
      </c>
      <c r="D1346" t="s">
        <v>30</v>
      </c>
      <c r="E1346" t="s">
        <v>27</v>
      </c>
      <c r="F1346" t="s">
        <v>17</v>
      </c>
      <c r="G1346" t="s">
        <v>4</v>
      </c>
      <c r="H1346">
        <v>15672</v>
      </c>
      <c r="I1346">
        <f>IF(Table3_1[[#This Row],[Status]]="Hired",1,0)</f>
        <v>0</v>
      </c>
      <c r="J1346" t="b">
        <f>OR((Table3_1[[#This Row],[Offered Salary]]&lt;$O$27),(Table3_1[[#This Row],[Offered Salary]]&gt;$O$28))</f>
        <v>0</v>
      </c>
      <c r="K1346" t="str">
        <f>IF(Table3_1[[#This Row],[Offered Salary]]&lt;$O$27,"Low",IF(Table3_1[[#This Row],[Offered Salary]]&gt;$O$28,"High",""))</f>
        <v/>
      </c>
      <c r="L1346" s="6">
        <f>((Table3_1[[#This Row],[Offered Salary]]-$O$25)/$O$26)</f>
        <v>-1.1893266440522292</v>
      </c>
    </row>
    <row r="1347" spans="1:12" x14ac:dyDescent="0.3">
      <c r="A1347">
        <v>894681</v>
      </c>
      <c r="B1347" s="2">
        <v>41874</v>
      </c>
      <c r="C1347" s="3">
        <v>0.67015046296296299</v>
      </c>
      <c r="D1347" t="s">
        <v>31</v>
      </c>
      <c r="E1347" t="s">
        <v>27</v>
      </c>
      <c r="F1347" t="s">
        <v>17</v>
      </c>
      <c r="G1347" t="s">
        <v>4</v>
      </c>
      <c r="H1347">
        <v>29204</v>
      </c>
      <c r="I1347">
        <f>IF(Table3_1[[#This Row],[Status]]="Hired",1,0)</f>
        <v>1</v>
      </c>
      <c r="J1347" t="b">
        <f>OR((Table3_1[[#This Row],[Offered Salary]]&lt;$O$27),(Table3_1[[#This Row],[Offered Salary]]&gt;$O$28))</f>
        <v>0</v>
      </c>
      <c r="K1347" t="str">
        <f>IF(Table3_1[[#This Row],[Offered Salary]]&lt;$O$27,"Low",IF(Table3_1[[#This Row],[Offered Salary]]&gt;$O$28,"High",""))</f>
        <v/>
      </c>
      <c r="L1347" s="6">
        <f>((Table3_1[[#This Row],[Offered Salary]]-$O$25)/$O$26)</f>
        <v>-0.72028751067114227</v>
      </c>
    </row>
    <row r="1348" spans="1:12" x14ac:dyDescent="0.3">
      <c r="A1348">
        <v>67176</v>
      </c>
      <c r="B1348" s="2">
        <v>41874</v>
      </c>
      <c r="C1348" s="3">
        <v>0.67230324074074077</v>
      </c>
      <c r="D1348" t="s">
        <v>30</v>
      </c>
      <c r="E1348" t="s">
        <v>27</v>
      </c>
      <c r="F1348" t="s">
        <v>17</v>
      </c>
      <c r="G1348" t="s">
        <v>4</v>
      </c>
      <c r="H1348">
        <v>17553</v>
      </c>
      <c r="I1348">
        <f>IF(Table3_1[[#This Row],[Status]]="Hired",1,0)</f>
        <v>0</v>
      </c>
      <c r="J1348" t="b">
        <f>OR((Table3_1[[#This Row],[Offered Salary]]&lt;$O$27),(Table3_1[[#This Row],[Offered Salary]]&gt;$O$28))</f>
        <v>0</v>
      </c>
      <c r="K1348" t="str">
        <f>IF(Table3_1[[#This Row],[Offered Salary]]&lt;$O$27,"Low",IF(Table3_1[[#This Row],[Offered Salary]]&gt;$O$28,"High",""))</f>
        <v/>
      </c>
      <c r="L1348" s="6">
        <f>((Table3_1[[#This Row],[Offered Salary]]-$O$25)/$O$26)</f>
        <v>-1.1241284021153517</v>
      </c>
    </row>
    <row r="1349" spans="1:12" x14ac:dyDescent="0.3">
      <c r="A1349">
        <v>586678</v>
      </c>
      <c r="B1349" s="2">
        <v>41874</v>
      </c>
      <c r="C1349" s="3">
        <v>0.66891203703703705</v>
      </c>
      <c r="D1349" t="s">
        <v>30</v>
      </c>
      <c r="E1349" t="s">
        <v>28</v>
      </c>
      <c r="F1349" t="s">
        <v>17</v>
      </c>
      <c r="G1349" t="s">
        <v>4</v>
      </c>
      <c r="H1349">
        <v>84220</v>
      </c>
      <c r="I1349">
        <f>IF(Table3_1[[#This Row],[Status]]="Hired",1,0)</f>
        <v>0</v>
      </c>
      <c r="J1349" t="b">
        <f>OR((Table3_1[[#This Row],[Offered Salary]]&lt;$O$27),(Table3_1[[#This Row],[Offered Salary]]&gt;$O$28))</f>
        <v>0</v>
      </c>
      <c r="K1349" t="str">
        <f>IF(Table3_1[[#This Row],[Offered Salary]]&lt;$O$27,"Low",IF(Table3_1[[#This Row],[Offered Salary]]&gt;$O$28,"High",""))</f>
        <v/>
      </c>
      <c r="L1349" s="6">
        <f>((Table3_1[[#This Row],[Offered Salary]]-$O$25)/$O$26)</f>
        <v>1.1866484161758775</v>
      </c>
    </row>
    <row r="1350" spans="1:12" x14ac:dyDescent="0.3">
      <c r="A1350">
        <v>218472</v>
      </c>
      <c r="B1350" s="2">
        <v>41875</v>
      </c>
      <c r="C1350" s="3">
        <v>0.42332175925925924</v>
      </c>
      <c r="D1350" t="s">
        <v>31</v>
      </c>
      <c r="E1350" t="s">
        <v>27</v>
      </c>
      <c r="F1350" t="s">
        <v>17</v>
      </c>
      <c r="G1350" t="s">
        <v>4</v>
      </c>
      <c r="H1350">
        <v>33201</v>
      </c>
      <c r="I1350">
        <f>IF(Table3_1[[#This Row],[Status]]="Hired",1,0)</f>
        <v>1</v>
      </c>
      <c r="J1350" t="b">
        <f>OR((Table3_1[[#This Row],[Offered Salary]]&lt;$O$27),(Table3_1[[#This Row],[Offered Salary]]&gt;$O$28))</f>
        <v>0</v>
      </c>
      <c r="K1350" t="str">
        <f>IF(Table3_1[[#This Row],[Offered Salary]]&lt;$O$27,"Low",IF(Table3_1[[#This Row],[Offered Salary]]&gt;$O$28,"High",""))</f>
        <v/>
      </c>
      <c r="L1350" s="6">
        <f>((Table3_1[[#This Row],[Offered Salary]]-$O$25)/$O$26)</f>
        <v>-0.5817455792401488</v>
      </c>
    </row>
    <row r="1351" spans="1:12" x14ac:dyDescent="0.3">
      <c r="A1351">
        <v>985982</v>
      </c>
      <c r="B1351" s="2">
        <v>41765</v>
      </c>
      <c r="C1351" s="3">
        <v>0.46059027777777778</v>
      </c>
      <c r="D1351" t="s">
        <v>30</v>
      </c>
      <c r="E1351" t="s">
        <v>28</v>
      </c>
      <c r="F1351" t="s">
        <v>17</v>
      </c>
      <c r="G1351" t="s">
        <v>4</v>
      </c>
      <c r="H1351">
        <v>5910</v>
      </c>
      <c r="I1351">
        <f>IF(Table3_1[[#This Row],[Status]]="Hired",1,0)</f>
        <v>0</v>
      </c>
      <c r="J1351" t="b">
        <f>OR((Table3_1[[#This Row],[Offered Salary]]&lt;$O$27),(Table3_1[[#This Row],[Offered Salary]]&gt;$O$28))</f>
        <v>1</v>
      </c>
      <c r="K1351" t="str">
        <f>IF(Table3_1[[#This Row],[Offered Salary]]&lt;$O$27,"Low",IF(Table3_1[[#This Row],[Offered Salary]]&gt;$O$28,"High",""))</f>
        <v>Low</v>
      </c>
      <c r="L1351" s="6">
        <f>((Table3_1[[#This Row],[Offered Salary]]-$O$25)/$O$26)</f>
        <v>-1.5276920017278255</v>
      </c>
    </row>
    <row r="1352" spans="1:12" x14ac:dyDescent="0.3">
      <c r="A1352">
        <v>898081</v>
      </c>
      <c r="B1352" s="2">
        <v>41767</v>
      </c>
      <c r="C1352" s="3">
        <v>0.64405092592592594</v>
      </c>
      <c r="D1352" t="s">
        <v>31</v>
      </c>
      <c r="E1352" t="s">
        <v>29</v>
      </c>
      <c r="F1352" t="s">
        <v>17</v>
      </c>
      <c r="G1352" t="s">
        <v>4</v>
      </c>
      <c r="H1352">
        <v>30580</v>
      </c>
      <c r="I1352">
        <f>IF(Table3_1[[#This Row],[Status]]="Hired",1,0)</f>
        <v>1</v>
      </c>
      <c r="J1352" t="b">
        <f>OR((Table3_1[[#This Row],[Offered Salary]]&lt;$O$27),(Table3_1[[#This Row],[Offered Salary]]&gt;$O$28))</f>
        <v>0</v>
      </c>
      <c r="K1352" t="str">
        <f>IF(Table3_1[[#This Row],[Offered Salary]]&lt;$O$27,"Low",IF(Table3_1[[#This Row],[Offered Salary]]&gt;$O$28,"High",""))</f>
        <v/>
      </c>
      <c r="L1352" s="6">
        <f>((Table3_1[[#This Row],[Offered Salary]]-$O$25)/$O$26)</f>
        <v>-0.67259331561258662</v>
      </c>
    </row>
    <row r="1353" spans="1:12" x14ac:dyDescent="0.3">
      <c r="A1353">
        <v>150930</v>
      </c>
      <c r="B1353" s="2">
        <v>41768</v>
      </c>
      <c r="C1353" s="3">
        <v>0.82862268518518523</v>
      </c>
      <c r="D1353" t="s">
        <v>30</v>
      </c>
      <c r="E1353" t="s">
        <v>27</v>
      </c>
      <c r="F1353" t="s">
        <v>17</v>
      </c>
      <c r="G1353" t="s">
        <v>4</v>
      </c>
      <c r="H1353">
        <v>70809</v>
      </c>
      <c r="I1353">
        <f>IF(Table3_1[[#This Row],[Status]]="Hired",1,0)</f>
        <v>0</v>
      </c>
      <c r="J1353" t="b">
        <f>OR((Table3_1[[#This Row],[Offered Salary]]&lt;$O$27),(Table3_1[[#This Row],[Offered Salary]]&gt;$O$28))</f>
        <v>0</v>
      </c>
      <c r="K1353" t="str">
        <f>IF(Table3_1[[#This Row],[Offered Salary]]&lt;$O$27,"Low",IF(Table3_1[[#This Row],[Offered Salary]]&gt;$O$28,"High",""))</f>
        <v/>
      </c>
      <c r="L1353" s="6">
        <f>((Table3_1[[#This Row],[Offered Salary]]-$O$25)/$O$26)</f>
        <v>0.72180332174979445</v>
      </c>
    </row>
    <row r="1354" spans="1:12" x14ac:dyDescent="0.3">
      <c r="A1354">
        <v>486534</v>
      </c>
      <c r="B1354" s="2">
        <v>41768</v>
      </c>
      <c r="C1354" s="3">
        <v>0.83008101851851857</v>
      </c>
      <c r="D1354" t="s">
        <v>31</v>
      </c>
      <c r="E1354" t="s">
        <v>29</v>
      </c>
      <c r="F1354" t="s">
        <v>17</v>
      </c>
      <c r="G1354" t="s">
        <v>4</v>
      </c>
      <c r="H1354">
        <v>85077</v>
      </c>
      <c r="I1354">
        <f>IF(Table3_1[[#This Row],[Status]]="Hired",1,0)</f>
        <v>1</v>
      </c>
      <c r="J1354" t="b">
        <f>OR((Table3_1[[#This Row],[Offered Salary]]&lt;$O$27),(Table3_1[[#This Row],[Offered Salary]]&gt;$O$28))</f>
        <v>0</v>
      </c>
      <c r="K1354" t="str">
        <f>IF(Table3_1[[#This Row],[Offered Salary]]&lt;$O$27,"Low",IF(Table3_1[[#This Row],[Offered Salary]]&gt;$O$28,"High",""))</f>
        <v/>
      </c>
      <c r="L1354" s="6">
        <f>((Table3_1[[#This Row],[Offered Salary]]-$O$25)/$O$26)</f>
        <v>1.2163533036505738</v>
      </c>
    </row>
    <row r="1355" spans="1:12" x14ac:dyDescent="0.3">
      <c r="A1355">
        <v>587959</v>
      </c>
      <c r="B1355" s="2">
        <v>41768</v>
      </c>
      <c r="C1355" s="3">
        <v>0.82894675925925931</v>
      </c>
      <c r="D1355" t="s">
        <v>31</v>
      </c>
      <c r="E1355" t="s">
        <v>29</v>
      </c>
      <c r="F1355" t="s">
        <v>17</v>
      </c>
      <c r="G1355" t="s">
        <v>4</v>
      </c>
      <c r="H1355">
        <v>15500</v>
      </c>
      <c r="I1355">
        <f>IF(Table3_1[[#This Row],[Status]]="Hired",1,0)</f>
        <v>1</v>
      </c>
      <c r="J1355" t="b">
        <f>OR((Table3_1[[#This Row],[Offered Salary]]&lt;$O$27),(Table3_1[[#This Row],[Offered Salary]]&gt;$O$28))</f>
        <v>0</v>
      </c>
      <c r="K1355" t="str">
        <f>IF(Table3_1[[#This Row],[Offered Salary]]&lt;$O$27,"Low",IF(Table3_1[[#This Row],[Offered Salary]]&gt;$O$28,"High",""))</f>
        <v/>
      </c>
      <c r="L1355" s="6">
        <f>((Table3_1[[#This Row],[Offered Salary]]-$O$25)/$O$26)</f>
        <v>-1.1952884184345485</v>
      </c>
    </row>
    <row r="1356" spans="1:12" x14ac:dyDescent="0.3">
      <c r="A1356">
        <v>214844</v>
      </c>
      <c r="B1356" s="2">
        <v>41768</v>
      </c>
      <c r="C1356" s="3">
        <v>0.82967592592592587</v>
      </c>
      <c r="D1356" t="s">
        <v>31</v>
      </c>
      <c r="E1356" t="s">
        <v>29</v>
      </c>
      <c r="F1356" t="s">
        <v>17</v>
      </c>
      <c r="G1356" t="s">
        <v>4</v>
      </c>
      <c r="H1356">
        <v>21883</v>
      </c>
      <c r="I1356">
        <f>IF(Table3_1[[#This Row],[Status]]="Hired",1,0)</f>
        <v>1</v>
      </c>
      <c r="J1356" t="b">
        <f>OR((Table3_1[[#This Row],[Offered Salary]]&lt;$O$27),(Table3_1[[#This Row],[Offered Salary]]&gt;$O$28))</f>
        <v>0</v>
      </c>
      <c r="K1356" t="str">
        <f>IF(Table3_1[[#This Row],[Offered Salary]]&lt;$O$27,"Low",IF(Table3_1[[#This Row],[Offered Salary]]&gt;$O$28,"High",""))</f>
        <v/>
      </c>
      <c r="L1356" s="6">
        <f>((Table3_1[[#This Row],[Offered Salary]]-$O$25)/$O$26)</f>
        <v>-0.97404419818835608</v>
      </c>
    </row>
    <row r="1357" spans="1:12" x14ac:dyDescent="0.3">
      <c r="A1357">
        <v>733774</v>
      </c>
      <c r="B1357" s="2">
        <v>41768</v>
      </c>
      <c r="C1357" s="3">
        <v>0.83122685185185186</v>
      </c>
      <c r="D1357" t="s">
        <v>31</v>
      </c>
      <c r="E1357" t="s">
        <v>29</v>
      </c>
      <c r="F1357" t="s">
        <v>17</v>
      </c>
      <c r="G1357" t="s">
        <v>4</v>
      </c>
      <c r="H1357">
        <v>91065</v>
      </c>
      <c r="I1357">
        <f>IF(Table3_1[[#This Row],[Status]]="Hired",1,0)</f>
        <v>1</v>
      </c>
      <c r="J1357" t="b">
        <f>OR((Table3_1[[#This Row],[Offered Salary]]&lt;$O$27),(Table3_1[[#This Row],[Offered Salary]]&gt;$O$28))</f>
        <v>0</v>
      </c>
      <c r="K1357" t="str">
        <f>IF(Table3_1[[#This Row],[Offered Salary]]&lt;$O$27,"Low",IF(Table3_1[[#This Row],[Offered Salary]]&gt;$O$28,"High",""))</f>
        <v/>
      </c>
      <c r="L1357" s="6">
        <f>((Table3_1[[#This Row],[Offered Salary]]-$O$25)/$O$26)</f>
        <v>1.4239062397048117</v>
      </c>
    </row>
    <row r="1358" spans="1:12" x14ac:dyDescent="0.3">
      <c r="A1358">
        <v>516459</v>
      </c>
      <c r="B1358" s="2">
        <v>41792</v>
      </c>
      <c r="C1358" s="3">
        <v>0.74144675925925929</v>
      </c>
      <c r="D1358" t="s">
        <v>31</v>
      </c>
      <c r="E1358" t="s">
        <v>29</v>
      </c>
      <c r="F1358" t="s">
        <v>17</v>
      </c>
      <c r="G1358" t="s">
        <v>4</v>
      </c>
      <c r="H1358">
        <v>33427</v>
      </c>
      <c r="I1358">
        <f>IF(Table3_1[[#This Row],[Status]]="Hired",1,0)</f>
        <v>1</v>
      </c>
      <c r="J1358" t="b">
        <f>OR((Table3_1[[#This Row],[Offered Salary]]&lt;$O$27),(Table3_1[[#This Row],[Offered Salary]]&gt;$O$28))</f>
        <v>0</v>
      </c>
      <c r="K1358" t="str">
        <f>IF(Table3_1[[#This Row],[Offered Salary]]&lt;$O$27,"Low",IF(Table3_1[[#This Row],[Offered Salary]]&gt;$O$28,"High",""))</f>
        <v/>
      </c>
      <c r="L1358" s="6">
        <f>((Table3_1[[#This Row],[Offered Salary]]-$O$25)/$O$26)</f>
        <v>-0.57391208499361279</v>
      </c>
    </row>
    <row r="1359" spans="1:12" x14ac:dyDescent="0.3">
      <c r="A1359">
        <v>461123</v>
      </c>
      <c r="B1359" s="2">
        <v>41796</v>
      </c>
      <c r="C1359" s="3">
        <v>0.3823611111111111</v>
      </c>
      <c r="D1359" t="s">
        <v>31</v>
      </c>
      <c r="E1359" t="s">
        <v>27</v>
      </c>
      <c r="F1359" t="s">
        <v>17</v>
      </c>
      <c r="G1359" t="s">
        <v>4</v>
      </c>
      <c r="H1359">
        <v>12576</v>
      </c>
      <c r="I1359">
        <f>IF(Table3_1[[#This Row],[Status]]="Hired",1,0)</f>
        <v>1</v>
      </c>
      <c r="J1359" t="b">
        <f>OR((Table3_1[[#This Row],[Offered Salary]]&lt;$O$27),(Table3_1[[#This Row],[Offered Salary]]&gt;$O$28))</f>
        <v>0</v>
      </c>
      <c r="K1359" t="str">
        <f>IF(Table3_1[[#This Row],[Offered Salary]]&lt;$O$27,"Low",IF(Table3_1[[#This Row],[Offered Salary]]&gt;$O$28,"High",""))</f>
        <v/>
      </c>
      <c r="L1359" s="6">
        <f>((Table3_1[[#This Row],[Offered Salary]]-$O$25)/$O$26)</f>
        <v>-1.2966385829339795</v>
      </c>
    </row>
    <row r="1360" spans="1:12" x14ac:dyDescent="0.3">
      <c r="A1360">
        <v>62030</v>
      </c>
      <c r="B1360" s="2">
        <v>41796</v>
      </c>
      <c r="C1360" s="3">
        <v>0.38312499999999999</v>
      </c>
      <c r="D1360" t="s">
        <v>30</v>
      </c>
      <c r="E1360" t="s">
        <v>29</v>
      </c>
      <c r="F1360" t="s">
        <v>17</v>
      </c>
      <c r="G1360" t="s">
        <v>4</v>
      </c>
      <c r="H1360">
        <v>84631</v>
      </c>
      <c r="I1360">
        <f>IF(Table3_1[[#This Row],[Status]]="Hired",1,0)</f>
        <v>0</v>
      </c>
      <c r="J1360" t="b">
        <f>OR((Table3_1[[#This Row],[Offered Salary]]&lt;$O$27),(Table3_1[[#This Row],[Offered Salary]]&gt;$O$28))</f>
        <v>0</v>
      </c>
      <c r="K1360" t="str">
        <f>IF(Table3_1[[#This Row],[Offered Salary]]&lt;$O$27,"Low",IF(Table3_1[[#This Row],[Offered Salary]]&gt;$O$28,"High",""))</f>
        <v/>
      </c>
      <c r="L1360" s="6">
        <f>((Table3_1[[#This Row],[Offered Salary]]-$O$25)/$O$26)</f>
        <v>1.2008942840313035</v>
      </c>
    </row>
    <row r="1361" spans="1:12" x14ac:dyDescent="0.3">
      <c r="A1361">
        <v>518772</v>
      </c>
      <c r="B1361" s="2">
        <v>41813</v>
      </c>
      <c r="C1361" s="3">
        <v>0.39761574074074074</v>
      </c>
      <c r="D1361" t="s">
        <v>31</v>
      </c>
      <c r="E1361" t="s">
        <v>27</v>
      </c>
      <c r="F1361" t="s">
        <v>17</v>
      </c>
      <c r="G1361" t="s">
        <v>4</v>
      </c>
      <c r="H1361">
        <v>15241</v>
      </c>
      <c r="I1361">
        <f>IF(Table3_1[[#This Row],[Status]]="Hired",1,0)</f>
        <v>1</v>
      </c>
      <c r="J1361" t="b">
        <f>OR((Table3_1[[#This Row],[Offered Salary]]&lt;$O$27),(Table3_1[[#This Row],[Offered Salary]]&gt;$O$28))</f>
        <v>0</v>
      </c>
      <c r="K1361" t="str">
        <f>IF(Table3_1[[#This Row],[Offered Salary]]&lt;$O$27,"Low",IF(Table3_1[[#This Row],[Offered Salary]]&gt;$O$28,"High",""))</f>
        <v/>
      </c>
      <c r="L1361" s="6">
        <f>((Table3_1[[#This Row],[Offered Salary]]-$O$25)/$O$26)</f>
        <v>-1.2042657414869948</v>
      </c>
    </row>
    <row r="1362" spans="1:12" x14ac:dyDescent="0.3">
      <c r="A1362">
        <v>249926</v>
      </c>
      <c r="B1362" s="2">
        <v>41827</v>
      </c>
      <c r="C1362" s="3">
        <v>0.71659722222222222</v>
      </c>
      <c r="D1362" t="s">
        <v>31</v>
      </c>
      <c r="E1362" t="s">
        <v>27</v>
      </c>
      <c r="F1362" t="s">
        <v>17</v>
      </c>
      <c r="G1362" t="s">
        <v>4</v>
      </c>
      <c r="H1362">
        <v>37537</v>
      </c>
      <c r="I1362">
        <f>IF(Table3_1[[#This Row],[Status]]="Hired",1,0)</f>
        <v>1</v>
      </c>
      <c r="J1362" t="b">
        <f>OR((Table3_1[[#This Row],[Offered Salary]]&lt;$O$27),(Table3_1[[#This Row],[Offered Salary]]&gt;$O$28))</f>
        <v>0</v>
      </c>
      <c r="K1362" t="str">
        <f>IF(Table3_1[[#This Row],[Offered Salary]]&lt;$O$27,"Low",IF(Table3_1[[#This Row],[Offered Salary]]&gt;$O$28,"High",""))</f>
        <v/>
      </c>
      <c r="L1362" s="6">
        <f>((Table3_1[[#This Row],[Offered Salary]]-$O$25)/$O$26)</f>
        <v>-0.43145340643935132</v>
      </c>
    </row>
    <row r="1363" spans="1:12" x14ac:dyDescent="0.3">
      <c r="A1363">
        <v>986569</v>
      </c>
      <c r="B1363" s="2">
        <v>41870</v>
      </c>
      <c r="C1363" s="3">
        <v>0.73370370370370375</v>
      </c>
      <c r="D1363" t="s">
        <v>30</v>
      </c>
      <c r="E1363" t="s">
        <v>27</v>
      </c>
      <c r="F1363" t="s">
        <v>17</v>
      </c>
      <c r="G1363" t="s">
        <v>4</v>
      </c>
      <c r="H1363">
        <v>39045</v>
      </c>
      <c r="I1363">
        <f>IF(Table3_1[[#This Row],[Status]]="Hired",1,0)</f>
        <v>0</v>
      </c>
      <c r="J1363" t="b">
        <f>OR((Table3_1[[#This Row],[Offered Salary]]&lt;$O$27),(Table3_1[[#This Row],[Offered Salary]]&gt;$O$28))</f>
        <v>0</v>
      </c>
      <c r="K1363" t="str">
        <f>IF(Table3_1[[#This Row],[Offered Salary]]&lt;$O$27,"Low",IF(Table3_1[[#This Row],[Offered Salary]]&gt;$O$28,"High",""))</f>
        <v/>
      </c>
      <c r="L1363" s="6">
        <f>((Table3_1[[#This Row],[Offered Salary]]-$O$25)/$O$26)</f>
        <v>-0.37918389615715509</v>
      </c>
    </row>
    <row r="1364" spans="1:12" x14ac:dyDescent="0.3">
      <c r="A1364">
        <v>422439</v>
      </c>
      <c r="B1364" s="2">
        <v>41870</v>
      </c>
      <c r="C1364" s="3">
        <v>0.73412037037037037</v>
      </c>
      <c r="D1364" t="s">
        <v>30</v>
      </c>
      <c r="E1364" t="s">
        <v>27</v>
      </c>
      <c r="F1364" t="s">
        <v>17</v>
      </c>
      <c r="G1364" t="s">
        <v>4</v>
      </c>
      <c r="H1364">
        <v>17272</v>
      </c>
      <c r="I1364">
        <f>IF(Table3_1[[#This Row],[Status]]="Hired",1,0)</f>
        <v>0</v>
      </c>
      <c r="J1364" t="b">
        <f>OR((Table3_1[[#This Row],[Offered Salary]]&lt;$O$27),(Table3_1[[#This Row],[Offered Salary]]&gt;$O$28))</f>
        <v>0</v>
      </c>
      <c r="K1364" t="str">
        <f>IF(Table3_1[[#This Row],[Offered Salary]]&lt;$O$27,"Low",IF(Table3_1[[#This Row],[Offered Salary]]&gt;$O$28,"High",""))</f>
        <v/>
      </c>
      <c r="L1364" s="6">
        <f>((Table3_1[[#This Row],[Offered Salary]]-$O$25)/$O$26)</f>
        <v>-1.1338682777050713</v>
      </c>
    </row>
    <row r="1365" spans="1:12" x14ac:dyDescent="0.3">
      <c r="A1365">
        <v>693142</v>
      </c>
      <c r="B1365" s="2">
        <v>41857</v>
      </c>
      <c r="C1365" s="3">
        <v>0.39733796296296298</v>
      </c>
      <c r="D1365" t="s">
        <v>31</v>
      </c>
      <c r="E1365" t="s">
        <v>27</v>
      </c>
      <c r="F1365" t="s">
        <v>15</v>
      </c>
      <c r="G1365" t="s">
        <v>10</v>
      </c>
      <c r="H1365">
        <v>61237</v>
      </c>
      <c r="I1365">
        <f>IF(Table3_1[[#This Row],[Status]]="Hired",1,0)</f>
        <v>1</v>
      </c>
      <c r="J1365" t="b">
        <f>OR((Table3_1[[#This Row],[Offered Salary]]&lt;$O$27),(Table3_1[[#This Row],[Offered Salary]]&gt;$O$28))</f>
        <v>0</v>
      </c>
      <c r="K1365" t="str">
        <f>IF(Table3_1[[#This Row],[Offered Salary]]&lt;$O$27,"Low",IF(Table3_1[[#This Row],[Offered Salary]]&gt;$O$28,"High",""))</f>
        <v/>
      </c>
      <c r="L1365" s="6">
        <f>((Table3_1[[#This Row],[Offered Salary]]-$O$25)/$O$26)</f>
        <v>0.39002364507792309</v>
      </c>
    </row>
    <row r="1366" spans="1:12" x14ac:dyDescent="0.3">
      <c r="A1366">
        <v>332698</v>
      </c>
      <c r="B1366" s="2">
        <v>41779</v>
      </c>
      <c r="C1366" s="3">
        <v>0.74241898148148144</v>
      </c>
      <c r="D1366" t="s">
        <v>31</v>
      </c>
      <c r="E1366" t="s">
        <v>27</v>
      </c>
      <c r="F1366" t="s">
        <v>15</v>
      </c>
      <c r="G1366" t="s">
        <v>9</v>
      </c>
      <c r="H1366">
        <v>42994</v>
      </c>
      <c r="I1366">
        <f>IF(Table3_1[[#This Row],[Status]]="Hired",1,0)</f>
        <v>1</v>
      </c>
      <c r="J1366" t="b">
        <f>OR((Table3_1[[#This Row],[Offered Salary]]&lt;$O$27),(Table3_1[[#This Row],[Offered Salary]]&gt;$O$28))</f>
        <v>0</v>
      </c>
      <c r="K1366" t="str">
        <f>IF(Table3_1[[#This Row],[Offered Salary]]&lt;$O$27,"Low",IF(Table3_1[[#This Row],[Offered Salary]]&gt;$O$28,"High",""))</f>
        <v/>
      </c>
      <c r="L1366" s="6">
        <f>((Table3_1[[#This Row],[Offered Salary]]-$O$25)/$O$26)</f>
        <v>-0.24230571571657633</v>
      </c>
    </row>
    <row r="1367" spans="1:12" x14ac:dyDescent="0.3">
      <c r="A1367">
        <v>302555</v>
      </c>
      <c r="B1367" s="2">
        <v>41789</v>
      </c>
      <c r="C1367" s="3">
        <v>0.36585648148148148</v>
      </c>
      <c r="D1367" t="s">
        <v>31</v>
      </c>
      <c r="E1367" t="s">
        <v>27</v>
      </c>
      <c r="F1367" t="s">
        <v>15</v>
      </c>
      <c r="G1367" t="s">
        <v>9</v>
      </c>
      <c r="H1367">
        <v>35068</v>
      </c>
      <c r="I1367">
        <f>IF(Table3_1[[#This Row],[Status]]="Hired",1,0)</f>
        <v>1</v>
      </c>
      <c r="J1367" t="b">
        <f>OR((Table3_1[[#This Row],[Offered Salary]]&lt;$O$27),(Table3_1[[#This Row],[Offered Salary]]&gt;$O$28))</f>
        <v>0</v>
      </c>
      <c r="K1367" t="str">
        <f>IF(Table3_1[[#This Row],[Offered Salary]]&lt;$O$27,"Low",IF(Table3_1[[#This Row],[Offered Salary]]&gt;$O$28,"High",""))</f>
        <v/>
      </c>
      <c r="L1367" s="6">
        <f>((Table3_1[[#This Row],[Offered Salary]]-$O$25)/$O$26)</f>
        <v>-0.51703259800880907</v>
      </c>
    </row>
    <row r="1368" spans="1:12" x14ac:dyDescent="0.3">
      <c r="A1368">
        <v>464696</v>
      </c>
      <c r="B1368" s="2">
        <v>41789</v>
      </c>
      <c r="C1368" s="3">
        <v>0.36658564814814815</v>
      </c>
      <c r="D1368" t="s">
        <v>31</v>
      </c>
      <c r="E1368" t="s">
        <v>27</v>
      </c>
      <c r="F1368" t="s">
        <v>15</v>
      </c>
      <c r="G1368" t="s">
        <v>9</v>
      </c>
      <c r="H1368">
        <v>67245</v>
      </c>
      <c r="I1368">
        <f>IF(Table3_1[[#This Row],[Status]]="Hired",1,0)</f>
        <v>1</v>
      </c>
      <c r="J1368" t="b">
        <f>OR((Table3_1[[#This Row],[Offered Salary]]&lt;$O$27),(Table3_1[[#This Row],[Offered Salary]]&gt;$O$28))</f>
        <v>0</v>
      </c>
      <c r="K1368" t="str">
        <f>IF(Table3_1[[#This Row],[Offered Salary]]&lt;$O$27,"Low",IF(Table3_1[[#This Row],[Offered Salary]]&gt;$O$28,"High",""))</f>
        <v/>
      </c>
      <c r="L1368" s="6">
        <f>((Table3_1[[#This Row],[Offered Salary]]-$O$25)/$O$26)</f>
        <v>0.59826981071150054</v>
      </c>
    </row>
    <row r="1369" spans="1:12" x14ac:dyDescent="0.3">
      <c r="A1369">
        <v>588414</v>
      </c>
      <c r="B1369" s="2">
        <v>41789</v>
      </c>
      <c r="C1369" s="3">
        <v>0.36550925925925926</v>
      </c>
      <c r="D1369" t="s">
        <v>30</v>
      </c>
      <c r="E1369" t="s">
        <v>29</v>
      </c>
      <c r="F1369" t="s">
        <v>15</v>
      </c>
      <c r="G1369" t="s">
        <v>9</v>
      </c>
      <c r="H1369">
        <v>64563</v>
      </c>
      <c r="I1369">
        <f>IF(Table3_1[[#This Row],[Status]]="Hired",1,0)</f>
        <v>0</v>
      </c>
      <c r="J1369" t="b">
        <f>OR((Table3_1[[#This Row],[Offered Salary]]&lt;$O$27),(Table3_1[[#This Row],[Offered Salary]]&gt;$O$28))</f>
        <v>0</v>
      </c>
      <c r="K1369" t="str">
        <f>IF(Table3_1[[#This Row],[Offered Salary]]&lt;$O$27,"Low",IF(Table3_1[[#This Row],[Offered Salary]]&gt;$O$28,"High",""))</f>
        <v/>
      </c>
      <c r="L1369" s="6">
        <f>((Table3_1[[#This Row],[Offered Salary]]-$O$25)/$O$26)</f>
        <v>0.50530772412207725</v>
      </c>
    </row>
    <row r="1370" spans="1:12" x14ac:dyDescent="0.3">
      <c r="A1370">
        <v>878903</v>
      </c>
      <c r="B1370" s="2">
        <v>41789</v>
      </c>
      <c r="C1370" s="3">
        <v>0.52104166666666663</v>
      </c>
      <c r="D1370" t="s">
        <v>31</v>
      </c>
      <c r="E1370" t="s">
        <v>29</v>
      </c>
      <c r="F1370" t="s">
        <v>15</v>
      </c>
      <c r="G1370" t="s">
        <v>2</v>
      </c>
      <c r="H1370">
        <v>42010</v>
      </c>
      <c r="I1370">
        <f>IF(Table3_1[[#This Row],[Status]]="Hired",1,0)</f>
        <v>1</v>
      </c>
      <c r="J1370" t="b">
        <f>OR((Table3_1[[#This Row],[Offered Salary]]&lt;$O$27),(Table3_1[[#This Row],[Offered Salary]]&gt;$O$28))</f>
        <v>0</v>
      </c>
      <c r="K1370" t="str">
        <f>IF(Table3_1[[#This Row],[Offered Salary]]&lt;$O$27,"Low",IF(Table3_1[[#This Row],[Offered Salary]]&gt;$O$28,"High",""))</f>
        <v/>
      </c>
      <c r="L1370" s="6">
        <f>((Table3_1[[#This Row],[Offered Salary]]-$O$25)/$O$26)</f>
        <v>-0.27641261102007836</v>
      </c>
    </row>
    <row r="1371" spans="1:12" x14ac:dyDescent="0.3">
      <c r="A1371">
        <v>756902</v>
      </c>
      <c r="B1371" s="2">
        <v>41795</v>
      </c>
      <c r="C1371" s="3">
        <v>0.39557870370370368</v>
      </c>
      <c r="D1371" t="s">
        <v>31</v>
      </c>
      <c r="E1371" t="s">
        <v>27</v>
      </c>
      <c r="F1371" t="s">
        <v>15</v>
      </c>
      <c r="G1371" t="s">
        <v>9</v>
      </c>
      <c r="H1371">
        <v>88348</v>
      </c>
      <c r="I1371">
        <f>IF(Table3_1[[#This Row],[Status]]="Hired",1,0)</f>
        <v>1</v>
      </c>
      <c r="J1371" t="b">
        <f>OR((Table3_1[[#This Row],[Offered Salary]]&lt;$O$27),(Table3_1[[#This Row],[Offered Salary]]&gt;$O$28))</f>
        <v>0</v>
      </c>
      <c r="K1371" t="str">
        <f>IF(Table3_1[[#This Row],[Offered Salary]]&lt;$O$27,"Low",IF(Table3_1[[#This Row],[Offered Salary]]&gt;$O$28,"High",""))</f>
        <v/>
      </c>
      <c r="L1371" s="6">
        <f>((Table3_1[[#This Row],[Offered Salary]]-$O$25)/$O$26)</f>
        <v>1.3297310013515444</v>
      </c>
    </row>
    <row r="1372" spans="1:12" x14ac:dyDescent="0.3">
      <c r="A1372">
        <v>646707</v>
      </c>
      <c r="B1372" s="2">
        <v>41761</v>
      </c>
      <c r="C1372" s="3">
        <v>0.5927662037037037</v>
      </c>
      <c r="D1372" t="s">
        <v>30</v>
      </c>
      <c r="E1372" t="s">
        <v>29</v>
      </c>
      <c r="F1372" t="s">
        <v>17</v>
      </c>
      <c r="G1372" t="s">
        <v>7</v>
      </c>
      <c r="H1372">
        <v>82194</v>
      </c>
      <c r="I1372">
        <f>IF(Table3_1[[#This Row],[Status]]="Hired",1,0)</f>
        <v>0</v>
      </c>
      <c r="J1372" t="b">
        <f>OR((Table3_1[[#This Row],[Offered Salary]]&lt;$O$27),(Table3_1[[#This Row],[Offered Salary]]&gt;$O$28))</f>
        <v>0</v>
      </c>
      <c r="K1372" t="str">
        <f>IF(Table3_1[[#This Row],[Offered Salary]]&lt;$O$27,"Low",IF(Table3_1[[#This Row],[Offered Salary]]&gt;$O$28,"High",""))</f>
        <v/>
      </c>
      <c r="L1372" s="6">
        <f>((Table3_1[[#This Row],[Offered Salary]]-$O$25)/$O$26)</f>
        <v>1.1164242597887888</v>
      </c>
    </row>
    <row r="1373" spans="1:12" x14ac:dyDescent="0.3">
      <c r="A1373">
        <v>105447</v>
      </c>
      <c r="B1373" s="2">
        <v>41782</v>
      </c>
      <c r="C1373" s="3">
        <v>0.3981365740740741</v>
      </c>
      <c r="D1373" t="s">
        <v>30</v>
      </c>
      <c r="E1373" t="s">
        <v>28</v>
      </c>
      <c r="F1373" t="s">
        <v>17</v>
      </c>
      <c r="G1373" t="s">
        <v>7</v>
      </c>
      <c r="H1373">
        <v>97440</v>
      </c>
      <c r="I1373">
        <f>IF(Table3_1[[#This Row],[Status]]="Hired",1,0)</f>
        <v>0</v>
      </c>
      <c r="J1373" t="b">
        <f>OR((Table3_1[[#This Row],[Offered Salary]]&lt;$O$27),(Table3_1[[#This Row],[Offered Salary]]&gt;$O$28))</f>
        <v>0</v>
      </c>
      <c r="K1373" t="str">
        <f>IF(Table3_1[[#This Row],[Offered Salary]]&lt;$O$27,"Low",IF(Table3_1[[#This Row],[Offered Salary]]&gt;$O$28,"High",""))</f>
        <v/>
      </c>
      <c r="L1373" s="6">
        <f>((Table3_1[[#This Row],[Offered Salary]]-$O$25)/$O$26)</f>
        <v>1.6448731681192685</v>
      </c>
    </row>
    <row r="1374" spans="1:12" x14ac:dyDescent="0.3">
      <c r="A1374">
        <v>393895</v>
      </c>
      <c r="B1374" s="2">
        <v>41771</v>
      </c>
      <c r="C1374" s="3">
        <v>0.86510416666666667</v>
      </c>
      <c r="D1374" t="s">
        <v>31</v>
      </c>
      <c r="E1374" t="s">
        <v>27</v>
      </c>
      <c r="F1374" t="s">
        <v>17</v>
      </c>
      <c r="G1374" t="s">
        <v>2</v>
      </c>
      <c r="H1374">
        <v>81819</v>
      </c>
      <c r="I1374">
        <f>IF(Table3_1[[#This Row],[Status]]="Hired",1,0)</f>
        <v>1</v>
      </c>
      <c r="J1374" t="b">
        <f>OR((Table3_1[[#This Row],[Offered Salary]]&lt;$O$27),(Table3_1[[#This Row],[Offered Salary]]&gt;$O$28))</f>
        <v>0</v>
      </c>
      <c r="K1374" t="str">
        <f>IF(Table3_1[[#This Row],[Offered Salary]]&lt;$O$27,"Low",IF(Table3_1[[#This Row],[Offered Salary]]&gt;$O$28,"High",""))</f>
        <v/>
      </c>
      <c r="L1374" s="6">
        <f>((Table3_1[[#This Row],[Offered Salary]]-$O$25)/$O$26)</f>
        <v>1.1034262051761738</v>
      </c>
    </row>
    <row r="1375" spans="1:12" x14ac:dyDescent="0.3">
      <c r="A1375">
        <v>690879</v>
      </c>
      <c r="B1375" s="2">
        <v>41779</v>
      </c>
      <c r="C1375" s="3">
        <v>0.66479166666666667</v>
      </c>
      <c r="D1375" t="s">
        <v>31</v>
      </c>
      <c r="E1375" t="s">
        <v>29</v>
      </c>
      <c r="F1375" t="s">
        <v>17</v>
      </c>
      <c r="G1375" t="s">
        <v>2</v>
      </c>
      <c r="H1375">
        <v>69812</v>
      </c>
      <c r="I1375">
        <f>IF(Table3_1[[#This Row],[Status]]="Hired",1,0)</f>
        <v>1</v>
      </c>
      <c r="J1375" t="b">
        <f>OR((Table3_1[[#This Row],[Offered Salary]]&lt;$O$27),(Table3_1[[#This Row],[Offered Salary]]&gt;$O$28))</f>
        <v>0</v>
      </c>
      <c r="K1375" t="str">
        <f>IF(Table3_1[[#This Row],[Offered Salary]]&lt;$O$27,"Low",IF(Table3_1[[#This Row],[Offered Salary]]&gt;$O$28,"High",""))</f>
        <v/>
      </c>
      <c r="L1375" s="6">
        <f>((Table3_1[[#This Row],[Offered Salary]]-$O$25)/$O$26)</f>
        <v>0.68724582721972172</v>
      </c>
    </row>
    <row r="1376" spans="1:12" x14ac:dyDescent="0.3">
      <c r="A1376">
        <v>555034</v>
      </c>
      <c r="B1376" s="2">
        <v>41799</v>
      </c>
      <c r="C1376" s="3">
        <v>0.39761574074074074</v>
      </c>
      <c r="D1376" t="s">
        <v>31</v>
      </c>
      <c r="E1376" t="s">
        <v>27</v>
      </c>
      <c r="F1376" t="s">
        <v>15</v>
      </c>
      <c r="G1376" t="s">
        <v>5</v>
      </c>
      <c r="H1376">
        <v>28605</v>
      </c>
      <c r="I1376">
        <f>IF(Table3_1[[#This Row],[Status]]="Hired",1,0)</f>
        <v>1</v>
      </c>
      <c r="J1376" t="b">
        <f>OR((Table3_1[[#This Row],[Offered Salary]]&lt;$O$27),(Table3_1[[#This Row],[Offered Salary]]&gt;$O$28))</f>
        <v>0</v>
      </c>
      <c r="K1376" t="str">
        <f>IF(Table3_1[[#This Row],[Offered Salary]]&lt;$O$27,"Low",IF(Table3_1[[#This Row],[Offered Salary]]&gt;$O$28,"High",""))</f>
        <v/>
      </c>
      <c r="L1376" s="6">
        <f>((Table3_1[[#This Row],[Offered Salary]]-$O$25)/$O$26)</f>
        <v>-0.74104973657235951</v>
      </c>
    </row>
    <row r="1377" spans="1:12" x14ac:dyDescent="0.3">
      <c r="A1377">
        <v>693918</v>
      </c>
      <c r="B1377" s="2">
        <v>41814</v>
      </c>
      <c r="C1377" s="3">
        <v>0.72379629629629627</v>
      </c>
      <c r="D1377" t="s">
        <v>31</v>
      </c>
      <c r="E1377" t="s">
        <v>27</v>
      </c>
      <c r="F1377" t="s">
        <v>15</v>
      </c>
      <c r="G1377" t="s">
        <v>10</v>
      </c>
      <c r="H1377">
        <v>50039</v>
      </c>
      <c r="I1377">
        <f>IF(Table3_1[[#This Row],[Status]]="Hired",1,0)</f>
        <v>1</v>
      </c>
      <c r="J1377" t="b">
        <f>OR((Table3_1[[#This Row],[Offered Salary]]&lt;$O$27),(Table3_1[[#This Row],[Offered Salary]]&gt;$O$28))</f>
        <v>0</v>
      </c>
      <c r="K1377" t="str">
        <f>IF(Table3_1[[#This Row],[Offered Salary]]&lt;$O$27,"Low",IF(Table3_1[[#This Row],[Offered Salary]]&gt;$O$28,"High",""))</f>
        <v/>
      </c>
      <c r="L1377" s="6">
        <f>((Table3_1[[#This Row],[Offered Salary]]-$O$25)/$O$26)</f>
        <v>1.8844036057526917E-3</v>
      </c>
    </row>
    <row r="1378" spans="1:12" x14ac:dyDescent="0.3">
      <c r="A1378">
        <v>278721</v>
      </c>
      <c r="B1378" s="2">
        <v>41844</v>
      </c>
      <c r="C1378" s="3">
        <v>0.77053240740740736</v>
      </c>
      <c r="D1378" t="s">
        <v>30</v>
      </c>
      <c r="E1378" t="s">
        <v>27</v>
      </c>
      <c r="F1378" t="s">
        <v>17</v>
      </c>
      <c r="G1378" t="s">
        <v>4</v>
      </c>
      <c r="H1378">
        <v>43723</v>
      </c>
      <c r="I1378">
        <f>IF(Table3_1[[#This Row],[Status]]="Hired",1,0)</f>
        <v>0</v>
      </c>
      <c r="J1378" t="b">
        <f>OR((Table3_1[[#This Row],[Offered Salary]]&lt;$O$27),(Table3_1[[#This Row],[Offered Salary]]&gt;$O$28))</f>
        <v>0</v>
      </c>
      <c r="K1378" t="str">
        <f>IF(Table3_1[[#This Row],[Offered Salary]]&lt;$O$27,"Low",IF(Table3_1[[#This Row],[Offered Salary]]&gt;$O$28,"High",""))</f>
        <v/>
      </c>
      <c r="L1378" s="6">
        <f>((Table3_1[[#This Row],[Offered Salary]]-$O$25)/$O$26)</f>
        <v>-0.2170374975496526</v>
      </c>
    </row>
    <row r="1379" spans="1:12" x14ac:dyDescent="0.3">
      <c r="A1379">
        <v>783969</v>
      </c>
      <c r="B1379" s="2">
        <v>41851</v>
      </c>
      <c r="C1379" s="3">
        <v>0.39842592592592591</v>
      </c>
      <c r="D1379" t="s">
        <v>31</v>
      </c>
      <c r="E1379" t="s">
        <v>29</v>
      </c>
      <c r="F1379" t="s">
        <v>20</v>
      </c>
      <c r="G1379" t="s">
        <v>6</v>
      </c>
      <c r="H1379">
        <v>79144</v>
      </c>
      <c r="I1379">
        <f>IF(Table3_1[[#This Row],[Status]]="Hired",1,0)</f>
        <v>1</v>
      </c>
      <c r="J1379" t="b">
        <f>OR((Table3_1[[#This Row],[Offered Salary]]&lt;$O$27),(Table3_1[[#This Row],[Offered Salary]]&gt;$O$28))</f>
        <v>0</v>
      </c>
      <c r="K1379" t="str">
        <f>IF(Table3_1[[#This Row],[Offered Salary]]&lt;$O$27,"Low",IF(Table3_1[[#This Row],[Offered Salary]]&gt;$O$28,"High",""))</f>
        <v/>
      </c>
      <c r="L1379" s="6">
        <f>((Table3_1[[#This Row],[Offered Salary]]-$O$25)/$O$26)</f>
        <v>1.0107067489395194</v>
      </c>
    </row>
    <row r="1380" spans="1:12" x14ac:dyDescent="0.3">
      <c r="A1380">
        <v>357078</v>
      </c>
      <c r="B1380" s="2">
        <v>41851</v>
      </c>
      <c r="C1380" s="3">
        <v>0.39871527777777777</v>
      </c>
      <c r="D1380" t="s">
        <v>31</v>
      </c>
      <c r="E1380" t="s">
        <v>27</v>
      </c>
      <c r="F1380" t="s">
        <v>20</v>
      </c>
      <c r="G1380" t="s">
        <v>6</v>
      </c>
      <c r="H1380">
        <v>73185</v>
      </c>
      <c r="I1380">
        <f>IF(Table3_1[[#This Row],[Status]]="Hired",1,0)</f>
        <v>1</v>
      </c>
      <c r="J1380" t="b">
        <f>OR((Table3_1[[#This Row],[Offered Salary]]&lt;$O$27),(Table3_1[[#This Row],[Offered Salary]]&gt;$O$28))</f>
        <v>0</v>
      </c>
      <c r="K1380" t="str">
        <f>IF(Table3_1[[#This Row],[Offered Salary]]&lt;$O$27,"Low",IF(Table3_1[[#This Row],[Offered Salary]]&gt;$O$28,"High",""))</f>
        <v/>
      </c>
      <c r="L1380" s="6">
        <f>((Table3_1[[#This Row],[Offered Salary]]-$O$25)/$O$26)</f>
        <v>0.80415899577532368</v>
      </c>
    </row>
    <row r="1381" spans="1:12" x14ac:dyDescent="0.3">
      <c r="A1381">
        <v>812083</v>
      </c>
      <c r="B1381" s="2">
        <v>41851</v>
      </c>
      <c r="C1381" s="3">
        <v>0.39957175925925925</v>
      </c>
      <c r="D1381" t="s">
        <v>30</v>
      </c>
      <c r="E1381" t="s">
        <v>29</v>
      </c>
      <c r="F1381" t="s">
        <v>20</v>
      </c>
      <c r="G1381" t="s">
        <v>6</v>
      </c>
      <c r="H1381">
        <v>4176</v>
      </c>
      <c r="I1381">
        <f>IF(Table3_1[[#This Row],[Status]]="Hired",1,0)</f>
        <v>0</v>
      </c>
      <c r="J1381" t="b">
        <f>OR((Table3_1[[#This Row],[Offered Salary]]&lt;$O$27),(Table3_1[[#This Row],[Offered Salary]]&gt;$O$28))</f>
        <v>1</v>
      </c>
      <c r="K1381" t="str">
        <f>IF(Table3_1[[#This Row],[Offered Salary]]&lt;$O$27,"Low",IF(Table3_1[[#This Row],[Offered Salary]]&gt;$O$28,"High",""))</f>
        <v>Low</v>
      </c>
      <c r="L1381" s="6">
        <f>((Table3_1[[#This Row],[Offered Salary]]-$O$25)/$O$26)</f>
        <v>-1.5877950062565576</v>
      </c>
    </row>
    <row r="1382" spans="1:12" x14ac:dyDescent="0.3">
      <c r="A1382">
        <v>914120</v>
      </c>
      <c r="B1382" s="2">
        <v>41859</v>
      </c>
      <c r="C1382" s="3">
        <v>0.61700231481481482</v>
      </c>
      <c r="D1382" t="s">
        <v>30</v>
      </c>
      <c r="E1382" t="s">
        <v>27</v>
      </c>
      <c r="F1382" t="s">
        <v>20</v>
      </c>
      <c r="G1382" t="s">
        <v>6</v>
      </c>
      <c r="H1382">
        <v>4672</v>
      </c>
      <c r="I1382">
        <f>IF(Table3_1[[#This Row],[Status]]="Hired",1,0)</f>
        <v>0</v>
      </c>
      <c r="J1382" t="b">
        <f>OR((Table3_1[[#This Row],[Offered Salary]]&lt;$O$27),(Table3_1[[#This Row],[Offered Salary]]&gt;$O$28))</f>
        <v>1</v>
      </c>
      <c r="K1382" t="str">
        <f>IF(Table3_1[[#This Row],[Offered Salary]]&lt;$O$27,"Low",IF(Table3_1[[#This Row],[Offered Salary]]&gt;$O$28,"High",""))</f>
        <v>Low</v>
      </c>
      <c r="L1382" s="6">
        <f>((Table3_1[[#This Row],[Offered Salary]]-$O$25)/$O$26)</f>
        <v>-1.5706029126889387</v>
      </c>
    </row>
    <row r="1383" spans="1:12" x14ac:dyDescent="0.3">
      <c r="A1383">
        <v>509371</v>
      </c>
      <c r="B1383" s="2">
        <v>41859</v>
      </c>
      <c r="C1383" s="3">
        <v>0.61857638888888888</v>
      </c>
      <c r="D1383" t="s">
        <v>31</v>
      </c>
      <c r="E1383" t="s">
        <v>27</v>
      </c>
      <c r="F1383" t="s">
        <v>20</v>
      </c>
      <c r="G1383" t="s">
        <v>6</v>
      </c>
      <c r="H1383">
        <v>50696</v>
      </c>
      <c r="I1383">
        <f>IF(Table3_1[[#This Row],[Status]]="Hired",1,0)</f>
        <v>1</v>
      </c>
      <c r="J1383" t="b">
        <f>OR((Table3_1[[#This Row],[Offered Salary]]&lt;$O$27),(Table3_1[[#This Row],[Offered Salary]]&gt;$O$28))</f>
        <v>0</v>
      </c>
      <c r="K1383" t="str">
        <f>IF(Table3_1[[#This Row],[Offered Salary]]&lt;$O$27,"Low",IF(Table3_1[[#This Row],[Offered Salary]]&gt;$O$28,"High",""))</f>
        <v/>
      </c>
      <c r="L1383" s="6">
        <f>((Table3_1[[#This Row],[Offered Salary]]-$O$25)/$O$26)</f>
        <v>2.465699528705435E-2</v>
      </c>
    </row>
    <row r="1384" spans="1:12" x14ac:dyDescent="0.3">
      <c r="A1384">
        <v>929396</v>
      </c>
      <c r="B1384" s="2">
        <v>41863</v>
      </c>
      <c r="C1384" s="3">
        <v>0.71719907407407413</v>
      </c>
      <c r="D1384" t="s">
        <v>31</v>
      </c>
      <c r="E1384" t="s">
        <v>27</v>
      </c>
      <c r="F1384" t="s">
        <v>20</v>
      </c>
      <c r="G1384" t="s">
        <v>6</v>
      </c>
      <c r="H1384">
        <v>28657</v>
      </c>
      <c r="I1384">
        <f>IF(Table3_1[[#This Row],[Status]]="Hired",1,0)</f>
        <v>1</v>
      </c>
      <c r="J1384" t="b">
        <f>OR((Table3_1[[#This Row],[Offered Salary]]&lt;$O$27),(Table3_1[[#This Row],[Offered Salary]]&gt;$O$28))</f>
        <v>0</v>
      </c>
      <c r="K1384" t="str">
        <f>IF(Table3_1[[#This Row],[Offered Salary]]&lt;$O$27,"Low",IF(Table3_1[[#This Row],[Offered Salary]]&gt;$O$28,"High",""))</f>
        <v/>
      </c>
      <c r="L1384" s="6">
        <f>((Table3_1[[#This Row],[Offered Salary]]-$O$25)/$O$26)</f>
        <v>-0.73924733966607692</v>
      </c>
    </row>
    <row r="1385" spans="1:12" x14ac:dyDescent="0.3">
      <c r="A1385">
        <v>430390</v>
      </c>
      <c r="B1385" s="2">
        <v>41863</v>
      </c>
      <c r="C1385" s="3">
        <v>0.71854166666666663</v>
      </c>
      <c r="D1385" t="s">
        <v>31</v>
      </c>
      <c r="E1385" t="s">
        <v>27</v>
      </c>
      <c r="F1385" t="s">
        <v>20</v>
      </c>
      <c r="G1385" t="s">
        <v>6</v>
      </c>
      <c r="H1385">
        <v>17722</v>
      </c>
      <c r="I1385">
        <f>IF(Table3_1[[#This Row],[Status]]="Hired",1,0)</f>
        <v>1</v>
      </c>
      <c r="J1385" t="b">
        <f>OR((Table3_1[[#This Row],[Offered Salary]]&lt;$O$27),(Table3_1[[#This Row],[Offered Salary]]&gt;$O$28))</f>
        <v>0</v>
      </c>
      <c r="K1385" t="str">
        <f>IF(Table3_1[[#This Row],[Offered Salary]]&lt;$O$27,"Low",IF(Table3_1[[#This Row],[Offered Salary]]&gt;$O$28,"High",""))</f>
        <v/>
      </c>
      <c r="L1385" s="6">
        <f>((Table3_1[[#This Row],[Offered Salary]]-$O$25)/$O$26)</f>
        <v>-1.1182706121699333</v>
      </c>
    </row>
    <row r="1386" spans="1:12" x14ac:dyDescent="0.3">
      <c r="A1386">
        <v>734245</v>
      </c>
      <c r="B1386" s="2">
        <v>41871</v>
      </c>
      <c r="C1386" s="3">
        <v>0.78789351851851852</v>
      </c>
      <c r="D1386" t="s">
        <v>30</v>
      </c>
      <c r="E1386" t="s">
        <v>29</v>
      </c>
      <c r="F1386" t="s">
        <v>20</v>
      </c>
      <c r="G1386" t="s">
        <v>6</v>
      </c>
      <c r="H1386">
        <v>2631</v>
      </c>
      <c r="I1386">
        <f>IF(Table3_1[[#This Row],[Status]]="Hired",1,0)</f>
        <v>0</v>
      </c>
      <c r="J1386" t="b">
        <f>OR((Table3_1[[#This Row],[Offered Salary]]&lt;$O$27),(Table3_1[[#This Row],[Offered Salary]]&gt;$O$28))</f>
        <v>1</v>
      </c>
      <c r="K1386" t="str">
        <f>IF(Table3_1[[#This Row],[Offered Salary]]&lt;$O$27,"Low",IF(Table3_1[[#This Row],[Offered Salary]]&gt;$O$28,"High",""))</f>
        <v>Low</v>
      </c>
      <c r="L1386" s="6">
        <f>((Table3_1[[#This Row],[Offered Salary]]-$O$25)/$O$26)</f>
        <v>-1.6413469912605319</v>
      </c>
    </row>
    <row r="1387" spans="1:12" x14ac:dyDescent="0.3">
      <c r="A1387">
        <v>259976</v>
      </c>
      <c r="B1387" s="2">
        <v>41845</v>
      </c>
      <c r="C1387" s="3">
        <v>0.39817129629629627</v>
      </c>
      <c r="D1387" t="s">
        <v>30</v>
      </c>
      <c r="E1387" t="s">
        <v>27</v>
      </c>
      <c r="F1387" t="s">
        <v>20</v>
      </c>
      <c r="G1387" t="s">
        <v>10</v>
      </c>
      <c r="H1387">
        <v>63933</v>
      </c>
      <c r="I1387">
        <f>IF(Table3_1[[#This Row],[Status]]="Hired",1,0)</f>
        <v>0</v>
      </c>
      <c r="J1387" t="b">
        <f>OR((Table3_1[[#This Row],[Offered Salary]]&lt;$O$27),(Table3_1[[#This Row],[Offered Salary]]&gt;$O$28))</f>
        <v>0</v>
      </c>
      <c r="K1387" t="str">
        <f>IF(Table3_1[[#This Row],[Offered Salary]]&lt;$O$27,"Low",IF(Table3_1[[#This Row],[Offered Salary]]&gt;$O$28,"High",""))</f>
        <v/>
      </c>
      <c r="L1387" s="6">
        <f>((Table3_1[[#This Row],[Offered Salary]]-$O$25)/$O$26)</f>
        <v>0.48347099237288393</v>
      </c>
    </row>
    <row r="1388" spans="1:12" x14ac:dyDescent="0.3">
      <c r="A1388">
        <v>293891</v>
      </c>
      <c r="B1388" s="2">
        <v>41845</v>
      </c>
      <c r="C1388" s="3">
        <v>0.39906249999999999</v>
      </c>
      <c r="D1388" t="s">
        <v>30</v>
      </c>
      <c r="E1388" t="s">
        <v>27</v>
      </c>
      <c r="F1388" t="s">
        <v>20</v>
      </c>
      <c r="G1388" t="s">
        <v>10</v>
      </c>
      <c r="H1388">
        <v>29616</v>
      </c>
      <c r="I1388">
        <f>IF(Table3_1[[#This Row],[Status]]="Hired",1,0)</f>
        <v>0</v>
      </c>
      <c r="J1388" t="b">
        <f>OR((Table3_1[[#This Row],[Offered Salary]]&lt;$O$27),(Table3_1[[#This Row],[Offered Salary]]&gt;$O$28))</f>
        <v>0</v>
      </c>
      <c r="K1388" t="str">
        <f>IF(Table3_1[[#This Row],[Offered Salary]]&lt;$O$27,"Low",IF(Table3_1[[#This Row],[Offered Salary]]&gt;$O$28,"High",""))</f>
        <v/>
      </c>
      <c r="L1388" s="6">
        <f>((Table3_1[[#This Row],[Offered Salary]]-$O$25)/$O$26)</f>
        <v>-0.70600698133674922</v>
      </c>
    </row>
    <row r="1389" spans="1:12" x14ac:dyDescent="0.3">
      <c r="A1389">
        <v>125014</v>
      </c>
      <c r="B1389" s="2">
        <v>41793</v>
      </c>
      <c r="C1389" s="3">
        <v>0.39900462962962963</v>
      </c>
      <c r="D1389" t="s">
        <v>30</v>
      </c>
      <c r="E1389" t="s">
        <v>27</v>
      </c>
      <c r="F1389" t="s">
        <v>15</v>
      </c>
      <c r="G1389" t="s">
        <v>9</v>
      </c>
      <c r="H1389">
        <v>69290</v>
      </c>
      <c r="I1389">
        <f>IF(Table3_1[[#This Row],[Status]]="Hired",1,0)</f>
        <v>0</v>
      </c>
      <c r="J1389" t="b">
        <f>OR((Table3_1[[#This Row],[Offered Salary]]&lt;$O$27),(Table3_1[[#This Row],[Offered Salary]]&gt;$O$28))</f>
        <v>0</v>
      </c>
      <c r="K1389" t="str">
        <f>IF(Table3_1[[#This Row],[Offered Salary]]&lt;$O$27,"Low",IF(Table3_1[[#This Row],[Offered Salary]]&gt;$O$28,"High",""))</f>
        <v/>
      </c>
      <c r="L1389" s="6">
        <f>((Table3_1[[#This Row],[Offered Salary]]-$O$25)/$O$26)</f>
        <v>0.66915253519896156</v>
      </c>
    </row>
    <row r="1390" spans="1:12" x14ac:dyDescent="0.3">
      <c r="A1390">
        <v>441259</v>
      </c>
      <c r="B1390" s="2">
        <v>41793</v>
      </c>
      <c r="C1390" s="3">
        <v>0.40050925925925923</v>
      </c>
      <c r="D1390" t="s">
        <v>30</v>
      </c>
      <c r="E1390" t="s">
        <v>29</v>
      </c>
      <c r="F1390" t="s">
        <v>15</v>
      </c>
      <c r="G1390" t="s">
        <v>9</v>
      </c>
      <c r="H1390">
        <v>70351</v>
      </c>
      <c r="I1390">
        <f>IF(Table3_1[[#This Row],[Status]]="Hired",1,0)</f>
        <v>0</v>
      </c>
      <c r="J1390" t="b">
        <f>OR((Table3_1[[#This Row],[Offered Salary]]&lt;$O$27),(Table3_1[[#This Row],[Offered Salary]]&gt;$O$28))</f>
        <v>0</v>
      </c>
      <c r="K1390" t="str">
        <f>IF(Table3_1[[#This Row],[Offered Salary]]&lt;$O$27,"Low",IF(Table3_1[[#This Row],[Offered Salary]]&gt;$O$28,"High",""))</f>
        <v/>
      </c>
      <c r="L1390" s="6">
        <f>((Table3_1[[#This Row],[Offered Salary]]-$O$25)/$O$26)</f>
        <v>0.7059283643829205</v>
      </c>
    </row>
    <row r="1391" spans="1:12" x14ac:dyDescent="0.3">
      <c r="A1391">
        <v>403549</v>
      </c>
      <c r="B1391" s="2">
        <v>41774</v>
      </c>
      <c r="C1391" s="3">
        <v>0.39884259259259258</v>
      </c>
      <c r="D1391" t="s">
        <v>30</v>
      </c>
      <c r="E1391" t="s">
        <v>27</v>
      </c>
      <c r="F1391" t="s">
        <v>20</v>
      </c>
      <c r="G1391" t="s">
        <v>10</v>
      </c>
      <c r="H1391">
        <v>68331</v>
      </c>
      <c r="I1391">
        <f>IF(Table3_1[[#This Row],[Status]]="Hired",1,0)</f>
        <v>0</v>
      </c>
      <c r="J1391" t="b">
        <f>OR((Table3_1[[#This Row],[Offered Salary]]&lt;$O$27),(Table3_1[[#This Row],[Offered Salary]]&gt;$O$28))</f>
        <v>0</v>
      </c>
      <c r="K1391" t="str">
        <f>IF(Table3_1[[#This Row],[Offered Salary]]&lt;$O$27,"Low",IF(Table3_1[[#This Row],[Offered Salary]]&gt;$O$28,"High",""))</f>
        <v/>
      </c>
      <c r="L1391" s="6">
        <f>((Table3_1[[#This Row],[Offered Salary]]-$O$25)/$O$26)</f>
        <v>0.63591217686963386</v>
      </c>
    </row>
    <row r="1392" spans="1:12" x14ac:dyDescent="0.3">
      <c r="A1392">
        <v>768225</v>
      </c>
      <c r="B1392" s="2">
        <v>41858</v>
      </c>
      <c r="C1392" s="3">
        <v>0.39724537037037039</v>
      </c>
      <c r="D1392" t="s">
        <v>31</v>
      </c>
      <c r="E1392" t="s">
        <v>27</v>
      </c>
      <c r="F1392" t="s">
        <v>20</v>
      </c>
      <c r="G1392" t="s">
        <v>10</v>
      </c>
      <c r="H1392">
        <v>99880</v>
      </c>
      <c r="I1392">
        <f>IF(Table3_1[[#This Row],[Status]]="Hired",1,0)</f>
        <v>1</v>
      </c>
      <c r="J1392" t="b">
        <f>OR((Table3_1[[#This Row],[Offered Salary]]&lt;$O$27),(Table3_1[[#This Row],[Offered Salary]]&gt;$O$28))</f>
        <v>0</v>
      </c>
      <c r="K1392" t="str">
        <f>IF(Table3_1[[#This Row],[Offered Salary]]&lt;$O$27,"Low",IF(Table3_1[[#This Row],[Offered Salary]]&gt;$O$28,"High",""))</f>
        <v/>
      </c>
      <c r="L1392" s="6">
        <f>((Table3_1[[#This Row],[Offered Salary]]-$O$25)/$O$26)</f>
        <v>1.7294471767986841</v>
      </c>
    </row>
    <row r="1393" spans="1:12" x14ac:dyDescent="0.3">
      <c r="A1393">
        <v>608893</v>
      </c>
      <c r="B1393" s="2">
        <v>41761</v>
      </c>
      <c r="C1393" s="3">
        <v>0.39693287037037039</v>
      </c>
      <c r="D1393" t="s">
        <v>30</v>
      </c>
      <c r="E1393" t="s">
        <v>28</v>
      </c>
      <c r="F1393" t="s">
        <v>17</v>
      </c>
      <c r="G1393" t="s">
        <v>1</v>
      </c>
      <c r="H1393">
        <v>29960</v>
      </c>
      <c r="I1393">
        <f>IF(Table3_1[[#This Row],[Status]]="Hired",1,0)</f>
        <v>0</v>
      </c>
      <c r="J1393" t="b">
        <f>OR((Table3_1[[#This Row],[Offered Salary]]&lt;$O$27),(Table3_1[[#This Row],[Offered Salary]]&gt;$O$28))</f>
        <v>0</v>
      </c>
      <c r="K1393" t="str">
        <f>IF(Table3_1[[#This Row],[Offered Salary]]&lt;$O$27,"Low",IF(Table3_1[[#This Row],[Offered Salary]]&gt;$O$28,"High",""))</f>
        <v/>
      </c>
      <c r="L1393" s="6">
        <f>((Table3_1[[#This Row],[Offered Salary]]-$O$25)/$O$26)</f>
        <v>-0.69408343257211025</v>
      </c>
    </row>
    <row r="1394" spans="1:12" x14ac:dyDescent="0.3">
      <c r="A1394">
        <v>809356</v>
      </c>
      <c r="B1394" s="2">
        <v>41761</v>
      </c>
      <c r="C1394" s="3">
        <v>0.39777777777777779</v>
      </c>
      <c r="D1394" t="s">
        <v>31</v>
      </c>
      <c r="E1394" t="s">
        <v>28</v>
      </c>
      <c r="F1394" t="s">
        <v>17</v>
      </c>
      <c r="G1394" t="s">
        <v>1</v>
      </c>
      <c r="H1394">
        <v>5614</v>
      </c>
      <c r="I1394">
        <f>IF(Table3_1[[#This Row],[Status]]="Hired",1,0)</f>
        <v>1</v>
      </c>
      <c r="J1394" t="b">
        <f>OR((Table3_1[[#This Row],[Offered Salary]]&lt;$O$27),(Table3_1[[#This Row],[Offered Salary]]&gt;$O$28))</f>
        <v>1</v>
      </c>
      <c r="K1394" t="str">
        <f>IF(Table3_1[[#This Row],[Offered Salary]]&lt;$O$27,"Low",IF(Table3_1[[#This Row],[Offered Salary]]&gt;$O$28,"High",""))</f>
        <v>Low</v>
      </c>
      <c r="L1394" s="6">
        <f>((Table3_1[[#This Row],[Offered Salary]]-$O$25)/$O$26)</f>
        <v>-1.5379517995020495</v>
      </c>
    </row>
    <row r="1395" spans="1:12" x14ac:dyDescent="0.3">
      <c r="A1395">
        <v>202756</v>
      </c>
      <c r="B1395" s="2">
        <v>41822</v>
      </c>
      <c r="C1395" s="3">
        <v>0.60166666666666668</v>
      </c>
      <c r="D1395" t="s">
        <v>31</v>
      </c>
      <c r="E1395" t="s">
        <v>29</v>
      </c>
      <c r="F1395" t="s">
        <v>20</v>
      </c>
      <c r="G1395" t="s">
        <v>5</v>
      </c>
      <c r="H1395">
        <v>28447</v>
      </c>
      <c r="I1395">
        <f>IF(Table3_1[[#This Row],[Status]]="Hired",1,0)</f>
        <v>1</v>
      </c>
      <c r="J1395" t="b">
        <f>OR((Table3_1[[#This Row],[Offered Salary]]&lt;$O$27),(Table3_1[[#This Row],[Offered Salary]]&gt;$O$28))</f>
        <v>0</v>
      </c>
      <c r="K1395" t="str">
        <f>IF(Table3_1[[#This Row],[Offered Salary]]&lt;$O$27,"Low",IF(Table3_1[[#This Row],[Offered Salary]]&gt;$O$28,"High",""))</f>
        <v/>
      </c>
      <c r="L1395" s="6">
        <f>((Table3_1[[#This Row],[Offered Salary]]-$O$25)/$O$26)</f>
        <v>-0.74652625024914132</v>
      </c>
    </row>
    <row r="1396" spans="1:12" x14ac:dyDescent="0.3">
      <c r="A1396">
        <v>440605</v>
      </c>
      <c r="B1396" s="2">
        <v>41822</v>
      </c>
      <c r="C1396" s="3">
        <v>0.60138888888888886</v>
      </c>
      <c r="D1396" t="s">
        <v>30</v>
      </c>
      <c r="E1396" t="s">
        <v>29</v>
      </c>
      <c r="F1396" t="s">
        <v>20</v>
      </c>
      <c r="G1396" t="s">
        <v>5</v>
      </c>
      <c r="H1396">
        <v>14251</v>
      </c>
      <c r="I1396">
        <f>IF(Table3_1[[#This Row],[Status]]="Hired",1,0)</f>
        <v>0</v>
      </c>
      <c r="J1396" t="b">
        <f>OR((Table3_1[[#This Row],[Offered Salary]]&lt;$O$27),(Table3_1[[#This Row],[Offered Salary]]&gt;$O$28))</f>
        <v>0</v>
      </c>
      <c r="K1396" t="str">
        <f>IF(Table3_1[[#This Row],[Offered Salary]]&lt;$O$27,"Low",IF(Table3_1[[#This Row],[Offered Salary]]&gt;$O$28,"High",""))</f>
        <v/>
      </c>
      <c r="L1396" s="6">
        <f>((Table3_1[[#This Row],[Offered Salary]]-$O$25)/$O$26)</f>
        <v>-1.2385806056642985</v>
      </c>
    </row>
    <row r="1397" spans="1:12" x14ac:dyDescent="0.3">
      <c r="A1397">
        <v>476942</v>
      </c>
      <c r="B1397" s="2">
        <v>41822</v>
      </c>
      <c r="C1397" s="3">
        <v>0.60221064814814818</v>
      </c>
      <c r="D1397" t="s">
        <v>31</v>
      </c>
      <c r="E1397" t="s">
        <v>29</v>
      </c>
      <c r="F1397" t="s">
        <v>20</v>
      </c>
      <c r="G1397" t="s">
        <v>5</v>
      </c>
      <c r="H1397">
        <v>20426</v>
      </c>
      <c r="I1397">
        <f>IF(Table3_1[[#This Row],[Status]]="Hired",1,0)</f>
        <v>1</v>
      </c>
      <c r="J1397" t="b">
        <f>OR((Table3_1[[#This Row],[Offered Salary]]&lt;$O$27),(Table3_1[[#This Row],[Offered Salary]]&gt;$O$28))</f>
        <v>0</v>
      </c>
      <c r="K1397" t="str">
        <f>IF(Table3_1[[#This Row],[Offered Salary]]&lt;$O$27,"Low",IF(Table3_1[[#This Row],[Offered Salary]]&gt;$O$28,"High",""))</f>
        <v/>
      </c>
      <c r="L1397" s="6">
        <f>((Table3_1[[#This Row],[Offered Salary]]-$O$25)/$O$26)</f>
        <v>-1.0245459730432367</v>
      </c>
    </row>
    <row r="1398" spans="1:12" x14ac:dyDescent="0.3">
      <c r="A1398">
        <v>707682</v>
      </c>
      <c r="B1398" s="2">
        <v>41822</v>
      </c>
      <c r="C1398" s="3">
        <v>0.60364583333333333</v>
      </c>
      <c r="D1398" t="s">
        <v>31</v>
      </c>
      <c r="E1398" t="s">
        <v>29</v>
      </c>
      <c r="F1398" t="s">
        <v>20</v>
      </c>
      <c r="G1398" t="s">
        <v>5</v>
      </c>
      <c r="H1398">
        <v>96456</v>
      </c>
      <c r="I1398">
        <f>IF(Table3_1[[#This Row],[Status]]="Hired",1,0)</f>
        <v>1</v>
      </c>
      <c r="J1398" t="b">
        <f>OR((Table3_1[[#This Row],[Offered Salary]]&lt;$O$27),(Table3_1[[#This Row],[Offered Salary]]&gt;$O$28))</f>
        <v>0</v>
      </c>
      <c r="K1398" t="str">
        <f>IF(Table3_1[[#This Row],[Offered Salary]]&lt;$O$27,"Low",IF(Table3_1[[#This Row],[Offered Salary]]&gt;$O$28,"High",""))</f>
        <v/>
      </c>
      <c r="L1398" s="6">
        <f>((Table3_1[[#This Row],[Offered Salary]]-$O$25)/$O$26)</f>
        <v>1.6107662728157663</v>
      </c>
    </row>
    <row r="1399" spans="1:12" x14ac:dyDescent="0.3">
      <c r="A1399">
        <v>813196</v>
      </c>
      <c r="B1399" s="2">
        <v>41841</v>
      </c>
      <c r="C1399" s="3">
        <v>0.39788194444444447</v>
      </c>
      <c r="D1399" t="s">
        <v>31</v>
      </c>
      <c r="E1399" t="s">
        <v>27</v>
      </c>
      <c r="F1399" t="s">
        <v>20</v>
      </c>
      <c r="G1399" t="s">
        <v>10</v>
      </c>
      <c r="H1399">
        <v>41636</v>
      </c>
      <c r="I1399">
        <f>IF(Table3_1[[#This Row],[Status]]="Hired",1,0)</f>
        <v>1</v>
      </c>
      <c r="J1399" t="b">
        <f>OR((Table3_1[[#This Row],[Offered Salary]]&lt;$O$27),(Table3_1[[#This Row],[Offered Salary]]&gt;$O$28))</f>
        <v>0</v>
      </c>
      <c r="K1399" t="str">
        <f>IF(Table3_1[[#This Row],[Offered Salary]]&lt;$O$27,"Low",IF(Table3_1[[#This Row],[Offered Salary]]&gt;$O$28,"High",""))</f>
        <v/>
      </c>
      <c r="L1399" s="6">
        <f>((Table3_1[[#This Row],[Offered Salary]]-$O$25)/$O$26)</f>
        <v>-0.2893760041537265</v>
      </c>
    </row>
    <row r="1400" spans="1:12" x14ac:dyDescent="0.3">
      <c r="A1400">
        <v>154930</v>
      </c>
      <c r="B1400" s="2">
        <v>41841</v>
      </c>
      <c r="C1400" s="3">
        <v>0.39750000000000002</v>
      </c>
      <c r="D1400" t="s">
        <v>31</v>
      </c>
      <c r="E1400" t="s">
        <v>29</v>
      </c>
      <c r="F1400" t="s">
        <v>20</v>
      </c>
      <c r="G1400" t="s">
        <v>10</v>
      </c>
      <c r="H1400">
        <v>76762</v>
      </c>
      <c r="I1400">
        <f>IF(Table3_1[[#This Row],[Status]]="Hired",1,0)</f>
        <v>1</v>
      </c>
      <c r="J1400" t="b">
        <f>OR((Table3_1[[#This Row],[Offered Salary]]&lt;$O$27),(Table3_1[[#This Row],[Offered Salary]]&gt;$O$28))</f>
        <v>0</v>
      </c>
      <c r="K1400" t="str">
        <f>IF(Table3_1[[#This Row],[Offered Salary]]&lt;$O$27,"Low",IF(Table3_1[[#This Row],[Offered Salary]]&gt;$O$28,"High",""))</f>
        <v/>
      </c>
      <c r="L1400" s="6">
        <f>((Table3_1[[#This Row],[Offered Salary]]-$O$25)/$O$26)</f>
        <v>0.92814310604018824</v>
      </c>
    </row>
    <row r="1401" spans="1:12" x14ac:dyDescent="0.3">
      <c r="A1401">
        <v>282815</v>
      </c>
      <c r="B1401" s="2">
        <v>41868</v>
      </c>
      <c r="C1401" s="3">
        <v>0.44011574074074072</v>
      </c>
      <c r="D1401" t="s">
        <v>30</v>
      </c>
      <c r="E1401" t="s">
        <v>27</v>
      </c>
      <c r="F1401" t="s">
        <v>20</v>
      </c>
      <c r="G1401" t="s">
        <v>10</v>
      </c>
      <c r="H1401">
        <v>28137</v>
      </c>
      <c r="I1401">
        <f>IF(Table3_1[[#This Row],[Status]]="Hired",1,0)</f>
        <v>0</v>
      </c>
      <c r="J1401" t="b">
        <f>OR((Table3_1[[#This Row],[Offered Salary]]&lt;$O$27),(Table3_1[[#This Row],[Offered Salary]]&gt;$O$28))</f>
        <v>0</v>
      </c>
      <c r="K1401" t="str">
        <f>IF(Table3_1[[#This Row],[Offered Salary]]&lt;$O$27,"Low",IF(Table3_1[[#This Row],[Offered Salary]]&gt;$O$28,"High",""))</f>
        <v/>
      </c>
      <c r="L1401" s="6">
        <f>((Table3_1[[#This Row],[Offered Salary]]-$O$25)/$O$26)</f>
        <v>-0.75727130872890314</v>
      </c>
    </row>
    <row r="1402" spans="1:12" x14ac:dyDescent="0.3">
      <c r="A1402">
        <v>42714</v>
      </c>
      <c r="B1402" s="2">
        <v>41842</v>
      </c>
      <c r="C1402" s="3">
        <v>0.39690972222222221</v>
      </c>
      <c r="D1402" t="s">
        <v>31</v>
      </c>
      <c r="E1402" t="s">
        <v>27</v>
      </c>
      <c r="F1402" t="s">
        <v>17</v>
      </c>
      <c r="G1402" t="s">
        <v>10</v>
      </c>
      <c r="H1402">
        <v>23116</v>
      </c>
      <c r="I1402">
        <f>IF(Table3_1[[#This Row],[Status]]="Hired",1,0)</f>
        <v>1</v>
      </c>
      <c r="J1402" t="b">
        <f>OR((Table3_1[[#This Row],[Offered Salary]]&lt;$O$27),(Table3_1[[#This Row],[Offered Salary]]&gt;$O$28))</f>
        <v>0</v>
      </c>
      <c r="K1402" t="str">
        <f>IF(Table3_1[[#This Row],[Offered Salary]]&lt;$O$27,"Low",IF(Table3_1[[#This Row],[Offered Salary]]&gt;$O$28,"High",""))</f>
        <v/>
      </c>
      <c r="L1402" s="6">
        <f>((Table3_1[[#This Row],[Offered Salary]]-$O$25)/$O$26)</f>
        <v>-0.93130659462207765</v>
      </c>
    </row>
    <row r="1403" spans="1:12" x14ac:dyDescent="0.3">
      <c r="A1403">
        <v>295449</v>
      </c>
      <c r="B1403" s="2">
        <v>41842</v>
      </c>
      <c r="C1403" s="3">
        <v>0.3982175925925926</v>
      </c>
      <c r="D1403" t="s">
        <v>30</v>
      </c>
      <c r="E1403" t="s">
        <v>27</v>
      </c>
      <c r="F1403" t="s">
        <v>17</v>
      </c>
      <c r="G1403" t="s">
        <v>10</v>
      </c>
      <c r="H1403">
        <v>2172</v>
      </c>
      <c r="I1403">
        <f>IF(Table3_1[[#This Row],[Status]]="Hired",1,0)</f>
        <v>0</v>
      </c>
      <c r="J1403" t="b">
        <f>OR((Table3_1[[#This Row],[Offered Salary]]&lt;$O$27),(Table3_1[[#This Row],[Offered Salary]]&gt;$O$28))</f>
        <v>1</v>
      </c>
      <c r="K1403" t="str">
        <f>IF(Table3_1[[#This Row],[Offered Salary]]&lt;$O$27,"Low",IF(Table3_1[[#This Row],[Offered Salary]]&gt;$O$28,"High",""))</f>
        <v>Low</v>
      </c>
      <c r="L1403" s="6">
        <f>((Table3_1[[#This Row],[Offered Salary]]-$O$25)/$O$26)</f>
        <v>-1.6572566101063728</v>
      </c>
    </row>
    <row r="1404" spans="1:12" x14ac:dyDescent="0.3">
      <c r="A1404">
        <v>679141</v>
      </c>
      <c r="B1404" s="2">
        <v>41807</v>
      </c>
      <c r="C1404" s="3">
        <v>0.39732638888888888</v>
      </c>
      <c r="D1404" t="s">
        <v>31</v>
      </c>
      <c r="E1404" t="s">
        <v>27</v>
      </c>
      <c r="F1404" t="s">
        <v>15</v>
      </c>
      <c r="G1404" t="s">
        <v>10</v>
      </c>
      <c r="H1404">
        <v>85620</v>
      </c>
      <c r="I1404">
        <f>IF(Table3_1[[#This Row],[Status]]="Hired",1,0)</f>
        <v>1</v>
      </c>
      <c r="J1404" t="b">
        <f>OR((Table3_1[[#This Row],[Offered Salary]]&lt;$O$27),(Table3_1[[#This Row],[Offered Salary]]&gt;$O$28))</f>
        <v>0</v>
      </c>
      <c r="K1404" t="str">
        <f>IF(Table3_1[[#This Row],[Offered Salary]]&lt;$O$27,"Low",IF(Table3_1[[#This Row],[Offered Salary]]&gt;$O$28,"High",""))</f>
        <v/>
      </c>
      <c r="L1404" s="6">
        <f>((Table3_1[[#This Row],[Offered Salary]]-$O$25)/$O$26)</f>
        <v>1.2351744867296404</v>
      </c>
    </row>
    <row r="1405" spans="1:12" x14ac:dyDescent="0.3">
      <c r="A1405">
        <v>125371</v>
      </c>
      <c r="B1405" s="2">
        <v>41849</v>
      </c>
      <c r="C1405" s="3">
        <v>0.39755787037037038</v>
      </c>
      <c r="D1405" t="s">
        <v>30</v>
      </c>
      <c r="E1405" t="s">
        <v>27</v>
      </c>
      <c r="F1405" t="s">
        <v>15</v>
      </c>
      <c r="G1405" t="s">
        <v>8</v>
      </c>
      <c r="H1405">
        <v>2953</v>
      </c>
      <c r="I1405">
        <f>IF(Table3_1[[#This Row],[Status]]="Hired",1,0)</f>
        <v>0</v>
      </c>
      <c r="J1405" t="b">
        <f>OR((Table3_1[[#This Row],[Offered Salary]]&lt;$O$27),(Table3_1[[#This Row],[Offered Salary]]&gt;$O$28))</f>
        <v>1</v>
      </c>
      <c r="K1405" t="str">
        <f>IF(Table3_1[[#This Row],[Offered Salary]]&lt;$O$27,"Low",IF(Table3_1[[#This Row],[Offered Salary]]&gt;$O$28,"High",""))</f>
        <v>Low</v>
      </c>
      <c r="L1405" s="6">
        <f>((Table3_1[[#This Row],[Offered Salary]]-$O$25)/$O$26)</f>
        <v>-1.6301859950331663</v>
      </c>
    </row>
    <row r="1406" spans="1:12" x14ac:dyDescent="0.3">
      <c r="A1406">
        <v>125996</v>
      </c>
      <c r="B1406" s="2">
        <v>41865</v>
      </c>
      <c r="C1406" s="3">
        <v>0.63825231481481481</v>
      </c>
      <c r="D1406" t="s">
        <v>31</v>
      </c>
      <c r="E1406" t="s">
        <v>27</v>
      </c>
      <c r="F1406" t="s">
        <v>15</v>
      </c>
      <c r="G1406" t="s">
        <v>10</v>
      </c>
      <c r="H1406">
        <v>15445</v>
      </c>
      <c r="I1406">
        <f>IF(Table3_1[[#This Row],[Status]]="Hired",1,0)</f>
        <v>1</v>
      </c>
      <c r="J1406" t="b">
        <f>OR((Table3_1[[#This Row],[Offered Salary]]&lt;$O$27),(Table3_1[[#This Row],[Offered Salary]]&gt;$O$28))</f>
        <v>0</v>
      </c>
      <c r="K1406" t="str">
        <f>IF(Table3_1[[#This Row],[Offered Salary]]&lt;$O$27,"Low",IF(Table3_1[[#This Row],[Offered Salary]]&gt;$O$28,"High",""))</f>
        <v/>
      </c>
      <c r="L1406" s="6">
        <f>((Table3_1[[#This Row],[Offered Salary]]-$O$25)/$O$26)</f>
        <v>-1.1971947997777321</v>
      </c>
    </row>
    <row r="1407" spans="1:12" x14ac:dyDescent="0.3">
      <c r="A1407">
        <v>369430</v>
      </c>
      <c r="B1407" s="2">
        <v>41779</v>
      </c>
      <c r="C1407" s="3">
        <v>0.39909722222222221</v>
      </c>
      <c r="D1407" t="s">
        <v>30</v>
      </c>
      <c r="E1407" t="s">
        <v>27</v>
      </c>
      <c r="F1407" t="s">
        <v>14</v>
      </c>
      <c r="G1407" t="s">
        <v>2</v>
      </c>
      <c r="H1407">
        <v>85925</v>
      </c>
      <c r="I1407">
        <f>IF(Table3_1[[#This Row],[Status]]="Hired",1,0)</f>
        <v>0</v>
      </c>
      <c r="J1407" t="b">
        <f>OR((Table3_1[[#This Row],[Offered Salary]]&lt;$O$27),(Table3_1[[#This Row],[Offered Salary]]&gt;$O$28))</f>
        <v>0</v>
      </c>
      <c r="K1407" t="str">
        <f>IF(Table3_1[[#This Row],[Offered Salary]]&lt;$O$27,"Low",IF(Table3_1[[#This Row],[Offered Salary]]&gt;$O$28,"High",""))</f>
        <v/>
      </c>
      <c r="L1407" s="6">
        <f>((Table3_1[[#This Row],[Offered Salary]]-$O$25)/$O$26)</f>
        <v>1.2457462378145674</v>
      </c>
    </row>
    <row r="1408" spans="1:12" x14ac:dyDescent="0.3">
      <c r="A1408">
        <v>93480</v>
      </c>
      <c r="B1408" s="2">
        <v>41779</v>
      </c>
      <c r="C1408" s="3">
        <v>0.39947916666666666</v>
      </c>
      <c r="D1408" t="s">
        <v>31</v>
      </c>
      <c r="E1408" t="s">
        <v>27</v>
      </c>
      <c r="F1408" t="s">
        <v>14</v>
      </c>
      <c r="G1408" t="s">
        <v>2</v>
      </c>
      <c r="H1408">
        <v>72487</v>
      </c>
      <c r="I1408">
        <f>IF(Table3_1[[#This Row],[Status]]="Hired",1,0)</f>
        <v>1</v>
      </c>
      <c r="J1408" t="b">
        <f>OR((Table3_1[[#This Row],[Offered Salary]]&lt;$O$27),(Table3_1[[#This Row],[Offered Salary]]&gt;$O$28))</f>
        <v>0</v>
      </c>
      <c r="K1408" t="str">
        <f>IF(Table3_1[[#This Row],[Offered Salary]]&lt;$O$27,"Low",IF(Table3_1[[#This Row],[Offered Salary]]&gt;$O$28,"High",""))</f>
        <v/>
      </c>
      <c r="L1408" s="6">
        <f>((Table3_1[[#This Row],[Offered Salary]]-$O$25)/$O$26)</f>
        <v>0.77996528345637617</v>
      </c>
    </row>
    <row r="1409" spans="1:12" x14ac:dyDescent="0.3">
      <c r="A1409">
        <v>355251</v>
      </c>
      <c r="B1409" s="2">
        <v>41864</v>
      </c>
      <c r="C1409" s="3">
        <v>0.66596064814814815</v>
      </c>
      <c r="D1409" t="s">
        <v>31</v>
      </c>
      <c r="E1409" t="s">
        <v>27</v>
      </c>
      <c r="F1409" t="s">
        <v>14</v>
      </c>
      <c r="G1409" t="s">
        <v>2</v>
      </c>
      <c r="H1409">
        <v>80111</v>
      </c>
      <c r="I1409">
        <f>IF(Table3_1[[#This Row],[Status]]="Hired",1,0)</f>
        <v>1</v>
      </c>
      <c r="J1409" t="b">
        <f>OR((Table3_1[[#This Row],[Offered Salary]]&lt;$O$27),(Table3_1[[#This Row],[Offered Salary]]&gt;$O$28))</f>
        <v>0</v>
      </c>
      <c r="K1409" t="str">
        <f>IF(Table3_1[[#This Row],[Offered Salary]]&lt;$O$27,"Low",IF(Table3_1[[#This Row],[Offered Salary]]&gt;$O$28,"High",""))</f>
        <v/>
      </c>
      <c r="L1409" s="6">
        <f>((Table3_1[[#This Row],[Offered Salary]]-$O$25)/$O$26)</f>
        <v>1.0442243991005828</v>
      </c>
    </row>
    <row r="1410" spans="1:12" x14ac:dyDescent="0.3">
      <c r="A1410">
        <v>132989</v>
      </c>
      <c r="B1410" s="2">
        <v>41872</v>
      </c>
      <c r="C1410" s="3">
        <v>0.76606481481481481</v>
      </c>
      <c r="D1410" t="s">
        <v>31</v>
      </c>
      <c r="E1410" t="s">
        <v>27</v>
      </c>
      <c r="F1410" t="s">
        <v>14</v>
      </c>
      <c r="G1410" t="s">
        <v>2</v>
      </c>
      <c r="H1410">
        <v>39402</v>
      </c>
      <c r="I1410">
        <f>IF(Table3_1[[#This Row],[Status]]="Hired",1,0)</f>
        <v>1</v>
      </c>
      <c r="J1410" t="b">
        <f>OR((Table3_1[[#This Row],[Offered Salary]]&lt;$O$27),(Table3_1[[#This Row],[Offered Salary]]&gt;$O$28))</f>
        <v>0</v>
      </c>
      <c r="K1410" t="str">
        <f>IF(Table3_1[[#This Row],[Offered Salary]]&lt;$O$27,"Low",IF(Table3_1[[#This Row],[Offered Salary]]&gt;$O$28,"High",""))</f>
        <v/>
      </c>
      <c r="L1410" s="6">
        <f>((Table3_1[[#This Row],[Offered Salary]]-$O$25)/$O$26)</f>
        <v>-0.36680974816594553</v>
      </c>
    </row>
    <row r="1411" spans="1:12" x14ac:dyDescent="0.3">
      <c r="A1411">
        <v>426916</v>
      </c>
      <c r="B1411" s="2">
        <v>41878</v>
      </c>
      <c r="C1411" s="3">
        <v>0.29814814814814816</v>
      </c>
      <c r="D1411" t="s">
        <v>30</v>
      </c>
      <c r="E1411" t="s">
        <v>27</v>
      </c>
      <c r="F1411" t="s">
        <v>14</v>
      </c>
      <c r="G1411" t="s">
        <v>2</v>
      </c>
      <c r="H1411">
        <v>41022</v>
      </c>
      <c r="I1411">
        <f>IF(Table3_1[[#This Row],[Status]]="Hired",1,0)</f>
        <v>0</v>
      </c>
      <c r="J1411" t="b">
        <f>OR((Table3_1[[#This Row],[Offered Salary]]&lt;$O$27),(Table3_1[[#This Row],[Offered Salary]]&gt;$O$28))</f>
        <v>0</v>
      </c>
      <c r="K1411" t="str">
        <f>IF(Table3_1[[#This Row],[Offered Salary]]&lt;$O$27,"Low",IF(Table3_1[[#This Row],[Offered Salary]]&gt;$O$28,"High",""))</f>
        <v/>
      </c>
      <c r="L1411" s="6">
        <f>((Table3_1[[#This Row],[Offered Salary]]-$O$25)/$O$26)</f>
        <v>-0.31065815223944826</v>
      </c>
    </row>
    <row r="1412" spans="1:12" x14ac:dyDescent="0.3">
      <c r="A1412">
        <v>393845</v>
      </c>
      <c r="B1412" s="2">
        <v>41780</v>
      </c>
      <c r="C1412" s="3">
        <v>0.32878472222222221</v>
      </c>
      <c r="D1412" t="s">
        <v>31</v>
      </c>
      <c r="E1412" t="s">
        <v>27</v>
      </c>
      <c r="F1412" t="s">
        <v>20</v>
      </c>
      <c r="G1412" t="s">
        <v>9</v>
      </c>
      <c r="H1412">
        <v>14293</v>
      </c>
      <c r="I1412">
        <f>IF(Table3_1[[#This Row],[Status]]="Hired",1,0)</f>
        <v>1</v>
      </c>
      <c r="J1412" t="b">
        <f>OR((Table3_1[[#This Row],[Offered Salary]]&lt;$O$27),(Table3_1[[#This Row],[Offered Salary]]&gt;$O$28))</f>
        <v>0</v>
      </c>
      <c r="K1412" t="str">
        <f>IF(Table3_1[[#This Row],[Offered Salary]]&lt;$O$27,"Low",IF(Table3_1[[#This Row],[Offered Salary]]&gt;$O$28,"High",""))</f>
        <v/>
      </c>
      <c r="L1412" s="6">
        <f>((Table3_1[[#This Row],[Offered Salary]]-$O$25)/$O$26)</f>
        <v>-1.2371248235476857</v>
      </c>
    </row>
    <row r="1413" spans="1:12" x14ac:dyDescent="0.3">
      <c r="A1413">
        <v>778967</v>
      </c>
      <c r="B1413" s="2">
        <v>41780</v>
      </c>
      <c r="C1413" s="3">
        <v>0.32998842592592592</v>
      </c>
      <c r="D1413" t="s">
        <v>30</v>
      </c>
      <c r="E1413" t="s">
        <v>27</v>
      </c>
      <c r="F1413" t="s">
        <v>20</v>
      </c>
      <c r="G1413" t="s">
        <v>9</v>
      </c>
      <c r="H1413">
        <v>8574</v>
      </c>
      <c r="I1413">
        <f>IF(Table3_1[[#This Row],[Status]]="Hired",1,0)</f>
        <v>0</v>
      </c>
      <c r="J1413" t="b">
        <f>OR((Table3_1[[#This Row],[Offered Salary]]&lt;$O$27),(Table3_1[[#This Row],[Offered Salary]]&gt;$O$28))</f>
        <v>1</v>
      </c>
      <c r="K1413" t="str">
        <f>IF(Table3_1[[#This Row],[Offered Salary]]&lt;$O$27,"Low",IF(Table3_1[[#This Row],[Offered Salary]]&gt;$O$28,"High",""))</f>
        <v>Low</v>
      </c>
      <c r="L1413" s="6">
        <f>((Table3_1[[#This Row],[Offered Salary]]-$O$25)/$O$26)</f>
        <v>-1.4353538217598079</v>
      </c>
    </row>
    <row r="1414" spans="1:12" x14ac:dyDescent="0.3">
      <c r="A1414">
        <v>603842</v>
      </c>
      <c r="B1414" s="2">
        <v>41824</v>
      </c>
      <c r="C1414" s="3">
        <v>0.39864583333333331</v>
      </c>
      <c r="D1414" t="s">
        <v>31</v>
      </c>
      <c r="E1414" t="s">
        <v>29</v>
      </c>
      <c r="F1414" t="s">
        <v>20</v>
      </c>
      <c r="G1414" t="s">
        <v>2</v>
      </c>
      <c r="H1414">
        <v>6259</v>
      </c>
      <c r="I1414">
        <f>IF(Table3_1[[#This Row],[Status]]="Hired",1,0)</f>
        <v>1</v>
      </c>
      <c r="J1414" t="b">
        <f>OR((Table3_1[[#This Row],[Offered Salary]]&lt;$O$27),(Table3_1[[#This Row],[Offered Salary]]&gt;$O$28))</f>
        <v>1</v>
      </c>
      <c r="K1414" t="str">
        <f>IF(Table3_1[[#This Row],[Offered Salary]]&lt;$O$27,"Low",IF(Table3_1[[#This Row],[Offered Salary]]&gt;$O$28,"High",""))</f>
        <v>Low</v>
      </c>
      <c r="L1414" s="6">
        <f>((Table3_1[[#This Row],[Offered Salary]]-$O$25)/$O$26)</f>
        <v>-1.5155951455683516</v>
      </c>
    </row>
    <row r="1415" spans="1:12" x14ac:dyDescent="0.3">
      <c r="A1415">
        <v>703448</v>
      </c>
      <c r="B1415" s="2">
        <v>41824</v>
      </c>
      <c r="C1415" s="3">
        <v>0.40091435185185187</v>
      </c>
      <c r="D1415" t="s">
        <v>31</v>
      </c>
      <c r="E1415" t="s">
        <v>27</v>
      </c>
      <c r="F1415" t="s">
        <v>20</v>
      </c>
      <c r="G1415" t="s">
        <v>2</v>
      </c>
      <c r="H1415">
        <v>78621</v>
      </c>
      <c r="I1415">
        <f>IF(Table3_1[[#This Row],[Status]]="Hired",1,0)</f>
        <v>1</v>
      </c>
      <c r="J1415" t="b">
        <f>OR((Table3_1[[#This Row],[Offered Salary]]&lt;$O$27),(Table3_1[[#This Row],[Offered Salary]]&gt;$O$28))</f>
        <v>0</v>
      </c>
      <c r="K1415" t="str">
        <f>IF(Table3_1[[#This Row],[Offered Salary]]&lt;$O$27,"Low",IF(Table3_1[[#This Row],[Offered Salary]]&gt;$O$28,"High",""))</f>
        <v/>
      </c>
      <c r="L1415" s="6">
        <f>((Table3_1[[#This Row],[Offered Salary]]-$O$25)/$O$26)</f>
        <v>0.99257879543979222</v>
      </c>
    </row>
    <row r="1416" spans="1:12" x14ac:dyDescent="0.3">
      <c r="A1416">
        <v>764104</v>
      </c>
      <c r="B1416" s="2">
        <v>41824</v>
      </c>
      <c r="C1416" s="3">
        <v>0.39799768518518519</v>
      </c>
      <c r="D1416" t="s">
        <v>30</v>
      </c>
      <c r="E1416" t="s">
        <v>29</v>
      </c>
      <c r="F1416" t="s">
        <v>20</v>
      </c>
      <c r="G1416" t="s">
        <v>2</v>
      </c>
      <c r="H1416">
        <v>76123</v>
      </c>
      <c r="I1416">
        <f>IF(Table3_1[[#This Row],[Status]]="Hired",1,0)</f>
        <v>0</v>
      </c>
      <c r="J1416" t="b">
        <f>OR((Table3_1[[#This Row],[Offered Salary]]&lt;$O$27),(Table3_1[[#This Row],[Offered Salary]]&gt;$O$28))</f>
        <v>0</v>
      </c>
      <c r="K1416" t="str">
        <f>IF(Table3_1[[#This Row],[Offered Salary]]&lt;$O$27,"Low",IF(Table3_1[[#This Row],[Offered Salary]]&gt;$O$28,"High",""))</f>
        <v/>
      </c>
      <c r="L1416" s="6">
        <f>((Table3_1[[#This Row],[Offered Salary]]-$O$25)/$O$26)</f>
        <v>0.90599442098029215</v>
      </c>
    </row>
    <row r="1417" spans="1:12" x14ac:dyDescent="0.3">
      <c r="A1417">
        <v>926922</v>
      </c>
      <c r="B1417" s="2">
        <v>41782</v>
      </c>
      <c r="C1417" s="3">
        <v>0.72247685185185184</v>
      </c>
      <c r="D1417" t="s">
        <v>30</v>
      </c>
      <c r="E1417" t="s">
        <v>27</v>
      </c>
      <c r="F1417" t="s">
        <v>17</v>
      </c>
      <c r="G1417" t="s">
        <v>6</v>
      </c>
      <c r="H1417">
        <v>19222</v>
      </c>
      <c r="I1417">
        <f>IF(Table3_1[[#This Row],[Status]]="Hired",1,0)</f>
        <v>0</v>
      </c>
      <c r="J1417" t="b">
        <f>OR((Table3_1[[#This Row],[Offered Salary]]&lt;$O$27),(Table3_1[[#This Row],[Offered Salary]]&gt;$O$28))</f>
        <v>0</v>
      </c>
      <c r="K1417" t="str">
        <f>IF(Table3_1[[#This Row],[Offered Salary]]&lt;$O$27,"Low",IF(Table3_1[[#This Row],[Offered Salary]]&gt;$O$28,"High",""))</f>
        <v/>
      </c>
      <c r="L1417" s="6">
        <f>((Table3_1[[#This Row],[Offered Salary]]-$O$25)/$O$26)</f>
        <v>-1.0662783937194729</v>
      </c>
    </row>
    <row r="1418" spans="1:12" x14ac:dyDescent="0.3">
      <c r="A1418">
        <v>962962</v>
      </c>
      <c r="B1418" s="2">
        <v>41849</v>
      </c>
      <c r="C1418" s="3">
        <v>0.58305555555555555</v>
      </c>
      <c r="D1418" t="s">
        <v>31</v>
      </c>
      <c r="E1418" t="s">
        <v>29</v>
      </c>
      <c r="F1418" t="s">
        <v>17</v>
      </c>
      <c r="G1418" t="s">
        <v>6</v>
      </c>
      <c r="H1418">
        <v>31944</v>
      </c>
      <c r="I1418">
        <f>IF(Table3_1[[#This Row],[Status]]="Hired",1,0)</f>
        <v>1</v>
      </c>
      <c r="J1418" t="b">
        <f>OR((Table3_1[[#This Row],[Offered Salary]]&lt;$O$27),(Table3_1[[#This Row],[Offered Salary]]&gt;$O$28))</f>
        <v>0</v>
      </c>
      <c r="K1418" t="str">
        <f>IF(Table3_1[[#This Row],[Offered Salary]]&lt;$O$27,"Low",IF(Table3_1[[#This Row],[Offered Salary]]&gt;$O$28,"High",""))</f>
        <v/>
      </c>
      <c r="L1418" s="6">
        <f>((Table3_1[[#This Row],[Offered Salary]]-$O$25)/$O$26)</f>
        <v>-0.6253150583016347</v>
      </c>
    </row>
    <row r="1419" spans="1:12" x14ac:dyDescent="0.3">
      <c r="A1419">
        <v>260050</v>
      </c>
      <c r="B1419" s="2">
        <v>41849</v>
      </c>
      <c r="C1419" s="3">
        <v>0.58385416666666667</v>
      </c>
      <c r="D1419" t="s">
        <v>30</v>
      </c>
      <c r="E1419" t="s">
        <v>27</v>
      </c>
      <c r="F1419" t="s">
        <v>17</v>
      </c>
      <c r="G1419" t="s">
        <v>6</v>
      </c>
      <c r="H1419">
        <v>15091</v>
      </c>
      <c r="I1419">
        <f>IF(Table3_1[[#This Row],[Status]]="Hired",1,0)</f>
        <v>0</v>
      </c>
      <c r="J1419" t="b">
        <f>OR((Table3_1[[#This Row],[Offered Salary]]&lt;$O$27),(Table3_1[[#This Row],[Offered Salary]]&gt;$O$28))</f>
        <v>0</v>
      </c>
      <c r="K1419" t="str">
        <f>IF(Table3_1[[#This Row],[Offered Salary]]&lt;$O$27,"Low",IF(Table3_1[[#This Row],[Offered Salary]]&gt;$O$28,"High",""))</f>
        <v/>
      </c>
      <c r="L1419" s="6">
        <f>((Table3_1[[#This Row],[Offered Salary]]-$O$25)/$O$26)</f>
        <v>-1.2094649633320407</v>
      </c>
    </row>
    <row r="1420" spans="1:12" x14ac:dyDescent="0.3">
      <c r="A1420">
        <v>714441</v>
      </c>
      <c r="B1420" s="2">
        <v>41850</v>
      </c>
      <c r="C1420" s="3">
        <v>0.3792476851851852</v>
      </c>
      <c r="D1420" t="s">
        <v>31</v>
      </c>
      <c r="E1420" t="s">
        <v>27</v>
      </c>
      <c r="F1420" t="s">
        <v>17</v>
      </c>
      <c r="G1420" t="s">
        <v>6</v>
      </c>
      <c r="H1420">
        <v>1513</v>
      </c>
      <c r="I1420">
        <f>IF(Table3_1[[#This Row],[Status]]="Hired",1,0)</f>
        <v>1</v>
      </c>
      <c r="J1420" t="b">
        <f>OR((Table3_1[[#This Row],[Offered Salary]]&lt;$O$27),(Table3_1[[#This Row],[Offered Salary]]&gt;$O$28))</f>
        <v>1</v>
      </c>
      <c r="K1420" t="str">
        <f>IF(Table3_1[[#This Row],[Offered Salary]]&lt;$O$27,"Low",IF(Table3_1[[#This Row],[Offered Salary]]&gt;$O$28,"High",""))</f>
        <v>Low</v>
      </c>
      <c r="L1420" s="6">
        <f>((Table3_1[[#This Row],[Offered Salary]]-$O$25)/$O$26)</f>
        <v>-1.6800985247456084</v>
      </c>
    </row>
    <row r="1421" spans="1:12" x14ac:dyDescent="0.3">
      <c r="A1421">
        <v>774510</v>
      </c>
      <c r="B1421" s="2">
        <v>41850</v>
      </c>
      <c r="C1421" s="3">
        <v>0.37959490740740742</v>
      </c>
      <c r="D1421" t="s">
        <v>31</v>
      </c>
      <c r="E1421" t="s">
        <v>27</v>
      </c>
      <c r="F1421" t="s">
        <v>17</v>
      </c>
      <c r="G1421" t="s">
        <v>6</v>
      </c>
      <c r="H1421">
        <v>22954</v>
      </c>
      <c r="I1421">
        <f>IF(Table3_1[[#This Row],[Status]]="Hired",1,0)</f>
        <v>1</v>
      </c>
      <c r="J1421" t="b">
        <f>OR((Table3_1[[#This Row],[Offered Salary]]&lt;$O$27),(Table3_1[[#This Row],[Offered Salary]]&gt;$O$28))</f>
        <v>0</v>
      </c>
      <c r="K1421" t="str">
        <f>IF(Table3_1[[#This Row],[Offered Salary]]&lt;$O$27,"Low",IF(Table3_1[[#This Row],[Offered Salary]]&gt;$O$28,"High",""))</f>
        <v/>
      </c>
      <c r="L1421" s="6">
        <f>((Table3_1[[#This Row],[Offered Salary]]-$O$25)/$O$26)</f>
        <v>-0.93692175421472734</v>
      </c>
    </row>
    <row r="1422" spans="1:12" x14ac:dyDescent="0.3">
      <c r="A1422">
        <v>653023</v>
      </c>
      <c r="B1422" s="2">
        <v>41794</v>
      </c>
      <c r="C1422" s="3">
        <v>0.49490740740740741</v>
      </c>
      <c r="D1422" t="s">
        <v>31</v>
      </c>
      <c r="E1422" t="s">
        <v>29</v>
      </c>
      <c r="F1422" t="s">
        <v>17</v>
      </c>
      <c r="G1422" t="s">
        <v>2</v>
      </c>
      <c r="H1422">
        <v>15158</v>
      </c>
      <c r="I1422">
        <f>IF(Table3_1[[#This Row],[Status]]="Hired",1,0)</f>
        <v>1</v>
      </c>
      <c r="J1422" t="b">
        <f>OR((Table3_1[[#This Row],[Offered Salary]]&lt;$O$27),(Table3_1[[#This Row],[Offered Salary]]&gt;$O$28))</f>
        <v>0</v>
      </c>
      <c r="K1422" t="str">
        <f>IF(Table3_1[[#This Row],[Offered Salary]]&lt;$O$27,"Low",IF(Table3_1[[#This Row],[Offered Salary]]&gt;$O$28,"High",""))</f>
        <v/>
      </c>
      <c r="L1422" s="6">
        <f>((Table3_1[[#This Row],[Offered Salary]]-$O$25)/$O$26)</f>
        <v>-1.2071426442412536</v>
      </c>
    </row>
    <row r="1423" spans="1:12" x14ac:dyDescent="0.3">
      <c r="A1423">
        <v>209299</v>
      </c>
      <c r="B1423" s="2">
        <v>41797</v>
      </c>
      <c r="C1423" s="3">
        <v>0.38163194444444443</v>
      </c>
      <c r="D1423" t="s">
        <v>31</v>
      </c>
      <c r="E1423" t="s">
        <v>27</v>
      </c>
      <c r="F1423" t="s">
        <v>17</v>
      </c>
      <c r="G1423" t="s">
        <v>2</v>
      </c>
      <c r="H1423">
        <v>52606</v>
      </c>
      <c r="I1423">
        <f>IF(Table3_1[[#This Row],[Status]]="Hired",1,0)</f>
        <v>1</v>
      </c>
      <c r="J1423" t="b">
        <f>OR((Table3_1[[#This Row],[Offered Salary]]&lt;$O$27),(Table3_1[[#This Row],[Offered Salary]]&gt;$O$28))</f>
        <v>0</v>
      </c>
      <c r="K1423" t="str">
        <f>IF(Table3_1[[#This Row],[Offered Salary]]&lt;$O$27,"Low",IF(Table3_1[[#This Row],[Offered Salary]]&gt;$O$28,"High",""))</f>
        <v/>
      </c>
      <c r="L1423" s="6">
        <f>((Table3_1[[#This Row],[Offered Salary]]-$O$25)/$O$26)</f>
        <v>9.0860420113973925E-2</v>
      </c>
    </row>
    <row r="1424" spans="1:12" x14ac:dyDescent="0.3">
      <c r="A1424">
        <v>563468</v>
      </c>
      <c r="B1424" s="2">
        <v>41828</v>
      </c>
      <c r="C1424" s="3">
        <v>0.39847222222222223</v>
      </c>
      <c r="D1424" t="s">
        <v>31</v>
      </c>
      <c r="E1424" t="s">
        <v>29</v>
      </c>
      <c r="F1424" t="s">
        <v>12</v>
      </c>
      <c r="G1424" t="s">
        <v>5</v>
      </c>
      <c r="H1424">
        <v>78138</v>
      </c>
      <c r="I1424">
        <f>IF(Table3_1[[#This Row],[Status]]="Hired",1,0)</f>
        <v>1</v>
      </c>
      <c r="J1424" t="b">
        <f>OR((Table3_1[[#This Row],[Offered Salary]]&lt;$O$27),(Table3_1[[#This Row],[Offered Salary]]&gt;$O$28))</f>
        <v>0</v>
      </c>
      <c r="K1424" t="str">
        <f>IF(Table3_1[[#This Row],[Offered Salary]]&lt;$O$27,"Low",IF(Table3_1[[#This Row],[Offered Salary]]&gt;$O$28,"High",""))</f>
        <v/>
      </c>
      <c r="L1424" s="6">
        <f>((Table3_1[[#This Row],[Offered Salary]]-$O$25)/$O$26)</f>
        <v>0.975837301098744</v>
      </c>
    </row>
    <row r="1425" spans="1:12" x14ac:dyDescent="0.3">
      <c r="A1425">
        <v>381579</v>
      </c>
      <c r="B1425" s="2">
        <v>41786</v>
      </c>
      <c r="C1425" s="3">
        <v>0.29721064814814813</v>
      </c>
      <c r="D1425" t="s">
        <v>31</v>
      </c>
      <c r="E1425" t="s">
        <v>27</v>
      </c>
      <c r="F1425" t="s">
        <v>17</v>
      </c>
      <c r="G1425" t="s">
        <v>10</v>
      </c>
      <c r="H1425">
        <v>78669</v>
      </c>
      <c r="I1425">
        <f>IF(Table3_1[[#This Row],[Status]]="Hired",1,0)</f>
        <v>1</v>
      </c>
      <c r="J1425" t="b">
        <f>OR((Table3_1[[#This Row],[Offered Salary]]&lt;$O$27),(Table3_1[[#This Row],[Offered Salary]]&gt;$O$28))</f>
        <v>0</v>
      </c>
      <c r="K1425" t="str">
        <f>IF(Table3_1[[#This Row],[Offered Salary]]&lt;$O$27,"Low",IF(Table3_1[[#This Row],[Offered Salary]]&gt;$O$28,"High",""))</f>
        <v/>
      </c>
      <c r="L1425" s="6">
        <f>((Table3_1[[#This Row],[Offered Salary]]-$O$25)/$O$26)</f>
        <v>0.99424254643020693</v>
      </c>
    </row>
    <row r="1426" spans="1:12" x14ac:dyDescent="0.3">
      <c r="A1426">
        <v>460688</v>
      </c>
      <c r="B1426" s="2">
        <v>41786</v>
      </c>
      <c r="C1426" s="3">
        <v>0.29966435185185186</v>
      </c>
      <c r="D1426" t="s">
        <v>31</v>
      </c>
      <c r="E1426" t="s">
        <v>27</v>
      </c>
      <c r="F1426" t="s">
        <v>17</v>
      </c>
      <c r="G1426" t="s">
        <v>10</v>
      </c>
      <c r="H1426">
        <v>69997</v>
      </c>
      <c r="I1426">
        <f>IF(Table3_1[[#This Row],[Status]]="Hired",1,0)</f>
        <v>1</v>
      </c>
      <c r="J1426" t="b">
        <f>OR((Table3_1[[#This Row],[Offered Salary]]&lt;$O$27),(Table3_1[[#This Row],[Offered Salary]]&gt;$O$28))</f>
        <v>0</v>
      </c>
      <c r="K1426" t="str">
        <f>IF(Table3_1[[#This Row],[Offered Salary]]&lt;$O$27,"Low",IF(Table3_1[[#This Row],[Offered Salary]]&gt;$O$28,"High",""))</f>
        <v/>
      </c>
      <c r="L1426" s="6">
        <f>((Table3_1[[#This Row],[Offered Salary]]-$O$25)/$O$26)</f>
        <v>0.69365820082861185</v>
      </c>
    </row>
    <row r="1427" spans="1:12" x14ac:dyDescent="0.3">
      <c r="A1427">
        <v>496261</v>
      </c>
      <c r="B1427" s="2">
        <v>41786</v>
      </c>
      <c r="C1427" s="3">
        <v>0.29791666666666666</v>
      </c>
      <c r="D1427" t="s">
        <v>30</v>
      </c>
      <c r="E1427" t="s">
        <v>28</v>
      </c>
      <c r="F1427" t="s">
        <v>17</v>
      </c>
      <c r="G1427" t="s">
        <v>10</v>
      </c>
      <c r="H1427">
        <v>86557</v>
      </c>
      <c r="I1427">
        <f>IF(Table3_1[[#This Row],[Status]]="Hired",1,0)</f>
        <v>0</v>
      </c>
      <c r="J1427" t="b">
        <f>OR((Table3_1[[#This Row],[Offered Salary]]&lt;$O$27),(Table3_1[[#This Row],[Offered Salary]]&gt;$O$28))</f>
        <v>0</v>
      </c>
      <c r="K1427" t="str">
        <f>IF(Table3_1[[#This Row],[Offered Salary]]&lt;$O$27,"Low",IF(Table3_1[[#This Row],[Offered Salary]]&gt;$O$28,"High",""))</f>
        <v/>
      </c>
      <c r="L1427" s="6">
        <f>((Table3_1[[#This Row],[Offered Salary]]-$O$25)/$O$26)</f>
        <v>1.2676522925216946</v>
      </c>
    </row>
    <row r="1428" spans="1:12" x14ac:dyDescent="0.3">
      <c r="A1428">
        <v>177858</v>
      </c>
      <c r="B1428" s="2">
        <v>41802</v>
      </c>
      <c r="C1428" s="3">
        <v>0.74493055555555554</v>
      </c>
      <c r="D1428" t="s">
        <v>31</v>
      </c>
      <c r="E1428" t="s">
        <v>27</v>
      </c>
      <c r="F1428" t="s">
        <v>17</v>
      </c>
      <c r="G1428" t="s">
        <v>10</v>
      </c>
      <c r="H1428">
        <v>43402</v>
      </c>
      <c r="I1428">
        <f>IF(Table3_1[[#This Row],[Status]]="Hired",1,0)</f>
        <v>1</v>
      </c>
      <c r="J1428" t="b">
        <f>OR((Table3_1[[#This Row],[Offered Salary]]&lt;$O$27),(Table3_1[[#This Row],[Offered Salary]]&gt;$O$28))</f>
        <v>0</v>
      </c>
      <c r="K1428" t="str">
        <f>IF(Table3_1[[#This Row],[Offered Salary]]&lt;$O$27,"Low",IF(Table3_1[[#This Row],[Offered Salary]]&gt;$O$28,"High",""))</f>
        <v/>
      </c>
      <c r="L1428" s="6">
        <f>((Table3_1[[#This Row],[Offered Salary]]-$O$25)/$O$26)</f>
        <v>-0.22816383229805112</v>
      </c>
    </row>
    <row r="1429" spans="1:12" x14ac:dyDescent="0.3">
      <c r="A1429">
        <v>978040</v>
      </c>
      <c r="B1429" s="2">
        <v>41824</v>
      </c>
      <c r="C1429" s="3">
        <v>0.46693287037037035</v>
      </c>
      <c r="D1429" t="s">
        <v>31</v>
      </c>
      <c r="E1429" t="s">
        <v>27</v>
      </c>
      <c r="F1429" t="s">
        <v>17</v>
      </c>
      <c r="G1429" t="s">
        <v>10</v>
      </c>
      <c r="H1429">
        <v>51268</v>
      </c>
      <c r="I1429">
        <f>IF(Table3_1[[#This Row],[Status]]="Hired",1,0)</f>
        <v>1</v>
      </c>
      <c r="J1429" t="b">
        <f>OR((Table3_1[[#This Row],[Offered Salary]]&lt;$O$27),(Table3_1[[#This Row],[Offered Salary]]&gt;$O$28))</f>
        <v>0</v>
      </c>
      <c r="K1429" t="str">
        <f>IF(Table3_1[[#This Row],[Offered Salary]]&lt;$O$27,"Low",IF(Table3_1[[#This Row],[Offered Salary]]&gt;$O$28,"High",""))</f>
        <v/>
      </c>
      <c r="L1429" s="6">
        <f>((Table3_1[[#This Row],[Offered Salary]]-$O$25)/$O$26)</f>
        <v>4.4483361256163249E-2</v>
      </c>
    </row>
    <row r="1430" spans="1:12" x14ac:dyDescent="0.3">
      <c r="A1430">
        <v>632366</v>
      </c>
      <c r="B1430" s="2">
        <v>41795</v>
      </c>
      <c r="C1430" s="3">
        <v>0.6544444444444445</v>
      </c>
      <c r="D1430" t="s">
        <v>31</v>
      </c>
      <c r="E1430" t="s">
        <v>27</v>
      </c>
      <c r="F1430" t="s">
        <v>17</v>
      </c>
      <c r="G1430" t="s">
        <v>10</v>
      </c>
      <c r="H1430">
        <v>11383</v>
      </c>
      <c r="I1430">
        <f>IF(Table3_1[[#This Row],[Status]]="Hired",1,0)</f>
        <v>1</v>
      </c>
      <c r="J1430" t="b">
        <f>OR((Table3_1[[#This Row],[Offered Salary]]&lt;$O$27),(Table3_1[[#This Row],[Offered Salary]]&gt;$O$28))</f>
        <v>1</v>
      </c>
      <c r="K1430" t="str">
        <f>IF(Table3_1[[#This Row],[Offered Salary]]&lt;$O$27,"Low",IF(Table3_1[[#This Row],[Offered Salary]]&gt;$O$28,"High",""))</f>
        <v>Low</v>
      </c>
      <c r="L1430" s="6">
        <f>((Table3_1[[#This Row],[Offered Salary]]-$O$25)/$O$26)</f>
        <v>-1.3379897273415788</v>
      </c>
    </row>
    <row r="1431" spans="1:12" x14ac:dyDescent="0.3">
      <c r="A1431">
        <v>300059</v>
      </c>
      <c r="B1431" s="2">
        <v>41764</v>
      </c>
      <c r="C1431" s="3">
        <v>0.39674768518518516</v>
      </c>
      <c r="D1431" t="s">
        <v>31</v>
      </c>
      <c r="E1431" t="s">
        <v>29</v>
      </c>
      <c r="F1431" t="s">
        <v>13</v>
      </c>
      <c r="G1431" t="s">
        <v>9</v>
      </c>
      <c r="H1431">
        <v>79999</v>
      </c>
      <c r="I1431">
        <f>IF(Table3_1[[#This Row],[Status]]="Hired",1,0)</f>
        <v>1</v>
      </c>
      <c r="J1431" t="b">
        <f>OR((Table3_1[[#This Row],[Offered Salary]]&lt;$O$27),(Table3_1[[#This Row],[Offered Salary]]&gt;$O$28))</f>
        <v>0</v>
      </c>
      <c r="K1431" t="str">
        <f>IF(Table3_1[[#This Row],[Offered Salary]]&lt;$O$27,"Low",IF(Table3_1[[#This Row],[Offered Salary]]&gt;$O$28,"High",""))</f>
        <v/>
      </c>
      <c r="L1431" s="6">
        <f>((Table3_1[[#This Row],[Offered Salary]]-$O$25)/$O$26)</f>
        <v>1.0403423134562819</v>
      </c>
    </row>
    <row r="1432" spans="1:12" x14ac:dyDescent="0.3">
      <c r="A1432">
        <v>967868</v>
      </c>
      <c r="B1432" s="2">
        <v>41838</v>
      </c>
      <c r="C1432" s="3">
        <v>0.52023148148148146</v>
      </c>
      <c r="D1432" t="s">
        <v>31</v>
      </c>
      <c r="E1432" t="s">
        <v>29</v>
      </c>
      <c r="F1432" t="s">
        <v>19</v>
      </c>
      <c r="G1432" t="s">
        <v>8</v>
      </c>
      <c r="H1432">
        <v>36260</v>
      </c>
      <c r="I1432">
        <f>IF(Table3_1[[#This Row],[Status]]="Hired",1,0)</f>
        <v>1</v>
      </c>
      <c r="J1432" t="b">
        <f>OR((Table3_1[[#This Row],[Offered Salary]]&lt;$O$27),(Table3_1[[#This Row],[Offered Salary]]&gt;$O$28))</f>
        <v>0</v>
      </c>
      <c r="K1432" t="str">
        <f>IF(Table3_1[[#This Row],[Offered Salary]]&lt;$O$27,"Low",IF(Table3_1[[#This Row],[Offered Salary]]&gt;$O$28,"High",""))</f>
        <v/>
      </c>
      <c r="L1432" s="6">
        <f>((Table3_1[[#This Row],[Offered Salary]]-$O$25)/$O$26)</f>
        <v>-0.47571611508017658</v>
      </c>
    </row>
    <row r="1433" spans="1:12" x14ac:dyDescent="0.3">
      <c r="A1433">
        <v>771358</v>
      </c>
      <c r="B1433" s="2">
        <v>41845</v>
      </c>
      <c r="C1433" s="3">
        <v>0.39687499999999998</v>
      </c>
      <c r="D1433" t="s">
        <v>31</v>
      </c>
      <c r="E1433" t="s">
        <v>29</v>
      </c>
      <c r="F1433" t="s">
        <v>19</v>
      </c>
      <c r="G1433" t="s">
        <v>8</v>
      </c>
      <c r="H1433">
        <v>68162</v>
      </c>
      <c r="I1433">
        <f>IF(Table3_1[[#This Row],[Status]]="Hired",1,0)</f>
        <v>1</v>
      </c>
      <c r="J1433" t="b">
        <f>OR((Table3_1[[#This Row],[Offered Salary]]&lt;$O$27),(Table3_1[[#This Row],[Offered Salary]]&gt;$O$28))</f>
        <v>0</v>
      </c>
      <c r="K1433" t="str">
        <f>IF(Table3_1[[#This Row],[Offered Salary]]&lt;$O$27,"Low",IF(Table3_1[[#This Row],[Offered Salary]]&gt;$O$28,"High",""))</f>
        <v/>
      </c>
      <c r="L1433" s="6">
        <f>((Table3_1[[#This Row],[Offered Salary]]-$O$25)/$O$26)</f>
        <v>0.63005438692421534</v>
      </c>
    </row>
    <row r="1434" spans="1:12" x14ac:dyDescent="0.3">
      <c r="A1434">
        <v>451673</v>
      </c>
      <c r="B1434" s="2">
        <v>41845</v>
      </c>
      <c r="C1434" s="3">
        <v>0.39833333333333332</v>
      </c>
      <c r="D1434" t="s">
        <v>30</v>
      </c>
      <c r="E1434" t="s">
        <v>29</v>
      </c>
      <c r="F1434" t="s">
        <v>19</v>
      </c>
      <c r="G1434" t="s">
        <v>8</v>
      </c>
      <c r="H1434">
        <v>4123</v>
      </c>
      <c r="I1434">
        <f>IF(Table3_1[[#This Row],[Status]]="Hired",1,0)</f>
        <v>0</v>
      </c>
      <c r="J1434" t="b">
        <f>OR((Table3_1[[#This Row],[Offered Salary]]&lt;$O$27),(Table3_1[[#This Row],[Offered Salary]]&gt;$O$28))</f>
        <v>1</v>
      </c>
      <c r="K1434" t="str">
        <f>IF(Table3_1[[#This Row],[Offered Salary]]&lt;$O$27,"Low",IF(Table3_1[[#This Row],[Offered Salary]]&gt;$O$28,"High",""))</f>
        <v>Low</v>
      </c>
      <c r="L1434" s="6">
        <f>((Table3_1[[#This Row],[Offered Salary]]-$O$25)/$O$26)</f>
        <v>-1.5896320646418072</v>
      </c>
    </row>
    <row r="1435" spans="1:12" x14ac:dyDescent="0.3">
      <c r="A1435">
        <v>667908</v>
      </c>
      <c r="B1435" s="2">
        <v>41845</v>
      </c>
      <c r="C1435" s="3">
        <v>0.39969907407407407</v>
      </c>
      <c r="D1435" t="s">
        <v>31</v>
      </c>
      <c r="E1435" t="s">
        <v>29</v>
      </c>
      <c r="F1435" t="s">
        <v>19</v>
      </c>
      <c r="G1435" t="s">
        <v>8</v>
      </c>
      <c r="H1435">
        <v>65417</v>
      </c>
      <c r="I1435">
        <f>IF(Table3_1[[#This Row],[Status]]="Hired",1,0)</f>
        <v>1</v>
      </c>
      <c r="J1435" t="b">
        <f>OR((Table3_1[[#This Row],[Offered Salary]]&lt;$O$27),(Table3_1[[#This Row],[Offered Salary]]&gt;$O$28))</f>
        <v>0</v>
      </c>
      <c r="K1435" t="str">
        <f>IF(Table3_1[[#This Row],[Offered Salary]]&lt;$O$27,"Low",IF(Table3_1[[#This Row],[Offered Salary]]&gt;$O$28,"High",""))</f>
        <v/>
      </c>
      <c r="L1435" s="6">
        <f>((Table3_1[[#This Row],[Offered Salary]]-$O$25)/$O$26)</f>
        <v>0.53490862715987275</v>
      </c>
    </row>
    <row r="1436" spans="1:12" x14ac:dyDescent="0.3">
      <c r="A1436">
        <v>76133</v>
      </c>
      <c r="B1436" s="2">
        <v>41862</v>
      </c>
      <c r="C1436" s="3">
        <v>0.66172453703703704</v>
      </c>
      <c r="D1436" t="s">
        <v>31</v>
      </c>
      <c r="E1436" t="s">
        <v>29</v>
      </c>
      <c r="F1436" t="s">
        <v>20</v>
      </c>
      <c r="G1436" t="s">
        <v>5</v>
      </c>
      <c r="H1436">
        <v>6354</v>
      </c>
      <c r="I1436">
        <f>IF(Table3_1[[#This Row],[Status]]="Hired",1,0)</f>
        <v>1</v>
      </c>
      <c r="J1436" t="b">
        <f>OR((Table3_1[[#This Row],[Offered Salary]]&lt;$O$27),(Table3_1[[#This Row],[Offered Salary]]&gt;$O$28))</f>
        <v>1</v>
      </c>
      <c r="K1436" t="str">
        <f>IF(Table3_1[[#This Row],[Offered Salary]]&lt;$O$27,"Low",IF(Table3_1[[#This Row],[Offered Salary]]&gt;$O$28,"High",""))</f>
        <v>Low</v>
      </c>
      <c r="L1436" s="6">
        <f>((Table3_1[[#This Row],[Offered Salary]]-$O$25)/$O$26)</f>
        <v>-1.5123023050664892</v>
      </c>
    </row>
    <row r="1437" spans="1:12" x14ac:dyDescent="0.3">
      <c r="A1437">
        <v>507999</v>
      </c>
      <c r="B1437" s="2">
        <v>41828</v>
      </c>
      <c r="C1437" s="3">
        <v>0.3976851851851852</v>
      </c>
      <c r="D1437" t="s">
        <v>30</v>
      </c>
      <c r="E1437" t="s">
        <v>27</v>
      </c>
      <c r="F1437" t="s">
        <v>17</v>
      </c>
      <c r="G1437" t="s">
        <v>8</v>
      </c>
      <c r="H1437">
        <v>60443</v>
      </c>
      <c r="I1437">
        <f>IF(Table3_1[[#This Row],[Status]]="Hired",1,0)</f>
        <v>0</v>
      </c>
      <c r="J1437" t="b">
        <f>OR((Table3_1[[#This Row],[Offered Salary]]&lt;$O$27),(Table3_1[[#This Row],[Offered Salary]]&gt;$O$28))</f>
        <v>0</v>
      </c>
      <c r="K1437" t="str">
        <f>IF(Table3_1[[#This Row],[Offered Salary]]&lt;$O$27,"Low",IF(Table3_1[[#This Row],[Offered Salary]]&gt;$O$28,"High",""))</f>
        <v/>
      </c>
      <c r="L1437" s="6">
        <f>((Table3_1[[#This Row],[Offered Salary]]-$O$25)/$O$26)</f>
        <v>0.36250243077814603</v>
      </c>
    </row>
    <row r="1438" spans="1:12" x14ac:dyDescent="0.3">
      <c r="A1438">
        <v>625524</v>
      </c>
      <c r="B1438" s="2">
        <v>41761</v>
      </c>
      <c r="C1438" s="3">
        <v>0.55950231481481483</v>
      </c>
      <c r="D1438" t="s">
        <v>31</v>
      </c>
      <c r="E1438" t="s">
        <v>29</v>
      </c>
      <c r="F1438" t="s">
        <v>20</v>
      </c>
      <c r="G1438" t="s">
        <v>9</v>
      </c>
      <c r="H1438">
        <v>93932</v>
      </c>
      <c r="I1438">
        <f>IF(Table3_1[[#This Row],[Status]]="Hired",1,0)</f>
        <v>1</v>
      </c>
      <c r="J1438" t="b">
        <f>OR((Table3_1[[#This Row],[Offered Salary]]&lt;$O$27),(Table3_1[[#This Row],[Offered Salary]]&gt;$O$28))</f>
        <v>0</v>
      </c>
      <c r="K1438" t="str">
        <f>IF(Table3_1[[#This Row],[Offered Salary]]&lt;$O$27,"Low",IF(Table3_1[[#This Row],[Offered Salary]]&gt;$O$28,"High",""))</f>
        <v/>
      </c>
      <c r="L1438" s="6">
        <f>((Table3_1[[#This Row],[Offered Salary]]-$O$25)/$O$26)</f>
        <v>1.523280699903125</v>
      </c>
    </row>
    <row r="1439" spans="1:12" x14ac:dyDescent="0.3">
      <c r="A1439">
        <v>120857</v>
      </c>
      <c r="B1439" s="2">
        <v>41761</v>
      </c>
      <c r="C1439" s="3">
        <v>0.56068287037037035</v>
      </c>
      <c r="D1439" t="s">
        <v>31</v>
      </c>
      <c r="E1439" t="s">
        <v>27</v>
      </c>
      <c r="F1439" t="s">
        <v>20</v>
      </c>
      <c r="G1439" t="s">
        <v>9</v>
      </c>
      <c r="H1439">
        <v>61906</v>
      </c>
      <c r="I1439">
        <f>IF(Table3_1[[#This Row],[Status]]="Hired",1,0)</f>
        <v>1</v>
      </c>
      <c r="J1439" t="b">
        <f>OR((Table3_1[[#This Row],[Offered Salary]]&lt;$O$27),(Table3_1[[#This Row],[Offered Salary]]&gt;$O$28))</f>
        <v>0</v>
      </c>
      <c r="K1439" t="str">
        <f>IF(Table3_1[[#This Row],[Offered Salary]]&lt;$O$27,"Low",IF(Table3_1[[#This Row],[Offered Salary]]&gt;$O$28,"High",""))</f>
        <v/>
      </c>
      <c r="L1439" s="6">
        <f>((Table3_1[[#This Row],[Offered Salary]]-$O$25)/$O$26)</f>
        <v>0.41321217450682846</v>
      </c>
    </row>
    <row r="1440" spans="1:12" x14ac:dyDescent="0.3">
      <c r="A1440">
        <v>452817</v>
      </c>
      <c r="B1440" s="2">
        <v>41761</v>
      </c>
      <c r="C1440" s="3">
        <v>0.56123842592592588</v>
      </c>
      <c r="D1440" t="s">
        <v>31</v>
      </c>
      <c r="E1440" t="s">
        <v>27</v>
      </c>
      <c r="F1440" t="s">
        <v>20</v>
      </c>
      <c r="G1440" t="s">
        <v>9</v>
      </c>
      <c r="H1440">
        <v>73086</v>
      </c>
      <c r="I1440">
        <f>IF(Table3_1[[#This Row],[Status]]="Hired",1,0)</f>
        <v>1</v>
      </c>
      <c r="J1440" t="b">
        <f>OR((Table3_1[[#This Row],[Offered Salary]]&lt;$O$27),(Table3_1[[#This Row],[Offered Salary]]&gt;$O$28))</f>
        <v>0</v>
      </c>
      <c r="K1440" t="str">
        <f>IF(Table3_1[[#This Row],[Offered Salary]]&lt;$O$27,"Low",IF(Table3_1[[#This Row],[Offered Salary]]&gt;$O$28,"High",""))</f>
        <v/>
      </c>
      <c r="L1440" s="6">
        <f>((Table3_1[[#This Row],[Offered Salary]]-$O$25)/$O$26)</f>
        <v>0.80072750935759329</v>
      </c>
    </row>
    <row r="1441" spans="1:12" x14ac:dyDescent="0.3">
      <c r="A1441">
        <v>829076</v>
      </c>
      <c r="B1441" s="2">
        <v>41763</v>
      </c>
      <c r="C1441" s="3">
        <v>0.43017361111111113</v>
      </c>
      <c r="D1441" t="s">
        <v>31</v>
      </c>
      <c r="E1441" t="s">
        <v>27</v>
      </c>
      <c r="F1441" t="s">
        <v>20</v>
      </c>
      <c r="G1441" t="s">
        <v>9</v>
      </c>
      <c r="H1441">
        <v>62573</v>
      </c>
      <c r="I1441">
        <f>IF(Table3_1[[#This Row],[Status]]="Hired",1,0)</f>
        <v>1</v>
      </c>
      <c r="J1441" t="b">
        <f>OR((Table3_1[[#This Row],[Offered Salary]]&lt;$O$27),(Table3_1[[#This Row],[Offered Salary]]&gt;$O$28))</f>
        <v>0</v>
      </c>
      <c r="K1441" t="str">
        <f>IF(Table3_1[[#This Row],[Offered Salary]]&lt;$O$27,"Low",IF(Table3_1[[#This Row],[Offered Salary]]&gt;$O$28,"High",""))</f>
        <v/>
      </c>
      <c r="L1441" s="6">
        <f>((Table3_1[[#This Row],[Offered Salary]]-$O$25)/$O$26)</f>
        <v>0.43633138097779983</v>
      </c>
    </row>
    <row r="1442" spans="1:12" x14ac:dyDescent="0.3">
      <c r="A1442">
        <v>841263</v>
      </c>
      <c r="B1442" s="2">
        <v>41763</v>
      </c>
      <c r="C1442" s="3">
        <v>0.43089120370370371</v>
      </c>
      <c r="D1442" t="s">
        <v>31</v>
      </c>
      <c r="E1442" t="s">
        <v>27</v>
      </c>
      <c r="F1442" t="s">
        <v>20</v>
      </c>
      <c r="G1442" t="s">
        <v>9</v>
      </c>
      <c r="H1442">
        <v>91836</v>
      </c>
      <c r="I1442">
        <f>IF(Table3_1[[#This Row],[Status]]="Hired",1,0)</f>
        <v>1</v>
      </c>
      <c r="J1442" t="b">
        <f>OR((Table3_1[[#This Row],[Offered Salary]]&lt;$O$27),(Table3_1[[#This Row],[Offered Salary]]&gt;$O$28))</f>
        <v>0</v>
      </c>
      <c r="K1442" t="str">
        <f>IF(Table3_1[[#This Row],[Offered Salary]]&lt;$O$27,"Low",IF(Table3_1[[#This Row],[Offered Salary]]&gt;$O$28,"High",""))</f>
        <v/>
      </c>
      <c r="L1442" s="6">
        <f>((Table3_1[[#This Row],[Offered Salary]]-$O$25)/$O$26)</f>
        <v>1.4506302399883484</v>
      </c>
    </row>
    <row r="1443" spans="1:12" x14ac:dyDescent="0.3">
      <c r="A1443">
        <v>857543</v>
      </c>
      <c r="B1443" s="2">
        <v>41825</v>
      </c>
      <c r="C1443" s="3">
        <v>0.67796296296296299</v>
      </c>
      <c r="D1443" t="s">
        <v>31</v>
      </c>
      <c r="E1443" t="s">
        <v>27</v>
      </c>
      <c r="F1443" t="s">
        <v>20</v>
      </c>
      <c r="G1443" t="s">
        <v>9</v>
      </c>
      <c r="H1443">
        <v>81718</v>
      </c>
      <c r="I1443">
        <f>IF(Table3_1[[#This Row],[Status]]="Hired",1,0)</f>
        <v>1</v>
      </c>
      <c r="J1443" t="b">
        <f>OR((Table3_1[[#This Row],[Offered Salary]]&lt;$O$27),(Table3_1[[#This Row],[Offered Salary]]&gt;$O$28))</f>
        <v>0</v>
      </c>
      <c r="K1443" t="str">
        <f>IF(Table3_1[[#This Row],[Offered Salary]]&lt;$O$27,"Low",IF(Table3_1[[#This Row],[Offered Salary]]&gt;$O$28,"High",""))</f>
        <v/>
      </c>
      <c r="L1443" s="6">
        <f>((Table3_1[[#This Row],[Offered Salary]]-$O$25)/$O$26)</f>
        <v>1.0999253958005095</v>
      </c>
    </row>
    <row r="1444" spans="1:12" x14ac:dyDescent="0.3">
      <c r="A1444">
        <v>175109</v>
      </c>
      <c r="B1444" s="2">
        <v>41827</v>
      </c>
      <c r="C1444" s="3">
        <v>0.7173032407407407</v>
      </c>
      <c r="D1444" t="s">
        <v>30</v>
      </c>
      <c r="E1444" t="s">
        <v>27</v>
      </c>
      <c r="F1444" t="s">
        <v>20</v>
      </c>
      <c r="G1444" t="s">
        <v>9</v>
      </c>
      <c r="H1444">
        <v>47547</v>
      </c>
      <c r="I1444">
        <f>IF(Table3_1[[#This Row],[Status]]="Hired",1,0)</f>
        <v>0</v>
      </c>
      <c r="J1444" t="b">
        <f>OR((Table3_1[[#This Row],[Offered Salary]]&lt;$O$27),(Table3_1[[#This Row],[Offered Salary]]&gt;$O$28))</f>
        <v>0</v>
      </c>
      <c r="K1444" t="str">
        <f>IF(Table3_1[[#This Row],[Offered Salary]]&lt;$O$27,"Low",IF(Table3_1[[#This Row],[Offered Salary]]&gt;$O$28,"High",""))</f>
        <v/>
      </c>
      <c r="L1444" s="6">
        <f>((Table3_1[[#This Row],[Offered Salary]]-$O$25)/$O$26)</f>
        <v>-8.4492001979945525E-2</v>
      </c>
    </row>
    <row r="1445" spans="1:12" x14ac:dyDescent="0.3">
      <c r="A1445">
        <v>819572</v>
      </c>
      <c r="B1445" s="2">
        <v>41827</v>
      </c>
      <c r="C1445" s="3">
        <v>0.71802083333333333</v>
      </c>
      <c r="D1445" t="s">
        <v>30</v>
      </c>
      <c r="E1445" t="s">
        <v>27</v>
      </c>
      <c r="F1445" t="s">
        <v>20</v>
      </c>
      <c r="G1445" t="s">
        <v>9</v>
      </c>
      <c r="H1445">
        <v>21734</v>
      </c>
      <c r="I1445">
        <f>IF(Table3_1[[#This Row],[Status]]="Hired",1,0)</f>
        <v>0</v>
      </c>
      <c r="J1445" t="b">
        <f>OR((Table3_1[[#This Row],[Offered Salary]]&lt;$O$27),(Table3_1[[#This Row],[Offered Salary]]&gt;$O$28))</f>
        <v>0</v>
      </c>
      <c r="K1445" t="str">
        <f>IF(Table3_1[[#This Row],[Offered Salary]]&lt;$O$27,"Low",IF(Table3_1[[#This Row],[Offered Salary]]&gt;$O$28,"High",""))</f>
        <v/>
      </c>
      <c r="L1445" s="6">
        <f>((Table3_1[[#This Row],[Offered Salary]]-$O$25)/$O$26)</f>
        <v>-0.97920875855443512</v>
      </c>
    </row>
    <row r="1446" spans="1:12" x14ac:dyDescent="0.3">
      <c r="A1446">
        <v>389782</v>
      </c>
      <c r="B1446" s="2">
        <v>41768</v>
      </c>
      <c r="C1446" s="3">
        <v>0.76101851851851854</v>
      </c>
      <c r="D1446" t="s">
        <v>30</v>
      </c>
      <c r="E1446" t="s">
        <v>27</v>
      </c>
      <c r="F1446" t="s">
        <v>12</v>
      </c>
      <c r="G1446" t="s">
        <v>4</v>
      </c>
      <c r="H1446">
        <v>80709</v>
      </c>
      <c r="I1446">
        <f>IF(Table3_1[[#This Row],[Status]]="Hired",1,0)</f>
        <v>0</v>
      </c>
      <c r="J1446" t="b">
        <f>OR((Table3_1[[#This Row],[Offered Salary]]&lt;$O$27),(Table3_1[[#This Row],[Offered Salary]]&gt;$O$28))</f>
        <v>0</v>
      </c>
      <c r="K1446" t="str">
        <f>IF(Table3_1[[#This Row],[Offered Salary]]&lt;$O$27,"Low",IF(Table3_1[[#This Row],[Offered Salary]]&gt;$O$28,"High",""))</f>
        <v/>
      </c>
      <c r="L1446" s="6">
        <f>((Table3_1[[#This Row],[Offered Salary]]-$O$25)/$O$26)</f>
        <v>1.0649519635228331</v>
      </c>
    </row>
    <row r="1447" spans="1:12" x14ac:dyDescent="0.3">
      <c r="A1447">
        <v>825870</v>
      </c>
      <c r="B1447" s="2">
        <v>41780</v>
      </c>
      <c r="C1447" s="3">
        <v>0.39797453703703706</v>
      </c>
      <c r="D1447" t="s">
        <v>30</v>
      </c>
      <c r="E1447" t="s">
        <v>29</v>
      </c>
      <c r="F1447" t="s">
        <v>20</v>
      </c>
      <c r="G1447" t="s">
        <v>4</v>
      </c>
      <c r="H1447">
        <v>38032</v>
      </c>
      <c r="I1447">
        <f>IF(Table3_1[[#This Row],[Status]]="Hired",1,0)</f>
        <v>0</v>
      </c>
      <c r="J1447" t="b">
        <f>OR((Table3_1[[#This Row],[Offered Salary]]&lt;$O$27),(Table3_1[[#This Row],[Offered Salary]]&gt;$O$28))</f>
        <v>0</v>
      </c>
      <c r="K1447" t="str">
        <f>IF(Table3_1[[#This Row],[Offered Salary]]&lt;$O$27,"Low",IF(Table3_1[[#This Row],[Offered Salary]]&gt;$O$28,"High",""))</f>
        <v/>
      </c>
      <c r="L1447" s="6">
        <f>((Table3_1[[#This Row],[Offered Salary]]-$O$25)/$O$26)</f>
        <v>-0.41429597435069937</v>
      </c>
    </row>
    <row r="1448" spans="1:12" x14ac:dyDescent="0.3">
      <c r="A1448">
        <v>820667</v>
      </c>
      <c r="B1448" s="2">
        <v>41780</v>
      </c>
      <c r="C1448" s="3">
        <v>0.39898148148148149</v>
      </c>
      <c r="D1448" t="s">
        <v>30</v>
      </c>
      <c r="E1448" t="s">
        <v>27</v>
      </c>
      <c r="F1448" t="s">
        <v>20</v>
      </c>
      <c r="G1448" t="s">
        <v>4</v>
      </c>
      <c r="H1448">
        <v>71960</v>
      </c>
      <c r="I1448">
        <f>IF(Table3_1[[#This Row],[Status]]="Hired",1,0)</f>
        <v>0</v>
      </c>
      <c r="J1448" t="b">
        <f>OR((Table3_1[[#This Row],[Offered Salary]]&lt;$O$27),(Table3_1[[#This Row],[Offered Salary]]&gt;$O$28))</f>
        <v>0</v>
      </c>
      <c r="K1448" t="str">
        <f>IF(Table3_1[[#This Row],[Offered Salary]]&lt;$O$27,"Low",IF(Table3_1[[#This Row],[Offered Salary]]&gt;$O$28,"High",""))</f>
        <v/>
      </c>
      <c r="L1448" s="6">
        <f>((Table3_1[[#This Row],[Offered Salary]]-$O$25)/$O$26)</f>
        <v>0.761698684040781</v>
      </c>
    </row>
    <row r="1449" spans="1:12" x14ac:dyDescent="0.3">
      <c r="A1449">
        <v>284733</v>
      </c>
      <c r="B1449" s="2">
        <v>41780</v>
      </c>
      <c r="C1449" s="3">
        <v>0.40005787037037038</v>
      </c>
      <c r="D1449" t="s">
        <v>30</v>
      </c>
      <c r="E1449" t="s">
        <v>29</v>
      </c>
      <c r="F1449" t="s">
        <v>20</v>
      </c>
      <c r="G1449" t="s">
        <v>4</v>
      </c>
      <c r="H1449">
        <v>81819</v>
      </c>
      <c r="I1449">
        <f>IF(Table3_1[[#This Row],[Status]]="Hired",1,0)</f>
        <v>0</v>
      </c>
      <c r="J1449" t="b">
        <f>OR((Table3_1[[#This Row],[Offered Salary]]&lt;$O$27),(Table3_1[[#This Row],[Offered Salary]]&gt;$O$28))</f>
        <v>0</v>
      </c>
      <c r="K1449" t="str">
        <f>IF(Table3_1[[#This Row],[Offered Salary]]&lt;$O$27,"Low",IF(Table3_1[[#This Row],[Offered Salary]]&gt;$O$28,"High",""))</f>
        <v/>
      </c>
      <c r="L1449" s="6">
        <f>((Table3_1[[#This Row],[Offered Salary]]-$O$25)/$O$26)</f>
        <v>1.1034262051761738</v>
      </c>
    </row>
    <row r="1450" spans="1:12" x14ac:dyDescent="0.3">
      <c r="A1450">
        <v>982845</v>
      </c>
      <c r="B1450" s="2">
        <v>41780</v>
      </c>
      <c r="C1450" s="3">
        <v>0.40034722222222224</v>
      </c>
      <c r="D1450" t="s">
        <v>31</v>
      </c>
      <c r="E1450" t="s">
        <v>27</v>
      </c>
      <c r="F1450" t="s">
        <v>20</v>
      </c>
      <c r="G1450" t="s">
        <v>4</v>
      </c>
      <c r="H1450">
        <v>2789</v>
      </c>
      <c r="I1450">
        <f>IF(Table3_1[[#This Row],[Status]]="Hired",1,0)</f>
        <v>1</v>
      </c>
      <c r="J1450" t="b">
        <f>OR((Table3_1[[#This Row],[Offered Salary]]&lt;$O$27),(Table3_1[[#This Row],[Offered Salary]]&gt;$O$28))</f>
        <v>1</v>
      </c>
      <c r="K1450" t="str">
        <f>IF(Table3_1[[#This Row],[Offered Salary]]&lt;$O$27,"Low",IF(Table3_1[[#This Row],[Offered Salary]]&gt;$O$28,"High",""))</f>
        <v>Low</v>
      </c>
      <c r="L1450" s="6">
        <f>((Table3_1[[#This Row],[Offered Salary]]-$O$25)/$O$26)</f>
        <v>-1.63587047758375</v>
      </c>
    </row>
    <row r="1451" spans="1:12" x14ac:dyDescent="0.3">
      <c r="A1451">
        <v>182357</v>
      </c>
      <c r="B1451" s="2">
        <v>41780</v>
      </c>
      <c r="C1451" s="3">
        <v>0.40104166666666669</v>
      </c>
      <c r="D1451" t="s">
        <v>31</v>
      </c>
      <c r="E1451" t="s">
        <v>27</v>
      </c>
      <c r="F1451" t="s">
        <v>20</v>
      </c>
      <c r="G1451" t="s">
        <v>4</v>
      </c>
      <c r="H1451">
        <v>24025</v>
      </c>
      <c r="I1451">
        <f>IF(Table3_1[[#This Row],[Status]]="Hired",1,0)</f>
        <v>1</v>
      </c>
      <c r="J1451" t="b">
        <f>OR((Table3_1[[#This Row],[Offered Salary]]&lt;$O$27),(Table3_1[[#This Row],[Offered Salary]]&gt;$O$28))</f>
        <v>0</v>
      </c>
      <c r="K1451" t="str">
        <f>IF(Table3_1[[#This Row],[Offered Salary]]&lt;$O$27,"Low",IF(Table3_1[[#This Row],[Offered Salary]]&gt;$O$28,"High",""))</f>
        <v/>
      </c>
      <c r="L1451" s="6">
        <f>((Table3_1[[#This Row],[Offered Salary]]-$O$25)/$O$26)</f>
        <v>-0.8997993102410986</v>
      </c>
    </row>
    <row r="1452" spans="1:12" x14ac:dyDescent="0.3">
      <c r="A1452">
        <v>733985</v>
      </c>
      <c r="B1452" s="2">
        <v>41795</v>
      </c>
      <c r="C1452" s="3">
        <v>0.39708333333333334</v>
      </c>
      <c r="D1452" t="s">
        <v>31</v>
      </c>
      <c r="E1452" t="s">
        <v>27</v>
      </c>
      <c r="F1452" t="s">
        <v>12</v>
      </c>
      <c r="G1452" t="s">
        <v>2</v>
      </c>
      <c r="H1452">
        <v>25618</v>
      </c>
      <c r="I1452">
        <f>IF(Table3_1[[#This Row],[Status]]="Hired",1,0)</f>
        <v>1</v>
      </c>
      <c r="J1452" t="b">
        <f>OR((Table3_1[[#This Row],[Offered Salary]]&lt;$O$27),(Table3_1[[#This Row],[Offered Salary]]&gt;$O$28))</f>
        <v>0</v>
      </c>
      <c r="K1452" t="str">
        <f>IF(Table3_1[[#This Row],[Offered Salary]]&lt;$O$27,"Low",IF(Table3_1[[#This Row],[Offered Salary]]&gt;$O$28,"High",""))</f>
        <v/>
      </c>
      <c r="L1452" s="6">
        <f>((Table3_1[[#This Row],[Offered Salary]]-$O$25)/$O$26)</f>
        <v>-0.84458357424670971</v>
      </c>
    </row>
    <row r="1453" spans="1:12" x14ac:dyDescent="0.3">
      <c r="A1453">
        <v>728573</v>
      </c>
      <c r="B1453" s="2">
        <v>41795</v>
      </c>
      <c r="C1453" s="3">
        <v>0.39740740740740743</v>
      </c>
      <c r="D1453" t="s">
        <v>30</v>
      </c>
      <c r="E1453" t="s">
        <v>27</v>
      </c>
      <c r="F1453" t="s">
        <v>12</v>
      </c>
      <c r="G1453" t="s">
        <v>2</v>
      </c>
      <c r="H1453">
        <v>64279</v>
      </c>
      <c r="I1453">
        <f>IF(Table3_1[[#This Row],[Status]]="Hired",1,0)</f>
        <v>0</v>
      </c>
      <c r="J1453" t="b">
        <f>OR((Table3_1[[#This Row],[Offered Salary]]&lt;$O$27),(Table3_1[[#This Row],[Offered Salary]]&gt;$O$28))</f>
        <v>0</v>
      </c>
      <c r="K1453" t="str">
        <f>IF(Table3_1[[#This Row],[Offered Salary]]&lt;$O$27,"Low",IF(Table3_1[[#This Row],[Offered Salary]]&gt;$O$28,"High",""))</f>
        <v/>
      </c>
      <c r="L1453" s="6">
        <f>((Table3_1[[#This Row],[Offered Salary]]-$O$25)/$O$26)</f>
        <v>0.49546386409545679</v>
      </c>
    </row>
    <row r="1454" spans="1:12" x14ac:dyDescent="0.3">
      <c r="A1454">
        <v>929826</v>
      </c>
      <c r="B1454" s="2">
        <v>41827</v>
      </c>
      <c r="C1454" s="3">
        <v>0.39756944444444442</v>
      </c>
      <c r="D1454" t="s">
        <v>30</v>
      </c>
      <c r="E1454" t="s">
        <v>27</v>
      </c>
      <c r="F1454" t="s">
        <v>17</v>
      </c>
      <c r="G1454" t="s">
        <v>10</v>
      </c>
      <c r="H1454">
        <v>91722</v>
      </c>
      <c r="I1454">
        <f>IF(Table3_1[[#This Row],[Status]]="Hired",1,0)</f>
        <v>0</v>
      </c>
      <c r="J1454" t="b">
        <f>OR((Table3_1[[#This Row],[Offered Salary]]&lt;$O$27),(Table3_1[[#This Row],[Offered Salary]]&gt;$O$28))</f>
        <v>0</v>
      </c>
      <c r="K1454" t="str">
        <f>IF(Table3_1[[#This Row],[Offered Salary]]&lt;$O$27,"Low",IF(Table3_1[[#This Row],[Offered Salary]]&gt;$O$28,"High",""))</f>
        <v/>
      </c>
      <c r="L1454" s="6">
        <f>((Table3_1[[#This Row],[Offered Salary]]-$O$25)/$O$26)</f>
        <v>1.4466788313861134</v>
      </c>
    </row>
    <row r="1455" spans="1:12" x14ac:dyDescent="0.3">
      <c r="A1455">
        <v>245099</v>
      </c>
      <c r="B1455" s="2">
        <v>41841</v>
      </c>
      <c r="C1455" s="3">
        <v>0.54607638888888888</v>
      </c>
      <c r="D1455" t="s">
        <v>31</v>
      </c>
      <c r="E1455" t="s">
        <v>27</v>
      </c>
      <c r="F1455" t="s">
        <v>17</v>
      </c>
      <c r="G1455" t="s">
        <v>10</v>
      </c>
      <c r="H1455">
        <v>43679</v>
      </c>
      <c r="I1455">
        <f>IF(Table3_1[[#This Row],[Status]]="Hired",1,0)</f>
        <v>1</v>
      </c>
      <c r="J1455" t="b">
        <f>OR((Table3_1[[#This Row],[Offered Salary]]&lt;$O$27),(Table3_1[[#This Row],[Offered Salary]]&gt;$O$28))</f>
        <v>0</v>
      </c>
      <c r="K1455" t="str">
        <f>IF(Table3_1[[#This Row],[Offered Salary]]&lt;$O$27,"Low",IF(Table3_1[[#This Row],[Offered Salary]]&gt;$O$28,"High",""))</f>
        <v/>
      </c>
      <c r="L1455" s="6">
        <f>((Table3_1[[#This Row],[Offered Salary]]-$O$25)/$O$26)</f>
        <v>-0.21856260262419941</v>
      </c>
    </row>
    <row r="1456" spans="1:12" x14ac:dyDescent="0.3">
      <c r="A1456">
        <v>991656</v>
      </c>
      <c r="B1456" s="2">
        <v>41876</v>
      </c>
      <c r="C1456" s="3">
        <v>0.39694444444444443</v>
      </c>
      <c r="D1456" t="s">
        <v>31</v>
      </c>
      <c r="E1456" t="s">
        <v>27</v>
      </c>
      <c r="F1456" t="s">
        <v>12</v>
      </c>
      <c r="G1456" t="s">
        <v>10</v>
      </c>
      <c r="H1456">
        <v>54635</v>
      </c>
      <c r="I1456">
        <f>IF(Table3_1[[#This Row],[Status]]="Hired",1,0)</f>
        <v>1</v>
      </c>
      <c r="J1456" t="b">
        <f>OR((Table3_1[[#This Row],[Offered Salary]]&lt;$O$27),(Table3_1[[#This Row],[Offered Salary]]&gt;$O$28))</f>
        <v>0</v>
      </c>
      <c r="K1456" t="str">
        <f>IF(Table3_1[[#This Row],[Offered Salary]]&lt;$O$27,"Low",IF(Table3_1[[#This Row],[Offered Salary]]&gt;$O$28,"High",""))</f>
        <v/>
      </c>
      <c r="L1456" s="6">
        <f>((Table3_1[[#This Row],[Offered Salary]]-$O$25)/$O$26)</f>
        <v>0.16118856093796338</v>
      </c>
    </row>
    <row r="1457" spans="1:12" x14ac:dyDescent="0.3">
      <c r="A1457">
        <v>230796</v>
      </c>
      <c r="B1457" s="2">
        <v>41876</v>
      </c>
      <c r="C1457" s="3">
        <v>0.3976736111111111</v>
      </c>
      <c r="D1457" t="s">
        <v>31</v>
      </c>
      <c r="E1457" t="s">
        <v>29</v>
      </c>
      <c r="F1457" t="s">
        <v>12</v>
      </c>
      <c r="G1457" t="s">
        <v>10</v>
      </c>
      <c r="H1457">
        <v>85569</v>
      </c>
      <c r="I1457">
        <f>IF(Table3_1[[#This Row],[Status]]="Hired",1,0)</f>
        <v>1</v>
      </c>
      <c r="J1457" t="b">
        <f>OR((Table3_1[[#This Row],[Offered Salary]]&lt;$O$27),(Table3_1[[#This Row],[Offered Salary]]&gt;$O$28))</f>
        <v>0</v>
      </c>
      <c r="K1457" t="str">
        <f>IF(Table3_1[[#This Row],[Offered Salary]]&lt;$O$27,"Low",IF(Table3_1[[#This Row],[Offered Salary]]&gt;$O$28,"High",""))</f>
        <v/>
      </c>
      <c r="L1457" s="6">
        <f>((Table3_1[[#This Row],[Offered Salary]]-$O$25)/$O$26)</f>
        <v>1.2334067513023248</v>
      </c>
    </row>
    <row r="1458" spans="1:12" x14ac:dyDescent="0.3">
      <c r="A1458">
        <v>92424</v>
      </c>
      <c r="B1458" s="2">
        <v>41855</v>
      </c>
      <c r="C1458" s="3">
        <v>0.39760416666666665</v>
      </c>
      <c r="D1458" t="s">
        <v>31</v>
      </c>
      <c r="E1458" t="s">
        <v>27</v>
      </c>
      <c r="F1458" t="s">
        <v>20</v>
      </c>
      <c r="G1458" t="s">
        <v>2</v>
      </c>
      <c r="H1458">
        <v>35888</v>
      </c>
      <c r="I1458">
        <f>IF(Table3_1[[#This Row],[Status]]="Hired",1,0)</f>
        <v>1</v>
      </c>
      <c r="J1458" t="b">
        <f>OR((Table3_1[[#This Row],[Offered Salary]]&lt;$O$27),(Table3_1[[#This Row],[Offered Salary]]&gt;$O$28))</f>
        <v>0</v>
      </c>
      <c r="K1458" t="str">
        <f>IF(Table3_1[[#This Row],[Offered Salary]]&lt;$O$27,"Low",IF(Table3_1[[#This Row],[Offered Salary]]&gt;$O$28,"High",""))</f>
        <v/>
      </c>
      <c r="L1458" s="6">
        <f>((Table3_1[[#This Row],[Offered Salary]]-$O$25)/$O$26)</f>
        <v>-0.48861018525589078</v>
      </c>
    </row>
    <row r="1459" spans="1:12" x14ac:dyDescent="0.3">
      <c r="A1459">
        <v>94618</v>
      </c>
      <c r="B1459" s="2">
        <v>41855</v>
      </c>
      <c r="C1459" s="3">
        <v>0.39710648148148148</v>
      </c>
      <c r="D1459" t="s">
        <v>31</v>
      </c>
      <c r="E1459" t="s">
        <v>28</v>
      </c>
      <c r="F1459" t="s">
        <v>20</v>
      </c>
      <c r="G1459" t="s">
        <v>2</v>
      </c>
      <c r="H1459">
        <v>72364</v>
      </c>
      <c r="I1459">
        <f>IF(Table3_1[[#This Row],[Status]]="Hired",1,0)</f>
        <v>1</v>
      </c>
      <c r="J1459" t="b">
        <f>OR((Table3_1[[#This Row],[Offered Salary]]&lt;$O$27),(Table3_1[[#This Row],[Offered Salary]]&gt;$O$28))</f>
        <v>0</v>
      </c>
      <c r="K1459" t="str">
        <f>IF(Table3_1[[#This Row],[Offered Salary]]&lt;$O$27,"Low",IF(Table3_1[[#This Row],[Offered Salary]]&gt;$O$28,"High",""))</f>
        <v/>
      </c>
      <c r="L1459" s="6">
        <f>((Table3_1[[#This Row],[Offered Salary]]-$O$25)/$O$26)</f>
        <v>0.77570192154343842</v>
      </c>
    </row>
    <row r="1460" spans="1:12" x14ac:dyDescent="0.3">
      <c r="A1460">
        <v>898336</v>
      </c>
      <c r="B1460" s="2">
        <v>41870</v>
      </c>
      <c r="C1460" s="3">
        <v>0.73806712962962961</v>
      </c>
      <c r="D1460" t="s">
        <v>30</v>
      </c>
      <c r="E1460" t="s">
        <v>27</v>
      </c>
      <c r="F1460" t="s">
        <v>17</v>
      </c>
      <c r="G1460" t="s">
        <v>10</v>
      </c>
      <c r="H1460">
        <v>30993</v>
      </c>
      <c r="I1460">
        <f>IF(Table3_1[[#This Row],[Status]]="Hired",1,0)</f>
        <v>0</v>
      </c>
      <c r="J1460" t="b">
        <f>OR((Table3_1[[#This Row],[Offered Salary]]&lt;$O$27),(Table3_1[[#This Row],[Offered Salary]]&gt;$O$28))</f>
        <v>0</v>
      </c>
      <c r="K1460" t="str">
        <f>IF(Table3_1[[#This Row],[Offered Salary]]&lt;$O$27,"Low",IF(Table3_1[[#This Row],[Offered Salary]]&gt;$O$28,"High",""))</f>
        <v/>
      </c>
      <c r="L1460" s="6">
        <f>((Table3_1[[#This Row],[Offered Salary]]-$O$25)/$O$26)</f>
        <v>-0.65827812479922654</v>
      </c>
    </row>
    <row r="1461" spans="1:12" x14ac:dyDescent="0.3">
      <c r="A1461">
        <v>738670</v>
      </c>
      <c r="B1461" s="2">
        <v>41870</v>
      </c>
      <c r="C1461" s="3">
        <v>0.73902777777777773</v>
      </c>
      <c r="D1461" t="s">
        <v>31</v>
      </c>
      <c r="E1461" t="s">
        <v>29</v>
      </c>
      <c r="F1461" t="s">
        <v>17</v>
      </c>
      <c r="G1461" t="s">
        <v>10</v>
      </c>
      <c r="H1461">
        <v>41594</v>
      </c>
      <c r="I1461">
        <f>IF(Table3_1[[#This Row],[Status]]="Hired",1,0)</f>
        <v>1</v>
      </c>
      <c r="J1461" t="b">
        <f>OR((Table3_1[[#This Row],[Offered Salary]]&lt;$O$27),(Table3_1[[#This Row],[Offered Salary]]&gt;$O$28))</f>
        <v>0</v>
      </c>
      <c r="K1461" t="str">
        <f>IF(Table3_1[[#This Row],[Offered Salary]]&lt;$O$27,"Low",IF(Table3_1[[#This Row],[Offered Salary]]&gt;$O$28,"High",""))</f>
        <v/>
      </c>
      <c r="L1461" s="6">
        <f>((Table3_1[[#This Row],[Offered Salary]]-$O$25)/$O$26)</f>
        <v>-0.2908317862703394</v>
      </c>
    </row>
    <row r="1462" spans="1:12" x14ac:dyDescent="0.3">
      <c r="A1462">
        <v>753532</v>
      </c>
      <c r="B1462" s="2">
        <v>41837</v>
      </c>
      <c r="C1462" s="3">
        <v>0.3976851851851852</v>
      </c>
      <c r="D1462" t="s">
        <v>31</v>
      </c>
      <c r="E1462" t="s">
        <v>29</v>
      </c>
      <c r="F1462" t="s">
        <v>20</v>
      </c>
      <c r="G1462" t="s">
        <v>9</v>
      </c>
      <c r="H1462">
        <v>38192</v>
      </c>
      <c r="I1462">
        <f>IF(Table3_1[[#This Row],[Status]]="Hired",1,0)</f>
        <v>1</v>
      </c>
      <c r="J1462" t="b">
        <f>OR((Table3_1[[#This Row],[Offered Salary]]&lt;$O$27),(Table3_1[[#This Row],[Offered Salary]]&gt;$O$28))</f>
        <v>0</v>
      </c>
      <c r="K1462" t="str">
        <f>IF(Table3_1[[#This Row],[Offered Salary]]&lt;$O$27,"Low",IF(Table3_1[[#This Row],[Offered Salary]]&gt;$O$28,"High",""))</f>
        <v/>
      </c>
      <c r="L1462" s="6">
        <f>((Table3_1[[#This Row],[Offered Salary]]-$O$25)/$O$26)</f>
        <v>-0.40875013771598356</v>
      </c>
    </row>
    <row r="1463" spans="1:12" x14ac:dyDescent="0.3">
      <c r="A1463">
        <v>452737</v>
      </c>
      <c r="B1463" s="2">
        <v>41837</v>
      </c>
      <c r="C1463" s="3">
        <v>0.39834490740740741</v>
      </c>
      <c r="D1463" t="s">
        <v>31</v>
      </c>
      <c r="E1463" t="s">
        <v>27</v>
      </c>
      <c r="F1463" t="s">
        <v>20</v>
      </c>
      <c r="G1463" t="s">
        <v>9</v>
      </c>
      <c r="H1463">
        <v>18861</v>
      </c>
      <c r="I1463">
        <f>IF(Table3_1[[#This Row],[Status]]="Hired",1,0)</f>
        <v>1</v>
      </c>
      <c r="J1463" t="b">
        <f>OR((Table3_1[[#This Row],[Offered Salary]]&lt;$O$27),(Table3_1[[#This Row],[Offered Salary]]&gt;$O$28))</f>
        <v>0</v>
      </c>
      <c r="K1463" t="str">
        <f>IF(Table3_1[[#This Row],[Offered Salary]]&lt;$O$27,"Low",IF(Table3_1[[#This Row],[Offered Salary]]&gt;$O$28,"High",""))</f>
        <v/>
      </c>
      <c r="L1463" s="6">
        <f>((Table3_1[[#This Row],[Offered Salary]]-$O$25)/$O$26)</f>
        <v>-1.0787911876265504</v>
      </c>
    </row>
    <row r="1464" spans="1:12" x14ac:dyDescent="0.3">
      <c r="A1464">
        <v>705257</v>
      </c>
      <c r="B1464" s="2">
        <v>41839</v>
      </c>
      <c r="C1464" s="3">
        <v>0.72285879629629635</v>
      </c>
      <c r="D1464" t="s">
        <v>31</v>
      </c>
      <c r="E1464" t="s">
        <v>29</v>
      </c>
      <c r="F1464" t="s">
        <v>15</v>
      </c>
      <c r="G1464" t="s">
        <v>2</v>
      </c>
      <c r="H1464">
        <v>59775</v>
      </c>
      <c r="I1464">
        <f>IF(Table3_1[[#This Row],[Status]]="Hired",1,0)</f>
        <v>1</v>
      </c>
      <c r="J1464" t="b">
        <f>OR((Table3_1[[#This Row],[Offered Salary]]&lt;$O$27),(Table3_1[[#This Row],[Offered Salary]]&gt;$O$28))</f>
        <v>0</v>
      </c>
      <c r="K1464" t="str">
        <f>IF(Table3_1[[#This Row],[Offered Salary]]&lt;$O$27,"Low",IF(Table3_1[[#This Row],[Offered Salary]]&gt;$O$28,"High",""))</f>
        <v/>
      </c>
      <c r="L1464" s="6">
        <f>((Table3_1[[#This Row],[Offered Salary]]-$O$25)/$O$26)</f>
        <v>0.33934856282820769</v>
      </c>
    </row>
    <row r="1465" spans="1:12" x14ac:dyDescent="0.3">
      <c r="A1465">
        <v>921683</v>
      </c>
      <c r="B1465" s="2">
        <v>41853</v>
      </c>
      <c r="C1465" s="3">
        <v>0.30083333333333334</v>
      </c>
      <c r="D1465" t="s">
        <v>30</v>
      </c>
      <c r="E1465" t="s">
        <v>29</v>
      </c>
      <c r="F1465" t="s">
        <v>15</v>
      </c>
      <c r="G1465" t="s">
        <v>2</v>
      </c>
      <c r="H1465">
        <v>44859</v>
      </c>
      <c r="I1465">
        <f>IF(Table3_1[[#This Row],[Status]]="Hired",1,0)</f>
        <v>0</v>
      </c>
      <c r="J1465" t="b">
        <f>OR((Table3_1[[#This Row],[Offered Salary]]&lt;$O$27),(Table3_1[[#This Row],[Offered Salary]]&gt;$O$28))</f>
        <v>0</v>
      </c>
      <c r="K1465" t="str">
        <f>IF(Table3_1[[#This Row],[Offered Salary]]&lt;$O$27,"Low",IF(Table3_1[[#This Row],[Offered Salary]]&gt;$O$28,"High",""))</f>
        <v/>
      </c>
      <c r="L1465" s="6">
        <f>((Table3_1[[#This Row],[Offered Salary]]-$O$25)/$O$26)</f>
        <v>-0.17766205744317057</v>
      </c>
    </row>
    <row r="1466" spans="1:12" x14ac:dyDescent="0.3">
      <c r="A1466">
        <v>724086</v>
      </c>
      <c r="B1466" s="2">
        <v>41764</v>
      </c>
      <c r="C1466" s="3">
        <v>0.2933912037037037</v>
      </c>
      <c r="D1466" t="s">
        <v>31</v>
      </c>
      <c r="E1466" t="s">
        <v>27</v>
      </c>
      <c r="F1466" t="s">
        <v>17</v>
      </c>
      <c r="G1466" t="s">
        <v>2</v>
      </c>
      <c r="H1466">
        <v>10823</v>
      </c>
      <c r="I1466">
        <f>IF(Table3_1[[#This Row],[Status]]="Hired",1,0)</f>
        <v>1</v>
      </c>
      <c r="J1466" t="b">
        <f>OR((Table3_1[[#This Row],[Offered Salary]]&lt;$O$27),(Table3_1[[#This Row],[Offered Salary]]&gt;$O$28))</f>
        <v>1</v>
      </c>
      <c r="K1466" t="str">
        <f>IF(Table3_1[[#This Row],[Offered Salary]]&lt;$O$27,"Low",IF(Table3_1[[#This Row],[Offered Salary]]&gt;$O$28,"High",""))</f>
        <v>Low</v>
      </c>
      <c r="L1466" s="6">
        <f>((Table3_1[[#This Row],[Offered Salary]]-$O$25)/$O$26)</f>
        <v>-1.3574001555630841</v>
      </c>
    </row>
    <row r="1467" spans="1:12" x14ac:dyDescent="0.3">
      <c r="A1467">
        <v>361218</v>
      </c>
      <c r="B1467" s="2">
        <v>41778</v>
      </c>
      <c r="C1467" s="3">
        <v>0.39688657407407407</v>
      </c>
      <c r="D1467" t="s">
        <v>30</v>
      </c>
      <c r="E1467" t="s">
        <v>27</v>
      </c>
      <c r="F1467" t="s">
        <v>17</v>
      </c>
      <c r="G1467" t="s">
        <v>2</v>
      </c>
      <c r="H1467">
        <v>7928</v>
      </c>
      <c r="I1467">
        <f>IF(Table3_1[[#This Row],[Status]]="Hired",1,0)</f>
        <v>0</v>
      </c>
      <c r="J1467" t="b">
        <f>OR((Table3_1[[#This Row],[Offered Salary]]&lt;$O$27),(Table3_1[[#This Row],[Offered Salary]]&gt;$O$28))</f>
        <v>1</v>
      </c>
      <c r="K1467" t="str">
        <f>IF(Table3_1[[#This Row],[Offered Salary]]&lt;$O$27,"Low",IF(Table3_1[[#This Row],[Offered Salary]]&gt;$O$28,"High",""))</f>
        <v>Low</v>
      </c>
      <c r="L1467" s="6">
        <f>((Table3_1[[#This Row],[Offered Salary]]-$O$25)/$O$26)</f>
        <v>-1.4577451371724728</v>
      </c>
    </row>
    <row r="1468" spans="1:12" x14ac:dyDescent="0.3">
      <c r="A1468">
        <v>487732</v>
      </c>
      <c r="B1468" s="2">
        <v>41815</v>
      </c>
      <c r="C1468" s="3">
        <v>0.68486111111111114</v>
      </c>
      <c r="D1468" t="s">
        <v>31</v>
      </c>
      <c r="E1468" t="s">
        <v>27</v>
      </c>
      <c r="F1468" t="s">
        <v>17</v>
      </c>
      <c r="G1468" t="s">
        <v>2</v>
      </c>
      <c r="H1468">
        <v>80542</v>
      </c>
      <c r="I1468">
        <f>IF(Table3_1[[#This Row],[Status]]="Hired",1,0)</f>
        <v>1</v>
      </c>
      <c r="J1468" t="b">
        <f>OR((Table3_1[[#This Row],[Offered Salary]]&lt;$O$27),(Table3_1[[#This Row],[Offered Salary]]&gt;$O$28))</f>
        <v>0</v>
      </c>
      <c r="K1468" t="str">
        <f>IF(Table3_1[[#This Row],[Offered Salary]]&lt;$O$27,"Low",IF(Table3_1[[#This Row],[Offered Salary]]&gt;$O$28,"High",""))</f>
        <v/>
      </c>
      <c r="L1468" s="6">
        <f>((Table3_1[[#This Row],[Offered Salary]]-$O$25)/$O$26)</f>
        <v>1.0591634965353485</v>
      </c>
    </row>
    <row r="1469" spans="1:12" x14ac:dyDescent="0.3">
      <c r="A1469">
        <v>425497</v>
      </c>
      <c r="B1469" s="2">
        <v>41815</v>
      </c>
      <c r="C1469" s="3">
        <v>0.68760416666666668</v>
      </c>
      <c r="D1469" t="s">
        <v>30</v>
      </c>
      <c r="E1469" t="s">
        <v>27</v>
      </c>
      <c r="F1469" t="s">
        <v>17</v>
      </c>
      <c r="G1469" t="s">
        <v>2</v>
      </c>
      <c r="H1469">
        <v>47941</v>
      </c>
      <c r="I1469">
        <f>IF(Table3_1[[#This Row],[Status]]="Hired",1,0)</f>
        <v>0</v>
      </c>
      <c r="J1469" t="b">
        <f>OR((Table3_1[[#This Row],[Offered Salary]]&lt;$O$27),(Table3_1[[#This Row],[Offered Salary]]&gt;$O$28))</f>
        <v>0</v>
      </c>
      <c r="K1469" t="str">
        <f>IF(Table3_1[[#This Row],[Offered Salary]]&lt;$O$27,"Low",IF(Table3_1[[#This Row],[Offered Salary]]&gt;$O$28,"High",""))</f>
        <v/>
      </c>
      <c r="L1469" s="6">
        <f>((Table3_1[[#This Row],[Offered Salary]]-$O$25)/$O$26)</f>
        <v>-7.0835379266957932E-2</v>
      </c>
    </row>
    <row r="1470" spans="1:12" x14ac:dyDescent="0.3">
      <c r="A1470">
        <v>205968</v>
      </c>
      <c r="B1470" s="2">
        <v>41815</v>
      </c>
      <c r="C1470" s="3">
        <v>0.68928240740740743</v>
      </c>
      <c r="D1470" t="s">
        <v>31</v>
      </c>
      <c r="E1470" t="s">
        <v>29</v>
      </c>
      <c r="F1470" t="s">
        <v>17</v>
      </c>
      <c r="G1470" t="s">
        <v>2</v>
      </c>
      <c r="H1470">
        <v>23288</v>
      </c>
      <c r="I1470">
        <f>IF(Table3_1[[#This Row],[Status]]="Hired",1,0)</f>
        <v>1</v>
      </c>
      <c r="J1470" t="b">
        <f>OR((Table3_1[[#This Row],[Offered Salary]]&lt;$O$27),(Table3_1[[#This Row],[Offered Salary]]&gt;$O$28))</f>
        <v>0</v>
      </c>
      <c r="K1470" t="str">
        <f>IF(Table3_1[[#This Row],[Offered Salary]]&lt;$O$27,"Low",IF(Table3_1[[#This Row],[Offered Salary]]&gt;$O$28,"High",""))</f>
        <v/>
      </c>
      <c r="L1470" s="6">
        <f>((Table3_1[[#This Row],[Offered Salary]]-$O$25)/$O$26)</f>
        <v>-0.92534482023975817</v>
      </c>
    </row>
    <row r="1471" spans="1:12" x14ac:dyDescent="0.3">
      <c r="A1471">
        <v>325052</v>
      </c>
      <c r="B1471" s="2">
        <v>41816</v>
      </c>
      <c r="C1471" s="3">
        <v>0.41258101851851853</v>
      </c>
      <c r="D1471" t="s">
        <v>30</v>
      </c>
      <c r="E1471" t="s">
        <v>29</v>
      </c>
      <c r="F1471" t="s">
        <v>17</v>
      </c>
      <c r="G1471" t="s">
        <v>2</v>
      </c>
      <c r="H1471">
        <v>75759</v>
      </c>
      <c r="I1471">
        <f>IF(Table3_1[[#This Row],[Status]]="Hired",1,0)</f>
        <v>0</v>
      </c>
      <c r="J1471" t="b">
        <f>OR((Table3_1[[#This Row],[Offered Salary]]&lt;$O$27),(Table3_1[[#This Row],[Offered Salary]]&gt;$O$28))</f>
        <v>0</v>
      </c>
      <c r="K1471" t="str">
        <f>IF(Table3_1[[#This Row],[Offered Salary]]&lt;$O$27,"Low",IF(Table3_1[[#This Row],[Offered Salary]]&gt;$O$28,"High",""))</f>
        <v/>
      </c>
      <c r="L1471" s="6">
        <f>((Table3_1[[#This Row],[Offered Salary]]-$O$25)/$O$26)</f>
        <v>0.89337764263631381</v>
      </c>
    </row>
    <row r="1472" spans="1:12" x14ac:dyDescent="0.3">
      <c r="A1472">
        <v>942214</v>
      </c>
      <c r="B1472" s="2">
        <v>41785</v>
      </c>
      <c r="C1472" s="3">
        <v>0.39684027777777775</v>
      </c>
      <c r="D1472" t="s">
        <v>30</v>
      </c>
      <c r="E1472" t="s">
        <v>27</v>
      </c>
      <c r="F1472" t="s">
        <v>17</v>
      </c>
      <c r="G1472" t="s">
        <v>2</v>
      </c>
      <c r="H1472">
        <v>62166</v>
      </c>
      <c r="I1472">
        <f>IF(Table3_1[[#This Row],[Status]]="Hired",1,0)</f>
        <v>0</v>
      </c>
      <c r="J1472" t="b">
        <f>OR((Table3_1[[#This Row],[Offered Salary]]&lt;$O$27),(Table3_1[[#This Row],[Offered Salary]]&gt;$O$28))</f>
        <v>0</v>
      </c>
      <c r="K1472" t="str">
        <f>IF(Table3_1[[#This Row],[Offered Salary]]&lt;$O$27,"Low",IF(Table3_1[[#This Row],[Offered Salary]]&gt;$O$28,"High",""))</f>
        <v/>
      </c>
      <c r="L1472" s="6">
        <f>((Table3_1[[#This Row],[Offered Salary]]-$O$25)/$O$26)</f>
        <v>0.42222415903824156</v>
      </c>
    </row>
    <row r="1473" spans="1:12" x14ac:dyDescent="0.3">
      <c r="A1473">
        <v>809363</v>
      </c>
      <c r="B1473" s="2">
        <v>41806</v>
      </c>
      <c r="C1473" s="3">
        <v>0.61281249999999998</v>
      </c>
      <c r="D1473" t="s">
        <v>30</v>
      </c>
      <c r="E1473" t="s">
        <v>29</v>
      </c>
      <c r="F1473" t="s">
        <v>17</v>
      </c>
      <c r="G1473" t="s">
        <v>2</v>
      </c>
      <c r="H1473">
        <v>80934</v>
      </c>
      <c r="I1473">
        <f>IF(Table3_1[[#This Row],[Status]]="Hired",1,0)</f>
        <v>0</v>
      </c>
      <c r="J1473" t="b">
        <f>OR((Table3_1[[#This Row],[Offered Salary]]&lt;$O$27),(Table3_1[[#This Row],[Offered Salary]]&gt;$O$28))</f>
        <v>0</v>
      </c>
      <c r="K1473" t="str">
        <f>IF(Table3_1[[#This Row],[Offered Salary]]&lt;$O$27,"Low",IF(Table3_1[[#This Row],[Offered Salary]]&gt;$O$28,"High",""))</f>
        <v/>
      </c>
      <c r="L1473" s="6">
        <f>((Table3_1[[#This Row],[Offered Salary]]-$O$25)/$O$26)</f>
        <v>1.0727507962904022</v>
      </c>
    </row>
    <row r="1474" spans="1:12" x14ac:dyDescent="0.3">
      <c r="A1474">
        <v>430846</v>
      </c>
      <c r="B1474" s="2">
        <v>41760</v>
      </c>
      <c r="C1474" s="3">
        <v>0.43555555555555553</v>
      </c>
      <c r="D1474" t="s">
        <v>31</v>
      </c>
      <c r="E1474" t="s">
        <v>27</v>
      </c>
      <c r="F1474" t="s">
        <v>17</v>
      </c>
      <c r="G1474" t="s">
        <v>10</v>
      </c>
      <c r="H1474">
        <v>89058</v>
      </c>
      <c r="I1474">
        <f>IF(Table3_1[[#This Row],[Status]]="Hired",1,0)</f>
        <v>1</v>
      </c>
      <c r="J1474" t="b">
        <f>OR((Table3_1[[#This Row],[Offered Salary]]&lt;$O$27),(Table3_1[[#This Row],[Offered Salary]]&gt;$O$28))</f>
        <v>0</v>
      </c>
      <c r="K1474" t="str">
        <f>IF(Table3_1[[#This Row],[Offered Salary]]&lt;$O$27,"Low",IF(Table3_1[[#This Row],[Offered Salary]]&gt;$O$28,"High",""))</f>
        <v/>
      </c>
      <c r="L1474" s="6">
        <f>((Table3_1[[#This Row],[Offered Salary]]-$O$25)/$O$26)</f>
        <v>1.3543406514180958</v>
      </c>
    </row>
    <row r="1475" spans="1:12" x14ac:dyDescent="0.3">
      <c r="A1475">
        <v>844797</v>
      </c>
      <c r="B1475" s="2">
        <v>41767</v>
      </c>
      <c r="C1475" s="3">
        <v>0.66055555555555556</v>
      </c>
      <c r="D1475" t="s">
        <v>31</v>
      </c>
      <c r="E1475" t="s">
        <v>28</v>
      </c>
      <c r="F1475" t="s">
        <v>17</v>
      </c>
      <c r="G1475" t="s">
        <v>10</v>
      </c>
      <c r="H1475">
        <v>30393</v>
      </c>
      <c r="I1475">
        <f>IF(Table3_1[[#This Row],[Status]]="Hired",1,0)</f>
        <v>1</v>
      </c>
      <c r="J1475" t="b">
        <f>OR((Table3_1[[#This Row],[Offered Salary]]&lt;$O$27),(Table3_1[[#This Row],[Offered Salary]]&gt;$O$28))</f>
        <v>0</v>
      </c>
      <c r="K1475" t="str">
        <f>IF(Table3_1[[#This Row],[Offered Salary]]&lt;$O$27,"Low",IF(Table3_1[[#This Row],[Offered Salary]]&gt;$O$28,"High",""))</f>
        <v/>
      </c>
      <c r="L1475" s="6">
        <f>((Table3_1[[#This Row],[Offered Salary]]-$O$25)/$O$26)</f>
        <v>-0.67907501217941069</v>
      </c>
    </row>
    <row r="1476" spans="1:12" x14ac:dyDescent="0.3">
      <c r="A1476">
        <v>551054</v>
      </c>
      <c r="B1476" s="2">
        <v>41775</v>
      </c>
      <c r="C1476" s="3">
        <v>0.67289351851851853</v>
      </c>
      <c r="D1476" t="s">
        <v>31</v>
      </c>
      <c r="E1476" t="s">
        <v>29</v>
      </c>
      <c r="F1476" t="s">
        <v>17</v>
      </c>
      <c r="G1476" t="s">
        <v>10</v>
      </c>
      <c r="H1476">
        <v>12584</v>
      </c>
      <c r="I1476">
        <f>IF(Table3_1[[#This Row],[Status]]="Hired",1,0)</f>
        <v>1</v>
      </c>
      <c r="J1476" t="b">
        <f>OR((Table3_1[[#This Row],[Offered Salary]]&lt;$O$27),(Table3_1[[#This Row],[Offered Salary]]&gt;$O$28))</f>
        <v>0</v>
      </c>
      <c r="K1476" t="str">
        <f>IF(Table3_1[[#This Row],[Offered Salary]]&lt;$O$27,"Low",IF(Table3_1[[#This Row],[Offered Salary]]&gt;$O$28,"High",""))</f>
        <v/>
      </c>
      <c r="L1476" s="6">
        <f>((Table3_1[[#This Row],[Offered Salary]]-$O$25)/$O$26)</f>
        <v>-1.2963612911022435</v>
      </c>
    </row>
    <row r="1477" spans="1:12" x14ac:dyDescent="0.3">
      <c r="A1477">
        <v>321233</v>
      </c>
      <c r="B1477" s="2">
        <v>41814</v>
      </c>
      <c r="C1477" s="3">
        <v>0.60392361111111115</v>
      </c>
      <c r="D1477" t="s">
        <v>31</v>
      </c>
      <c r="E1477" t="s">
        <v>29</v>
      </c>
      <c r="F1477" t="s">
        <v>17</v>
      </c>
      <c r="G1477" t="s">
        <v>10</v>
      </c>
      <c r="H1477">
        <v>71556</v>
      </c>
      <c r="I1477">
        <f>IF(Table3_1[[#This Row],[Status]]="Hired",1,0)</f>
        <v>1</v>
      </c>
      <c r="J1477" t="b">
        <f>OR((Table3_1[[#This Row],[Offered Salary]]&lt;$O$27),(Table3_1[[#This Row],[Offered Salary]]&gt;$O$28))</f>
        <v>0</v>
      </c>
      <c r="K1477" t="str">
        <f>IF(Table3_1[[#This Row],[Offered Salary]]&lt;$O$27,"Low",IF(Table3_1[[#This Row],[Offered Salary]]&gt;$O$28,"High",""))</f>
        <v/>
      </c>
      <c r="L1477" s="6">
        <f>((Table3_1[[#This Row],[Offered Salary]]-$O$25)/$O$26)</f>
        <v>0.7476954465381237</v>
      </c>
    </row>
    <row r="1478" spans="1:12" x14ac:dyDescent="0.3">
      <c r="A1478">
        <v>430158</v>
      </c>
      <c r="B1478" s="2">
        <v>41821</v>
      </c>
      <c r="C1478" s="3">
        <v>0.81364583333333329</v>
      </c>
      <c r="D1478" t="s">
        <v>31</v>
      </c>
      <c r="E1478" t="s">
        <v>27</v>
      </c>
      <c r="F1478" t="s">
        <v>17</v>
      </c>
      <c r="G1478" t="s">
        <v>10</v>
      </c>
      <c r="H1478">
        <v>72712</v>
      </c>
      <c r="I1478">
        <f>IF(Table3_1[[#This Row],[Status]]="Hired",1,0)</f>
        <v>1</v>
      </c>
      <c r="J1478" t="b">
        <f>OR((Table3_1[[#This Row],[Offered Salary]]&lt;$O$27),(Table3_1[[#This Row],[Offered Salary]]&gt;$O$28))</f>
        <v>0</v>
      </c>
      <c r="K1478" t="str">
        <f>IF(Table3_1[[#This Row],[Offered Salary]]&lt;$O$27,"Low",IF(Table3_1[[#This Row],[Offered Salary]]&gt;$O$28,"High",""))</f>
        <v/>
      </c>
      <c r="L1478" s="6">
        <f>((Table3_1[[#This Row],[Offered Salary]]-$O$25)/$O$26)</f>
        <v>0.78776411622394515</v>
      </c>
    </row>
    <row r="1479" spans="1:12" x14ac:dyDescent="0.3">
      <c r="A1479">
        <v>496821</v>
      </c>
      <c r="B1479" s="2">
        <v>41821</v>
      </c>
      <c r="C1479" s="3">
        <v>0.81393518518518515</v>
      </c>
      <c r="D1479" t="s">
        <v>30</v>
      </c>
      <c r="E1479" t="s">
        <v>27</v>
      </c>
      <c r="F1479" t="s">
        <v>17</v>
      </c>
      <c r="G1479" t="s">
        <v>10</v>
      </c>
      <c r="H1479">
        <v>54760</v>
      </c>
      <c r="I1479">
        <f>IF(Table3_1[[#This Row],[Status]]="Hired",1,0)</f>
        <v>0</v>
      </c>
      <c r="J1479" t="b">
        <f>OR((Table3_1[[#This Row],[Offered Salary]]&lt;$O$27),(Table3_1[[#This Row],[Offered Salary]]&gt;$O$28))</f>
        <v>0</v>
      </c>
      <c r="K1479" t="str">
        <f>IF(Table3_1[[#This Row],[Offered Salary]]&lt;$O$27,"Low",IF(Table3_1[[#This Row],[Offered Salary]]&gt;$O$28,"High",""))</f>
        <v/>
      </c>
      <c r="L1479" s="6">
        <f>((Table3_1[[#This Row],[Offered Salary]]-$O$25)/$O$26)</f>
        <v>0.16552124580883507</v>
      </c>
    </row>
    <row r="1480" spans="1:12" x14ac:dyDescent="0.3">
      <c r="A1480">
        <v>358584</v>
      </c>
      <c r="B1480" s="2">
        <v>41852</v>
      </c>
      <c r="C1480" s="3">
        <v>0.60406249999999995</v>
      </c>
      <c r="D1480" t="s">
        <v>31</v>
      </c>
      <c r="E1480" t="s">
        <v>27</v>
      </c>
      <c r="F1480" t="s">
        <v>17</v>
      </c>
      <c r="G1480" t="s">
        <v>10</v>
      </c>
      <c r="H1480">
        <v>12920</v>
      </c>
      <c r="I1480">
        <f>IF(Table3_1[[#This Row],[Status]]="Hired",1,0)</f>
        <v>1</v>
      </c>
      <c r="J1480" t="b">
        <f>OR((Table3_1[[#This Row],[Offered Salary]]&lt;$O$27),(Table3_1[[#This Row],[Offered Salary]]&gt;$O$28))</f>
        <v>0</v>
      </c>
      <c r="K1480" t="str">
        <f>IF(Table3_1[[#This Row],[Offered Salary]]&lt;$O$27,"Low",IF(Table3_1[[#This Row],[Offered Salary]]&gt;$O$28,"High",""))</f>
        <v/>
      </c>
      <c r="L1480" s="6">
        <f>((Table3_1[[#This Row],[Offered Salary]]-$O$25)/$O$26)</f>
        <v>-1.2847150341693405</v>
      </c>
    </row>
    <row r="1481" spans="1:12" x14ac:dyDescent="0.3">
      <c r="A1481">
        <v>366071</v>
      </c>
      <c r="B1481" s="2">
        <v>41852</v>
      </c>
      <c r="C1481" s="3">
        <v>0.6065625</v>
      </c>
      <c r="D1481" t="s">
        <v>31</v>
      </c>
      <c r="E1481" t="s">
        <v>29</v>
      </c>
      <c r="F1481" t="s">
        <v>17</v>
      </c>
      <c r="G1481" t="s">
        <v>10</v>
      </c>
      <c r="H1481">
        <v>41743</v>
      </c>
      <c r="I1481">
        <f>IF(Table3_1[[#This Row],[Status]]="Hired",1,0)</f>
        <v>1</v>
      </c>
      <c r="J1481" t="b">
        <f>OR((Table3_1[[#This Row],[Offered Salary]]&lt;$O$27),(Table3_1[[#This Row],[Offered Salary]]&gt;$O$28))</f>
        <v>0</v>
      </c>
      <c r="K1481" t="str">
        <f>IF(Table3_1[[#This Row],[Offered Salary]]&lt;$O$27,"Low",IF(Table3_1[[#This Row],[Offered Salary]]&gt;$O$28,"High",""))</f>
        <v/>
      </c>
      <c r="L1481" s="6">
        <f>((Table3_1[[#This Row],[Offered Salary]]-$O$25)/$O$26)</f>
        <v>-0.2856672259042603</v>
      </c>
    </row>
    <row r="1482" spans="1:12" x14ac:dyDescent="0.3">
      <c r="A1482">
        <v>149727</v>
      </c>
      <c r="B1482" s="2">
        <v>41865</v>
      </c>
      <c r="C1482" s="3">
        <v>0.69947916666666665</v>
      </c>
      <c r="D1482" t="s">
        <v>31</v>
      </c>
      <c r="E1482" t="s">
        <v>29</v>
      </c>
      <c r="F1482" t="s">
        <v>17</v>
      </c>
      <c r="G1482" t="s">
        <v>10</v>
      </c>
      <c r="H1482">
        <v>88216</v>
      </c>
      <c r="I1482">
        <f>IF(Table3_1[[#This Row],[Status]]="Hired",1,0)</f>
        <v>1</v>
      </c>
      <c r="J1482" t="b">
        <f>OR((Table3_1[[#This Row],[Offered Salary]]&lt;$O$27),(Table3_1[[#This Row],[Offered Salary]]&gt;$O$28))</f>
        <v>0</v>
      </c>
      <c r="K1482" t="str">
        <f>IF(Table3_1[[#This Row],[Offered Salary]]&lt;$O$27,"Low",IF(Table3_1[[#This Row],[Offered Salary]]&gt;$O$28,"High",""))</f>
        <v/>
      </c>
      <c r="L1482" s="6">
        <f>((Table3_1[[#This Row],[Offered Salary]]-$O$25)/$O$26)</f>
        <v>1.3251556861279039</v>
      </c>
    </row>
    <row r="1483" spans="1:12" x14ac:dyDescent="0.3">
      <c r="A1483">
        <v>506401</v>
      </c>
      <c r="B1483" s="2">
        <v>41865</v>
      </c>
      <c r="C1483" s="3">
        <v>0.70250000000000001</v>
      </c>
      <c r="D1483" t="s">
        <v>31</v>
      </c>
      <c r="E1483" t="s">
        <v>29</v>
      </c>
      <c r="F1483" t="s">
        <v>17</v>
      </c>
      <c r="G1483" t="s">
        <v>10</v>
      </c>
      <c r="H1483">
        <v>85114</v>
      </c>
      <c r="I1483">
        <f>IF(Table3_1[[#This Row],[Status]]="Hired",1,0)</f>
        <v>1</v>
      </c>
      <c r="J1483" t="b">
        <f>OR((Table3_1[[#This Row],[Offered Salary]]&lt;$O$27),(Table3_1[[#This Row],[Offered Salary]]&gt;$O$28))</f>
        <v>0</v>
      </c>
      <c r="K1483" t="str">
        <f>IF(Table3_1[[#This Row],[Offered Salary]]&lt;$O$27,"Low",IF(Table3_1[[#This Row],[Offered Salary]]&gt;$O$28,"High",""))</f>
        <v/>
      </c>
      <c r="L1483" s="6">
        <f>((Table3_1[[#This Row],[Offered Salary]]-$O$25)/$O$26)</f>
        <v>1.2176357783723517</v>
      </c>
    </row>
    <row r="1484" spans="1:12" x14ac:dyDescent="0.3">
      <c r="A1484">
        <v>254752</v>
      </c>
      <c r="B1484" s="2">
        <v>41872</v>
      </c>
      <c r="C1484" s="3">
        <v>0.39300925925925928</v>
      </c>
      <c r="D1484" t="s">
        <v>31</v>
      </c>
      <c r="E1484" t="s">
        <v>27</v>
      </c>
      <c r="F1484" t="s">
        <v>17</v>
      </c>
      <c r="G1484" t="s">
        <v>10</v>
      </c>
      <c r="H1484">
        <v>75415</v>
      </c>
      <c r="I1484">
        <f>IF(Table3_1[[#This Row],[Status]]="Hired",1,0)</f>
        <v>1</v>
      </c>
      <c r="J1484" t="b">
        <f>OR((Table3_1[[#This Row],[Offered Salary]]&lt;$O$27),(Table3_1[[#This Row],[Offered Salary]]&gt;$O$28))</f>
        <v>0</v>
      </c>
      <c r="K1484" t="str">
        <f>IF(Table3_1[[#This Row],[Offered Salary]]&lt;$O$27,"Low",IF(Table3_1[[#This Row],[Offered Salary]]&gt;$O$28,"High",""))</f>
        <v/>
      </c>
      <c r="L1484" s="6">
        <f>((Table3_1[[#This Row],[Offered Salary]]-$O$25)/$O$26)</f>
        <v>0.88145409387167484</v>
      </c>
    </row>
    <row r="1485" spans="1:12" x14ac:dyDescent="0.3">
      <c r="A1485">
        <v>893073</v>
      </c>
      <c r="B1485" s="2">
        <v>41773</v>
      </c>
      <c r="C1485" s="3">
        <v>0.41605324074074074</v>
      </c>
      <c r="D1485" t="s">
        <v>31</v>
      </c>
      <c r="E1485" t="s">
        <v>27</v>
      </c>
      <c r="F1485" t="s">
        <v>17</v>
      </c>
      <c r="G1485" t="s">
        <v>5</v>
      </c>
      <c r="H1485">
        <v>69124</v>
      </c>
      <c r="I1485">
        <f>IF(Table3_1[[#This Row],[Status]]="Hired",1,0)</f>
        <v>1</v>
      </c>
      <c r="J1485" t="b">
        <f>OR((Table3_1[[#This Row],[Offered Salary]]&lt;$O$27),(Table3_1[[#This Row],[Offered Salary]]&gt;$O$28))</f>
        <v>0</v>
      </c>
      <c r="K1485" t="str">
        <f>IF(Table3_1[[#This Row],[Offered Salary]]&lt;$O$27,"Low",IF(Table3_1[[#This Row],[Offered Salary]]&gt;$O$28,"High",""))</f>
        <v/>
      </c>
      <c r="L1485" s="6">
        <f>((Table3_1[[#This Row],[Offered Salary]]-$O$25)/$O$26)</f>
        <v>0.66339872969044389</v>
      </c>
    </row>
    <row r="1486" spans="1:12" x14ac:dyDescent="0.3">
      <c r="A1486">
        <v>950351</v>
      </c>
      <c r="B1486" s="2">
        <v>41782</v>
      </c>
      <c r="C1486" s="3">
        <v>0.39991898148148147</v>
      </c>
      <c r="D1486" t="s">
        <v>30</v>
      </c>
      <c r="E1486" t="s">
        <v>29</v>
      </c>
      <c r="F1486" t="s">
        <v>19</v>
      </c>
      <c r="G1486" t="s">
        <v>1</v>
      </c>
      <c r="H1486">
        <v>41518</v>
      </c>
      <c r="I1486">
        <f>IF(Table3_1[[#This Row],[Status]]="Hired",1,0)</f>
        <v>0</v>
      </c>
      <c r="J1486" t="b">
        <f>OR((Table3_1[[#This Row],[Offered Salary]]&lt;$O$27),(Table3_1[[#This Row],[Offered Salary]]&gt;$O$28))</f>
        <v>0</v>
      </c>
      <c r="K1486" t="str">
        <f>IF(Table3_1[[#This Row],[Offered Salary]]&lt;$O$27,"Low",IF(Table3_1[[#This Row],[Offered Salary]]&gt;$O$28,"High",""))</f>
        <v/>
      </c>
      <c r="L1486" s="6">
        <f>((Table3_1[[#This Row],[Offered Salary]]-$O$25)/$O$26)</f>
        <v>-0.2934660586718294</v>
      </c>
    </row>
    <row r="1487" spans="1:12" x14ac:dyDescent="0.3">
      <c r="A1487">
        <v>659767</v>
      </c>
      <c r="B1487" s="2">
        <v>41760</v>
      </c>
      <c r="C1487" s="3">
        <v>0.48393518518518519</v>
      </c>
      <c r="D1487" t="s">
        <v>31</v>
      </c>
      <c r="E1487" t="s">
        <v>27</v>
      </c>
      <c r="F1487" t="s">
        <v>17</v>
      </c>
      <c r="G1487" t="s">
        <v>4</v>
      </c>
      <c r="H1487">
        <v>61362</v>
      </c>
      <c r="I1487">
        <f>IF(Table3_1[[#This Row],[Status]]="Hired",1,0)</f>
        <v>1</v>
      </c>
      <c r="J1487" t="b">
        <f>OR((Table3_1[[#This Row],[Offered Salary]]&lt;$O$27),(Table3_1[[#This Row],[Offered Salary]]&gt;$O$28))</f>
        <v>0</v>
      </c>
      <c r="K1487" t="str">
        <f>IF(Table3_1[[#This Row],[Offered Salary]]&lt;$O$27,"Low",IF(Table3_1[[#This Row],[Offered Salary]]&gt;$O$28,"High",""))</f>
        <v/>
      </c>
      <c r="L1487" s="6">
        <f>((Table3_1[[#This Row],[Offered Salary]]-$O$25)/$O$26)</f>
        <v>0.39435632994879477</v>
      </c>
    </row>
    <row r="1488" spans="1:12" x14ac:dyDescent="0.3">
      <c r="A1488">
        <v>666314</v>
      </c>
      <c r="B1488" s="2">
        <v>41760</v>
      </c>
      <c r="C1488" s="3">
        <v>0.48662037037037037</v>
      </c>
      <c r="D1488" t="s">
        <v>31</v>
      </c>
      <c r="E1488" t="s">
        <v>29</v>
      </c>
      <c r="F1488" t="s">
        <v>17</v>
      </c>
      <c r="G1488" t="s">
        <v>4</v>
      </c>
      <c r="H1488">
        <v>92994</v>
      </c>
      <c r="I1488">
        <f>IF(Table3_1[[#This Row],[Status]]="Hired",1,0)</f>
        <v>1</v>
      </c>
      <c r="J1488" t="b">
        <f>OR((Table3_1[[#This Row],[Offered Salary]]&lt;$O$27),(Table3_1[[#This Row],[Offered Salary]]&gt;$O$28))</f>
        <v>0</v>
      </c>
      <c r="K1488" t="str">
        <f>IF(Table3_1[[#This Row],[Offered Salary]]&lt;$O$27,"Low",IF(Table3_1[[#This Row],[Offered Salary]]&gt;$O$28,"High",""))</f>
        <v/>
      </c>
      <c r="L1488" s="6">
        <f>((Table3_1[[#This Row],[Offered Salary]]-$O$25)/$O$26)</f>
        <v>1.4907682326321039</v>
      </c>
    </row>
    <row r="1489" spans="1:12" x14ac:dyDescent="0.3">
      <c r="A1489">
        <v>695736</v>
      </c>
      <c r="B1489" s="2">
        <v>41760</v>
      </c>
      <c r="C1489" s="3">
        <v>0.48332175925925924</v>
      </c>
      <c r="D1489" t="s">
        <v>31</v>
      </c>
      <c r="E1489" t="s">
        <v>29</v>
      </c>
      <c r="F1489" t="s">
        <v>17</v>
      </c>
      <c r="G1489" t="s">
        <v>4</v>
      </c>
      <c r="H1489">
        <v>32616</v>
      </c>
      <c r="I1489">
        <f>IF(Table3_1[[#This Row],[Status]]="Hired",1,0)</f>
        <v>1</v>
      </c>
      <c r="J1489" t="b">
        <f>OR((Table3_1[[#This Row],[Offered Salary]]&lt;$O$27),(Table3_1[[#This Row],[Offered Salary]]&gt;$O$28))</f>
        <v>0</v>
      </c>
      <c r="K1489" t="str">
        <f>IF(Table3_1[[#This Row],[Offered Salary]]&lt;$O$27,"Low",IF(Table3_1[[#This Row],[Offered Salary]]&gt;$O$28,"High",""))</f>
        <v/>
      </c>
      <c r="L1489" s="6">
        <f>((Table3_1[[#This Row],[Offered Salary]]-$O$25)/$O$26)</f>
        <v>-0.60202254443582837</v>
      </c>
    </row>
    <row r="1490" spans="1:12" x14ac:dyDescent="0.3">
      <c r="A1490">
        <v>890317</v>
      </c>
      <c r="B1490" s="2">
        <v>41767</v>
      </c>
      <c r="C1490" s="3">
        <v>0.62912037037037039</v>
      </c>
      <c r="D1490" t="s">
        <v>30</v>
      </c>
      <c r="E1490" t="s">
        <v>27</v>
      </c>
      <c r="F1490" t="s">
        <v>17</v>
      </c>
      <c r="G1490" t="s">
        <v>10</v>
      </c>
      <c r="H1490">
        <v>19873</v>
      </c>
      <c r="I1490">
        <f>IF(Table3_1[[#This Row],[Status]]="Hired",1,0)</f>
        <v>0</v>
      </c>
      <c r="J1490" t="b">
        <f>OR((Table3_1[[#This Row],[Offered Salary]]&lt;$O$27),(Table3_1[[#This Row],[Offered Salary]]&gt;$O$28))</f>
        <v>0</v>
      </c>
      <c r="K1490" t="str">
        <f>IF(Table3_1[[#This Row],[Offered Salary]]&lt;$O$27,"Low",IF(Table3_1[[#This Row],[Offered Salary]]&gt;$O$28,"High",""))</f>
        <v/>
      </c>
      <c r="L1490" s="6">
        <f>((Table3_1[[#This Row],[Offered Salary]]-$O$25)/$O$26)</f>
        <v>-1.043713770911973</v>
      </c>
    </row>
    <row r="1491" spans="1:12" x14ac:dyDescent="0.3">
      <c r="A1491">
        <v>737852</v>
      </c>
      <c r="B1491" s="2">
        <v>41764</v>
      </c>
      <c r="C1491" s="3">
        <v>0.3971527777777778</v>
      </c>
      <c r="D1491" t="s">
        <v>31</v>
      </c>
      <c r="E1491" t="s">
        <v>29</v>
      </c>
      <c r="F1491" t="s">
        <v>17</v>
      </c>
      <c r="G1491" t="s">
        <v>10</v>
      </c>
      <c r="H1491">
        <v>69025</v>
      </c>
      <c r="I1491">
        <f>IF(Table3_1[[#This Row],[Status]]="Hired",1,0)</f>
        <v>1</v>
      </c>
      <c r="J1491" t="b">
        <f>OR((Table3_1[[#This Row],[Offered Salary]]&lt;$O$27),(Table3_1[[#This Row],[Offered Salary]]&gt;$O$28))</f>
        <v>0</v>
      </c>
      <c r="K1491" t="str">
        <f>IF(Table3_1[[#This Row],[Offered Salary]]&lt;$O$27,"Low",IF(Table3_1[[#This Row],[Offered Salary]]&gt;$O$28,"High",""))</f>
        <v/>
      </c>
      <c r="L1491" s="6">
        <f>((Table3_1[[#This Row],[Offered Salary]]-$O$25)/$O$26)</f>
        <v>0.6599672432727135</v>
      </c>
    </row>
    <row r="1492" spans="1:12" x14ac:dyDescent="0.3">
      <c r="A1492">
        <v>52077</v>
      </c>
      <c r="B1492" s="2">
        <v>41764</v>
      </c>
      <c r="C1492" s="3">
        <v>0.39983796296296298</v>
      </c>
      <c r="D1492" t="s">
        <v>30</v>
      </c>
      <c r="E1492" t="s">
        <v>29</v>
      </c>
      <c r="F1492" t="s">
        <v>17</v>
      </c>
      <c r="G1492" t="s">
        <v>10</v>
      </c>
      <c r="H1492">
        <v>66442</v>
      </c>
      <c r="I1492">
        <f>IF(Table3_1[[#This Row],[Status]]="Hired",1,0)</f>
        <v>0</v>
      </c>
      <c r="J1492" t="b">
        <f>OR((Table3_1[[#This Row],[Offered Salary]]&lt;$O$27),(Table3_1[[#This Row],[Offered Salary]]&gt;$O$28))</f>
        <v>0</v>
      </c>
      <c r="K1492" t="str">
        <f>IF(Table3_1[[#This Row],[Offered Salary]]&lt;$O$27,"Low",IF(Table3_1[[#This Row],[Offered Salary]]&gt;$O$28,"High",""))</f>
        <v/>
      </c>
      <c r="L1492" s="6">
        <f>((Table3_1[[#This Row],[Offered Salary]]-$O$25)/$O$26)</f>
        <v>0.57043664310102071</v>
      </c>
    </row>
    <row r="1493" spans="1:12" x14ac:dyDescent="0.3">
      <c r="A1493">
        <v>189422</v>
      </c>
      <c r="B1493" s="2">
        <v>41765</v>
      </c>
      <c r="C1493" s="3">
        <v>0.80971064814814819</v>
      </c>
      <c r="D1493" t="s">
        <v>31</v>
      </c>
      <c r="E1493" t="s">
        <v>27</v>
      </c>
      <c r="F1493" t="s">
        <v>17</v>
      </c>
      <c r="G1493" t="s">
        <v>10</v>
      </c>
      <c r="H1493">
        <v>56039</v>
      </c>
      <c r="I1493">
        <f>IF(Table3_1[[#This Row],[Status]]="Hired",1,0)</f>
        <v>1</v>
      </c>
      <c r="J1493" t="b">
        <f>OR((Table3_1[[#This Row],[Offered Salary]]&lt;$O$27),(Table3_1[[#This Row],[Offered Salary]]&gt;$O$28))</f>
        <v>0</v>
      </c>
      <c r="K1493" t="str">
        <f>IF(Table3_1[[#This Row],[Offered Salary]]&lt;$O$27,"Low",IF(Table3_1[[#This Row],[Offered Salary]]&gt;$O$28,"High",""))</f>
        <v/>
      </c>
      <c r="L1493" s="6">
        <f>((Table3_1[[#This Row],[Offered Salary]]-$O$25)/$O$26)</f>
        <v>0.2098532774075943</v>
      </c>
    </row>
    <row r="1494" spans="1:12" x14ac:dyDescent="0.3">
      <c r="A1494">
        <v>934049</v>
      </c>
      <c r="B1494" s="2">
        <v>41767</v>
      </c>
      <c r="C1494" s="3">
        <v>0.65559027777777779</v>
      </c>
      <c r="D1494" t="s">
        <v>31</v>
      </c>
      <c r="E1494" t="s">
        <v>27</v>
      </c>
      <c r="F1494" t="s">
        <v>17</v>
      </c>
      <c r="G1494" t="s">
        <v>4</v>
      </c>
      <c r="H1494">
        <v>30651</v>
      </c>
      <c r="I1494">
        <f>IF(Table3_1[[#This Row],[Status]]="Hired",1,0)</f>
        <v>1</v>
      </c>
      <c r="J1494" t="b">
        <f>OR((Table3_1[[#This Row],[Offered Salary]]&lt;$O$27),(Table3_1[[#This Row],[Offered Salary]]&gt;$O$28))</f>
        <v>0</v>
      </c>
      <c r="K1494" t="str">
        <f>IF(Table3_1[[#This Row],[Offered Salary]]&lt;$O$27,"Low",IF(Table3_1[[#This Row],[Offered Salary]]&gt;$O$28,"High",""))</f>
        <v/>
      </c>
      <c r="L1494" s="6">
        <f>((Table3_1[[#This Row],[Offered Salary]]-$O$25)/$O$26)</f>
        <v>-0.67013235060593157</v>
      </c>
    </row>
    <row r="1495" spans="1:12" x14ac:dyDescent="0.3">
      <c r="A1495">
        <v>137317</v>
      </c>
      <c r="B1495" s="2">
        <v>41768</v>
      </c>
      <c r="C1495" s="3">
        <v>0.82954861111111111</v>
      </c>
      <c r="D1495" t="s">
        <v>31</v>
      </c>
      <c r="E1495" t="s">
        <v>27</v>
      </c>
      <c r="F1495" t="s">
        <v>17</v>
      </c>
      <c r="G1495" t="s">
        <v>10</v>
      </c>
      <c r="H1495">
        <v>75648</v>
      </c>
      <c r="I1495">
        <f>IF(Table3_1[[#This Row],[Status]]="Hired",1,0)</f>
        <v>1</v>
      </c>
      <c r="J1495" t="b">
        <f>OR((Table3_1[[#This Row],[Offered Salary]]&lt;$O$27),(Table3_1[[#This Row],[Offered Salary]]&gt;$O$28))</f>
        <v>0</v>
      </c>
      <c r="K1495" t="str">
        <f>IF(Table3_1[[#This Row],[Offered Salary]]&lt;$O$27,"Low",IF(Table3_1[[#This Row],[Offered Salary]]&gt;$O$28,"High",""))</f>
        <v/>
      </c>
      <c r="L1495" s="6">
        <f>((Table3_1[[#This Row],[Offered Salary]]-$O$25)/$O$26)</f>
        <v>0.88953021847097968</v>
      </c>
    </row>
    <row r="1496" spans="1:12" x14ac:dyDescent="0.3">
      <c r="A1496">
        <v>695640</v>
      </c>
      <c r="B1496" s="2">
        <v>41838</v>
      </c>
      <c r="C1496" s="3">
        <v>0.71094907407407404</v>
      </c>
      <c r="D1496" t="s">
        <v>31</v>
      </c>
      <c r="E1496" t="s">
        <v>27</v>
      </c>
      <c r="F1496" t="s">
        <v>17</v>
      </c>
      <c r="G1496" t="s">
        <v>4</v>
      </c>
      <c r="H1496">
        <v>10787</v>
      </c>
      <c r="I1496">
        <f>IF(Table3_1[[#This Row],[Status]]="Hired",1,0)</f>
        <v>1</v>
      </c>
      <c r="J1496" t="b">
        <f>OR((Table3_1[[#This Row],[Offered Salary]]&lt;$O$27),(Table3_1[[#This Row],[Offered Salary]]&gt;$O$28))</f>
        <v>1</v>
      </c>
      <c r="K1496" t="str">
        <f>IF(Table3_1[[#This Row],[Offered Salary]]&lt;$O$27,"Low",IF(Table3_1[[#This Row],[Offered Salary]]&gt;$O$28,"High",""))</f>
        <v>Low</v>
      </c>
      <c r="L1496" s="6">
        <f>((Table3_1[[#This Row],[Offered Salary]]-$O$25)/$O$26)</f>
        <v>-1.3586479688058952</v>
      </c>
    </row>
    <row r="1497" spans="1:12" x14ac:dyDescent="0.3">
      <c r="A1497">
        <v>702214</v>
      </c>
      <c r="B1497" s="2">
        <v>41838</v>
      </c>
      <c r="C1497" s="3">
        <v>0.71278935185185188</v>
      </c>
      <c r="D1497" t="s">
        <v>30</v>
      </c>
      <c r="E1497" t="s">
        <v>27</v>
      </c>
      <c r="F1497" t="s">
        <v>17</v>
      </c>
      <c r="G1497" t="s">
        <v>4</v>
      </c>
      <c r="H1497">
        <v>62412</v>
      </c>
      <c r="I1497">
        <f>IF(Table3_1[[#This Row],[Status]]="Hired",1,0)</f>
        <v>0</v>
      </c>
      <c r="J1497" t="b">
        <f>OR((Table3_1[[#This Row],[Offered Salary]]&lt;$O$27),(Table3_1[[#This Row],[Offered Salary]]&gt;$O$28))</f>
        <v>0</v>
      </c>
      <c r="K1497" t="str">
        <f>IF(Table3_1[[#This Row],[Offered Salary]]&lt;$O$27,"Low",IF(Table3_1[[#This Row],[Offered Salary]]&gt;$O$28,"High",""))</f>
        <v/>
      </c>
      <c r="L1497" s="6">
        <f>((Table3_1[[#This Row],[Offered Salary]]-$O$25)/$O$26)</f>
        <v>0.43075088286411706</v>
      </c>
    </row>
    <row r="1498" spans="1:12" x14ac:dyDescent="0.3">
      <c r="A1498">
        <v>436353</v>
      </c>
      <c r="B1498" s="2">
        <v>41838</v>
      </c>
      <c r="C1498" s="3">
        <v>0.71333333333333337</v>
      </c>
      <c r="D1498" t="s">
        <v>31</v>
      </c>
      <c r="E1498" t="s">
        <v>29</v>
      </c>
      <c r="F1498" t="s">
        <v>17</v>
      </c>
      <c r="G1498" t="s">
        <v>4</v>
      </c>
      <c r="H1498">
        <v>98319</v>
      </c>
      <c r="I1498">
        <f>IF(Table3_1[[#This Row],[Status]]="Hired",1,0)</f>
        <v>1</v>
      </c>
      <c r="J1498" t="b">
        <f>OR((Table3_1[[#This Row],[Offered Salary]]&lt;$O$27),(Table3_1[[#This Row],[Offered Salary]]&gt;$O$28))</f>
        <v>0</v>
      </c>
      <c r="K1498" t="str">
        <f>IF(Table3_1[[#This Row],[Offered Salary]]&lt;$O$27,"Low",IF(Table3_1[[#This Row],[Offered Salary]]&gt;$O$28,"High",""))</f>
        <v/>
      </c>
      <c r="L1498" s="6">
        <f>((Table3_1[[#This Row],[Offered Salary]]-$O$25)/$O$26)</f>
        <v>1.6753406081312383</v>
      </c>
    </row>
    <row r="1499" spans="1:12" x14ac:dyDescent="0.3">
      <c r="A1499">
        <v>624625</v>
      </c>
      <c r="B1499" s="2">
        <v>41838</v>
      </c>
      <c r="C1499" s="3">
        <v>0.7157175925925926</v>
      </c>
      <c r="D1499" t="s">
        <v>31</v>
      </c>
      <c r="E1499" t="s">
        <v>29</v>
      </c>
      <c r="F1499" t="s">
        <v>17</v>
      </c>
      <c r="G1499" t="s">
        <v>4</v>
      </c>
      <c r="H1499">
        <v>71254</v>
      </c>
      <c r="I1499">
        <f>IF(Table3_1[[#This Row],[Status]]="Hired",1,0)</f>
        <v>1</v>
      </c>
      <c r="J1499" t="b">
        <f>OR((Table3_1[[#This Row],[Offered Salary]]&lt;$O$27),(Table3_1[[#This Row],[Offered Salary]]&gt;$O$28))</f>
        <v>0</v>
      </c>
      <c r="K1499" t="str">
        <f>IF(Table3_1[[#This Row],[Offered Salary]]&lt;$O$27,"Low",IF(Table3_1[[#This Row],[Offered Salary]]&gt;$O$28,"High",""))</f>
        <v/>
      </c>
      <c r="L1499" s="6">
        <f>((Table3_1[[#This Row],[Offered Salary]]-$O$25)/$O$26)</f>
        <v>0.73722767989009763</v>
      </c>
    </row>
    <row r="1500" spans="1:12" x14ac:dyDescent="0.3">
      <c r="A1500">
        <v>36504</v>
      </c>
      <c r="B1500" s="2">
        <v>41845</v>
      </c>
      <c r="C1500" s="3">
        <v>0.42246527777777776</v>
      </c>
      <c r="D1500" t="s">
        <v>30</v>
      </c>
      <c r="E1500" t="s">
        <v>27</v>
      </c>
      <c r="F1500" t="s">
        <v>17</v>
      </c>
      <c r="G1500" t="s">
        <v>4</v>
      </c>
      <c r="H1500">
        <v>21554</v>
      </c>
      <c r="I1500">
        <f>IF(Table3_1[[#This Row],[Status]]="Hired",1,0)</f>
        <v>0</v>
      </c>
      <c r="J1500" t="b">
        <f>OR((Table3_1[[#This Row],[Offered Salary]]&lt;$O$27),(Table3_1[[#This Row],[Offered Salary]]&gt;$O$28))</f>
        <v>0</v>
      </c>
      <c r="K1500" t="str">
        <f>IF(Table3_1[[#This Row],[Offered Salary]]&lt;$O$27,"Low",IF(Table3_1[[#This Row],[Offered Salary]]&gt;$O$28,"High",""))</f>
        <v/>
      </c>
      <c r="L1500" s="6">
        <f>((Table3_1[[#This Row],[Offered Salary]]-$O$25)/$O$26)</f>
        <v>-0.98544782476849035</v>
      </c>
    </row>
    <row r="1501" spans="1:12" x14ac:dyDescent="0.3">
      <c r="A1501">
        <v>357802</v>
      </c>
      <c r="B1501" s="2">
        <v>41845</v>
      </c>
      <c r="C1501" s="3">
        <v>0.42282407407407407</v>
      </c>
      <c r="D1501" t="s">
        <v>30</v>
      </c>
      <c r="E1501" t="s">
        <v>29</v>
      </c>
      <c r="F1501" t="s">
        <v>17</v>
      </c>
      <c r="G1501" t="s">
        <v>4</v>
      </c>
      <c r="H1501">
        <v>69341</v>
      </c>
      <c r="I1501">
        <f>IF(Table3_1[[#This Row],[Status]]="Hired",1,0)</f>
        <v>0</v>
      </c>
      <c r="J1501" t="b">
        <f>OR((Table3_1[[#This Row],[Offered Salary]]&lt;$O$27),(Table3_1[[#This Row],[Offered Salary]]&gt;$O$28))</f>
        <v>0</v>
      </c>
      <c r="K1501" t="str">
        <f>IF(Table3_1[[#This Row],[Offered Salary]]&lt;$O$27,"Low",IF(Table3_1[[#This Row],[Offered Salary]]&gt;$O$28,"High",""))</f>
        <v/>
      </c>
      <c r="L1501" s="6">
        <f>((Table3_1[[#This Row],[Offered Salary]]-$O$25)/$O$26)</f>
        <v>0.67092027062627713</v>
      </c>
    </row>
    <row r="1502" spans="1:12" x14ac:dyDescent="0.3">
      <c r="A1502">
        <v>639861</v>
      </c>
      <c r="B1502" s="2">
        <v>41849</v>
      </c>
      <c r="C1502" s="3">
        <v>0.63767361111111109</v>
      </c>
      <c r="D1502" t="s">
        <v>31</v>
      </c>
      <c r="E1502" t="s">
        <v>27</v>
      </c>
      <c r="F1502" t="s">
        <v>17</v>
      </c>
      <c r="G1502" t="s">
        <v>10</v>
      </c>
      <c r="H1502">
        <v>25030</v>
      </c>
      <c r="I1502">
        <f>IF(Table3_1[[#This Row],[Status]]="Hired",1,0)</f>
        <v>1</v>
      </c>
      <c r="J1502" t="b">
        <f>OR((Table3_1[[#This Row],[Offered Salary]]&lt;$O$27),(Table3_1[[#This Row],[Offered Salary]]&gt;$O$28))</f>
        <v>0</v>
      </c>
      <c r="K1502" t="str">
        <f>IF(Table3_1[[#This Row],[Offered Salary]]&lt;$O$27,"Low",IF(Table3_1[[#This Row],[Offered Salary]]&gt;$O$28,"High",""))</f>
        <v/>
      </c>
      <c r="L1502" s="6">
        <f>((Table3_1[[#This Row],[Offered Salary]]-$O$25)/$O$26)</f>
        <v>-0.86496452387929013</v>
      </c>
    </row>
    <row r="1503" spans="1:12" x14ac:dyDescent="0.3">
      <c r="A1503">
        <v>582417</v>
      </c>
      <c r="B1503" s="2">
        <v>41849</v>
      </c>
      <c r="C1503" s="3">
        <v>0.63900462962962967</v>
      </c>
      <c r="D1503" t="s">
        <v>30</v>
      </c>
      <c r="E1503" t="s">
        <v>27</v>
      </c>
      <c r="F1503" t="s">
        <v>17</v>
      </c>
      <c r="G1503" t="s">
        <v>10</v>
      </c>
      <c r="H1503">
        <v>92791</v>
      </c>
      <c r="I1503">
        <f>IF(Table3_1[[#This Row],[Status]]="Hired",1,0)</f>
        <v>0</v>
      </c>
      <c r="J1503" t="b">
        <f>OR((Table3_1[[#This Row],[Offered Salary]]&lt;$O$27),(Table3_1[[#This Row],[Offered Salary]]&gt;$O$28))</f>
        <v>0</v>
      </c>
      <c r="K1503" t="str">
        <f>IF(Table3_1[[#This Row],[Offered Salary]]&lt;$O$27,"Low",IF(Table3_1[[#This Row],[Offered Salary]]&gt;$O$28,"High",""))</f>
        <v/>
      </c>
      <c r="L1503" s="6">
        <f>((Table3_1[[#This Row],[Offered Salary]]-$O$25)/$O$26)</f>
        <v>1.4837319524018082</v>
      </c>
    </row>
    <row r="1504" spans="1:12" x14ac:dyDescent="0.3">
      <c r="A1504">
        <v>383656</v>
      </c>
      <c r="B1504" s="2">
        <v>41849</v>
      </c>
      <c r="C1504" s="3">
        <v>0.63996527777777779</v>
      </c>
      <c r="D1504" t="s">
        <v>30</v>
      </c>
      <c r="E1504" t="s">
        <v>27</v>
      </c>
      <c r="F1504" t="s">
        <v>17</v>
      </c>
      <c r="G1504" t="s">
        <v>10</v>
      </c>
      <c r="H1504">
        <v>37147</v>
      </c>
      <c r="I1504">
        <f>IF(Table3_1[[#This Row],[Status]]="Hired",1,0)</f>
        <v>0</v>
      </c>
      <c r="J1504" t="b">
        <f>OR((Table3_1[[#This Row],[Offered Salary]]&lt;$O$27),(Table3_1[[#This Row],[Offered Salary]]&gt;$O$28))</f>
        <v>0</v>
      </c>
      <c r="K1504" t="str">
        <f>IF(Table3_1[[#This Row],[Offered Salary]]&lt;$O$27,"Low",IF(Table3_1[[#This Row],[Offered Salary]]&gt;$O$28,"High",""))</f>
        <v/>
      </c>
      <c r="L1504" s="6">
        <f>((Table3_1[[#This Row],[Offered Salary]]-$O$25)/$O$26)</f>
        <v>-0.44497138323647101</v>
      </c>
    </row>
    <row r="1505" spans="1:12" x14ac:dyDescent="0.3">
      <c r="A1505">
        <v>536123</v>
      </c>
      <c r="B1505" s="2">
        <v>41849</v>
      </c>
      <c r="C1505" s="3">
        <v>0.64241898148148147</v>
      </c>
      <c r="D1505" t="s">
        <v>31</v>
      </c>
      <c r="E1505" t="s">
        <v>29</v>
      </c>
      <c r="F1505" t="s">
        <v>17</v>
      </c>
      <c r="G1505" t="s">
        <v>10</v>
      </c>
      <c r="H1505">
        <v>64271</v>
      </c>
      <c r="I1505">
        <f>IF(Table3_1[[#This Row],[Status]]="Hired",1,0)</f>
        <v>1</v>
      </c>
      <c r="J1505" t="b">
        <f>OR((Table3_1[[#This Row],[Offered Salary]]&lt;$O$27),(Table3_1[[#This Row],[Offered Salary]]&gt;$O$28))</f>
        <v>0</v>
      </c>
      <c r="K1505" t="str">
        <f>IF(Table3_1[[#This Row],[Offered Salary]]&lt;$O$27,"Low",IF(Table3_1[[#This Row],[Offered Salary]]&gt;$O$28,"High",""))</f>
        <v/>
      </c>
      <c r="L1505" s="6">
        <f>((Table3_1[[#This Row],[Offered Salary]]-$O$25)/$O$26)</f>
        <v>0.49518657226372098</v>
      </c>
    </row>
    <row r="1506" spans="1:12" x14ac:dyDescent="0.3">
      <c r="A1506">
        <v>583369</v>
      </c>
      <c r="B1506" s="2">
        <v>41859</v>
      </c>
      <c r="C1506" s="3">
        <v>0.39961805555555557</v>
      </c>
      <c r="D1506" t="s">
        <v>31</v>
      </c>
      <c r="E1506" t="s">
        <v>27</v>
      </c>
      <c r="F1506" t="s">
        <v>17</v>
      </c>
      <c r="G1506" t="s">
        <v>10</v>
      </c>
      <c r="H1506">
        <v>97329</v>
      </c>
      <c r="I1506">
        <f>IF(Table3_1[[#This Row],[Status]]="Hired",1,0)</f>
        <v>1</v>
      </c>
      <c r="J1506" t="b">
        <f>OR((Table3_1[[#This Row],[Offered Salary]]&lt;$O$27),(Table3_1[[#This Row],[Offered Salary]]&gt;$O$28))</f>
        <v>0</v>
      </c>
      <c r="K1506" t="str">
        <f>IF(Table3_1[[#This Row],[Offered Salary]]&lt;$O$27,"Low",IF(Table3_1[[#This Row],[Offered Salary]]&gt;$O$28,"High",""))</f>
        <v/>
      </c>
      <c r="L1506" s="6">
        <f>((Table3_1[[#This Row],[Offered Salary]]-$O$25)/$O$26)</f>
        <v>1.6410257439539344</v>
      </c>
    </row>
    <row r="1507" spans="1:12" x14ac:dyDescent="0.3">
      <c r="A1507">
        <v>669078</v>
      </c>
      <c r="B1507" s="2">
        <v>41859</v>
      </c>
      <c r="C1507" s="3">
        <v>0.4004050925925926</v>
      </c>
      <c r="D1507" t="s">
        <v>30</v>
      </c>
      <c r="E1507" t="s">
        <v>29</v>
      </c>
      <c r="F1507" t="s">
        <v>17</v>
      </c>
      <c r="G1507" t="s">
        <v>10</v>
      </c>
      <c r="H1507">
        <v>70887</v>
      </c>
      <c r="I1507">
        <f>IF(Table3_1[[#This Row],[Status]]="Hired",1,0)</f>
        <v>0</v>
      </c>
      <c r="J1507" t="b">
        <f>OR((Table3_1[[#This Row],[Offered Salary]]&lt;$O$27),(Table3_1[[#This Row],[Offered Salary]]&gt;$O$28))</f>
        <v>0</v>
      </c>
      <c r="K1507" t="str">
        <f>IF(Table3_1[[#This Row],[Offered Salary]]&lt;$O$27,"Low",IF(Table3_1[[#This Row],[Offered Salary]]&gt;$O$28,"High",""))</f>
        <v/>
      </c>
      <c r="L1507" s="6">
        <f>((Table3_1[[#This Row],[Offered Salary]]-$O$25)/$O$26)</f>
        <v>0.72450691710921833</v>
      </c>
    </row>
    <row r="1508" spans="1:12" x14ac:dyDescent="0.3">
      <c r="A1508">
        <v>123118</v>
      </c>
      <c r="B1508" s="2">
        <v>41859</v>
      </c>
      <c r="C1508" s="3">
        <v>0.40069444444444446</v>
      </c>
      <c r="D1508" t="s">
        <v>31</v>
      </c>
      <c r="E1508" t="s">
        <v>29</v>
      </c>
      <c r="F1508" t="s">
        <v>17</v>
      </c>
      <c r="G1508" t="s">
        <v>10</v>
      </c>
      <c r="H1508">
        <v>68526</v>
      </c>
      <c r="I1508">
        <f>IF(Table3_1[[#This Row],[Status]]="Hired",1,0)</f>
        <v>1</v>
      </c>
      <c r="J1508" t="b">
        <f>OR((Table3_1[[#This Row],[Offered Salary]]&lt;$O$27),(Table3_1[[#This Row],[Offered Salary]]&gt;$O$28))</f>
        <v>0</v>
      </c>
      <c r="K1508" t="str">
        <f>IF(Table3_1[[#This Row],[Offered Salary]]&lt;$O$27,"Low",IF(Table3_1[[#This Row],[Offered Salary]]&gt;$O$28,"High",""))</f>
        <v/>
      </c>
      <c r="L1508" s="6">
        <f>((Table3_1[[#This Row],[Offered Salary]]-$O$25)/$O$26)</f>
        <v>0.64267116526819368</v>
      </c>
    </row>
    <row r="1509" spans="1:12" x14ac:dyDescent="0.3">
      <c r="A1509">
        <v>195389</v>
      </c>
      <c r="B1509" s="2">
        <v>41859</v>
      </c>
      <c r="C1509" s="3">
        <v>0.40005787037037038</v>
      </c>
      <c r="D1509" t="s">
        <v>30</v>
      </c>
      <c r="E1509" t="s">
        <v>28</v>
      </c>
      <c r="F1509" t="s">
        <v>17</v>
      </c>
      <c r="G1509" t="s">
        <v>10</v>
      </c>
      <c r="H1509">
        <v>53014</v>
      </c>
      <c r="I1509">
        <f>IF(Table3_1[[#This Row],[Status]]="Hired",1,0)</f>
        <v>0</v>
      </c>
      <c r="J1509" t="b">
        <f>OR((Table3_1[[#This Row],[Offered Salary]]&lt;$O$27),(Table3_1[[#This Row],[Offered Salary]]&gt;$O$28))</f>
        <v>0</v>
      </c>
      <c r="K1509" t="str">
        <f>IF(Table3_1[[#This Row],[Offered Salary]]&lt;$O$27,"Low",IF(Table3_1[[#This Row],[Offered Salary]]&gt;$O$28,"High",""))</f>
        <v/>
      </c>
      <c r="L1509" s="6">
        <f>((Table3_1[[#This Row],[Offered Salary]]-$O$25)/$O$26)</f>
        <v>0.10500230353249916</v>
      </c>
    </row>
    <row r="1510" spans="1:12" x14ac:dyDescent="0.3">
      <c r="A1510">
        <v>665487</v>
      </c>
      <c r="B1510" s="2">
        <v>41862</v>
      </c>
      <c r="C1510" s="3">
        <v>0.44701388888888888</v>
      </c>
      <c r="D1510" t="s">
        <v>31</v>
      </c>
      <c r="E1510" t="s">
        <v>27</v>
      </c>
      <c r="F1510" t="s">
        <v>17</v>
      </c>
      <c r="G1510" t="s">
        <v>10</v>
      </c>
      <c r="H1510">
        <v>66678</v>
      </c>
      <c r="I1510">
        <f>IF(Table3_1[[#This Row],[Status]]="Hired",1,0)</f>
        <v>1</v>
      </c>
      <c r="J1510" t="b">
        <f>OR((Table3_1[[#This Row],[Offered Salary]]&lt;$O$27),(Table3_1[[#This Row],[Offered Salary]]&gt;$O$28))</f>
        <v>0</v>
      </c>
      <c r="K1510" t="str">
        <f>IF(Table3_1[[#This Row],[Offered Salary]]&lt;$O$27,"Low",IF(Table3_1[[#This Row],[Offered Salary]]&gt;$O$28,"High",""))</f>
        <v/>
      </c>
      <c r="L1510" s="6">
        <f>((Table3_1[[#This Row],[Offered Salary]]-$O$25)/$O$26)</f>
        <v>0.57861675213722652</v>
      </c>
    </row>
    <row r="1511" spans="1:12" x14ac:dyDescent="0.3">
      <c r="A1511">
        <v>586559</v>
      </c>
      <c r="B1511" s="2">
        <v>41845</v>
      </c>
      <c r="C1511" s="3">
        <v>0.98197916666666663</v>
      </c>
      <c r="D1511" t="s">
        <v>31</v>
      </c>
      <c r="E1511" t="s">
        <v>29</v>
      </c>
      <c r="F1511" t="s">
        <v>17</v>
      </c>
      <c r="G1511" t="s">
        <v>10</v>
      </c>
      <c r="H1511">
        <v>40269</v>
      </c>
      <c r="I1511">
        <f>IF(Table3_1[[#This Row],[Status]]="Hired",1,0)</f>
        <v>1</v>
      </c>
      <c r="J1511" t="b">
        <f>OR((Table3_1[[#This Row],[Offered Salary]]&lt;$O$27),(Table3_1[[#This Row],[Offered Salary]]&gt;$O$28))</f>
        <v>0</v>
      </c>
      <c r="K1511" t="str">
        <f>IF(Table3_1[[#This Row],[Offered Salary]]&lt;$O$27,"Low",IF(Table3_1[[#This Row],[Offered Salary]]&gt;$O$28,"High",""))</f>
        <v/>
      </c>
      <c r="L1511" s="6">
        <f>((Table3_1[[#This Row],[Offered Salary]]-$O$25)/$O$26)</f>
        <v>-0.33675824590157943</v>
      </c>
    </row>
    <row r="1512" spans="1:12" x14ac:dyDescent="0.3">
      <c r="A1512">
        <v>331430</v>
      </c>
      <c r="B1512" s="2">
        <v>41850</v>
      </c>
      <c r="C1512" s="3">
        <v>0.39144675925925926</v>
      </c>
      <c r="D1512" t="s">
        <v>30</v>
      </c>
      <c r="E1512" t="s">
        <v>29</v>
      </c>
      <c r="F1512" t="s">
        <v>17</v>
      </c>
      <c r="G1512" t="s">
        <v>10</v>
      </c>
      <c r="H1512">
        <v>64410</v>
      </c>
      <c r="I1512">
        <f>IF(Table3_1[[#This Row],[Status]]="Hired",1,0)</f>
        <v>0</v>
      </c>
      <c r="J1512" t="b">
        <f>OR((Table3_1[[#This Row],[Offered Salary]]&lt;$O$27),(Table3_1[[#This Row],[Offered Salary]]&gt;$O$28))</f>
        <v>0</v>
      </c>
      <c r="K1512" t="str">
        <f>IF(Table3_1[[#This Row],[Offered Salary]]&lt;$O$27,"Low",IF(Table3_1[[#This Row],[Offered Salary]]&gt;$O$28,"High",""))</f>
        <v/>
      </c>
      <c r="L1512" s="6">
        <f>((Table3_1[[#This Row],[Offered Salary]]-$O$25)/$O$26)</f>
        <v>0.50000451784013034</v>
      </c>
    </row>
    <row r="1513" spans="1:12" x14ac:dyDescent="0.3">
      <c r="A1513">
        <v>135854</v>
      </c>
      <c r="B1513" s="2">
        <v>41850</v>
      </c>
      <c r="C1513" s="3">
        <v>0.39202546296296298</v>
      </c>
      <c r="D1513" t="s">
        <v>31</v>
      </c>
      <c r="E1513" t="s">
        <v>27</v>
      </c>
      <c r="F1513" t="s">
        <v>17</v>
      </c>
      <c r="G1513" t="s">
        <v>10</v>
      </c>
      <c r="H1513">
        <v>28038</v>
      </c>
      <c r="I1513">
        <f>IF(Table3_1[[#This Row],[Status]]="Hired",1,0)</f>
        <v>1</v>
      </c>
      <c r="J1513" t="b">
        <f>OR((Table3_1[[#This Row],[Offered Salary]]&lt;$O$27),(Table3_1[[#This Row],[Offered Salary]]&gt;$O$28))</f>
        <v>0</v>
      </c>
      <c r="K1513" t="str">
        <f>IF(Table3_1[[#This Row],[Offered Salary]]&lt;$O$27,"Low",IF(Table3_1[[#This Row],[Offered Salary]]&gt;$O$28,"High",""))</f>
        <v/>
      </c>
      <c r="L1513" s="6">
        <f>((Table3_1[[#This Row],[Offered Salary]]-$O$25)/$O$26)</f>
        <v>-0.76070279514663353</v>
      </c>
    </row>
    <row r="1514" spans="1:12" x14ac:dyDescent="0.3">
      <c r="A1514">
        <v>802663</v>
      </c>
      <c r="B1514" s="2">
        <v>41843</v>
      </c>
      <c r="C1514" s="3">
        <v>0.64481481481481484</v>
      </c>
      <c r="D1514" t="s">
        <v>31</v>
      </c>
      <c r="E1514" t="s">
        <v>29</v>
      </c>
      <c r="F1514" t="s">
        <v>17</v>
      </c>
      <c r="G1514" t="s">
        <v>4</v>
      </c>
      <c r="H1514">
        <v>51388</v>
      </c>
      <c r="I1514">
        <f>IF(Table3_1[[#This Row],[Status]]="Hired",1,0)</f>
        <v>1</v>
      </c>
      <c r="J1514" t="b">
        <f>OR((Table3_1[[#This Row],[Offered Salary]]&lt;$O$27),(Table3_1[[#This Row],[Offered Salary]]&gt;$O$28))</f>
        <v>0</v>
      </c>
      <c r="K1514" t="str">
        <f>IF(Table3_1[[#This Row],[Offered Salary]]&lt;$O$27,"Low",IF(Table3_1[[#This Row],[Offered Salary]]&gt;$O$28,"High",""))</f>
        <v/>
      </c>
      <c r="L1514" s="6">
        <f>((Table3_1[[#This Row],[Offered Salary]]-$O$25)/$O$26)</f>
        <v>4.8642738732200083E-2</v>
      </c>
    </row>
    <row r="1515" spans="1:12" x14ac:dyDescent="0.3">
      <c r="A1515">
        <v>597869</v>
      </c>
      <c r="B1515" s="2">
        <v>41843</v>
      </c>
      <c r="C1515" s="3">
        <v>0.64822916666666663</v>
      </c>
      <c r="D1515" t="s">
        <v>31</v>
      </c>
      <c r="E1515" t="s">
        <v>29</v>
      </c>
      <c r="F1515" t="s">
        <v>17</v>
      </c>
      <c r="G1515" t="s">
        <v>4</v>
      </c>
      <c r="H1515">
        <v>78358</v>
      </c>
      <c r="I1515">
        <f>IF(Table3_1[[#This Row],[Status]]="Hired",1,0)</f>
        <v>1</v>
      </c>
      <c r="J1515" t="b">
        <f>OR((Table3_1[[#This Row],[Offered Salary]]&lt;$O$27),(Table3_1[[#This Row],[Offered Salary]]&gt;$O$28))</f>
        <v>0</v>
      </c>
      <c r="K1515" t="str">
        <f>IF(Table3_1[[#This Row],[Offered Salary]]&lt;$O$27,"Low",IF(Table3_1[[#This Row],[Offered Salary]]&gt;$O$28,"High",""))</f>
        <v/>
      </c>
      <c r="L1515" s="6">
        <f>((Table3_1[[#This Row],[Offered Salary]]-$O$25)/$O$26)</f>
        <v>0.9834628264714782</v>
      </c>
    </row>
    <row r="1516" spans="1:12" x14ac:dyDescent="0.3">
      <c r="A1516">
        <v>80619</v>
      </c>
      <c r="B1516" s="2">
        <v>41851</v>
      </c>
      <c r="C1516" s="3">
        <v>0.58681712962962962</v>
      </c>
      <c r="D1516" t="s">
        <v>31</v>
      </c>
      <c r="E1516" t="s">
        <v>28</v>
      </c>
      <c r="F1516" t="s">
        <v>17</v>
      </c>
      <c r="G1516" t="s">
        <v>4</v>
      </c>
      <c r="H1516">
        <v>80438</v>
      </c>
      <c r="I1516">
        <f>IF(Table3_1[[#This Row],[Status]]="Hired",1,0)</f>
        <v>1</v>
      </c>
      <c r="J1516" t="b">
        <f>OR((Table3_1[[#This Row],[Offered Salary]]&lt;$O$27),(Table3_1[[#This Row],[Offered Salary]]&gt;$O$28))</f>
        <v>0</v>
      </c>
      <c r="K1516" t="str">
        <f>IF(Table3_1[[#This Row],[Offered Salary]]&lt;$O$27,"Low",IF(Table3_1[[#This Row],[Offered Salary]]&gt;$O$28,"High",""))</f>
        <v/>
      </c>
      <c r="L1516" s="6">
        <f>((Table3_1[[#This Row],[Offered Salary]]-$O$25)/$O$26)</f>
        <v>1.0555587027227833</v>
      </c>
    </row>
    <row r="1517" spans="1:12" x14ac:dyDescent="0.3">
      <c r="A1517">
        <v>245650</v>
      </c>
      <c r="B1517" s="2">
        <v>41851</v>
      </c>
      <c r="C1517" s="3">
        <v>0.5871643518518519</v>
      </c>
      <c r="D1517" t="s">
        <v>31</v>
      </c>
      <c r="E1517" t="s">
        <v>28</v>
      </c>
      <c r="F1517" t="s">
        <v>17</v>
      </c>
      <c r="G1517" t="s">
        <v>4</v>
      </c>
      <c r="H1517">
        <v>37930</v>
      </c>
      <c r="I1517">
        <f>IF(Table3_1[[#This Row],[Status]]="Hired",1,0)</f>
        <v>1</v>
      </c>
      <c r="J1517" t="b">
        <f>OR((Table3_1[[#This Row],[Offered Salary]]&lt;$O$27),(Table3_1[[#This Row],[Offered Salary]]&gt;$O$28))</f>
        <v>0</v>
      </c>
      <c r="K1517" t="str">
        <f>IF(Table3_1[[#This Row],[Offered Salary]]&lt;$O$27,"Low",IF(Table3_1[[#This Row],[Offered Salary]]&gt;$O$28,"High",""))</f>
        <v/>
      </c>
      <c r="L1517" s="6">
        <f>((Table3_1[[#This Row],[Offered Salary]]-$O$25)/$O$26)</f>
        <v>-0.41783144520533066</v>
      </c>
    </row>
    <row r="1518" spans="1:12" x14ac:dyDescent="0.3">
      <c r="A1518">
        <v>105813</v>
      </c>
      <c r="B1518" s="2">
        <v>41851</v>
      </c>
      <c r="C1518" s="3">
        <v>0.58851851851851855</v>
      </c>
      <c r="D1518" t="s">
        <v>30</v>
      </c>
      <c r="E1518" t="s">
        <v>28</v>
      </c>
      <c r="F1518" t="s">
        <v>17</v>
      </c>
      <c r="G1518" t="s">
        <v>4</v>
      </c>
      <c r="H1518">
        <v>1887</v>
      </c>
      <c r="I1518">
        <f>IF(Table3_1[[#This Row],[Status]]="Hired",1,0)</f>
        <v>0</v>
      </c>
      <c r="J1518" t="b">
        <f>OR((Table3_1[[#This Row],[Offered Salary]]&lt;$O$27),(Table3_1[[#This Row],[Offered Salary]]&gt;$O$28))</f>
        <v>1</v>
      </c>
      <c r="K1518" t="str">
        <f>IF(Table3_1[[#This Row],[Offered Salary]]&lt;$O$27,"Low",IF(Table3_1[[#This Row],[Offered Salary]]&gt;$O$28,"High",""))</f>
        <v>Low</v>
      </c>
      <c r="L1518" s="6">
        <f>((Table3_1[[#This Row],[Offered Salary]]-$O$25)/$O$26)</f>
        <v>-1.6671351316119603</v>
      </c>
    </row>
    <row r="1519" spans="1:12" x14ac:dyDescent="0.3">
      <c r="A1519">
        <v>661954</v>
      </c>
      <c r="B1519" s="2">
        <v>41772</v>
      </c>
      <c r="C1519" s="3">
        <v>0.39872685185185186</v>
      </c>
      <c r="D1519" t="s">
        <v>31</v>
      </c>
      <c r="E1519" t="s">
        <v>29</v>
      </c>
      <c r="F1519" t="s">
        <v>20</v>
      </c>
      <c r="G1519" t="s">
        <v>9</v>
      </c>
      <c r="H1519">
        <v>26666</v>
      </c>
      <c r="I1519">
        <f>IF(Table3_1[[#This Row],[Status]]="Hired",1,0)</f>
        <v>1</v>
      </c>
      <c r="J1519" t="b">
        <f>OR((Table3_1[[#This Row],[Offered Salary]]&lt;$O$27),(Table3_1[[#This Row],[Offered Salary]]&gt;$O$28))</f>
        <v>0</v>
      </c>
      <c r="K1519" t="str">
        <f>IF(Table3_1[[#This Row],[Offered Salary]]&lt;$O$27,"Low",IF(Table3_1[[#This Row],[Offered Salary]]&gt;$O$28,"High",""))</f>
        <v/>
      </c>
      <c r="L1519" s="6">
        <f>((Table3_1[[#This Row],[Offered Salary]]-$O$25)/$O$26)</f>
        <v>-0.80825834428932131</v>
      </c>
    </row>
    <row r="1520" spans="1:12" x14ac:dyDescent="0.3">
      <c r="A1520">
        <v>327352</v>
      </c>
      <c r="B1520" s="2">
        <v>41772</v>
      </c>
      <c r="C1520" s="3">
        <v>0.39899305555555553</v>
      </c>
      <c r="D1520" t="s">
        <v>30</v>
      </c>
      <c r="E1520" t="s">
        <v>27</v>
      </c>
      <c r="F1520" t="s">
        <v>20</v>
      </c>
      <c r="G1520" t="s">
        <v>9</v>
      </c>
      <c r="H1520">
        <v>50349</v>
      </c>
      <c r="I1520">
        <f>IF(Table3_1[[#This Row],[Status]]="Hired",1,0)</f>
        <v>0</v>
      </c>
      <c r="J1520" t="b">
        <f>OR((Table3_1[[#This Row],[Offered Salary]]&lt;$O$27),(Table3_1[[#This Row],[Offered Salary]]&gt;$O$28))</f>
        <v>0</v>
      </c>
      <c r="K1520" t="str">
        <f>IF(Table3_1[[#This Row],[Offered Salary]]&lt;$O$27,"Low",IF(Table3_1[[#This Row],[Offered Salary]]&gt;$O$28,"High",""))</f>
        <v/>
      </c>
      <c r="L1520" s="6">
        <f>((Table3_1[[#This Row],[Offered Salary]]-$O$25)/$O$26)</f>
        <v>1.2629462085514508E-2</v>
      </c>
    </row>
    <row r="1521" spans="1:12" x14ac:dyDescent="0.3">
      <c r="A1521">
        <v>936527</v>
      </c>
      <c r="B1521" s="2">
        <v>41772</v>
      </c>
      <c r="C1521" s="3">
        <v>0.39746527777777779</v>
      </c>
      <c r="D1521" t="s">
        <v>30</v>
      </c>
      <c r="E1521" t="s">
        <v>28</v>
      </c>
      <c r="F1521" t="s">
        <v>20</v>
      </c>
      <c r="G1521" t="s">
        <v>9</v>
      </c>
      <c r="H1521">
        <v>76326</v>
      </c>
      <c r="I1521">
        <f>IF(Table3_1[[#This Row],[Status]]="Hired",1,0)</f>
        <v>0</v>
      </c>
      <c r="J1521" t="b">
        <f>OR((Table3_1[[#This Row],[Offered Salary]]&lt;$O$27),(Table3_1[[#This Row],[Offered Salary]]&gt;$O$28))</f>
        <v>0</v>
      </c>
      <c r="K1521" t="str">
        <f>IF(Table3_1[[#This Row],[Offered Salary]]&lt;$O$27,"Low",IF(Table3_1[[#This Row],[Offered Salary]]&gt;$O$28,"High",""))</f>
        <v/>
      </c>
      <c r="L1521" s="6">
        <f>((Table3_1[[#This Row],[Offered Salary]]-$O$25)/$O$26)</f>
        <v>0.91303070121058783</v>
      </c>
    </row>
    <row r="1522" spans="1:12" x14ac:dyDescent="0.3">
      <c r="A1522">
        <v>709650</v>
      </c>
      <c r="B1522" s="2">
        <v>41776</v>
      </c>
      <c r="C1522" s="3">
        <v>0.61473379629629632</v>
      </c>
      <c r="D1522" t="s">
        <v>30</v>
      </c>
      <c r="E1522" t="s">
        <v>29</v>
      </c>
      <c r="F1522" t="s">
        <v>20</v>
      </c>
      <c r="G1522" t="s">
        <v>9</v>
      </c>
      <c r="H1522">
        <v>48861</v>
      </c>
      <c r="I1522">
        <f>IF(Table3_1[[#This Row],[Status]]="Hired",1,0)</f>
        <v>0</v>
      </c>
      <c r="J1522" t="b">
        <f>OR((Table3_1[[#This Row],[Offered Salary]]&lt;$O$27),(Table3_1[[#This Row],[Offered Salary]]&gt;$O$28))</f>
        <v>0</v>
      </c>
      <c r="K1522" t="str">
        <f>IF(Table3_1[[#This Row],[Offered Salary]]&lt;$O$27,"Low",IF(Table3_1[[#This Row],[Offered Salary]]&gt;$O$28,"High",""))</f>
        <v/>
      </c>
      <c r="L1522" s="6">
        <f>((Table3_1[[#This Row],[Offered Salary]]-$O$25)/$O$26)</f>
        <v>-3.8946818617342213E-2</v>
      </c>
    </row>
    <row r="1523" spans="1:12" x14ac:dyDescent="0.3">
      <c r="A1523">
        <v>368942</v>
      </c>
      <c r="B1523" s="2">
        <v>41776</v>
      </c>
      <c r="C1523" s="3">
        <v>0.61581018518518515</v>
      </c>
      <c r="D1523" t="s">
        <v>31</v>
      </c>
      <c r="E1523" t="s">
        <v>27</v>
      </c>
      <c r="F1523" t="s">
        <v>20</v>
      </c>
      <c r="G1523" t="s">
        <v>9</v>
      </c>
      <c r="H1523">
        <v>73960</v>
      </c>
      <c r="I1523">
        <f>IF(Table3_1[[#This Row],[Status]]="Hired",1,0)</f>
        <v>1</v>
      </c>
      <c r="J1523" t="b">
        <f>OR((Table3_1[[#This Row],[Offered Salary]]&lt;$O$27),(Table3_1[[#This Row],[Offered Salary]]&gt;$O$28))</f>
        <v>0</v>
      </c>
      <c r="K1523" t="str">
        <f>IF(Table3_1[[#This Row],[Offered Salary]]&lt;$O$27,"Low",IF(Table3_1[[#This Row],[Offered Salary]]&gt;$O$28,"High",""))</f>
        <v/>
      </c>
      <c r="L1523" s="6">
        <f>((Table3_1[[#This Row],[Offered Salary]]-$O$25)/$O$26)</f>
        <v>0.83102164197472828</v>
      </c>
    </row>
    <row r="1524" spans="1:12" x14ac:dyDescent="0.3">
      <c r="A1524">
        <v>940275</v>
      </c>
      <c r="B1524" s="2">
        <v>41849</v>
      </c>
      <c r="C1524" s="3">
        <v>0.73379629629629628</v>
      </c>
      <c r="D1524" t="s">
        <v>31</v>
      </c>
      <c r="E1524" t="s">
        <v>28</v>
      </c>
      <c r="F1524" t="s">
        <v>17</v>
      </c>
      <c r="G1524" t="s">
        <v>6</v>
      </c>
      <c r="H1524">
        <v>53484</v>
      </c>
      <c r="I1524">
        <f>IF(Table3_1[[#This Row],[Status]]="Hired",1,0)</f>
        <v>1</v>
      </c>
      <c r="J1524" t="b">
        <f>OR((Table3_1[[#This Row],[Offered Salary]]&lt;$O$27),(Table3_1[[#This Row],[Offered Salary]]&gt;$O$28))</f>
        <v>0</v>
      </c>
      <c r="K1524" t="str">
        <f>IF(Table3_1[[#This Row],[Offered Salary]]&lt;$O$27,"Low",IF(Table3_1[[#This Row],[Offered Salary]]&gt;$O$28,"High",""))</f>
        <v/>
      </c>
      <c r="L1524" s="6">
        <f>((Table3_1[[#This Row],[Offered Salary]]-$O$25)/$O$26)</f>
        <v>0.12129319864697675</v>
      </c>
    </row>
    <row r="1525" spans="1:12" x14ac:dyDescent="0.3">
      <c r="A1525">
        <v>933818</v>
      </c>
      <c r="B1525" s="2">
        <v>41859</v>
      </c>
      <c r="C1525" s="3">
        <v>0.52833333333333332</v>
      </c>
      <c r="D1525" t="s">
        <v>31</v>
      </c>
      <c r="E1525" t="s">
        <v>27</v>
      </c>
      <c r="F1525" t="s">
        <v>17</v>
      </c>
      <c r="G1525" t="s">
        <v>6</v>
      </c>
      <c r="H1525">
        <v>12323</v>
      </c>
      <c r="I1525">
        <f>IF(Table3_1[[#This Row],[Status]]="Hired",1,0)</f>
        <v>1</v>
      </c>
      <c r="J1525" t="b">
        <f>OR((Table3_1[[#This Row],[Offered Salary]]&lt;$O$27),(Table3_1[[#This Row],[Offered Salary]]&gt;$O$28))</f>
        <v>1</v>
      </c>
      <c r="K1525" t="str">
        <f>IF(Table3_1[[#This Row],[Offered Salary]]&lt;$O$27,"Low",IF(Table3_1[[#This Row],[Offered Salary]]&gt;$O$28,"High",""))</f>
        <v>Low</v>
      </c>
      <c r="L1525" s="6">
        <f>((Table3_1[[#This Row],[Offered Salary]]-$O$25)/$O$26)</f>
        <v>-1.3054079371126237</v>
      </c>
    </row>
    <row r="1526" spans="1:12" x14ac:dyDescent="0.3">
      <c r="A1526">
        <v>138733</v>
      </c>
      <c r="B1526" s="2">
        <v>41859</v>
      </c>
      <c r="C1526" s="3">
        <v>0.52946759259259257</v>
      </c>
      <c r="D1526" t="s">
        <v>31</v>
      </c>
      <c r="E1526" t="s">
        <v>27</v>
      </c>
      <c r="F1526" t="s">
        <v>17</v>
      </c>
      <c r="G1526" t="s">
        <v>6</v>
      </c>
      <c r="H1526">
        <v>73873</v>
      </c>
      <c r="I1526">
        <f>IF(Table3_1[[#This Row],[Status]]="Hired",1,0)</f>
        <v>1</v>
      </c>
      <c r="J1526" t="b">
        <f>OR((Table3_1[[#This Row],[Offered Salary]]&lt;$O$27),(Table3_1[[#This Row],[Offered Salary]]&gt;$O$28))</f>
        <v>0</v>
      </c>
      <c r="K1526" t="str">
        <f>IF(Table3_1[[#This Row],[Offered Salary]]&lt;$O$27,"Low",IF(Table3_1[[#This Row],[Offered Salary]]&gt;$O$28,"High",""))</f>
        <v/>
      </c>
      <c r="L1526" s="6">
        <f>((Table3_1[[#This Row],[Offered Salary]]-$O$25)/$O$26)</f>
        <v>0.82800609330460151</v>
      </c>
    </row>
    <row r="1527" spans="1:12" x14ac:dyDescent="0.3">
      <c r="A1527">
        <v>518587</v>
      </c>
      <c r="B1527" s="2">
        <v>41859</v>
      </c>
      <c r="C1527" s="3">
        <v>0.53030092592592593</v>
      </c>
      <c r="D1527" t="s">
        <v>31</v>
      </c>
      <c r="E1527" t="s">
        <v>27</v>
      </c>
      <c r="F1527" t="s">
        <v>17</v>
      </c>
      <c r="G1527" t="s">
        <v>6</v>
      </c>
      <c r="H1527">
        <v>81742</v>
      </c>
      <c r="I1527">
        <f>IF(Table3_1[[#This Row],[Status]]="Hired",1,0)</f>
        <v>1</v>
      </c>
      <c r="J1527" t="b">
        <f>OR((Table3_1[[#This Row],[Offered Salary]]&lt;$O$27),(Table3_1[[#This Row],[Offered Salary]]&gt;$O$28))</f>
        <v>0</v>
      </c>
      <c r="K1527" t="str">
        <f>IF(Table3_1[[#This Row],[Offered Salary]]&lt;$O$27,"Low",IF(Table3_1[[#This Row],[Offered Salary]]&gt;$O$28,"High",""))</f>
        <v/>
      </c>
      <c r="L1527" s="6">
        <f>((Table3_1[[#This Row],[Offered Salary]]-$O$25)/$O$26)</f>
        <v>1.1007572712957168</v>
      </c>
    </row>
    <row r="1528" spans="1:12" x14ac:dyDescent="0.3">
      <c r="A1528">
        <v>974429</v>
      </c>
      <c r="B1528" s="2">
        <v>41859</v>
      </c>
      <c r="C1528" s="3">
        <v>0.53270833333333334</v>
      </c>
      <c r="D1528" t="s">
        <v>31</v>
      </c>
      <c r="E1528" t="s">
        <v>27</v>
      </c>
      <c r="F1528" t="s">
        <v>17</v>
      </c>
      <c r="G1528" t="s">
        <v>6</v>
      </c>
      <c r="H1528">
        <v>88589</v>
      </c>
      <c r="I1528">
        <f>IF(Table3_1[[#This Row],[Status]]="Hired",1,0)</f>
        <v>1</v>
      </c>
      <c r="J1528" t="b">
        <f>OR((Table3_1[[#This Row],[Offered Salary]]&lt;$O$27),(Table3_1[[#This Row],[Offered Salary]]&gt;$O$28))</f>
        <v>0</v>
      </c>
      <c r="K1528" t="str">
        <f>IF(Table3_1[[#This Row],[Offered Salary]]&lt;$O$27,"Low",IF(Table3_1[[#This Row],[Offered Salary]]&gt;$O$28,"High",""))</f>
        <v/>
      </c>
      <c r="L1528" s="6">
        <f>((Table3_1[[#This Row],[Offered Salary]]-$O$25)/$O$26)</f>
        <v>1.338084417782585</v>
      </c>
    </row>
    <row r="1529" spans="1:12" x14ac:dyDescent="0.3">
      <c r="A1529">
        <v>994181</v>
      </c>
      <c r="B1529" s="2">
        <v>41871</v>
      </c>
      <c r="C1529" s="3">
        <v>0.39855324074074072</v>
      </c>
      <c r="D1529" t="s">
        <v>31</v>
      </c>
      <c r="E1529" t="s">
        <v>29</v>
      </c>
      <c r="F1529" t="s">
        <v>18</v>
      </c>
      <c r="G1529" t="s">
        <v>2</v>
      </c>
      <c r="H1529">
        <v>49869</v>
      </c>
      <c r="I1529">
        <f>IF(Table3_1[[#This Row],[Status]]="Hired",1,0)</f>
        <v>1</v>
      </c>
      <c r="J1529" t="b">
        <f>OR((Table3_1[[#This Row],[Offered Salary]]&lt;$O$27),(Table3_1[[#This Row],[Offered Salary]]&gt;$O$28))</f>
        <v>0</v>
      </c>
      <c r="K1529" t="str">
        <f>IF(Table3_1[[#This Row],[Offered Salary]]&lt;$O$27,"Low",IF(Table3_1[[#This Row],[Offered Salary]]&gt;$O$28,"High",""))</f>
        <v/>
      </c>
      <c r="L1529" s="6">
        <f>((Table3_1[[#This Row],[Offered Salary]]-$O$25)/$O$26)</f>
        <v>-4.0080478186328211E-3</v>
      </c>
    </row>
    <row r="1530" spans="1:12" x14ac:dyDescent="0.3">
      <c r="A1530">
        <v>545839</v>
      </c>
      <c r="B1530" s="2">
        <v>41871</v>
      </c>
      <c r="C1530" s="3">
        <v>0.39902777777777776</v>
      </c>
      <c r="D1530" t="s">
        <v>30</v>
      </c>
      <c r="E1530" t="s">
        <v>27</v>
      </c>
      <c r="F1530" t="s">
        <v>18</v>
      </c>
      <c r="G1530" t="s">
        <v>2</v>
      </c>
      <c r="H1530">
        <v>22624</v>
      </c>
      <c r="I1530">
        <f>IF(Table3_1[[#This Row],[Status]]="Hired",1,0)</f>
        <v>0</v>
      </c>
      <c r="J1530" t="b">
        <f>OR((Table3_1[[#This Row],[Offered Salary]]&lt;$O$27),(Table3_1[[#This Row],[Offered Salary]]&gt;$O$28))</f>
        <v>0</v>
      </c>
      <c r="K1530" t="str">
        <f>IF(Table3_1[[#This Row],[Offered Salary]]&lt;$O$27,"Low",IF(Table3_1[[#This Row],[Offered Salary]]&gt;$O$28,"High",""))</f>
        <v/>
      </c>
      <c r="L1530" s="6">
        <f>((Table3_1[[#This Row],[Offered Salary]]-$O$25)/$O$26)</f>
        <v>-0.94836004227382864</v>
      </c>
    </row>
    <row r="1531" spans="1:12" x14ac:dyDescent="0.3">
      <c r="A1531">
        <v>395075</v>
      </c>
      <c r="B1531" s="2">
        <v>41859</v>
      </c>
      <c r="C1531" s="3">
        <v>0.39774305555555556</v>
      </c>
      <c r="D1531" t="s">
        <v>30</v>
      </c>
      <c r="E1531" t="s">
        <v>27</v>
      </c>
      <c r="F1531" t="s">
        <v>20</v>
      </c>
      <c r="G1531" t="s">
        <v>6</v>
      </c>
      <c r="H1531">
        <v>48454</v>
      </c>
      <c r="I1531">
        <f>IF(Table3_1[[#This Row],[Status]]="Hired",1,0)</f>
        <v>0</v>
      </c>
      <c r="J1531" t="b">
        <f>OR((Table3_1[[#This Row],[Offered Salary]]&lt;$O$27),(Table3_1[[#This Row],[Offered Salary]]&gt;$O$28))</f>
        <v>0</v>
      </c>
      <c r="K1531" t="str">
        <f>IF(Table3_1[[#This Row],[Offered Salary]]&lt;$O$27,"Low",IF(Table3_1[[#This Row],[Offered Salary]]&gt;$O$28,"High",""))</f>
        <v/>
      </c>
      <c r="L1531" s="6">
        <f>((Table3_1[[#This Row],[Offered Salary]]-$O$25)/$O$26)</f>
        <v>-5.3054040556900467E-2</v>
      </c>
    </row>
    <row r="1532" spans="1:12" x14ac:dyDescent="0.3">
      <c r="A1532">
        <v>368517</v>
      </c>
      <c r="B1532" s="2">
        <v>41859</v>
      </c>
      <c r="C1532" s="3">
        <v>0.3981365740740741</v>
      </c>
      <c r="D1532" t="s">
        <v>31</v>
      </c>
      <c r="E1532" t="s">
        <v>29</v>
      </c>
      <c r="F1532" t="s">
        <v>20</v>
      </c>
      <c r="G1532" t="s">
        <v>6</v>
      </c>
      <c r="H1532">
        <v>83286</v>
      </c>
      <c r="I1532">
        <f>IF(Table3_1[[#This Row],[Status]]="Hired",1,0)</f>
        <v>1</v>
      </c>
      <c r="J1532" t="b">
        <f>OR((Table3_1[[#This Row],[Offered Salary]]&lt;$O$27),(Table3_1[[#This Row],[Offered Salary]]&gt;$O$28))</f>
        <v>0</v>
      </c>
      <c r="K1532" t="str">
        <f>IF(Table3_1[[#This Row],[Offered Salary]]&lt;$O$27,"Low",IF(Table3_1[[#This Row],[Offered Salary]]&gt;$O$28,"High",""))</f>
        <v/>
      </c>
      <c r="L1532" s="6">
        <f>((Table3_1[[#This Row],[Offered Salary]]-$O$25)/$O$26)</f>
        <v>1.154274594820724</v>
      </c>
    </row>
    <row r="1533" spans="1:12" x14ac:dyDescent="0.3">
      <c r="A1533">
        <v>211885</v>
      </c>
      <c r="B1533" s="2">
        <v>41774</v>
      </c>
      <c r="C1533" s="3">
        <v>0.65971064814814817</v>
      </c>
      <c r="D1533" t="s">
        <v>30</v>
      </c>
      <c r="E1533" t="s">
        <v>27</v>
      </c>
      <c r="F1533" t="s">
        <v>18</v>
      </c>
      <c r="G1533" t="s">
        <v>10</v>
      </c>
      <c r="H1533">
        <v>99347</v>
      </c>
      <c r="I1533">
        <f>IF(Table3_1[[#This Row],[Status]]="Hired",1,0)</f>
        <v>0</v>
      </c>
      <c r="J1533" t="b">
        <f>OR((Table3_1[[#This Row],[Offered Salary]]&lt;$O$27),(Table3_1[[#This Row],[Offered Salary]]&gt;$O$28))</f>
        <v>0</v>
      </c>
      <c r="K1533" t="str">
        <f>IF(Table3_1[[#This Row],[Offered Salary]]&lt;$O$27,"Low",IF(Table3_1[[#This Row],[Offered Salary]]&gt;$O$28,"High",""))</f>
        <v/>
      </c>
      <c r="L1533" s="6">
        <f>((Table3_1[[#This Row],[Offered Salary]]-$O$25)/$O$26)</f>
        <v>1.7109726085092871</v>
      </c>
    </row>
    <row r="1534" spans="1:12" x14ac:dyDescent="0.3">
      <c r="A1534">
        <v>357876</v>
      </c>
      <c r="B1534" s="2">
        <v>41834</v>
      </c>
      <c r="C1534" s="3">
        <v>0.39697916666666666</v>
      </c>
      <c r="D1534" t="s">
        <v>31</v>
      </c>
      <c r="E1534" t="s">
        <v>27</v>
      </c>
      <c r="F1534" t="s">
        <v>18</v>
      </c>
      <c r="G1534" t="s">
        <v>10</v>
      </c>
      <c r="H1534">
        <v>47302</v>
      </c>
      <c r="I1534">
        <f>IF(Table3_1[[#This Row],[Status]]="Hired",1,0)</f>
        <v>1</v>
      </c>
      <c r="J1534" t="b">
        <f>OR((Table3_1[[#This Row],[Offered Salary]]&lt;$O$27),(Table3_1[[#This Row],[Offered Salary]]&gt;$O$28))</f>
        <v>0</v>
      </c>
      <c r="K1534" t="str">
        <f>IF(Table3_1[[#This Row],[Offered Salary]]&lt;$O$27,"Low",IF(Table3_1[[#This Row],[Offered Salary]]&gt;$O$28,"High",""))</f>
        <v/>
      </c>
      <c r="L1534" s="6">
        <f>((Table3_1[[#This Row],[Offered Salary]]-$O$25)/$O$26)</f>
        <v>-9.2984064326854063E-2</v>
      </c>
    </row>
    <row r="1535" spans="1:12" x14ac:dyDescent="0.3">
      <c r="A1535">
        <v>950041</v>
      </c>
      <c r="B1535" s="2">
        <v>41874</v>
      </c>
      <c r="C1535" s="3">
        <v>0.8268981481481481</v>
      </c>
      <c r="D1535" t="s">
        <v>31</v>
      </c>
      <c r="E1535" t="s">
        <v>27</v>
      </c>
      <c r="F1535" t="s">
        <v>18</v>
      </c>
      <c r="G1535" t="s">
        <v>10</v>
      </c>
      <c r="H1535">
        <v>27830</v>
      </c>
      <c r="I1535">
        <f>IF(Table3_1[[#This Row],[Status]]="Hired",1,0)</f>
        <v>1</v>
      </c>
      <c r="J1535" t="b">
        <f>OR((Table3_1[[#This Row],[Offered Salary]]&lt;$O$27),(Table3_1[[#This Row],[Offered Salary]]&gt;$O$28))</f>
        <v>0</v>
      </c>
      <c r="K1535" t="str">
        <f>IF(Table3_1[[#This Row],[Offered Salary]]&lt;$O$27,"Low",IF(Table3_1[[#This Row],[Offered Salary]]&gt;$O$28,"High",""))</f>
        <v/>
      </c>
      <c r="L1535" s="6">
        <f>((Table3_1[[#This Row],[Offered Salary]]-$O$25)/$O$26)</f>
        <v>-0.7679123827717641</v>
      </c>
    </row>
    <row r="1536" spans="1:12" x14ac:dyDescent="0.3">
      <c r="A1536">
        <v>598714</v>
      </c>
      <c r="B1536" s="2">
        <v>41874</v>
      </c>
      <c r="C1536" s="3">
        <v>0.82732638888888888</v>
      </c>
      <c r="D1536" t="s">
        <v>31</v>
      </c>
      <c r="E1536" t="s">
        <v>27</v>
      </c>
      <c r="F1536" t="s">
        <v>18</v>
      </c>
      <c r="G1536" t="s">
        <v>10</v>
      </c>
      <c r="H1536">
        <v>8068</v>
      </c>
      <c r="I1536">
        <f>IF(Table3_1[[#This Row],[Status]]="Hired",1,0)</f>
        <v>1</v>
      </c>
      <c r="J1536" t="b">
        <f>OR((Table3_1[[#This Row],[Offered Salary]]&lt;$O$27),(Table3_1[[#This Row],[Offered Salary]]&gt;$O$28))</f>
        <v>1</v>
      </c>
      <c r="K1536" t="str">
        <f>IF(Table3_1[[#This Row],[Offered Salary]]&lt;$O$27,"Low",IF(Table3_1[[#This Row],[Offered Salary]]&gt;$O$28,"High",""))</f>
        <v>Low</v>
      </c>
      <c r="L1536" s="6">
        <f>((Table3_1[[#This Row],[Offered Salary]]-$O$25)/$O$26)</f>
        <v>-1.4528925301170963</v>
      </c>
    </row>
    <row r="1537" spans="1:12" x14ac:dyDescent="0.3">
      <c r="A1537">
        <v>188110</v>
      </c>
      <c r="B1537" s="2">
        <v>41874</v>
      </c>
      <c r="C1537" s="3">
        <v>0.82793981481481482</v>
      </c>
      <c r="D1537" t="s">
        <v>31</v>
      </c>
      <c r="E1537" t="s">
        <v>27</v>
      </c>
      <c r="F1537" t="s">
        <v>18</v>
      </c>
      <c r="G1537" t="s">
        <v>10</v>
      </c>
      <c r="H1537">
        <v>51603</v>
      </c>
      <c r="I1537">
        <f>IF(Table3_1[[#This Row],[Status]]="Hired",1,0)</f>
        <v>1</v>
      </c>
      <c r="J1537" t="b">
        <f>OR((Table3_1[[#This Row],[Offered Salary]]&lt;$O$27),(Table3_1[[#This Row],[Offered Salary]]&gt;$O$28))</f>
        <v>0</v>
      </c>
      <c r="K1537" t="str">
        <f>IF(Table3_1[[#This Row],[Offered Salary]]&lt;$O$27,"Low",IF(Table3_1[[#This Row],[Offered Salary]]&gt;$O$28,"High",""))</f>
        <v/>
      </c>
      <c r="L1537" s="6">
        <f>((Table3_1[[#This Row],[Offered Salary]]-$O$25)/$O$26)</f>
        <v>5.6094956710099404E-2</v>
      </c>
    </row>
    <row r="1538" spans="1:12" x14ac:dyDescent="0.3">
      <c r="A1538">
        <v>802295</v>
      </c>
      <c r="B1538" s="2">
        <v>41803</v>
      </c>
      <c r="C1538" s="3">
        <v>0.69475694444444447</v>
      </c>
      <c r="D1538" t="s">
        <v>31</v>
      </c>
      <c r="E1538" t="s">
        <v>27</v>
      </c>
      <c r="F1538" t="s">
        <v>20</v>
      </c>
      <c r="G1538" t="s">
        <v>10</v>
      </c>
      <c r="H1538">
        <v>87431</v>
      </c>
      <c r="I1538">
        <f>IF(Table3_1[[#This Row],[Status]]="Hired",1,0)</f>
        <v>1</v>
      </c>
      <c r="J1538" t="b">
        <f>OR((Table3_1[[#This Row],[Offered Salary]]&lt;$O$27),(Table3_1[[#This Row],[Offered Salary]]&gt;$O$28))</f>
        <v>0</v>
      </c>
      <c r="K1538" t="str">
        <f>IF(Table3_1[[#This Row],[Offered Salary]]&lt;$O$27,"Low",IF(Table3_1[[#This Row],[Offered Salary]]&gt;$O$28,"High",""))</f>
        <v/>
      </c>
      <c r="L1538" s="6">
        <f>((Table3_1[[#This Row],[Offered Salary]]-$O$25)/$O$26)</f>
        <v>1.2979464251388297</v>
      </c>
    </row>
    <row r="1539" spans="1:12" x14ac:dyDescent="0.3">
      <c r="A1539">
        <v>751647</v>
      </c>
      <c r="B1539" s="2">
        <v>41803</v>
      </c>
      <c r="C1539" s="3">
        <v>0.69515046296296301</v>
      </c>
      <c r="D1539" t="s">
        <v>31</v>
      </c>
      <c r="E1539" t="s">
        <v>27</v>
      </c>
      <c r="F1539" t="s">
        <v>20</v>
      </c>
      <c r="G1539" t="s">
        <v>10</v>
      </c>
      <c r="H1539">
        <v>39881</v>
      </c>
      <c r="I1539">
        <f>IF(Table3_1[[#This Row],[Status]]="Hired",1,0)</f>
        <v>1</v>
      </c>
      <c r="J1539" t="b">
        <f>OR((Table3_1[[#This Row],[Offered Salary]]&lt;$O$27),(Table3_1[[#This Row],[Offered Salary]]&gt;$O$28))</f>
        <v>0</v>
      </c>
      <c r="K1539" t="str">
        <f>IF(Table3_1[[#This Row],[Offered Salary]]&lt;$O$27,"Low",IF(Table3_1[[#This Row],[Offered Salary]]&gt;$O$28,"High",""))</f>
        <v/>
      </c>
      <c r="L1539" s="6">
        <f>((Table3_1[[#This Row],[Offered Salary]]-$O$25)/$O$26)</f>
        <v>-0.35020689974076519</v>
      </c>
    </row>
    <row r="1540" spans="1:12" x14ac:dyDescent="0.3">
      <c r="A1540">
        <v>519305</v>
      </c>
      <c r="B1540" s="2">
        <v>41803</v>
      </c>
      <c r="C1540" s="3">
        <v>0.69658564814814816</v>
      </c>
      <c r="D1540" t="s">
        <v>30</v>
      </c>
      <c r="E1540" t="s">
        <v>29</v>
      </c>
      <c r="F1540" t="s">
        <v>20</v>
      </c>
      <c r="G1540" t="s">
        <v>10</v>
      </c>
      <c r="H1540">
        <v>96593</v>
      </c>
      <c r="I1540">
        <f>IF(Table3_1[[#This Row],[Status]]="Hired",1,0)</f>
        <v>0</v>
      </c>
      <c r="J1540" t="b">
        <f>OR((Table3_1[[#This Row],[Offered Salary]]&lt;$O$27),(Table3_1[[#This Row],[Offered Salary]]&gt;$O$28))</f>
        <v>0</v>
      </c>
      <c r="K1540" t="str">
        <f>IF(Table3_1[[#This Row],[Offered Salary]]&lt;$O$27,"Low",IF(Table3_1[[#This Row],[Offered Salary]]&gt;$O$28,"High",""))</f>
        <v/>
      </c>
      <c r="L1540" s="6">
        <f>((Table3_1[[#This Row],[Offered Salary]]-$O$25)/$O$26)</f>
        <v>1.6155148954342418</v>
      </c>
    </row>
    <row r="1541" spans="1:12" x14ac:dyDescent="0.3">
      <c r="A1541">
        <v>615653</v>
      </c>
      <c r="B1541" s="2">
        <v>41808</v>
      </c>
      <c r="C1541" s="3">
        <v>0.14759259259259258</v>
      </c>
      <c r="D1541" t="s">
        <v>31</v>
      </c>
      <c r="E1541" t="s">
        <v>29</v>
      </c>
      <c r="F1541" t="s">
        <v>20</v>
      </c>
      <c r="G1541" t="s">
        <v>10</v>
      </c>
      <c r="H1541">
        <v>66262</v>
      </c>
      <c r="I1541">
        <f>IF(Table3_1[[#This Row],[Status]]="Hired",1,0)</f>
        <v>1</v>
      </c>
      <c r="J1541" t="b">
        <f>OR((Table3_1[[#This Row],[Offered Salary]]&lt;$O$27),(Table3_1[[#This Row],[Offered Salary]]&gt;$O$28))</f>
        <v>0</v>
      </c>
      <c r="K1541" t="str">
        <f>IF(Table3_1[[#This Row],[Offered Salary]]&lt;$O$27,"Low",IF(Table3_1[[#This Row],[Offered Salary]]&gt;$O$28,"High",""))</f>
        <v/>
      </c>
      <c r="L1541" s="6">
        <f>((Table3_1[[#This Row],[Offered Salary]]-$O$25)/$O$26)</f>
        <v>0.56419757688696548</v>
      </c>
    </row>
    <row r="1542" spans="1:12" x14ac:dyDescent="0.3">
      <c r="A1542">
        <v>734342</v>
      </c>
      <c r="B1542" s="2">
        <v>41829</v>
      </c>
      <c r="C1542" s="3">
        <v>0.51133101851851848</v>
      </c>
      <c r="D1542" t="s">
        <v>30</v>
      </c>
      <c r="E1542" t="s">
        <v>27</v>
      </c>
      <c r="F1542" t="s">
        <v>17</v>
      </c>
      <c r="G1542" t="s">
        <v>10</v>
      </c>
      <c r="H1542">
        <v>31838</v>
      </c>
      <c r="I1542">
        <f>IF(Table3_1[[#This Row],[Status]]="Hired",1,0)</f>
        <v>0</v>
      </c>
      <c r="J1542" t="b">
        <f>OR((Table3_1[[#This Row],[Offered Salary]]&lt;$O$27),(Table3_1[[#This Row],[Offered Salary]]&gt;$O$28))</f>
        <v>0</v>
      </c>
      <c r="K1542" t="str">
        <f>IF(Table3_1[[#This Row],[Offered Salary]]&lt;$O$27,"Low",IF(Table3_1[[#This Row],[Offered Salary]]&gt;$O$28,"High",""))</f>
        <v/>
      </c>
      <c r="L1542" s="6">
        <f>((Table3_1[[#This Row],[Offered Salary]]-$O$25)/$O$26)</f>
        <v>-0.62898917507213381</v>
      </c>
    </row>
    <row r="1543" spans="1:12" x14ac:dyDescent="0.3">
      <c r="A1543">
        <v>628273</v>
      </c>
      <c r="B1543" s="2">
        <v>41848</v>
      </c>
      <c r="C1543" s="3">
        <v>0.39684027777777775</v>
      </c>
      <c r="D1543" t="s">
        <v>31</v>
      </c>
      <c r="E1543" t="s">
        <v>27</v>
      </c>
      <c r="F1543" t="s">
        <v>17</v>
      </c>
      <c r="G1543" t="s">
        <v>10</v>
      </c>
      <c r="H1543">
        <v>10175</v>
      </c>
      <c r="I1543">
        <f>IF(Table3_1[[#This Row],[Status]]="Hired",1,0)</f>
        <v>1</v>
      </c>
      <c r="J1543" t="b">
        <f>OR((Table3_1[[#This Row],[Offered Salary]]&lt;$O$27),(Table3_1[[#This Row],[Offered Salary]]&gt;$O$28))</f>
        <v>1</v>
      </c>
      <c r="K1543" t="str">
        <f>IF(Table3_1[[#This Row],[Offered Salary]]&lt;$O$27,"Low",IF(Table3_1[[#This Row],[Offered Salary]]&gt;$O$28,"High",""))</f>
        <v>Low</v>
      </c>
      <c r="L1543" s="6">
        <f>((Table3_1[[#This Row],[Offered Salary]]-$O$25)/$O$26)</f>
        <v>-1.3798607939336831</v>
      </c>
    </row>
    <row r="1544" spans="1:12" x14ac:dyDescent="0.3">
      <c r="A1544">
        <v>903767</v>
      </c>
      <c r="B1544" s="2">
        <v>41848</v>
      </c>
      <c r="C1544" s="3">
        <v>0.52810185185185188</v>
      </c>
      <c r="D1544" t="s">
        <v>31</v>
      </c>
      <c r="E1544" t="s">
        <v>27</v>
      </c>
      <c r="F1544" t="s">
        <v>17</v>
      </c>
      <c r="G1544" t="s">
        <v>10</v>
      </c>
      <c r="H1544">
        <v>53338</v>
      </c>
      <c r="I1544">
        <f>IF(Table3_1[[#This Row],[Status]]="Hired",1,0)</f>
        <v>1</v>
      </c>
      <c r="J1544" t="b">
        <f>OR((Table3_1[[#This Row],[Offered Salary]]&lt;$O$27),(Table3_1[[#This Row],[Offered Salary]]&gt;$O$28))</f>
        <v>0</v>
      </c>
      <c r="K1544" t="str">
        <f>IF(Table3_1[[#This Row],[Offered Salary]]&lt;$O$27,"Low",IF(Table3_1[[#This Row],[Offered Salary]]&gt;$O$28,"High",""))</f>
        <v/>
      </c>
      <c r="L1544" s="6">
        <f>((Table3_1[[#This Row],[Offered Salary]]-$O$25)/$O$26)</f>
        <v>0.11623262271779861</v>
      </c>
    </row>
    <row r="1545" spans="1:12" x14ac:dyDescent="0.3">
      <c r="A1545">
        <v>193661</v>
      </c>
      <c r="B1545" s="2">
        <v>41867</v>
      </c>
      <c r="C1545" s="3">
        <v>4.8773148148148149E-2</v>
      </c>
      <c r="D1545" t="s">
        <v>31</v>
      </c>
      <c r="E1545" t="s">
        <v>29</v>
      </c>
      <c r="F1545" t="s">
        <v>17</v>
      </c>
      <c r="G1545" t="s">
        <v>10</v>
      </c>
      <c r="H1545">
        <v>72200</v>
      </c>
      <c r="I1545">
        <f>IF(Table3_1[[#This Row],[Status]]="Hired",1,0)</f>
        <v>1</v>
      </c>
      <c r="J1545" t="b">
        <f>OR((Table3_1[[#This Row],[Offered Salary]]&lt;$O$27),(Table3_1[[#This Row],[Offered Salary]]&gt;$O$28))</f>
        <v>0</v>
      </c>
      <c r="K1545" t="str">
        <f>IF(Table3_1[[#This Row],[Offered Salary]]&lt;$O$27,"Low",IF(Table3_1[[#This Row],[Offered Salary]]&gt;$O$28,"High",""))</f>
        <v/>
      </c>
      <c r="L1545" s="6">
        <f>((Table3_1[[#This Row],[Offered Salary]]-$O$25)/$O$26)</f>
        <v>0.77001743899285469</v>
      </c>
    </row>
    <row r="1546" spans="1:12" x14ac:dyDescent="0.3">
      <c r="A1546">
        <v>936693</v>
      </c>
      <c r="B1546" s="2">
        <v>41808</v>
      </c>
      <c r="C1546" s="3">
        <v>0.68655092592592593</v>
      </c>
      <c r="D1546" t="s">
        <v>31</v>
      </c>
      <c r="E1546" t="s">
        <v>27</v>
      </c>
      <c r="F1546" t="s">
        <v>17</v>
      </c>
      <c r="G1546" t="s">
        <v>10</v>
      </c>
      <c r="H1546">
        <v>12124</v>
      </c>
      <c r="I1546">
        <f>IF(Table3_1[[#This Row],[Status]]="Hired",1,0)</f>
        <v>1</v>
      </c>
      <c r="J1546" t="b">
        <f>OR((Table3_1[[#This Row],[Offered Salary]]&lt;$O$27),(Table3_1[[#This Row],[Offered Salary]]&gt;$O$28))</f>
        <v>1</v>
      </c>
      <c r="K1546" t="str">
        <f>IF(Table3_1[[#This Row],[Offered Salary]]&lt;$O$27,"Low",IF(Table3_1[[#This Row],[Offered Salary]]&gt;$O$28,"High",""))</f>
        <v>Low</v>
      </c>
      <c r="L1546" s="6">
        <f>((Table3_1[[#This Row],[Offered Salary]]-$O$25)/$O$26)</f>
        <v>-1.3123055714270515</v>
      </c>
    </row>
    <row r="1547" spans="1:12" x14ac:dyDescent="0.3">
      <c r="A1547">
        <v>503766</v>
      </c>
      <c r="B1547" s="2">
        <v>41808</v>
      </c>
      <c r="C1547" s="3">
        <v>0.75388888888888894</v>
      </c>
      <c r="D1547" t="s">
        <v>31</v>
      </c>
      <c r="E1547" t="s">
        <v>27</v>
      </c>
      <c r="F1547" t="s">
        <v>17</v>
      </c>
      <c r="G1547" t="s">
        <v>10</v>
      </c>
      <c r="H1547">
        <v>17320</v>
      </c>
      <c r="I1547">
        <f>IF(Table3_1[[#This Row],[Status]]="Hired",1,0)</f>
        <v>1</v>
      </c>
      <c r="J1547" t="b">
        <f>OR((Table3_1[[#This Row],[Offered Salary]]&lt;$O$27),(Table3_1[[#This Row],[Offered Salary]]&gt;$O$28))</f>
        <v>0</v>
      </c>
      <c r="K1547" t="str">
        <f>IF(Table3_1[[#This Row],[Offered Salary]]&lt;$O$27,"Low",IF(Table3_1[[#This Row],[Offered Salary]]&gt;$O$28,"High",""))</f>
        <v/>
      </c>
      <c r="L1547" s="6">
        <f>((Table3_1[[#This Row],[Offered Salary]]-$O$25)/$O$26)</f>
        <v>-1.1322045267146565</v>
      </c>
    </row>
    <row r="1548" spans="1:12" x14ac:dyDescent="0.3">
      <c r="A1548">
        <v>919960</v>
      </c>
      <c r="B1548" s="2">
        <v>41863</v>
      </c>
      <c r="C1548" s="3">
        <v>0.40021990740740743</v>
      </c>
      <c r="D1548" t="s">
        <v>31</v>
      </c>
      <c r="E1548" t="s">
        <v>29</v>
      </c>
      <c r="F1548" t="s">
        <v>17</v>
      </c>
      <c r="G1548" t="s">
        <v>10</v>
      </c>
      <c r="H1548">
        <v>87445</v>
      </c>
      <c r="I1548">
        <f>IF(Table3_1[[#This Row],[Status]]="Hired",1,0)</f>
        <v>1</v>
      </c>
      <c r="J1548" t="b">
        <f>OR((Table3_1[[#This Row],[Offered Salary]]&lt;$O$27),(Table3_1[[#This Row],[Offered Salary]]&gt;$O$28))</f>
        <v>0</v>
      </c>
      <c r="K1548" t="str">
        <f>IF(Table3_1[[#This Row],[Offered Salary]]&lt;$O$27,"Low",IF(Table3_1[[#This Row],[Offered Salary]]&gt;$O$28,"High",""))</f>
        <v/>
      </c>
      <c r="L1548" s="6">
        <f>((Table3_1[[#This Row],[Offered Salary]]-$O$25)/$O$26)</f>
        <v>1.2984316858443672</v>
      </c>
    </row>
    <row r="1549" spans="1:12" x14ac:dyDescent="0.3">
      <c r="A1549">
        <v>376034</v>
      </c>
      <c r="B1549" s="2">
        <v>41863</v>
      </c>
      <c r="C1549" s="3">
        <v>0.39753472222222225</v>
      </c>
      <c r="D1549" t="s">
        <v>31</v>
      </c>
      <c r="E1549" t="s">
        <v>29</v>
      </c>
      <c r="F1549" t="s">
        <v>17</v>
      </c>
      <c r="G1549" t="s">
        <v>10</v>
      </c>
      <c r="H1549">
        <v>31041</v>
      </c>
      <c r="I1549">
        <f>IF(Table3_1[[#This Row],[Status]]="Hired",1,0)</f>
        <v>1</v>
      </c>
      <c r="J1549" t="b">
        <f>OR((Table3_1[[#This Row],[Offered Salary]]&lt;$O$27),(Table3_1[[#This Row],[Offered Salary]]&gt;$O$28))</f>
        <v>0</v>
      </c>
      <c r="K1549" t="str">
        <f>IF(Table3_1[[#This Row],[Offered Salary]]&lt;$O$27,"Low",IF(Table3_1[[#This Row],[Offered Salary]]&gt;$O$28,"High",""))</f>
        <v/>
      </c>
      <c r="L1549" s="6">
        <f>((Table3_1[[#This Row],[Offered Salary]]-$O$25)/$O$26)</f>
        <v>-0.65661437380881182</v>
      </c>
    </row>
    <row r="1550" spans="1:12" x14ac:dyDescent="0.3">
      <c r="A1550">
        <v>834576</v>
      </c>
      <c r="B1550" s="2">
        <v>41863</v>
      </c>
      <c r="C1550" s="3">
        <v>0.39835648148148151</v>
      </c>
      <c r="D1550" t="s">
        <v>31</v>
      </c>
      <c r="E1550" t="s">
        <v>29</v>
      </c>
      <c r="F1550" t="s">
        <v>17</v>
      </c>
      <c r="G1550" t="s">
        <v>10</v>
      </c>
      <c r="H1550">
        <v>41123</v>
      </c>
      <c r="I1550">
        <f>IF(Table3_1[[#This Row],[Status]]="Hired",1,0)</f>
        <v>1</v>
      </c>
      <c r="J1550" t="b">
        <f>OR((Table3_1[[#This Row],[Offered Salary]]&lt;$O$27),(Table3_1[[#This Row],[Offered Salary]]&gt;$O$28))</f>
        <v>0</v>
      </c>
      <c r="K1550" t="str">
        <f>IF(Table3_1[[#This Row],[Offered Salary]]&lt;$O$27,"Low",IF(Table3_1[[#This Row],[Offered Salary]]&gt;$O$28,"High",""))</f>
        <v/>
      </c>
      <c r="L1550" s="6">
        <f>((Table3_1[[#This Row],[Offered Salary]]-$O$25)/$O$26)</f>
        <v>-0.30715734286378393</v>
      </c>
    </row>
    <row r="1551" spans="1:12" x14ac:dyDescent="0.3">
      <c r="A1551">
        <v>110322</v>
      </c>
      <c r="B1551" s="2">
        <v>41863</v>
      </c>
      <c r="C1551" s="3">
        <v>0.39864583333333331</v>
      </c>
      <c r="D1551" t="s">
        <v>31</v>
      </c>
      <c r="E1551" t="s">
        <v>29</v>
      </c>
      <c r="F1551" t="s">
        <v>17</v>
      </c>
      <c r="G1551" t="s">
        <v>10</v>
      </c>
      <c r="H1551">
        <v>85673</v>
      </c>
      <c r="I1551">
        <f>IF(Table3_1[[#This Row],[Status]]="Hired",1,0)</f>
        <v>1</v>
      </c>
      <c r="J1551" t="b">
        <f>OR((Table3_1[[#This Row],[Offered Salary]]&lt;$O$27),(Table3_1[[#This Row],[Offered Salary]]&gt;$O$28))</f>
        <v>0</v>
      </c>
      <c r="K1551" t="str">
        <f>IF(Table3_1[[#This Row],[Offered Salary]]&lt;$O$27,"Low",IF(Table3_1[[#This Row],[Offered Salary]]&gt;$O$28,"High",""))</f>
        <v/>
      </c>
      <c r="L1551" s="6">
        <f>((Table3_1[[#This Row],[Offered Salary]]-$O$25)/$O$26)</f>
        <v>1.23701154511489</v>
      </c>
    </row>
    <row r="1552" spans="1:12" x14ac:dyDescent="0.3">
      <c r="A1552">
        <v>45708</v>
      </c>
      <c r="B1552" s="2">
        <v>41863</v>
      </c>
      <c r="C1552" s="3">
        <v>0.3995023148148148</v>
      </c>
      <c r="D1552" t="s">
        <v>31</v>
      </c>
      <c r="E1552" t="s">
        <v>29</v>
      </c>
      <c r="F1552" t="s">
        <v>17</v>
      </c>
      <c r="G1552" t="s">
        <v>10</v>
      </c>
      <c r="H1552">
        <v>12735</v>
      </c>
      <c r="I1552">
        <f>IF(Table3_1[[#This Row],[Status]]="Hired",1,0)</f>
        <v>1</v>
      </c>
      <c r="J1552" t="b">
        <f>OR((Table3_1[[#This Row],[Offered Salary]]&lt;$O$27),(Table3_1[[#This Row],[Offered Salary]]&gt;$O$28))</f>
        <v>0</v>
      </c>
      <c r="K1552" t="str">
        <f>IF(Table3_1[[#This Row],[Offered Salary]]&lt;$O$27,"Low",IF(Table3_1[[#This Row],[Offered Salary]]&gt;$O$28,"High",""))</f>
        <v/>
      </c>
      <c r="L1552" s="6">
        <f>((Table3_1[[#This Row],[Offered Salary]]-$O$25)/$O$26)</f>
        <v>-1.2911274077782307</v>
      </c>
    </row>
    <row r="1553" spans="1:12" x14ac:dyDescent="0.3">
      <c r="A1553">
        <v>656692</v>
      </c>
      <c r="B1553" s="2">
        <v>41834</v>
      </c>
      <c r="C1553" s="3">
        <v>0.72129629629629632</v>
      </c>
      <c r="D1553" t="s">
        <v>31</v>
      </c>
      <c r="E1553" t="s">
        <v>29</v>
      </c>
      <c r="F1553" t="s">
        <v>16</v>
      </c>
      <c r="G1553" t="s">
        <v>1</v>
      </c>
      <c r="H1553">
        <v>33714</v>
      </c>
      <c r="I1553">
        <f>IF(Table3_1[[#This Row],[Status]]="Hired",1,0)</f>
        <v>1</v>
      </c>
      <c r="J1553" t="b">
        <f>OR((Table3_1[[#This Row],[Offered Salary]]&lt;$O$27),(Table3_1[[#This Row],[Offered Salary]]&gt;$O$28))</f>
        <v>0</v>
      </c>
      <c r="K1553" t="str">
        <f>IF(Table3_1[[#This Row],[Offered Salary]]&lt;$O$27,"Low",IF(Table3_1[[#This Row],[Offered Salary]]&gt;$O$28,"High",""))</f>
        <v/>
      </c>
      <c r="L1553" s="6">
        <f>((Table3_1[[#This Row],[Offered Salary]]-$O$25)/$O$26)</f>
        <v>-0.56396424053009142</v>
      </c>
    </row>
    <row r="1554" spans="1:12" x14ac:dyDescent="0.3">
      <c r="A1554">
        <v>650516</v>
      </c>
      <c r="B1554" s="2">
        <v>41836</v>
      </c>
      <c r="C1554" s="3">
        <v>0.39787037037037037</v>
      </c>
      <c r="D1554" t="s">
        <v>31</v>
      </c>
      <c r="E1554" t="s">
        <v>27</v>
      </c>
      <c r="F1554" t="s">
        <v>16</v>
      </c>
      <c r="G1554" t="s">
        <v>1</v>
      </c>
      <c r="H1554">
        <v>51638</v>
      </c>
      <c r="I1554">
        <f>IF(Table3_1[[#This Row],[Status]]="Hired",1,0)</f>
        <v>1</v>
      </c>
      <c r="J1554" t="b">
        <f>OR((Table3_1[[#This Row],[Offered Salary]]&lt;$O$27),(Table3_1[[#This Row],[Offered Salary]]&gt;$O$28))</f>
        <v>0</v>
      </c>
      <c r="K1554" t="str">
        <f>IF(Table3_1[[#This Row],[Offered Salary]]&lt;$O$27,"Low",IF(Table3_1[[#This Row],[Offered Salary]]&gt;$O$28,"High",""))</f>
        <v/>
      </c>
      <c r="L1554" s="6">
        <f>((Table3_1[[#This Row],[Offered Salary]]-$O$25)/$O$26)</f>
        <v>5.7308108473943485E-2</v>
      </c>
    </row>
    <row r="1555" spans="1:12" x14ac:dyDescent="0.3">
      <c r="A1555">
        <v>138930</v>
      </c>
      <c r="B1555" s="2">
        <v>41845</v>
      </c>
      <c r="C1555" s="3">
        <v>0.58839120370370368</v>
      </c>
      <c r="D1555" t="s">
        <v>31</v>
      </c>
      <c r="E1555" t="s">
        <v>27</v>
      </c>
      <c r="F1555" t="s">
        <v>16</v>
      </c>
      <c r="G1555" t="s">
        <v>6</v>
      </c>
      <c r="H1555">
        <v>57586</v>
      </c>
      <c r="I1555">
        <f>IF(Table3_1[[#This Row],[Status]]="Hired",1,0)</f>
        <v>1</v>
      </c>
      <c r="J1555" t="b">
        <f>OR((Table3_1[[#This Row],[Offered Salary]]&lt;$O$27),(Table3_1[[#This Row],[Offered Salary]]&gt;$O$28))</f>
        <v>0</v>
      </c>
      <c r="K1555" t="str">
        <f>IF(Table3_1[[#This Row],[Offered Salary]]&lt;$O$27,"Low",IF(Table3_1[[#This Row],[Offered Salary]]&gt;$O$28,"High",""))</f>
        <v/>
      </c>
      <c r="L1555" s="6">
        <f>((Table3_1[[#This Row],[Offered Salary]]-$O$25)/$O$26)</f>
        <v>0.26347458536950247</v>
      </c>
    </row>
    <row r="1556" spans="1:12" x14ac:dyDescent="0.3">
      <c r="A1556">
        <v>135446</v>
      </c>
      <c r="B1556" s="2">
        <v>41795</v>
      </c>
      <c r="C1556" s="3">
        <v>0.39778935185185182</v>
      </c>
      <c r="D1556" t="s">
        <v>31</v>
      </c>
      <c r="E1556" t="s">
        <v>29</v>
      </c>
      <c r="F1556" t="s">
        <v>17</v>
      </c>
      <c r="G1556" t="s">
        <v>5</v>
      </c>
      <c r="H1556">
        <v>91138</v>
      </c>
      <c r="I1556">
        <f>IF(Table3_1[[#This Row],[Status]]="Hired",1,0)</f>
        <v>1</v>
      </c>
      <c r="J1556" t="b">
        <f>OR((Table3_1[[#This Row],[Offered Salary]]&lt;$O$27),(Table3_1[[#This Row],[Offered Salary]]&gt;$O$28))</f>
        <v>0</v>
      </c>
      <c r="K1556" t="str">
        <f>IF(Table3_1[[#This Row],[Offered Salary]]&lt;$O$27,"Low",IF(Table3_1[[#This Row],[Offered Salary]]&gt;$O$28,"High",""))</f>
        <v/>
      </c>
      <c r="L1556" s="6">
        <f>((Table3_1[[#This Row],[Offered Salary]]-$O$25)/$O$26)</f>
        <v>1.4264365276694009</v>
      </c>
    </row>
    <row r="1557" spans="1:12" x14ac:dyDescent="0.3">
      <c r="A1557">
        <v>308325</v>
      </c>
      <c r="B1557" s="2">
        <v>41788</v>
      </c>
      <c r="C1557" s="3">
        <v>0.39803240740740742</v>
      </c>
      <c r="D1557" t="s">
        <v>31</v>
      </c>
      <c r="E1557" t="s">
        <v>27</v>
      </c>
      <c r="F1557" t="s">
        <v>17</v>
      </c>
      <c r="G1557" t="s">
        <v>10</v>
      </c>
      <c r="H1557">
        <v>82763</v>
      </c>
      <c r="I1557">
        <f>IF(Table3_1[[#This Row],[Status]]="Hired",1,0)</f>
        <v>1</v>
      </c>
      <c r="J1557" t="b">
        <f>OR((Table3_1[[#This Row],[Offered Salary]]&lt;$O$27),(Table3_1[[#This Row],[Offered Salary]]&gt;$O$28))</f>
        <v>0</v>
      </c>
      <c r="K1557" t="str">
        <f>IF(Table3_1[[#This Row],[Offered Salary]]&lt;$O$27,"Low",IF(Table3_1[[#This Row],[Offered Salary]]&gt;$O$28,"High",""))</f>
        <v/>
      </c>
      <c r="L1557" s="6">
        <f>((Table3_1[[#This Row],[Offered Salary]]-$O$25)/$O$26)</f>
        <v>1.1361466413209969</v>
      </c>
    </row>
    <row r="1558" spans="1:12" x14ac:dyDescent="0.3">
      <c r="A1558">
        <v>190290</v>
      </c>
      <c r="B1558" s="2">
        <v>41791</v>
      </c>
      <c r="C1558" s="3">
        <v>0.41438657407407409</v>
      </c>
      <c r="D1558" t="s">
        <v>31</v>
      </c>
      <c r="E1558" t="s">
        <v>27</v>
      </c>
      <c r="F1558" t="s">
        <v>17</v>
      </c>
      <c r="G1558" t="s">
        <v>10</v>
      </c>
      <c r="H1558">
        <v>51741</v>
      </c>
      <c r="I1558">
        <f>IF(Table3_1[[#This Row],[Status]]="Hired",1,0)</f>
        <v>1</v>
      </c>
      <c r="J1558" t="b">
        <f>OR((Table3_1[[#This Row],[Offered Salary]]&lt;$O$27),(Table3_1[[#This Row],[Offered Salary]]&gt;$O$28))</f>
        <v>0</v>
      </c>
      <c r="K1558" t="str">
        <f>IF(Table3_1[[#This Row],[Offered Salary]]&lt;$O$27,"Low",IF(Table3_1[[#This Row],[Offered Salary]]&gt;$O$28,"High",""))</f>
        <v/>
      </c>
      <c r="L1558" s="6">
        <f>((Table3_1[[#This Row],[Offered Salary]]-$O$25)/$O$26)</f>
        <v>6.0878240807541763E-2</v>
      </c>
    </row>
    <row r="1559" spans="1:12" x14ac:dyDescent="0.3">
      <c r="A1559">
        <v>481410</v>
      </c>
      <c r="B1559" s="2">
        <v>41838</v>
      </c>
      <c r="C1559" s="3">
        <v>0.55675925925925929</v>
      </c>
      <c r="D1559" t="s">
        <v>31</v>
      </c>
      <c r="E1559" t="s">
        <v>28</v>
      </c>
      <c r="F1559" t="s">
        <v>17</v>
      </c>
      <c r="G1559" t="s">
        <v>2</v>
      </c>
      <c r="H1559">
        <v>6134</v>
      </c>
      <c r="I1559">
        <f>IF(Table3_1[[#This Row],[Status]]="Hired",1,0)</f>
        <v>1</v>
      </c>
      <c r="J1559" t="b">
        <f>OR((Table3_1[[#This Row],[Offered Salary]]&lt;$O$27),(Table3_1[[#This Row],[Offered Salary]]&gt;$O$28))</f>
        <v>1</v>
      </c>
      <c r="K1559" t="str">
        <f>IF(Table3_1[[#This Row],[Offered Salary]]&lt;$O$27,"Low",IF(Table3_1[[#This Row],[Offered Salary]]&gt;$O$28,"High",""))</f>
        <v>Low</v>
      </c>
      <c r="L1559" s="6">
        <f>((Table3_1[[#This Row],[Offered Salary]]-$O$25)/$O$26)</f>
        <v>-1.5199278304392234</v>
      </c>
    </row>
    <row r="1560" spans="1:12" x14ac:dyDescent="0.3">
      <c r="A1560">
        <v>596691</v>
      </c>
      <c r="B1560" s="2">
        <v>41830</v>
      </c>
      <c r="C1560" s="3">
        <v>0.39812500000000001</v>
      </c>
      <c r="D1560" t="s">
        <v>30</v>
      </c>
      <c r="E1560" t="s">
        <v>29</v>
      </c>
      <c r="F1560" t="s">
        <v>17</v>
      </c>
      <c r="G1560" t="s">
        <v>2</v>
      </c>
      <c r="H1560">
        <v>33398</v>
      </c>
      <c r="I1560">
        <f>IF(Table3_1[[#This Row],[Status]]="Hired",1,0)</f>
        <v>0</v>
      </c>
      <c r="J1560" t="b">
        <f>OR((Table3_1[[#This Row],[Offered Salary]]&lt;$O$27),(Table3_1[[#This Row],[Offered Salary]]&gt;$O$28))</f>
        <v>0</v>
      </c>
      <c r="K1560" t="str">
        <f>IF(Table3_1[[#This Row],[Offered Salary]]&lt;$O$27,"Low",IF(Table3_1[[#This Row],[Offered Salary]]&gt;$O$28,"High",""))</f>
        <v/>
      </c>
      <c r="L1560" s="6">
        <f>((Table3_1[[#This Row],[Offered Salary]]-$O$25)/$O$26)</f>
        <v>-0.57491726788365505</v>
      </c>
    </row>
    <row r="1561" spans="1:12" x14ac:dyDescent="0.3">
      <c r="A1561">
        <v>478882</v>
      </c>
      <c r="B1561" s="2">
        <v>41830</v>
      </c>
      <c r="C1561" s="3">
        <v>0.83431712962962967</v>
      </c>
      <c r="D1561" t="s">
        <v>31</v>
      </c>
      <c r="E1561" t="s">
        <v>27</v>
      </c>
      <c r="F1561" t="s">
        <v>17</v>
      </c>
      <c r="G1561" t="s">
        <v>2</v>
      </c>
      <c r="H1561">
        <v>96127</v>
      </c>
      <c r="I1561">
        <f>IF(Table3_1[[#This Row],[Status]]="Hired",1,0)</f>
        <v>1</v>
      </c>
      <c r="J1561" t="b">
        <f>OR((Table3_1[[#This Row],[Offered Salary]]&lt;$O$27),(Table3_1[[#This Row],[Offered Salary]]&gt;$O$28))</f>
        <v>0</v>
      </c>
      <c r="K1561" t="str">
        <f>IF(Table3_1[[#This Row],[Offered Salary]]&lt;$O$27,"Low",IF(Table3_1[[#This Row],[Offered Salary]]&gt;$O$28,"High",""))</f>
        <v/>
      </c>
      <c r="L1561" s="6">
        <f>((Table3_1[[#This Row],[Offered Salary]]-$O$25)/$O$26)</f>
        <v>1.5993626462356321</v>
      </c>
    </row>
    <row r="1562" spans="1:12" x14ac:dyDescent="0.3">
      <c r="A1562">
        <v>742130</v>
      </c>
      <c r="B1562" s="2">
        <v>41837</v>
      </c>
      <c r="C1562" s="3">
        <v>0.39736111111111111</v>
      </c>
      <c r="D1562" t="s">
        <v>31</v>
      </c>
      <c r="E1562" t="s">
        <v>27</v>
      </c>
      <c r="F1562" t="s">
        <v>17</v>
      </c>
      <c r="G1562" t="s">
        <v>2</v>
      </c>
      <c r="H1562">
        <v>89516</v>
      </c>
      <c r="I1562">
        <f>IF(Table3_1[[#This Row],[Status]]="Hired",1,0)</f>
        <v>1</v>
      </c>
      <c r="J1562" t="b">
        <f>OR((Table3_1[[#This Row],[Offered Salary]]&lt;$O$27),(Table3_1[[#This Row],[Offered Salary]]&gt;$O$28))</f>
        <v>0</v>
      </c>
      <c r="K1562" t="str">
        <f>IF(Table3_1[[#This Row],[Offered Salary]]&lt;$O$27,"Low",IF(Table3_1[[#This Row],[Offered Salary]]&gt;$O$28,"High",""))</f>
        <v/>
      </c>
      <c r="L1562" s="6">
        <f>((Table3_1[[#This Row],[Offered Salary]]-$O$25)/$O$26)</f>
        <v>1.3702156087849695</v>
      </c>
    </row>
    <row r="1563" spans="1:12" x14ac:dyDescent="0.3">
      <c r="A1563">
        <v>559622</v>
      </c>
      <c r="B1563" s="2">
        <v>41837</v>
      </c>
      <c r="C1563" s="3">
        <v>0.39771990740740742</v>
      </c>
      <c r="D1563" t="s">
        <v>31</v>
      </c>
      <c r="E1563" t="s">
        <v>29</v>
      </c>
      <c r="F1563" t="s">
        <v>17</v>
      </c>
      <c r="G1563" t="s">
        <v>2</v>
      </c>
      <c r="H1563">
        <v>46100</v>
      </c>
      <c r="I1563">
        <f>IF(Table3_1[[#This Row],[Status]]="Hired",1,0)</f>
        <v>1</v>
      </c>
      <c r="J1563" t="b">
        <f>OR((Table3_1[[#This Row],[Offered Salary]]&lt;$O$27),(Table3_1[[#This Row],[Offered Salary]]&gt;$O$28))</f>
        <v>0</v>
      </c>
      <c r="K1563" t="str">
        <f>IF(Table3_1[[#This Row],[Offered Salary]]&lt;$O$27,"Low",IF(Table3_1[[#This Row],[Offered Salary]]&gt;$O$28,"High",""))</f>
        <v/>
      </c>
      <c r="L1563" s="6">
        <f>((Table3_1[[#This Row],[Offered Salary]]-$O$25)/$O$26)</f>
        <v>-0.13464716204515634</v>
      </c>
    </row>
    <row r="1564" spans="1:12" x14ac:dyDescent="0.3">
      <c r="A1564">
        <v>364553</v>
      </c>
      <c r="B1564" s="2">
        <v>41767</v>
      </c>
      <c r="C1564" s="3">
        <v>0.70369212962962968</v>
      </c>
      <c r="D1564" t="s">
        <v>30</v>
      </c>
      <c r="E1564" t="s">
        <v>27</v>
      </c>
      <c r="F1564" t="s">
        <v>17</v>
      </c>
      <c r="G1564" t="s">
        <v>8</v>
      </c>
      <c r="H1564">
        <v>93400</v>
      </c>
      <c r="I1564">
        <f>IF(Table3_1[[#This Row],[Status]]="Hired",1,0)</f>
        <v>0</v>
      </c>
      <c r="J1564" t="b">
        <f>OR((Table3_1[[#This Row],[Offered Salary]]&lt;$O$27),(Table3_1[[#This Row],[Offered Salary]]&gt;$O$28))</f>
        <v>0</v>
      </c>
      <c r="K1564" t="str">
        <f>IF(Table3_1[[#This Row],[Offered Salary]]&lt;$O$27,"Low",IF(Table3_1[[#This Row],[Offered Salary]]&gt;$O$28,"High",""))</f>
        <v/>
      </c>
      <c r="L1564" s="6">
        <f>((Table3_1[[#This Row],[Offered Salary]]-$O$25)/$O$26)</f>
        <v>1.504840793092695</v>
      </c>
    </row>
    <row r="1565" spans="1:12" x14ac:dyDescent="0.3">
      <c r="A1565">
        <v>53774</v>
      </c>
      <c r="B1565" s="2">
        <v>41767</v>
      </c>
      <c r="C1565" s="3">
        <v>0.70488425925925924</v>
      </c>
      <c r="D1565" t="s">
        <v>30</v>
      </c>
      <c r="E1565" t="s">
        <v>27</v>
      </c>
      <c r="F1565" t="s">
        <v>17</v>
      </c>
      <c r="G1565" t="s">
        <v>8</v>
      </c>
      <c r="H1565">
        <v>31788</v>
      </c>
      <c r="I1565">
        <f>IF(Table3_1[[#This Row],[Status]]="Hired",1,0)</f>
        <v>0</v>
      </c>
      <c r="J1565" t="b">
        <f>OR((Table3_1[[#This Row],[Offered Salary]]&lt;$O$27),(Table3_1[[#This Row],[Offered Salary]]&gt;$O$28))</f>
        <v>0</v>
      </c>
      <c r="K1565" t="str">
        <f>IF(Table3_1[[#This Row],[Offered Salary]]&lt;$O$27,"Low",IF(Table3_1[[#This Row],[Offered Salary]]&gt;$O$28,"High",""))</f>
        <v/>
      </c>
      <c r="L1565" s="6">
        <f>((Table3_1[[#This Row],[Offered Salary]]-$O$25)/$O$26)</f>
        <v>-0.63072224902048257</v>
      </c>
    </row>
    <row r="1566" spans="1:12" x14ac:dyDescent="0.3">
      <c r="A1566">
        <v>461699</v>
      </c>
      <c r="B1566" s="2">
        <v>41767</v>
      </c>
      <c r="C1566" s="3">
        <v>0.70597222222222222</v>
      </c>
      <c r="D1566" t="s">
        <v>31</v>
      </c>
      <c r="E1566" t="s">
        <v>27</v>
      </c>
      <c r="F1566" t="s">
        <v>17</v>
      </c>
      <c r="G1566" t="s">
        <v>8</v>
      </c>
      <c r="H1566">
        <v>77446</v>
      </c>
      <c r="I1566">
        <f>IF(Table3_1[[#This Row],[Status]]="Hired",1,0)</f>
        <v>1</v>
      </c>
      <c r="J1566" t="b">
        <f>OR((Table3_1[[#This Row],[Offered Salary]]&lt;$O$27),(Table3_1[[#This Row],[Offered Salary]]&gt;$O$28))</f>
        <v>0</v>
      </c>
      <c r="K1566" t="str">
        <f>IF(Table3_1[[#This Row],[Offered Salary]]&lt;$O$27,"Low",IF(Table3_1[[#This Row],[Offered Salary]]&gt;$O$28,"High",""))</f>
        <v/>
      </c>
      <c r="L1566" s="6">
        <f>((Table3_1[[#This Row],[Offered Salary]]-$O$25)/$O$26)</f>
        <v>0.95185155765359819</v>
      </c>
    </row>
    <row r="1567" spans="1:12" x14ac:dyDescent="0.3">
      <c r="A1567">
        <v>269624</v>
      </c>
      <c r="B1567" s="2">
        <v>41830</v>
      </c>
      <c r="C1567" s="3">
        <v>0.39788194444444447</v>
      </c>
      <c r="D1567" t="s">
        <v>31</v>
      </c>
      <c r="E1567" t="s">
        <v>27</v>
      </c>
      <c r="F1567" t="s">
        <v>17</v>
      </c>
      <c r="G1567" t="s">
        <v>8</v>
      </c>
      <c r="H1567">
        <v>54321</v>
      </c>
      <c r="I1567">
        <f>IF(Table3_1[[#This Row],[Status]]="Hired",1,0)</f>
        <v>1</v>
      </c>
      <c r="J1567" t="b">
        <f>OR((Table3_1[[#This Row],[Offered Salary]]&lt;$O$27),(Table3_1[[#This Row],[Offered Salary]]&gt;$O$28))</f>
        <v>0</v>
      </c>
      <c r="K1567" t="str">
        <f>IF(Table3_1[[#This Row],[Offered Salary]]&lt;$O$27,"Low",IF(Table3_1[[#This Row],[Offered Salary]]&gt;$O$28,"High",""))</f>
        <v/>
      </c>
      <c r="L1567" s="6">
        <f>((Table3_1[[#This Row],[Offered Salary]]-$O$25)/$O$26)</f>
        <v>0.15030485654233366</v>
      </c>
    </row>
    <row r="1568" spans="1:12" x14ac:dyDescent="0.3">
      <c r="A1568">
        <v>246343</v>
      </c>
      <c r="B1568" s="2">
        <v>41864</v>
      </c>
      <c r="C1568" s="3">
        <v>0.4616898148148148</v>
      </c>
      <c r="D1568" t="s">
        <v>31</v>
      </c>
      <c r="E1568" t="s">
        <v>27</v>
      </c>
      <c r="F1568" t="s">
        <v>17</v>
      </c>
      <c r="G1568" t="s">
        <v>8</v>
      </c>
      <c r="H1568">
        <v>87688</v>
      </c>
      <c r="I1568">
        <f>IF(Table3_1[[#This Row],[Status]]="Hired",1,0)</f>
        <v>1</v>
      </c>
      <c r="J1568" t="b">
        <f>OR((Table3_1[[#This Row],[Offered Salary]]&lt;$O$27),(Table3_1[[#This Row],[Offered Salary]]&gt;$O$28))</f>
        <v>0</v>
      </c>
      <c r="K1568" t="str">
        <f>IF(Table3_1[[#This Row],[Offered Salary]]&lt;$O$27,"Low",IF(Table3_1[[#This Row],[Offered Salary]]&gt;$O$28,"High",""))</f>
        <v/>
      </c>
      <c r="L1568" s="6">
        <f>((Table3_1[[#This Row],[Offered Salary]]-$O$25)/$O$26)</f>
        <v>1.3068544252333418</v>
      </c>
    </row>
    <row r="1569" spans="1:12" x14ac:dyDescent="0.3">
      <c r="A1569">
        <v>210917</v>
      </c>
      <c r="B1569" s="2">
        <v>41864</v>
      </c>
      <c r="C1569" s="3">
        <v>0.46271990740740743</v>
      </c>
      <c r="D1569" t="s">
        <v>31</v>
      </c>
      <c r="E1569" t="s">
        <v>27</v>
      </c>
      <c r="F1569" t="s">
        <v>17</v>
      </c>
      <c r="G1569" t="s">
        <v>8</v>
      </c>
      <c r="H1569">
        <v>44157</v>
      </c>
      <c r="I1569">
        <f>IF(Table3_1[[#This Row],[Status]]="Hired",1,0)</f>
        <v>1</v>
      </c>
      <c r="J1569" t="b">
        <f>OR((Table3_1[[#This Row],[Offered Salary]]&lt;$O$27),(Table3_1[[#This Row],[Offered Salary]]&gt;$O$28))</f>
        <v>0</v>
      </c>
      <c r="K1569" t="str">
        <f>IF(Table3_1[[#This Row],[Offered Salary]]&lt;$O$27,"Low",IF(Table3_1[[#This Row],[Offered Salary]]&gt;$O$28,"High",""))</f>
        <v/>
      </c>
      <c r="L1569" s="6">
        <f>((Table3_1[[#This Row],[Offered Salary]]-$O$25)/$O$26)</f>
        <v>-0.20199441567798604</v>
      </c>
    </row>
    <row r="1570" spans="1:12" x14ac:dyDescent="0.3">
      <c r="A1570">
        <v>936124</v>
      </c>
      <c r="B1570" s="2">
        <v>41864</v>
      </c>
      <c r="C1570" s="3">
        <v>0.46309027777777778</v>
      </c>
      <c r="D1570" t="s">
        <v>31</v>
      </c>
      <c r="E1570" t="s">
        <v>27</v>
      </c>
      <c r="F1570" t="s">
        <v>17</v>
      </c>
      <c r="G1570" t="s">
        <v>8</v>
      </c>
      <c r="H1570">
        <v>7704</v>
      </c>
      <c r="I1570">
        <f>IF(Table3_1[[#This Row],[Status]]="Hired",1,0)</f>
        <v>1</v>
      </c>
      <c r="J1570" t="b">
        <f>OR((Table3_1[[#This Row],[Offered Salary]]&lt;$O$27),(Table3_1[[#This Row],[Offered Salary]]&gt;$O$28))</f>
        <v>1</v>
      </c>
      <c r="K1570" t="str">
        <f>IF(Table3_1[[#This Row],[Offered Salary]]&lt;$O$27,"Low",IF(Table3_1[[#This Row],[Offered Salary]]&gt;$O$28,"High",""))</f>
        <v>Low</v>
      </c>
      <c r="L1570" s="6">
        <f>((Table3_1[[#This Row],[Offered Salary]]-$O$25)/$O$26)</f>
        <v>-1.4655093084610749</v>
      </c>
    </row>
    <row r="1571" spans="1:12" x14ac:dyDescent="0.3">
      <c r="A1571">
        <v>765693</v>
      </c>
      <c r="B1571" s="2">
        <v>41864</v>
      </c>
      <c r="C1571" s="3">
        <v>0.46408564814814812</v>
      </c>
      <c r="D1571" t="s">
        <v>30</v>
      </c>
      <c r="E1571" t="s">
        <v>29</v>
      </c>
      <c r="F1571" t="s">
        <v>17</v>
      </c>
      <c r="G1571" t="s">
        <v>8</v>
      </c>
      <c r="H1571">
        <v>55382</v>
      </c>
      <c r="I1571">
        <f>IF(Table3_1[[#This Row],[Status]]="Hired",1,0)</f>
        <v>0</v>
      </c>
      <c r="J1571" t="b">
        <f>OR((Table3_1[[#This Row],[Offered Salary]]&lt;$O$27),(Table3_1[[#This Row],[Offered Salary]]&gt;$O$28))</f>
        <v>0</v>
      </c>
      <c r="K1571" t="str">
        <f>IF(Table3_1[[#This Row],[Offered Salary]]&lt;$O$27,"Low",IF(Table3_1[[#This Row],[Offered Salary]]&gt;$O$28,"High",""))</f>
        <v/>
      </c>
      <c r="L1571" s="6">
        <f>((Table3_1[[#This Row],[Offered Salary]]-$O$25)/$O$26)</f>
        <v>0.18708068572629266</v>
      </c>
    </row>
    <row r="1572" spans="1:12" x14ac:dyDescent="0.3">
      <c r="A1572">
        <v>814691</v>
      </c>
      <c r="B1572" s="2">
        <v>41774</v>
      </c>
      <c r="C1572" s="3">
        <v>0.39923611111111112</v>
      </c>
      <c r="D1572" t="s">
        <v>31</v>
      </c>
      <c r="E1572" t="s">
        <v>29</v>
      </c>
      <c r="F1572" t="s">
        <v>20</v>
      </c>
      <c r="G1572" t="s">
        <v>10</v>
      </c>
      <c r="H1572">
        <v>29460</v>
      </c>
      <c r="I1572">
        <f>IF(Table3_1[[#This Row],[Status]]="Hired",1,0)</f>
        <v>1</v>
      </c>
      <c r="J1572" t="b">
        <f>OR((Table3_1[[#This Row],[Offered Salary]]&lt;$O$27),(Table3_1[[#This Row],[Offered Salary]]&gt;$O$28))</f>
        <v>0</v>
      </c>
      <c r="K1572" t="str">
        <f>IF(Table3_1[[#This Row],[Offered Salary]]&lt;$O$27,"Low",IF(Table3_1[[#This Row],[Offered Salary]]&gt;$O$28,"High",""))</f>
        <v/>
      </c>
      <c r="L1572" s="6">
        <f>((Table3_1[[#This Row],[Offered Salary]]-$O$25)/$O$26)</f>
        <v>-0.71141417205559709</v>
      </c>
    </row>
    <row r="1573" spans="1:12" x14ac:dyDescent="0.3">
      <c r="A1573">
        <v>103368</v>
      </c>
      <c r="B1573" s="2">
        <v>41780</v>
      </c>
      <c r="C1573" s="3">
        <v>0.33271990740740742</v>
      </c>
      <c r="D1573" t="s">
        <v>31</v>
      </c>
      <c r="E1573" t="s">
        <v>29</v>
      </c>
      <c r="F1573" t="s">
        <v>20</v>
      </c>
      <c r="G1573" t="s">
        <v>10</v>
      </c>
      <c r="H1573">
        <v>56073</v>
      </c>
      <c r="I1573">
        <f>IF(Table3_1[[#This Row],[Status]]="Hired",1,0)</f>
        <v>1</v>
      </c>
      <c r="J1573" t="b">
        <f>OR((Table3_1[[#This Row],[Offered Salary]]&lt;$O$27),(Table3_1[[#This Row],[Offered Salary]]&gt;$O$28))</f>
        <v>0</v>
      </c>
      <c r="K1573" t="str">
        <f>IF(Table3_1[[#This Row],[Offered Salary]]&lt;$O$27,"Low",IF(Table3_1[[#This Row],[Offered Salary]]&gt;$O$28,"High",""))</f>
        <v/>
      </c>
      <c r="L1573" s="6">
        <f>((Table3_1[[#This Row],[Offered Salary]]-$O$25)/$O$26)</f>
        <v>0.21103176769247142</v>
      </c>
    </row>
    <row r="1574" spans="1:12" x14ac:dyDescent="0.3">
      <c r="A1574">
        <v>481635</v>
      </c>
      <c r="B1574" s="2">
        <v>41807</v>
      </c>
      <c r="C1574" s="3">
        <v>0.47420138888888891</v>
      </c>
      <c r="D1574" t="s">
        <v>31</v>
      </c>
      <c r="E1574" t="s">
        <v>28</v>
      </c>
      <c r="F1574" t="s">
        <v>20</v>
      </c>
      <c r="G1574" t="s">
        <v>10</v>
      </c>
      <c r="H1574">
        <v>23082</v>
      </c>
      <c r="I1574">
        <f>IF(Table3_1[[#This Row],[Status]]="Hired",1,0)</f>
        <v>1</v>
      </c>
      <c r="J1574" t="b">
        <f>OR((Table3_1[[#This Row],[Offered Salary]]&lt;$O$27),(Table3_1[[#This Row],[Offered Salary]]&gt;$O$28))</f>
        <v>0</v>
      </c>
      <c r="K1574" t="str">
        <f>IF(Table3_1[[#This Row],[Offered Salary]]&lt;$O$27,"Low",IF(Table3_1[[#This Row],[Offered Salary]]&gt;$O$28,"High",""))</f>
        <v/>
      </c>
      <c r="L1574" s="6">
        <f>((Table3_1[[#This Row],[Offered Salary]]-$O$25)/$O$26)</f>
        <v>-0.9324850849069547</v>
      </c>
    </row>
    <row r="1575" spans="1:12" x14ac:dyDescent="0.3">
      <c r="A1575">
        <v>742146</v>
      </c>
      <c r="B1575" s="2">
        <v>41808</v>
      </c>
      <c r="C1575" s="3">
        <v>0.31634259259259262</v>
      </c>
      <c r="D1575" t="s">
        <v>31</v>
      </c>
      <c r="E1575" t="s">
        <v>29</v>
      </c>
      <c r="F1575" t="s">
        <v>20</v>
      </c>
      <c r="G1575" t="s">
        <v>10</v>
      </c>
      <c r="H1575">
        <v>65747</v>
      </c>
      <c r="I1575">
        <f>IF(Table3_1[[#This Row],[Status]]="Hired",1,0)</f>
        <v>1</v>
      </c>
      <c r="J1575" t="b">
        <f>OR((Table3_1[[#This Row],[Offered Salary]]&lt;$O$27),(Table3_1[[#This Row],[Offered Salary]]&gt;$O$28))</f>
        <v>0</v>
      </c>
      <c r="K1575" t="str">
        <f>IF(Table3_1[[#This Row],[Offered Salary]]&lt;$O$27,"Low",IF(Table3_1[[#This Row],[Offered Salary]]&gt;$O$28,"High",""))</f>
        <v/>
      </c>
      <c r="L1575" s="6">
        <f>((Table3_1[[#This Row],[Offered Salary]]-$O$25)/$O$26)</f>
        <v>0.54634691521897405</v>
      </c>
    </row>
    <row r="1576" spans="1:12" x14ac:dyDescent="0.3">
      <c r="A1576">
        <v>795283</v>
      </c>
      <c r="B1576" s="2">
        <v>41809</v>
      </c>
      <c r="C1576" s="3">
        <v>0.64341435185185181</v>
      </c>
      <c r="D1576" t="s">
        <v>31</v>
      </c>
      <c r="E1576" t="s">
        <v>28</v>
      </c>
      <c r="F1576" t="s">
        <v>20</v>
      </c>
      <c r="G1576" t="s">
        <v>10</v>
      </c>
      <c r="H1576">
        <v>87332</v>
      </c>
      <c r="I1576">
        <f>IF(Table3_1[[#This Row],[Status]]="Hired",1,0)</f>
        <v>1</v>
      </c>
      <c r="J1576" t="b">
        <f>OR((Table3_1[[#This Row],[Offered Salary]]&lt;$O$27),(Table3_1[[#This Row],[Offered Salary]]&gt;$O$28))</f>
        <v>0</v>
      </c>
      <c r="K1576" t="str">
        <f>IF(Table3_1[[#This Row],[Offered Salary]]&lt;$O$27,"Low",IF(Table3_1[[#This Row],[Offered Salary]]&gt;$O$28,"High",""))</f>
        <v/>
      </c>
      <c r="L1576" s="6">
        <f>((Table3_1[[#This Row],[Offered Salary]]-$O$25)/$O$26)</f>
        <v>1.2945149387210992</v>
      </c>
    </row>
    <row r="1577" spans="1:12" x14ac:dyDescent="0.3">
      <c r="A1577">
        <v>44114</v>
      </c>
      <c r="B1577" s="2">
        <v>41793</v>
      </c>
      <c r="C1577" s="3">
        <v>0.63343749999999999</v>
      </c>
      <c r="D1577" t="s">
        <v>31</v>
      </c>
      <c r="E1577" t="s">
        <v>29</v>
      </c>
      <c r="F1577" t="s">
        <v>17</v>
      </c>
      <c r="G1577" t="s">
        <v>10</v>
      </c>
      <c r="H1577">
        <v>23746</v>
      </c>
      <c r="I1577">
        <f>IF(Table3_1[[#This Row],[Status]]="Hired",1,0)</f>
        <v>1</v>
      </c>
      <c r="J1577" t="b">
        <f>OR((Table3_1[[#This Row],[Offered Salary]]&lt;$O$27),(Table3_1[[#This Row],[Offered Salary]]&gt;$O$28))</f>
        <v>0</v>
      </c>
      <c r="K1577" t="str">
        <f>IF(Table3_1[[#This Row],[Offered Salary]]&lt;$O$27,"Low",IF(Table3_1[[#This Row],[Offered Salary]]&gt;$O$28,"High",""))</f>
        <v/>
      </c>
      <c r="L1577" s="6">
        <f>((Table3_1[[#This Row],[Offered Salary]]-$O$25)/$O$26)</f>
        <v>-0.90946986287288423</v>
      </c>
    </row>
    <row r="1578" spans="1:12" x14ac:dyDescent="0.3">
      <c r="A1578">
        <v>570607</v>
      </c>
      <c r="B1578" s="2">
        <v>41844</v>
      </c>
      <c r="C1578" s="3">
        <v>0.70390046296296294</v>
      </c>
      <c r="D1578" t="s">
        <v>31</v>
      </c>
      <c r="E1578" t="s">
        <v>27</v>
      </c>
      <c r="F1578" t="s">
        <v>18</v>
      </c>
      <c r="G1578" t="s">
        <v>4</v>
      </c>
      <c r="H1578">
        <v>47389</v>
      </c>
      <c r="I1578">
        <f>IF(Table3_1[[#This Row],[Status]]="Hired",1,0)</f>
        <v>1</v>
      </c>
      <c r="J1578" t="b">
        <f>OR((Table3_1[[#This Row],[Offered Salary]]&lt;$O$27),(Table3_1[[#This Row],[Offered Salary]]&gt;$O$28))</f>
        <v>0</v>
      </c>
      <c r="K1578" t="str">
        <f>IF(Table3_1[[#This Row],[Offered Salary]]&lt;$O$27,"Low",IF(Table3_1[[#This Row],[Offered Salary]]&gt;$O$28,"High",""))</f>
        <v/>
      </c>
      <c r="L1578" s="6">
        <f>((Table3_1[[#This Row],[Offered Salary]]-$O$25)/$O$26)</f>
        <v>-8.9968515656727352E-2</v>
      </c>
    </row>
    <row r="1579" spans="1:12" x14ac:dyDescent="0.3">
      <c r="A1579">
        <v>27714</v>
      </c>
      <c r="B1579" s="2">
        <v>41853</v>
      </c>
      <c r="C1579" s="3">
        <v>0.67803240740740744</v>
      </c>
      <c r="D1579" t="s">
        <v>30</v>
      </c>
      <c r="E1579" t="s">
        <v>29</v>
      </c>
      <c r="F1579" t="s">
        <v>18</v>
      </c>
      <c r="G1579" t="s">
        <v>4</v>
      </c>
      <c r="H1579">
        <v>4810</v>
      </c>
      <c r="I1579">
        <f>IF(Table3_1[[#This Row],[Status]]="Hired",1,0)</f>
        <v>0</v>
      </c>
      <c r="J1579" t="b">
        <f>OR((Table3_1[[#This Row],[Offered Salary]]&lt;$O$27),(Table3_1[[#This Row],[Offered Salary]]&gt;$O$28))</f>
        <v>1</v>
      </c>
      <c r="K1579" t="str">
        <f>IF(Table3_1[[#This Row],[Offered Salary]]&lt;$O$27,"Low",IF(Table3_1[[#This Row],[Offered Salary]]&gt;$O$28,"High",""))</f>
        <v>Low</v>
      </c>
      <c r="L1579" s="6">
        <f>((Table3_1[[#This Row],[Offered Salary]]-$O$25)/$O$26)</f>
        <v>-1.5658196285914965</v>
      </c>
    </row>
    <row r="1580" spans="1:12" x14ac:dyDescent="0.3">
      <c r="A1580">
        <v>384336</v>
      </c>
      <c r="B1580" s="2">
        <v>41863</v>
      </c>
      <c r="C1580" s="3">
        <v>0.5025115740740741</v>
      </c>
      <c r="D1580" t="s">
        <v>31</v>
      </c>
      <c r="E1580" t="s">
        <v>27</v>
      </c>
      <c r="F1580" t="s">
        <v>18</v>
      </c>
      <c r="G1580" t="s">
        <v>4</v>
      </c>
      <c r="H1580">
        <v>60096</v>
      </c>
      <c r="I1580">
        <f>IF(Table3_1[[#This Row],[Status]]="Hired",1,0)</f>
        <v>1</v>
      </c>
      <c r="J1580" t="b">
        <f>OR((Table3_1[[#This Row],[Offered Salary]]&lt;$O$27),(Table3_1[[#This Row],[Offered Salary]]&gt;$O$28))</f>
        <v>0</v>
      </c>
      <c r="K1580" t="str">
        <f>IF(Table3_1[[#This Row],[Offered Salary]]&lt;$O$27,"Low",IF(Table3_1[[#This Row],[Offered Salary]]&gt;$O$28,"High",""))</f>
        <v/>
      </c>
      <c r="L1580" s="6">
        <f>((Table3_1[[#This Row],[Offered Salary]]-$O$25)/$O$26)</f>
        <v>0.35047489757660621</v>
      </c>
    </row>
    <row r="1581" spans="1:12" x14ac:dyDescent="0.3">
      <c r="A1581">
        <v>791624</v>
      </c>
      <c r="B1581" s="2">
        <v>41786</v>
      </c>
      <c r="C1581" s="3">
        <v>0.70599537037037041</v>
      </c>
      <c r="D1581" t="s">
        <v>31</v>
      </c>
      <c r="E1581" t="s">
        <v>29</v>
      </c>
      <c r="F1581" t="s">
        <v>14</v>
      </c>
      <c r="G1581" t="s">
        <v>4</v>
      </c>
      <c r="H1581">
        <v>43830</v>
      </c>
      <c r="I1581">
        <f>IF(Table3_1[[#This Row],[Status]]="Hired",1,0)</f>
        <v>1</v>
      </c>
      <c r="J1581" t="b">
        <f>OR((Table3_1[[#This Row],[Offered Salary]]&lt;$O$27),(Table3_1[[#This Row],[Offered Salary]]&gt;$O$28))</f>
        <v>0</v>
      </c>
      <c r="K1581" t="str">
        <f>IF(Table3_1[[#This Row],[Offered Salary]]&lt;$O$27,"Low",IF(Table3_1[[#This Row],[Offered Salary]]&gt;$O$28,"High",""))</f>
        <v/>
      </c>
      <c r="L1581" s="6">
        <f>((Table3_1[[#This Row],[Offered Salary]]-$O$25)/$O$26)</f>
        <v>-0.2133287193001864</v>
      </c>
    </row>
    <row r="1582" spans="1:12" x14ac:dyDescent="0.3">
      <c r="A1582">
        <v>401119</v>
      </c>
      <c r="B1582" s="2">
        <v>41780</v>
      </c>
      <c r="C1582" s="3">
        <v>0.11484953703703704</v>
      </c>
      <c r="D1582" t="s">
        <v>31</v>
      </c>
      <c r="E1582" t="s">
        <v>27</v>
      </c>
      <c r="F1582" t="s">
        <v>20</v>
      </c>
      <c r="G1582" t="s">
        <v>6</v>
      </c>
      <c r="H1582">
        <v>38315</v>
      </c>
      <c r="I1582">
        <f>IF(Table3_1[[#This Row],[Status]]="Hired",1,0)</f>
        <v>1</v>
      </c>
      <c r="J1582" t="b">
        <f>OR((Table3_1[[#This Row],[Offered Salary]]&lt;$O$27),(Table3_1[[#This Row],[Offered Salary]]&gt;$O$28))</f>
        <v>0</v>
      </c>
      <c r="K1582" t="str">
        <f>IF(Table3_1[[#This Row],[Offered Salary]]&lt;$O$27,"Low",IF(Table3_1[[#This Row],[Offered Salary]]&gt;$O$28,"High",""))</f>
        <v/>
      </c>
      <c r="L1582" s="6">
        <f>((Table3_1[[#This Row],[Offered Salary]]-$O$25)/$O$26)</f>
        <v>-0.40448677580304582</v>
      </c>
    </row>
    <row r="1583" spans="1:12" x14ac:dyDescent="0.3">
      <c r="A1583">
        <v>153994</v>
      </c>
      <c r="B1583" s="2">
        <v>41813</v>
      </c>
      <c r="C1583" s="3">
        <v>0.39984953703703702</v>
      </c>
      <c r="D1583" t="s">
        <v>31</v>
      </c>
      <c r="E1583" t="s">
        <v>29</v>
      </c>
      <c r="F1583" t="s">
        <v>17</v>
      </c>
      <c r="G1583" t="s">
        <v>1</v>
      </c>
      <c r="H1583">
        <v>39097</v>
      </c>
      <c r="I1583">
        <f>IF(Table3_1[[#This Row],[Status]]="Hired",1,0)</f>
        <v>1</v>
      </c>
      <c r="J1583" t="b">
        <f>OR((Table3_1[[#This Row],[Offered Salary]]&lt;$O$27),(Table3_1[[#This Row],[Offered Salary]]&gt;$O$28))</f>
        <v>0</v>
      </c>
      <c r="K1583" t="str">
        <f>IF(Table3_1[[#This Row],[Offered Salary]]&lt;$O$27,"Low",IF(Table3_1[[#This Row],[Offered Salary]]&gt;$O$28,"High",""))</f>
        <v/>
      </c>
      <c r="L1583" s="6">
        <f>((Table3_1[[#This Row],[Offered Salary]]-$O$25)/$O$26)</f>
        <v>-0.37738149925087244</v>
      </c>
    </row>
    <row r="1584" spans="1:12" x14ac:dyDescent="0.3">
      <c r="A1584">
        <v>751324</v>
      </c>
      <c r="B1584" s="2">
        <v>41813</v>
      </c>
      <c r="C1584" s="3">
        <v>0.74589120370370365</v>
      </c>
      <c r="D1584" t="s">
        <v>31</v>
      </c>
      <c r="E1584" t="s">
        <v>27</v>
      </c>
      <c r="F1584" t="s">
        <v>17</v>
      </c>
      <c r="G1584" t="s">
        <v>6</v>
      </c>
      <c r="H1584">
        <v>47884</v>
      </c>
      <c r="I1584">
        <f>IF(Table3_1[[#This Row],[Status]]="Hired",1,0)</f>
        <v>1</v>
      </c>
      <c r="J1584" t="b">
        <f>OR((Table3_1[[#This Row],[Offered Salary]]&lt;$O$27),(Table3_1[[#This Row],[Offered Salary]]&gt;$O$28))</f>
        <v>0</v>
      </c>
      <c r="K1584" t="str">
        <f>IF(Table3_1[[#This Row],[Offered Salary]]&lt;$O$27,"Low",IF(Table3_1[[#This Row],[Offered Salary]]&gt;$O$28,"High",""))</f>
        <v/>
      </c>
      <c r="L1584" s="6">
        <f>((Table3_1[[#This Row],[Offered Salary]]-$O$25)/$O$26)</f>
        <v>-7.2811083568075419E-2</v>
      </c>
    </row>
    <row r="1585" spans="1:12" x14ac:dyDescent="0.3">
      <c r="A1585">
        <v>35872</v>
      </c>
      <c r="B1585" s="2">
        <v>41813</v>
      </c>
      <c r="C1585" s="3">
        <v>0.74541666666666662</v>
      </c>
      <c r="D1585" t="s">
        <v>31</v>
      </c>
      <c r="E1585" t="s">
        <v>28</v>
      </c>
      <c r="F1585" t="s">
        <v>17</v>
      </c>
      <c r="G1585" t="s">
        <v>6</v>
      </c>
      <c r="H1585">
        <v>2963</v>
      </c>
      <c r="I1585">
        <f>IF(Table3_1[[#This Row],[Status]]="Hired",1,0)</f>
        <v>1</v>
      </c>
      <c r="J1585" t="b">
        <f>OR((Table3_1[[#This Row],[Offered Salary]]&lt;$O$27),(Table3_1[[#This Row],[Offered Salary]]&gt;$O$28))</f>
        <v>1</v>
      </c>
      <c r="K1585" t="str">
        <f>IF(Table3_1[[#This Row],[Offered Salary]]&lt;$O$27,"Low",IF(Table3_1[[#This Row],[Offered Salary]]&gt;$O$28,"High",""))</f>
        <v>Low</v>
      </c>
      <c r="L1585" s="6">
        <f>((Table3_1[[#This Row],[Offered Salary]]-$O$25)/$O$26)</f>
        <v>-1.6298393802434967</v>
      </c>
    </row>
    <row r="1586" spans="1:12" x14ac:dyDescent="0.3">
      <c r="A1586">
        <v>472361</v>
      </c>
      <c r="B1586" s="2">
        <v>41815</v>
      </c>
      <c r="C1586" s="3">
        <v>0.73706018518518523</v>
      </c>
      <c r="D1586" t="s">
        <v>30</v>
      </c>
      <c r="E1586" t="s">
        <v>27</v>
      </c>
      <c r="F1586" t="s">
        <v>20</v>
      </c>
      <c r="G1586" t="s">
        <v>10</v>
      </c>
      <c r="H1586">
        <v>2915</v>
      </c>
      <c r="I1586">
        <f>IF(Table3_1[[#This Row],[Status]]="Hired",1,0)</f>
        <v>0</v>
      </c>
      <c r="J1586" t="b">
        <f>OR((Table3_1[[#This Row],[Offered Salary]]&lt;$O$27),(Table3_1[[#This Row],[Offered Salary]]&gt;$O$28))</f>
        <v>1</v>
      </c>
      <c r="K1586" t="str">
        <f>IF(Table3_1[[#This Row],[Offered Salary]]&lt;$O$27,"Low",IF(Table3_1[[#This Row],[Offered Salary]]&gt;$O$28,"High",""))</f>
        <v>Low</v>
      </c>
      <c r="L1586" s="6">
        <f>((Table3_1[[#This Row],[Offered Salary]]-$O$25)/$O$26)</f>
        <v>-1.6315031312339114</v>
      </c>
    </row>
    <row r="1587" spans="1:12" x14ac:dyDescent="0.3">
      <c r="A1587">
        <v>287111</v>
      </c>
      <c r="B1587" s="2">
        <v>41815</v>
      </c>
      <c r="C1587" s="3">
        <v>0.73738425925925921</v>
      </c>
      <c r="D1587" t="s">
        <v>30</v>
      </c>
      <c r="E1587" t="s">
        <v>29</v>
      </c>
      <c r="F1587" t="s">
        <v>20</v>
      </c>
      <c r="G1587" t="s">
        <v>10</v>
      </c>
      <c r="H1587">
        <v>50460</v>
      </c>
      <c r="I1587">
        <f>IF(Table3_1[[#This Row],[Status]]="Hired",1,0)</f>
        <v>0</v>
      </c>
      <c r="J1587" t="b">
        <f>OR((Table3_1[[#This Row],[Offered Salary]]&lt;$O$27),(Table3_1[[#This Row],[Offered Salary]]&gt;$O$28))</f>
        <v>0</v>
      </c>
      <c r="K1587" t="str">
        <f>IF(Table3_1[[#This Row],[Offered Salary]]&lt;$O$27,"Low",IF(Table3_1[[#This Row],[Offered Salary]]&gt;$O$28,"High",""))</f>
        <v/>
      </c>
      <c r="L1587" s="6">
        <f>((Table3_1[[#This Row],[Offered Salary]]-$O$25)/$O$26)</f>
        <v>1.6476886250848578E-2</v>
      </c>
    </row>
    <row r="1588" spans="1:12" x14ac:dyDescent="0.3">
      <c r="A1588">
        <v>505647</v>
      </c>
      <c r="B1588" s="2">
        <v>41794</v>
      </c>
      <c r="C1588" s="3">
        <v>0.39770833333333333</v>
      </c>
      <c r="D1588" t="s">
        <v>31</v>
      </c>
      <c r="E1588" t="s">
        <v>27</v>
      </c>
      <c r="F1588" t="s">
        <v>16</v>
      </c>
      <c r="G1588" t="s">
        <v>4</v>
      </c>
      <c r="H1588">
        <v>95088</v>
      </c>
      <c r="I1588">
        <f>IF(Table3_1[[#This Row],[Status]]="Hired",1,0)</f>
        <v>1</v>
      </c>
      <c r="J1588" t="b">
        <f>OR((Table3_1[[#This Row],[Offered Salary]]&lt;$O$27),(Table3_1[[#This Row],[Offered Salary]]&gt;$O$28))</f>
        <v>0</v>
      </c>
      <c r="K1588" t="str">
        <f>IF(Table3_1[[#This Row],[Offered Salary]]&lt;$O$27,"Low",IF(Table3_1[[#This Row],[Offered Salary]]&gt;$O$28,"High",""))</f>
        <v/>
      </c>
      <c r="L1588" s="6">
        <f>((Table3_1[[#This Row],[Offered Salary]]-$O$25)/$O$26)</f>
        <v>1.5633493695889464</v>
      </c>
    </row>
    <row r="1589" spans="1:12" x14ac:dyDescent="0.3">
      <c r="A1589">
        <v>220398</v>
      </c>
      <c r="B1589" s="2">
        <v>41880</v>
      </c>
      <c r="C1589" s="3">
        <v>0.27747685185185184</v>
      </c>
      <c r="D1589" t="s">
        <v>30</v>
      </c>
      <c r="E1589" t="s">
        <v>27</v>
      </c>
      <c r="F1589" t="s">
        <v>15</v>
      </c>
      <c r="G1589" t="s">
        <v>10</v>
      </c>
      <c r="H1589">
        <v>54885</v>
      </c>
      <c r="I1589">
        <f>IF(Table3_1[[#This Row],[Status]]="Hired",1,0)</f>
        <v>0</v>
      </c>
      <c r="J1589" t="b">
        <f>OR((Table3_1[[#This Row],[Offered Salary]]&lt;$O$27),(Table3_1[[#This Row],[Offered Salary]]&gt;$O$28))</f>
        <v>0</v>
      </c>
      <c r="K1589" t="str">
        <f>IF(Table3_1[[#This Row],[Offered Salary]]&lt;$O$27,"Low",IF(Table3_1[[#This Row],[Offered Salary]]&gt;$O$28,"High",""))</f>
        <v/>
      </c>
      <c r="L1589" s="6">
        <f>((Table3_1[[#This Row],[Offered Salary]]-$O$25)/$O$26)</f>
        <v>0.16985393067970678</v>
      </c>
    </row>
    <row r="1590" spans="1:12" x14ac:dyDescent="0.3">
      <c r="A1590">
        <v>154247</v>
      </c>
      <c r="B1590" s="2">
        <v>41765</v>
      </c>
      <c r="C1590" s="3">
        <v>0.50718750000000001</v>
      </c>
      <c r="D1590" t="s">
        <v>30</v>
      </c>
      <c r="E1590" t="s">
        <v>27</v>
      </c>
      <c r="F1590" t="s">
        <v>18</v>
      </c>
      <c r="G1590" t="s">
        <v>10</v>
      </c>
      <c r="H1590">
        <v>7538</v>
      </c>
      <c r="I1590">
        <f>IF(Table3_1[[#This Row],[Status]]="Hired",1,0)</f>
        <v>0</v>
      </c>
      <c r="J1590" t="b">
        <f>OR((Table3_1[[#This Row],[Offered Salary]]&lt;$O$27),(Table3_1[[#This Row],[Offered Salary]]&gt;$O$28))</f>
        <v>1</v>
      </c>
      <c r="K1590" t="str">
        <f>IF(Table3_1[[#This Row],[Offered Salary]]&lt;$O$27,"Low",IF(Table3_1[[#This Row],[Offered Salary]]&gt;$O$28,"High",""))</f>
        <v>Low</v>
      </c>
      <c r="L1590" s="6">
        <f>((Table3_1[[#This Row],[Offered Salary]]-$O$25)/$O$26)</f>
        <v>-1.4712631139695924</v>
      </c>
    </row>
    <row r="1591" spans="1:12" x14ac:dyDescent="0.3">
      <c r="A1591">
        <v>111894</v>
      </c>
      <c r="B1591" s="2">
        <v>41871</v>
      </c>
      <c r="C1591" s="3">
        <v>0.39922453703703703</v>
      </c>
      <c r="D1591" t="s">
        <v>30</v>
      </c>
      <c r="E1591" t="s">
        <v>27</v>
      </c>
      <c r="F1591" t="s">
        <v>17</v>
      </c>
      <c r="G1591" t="s">
        <v>8</v>
      </c>
      <c r="H1591">
        <v>55566</v>
      </c>
      <c r="I1591">
        <f>IF(Table3_1[[#This Row],[Status]]="Hired",1,0)</f>
        <v>0</v>
      </c>
      <c r="J1591" t="b">
        <f>OR((Table3_1[[#This Row],[Offered Salary]]&lt;$O$27),(Table3_1[[#This Row],[Offered Salary]]&gt;$O$28))</f>
        <v>0</v>
      </c>
      <c r="K1591" t="str">
        <f>IF(Table3_1[[#This Row],[Offered Salary]]&lt;$O$27,"Low",IF(Table3_1[[#This Row],[Offered Salary]]&gt;$O$28,"High",""))</f>
        <v/>
      </c>
      <c r="L1591" s="6">
        <f>((Table3_1[[#This Row],[Offered Salary]]-$O$25)/$O$26)</f>
        <v>0.1934583978562158</v>
      </c>
    </row>
    <row r="1592" spans="1:12" x14ac:dyDescent="0.3">
      <c r="A1592">
        <v>65281</v>
      </c>
      <c r="B1592" s="2">
        <v>41871</v>
      </c>
      <c r="C1592" s="3">
        <v>0.63724537037037032</v>
      </c>
      <c r="D1592" t="s">
        <v>31</v>
      </c>
      <c r="E1592" t="s">
        <v>27</v>
      </c>
      <c r="F1592" t="s">
        <v>17</v>
      </c>
      <c r="G1592" t="s">
        <v>8</v>
      </c>
      <c r="H1592">
        <v>16517</v>
      </c>
      <c r="I1592">
        <f>IF(Table3_1[[#This Row],[Status]]="Hired",1,0)</f>
        <v>1</v>
      </c>
      <c r="J1592" t="b">
        <f>OR((Table3_1[[#This Row],[Offered Salary]]&lt;$O$27),(Table3_1[[#This Row],[Offered Salary]]&gt;$O$28))</f>
        <v>0</v>
      </c>
      <c r="K1592" t="str">
        <f>IF(Table3_1[[#This Row],[Offered Salary]]&lt;$O$27,"Low",IF(Table3_1[[#This Row],[Offered Salary]]&gt;$O$28,"High",""))</f>
        <v/>
      </c>
      <c r="L1592" s="6">
        <f>((Table3_1[[#This Row],[Offered Salary]]-$O$25)/$O$26)</f>
        <v>-1.1600376943251365</v>
      </c>
    </row>
    <row r="1593" spans="1:12" x14ac:dyDescent="0.3">
      <c r="A1593">
        <v>713696</v>
      </c>
      <c r="B1593" s="2">
        <v>41877</v>
      </c>
      <c r="C1593" s="3">
        <v>0.26258101851851851</v>
      </c>
      <c r="D1593" t="s">
        <v>30</v>
      </c>
      <c r="E1593" t="s">
        <v>27</v>
      </c>
      <c r="F1593" t="s">
        <v>17</v>
      </c>
      <c r="G1593" t="s">
        <v>8</v>
      </c>
      <c r="H1593">
        <v>99178</v>
      </c>
      <c r="I1593">
        <f>IF(Table3_1[[#This Row],[Status]]="Hired",1,0)</f>
        <v>0</v>
      </c>
      <c r="J1593" t="b">
        <f>OR((Table3_1[[#This Row],[Offered Salary]]&lt;$O$27),(Table3_1[[#This Row],[Offered Salary]]&gt;$O$28))</f>
        <v>0</v>
      </c>
      <c r="K1593" t="str">
        <f>IF(Table3_1[[#This Row],[Offered Salary]]&lt;$O$27,"Low",IF(Table3_1[[#This Row],[Offered Salary]]&gt;$O$28,"High",""))</f>
        <v/>
      </c>
      <c r="L1593" s="6">
        <f>((Table3_1[[#This Row],[Offered Salary]]-$O$25)/$O$26)</f>
        <v>1.7051148185638685</v>
      </c>
    </row>
    <row r="1594" spans="1:12" x14ac:dyDescent="0.3">
      <c r="A1594">
        <v>916272</v>
      </c>
      <c r="B1594" s="2">
        <v>41878</v>
      </c>
      <c r="C1594" s="3">
        <v>0.43947916666666664</v>
      </c>
      <c r="D1594" t="s">
        <v>30</v>
      </c>
      <c r="E1594" t="s">
        <v>27</v>
      </c>
      <c r="F1594" t="s">
        <v>17</v>
      </c>
      <c r="G1594" t="s">
        <v>8</v>
      </c>
      <c r="H1594">
        <v>39210</v>
      </c>
      <c r="I1594">
        <f>IF(Table3_1[[#This Row],[Status]]="Hired",1,0)</f>
        <v>0</v>
      </c>
      <c r="J1594" t="b">
        <f>OR((Table3_1[[#This Row],[Offered Salary]]&lt;$O$27),(Table3_1[[#This Row],[Offered Salary]]&gt;$O$28))</f>
        <v>0</v>
      </c>
      <c r="K1594" t="str">
        <f>IF(Table3_1[[#This Row],[Offered Salary]]&lt;$O$27,"Low",IF(Table3_1[[#This Row],[Offered Salary]]&gt;$O$28,"High",""))</f>
        <v/>
      </c>
      <c r="L1594" s="6">
        <f>((Table3_1[[#This Row],[Offered Salary]]-$O$25)/$O$26)</f>
        <v>-0.37346475212760444</v>
      </c>
    </row>
    <row r="1595" spans="1:12" x14ac:dyDescent="0.3">
      <c r="A1595">
        <v>386218</v>
      </c>
      <c r="B1595" s="2">
        <v>41878</v>
      </c>
      <c r="C1595" s="3">
        <v>0.4418287037037037</v>
      </c>
      <c r="D1595" t="s">
        <v>30</v>
      </c>
      <c r="E1595" t="s">
        <v>27</v>
      </c>
      <c r="F1595" t="s">
        <v>17</v>
      </c>
      <c r="G1595" t="s">
        <v>8</v>
      </c>
      <c r="H1595">
        <v>30342</v>
      </c>
      <c r="I1595">
        <f>IF(Table3_1[[#This Row],[Status]]="Hired",1,0)</f>
        <v>0</v>
      </c>
      <c r="J1595" t="b">
        <f>OR((Table3_1[[#This Row],[Offered Salary]]&lt;$O$27),(Table3_1[[#This Row],[Offered Salary]]&gt;$O$28))</f>
        <v>0</v>
      </c>
      <c r="K1595" t="str">
        <f>IF(Table3_1[[#This Row],[Offered Salary]]&lt;$O$27,"Low",IF(Table3_1[[#This Row],[Offered Salary]]&gt;$O$28,"High",""))</f>
        <v/>
      </c>
      <c r="L1595" s="6">
        <f>((Table3_1[[#This Row],[Offered Salary]]-$O$25)/$O$26)</f>
        <v>-0.68084274760672636</v>
      </c>
    </row>
    <row r="1596" spans="1:12" x14ac:dyDescent="0.3">
      <c r="A1596">
        <v>501640</v>
      </c>
      <c r="B1596" s="2">
        <v>41809</v>
      </c>
      <c r="C1596" s="3">
        <v>0.39694444444444443</v>
      </c>
      <c r="D1596" t="s">
        <v>30</v>
      </c>
      <c r="E1596" t="s">
        <v>27</v>
      </c>
      <c r="F1596" t="s">
        <v>20</v>
      </c>
      <c r="G1596" t="s">
        <v>9</v>
      </c>
      <c r="H1596">
        <v>31680</v>
      </c>
      <c r="I1596">
        <f>IF(Table3_1[[#This Row],[Status]]="Hired",1,0)</f>
        <v>0</v>
      </c>
      <c r="J1596" t="b">
        <f>OR((Table3_1[[#This Row],[Offered Salary]]&lt;$O$27),(Table3_1[[#This Row],[Offered Salary]]&gt;$O$28))</f>
        <v>0</v>
      </c>
      <c r="K1596" t="str">
        <f>IF(Table3_1[[#This Row],[Offered Salary]]&lt;$O$27,"Low",IF(Table3_1[[#This Row],[Offered Salary]]&gt;$O$28,"High",""))</f>
        <v/>
      </c>
      <c r="L1596" s="6">
        <f>((Table3_1[[#This Row],[Offered Salary]]-$O$25)/$O$26)</f>
        <v>-0.63446568874891573</v>
      </c>
    </row>
    <row r="1597" spans="1:12" x14ac:dyDescent="0.3">
      <c r="A1597">
        <v>529887</v>
      </c>
      <c r="B1597" s="2">
        <v>41830</v>
      </c>
      <c r="C1597" s="3">
        <v>0.47129629629629627</v>
      </c>
      <c r="D1597" t="s">
        <v>31</v>
      </c>
      <c r="E1597" t="s">
        <v>29</v>
      </c>
      <c r="F1597" t="s">
        <v>20</v>
      </c>
      <c r="G1597" t="s">
        <v>10</v>
      </c>
      <c r="H1597">
        <v>39772</v>
      </c>
      <c r="I1597">
        <f>IF(Table3_1[[#This Row],[Status]]="Hired",1,0)</f>
        <v>1</v>
      </c>
      <c r="J1597" t="b">
        <f>OR((Table3_1[[#This Row],[Offered Salary]]&lt;$O$27),(Table3_1[[#This Row],[Offered Salary]]&gt;$O$28))</f>
        <v>0</v>
      </c>
      <c r="K1597" t="str">
        <f>IF(Table3_1[[#This Row],[Offered Salary]]&lt;$O$27,"Low",IF(Table3_1[[#This Row],[Offered Salary]]&gt;$O$28,"High",""))</f>
        <v/>
      </c>
      <c r="L1597" s="6">
        <f>((Table3_1[[#This Row],[Offered Salary]]-$O$25)/$O$26)</f>
        <v>-0.35398500094816526</v>
      </c>
    </row>
    <row r="1598" spans="1:12" x14ac:dyDescent="0.3">
      <c r="A1598">
        <v>626291</v>
      </c>
      <c r="B1598" s="2">
        <v>41830</v>
      </c>
      <c r="C1598" s="3">
        <v>0.47164351851851855</v>
      </c>
      <c r="D1598" t="s">
        <v>31</v>
      </c>
      <c r="E1598" t="s">
        <v>27</v>
      </c>
      <c r="F1598" t="s">
        <v>20</v>
      </c>
      <c r="G1598" t="s">
        <v>10</v>
      </c>
      <c r="H1598">
        <v>60274</v>
      </c>
      <c r="I1598">
        <f>IF(Table3_1[[#This Row],[Status]]="Hired",1,0)</f>
        <v>1</v>
      </c>
      <c r="J1598" t="b">
        <f>OR((Table3_1[[#This Row],[Offered Salary]]&lt;$O$27),(Table3_1[[#This Row],[Offered Salary]]&gt;$O$28))</f>
        <v>0</v>
      </c>
      <c r="K1598" t="str">
        <f>IF(Table3_1[[#This Row],[Offered Salary]]&lt;$O$27,"Low",IF(Table3_1[[#This Row],[Offered Salary]]&gt;$O$28,"High",""))</f>
        <v/>
      </c>
      <c r="L1598" s="6">
        <f>((Table3_1[[#This Row],[Offered Salary]]-$O$25)/$O$26)</f>
        <v>0.35664464083272751</v>
      </c>
    </row>
    <row r="1599" spans="1:12" x14ac:dyDescent="0.3">
      <c r="A1599">
        <v>63334</v>
      </c>
      <c r="B1599" s="2">
        <v>41837</v>
      </c>
      <c r="C1599" s="3">
        <v>0.39760416666666665</v>
      </c>
      <c r="D1599" t="s">
        <v>30</v>
      </c>
      <c r="E1599" t="s">
        <v>28</v>
      </c>
      <c r="F1599" t="s">
        <v>20</v>
      </c>
      <c r="G1599" t="s">
        <v>9</v>
      </c>
      <c r="H1599">
        <v>33242</v>
      </c>
      <c r="I1599">
        <f>IF(Table3_1[[#This Row],[Status]]="Hired",1,0)</f>
        <v>0</v>
      </c>
      <c r="J1599" t="b">
        <f>OR((Table3_1[[#This Row],[Offered Salary]]&lt;$O$27),(Table3_1[[#This Row],[Offered Salary]]&gt;$O$28))</f>
        <v>0</v>
      </c>
      <c r="K1599" t="str">
        <f>IF(Table3_1[[#This Row],[Offered Salary]]&lt;$O$27,"Low",IF(Table3_1[[#This Row],[Offered Salary]]&gt;$O$28,"High",""))</f>
        <v/>
      </c>
      <c r="L1599" s="6">
        <f>((Table3_1[[#This Row],[Offered Salary]]-$O$25)/$O$26)</f>
        <v>-0.58032445860250292</v>
      </c>
    </row>
    <row r="1600" spans="1:12" x14ac:dyDescent="0.3">
      <c r="A1600">
        <v>829033</v>
      </c>
      <c r="B1600" s="2">
        <v>41878</v>
      </c>
      <c r="C1600" s="3">
        <v>0.7560648148148148</v>
      </c>
      <c r="D1600" t="s">
        <v>30</v>
      </c>
      <c r="E1600" t="s">
        <v>27</v>
      </c>
      <c r="F1600" t="s">
        <v>17</v>
      </c>
      <c r="G1600" t="s">
        <v>5</v>
      </c>
      <c r="H1600">
        <v>25351</v>
      </c>
      <c r="I1600">
        <f>IF(Table3_1[[#This Row],[Status]]="Hired",1,0)</f>
        <v>0</v>
      </c>
      <c r="J1600" t="b">
        <f>OR((Table3_1[[#This Row],[Offered Salary]]&lt;$O$27),(Table3_1[[#This Row],[Offered Salary]]&gt;$O$28))</f>
        <v>0</v>
      </c>
      <c r="K1600" t="str">
        <f>IF(Table3_1[[#This Row],[Offered Salary]]&lt;$O$27,"Low",IF(Table3_1[[#This Row],[Offered Salary]]&gt;$O$28,"High",""))</f>
        <v/>
      </c>
      <c r="L1600" s="6">
        <f>((Table3_1[[#This Row],[Offered Salary]]-$O$25)/$O$26)</f>
        <v>-0.8538381891308916</v>
      </c>
    </row>
    <row r="1601" spans="1:12" x14ac:dyDescent="0.3">
      <c r="A1601">
        <v>813452</v>
      </c>
      <c r="B1601" s="2">
        <v>41878</v>
      </c>
      <c r="C1601" s="3">
        <v>0.75685185185185189</v>
      </c>
      <c r="D1601" t="s">
        <v>30</v>
      </c>
      <c r="E1601" t="s">
        <v>29</v>
      </c>
      <c r="F1601" t="s">
        <v>17</v>
      </c>
      <c r="G1601" t="s">
        <v>5</v>
      </c>
      <c r="H1601">
        <v>70265</v>
      </c>
      <c r="I1601">
        <f>IF(Table3_1[[#This Row],[Status]]="Hired",1,0)</f>
        <v>0</v>
      </c>
      <c r="J1601" t="b">
        <f>OR((Table3_1[[#This Row],[Offered Salary]]&lt;$O$27),(Table3_1[[#This Row],[Offered Salary]]&gt;$O$28))</f>
        <v>0</v>
      </c>
      <c r="K1601" t="str">
        <f>IF(Table3_1[[#This Row],[Offered Salary]]&lt;$O$27,"Low",IF(Table3_1[[#This Row],[Offered Salary]]&gt;$O$28,"High",""))</f>
        <v/>
      </c>
      <c r="L1601" s="6">
        <f>((Table3_1[[#This Row],[Offered Salary]]-$O$25)/$O$26)</f>
        <v>0.70294747719176076</v>
      </c>
    </row>
    <row r="1602" spans="1:12" x14ac:dyDescent="0.3">
      <c r="A1602">
        <v>227046</v>
      </c>
      <c r="B1602" s="2">
        <v>41878</v>
      </c>
      <c r="C1602" s="3">
        <v>0.75596064814814812</v>
      </c>
      <c r="D1602" t="s">
        <v>31</v>
      </c>
      <c r="E1602" t="str">
        <f>E1601</f>
        <v>Female</v>
      </c>
      <c r="F1602" t="s">
        <v>17</v>
      </c>
      <c r="G1602" t="s">
        <v>5</v>
      </c>
      <c r="H1602">
        <v>76730</v>
      </c>
      <c r="I1602">
        <f>IF(Table3_1[[#This Row],[Status]]="Hired",1,0)</f>
        <v>1</v>
      </c>
      <c r="J1602" t="b">
        <f>OR((Table3_1[[#This Row],[Offered Salary]]&lt;$O$27),(Table3_1[[#This Row],[Offered Salary]]&gt;$O$28))</f>
        <v>0</v>
      </c>
      <c r="K1602" t="str">
        <f>IF(Table3_1[[#This Row],[Offered Salary]]&lt;$O$27,"Low",IF(Table3_1[[#This Row],[Offered Salary]]&gt;$O$28,"High",""))</f>
        <v/>
      </c>
      <c r="L1602" s="6">
        <f>((Table3_1[[#This Row],[Offered Salary]]-$O$25)/$O$26)</f>
        <v>0.92703393871324513</v>
      </c>
    </row>
    <row r="1603" spans="1:12" x14ac:dyDescent="0.3">
      <c r="A1603">
        <v>861698</v>
      </c>
      <c r="B1603" s="2">
        <v>41779</v>
      </c>
      <c r="C1603" s="3">
        <v>0.5644675925925926</v>
      </c>
      <c r="D1603" t="s">
        <v>30</v>
      </c>
      <c r="E1603" t="s">
        <v>29</v>
      </c>
      <c r="F1603" t="s">
        <v>13</v>
      </c>
      <c r="G1603" t="s">
        <v>4</v>
      </c>
      <c r="H1603">
        <v>71666</v>
      </c>
      <c r="I1603">
        <f>IF(Table3_1[[#This Row],[Status]]="Hired",1,0)</f>
        <v>0</v>
      </c>
      <c r="J1603" t="b">
        <f>OR((Table3_1[[#This Row],[Offered Salary]]&lt;$O$27),(Table3_1[[#This Row],[Offered Salary]]&gt;$O$28))</f>
        <v>0</v>
      </c>
      <c r="K1603" t="str">
        <f>IF(Table3_1[[#This Row],[Offered Salary]]&lt;$O$27,"Low",IF(Table3_1[[#This Row],[Offered Salary]]&gt;$O$28,"High",""))</f>
        <v/>
      </c>
      <c r="L1603" s="6">
        <f>((Table3_1[[#This Row],[Offered Salary]]-$O$25)/$O$26)</f>
        <v>0.7515082092244908</v>
      </c>
    </row>
    <row r="1604" spans="1:12" x14ac:dyDescent="0.3">
      <c r="A1604">
        <v>101549</v>
      </c>
      <c r="B1604" s="2">
        <v>41779</v>
      </c>
      <c r="C1604" s="3">
        <v>0.56482638888888892</v>
      </c>
      <c r="D1604" t="s">
        <v>31</v>
      </c>
      <c r="E1604" t="s">
        <v>29</v>
      </c>
      <c r="F1604" t="s">
        <v>13</v>
      </c>
      <c r="G1604" t="s">
        <v>4</v>
      </c>
      <c r="H1604">
        <v>82771</v>
      </c>
      <c r="I1604">
        <f>IF(Table3_1[[#This Row],[Status]]="Hired",1,0)</f>
        <v>1</v>
      </c>
      <c r="J1604" t="b">
        <f>OR((Table3_1[[#This Row],[Offered Salary]]&lt;$O$27),(Table3_1[[#This Row],[Offered Salary]]&gt;$O$28))</f>
        <v>0</v>
      </c>
      <c r="K1604" t="str">
        <f>IF(Table3_1[[#This Row],[Offered Salary]]&lt;$O$27,"Low",IF(Table3_1[[#This Row],[Offered Salary]]&gt;$O$28,"High",""))</f>
        <v/>
      </c>
      <c r="L1604" s="6">
        <f>((Table3_1[[#This Row],[Offered Salary]]-$O$25)/$O$26)</f>
        <v>1.1364239331527326</v>
      </c>
    </row>
    <row r="1605" spans="1:12" x14ac:dyDescent="0.3">
      <c r="A1605">
        <v>55706</v>
      </c>
      <c r="B1605" s="2">
        <v>41779</v>
      </c>
      <c r="C1605" s="3">
        <v>0.56650462962962966</v>
      </c>
      <c r="D1605" t="s">
        <v>31</v>
      </c>
      <c r="E1605" t="s">
        <v>29</v>
      </c>
      <c r="F1605" t="s">
        <v>13</v>
      </c>
      <c r="G1605" t="s">
        <v>4</v>
      </c>
      <c r="H1605">
        <v>86937</v>
      </c>
      <c r="I1605">
        <f>IF(Table3_1[[#This Row],[Status]]="Hired",1,0)</f>
        <v>1</v>
      </c>
      <c r="J1605" t="b">
        <f>OR((Table3_1[[#This Row],[Offered Salary]]&lt;$O$27),(Table3_1[[#This Row],[Offered Salary]]&gt;$O$28))</f>
        <v>0</v>
      </c>
      <c r="K1605" t="str">
        <f>IF(Table3_1[[#This Row],[Offered Salary]]&lt;$O$27,"Low",IF(Table3_1[[#This Row],[Offered Salary]]&gt;$O$28,"High",""))</f>
        <v/>
      </c>
      <c r="L1605" s="6">
        <f>((Table3_1[[#This Row],[Offered Salary]]-$O$25)/$O$26)</f>
        <v>1.2808236545291447</v>
      </c>
    </row>
    <row r="1606" spans="1:12" x14ac:dyDescent="0.3">
      <c r="A1606">
        <v>868847</v>
      </c>
      <c r="B1606" s="2">
        <v>41811</v>
      </c>
      <c r="C1606" s="3">
        <v>0.56581018518518522</v>
      </c>
      <c r="D1606" t="s">
        <v>31</v>
      </c>
      <c r="E1606" t="s">
        <v>29</v>
      </c>
      <c r="F1606" t="s">
        <v>13</v>
      </c>
      <c r="G1606" t="s">
        <v>4</v>
      </c>
      <c r="H1606">
        <v>93219</v>
      </c>
      <c r="I1606">
        <f>IF(Table3_1[[#This Row],[Status]]="Hired",1,0)</f>
        <v>1</v>
      </c>
      <c r="J1606" t="b">
        <f>OR((Table3_1[[#This Row],[Offered Salary]]&lt;$O$27),(Table3_1[[#This Row],[Offered Salary]]&gt;$O$28))</f>
        <v>0</v>
      </c>
      <c r="K1606" t="str">
        <f>IF(Table3_1[[#This Row],[Offered Salary]]&lt;$O$27,"Low",IF(Table3_1[[#This Row],[Offered Salary]]&gt;$O$28,"High",""))</f>
        <v/>
      </c>
      <c r="L1606" s="6">
        <f>((Table3_1[[#This Row],[Offered Salary]]-$O$25)/$O$26)</f>
        <v>1.4985670653996728</v>
      </c>
    </row>
    <row r="1607" spans="1:12" x14ac:dyDescent="0.3">
      <c r="A1607">
        <v>947270</v>
      </c>
      <c r="B1607" s="2">
        <v>41811</v>
      </c>
      <c r="C1607" s="3">
        <v>0.56671296296296292</v>
      </c>
      <c r="D1607" t="s">
        <v>31</v>
      </c>
      <c r="E1607" t="s">
        <v>29</v>
      </c>
      <c r="F1607" t="s">
        <v>13</v>
      </c>
      <c r="G1607" t="s">
        <v>4</v>
      </c>
      <c r="H1607">
        <v>32160</v>
      </c>
      <c r="I1607">
        <f>IF(Table3_1[[#This Row],[Status]]="Hired",1,0)</f>
        <v>1</v>
      </c>
      <c r="J1607" t="b">
        <f>OR((Table3_1[[#This Row],[Offered Salary]]&lt;$O$27),(Table3_1[[#This Row],[Offered Salary]]&gt;$O$28))</f>
        <v>0</v>
      </c>
      <c r="K1607" t="str">
        <f>IF(Table3_1[[#This Row],[Offered Salary]]&lt;$O$27,"Low",IF(Table3_1[[#This Row],[Offered Salary]]&gt;$O$28,"High",""))</f>
        <v/>
      </c>
      <c r="L1607" s="6">
        <f>((Table3_1[[#This Row],[Offered Salary]]-$O$25)/$O$26)</f>
        <v>-0.61782817884476837</v>
      </c>
    </row>
    <row r="1608" spans="1:12" x14ac:dyDescent="0.3">
      <c r="A1608">
        <v>899762</v>
      </c>
      <c r="B1608" s="2">
        <v>41813</v>
      </c>
      <c r="C1608" s="3">
        <v>0.48753472222222222</v>
      </c>
      <c r="D1608" t="s">
        <v>31</v>
      </c>
      <c r="E1608" t="s">
        <v>29</v>
      </c>
      <c r="F1608" t="s">
        <v>13</v>
      </c>
      <c r="G1608" t="s">
        <v>4</v>
      </c>
      <c r="H1608">
        <v>39146</v>
      </c>
      <c r="I1608">
        <f>IF(Table3_1[[#This Row],[Status]]="Hired",1,0)</f>
        <v>1</v>
      </c>
      <c r="J1608" t="b">
        <f>OR((Table3_1[[#This Row],[Offered Salary]]&lt;$O$27),(Table3_1[[#This Row],[Offered Salary]]&gt;$O$28))</f>
        <v>0</v>
      </c>
      <c r="K1608" t="str">
        <f>IF(Table3_1[[#This Row],[Offered Salary]]&lt;$O$27,"Low",IF(Table3_1[[#This Row],[Offered Salary]]&gt;$O$28,"High",""))</f>
        <v/>
      </c>
      <c r="L1608" s="6">
        <f>((Table3_1[[#This Row],[Offered Salary]]-$O$25)/$O$26)</f>
        <v>-0.37568308678149076</v>
      </c>
    </row>
    <row r="1609" spans="1:12" x14ac:dyDescent="0.3">
      <c r="A1609">
        <v>635482</v>
      </c>
      <c r="B1609" s="2">
        <v>41834</v>
      </c>
      <c r="C1609" s="3">
        <v>0.39717592592592593</v>
      </c>
      <c r="D1609" t="s">
        <v>31</v>
      </c>
      <c r="E1609" t="s">
        <v>29</v>
      </c>
      <c r="F1609" t="s">
        <v>17</v>
      </c>
      <c r="G1609" t="s">
        <v>9</v>
      </c>
      <c r="H1609">
        <v>67051</v>
      </c>
      <c r="I1609">
        <f>IF(Table3_1[[#This Row],[Status]]="Hired",1,0)</f>
        <v>1</v>
      </c>
      <c r="J1609" t="b">
        <f>OR((Table3_1[[#This Row],[Offered Salary]]&lt;$O$27),(Table3_1[[#This Row],[Offered Salary]]&gt;$O$28))</f>
        <v>0</v>
      </c>
      <c r="K1609" t="str">
        <f>IF(Table3_1[[#This Row],[Offered Salary]]&lt;$O$27,"Low",IF(Table3_1[[#This Row],[Offered Salary]]&gt;$O$28,"High",""))</f>
        <v/>
      </c>
      <c r="L1609" s="6">
        <f>((Table3_1[[#This Row],[Offered Salary]]-$O$25)/$O$26)</f>
        <v>0.59154548379190763</v>
      </c>
    </row>
    <row r="1610" spans="1:12" x14ac:dyDescent="0.3">
      <c r="A1610">
        <v>240772</v>
      </c>
      <c r="B1610" s="2">
        <v>41763</v>
      </c>
      <c r="C1610" s="3">
        <v>0.34060185185185188</v>
      </c>
      <c r="D1610" t="s">
        <v>31</v>
      </c>
      <c r="E1610" t="s">
        <v>29</v>
      </c>
      <c r="F1610" t="s">
        <v>20</v>
      </c>
      <c r="G1610" t="s">
        <v>2</v>
      </c>
      <c r="H1610">
        <v>18281</v>
      </c>
      <c r="I1610">
        <f>IF(Table3_1[[#This Row],[Status]]="Hired",1,0)</f>
        <v>1</v>
      </c>
      <c r="J1610" t="b">
        <f>OR((Table3_1[[#This Row],[Offered Salary]]&lt;$O$27),(Table3_1[[#This Row],[Offered Salary]]&gt;$O$28))</f>
        <v>0</v>
      </c>
      <c r="K1610" t="str">
        <f>IF(Table3_1[[#This Row],[Offered Salary]]&lt;$O$27,"Low",IF(Table3_1[[#This Row],[Offered Salary]]&gt;$O$28,"High",""))</f>
        <v/>
      </c>
      <c r="L1610" s="6">
        <f>((Table3_1[[#This Row],[Offered Salary]]-$O$25)/$O$26)</f>
        <v>-1.098894845427395</v>
      </c>
    </row>
    <row r="1611" spans="1:12" x14ac:dyDescent="0.3">
      <c r="A1611">
        <v>603992</v>
      </c>
      <c r="B1611" s="2">
        <v>41829</v>
      </c>
      <c r="C1611" s="3">
        <v>0.73020833333333335</v>
      </c>
      <c r="D1611" t="s">
        <v>31</v>
      </c>
      <c r="E1611" t="s">
        <v>27</v>
      </c>
      <c r="F1611" t="s">
        <v>20</v>
      </c>
      <c r="G1611" t="s">
        <v>6</v>
      </c>
      <c r="H1611">
        <v>71166</v>
      </c>
      <c r="I1611">
        <f>IF(Table3_1[[#This Row],[Status]]="Hired",1,0)</f>
        <v>1</v>
      </c>
      <c r="J1611" t="b">
        <f>OR((Table3_1[[#This Row],[Offered Salary]]&lt;$O$27),(Table3_1[[#This Row],[Offered Salary]]&gt;$O$28))</f>
        <v>0</v>
      </c>
      <c r="K1611" t="str">
        <f>IF(Table3_1[[#This Row],[Offered Salary]]&lt;$O$27,"Low",IF(Table3_1[[#This Row],[Offered Salary]]&gt;$O$28,"High",""))</f>
        <v/>
      </c>
      <c r="L1611" s="6">
        <f>((Table3_1[[#This Row],[Offered Salary]]-$O$25)/$O$26)</f>
        <v>0.73417746974100395</v>
      </c>
    </row>
    <row r="1612" spans="1:12" x14ac:dyDescent="0.3">
      <c r="A1612">
        <v>247772</v>
      </c>
      <c r="B1612" s="2">
        <v>41829</v>
      </c>
      <c r="C1612" s="3">
        <v>0.73024305555555558</v>
      </c>
      <c r="D1612" t="s">
        <v>30</v>
      </c>
      <c r="E1612" t="s">
        <v>28</v>
      </c>
      <c r="F1612" t="s">
        <v>20</v>
      </c>
      <c r="G1612" t="s">
        <v>6</v>
      </c>
      <c r="H1612">
        <v>41676</v>
      </c>
      <c r="I1612">
        <f>IF(Table3_1[[#This Row],[Status]]="Hired",1,0)</f>
        <v>0</v>
      </c>
      <c r="J1612" t="b">
        <f>OR((Table3_1[[#This Row],[Offered Salary]]&lt;$O$27),(Table3_1[[#This Row],[Offered Salary]]&gt;$O$28))</f>
        <v>0</v>
      </c>
      <c r="K1612" t="str">
        <f>IF(Table3_1[[#This Row],[Offered Salary]]&lt;$O$27,"Low",IF(Table3_1[[#This Row],[Offered Salary]]&gt;$O$28,"High",""))</f>
        <v/>
      </c>
      <c r="L1612" s="6">
        <f>((Table3_1[[#This Row],[Offered Salary]]-$O$25)/$O$26)</f>
        <v>-0.28798954499504753</v>
      </c>
    </row>
    <row r="1613" spans="1:12" x14ac:dyDescent="0.3">
      <c r="A1613">
        <v>939347</v>
      </c>
      <c r="B1613" s="2">
        <v>41878</v>
      </c>
      <c r="C1613" s="3">
        <v>0.68898148148148153</v>
      </c>
      <c r="D1613" t="s">
        <v>30</v>
      </c>
      <c r="E1613" t="s">
        <v>29</v>
      </c>
      <c r="F1613" t="s">
        <v>16</v>
      </c>
      <c r="G1613" t="s">
        <v>1</v>
      </c>
      <c r="H1613">
        <v>25293</v>
      </c>
      <c r="I1613">
        <f>IF(Table3_1[[#This Row],[Status]]="Hired",1,0)</f>
        <v>0</v>
      </c>
      <c r="J1613" t="b">
        <f>OR((Table3_1[[#This Row],[Offered Salary]]&lt;$O$27),(Table3_1[[#This Row],[Offered Salary]]&gt;$O$28))</f>
        <v>0</v>
      </c>
      <c r="K1613" t="str">
        <f>IF(Table3_1[[#This Row],[Offered Salary]]&lt;$O$27,"Low",IF(Table3_1[[#This Row],[Offered Salary]]&gt;$O$28,"High",""))</f>
        <v/>
      </c>
      <c r="L1613" s="6">
        <f>((Table3_1[[#This Row],[Offered Salary]]-$O$25)/$O$26)</f>
        <v>-0.85584855491097611</v>
      </c>
    </row>
    <row r="1614" spans="1:12" x14ac:dyDescent="0.3">
      <c r="A1614">
        <v>454543</v>
      </c>
      <c r="B1614" s="2">
        <v>41878</v>
      </c>
      <c r="C1614" s="3">
        <v>0.68961805555555555</v>
      </c>
      <c r="D1614" t="s">
        <v>31</v>
      </c>
      <c r="E1614" t="s">
        <v>27</v>
      </c>
      <c r="F1614" t="s">
        <v>16</v>
      </c>
      <c r="G1614" t="s">
        <v>1</v>
      </c>
      <c r="H1614">
        <v>33908</v>
      </c>
      <c r="I1614">
        <f>IF(Table3_1[[#This Row],[Status]]="Hired",1,0)</f>
        <v>1</v>
      </c>
      <c r="J1614" t="b">
        <f>OR((Table3_1[[#This Row],[Offered Salary]]&lt;$O$27),(Table3_1[[#This Row],[Offered Salary]]&gt;$O$28))</f>
        <v>0</v>
      </c>
      <c r="K1614" t="str">
        <f>IF(Table3_1[[#This Row],[Offered Salary]]&lt;$O$27,"Low",IF(Table3_1[[#This Row],[Offered Salary]]&gt;$O$28,"High",""))</f>
        <v/>
      </c>
      <c r="L1614" s="6">
        <f>((Table3_1[[#This Row],[Offered Salary]]-$O$25)/$O$26)</f>
        <v>-0.55723991361049852</v>
      </c>
    </row>
    <row r="1615" spans="1:12" x14ac:dyDescent="0.3">
      <c r="A1615">
        <v>521484</v>
      </c>
      <c r="B1615" s="2">
        <v>41855</v>
      </c>
      <c r="C1615" s="3">
        <v>0.69806712962962958</v>
      </c>
      <c r="D1615" t="s">
        <v>31</v>
      </c>
      <c r="E1615" t="s">
        <v>29</v>
      </c>
      <c r="F1615" t="s">
        <v>20</v>
      </c>
      <c r="G1615" t="s">
        <v>10</v>
      </c>
      <c r="H1615">
        <v>77487</v>
      </c>
      <c r="I1615">
        <f>IF(Table3_1[[#This Row],[Status]]="Hired",1,0)</f>
        <v>1</v>
      </c>
      <c r="J1615" t="b">
        <f>OR((Table3_1[[#This Row],[Offered Salary]]&lt;$O$27),(Table3_1[[#This Row],[Offered Salary]]&gt;$O$28))</f>
        <v>0</v>
      </c>
      <c r="K1615" t="str">
        <f>IF(Table3_1[[#This Row],[Offered Salary]]&lt;$O$27,"Low",IF(Table3_1[[#This Row],[Offered Salary]]&gt;$O$28,"High",""))</f>
        <v/>
      </c>
      <c r="L1615" s="6">
        <f>((Table3_1[[#This Row],[Offered Salary]]-$O$25)/$O$26)</f>
        <v>0.95327267829124418</v>
      </c>
    </row>
    <row r="1616" spans="1:12" x14ac:dyDescent="0.3">
      <c r="A1616">
        <v>258366</v>
      </c>
      <c r="B1616" s="2">
        <v>41862</v>
      </c>
      <c r="C1616" s="3">
        <v>0.3976851851851852</v>
      </c>
      <c r="D1616" t="s">
        <v>31</v>
      </c>
      <c r="E1616" t="s">
        <v>27</v>
      </c>
      <c r="F1616" t="s">
        <v>20</v>
      </c>
      <c r="G1616" t="s">
        <v>10</v>
      </c>
      <c r="H1616">
        <v>44494</v>
      </c>
      <c r="I1616">
        <f>IF(Table3_1[[#This Row],[Status]]="Hired",1,0)</f>
        <v>1</v>
      </c>
      <c r="J1616" t="b">
        <f>OR((Table3_1[[#This Row],[Offered Salary]]&lt;$O$27),(Table3_1[[#This Row],[Offered Salary]]&gt;$O$28))</f>
        <v>0</v>
      </c>
      <c r="K1616" t="str">
        <f>IF(Table3_1[[#This Row],[Offered Salary]]&lt;$O$27,"Low",IF(Table3_1[[#This Row],[Offered Salary]]&gt;$O$28,"High",""))</f>
        <v/>
      </c>
      <c r="L1616" s="6">
        <f>((Table3_1[[#This Row],[Offered Salary]]-$O$25)/$O$26)</f>
        <v>-0.19031349726611593</v>
      </c>
    </row>
    <row r="1617" spans="1:12" x14ac:dyDescent="0.3">
      <c r="A1617">
        <v>99043</v>
      </c>
      <c r="B1617" s="2">
        <v>41803</v>
      </c>
      <c r="C1617" s="3">
        <v>0.14802083333333332</v>
      </c>
      <c r="D1617" t="s">
        <v>31</v>
      </c>
      <c r="E1617" t="s">
        <v>27</v>
      </c>
      <c r="F1617" t="s">
        <v>17</v>
      </c>
      <c r="G1617" t="s">
        <v>10</v>
      </c>
      <c r="H1617">
        <v>75040</v>
      </c>
      <c r="I1617">
        <f>IF(Table3_1[[#This Row],[Status]]="Hired",1,0)</f>
        <v>1</v>
      </c>
      <c r="J1617" t="b">
        <f>OR((Table3_1[[#This Row],[Offered Salary]]&lt;$O$27),(Table3_1[[#This Row],[Offered Salary]]&gt;$O$28))</f>
        <v>0</v>
      </c>
      <c r="K1617" t="str">
        <f>IF(Table3_1[[#This Row],[Offered Salary]]&lt;$O$27,"Low",IF(Table3_1[[#This Row],[Offered Salary]]&gt;$O$28,"High",""))</f>
        <v/>
      </c>
      <c r="L1617" s="6">
        <f>((Table3_1[[#This Row],[Offered Salary]]-$O$25)/$O$26)</f>
        <v>0.86845603925905979</v>
      </c>
    </row>
    <row r="1618" spans="1:12" x14ac:dyDescent="0.3">
      <c r="A1618">
        <v>423920</v>
      </c>
      <c r="B1618" s="2">
        <v>41811</v>
      </c>
      <c r="C1618" s="3">
        <v>0.40355324074074073</v>
      </c>
      <c r="D1618" t="s">
        <v>31</v>
      </c>
      <c r="E1618" t="s">
        <v>27</v>
      </c>
      <c r="F1618" t="s">
        <v>17</v>
      </c>
      <c r="G1618" t="s">
        <v>10</v>
      </c>
      <c r="H1618">
        <v>76305</v>
      </c>
      <c r="I1618">
        <f>IF(Table3_1[[#This Row],[Status]]="Hired",1,0)</f>
        <v>1</v>
      </c>
      <c r="J1618" t="b">
        <f>OR((Table3_1[[#This Row],[Offered Salary]]&lt;$O$27),(Table3_1[[#This Row],[Offered Salary]]&gt;$O$28))</f>
        <v>0</v>
      </c>
      <c r="K1618" t="str">
        <f>IF(Table3_1[[#This Row],[Offered Salary]]&lt;$O$27,"Low",IF(Table3_1[[#This Row],[Offered Salary]]&gt;$O$28,"High",""))</f>
        <v/>
      </c>
      <c r="L1618" s="6">
        <f>((Table3_1[[#This Row],[Offered Salary]]-$O$25)/$O$26)</f>
        <v>0.91230281015228132</v>
      </c>
    </row>
    <row r="1619" spans="1:12" x14ac:dyDescent="0.3">
      <c r="A1619">
        <v>382458</v>
      </c>
      <c r="B1619" s="2">
        <v>41820</v>
      </c>
      <c r="C1619" s="3">
        <v>0.44047453703703704</v>
      </c>
      <c r="D1619" t="s">
        <v>31</v>
      </c>
      <c r="E1619" t="s">
        <v>27</v>
      </c>
      <c r="F1619" t="s">
        <v>17</v>
      </c>
      <c r="G1619" t="s">
        <v>10</v>
      </c>
      <c r="H1619">
        <v>6041</v>
      </c>
      <c r="I1619">
        <f>IF(Table3_1[[#This Row],[Status]]="Hired",1,0)</f>
        <v>1</v>
      </c>
      <c r="J1619" t="b">
        <f>OR((Table3_1[[#This Row],[Offered Salary]]&lt;$O$27),(Table3_1[[#This Row],[Offered Salary]]&gt;$O$28))</f>
        <v>1</v>
      </c>
      <c r="K1619" t="str">
        <f>IF(Table3_1[[#This Row],[Offered Salary]]&lt;$O$27,"Low",IF(Table3_1[[#This Row],[Offered Salary]]&gt;$O$28,"High",""))</f>
        <v>Low</v>
      </c>
      <c r="L1619" s="6">
        <f>((Table3_1[[#This Row],[Offered Salary]]-$O$25)/$O$26)</f>
        <v>-1.523151347983152</v>
      </c>
    </row>
    <row r="1620" spans="1:12" x14ac:dyDescent="0.3">
      <c r="A1620">
        <v>309858</v>
      </c>
      <c r="B1620" s="2">
        <v>41765</v>
      </c>
      <c r="C1620" s="3">
        <v>0.39752314814814815</v>
      </c>
      <c r="D1620" t="s">
        <v>31</v>
      </c>
      <c r="E1620" t="s">
        <v>28</v>
      </c>
      <c r="F1620" t="s">
        <v>20</v>
      </c>
      <c r="G1620" t="s">
        <v>2</v>
      </c>
      <c r="H1620">
        <v>93522</v>
      </c>
      <c r="I1620">
        <f>IF(Table3_1[[#This Row],[Status]]="Hired",1,0)</f>
        <v>1</v>
      </c>
      <c r="J1620" t="b">
        <f>OR((Table3_1[[#This Row],[Offered Salary]]&lt;$O$27),(Table3_1[[#This Row],[Offered Salary]]&gt;$O$28))</f>
        <v>0</v>
      </c>
      <c r="K1620" t="str">
        <f>IF(Table3_1[[#This Row],[Offered Salary]]&lt;$O$27,"Low",IF(Table3_1[[#This Row],[Offered Salary]]&gt;$O$28,"High",""))</f>
        <v/>
      </c>
      <c r="L1620" s="6">
        <f>((Table3_1[[#This Row],[Offered Salary]]-$O$25)/$O$26)</f>
        <v>1.509069493526666</v>
      </c>
    </row>
    <row r="1621" spans="1:12" x14ac:dyDescent="0.3">
      <c r="A1621">
        <v>615118</v>
      </c>
      <c r="B1621" s="2">
        <v>41870</v>
      </c>
      <c r="C1621" s="3">
        <v>0.39829861111111109</v>
      </c>
      <c r="D1621" t="s">
        <v>30</v>
      </c>
      <c r="E1621" t="s">
        <v>29</v>
      </c>
      <c r="F1621" t="s">
        <v>14</v>
      </c>
      <c r="G1621" t="s">
        <v>10</v>
      </c>
      <c r="H1621">
        <v>62718</v>
      </c>
      <c r="I1621">
        <f>IF(Table3_1[[#This Row],[Status]]="Hired",1,0)</f>
        <v>0</v>
      </c>
      <c r="J1621" t="b">
        <f>OR((Table3_1[[#This Row],[Offered Salary]]&lt;$O$27),(Table3_1[[#This Row],[Offered Salary]]&gt;$O$28))</f>
        <v>0</v>
      </c>
      <c r="K1621" t="str">
        <f>IF(Table3_1[[#This Row],[Offered Salary]]&lt;$O$27,"Low",IF(Table3_1[[#This Row],[Offered Salary]]&gt;$O$28,"High",""))</f>
        <v/>
      </c>
      <c r="L1621" s="6">
        <f>((Table3_1[[#This Row],[Offered Salary]]-$O$25)/$O$26)</f>
        <v>0.441357295428011</v>
      </c>
    </row>
    <row r="1622" spans="1:12" x14ac:dyDescent="0.3">
      <c r="A1622">
        <v>803039</v>
      </c>
      <c r="B1622" s="2">
        <v>41876</v>
      </c>
      <c r="C1622" s="3">
        <v>0.42807870370370371</v>
      </c>
      <c r="D1622" t="s">
        <v>30</v>
      </c>
      <c r="E1622" t="s">
        <v>29</v>
      </c>
      <c r="F1622" t="s">
        <v>14</v>
      </c>
      <c r="G1622" t="s">
        <v>10</v>
      </c>
      <c r="H1622">
        <v>79470</v>
      </c>
      <c r="I1622">
        <f>IF(Table3_1[[#This Row],[Status]]="Hired",1,0)</f>
        <v>0</v>
      </c>
      <c r="J1622" t="b">
        <f>OR((Table3_1[[#This Row],[Offered Salary]]&lt;$O$27),(Table3_1[[#This Row],[Offered Salary]]&gt;$O$28))</f>
        <v>0</v>
      </c>
      <c r="K1622" t="str">
        <f>IF(Table3_1[[#This Row],[Offered Salary]]&lt;$O$27,"Low",IF(Table3_1[[#This Row],[Offered Salary]]&gt;$O$28,"High",""))</f>
        <v/>
      </c>
      <c r="L1622" s="6">
        <f>((Table3_1[[#This Row],[Offered Salary]]-$O$25)/$O$26)</f>
        <v>1.0220063910827528</v>
      </c>
    </row>
    <row r="1623" spans="1:12" x14ac:dyDescent="0.3">
      <c r="A1623">
        <v>58219</v>
      </c>
      <c r="B1623" s="2">
        <v>41876</v>
      </c>
      <c r="C1623" s="3">
        <v>0.42978009259259259</v>
      </c>
      <c r="D1623" t="s">
        <v>31</v>
      </c>
      <c r="E1623" t="s">
        <v>27</v>
      </c>
      <c r="F1623" t="s">
        <v>14</v>
      </c>
      <c r="G1623" t="s">
        <v>10</v>
      </c>
      <c r="H1623">
        <v>81522</v>
      </c>
      <c r="I1623">
        <f>IF(Table3_1[[#This Row],[Status]]="Hired",1,0)</f>
        <v>1</v>
      </c>
      <c r="J1623" t="b">
        <f>OR((Table3_1[[#This Row],[Offered Salary]]&lt;$O$27),(Table3_1[[#This Row],[Offered Salary]]&gt;$O$28))</f>
        <v>0</v>
      </c>
      <c r="K1623" t="str">
        <f>IF(Table3_1[[#This Row],[Offered Salary]]&lt;$O$27,"Low",IF(Table3_1[[#This Row],[Offered Salary]]&gt;$O$28,"High",""))</f>
        <v/>
      </c>
      <c r="L1623" s="6">
        <f>((Table3_1[[#This Row],[Offered Salary]]-$O$25)/$O$26)</f>
        <v>1.0931317459229826</v>
      </c>
    </row>
    <row r="1624" spans="1:12" x14ac:dyDescent="0.3">
      <c r="A1624">
        <v>638672</v>
      </c>
      <c r="B1624" s="2">
        <v>41878</v>
      </c>
      <c r="C1624" s="3">
        <v>0.34873842592592591</v>
      </c>
      <c r="D1624" t="s">
        <v>31</v>
      </c>
      <c r="E1624" t="s">
        <v>27</v>
      </c>
      <c r="F1624" t="s">
        <v>14</v>
      </c>
      <c r="G1624" t="s">
        <v>10</v>
      </c>
      <c r="H1624">
        <v>59695</v>
      </c>
      <c r="I1624">
        <f>IF(Table3_1[[#This Row],[Status]]="Hired",1,0)</f>
        <v>1</v>
      </c>
      <c r="J1624" t="b">
        <f>OR((Table3_1[[#This Row],[Offered Salary]]&lt;$O$27),(Table3_1[[#This Row],[Offered Salary]]&gt;$O$28))</f>
        <v>0</v>
      </c>
      <c r="K1624" t="str">
        <f>IF(Table3_1[[#This Row],[Offered Salary]]&lt;$O$27,"Low",IF(Table3_1[[#This Row],[Offered Salary]]&gt;$O$28,"High",""))</f>
        <v/>
      </c>
      <c r="L1624" s="6">
        <f>((Table3_1[[#This Row],[Offered Salary]]-$O$25)/$O$26)</f>
        <v>0.33657564451084981</v>
      </c>
    </row>
    <row r="1625" spans="1:12" x14ac:dyDescent="0.3">
      <c r="A1625">
        <v>925194</v>
      </c>
      <c r="B1625" s="2">
        <v>41762</v>
      </c>
      <c r="C1625" s="3">
        <v>0.66886574074074079</v>
      </c>
      <c r="D1625" t="s">
        <v>31</v>
      </c>
      <c r="E1625" t="s">
        <v>27</v>
      </c>
      <c r="F1625" t="s">
        <v>12</v>
      </c>
      <c r="G1625" t="s">
        <v>1</v>
      </c>
      <c r="H1625">
        <v>27426</v>
      </c>
      <c r="I1625">
        <f>IF(Table3_1[[#This Row],[Status]]="Hired",1,0)</f>
        <v>1</v>
      </c>
      <c r="J1625" t="b">
        <f>OR((Table3_1[[#This Row],[Offered Salary]]&lt;$O$27),(Table3_1[[#This Row],[Offered Salary]]&gt;$O$28))</f>
        <v>0</v>
      </c>
      <c r="K1625" t="str">
        <f>IF(Table3_1[[#This Row],[Offered Salary]]&lt;$O$27,"Low",IF(Table3_1[[#This Row],[Offered Salary]]&gt;$O$28,"High",""))</f>
        <v/>
      </c>
      <c r="L1625" s="6">
        <f>((Table3_1[[#This Row],[Offered Salary]]-$O$25)/$O$26)</f>
        <v>-0.78191562027442141</v>
      </c>
    </row>
    <row r="1626" spans="1:12" x14ac:dyDescent="0.3">
      <c r="A1626">
        <v>539039</v>
      </c>
      <c r="B1626" s="2">
        <v>41762</v>
      </c>
      <c r="C1626" s="3">
        <v>0.66885416666666664</v>
      </c>
      <c r="D1626" t="s">
        <v>31</v>
      </c>
      <c r="E1626" t="s">
        <v>28</v>
      </c>
      <c r="F1626" t="s">
        <v>12</v>
      </c>
      <c r="G1626" t="s">
        <v>1</v>
      </c>
      <c r="H1626">
        <v>80117</v>
      </c>
      <c r="I1626">
        <f>IF(Table3_1[[#This Row],[Status]]="Hired",1,0)</f>
        <v>1</v>
      </c>
      <c r="J1626" t="b">
        <f>OR((Table3_1[[#This Row],[Offered Salary]]&lt;$O$27),(Table3_1[[#This Row],[Offered Salary]]&gt;$O$28))</f>
        <v>0</v>
      </c>
      <c r="K1626" t="str">
        <f>IF(Table3_1[[#This Row],[Offered Salary]]&lt;$O$27,"Low",IF(Table3_1[[#This Row],[Offered Salary]]&gt;$O$28,"High",""))</f>
        <v/>
      </c>
      <c r="L1626" s="6">
        <f>((Table3_1[[#This Row],[Offered Salary]]-$O$25)/$O$26)</f>
        <v>1.0444323679743848</v>
      </c>
    </row>
    <row r="1627" spans="1:12" x14ac:dyDescent="0.3">
      <c r="A1627">
        <v>273549</v>
      </c>
      <c r="B1627" s="2">
        <v>41829</v>
      </c>
      <c r="C1627" s="3">
        <v>0.39708333333333334</v>
      </c>
      <c r="D1627" t="s">
        <v>31</v>
      </c>
      <c r="E1627" t="s">
        <v>27</v>
      </c>
      <c r="F1627" t="s">
        <v>12</v>
      </c>
      <c r="G1627" t="s">
        <v>1</v>
      </c>
      <c r="H1627">
        <v>67605</v>
      </c>
      <c r="I1627">
        <f>IF(Table3_1[[#This Row],[Status]]="Hired",1,0)</f>
        <v>1</v>
      </c>
      <c r="J1627" t="b">
        <f>OR((Table3_1[[#This Row],[Offered Salary]]&lt;$O$27),(Table3_1[[#This Row],[Offered Salary]]&gt;$O$28))</f>
        <v>0</v>
      </c>
      <c r="K1627" t="str">
        <f>IF(Table3_1[[#This Row],[Offered Salary]]&lt;$O$27,"Low",IF(Table3_1[[#This Row],[Offered Salary]]&gt;$O$28,"High",""))</f>
        <v/>
      </c>
      <c r="L1627" s="6">
        <f>((Table3_1[[#This Row],[Offered Salary]]-$O$25)/$O$26)</f>
        <v>0.610747943139611</v>
      </c>
    </row>
    <row r="1628" spans="1:12" x14ac:dyDescent="0.3">
      <c r="A1628">
        <v>396461</v>
      </c>
      <c r="B1628" s="2">
        <v>41829</v>
      </c>
      <c r="C1628" s="3">
        <v>0.39784722222222224</v>
      </c>
      <c r="D1628" t="s">
        <v>31</v>
      </c>
      <c r="E1628" t="s">
        <v>27</v>
      </c>
      <c r="F1628" t="s">
        <v>12</v>
      </c>
      <c r="G1628" t="s">
        <v>1</v>
      </c>
      <c r="H1628">
        <v>33043</v>
      </c>
      <c r="I1628">
        <f>IF(Table3_1[[#This Row],[Status]]="Hired",1,0)</f>
        <v>1</v>
      </c>
      <c r="J1628" t="b">
        <f>OR((Table3_1[[#This Row],[Offered Salary]]&lt;$O$27),(Table3_1[[#This Row],[Offered Salary]]&gt;$O$28))</f>
        <v>0</v>
      </c>
      <c r="K1628" t="str">
        <f>IF(Table3_1[[#This Row],[Offered Salary]]&lt;$O$27,"Low",IF(Table3_1[[#This Row],[Offered Salary]]&gt;$O$28,"High",""))</f>
        <v/>
      </c>
      <c r="L1628" s="6">
        <f>((Table3_1[[#This Row],[Offered Salary]]-$O$25)/$O$26)</f>
        <v>-0.58722209291693062</v>
      </c>
    </row>
    <row r="1629" spans="1:12" x14ac:dyDescent="0.3">
      <c r="A1629">
        <v>627546</v>
      </c>
      <c r="B1629" s="2">
        <v>41843</v>
      </c>
      <c r="C1629" s="3">
        <v>0.29502314814814817</v>
      </c>
      <c r="D1629" t="s">
        <v>31</v>
      </c>
      <c r="E1629" t="s">
        <v>27</v>
      </c>
      <c r="F1629" t="s">
        <v>12</v>
      </c>
      <c r="G1629" t="s">
        <v>1</v>
      </c>
      <c r="H1629">
        <v>7409</v>
      </c>
      <c r="I1629">
        <f>IF(Table3_1[[#This Row],[Status]]="Hired",1,0)</f>
        <v>1</v>
      </c>
      <c r="J1629" t="b">
        <f>OR((Table3_1[[#This Row],[Offered Salary]]&lt;$O$27),(Table3_1[[#This Row],[Offered Salary]]&gt;$O$28))</f>
        <v>1</v>
      </c>
      <c r="K1629" t="str">
        <f>IF(Table3_1[[#This Row],[Offered Salary]]&lt;$O$27,"Low",IF(Table3_1[[#This Row],[Offered Salary]]&gt;$O$28,"High",""))</f>
        <v>Low</v>
      </c>
      <c r="L1629" s="6">
        <f>((Table3_1[[#This Row],[Offered Salary]]-$O$25)/$O$26)</f>
        <v>-1.4757344447563321</v>
      </c>
    </row>
    <row r="1630" spans="1:12" x14ac:dyDescent="0.3">
      <c r="A1630">
        <v>457760</v>
      </c>
      <c r="B1630" s="2">
        <v>41872</v>
      </c>
      <c r="C1630" s="3">
        <v>0.39730324074074075</v>
      </c>
      <c r="D1630" t="s">
        <v>31</v>
      </c>
      <c r="E1630" t="s">
        <v>27</v>
      </c>
      <c r="F1630" t="s">
        <v>20</v>
      </c>
      <c r="G1630" t="s">
        <v>4</v>
      </c>
      <c r="H1630">
        <v>67411</v>
      </c>
      <c r="I1630">
        <f>IF(Table3_1[[#This Row],[Status]]="Hired",1,0)</f>
        <v>1</v>
      </c>
      <c r="J1630" t="b">
        <f>OR((Table3_1[[#This Row],[Offered Salary]]&lt;$O$27),(Table3_1[[#This Row],[Offered Salary]]&gt;$O$28))</f>
        <v>0</v>
      </c>
      <c r="K1630" t="str">
        <f>IF(Table3_1[[#This Row],[Offered Salary]]&lt;$O$27,"Low",IF(Table3_1[[#This Row],[Offered Salary]]&gt;$O$28,"High",""))</f>
        <v/>
      </c>
      <c r="L1630" s="6">
        <f>((Table3_1[[#This Row],[Offered Salary]]-$O$25)/$O$26)</f>
        <v>0.6040236162200181</v>
      </c>
    </row>
    <row r="1631" spans="1:12" x14ac:dyDescent="0.3">
      <c r="A1631">
        <v>941474</v>
      </c>
      <c r="B1631" s="2">
        <v>41872</v>
      </c>
      <c r="C1631" s="3">
        <v>0.39908564814814818</v>
      </c>
      <c r="D1631" t="s">
        <v>31</v>
      </c>
      <c r="E1631" t="s">
        <v>29</v>
      </c>
      <c r="F1631" t="s">
        <v>20</v>
      </c>
      <c r="G1631" t="s">
        <v>4</v>
      </c>
      <c r="H1631">
        <v>44038</v>
      </c>
      <c r="I1631">
        <f>IF(Table3_1[[#This Row],[Status]]="Hired",1,0)</f>
        <v>1</v>
      </c>
      <c r="J1631" t="b">
        <f>OR((Table3_1[[#This Row],[Offered Salary]]&lt;$O$27),(Table3_1[[#This Row],[Offered Salary]]&gt;$O$28))</f>
        <v>0</v>
      </c>
      <c r="K1631" t="str">
        <f>IF(Table3_1[[#This Row],[Offered Salary]]&lt;$O$27,"Low",IF(Table3_1[[#This Row],[Offered Salary]]&gt;$O$28,"High",""))</f>
        <v/>
      </c>
      <c r="L1631" s="6">
        <f>((Table3_1[[#This Row],[Offered Salary]]-$O$25)/$O$26)</f>
        <v>-0.20611913167505591</v>
      </c>
    </row>
    <row r="1632" spans="1:12" x14ac:dyDescent="0.3">
      <c r="A1632">
        <v>298130</v>
      </c>
      <c r="B1632" s="2">
        <v>41872</v>
      </c>
      <c r="C1632" s="3">
        <v>0.39778935185185182</v>
      </c>
      <c r="D1632" t="s">
        <v>31</v>
      </c>
      <c r="E1632" t="s">
        <v>29</v>
      </c>
      <c r="F1632" t="s">
        <v>20</v>
      </c>
      <c r="G1632" t="s">
        <v>4</v>
      </c>
      <c r="H1632">
        <v>50457</v>
      </c>
      <c r="I1632">
        <f>IF(Table3_1[[#This Row],[Status]]="Hired",1,0)</f>
        <v>1</v>
      </c>
      <c r="J1632" t="b">
        <f>OR((Table3_1[[#This Row],[Offered Salary]]&lt;$O$27),(Table3_1[[#This Row],[Offered Salary]]&gt;$O$28))</f>
        <v>0</v>
      </c>
      <c r="K1632" t="str">
        <f>IF(Table3_1[[#This Row],[Offered Salary]]&lt;$O$27,"Low",IF(Table3_1[[#This Row],[Offered Salary]]&gt;$O$28,"High",""))</f>
        <v/>
      </c>
      <c r="L1632" s="6">
        <f>((Table3_1[[#This Row],[Offered Salary]]-$O$25)/$O$26)</f>
        <v>1.6372901813947658E-2</v>
      </c>
    </row>
    <row r="1633" spans="1:12" x14ac:dyDescent="0.3">
      <c r="A1633">
        <v>783522</v>
      </c>
      <c r="B1633" s="2">
        <v>41873</v>
      </c>
      <c r="C1633" s="3">
        <v>0.39677083333333335</v>
      </c>
      <c r="D1633" t="s">
        <v>31</v>
      </c>
      <c r="E1633" t="s">
        <v>27</v>
      </c>
      <c r="F1633" t="s">
        <v>20</v>
      </c>
      <c r="G1633" t="s">
        <v>2</v>
      </c>
      <c r="H1633">
        <v>15457</v>
      </c>
      <c r="I1633">
        <f>IF(Table3_1[[#This Row],[Status]]="Hired",1,0)</f>
        <v>1</v>
      </c>
      <c r="J1633" t="b">
        <f>OR((Table3_1[[#This Row],[Offered Salary]]&lt;$O$27),(Table3_1[[#This Row],[Offered Salary]]&gt;$O$28))</f>
        <v>0</v>
      </c>
      <c r="K1633" t="str">
        <f>IF(Table3_1[[#This Row],[Offered Salary]]&lt;$O$27,"Low",IF(Table3_1[[#This Row],[Offered Salary]]&gt;$O$28,"High",""))</f>
        <v/>
      </c>
      <c r="L1633" s="6">
        <f>((Table3_1[[#This Row],[Offered Salary]]-$O$25)/$O$26)</f>
        <v>-1.1967788620301285</v>
      </c>
    </row>
    <row r="1634" spans="1:12" x14ac:dyDescent="0.3">
      <c r="A1634">
        <v>736044</v>
      </c>
      <c r="B1634" s="2">
        <v>41876</v>
      </c>
      <c r="C1634" s="3">
        <v>0.39855324074074072</v>
      </c>
      <c r="D1634" t="s">
        <v>30</v>
      </c>
      <c r="E1634" t="s">
        <v>29</v>
      </c>
      <c r="F1634" t="s">
        <v>13</v>
      </c>
      <c r="G1634" t="s">
        <v>6</v>
      </c>
      <c r="H1634">
        <v>78172</v>
      </c>
      <c r="I1634">
        <f>IF(Table3_1[[#This Row],[Status]]="Hired",1,0)</f>
        <v>0</v>
      </c>
      <c r="J1634" t="b">
        <f>OR((Table3_1[[#This Row],[Offered Salary]]&lt;$O$27),(Table3_1[[#This Row],[Offered Salary]]&gt;$O$28))</f>
        <v>0</v>
      </c>
      <c r="K1634" t="str">
        <f>IF(Table3_1[[#This Row],[Offered Salary]]&lt;$O$27,"Low",IF(Table3_1[[#This Row],[Offered Salary]]&gt;$O$28,"High",""))</f>
        <v/>
      </c>
      <c r="L1634" s="6">
        <f>((Table3_1[[#This Row],[Offered Salary]]-$O$25)/$O$26)</f>
        <v>0.97701579138362105</v>
      </c>
    </row>
    <row r="1635" spans="1:12" x14ac:dyDescent="0.3">
      <c r="A1635">
        <v>222478</v>
      </c>
      <c r="B1635" s="2">
        <v>41786</v>
      </c>
      <c r="C1635" s="3">
        <v>0.82335648148148144</v>
      </c>
      <c r="D1635" t="s">
        <v>31</v>
      </c>
      <c r="E1635" t="s">
        <v>29</v>
      </c>
      <c r="F1635" t="s">
        <v>20</v>
      </c>
      <c r="G1635" t="s">
        <v>9</v>
      </c>
      <c r="H1635">
        <v>61681</v>
      </c>
      <c r="I1635">
        <f>IF(Table3_1[[#This Row],[Status]]="Hired",1,0)</f>
        <v>1</v>
      </c>
      <c r="J1635" t="b">
        <f>OR((Table3_1[[#This Row],[Offered Salary]]&lt;$O$27),(Table3_1[[#This Row],[Offered Salary]]&gt;$O$28))</f>
        <v>0</v>
      </c>
      <c r="K1635" t="str">
        <f>IF(Table3_1[[#This Row],[Offered Salary]]&lt;$O$27,"Low",IF(Table3_1[[#This Row],[Offered Salary]]&gt;$O$28,"High",""))</f>
        <v/>
      </c>
      <c r="L1635" s="6">
        <f>((Table3_1[[#This Row],[Offered Salary]]-$O$25)/$O$26)</f>
        <v>0.40541334173925936</v>
      </c>
    </row>
    <row r="1636" spans="1:12" x14ac:dyDescent="0.3">
      <c r="A1636">
        <v>472420</v>
      </c>
      <c r="B1636" s="2">
        <v>41822</v>
      </c>
      <c r="C1636" s="3">
        <v>0.75754629629629633</v>
      </c>
      <c r="D1636" t="s">
        <v>30</v>
      </c>
      <c r="E1636" t="s">
        <v>28</v>
      </c>
      <c r="F1636" t="s">
        <v>20</v>
      </c>
      <c r="G1636" t="s">
        <v>9</v>
      </c>
      <c r="H1636">
        <v>33623</v>
      </c>
      <c r="I1636">
        <f>IF(Table3_1[[#This Row],[Status]]="Hired",1,0)</f>
        <v>0</v>
      </c>
      <c r="J1636" t="b">
        <f>OR((Table3_1[[#This Row],[Offered Salary]]&lt;$O$27),(Table3_1[[#This Row],[Offered Salary]]&gt;$O$28))</f>
        <v>0</v>
      </c>
      <c r="K1636" t="str">
        <f>IF(Table3_1[[#This Row],[Offered Salary]]&lt;$O$27,"Low",IF(Table3_1[[#This Row],[Offered Salary]]&gt;$O$28,"High",""))</f>
        <v/>
      </c>
      <c r="L1636" s="6">
        <f>((Table3_1[[#This Row],[Offered Salary]]-$O$25)/$O$26)</f>
        <v>-0.56711843511608595</v>
      </c>
    </row>
    <row r="1637" spans="1:12" x14ac:dyDescent="0.3">
      <c r="A1637">
        <v>561457</v>
      </c>
      <c r="B1637" s="2">
        <v>41830</v>
      </c>
      <c r="C1637" s="3">
        <v>0.36520833333333336</v>
      </c>
      <c r="D1637" t="s">
        <v>31</v>
      </c>
      <c r="E1637" t="s">
        <v>27</v>
      </c>
      <c r="F1637" t="s">
        <v>20</v>
      </c>
      <c r="G1637" t="s">
        <v>9</v>
      </c>
      <c r="H1637">
        <v>80432</v>
      </c>
      <c r="I1637">
        <f>IF(Table3_1[[#This Row],[Status]]="Hired",1,0)</f>
        <v>1</v>
      </c>
      <c r="J1637" t="b">
        <f>OR((Table3_1[[#This Row],[Offered Salary]]&lt;$O$27),(Table3_1[[#This Row],[Offered Salary]]&gt;$O$28))</f>
        <v>0</v>
      </c>
      <c r="K1637" t="str">
        <f>IF(Table3_1[[#This Row],[Offered Salary]]&lt;$O$27,"Low",IF(Table3_1[[#This Row],[Offered Salary]]&gt;$O$28,"High",""))</f>
        <v/>
      </c>
      <c r="L1637" s="6">
        <f>((Table3_1[[#This Row],[Offered Salary]]-$O$25)/$O$26)</f>
        <v>1.0553507338489814</v>
      </c>
    </row>
    <row r="1638" spans="1:12" x14ac:dyDescent="0.3">
      <c r="A1638">
        <v>801801</v>
      </c>
      <c r="B1638" s="2">
        <v>41830</v>
      </c>
      <c r="C1638" s="3">
        <v>0.36565972222222221</v>
      </c>
      <c r="D1638" t="s">
        <v>30</v>
      </c>
      <c r="E1638" t="s">
        <v>27</v>
      </c>
      <c r="F1638" t="s">
        <v>20</v>
      </c>
      <c r="G1638" t="s">
        <v>9</v>
      </c>
      <c r="H1638">
        <v>77932</v>
      </c>
      <c r="I1638">
        <f>IF(Table3_1[[#This Row],[Status]]="Hired",1,0)</f>
        <v>0</v>
      </c>
      <c r="J1638" t="b">
        <f>OR((Table3_1[[#This Row],[Offered Salary]]&lt;$O$27),(Table3_1[[#This Row],[Offered Salary]]&gt;$O$28))</f>
        <v>0</v>
      </c>
      <c r="K1638" t="str">
        <f>IF(Table3_1[[#This Row],[Offered Salary]]&lt;$O$27,"Low",IF(Table3_1[[#This Row],[Offered Salary]]&gt;$O$28,"High",""))</f>
        <v/>
      </c>
      <c r="L1638" s="6">
        <f>((Table3_1[[#This Row],[Offered Salary]]-$O$25)/$O$26)</f>
        <v>0.96869703643154736</v>
      </c>
    </row>
    <row r="1639" spans="1:12" x14ac:dyDescent="0.3">
      <c r="A1639">
        <v>52782</v>
      </c>
      <c r="B1639" s="2">
        <v>41785</v>
      </c>
      <c r="C1639" s="3">
        <v>0.39780092592592592</v>
      </c>
      <c r="D1639" t="s">
        <v>31</v>
      </c>
      <c r="E1639" t="s">
        <v>27</v>
      </c>
      <c r="F1639" t="s">
        <v>20</v>
      </c>
      <c r="G1639" t="s">
        <v>6</v>
      </c>
      <c r="H1639">
        <v>27101</v>
      </c>
      <c r="I1639">
        <f>IF(Table3_1[[#This Row],[Status]]="Hired",1,0)</f>
        <v>1</v>
      </c>
      <c r="J1639" t="b">
        <f>OR((Table3_1[[#This Row],[Offered Salary]]&lt;$O$27),(Table3_1[[#This Row],[Offered Salary]]&gt;$O$28))</f>
        <v>0</v>
      </c>
      <c r="K1639" t="str">
        <f>IF(Table3_1[[#This Row],[Offered Salary]]&lt;$O$27,"Low",IF(Table3_1[[#This Row],[Offered Salary]]&gt;$O$28,"High",""))</f>
        <v/>
      </c>
      <c r="L1639" s="6">
        <f>((Table3_1[[#This Row],[Offered Salary]]-$O$25)/$O$26)</f>
        <v>-0.79318060093868781</v>
      </c>
    </row>
    <row r="1640" spans="1:12" x14ac:dyDescent="0.3">
      <c r="A1640">
        <v>474350</v>
      </c>
      <c r="B1640" s="2">
        <v>41787</v>
      </c>
      <c r="C1640" s="3">
        <v>0.81442129629629634</v>
      </c>
      <c r="D1640" t="s">
        <v>30</v>
      </c>
      <c r="E1640" t="s">
        <v>27</v>
      </c>
      <c r="F1640" t="s">
        <v>20</v>
      </c>
      <c r="G1640" t="s">
        <v>6</v>
      </c>
      <c r="H1640">
        <v>98474</v>
      </c>
      <c r="I1640">
        <f>IF(Table3_1[[#This Row],[Status]]="Hired",1,0)</f>
        <v>0</v>
      </c>
      <c r="J1640" t="b">
        <f>OR((Table3_1[[#This Row],[Offered Salary]]&lt;$O$27),(Table3_1[[#This Row],[Offered Salary]]&gt;$O$28))</f>
        <v>0</v>
      </c>
      <c r="K1640" t="str">
        <f>IF(Table3_1[[#This Row],[Offered Salary]]&lt;$O$27,"Low",IF(Table3_1[[#This Row],[Offered Salary]]&gt;$O$28,"High",""))</f>
        <v/>
      </c>
      <c r="L1640" s="6">
        <f>((Table3_1[[#This Row],[Offered Salary]]-$O$25)/$O$26)</f>
        <v>1.680713137371119</v>
      </c>
    </row>
    <row r="1641" spans="1:12" x14ac:dyDescent="0.3">
      <c r="A1641">
        <v>489065</v>
      </c>
      <c r="B1641" s="2">
        <v>41787</v>
      </c>
      <c r="C1641" s="3">
        <v>0.81505787037037036</v>
      </c>
      <c r="D1641" t="s">
        <v>31</v>
      </c>
      <c r="E1641" t="s">
        <v>29</v>
      </c>
      <c r="F1641" t="s">
        <v>20</v>
      </c>
      <c r="G1641" t="s">
        <v>6</v>
      </c>
      <c r="H1641">
        <v>30200</v>
      </c>
      <c r="I1641">
        <f>IF(Table3_1[[#This Row],[Status]]="Hired",1,0)</f>
        <v>1</v>
      </c>
      <c r="J1641" t="b">
        <f>OR((Table3_1[[#This Row],[Offered Salary]]&lt;$O$27),(Table3_1[[#This Row],[Offered Salary]]&gt;$O$28))</f>
        <v>0</v>
      </c>
      <c r="K1641" t="str">
        <f>IF(Table3_1[[#This Row],[Offered Salary]]&lt;$O$27,"Low",IF(Table3_1[[#This Row],[Offered Salary]]&gt;$O$28,"High",""))</f>
        <v/>
      </c>
      <c r="L1641" s="6">
        <f>((Table3_1[[#This Row],[Offered Salary]]-$O$25)/$O$26)</f>
        <v>-0.68576467762003657</v>
      </c>
    </row>
    <row r="1642" spans="1:12" x14ac:dyDescent="0.3">
      <c r="A1642">
        <v>338318</v>
      </c>
      <c r="B1642" s="2">
        <v>41788</v>
      </c>
      <c r="C1642" s="3">
        <v>0.41631944444444446</v>
      </c>
      <c r="D1642" t="s">
        <v>30</v>
      </c>
      <c r="E1642" t="s">
        <v>27</v>
      </c>
      <c r="F1642" t="s">
        <v>20</v>
      </c>
      <c r="G1642" t="s">
        <v>6</v>
      </c>
      <c r="H1642">
        <v>64771</v>
      </c>
      <c r="I1642">
        <f>IF(Table3_1[[#This Row],[Status]]="Hired",1,0)</f>
        <v>0</v>
      </c>
      <c r="J1642" t="b">
        <f>OR((Table3_1[[#This Row],[Offered Salary]]&lt;$O$27),(Table3_1[[#This Row],[Offered Salary]]&gt;$O$28))</f>
        <v>0</v>
      </c>
      <c r="K1642" t="str">
        <f>IF(Table3_1[[#This Row],[Offered Salary]]&lt;$O$27,"Low",IF(Table3_1[[#This Row],[Offered Salary]]&gt;$O$28,"High",""))</f>
        <v/>
      </c>
      <c r="L1642" s="6">
        <f>((Table3_1[[#This Row],[Offered Salary]]-$O$25)/$O$26)</f>
        <v>0.51251731174720783</v>
      </c>
    </row>
    <row r="1643" spans="1:12" x14ac:dyDescent="0.3">
      <c r="A1643">
        <v>245113</v>
      </c>
      <c r="B1643" s="2">
        <v>41795</v>
      </c>
      <c r="C1643" s="3">
        <v>0.3412384259259259</v>
      </c>
      <c r="D1643" t="s">
        <v>30</v>
      </c>
      <c r="E1643" t="s">
        <v>29</v>
      </c>
      <c r="F1643" t="s">
        <v>20</v>
      </c>
      <c r="G1643" t="s">
        <v>6</v>
      </c>
      <c r="H1643">
        <v>45078</v>
      </c>
      <c r="I1643">
        <f>IF(Table3_1[[#This Row],[Status]]="Hired",1,0)</f>
        <v>0</v>
      </c>
      <c r="J1643" t="b">
        <f>OR((Table3_1[[#This Row],[Offered Salary]]&lt;$O$27),(Table3_1[[#This Row],[Offered Salary]]&gt;$O$28))</f>
        <v>0</v>
      </c>
      <c r="K1643" t="str">
        <f>IF(Table3_1[[#This Row],[Offered Salary]]&lt;$O$27,"Low",IF(Table3_1[[#This Row],[Offered Salary]]&gt;$O$28,"High",""))</f>
        <v/>
      </c>
      <c r="L1643" s="6">
        <f>((Table3_1[[#This Row],[Offered Salary]]-$O$25)/$O$26)</f>
        <v>-0.17007119354940337</v>
      </c>
    </row>
    <row r="1644" spans="1:12" x14ac:dyDescent="0.3">
      <c r="A1644">
        <v>415979</v>
      </c>
      <c r="B1644" s="2">
        <v>41795</v>
      </c>
      <c r="C1644" s="3">
        <v>0.33937499999999998</v>
      </c>
      <c r="D1644" t="s">
        <v>30</v>
      </c>
      <c r="E1644" t="s">
        <v>28</v>
      </c>
      <c r="F1644" t="s">
        <v>20</v>
      </c>
      <c r="G1644" t="s">
        <v>6</v>
      </c>
      <c r="H1644">
        <v>97179</v>
      </c>
      <c r="I1644">
        <f>IF(Table3_1[[#This Row],[Status]]="Hired",1,0)</f>
        <v>0</v>
      </c>
      <c r="J1644" t="b">
        <f>OR((Table3_1[[#This Row],[Offered Salary]]&lt;$O$27),(Table3_1[[#This Row],[Offered Salary]]&gt;$O$28))</f>
        <v>0</v>
      </c>
      <c r="K1644" t="str">
        <f>IF(Table3_1[[#This Row],[Offered Salary]]&lt;$O$27,"Low",IF(Table3_1[[#This Row],[Offered Salary]]&gt;$O$28,"High",""))</f>
        <v/>
      </c>
      <c r="L1644" s="6">
        <f>((Table3_1[[#This Row],[Offered Salary]]-$O$25)/$O$26)</f>
        <v>1.6358265221088883</v>
      </c>
    </row>
    <row r="1645" spans="1:12" x14ac:dyDescent="0.3">
      <c r="A1645">
        <v>210790</v>
      </c>
      <c r="B1645" s="2">
        <v>41808</v>
      </c>
      <c r="C1645" s="3">
        <v>0.40540509259259261</v>
      </c>
      <c r="D1645" t="s">
        <v>30</v>
      </c>
      <c r="E1645" t="s">
        <v>29</v>
      </c>
      <c r="F1645" t="s">
        <v>20</v>
      </c>
      <c r="G1645" t="s">
        <v>6</v>
      </c>
      <c r="H1645">
        <v>74880</v>
      </c>
      <c r="I1645">
        <f>IF(Table3_1[[#This Row],[Status]]="Hired",1,0)</f>
        <v>0</v>
      </c>
      <c r="J1645" t="b">
        <f>OR((Table3_1[[#This Row],[Offered Salary]]&lt;$O$27),(Table3_1[[#This Row],[Offered Salary]]&gt;$O$28))</f>
        <v>0</v>
      </c>
      <c r="K1645" t="str">
        <f>IF(Table3_1[[#This Row],[Offered Salary]]&lt;$O$27,"Low",IF(Table3_1[[#This Row],[Offered Salary]]&gt;$O$28,"High",""))</f>
        <v/>
      </c>
      <c r="L1645" s="6">
        <f>((Table3_1[[#This Row],[Offered Salary]]-$O$25)/$O$26)</f>
        <v>0.86291020262434392</v>
      </c>
    </row>
    <row r="1646" spans="1:12" x14ac:dyDescent="0.3">
      <c r="A1646">
        <v>687478</v>
      </c>
      <c r="B1646" s="2">
        <v>41793</v>
      </c>
      <c r="C1646" s="3">
        <v>0.38368055555555558</v>
      </c>
      <c r="D1646" t="s">
        <v>31</v>
      </c>
      <c r="E1646" t="s">
        <v>28</v>
      </c>
      <c r="F1646" t="s">
        <v>20</v>
      </c>
      <c r="G1646" t="s">
        <v>6</v>
      </c>
      <c r="H1646">
        <v>68539</v>
      </c>
      <c r="I1646">
        <f>IF(Table3_1[[#This Row],[Status]]="Hired",1,0)</f>
        <v>1</v>
      </c>
      <c r="J1646" t="b">
        <f>OR((Table3_1[[#This Row],[Offered Salary]]&lt;$O$27),(Table3_1[[#This Row],[Offered Salary]]&gt;$O$28))</f>
        <v>0</v>
      </c>
      <c r="K1646" t="str">
        <f>IF(Table3_1[[#This Row],[Offered Salary]]&lt;$O$27,"Low",IF(Table3_1[[#This Row],[Offered Salary]]&gt;$O$28,"High",""))</f>
        <v/>
      </c>
      <c r="L1646" s="6">
        <f>((Table3_1[[#This Row],[Offered Salary]]-$O$25)/$O$26)</f>
        <v>0.64312176449476433</v>
      </c>
    </row>
    <row r="1647" spans="1:12" x14ac:dyDescent="0.3">
      <c r="A1647">
        <v>521928</v>
      </c>
      <c r="B1647" s="2">
        <v>41800</v>
      </c>
      <c r="C1647" s="3">
        <v>0.72434027777777776</v>
      </c>
      <c r="D1647" t="s">
        <v>31</v>
      </c>
      <c r="E1647" t="s">
        <v>29</v>
      </c>
      <c r="F1647" t="s">
        <v>20</v>
      </c>
      <c r="G1647" t="s">
        <v>6</v>
      </c>
      <c r="H1647">
        <v>22740</v>
      </c>
      <c r="I1647">
        <f>IF(Table3_1[[#This Row],[Status]]="Hired",1,0)</f>
        <v>1</v>
      </c>
      <c r="J1647" t="b">
        <f>OR((Table3_1[[#This Row],[Offered Salary]]&lt;$O$27),(Table3_1[[#This Row],[Offered Salary]]&gt;$O$28))</f>
        <v>0</v>
      </c>
      <c r="K1647" t="str">
        <f>IF(Table3_1[[#This Row],[Offered Salary]]&lt;$O$27,"Low",IF(Table3_1[[#This Row],[Offered Salary]]&gt;$O$28,"High",""))</f>
        <v/>
      </c>
      <c r="L1647" s="6">
        <f>((Table3_1[[#This Row],[Offered Salary]]-$O$25)/$O$26)</f>
        <v>-0.94433931071365973</v>
      </c>
    </row>
    <row r="1648" spans="1:12" x14ac:dyDescent="0.3">
      <c r="A1648">
        <v>949990</v>
      </c>
      <c r="B1648" s="2">
        <v>41804</v>
      </c>
      <c r="C1648" s="3">
        <v>0.77563657407407405</v>
      </c>
      <c r="D1648" t="s">
        <v>30</v>
      </c>
      <c r="E1648" t="s">
        <v>27</v>
      </c>
      <c r="F1648" t="s">
        <v>20</v>
      </c>
      <c r="G1648" t="s">
        <v>6</v>
      </c>
      <c r="H1648">
        <v>31549</v>
      </c>
      <c r="I1648">
        <f>IF(Table3_1[[#This Row],[Status]]="Hired",1,0)</f>
        <v>0</v>
      </c>
      <c r="J1648" t="b">
        <f>OR((Table3_1[[#This Row],[Offered Salary]]&lt;$O$27),(Table3_1[[#This Row],[Offered Salary]]&gt;$O$28))</f>
        <v>0</v>
      </c>
      <c r="K1648" t="str">
        <f>IF(Table3_1[[#This Row],[Offered Salary]]&lt;$O$27,"Low",IF(Table3_1[[#This Row],[Offered Salary]]&gt;$O$28,"High",""))</f>
        <v/>
      </c>
      <c r="L1648" s="6">
        <f>((Table3_1[[#This Row],[Offered Salary]]-$O$25)/$O$26)</f>
        <v>-0.63900634249358923</v>
      </c>
    </row>
    <row r="1649" spans="1:12" x14ac:dyDescent="0.3">
      <c r="A1649">
        <v>234624</v>
      </c>
      <c r="B1649" s="2">
        <v>41804</v>
      </c>
      <c r="C1649" s="3">
        <v>0.77635416666666668</v>
      </c>
      <c r="D1649" t="s">
        <v>31</v>
      </c>
      <c r="E1649" t="s">
        <v>27</v>
      </c>
      <c r="F1649" t="s">
        <v>20</v>
      </c>
      <c r="G1649" t="s">
        <v>6</v>
      </c>
      <c r="H1649">
        <v>27736</v>
      </c>
      <c r="I1649">
        <f>IF(Table3_1[[#This Row],[Status]]="Hired",1,0)</f>
        <v>1</v>
      </c>
      <c r="J1649" t="b">
        <f>OR((Table3_1[[#This Row],[Offered Salary]]&lt;$O$27),(Table3_1[[#This Row],[Offered Salary]]&gt;$O$28))</f>
        <v>0</v>
      </c>
      <c r="K1649" t="str">
        <f>IF(Table3_1[[#This Row],[Offered Salary]]&lt;$O$27,"Low",IF(Table3_1[[#This Row],[Offered Salary]]&gt;$O$28,"High",""))</f>
        <v/>
      </c>
      <c r="L1649" s="6">
        <f>((Table3_1[[#This Row],[Offered Salary]]-$O$25)/$O$26)</f>
        <v>-0.77117056179465959</v>
      </c>
    </row>
    <row r="1650" spans="1:12" x14ac:dyDescent="0.3">
      <c r="A1650">
        <v>347863</v>
      </c>
      <c r="B1650" s="2">
        <v>41813</v>
      </c>
      <c r="C1650" s="3">
        <v>0.49004629629629631</v>
      </c>
      <c r="D1650" t="s">
        <v>30</v>
      </c>
      <c r="E1650" t="s">
        <v>27</v>
      </c>
      <c r="F1650" t="s">
        <v>20</v>
      </c>
      <c r="G1650" t="s">
        <v>6</v>
      </c>
      <c r="H1650">
        <v>42307</v>
      </c>
      <c r="I1650">
        <f>IF(Table3_1[[#This Row],[Status]]="Hired",1,0)</f>
        <v>0</v>
      </c>
      <c r="J1650" t="b">
        <f>OR((Table3_1[[#This Row],[Offered Salary]]&lt;$O$27),(Table3_1[[#This Row],[Offered Salary]]&gt;$O$28))</f>
        <v>0</v>
      </c>
      <c r="K1650" t="str">
        <f>IF(Table3_1[[#This Row],[Offered Salary]]&lt;$O$27,"Low",IF(Table3_1[[#This Row],[Offered Salary]]&gt;$O$28,"High",""))</f>
        <v/>
      </c>
      <c r="L1650" s="6">
        <f>((Table3_1[[#This Row],[Offered Salary]]-$O$25)/$O$26)</f>
        <v>-0.26611815176688719</v>
      </c>
    </row>
    <row r="1651" spans="1:12" x14ac:dyDescent="0.3">
      <c r="A1651">
        <v>680409</v>
      </c>
      <c r="B1651" s="2">
        <v>41880</v>
      </c>
      <c r="C1651" s="3">
        <v>0.46583333333333332</v>
      </c>
      <c r="D1651" t="s">
        <v>31</v>
      </c>
      <c r="E1651" t="s">
        <v>27</v>
      </c>
      <c r="F1651" t="s">
        <v>20</v>
      </c>
      <c r="G1651" t="s">
        <v>6</v>
      </c>
      <c r="H1651">
        <v>64553</v>
      </c>
      <c r="I1651">
        <f>IF(Table3_1[[#This Row],[Status]]="Hired",1,0)</f>
        <v>1</v>
      </c>
      <c r="J1651" t="b">
        <f>OR((Table3_1[[#This Row],[Offered Salary]]&lt;$O$27),(Table3_1[[#This Row],[Offered Salary]]&gt;$O$28))</f>
        <v>0</v>
      </c>
      <c r="K1651" t="str">
        <f>IF(Table3_1[[#This Row],[Offered Salary]]&lt;$O$27,"Low",IF(Table3_1[[#This Row],[Offered Salary]]&gt;$O$28,"High",""))</f>
        <v/>
      </c>
      <c r="L1651" s="6">
        <f>((Table3_1[[#This Row],[Offered Salary]]-$O$25)/$O$26)</f>
        <v>0.50496110933240757</v>
      </c>
    </row>
    <row r="1652" spans="1:12" x14ac:dyDescent="0.3">
      <c r="A1652">
        <v>914589</v>
      </c>
      <c r="B1652" s="2">
        <v>41881</v>
      </c>
      <c r="C1652" s="3">
        <v>0.76936342592592588</v>
      </c>
      <c r="D1652" t="s">
        <v>30</v>
      </c>
      <c r="E1652" t="s">
        <v>27</v>
      </c>
      <c r="F1652" t="s">
        <v>20</v>
      </c>
      <c r="G1652" t="s">
        <v>6</v>
      </c>
      <c r="H1652">
        <v>60435</v>
      </c>
      <c r="I1652">
        <f>IF(Table3_1[[#This Row],[Status]]="Hired",1,0)</f>
        <v>0</v>
      </c>
      <c r="J1652" t="b">
        <f>OR((Table3_1[[#This Row],[Offered Salary]]&lt;$O$27),(Table3_1[[#This Row],[Offered Salary]]&gt;$O$28))</f>
        <v>0</v>
      </c>
      <c r="K1652" t="str">
        <f>IF(Table3_1[[#This Row],[Offered Salary]]&lt;$O$27,"Low",IF(Table3_1[[#This Row],[Offered Salary]]&gt;$O$28,"High",""))</f>
        <v/>
      </c>
      <c r="L1652" s="6">
        <f>((Table3_1[[#This Row],[Offered Salary]]-$O$25)/$O$26)</f>
        <v>0.36222513894641029</v>
      </c>
    </row>
    <row r="1653" spans="1:12" x14ac:dyDescent="0.3">
      <c r="A1653">
        <v>360707</v>
      </c>
      <c r="B1653" s="2">
        <v>41828</v>
      </c>
      <c r="C1653" s="3">
        <v>0.40053240740740742</v>
      </c>
      <c r="D1653" t="s">
        <v>31</v>
      </c>
      <c r="E1653" t="s">
        <v>29</v>
      </c>
      <c r="F1653" t="s">
        <v>17</v>
      </c>
      <c r="G1653" t="s">
        <v>8</v>
      </c>
      <c r="H1653">
        <v>17587</v>
      </c>
      <c r="I1653">
        <f>IF(Table3_1[[#This Row],[Status]]="Hired",1,0)</f>
        <v>1</v>
      </c>
      <c r="J1653" t="b">
        <f>OR((Table3_1[[#This Row],[Offered Salary]]&lt;$O$27),(Table3_1[[#This Row],[Offered Salary]]&gt;$O$28))</f>
        <v>0</v>
      </c>
      <c r="K1653" t="str">
        <f>IF(Table3_1[[#This Row],[Offered Salary]]&lt;$O$27,"Low",IF(Table3_1[[#This Row],[Offered Salary]]&gt;$O$28,"High",""))</f>
        <v/>
      </c>
      <c r="L1653" s="6">
        <f>((Table3_1[[#This Row],[Offered Salary]]-$O$25)/$O$26)</f>
        <v>-1.1229499118304747</v>
      </c>
    </row>
    <row r="1654" spans="1:12" x14ac:dyDescent="0.3">
      <c r="A1654">
        <v>703126</v>
      </c>
      <c r="B1654" s="2">
        <v>41828</v>
      </c>
      <c r="C1654" s="3">
        <v>0.40148148148148149</v>
      </c>
      <c r="D1654" t="s">
        <v>31</v>
      </c>
      <c r="E1654" t="s">
        <v>29</v>
      </c>
      <c r="F1654" t="s">
        <v>17</v>
      </c>
      <c r="G1654" t="s">
        <v>8</v>
      </c>
      <c r="H1654">
        <v>19029</v>
      </c>
      <c r="I1654">
        <f>IF(Table3_1[[#This Row],[Status]]="Hired",1,0)</f>
        <v>1</v>
      </c>
      <c r="J1654" t="b">
        <f>OR((Table3_1[[#This Row],[Offered Salary]]&lt;$O$27),(Table3_1[[#This Row],[Offered Salary]]&gt;$O$28))</f>
        <v>0</v>
      </c>
      <c r="K1654" t="str">
        <f>IF(Table3_1[[#This Row],[Offered Salary]]&lt;$O$27,"Low",IF(Table3_1[[#This Row],[Offered Salary]]&gt;$O$28,"High",""))</f>
        <v/>
      </c>
      <c r="L1654" s="6">
        <f>((Table3_1[[#This Row],[Offered Salary]]-$O$25)/$O$26)</f>
        <v>-1.0729680591600987</v>
      </c>
    </row>
    <row r="1655" spans="1:12" x14ac:dyDescent="0.3">
      <c r="A1655">
        <v>744831</v>
      </c>
      <c r="B1655" s="2">
        <v>41768</v>
      </c>
      <c r="C1655" s="3">
        <v>0.55776620370370367</v>
      </c>
      <c r="D1655" t="s">
        <v>31</v>
      </c>
      <c r="E1655" t="s">
        <v>27</v>
      </c>
      <c r="F1655" t="s">
        <v>20</v>
      </c>
      <c r="G1655" t="s">
        <v>2</v>
      </c>
      <c r="H1655">
        <v>33095</v>
      </c>
      <c r="I1655">
        <f>IF(Table3_1[[#This Row],[Status]]="Hired",1,0)</f>
        <v>1</v>
      </c>
      <c r="J1655" t="b">
        <f>OR((Table3_1[[#This Row],[Offered Salary]]&lt;$O$27),(Table3_1[[#This Row],[Offered Salary]]&gt;$O$28))</f>
        <v>0</v>
      </c>
      <c r="K1655" t="str">
        <f>IF(Table3_1[[#This Row],[Offered Salary]]&lt;$O$27,"Low",IF(Table3_1[[#This Row],[Offered Salary]]&gt;$O$28,"High",""))</f>
        <v/>
      </c>
      <c r="L1655" s="6">
        <f>((Table3_1[[#This Row],[Offered Salary]]-$O$25)/$O$26)</f>
        <v>-0.58541969601064803</v>
      </c>
    </row>
    <row r="1656" spans="1:12" x14ac:dyDescent="0.3">
      <c r="A1656">
        <v>978593</v>
      </c>
      <c r="B1656" s="2">
        <v>41765</v>
      </c>
      <c r="C1656" s="3">
        <v>0.39666666666666667</v>
      </c>
      <c r="D1656" t="s">
        <v>30</v>
      </c>
      <c r="E1656" t="s">
        <v>27</v>
      </c>
      <c r="F1656" t="s">
        <v>20</v>
      </c>
      <c r="G1656" t="s">
        <v>2</v>
      </c>
      <c r="H1656">
        <v>17702</v>
      </c>
      <c r="I1656">
        <f>IF(Table3_1[[#This Row],[Status]]="Hired",1,0)</f>
        <v>0</v>
      </c>
      <c r="J1656" t="b">
        <f>OR((Table3_1[[#This Row],[Offered Salary]]&lt;$O$27),(Table3_1[[#This Row],[Offered Salary]]&gt;$O$28))</f>
        <v>0</v>
      </c>
      <c r="K1656" t="str">
        <f>IF(Table3_1[[#This Row],[Offered Salary]]&lt;$O$27,"Low",IF(Table3_1[[#This Row],[Offered Salary]]&gt;$O$28,"High",""))</f>
        <v/>
      </c>
      <c r="L1656" s="6">
        <f>((Table3_1[[#This Row],[Offered Salary]]-$O$25)/$O$26)</f>
        <v>-1.1189638417492727</v>
      </c>
    </row>
    <row r="1657" spans="1:12" x14ac:dyDescent="0.3">
      <c r="A1657">
        <v>905274</v>
      </c>
      <c r="B1657" s="2">
        <v>41796</v>
      </c>
      <c r="C1657" s="3">
        <v>0.73964120370370368</v>
      </c>
      <c r="D1657" t="s">
        <v>31</v>
      </c>
      <c r="E1657" t="s">
        <v>29</v>
      </c>
      <c r="F1657" t="s">
        <v>17</v>
      </c>
      <c r="G1657" t="s">
        <v>9</v>
      </c>
      <c r="H1657">
        <v>42100</v>
      </c>
      <c r="I1657">
        <f>IF(Table3_1[[#This Row],[Status]]="Hired",1,0)</f>
        <v>1</v>
      </c>
      <c r="J1657" t="b">
        <f>OR((Table3_1[[#This Row],[Offered Salary]]&lt;$O$27),(Table3_1[[#This Row],[Offered Salary]]&gt;$O$28))</f>
        <v>0</v>
      </c>
      <c r="K1657" t="str">
        <f>IF(Table3_1[[#This Row],[Offered Salary]]&lt;$O$27,"Low",IF(Table3_1[[#This Row],[Offered Salary]]&gt;$O$28,"High",""))</f>
        <v/>
      </c>
      <c r="L1657" s="6">
        <f>((Table3_1[[#This Row],[Offered Salary]]-$O$25)/$O$26)</f>
        <v>-0.27329307791305074</v>
      </c>
    </row>
    <row r="1658" spans="1:12" x14ac:dyDescent="0.3">
      <c r="A1658">
        <v>704738</v>
      </c>
      <c r="B1658" s="2">
        <v>41796</v>
      </c>
      <c r="C1658" s="3">
        <v>0.74047453703703703</v>
      </c>
      <c r="D1658" t="s">
        <v>30</v>
      </c>
      <c r="E1658" t="s">
        <v>29</v>
      </c>
      <c r="F1658" t="s">
        <v>17</v>
      </c>
      <c r="G1658" t="s">
        <v>9</v>
      </c>
      <c r="H1658">
        <v>76713</v>
      </c>
      <c r="I1658">
        <f>IF(Table3_1[[#This Row],[Status]]="Hired",1,0)</f>
        <v>0</v>
      </c>
      <c r="J1658" t="b">
        <f>OR((Table3_1[[#This Row],[Offered Salary]]&lt;$O$27),(Table3_1[[#This Row],[Offered Salary]]&gt;$O$28))</f>
        <v>0</v>
      </c>
      <c r="K1658" t="str">
        <f>IF(Table3_1[[#This Row],[Offered Salary]]&lt;$O$27,"Low",IF(Table3_1[[#This Row],[Offered Salary]]&gt;$O$28,"High",""))</f>
        <v/>
      </c>
      <c r="L1658" s="6">
        <f>((Table3_1[[#This Row],[Offered Salary]]-$O$25)/$O$26)</f>
        <v>0.92644469357080661</v>
      </c>
    </row>
    <row r="1659" spans="1:12" x14ac:dyDescent="0.3">
      <c r="A1659">
        <v>220546</v>
      </c>
      <c r="B1659" s="2">
        <v>41796</v>
      </c>
      <c r="C1659" s="3">
        <v>0.74224537037037042</v>
      </c>
      <c r="D1659" t="s">
        <v>31</v>
      </c>
      <c r="E1659" t="s">
        <v>29</v>
      </c>
      <c r="F1659" t="s">
        <v>17</v>
      </c>
      <c r="G1659" t="s">
        <v>9</v>
      </c>
      <c r="H1659">
        <v>18465</v>
      </c>
      <c r="I1659">
        <f>IF(Table3_1[[#This Row],[Status]]="Hired",1,0)</f>
        <v>1</v>
      </c>
      <c r="J1659" t="b">
        <f>OR((Table3_1[[#This Row],[Offered Salary]]&lt;$O$27),(Table3_1[[#This Row],[Offered Salary]]&gt;$O$28))</f>
        <v>0</v>
      </c>
      <c r="K1659" t="str">
        <f>IF(Table3_1[[#This Row],[Offered Salary]]&lt;$O$27,"Low",IF(Table3_1[[#This Row],[Offered Salary]]&gt;$O$28,"High",""))</f>
        <v/>
      </c>
      <c r="L1659" s="6">
        <f>((Table3_1[[#This Row],[Offered Salary]]-$O$25)/$O$26)</f>
        <v>-1.0925171332974719</v>
      </c>
    </row>
    <row r="1660" spans="1:12" x14ac:dyDescent="0.3">
      <c r="A1660">
        <v>620270</v>
      </c>
      <c r="B1660" s="2">
        <v>41809</v>
      </c>
      <c r="C1660" s="3">
        <v>0.82628472222222227</v>
      </c>
      <c r="D1660" t="s">
        <v>30</v>
      </c>
      <c r="E1660" t="s">
        <v>29</v>
      </c>
      <c r="F1660" t="s">
        <v>17</v>
      </c>
      <c r="G1660" t="s">
        <v>9</v>
      </c>
      <c r="H1660">
        <v>81695</v>
      </c>
      <c r="I1660">
        <f>IF(Table3_1[[#This Row],[Status]]="Hired",1,0)</f>
        <v>0</v>
      </c>
      <c r="J1660" t="b">
        <f>OR((Table3_1[[#This Row],[Offered Salary]]&lt;$O$27),(Table3_1[[#This Row],[Offered Salary]]&gt;$O$28))</f>
        <v>0</v>
      </c>
      <c r="K1660" t="str">
        <f>IF(Table3_1[[#This Row],[Offered Salary]]&lt;$O$27,"Low",IF(Table3_1[[#This Row],[Offered Salary]]&gt;$O$28,"High",""))</f>
        <v/>
      </c>
      <c r="L1660" s="6">
        <f>((Table3_1[[#This Row],[Offered Salary]]-$O$25)/$O$26)</f>
        <v>1.0991281817842691</v>
      </c>
    </row>
    <row r="1661" spans="1:12" x14ac:dyDescent="0.3">
      <c r="A1661">
        <v>116204</v>
      </c>
      <c r="B1661" s="2">
        <v>41809</v>
      </c>
      <c r="C1661" s="3">
        <v>0.82857638888888885</v>
      </c>
      <c r="D1661" t="s">
        <v>31</v>
      </c>
      <c r="E1661" t="s">
        <v>29</v>
      </c>
      <c r="F1661" t="s">
        <v>17</v>
      </c>
      <c r="G1661" t="s">
        <v>9</v>
      </c>
      <c r="H1661">
        <v>27278</v>
      </c>
      <c r="I1661">
        <f>IF(Table3_1[[#This Row],[Status]]="Hired",1,0)</f>
        <v>1</v>
      </c>
      <c r="J1661" t="b">
        <f>OR((Table3_1[[#This Row],[Offered Salary]]&lt;$O$27),(Table3_1[[#This Row],[Offered Salary]]&gt;$O$28))</f>
        <v>0</v>
      </c>
      <c r="K1661" t="str">
        <f>IF(Table3_1[[#This Row],[Offered Salary]]&lt;$O$27,"Low",IF(Table3_1[[#This Row],[Offered Salary]]&gt;$O$28,"High",""))</f>
        <v/>
      </c>
      <c r="L1661" s="6">
        <f>((Table3_1[[#This Row],[Offered Salary]]-$O$25)/$O$26)</f>
        <v>-0.78704551916153354</v>
      </c>
    </row>
    <row r="1662" spans="1:12" x14ac:dyDescent="0.3">
      <c r="A1662">
        <v>955461</v>
      </c>
      <c r="B1662" s="2">
        <v>41822</v>
      </c>
      <c r="C1662" s="3">
        <v>0.39743055555555556</v>
      </c>
      <c r="D1662" t="s">
        <v>31</v>
      </c>
      <c r="E1662" t="s">
        <v>27</v>
      </c>
      <c r="F1662" t="s">
        <v>17</v>
      </c>
      <c r="G1662" t="s">
        <v>9</v>
      </c>
      <c r="H1662">
        <v>99037</v>
      </c>
      <c r="I1662">
        <f>IF(Table3_1[[#This Row],[Status]]="Hired",1,0)</f>
        <v>1</v>
      </c>
      <c r="J1662" t="b">
        <f>OR((Table3_1[[#This Row],[Offered Salary]]&lt;$O$27),(Table3_1[[#This Row],[Offered Salary]]&gt;$O$28))</f>
        <v>0</v>
      </c>
      <c r="K1662" t="str">
        <f>IF(Table3_1[[#This Row],[Offered Salary]]&lt;$O$27,"Low",IF(Table3_1[[#This Row],[Offered Salary]]&gt;$O$28,"High",""))</f>
        <v/>
      </c>
      <c r="L1662" s="6">
        <f>((Table3_1[[#This Row],[Offered Salary]]-$O$25)/$O$26)</f>
        <v>1.7002275500295252</v>
      </c>
    </row>
    <row r="1663" spans="1:12" x14ac:dyDescent="0.3">
      <c r="A1663">
        <v>147269</v>
      </c>
      <c r="B1663" s="2">
        <v>41834</v>
      </c>
      <c r="C1663" s="3">
        <v>0.73962962962962964</v>
      </c>
      <c r="D1663" t="s">
        <v>30</v>
      </c>
      <c r="E1663" t="s">
        <v>27</v>
      </c>
      <c r="F1663" t="s">
        <v>17</v>
      </c>
      <c r="G1663" t="s">
        <v>9</v>
      </c>
      <c r="H1663">
        <v>10225</v>
      </c>
      <c r="I1663">
        <f>IF(Table3_1[[#This Row],[Status]]="Hired",1,0)</f>
        <v>0</v>
      </c>
      <c r="J1663" t="b">
        <f>OR((Table3_1[[#This Row],[Offered Salary]]&lt;$O$27),(Table3_1[[#This Row],[Offered Salary]]&gt;$O$28))</f>
        <v>1</v>
      </c>
      <c r="K1663" t="str">
        <f>IF(Table3_1[[#This Row],[Offered Salary]]&lt;$O$27,"Low",IF(Table3_1[[#This Row],[Offered Salary]]&gt;$O$28,"High",""))</f>
        <v>Low</v>
      </c>
      <c r="L1663" s="6">
        <f>((Table3_1[[#This Row],[Offered Salary]]-$O$25)/$O$26)</f>
        <v>-1.3781277199853343</v>
      </c>
    </row>
    <row r="1664" spans="1:12" x14ac:dyDescent="0.3">
      <c r="A1664">
        <v>284535</v>
      </c>
      <c r="B1664" s="2">
        <v>41760</v>
      </c>
      <c r="C1664" s="3">
        <v>0.39856481481481482</v>
      </c>
      <c r="D1664" t="s">
        <v>31</v>
      </c>
      <c r="E1664" t="s">
        <v>27</v>
      </c>
      <c r="F1664" t="s">
        <v>15</v>
      </c>
      <c r="G1664" t="s">
        <v>10</v>
      </c>
      <c r="H1664">
        <v>4686</v>
      </c>
      <c r="I1664">
        <f>IF(Table3_1[[#This Row],[Status]]="Hired",1,0)</f>
        <v>1</v>
      </c>
      <c r="J1664" t="b">
        <f>OR((Table3_1[[#This Row],[Offered Salary]]&lt;$O$27),(Table3_1[[#This Row],[Offered Salary]]&gt;$O$28))</f>
        <v>1</v>
      </c>
      <c r="K1664" t="str">
        <f>IF(Table3_1[[#This Row],[Offered Salary]]&lt;$O$27,"Low",IF(Table3_1[[#This Row],[Offered Salary]]&gt;$O$28,"High",""))</f>
        <v>Low</v>
      </c>
      <c r="L1664" s="6">
        <f>((Table3_1[[#This Row],[Offered Salary]]-$O$25)/$O$26)</f>
        <v>-1.570117651983401</v>
      </c>
    </row>
    <row r="1665" spans="1:12" x14ac:dyDescent="0.3">
      <c r="A1665">
        <v>457090</v>
      </c>
      <c r="B1665" s="2">
        <v>41816</v>
      </c>
      <c r="C1665" s="3">
        <v>0.40016203703703701</v>
      </c>
      <c r="D1665" t="s">
        <v>30</v>
      </c>
      <c r="E1665" t="s">
        <v>27</v>
      </c>
      <c r="F1665" t="s">
        <v>15</v>
      </c>
      <c r="G1665" t="s">
        <v>10</v>
      </c>
      <c r="H1665">
        <v>43328</v>
      </c>
      <c r="I1665">
        <f>IF(Table3_1[[#This Row],[Status]]="Hired",1,0)</f>
        <v>0</v>
      </c>
      <c r="J1665" t="b">
        <f>OR((Table3_1[[#This Row],[Offered Salary]]&lt;$O$27),(Table3_1[[#This Row],[Offered Salary]]&gt;$O$28))</f>
        <v>0</v>
      </c>
      <c r="K1665" t="str">
        <f>IF(Table3_1[[#This Row],[Offered Salary]]&lt;$O$27,"Low",IF(Table3_1[[#This Row],[Offered Salary]]&gt;$O$28,"High",""))</f>
        <v/>
      </c>
      <c r="L1665" s="6">
        <f>((Table3_1[[#This Row],[Offered Salary]]-$O$25)/$O$26)</f>
        <v>-0.23072878174160716</v>
      </c>
    </row>
    <row r="1666" spans="1:12" x14ac:dyDescent="0.3">
      <c r="A1666">
        <v>857711</v>
      </c>
      <c r="B1666" s="2">
        <v>41830</v>
      </c>
      <c r="C1666" s="3">
        <v>0.72325231481481478</v>
      </c>
      <c r="D1666" t="s">
        <v>30</v>
      </c>
      <c r="E1666" t="s">
        <v>29</v>
      </c>
      <c r="F1666" t="s">
        <v>15</v>
      </c>
      <c r="G1666" t="s">
        <v>10</v>
      </c>
      <c r="H1666">
        <v>72598</v>
      </c>
      <c r="I1666">
        <f>IF(Table3_1[[#This Row],[Status]]="Hired",1,0)</f>
        <v>0</v>
      </c>
      <c r="J1666" t="b">
        <f>OR((Table3_1[[#This Row],[Offered Salary]]&lt;$O$27),(Table3_1[[#This Row],[Offered Salary]]&gt;$O$28))</f>
        <v>0</v>
      </c>
      <c r="K1666" t="str">
        <f>IF(Table3_1[[#This Row],[Offered Salary]]&lt;$O$27,"Low",IF(Table3_1[[#This Row],[Offered Salary]]&gt;$O$28,"High",""))</f>
        <v/>
      </c>
      <c r="L1666" s="6">
        <f>((Table3_1[[#This Row],[Offered Salary]]-$O$25)/$O$26)</f>
        <v>0.78381270762171018</v>
      </c>
    </row>
    <row r="1667" spans="1:12" x14ac:dyDescent="0.3">
      <c r="A1667">
        <v>601135</v>
      </c>
      <c r="B1667" s="2">
        <v>41824</v>
      </c>
      <c r="C1667" s="3">
        <v>0.46204861111111112</v>
      </c>
      <c r="D1667" t="s">
        <v>30</v>
      </c>
      <c r="E1667" t="s">
        <v>27</v>
      </c>
      <c r="F1667" t="s">
        <v>20</v>
      </c>
      <c r="G1667" t="s">
        <v>4</v>
      </c>
      <c r="H1667">
        <v>41355</v>
      </c>
      <c r="I1667">
        <f>IF(Table3_1[[#This Row],[Status]]="Hired",1,0)</f>
        <v>0</v>
      </c>
      <c r="J1667" t="b">
        <f>OR((Table3_1[[#This Row],[Offered Salary]]&lt;$O$27),(Table3_1[[#This Row],[Offered Salary]]&gt;$O$28))</f>
        <v>0</v>
      </c>
      <c r="K1667" t="str">
        <f>IF(Table3_1[[#This Row],[Offered Salary]]&lt;$O$27,"Low",IF(Table3_1[[#This Row],[Offered Salary]]&gt;$O$28,"High",""))</f>
        <v/>
      </c>
      <c r="L1667" s="6">
        <f>((Table3_1[[#This Row],[Offered Salary]]-$O$25)/$O$26)</f>
        <v>-0.29911587974344606</v>
      </c>
    </row>
    <row r="1668" spans="1:12" x14ac:dyDescent="0.3">
      <c r="A1668">
        <v>687407</v>
      </c>
      <c r="B1668" s="2">
        <v>41824</v>
      </c>
      <c r="C1668" s="3">
        <v>0.46732638888888889</v>
      </c>
      <c r="D1668" t="s">
        <v>30</v>
      </c>
      <c r="E1668" t="s">
        <v>29</v>
      </c>
      <c r="F1668" t="s">
        <v>20</v>
      </c>
      <c r="G1668" t="s">
        <v>4</v>
      </c>
      <c r="H1668">
        <v>11686</v>
      </c>
      <c r="I1668">
        <f>IF(Table3_1[[#This Row],[Status]]="Hired",1,0)</f>
        <v>0</v>
      </c>
      <c r="J1668" t="b">
        <f>OR((Table3_1[[#This Row],[Offered Salary]]&lt;$O$27),(Table3_1[[#This Row],[Offered Salary]]&gt;$O$28))</f>
        <v>1</v>
      </c>
      <c r="K1668" t="str">
        <f>IF(Table3_1[[#This Row],[Offered Salary]]&lt;$O$27,"Low",IF(Table3_1[[#This Row],[Offered Salary]]&gt;$O$28,"High",""))</f>
        <v>Low</v>
      </c>
      <c r="L1668" s="6">
        <f>((Table3_1[[#This Row],[Offered Salary]]-$O$25)/$O$26)</f>
        <v>-1.3274872992145859</v>
      </c>
    </row>
    <row r="1669" spans="1:12" x14ac:dyDescent="0.3">
      <c r="A1669">
        <v>741101</v>
      </c>
      <c r="B1669" s="2">
        <v>41837</v>
      </c>
      <c r="C1669" s="3">
        <v>0.50292824074074072</v>
      </c>
      <c r="D1669" t="s">
        <v>30</v>
      </c>
      <c r="E1669" t="s">
        <v>29</v>
      </c>
      <c r="F1669" t="s">
        <v>20</v>
      </c>
      <c r="G1669" t="s">
        <v>4</v>
      </c>
      <c r="H1669">
        <v>99614</v>
      </c>
      <c r="I1669">
        <f>IF(Table3_1[[#This Row],[Status]]="Hired",1,0)</f>
        <v>0</v>
      </c>
      <c r="J1669" t="b">
        <f>OR((Table3_1[[#This Row],[Offered Salary]]&lt;$O$27),(Table3_1[[#This Row],[Offered Salary]]&gt;$O$28))</f>
        <v>0</v>
      </c>
      <c r="K1669" t="str">
        <f>IF(Table3_1[[#This Row],[Offered Salary]]&lt;$O$27,"Low",IF(Table3_1[[#This Row],[Offered Salary]]&gt;$O$28,"High",""))</f>
        <v/>
      </c>
      <c r="L1669" s="6">
        <f>((Table3_1[[#This Row],[Offered Salary]]-$O$25)/$O$26)</f>
        <v>1.720227223393469</v>
      </c>
    </row>
    <row r="1670" spans="1:12" x14ac:dyDescent="0.3">
      <c r="A1670">
        <v>977471</v>
      </c>
      <c r="B1670" s="2">
        <v>41837</v>
      </c>
      <c r="C1670" s="3">
        <v>0.50407407407407412</v>
      </c>
      <c r="D1670" t="s">
        <v>31</v>
      </c>
      <c r="E1670" t="s">
        <v>27</v>
      </c>
      <c r="F1670" t="s">
        <v>20</v>
      </c>
      <c r="G1670" t="s">
        <v>4</v>
      </c>
      <c r="H1670">
        <v>52280</v>
      </c>
      <c r="I1670">
        <f>IF(Table3_1[[#This Row],[Status]]="Hired",1,0)</f>
        <v>1</v>
      </c>
      <c r="J1670" t="b">
        <f>OR((Table3_1[[#This Row],[Offered Salary]]&lt;$O$27),(Table3_1[[#This Row],[Offered Salary]]&gt;$O$28))</f>
        <v>0</v>
      </c>
      <c r="K1670" t="str">
        <f>IF(Table3_1[[#This Row],[Offered Salary]]&lt;$O$27,"Low",IF(Table3_1[[#This Row],[Offered Salary]]&gt;$O$28,"High",""))</f>
        <v/>
      </c>
      <c r="L1670" s="6">
        <f>((Table3_1[[#This Row],[Offered Salary]]-$O$25)/$O$26)</f>
        <v>7.9560777970740529E-2</v>
      </c>
    </row>
    <row r="1671" spans="1:12" x14ac:dyDescent="0.3">
      <c r="A1671">
        <v>342154</v>
      </c>
      <c r="B1671" s="2">
        <v>41816</v>
      </c>
      <c r="C1671" s="3">
        <v>0.37581018518518516</v>
      </c>
      <c r="D1671" t="s">
        <v>31</v>
      </c>
      <c r="E1671" t="s">
        <v>29</v>
      </c>
      <c r="F1671" t="s">
        <v>17</v>
      </c>
      <c r="G1671" t="s">
        <v>10</v>
      </c>
      <c r="H1671">
        <v>96032</v>
      </c>
      <c r="I1671">
        <f>IF(Table3_1[[#This Row],[Status]]="Hired",1,0)</f>
        <v>1</v>
      </c>
      <c r="J1671" t="b">
        <f>OR((Table3_1[[#This Row],[Offered Salary]]&lt;$O$27),(Table3_1[[#This Row],[Offered Salary]]&gt;$O$28))</f>
        <v>0</v>
      </c>
      <c r="K1671" t="str">
        <f>IF(Table3_1[[#This Row],[Offered Salary]]&lt;$O$27,"Low",IF(Table3_1[[#This Row],[Offered Salary]]&gt;$O$28,"High",""))</f>
        <v/>
      </c>
      <c r="L1671" s="6">
        <f>((Table3_1[[#This Row],[Offered Salary]]-$O$25)/$O$26)</f>
        <v>1.5960698057337697</v>
      </c>
    </row>
    <row r="1672" spans="1:12" x14ac:dyDescent="0.3">
      <c r="A1672">
        <v>180086</v>
      </c>
      <c r="B1672" s="2">
        <v>41816</v>
      </c>
      <c r="C1672" s="3">
        <v>0.37842592592592594</v>
      </c>
      <c r="D1672" t="s">
        <v>31</v>
      </c>
      <c r="E1672" t="s">
        <v>29</v>
      </c>
      <c r="F1672" t="s">
        <v>17</v>
      </c>
      <c r="G1672" t="s">
        <v>10</v>
      </c>
      <c r="H1672">
        <v>55177</v>
      </c>
      <c r="I1672">
        <f>IF(Table3_1[[#This Row],[Status]]="Hired",1,0)</f>
        <v>1</v>
      </c>
      <c r="J1672" t="b">
        <f>OR((Table3_1[[#This Row],[Offered Salary]]&lt;$O$27),(Table3_1[[#This Row],[Offered Salary]]&gt;$O$28))</f>
        <v>0</v>
      </c>
      <c r="K1672" t="str">
        <f>IF(Table3_1[[#This Row],[Offered Salary]]&lt;$O$27,"Low",IF(Table3_1[[#This Row],[Offered Salary]]&gt;$O$28,"High",""))</f>
        <v/>
      </c>
      <c r="L1672" s="6">
        <f>((Table3_1[[#This Row],[Offered Salary]]-$O$25)/$O$26)</f>
        <v>0.17997508253806307</v>
      </c>
    </row>
    <row r="1673" spans="1:12" x14ac:dyDescent="0.3">
      <c r="A1673">
        <v>258186</v>
      </c>
      <c r="B1673" s="2">
        <v>41831</v>
      </c>
      <c r="C1673" s="3">
        <v>0.41708333333333331</v>
      </c>
      <c r="D1673" t="s">
        <v>31</v>
      </c>
      <c r="E1673" t="s">
        <v>29</v>
      </c>
      <c r="F1673" t="s">
        <v>17</v>
      </c>
      <c r="G1673" t="s">
        <v>10</v>
      </c>
      <c r="H1673">
        <v>38034</v>
      </c>
      <c r="I1673">
        <f>IF(Table3_1[[#This Row],[Status]]="Hired",1,0)</f>
        <v>1</v>
      </c>
      <c r="J1673" t="b">
        <f>OR((Table3_1[[#This Row],[Offered Salary]]&lt;$O$27),(Table3_1[[#This Row],[Offered Salary]]&gt;$O$28))</f>
        <v>0</v>
      </c>
      <c r="K1673" t="str">
        <f>IF(Table3_1[[#This Row],[Offered Salary]]&lt;$O$27,"Low",IF(Table3_1[[#This Row],[Offered Salary]]&gt;$O$28,"High",""))</f>
        <v/>
      </c>
      <c r="L1673" s="6">
        <f>((Table3_1[[#This Row],[Offered Salary]]-$O$25)/$O$26)</f>
        <v>-0.41422665139276543</v>
      </c>
    </row>
    <row r="1674" spans="1:12" x14ac:dyDescent="0.3">
      <c r="A1674">
        <v>53510</v>
      </c>
      <c r="B1674" s="2">
        <v>41782</v>
      </c>
      <c r="C1674" s="3">
        <v>0.3967013888888889</v>
      </c>
      <c r="D1674" t="s">
        <v>31</v>
      </c>
      <c r="E1674" t="s">
        <v>27</v>
      </c>
      <c r="F1674" t="s">
        <v>17</v>
      </c>
      <c r="G1674" t="s">
        <v>2</v>
      </c>
      <c r="H1674">
        <v>54503</v>
      </c>
      <c r="I1674">
        <f>IF(Table3_1[[#This Row],[Status]]="Hired",1,0)</f>
        <v>1</v>
      </c>
      <c r="J1674" t="b">
        <f>OR((Table3_1[[#This Row],[Offered Salary]]&lt;$O$27),(Table3_1[[#This Row],[Offered Salary]]&gt;$O$28))</f>
        <v>0</v>
      </c>
      <c r="K1674" t="str">
        <f>IF(Table3_1[[#This Row],[Offered Salary]]&lt;$O$27,"Low",IF(Table3_1[[#This Row],[Offered Salary]]&gt;$O$28,"High",""))</f>
        <v/>
      </c>
      <c r="L1674" s="6">
        <f>((Table3_1[[#This Row],[Offered Salary]]-$O$25)/$O$26)</f>
        <v>0.15661324571432286</v>
      </c>
    </row>
    <row r="1675" spans="1:12" x14ac:dyDescent="0.3">
      <c r="A1675">
        <v>465591</v>
      </c>
      <c r="B1675" s="2">
        <v>41782</v>
      </c>
      <c r="C1675" s="3">
        <v>0.40067129629629628</v>
      </c>
      <c r="D1675" t="s">
        <v>30</v>
      </c>
      <c r="E1675" t="s">
        <v>29</v>
      </c>
      <c r="F1675" t="s">
        <v>17</v>
      </c>
      <c r="G1675" t="s">
        <v>2</v>
      </c>
      <c r="H1675">
        <v>25923</v>
      </c>
      <c r="I1675">
        <f>IF(Table3_1[[#This Row],[Status]]="Hired",1,0)</f>
        <v>0</v>
      </c>
      <c r="J1675" t="b">
        <f>OR((Table3_1[[#This Row],[Offered Salary]]&lt;$O$27),(Table3_1[[#This Row],[Offered Salary]]&gt;$O$28))</f>
        <v>0</v>
      </c>
      <c r="K1675" t="str">
        <f>IF(Table3_1[[#This Row],[Offered Salary]]&lt;$O$27,"Low",IF(Table3_1[[#This Row],[Offered Salary]]&gt;$O$28,"High",""))</f>
        <v/>
      </c>
      <c r="L1675" s="6">
        <f>((Table3_1[[#This Row],[Offered Salary]]-$O$25)/$O$26)</f>
        <v>-0.83401182316178268</v>
      </c>
    </row>
    <row r="1676" spans="1:12" x14ac:dyDescent="0.3">
      <c r="A1676">
        <v>177049</v>
      </c>
      <c r="B1676" s="2">
        <v>41782</v>
      </c>
      <c r="C1676" s="3">
        <v>0.40107638888888891</v>
      </c>
      <c r="D1676" t="s">
        <v>30</v>
      </c>
      <c r="E1676" t="s">
        <v>27</v>
      </c>
      <c r="F1676" t="s">
        <v>17</v>
      </c>
      <c r="G1676" t="s">
        <v>2</v>
      </c>
      <c r="H1676">
        <v>93530</v>
      </c>
      <c r="I1676">
        <f>IF(Table3_1[[#This Row],[Status]]="Hired",1,0)</f>
        <v>0</v>
      </c>
      <c r="J1676" t="b">
        <f>OR((Table3_1[[#This Row],[Offered Salary]]&lt;$O$27),(Table3_1[[#This Row],[Offered Salary]]&gt;$O$28))</f>
        <v>0</v>
      </c>
      <c r="K1676" t="str">
        <f>IF(Table3_1[[#This Row],[Offered Salary]]&lt;$O$27,"Low",IF(Table3_1[[#This Row],[Offered Salary]]&gt;$O$28,"High",""))</f>
        <v/>
      </c>
      <c r="L1676" s="6">
        <f>((Table3_1[[#This Row],[Offered Salary]]-$O$25)/$O$26)</f>
        <v>1.5093467853584017</v>
      </c>
    </row>
    <row r="1677" spans="1:12" x14ac:dyDescent="0.3">
      <c r="A1677">
        <v>329624</v>
      </c>
      <c r="B1677" s="2">
        <v>41795</v>
      </c>
      <c r="C1677" s="3">
        <v>0.75415509259259261</v>
      </c>
      <c r="D1677" t="s">
        <v>30</v>
      </c>
      <c r="E1677" t="s">
        <v>27</v>
      </c>
      <c r="F1677" t="s">
        <v>17</v>
      </c>
      <c r="G1677" t="s">
        <v>2</v>
      </c>
      <c r="H1677">
        <v>43798</v>
      </c>
      <c r="I1677">
        <f>IF(Table3_1[[#This Row],[Status]]="Hired",1,0)</f>
        <v>0</v>
      </c>
      <c r="J1677" t="b">
        <f>OR((Table3_1[[#This Row],[Offered Salary]]&lt;$O$27),(Table3_1[[#This Row],[Offered Salary]]&gt;$O$28))</f>
        <v>0</v>
      </c>
      <c r="K1677" t="str">
        <f>IF(Table3_1[[#This Row],[Offered Salary]]&lt;$O$27,"Low",IF(Table3_1[[#This Row],[Offered Salary]]&gt;$O$28,"High",""))</f>
        <v/>
      </c>
      <c r="L1677" s="6">
        <f>((Table3_1[[#This Row],[Offered Salary]]-$O$25)/$O$26)</f>
        <v>-0.21443788662712956</v>
      </c>
    </row>
    <row r="1678" spans="1:12" x14ac:dyDescent="0.3">
      <c r="A1678">
        <v>50158</v>
      </c>
      <c r="B1678" s="2">
        <v>41795</v>
      </c>
      <c r="C1678" s="3">
        <v>0.75924768518518515</v>
      </c>
      <c r="D1678" t="s">
        <v>31</v>
      </c>
      <c r="E1678" t="s">
        <v>29</v>
      </c>
      <c r="F1678" t="s">
        <v>17</v>
      </c>
      <c r="G1678" t="s">
        <v>2</v>
      </c>
      <c r="H1678">
        <v>26422</v>
      </c>
      <c r="I1678">
        <f>IF(Table3_1[[#This Row],[Status]]="Hired",1,0)</f>
        <v>1</v>
      </c>
      <c r="J1678" t="b">
        <f>OR((Table3_1[[#This Row],[Offered Salary]]&lt;$O$27),(Table3_1[[#This Row],[Offered Salary]]&gt;$O$28))</f>
        <v>0</v>
      </c>
      <c r="K1678" t="str">
        <f>IF(Table3_1[[#This Row],[Offered Salary]]&lt;$O$27,"Low",IF(Table3_1[[#This Row],[Offered Salary]]&gt;$O$28,"High",""))</f>
        <v/>
      </c>
      <c r="L1678" s="6">
        <f>((Table3_1[[#This Row],[Offered Salary]]-$O$25)/$O$26)</f>
        <v>-0.81671574515726286</v>
      </c>
    </row>
    <row r="1679" spans="1:12" x14ac:dyDescent="0.3">
      <c r="A1679">
        <v>189866</v>
      </c>
      <c r="B1679" s="2">
        <v>41799</v>
      </c>
      <c r="C1679" s="3">
        <v>0.6134722222222222</v>
      </c>
      <c r="D1679" t="s">
        <v>31</v>
      </c>
      <c r="E1679" t="s">
        <v>27</v>
      </c>
      <c r="F1679" t="s">
        <v>17</v>
      </c>
      <c r="G1679" t="s">
        <v>2</v>
      </c>
      <c r="H1679">
        <v>3330</v>
      </c>
      <c r="I1679">
        <f>IF(Table3_1[[#This Row],[Status]]="Hired",1,0)</f>
        <v>1</v>
      </c>
      <c r="J1679" t="b">
        <f>OR((Table3_1[[#This Row],[Offered Salary]]&lt;$O$27),(Table3_1[[#This Row],[Offered Salary]]&gt;$O$28))</f>
        <v>1</v>
      </c>
      <c r="K1679" t="str">
        <f>IF(Table3_1[[#This Row],[Offered Salary]]&lt;$O$27,"Low",IF(Table3_1[[#This Row],[Offered Salary]]&gt;$O$28,"High",""))</f>
        <v>Low</v>
      </c>
      <c r="L1679" s="6">
        <f>((Table3_1[[#This Row],[Offered Salary]]-$O$25)/$O$26)</f>
        <v>-1.6171186174626173</v>
      </c>
    </row>
    <row r="1680" spans="1:12" x14ac:dyDescent="0.3">
      <c r="A1680">
        <v>474992</v>
      </c>
      <c r="B1680" s="2">
        <v>41799</v>
      </c>
      <c r="C1680" s="3">
        <v>0.61502314814814818</v>
      </c>
      <c r="D1680" t="s">
        <v>30</v>
      </c>
      <c r="E1680" t="s">
        <v>27</v>
      </c>
      <c r="F1680" t="s">
        <v>17</v>
      </c>
      <c r="G1680" t="s">
        <v>2</v>
      </c>
      <c r="H1680">
        <v>93455</v>
      </c>
      <c r="I1680">
        <f>IF(Table3_1[[#This Row],[Status]]="Hired",1,0)</f>
        <v>0</v>
      </c>
      <c r="J1680" t="b">
        <f>OR((Table3_1[[#This Row],[Offered Salary]]&lt;$O$27),(Table3_1[[#This Row],[Offered Salary]]&gt;$O$28))</f>
        <v>0</v>
      </c>
      <c r="K1680" t="str">
        <f>IF(Table3_1[[#This Row],[Offered Salary]]&lt;$O$27,"Low",IF(Table3_1[[#This Row],[Offered Salary]]&gt;$O$28,"High",""))</f>
        <v/>
      </c>
      <c r="L1680" s="6">
        <f>((Table3_1[[#This Row],[Offered Salary]]-$O$25)/$O$26)</f>
        <v>1.5067471744358787</v>
      </c>
    </row>
    <row r="1681" spans="1:12" x14ac:dyDescent="0.3">
      <c r="A1681">
        <v>18701</v>
      </c>
      <c r="B1681" s="2">
        <v>41810</v>
      </c>
      <c r="C1681" s="3">
        <v>0.77457175925925925</v>
      </c>
      <c r="D1681" t="s">
        <v>31</v>
      </c>
      <c r="E1681" t="s">
        <v>27</v>
      </c>
      <c r="F1681" t="s">
        <v>17</v>
      </c>
      <c r="G1681" t="s">
        <v>2</v>
      </c>
      <c r="H1681">
        <v>79234</v>
      </c>
      <c r="I1681">
        <f>IF(Table3_1[[#This Row],[Status]]="Hired",1,0)</f>
        <v>1</v>
      </c>
      <c r="J1681" t="b">
        <f>OR((Table3_1[[#This Row],[Offered Salary]]&lt;$O$27),(Table3_1[[#This Row],[Offered Salary]]&gt;$O$28))</f>
        <v>0</v>
      </c>
      <c r="K1681" t="str">
        <f>IF(Table3_1[[#This Row],[Offered Salary]]&lt;$O$27,"Low",IF(Table3_1[[#This Row],[Offered Salary]]&gt;$O$28,"High",""))</f>
        <v/>
      </c>
      <c r="L1681" s="6">
        <f>((Table3_1[[#This Row],[Offered Salary]]-$O$25)/$O$26)</f>
        <v>1.0138262820465471</v>
      </c>
    </row>
    <row r="1682" spans="1:12" x14ac:dyDescent="0.3">
      <c r="A1682">
        <v>18596</v>
      </c>
      <c r="B1682" s="2">
        <v>41816</v>
      </c>
      <c r="C1682" s="3">
        <v>2.7685185185185184E-2</v>
      </c>
      <c r="D1682" t="s">
        <v>30</v>
      </c>
      <c r="E1682" t="s">
        <v>29</v>
      </c>
      <c r="F1682" t="s">
        <v>17</v>
      </c>
      <c r="G1682" t="s">
        <v>2</v>
      </c>
      <c r="H1682">
        <v>91894</v>
      </c>
      <c r="I1682">
        <f>IF(Table3_1[[#This Row],[Status]]="Hired",1,0)</f>
        <v>0</v>
      </c>
      <c r="J1682" t="b">
        <f>OR((Table3_1[[#This Row],[Offered Salary]]&lt;$O$27),(Table3_1[[#This Row],[Offered Salary]]&gt;$O$28))</f>
        <v>0</v>
      </c>
      <c r="K1682" t="str">
        <f>IF(Table3_1[[#This Row],[Offered Salary]]&lt;$O$27,"Low",IF(Table3_1[[#This Row],[Offered Salary]]&gt;$O$28,"High",""))</f>
        <v/>
      </c>
      <c r="L1682" s="6">
        <f>((Table3_1[[#This Row],[Offered Salary]]-$O$25)/$O$26)</f>
        <v>1.4526406057684329</v>
      </c>
    </row>
    <row r="1683" spans="1:12" x14ac:dyDescent="0.3">
      <c r="A1683">
        <v>856085</v>
      </c>
      <c r="B1683" s="2">
        <v>41816</v>
      </c>
      <c r="C1683" s="3">
        <v>2.8657407407407406E-2</v>
      </c>
      <c r="D1683" t="s">
        <v>30</v>
      </c>
      <c r="E1683" t="s">
        <v>29</v>
      </c>
      <c r="F1683" t="s">
        <v>17</v>
      </c>
      <c r="G1683" t="s">
        <v>2</v>
      </c>
      <c r="H1683">
        <v>42555</v>
      </c>
      <c r="I1683">
        <f>IF(Table3_1[[#This Row],[Status]]="Hired",1,0)</f>
        <v>0</v>
      </c>
      <c r="J1683" t="b">
        <f>OR((Table3_1[[#This Row],[Offered Salary]]&lt;$O$27),(Table3_1[[#This Row],[Offered Salary]]&gt;$O$28))</f>
        <v>0</v>
      </c>
      <c r="K1683" t="str">
        <f>IF(Table3_1[[#This Row],[Offered Salary]]&lt;$O$27,"Low",IF(Table3_1[[#This Row],[Offered Salary]]&gt;$O$28,"High",""))</f>
        <v/>
      </c>
      <c r="L1683" s="6">
        <f>((Table3_1[[#This Row],[Offered Salary]]-$O$25)/$O$26)</f>
        <v>-0.25752210498307776</v>
      </c>
    </row>
    <row r="1684" spans="1:12" x14ac:dyDescent="0.3">
      <c r="A1684">
        <v>527591</v>
      </c>
      <c r="B1684" s="2">
        <v>41816</v>
      </c>
      <c r="C1684" s="3">
        <v>2.8993055555555557E-2</v>
      </c>
      <c r="D1684" t="s">
        <v>31</v>
      </c>
      <c r="E1684" t="s">
        <v>27</v>
      </c>
      <c r="F1684" t="s">
        <v>17</v>
      </c>
      <c r="G1684" t="s">
        <v>2</v>
      </c>
      <c r="H1684">
        <v>69559</v>
      </c>
      <c r="I1684">
        <f>IF(Table3_1[[#This Row],[Status]]="Hired",1,0)</f>
        <v>1</v>
      </c>
      <c r="J1684" t="b">
        <f>OR((Table3_1[[#This Row],[Offered Salary]]&lt;$O$27),(Table3_1[[#This Row],[Offered Salary]]&gt;$O$28))</f>
        <v>0</v>
      </c>
      <c r="K1684" t="str">
        <f>IF(Table3_1[[#This Row],[Offered Salary]]&lt;$O$27,"Low",IF(Table3_1[[#This Row],[Offered Salary]]&gt;$O$28,"High",""))</f>
        <v/>
      </c>
      <c r="L1684" s="6">
        <f>((Table3_1[[#This Row],[Offered Salary]]-$O$25)/$O$26)</f>
        <v>0.67847647304107739</v>
      </c>
    </row>
    <row r="1685" spans="1:12" x14ac:dyDescent="0.3">
      <c r="A1685">
        <v>787319</v>
      </c>
      <c r="B1685" s="2">
        <v>41803</v>
      </c>
      <c r="C1685" s="3">
        <v>0.39871527777777777</v>
      </c>
      <c r="D1685" t="s">
        <v>30</v>
      </c>
      <c r="E1685" t="s">
        <v>27</v>
      </c>
      <c r="F1685" t="s">
        <v>15</v>
      </c>
      <c r="G1685" t="s">
        <v>7</v>
      </c>
      <c r="H1685">
        <v>44645</v>
      </c>
      <c r="I1685">
        <f>IF(Table3_1[[#This Row],[Status]]="Hired",1,0)</f>
        <v>0</v>
      </c>
      <c r="J1685" t="b">
        <f>OR((Table3_1[[#This Row],[Offered Salary]]&lt;$O$27),(Table3_1[[#This Row],[Offered Salary]]&gt;$O$28))</f>
        <v>0</v>
      </c>
      <c r="K1685" t="str">
        <f>IF(Table3_1[[#This Row],[Offered Salary]]&lt;$O$27,"Low",IF(Table3_1[[#This Row],[Offered Salary]]&gt;$O$28,"High",""))</f>
        <v/>
      </c>
      <c r="L1685" s="6">
        <f>((Table3_1[[#This Row],[Offered Salary]]-$O$25)/$O$26)</f>
        <v>-0.18507961394210293</v>
      </c>
    </row>
    <row r="1686" spans="1:12" x14ac:dyDescent="0.3">
      <c r="A1686">
        <v>980503</v>
      </c>
      <c r="B1686" s="2">
        <v>41804</v>
      </c>
      <c r="C1686" s="3">
        <v>0.39598379629629632</v>
      </c>
      <c r="D1686" t="s">
        <v>31</v>
      </c>
      <c r="E1686" t="s">
        <v>29</v>
      </c>
      <c r="F1686" t="s">
        <v>15</v>
      </c>
      <c r="G1686" t="s">
        <v>7</v>
      </c>
      <c r="H1686">
        <v>23843</v>
      </c>
      <c r="I1686">
        <f>IF(Table3_1[[#This Row],[Status]]="Hired",1,0)</f>
        <v>1</v>
      </c>
      <c r="J1686" t="b">
        <f>OR((Table3_1[[#This Row],[Offered Salary]]&lt;$O$27),(Table3_1[[#This Row],[Offered Salary]]&gt;$O$28))</f>
        <v>0</v>
      </c>
      <c r="K1686" t="str">
        <f>IF(Table3_1[[#This Row],[Offered Salary]]&lt;$O$27,"Low",IF(Table3_1[[#This Row],[Offered Salary]]&gt;$O$28,"High",""))</f>
        <v/>
      </c>
      <c r="L1686" s="6">
        <f>((Table3_1[[#This Row],[Offered Salary]]-$O$25)/$O$26)</f>
        <v>-0.90610769941308777</v>
      </c>
    </row>
    <row r="1687" spans="1:12" x14ac:dyDescent="0.3">
      <c r="A1687">
        <v>902869</v>
      </c>
      <c r="B1687" s="2">
        <v>41804</v>
      </c>
      <c r="C1687" s="3">
        <v>0.39641203703703703</v>
      </c>
      <c r="D1687" t="s">
        <v>31</v>
      </c>
      <c r="E1687" t="s">
        <v>27</v>
      </c>
      <c r="F1687" t="s">
        <v>15</v>
      </c>
      <c r="G1687" t="s">
        <v>7</v>
      </c>
      <c r="H1687">
        <v>87397</v>
      </c>
      <c r="I1687">
        <f>IF(Table3_1[[#This Row],[Status]]="Hired",1,0)</f>
        <v>1</v>
      </c>
      <c r="J1687" t="b">
        <f>OR((Table3_1[[#This Row],[Offered Salary]]&lt;$O$27),(Table3_1[[#This Row],[Offered Salary]]&gt;$O$28))</f>
        <v>0</v>
      </c>
      <c r="K1687" t="str">
        <f>IF(Table3_1[[#This Row],[Offered Salary]]&lt;$O$27,"Low",IF(Table3_1[[#This Row],[Offered Salary]]&gt;$O$28,"High",""))</f>
        <v/>
      </c>
      <c r="L1687" s="6">
        <f>((Table3_1[[#This Row],[Offered Salary]]-$O$25)/$O$26)</f>
        <v>1.2967679348539525</v>
      </c>
    </row>
    <row r="1688" spans="1:12" x14ac:dyDescent="0.3">
      <c r="A1688">
        <v>825924</v>
      </c>
      <c r="B1688" s="2">
        <v>41804</v>
      </c>
      <c r="C1688" s="3">
        <v>0.39666666666666667</v>
      </c>
      <c r="D1688" t="s">
        <v>31</v>
      </c>
      <c r="E1688" t="s">
        <v>27</v>
      </c>
      <c r="F1688" t="s">
        <v>15</v>
      </c>
      <c r="G1688" t="s">
        <v>7</v>
      </c>
      <c r="H1688">
        <v>14658</v>
      </c>
      <c r="I1688">
        <f>IF(Table3_1[[#This Row],[Status]]="Hired",1,0)</f>
        <v>1</v>
      </c>
      <c r="J1688" t="b">
        <f>OR((Table3_1[[#This Row],[Offered Salary]]&lt;$O$27),(Table3_1[[#This Row],[Offered Salary]]&gt;$O$28))</f>
        <v>0</v>
      </c>
      <c r="K1688" t="str">
        <f>IF(Table3_1[[#This Row],[Offered Salary]]&lt;$O$27,"Low",IF(Table3_1[[#This Row],[Offered Salary]]&gt;$O$28,"High",""))</f>
        <v/>
      </c>
      <c r="L1688" s="6">
        <f>((Table3_1[[#This Row],[Offered Salary]]-$O$25)/$O$26)</f>
        <v>-1.2244733837247403</v>
      </c>
    </row>
    <row r="1689" spans="1:12" x14ac:dyDescent="0.3">
      <c r="A1689">
        <v>934522</v>
      </c>
      <c r="B1689" s="2">
        <v>41761</v>
      </c>
      <c r="C1689" s="3">
        <v>0.59187500000000004</v>
      </c>
      <c r="D1689" t="s">
        <v>31</v>
      </c>
      <c r="E1689" t="s">
        <v>29</v>
      </c>
      <c r="F1689" t="s">
        <v>19</v>
      </c>
      <c r="G1689" t="s">
        <v>10</v>
      </c>
      <c r="H1689">
        <v>91445</v>
      </c>
      <c r="I1689">
        <f>IF(Table3_1[[#This Row],[Status]]="Hired",1,0)</f>
        <v>1</v>
      </c>
      <c r="J1689" t="b">
        <f>OR((Table3_1[[#This Row],[Offered Salary]]&lt;$O$27),(Table3_1[[#This Row],[Offered Salary]]&gt;$O$28))</f>
        <v>0</v>
      </c>
      <c r="K1689" t="str">
        <f>IF(Table3_1[[#This Row],[Offered Salary]]&lt;$O$27,"Low",IF(Table3_1[[#This Row],[Offered Salary]]&gt;$O$28,"High",""))</f>
        <v/>
      </c>
      <c r="L1689" s="6">
        <f>((Table3_1[[#This Row],[Offered Salary]]-$O$25)/$O$26)</f>
        <v>1.4370776017122617</v>
      </c>
    </row>
    <row r="1690" spans="1:12" x14ac:dyDescent="0.3">
      <c r="A1690">
        <v>275419</v>
      </c>
      <c r="B1690" s="2">
        <v>41764</v>
      </c>
      <c r="C1690" s="3">
        <v>0.82069444444444439</v>
      </c>
      <c r="D1690" t="s">
        <v>31</v>
      </c>
      <c r="E1690" t="s">
        <v>27</v>
      </c>
      <c r="F1690" t="s">
        <v>19</v>
      </c>
      <c r="G1690" t="s">
        <v>8</v>
      </c>
      <c r="H1690">
        <v>79689</v>
      </c>
      <c r="I1690">
        <f>IF(Table3_1[[#This Row],[Status]]="Hired",1,0)</f>
        <v>1</v>
      </c>
      <c r="J1690" t="b">
        <f>OR((Table3_1[[#This Row],[Offered Salary]]&lt;$O$27),(Table3_1[[#This Row],[Offered Salary]]&gt;$O$28))</f>
        <v>0</v>
      </c>
      <c r="K1690" t="str">
        <f>IF(Table3_1[[#This Row],[Offered Salary]]&lt;$O$27,"Low",IF(Table3_1[[#This Row],[Offered Salary]]&gt;$O$28,"High",""))</f>
        <v/>
      </c>
      <c r="L1690" s="6">
        <f>((Table3_1[[#This Row],[Offered Salary]]-$O$25)/$O$26)</f>
        <v>1.02959725497652</v>
      </c>
    </row>
    <row r="1691" spans="1:12" x14ac:dyDescent="0.3">
      <c r="A1691">
        <v>513007</v>
      </c>
      <c r="B1691" s="2">
        <v>41781</v>
      </c>
      <c r="C1691" s="3">
        <v>0.77167824074074076</v>
      </c>
      <c r="D1691" t="s">
        <v>30</v>
      </c>
      <c r="E1691" t="s">
        <v>27</v>
      </c>
      <c r="F1691" t="s">
        <v>17</v>
      </c>
      <c r="G1691" t="s">
        <v>10</v>
      </c>
      <c r="H1691">
        <v>43540</v>
      </c>
      <c r="I1691">
        <f>IF(Table3_1[[#This Row],[Status]]="Hired",1,0)</f>
        <v>0</v>
      </c>
      <c r="J1691" t="b">
        <f>OR((Table3_1[[#This Row],[Offered Salary]]&lt;$O$27),(Table3_1[[#This Row],[Offered Salary]]&gt;$O$28))</f>
        <v>0</v>
      </c>
      <c r="K1691" t="str">
        <f>IF(Table3_1[[#This Row],[Offered Salary]]&lt;$O$27,"Low",IF(Table3_1[[#This Row],[Offered Salary]]&gt;$O$28,"High",""))</f>
        <v/>
      </c>
      <c r="L1691" s="6">
        <f>((Table3_1[[#This Row],[Offered Salary]]-$O$25)/$O$26)</f>
        <v>-0.22338054820060876</v>
      </c>
    </row>
    <row r="1692" spans="1:12" x14ac:dyDescent="0.3">
      <c r="A1692">
        <v>489080</v>
      </c>
      <c r="B1692" s="2">
        <v>41827</v>
      </c>
      <c r="C1692" s="3">
        <v>0.39718750000000003</v>
      </c>
      <c r="D1692" t="s">
        <v>31</v>
      </c>
      <c r="E1692" t="s">
        <v>27</v>
      </c>
      <c r="F1692" t="s">
        <v>17</v>
      </c>
      <c r="G1692" t="s">
        <v>10</v>
      </c>
      <c r="H1692">
        <v>17378</v>
      </c>
      <c r="I1692">
        <f>IF(Table3_1[[#This Row],[Status]]="Hired",1,0)</f>
        <v>1</v>
      </c>
      <c r="J1692" t="b">
        <f>OR((Table3_1[[#This Row],[Offered Salary]]&lt;$O$27),(Table3_1[[#This Row],[Offered Salary]]&gt;$O$28))</f>
        <v>0</v>
      </c>
      <c r="K1692" t="str">
        <f>IF(Table3_1[[#This Row],[Offered Salary]]&lt;$O$27,"Low",IF(Table3_1[[#This Row],[Offered Salary]]&gt;$O$28,"High",""))</f>
        <v/>
      </c>
      <c r="L1692" s="6">
        <f>((Table3_1[[#This Row],[Offered Salary]]-$O$25)/$O$26)</f>
        <v>-1.1301941609345723</v>
      </c>
    </row>
    <row r="1693" spans="1:12" x14ac:dyDescent="0.3">
      <c r="A1693">
        <v>165499</v>
      </c>
      <c r="B1693" s="2">
        <v>41827</v>
      </c>
      <c r="C1693" s="3">
        <v>0.39831018518518518</v>
      </c>
      <c r="D1693" t="s">
        <v>31</v>
      </c>
      <c r="E1693" t="s">
        <v>27</v>
      </c>
      <c r="F1693" t="s">
        <v>17</v>
      </c>
      <c r="G1693" t="s">
        <v>10</v>
      </c>
      <c r="H1693">
        <v>24452</v>
      </c>
      <c r="I1693">
        <f>IF(Table3_1[[#This Row],[Status]]="Hired",1,0)</f>
        <v>1</v>
      </c>
      <c r="J1693" t="b">
        <f>OR((Table3_1[[#This Row],[Offered Salary]]&lt;$O$27),(Table3_1[[#This Row],[Offered Salary]]&gt;$O$28))</f>
        <v>0</v>
      </c>
      <c r="K1693" t="str">
        <f>IF(Table3_1[[#This Row],[Offered Salary]]&lt;$O$27,"Low",IF(Table3_1[[#This Row],[Offered Salary]]&gt;$O$28,"High",""))</f>
        <v/>
      </c>
      <c r="L1693" s="6">
        <f>((Table3_1[[#This Row],[Offered Salary]]-$O$25)/$O$26)</f>
        <v>-0.88499885872220085</v>
      </c>
    </row>
    <row r="1694" spans="1:12" x14ac:dyDescent="0.3">
      <c r="A1694">
        <v>861441</v>
      </c>
      <c r="B1694" s="2">
        <v>41837</v>
      </c>
      <c r="C1694" s="3">
        <v>0.55090277777777774</v>
      </c>
      <c r="D1694" t="s">
        <v>31</v>
      </c>
      <c r="E1694" t="s">
        <v>29</v>
      </c>
      <c r="F1694" t="s">
        <v>17</v>
      </c>
      <c r="G1694" t="s">
        <v>10</v>
      </c>
      <c r="H1694">
        <v>57146</v>
      </c>
      <c r="I1694">
        <f>IF(Table3_1[[#This Row],[Status]]="Hired",1,0)</f>
        <v>1</v>
      </c>
      <c r="J1694" t="b">
        <f>OR((Table3_1[[#This Row],[Offered Salary]]&lt;$O$27),(Table3_1[[#This Row],[Offered Salary]]&gt;$O$28))</f>
        <v>0</v>
      </c>
      <c r="K1694" t="str">
        <f>IF(Table3_1[[#This Row],[Offered Salary]]&lt;$O$27,"Low",IF(Table3_1[[#This Row],[Offered Salary]]&gt;$O$28,"High",""))</f>
        <v/>
      </c>
      <c r="L1694" s="6">
        <f>((Table3_1[[#This Row],[Offered Salary]]-$O$25)/$O$26)</f>
        <v>0.2482235346240341</v>
      </c>
    </row>
    <row r="1695" spans="1:12" x14ac:dyDescent="0.3">
      <c r="A1695">
        <v>228054</v>
      </c>
      <c r="B1695" s="2">
        <v>41837</v>
      </c>
      <c r="C1695" s="3">
        <v>0.55125000000000002</v>
      </c>
      <c r="D1695" t="s">
        <v>31</v>
      </c>
      <c r="E1695" t="s">
        <v>27</v>
      </c>
      <c r="F1695" t="s">
        <v>17</v>
      </c>
      <c r="G1695" t="s">
        <v>10</v>
      </c>
      <c r="H1695">
        <v>10646</v>
      </c>
      <c r="I1695">
        <f>IF(Table3_1[[#This Row],[Status]]="Hired",1,0)</f>
        <v>1</v>
      </c>
      <c r="J1695" t="b">
        <f>OR((Table3_1[[#This Row],[Offered Salary]]&lt;$O$27),(Table3_1[[#This Row],[Offered Salary]]&gt;$O$28))</f>
        <v>1</v>
      </c>
      <c r="K1695" t="str">
        <f>IF(Table3_1[[#This Row],[Offered Salary]]&lt;$O$27,"Low",IF(Table3_1[[#This Row],[Offered Salary]]&gt;$O$28,"High",""))</f>
        <v>Low</v>
      </c>
      <c r="L1695" s="6">
        <f>((Table3_1[[#This Row],[Offered Salary]]-$O$25)/$O$26)</f>
        <v>-1.3635352373402385</v>
      </c>
    </row>
    <row r="1696" spans="1:12" x14ac:dyDescent="0.3">
      <c r="A1696">
        <v>546950</v>
      </c>
      <c r="B1696" s="2">
        <v>41836</v>
      </c>
      <c r="C1696" s="3">
        <v>0.40900462962962963</v>
      </c>
      <c r="D1696" t="s">
        <v>30</v>
      </c>
      <c r="E1696" t="s">
        <v>27</v>
      </c>
      <c r="F1696" t="s">
        <v>17</v>
      </c>
      <c r="G1696" t="s">
        <v>10</v>
      </c>
      <c r="H1696">
        <v>44564</v>
      </c>
      <c r="I1696">
        <f>IF(Table3_1[[#This Row],[Status]]="Hired",1,0)</f>
        <v>0</v>
      </c>
      <c r="J1696" t="b">
        <f>OR((Table3_1[[#This Row],[Offered Salary]]&lt;$O$27),(Table3_1[[#This Row],[Offered Salary]]&gt;$O$28))</f>
        <v>0</v>
      </c>
      <c r="K1696" t="str">
        <f>IF(Table3_1[[#This Row],[Offered Salary]]&lt;$O$27,"Low",IF(Table3_1[[#This Row],[Offered Salary]]&gt;$O$28,"High",""))</f>
        <v/>
      </c>
      <c r="L1696" s="6">
        <f>((Table3_1[[#This Row],[Offered Salary]]-$O$25)/$O$26)</f>
        <v>-0.18788719373842777</v>
      </c>
    </row>
    <row r="1697" spans="1:12" x14ac:dyDescent="0.3">
      <c r="A1697">
        <v>708992</v>
      </c>
      <c r="B1697" s="2">
        <v>41836</v>
      </c>
      <c r="C1697" s="3">
        <v>0.41164351851851849</v>
      </c>
      <c r="D1697" t="s">
        <v>31</v>
      </c>
      <c r="E1697" t="s">
        <v>29</v>
      </c>
      <c r="F1697" t="s">
        <v>17</v>
      </c>
      <c r="G1697" t="s">
        <v>10</v>
      </c>
      <c r="H1697">
        <v>46129</v>
      </c>
      <c r="I1697">
        <f>IF(Table3_1[[#This Row],[Status]]="Hired",1,0)</f>
        <v>1</v>
      </c>
      <c r="J1697" t="b">
        <f>OR((Table3_1[[#This Row],[Offered Salary]]&lt;$O$27),(Table3_1[[#This Row],[Offered Salary]]&gt;$O$28))</f>
        <v>0</v>
      </c>
      <c r="K1697" t="str">
        <f>IF(Table3_1[[#This Row],[Offered Salary]]&lt;$O$27,"Low",IF(Table3_1[[#This Row],[Offered Salary]]&gt;$O$28,"High",""))</f>
        <v/>
      </c>
      <c r="L1697" s="6">
        <f>((Table3_1[[#This Row],[Offered Salary]]-$O$25)/$O$26)</f>
        <v>-0.13364197915511408</v>
      </c>
    </row>
    <row r="1698" spans="1:12" x14ac:dyDescent="0.3">
      <c r="A1698">
        <v>383976</v>
      </c>
      <c r="B1698" s="2">
        <v>41836</v>
      </c>
      <c r="C1698" s="3">
        <v>0.4130787037037037</v>
      </c>
      <c r="D1698" t="s">
        <v>31</v>
      </c>
      <c r="E1698" t="s">
        <v>29</v>
      </c>
      <c r="F1698" t="s">
        <v>17</v>
      </c>
      <c r="G1698" t="s">
        <v>10</v>
      </c>
      <c r="H1698">
        <v>84992</v>
      </c>
      <c r="I1698">
        <f>IF(Table3_1[[#This Row],[Status]]="Hired",1,0)</f>
        <v>1</v>
      </c>
      <c r="J1698" t="b">
        <f>OR((Table3_1[[#This Row],[Offered Salary]]&lt;$O$27),(Table3_1[[#This Row],[Offered Salary]]&gt;$O$28))</f>
        <v>0</v>
      </c>
      <c r="K1698" t="str">
        <f>IF(Table3_1[[#This Row],[Offered Salary]]&lt;$O$27,"Low",IF(Table3_1[[#This Row],[Offered Salary]]&gt;$O$28,"High",""))</f>
        <v/>
      </c>
      <c r="L1698" s="6">
        <f>((Table3_1[[#This Row],[Offered Salary]]-$O$25)/$O$26)</f>
        <v>1.213407077938381</v>
      </c>
    </row>
    <row r="1699" spans="1:12" x14ac:dyDescent="0.3">
      <c r="A1699">
        <v>827122</v>
      </c>
      <c r="B1699" s="2">
        <v>41870</v>
      </c>
      <c r="C1699" s="3">
        <v>0.39822916666666669</v>
      </c>
      <c r="D1699" t="s">
        <v>30</v>
      </c>
      <c r="E1699" t="s">
        <v>29</v>
      </c>
      <c r="F1699" t="s">
        <v>18</v>
      </c>
      <c r="G1699" t="s">
        <v>10</v>
      </c>
      <c r="H1699">
        <v>65433</v>
      </c>
      <c r="I1699">
        <f>IF(Table3_1[[#This Row],[Status]]="Hired",1,0)</f>
        <v>0</v>
      </c>
      <c r="J1699" t="b">
        <f>OR((Table3_1[[#This Row],[Offered Salary]]&lt;$O$27),(Table3_1[[#This Row],[Offered Salary]]&gt;$O$28))</f>
        <v>0</v>
      </c>
      <c r="K1699" t="str">
        <f>IF(Table3_1[[#This Row],[Offered Salary]]&lt;$O$27,"Low",IF(Table3_1[[#This Row],[Offered Salary]]&gt;$O$28,"High",""))</f>
        <v/>
      </c>
      <c r="L1699" s="6">
        <f>((Table3_1[[#This Row],[Offered Salary]]-$O$25)/$O$26)</f>
        <v>0.53546321082334436</v>
      </c>
    </row>
    <row r="1700" spans="1:12" x14ac:dyDescent="0.3">
      <c r="A1700">
        <v>831694</v>
      </c>
      <c r="B1700" s="2">
        <v>41784</v>
      </c>
      <c r="C1700" s="3">
        <v>0.44482638888888887</v>
      </c>
      <c r="D1700" t="s">
        <v>30</v>
      </c>
      <c r="E1700" t="s">
        <v>27</v>
      </c>
      <c r="F1700" t="s">
        <v>20</v>
      </c>
      <c r="G1700" t="s">
        <v>10</v>
      </c>
      <c r="H1700">
        <v>7139</v>
      </c>
      <c r="I1700">
        <f>IF(Table3_1[[#This Row],[Status]]="Hired",1,0)</f>
        <v>0</v>
      </c>
      <c r="J1700" t="b">
        <f>OR((Table3_1[[#This Row],[Offered Salary]]&lt;$O$27),(Table3_1[[#This Row],[Offered Salary]]&gt;$O$28))</f>
        <v>1</v>
      </c>
      <c r="K1700" t="str">
        <f>IF(Table3_1[[#This Row],[Offered Salary]]&lt;$O$27,"Low",IF(Table3_1[[#This Row],[Offered Salary]]&gt;$O$28,"High",""))</f>
        <v>Low</v>
      </c>
      <c r="L1700" s="6">
        <f>((Table3_1[[#This Row],[Offered Salary]]-$O$25)/$O$26)</f>
        <v>-1.4850930440774148</v>
      </c>
    </row>
    <row r="1701" spans="1:12" x14ac:dyDescent="0.3">
      <c r="A1701">
        <v>723857</v>
      </c>
      <c r="B1701" s="2">
        <v>41784</v>
      </c>
      <c r="C1701" s="3">
        <v>0.44850694444444444</v>
      </c>
      <c r="D1701" t="s">
        <v>31</v>
      </c>
      <c r="E1701" t="s">
        <v>27</v>
      </c>
      <c r="F1701" t="s">
        <v>20</v>
      </c>
      <c r="G1701" t="s">
        <v>10</v>
      </c>
      <c r="H1701">
        <v>37285</v>
      </c>
      <c r="I1701">
        <f>IF(Table3_1[[#This Row],[Status]]="Hired",1,0)</f>
        <v>1</v>
      </c>
      <c r="J1701" t="b">
        <f>OR((Table3_1[[#This Row],[Offered Salary]]&lt;$O$27),(Table3_1[[#This Row],[Offered Salary]]&gt;$O$28))</f>
        <v>0</v>
      </c>
      <c r="K1701" t="str">
        <f>IF(Table3_1[[#This Row],[Offered Salary]]&lt;$O$27,"Low",IF(Table3_1[[#This Row],[Offered Salary]]&gt;$O$28,"High",""))</f>
        <v/>
      </c>
      <c r="L1701" s="6">
        <f>((Table3_1[[#This Row],[Offered Salary]]-$O$25)/$O$26)</f>
        <v>-0.44018809913902862</v>
      </c>
    </row>
    <row r="1702" spans="1:12" x14ac:dyDescent="0.3">
      <c r="A1702">
        <v>270932</v>
      </c>
      <c r="B1702" s="2">
        <v>41822</v>
      </c>
      <c r="C1702" s="3">
        <v>0.39748842592592593</v>
      </c>
      <c r="D1702" t="s">
        <v>30</v>
      </c>
      <c r="E1702" t="s">
        <v>27</v>
      </c>
      <c r="F1702" t="s">
        <v>20</v>
      </c>
      <c r="G1702" t="s">
        <v>10</v>
      </c>
      <c r="H1702">
        <v>57559</v>
      </c>
      <c r="I1702">
        <f>IF(Table3_1[[#This Row],[Status]]="Hired",1,0)</f>
        <v>0</v>
      </c>
      <c r="J1702" t="b">
        <f>OR((Table3_1[[#This Row],[Offered Salary]]&lt;$O$27),(Table3_1[[#This Row],[Offered Salary]]&gt;$O$28))</f>
        <v>0</v>
      </c>
      <c r="K1702" t="str">
        <f>IF(Table3_1[[#This Row],[Offered Salary]]&lt;$O$27,"Low",IF(Table3_1[[#This Row],[Offered Salary]]&gt;$O$28,"High",""))</f>
        <v/>
      </c>
      <c r="L1702" s="6">
        <f>((Table3_1[[#This Row],[Offered Salary]]-$O$25)/$O$26)</f>
        <v>0.2625387254373942</v>
      </c>
    </row>
    <row r="1703" spans="1:12" x14ac:dyDescent="0.3">
      <c r="A1703">
        <v>937869</v>
      </c>
      <c r="B1703" s="2">
        <v>41831</v>
      </c>
      <c r="C1703" s="3">
        <v>0.79269675925925931</v>
      </c>
      <c r="D1703" t="s">
        <v>31</v>
      </c>
      <c r="E1703" t="s">
        <v>29</v>
      </c>
      <c r="F1703" t="s">
        <v>20</v>
      </c>
      <c r="G1703" t="s">
        <v>10</v>
      </c>
      <c r="H1703">
        <v>76032</v>
      </c>
      <c r="I1703">
        <f>IF(Table3_1[[#This Row],[Status]]="Hired",1,0)</f>
        <v>1</v>
      </c>
      <c r="J1703" t="b">
        <f>OR((Table3_1[[#This Row],[Offered Salary]]&lt;$O$27),(Table3_1[[#This Row],[Offered Salary]]&gt;$O$28))</f>
        <v>0</v>
      </c>
      <c r="K1703" t="str">
        <f>IF(Table3_1[[#This Row],[Offered Salary]]&lt;$O$27,"Low",IF(Table3_1[[#This Row],[Offered Salary]]&gt;$O$28,"High",""))</f>
        <v/>
      </c>
      <c r="L1703" s="6">
        <f>((Table3_1[[#This Row],[Offered Salary]]-$O$25)/$O$26)</f>
        <v>0.90284022639429751</v>
      </c>
    </row>
    <row r="1704" spans="1:12" x14ac:dyDescent="0.3">
      <c r="A1704">
        <v>983895</v>
      </c>
      <c r="B1704" s="2">
        <v>41843</v>
      </c>
      <c r="C1704" s="3">
        <v>0.70460648148148153</v>
      </c>
      <c r="D1704" t="s">
        <v>30</v>
      </c>
      <c r="E1704" t="s">
        <v>27</v>
      </c>
      <c r="F1704" t="s">
        <v>20</v>
      </c>
      <c r="G1704" t="s">
        <v>10</v>
      </c>
      <c r="H1704">
        <v>85954</v>
      </c>
      <c r="I1704">
        <f>IF(Table3_1[[#This Row],[Status]]="Hired",1,0)</f>
        <v>0</v>
      </c>
      <c r="J1704" t="b">
        <f>OR((Table3_1[[#This Row],[Offered Salary]]&lt;$O$27),(Table3_1[[#This Row],[Offered Salary]]&gt;$O$28))</f>
        <v>0</v>
      </c>
      <c r="K1704" t="str">
        <f>IF(Table3_1[[#This Row],[Offered Salary]]&lt;$O$27,"Low",IF(Table3_1[[#This Row],[Offered Salary]]&gt;$O$28,"High",""))</f>
        <v/>
      </c>
      <c r="L1704" s="6">
        <f>((Table3_1[[#This Row],[Offered Salary]]-$O$25)/$O$26)</f>
        <v>1.2467514207046095</v>
      </c>
    </row>
    <row r="1705" spans="1:12" x14ac:dyDescent="0.3">
      <c r="A1705">
        <v>350425</v>
      </c>
      <c r="B1705" s="2">
        <v>41843</v>
      </c>
      <c r="C1705" s="3">
        <v>0.70574074074074078</v>
      </c>
      <c r="D1705" t="s">
        <v>31</v>
      </c>
      <c r="E1705" t="s">
        <v>27</v>
      </c>
      <c r="F1705" t="s">
        <v>20</v>
      </c>
      <c r="G1705" t="s">
        <v>10</v>
      </c>
      <c r="H1705">
        <v>95587</v>
      </c>
      <c r="I1705">
        <f>IF(Table3_1[[#This Row],[Status]]="Hired",1,0)</f>
        <v>1</v>
      </c>
      <c r="J1705" t="b">
        <f>OR((Table3_1[[#This Row],[Offered Salary]]&lt;$O$27),(Table3_1[[#This Row],[Offered Salary]]&gt;$O$28))</f>
        <v>0</v>
      </c>
      <c r="K1705" t="str">
        <f>IF(Table3_1[[#This Row],[Offered Salary]]&lt;$O$27,"Low",IF(Table3_1[[#This Row],[Offered Salary]]&gt;$O$28,"High",""))</f>
        <v/>
      </c>
      <c r="L1705" s="6">
        <f>((Table3_1[[#This Row],[Offered Salary]]-$O$25)/$O$26)</f>
        <v>1.5806454475934664</v>
      </c>
    </row>
    <row r="1706" spans="1:12" x14ac:dyDescent="0.3">
      <c r="A1706">
        <v>978384</v>
      </c>
      <c r="B1706" s="2">
        <v>41843</v>
      </c>
      <c r="C1706" s="3">
        <v>0.70687500000000003</v>
      </c>
      <c r="D1706" t="s">
        <v>31</v>
      </c>
      <c r="E1706" t="s">
        <v>29</v>
      </c>
      <c r="F1706" t="s">
        <v>20</v>
      </c>
      <c r="G1706" t="s">
        <v>10</v>
      </c>
      <c r="H1706">
        <v>33484</v>
      </c>
      <c r="I1706">
        <f>IF(Table3_1[[#This Row],[Status]]="Hired",1,0)</f>
        <v>1</v>
      </c>
      <c r="J1706" t="b">
        <f>OR((Table3_1[[#This Row],[Offered Salary]]&lt;$O$27),(Table3_1[[#This Row],[Offered Salary]]&gt;$O$28))</f>
        <v>0</v>
      </c>
      <c r="K1706" t="str">
        <f>IF(Table3_1[[#This Row],[Offered Salary]]&lt;$O$27,"Low",IF(Table3_1[[#This Row],[Offered Salary]]&gt;$O$28,"High",""))</f>
        <v/>
      </c>
      <c r="L1706" s="6">
        <f>((Table3_1[[#This Row],[Offered Salary]]-$O$25)/$O$26)</f>
        <v>-0.57193638069249531</v>
      </c>
    </row>
    <row r="1707" spans="1:12" x14ac:dyDescent="0.3">
      <c r="A1707">
        <v>686364</v>
      </c>
      <c r="B1707" s="2">
        <v>41823</v>
      </c>
      <c r="C1707" s="3">
        <v>0.3971527777777778</v>
      </c>
      <c r="D1707" t="s">
        <v>31</v>
      </c>
      <c r="E1707" t="s">
        <v>29</v>
      </c>
      <c r="F1707" t="s">
        <v>17</v>
      </c>
      <c r="G1707" t="s">
        <v>4</v>
      </c>
      <c r="H1707">
        <v>26851</v>
      </c>
      <c r="I1707">
        <f>IF(Table3_1[[#This Row],[Status]]="Hired",1,0)</f>
        <v>1</v>
      </c>
      <c r="J1707" t="b">
        <f>OR((Table3_1[[#This Row],[Offered Salary]]&lt;$O$27),(Table3_1[[#This Row],[Offered Salary]]&gt;$O$28))</f>
        <v>0</v>
      </c>
      <c r="K1707" t="str">
        <f>IF(Table3_1[[#This Row],[Offered Salary]]&lt;$O$27,"Low",IF(Table3_1[[#This Row],[Offered Salary]]&gt;$O$28,"High",""))</f>
        <v/>
      </c>
      <c r="L1707" s="6">
        <f>((Table3_1[[#This Row],[Offered Salary]]-$O$25)/$O$26)</f>
        <v>-0.80184597068043117</v>
      </c>
    </row>
    <row r="1708" spans="1:12" x14ac:dyDescent="0.3">
      <c r="A1708">
        <v>316515</v>
      </c>
      <c r="B1708" s="2">
        <v>41823</v>
      </c>
      <c r="C1708" s="3">
        <v>0.39796296296296296</v>
      </c>
      <c r="D1708" t="s">
        <v>31</v>
      </c>
      <c r="E1708" t="s">
        <v>27</v>
      </c>
      <c r="F1708" t="s">
        <v>17</v>
      </c>
      <c r="G1708" t="s">
        <v>4</v>
      </c>
      <c r="H1708">
        <v>11556</v>
      </c>
      <c r="I1708">
        <f>IF(Table3_1[[#This Row],[Status]]="Hired",1,0)</f>
        <v>1</v>
      </c>
      <c r="J1708" t="b">
        <f>OR((Table3_1[[#This Row],[Offered Salary]]&lt;$O$27),(Table3_1[[#This Row],[Offered Salary]]&gt;$O$28))</f>
        <v>1</v>
      </c>
      <c r="K1708" t="str">
        <f>IF(Table3_1[[#This Row],[Offered Salary]]&lt;$O$27,"Low",IF(Table3_1[[#This Row],[Offered Salary]]&gt;$O$28,"High",""))</f>
        <v>Low</v>
      </c>
      <c r="L1708" s="6">
        <f>((Table3_1[[#This Row],[Offered Salary]]-$O$25)/$O$26)</f>
        <v>-1.3319932914802926</v>
      </c>
    </row>
    <row r="1709" spans="1:12" x14ac:dyDescent="0.3">
      <c r="A1709">
        <v>976906</v>
      </c>
      <c r="B1709" s="2">
        <v>41785</v>
      </c>
      <c r="C1709" s="3">
        <v>0.74599537037037034</v>
      </c>
      <c r="D1709" t="s">
        <v>31</v>
      </c>
      <c r="E1709" t="s">
        <v>29</v>
      </c>
      <c r="F1709" t="s">
        <v>20</v>
      </c>
      <c r="G1709" t="s">
        <v>9</v>
      </c>
      <c r="H1709">
        <v>49667</v>
      </c>
      <c r="I1709">
        <f>IF(Table3_1[[#This Row],[Status]]="Hired",1,0)</f>
        <v>1</v>
      </c>
      <c r="J1709" t="b">
        <f>OR((Table3_1[[#This Row],[Offered Salary]]&lt;$O$27),(Table3_1[[#This Row],[Offered Salary]]&gt;$O$28))</f>
        <v>0</v>
      </c>
      <c r="K1709" t="str">
        <f>IF(Table3_1[[#This Row],[Offered Salary]]&lt;$O$27,"Low",IF(Table3_1[[#This Row],[Offered Salary]]&gt;$O$28,"High",""))</f>
        <v/>
      </c>
      <c r="L1709" s="6">
        <f>((Table3_1[[#This Row],[Offered Salary]]-$O$25)/$O$26)</f>
        <v>-1.1009666569961489E-2</v>
      </c>
    </row>
    <row r="1710" spans="1:12" x14ac:dyDescent="0.3">
      <c r="A1710">
        <v>43558</v>
      </c>
      <c r="B1710" s="2">
        <v>41785</v>
      </c>
      <c r="C1710" s="3">
        <v>0.74593750000000003</v>
      </c>
      <c r="D1710" t="s">
        <v>31</v>
      </c>
      <c r="E1710" t="s">
        <v>29</v>
      </c>
      <c r="F1710" t="s">
        <v>20</v>
      </c>
      <c r="G1710" t="s">
        <v>9</v>
      </c>
      <c r="H1710">
        <v>24867</v>
      </c>
      <c r="I1710">
        <f>IF(Table3_1[[#This Row],[Status]]="Hired",1,0)</f>
        <v>1</v>
      </c>
      <c r="J1710" t="b">
        <f>OR((Table3_1[[#This Row],[Offered Salary]]&lt;$O$27),(Table3_1[[#This Row],[Offered Salary]]&gt;$O$28))</f>
        <v>0</v>
      </c>
      <c r="K1710" t="str">
        <f>IF(Table3_1[[#This Row],[Offered Salary]]&lt;$O$27,"Low",IF(Table3_1[[#This Row],[Offered Salary]]&gt;$O$28,"High",""))</f>
        <v/>
      </c>
      <c r="L1710" s="6">
        <f>((Table3_1[[#This Row],[Offered Salary]]-$O$25)/$O$26)</f>
        <v>-0.87061434495090684</v>
      </c>
    </row>
    <row r="1711" spans="1:12" x14ac:dyDescent="0.3">
      <c r="A1711">
        <v>614695</v>
      </c>
      <c r="B1711" s="2">
        <v>41775</v>
      </c>
      <c r="C1711" s="3">
        <v>0.3974537037037037</v>
      </c>
      <c r="D1711" t="s">
        <v>31</v>
      </c>
      <c r="E1711" t="s">
        <v>27</v>
      </c>
      <c r="F1711" t="s">
        <v>17</v>
      </c>
      <c r="G1711" t="s">
        <v>10</v>
      </c>
      <c r="H1711">
        <v>97614</v>
      </c>
      <c r="I1711">
        <f>IF(Table3_1[[#This Row],[Status]]="Hired",1,0)</f>
        <v>1</v>
      </c>
      <c r="J1711" t="b">
        <f>OR((Table3_1[[#This Row],[Offered Salary]]&lt;$O$27),(Table3_1[[#This Row],[Offered Salary]]&gt;$O$28))</f>
        <v>0</v>
      </c>
      <c r="K1711" t="str">
        <f>IF(Table3_1[[#This Row],[Offered Salary]]&lt;$O$27,"Low",IF(Table3_1[[#This Row],[Offered Salary]]&gt;$O$28,"High",""))</f>
        <v/>
      </c>
      <c r="L1711" s="6">
        <f>((Table3_1[[#This Row],[Offered Salary]]-$O$25)/$O$26)</f>
        <v>1.6509042654595218</v>
      </c>
    </row>
    <row r="1712" spans="1:12" x14ac:dyDescent="0.3">
      <c r="A1712">
        <v>483616</v>
      </c>
      <c r="B1712" s="2">
        <v>41775</v>
      </c>
      <c r="C1712" s="3">
        <v>0.39827546296296296</v>
      </c>
      <c r="D1712" t="s">
        <v>31</v>
      </c>
      <c r="E1712" t="s">
        <v>27</v>
      </c>
      <c r="F1712" t="s">
        <v>17</v>
      </c>
      <c r="G1712" t="s">
        <v>10</v>
      </c>
      <c r="H1712">
        <v>38880</v>
      </c>
      <c r="I1712">
        <f>IF(Table3_1[[#This Row],[Status]]="Hired",1,0)</f>
        <v>1</v>
      </c>
      <c r="J1712" t="b">
        <f>OR((Table3_1[[#This Row],[Offered Salary]]&lt;$O$27),(Table3_1[[#This Row],[Offered Salary]]&gt;$O$28))</f>
        <v>0</v>
      </c>
      <c r="K1712" t="str">
        <f>IF(Table3_1[[#This Row],[Offered Salary]]&lt;$O$27,"Low",IF(Table3_1[[#This Row],[Offered Salary]]&gt;$O$28,"High",""))</f>
        <v/>
      </c>
      <c r="L1712" s="6">
        <f>((Table3_1[[#This Row],[Offered Salary]]-$O$25)/$O$26)</f>
        <v>-0.38490304018670574</v>
      </c>
    </row>
    <row r="1713" spans="1:12" x14ac:dyDescent="0.3">
      <c r="A1713">
        <v>985439</v>
      </c>
      <c r="B1713" s="2">
        <v>41777</v>
      </c>
      <c r="C1713" s="3">
        <v>0.93510416666666663</v>
      </c>
      <c r="D1713" t="s">
        <v>31</v>
      </c>
      <c r="E1713" t="s">
        <v>29</v>
      </c>
      <c r="F1713" t="s">
        <v>17</v>
      </c>
      <c r="G1713" t="s">
        <v>6</v>
      </c>
      <c r="H1713">
        <v>79611</v>
      </c>
      <c r="I1713">
        <f>IF(Table3_1[[#This Row],[Status]]="Hired",1,0)</f>
        <v>1</v>
      </c>
      <c r="J1713" t="b">
        <f>OR((Table3_1[[#This Row],[Offered Salary]]&lt;$O$27),(Table3_1[[#This Row],[Offered Salary]]&gt;$O$28))</f>
        <v>0</v>
      </c>
      <c r="K1713" t="str">
        <f>IF(Table3_1[[#This Row],[Offered Salary]]&lt;$O$27,"Low",IF(Table3_1[[#This Row],[Offered Salary]]&gt;$O$28,"High",""))</f>
        <v/>
      </c>
      <c r="L1713" s="6">
        <f>((Table3_1[[#This Row],[Offered Salary]]-$O$25)/$O$26)</f>
        <v>1.0268936596170961</v>
      </c>
    </row>
    <row r="1714" spans="1:12" x14ac:dyDescent="0.3">
      <c r="A1714">
        <v>983431</v>
      </c>
      <c r="B1714" s="2">
        <v>41794</v>
      </c>
      <c r="C1714" s="3">
        <v>0.38446759259259261</v>
      </c>
      <c r="D1714" t="s">
        <v>31</v>
      </c>
      <c r="E1714" t="s">
        <v>29</v>
      </c>
      <c r="F1714" t="s">
        <v>17</v>
      </c>
      <c r="G1714" t="s">
        <v>10</v>
      </c>
      <c r="H1714">
        <v>18881</v>
      </c>
      <c r="I1714">
        <f>IF(Table3_1[[#This Row],[Status]]="Hired",1,0)</f>
        <v>1</v>
      </c>
      <c r="J1714" t="b">
        <f>OR((Table3_1[[#This Row],[Offered Salary]]&lt;$O$27),(Table3_1[[#This Row],[Offered Salary]]&gt;$O$28))</f>
        <v>0</v>
      </c>
      <c r="K1714" t="str">
        <f>IF(Table3_1[[#This Row],[Offered Salary]]&lt;$O$27,"Low",IF(Table3_1[[#This Row],[Offered Salary]]&gt;$O$28,"High",""))</f>
        <v/>
      </c>
      <c r="L1714" s="6">
        <f>((Table3_1[[#This Row],[Offered Salary]]-$O$25)/$O$26)</f>
        <v>-1.0780979580472108</v>
      </c>
    </row>
    <row r="1715" spans="1:12" x14ac:dyDescent="0.3">
      <c r="A1715">
        <v>976920</v>
      </c>
      <c r="B1715" s="2">
        <v>41838</v>
      </c>
      <c r="C1715" s="3">
        <v>0.39709490740740738</v>
      </c>
      <c r="D1715" t="s">
        <v>30</v>
      </c>
      <c r="E1715" t="s">
        <v>27</v>
      </c>
      <c r="F1715" t="s">
        <v>17</v>
      </c>
      <c r="G1715" t="s">
        <v>10</v>
      </c>
      <c r="H1715">
        <v>9638</v>
      </c>
      <c r="I1715">
        <f>IF(Table3_1[[#This Row],[Status]]="Hired",1,0)</f>
        <v>0</v>
      </c>
      <c r="J1715" t="b">
        <f>OR((Table3_1[[#This Row],[Offered Salary]]&lt;$O$27),(Table3_1[[#This Row],[Offered Salary]]&gt;$O$28))</f>
        <v>1</v>
      </c>
      <c r="K1715" t="str">
        <f>IF(Table3_1[[#This Row],[Offered Salary]]&lt;$O$27,"Low",IF(Table3_1[[#This Row],[Offered Salary]]&gt;$O$28,"High",""))</f>
        <v>Low</v>
      </c>
      <c r="L1715" s="6">
        <f>((Table3_1[[#This Row],[Offered Salary]]-$O$25)/$O$26)</f>
        <v>-1.3984740081389477</v>
      </c>
    </row>
    <row r="1716" spans="1:12" x14ac:dyDescent="0.3">
      <c r="A1716">
        <v>951218</v>
      </c>
      <c r="B1716" s="2">
        <v>41838</v>
      </c>
      <c r="C1716" s="3">
        <v>0.39750000000000002</v>
      </c>
      <c r="D1716" t="s">
        <v>31</v>
      </c>
      <c r="E1716" t="s">
        <v>29</v>
      </c>
      <c r="F1716" t="s">
        <v>17</v>
      </c>
      <c r="G1716" t="s">
        <v>10</v>
      </c>
      <c r="H1716">
        <v>55809</v>
      </c>
      <c r="I1716">
        <f>IF(Table3_1[[#This Row],[Status]]="Hired",1,0)</f>
        <v>1</v>
      </c>
      <c r="J1716" t="b">
        <f>OR((Table3_1[[#This Row],[Offered Salary]]&lt;$O$27),(Table3_1[[#This Row],[Offered Salary]]&gt;$O$28))</f>
        <v>0</v>
      </c>
      <c r="K1716" t="str">
        <f>IF(Table3_1[[#This Row],[Offered Salary]]&lt;$O$27,"Low",IF(Table3_1[[#This Row],[Offered Salary]]&gt;$O$28,"High",""))</f>
        <v/>
      </c>
      <c r="L1716" s="6">
        <f>((Table3_1[[#This Row],[Offered Salary]]-$O$25)/$O$26)</f>
        <v>0.20188113724519038</v>
      </c>
    </row>
    <row r="1717" spans="1:12" x14ac:dyDescent="0.3">
      <c r="A1717">
        <v>827606</v>
      </c>
      <c r="B1717" s="2">
        <v>41838</v>
      </c>
      <c r="C1717" s="3">
        <v>0.40149305555555553</v>
      </c>
      <c r="D1717" t="s">
        <v>30</v>
      </c>
      <c r="E1717" t="s">
        <v>27</v>
      </c>
      <c r="F1717" t="s">
        <v>17</v>
      </c>
      <c r="G1717" t="s">
        <v>10</v>
      </c>
      <c r="H1717">
        <v>88236</v>
      </c>
      <c r="I1717">
        <f>IF(Table3_1[[#This Row],[Status]]="Hired",1,0)</f>
        <v>0</v>
      </c>
      <c r="J1717" t="b">
        <f>OR((Table3_1[[#This Row],[Offered Salary]]&lt;$O$27),(Table3_1[[#This Row],[Offered Salary]]&gt;$O$28))</f>
        <v>0</v>
      </c>
      <c r="K1717" t="str">
        <f>IF(Table3_1[[#This Row],[Offered Salary]]&lt;$O$27,"Low",IF(Table3_1[[#This Row],[Offered Salary]]&gt;$O$28,"High",""))</f>
        <v/>
      </c>
      <c r="L1717" s="6">
        <f>((Table3_1[[#This Row],[Offered Salary]]-$O$25)/$O$26)</f>
        <v>1.3258489157072435</v>
      </c>
    </row>
    <row r="1718" spans="1:12" x14ac:dyDescent="0.3">
      <c r="A1718">
        <v>280138</v>
      </c>
      <c r="B1718" s="2">
        <v>41838</v>
      </c>
      <c r="C1718" s="3">
        <v>0.81274305555555559</v>
      </c>
      <c r="D1718" t="s">
        <v>31</v>
      </c>
      <c r="E1718" t="s">
        <v>29</v>
      </c>
      <c r="F1718" t="s">
        <v>17</v>
      </c>
      <c r="G1718" t="s">
        <v>6</v>
      </c>
      <c r="H1718">
        <v>72664</v>
      </c>
      <c r="I1718">
        <f>IF(Table3_1[[#This Row],[Status]]="Hired",1,0)</f>
        <v>1</v>
      </c>
      <c r="J1718" t="b">
        <f>OR((Table3_1[[#This Row],[Offered Salary]]&lt;$O$27),(Table3_1[[#This Row],[Offered Salary]]&gt;$O$28))</f>
        <v>0</v>
      </c>
      <c r="K1718" t="str">
        <f>IF(Table3_1[[#This Row],[Offered Salary]]&lt;$O$27,"Low",IF(Table3_1[[#This Row],[Offered Salary]]&gt;$O$28,"High",""))</f>
        <v/>
      </c>
      <c r="L1718" s="6">
        <f>((Table3_1[[#This Row],[Offered Salary]]-$O$25)/$O$26)</f>
        <v>0.78610036523353044</v>
      </c>
    </row>
    <row r="1719" spans="1:12" x14ac:dyDescent="0.3">
      <c r="A1719">
        <v>411283</v>
      </c>
      <c r="B1719" s="2">
        <v>41838</v>
      </c>
      <c r="C1719" s="3">
        <v>0.81346064814814811</v>
      </c>
      <c r="D1719" t="s">
        <v>30</v>
      </c>
      <c r="E1719" t="s">
        <v>29</v>
      </c>
      <c r="F1719" t="s">
        <v>17</v>
      </c>
      <c r="G1719" t="s">
        <v>6</v>
      </c>
      <c r="H1719">
        <v>92805</v>
      </c>
      <c r="I1719">
        <f>IF(Table3_1[[#This Row],[Status]]="Hired",1,0)</f>
        <v>0</v>
      </c>
      <c r="J1719" t="b">
        <f>OR((Table3_1[[#This Row],[Offered Salary]]&lt;$O$27),(Table3_1[[#This Row],[Offered Salary]]&gt;$O$28))</f>
        <v>0</v>
      </c>
      <c r="K1719" t="str">
        <f>IF(Table3_1[[#This Row],[Offered Salary]]&lt;$O$27,"Low",IF(Table3_1[[#This Row],[Offered Salary]]&gt;$O$28,"High",""))</f>
        <v/>
      </c>
      <c r="L1719" s="6">
        <f>((Table3_1[[#This Row],[Offered Salary]]-$O$25)/$O$26)</f>
        <v>1.4842172131073459</v>
      </c>
    </row>
    <row r="1720" spans="1:12" x14ac:dyDescent="0.3">
      <c r="A1720">
        <v>243776</v>
      </c>
      <c r="B1720" s="2">
        <v>41838</v>
      </c>
      <c r="C1720" s="3">
        <v>0.81479166666666669</v>
      </c>
      <c r="D1720" t="s">
        <v>31</v>
      </c>
      <c r="E1720" t="s">
        <v>27</v>
      </c>
      <c r="F1720" t="s">
        <v>17</v>
      </c>
      <c r="G1720" t="s">
        <v>6</v>
      </c>
      <c r="H1720">
        <v>87521</v>
      </c>
      <c r="I1720">
        <f>IF(Table3_1[[#This Row],[Status]]="Hired",1,0)</f>
        <v>1</v>
      </c>
      <c r="J1720" t="b">
        <f>OR((Table3_1[[#This Row],[Offered Salary]]&lt;$O$27),(Table3_1[[#This Row],[Offered Salary]]&gt;$O$28))</f>
        <v>0</v>
      </c>
      <c r="K1720" t="str">
        <f>IF(Table3_1[[#This Row],[Offered Salary]]&lt;$O$27,"Low",IF(Table3_1[[#This Row],[Offered Salary]]&gt;$O$28,"High",""))</f>
        <v/>
      </c>
      <c r="L1720" s="6">
        <f>((Table3_1[[#This Row],[Offered Salary]]-$O$25)/$O$26)</f>
        <v>1.3010659582458572</v>
      </c>
    </row>
    <row r="1721" spans="1:12" x14ac:dyDescent="0.3">
      <c r="A1721">
        <v>340001</v>
      </c>
      <c r="B1721" s="2">
        <v>41841</v>
      </c>
      <c r="C1721" s="3">
        <v>0.63045138888888885</v>
      </c>
      <c r="D1721" t="s">
        <v>31</v>
      </c>
      <c r="E1721" t="s">
        <v>27</v>
      </c>
      <c r="F1721" t="s">
        <v>17</v>
      </c>
      <c r="G1721" t="s">
        <v>6</v>
      </c>
      <c r="H1721">
        <v>19917</v>
      </c>
      <c r="I1721">
        <f>IF(Table3_1[[#This Row],[Status]]="Hired",1,0)</f>
        <v>1</v>
      </c>
      <c r="J1721" t="b">
        <f>OR((Table3_1[[#This Row],[Offered Salary]]&lt;$O$27),(Table3_1[[#This Row],[Offered Salary]]&gt;$O$28))</f>
        <v>0</v>
      </c>
      <c r="K1721" t="str">
        <f>IF(Table3_1[[#This Row],[Offered Salary]]&lt;$O$27,"Low",IF(Table3_1[[#This Row],[Offered Salary]]&gt;$O$28,"High",""))</f>
        <v/>
      </c>
      <c r="L1721" s="6">
        <f>((Table3_1[[#This Row],[Offered Salary]]-$O$25)/$O$26)</f>
        <v>-1.0421886658374262</v>
      </c>
    </row>
    <row r="1722" spans="1:12" x14ac:dyDescent="0.3">
      <c r="A1722">
        <v>688430</v>
      </c>
      <c r="B1722" s="2">
        <v>41841</v>
      </c>
      <c r="C1722" s="3">
        <v>0.63168981481481479</v>
      </c>
      <c r="D1722" t="s">
        <v>31</v>
      </c>
      <c r="E1722" t="s">
        <v>29</v>
      </c>
      <c r="F1722" t="s">
        <v>17</v>
      </c>
      <c r="G1722" t="s">
        <v>6</v>
      </c>
      <c r="H1722">
        <v>3931</v>
      </c>
      <c r="I1722">
        <f>IF(Table3_1[[#This Row],[Status]]="Hired",1,0)</f>
        <v>1</v>
      </c>
      <c r="J1722" t="b">
        <f>OR((Table3_1[[#This Row],[Offered Salary]]&lt;$O$27),(Table3_1[[#This Row],[Offered Salary]]&gt;$O$28))</f>
        <v>1</v>
      </c>
      <c r="K1722" t="str">
        <f>IF(Table3_1[[#This Row],[Offered Salary]]&lt;$O$27,"Low",IF(Table3_1[[#This Row],[Offered Salary]]&gt;$O$28,"High",""))</f>
        <v>Low</v>
      </c>
      <c r="L1722" s="6">
        <f>((Table3_1[[#This Row],[Offered Salary]]-$O$25)/$O$26)</f>
        <v>-1.5962870686034663</v>
      </c>
    </row>
    <row r="1723" spans="1:12" x14ac:dyDescent="0.3">
      <c r="A1723">
        <v>267149</v>
      </c>
      <c r="B1723" s="2">
        <v>41841</v>
      </c>
      <c r="C1723" s="3">
        <v>0.6322106481481482</v>
      </c>
      <c r="D1723" t="s">
        <v>30</v>
      </c>
      <c r="E1723" t="s">
        <v>27</v>
      </c>
      <c r="F1723" t="s">
        <v>17</v>
      </c>
      <c r="G1723" t="s">
        <v>6</v>
      </c>
      <c r="H1723">
        <v>69565</v>
      </c>
      <c r="I1723">
        <f>IF(Table3_1[[#This Row],[Status]]="Hired",1,0)</f>
        <v>0</v>
      </c>
      <c r="J1723" t="b">
        <f>OR((Table3_1[[#This Row],[Offered Salary]]&lt;$O$27),(Table3_1[[#This Row],[Offered Salary]]&gt;$O$28))</f>
        <v>0</v>
      </c>
      <c r="K1723" t="str">
        <f>IF(Table3_1[[#This Row],[Offered Salary]]&lt;$O$27,"Low",IF(Table3_1[[#This Row],[Offered Salary]]&gt;$O$28,"High",""))</f>
        <v/>
      </c>
      <c r="L1723" s="6">
        <f>((Table3_1[[#This Row],[Offered Salary]]-$O$25)/$O$26)</f>
        <v>0.67868444191487931</v>
      </c>
    </row>
    <row r="1724" spans="1:12" x14ac:dyDescent="0.3">
      <c r="A1724">
        <v>217615</v>
      </c>
      <c r="B1724" s="2">
        <v>41841</v>
      </c>
      <c r="C1724" s="3">
        <v>0.63098379629629631</v>
      </c>
      <c r="D1724" t="s">
        <v>31</v>
      </c>
      <c r="E1724" t="s">
        <v>29</v>
      </c>
      <c r="F1724" t="s">
        <v>17</v>
      </c>
      <c r="G1724" t="s">
        <v>6</v>
      </c>
      <c r="H1724">
        <v>3290</v>
      </c>
      <c r="I1724">
        <f>IF(Table3_1[[#This Row],[Status]]="Hired",1,0)</f>
        <v>1</v>
      </c>
      <c r="J1724" t="b">
        <f>OR((Table3_1[[#This Row],[Offered Salary]]&lt;$O$27),(Table3_1[[#This Row],[Offered Salary]]&gt;$O$28))</f>
        <v>1</v>
      </c>
      <c r="K1724" t="str">
        <f>IF(Table3_1[[#This Row],[Offered Salary]]&lt;$O$27,"Low",IF(Table3_1[[#This Row],[Offered Salary]]&gt;$O$28,"High",""))</f>
        <v>Low</v>
      </c>
      <c r="L1724" s="6">
        <f>((Table3_1[[#This Row],[Offered Salary]]-$O$25)/$O$26)</f>
        <v>-1.6185050766212963</v>
      </c>
    </row>
    <row r="1725" spans="1:12" x14ac:dyDescent="0.3">
      <c r="A1725">
        <v>372578</v>
      </c>
      <c r="B1725" s="2">
        <v>41841</v>
      </c>
      <c r="C1725" s="3">
        <v>0.63129629629629624</v>
      </c>
      <c r="D1725" t="s">
        <v>31</v>
      </c>
      <c r="E1725" t="s">
        <v>29</v>
      </c>
      <c r="F1725" t="s">
        <v>17</v>
      </c>
      <c r="G1725" t="s">
        <v>6</v>
      </c>
      <c r="H1725">
        <v>16385</v>
      </c>
      <c r="I1725">
        <f>IF(Table3_1[[#This Row],[Status]]="Hired",1,0)</f>
        <v>1</v>
      </c>
      <c r="J1725" t="b">
        <f>OR((Table3_1[[#This Row],[Offered Salary]]&lt;$O$27),(Table3_1[[#This Row],[Offered Salary]]&gt;$O$28))</f>
        <v>0</v>
      </c>
      <c r="K1725" t="str">
        <f>IF(Table3_1[[#This Row],[Offered Salary]]&lt;$O$27,"Low",IF(Table3_1[[#This Row],[Offered Salary]]&gt;$O$28,"High",""))</f>
        <v/>
      </c>
      <c r="L1725" s="6">
        <f>((Table3_1[[#This Row],[Offered Salary]]-$O$25)/$O$26)</f>
        <v>-1.164613009548777</v>
      </c>
    </row>
    <row r="1726" spans="1:12" x14ac:dyDescent="0.3">
      <c r="A1726">
        <v>172212</v>
      </c>
      <c r="B1726" s="2">
        <v>41841</v>
      </c>
      <c r="C1726" s="3">
        <v>0.63300925925925922</v>
      </c>
      <c r="D1726" t="s">
        <v>31</v>
      </c>
      <c r="E1726" t="s">
        <v>29</v>
      </c>
      <c r="F1726" t="s">
        <v>17</v>
      </c>
      <c r="G1726" t="s">
        <v>6</v>
      </c>
      <c r="H1726">
        <v>39002</v>
      </c>
      <c r="I1726">
        <f>IF(Table3_1[[#This Row],[Status]]="Hired",1,0)</f>
        <v>1</v>
      </c>
      <c r="J1726" t="b">
        <f>OR((Table3_1[[#This Row],[Offered Salary]]&lt;$O$27),(Table3_1[[#This Row],[Offered Salary]]&gt;$O$28))</f>
        <v>0</v>
      </c>
      <c r="K1726" t="str">
        <f>IF(Table3_1[[#This Row],[Offered Salary]]&lt;$O$27,"Low",IF(Table3_1[[#This Row],[Offered Salary]]&gt;$O$28,"High",""))</f>
        <v/>
      </c>
      <c r="L1726" s="6">
        <f>((Table3_1[[#This Row],[Offered Salary]]-$O$25)/$O$26)</f>
        <v>-0.38067433975273496</v>
      </c>
    </row>
    <row r="1727" spans="1:12" x14ac:dyDescent="0.3">
      <c r="A1727">
        <v>332886</v>
      </c>
      <c r="B1727" s="2">
        <v>41841</v>
      </c>
      <c r="C1727" s="3">
        <v>0.63371527777777781</v>
      </c>
      <c r="D1727" t="s">
        <v>31</v>
      </c>
      <c r="E1727" t="s">
        <v>29</v>
      </c>
      <c r="F1727" t="s">
        <v>17</v>
      </c>
      <c r="G1727" t="s">
        <v>6</v>
      </c>
      <c r="H1727">
        <v>95555</v>
      </c>
      <c r="I1727">
        <f>IF(Table3_1[[#This Row],[Status]]="Hired",1,0)</f>
        <v>1</v>
      </c>
      <c r="J1727" t="b">
        <f>OR((Table3_1[[#This Row],[Offered Salary]]&lt;$O$27),(Table3_1[[#This Row],[Offered Salary]]&gt;$O$28))</f>
        <v>0</v>
      </c>
      <c r="K1727" t="str">
        <f>IF(Table3_1[[#This Row],[Offered Salary]]&lt;$O$27,"Low",IF(Table3_1[[#This Row],[Offered Salary]]&gt;$O$28,"High",""))</f>
        <v/>
      </c>
      <c r="L1727" s="6">
        <f>((Table3_1[[#This Row],[Offered Salary]]-$O$25)/$O$26)</f>
        <v>1.5795362802665232</v>
      </c>
    </row>
    <row r="1728" spans="1:12" x14ac:dyDescent="0.3">
      <c r="A1728">
        <v>279479</v>
      </c>
      <c r="B1728" s="2">
        <v>41845</v>
      </c>
      <c r="C1728" s="3">
        <v>0.40078703703703705</v>
      </c>
      <c r="D1728" t="s">
        <v>31</v>
      </c>
      <c r="E1728" t="s">
        <v>27</v>
      </c>
      <c r="F1728" t="s">
        <v>17</v>
      </c>
      <c r="G1728" t="s">
        <v>10</v>
      </c>
      <c r="H1728">
        <v>34260</v>
      </c>
      <c r="I1728">
        <f>IF(Table3_1[[#This Row],[Status]]="Hired",1,0)</f>
        <v>1</v>
      </c>
      <c r="J1728" t="b">
        <f>OR((Table3_1[[#This Row],[Offered Salary]]&lt;$O$27),(Table3_1[[#This Row],[Offered Salary]]&gt;$O$28))</f>
        <v>0</v>
      </c>
      <c r="K1728" t="str">
        <f>IF(Table3_1[[#This Row],[Offered Salary]]&lt;$O$27,"Low",IF(Table3_1[[#This Row],[Offered Salary]]&gt;$O$28,"High",""))</f>
        <v/>
      </c>
      <c r="L1728" s="6">
        <f>((Table3_1[[#This Row],[Offered Salary]]-$O$25)/$O$26)</f>
        <v>-0.5450390730141238</v>
      </c>
    </row>
    <row r="1729" spans="1:12" x14ac:dyDescent="0.3">
      <c r="A1729">
        <v>782316</v>
      </c>
      <c r="B1729" s="2">
        <v>41848</v>
      </c>
      <c r="C1729" s="3">
        <v>0.35099537037037037</v>
      </c>
      <c r="D1729" t="s">
        <v>31</v>
      </c>
      <c r="E1729" t="s">
        <v>27</v>
      </c>
      <c r="F1729" t="s">
        <v>17</v>
      </c>
      <c r="G1729" t="s">
        <v>10</v>
      </c>
      <c r="H1729">
        <v>43040</v>
      </c>
      <c r="I1729">
        <f>IF(Table3_1[[#This Row],[Status]]="Hired",1,0)</f>
        <v>1</v>
      </c>
      <c r="J1729" t="b">
        <f>OR((Table3_1[[#This Row],[Offered Salary]]&lt;$O$27),(Table3_1[[#This Row],[Offered Salary]]&gt;$O$28))</f>
        <v>0</v>
      </c>
      <c r="K1729" t="str">
        <f>IF(Table3_1[[#This Row],[Offered Salary]]&lt;$O$27,"Low",IF(Table3_1[[#This Row],[Offered Salary]]&gt;$O$28,"High",""))</f>
        <v/>
      </c>
      <c r="L1729" s="6">
        <f>((Table3_1[[#This Row],[Offered Salary]]-$O$25)/$O$26)</f>
        <v>-0.24071128768409555</v>
      </c>
    </row>
    <row r="1730" spans="1:12" x14ac:dyDescent="0.3">
      <c r="A1730">
        <v>995570</v>
      </c>
      <c r="B1730" s="2">
        <v>41848</v>
      </c>
      <c r="C1730" s="3">
        <v>0.35187499999999999</v>
      </c>
      <c r="D1730" t="s">
        <v>30</v>
      </c>
      <c r="E1730" t="s">
        <v>29</v>
      </c>
      <c r="F1730" t="s">
        <v>17</v>
      </c>
      <c r="G1730" t="s">
        <v>10</v>
      </c>
      <c r="H1730">
        <v>61174</v>
      </c>
      <c r="I1730">
        <f>IF(Table3_1[[#This Row],[Status]]="Hired",1,0)</f>
        <v>0</v>
      </c>
      <c r="J1730" t="b">
        <f>OR((Table3_1[[#This Row],[Offered Salary]]&lt;$O$27),(Table3_1[[#This Row],[Offered Salary]]&gt;$O$28))</f>
        <v>0</v>
      </c>
      <c r="K1730" t="str">
        <f>IF(Table3_1[[#This Row],[Offered Salary]]&lt;$O$27,"Low",IF(Table3_1[[#This Row],[Offered Salary]]&gt;$O$28,"High",""))</f>
        <v/>
      </c>
      <c r="L1730" s="6">
        <f>((Table3_1[[#This Row],[Offered Salary]]-$O$25)/$O$26)</f>
        <v>0.38783997190300373</v>
      </c>
    </row>
    <row r="1731" spans="1:12" x14ac:dyDescent="0.3">
      <c r="A1731">
        <v>471223</v>
      </c>
      <c r="B1731" s="2">
        <v>41866</v>
      </c>
      <c r="C1731" s="3">
        <v>0.39863425925925927</v>
      </c>
      <c r="D1731" t="s">
        <v>31</v>
      </c>
      <c r="E1731" t="s">
        <v>29</v>
      </c>
      <c r="F1731" t="s">
        <v>17</v>
      </c>
      <c r="G1731" t="s">
        <v>10</v>
      </c>
      <c r="H1731">
        <v>70497</v>
      </c>
      <c r="I1731">
        <f>IF(Table3_1[[#This Row],[Status]]="Hired",1,0)</f>
        <v>1</v>
      </c>
      <c r="J1731" t="b">
        <f>OR((Table3_1[[#This Row],[Offered Salary]]&lt;$O$27),(Table3_1[[#This Row],[Offered Salary]]&gt;$O$28))</f>
        <v>0</v>
      </c>
      <c r="K1731" t="str">
        <f>IF(Table3_1[[#This Row],[Offered Salary]]&lt;$O$27,"Low",IF(Table3_1[[#This Row],[Offered Salary]]&gt;$O$28,"High",""))</f>
        <v/>
      </c>
      <c r="L1731" s="6">
        <f>((Table3_1[[#This Row],[Offered Salary]]-$O$25)/$O$26)</f>
        <v>0.71098894031209869</v>
      </c>
    </row>
    <row r="1732" spans="1:12" x14ac:dyDescent="0.3">
      <c r="A1732">
        <v>406675</v>
      </c>
      <c r="B1732" s="2">
        <v>41866</v>
      </c>
      <c r="C1732" s="3">
        <v>0.39945601851851853</v>
      </c>
      <c r="D1732" t="s">
        <v>30</v>
      </c>
      <c r="E1732" t="s">
        <v>29</v>
      </c>
      <c r="F1732" t="s">
        <v>17</v>
      </c>
      <c r="G1732" t="s">
        <v>10</v>
      </c>
      <c r="H1732">
        <v>32483</v>
      </c>
      <c r="I1732">
        <f>IF(Table3_1[[#This Row],[Status]]="Hired",1,0)</f>
        <v>0</v>
      </c>
      <c r="J1732" t="b">
        <f>OR((Table3_1[[#This Row],[Offered Salary]]&lt;$O$27),(Table3_1[[#This Row],[Offered Salary]]&gt;$O$28))</f>
        <v>0</v>
      </c>
      <c r="K1732" t="str">
        <f>IF(Table3_1[[#This Row],[Offered Salary]]&lt;$O$27,"Low",IF(Table3_1[[#This Row],[Offered Salary]]&gt;$O$28,"High",""))</f>
        <v/>
      </c>
      <c r="L1732" s="6">
        <f>((Table3_1[[#This Row],[Offered Salary]]-$O$25)/$O$26)</f>
        <v>-0.60663252113843591</v>
      </c>
    </row>
    <row r="1733" spans="1:12" x14ac:dyDescent="0.3">
      <c r="A1733">
        <v>485078</v>
      </c>
      <c r="B1733" s="2">
        <v>41866</v>
      </c>
      <c r="C1733" s="3">
        <v>0.39975694444444443</v>
      </c>
      <c r="D1733" t="s">
        <v>31</v>
      </c>
      <c r="E1733" t="s">
        <v>27</v>
      </c>
      <c r="F1733" t="s">
        <v>17</v>
      </c>
      <c r="G1733" t="s">
        <v>10</v>
      </c>
      <c r="H1733">
        <v>40687</v>
      </c>
      <c r="I1733">
        <f>IF(Table3_1[[#This Row],[Status]]="Hired",1,0)</f>
        <v>1</v>
      </c>
      <c r="J1733" t="b">
        <f>OR((Table3_1[[#This Row],[Offered Salary]]&lt;$O$27),(Table3_1[[#This Row],[Offered Salary]]&gt;$O$28))</f>
        <v>0</v>
      </c>
      <c r="K1733" t="str">
        <f>IF(Table3_1[[#This Row],[Offered Salary]]&lt;$O$27,"Low",IF(Table3_1[[#This Row],[Offered Salary]]&gt;$O$28,"High",""))</f>
        <v/>
      </c>
      <c r="L1733" s="6">
        <f>((Table3_1[[#This Row],[Offered Salary]]-$O$25)/$O$26)</f>
        <v>-0.32226974769338446</v>
      </c>
    </row>
    <row r="1734" spans="1:12" x14ac:dyDescent="0.3">
      <c r="A1734">
        <v>337257</v>
      </c>
      <c r="B1734" s="2">
        <v>41866</v>
      </c>
      <c r="C1734" s="3">
        <v>0.40087962962962964</v>
      </c>
      <c r="D1734" t="s">
        <v>30</v>
      </c>
      <c r="E1734" t="s">
        <v>29</v>
      </c>
      <c r="F1734" t="s">
        <v>17</v>
      </c>
      <c r="G1734" t="s">
        <v>10</v>
      </c>
      <c r="H1734">
        <v>44400</v>
      </c>
      <c r="I1734">
        <f>IF(Table3_1[[#This Row],[Status]]="Hired",1,0)</f>
        <v>0</v>
      </c>
      <c r="J1734" t="b">
        <f>OR((Table3_1[[#This Row],[Offered Salary]]&lt;$O$27),(Table3_1[[#This Row],[Offered Salary]]&gt;$O$28))</f>
        <v>0</v>
      </c>
      <c r="K1734" t="str">
        <f>IF(Table3_1[[#This Row],[Offered Salary]]&lt;$O$27,"Low",IF(Table3_1[[#This Row],[Offered Salary]]&gt;$O$28,"High",""))</f>
        <v/>
      </c>
      <c r="L1734" s="6">
        <f>((Table3_1[[#This Row],[Offered Salary]]-$O$25)/$O$26)</f>
        <v>-0.19357167628901145</v>
      </c>
    </row>
    <row r="1735" spans="1:12" x14ac:dyDescent="0.3">
      <c r="A1735">
        <v>596647</v>
      </c>
      <c r="B1735" s="2">
        <v>41786</v>
      </c>
      <c r="C1735" s="3">
        <v>0.48526620370370371</v>
      </c>
      <c r="D1735" t="s">
        <v>30</v>
      </c>
      <c r="E1735" t="s">
        <v>27</v>
      </c>
      <c r="F1735" t="s">
        <v>15</v>
      </c>
      <c r="G1735" t="s">
        <v>4</v>
      </c>
      <c r="H1735">
        <v>2970</v>
      </c>
      <c r="I1735">
        <f>IF(Table3_1[[#This Row],[Status]]="Hired",1,0)</f>
        <v>0</v>
      </c>
      <c r="J1735" t="b">
        <f>OR((Table3_1[[#This Row],[Offered Salary]]&lt;$O$27),(Table3_1[[#This Row],[Offered Salary]]&gt;$O$28))</f>
        <v>1</v>
      </c>
      <c r="K1735" t="str">
        <f>IF(Table3_1[[#This Row],[Offered Salary]]&lt;$O$27,"Low",IF(Table3_1[[#This Row],[Offered Salary]]&gt;$O$28,"High",""))</f>
        <v>Low</v>
      </c>
      <c r="L1735" s="6">
        <f>((Table3_1[[#This Row],[Offered Salary]]-$O$25)/$O$26)</f>
        <v>-1.6295967498907278</v>
      </c>
    </row>
    <row r="1736" spans="1:12" x14ac:dyDescent="0.3">
      <c r="A1736">
        <v>129235</v>
      </c>
      <c r="B1736" s="2">
        <v>41786</v>
      </c>
      <c r="C1736" s="3">
        <v>0.48550925925925925</v>
      </c>
      <c r="D1736" t="s">
        <v>30</v>
      </c>
      <c r="E1736" t="s">
        <v>27</v>
      </c>
      <c r="F1736" t="s">
        <v>15</v>
      </c>
      <c r="G1736" t="s">
        <v>4</v>
      </c>
      <c r="H1736">
        <v>57847</v>
      </c>
      <c r="I1736">
        <f>IF(Table3_1[[#This Row],[Status]]="Hired",1,0)</f>
        <v>0</v>
      </c>
      <c r="J1736" t="b">
        <f>OR((Table3_1[[#This Row],[Offered Salary]]&lt;$O$27),(Table3_1[[#This Row],[Offered Salary]]&gt;$O$28))</f>
        <v>0</v>
      </c>
      <c r="K1736" t="str">
        <f>IF(Table3_1[[#This Row],[Offered Salary]]&lt;$O$27,"Low",IF(Table3_1[[#This Row],[Offered Salary]]&gt;$O$28,"High",""))</f>
        <v/>
      </c>
      <c r="L1736" s="6">
        <f>((Table3_1[[#This Row],[Offered Salary]]-$O$25)/$O$26)</f>
        <v>0.2725212313798826</v>
      </c>
    </row>
    <row r="1737" spans="1:12" x14ac:dyDescent="0.3">
      <c r="A1737">
        <v>24880</v>
      </c>
      <c r="B1737" s="2">
        <v>41824</v>
      </c>
      <c r="C1737" s="3">
        <v>0.35695601851851849</v>
      </c>
      <c r="D1737" t="s">
        <v>31</v>
      </c>
      <c r="E1737" t="s">
        <v>27</v>
      </c>
      <c r="F1737" t="s">
        <v>17</v>
      </c>
      <c r="G1737" t="s">
        <v>2</v>
      </c>
      <c r="H1737">
        <v>18527</v>
      </c>
      <c r="I1737">
        <f>IF(Table3_1[[#This Row],[Status]]="Hired",1,0)</f>
        <v>1</v>
      </c>
      <c r="J1737" t="b">
        <f>OR((Table3_1[[#This Row],[Offered Salary]]&lt;$O$27),(Table3_1[[#This Row],[Offered Salary]]&gt;$O$28))</f>
        <v>0</v>
      </c>
      <c r="K1737" t="str">
        <f>IF(Table3_1[[#This Row],[Offered Salary]]&lt;$O$27,"Low",IF(Table3_1[[#This Row],[Offered Salary]]&gt;$O$28,"High",""))</f>
        <v/>
      </c>
      <c r="L1737" s="6">
        <f>((Table3_1[[#This Row],[Offered Salary]]-$O$25)/$O$26)</f>
        <v>-1.0903681216015195</v>
      </c>
    </row>
    <row r="1738" spans="1:12" x14ac:dyDescent="0.3">
      <c r="A1738">
        <v>156526</v>
      </c>
      <c r="B1738" s="2">
        <v>41824</v>
      </c>
      <c r="C1738" s="3">
        <v>0.35765046296296299</v>
      </c>
      <c r="D1738" t="s">
        <v>30</v>
      </c>
      <c r="E1738" t="s">
        <v>27</v>
      </c>
      <c r="F1738" t="s">
        <v>17</v>
      </c>
      <c r="G1738" t="s">
        <v>2</v>
      </c>
      <c r="H1738">
        <v>81539</v>
      </c>
      <c r="I1738">
        <f>IF(Table3_1[[#This Row],[Status]]="Hired",1,0)</f>
        <v>0</v>
      </c>
      <c r="J1738" t="b">
        <f>OR((Table3_1[[#This Row],[Offered Salary]]&lt;$O$27),(Table3_1[[#This Row],[Offered Salary]]&gt;$O$28))</f>
        <v>0</v>
      </c>
      <c r="K1738" t="str">
        <f>IF(Table3_1[[#This Row],[Offered Salary]]&lt;$O$27,"Low",IF(Table3_1[[#This Row],[Offered Salary]]&gt;$O$28,"High",""))</f>
        <v/>
      </c>
      <c r="L1738" s="6">
        <f>((Table3_1[[#This Row],[Offered Salary]]-$O$25)/$O$26)</f>
        <v>1.0937209910654211</v>
      </c>
    </row>
    <row r="1739" spans="1:12" x14ac:dyDescent="0.3">
      <c r="A1739">
        <v>35902</v>
      </c>
      <c r="B1739" s="2">
        <v>41825</v>
      </c>
      <c r="C1739" s="3">
        <v>0.47086805555555555</v>
      </c>
      <c r="D1739" t="s">
        <v>31</v>
      </c>
      <c r="E1739" t="s">
        <v>27</v>
      </c>
      <c r="F1739" t="s">
        <v>17</v>
      </c>
      <c r="G1739" t="s">
        <v>2</v>
      </c>
      <c r="H1739">
        <v>12508</v>
      </c>
      <c r="I1739">
        <f>IF(Table3_1[[#This Row],[Status]]="Hired",1,0)</f>
        <v>1</v>
      </c>
      <c r="J1739" t="b">
        <f>OR((Table3_1[[#This Row],[Offered Salary]]&lt;$O$27),(Table3_1[[#This Row],[Offered Salary]]&gt;$O$28))</f>
        <v>0</v>
      </c>
      <c r="K1739" t="str">
        <f>IF(Table3_1[[#This Row],[Offered Salary]]&lt;$O$27,"Low",IF(Table3_1[[#This Row],[Offered Salary]]&gt;$O$28,"High",""))</f>
        <v/>
      </c>
      <c r="L1739" s="6">
        <f>((Table3_1[[#This Row],[Offered Salary]]-$O$25)/$O$26)</f>
        <v>-1.2989955635037336</v>
      </c>
    </row>
    <row r="1740" spans="1:12" x14ac:dyDescent="0.3">
      <c r="A1740">
        <v>175665</v>
      </c>
      <c r="B1740" s="2">
        <v>41825</v>
      </c>
      <c r="C1740" s="3">
        <v>0.47122685185185187</v>
      </c>
      <c r="D1740" t="s">
        <v>30</v>
      </c>
      <c r="E1740" t="s">
        <v>27</v>
      </c>
      <c r="F1740" t="s">
        <v>17</v>
      </c>
      <c r="G1740" t="s">
        <v>2</v>
      </c>
      <c r="H1740">
        <v>27621</v>
      </c>
      <c r="I1740">
        <f>IF(Table3_1[[#This Row],[Status]]="Hired",1,0)</f>
        <v>0</v>
      </c>
      <c r="J1740" t="b">
        <f>OR((Table3_1[[#This Row],[Offered Salary]]&lt;$O$27),(Table3_1[[#This Row],[Offered Salary]]&gt;$O$28))</f>
        <v>0</v>
      </c>
      <c r="K1740" t="str">
        <f>IF(Table3_1[[#This Row],[Offered Salary]]&lt;$O$27,"Low",IF(Table3_1[[#This Row],[Offered Salary]]&gt;$O$28,"High",""))</f>
        <v/>
      </c>
      <c r="L1740" s="6">
        <f>((Table3_1[[#This Row],[Offered Salary]]-$O$25)/$O$26)</f>
        <v>-0.77515663187586159</v>
      </c>
    </row>
    <row r="1741" spans="1:12" x14ac:dyDescent="0.3">
      <c r="A1741">
        <v>779449</v>
      </c>
      <c r="B1741" s="2">
        <v>41828</v>
      </c>
      <c r="C1741" s="3">
        <v>0.77942129629629631</v>
      </c>
      <c r="D1741" t="s">
        <v>30</v>
      </c>
      <c r="E1741" t="s">
        <v>27</v>
      </c>
      <c r="F1741" t="s">
        <v>17</v>
      </c>
      <c r="G1741" t="s">
        <v>7</v>
      </c>
      <c r="H1741">
        <v>59246</v>
      </c>
      <c r="I1741">
        <f>IF(Table3_1[[#This Row],[Status]]="Hired",1,0)</f>
        <v>0</v>
      </c>
      <c r="J1741" t="b">
        <f>OR((Table3_1[[#This Row],[Offered Salary]]&lt;$O$27),(Table3_1[[#This Row],[Offered Salary]]&gt;$O$28))</f>
        <v>0</v>
      </c>
      <c r="K1741" t="str">
        <f>IF(Table3_1[[#This Row],[Offered Salary]]&lt;$O$27,"Low",IF(Table3_1[[#This Row],[Offered Salary]]&gt;$O$28,"High",""))</f>
        <v/>
      </c>
      <c r="L1741" s="6">
        <f>((Table3_1[[#This Row],[Offered Salary]]-$O$25)/$O$26)</f>
        <v>0.32101264045467864</v>
      </c>
    </row>
    <row r="1742" spans="1:12" x14ac:dyDescent="0.3">
      <c r="A1742">
        <v>136609</v>
      </c>
      <c r="B1742" s="2">
        <v>41828</v>
      </c>
      <c r="C1742" s="3">
        <v>0.78038194444444442</v>
      </c>
      <c r="D1742" t="s">
        <v>31</v>
      </c>
      <c r="E1742" t="s">
        <v>27</v>
      </c>
      <c r="F1742" t="s">
        <v>17</v>
      </c>
      <c r="G1742" t="s">
        <v>7</v>
      </c>
      <c r="H1742">
        <v>99169</v>
      </c>
      <c r="I1742">
        <f>IF(Table3_1[[#This Row],[Status]]="Hired",1,0)</f>
        <v>1</v>
      </c>
      <c r="J1742" t="b">
        <f>OR((Table3_1[[#This Row],[Offered Salary]]&lt;$O$27),(Table3_1[[#This Row],[Offered Salary]]&gt;$O$28))</f>
        <v>0</v>
      </c>
      <c r="K1742" t="str">
        <f>IF(Table3_1[[#This Row],[Offered Salary]]&lt;$O$27,"Low",IF(Table3_1[[#This Row],[Offered Salary]]&gt;$O$28,"High",""))</f>
        <v/>
      </c>
      <c r="L1742" s="6">
        <f>((Table3_1[[#This Row],[Offered Salary]]-$O$25)/$O$26)</f>
        <v>1.7048028652531657</v>
      </c>
    </row>
    <row r="1743" spans="1:12" x14ac:dyDescent="0.3">
      <c r="A1743">
        <v>839749</v>
      </c>
      <c r="B1743" s="2">
        <v>41780</v>
      </c>
      <c r="C1743" s="3">
        <v>0.63071759259259264</v>
      </c>
      <c r="D1743" t="s">
        <v>31</v>
      </c>
      <c r="E1743" t="s">
        <v>27</v>
      </c>
      <c r="F1743" t="s">
        <v>17</v>
      </c>
      <c r="G1743" t="s">
        <v>8</v>
      </c>
      <c r="H1743">
        <v>9199</v>
      </c>
      <c r="I1743">
        <f>IF(Table3_1[[#This Row],[Status]]="Hired",1,0)</f>
        <v>1</v>
      </c>
      <c r="J1743" t="b">
        <f>OR((Table3_1[[#This Row],[Offered Salary]]&lt;$O$27),(Table3_1[[#This Row],[Offered Salary]]&gt;$O$28))</f>
        <v>1</v>
      </c>
      <c r="K1743" t="str">
        <f>IF(Table3_1[[#This Row],[Offered Salary]]&lt;$O$27,"Low",IF(Table3_1[[#This Row],[Offered Salary]]&gt;$O$28,"High",""))</f>
        <v>Low</v>
      </c>
      <c r="L1743" s="6">
        <f>((Table3_1[[#This Row],[Offered Salary]]-$O$25)/$O$26)</f>
        <v>-1.4136903974054493</v>
      </c>
    </row>
    <row r="1744" spans="1:12" x14ac:dyDescent="0.3">
      <c r="A1744">
        <v>268371</v>
      </c>
      <c r="B1744" s="2">
        <v>41796</v>
      </c>
      <c r="C1744" s="3">
        <v>0.18679398148148149</v>
      </c>
      <c r="D1744" t="s">
        <v>30</v>
      </c>
      <c r="E1744" t="s">
        <v>27</v>
      </c>
      <c r="F1744" t="s">
        <v>17</v>
      </c>
      <c r="G1744" t="s">
        <v>6</v>
      </c>
      <c r="H1744">
        <v>65933</v>
      </c>
      <c r="I1744">
        <f>IF(Table3_1[[#This Row],[Status]]="Hired",1,0)</f>
        <v>0</v>
      </c>
      <c r="J1744" t="b">
        <f>OR((Table3_1[[#This Row],[Offered Salary]]&lt;$O$27),(Table3_1[[#This Row],[Offered Salary]]&gt;$O$28))</f>
        <v>0</v>
      </c>
      <c r="K1744" t="str">
        <f>IF(Table3_1[[#This Row],[Offered Salary]]&lt;$O$27,"Low",IF(Table3_1[[#This Row],[Offered Salary]]&gt;$O$28,"High",""))</f>
        <v/>
      </c>
      <c r="L1744" s="6">
        <f>((Table3_1[[#This Row],[Offered Salary]]-$O$25)/$O$26)</f>
        <v>0.55279395030683109</v>
      </c>
    </row>
    <row r="1745" spans="1:12" x14ac:dyDescent="0.3">
      <c r="A1745">
        <v>51030</v>
      </c>
      <c r="B1745" s="2">
        <v>41796</v>
      </c>
      <c r="C1745" s="3">
        <v>0.18707175925925926</v>
      </c>
      <c r="D1745" t="s">
        <v>30</v>
      </c>
      <c r="E1745" t="s">
        <v>27</v>
      </c>
      <c r="F1745" t="s">
        <v>17</v>
      </c>
      <c r="G1745" t="s">
        <v>6</v>
      </c>
      <c r="H1745">
        <v>61098</v>
      </c>
      <c r="I1745">
        <f>IF(Table3_1[[#This Row],[Status]]="Hired",1,0)</f>
        <v>0</v>
      </c>
      <c r="J1745" t="b">
        <f>OR((Table3_1[[#This Row],[Offered Salary]]&lt;$O$27),(Table3_1[[#This Row],[Offered Salary]]&gt;$O$28))</f>
        <v>0</v>
      </c>
      <c r="K1745" t="str">
        <f>IF(Table3_1[[#This Row],[Offered Salary]]&lt;$O$27,"Low",IF(Table3_1[[#This Row],[Offered Salary]]&gt;$O$28,"High",""))</f>
        <v/>
      </c>
      <c r="L1745" s="6">
        <f>((Table3_1[[#This Row],[Offered Salary]]-$O$25)/$O$26)</f>
        <v>0.38520569950151379</v>
      </c>
    </row>
    <row r="1746" spans="1:12" x14ac:dyDescent="0.3">
      <c r="A1746">
        <v>434830</v>
      </c>
      <c r="B1746" s="2">
        <v>41796</v>
      </c>
      <c r="C1746" s="3">
        <v>0.18832175925925926</v>
      </c>
      <c r="D1746" t="s">
        <v>31</v>
      </c>
      <c r="E1746" t="s">
        <v>27</v>
      </c>
      <c r="F1746" t="s">
        <v>17</v>
      </c>
      <c r="G1746" t="s">
        <v>6</v>
      </c>
      <c r="H1746">
        <v>66521</v>
      </c>
      <c r="I1746">
        <f>IF(Table3_1[[#This Row],[Status]]="Hired",1,0)</f>
        <v>1</v>
      </c>
      <c r="J1746" t="b">
        <f>OR((Table3_1[[#This Row],[Offered Salary]]&lt;$O$27),(Table3_1[[#This Row],[Offered Salary]]&gt;$O$28))</f>
        <v>0</v>
      </c>
      <c r="K1746" t="str">
        <f>IF(Table3_1[[#This Row],[Offered Salary]]&lt;$O$27,"Low",IF(Table3_1[[#This Row],[Offered Salary]]&gt;$O$28,"High",""))</f>
        <v/>
      </c>
      <c r="L1746" s="6">
        <f>((Table3_1[[#This Row],[Offered Salary]]-$O$25)/$O$26)</f>
        <v>0.57317489993941162</v>
      </c>
    </row>
    <row r="1747" spans="1:12" x14ac:dyDescent="0.3">
      <c r="A1747">
        <v>639529</v>
      </c>
      <c r="B1747" s="2">
        <v>41796</v>
      </c>
      <c r="C1747" s="3">
        <v>0.18875</v>
      </c>
      <c r="D1747" t="s">
        <v>31</v>
      </c>
      <c r="E1747" t="s">
        <v>29</v>
      </c>
      <c r="F1747" t="s">
        <v>17</v>
      </c>
      <c r="G1747" t="s">
        <v>6</v>
      </c>
      <c r="H1747">
        <v>95111</v>
      </c>
      <c r="I1747">
        <f>IF(Table3_1[[#This Row],[Status]]="Hired",1,0)</f>
        <v>1</v>
      </c>
      <c r="J1747" t="b">
        <f>OR((Table3_1[[#This Row],[Offered Salary]]&lt;$O$27),(Table3_1[[#This Row],[Offered Salary]]&gt;$O$28))</f>
        <v>0</v>
      </c>
      <c r="K1747" t="str">
        <f>IF(Table3_1[[#This Row],[Offered Salary]]&lt;$O$27,"Low",IF(Table3_1[[#This Row],[Offered Salary]]&gt;$O$28,"High",""))</f>
        <v/>
      </c>
      <c r="L1747" s="6">
        <f>((Table3_1[[#This Row],[Offered Salary]]-$O$25)/$O$26)</f>
        <v>1.5641465836051869</v>
      </c>
    </row>
    <row r="1748" spans="1:12" x14ac:dyDescent="0.3">
      <c r="A1748">
        <v>592294</v>
      </c>
      <c r="B1748" s="2">
        <v>41813</v>
      </c>
      <c r="C1748" s="3">
        <v>0.5247222222222222</v>
      </c>
      <c r="D1748" t="s">
        <v>30</v>
      </c>
      <c r="E1748" t="s">
        <v>27</v>
      </c>
      <c r="F1748" t="s">
        <v>17</v>
      </c>
      <c r="G1748" t="s">
        <v>6</v>
      </c>
      <c r="H1748">
        <v>41460</v>
      </c>
      <c r="I1748">
        <f>IF(Table3_1[[#This Row],[Status]]="Hired",1,0)</f>
        <v>0</v>
      </c>
      <c r="J1748" t="b">
        <f>OR((Table3_1[[#This Row],[Offered Salary]]&lt;$O$27),(Table3_1[[#This Row],[Offered Salary]]&gt;$O$28))</f>
        <v>0</v>
      </c>
      <c r="K1748" t="str">
        <f>IF(Table3_1[[#This Row],[Offered Salary]]&lt;$O$27,"Low",IF(Table3_1[[#This Row],[Offered Salary]]&gt;$O$28,"High",""))</f>
        <v/>
      </c>
      <c r="L1748" s="6">
        <f>((Table3_1[[#This Row],[Offered Salary]]-$O$25)/$O$26)</f>
        <v>-0.29547642445191385</v>
      </c>
    </row>
    <row r="1749" spans="1:12" x14ac:dyDescent="0.3">
      <c r="A1749">
        <v>758774</v>
      </c>
      <c r="B1749" s="2">
        <v>41771</v>
      </c>
      <c r="C1749" s="3">
        <v>0.96743055555555557</v>
      </c>
      <c r="D1749" t="s">
        <v>31</v>
      </c>
      <c r="E1749" t="s">
        <v>28</v>
      </c>
      <c r="F1749" t="s">
        <v>15</v>
      </c>
      <c r="G1749" t="s">
        <v>10</v>
      </c>
      <c r="H1749">
        <v>42869</v>
      </c>
      <c r="I1749">
        <f>IF(Table3_1[[#This Row],[Status]]="Hired",1,0)</f>
        <v>1</v>
      </c>
      <c r="J1749" t="b">
        <f>OR((Table3_1[[#This Row],[Offered Salary]]&lt;$O$27),(Table3_1[[#This Row],[Offered Salary]]&gt;$O$28))</f>
        <v>0</v>
      </c>
      <c r="K1749" t="str">
        <f>IF(Table3_1[[#This Row],[Offered Salary]]&lt;$O$27,"Low",IF(Table3_1[[#This Row],[Offered Salary]]&gt;$O$28,"High",""))</f>
        <v/>
      </c>
      <c r="L1749" s="6">
        <f>((Table3_1[[#This Row],[Offered Salary]]-$O$25)/$O$26)</f>
        <v>-0.24663840058744804</v>
      </c>
    </row>
    <row r="1750" spans="1:12" x14ac:dyDescent="0.3">
      <c r="A1750">
        <v>590682</v>
      </c>
      <c r="B1750" s="2">
        <v>41773</v>
      </c>
      <c r="C1750" s="3">
        <v>0.39762731481481484</v>
      </c>
      <c r="D1750" t="s">
        <v>31</v>
      </c>
      <c r="E1750" t="s">
        <v>27</v>
      </c>
      <c r="F1750" t="s">
        <v>17</v>
      </c>
      <c r="G1750" t="s">
        <v>4</v>
      </c>
      <c r="H1750">
        <v>51131</v>
      </c>
      <c r="I1750">
        <f>IF(Table3_1[[#This Row],[Status]]="Hired",1,0)</f>
        <v>1</v>
      </c>
      <c r="J1750" t="b">
        <f>OR((Table3_1[[#This Row],[Offered Salary]]&lt;$O$27),(Table3_1[[#This Row],[Offered Salary]]&gt;$O$28))</f>
        <v>0</v>
      </c>
      <c r="K1750" t="str">
        <f>IF(Table3_1[[#This Row],[Offered Salary]]&lt;$O$27,"Low",IF(Table3_1[[#This Row],[Offered Salary]]&gt;$O$28,"High",""))</f>
        <v/>
      </c>
      <c r="L1750" s="6">
        <f>((Table3_1[[#This Row],[Offered Salary]]-$O$25)/$O$26)</f>
        <v>3.9734738637687866E-2</v>
      </c>
    </row>
    <row r="1751" spans="1:12" x14ac:dyDescent="0.3">
      <c r="A1751">
        <v>107163</v>
      </c>
      <c r="B1751" s="2">
        <v>41829</v>
      </c>
      <c r="C1751" s="3">
        <v>0.39702546296296298</v>
      </c>
      <c r="D1751" t="s">
        <v>31</v>
      </c>
      <c r="E1751" t="s">
        <v>27</v>
      </c>
      <c r="F1751" t="s">
        <v>17</v>
      </c>
      <c r="G1751" t="s">
        <v>4</v>
      </c>
      <c r="H1751">
        <v>67869</v>
      </c>
      <c r="I1751">
        <f>IF(Table3_1[[#This Row],[Status]]="Hired",1,0)</f>
        <v>1</v>
      </c>
      <c r="J1751" t="b">
        <f>OR((Table3_1[[#This Row],[Offered Salary]]&lt;$O$27),(Table3_1[[#This Row],[Offered Salary]]&gt;$O$28))</f>
        <v>0</v>
      </c>
      <c r="K1751" t="str">
        <f>IF(Table3_1[[#This Row],[Offered Salary]]&lt;$O$27,"Low",IF(Table3_1[[#This Row],[Offered Salary]]&gt;$O$28,"High",""))</f>
        <v/>
      </c>
      <c r="L1751" s="6">
        <f>((Table3_1[[#This Row],[Offered Salary]]-$O$25)/$O$26)</f>
        <v>0.61989857358689204</v>
      </c>
    </row>
    <row r="1752" spans="1:12" x14ac:dyDescent="0.3">
      <c r="A1752">
        <v>740604</v>
      </c>
      <c r="B1752" s="2">
        <v>41829</v>
      </c>
      <c r="C1752" s="3">
        <v>0.39732638888888888</v>
      </c>
      <c r="D1752" t="s">
        <v>31</v>
      </c>
      <c r="E1752" t="s">
        <v>27</v>
      </c>
      <c r="F1752" t="s">
        <v>17</v>
      </c>
      <c r="G1752" t="s">
        <v>4</v>
      </c>
      <c r="H1752">
        <v>42459</v>
      </c>
      <c r="I1752">
        <f>IF(Table3_1[[#This Row],[Status]]="Hired",1,0)</f>
        <v>1</v>
      </c>
      <c r="J1752" t="b">
        <f>OR((Table3_1[[#This Row],[Offered Salary]]&lt;$O$27),(Table3_1[[#This Row],[Offered Salary]]&gt;$O$28))</f>
        <v>0</v>
      </c>
      <c r="K1752" t="str">
        <f>IF(Table3_1[[#This Row],[Offered Salary]]&lt;$O$27,"Low",IF(Table3_1[[#This Row],[Offered Salary]]&gt;$O$28,"High",""))</f>
        <v/>
      </c>
      <c r="L1752" s="6">
        <f>((Table3_1[[#This Row],[Offered Salary]]-$O$25)/$O$26)</f>
        <v>-0.26084960696390724</v>
      </c>
    </row>
    <row r="1753" spans="1:12" x14ac:dyDescent="0.3">
      <c r="A1753">
        <v>959387</v>
      </c>
      <c r="B1753" s="2">
        <v>41829</v>
      </c>
      <c r="C1753" s="3">
        <v>0.39773148148148146</v>
      </c>
      <c r="D1753" t="s">
        <v>30</v>
      </c>
      <c r="E1753" t="s">
        <v>29</v>
      </c>
      <c r="F1753" t="s">
        <v>17</v>
      </c>
      <c r="G1753" t="s">
        <v>4</v>
      </c>
      <c r="H1753">
        <v>55713</v>
      </c>
      <c r="I1753">
        <f>IF(Table3_1[[#This Row],[Status]]="Hired",1,0)</f>
        <v>0</v>
      </c>
      <c r="J1753" t="b">
        <f>OR((Table3_1[[#This Row],[Offered Salary]]&lt;$O$27),(Table3_1[[#This Row],[Offered Salary]]&gt;$O$28))</f>
        <v>0</v>
      </c>
      <c r="K1753" t="str">
        <f>IF(Table3_1[[#This Row],[Offered Salary]]&lt;$O$27,"Low",IF(Table3_1[[#This Row],[Offered Salary]]&gt;$O$28,"High",""))</f>
        <v/>
      </c>
      <c r="L1753" s="6">
        <f>((Table3_1[[#This Row],[Offered Salary]]-$O$25)/$O$26)</f>
        <v>0.1985536352643609</v>
      </c>
    </row>
    <row r="1754" spans="1:12" x14ac:dyDescent="0.3">
      <c r="A1754">
        <v>614118</v>
      </c>
      <c r="B1754" s="2">
        <v>41829</v>
      </c>
      <c r="C1754" s="3">
        <v>0.39824074074074073</v>
      </c>
      <c r="D1754" t="s">
        <v>30</v>
      </c>
      <c r="E1754" t="s">
        <v>29</v>
      </c>
      <c r="F1754" t="s">
        <v>17</v>
      </c>
      <c r="G1754" t="s">
        <v>4</v>
      </c>
      <c r="H1754">
        <v>6820</v>
      </c>
      <c r="I1754">
        <f>IF(Table3_1[[#This Row],[Status]]="Hired",1,0)</f>
        <v>0</v>
      </c>
      <c r="J1754" t="b">
        <f>OR((Table3_1[[#This Row],[Offered Salary]]&lt;$O$27),(Table3_1[[#This Row],[Offered Salary]]&gt;$O$28))</f>
        <v>1</v>
      </c>
      <c r="K1754" t="str">
        <f>IF(Table3_1[[#This Row],[Offered Salary]]&lt;$O$27,"Low",IF(Table3_1[[#This Row],[Offered Salary]]&gt;$O$28,"High",""))</f>
        <v>Low</v>
      </c>
      <c r="L1754" s="6">
        <f>((Table3_1[[#This Row],[Offered Salary]]-$O$25)/$O$26)</f>
        <v>-1.4961500558678795</v>
      </c>
    </row>
    <row r="1755" spans="1:12" x14ac:dyDescent="0.3">
      <c r="A1755">
        <v>973608</v>
      </c>
      <c r="B1755" s="2">
        <v>41829</v>
      </c>
      <c r="C1755" s="3">
        <v>0.39901620370370372</v>
      </c>
      <c r="D1755" t="s">
        <v>30</v>
      </c>
      <c r="E1755" t="s">
        <v>29</v>
      </c>
      <c r="F1755" t="s">
        <v>17</v>
      </c>
      <c r="G1755" t="s">
        <v>4</v>
      </c>
      <c r="H1755">
        <v>85898</v>
      </c>
      <c r="I1755">
        <f>IF(Table3_1[[#This Row],[Status]]="Hired",1,0)</f>
        <v>0</v>
      </c>
      <c r="J1755" t="b">
        <f>OR((Table3_1[[#This Row],[Offered Salary]]&lt;$O$27),(Table3_1[[#This Row],[Offered Salary]]&gt;$O$28))</f>
        <v>0</v>
      </c>
      <c r="K1755" t="str">
        <f>IF(Table3_1[[#This Row],[Offered Salary]]&lt;$O$27,"Low",IF(Table3_1[[#This Row],[Offered Salary]]&gt;$O$28,"High",""))</f>
        <v/>
      </c>
      <c r="L1755" s="6">
        <f>((Table3_1[[#This Row],[Offered Salary]]-$O$25)/$O$26)</f>
        <v>1.2448103778824591</v>
      </c>
    </row>
    <row r="1756" spans="1:12" x14ac:dyDescent="0.3">
      <c r="A1756">
        <v>298297</v>
      </c>
      <c r="B1756" s="2">
        <v>41829</v>
      </c>
      <c r="C1756" s="3">
        <v>0.3999537037037037</v>
      </c>
      <c r="D1756" t="s">
        <v>31</v>
      </c>
      <c r="E1756" t="s">
        <v>27</v>
      </c>
      <c r="F1756" t="s">
        <v>17</v>
      </c>
      <c r="G1756" t="s">
        <v>4</v>
      </c>
      <c r="H1756">
        <v>46222</v>
      </c>
      <c r="I1756">
        <f>IF(Table3_1[[#This Row],[Status]]="Hired",1,0)</f>
        <v>1</v>
      </c>
      <c r="J1756" t="b">
        <f>OR((Table3_1[[#This Row],[Offered Salary]]&lt;$O$27),(Table3_1[[#This Row],[Offered Salary]]&gt;$O$28))</f>
        <v>0</v>
      </c>
      <c r="K1756" t="str">
        <f>IF(Table3_1[[#This Row],[Offered Salary]]&lt;$O$27,"Low",IF(Table3_1[[#This Row],[Offered Salary]]&gt;$O$28,"High",""))</f>
        <v/>
      </c>
      <c r="L1756" s="6">
        <f>((Table3_1[[#This Row],[Offered Salary]]-$O$25)/$O$26)</f>
        <v>-0.13041846161118556</v>
      </c>
    </row>
    <row r="1757" spans="1:12" x14ac:dyDescent="0.3">
      <c r="A1757">
        <v>635074</v>
      </c>
      <c r="B1757" s="2">
        <v>41773</v>
      </c>
      <c r="C1757" s="3">
        <v>0.39700231481481479</v>
      </c>
      <c r="D1757" t="s">
        <v>30</v>
      </c>
      <c r="E1757" t="s">
        <v>28</v>
      </c>
      <c r="F1757" t="s">
        <v>17</v>
      </c>
      <c r="G1757" t="s">
        <v>9</v>
      </c>
      <c r="H1757">
        <v>34348</v>
      </c>
      <c r="I1757">
        <f>IF(Table3_1[[#This Row],[Status]]="Hired",1,0)</f>
        <v>0</v>
      </c>
      <c r="J1757" t="b">
        <f>OR((Table3_1[[#This Row],[Offered Salary]]&lt;$O$27),(Table3_1[[#This Row],[Offered Salary]]&gt;$O$28))</f>
        <v>0</v>
      </c>
      <c r="K1757" t="str">
        <f>IF(Table3_1[[#This Row],[Offered Salary]]&lt;$O$27,"Low",IF(Table3_1[[#This Row],[Offered Salary]]&gt;$O$28,"High",""))</f>
        <v/>
      </c>
      <c r="L1757" s="6">
        <f>((Table3_1[[#This Row],[Offered Salary]]-$O$25)/$O$26)</f>
        <v>-0.54198886286503012</v>
      </c>
    </row>
    <row r="1758" spans="1:12" x14ac:dyDescent="0.3">
      <c r="A1758">
        <v>925976</v>
      </c>
      <c r="B1758" s="2">
        <v>41773</v>
      </c>
      <c r="C1758" s="3">
        <v>0.4674537037037037</v>
      </c>
      <c r="D1758" t="s">
        <v>31</v>
      </c>
      <c r="E1758" t="s">
        <v>27</v>
      </c>
      <c r="F1758" t="s">
        <v>17</v>
      </c>
      <c r="G1758" t="s">
        <v>9</v>
      </c>
      <c r="H1758">
        <v>38000</v>
      </c>
      <c r="I1758">
        <f>IF(Table3_1[[#This Row],[Status]]="Hired",1,0)</f>
        <v>1</v>
      </c>
      <c r="J1758" t="b">
        <f>OR((Table3_1[[#This Row],[Offered Salary]]&lt;$O$27),(Table3_1[[#This Row],[Offered Salary]]&gt;$O$28))</f>
        <v>0</v>
      </c>
      <c r="K1758" t="str">
        <f>IF(Table3_1[[#This Row],[Offered Salary]]&lt;$O$27,"Low",IF(Table3_1[[#This Row],[Offered Salary]]&gt;$O$28,"High",""))</f>
        <v/>
      </c>
      <c r="L1758" s="6">
        <f>((Table3_1[[#This Row],[Offered Salary]]-$O$25)/$O$26)</f>
        <v>-0.41540514167764253</v>
      </c>
    </row>
    <row r="1759" spans="1:12" x14ac:dyDescent="0.3">
      <c r="A1759">
        <v>916219</v>
      </c>
      <c r="B1759" s="2">
        <v>41857</v>
      </c>
      <c r="C1759" s="3">
        <v>0.32245370370370369</v>
      </c>
      <c r="D1759" t="s">
        <v>31</v>
      </c>
      <c r="E1759" t="s">
        <v>29</v>
      </c>
      <c r="F1759" t="s">
        <v>13</v>
      </c>
      <c r="G1759" t="s">
        <v>7</v>
      </c>
      <c r="H1759">
        <v>31724</v>
      </c>
      <c r="I1759">
        <f>IF(Table3_1[[#This Row],[Status]]="Hired",1,0)</f>
        <v>1</v>
      </c>
      <c r="J1759" t="b">
        <f>OR((Table3_1[[#This Row],[Offered Salary]]&lt;$O$27),(Table3_1[[#This Row],[Offered Salary]]&gt;$O$28))</f>
        <v>0</v>
      </c>
      <c r="K1759" t="str">
        <f>IF(Table3_1[[#This Row],[Offered Salary]]&lt;$O$27,"Low",IF(Table3_1[[#This Row],[Offered Salary]]&gt;$O$28,"High",""))</f>
        <v/>
      </c>
      <c r="L1759" s="6">
        <f>((Table3_1[[#This Row],[Offered Salary]]-$O$25)/$O$26)</f>
        <v>-0.6329405836743689</v>
      </c>
    </row>
    <row r="1760" spans="1:12" x14ac:dyDescent="0.3">
      <c r="A1760">
        <v>195192</v>
      </c>
      <c r="B1760" s="2">
        <v>41857</v>
      </c>
      <c r="C1760" s="3">
        <v>0.32315972222222222</v>
      </c>
      <c r="D1760" t="s">
        <v>30</v>
      </c>
      <c r="E1760" t="s">
        <v>29</v>
      </c>
      <c r="F1760" t="s">
        <v>13</v>
      </c>
      <c r="G1760" t="s">
        <v>7</v>
      </c>
      <c r="H1760">
        <v>79867</v>
      </c>
      <c r="I1760">
        <f>IF(Table3_1[[#This Row],[Status]]="Hired",1,0)</f>
        <v>0</v>
      </c>
      <c r="J1760" t="b">
        <f>OR((Table3_1[[#This Row],[Offered Salary]]&lt;$O$27),(Table3_1[[#This Row],[Offered Salary]]&gt;$O$28))</f>
        <v>0</v>
      </c>
      <c r="K1760" t="str">
        <f>IF(Table3_1[[#This Row],[Offered Salary]]&lt;$O$27,"Low",IF(Table3_1[[#This Row],[Offered Salary]]&gt;$O$28,"High",""))</f>
        <v/>
      </c>
      <c r="L1760" s="6">
        <f>((Table3_1[[#This Row],[Offered Salary]]-$O$25)/$O$26)</f>
        <v>1.0357669982326414</v>
      </c>
    </row>
    <row r="1761" spans="1:12" x14ac:dyDescent="0.3">
      <c r="A1761">
        <v>105487</v>
      </c>
      <c r="B1761" s="2">
        <v>41859</v>
      </c>
      <c r="C1761" s="3">
        <v>0.21792824074074074</v>
      </c>
      <c r="D1761" t="s">
        <v>31</v>
      </c>
      <c r="E1761" t="s">
        <v>29</v>
      </c>
      <c r="F1761" t="s">
        <v>13</v>
      </c>
      <c r="G1761" t="s">
        <v>7</v>
      </c>
      <c r="H1761">
        <v>62331</v>
      </c>
      <c r="I1761">
        <f>IF(Table3_1[[#This Row],[Status]]="Hired",1,0)</f>
        <v>1</v>
      </c>
      <c r="J1761" t="b">
        <f>OR((Table3_1[[#This Row],[Offered Salary]]&lt;$O$27),(Table3_1[[#This Row],[Offered Salary]]&gt;$O$28))</f>
        <v>0</v>
      </c>
      <c r="K1761" t="str">
        <f>IF(Table3_1[[#This Row],[Offered Salary]]&lt;$O$27,"Low",IF(Table3_1[[#This Row],[Offered Salary]]&gt;$O$28,"High",""))</f>
        <v/>
      </c>
      <c r="L1761" s="6">
        <f>((Table3_1[[#This Row],[Offered Salary]]-$O$25)/$O$26)</f>
        <v>0.42794330306779221</v>
      </c>
    </row>
    <row r="1762" spans="1:12" x14ac:dyDescent="0.3">
      <c r="A1762">
        <v>824012</v>
      </c>
      <c r="B1762" s="2">
        <v>41795</v>
      </c>
      <c r="C1762" s="3">
        <v>0.6777199074074074</v>
      </c>
      <c r="D1762" t="s">
        <v>30</v>
      </c>
      <c r="E1762" t="s">
        <v>29</v>
      </c>
      <c r="F1762" t="s">
        <v>17</v>
      </c>
      <c r="G1762" t="s">
        <v>10</v>
      </c>
      <c r="H1762">
        <v>44876</v>
      </c>
      <c r="I1762">
        <f>IF(Table3_1[[#This Row],[Status]]="Hired",1,0)</f>
        <v>0</v>
      </c>
      <c r="J1762" t="b">
        <f>OR((Table3_1[[#This Row],[Offered Salary]]&lt;$O$27),(Table3_1[[#This Row],[Offered Salary]]&gt;$O$28))</f>
        <v>0</v>
      </c>
      <c r="K1762" t="str">
        <f>IF(Table3_1[[#This Row],[Offered Salary]]&lt;$O$27,"Low",IF(Table3_1[[#This Row],[Offered Salary]]&gt;$O$28,"High",""))</f>
        <v/>
      </c>
      <c r="L1762" s="6">
        <f>((Table3_1[[#This Row],[Offered Salary]]-$O$25)/$O$26)</f>
        <v>-0.17707281230073202</v>
      </c>
    </row>
    <row r="1763" spans="1:12" x14ac:dyDescent="0.3">
      <c r="A1763">
        <v>373245</v>
      </c>
      <c r="B1763" s="2">
        <v>41795</v>
      </c>
      <c r="C1763" s="3">
        <v>0.67912037037037032</v>
      </c>
      <c r="D1763" t="s">
        <v>30</v>
      </c>
      <c r="E1763" t="s">
        <v>27</v>
      </c>
      <c r="F1763" t="s">
        <v>17</v>
      </c>
      <c r="G1763" t="s">
        <v>10</v>
      </c>
      <c r="H1763">
        <v>96397</v>
      </c>
      <c r="I1763">
        <f>IF(Table3_1[[#This Row],[Status]]="Hired",1,0)</f>
        <v>0</v>
      </c>
      <c r="J1763" t="b">
        <f>OR((Table3_1[[#This Row],[Offered Salary]]&lt;$O$27),(Table3_1[[#This Row],[Offered Salary]]&gt;$O$28))</f>
        <v>0</v>
      </c>
      <c r="K1763" t="str">
        <f>IF(Table3_1[[#This Row],[Offered Salary]]&lt;$O$27,"Low",IF(Table3_1[[#This Row],[Offered Salary]]&gt;$O$28,"High",""))</f>
        <v/>
      </c>
      <c r="L1763" s="6">
        <f>((Table3_1[[#This Row],[Offered Salary]]-$O$25)/$O$26)</f>
        <v>1.608721245556715</v>
      </c>
    </row>
    <row r="1764" spans="1:12" x14ac:dyDescent="0.3">
      <c r="A1764">
        <v>690152</v>
      </c>
      <c r="B1764" s="2">
        <v>41795</v>
      </c>
      <c r="C1764" s="3">
        <v>0.67944444444444441</v>
      </c>
      <c r="D1764" t="s">
        <v>30</v>
      </c>
      <c r="E1764" t="s">
        <v>27</v>
      </c>
      <c r="F1764" t="s">
        <v>17</v>
      </c>
      <c r="G1764" t="s">
        <v>10</v>
      </c>
      <c r="H1764">
        <v>54102</v>
      </c>
      <c r="I1764">
        <f>IF(Table3_1[[#This Row],[Status]]="Hired",1,0)</f>
        <v>0</v>
      </c>
      <c r="J1764" t="b">
        <f>OR((Table3_1[[#This Row],[Offered Salary]]&lt;$O$27),(Table3_1[[#This Row],[Offered Salary]]&gt;$O$28))</f>
        <v>0</v>
      </c>
      <c r="K1764" t="str">
        <f>IF(Table3_1[[#This Row],[Offered Salary]]&lt;$O$27,"Low",IF(Table3_1[[#This Row],[Offered Salary]]&gt;$O$28,"High",""))</f>
        <v/>
      </c>
      <c r="L1764" s="6">
        <f>((Table3_1[[#This Row],[Offered Salary]]-$O$25)/$O$26)</f>
        <v>0.14271399264856643</v>
      </c>
    </row>
    <row r="1765" spans="1:12" x14ac:dyDescent="0.3">
      <c r="A1765">
        <v>577016</v>
      </c>
      <c r="B1765" s="2">
        <v>41801</v>
      </c>
      <c r="C1765" s="3">
        <v>0.76318287037037036</v>
      </c>
      <c r="D1765" t="s">
        <v>31</v>
      </c>
      <c r="E1765" t="s">
        <v>27</v>
      </c>
      <c r="F1765" t="s">
        <v>17</v>
      </c>
      <c r="G1765" t="s">
        <v>4</v>
      </c>
      <c r="H1765">
        <v>60448</v>
      </c>
      <c r="I1765">
        <f>IF(Table3_1[[#This Row],[Status]]="Hired",1,0)</f>
        <v>1</v>
      </c>
      <c r="J1765" t="b">
        <f>OR((Table3_1[[#This Row],[Offered Salary]]&lt;$O$27),(Table3_1[[#This Row],[Offered Salary]]&gt;$O$28))</f>
        <v>0</v>
      </c>
      <c r="K1765" t="str">
        <f>IF(Table3_1[[#This Row],[Offered Salary]]&lt;$O$27,"Low",IF(Table3_1[[#This Row],[Offered Salary]]&gt;$O$28,"High",""))</f>
        <v/>
      </c>
      <c r="L1765" s="6">
        <f>((Table3_1[[#This Row],[Offered Salary]]-$O$25)/$O$26)</f>
        <v>0.36267573817298093</v>
      </c>
    </row>
    <row r="1766" spans="1:12" x14ac:dyDescent="0.3">
      <c r="A1766">
        <v>786330</v>
      </c>
      <c r="B1766" s="2">
        <v>41801</v>
      </c>
      <c r="C1766" s="3">
        <v>0.76462962962962966</v>
      </c>
      <c r="D1766" t="s">
        <v>30</v>
      </c>
      <c r="E1766" t="s">
        <v>27</v>
      </c>
      <c r="F1766" t="s">
        <v>17</v>
      </c>
      <c r="G1766" t="s">
        <v>4</v>
      </c>
      <c r="H1766">
        <v>30853</v>
      </c>
      <c r="I1766">
        <f>IF(Table3_1[[#This Row],[Status]]="Hired",1,0)</f>
        <v>0</v>
      </c>
      <c r="J1766" t="b">
        <f>OR((Table3_1[[#This Row],[Offered Salary]]&lt;$O$27),(Table3_1[[#This Row],[Offered Salary]]&gt;$O$28))</f>
        <v>0</v>
      </c>
      <c r="K1766" t="str">
        <f>IF(Table3_1[[#This Row],[Offered Salary]]&lt;$O$27,"Low",IF(Table3_1[[#This Row],[Offered Salary]]&gt;$O$28,"High",""))</f>
        <v/>
      </c>
      <c r="L1766" s="6">
        <f>((Table3_1[[#This Row],[Offered Salary]]-$O$25)/$O$26)</f>
        <v>-0.66313073185460281</v>
      </c>
    </row>
    <row r="1767" spans="1:12" x14ac:dyDescent="0.3">
      <c r="A1767">
        <v>581142</v>
      </c>
      <c r="B1767" s="2">
        <v>41878</v>
      </c>
      <c r="C1767" s="3">
        <v>0.39682870370370371</v>
      </c>
      <c r="D1767" t="s">
        <v>30</v>
      </c>
      <c r="E1767" t="s">
        <v>27</v>
      </c>
      <c r="F1767" t="s">
        <v>17</v>
      </c>
      <c r="G1767" t="s">
        <v>4</v>
      </c>
      <c r="H1767">
        <v>35789</v>
      </c>
      <c r="I1767">
        <f>IF(Table3_1[[#This Row],[Status]]="Hired",1,0)</f>
        <v>0</v>
      </c>
      <c r="J1767" t="b">
        <f>OR((Table3_1[[#This Row],[Offered Salary]]&lt;$O$27),(Table3_1[[#This Row],[Offered Salary]]&gt;$O$28))</f>
        <v>0</v>
      </c>
      <c r="K1767" t="str">
        <f>IF(Table3_1[[#This Row],[Offered Salary]]&lt;$O$27,"Low",IF(Table3_1[[#This Row],[Offered Salary]]&gt;$O$28,"High",""))</f>
        <v/>
      </c>
      <c r="L1767" s="6">
        <f>((Table3_1[[#This Row],[Offered Salary]]-$O$25)/$O$26)</f>
        <v>-0.49204167167362117</v>
      </c>
    </row>
    <row r="1768" spans="1:12" x14ac:dyDescent="0.3">
      <c r="A1768">
        <v>593847</v>
      </c>
      <c r="B1768" s="2">
        <v>41878</v>
      </c>
      <c r="C1768" s="3">
        <v>0.39750000000000002</v>
      </c>
      <c r="D1768" t="s">
        <v>31</v>
      </c>
      <c r="E1768" t="s">
        <v>28</v>
      </c>
      <c r="F1768" t="s">
        <v>17</v>
      </c>
      <c r="G1768" t="s">
        <v>4</v>
      </c>
      <c r="H1768">
        <v>46661</v>
      </c>
      <c r="I1768">
        <f>IF(Table3_1[[#This Row],[Status]]="Hired",1,0)</f>
        <v>1</v>
      </c>
      <c r="J1768" t="b">
        <f>OR((Table3_1[[#This Row],[Offered Salary]]&lt;$O$27),(Table3_1[[#This Row],[Offered Salary]]&gt;$O$28))</f>
        <v>0</v>
      </c>
      <c r="K1768" t="str">
        <f>IF(Table3_1[[#This Row],[Offered Salary]]&lt;$O$27,"Low",IF(Table3_1[[#This Row],[Offered Salary]]&gt;$O$28,"High",""))</f>
        <v/>
      </c>
      <c r="L1768" s="6">
        <f>((Table3_1[[#This Row],[Offered Salary]]-$O$25)/$O$26)</f>
        <v>-0.11520207234468414</v>
      </c>
    </row>
    <row r="1769" spans="1:12" x14ac:dyDescent="0.3">
      <c r="A1769">
        <v>679555</v>
      </c>
      <c r="B1769" s="2">
        <v>41780</v>
      </c>
      <c r="C1769" s="3">
        <v>0.39862268518518518</v>
      </c>
      <c r="D1769" t="s">
        <v>31</v>
      </c>
      <c r="E1769" t="s">
        <v>27</v>
      </c>
      <c r="F1769" t="s">
        <v>17</v>
      </c>
      <c r="G1769" t="s">
        <v>1</v>
      </c>
      <c r="H1769">
        <v>1646</v>
      </c>
      <c r="I1769">
        <f>IF(Table3_1[[#This Row],[Status]]="Hired",1,0)</f>
        <v>1</v>
      </c>
      <c r="J1769" t="b">
        <f>OR((Table3_1[[#This Row],[Offered Salary]]&lt;$O$27),(Table3_1[[#This Row],[Offered Salary]]&gt;$O$28))</f>
        <v>1</v>
      </c>
      <c r="K1769" t="str">
        <f>IF(Table3_1[[#This Row],[Offered Salary]]&lt;$O$27,"Low",IF(Table3_1[[#This Row],[Offered Salary]]&gt;$O$28,"High",""))</f>
        <v>Low</v>
      </c>
      <c r="L1769" s="6">
        <f>((Table3_1[[#This Row],[Offered Salary]]-$O$25)/$O$26)</f>
        <v>-1.6754885480430008</v>
      </c>
    </row>
    <row r="1770" spans="1:12" x14ac:dyDescent="0.3">
      <c r="A1770">
        <v>983167</v>
      </c>
      <c r="B1770" s="2">
        <v>41780</v>
      </c>
      <c r="C1770" s="3">
        <v>0.39710648148148148</v>
      </c>
      <c r="D1770" t="s">
        <v>30</v>
      </c>
      <c r="E1770" t="s">
        <v>28</v>
      </c>
      <c r="F1770" t="s">
        <v>17</v>
      </c>
      <c r="G1770" t="s">
        <v>1</v>
      </c>
      <c r="H1770">
        <v>44453</v>
      </c>
      <c r="I1770">
        <f>IF(Table3_1[[#This Row],[Status]]="Hired",1,0)</f>
        <v>0</v>
      </c>
      <c r="J1770" t="b">
        <f>OR((Table3_1[[#This Row],[Offered Salary]]&lt;$O$27),(Table3_1[[#This Row],[Offered Salary]]&gt;$O$28))</f>
        <v>0</v>
      </c>
      <c r="K1770" t="str">
        <f>IF(Table3_1[[#This Row],[Offered Salary]]&lt;$O$27,"Low",IF(Table3_1[[#This Row],[Offered Salary]]&gt;$O$28,"High",""))</f>
        <v/>
      </c>
      <c r="L1770" s="6">
        <f>((Table3_1[[#This Row],[Offered Salary]]-$O$25)/$O$26)</f>
        <v>-0.19173461790376187</v>
      </c>
    </row>
    <row r="1771" spans="1:12" x14ac:dyDescent="0.3">
      <c r="A1771">
        <v>949311</v>
      </c>
      <c r="B1771" s="2">
        <v>41804</v>
      </c>
      <c r="C1771" s="3">
        <v>0.78700231481481486</v>
      </c>
      <c r="D1771" t="s">
        <v>30</v>
      </c>
      <c r="E1771" t="s">
        <v>29</v>
      </c>
      <c r="F1771" t="s">
        <v>13</v>
      </c>
      <c r="G1771" t="s">
        <v>4</v>
      </c>
      <c r="H1771">
        <v>81189</v>
      </c>
      <c r="I1771">
        <f>IF(Table3_1[[#This Row],[Status]]="Hired",1,0)</f>
        <v>0</v>
      </c>
      <c r="J1771" t="b">
        <f>OR((Table3_1[[#This Row],[Offered Salary]]&lt;$O$27),(Table3_1[[#This Row],[Offered Salary]]&gt;$O$28))</f>
        <v>0</v>
      </c>
      <c r="K1771" t="str">
        <f>IF(Table3_1[[#This Row],[Offered Salary]]&lt;$O$27,"Low",IF(Table3_1[[#This Row],[Offered Salary]]&gt;$O$28,"High",""))</f>
        <v/>
      </c>
      <c r="L1771" s="6">
        <f>((Table3_1[[#This Row],[Offered Salary]]-$O$25)/$O$26)</f>
        <v>1.0815894734269804</v>
      </c>
    </row>
    <row r="1772" spans="1:12" x14ac:dyDescent="0.3">
      <c r="A1772">
        <v>307175</v>
      </c>
      <c r="B1772" s="2">
        <v>41804</v>
      </c>
      <c r="C1772" s="3">
        <v>0.7901273148148148</v>
      </c>
      <c r="D1772" t="s">
        <v>31</v>
      </c>
      <c r="E1772" t="s">
        <v>29</v>
      </c>
      <c r="F1772" t="s">
        <v>13</v>
      </c>
      <c r="G1772" t="s">
        <v>4</v>
      </c>
      <c r="H1772">
        <v>62291</v>
      </c>
      <c r="I1772">
        <f>IF(Table3_1[[#This Row],[Status]]="Hired",1,0)</f>
        <v>1</v>
      </c>
      <c r="J1772" t="b">
        <f>OR((Table3_1[[#This Row],[Offered Salary]]&lt;$O$27),(Table3_1[[#This Row],[Offered Salary]]&gt;$O$28))</f>
        <v>0</v>
      </c>
      <c r="K1772" t="str">
        <f>IF(Table3_1[[#This Row],[Offered Salary]]&lt;$O$27,"Low",IF(Table3_1[[#This Row],[Offered Salary]]&gt;$O$28,"High",""))</f>
        <v/>
      </c>
      <c r="L1772" s="6">
        <f>((Table3_1[[#This Row],[Offered Salary]]-$O$25)/$O$26)</f>
        <v>0.42655684390911325</v>
      </c>
    </row>
    <row r="1773" spans="1:12" x14ac:dyDescent="0.3">
      <c r="A1773">
        <v>457776</v>
      </c>
      <c r="B1773" s="2">
        <v>41815</v>
      </c>
      <c r="C1773" s="3">
        <v>0.3987384259259259</v>
      </c>
      <c r="D1773" t="s">
        <v>30</v>
      </c>
      <c r="E1773" t="s">
        <v>29</v>
      </c>
      <c r="F1773" t="s">
        <v>13</v>
      </c>
      <c r="G1773" t="s">
        <v>4</v>
      </c>
      <c r="H1773">
        <v>76314</v>
      </c>
      <c r="I1773">
        <f>IF(Table3_1[[#This Row],[Status]]="Hired",1,0)</f>
        <v>0</v>
      </c>
      <c r="J1773" t="b">
        <f>OR((Table3_1[[#This Row],[Offered Salary]]&lt;$O$27),(Table3_1[[#This Row],[Offered Salary]]&gt;$O$28))</f>
        <v>0</v>
      </c>
      <c r="K1773" t="str">
        <f>IF(Table3_1[[#This Row],[Offered Salary]]&lt;$O$27,"Low",IF(Table3_1[[#This Row],[Offered Salary]]&gt;$O$28,"High",""))</f>
        <v/>
      </c>
      <c r="L1773" s="6">
        <f>((Table3_1[[#This Row],[Offered Salary]]-$O$25)/$O$26)</f>
        <v>0.91261476346298409</v>
      </c>
    </row>
    <row r="1774" spans="1:12" x14ac:dyDescent="0.3">
      <c r="A1774">
        <v>24736</v>
      </c>
      <c r="B1774" s="2">
        <v>41816</v>
      </c>
      <c r="C1774" s="3">
        <v>0.7337731481481482</v>
      </c>
      <c r="D1774" t="s">
        <v>30</v>
      </c>
      <c r="E1774" t="s">
        <v>29</v>
      </c>
      <c r="F1774" t="s">
        <v>13</v>
      </c>
      <c r="G1774" t="s">
        <v>4</v>
      </c>
      <c r="H1774">
        <v>53664</v>
      </c>
      <c r="I1774">
        <f>IF(Table3_1[[#This Row],[Status]]="Hired",1,0)</f>
        <v>0</v>
      </c>
      <c r="J1774" t="b">
        <f>OR((Table3_1[[#This Row],[Offered Salary]]&lt;$O$27),(Table3_1[[#This Row],[Offered Salary]]&gt;$O$28))</f>
        <v>0</v>
      </c>
      <c r="K1774" t="str">
        <f>IF(Table3_1[[#This Row],[Offered Salary]]&lt;$O$27,"Low",IF(Table3_1[[#This Row],[Offered Salary]]&gt;$O$28,"High",""))</f>
        <v/>
      </c>
      <c r="L1774" s="6">
        <f>((Table3_1[[#This Row],[Offered Salary]]-$O$25)/$O$26)</f>
        <v>0.127532264861032</v>
      </c>
    </row>
    <row r="1775" spans="1:12" x14ac:dyDescent="0.3">
      <c r="A1775">
        <v>604503</v>
      </c>
      <c r="B1775" s="2">
        <v>41816</v>
      </c>
      <c r="C1775" s="3">
        <v>0.73537037037037034</v>
      </c>
      <c r="D1775" t="s">
        <v>31</v>
      </c>
      <c r="E1775" t="s">
        <v>29</v>
      </c>
      <c r="F1775" t="s">
        <v>13</v>
      </c>
      <c r="G1775" t="s">
        <v>4</v>
      </c>
      <c r="H1775">
        <v>78186</v>
      </c>
      <c r="I1775">
        <f>IF(Table3_1[[#This Row],[Status]]="Hired",1,0)</f>
        <v>1</v>
      </c>
      <c r="J1775" t="b">
        <f>OR((Table3_1[[#This Row],[Offered Salary]]&lt;$O$27),(Table3_1[[#This Row],[Offered Salary]]&gt;$O$28))</f>
        <v>0</v>
      </c>
      <c r="K1775" t="str">
        <f>IF(Table3_1[[#This Row],[Offered Salary]]&lt;$O$27,"Low",IF(Table3_1[[#This Row],[Offered Salary]]&gt;$O$28,"High",""))</f>
        <v/>
      </c>
      <c r="L1775" s="6">
        <f>((Table3_1[[#This Row],[Offered Salary]]-$O$25)/$O$26)</f>
        <v>0.97750105208915872</v>
      </c>
    </row>
    <row r="1776" spans="1:12" x14ac:dyDescent="0.3">
      <c r="A1776">
        <v>503538</v>
      </c>
      <c r="B1776" s="2">
        <v>41782</v>
      </c>
      <c r="C1776" s="3">
        <v>0.14758101851851851</v>
      </c>
      <c r="D1776" t="s">
        <v>30</v>
      </c>
      <c r="E1776" t="s">
        <v>27</v>
      </c>
      <c r="F1776" t="s">
        <v>14</v>
      </c>
      <c r="G1776" t="s">
        <v>7</v>
      </c>
      <c r="H1776">
        <v>46193</v>
      </c>
      <c r="I1776">
        <f>IF(Table3_1[[#This Row],[Status]]="Hired",1,0)</f>
        <v>0</v>
      </c>
      <c r="J1776" t="b">
        <f>OR((Table3_1[[#This Row],[Offered Salary]]&lt;$O$27),(Table3_1[[#This Row],[Offered Salary]]&gt;$O$28))</f>
        <v>0</v>
      </c>
      <c r="K1776" t="str">
        <f>IF(Table3_1[[#This Row],[Offered Salary]]&lt;$O$27,"Low",IF(Table3_1[[#This Row],[Offered Salary]]&gt;$O$28,"High",""))</f>
        <v/>
      </c>
      <c r="L1776" s="6">
        <f>((Table3_1[[#This Row],[Offered Salary]]-$O$25)/$O$26)</f>
        <v>-0.13142364450122779</v>
      </c>
    </row>
    <row r="1777" spans="1:12" x14ac:dyDescent="0.3">
      <c r="A1777">
        <v>476510</v>
      </c>
      <c r="B1777" s="2">
        <v>41782</v>
      </c>
      <c r="C1777" s="3">
        <v>0.14965277777777777</v>
      </c>
      <c r="D1777" t="s">
        <v>31</v>
      </c>
      <c r="E1777" t="s">
        <v>27</v>
      </c>
      <c r="F1777" t="s">
        <v>14</v>
      </c>
      <c r="G1777" t="s">
        <v>7</v>
      </c>
      <c r="H1777">
        <v>71255</v>
      </c>
      <c r="I1777">
        <f>IF(Table3_1[[#This Row],[Status]]="Hired",1,0)</f>
        <v>1</v>
      </c>
      <c r="J1777" t="b">
        <f>OR((Table3_1[[#This Row],[Offered Salary]]&lt;$O$27),(Table3_1[[#This Row],[Offered Salary]]&gt;$O$28))</f>
        <v>0</v>
      </c>
      <c r="K1777" t="str">
        <f>IF(Table3_1[[#This Row],[Offered Salary]]&lt;$O$27,"Low",IF(Table3_1[[#This Row],[Offered Salary]]&gt;$O$28,"High",""))</f>
        <v/>
      </c>
      <c r="L1777" s="6">
        <f>((Table3_1[[#This Row],[Offered Salary]]-$O$25)/$O$26)</f>
        <v>0.73726234136906466</v>
      </c>
    </row>
    <row r="1778" spans="1:12" x14ac:dyDescent="0.3">
      <c r="A1778">
        <v>879713</v>
      </c>
      <c r="B1778" s="2">
        <v>41782</v>
      </c>
      <c r="C1778" s="3">
        <v>0.15197916666666667</v>
      </c>
      <c r="D1778" t="s">
        <v>30</v>
      </c>
      <c r="E1778" t="s">
        <v>27</v>
      </c>
      <c r="F1778" t="s">
        <v>14</v>
      </c>
      <c r="G1778" t="s">
        <v>7</v>
      </c>
      <c r="H1778">
        <v>99939</v>
      </c>
      <c r="I1778">
        <f>IF(Table3_1[[#This Row],[Status]]="Hired",1,0)</f>
        <v>0</v>
      </c>
      <c r="J1778" t="b">
        <f>OR((Table3_1[[#This Row],[Offered Salary]]&lt;$O$27),(Table3_1[[#This Row],[Offered Salary]]&gt;$O$28))</f>
        <v>0</v>
      </c>
      <c r="K1778" t="str">
        <f>IF(Table3_1[[#This Row],[Offered Salary]]&lt;$O$27,"Low",IF(Table3_1[[#This Row],[Offered Salary]]&gt;$O$28,"High",""))</f>
        <v/>
      </c>
      <c r="L1778" s="6">
        <f>((Table3_1[[#This Row],[Offered Salary]]-$O$25)/$O$26)</f>
        <v>1.7314922040577354</v>
      </c>
    </row>
    <row r="1779" spans="1:12" x14ac:dyDescent="0.3">
      <c r="A1779">
        <v>926098</v>
      </c>
      <c r="B1779" s="2">
        <v>41782</v>
      </c>
      <c r="C1779" s="3">
        <v>0.15225694444444443</v>
      </c>
      <c r="D1779" t="s">
        <v>30</v>
      </c>
      <c r="E1779" t="s">
        <v>29</v>
      </c>
      <c r="F1779" t="s">
        <v>14</v>
      </c>
      <c r="G1779" t="s">
        <v>7</v>
      </c>
      <c r="H1779">
        <v>73626</v>
      </c>
      <c r="I1779">
        <f>IF(Table3_1[[#This Row],[Status]]="Hired",1,0)</f>
        <v>0</v>
      </c>
      <c r="J1779" t="b">
        <f>OR((Table3_1[[#This Row],[Offered Salary]]&lt;$O$27),(Table3_1[[#This Row],[Offered Salary]]&gt;$O$28))</f>
        <v>0</v>
      </c>
      <c r="K1779" t="str">
        <f>IF(Table3_1[[#This Row],[Offered Salary]]&lt;$O$27,"Low",IF(Table3_1[[#This Row],[Offered Salary]]&gt;$O$28,"High",""))</f>
        <v/>
      </c>
      <c r="L1779" s="6">
        <f>((Table3_1[[#This Row],[Offered Salary]]-$O$25)/$O$26)</f>
        <v>0.8194447079997591</v>
      </c>
    </row>
    <row r="1780" spans="1:12" x14ac:dyDescent="0.3">
      <c r="A1780">
        <v>410845</v>
      </c>
      <c r="B1780" s="2">
        <v>41782</v>
      </c>
      <c r="C1780" s="3">
        <v>0.580474537037037</v>
      </c>
      <c r="D1780" t="s">
        <v>31</v>
      </c>
      <c r="E1780" t="s">
        <v>27</v>
      </c>
      <c r="F1780" t="s">
        <v>14</v>
      </c>
      <c r="G1780" t="s">
        <v>7</v>
      </c>
      <c r="H1780">
        <v>25664</v>
      </c>
      <c r="I1780">
        <f>IF(Table3_1[[#This Row],[Status]]="Hired",1,0)</f>
        <v>1</v>
      </c>
      <c r="J1780" t="b">
        <f>OR((Table3_1[[#This Row],[Offered Salary]]&lt;$O$27),(Table3_1[[#This Row],[Offered Salary]]&gt;$O$28))</f>
        <v>0</v>
      </c>
      <c r="K1780" t="str">
        <f>IF(Table3_1[[#This Row],[Offered Salary]]&lt;$O$27,"Low",IF(Table3_1[[#This Row],[Offered Salary]]&gt;$O$28,"High",""))</f>
        <v/>
      </c>
      <c r="L1780" s="6">
        <f>((Table3_1[[#This Row],[Offered Salary]]-$O$25)/$O$26)</f>
        <v>-0.84298914621422882</v>
      </c>
    </row>
    <row r="1781" spans="1:12" x14ac:dyDescent="0.3">
      <c r="A1781">
        <v>99869</v>
      </c>
      <c r="B1781" s="2">
        <v>41782</v>
      </c>
      <c r="C1781" s="3">
        <v>0.58077546296296301</v>
      </c>
      <c r="D1781" t="s">
        <v>31</v>
      </c>
      <c r="E1781" t="s">
        <v>27</v>
      </c>
      <c r="F1781" t="s">
        <v>14</v>
      </c>
      <c r="G1781" t="s">
        <v>7</v>
      </c>
      <c r="H1781">
        <v>58143</v>
      </c>
      <c r="I1781">
        <f>IF(Table3_1[[#This Row],[Status]]="Hired",1,0)</f>
        <v>1</v>
      </c>
      <c r="J1781" t="b">
        <f>OR((Table3_1[[#This Row],[Offered Salary]]&lt;$O$27),(Table3_1[[#This Row],[Offered Salary]]&gt;$O$28))</f>
        <v>0</v>
      </c>
      <c r="K1781" t="str">
        <f>IF(Table3_1[[#This Row],[Offered Salary]]&lt;$O$27,"Low",IF(Table3_1[[#This Row],[Offered Salary]]&gt;$O$28,"High",""))</f>
        <v/>
      </c>
      <c r="L1781" s="6">
        <f>((Table3_1[[#This Row],[Offered Salary]]-$O$25)/$O$26)</f>
        <v>0.28278102915410674</v>
      </c>
    </row>
    <row r="1782" spans="1:12" x14ac:dyDescent="0.3">
      <c r="A1782">
        <v>58730</v>
      </c>
      <c r="B1782" s="2">
        <v>41782</v>
      </c>
      <c r="C1782" s="3">
        <v>0.58089120370370373</v>
      </c>
      <c r="D1782" t="s">
        <v>31</v>
      </c>
      <c r="E1782" t="s">
        <v>28</v>
      </c>
      <c r="F1782" t="s">
        <v>14</v>
      </c>
      <c r="G1782" t="s">
        <v>7</v>
      </c>
      <c r="H1782">
        <v>42593</v>
      </c>
      <c r="I1782">
        <f>IF(Table3_1[[#This Row],[Status]]="Hired",1,0)</f>
        <v>1</v>
      </c>
      <c r="J1782" t="b">
        <f>OR((Table3_1[[#This Row],[Offered Salary]]&lt;$O$27),(Table3_1[[#This Row],[Offered Salary]]&gt;$O$28))</f>
        <v>0</v>
      </c>
      <c r="K1782" t="str">
        <f>IF(Table3_1[[#This Row],[Offered Salary]]&lt;$O$27,"Low",IF(Table3_1[[#This Row],[Offered Salary]]&gt;$O$28,"High",""))</f>
        <v/>
      </c>
      <c r="L1782" s="6">
        <f>((Table3_1[[#This Row],[Offered Salary]]-$O$25)/$O$26)</f>
        <v>-0.25620496878233273</v>
      </c>
    </row>
    <row r="1783" spans="1:12" x14ac:dyDescent="0.3">
      <c r="A1783">
        <v>228007</v>
      </c>
      <c r="B1783" s="2">
        <v>41838</v>
      </c>
      <c r="C1783" s="3">
        <v>0.79129629629629628</v>
      </c>
      <c r="D1783" t="s">
        <v>31</v>
      </c>
      <c r="E1783" t="s">
        <v>27</v>
      </c>
      <c r="F1783" t="s">
        <v>14</v>
      </c>
      <c r="G1783" t="s">
        <v>7</v>
      </c>
      <c r="H1783">
        <v>22172</v>
      </c>
      <c r="I1783">
        <f>IF(Table3_1[[#This Row],[Status]]="Hired",1,0)</f>
        <v>1</v>
      </c>
      <c r="J1783" t="b">
        <f>OR((Table3_1[[#This Row],[Offered Salary]]&lt;$O$27),(Table3_1[[#This Row],[Offered Salary]]&gt;$O$28))</f>
        <v>0</v>
      </c>
      <c r="K1783" t="str">
        <f>IF(Table3_1[[#This Row],[Offered Salary]]&lt;$O$27,"Low",IF(Table3_1[[#This Row],[Offered Salary]]&gt;$O$28,"High",""))</f>
        <v/>
      </c>
      <c r="L1783" s="6">
        <f>((Table3_1[[#This Row],[Offered Salary]]-$O$25)/$O$26)</f>
        <v>-0.96402703076690066</v>
      </c>
    </row>
    <row r="1784" spans="1:12" x14ac:dyDescent="0.3">
      <c r="A1784">
        <v>230925</v>
      </c>
      <c r="B1784" s="2">
        <v>41838</v>
      </c>
      <c r="C1784" s="3">
        <v>0.7920949074074074</v>
      </c>
      <c r="D1784" t="s">
        <v>30</v>
      </c>
      <c r="E1784" t="s">
        <v>29</v>
      </c>
      <c r="F1784" t="s">
        <v>14</v>
      </c>
      <c r="G1784" t="s">
        <v>7</v>
      </c>
      <c r="H1784">
        <v>99722</v>
      </c>
      <c r="I1784">
        <f>IF(Table3_1[[#This Row],[Status]]="Hired",1,0)</f>
        <v>0</v>
      </c>
      <c r="J1784" t="b">
        <f>OR((Table3_1[[#This Row],[Offered Salary]]&lt;$O$27),(Table3_1[[#This Row],[Offered Salary]]&gt;$O$28))</f>
        <v>0</v>
      </c>
      <c r="K1784" t="str">
        <f>IF(Table3_1[[#This Row],[Offered Salary]]&lt;$O$27,"Low",IF(Table3_1[[#This Row],[Offered Salary]]&gt;$O$28,"High",""))</f>
        <v/>
      </c>
      <c r="L1784" s="6">
        <f>((Table3_1[[#This Row],[Offered Salary]]-$O$25)/$O$26)</f>
        <v>1.7239706631219023</v>
      </c>
    </row>
    <row r="1785" spans="1:12" x14ac:dyDescent="0.3">
      <c r="A1785">
        <v>120784</v>
      </c>
      <c r="B1785" s="2">
        <v>41841</v>
      </c>
      <c r="C1785" s="3">
        <v>0.48908564814814814</v>
      </c>
      <c r="D1785" t="s">
        <v>31</v>
      </c>
      <c r="E1785" t="s">
        <v>27</v>
      </c>
      <c r="F1785" t="s">
        <v>14</v>
      </c>
      <c r="G1785" t="s">
        <v>7</v>
      </c>
      <c r="H1785">
        <v>34253</v>
      </c>
      <c r="I1785">
        <f>IF(Table3_1[[#This Row],[Status]]="Hired",1,0)</f>
        <v>1</v>
      </c>
      <c r="J1785" t="b">
        <f>OR((Table3_1[[#This Row],[Offered Salary]]&lt;$O$27),(Table3_1[[#This Row],[Offered Salary]]&gt;$O$28))</f>
        <v>0</v>
      </c>
      <c r="K1785" t="str">
        <f>IF(Table3_1[[#This Row],[Offered Salary]]&lt;$O$27,"Low",IF(Table3_1[[#This Row],[Offered Salary]]&gt;$O$28,"High",""))</f>
        <v/>
      </c>
      <c r="L1785" s="6">
        <f>((Table3_1[[#This Row],[Offered Salary]]-$O$25)/$O$26)</f>
        <v>-0.54528170336689263</v>
      </c>
    </row>
    <row r="1786" spans="1:12" x14ac:dyDescent="0.3">
      <c r="A1786">
        <v>419712</v>
      </c>
      <c r="B1786" s="2">
        <v>41841</v>
      </c>
      <c r="C1786" s="3">
        <v>0.48943287037037037</v>
      </c>
      <c r="D1786" t="s">
        <v>31</v>
      </c>
      <c r="E1786" t="s">
        <v>27</v>
      </c>
      <c r="F1786" t="s">
        <v>14</v>
      </c>
      <c r="G1786" t="s">
        <v>7</v>
      </c>
      <c r="H1786">
        <v>20831</v>
      </c>
      <c r="I1786">
        <f>IF(Table3_1[[#This Row],[Status]]="Hired",1,0)</f>
        <v>1</v>
      </c>
      <c r="J1786" t="b">
        <f>OR((Table3_1[[#This Row],[Offered Salary]]&lt;$O$27),(Table3_1[[#This Row],[Offered Salary]]&gt;$O$28))</f>
        <v>0</v>
      </c>
      <c r="K1786" t="str">
        <f>IF(Table3_1[[#This Row],[Offered Salary]]&lt;$O$27,"Low",IF(Table3_1[[#This Row],[Offered Salary]]&gt;$O$28,"High",""))</f>
        <v/>
      </c>
      <c r="L1786" s="6">
        <f>((Table3_1[[#This Row],[Offered Salary]]-$O$25)/$O$26)</f>
        <v>-1.0105080740616124</v>
      </c>
    </row>
    <row r="1787" spans="1:12" x14ac:dyDescent="0.3">
      <c r="A1787">
        <v>439765</v>
      </c>
      <c r="B1787" s="2">
        <v>41858</v>
      </c>
      <c r="C1787" s="3">
        <v>0.61924768518518514</v>
      </c>
      <c r="D1787" t="s">
        <v>31</v>
      </c>
      <c r="E1787" t="s">
        <v>27</v>
      </c>
      <c r="F1787" t="s">
        <v>14</v>
      </c>
      <c r="G1787" t="s">
        <v>7</v>
      </c>
      <c r="H1787">
        <v>77026</v>
      </c>
      <c r="I1787">
        <f>IF(Table3_1[[#This Row],[Status]]="Hired",1,0)</f>
        <v>1</v>
      </c>
      <c r="J1787" t="b">
        <f>OR((Table3_1[[#This Row],[Offered Salary]]&lt;$O$27),(Table3_1[[#This Row],[Offered Salary]]&gt;$O$28))</f>
        <v>0</v>
      </c>
      <c r="K1787" t="str">
        <f>IF(Table3_1[[#This Row],[Offered Salary]]&lt;$O$27,"Low",IF(Table3_1[[#This Row],[Offered Salary]]&gt;$O$28,"High",""))</f>
        <v/>
      </c>
      <c r="L1787" s="6">
        <f>((Table3_1[[#This Row],[Offered Salary]]-$O$25)/$O$26)</f>
        <v>0.93729373648746928</v>
      </c>
    </row>
    <row r="1788" spans="1:12" x14ac:dyDescent="0.3">
      <c r="A1788">
        <v>834168</v>
      </c>
      <c r="B1788" s="2">
        <v>41845</v>
      </c>
      <c r="C1788" s="3">
        <v>0.39753472222222225</v>
      </c>
      <c r="D1788" t="s">
        <v>30</v>
      </c>
      <c r="E1788" t="s">
        <v>29</v>
      </c>
      <c r="F1788" t="s">
        <v>20</v>
      </c>
      <c r="G1788" t="s">
        <v>2</v>
      </c>
      <c r="H1788">
        <v>70162</v>
      </c>
      <c r="I1788">
        <f>IF(Table3_1[[#This Row],[Status]]="Hired",1,0)</f>
        <v>0</v>
      </c>
      <c r="J1788" t="b">
        <f>OR((Table3_1[[#This Row],[Offered Salary]]&lt;$O$27),(Table3_1[[#This Row],[Offered Salary]]&gt;$O$28))</f>
        <v>0</v>
      </c>
      <c r="K1788" t="str">
        <f>IF(Table3_1[[#This Row],[Offered Salary]]&lt;$O$27,"Low",IF(Table3_1[[#This Row],[Offered Salary]]&gt;$O$28,"High",""))</f>
        <v/>
      </c>
      <c r="L1788" s="6">
        <f>((Table3_1[[#This Row],[Offered Salary]]-$O$25)/$O$26)</f>
        <v>0.6993773448581625</v>
      </c>
    </row>
    <row r="1789" spans="1:12" x14ac:dyDescent="0.3">
      <c r="A1789">
        <v>881644</v>
      </c>
      <c r="B1789" s="2">
        <v>41836</v>
      </c>
      <c r="C1789" s="3">
        <v>0.56233796296296301</v>
      </c>
      <c r="D1789" t="s">
        <v>30</v>
      </c>
      <c r="E1789" t="s">
        <v>27</v>
      </c>
      <c r="F1789" t="s">
        <v>17</v>
      </c>
      <c r="G1789" t="s">
        <v>9</v>
      </c>
      <c r="H1789">
        <v>11705</v>
      </c>
      <c r="I1789">
        <f>IF(Table3_1[[#This Row],[Status]]="Hired",1,0)</f>
        <v>0</v>
      </c>
      <c r="J1789" t="b">
        <f>OR((Table3_1[[#This Row],[Offered Salary]]&lt;$O$27),(Table3_1[[#This Row],[Offered Salary]]&gt;$O$28))</f>
        <v>1</v>
      </c>
      <c r="K1789" t="str">
        <f>IF(Table3_1[[#This Row],[Offered Salary]]&lt;$O$27,"Low",IF(Table3_1[[#This Row],[Offered Salary]]&gt;$O$28,"High",""))</f>
        <v>Low</v>
      </c>
      <c r="L1789" s="6">
        <f>((Table3_1[[#This Row],[Offered Salary]]-$O$25)/$O$26)</f>
        <v>-1.3268287311142133</v>
      </c>
    </row>
    <row r="1790" spans="1:12" x14ac:dyDescent="0.3">
      <c r="A1790">
        <v>499939</v>
      </c>
      <c r="B1790" s="2">
        <v>41836</v>
      </c>
      <c r="C1790" s="3">
        <v>0.56428240740740743</v>
      </c>
      <c r="D1790" t="s">
        <v>31</v>
      </c>
      <c r="E1790" t="s">
        <v>29</v>
      </c>
      <c r="F1790" t="s">
        <v>17</v>
      </c>
      <c r="G1790" t="s">
        <v>9</v>
      </c>
      <c r="H1790">
        <v>61779</v>
      </c>
      <c r="I1790">
        <f>IF(Table3_1[[#This Row],[Status]]="Hired",1,0)</f>
        <v>1</v>
      </c>
      <c r="J1790" t="b">
        <f>OR((Table3_1[[#This Row],[Offered Salary]]&lt;$O$27),(Table3_1[[#This Row],[Offered Salary]]&gt;$O$28))</f>
        <v>0</v>
      </c>
      <c r="K1790" t="str">
        <f>IF(Table3_1[[#This Row],[Offered Salary]]&lt;$O$27,"Low",IF(Table3_1[[#This Row],[Offered Salary]]&gt;$O$28,"High",""))</f>
        <v/>
      </c>
      <c r="L1790" s="6">
        <f>((Table3_1[[#This Row],[Offered Salary]]-$O$25)/$O$26)</f>
        <v>0.40881016667802278</v>
      </c>
    </row>
    <row r="1791" spans="1:12" x14ac:dyDescent="0.3">
      <c r="A1791">
        <v>711350</v>
      </c>
      <c r="B1791" s="2">
        <v>41836</v>
      </c>
      <c r="C1791" s="3">
        <v>0.56526620370370373</v>
      </c>
      <c r="D1791" t="s">
        <v>30</v>
      </c>
      <c r="E1791" t="str">
        <f>E1790</f>
        <v>Female</v>
      </c>
      <c r="F1791" t="s">
        <v>17</v>
      </c>
      <c r="G1791" t="s">
        <v>9</v>
      </c>
      <c r="H1791">
        <v>25785</v>
      </c>
      <c r="I1791">
        <f>IF(Table3_1[[#This Row],[Status]]="Hired",1,0)</f>
        <v>0</v>
      </c>
      <c r="J1791" t="b">
        <f>OR((Table3_1[[#This Row],[Offered Salary]]&lt;$O$27),(Table3_1[[#This Row],[Offered Salary]]&gt;$O$28))</f>
        <v>0</v>
      </c>
      <c r="K1791" t="str">
        <f>IF(Table3_1[[#This Row],[Offered Salary]]&lt;$O$27,"Low",IF(Table3_1[[#This Row],[Offered Salary]]&gt;$O$28,"High",""))</f>
        <v/>
      </c>
      <c r="L1791" s="6">
        <f>((Table3_1[[#This Row],[Offered Salary]]-$O$25)/$O$26)</f>
        <v>-0.83879510725922513</v>
      </c>
    </row>
    <row r="1792" spans="1:12" x14ac:dyDescent="0.3">
      <c r="A1792">
        <v>489788</v>
      </c>
      <c r="B1792" s="2">
        <v>41836</v>
      </c>
      <c r="C1792" s="3">
        <v>0.56585648148148149</v>
      </c>
      <c r="D1792" t="s">
        <v>31</v>
      </c>
      <c r="E1792" t="s">
        <v>29</v>
      </c>
      <c r="F1792" t="s">
        <v>17</v>
      </c>
      <c r="G1792" t="s">
        <v>9</v>
      </c>
      <c r="H1792">
        <v>69626</v>
      </c>
      <c r="I1792">
        <f>IF(Table3_1[[#This Row],[Status]]="Hired",1,0)</f>
        <v>1</v>
      </c>
      <c r="J1792" t="b">
        <f>OR((Table3_1[[#This Row],[Offered Salary]]&lt;$O$27),(Table3_1[[#This Row],[Offered Salary]]&gt;$O$28))</f>
        <v>0</v>
      </c>
      <c r="K1792" t="str">
        <f>IF(Table3_1[[#This Row],[Offered Salary]]&lt;$O$27,"Low",IF(Table3_1[[#This Row],[Offered Salary]]&gt;$O$28,"High",""))</f>
        <v/>
      </c>
      <c r="L1792" s="6">
        <f>((Table3_1[[#This Row],[Offered Salary]]-$O$25)/$O$26)</f>
        <v>0.68079879213186467</v>
      </c>
    </row>
    <row r="1793" spans="1:12" x14ac:dyDescent="0.3">
      <c r="A1793">
        <v>133341</v>
      </c>
      <c r="B1793" s="2">
        <v>41836</v>
      </c>
      <c r="C1793" s="3">
        <v>0.56712962962962965</v>
      </c>
      <c r="D1793" t="s">
        <v>30</v>
      </c>
      <c r="E1793" t="s">
        <v>29</v>
      </c>
      <c r="F1793" t="s">
        <v>17</v>
      </c>
      <c r="G1793" t="s">
        <v>9</v>
      </c>
      <c r="H1793">
        <v>94575</v>
      </c>
      <c r="I1793">
        <f>IF(Table3_1[[#This Row],[Status]]="Hired",1,0)</f>
        <v>0</v>
      </c>
      <c r="J1793" t="b">
        <f>OR((Table3_1[[#This Row],[Offered Salary]]&lt;$O$27),(Table3_1[[#This Row],[Offered Salary]]&gt;$O$28))</f>
        <v>0</v>
      </c>
      <c r="K1793" t="str">
        <f>IF(Table3_1[[#This Row],[Offered Salary]]&lt;$O$27,"Low",IF(Table3_1[[#This Row],[Offered Salary]]&gt;$O$28,"High",""))</f>
        <v/>
      </c>
      <c r="L1793" s="6">
        <f>((Table3_1[[#This Row],[Offered Salary]]-$O$25)/$O$26)</f>
        <v>1.5455680308788891</v>
      </c>
    </row>
    <row r="1794" spans="1:12" x14ac:dyDescent="0.3">
      <c r="A1794">
        <v>264698</v>
      </c>
      <c r="B1794" s="2">
        <v>41836</v>
      </c>
      <c r="C1794" s="3">
        <v>0.56597222222222221</v>
      </c>
      <c r="D1794" t="s">
        <v>30</v>
      </c>
      <c r="E1794" t="s">
        <v>29</v>
      </c>
      <c r="F1794" t="s">
        <v>17</v>
      </c>
      <c r="G1794" t="s">
        <v>9</v>
      </c>
      <c r="H1794">
        <v>70530</v>
      </c>
      <c r="I1794">
        <f>IF(Table3_1[[#This Row],[Status]]="Hired",1,0)</f>
        <v>0</v>
      </c>
      <c r="J1794" t="b">
        <f>OR((Table3_1[[#This Row],[Offered Salary]]&lt;$O$27),(Table3_1[[#This Row],[Offered Salary]]&gt;$O$28))</f>
        <v>0</v>
      </c>
      <c r="K1794" t="str">
        <f>IF(Table3_1[[#This Row],[Offered Salary]]&lt;$O$27,"Low",IF(Table3_1[[#This Row],[Offered Salary]]&gt;$O$28,"High",""))</f>
        <v/>
      </c>
      <c r="L1794" s="6">
        <f>((Table3_1[[#This Row],[Offered Salary]]-$O$25)/$O$26)</f>
        <v>0.71213276911800882</v>
      </c>
    </row>
    <row r="1795" spans="1:12" x14ac:dyDescent="0.3">
      <c r="A1795">
        <v>617547</v>
      </c>
      <c r="B1795" s="2">
        <v>41852</v>
      </c>
      <c r="C1795" s="3">
        <v>0.39741898148148147</v>
      </c>
      <c r="D1795" t="s">
        <v>31</v>
      </c>
      <c r="E1795" t="s">
        <v>27</v>
      </c>
      <c r="F1795" t="s">
        <v>17</v>
      </c>
      <c r="G1795" t="s">
        <v>9</v>
      </c>
      <c r="H1795">
        <v>11530</v>
      </c>
      <c r="I1795">
        <f>IF(Table3_1[[#This Row],[Status]]="Hired",1,0)</f>
        <v>1</v>
      </c>
      <c r="J1795" t="b">
        <f>OR((Table3_1[[#This Row],[Offered Salary]]&lt;$O$27),(Table3_1[[#This Row],[Offered Salary]]&gt;$O$28))</f>
        <v>1</v>
      </c>
      <c r="K1795" t="str">
        <f>IF(Table3_1[[#This Row],[Offered Salary]]&lt;$O$27,"Low",IF(Table3_1[[#This Row],[Offered Salary]]&gt;$O$28,"High",""))</f>
        <v>Low</v>
      </c>
      <c r="L1795" s="6">
        <f>((Table3_1[[#This Row],[Offered Salary]]-$O$25)/$O$26)</f>
        <v>-1.3328944899334338</v>
      </c>
    </row>
    <row r="1796" spans="1:12" x14ac:dyDescent="0.3">
      <c r="A1796">
        <v>517271</v>
      </c>
      <c r="B1796" s="2">
        <v>41802</v>
      </c>
      <c r="C1796" s="3">
        <v>0.69740740740740736</v>
      </c>
      <c r="D1796" t="s">
        <v>31</v>
      </c>
      <c r="E1796" t="s">
        <v>29</v>
      </c>
      <c r="F1796" t="s">
        <v>19</v>
      </c>
      <c r="G1796" t="s">
        <v>4</v>
      </c>
      <c r="H1796">
        <v>76110</v>
      </c>
      <c r="I1796">
        <f>IF(Table3_1[[#This Row],[Status]]="Hired",1,0)</f>
        <v>1</v>
      </c>
      <c r="J1796" t="b">
        <f>OR((Table3_1[[#This Row],[Offered Salary]]&lt;$O$27),(Table3_1[[#This Row],[Offered Salary]]&gt;$O$28))</f>
        <v>0</v>
      </c>
      <c r="K1796" t="str">
        <f>IF(Table3_1[[#This Row],[Offered Salary]]&lt;$O$27,"Low",IF(Table3_1[[#This Row],[Offered Salary]]&gt;$O$28,"High",""))</f>
        <v/>
      </c>
      <c r="L1796" s="6">
        <f>((Table3_1[[#This Row],[Offered Salary]]-$O$25)/$O$26)</f>
        <v>0.9055438217537215</v>
      </c>
    </row>
    <row r="1797" spans="1:12" x14ac:dyDescent="0.3">
      <c r="A1797">
        <v>940546</v>
      </c>
      <c r="B1797" s="2">
        <v>41821</v>
      </c>
      <c r="C1797" s="3">
        <v>0.3976736111111111</v>
      </c>
      <c r="D1797" t="s">
        <v>30</v>
      </c>
      <c r="E1797" t="s">
        <v>29</v>
      </c>
      <c r="F1797" t="s">
        <v>16</v>
      </c>
      <c r="G1797" t="s">
        <v>8</v>
      </c>
      <c r="H1797">
        <v>71269</v>
      </c>
      <c r="I1797">
        <f>IF(Table3_1[[#This Row],[Status]]="Hired",1,0)</f>
        <v>0</v>
      </c>
      <c r="J1797" t="b">
        <f>OR((Table3_1[[#This Row],[Offered Salary]]&lt;$O$27),(Table3_1[[#This Row],[Offered Salary]]&gt;$O$28))</f>
        <v>0</v>
      </c>
      <c r="K1797" t="str">
        <f>IF(Table3_1[[#This Row],[Offered Salary]]&lt;$O$27,"Low",IF(Table3_1[[#This Row],[Offered Salary]]&gt;$O$28,"High",""))</f>
        <v/>
      </c>
      <c r="L1797" s="6">
        <f>((Table3_1[[#This Row],[Offered Salary]]-$O$25)/$O$26)</f>
        <v>0.73774760207460233</v>
      </c>
    </row>
    <row r="1798" spans="1:12" x14ac:dyDescent="0.3">
      <c r="A1798">
        <v>844493</v>
      </c>
      <c r="B1798" s="2">
        <v>41821</v>
      </c>
      <c r="C1798" s="3">
        <v>0.39851851851851849</v>
      </c>
      <c r="D1798" t="s">
        <v>31</v>
      </c>
      <c r="E1798" t="s">
        <v>29</v>
      </c>
      <c r="F1798" t="s">
        <v>16</v>
      </c>
      <c r="G1798" t="s">
        <v>8</v>
      </c>
      <c r="H1798">
        <v>95194</v>
      </c>
      <c r="I1798">
        <f>IF(Table3_1[[#This Row],[Status]]="Hired",1,0)</f>
        <v>1</v>
      </c>
      <c r="J1798" t="b">
        <f>OR((Table3_1[[#This Row],[Offered Salary]]&lt;$O$27),(Table3_1[[#This Row],[Offered Salary]]&gt;$O$28))</f>
        <v>0</v>
      </c>
      <c r="K1798" t="str">
        <f>IF(Table3_1[[#This Row],[Offered Salary]]&lt;$O$27,"Low",IF(Table3_1[[#This Row],[Offered Salary]]&gt;$O$28,"High",""))</f>
        <v/>
      </c>
      <c r="L1798" s="6">
        <f>((Table3_1[[#This Row],[Offered Salary]]-$O$25)/$O$26)</f>
        <v>1.5670234863594457</v>
      </c>
    </row>
    <row r="1799" spans="1:12" x14ac:dyDescent="0.3">
      <c r="A1799">
        <v>789804</v>
      </c>
      <c r="B1799" s="2">
        <v>41821</v>
      </c>
      <c r="C1799" s="3">
        <v>0.40057870370370369</v>
      </c>
      <c r="D1799" t="s">
        <v>31</v>
      </c>
      <c r="E1799" t="s">
        <v>29</v>
      </c>
      <c r="F1799" t="s">
        <v>16</v>
      </c>
      <c r="G1799" t="s">
        <v>8</v>
      </c>
      <c r="H1799">
        <v>11322</v>
      </c>
      <c r="I1799">
        <f>IF(Table3_1[[#This Row],[Status]]="Hired",1,0)</f>
        <v>1</v>
      </c>
      <c r="J1799" t="b">
        <f>OR((Table3_1[[#This Row],[Offered Salary]]&lt;$O$27),(Table3_1[[#This Row],[Offered Salary]]&gt;$O$28))</f>
        <v>1</v>
      </c>
      <c r="K1799" t="str">
        <f>IF(Table3_1[[#This Row],[Offered Salary]]&lt;$O$27,"Low",IF(Table3_1[[#This Row],[Offered Salary]]&gt;$O$28,"High",""))</f>
        <v>Low</v>
      </c>
      <c r="L1799" s="6">
        <f>((Table3_1[[#This Row],[Offered Salary]]-$O$25)/$O$26)</f>
        <v>-1.3401040775585642</v>
      </c>
    </row>
    <row r="1800" spans="1:12" x14ac:dyDescent="0.3">
      <c r="A1800">
        <v>459062</v>
      </c>
      <c r="B1800" s="2">
        <v>41821</v>
      </c>
      <c r="C1800" s="3">
        <v>0.40002314814814816</v>
      </c>
      <c r="D1800" t="s">
        <v>31</v>
      </c>
      <c r="E1800" t="s">
        <v>29</v>
      </c>
      <c r="F1800" t="s">
        <v>16</v>
      </c>
      <c r="G1800" t="s">
        <v>8</v>
      </c>
      <c r="H1800">
        <v>6715</v>
      </c>
      <c r="I1800">
        <f>IF(Table3_1[[#This Row],[Status]]="Hired",1,0)</f>
        <v>1</v>
      </c>
      <c r="J1800" t="b">
        <f>OR((Table3_1[[#This Row],[Offered Salary]]&lt;$O$27),(Table3_1[[#This Row],[Offered Salary]]&gt;$O$28))</f>
        <v>1</v>
      </c>
      <c r="K1800" t="str">
        <f>IF(Table3_1[[#This Row],[Offered Salary]]&lt;$O$27,"Low",IF(Table3_1[[#This Row],[Offered Salary]]&gt;$O$28,"High",""))</f>
        <v>Low</v>
      </c>
      <c r="L1800" s="6">
        <f>((Table3_1[[#This Row],[Offered Salary]]-$O$25)/$O$26)</f>
        <v>-1.4997895111594117</v>
      </c>
    </row>
    <row r="1801" spans="1:12" x14ac:dyDescent="0.3">
      <c r="A1801">
        <v>831241</v>
      </c>
      <c r="B1801" s="2">
        <v>41760</v>
      </c>
      <c r="C1801" s="3">
        <v>0.39751157407407406</v>
      </c>
      <c r="D1801" t="s">
        <v>30</v>
      </c>
      <c r="E1801" t="s">
        <v>29</v>
      </c>
      <c r="F1801" t="s">
        <v>20</v>
      </c>
      <c r="G1801" t="s">
        <v>2</v>
      </c>
      <c r="H1801">
        <v>72140</v>
      </c>
      <c r="I1801">
        <f>IF(Table3_1[[#This Row],[Status]]="Hired",1,0)</f>
        <v>0</v>
      </c>
      <c r="J1801" t="b">
        <f>OR((Table3_1[[#This Row],[Offered Salary]]&lt;$O$27),(Table3_1[[#This Row],[Offered Salary]]&gt;$O$28))</f>
        <v>0</v>
      </c>
      <c r="K1801" t="str">
        <f>IF(Table3_1[[#This Row],[Offered Salary]]&lt;$O$27,"Low",IF(Table3_1[[#This Row],[Offered Salary]]&gt;$O$28,"High",""))</f>
        <v/>
      </c>
      <c r="L1801" s="6">
        <f>((Table3_1[[#This Row],[Offered Salary]]-$O$25)/$O$26)</f>
        <v>0.76793775025483624</v>
      </c>
    </row>
    <row r="1802" spans="1:12" x14ac:dyDescent="0.3">
      <c r="A1802">
        <v>466171</v>
      </c>
      <c r="B1802" s="2">
        <v>41775</v>
      </c>
      <c r="C1802" s="3">
        <v>0.65196759259259263</v>
      </c>
      <c r="D1802" t="s">
        <v>30</v>
      </c>
      <c r="E1802" t="s">
        <v>27</v>
      </c>
      <c r="F1802" t="s">
        <v>20</v>
      </c>
      <c r="G1802" t="s">
        <v>4</v>
      </c>
      <c r="H1802">
        <v>30326</v>
      </c>
      <c r="I1802">
        <f>IF(Table3_1[[#This Row],[Status]]="Hired",1,0)</f>
        <v>0</v>
      </c>
      <c r="J1802" t="b">
        <f>OR((Table3_1[[#This Row],[Offered Salary]]&lt;$O$27),(Table3_1[[#This Row],[Offered Salary]]&gt;$O$28))</f>
        <v>0</v>
      </c>
      <c r="K1802" t="str">
        <f>IF(Table3_1[[#This Row],[Offered Salary]]&lt;$O$27,"Low",IF(Table3_1[[#This Row],[Offered Salary]]&gt;$O$28,"High",""))</f>
        <v/>
      </c>
      <c r="L1802" s="6">
        <f>((Table3_1[[#This Row],[Offered Salary]]-$O$25)/$O$26)</f>
        <v>-0.68139733127019797</v>
      </c>
    </row>
    <row r="1803" spans="1:12" x14ac:dyDescent="0.3">
      <c r="A1803">
        <v>141176</v>
      </c>
      <c r="B1803" s="2">
        <v>41776</v>
      </c>
      <c r="C1803" s="3">
        <v>0.79178240740740746</v>
      </c>
      <c r="D1803" t="s">
        <v>30</v>
      </c>
      <c r="E1803" t="s">
        <v>27</v>
      </c>
      <c r="F1803" t="s">
        <v>20</v>
      </c>
      <c r="G1803" t="s">
        <v>4</v>
      </c>
      <c r="H1803">
        <v>80215</v>
      </c>
      <c r="I1803">
        <f>IF(Table3_1[[#This Row],[Status]]="Hired",1,0)</f>
        <v>0</v>
      </c>
      <c r="J1803" t="b">
        <f>OR((Table3_1[[#This Row],[Offered Salary]]&lt;$O$27),(Table3_1[[#This Row],[Offered Salary]]&gt;$O$28))</f>
        <v>0</v>
      </c>
      <c r="K1803" t="str">
        <f>IF(Table3_1[[#This Row],[Offered Salary]]&lt;$O$27,"Low",IF(Table3_1[[#This Row],[Offered Salary]]&gt;$O$28,"High",""))</f>
        <v/>
      </c>
      <c r="L1803" s="6">
        <f>((Table3_1[[#This Row],[Offered Salary]]-$O$25)/$O$26)</f>
        <v>1.047829192913148</v>
      </c>
    </row>
    <row r="1804" spans="1:12" x14ac:dyDescent="0.3">
      <c r="A1804">
        <v>659823</v>
      </c>
      <c r="B1804" s="2">
        <v>41833</v>
      </c>
      <c r="C1804" s="3">
        <v>0.34340277777777778</v>
      </c>
      <c r="D1804" t="s">
        <v>31</v>
      </c>
      <c r="E1804" t="s">
        <v>27</v>
      </c>
      <c r="F1804" t="s">
        <v>20</v>
      </c>
      <c r="G1804" t="s">
        <v>4</v>
      </c>
      <c r="H1804">
        <v>98666</v>
      </c>
      <c r="I1804">
        <f>IF(Table3_1[[#This Row],[Status]]="Hired",1,0)</f>
        <v>1</v>
      </c>
      <c r="J1804" t="b">
        <f>OR((Table3_1[[#This Row],[Offered Salary]]&lt;$O$27),(Table3_1[[#This Row],[Offered Salary]]&gt;$O$28))</f>
        <v>0</v>
      </c>
      <c r="K1804" t="str">
        <f>IF(Table3_1[[#This Row],[Offered Salary]]&lt;$O$27,"Low",IF(Table3_1[[#This Row],[Offered Salary]]&gt;$O$28,"High",""))</f>
        <v/>
      </c>
      <c r="L1804" s="6">
        <f>((Table3_1[[#This Row],[Offered Salary]]-$O$25)/$O$26)</f>
        <v>1.6873681413327781</v>
      </c>
    </row>
    <row r="1805" spans="1:12" x14ac:dyDescent="0.3">
      <c r="A1805">
        <v>203764</v>
      </c>
      <c r="B1805" s="2">
        <v>41858</v>
      </c>
      <c r="C1805" s="3">
        <v>0.39717592592592593</v>
      </c>
      <c r="D1805" t="s">
        <v>31</v>
      </c>
      <c r="E1805" t="s">
        <v>29</v>
      </c>
      <c r="F1805" t="s">
        <v>20</v>
      </c>
      <c r="G1805" t="s">
        <v>4</v>
      </c>
      <c r="H1805">
        <v>80165</v>
      </c>
      <c r="I1805">
        <f>IF(Table3_1[[#This Row],[Status]]="Hired",1,0)</f>
        <v>1</v>
      </c>
      <c r="J1805" t="b">
        <f>OR((Table3_1[[#This Row],[Offered Salary]]&lt;$O$27),(Table3_1[[#This Row],[Offered Salary]]&gt;$O$28))</f>
        <v>0</v>
      </c>
      <c r="K1805" t="str">
        <f>IF(Table3_1[[#This Row],[Offered Salary]]&lt;$O$27,"Low",IF(Table3_1[[#This Row],[Offered Salary]]&gt;$O$28,"High",""))</f>
        <v/>
      </c>
      <c r="L1805" s="6">
        <f>((Table3_1[[#This Row],[Offered Salary]]-$O$25)/$O$26)</f>
        <v>1.0460961189647995</v>
      </c>
    </row>
    <row r="1806" spans="1:12" x14ac:dyDescent="0.3">
      <c r="A1806">
        <v>817741</v>
      </c>
      <c r="B1806" s="2">
        <v>41858</v>
      </c>
      <c r="C1806" s="3">
        <v>0.39982638888888888</v>
      </c>
      <c r="D1806" t="s">
        <v>30</v>
      </c>
      <c r="E1806" t="s">
        <v>29</v>
      </c>
      <c r="F1806" t="s">
        <v>20</v>
      </c>
      <c r="G1806" t="s">
        <v>4</v>
      </c>
      <c r="H1806">
        <v>75557</v>
      </c>
      <c r="I1806">
        <f>IF(Table3_1[[#This Row],[Status]]="Hired",1,0)</f>
        <v>0</v>
      </c>
      <c r="J1806" t="b">
        <f>OR((Table3_1[[#This Row],[Offered Salary]]&lt;$O$27),(Table3_1[[#This Row],[Offered Salary]]&gt;$O$28))</f>
        <v>0</v>
      </c>
      <c r="K1806" t="str">
        <f>IF(Table3_1[[#This Row],[Offered Salary]]&lt;$O$27,"Low",IF(Table3_1[[#This Row],[Offered Salary]]&gt;$O$28,"High",""))</f>
        <v/>
      </c>
      <c r="L1806" s="6">
        <f>((Table3_1[[#This Row],[Offered Salary]]-$O$25)/$O$26)</f>
        <v>0.88637602388498504</v>
      </c>
    </row>
    <row r="1807" spans="1:12" x14ac:dyDescent="0.3">
      <c r="A1807">
        <v>14857</v>
      </c>
      <c r="B1807" s="2">
        <v>41876</v>
      </c>
      <c r="C1807" s="3">
        <v>0.35192129629629632</v>
      </c>
      <c r="D1807" t="s">
        <v>31</v>
      </c>
      <c r="E1807" t="s">
        <v>29</v>
      </c>
      <c r="F1807" t="s">
        <v>20</v>
      </c>
      <c r="G1807" t="s">
        <v>4</v>
      </c>
      <c r="H1807">
        <v>54112</v>
      </c>
      <c r="I1807">
        <f>IF(Table3_1[[#This Row],[Status]]="Hired",1,0)</f>
        <v>1</v>
      </c>
      <c r="J1807" t="b">
        <f>OR((Table3_1[[#This Row],[Offered Salary]]&lt;$O$27),(Table3_1[[#This Row],[Offered Salary]]&gt;$O$28))</f>
        <v>0</v>
      </c>
      <c r="K1807" t="str">
        <f>IF(Table3_1[[#This Row],[Offered Salary]]&lt;$O$27,"Low",IF(Table3_1[[#This Row],[Offered Salary]]&gt;$O$28,"High",""))</f>
        <v/>
      </c>
      <c r="L1807" s="6">
        <f>((Table3_1[[#This Row],[Offered Salary]]-$O$25)/$O$26)</f>
        <v>0.14306060743823618</v>
      </c>
    </row>
    <row r="1808" spans="1:12" x14ac:dyDescent="0.3">
      <c r="A1808">
        <v>452225</v>
      </c>
      <c r="B1808" s="2">
        <v>41877</v>
      </c>
      <c r="C1808" s="3">
        <v>0.31180555555555556</v>
      </c>
      <c r="D1808" t="s">
        <v>30</v>
      </c>
      <c r="E1808" t="s">
        <v>27</v>
      </c>
      <c r="F1808" t="s">
        <v>20</v>
      </c>
      <c r="G1808" t="s">
        <v>4</v>
      </c>
      <c r="H1808">
        <v>4313</v>
      </c>
      <c r="I1808">
        <f>IF(Table3_1[[#This Row],[Status]]="Hired",1,0)</f>
        <v>0</v>
      </c>
      <c r="J1808" t="b">
        <f>OR((Table3_1[[#This Row],[Offered Salary]]&lt;$O$27),(Table3_1[[#This Row],[Offered Salary]]&gt;$O$28))</f>
        <v>1</v>
      </c>
      <c r="K1808" t="str">
        <f>IF(Table3_1[[#This Row],[Offered Salary]]&lt;$O$27,"Low",IF(Table3_1[[#This Row],[Offered Salary]]&gt;$O$28,"High",""))</f>
        <v>Low</v>
      </c>
      <c r="L1808" s="6">
        <f>((Table3_1[[#This Row],[Offered Salary]]-$O$25)/$O$26)</f>
        <v>-1.5830463836380824</v>
      </c>
    </row>
    <row r="1809" spans="1:12" x14ac:dyDescent="0.3">
      <c r="A1809">
        <v>180717</v>
      </c>
      <c r="B1809" s="2">
        <v>41880</v>
      </c>
      <c r="C1809" s="3">
        <v>0.20829861111111111</v>
      </c>
      <c r="D1809" t="s">
        <v>30</v>
      </c>
      <c r="E1809" t="s">
        <v>27</v>
      </c>
      <c r="F1809" t="s">
        <v>20</v>
      </c>
      <c r="G1809" t="s">
        <v>4</v>
      </c>
      <c r="H1809">
        <v>62870</v>
      </c>
      <c r="I1809">
        <f>IF(Table3_1[[#This Row],[Status]]="Hired",1,0)</f>
        <v>0</v>
      </c>
      <c r="J1809" t="b">
        <f>OR((Table3_1[[#This Row],[Offered Salary]]&lt;$O$27),(Table3_1[[#This Row],[Offered Salary]]&gt;$O$28))</f>
        <v>0</v>
      </c>
      <c r="K1809" t="str">
        <f>IF(Table3_1[[#This Row],[Offered Salary]]&lt;$O$27,"Low",IF(Table3_1[[#This Row],[Offered Salary]]&gt;$O$28,"High",""))</f>
        <v/>
      </c>
      <c r="L1809" s="6">
        <f>((Table3_1[[#This Row],[Offered Salary]]-$O$25)/$O$26)</f>
        <v>0.446625840230991</v>
      </c>
    </row>
    <row r="1810" spans="1:12" x14ac:dyDescent="0.3">
      <c r="A1810">
        <v>244060</v>
      </c>
      <c r="B1810" s="2">
        <v>41809</v>
      </c>
      <c r="C1810" s="3">
        <v>0.22841435185185185</v>
      </c>
      <c r="D1810" t="s">
        <v>30</v>
      </c>
      <c r="E1810" t="s">
        <v>27</v>
      </c>
      <c r="F1810" t="s">
        <v>17</v>
      </c>
      <c r="G1810" t="s">
        <v>5</v>
      </c>
      <c r="H1810">
        <v>34536</v>
      </c>
      <c r="I1810">
        <f>IF(Table3_1[[#This Row],[Status]]="Hired",1,0)</f>
        <v>0</v>
      </c>
      <c r="J1810" t="b">
        <f>OR((Table3_1[[#This Row],[Offered Salary]]&lt;$O$27),(Table3_1[[#This Row],[Offered Salary]]&gt;$O$28))</f>
        <v>0</v>
      </c>
      <c r="K1810" t="str">
        <f>IF(Table3_1[[#This Row],[Offered Salary]]&lt;$O$27,"Low",IF(Table3_1[[#This Row],[Offered Salary]]&gt;$O$28,"High",""))</f>
        <v/>
      </c>
      <c r="L1810" s="6">
        <f>((Table3_1[[#This Row],[Offered Salary]]-$O$25)/$O$26)</f>
        <v>-0.53547250481923903</v>
      </c>
    </row>
    <row r="1811" spans="1:12" x14ac:dyDescent="0.3">
      <c r="A1811">
        <v>165545</v>
      </c>
      <c r="B1811" s="2">
        <v>41842</v>
      </c>
      <c r="C1811" s="3">
        <v>0.42940972222222223</v>
      </c>
      <c r="D1811" t="s">
        <v>31</v>
      </c>
      <c r="E1811" t="s">
        <v>27</v>
      </c>
      <c r="F1811" t="s">
        <v>14</v>
      </c>
      <c r="G1811" t="s">
        <v>9</v>
      </c>
      <c r="H1811">
        <v>33814</v>
      </c>
      <c r="I1811">
        <f>IF(Table3_1[[#This Row],[Status]]="Hired",1,0)</f>
        <v>1</v>
      </c>
      <c r="J1811" t="b">
        <f>OR((Table3_1[[#This Row],[Offered Salary]]&lt;$O$27),(Table3_1[[#This Row],[Offered Salary]]&gt;$O$28))</f>
        <v>0</v>
      </c>
      <c r="K1811" t="str">
        <f>IF(Table3_1[[#This Row],[Offered Salary]]&lt;$O$27,"Low",IF(Table3_1[[#This Row],[Offered Salary]]&gt;$O$28,"High",""))</f>
        <v/>
      </c>
      <c r="L1811" s="6">
        <f>((Table3_1[[#This Row],[Offered Salary]]-$O$25)/$O$26)</f>
        <v>-0.56049809263339401</v>
      </c>
    </row>
    <row r="1812" spans="1:12" x14ac:dyDescent="0.3">
      <c r="A1812">
        <v>650345</v>
      </c>
      <c r="B1812" s="2">
        <v>41773</v>
      </c>
      <c r="C1812" s="3">
        <v>0.54087962962962965</v>
      </c>
      <c r="D1812" t="s">
        <v>31</v>
      </c>
      <c r="E1812" t="s">
        <v>29</v>
      </c>
      <c r="F1812" t="s">
        <v>17</v>
      </c>
      <c r="G1812" t="s">
        <v>10</v>
      </c>
      <c r="H1812">
        <v>42620</v>
      </c>
      <c r="I1812">
        <f>IF(Table3_1[[#This Row],[Status]]="Hired",1,0)</f>
        <v>1</v>
      </c>
      <c r="J1812" t="b">
        <f>OR((Table3_1[[#This Row],[Offered Salary]]&lt;$O$27),(Table3_1[[#This Row],[Offered Salary]]&gt;$O$28))</f>
        <v>0</v>
      </c>
      <c r="K1812" t="str">
        <f>IF(Table3_1[[#This Row],[Offered Salary]]&lt;$O$27,"Low",IF(Table3_1[[#This Row],[Offered Salary]]&gt;$O$28,"High",""))</f>
        <v/>
      </c>
      <c r="L1812" s="6">
        <f>((Table3_1[[#This Row],[Offered Salary]]-$O$25)/$O$26)</f>
        <v>-0.25526910885022447</v>
      </c>
    </row>
    <row r="1813" spans="1:12" x14ac:dyDescent="0.3">
      <c r="A1813">
        <v>231879</v>
      </c>
      <c r="B1813" s="2">
        <v>41782</v>
      </c>
      <c r="C1813" s="3">
        <v>0.33078703703703705</v>
      </c>
      <c r="D1813" t="s">
        <v>31</v>
      </c>
      <c r="E1813" t="s">
        <v>29</v>
      </c>
      <c r="F1813" t="s">
        <v>17</v>
      </c>
      <c r="G1813" t="s">
        <v>10</v>
      </c>
      <c r="H1813">
        <v>61751</v>
      </c>
      <c r="I1813">
        <f>IF(Table3_1[[#This Row],[Status]]="Hired",1,0)</f>
        <v>1</v>
      </c>
      <c r="J1813" t="b">
        <f>OR((Table3_1[[#This Row],[Offered Salary]]&lt;$O$27),(Table3_1[[#This Row],[Offered Salary]]&gt;$O$28))</f>
        <v>0</v>
      </c>
      <c r="K1813" t="str">
        <f>IF(Table3_1[[#This Row],[Offered Salary]]&lt;$O$27,"Low",IF(Table3_1[[#This Row],[Offered Salary]]&gt;$O$28,"High",""))</f>
        <v/>
      </c>
      <c r="L1813" s="6">
        <f>((Table3_1[[#This Row],[Offered Salary]]-$O$25)/$O$26)</f>
        <v>0.40783964526694755</v>
      </c>
    </row>
    <row r="1814" spans="1:12" x14ac:dyDescent="0.3">
      <c r="A1814">
        <v>342615</v>
      </c>
      <c r="B1814" s="2">
        <v>41782</v>
      </c>
      <c r="C1814" s="3">
        <v>0.33148148148148149</v>
      </c>
      <c r="D1814" t="s">
        <v>31</v>
      </c>
      <c r="E1814" t="s">
        <v>27</v>
      </c>
      <c r="F1814" t="s">
        <v>17</v>
      </c>
      <c r="G1814" t="s">
        <v>10</v>
      </c>
      <c r="H1814">
        <v>43304</v>
      </c>
      <c r="I1814">
        <f>IF(Table3_1[[#This Row],[Status]]="Hired",1,0)</f>
        <v>1</v>
      </c>
      <c r="J1814" t="b">
        <f>OR((Table3_1[[#This Row],[Offered Salary]]&lt;$O$27),(Table3_1[[#This Row],[Offered Salary]]&gt;$O$28))</f>
        <v>0</v>
      </c>
      <c r="K1814" t="str">
        <f>IF(Table3_1[[#This Row],[Offered Salary]]&lt;$O$27,"Low",IF(Table3_1[[#This Row],[Offered Salary]]&gt;$O$28,"High",""))</f>
        <v/>
      </c>
      <c r="L1814" s="6">
        <f>((Table3_1[[#This Row],[Offered Salary]]-$O$25)/$O$26)</f>
        <v>-0.23156065723681452</v>
      </c>
    </row>
    <row r="1815" spans="1:12" x14ac:dyDescent="0.3">
      <c r="A1815">
        <v>513710</v>
      </c>
      <c r="B1815" s="2">
        <v>41790</v>
      </c>
      <c r="C1815" s="3">
        <v>0.7149537037037037</v>
      </c>
      <c r="D1815" t="s">
        <v>30</v>
      </c>
      <c r="E1815" t="s">
        <v>27</v>
      </c>
      <c r="F1815" t="s">
        <v>17</v>
      </c>
      <c r="G1815" t="s">
        <v>10</v>
      </c>
      <c r="H1815">
        <v>99341</v>
      </c>
      <c r="I1815">
        <f>IF(Table3_1[[#This Row],[Status]]="Hired",1,0)</f>
        <v>0</v>
      </c>
      <c r="J1815" t="b">
        <f>OR((Table3_1[[#This Row],[Offered Salary]]&lt;$O$27),(Table3_1[[#This Row],[Offered Salary]]&gt;$O$28))</f>
        <v>0</v>
      </c>
      <c r="K1815" t="str">
        <f>IF(Table3_1[[#This Row],[Offered Salary]]&lt;$O$27,"Low",IF(Table3_1[[#This Row],[Offered Salary]]&gt;$O$28,"High",""))</f>
        <v/>
      </c>
      <c r="L1815" s="6">
        <f>((Table3_1[[#This Row],[Offered Salary]]-$O$25)/$O$26)</f>
        <v>1.7107646396354852</v>
      </c>
    </row>
    <row r="1816" spans="1:12" x14ac:dyDescent="0.3">
      <c r="A1816">
        <v>555677</v>
      </c>
      <c r="B1816" s="2">
        <v>41796</v>
      </c>
      <c r="C1816" s="3">
        <v>0.43581018518518516</v>
      </c>
      <c r="D1816" t="s">
        <v>30</v>
      </c>
      <c r="E1816" t="s">
        <v>29</v>
      </c>
      <c r="F1816" t="s">
        <v>17</v>
      </c>
      <c r="G1816" t="s">
        <v>10</v>
      </c>
      <c r="H1816">
        <v>58591</v>
      </c>
      <c r="I1816">
        <f>IF(Table3_1[[#This Row],[Status]]="Hired",1,0)</f>
        <v>0</v>
      </c>
      <c r="J1816" t="b">
        <f>OR((Table3_1[[#This Row],[Offered Salary]]&lt;$O$27),(Table3_1[[#This Row],[Offered Salary]]&gt;$O$28))</f>
        <v>0</v>
      </c>
      <c r="K1816" t="str">
        <f>IF(Table3_1[[#This Row],[Offered Salary]]&lt;$O$27,"Low",IF(Table3_1[[#This Row],[Offered Salary]]&gt;$O$28,"High",""))</f>
        <v/>
      </c>
      <c r="L1816" s="6">
        <f>((Table3_1[[#This Row],[Offered Salary]]-$O$25)/$O$26)</f>
        <v>0.29830937173131095</v>
      </c>
    </row>
    <row r="1817" spans="1:12" x14ac:dyDescent="0.3">
      <c r="A1817">
        <v>700115</v>
      </c>
      <c r="B1817" s="2">
        <v>41796</v>
      </c>
      <c r="C1817" s="3">
        <v>0.43758101851851849</v>
      </c>
      <c r="D1817" t="s">
        <v>30</v>
      </c>
      <c r="E1817" t="s">
        <v>29</v>
      </c>
      <c r="F1817" t="s">
        <v>17</v>
      </c>
      <c r="G1817" t="s">
        <v>10</v>
      </c>
      <c r="H1817">
        <v>33319</v>
      </c>
      <c r="I1817">
        <f>IF(Table3_1[[#This Row],[Status]]="Hired",1,0)</f>
        <v>0</v>
      </c>
      <c r="J1817" t="b">
        <f>OR((Table3_1[[#This Row],[Offered Salary]]&lt;$O$27),(Table3_1[[#This Row],[Offered Salary]]&gt;$O$28))</f>
        <v>0</v>
      </c>
      <c r="K1817" t="str">
        <f>IF(Table3_1[[#This Row],[Offered Salary]]&lt;$O$27,"Low",IF(Table3_1[[#This Row],[Offered Salary]]&gt;$O$28,"High",""))</f>
        <v/>
      </c>
      <c r="L1817" s="6">
        <f>((Table3_1[[#This Row],[Offered Salary]]-$O$25)/$O$26)</f>
        <v>-0.57765552472204595</v>
      </c>
    </row>
    <row r="1818" spans="1:12" x14ac:dyDescent="0.3">
      <c r="A1818">
        <v>191505</v>
      </c>
      <c r="B1818" s="2">
        <v>41796</v>
      </c>
      <c r="C1818" s="3">
        <v>0.43915509259259261</v>
      </c>
      <c r="D1818" t="s">
        <v>30</v>
      </c>
      <c r="E1818" t="s">
        <v>29</v>
      </c>
      <c r="F1818" t="s">
        <v>17</v>
      </c>
      <c r="G1818" t="s">
        <v>10</v>
      </c>
      <c r="H1818">
        <v>65520</v>
      </c>
      <c r="I1818">
        <f>IF(Table3_1[[#This Row],[Status]]="Hired",1,0)</f>
        <v>0</v>
      </c>
      <c r="J1818" t="b">
        <f>OR((Table3_1[[#This Row],[Offered Salary]]&lt;$O$27),(Table3_1[[#This Row],[Offered Salary]]&gt;$O$28))</f>
        <v>0</v>
      </c>
      <c r="K1818" t="str">
        <f>IF(Table3_1[[#This Row],[Offered Salary]]&lt;$O$27,"Low",IF(Table3_1[[#This Row],[Offered Salary]]&gt;$O$28,"High",""))</f>
        <v/>
      </c>
      <c r="L1818" s="6">
        <f>((Table3_1[[#This Row],[Offered Salary]]-$O$25)/$O$26)</f>
        <v>0.53847875949347102</v>
      </c>
    </row>
    <row r="1819" spans="1:12" x14ac:dyDescent="0.3">
      <c r="A1819">
        <v>189468</v>
      </c>
      <c r="B1819" s="2">
        <v>41796</v>
      </c>
      <c r="C1819" s="3">
        <v>0.4397800925925926</v>
      </c>
      <c r="D1819" t="s">
        <v>30</v>
      </c>
      <c r="E1819" t="s">
        <v>27</v>
      </c>
      <c r="F1819" t="s">
        <v>17</v>
      </c>
      <c r="G1819" t="s">
        <v>10</v>
      </c>
      <c r="H1819">
        <v>94620</v>
      </c>
      <c r="I1819">
        <f>IF(Table3_1[[#This Row],[Status]]="Hired",1,0)</f>
        <v>0</v>
      </c>
      <c r="J1819" t="b">
        <f>OR((Table3_1[[#This Row],[Offered Salary]]&lt;$O$27),(Table3_1[[#This Row],[Offered Salary]]&gt;$O$28))</f>
        <v>0</v>
      </c>
      <c r="K1819" t="str">
        <f>IF(Table3_1[[#This Row],[Offered Salary]]&lt;$O$27,"Low",IF(Table3_1[[#This Row],[Offered Salary]]&gt;$O$28,"High",""))</f>
        <v/>
      </c>
      <c r="L1819" s="6">
        <f>((Table3_1[[#This Row],[Offered Salary]]-$O$25)/$O$26)</f>
        <v>1.5471277974324029</v>
      </c>
    </row>
    <row r="1820" spans="1:12" x14ac:dyDescent="0.3">
      <c r="A1820">
        <v>675299</v>
      </c>
      <c r="B1820" s="2">
        <v>41796</v>
      </c>
      <c r="C1820" s="3">
        <v>0.44061342592592595</v>
      </c>
      <c r="D1820" t="s">
        <v>30</v>
      </c>
      <c r="E1820" t="s">
        <v>27</v>
      </c>
      <c r="F1820" t="s">
        <v>17</v>
      </c>
      <c r="G1820" t="s">
        <v>10</v>
      </c>
      <c r="H1820">
        <v>98326</v>
      </c>
      <c r="I1820">
        <f>IF(Table3_1[[#This Row],[Status]]="Hired",1,0)</f>
        <v>0</v>
      </c>
      <c r="J1820" t="b">
        <f>OR((Table3_1[[#This Row],[Offered Salary]]&lt;$O$27),(Table3_1[[#This Row],[Offered Salary]]&gt;$O$28))</f>
        <v>0</v>
      </c>
      <c r="K1820" t="str">
        <f>IF(Table3_1[[#This Row],[Offered Salary]]&lt;$O$27,"Low",IF(Table3_1[[#This Row],[Offered Salary]]&gt;$O$28,"High",""))</f>
        <v/>
      </c>
      <c r="L1820" s="6">
        <f>((Table3_1[[#This Row],[Offered Salary]]-$O$25)/$O$26)</f>
        <v>1.675583238484007</v>
      </c>
    </row>
    <row r="1821" spans="1:12" x14ac:dyDescent="0.3">
      <c r="A1821">
        <v>141128</v>
      </c>
      <c r="B1821" s="2">
        <v>41802</v>
      </c>
      <c r="C1821" s="3">
        <v>0.57104166666666667</v>
      </c>
      <c r="D1821" t="s">
        <v>31</v>
      </c>
      <c r="E1821" t="s">
        <v>27</v>
      </c>
      <c r="F1821" t="s">
        <v>17</v>
      </c>
      <c r="G1821" t="s">
        <v>10</v>
      </c>
      <c r="H1821">
        <v>33330</v>
      </c>
      <c r="I1821">
        <f>IF(Table3_1[[#This Row],[Status]]="Hired",1,0)</f>
        <v>1</v>
      </c>
      <c r="J1821" t="b">
        <f>OR((Table3_1[[#This Row],[Offered Salary]]&lt;$O$27),(Table3_1[[#This Row],[Offered Salary]]&gt;$O$28))</f>
        <v>0</v>
      </c>
      <c r="K1821" t="str">
        <f>IF(Table3_1[[#This Row],[Offered Salary]]&lt;$O$27,"Low",IF(Table3_1[[#This Row],[Offered Salary]]&gt;$O$28,"High",""))</f>
        <v/>
      </c>
      <c r="L1821" s="6">
        <f>((Table3_1[[#This Row],[Offered Salary]]-$O$25)/$O$26)</f>
        <v>-0.57727424845340924</v>
      </c>
    </row>
    <row r="1822" spans="1:12" x14ac:dyDescent="0.3">
      <c r="A1822">
        <v>261174</v>
      </c>
      <c r="B1822" s="2">
        <v>41808</v>
      </c>
      <c r="C1822" s="3">
        <v>0.44673611111111111</v>
      </c>
      <c r="D1822" t="s">
        <v>30</v>
      </c>
      <c r="E1822" t="s">
        <v>28</v>
      </c>
      <c r="F1822" t="s">
        <v>17</v>
      </c>
      <c r="G1822" t="s">
        <v>10</v>
      </c>
      <c r="H1822">
        <v>97251</v>
      </c>
      <c r="I1822">
        <f>IF(Table3_1[[#This Row],[Status]]="Hired",1,0)</f>
        <v>0</v>
      </c>
      <c r="J1822" t="b">
        <f>OR((Table3_1[[#This Row],[Offered Salary]]&lt;$O$27),(Table3_1[[#This Row],[Offered Salary]]&gt;$O$28))</f>
        <v>0</v>
      </c>
      <c r="K1822" t="str">
        <f>IF(Table3_1[[#This Row],[Offered Salary]]&lt;$O$27,"Low",IF(Table3_1[[#This Row],[Offered Salary]]&gt;$O$28,"High",""))</f>
        <v/>
      </c>
      <c r="L1822" s="6">
        <f>((Table3_1[[#This Row],[Offered Salary]]-$O$25)/$O$26)</f>
        <v>1.6383221485945105</v>
      </c>
    </row>
    <row r="1823" spans="1:12" x14ac:dyDescent="0.3">
      <c r="A1823">
        <v>961393</v>
      </c>
      <c r="B1823" s="2">
        <v>41788</v>
      </c>
      <c r="C1823" s="3">
        <v>0.54089120370370369</v>
      </c>
      <c r="D1823" t="s">
        <v>31</v>
      </c>
      <c r="E1823" t="s">
        <v>27</v>
      </c>
      <c r="F1823" t="s">
        <v>17</v>
      </c>
      <c r="G1823" t="s">
        <v>10</v>
      </c>
      <c r="H1823">
        <v>4703</v>
      </c>
      <c r="I1823">
        <f>IF(Table3_1[[#This Row],[Status]]="Hired",1,0)</f>
        <v>1</v>
      </c>
      <c r="J1823" t="b">
        <f>OR((Table3_1[[#This Row],[Offered Salary]]&lt;$O$27),(Table3_1[[#This Row],[Offered Salary]]&gt;$O$28))</f>
        <v>1</v>
      </c>
      <c r="K1823" t="str">
        <f>IF(Table3_1[[#This Row],[Offered Salary]]&lt;$O$27,"Low",IF(Table3_1[[#This Row],[Offered Salary]]&gt;$O$28,"High",""))</f>
        <v>Low</v>
      </c>
      <c r="L1823" s="6">
        <f>((Table3_1[[#This Row],[Offered Salary]]-$O$25)/$O$26)</f>
        <v>-1.5695284068409625</v>
      </c>
    </row>
    <row r="1824" spans="1:12" x14ac:dyDescent="0.3">
      <c r="A1824">
        <v>646326</v>
      </c>
      <c r="B1824" s="2">
        <v>41788</v>
      </c>
      <c r="C1824" s="3">
        <v>0.63049768518518523</v>
      </c>
      <c r="D1824" t="s">
        <v>30</v>
      </c>
      <c r="E1824" t="s">
        <v>27</v>
      </c>
      <c r="F1824" t="s">
        <v>17</v>
      </c>
      <c r="G1824" t="s">
        <v>10</v>
      </c>
      <c r="H1824">
        <v>79777</v>
      </c>
      <c r="I1824">
        <f>IF(Table3_1[[#This Row],[Status]]="Hired",1,0)</f>
        <v>0</v>
      </c>
      <c r="J1824" t="b">
        <f>OR((Table3_1[[#This Row],[Offered Salary]]&lt;$O$27),(Table3_1[[#This Row],[Offered Salary]]&gt;$O$28))</f>
        <v>0</v>
      </c>
      <c r="K1824" t="str">
        <f>IF(Table3_1[[#This Row],[Offered Salary]]&lt;$O$27,"Low",IF(Table3_1[[#This Row],[Offered Salary]]&gt;$O$28,"High",""))</f>
        <v/>
      </c>
      <c r="L1824" s="6">
        <f>((Table3_1[[#This Row],[Offered Salary]]-$O$25)/$O$26)</f>
        <v>1.0326474651256137</v>
      </c>
    </row>
    <row r="1825" spans="1:12" x14ac:dyDescent="0.3">
      <c r="A1825">
        <v>884079</v>
      </c>
      <c r="B1825" s="2">
        <v>41788</v>
      </c>
      <c r="C1825" s="3">
        <v>0.80429398148148146</v>
      </c>
      <c r="D1825" t="s">
        <v>31</v>
      </c>
      <c r="E1825" t="s">
        <v>27</v>
      </c>
      <c r="F1825" t="s">
        <v>17</v>
      </c>
      <c r="G1825" t="s">
        <v>10</v>
      </c>
      <c r="H1825">
        <v>37271</v>
      </c>
      <c r="I1825">
        <f>IF(Table3_1[[#This Row],[Status]]="Hired",1,0)</f>
        <v>1</v>
      </c>
      <c r="J1825" t="b">
        <f>OR((Table3_1[[#This Row],[Offered Salary]]&lt;$O$27),(Table3_1[[#This Row],[Offered Salary]]&gt;$O$28))</f>
        <v>0</v>
      </c>
      <c r="K1825" t="str">
        <f>IF(Table3_1[[#This Row],[Offered Salary]]&lt;$O$27,"Low",IF(Table3_1[[#This Row],[Offered Salary]]&gt;$O$28,"High",""))</f>
        <v/>
      </c>
      <c r="L1825" s="6">
        <f>((Table3_1[[#This Row],[Offered Salary]]-$O$25)/$O$26)</f>
        <v>-0.44067335984456629</v>
      </c>
    </row>
    <row r="1826" spans="1:12" x14ac:dyDescent="0.3">
      <c r="A1826">
        <v>864921</v>
      </c>
      <c r="B1826" s="2">
        <v>41788</v>
      </c>
      <c r="C1826" s="3">
        <v>0.80650462962962965</v>
      </c>
      <c r="D1826" t="s">
        <v>30</v>
      </c>
      <c r="E1826" t="s">
        <v>27</v>
      </c>
      <c r="F1826" t="s">
        <v>17</v>
      </c>
      <c r="G1826" t="s">
        <v>10</v>
      </c>
      <c r="H1826">
        <v>74970</v>
      </c>
      <c r="I1826">
        <f>IF(Table3_1[[#This Row],[Status]]="Hired",1,0)</f>
        <v>0</v>
      </c>
      <c r="J1826" t="b">
        <f>OR((Table3_1[[#This Row],[Offered Salary]]&lt;$O$27),(Table3_1[[#This Row],[Offered Salary]]&gt;$O$28))</f>
        <v>0</v>
      </c>
      <c r="K1826" t="str">
        <f>IF(Table3_1[[#This Row],[Offered Salary]]&lt;$O$27,"Low",IF(Table3_1[[#This Row],[Offered Salary]]&gt;$O$28,"High",""))</f>
        <v/>
      </c>
      <c r="L1826" s="6">
        <f>((Table3_1[[#This Row],[Offered Salary]]-$O$25)/$O$26)</f>
        <v>0.86602973573137154</v>
      </c>
    </row>
    <row r="1827" spans="1:12" x14ac:dyDescent="0.3">
      <c r="A1827">
        <v>900760</v>
      </c>
      <c r="B1827" s="2">
        <v>41869</v>
      </c>
      <c r="C1827" s="3">
        <v>0.67027777777777775</v>
      </c>
      <c r="D1827" t="s">
        <v>30</v>
      </c>
      <c r="E1827" t="s">
        <v>27</v>
      </c>
      <c r="F1827" t="s">
        <v>17</v>
      </c>
      <c r="G1827" t="s">
        <v>10</v>
      </c>
      <c r="H1827">
        <v>53193</v>
      </c>
      <c r="I1827">
        <f>IF(Table3_1[[#This Row],[Status]]="Hired",1,0)</f>
        <v>0</v>
      </c>
      <c r="J1827" t="b">
        <f>OR((Table3_1[[#This Row],[Offered Salary]]&lt;$O$27),(Table3_1[[#This Row],[Offered Salary]]&gt;$O$28))</f>
        <v>0</v>
      </c>
      <c r="K1827" t="str">
        <f>IF(Table3_1[[#This Row],[Offered Salary]]&lt;$O$27,"Low",IF(Table3_1[[#This Row],[Offered Salary]]&gt;$O$28,"High",""))</f>
        <v/>
      </c>
      <c r="L1827" s="6">
        <f>((Table3_1[[#This Row],[Offered Salary]]-$O$25)/$O$26)</f>
        <v>0.11120670826758744</v>
      </c>
    </row>
    <row r="1828" spans="1:12" x14ac:dyDescent="0.3">
      <c r="A1828">
        <v>819539</v>
      </c>
      <c r="B1828" s="2">
        <v>41869</v>
      </c>
      <c r="C1828" s="3">
        <v>0.67296296296296299</v>
      </c>
      <c r="D1828" t="s">
        <v>30</v>
      </c>
      <c r="E1828" t="s">
        <v>27</v>
      </c>
      <c r="F1828" t="s">
        <v>17</v>
      </c>
      <c r="G1828" t="s">
        <v>10</v>
      </c>
      <c r="H1828">
        <v>16698</v>
      </c>
      <c r="I1828">
        <f>IF(Table3_1[[#This Row],[Status]]="Hired",1,0)</f>
        <v>0</v>
      </c>
      <c r="J1828" t="b">
        <f>OR((Table3_1[[#This Row],[Offered Salary]]&lt;$O$27),(Table3_1[[#This Row],[Offered Salary]]&gt;$O$28))</f>
        <v>0</v>
      </c>
      <c r="K1828" t="str">
        <f>IF(Table3_1[[#This Row],[Offered Salary]]&lt;$O$27,"Low",IF(Table3_1[[#This Row],[Offered Salary]]&gt;$O$28,"High",""))</f>
        <v/>
      </c>
      <c r="L1828" s="6">
        <f>((Table3_1[[#This Row],[Offered Salary]]-$O$25)/$O$26)</f>
        <v>-1.1537639666321142</v>
      </c>
    </row>
    <row r="1829" spans="1:12" x14ac:dyDescent="0.3">
      <c r="A1829">
        <v>111548</v>
      </c>
      <c r="B1829" s="2">
        <v>41873</v>
      </c>
      <c r="C1829" s="3">
        <v>0.4347685185185185</v>
      </c>
      <c r="D1829" t="s">
        <v>30</v>
      </c>
      <c r="E1829" t="s">
        <v>27</v>
      </c>
      <c r="F1829" t="s">
        <v>17</v>
      </c>
      <c r="G1829" t="s">
        <v>10</v>
      </c>
      <c r="H1829">
        <v>62982</v>
      </c>
      <c r="I1829">
        <f>IF(Table3_1[[#This Row],[Status]]="Hired",1,0)</f>
        <v>0</v>
      </c>
      <c r="J1829" t="b">
        <f>OR((Table3_1[[#This Row],[Offered Salary]]&lt;$O$27),(Table3_1[[#This Row],[Offered Salary]]&gt;$O$28))</f>
        <v>0</v>
      </c>
      <c r="K1829" t="str">
        <f>IF(Table3_1[[#This Row],[Offered Salary]]&lt;$O$27,"Low",IF(Table3_1[[#This Row],[Offered Salary]]&gt;$O$28,"High",""))</f>
        <v/>
      </c>
      <c r="L1829" s="6">
        <f>((Table3_1[[#This Row],[Offered Salary]]-$O$25)/$O$26)</f>
        <v>0.45050792587529204</v>
      </c>
    </row>
    <row r="1830" spans="1:12" x14ac:dyDescent="0.3">
      <c r="A1830">
        <v>763319</v>
      </c>
      <c r="B1830" s="2">
        <v>41760</v>
      </c>
      <c r="C1830" s="3">
        <v>0.6023263888888889</v>
      </c>
      <c r="D1830" t="s">
        <v>31</v>
      </c>
      <c r="E1830" t="s">
        <v>27</v>
      </c>
      <c r="F1830" t="s">
        <v>15</v>
      </c>
      <c r="G1830" t="s">
        <v>6</v>
      </c>
      <c r="H1830">
        <v>70542</v>
      </c>
      <c r="I1830">
        <f>IF(Table3_1[[#This Row],[Status]]="Hired",1,0)</f>
        <v>1</v>
      </c>
      <c r="J1830" t="b">
        <f>OR((Table3_1[[#This Row],[Offered Salary]]&lt;$O$27),(Table3_1[[#This Row],[Offered Salary]]&gt;$O$28))</f>
        <v>0</v>
      </c>
      <c r="K1830" t="str">
        <f>IF(Table3_1[[#This Row],[Offered Salary]]&lt;$O$27,"Low",IF(Table3_1[[#This Row],[Offered Salary]]&gt;$O$28,"High",""))</f>
        <v/>
      </c>
      <c r="L1830" s="6">
        <f>((Table3_1[[#This Row],[Offered Salary]]-$O$25)/$O$26)</f>
        <v>0.71254870686561245</v>
      </c>
    </row>
    <row r="1831" spans="1:12" x14ac:dyDescent="0.3">
      <c r="A1831">
        <v>333339</v>
      </c>
      <c r="B1831" s="2">
        <v>41845</v>
      </c>
      <c r="C1831" s="3">
        <v>0.40033564814814815</v>
      </c>
      <c r="D1831" t="s">
        <v>31</v>
      </c>
      <c r="E1831" t="s">
        <v>29</v>
      </c>
      <c r="F1831" t="s">
        <v>15</v>
      </c>
      <c r="G1831" t="s">
        <v>6</v>
      </c>
      <c r="H1831">
        <v>95050</v>
      </c>
      <c r="I1831">
        <f>IF(Table3_1[[#This Row],[Status]]="Hired",1,0)</f>
        <v>1</v>
      </c>
      <c r="J1831" t="b">
        <f>OR((Table3_1[[#This Row],[Offered Salary]]&lt;$O$27),(Table3_1[[#This Row],[Offered Salary]]&gt;$O$28))</f>
        <v>0</v>
      </c>
      <c r="K1831" t="str">
        <f>IF(Table3_1[[#This Row],[Offered Salary]]&lt;$O$27,"Low",IF(Table3_1[[#This Row],[Offered Salary]]&gt;$O$28,"High",""))</f>
        <v/>
      </c>
      <c r="L1831" s="6">
        <f>((Table3_1[[#This Row],[Offered Salary]]-$O$25)/$O$26)</f>
        <v>1.5620322333882015</v>
      </c>
    </row>
    <row r="1832" spans="1:12" x14ac:dyDescent="0.3">
      <c r="A1832">
        <v>48952</v>
      </c>
      <c r="B1832" s="2">
        <v>41792</v>
      </c>
      <c r="C1832" s="3">
        <v>0.57359953703703703</v>
      </c>
      <c r="D1832" t="s">
        <v>31</v>
      </c>
      <c r="E1832" t="s">
        <v>28</v>
      </c>
      <c r="F1832" t="s">
        <v>20</v>
      </c>
      <c r="G1832" t="s">
        <v>10</v>
      </c>
      <c r="H1832">
        <v>49285</v>
      </c>
      <c r="I1832">
        <f>IF(Table3_1[[#This Row],[Status]]="Hired",1,0)</f>
        <v>1</v>
      </c>
      <c r="J1832" t="b">
        <f>OR((Table3_1[[#This Row],[Offered Salary]]&lt;$O$27),(Table3_1[[#This Row],[Offered Salary]]&gt;$O$28))</f>
        <v>0</v>
      </c>
      <c r="K1832" t="str">
        <f>IF(Table3_1[[#This Row],[Offered Salary]]&lt;$O$27,"Low",IF(Table3_1[[#This Row],[Offered Salary]]&gt;$O$28,"High",""))</f>
        <v/>
      </c>
      <c r="L1832" s="6">
        <f>((Table3_1[[#This Row],[Offered Salary]]-$O$25)/$O$26)</f>
        <v>-2.4250351535345403E-2</v>
      </c>
    </row>
    <row r="1833" spans="1:12" x14ac:dyDescent="0.3">
      <c r="A1833">
        <v>823035</v>
      </c>
      <c r="B1833" s="2">
        <v>41857</v>
      </c>
      <c r="C1833" s="3">
        <v>0.42569444444444443</v>
      </c>
      <c r="D1833" t="s">
        <v>31</v>
      </c>
      <c r="E1833" t="s">
        <v>27</v>
      </c>
      <c r="F1833" t="s">
        <v>14</v>
      </c>
      <c r="G1833" t="s">
        <v>2</v>
      </c>
      <c r="H1833">
        <v>8146</v>
      </c>
      <c r="I1833">
        <f>IF(Table3_1[[#This Row],[Status]]="Hired",1,0)</f>
        <v>1</v>
      </c>
      <c r="J1833" t="b">
        <f>OR((Table3_1[[#This Row],[Offered Salary]]&lt;$O$27),(Table3_1[[#This Row],[Offered Salary]]&gt;$O$28))</f>
        <v>1</v>
      </c>
      <c r="K1833" t="str">
        <f>IF(Table3_1[[#This Row],[Offered Salary]]&lt;$O$27,"Low",IF(Table3_1[[#This Row],[Offered Salary]]&gt;$O$28,"High",""))</f>
        <v>Low</v>
      </c>
      <c r="L1833" s="6">
        <f>((Table3_1[[#This Row],[Offered Salary]]-$O$25)/$O$26)</f>
        <v>-1.4501889347576724</v>
      </c>
    </row>
    <row r="1834" spans="1:12" x14ac:dyDescent="0.3">
      <c r="A1834">
        <v>332641</v>
      </c>
      <c r="B1834" s="2">
        <v>41857</v>
      </c>
      <c r="C1834" s="3">
        <v>0.45546296296296296</v>
      </c>
      <c r="D1834" t="s">
        <v>30</v>
      </c>
      <c r="E1834" t="s">
        <v>27</v>
      </c>
      <c r="F1834" t="s">
        <v>14</v>
      </c>
      <c r="G1834" t="s">
        <v>2</v>
      </c>
      <c r="H1834">
        <v>92172</v>
      </c>
      <c r="I1834">
        <f>IF(Table3_1[[#This Row],[Status]]="Hired",1,0)</f>
        <v>0</v>
      </c>
      <c r="J1834" t="b">
        <f>OR((Table3_1[[#This Row],[Offered Salary]]&lt;$O$27),(Table3_1[[#This Row],[Offered Salary]]&gt;$O$28))</f>
        <v>0</v>
      </c>
      <c r="K1834" t="str">
        <f>IF(Table3_1[[#This Row],[Offered Salary]]&lt;$O$27,"Low",IF(Table3_1[[#This Row],[Offered Salary]]&gt;$O$28,"High",""))</f>
        <v/>
      </c>
      <c r="L1834" s="6">
        <f>((Table3_1[[#This Row],[Offered Salary]]-$O$25)/$O$26)</f>
        <v>1.4622764969212514</v>
      </c>
    </row>
    <row r="1835" spans="1:12" x14ac:dyDescent="0.3">
      <c r="A1835">
        <v>77360</v>
      </c>
      <c r="B1835" s="2">
        <v>41857</v>
      </c>
      <c r="C1835" s="3">
        <v>0.45799768518518519</v>
      </c>
      <c r="D1835" t="s">
        <v>31</v>
      </c>
      <c r="E1835" t="s">
        <v>29</v>
      </c>
      <c r="F1835" t="s">
        <v>14</v>
      </c>
      <c r="G1835" t="s">
        <v>2</v>
      </c>
      <c r="H1835">
        <v>41743</v>
      </c>
      <c r="I1835">
        <f>IF(Table3_1[[#This Row],[Status]]="Hired",1,0)</f>
        <v>1</v>
      </c>
      <c r="J1835" t="b">
        <f>OR((Table3_1[[#This Row],[Offered Salary]]&lt;$O$27),(Table3_1[[#This Row],[Offered Salary]]&gt;$O$28))</f>
        <v>0</v>
      </c>
      <c r="K1835" t="str">
        <f>IF(Table3_1[[#This Row],[Offered Salary]]&lt;$O$27,"Low",IF(Table3_1[[#This Row],[Offered Salary]]&gt;$O$28,"High",""))</f>
        <v/>
      </c>
      <c r="L1835" s="6">
        <f>((Table3_1[[#This Row],[Offered Salary]]-$O$25)/$O$26)</f>
        <v>-0.2856672259042603</v>
      </c>
    </row>
    <row r="1836" spans="1:12" x14ac:dyDescent="0.3">
      <c r="A1836">
        <v>457386</v>
      </c>
      <c r="B1836" s="2">
        <v>41843</v>
      </c>
      <c r="C1836" s="3">
        <v>0.39736111111111111</v>
      </c>
      <c r="D1836" t="s">
        <v>30</v>
      </c>
      <c r="E1836" t="s">
        <v>27</v>
      </c>
      <c r="F1836" t="s">
        <v>14</v>
      </c>
      <c r="G1836" t="s">
        <v>2</v>
      </c>
      <c r="H1836">
        <v>4656</v>
      </c>
      <c r="I1836">
        <f>IF(Table3_1[[#This Row],[Status]]="Hired",1,0)</f>
        <v>0</v>
      </c>
      <c r="J1836" t="b">
        <f>OR((Table3_1[[#This Row],[Offered Salary]]&lt;$O$27),(Table3_1[[#This Row],[Offered Salary]]&gt;$O$28))</f>
        <v>1</v>
      </c>
      <c r="K1836" t="str">
        <f>IF(Table3_1[[#This Row],[Offered Salary]]&lt;$O$27,"Low",IF(Table3_1[[#This Row],[Offered Salary]]&gt;$O$28,"High",""))</f>
        <v>Low</v>
      </c>
      <c r="L1836" s="6">
        <f>((Table3_1[[#This Row],[Offered Salary]]-$O$25)/$O$26)</f>
        <v>-1.5711574963524104</v>
      </c>
    </row>
    <row r="1837" spans="1:12" x14ac:dyDescent="0.3">
      <c r="A1837">
        <v>383089</v>
      </c>
      <c r="B1837" s="2">
        <v>41859</v>
      </c>
      <c r="C1837" s="3">
        <v>0.4215740740740741</v>
      </c>
      <c r="D1837" t="s">
        <v>30</v>
      </c>
      <c r="E1837" t="s">
        <v>27</v>
      </c>
      <c r="F1837" t="s">
        <v>14</v>
      </c>
      <c r="G1837" t="s">
        <v>2</v>
      </c>
      <c r="H1837">
        <v>63653</v>
      </c>
      <c r="I1837">
        <f>IF(Table3_1[[#This Row],[Status]]="Hired",1,0)</f>
        <v>0</v>
      </c>
      <c r="J1837" t="b">
        <f>OR((Table3_1[[#This Row],[Offered Salary]]&lt;$O$27),(Table3_1[[#This Row],[Offered Salary]]&gt;$O$28))</f>
        <v>0</v>
      </c>
      <c r="K1837" t="str">
        <f>IF(Table3_1[[#This Row],[Offered Salary]]&lt;$O$27,"Low",IF(Table3_1[[#This Row],[Offered Salary]]&gt;$O$28,"High",""))</f>
        <v/>
      </c>
      <c r="L1837" s="6">
        <f>((Table3_1[[#This Row],[Offered Salary]]-$O$25)/$O$26)</f>
        <v>0.47376577826213134</v>
      </c>
    </row>
    <row r="1838" spans="1:12" x14ac:dyDescent="0.3">
      <c r="A1838">
        <v>794994</v>
      </c>
      <c r="B1838" s="2">
        <v>41859</v>
      </c>
      <c r="C1838" s="3">
        <v>0.42277777777777775</v>
      </c>
      <c r="D1838" t="s">
        <v>30</v>
      </c>
      <c r="E1838" t="s">
        <v>27</v>
      </c>
      <c r="F1838" t="s">
        <v>14</v>
      </c>
      <c r="G1838" t="s">
        <v>2</v>
      </c>
      <c r="H1838">
        <v>97174</v>
      </c>
      <c r="I1838">
        <f>IF(Table3_1[[#This Row],[Status]]="Hired",1,0)</f>
        <v>0</v>
      </c>
      <c r="J1838" t="b">
        <f>OR((Table3_1[[#This Row],[Offered Salary]]&lt;$O$27),(Table3_1[[#This Row],[Offered Salary]]&gt;$O$28))</f>
        <v>0</v>
      </c>
      <c r="K1838" t="str">
        <f>IF(Table3_1[[#This Row],[Offered Salary]]&lt;$O$27,"Low",IF(Table3_1[[#This Row],[Offered Salary]]&gt;$O$28,"High",""))</f>
        <v/>
      </c>
      <c r="L1838" s="6">
        <f>((Table3_1[[#This Row],[Offered Salary]]-$O$25)/$O$26)</f>
        <v>1.6356532147140534</v>
      </c>
    </row>
    <row r="1839" spans="1:12" x14ac:dyDescent="0.3">
      <c r="A1839">
        <v>736323</v>
      </c>
      <c r="B1839" s="2">
        <v>41788</v>
      </c>
      <c r="C1839" s="3">
        <v>0.3555787037037037</v>
      </c>
      <c r="D1839" t="s">
        <v>30</v>
      </c>
      <c r="E1839" t="s">
        <v>27</v>
      </c>
      <c r="F1839" t="s">
        <v>17</v>
      </c>
      <c r="G1839" t="s">
        <v>9</v>
      </c>
      <c r="H1839">
        <v>45782</v>
      </c>
      <c r="I1839">
        <f>IF(Table3_1[[#This Row],[Status]]="Hired",1,0)</f>
        <v>0</v>
      </c>
      <c r="J1839" t="b">
        <f>OR((Table3_1[[#This Row],[Offered Salary]]&lt;$O$27),(Table3_1[[#This Row],[Offered Salary]]&gt;$O$28))</f>
        <v>0</v>
      </c>
      <c r="K1839" t="str">
        <f>IF(Table3_1[[#This Row],[Offered Salary]]&lt;$O$27,"Low",IF(Table3_1[[#This Row],[Offered Salary]]&gt;$O$28,"High",""))</f>
        <v/>
      </c>
      <c r="L1839" s="6">
        <f>((Table3_1[[#This Row],[Offered Salary]]-$O$25)/$O$26)</f>
        <v>-0.14566951235665393</v>
      </c>
    </row>
    <row r="1840" spans="1:12" x14ac:dyDescent="0.3">
      <c r="A1840">
        <v>660708</v>
      </c>
      <c r="B1840" s="2">
        <v>41816</v>
      </c>
      <c r="C1840" s="3">
        <v>0.37557870370370372</v>
      </c>
      <c r="D1840" t="s">
        <v>31</v>
      </c>
      <c r="E1840" t="s">
        <v>27</v>
      </c>
      <c r="F1840" t="s">
        <v>17</v>
      </c>
      <c r="G1840" t="s">
        <v>9</v>
      </c>
      <c r="H1840">
        <v>98444</v>
      </c>
      <c r="I1840">
        <f>IF(Table3_1[[#This Row],[Status]]="Hired",1,0)</f>
        <v>1</v>
      </c>
      <c r="J1840" t="b">
        <f>OR((Table3_1[[#This Row],[Offered Salary]]&lt;$O$27),(Table3_1[[#This Row],[Offered Salary]]&gt;$O$28))</f>
        <v>0</v>
      </c>
      <c r="K1840" t="str">
        <f>IF(Table3_1[[#This Row],[Offered Salary]]&lt;$O$27,"Low",IF(Table3_1[[#This Row],[Offered Salary]]&gt;$O$28,"High",""))</f>
        <v/>
      </c>
      <c r="L1840" s="6">
        <f>((Table3_1[[#This Row],[Offered Salary]]-$O$25)/$O$26)</f>
        <v>1.6796732930021099</v>
      </c>
    </row>
    <row r="1841" spans="1:12" x14ac:dyDescent="0.3">
      <c r="A1841">
        <v>894798</v>
      </c>
      <c r="B1841" s="2">
        <v>41816</v>
      </c>
      <c r="C1841" s="3">
        <v>0.3762962962962963</v>
      </c>
      <c r="D1841" t="s">
        <v>30</v>
      </c>
      <c r="E1841" t="s">
        <v>27</v>
      </c>
      <c r="F1841" t="s">
        <v>17</v>
      </c>
      <c r="G1841" t="s">
        <v>9</v>
      </c>
      <c r="H1841">
        <v>37173</v>
      </c>
      <c r="I1841">
        <f>IF(Table3_1[[#This Row],[Status]]="Hired",1,0)</f>
        <v>0</v>
      </c>
      <c r="J1841" t="b">
        <f>OR((Table3_1[[#This Row],[Offered Salary]]&lt;$O$27),(Table3_1[[#This Row],[Offered Salary]]&gt;$O$28))</f>
        <v>0</v>
      </c>
      <c r="K1841" t="str">
        <f>IF(Table3_1[[#This Row],[Offered Salary]]&lt;$O$27,"Low",IF(Table3_1[[#This Row],[Offered Salary]]&gt;$O$28,"High",""))</f>
        <v/>
      </c>
      <c r="L1841" s="6">
        <f>((Table3_1[[#This Row],[Offered Salary]]-$O$25)/$O$26)</f>
        <v>-0.44407018478332966</v>
      </c>
    </row>
    <row r="1842" spans="1:12" x14ac:dyDescent="0.3">
      <c r="A1842">
        <v>877915</v>
      </c>
      <c r="B1842" s="2">
        <v>41816</v>
      </c>
      <c r="C1842" s="3">
        <v>0.37870370370370371</v>
      </c>
      <c r="D1842" t="s">
        <v>31</v>
      </c>
      <c r="E1842" t="s">
        <v>29</v>
      </c>
      <c r="F1842" t="s">
        <v>17</v>
      </c>
      <c r="G1842" t="s">
        <v>9</v>
      </c>
      <c r="H1842">
        <v>9066</v>
      </c>
      <c r="I1842">
        <f>IF(Table3_1[[#This Row],[Status]]="Hired",1,0)</f>
        <v>1</v>
      </c>
      <c r="J1842" t="b">
        <f>OR((Table3_1[[#This Row],[Offered Salary]]&lt;$O$27),(Table3_1[[#This Row],[Offered Salary]]&gt;$O$28))</f>
        <v>1</v>
      </c>
      <c r="K1842" t="str">
        <f>IF(Table3_1[[#This Row],[Offered Salary]]&lt;$O$27,"Low",IF(Table3_1[[#This Row],[Offered Salary]]&gt;$O$28,"High",""))</f>
        <v>Low</v>
      </c>
      <c r="L1842" s="6">
        <f>((Table3_1[[#This Row],[Offered Salary]]-$O$25)/$O$26)</f>
        <v>-1.4183003741080566</v>
      </c>
    </row>
    <row r="1843" spans="1:12" x14ac:dyDescent="0.3">
      <c r="A1843">
        <v>218423</v>
      </c>
      <c r="B1843" s="2">
        <v>41807</v>
      </c>
      <c r="C1843" s="3">
        <v>0.59848379629629633</v>
      </c>
      <c r="D1843" t="s">
        <v>30</v>
      </c>
      <c r="E1843" t="s">
        <v>28</v>
      </c>
      <c r="F1843" t="s">
        <v>17</v>
      </c>
      <c r="G1843" t="s">
        <v>8</v>
      </c>
      <c r="H1843">
        <v>9465</v>
      </c>
      <c r="I1843">
        <f>IF(Table3_1[[#This Row],[Status]]="Hired",1,0)</f>
        <v>0</v>
      </c>
      <c r="J1843" t="b">
        <f>OR((Table3_1[[#This Row],[Offered Salary]]&lt;$O$27),(Table3_1[[#This Row],[Offered Salary]]&gt;$O$28))</f>
        <v>1</v>
      </c>
      <c r="K1843" t="str">
        <f>IF(Table3_1[[#This Row],[Offered Salary]]&lt;$O$27,"Low",IF(Table3_1[[#This Row],[Offered Salary]]&gt;$O$28,"High",""))</f>
        <v>Low</v>
      </c>
      <c r="L1843" s="6">
        <f>((Table3_1[[#This Row],[Offered Salary]]-$O$25)/$O$26)</f>
        <v>-1.4044704440002342</v>
      </c>
    </row>
    <row r="1844" spans="1:12" x14ac:dyDescent="0.3">
      <c r="A1844">
        <v>719982</v>
      </c>
      <c r="B1844" s="2">
        <v>41811</v>
      </c>
      <c r="C1844" s="3">
        <v>0.51559027777777777</v>
      </c>
      <c r="D1844" t="s">
        <v>31</v>
      </c>
      <c r="E1844" t="s">
        <v>27</v>
      </c>
      <c r="F1844" t="s">
        <v>17</v>
      </c>
      <c r="G1844" t="s">
        <v>8</v>
      </c>
      <c r="H1844">
        <v>75782</v>
      </c>
      <c r="I1844">
        <f>IF(Table3_1[[#This Row],[Status]]="Hired",1,0)</f>
        <v>1</v>
      </c>
      <c r="J1844" t="b">
        <f>OR((Table3_1[[#This Row],[Offered Salary]]&lt;$O$27),(Table3_1[[#This Row],[Offered Salary]]&gt;$O$28))</f>
        <v>0</v>
      </c>
      <c r="K1844" t="str">
        <f>IF(Table3_1[[#This Row],[Offered Salary]]&lt;$O$27,"Low",IF(Table3_1[[#This Row],[Offered Salary]]&gt;$O$28,"High",""))</f>
        <v/>
      </c>
      <c r="L1844" s="6">
        <f>((Table3_1[[#This Row],[Offered Salary]]-$O$25)/$O$26)</f>
        <v>0.89417485665255414</v>
      </c>
    </row>
    <row r="1845" spans="1:12" x14ac:dyDescent="0.3">
      <c r="A1845">
        <v>18728</v>
      </c>
      <c r="B1845" s="2">
        <v>41811</v>
      </c>
      <c r="C1845" s="3">
        <v>0.51597222222222228</v>
      </c>
      <c r="D1845" t="s">
        <v>31</v>
      </c>
      <c r="E1845" t="s">
        <v>29</v>
      </c>
      <c r="F1845" t="s">
        <v>17</v>
      </c>
      <c r="G1845" t="s">
        <v>8</v>
      </c>
      <c r="H1845">
        <v>20180</v>
      </c>
      <c r="I1845">
        <f>IF(Table3_1[[#This Row],[Status]]="Hired",1,0)</f>
        <v>1</v>
      </c>
      <c r="J1845" t="b">
        <f>OR((Table3_1[[#This Row],[Offered Salary]]&lt;$O$27),(Table3_1[[#This Row],[Offered Salary]]&gt;$O$28))</f>
        <v>0</v>
      </c>
      <c r="K1845" t="str">
        <f>IF(Table3_1[[#This Row],[Offered Salary]]&lt;$O$27,"Low",IF(Table3_1[[#This Row],[Offered Salary]]&gt;$O$28,"High",""))</f>
        <v/>
      </c>
      <c r="L1845" s="6">
        <f>((Table3_1[[#This Row],[Offered Salary]]-$O$25)/$O$26)</f>
        <v>-1.0330726968691122</v>
      </c>
    </row>
    <row r="1846" spans="1:12" x14ac:dyDescent="0.3">
      <c r="A1846">
        <v>873876</v>
      </c>
      <c r="B1846" s="2">
        <v>41771</v>
      </c>
      <c r="C1846" s="3">
        <v>0.39716435185185184</v>
      </c>
      <c r="D1846" t="s">
        <v>30</v>
      </c>
      <c r="E1846" t="s">
        <v>27</v>
      </c>
      <c r="F1846" t="s">
        <v>20</v>
      </c>
      <c r="G1846" t="s">
        <v>9</v>
      </c>
      <c r="H1846">
        <v>25927</v>
      </c>
      <c r="I1846">
        <f>IF(Table3_1[[#This Row],[Status]]="Hired",1,0)</f>
        <v>0</v>
      </c>
      <c r="J1846" t="b">
        <f>OR((Table3_1[[#This Row],[Offered Salary]]&lt;$O$27),(Table3_1[[#This Row],[Offered Salary]]&gt;$O$28))</f>
        <v>0</v>
      </c>
      <c r="K1846" t="str">
        <f>IF(Table3_1[[#This Row],[Offered Salary]]&lt;$O$27,"Low",IF(Table3_1[[#This Row],[Offered Salary]]&gt;$O$28,"High",""))</f>
        <v/>
      </c>
      <c r="L1846" s="6">
        <f>((Table3_1[[#This Row],[Offered Salary]]-$O$25)/$O$26)</f>
        <v>-0.83387317724591481</v>
      </c>
    </row>
    <row r="1847" spans="1:12" x14ac:dyDescent="0.3">
      <c r="A1847">
        <v>958317</v>
      </c>
      <c r="B1847" s="2">
        <v>41855</v>
      </c>
      <c r="C1847" s="3">
        <v>0.39679398148148148</v>
      </c>
      <c r="D1847" t="s">
        <v>31</v>
      </c>
      <c r="E1847" t="s">
        <v>27</v>
      </c>
      <c r="F1847" t="s">
        <v>18</v>
      </c>
      <c r="G1847" t="s">
        <v>10</v>
      </c>
      <c r="H1847">
        <v>97852</v>
      </c>
      <c r="I1847">
        <f>IF(Table3_1[[#This Row],[Status]]="Hired",1,0)</f>
        <v>1</v>
      </c>
      <c r="J1847" t="b">
        <f>OR((Table3_1[[#This Row],[Offered Salary]]&lt;$O$27),(Table3_1[[#This Row],[Offered Salary]]&gt;$O$28))</f>
        <v>0</v>
      </c>
      <c r="K1847" t="str">
        <f>IF(Table3_1[[#This Row],[Offered Salary]]&lt;$O$27,"Low",IF(Table3_1[[#This Row],[Offered Salary]]&gt;$O$28,"High",""))</f>
        <v/>
      </c>
      <c r="L1847" s="6">
        <f>((Table3_1[[#This Row],[Offered Salary]]-$O$25)/$O$26)</f>
        <v>1.6591536974536616</v>
      </c>
    </row>
    <row r="1848" spans="1:12" x14ac:dyDescent="0.3">
      <c r="A1848">
        <v>658586</v>
      </c>
      <c r="B1848" s="2">
        <v>41855</v>
      </c>
      <c r="C1848" s="3">
        <v>0.39788194444444447</v>
      </c>
      <c r="D1848" t="s">
        <v>31</v>
      </c>
      <c r="E1848" t="s">
        <v>28</v>
      </c>
      <c r="F1848" t="s">
        <v>18</v>
      </c>
      <c r="G1848" t="s">
        <v>10</v>
      </c>
      <c r="H1848">
        <v>19802</v>
      </c>
      <c r="I1848">
        <f>IF(Table3_1[[#This Row],[Status]]="Hired",1,0)</f>
        <v>1</v>
      </c>
      <c r="J1848" t="b">
        <f>OR((Table3_1[[#This Row],[Offered Salary]]&lt;$O$27),(Table3_1[[#This Row],[Offered Salary]]&gt;$O$28))</f>
        <v>0</v>
      </c>
      <c r="K1848" t="str">
        <f>IF(Table3_1[[#This Row],[Offered Salary]]&lt;$O$27,"Low",IF(Table3_1[[#This Row],[Offered Salary]]&gt;$O$28,"High",""))</f>
        <v/>
      </c>
      <c r="L1848" s="6">
        <f>((Table3_1[[#This Row],[Offered Salary]]-$O$25)/$O$26)</f>
        <v>-1.0461747359186282</v>
      </c>
    </row>
    <row r="1849" spans="1:12" x14ac:dyDescent="0.3">
      <c r="A1849">
        <v>38289</v>
      </c>
      <c r="B1849" s="2">
        <v>41851</v>
      </c>
      <c r="C1849" s="3">
        <v>0.42298611111111112</v>
      </c>
      <c r="D1849" t="s">
        <v>30</v>
      </c>
      <c r="E1849" t="s">
        <v>29</v>
      </c>
      <c r="F1849" t="s">
        <v>17</v>
      </c>
      <c r="G1849" t="s">
        <v>2</v>
      </c>
      <c r="H1849">
        <v>21823</v>
      </c>
      <c r="I1849">
        <f>IF(Table3_1[[#This Row],[Status]]="Hired",1,0)</f>
        <v>0</v>
      </c>
      <c r="J1849" t="b">
        <f>OR((Table3_1[[#This Row],[Offered Salary]]&lt;$O$27),(Table3_1[[#This Row],[Offered Salary]]&gt;$O$28))</f>
        <v>0</v>
      </c>
      <c r="K1849" t="str">
        <f>IF(Table3_1[[#This Row],[Offered Salary]]&lt;$O$27,"Low",IF(Table3_1[[#This Row],[Offered Salary]]&gt;$O$28,"High",""))</f>
        <v/>
      </c>
      <c r="L1849" s="6">
        <f>((Table3_1[[#This Row],[Offered Salary]]-$O$25)/$O$26)</f>
        <v>-0.97612388692637453</v>
      </c>
    </row>
    <row r="1850" spans="1:12" x14ac:dyDescent="0.3">
      <c r="A1850">
        <v>166757</v>
      </c>
      <c r="B1850" s="2">
        <v>41874</v>
      </c>
      <c r="C1850" s="3">
        <v>0.7333912037037037</v>
      </c>
      <c r="D1850" t="s">
        <v>30</v>
      </c>
      <c r="E1850" t="s">
        <v>29</v>
      </c>
      <c r="F1850" t="s">
        <v>17</v>
      </c>
      <c r="G1850" t="s">
        <v>2</v>
      </c>
      <c r="H1850">
        <v>19349</v>
      </c>
      <c r="I1850">
        <f>IF(Table3_1[[#This Row],[Status]]="Hired",1,0)</f>
        <v>0</v>
      </c>
      <c r="J1850" t="b">
        <f>OR((Table3_1[[#This Row],[Offered Salary]]&lt;$O$27),(Table3_1[[#This Row],[Offered Salary]]&gt;$O$28))</f>
        <v>0</v>
      </c>
      <c r="K1850" t="str">
        <f>IF(Table3_1[[#This Row],[Offered Salary]]&lt;$O$27,"Low",IF(Table3_1[[#This Row],[Offered Salary]]&gt;$O$28,"High",""))</f>
        <v/>
      </c>
      <c r="L1850" s="6">
        <f>((Table3_1[[#This Row],[Offered Salary]]-$O$25)/$O$26)</f>
        <v>-1.0618763858906672</v>
      </c>
    </row>
    <row r="1851" spans="1:12" x14ac:dyDescent="0.3">
      <c r="A1851">
        <v>66682</v>
      </c>
      <c r="B1851" s="2">
        <v>41878</v>
      </c>
      <c r="C1851" s="3">
        <v>0.34532407407407406</v>
      </c>
      <c r="D1851" t="s">
        <v>31</v>
      </c>
      <c r="E1851" t="s">
        <v>27</v>
      </c>
      <c r="F1851" t="s">
        <v>17</v>
      </c>
      <c r="G1851" t="s">
        <v>2</v>
      </c>
      <c r="H1851">
        <v>21158</v>
      </c>
      <c r="I1851">
        <f>IF(Table3_1[[#This Row],[Status]]="Hired",1,0)</f>
        <v>1</v>
      </c>
      <c r="J1851" t="b">
        <f>OR((Table3_1[[#This Row],[Offered Salary]]&lt;$O$27),(Table3_1[[#This Row],[Offered Salary]]&gt;$O$28))</f>
        <v>0</v>
      </c>
      <c r="K1851" t="str">
        <f>IF(Table3_1[[#This Row],[Offered Salary]]&lt;$O$27,"Low",IF(Table3_1[[#This Row],[Offered Salary]]&gt;$O$28,"High",""))</f>
        <v/>
      </c>
      <c r="L1851" s="6">
        <f>((Table3_1[[#This Row],[Offered Salary]]-$O$25)/$O$26)</f>
        <v>-0.99917377043941191</v>
      </c>
    </row>
    <row r="1852" spans="1:12" x14ac:dyDescent="0.3">
      <c r="A1852">
        <v>889764</v>
      </c>
      <c r="B1852" s="2">
        <v>41878</v>
      </c>
      <c r="C1852" s="3">
        <v>0.34577546296296297</v>
      </c>
      <c r="D1852" t="s">
        <v>31</v>
      </c>
      <c r="E1852" t="s">
        <v>29</v>
      </c>
      <c r="F1852" t="s">
        <v>17</v>
      </c>
      <c r="G1852" t="s">
        <v>2</v>
      </c>
      <c r="H1852">
        <v>26692</v>
      </c>
      <c r="I1852">
        <f>IF(Table3_1[[#This Row],[Status]]="Hired",1,0)</f>
        <v>1</v>
      </c>
      <c r="J1852" t="b">
        <f>OR((Table3_1[[#This Row],[Offered Salary]]&lt;$O$27),(Table3_1[[#This Row],[Offered Salary]]&gt;$O$28))</f>
        <v>0</v>
      </c>
      <c r="K1852" t="str">
        <f>IF(Table3_1[[#This Row],[Offered Salary]]&lt;$O$27,"Low",IF(Table3_1[[#This Row],[Offered Salary]]&gt;$O$28,"High",""))</f>
        <v/>
      </c>
      <c r="L1852" s="6">
        <f>((Table3_1[[#This Row],[Offered Salary]]-$O$25)/$O$26)</f>
        <v>-0.80735714583618001</v>
      </c>
    </row>
    <row r="1853" spans="1:12" x14ac:dyDescent="0.3">
      <c r="A1853">
        <v>970746</v>
      </c>
      <c r="B1853" s="2">
        <v>41878</v>
      </c>
      <c r="C1853" s="3">
        <v>0.34616898148148151</v>
      </c>
      <c r="D1853" t="s">
        <v>30</v>
      </c>
      <c r="E1853" t="s">
        <v>27</v>
      </c>
      <c r="F1853" t="s">
        <v>17</v>
      </c>
      <c r="G1853" t="s">
        <v>2</v>
      </c>
      <c r="H1853">
        <v>53579</v>
      </c>
      <c r="I1853">
        <f>IF(Table3_1[[#This Row],[Status]]="Hired",1,0)</f>
        <v>0</v>
      </c>
      <c r="J1853" t="b">
        <f>OR((Table3_1[[#This Row],[Offered Salary]]&lt;$O$27),(Table3_1[[#This Row],[Offered Salary]]&gt;$O$28))</f>
        <v>0</v>
      </c>
      <c r="K1853" t="str">
        <f>IF(Table3_1[[#This Row],[Offered Salary]]&lt;$O$27,"Low",IF(Table3_1[[#This Row],[Offered Salary]]&gt;$O$28,"High",""))</f>
        <v/>
      </c>
      <c r="L1853" s="6">
        <f>((Table3_1[[#This Row],[Offered Salary]]-$O$25)/$O$26)</f>
        <v>0.12458603914883924</v>
      </c>
    </row>
    <row r="1854" spans="1:12" x14ac:dyDescent="0.3">
      <c r="A1854">
        <v>16043</v>
      </c>
      <c r="B1854" s="2">
        <v>41788</v>
      </c>
      <c r="C1854" s="3">
        <v>0.40063657407407405</v>
      </c>
      <c r="D1854" t="s">
        <v>31</v>
      </c>
      <c r="E1854" t="s">
        <v>27</v>
      </c>
      <c r="F1854" t="s">
        <v>17</v>
      </c>
      <c r="G1854" t="s">
        <v>2</v>
      </c>
      <c r="H1854">
        <v>85780</v>
      </c>
      <c r="I1854">
        <f>IF(Table3_1[[#This Row],[Status]]="Hired",1,0)</f>
        <v>1</v>
      </c>
      <c r="J1854" t="b">
        <f>OR((Table3_1[[#This Row],[Offered Salary]]&lt;$O$27),(Table3_1[[#This Row],[Offered Salary]]&gt;$O$28))</f>
        <v>0</v>
      </c>
      <c r="K1854" t="str">
        <f>IF(Table3_1[[#This Row],[Offered Salary]]&lt;$O$27,"Low",IF(Table3_1[[#This Row],[Offered Salary]]&gt;$O$28,"High",""))</f>
        <v/>
      </c>
      <c r="L1854" s="6">
        <f>((Table3_1[[#This Row],[Offered Salary]]-$O$25)/$O$26)</f>
        <v>1.2407203233643562</v>
      </c>
    </row>
    <row r="1855" spans="1:12" x14ac:dyDescent="0.3">
      <c r="A1855">
        <v>577264</v>
      </c>
      <c r="B1855" s="2">
        <v>41797</v>
      </c>
      <c r="C1855" s="3">
        <v>0.66119212962962959</v>
      </c>
      <c r="D1855" t="s">
        <v>31</v>
      </c>
      <c r="E1855" t="s">
        <v>29</v>
      </c>
      <c r="F1855" t="s">
        <v>17</v>
      </c>
      <c r="G1855" t="s">
        <v>5</v>
      </c>
      <c r="H1855">
        <v>28676</v>
      </c>
      <c r="I1855">
        <f>IF(Table3_1[[#This Row],[Status]]="Hired",1,0)</f>
        <v>1</v>
      </c>
      <c r="J1855" t="b">
        <f>OR((Table3_1[[#This Row],[Offered Salary]]&lt;$O$27),(Table3_1[[#This Row],[Offered Salary]]&gt;$O$28))</f>
        <v>0</v>
      </c>
      <c r="K1855" t="str">
        <f>IF(Table3_1[[#This Row],[Offered Salary]]&lt;$O$27,"Low",IF(Table3_1[[#This Row],[Offered Salary]]&gt;$O$28,"High",""))</f>
        <v/>
      </c>
      <c r="L1855" s="6">
        <f>((Table3_1[[#This Row],[Offered Salary]]-$O$25)/$O$26)</f>
        <v>-0.73858877156570435</v>
      </c>
    </row>
    <row r="1856" spans="1:12" x14ac:dyDescent="0.3">
      <c r="A1856">
        <v>505688</v>
      </c>
      <c r="B1856" s="2">
        <v>41836</v>
      </c>
      <c r="C1856" s="3">
        <v>0.6464699074074074</v>
      </c>
      <c r="D1856" t="s">
        <v>30</v>
      </c>
      <c r="E1856" t="s">
        <v>27</v>
      </c>
      <c r="F1856" t="s">
        <v>17</v>
      </c>
      <c r="G1856" t="s">
        <v>2</v>
      </c>
      <c r="H1856">
        <v>52969</v>
      </c>
      <c r="I1856">
        <f>IF(Table3_1[[#This Row],[Status]]="Hired",1,0)</f>
        <v>0</v>
      </c>
      <c r="J1856" t="b">
        <f>OR((Table3_1[[#This Row],[Offered Salary]]&lt;$O$27),(Table3_1[[#This Row],[Offered Salary]]&gt;$O$28))</f>
        <v>0</v>
      </c>
      <c r="K1856" t="str">
        <f>IF(Table3_1[[#This Row],[Offered Salary]]&lt;$O$27,"Low",IF(Table3_1[[#This Row],[Offered Salary]]&gt;$O$28,"High",""))</f>
        <v/>
      </c>
      <c r="L1856" s="6">
        <f>((Table3_1[[#This Row],[Offered Salary]]-$O$25)/$O$26)</f>
        <v>0.10344253697898535</v>
      </c>
    </row>
    <row r="1857" spans="1:12" x14ac:dyDescent="0.3">
      <c r="A1857">
        <v>240865</v>
      </c>
      <c r="B1857" s="2">
        <v>41837</v>
      </c>
      <c r="C1857" s="3">
        <v>0.75790509259259264</v>
      </c>
      <c r="D1857" t="s">
        <v>31</v>
      </c>
      <c r="E1857" t="s">
        <v>27</v>
      </c>
      <c r="F1857" t="s">
        <v>17</v>
      </c>
      <c r="G1857" t="s">
        <v>5</v>
      </c>
      <c r="H1857">
        <v>49086</v>
      </c>
      <c r="I1857">
        <f>IF(Table3_1[[#This Row],[Status]]="Hired",1,0)</f>
        <v>1</v>
      </c>
      <c r="J1857" t="b">
        <f>OR((Table3_1[[#This Row],[Offered Salary]]&lt;$O$27),(Table3_1[[#This Row],[Offered Salary]]&gt;$O$28))</f>
        <v>0</v>
      </c>
      <c r="K1857" t="str">
        <f>IF(Table3_1[[#This Row],[Offered Salary]]&lt;$O$27,"Low",IF(Table3_1[[#This Row],[Offered Salary]]&gt;$O$28,"High",""))</f>
        <v/>
      </c>
      <c r="L1857" s="6">
        <f>((Table3_1[[#This Row],[Offered Salary]]-$O$25)/$O$26)</f>
        <v>-3.1147985849773151E-2</v>
      </c>
    </row>
    <row r="1858" spans="1:12" x14ac:dyDescent="0.3">
      <c r="A1858">
        <v>318222</v>
      </c>
      <c r="B1858" s="2">
        <v>41786</v>
      </c>
      <c r="C1858" s="3">
        <v>0.39799768518518519</v>
      </c>
      <c r="D1858" t="s">
        <v>30</v>
      </c>
      <c r="E1858" t="s">
        <v>27</v>
      </c>
      <c r="F1858" t="s">
        <v>20</v>
      </c>
      <c r="G1858" t="s">
        <v>8</v>
      </c>
      <c r="H1858">
        <v>77940</v>
      </c>
      <c r="I1858">
        <f>IF(Table3_1[[#This Row],[Status]]="Hired",1,0)</f>
        <v>0</v>
      </c>
      <c r="J1858" t="b">
        <f>OR((Table3_1[[#This Row],[Offered Salary]]&lt;$O$27),(Table3_1[[#This Row],[Offered Salary]]&gt;$O$28))</f>
        <v>0</v>
      </c>
      <c r="K1858" t="str">
        <f>IF(Table3_1[[#This Row],[Offered Salary]]&lt;$O$27,"Low",IF(Table3_1[[#This Row],[Offered Salary]]&gt;$O$28,"High",""))</f>
        <v/>
      </c>
      <c r="L1858" s="6">
        <f>((Table3_1[[#This Row],[Offered Salary]]-$O$25)/$O$26)</f>
        <v>0.96897432826328322</v>
      </c>
    </row>
    <row r="1859" spans="1:12" x14ac:dyDescent="0.3">
      <c r="A1859">
        <v>807688</v>
      </c>
      <c r="B1859" s="2">
        <v>41790</v>
      </c>
      <c r="C1859" s="3">
        <v>0.57802083333333332</v>
      </c>
      <c r="D1859" t="s">
        <v>31</v>
      </c>
      <c r="E1859" t="s">
        <v>27</v>
      </c>
      <c r="F1859" t="s">
        <v>20</v>
      </c>
      <c r="G1859" t="s">
        <v>8</v>
      </c>
      <c r="H1859">
        <v>17268</v>
      </c>
      <c r="I1859">
        <f>IF(Table3_1[[#This Row],[Status]]="Hired",1,0)</f>
        <v>1</v>
      </c>
      <c r="J1859" t="b">
        <f>OR((Table3_1[[#This Row],[Offered Salary]]&lt;$O$27),(Table3_1[[#This Row],[Offered Salary]]&gt;$O$28))</f>
        <v>0</v>
      </c>
      <c r="K1859" t="str">
        <f>IF(Table3_1[[#This Row],[Offered Salary]]&lt;$O$27,"Low",IF(Table3_1[[#This Row],[Offered Salary]]&gt;$O$28,"High",""))</f>
        <v/>
      </c>
      <c r="L1859" s="6">
        <f>((Table3_1[[#This Row],[Offered Salary]]-$O$25)/$O$26)</f>
        <v>-1.1340069236209394</v>
      </c>
    </row>
    <row r="1860" spans="1:12" x14ac:dyDescent="0.3">
      <c r="A1860">
        <v>697675</v>
      </c>
      <c r="B1860" s="2">
        <v>41803</v>
      </c>
      <c r="C1860" s="3">
        <v>0.70098379629629626</v>
      </c>
      <c r="D1860" t="s">
        <v>30</v>
      </c>
      <c r="E1860" t="s">
        <v>27</v>
      </c>
      <c r="F1860" t="s">
        <v>20</v>
      </c>
      <c r="G1860" t="s">
        <v>8</v>
      </c>
      <c r="H1860">
        <v>60505</v>
      </c>
      <c r="I1860">
        <f>IF(Table3_1[[#This Row],[Status]]="Hired",1,0)</f>
        <v>0</v>
      </c>
      <c r="J1860" t="b">
        <f>OR((Table3_1[[#This Row],[Offered Salary]]&lt;$O$27),(Table3_1[[#This Row],[Offered Salary]]&gt;$O$28))</f>
        <v>0</v>
      </c>
      <c r="K1860" t="str">
        <f>IF(Table3_1[[#This Row],[Offered Salary]]&lt;$O$27,"Low",IF(Table3_1[[#This Row],[Offered Salary]]&gt;$O$28,"High",""))</f>
        <v/>
      </c>
      <c r="L1860" s="6">
        <f>((Table3_1[[#This Row],[Offered Salary]]-$O$25)/$O$26)</f>
        <v>0.36465144247409842</v>
      </c>
    </row>
    <row r="1861" spans="1:12" x14ac:dyDescent="0.3">
      <c r="A1861">
        <v>510934</v>
      </c>
      <c r="B1861" s="2">
        <v>41807</v>
      </c>
      <c r="C1861" s="3">
        <v>0.48745370370370372</v>
      </c>
      <c r="D1861" t="s">
        <v>31</v>
      </c>
      <c r="E1861" t="s">
        <v>27</v>
      </c>
      <c r="F1861" t="s">
        <v>20</v>
      </c>
      <c r="G1861" t="s">
        <v>8</v>
      </c>
      <c r="H1861">
        <v>71141</v>
      </c>
      <c r="I1861">
        <f>IF(Table3_1[[#This Row],[Status]]="Hired",1,0)</f>
        <v>1</v>
      </c>
      <c r="J1861" t="b">
        <f>OR((Table3_1[[#This Row],[Offered Salary]]&lt;$O$27),(Table3_1[[#This Row],[Offered Salary]]&gt;$O$28))</f>
        <v>0</v>
      </c>
      <c r="K1861" t="str">
        <f>IF(Table3_1[[#This Row],[Offered Salary]]&lt;$O$27,"Low",IF(Table3_1[[#This Row],[Offered Salary]]&gt;$O$28,"High",""))</f>
        <v/>
      </c>
      <c r="L1861" s="6">
        <f>((Table3_1[[#This Row],[Offered Salary]]-$O$25)/$O$26)</f>
        <v>0.73331093276682968</v>
      </c>
    </row>
    <row r="1862" spans="1:12" x14ac:dyDescent="0.3">
      <c r="A1862">
        <v>193283</v>
      </c>
      <c r="B1862" s="2">
        <v>41807</v>
      </c>
      <c r="C1862" s="3">
        <v>0.48777777777777775</v>
      </c>
      <c r="D1862" t="s">
        <v>30</v>
      </c>
      <c r="E1862" t="s">
        <v>27</v>
      </c>
      <c r="F1862" t="s">
        <v>20</v>
      </c>
      <c r="G1862" t="s">
        <v>8</v>
      </c>
      <c r="H1862">
        <v>7965</v>
      </c>
      <c r="I1862">
        <f>IF(Table3_1[[#This Row],[Status]]="Hired",1,0)</f>
        <v>0</v>
      </c>
      <c r="J1862" t="b">
        <f>OR((Table3_1[[#This Row],[Offered Salary]]&lt;$O$27),(Table3_1[[#This Row],[Offered Salary]]&gt;$O$28))</f>
        <v>1</v>
      </c>
      <c r="K1862" t="str">
        <f>IF(Table3_1[[#This Row],[Offered Salary]]&lt;$O$27,"Low",IF(Table3_1[[#This Row],[Offered Salary]]&gt;$O$28,"High",""))</f>
        <v>Low</v>
      </c>
      <c r="L1862" s="6">
        <f>((Table3_1[[#This Row],[Offered Salary]]-$O$25)/$O$26)</f>
        <v>-1.4564626624506947</v>
      </c>
    </row>
    <row r="1863" spans="1:12" x14ac:dyDescent="0.3">
      <c r="A1863">
        <v>268308</v>
      </c>
      <c r="B1863" s="2">
        <v>41810</v>
      </c>
      <c r="C1863" s="3">
        <v>0.5610532407407407</v>
      </c>
      <c r="D1863" t="s">
        <v>31</v>
      </c>
      <c r="E1863" t="s">
        <v>27</v>
      </c>
      <c r="F1863" t="s">
        <v>20</v>
      </c>
      <c r="G1863" t="s">
        <v>8</v>
      </c>
      <c r="H1863">
        <v>38483</v>
      </c>
      <c r="I1863">
        <f>IF(Table3_1[[#This Row],[Status]]="Hired",1,0)</f>
        <v>1</v>
      </c>
      <c r="J1863" t="b">
        <f>OR((Table3_1[[#This Row],[Offered Salary]]&lt;$O$27),(Table3_1[[#This Row],[Offered Salary]]&gt;$O$28))</f>
        <v>0</v>
      </c>
      <c r="K1863" t="str">
        <f>IF(Table3_1[[#This Row],[Offered Salary]]&lt;$O$27,"Low",IF(Table3_1[[#This Row],[Offered Salary]]&gt;$O$28,"High",""))</f>
        <v/>
      </c>
      <c r="L1863" s="6">
        <f>((Table3_1[[#This Row],[Offered Salary]]-$O$25)/$O$26)</f>
        <v>-0.39866364733659426</v>
      </c>
    </row>
    <row r="1864" spans="1:12" x14ac:dyDescent="0.3">
      <c r="A1864">
        <v>101092</v>
      </c>
      <c r="B1864" s="2">
        <v>41818</v>
      </c>
      <c r="C1864" s="3">
        <v>0.59835648148148146</v>
      </c>
      <c r="D1864" t="s">
        <v>31</v>
      </c>
      <c r="E1864" t="s">
        <v>29</v>
      </c>
      <c r="F1864" t="s">
        <v>20</v>
      </c>
      <c r="G1864" t="s">
        <v>8</v>
      </c>
      <c r="H1864">
        <v>16530</v>
      </c>
      <c r="I1864">
        <f>IF(Table3_1[[#This Row],[Status]]="Hired",1,0)</f>
        <v>1</v>
      </c>
      <c r="J1864" t="b">
        <f>OR((Table3_1[[#This Row],[Offered Salary]]&lt;$O$27),(Table3_1[[#This Row],[Offered Salary]]&gt;$O$28))</f>
        <v>0</v>
      </c>
      <c r="K1864" t="str">
        <f>IF(Table3_1[[#This Row],[Offered Salary]]&lt;$O$27,"Low",IF(Table3_1[[#This Row],[Offered Salary]]&gt;$O$28,"High",""))</f>
        <v/>
      </c>
      <c r="L1864" s="6">
        <f>((Table3_1[[#This Row],[Offered Salary]]-$O$25)/$O$26)</f>
        <v>-1.1595870950985658</v>
      </c>
    </row>
    <row r="1865" spans="1:12" x14ac:dyDescent="0.3">
      <c r="A1865">
        <v>624227</v>
      </c>
      <c r="B1865" s="2">
        <v>41835</v>
      </c>
      <c r="C1865" s="3">
        <v>0.39717592592592593</v>
      </c>
      <c r="D1865" t="s">
        <v>31</v>
      </c>
      <c r="E1865" t="s">
        <v>29</v>
      </c>
      <c r="F1865" t="s">
        <v>20</v>
      </c>
      <c r="G1865" t="s">
        <v>8</v>
      </c>
      <c r="H1865">
        <v>9299</v>
      </c>
      <c r="I1865">
        <f>IF(Table3_1[[#This Row],[Status]]="Hired",1,0)</f>
        <v>1</v>
      </c>
      <c r="J1865" t="b">
        <f>OR((Table3_1[[#This Row],[Offered Salary]]&lt;$O$27),(Table3_1[[#This Row],[Offered Salary]]&gt;$O$28))</f>
        <v>1</v>
      </c>
      <c r="K1865" t="str">
        <f>IF(Table3_1[[#This Row],[Offered Salary]]&lt;$O$27,"Low",IF(Table3_1[[#This Row],[Offered Salary]]&gt;$O$28,"High",""))</f>
        <v>Low</v>
      </c>
      <c r="L1865" s="6">
        <f>((Table3_1[[#This Row],[Offered Salary]]-$O$25)/$O$26)</f>
        <v>-1.4102242495087518</v>
      </c>
    </row>
    <row r="1866" spans="1:12" x14ac:dyDescent="0.3">
      <c r="A1866">
        <v>988379</v>
      </c>
      <c r="B1866" s="2">
        <v>41835</v>
      </c>
      <c r="C1866" s="3">
        <v>0.40236111111111111</v>
      </c>
      <c r="D1866" t="s">
        <v>30</v>
      </c>
      <c r="E1866" t="s">
        <v>27</v>
      </c>
      <c r="F1866" t="s">
        <v>20</v>
      </c>
      <c r="G1866" t="s">
        <v>8</v>
      </c>
      <c r="H1866">
        <v>12753</v>
      </c>
      <c r="I1866">
        <f>IF(Table3_1[[#This Row],[Status]]="Hired",1,0)</f>
        <v>0</v>
      </c>
      <c r="J1866" t="b">
        <f>OR((Table3_1[[#This Row],[Offered Salary]]&lt;$O$27),(Table3_1[[#This Row],[Offered Salary]]&gt;$O$28))</f>
        <v>0</v>
      </c>
      <c r="K1866" t="str">
        <f>IF(Table3_1[[#This Row],[Offered Salary]]&lt;$O$27,"Low",IF(Table3_1[[#This Row],[Offered Salary]]&gt;$O$28,"High",""))</f>
        <v/>
      </c>
      <c r="L1866" s="6">
        <f>((Table3_1[[#This Row],[Offered Salary]]-$O$25)/$O$26)</f>
        <v>-1.2905035011568251</v>
      </c>
    </row>
    <row r="1867" spans="1:12" x14ac:dyDescent="0.3">
      <c r="A1867">
        <v>770714</v>
      </c>
      <c r="B1867" s="2">
        <v>41830</v>
      </c>
      <c r="C1867" s="3">
        <v>0.43739583333333332</v>
      </c>
      <c r="D1867" t="s">
        <v>31</v>
      </c>
      <c r="E1867" t="s">
        <v>29</v>
      </c>
      <c r="F1867" t="s">
        <v>16</v>
      </c>
      <c r="G1867" t="s">
        <v>2</v>
      </c>
      <c r="H1867">
        <v>69273</v>
      </c>
      <c r="I1867">
        <f>IF(Table3_1[[#This Row],[Status]]="Hired",1,0)</f>
        <v>1</v>
      </c>
      <c r="J1867" t="b">
        <f>OR((Table3_1[[#This Row],[Offered Salary]]&lt;$O$27),(Table3_1[[#This Row],[Offered Salary]]&gt;$O$28))</f>
        <v>0</v>
      </c>
      <c r="K1867" t="str">
        <f>IF(Table3_1[[#This Row],[Offered Salary]]&lt;$O$27,"Low",IF(Table3_1[[#This Row],[Offered Salary]]&gt;$O$28,"High",""))</f>
        <v/>
      </c>
      <c r="L1867" s="6">
        <f>((Table3_1[[#This Row],[Offered Salary]]-$O$25)/$O$26)</f>
        <v>0.66856329005652293</v>
      </c>
    </row>
    <row r="1868" spans="1:12" x14ac:dyDescent="0.3">
      <c r="A1868">
        <v>423766</v>
      </c>
      <c r="B1868" s="2">
        <v>41850</v>
      </c>
      <c r="C1868" s="3">
        <v>0.50821759259259258</v>
      </c>
      <c r="D1868" t="s">
        <v>31</v>
      </c>
      <c r="E1868" t="s">
        <v>29</v>
      </c>
      <c r="F1868" t="s">
        <v>16</v>
      </c>
      <c r="G1868" t="s">
        <v>2</v>
      </c>
      <c r="H1868">
        <v>51476</v>
      </c>
      <c r="I1868">
        <f>IF(Table3_1[[#This Row],[Status]]="Hired",1,0)</f>
        <v>1</v>
      </c>
      <c r="J1868" t="b">
        <f>OR((Table3_1[[#This Row],[Offered Salary]]&lt;$O$27),(Table3_1[[#This Row],[Offered Salary]]&gt;$O$28))</f>
        <v>0</v>
      </c>
      <c r="K1868" t="str">
        <f>IF(Table3_1[[#This Row],[Offered Salary]]&lt;$O$27,"Low",IF(Table3_1[[#This Row],[Offered Salary]]&gt;$O$28,"High",""))</f>
        <v/>
      </c>
      <c r="L1868" s="6">
        <f>((Table3_1[[#This Row],[Offered Salary]]-$O$25)/$O$26)</f>
        <v>5.1692948881293756E-2</v>
      </c>
    </row>
    <row r="1869" spans="1:12" x14ac:dyDescent="0.3">
      <c r="A1869">
        <v>232347</v>
      </c>
      <c r="B1869" s="2">
        <v>41850</v>
      </c>
      <c r="C1869" s="3">
        <v>0.50873842592592589</v>
      </c>
      <c r="D1869" t="s">
        <v>30</v>
      </c>
      <c r="E1869" t="s">
        <v>27</v>
      </c>
      <c r="F1869" t="s">
        <v>16</v>
      </c>
      <c r="G1869" t="s">
        <v>2</v>
      </c>
      <c r="H1869">
        <v>21305</v>
      </c>
      <c r="I1869">
        <f>IF(Table3_1[[#This Row],[Status]]="Hired",1,0)</f>
        <v>0</v>
      </c>
      <c r="J1869" t="b">
        <f>OR((Table3_1[[#This Row],[Offered Salary]]&lt;$O$27),(Table3_1[[#This Row],[Offered Salary]]&gt;$O$28))</f>
        <v>0</v>
      </c>
      <c r="K1869" t="str">
        <f>IF(Table3_1[[#This Row],[Offered Salary]]&lt;$O$27,"Low",IF(Table3_1[[#This Row],[Offered Salary]]&gt;$O$28,"High",""))</f>
        <v/>
      </c>
      <c r="L1869" s="6">
        <f>((Table3_1[[#This Row],[Offered Salary]]-$O$25)/$O$26)</f>
        <v>-0.99407853303126681</v>
      </c>
    </row>
    <row r="1870" spans="1:12" x14ac:dyDescent="0.3">
      <c r="A1870">
        <v>582577</v>
      </c>
      <c r="B1870" s="2">
        <v>41850</v>
      </c>
      <c r="C1870" s="3">
        <v>0.50875000000000004</v>
      </c>
      <c r="D1870" t="s">
        <v>30</v>
      </c>
      <c r="E1870" t="s">
        <v>29</v>
      </c>
      <c r="F1870" t="s">
        <v>16</v>
      </c>
      <c r="G1870" t="s">
        <v>2</v>
      </c>
      <c r="H1870">
        <v>81590</v>
      </c>
      <c r="I1870">
        <f>IF(Table3_1[[#This Row],[Status]]="Hired",1,0)</f>
        <v>0</v>
      </c>
      <c r="J1870" t="b">
        <f>OR((Table3_1[[#This Row],[Offered Salary]]&lt;$O$27),(Table3_1[[#This Row],[Offered Salary]]&gt;$O$28))</f>
        <v>0</v>
      </c>
      <c r="K1870" t="str">
        <f>IF(Table3_1[[#This Row],[Offered Salary]]&lt;$O$27,"Low",IF(Table3_1[[#This Row],[Offered Salary]]&gt;$O$28,"High",""))</f>
        <v/>
      </c>
      <c r="L1870" s="6">
        <f>((Table3_1[[#This Row],[Offered Salary]]-$O$25)/$O$26)</f>
        <v>1.0954887264927369</v>
      </c>
    </row>
    <row r="1871" spans="1:12" x14ac:dyDescent="0.3">
      <c r="A1871">
        <v>113715</v>
      </c>
      <c r="B1871" s="2">
        <v>41870</v>
      </c>
      <c r="C1871" s="3">
        <v>0.37778935185185186</v>
      </c>
      <c r="D1871" t="s">
        <v>31</v>
      </c>
      <c r="E1871" t="s">
        <v>29</v>
      </c>
      <c r="F1871" t="s">
        <v>16</v>
      </c>
      <c r="G1871" t="s">
        <v>2</v>
      </c>
      <c r="H1871">
        <v>52538</v>
      </c>
      <c r="I1871">
        <f>IF(Table3_1[[#This Row],[Status]]="Hired",1,0)</f>
        <v>1</v>
      </c>
      <c r="J1871" t="b">
        <f>OR((Table3_1[[#This Row],[Offered Salary]]&lt;$O$27),(Table3_1[[#This Row],[Offered Salary]]&gt;$O$28))</f>
        <v>0</v>
      </c>
      <c r="K1871" t="str">
        <f>IF(Table3_1[[#This Row],[Offered Salary]]&lt;$O$27,"Low",IF(Table3_1[[#This Row],[Offered Salary]]&gt;$O$28,"High",""))</f>
        <v/>
      </c>
      <c r="L1871" s="6">
        <f>((Table3_1[[#This Row],[Offered Salary]]-$O$25)/$O$26)</f>
        <v>8.8503439544219728E-2</v>
      </c>
    </row>
    <row r="1872" spans="1:12" x14ac:dyDescent="0.3">
      <c r="A1872">
        <v>941712</v>
      </c>
      <c r="B1872" s="2">
        <v>41876</v>
      </c>
      <c r="C1872" s="3">
        <v>0.43689814814814815</v>
      </c>
      <c r="D1872" t="s">
        <v>30</v>
      </c>
      <c r="E1872" t="s">
        <v>27</v>
      </c>
      <c r="F1872" t="s">
        <v>16</v>
      </c>
      <c r="G1872" t="s">
        <v>2</v>
      </c>
      <c r="H1872">
        <v>14054</v>
      </c>
      <c r="I1872">
        <f>IF(Table3_1[[#This Row],[Status]]="Hired",1,0)</f>
        <v>0</v>
      </c>
      <c r="J1872" t="b">
        <f>OR((Table3_1[[#This Row],[Offered Salary]]&lt;$O$27),(Table3_1[[#This Row],[Offered Salary]]&gt;$O$28))</f>
        <v>0</v>
      </c>
      <c r="K1872" t="str">
        <f>IF(Table3_1[[#This Row],[Offered Salary]]&lt;$O$27,"Low",IF(Table3_1[[#This Row],[Offered Salary]]&gt;$O$28,"High",""))</f>
        <v/>
      </c>
      <c r="L1872" s="6">
        <f>((Table3_1[[#This Row],[Offered Salary]]-$O$25)/$O$26)</f>
        <v>-1.2454089170207925</v>
      </c>
    </row>
    <row r="1873" spans="1:12" x14ac:dyDescent="0.3">
      <c r="A1873">
        <v>830954</v>
      </c>
      <c r="B1873" s="2">
        <v>41876</v>
      </c>
      <c r="C1873" s="3">
        <v>0.43797453703703704</v>
      </c>
      <c r="D1873" t="s">
        <v>30</v>
      </c>
      <c r="E1873" t="s">
        <v>29</v>
      </c>
      <c r="F1873" t="s">
        <v>16</v>
      </c>
      <c r="G1873" t="s">
        <v>2</v>
      </c>
      <c r="H1873">
        <v>18564</v>
      </c>
      <c r="I1873">
        <f>IF(Table3_1[[#This Row],[Status]]="Hired",1,0)</f>
        <v>0</v>
      </c>
      <c r="J1873" t="b">
        <f>OR((Table3_1[[#This Row],[Offered Salary]]&lt;$O$27),(Table3_1[[#This Row],[Offered Salary]]&gt;$O$28))</f>
        <v>0</v>
      </c>
      <c r="K1873" t="str">
        <f>IF(Table3_1[[#This Row],[Offered Salary]]&lt;$O$27,"Low",IF(Table3_1[[#This Row],[Offered Salary]]&gt;$O$28,"High",""))</f>
        <v/>
      </c>
      <c r="L1873" s="6">
        <f>((Table3_1[[#This Row],[Offered Salary]]-$O$25)/$O$26)</f>
        <v>-1.0890856468797414</v>
      </c>
    </row>
    <row r="1874" spans="1:12" x14ac:dyDescent="0.3">
      <c r="A1874">
        <v>996835</v>
      </c>
      <c r="B1874" s="2">
        <v>41802</v>
      </c>
      <c r="C1874" s="3">
        <v>0.59417824074074077</v>
      </c>
      <c r="D1874" t="s">
        <v>31</v>
      </c>
      <c r="E1874" t="s">
        <v>28</v>
      </c>
      <c r="F1874" t="s">
        <v>20</v>
      </c>
      <c r="G1874" t="s">
        <v>2</v>
      </c>
      <c r="H1874">
        <v>95328</v>
      </c>
      <c r="I1874">
        <f>IF(Table3_1[[#This Row],[Status]]="Hired",1,0)</f>
        <v>1</v>
      </c>
      <c r="J1874" t="b">
        <f>OR((Table3_1[[#This Row],[Offered Salary]]&lt;$O$27),(Table3_1[[#This Row],[Offered Salary]]&gt;$O$28))</f>
        <v>0</v>
      </c>
      <c r="K1874" t="str">
        <f>IF(Table3_1[[#This Row],[Offered Salary]]&lt;$O$27,"Low",IF(Table3_1[[#This Row],[Offered Salary]]&gt;$O$28,"High",""))</f>
        <v/>
      </c>
      <c r="L1874" s="6">
        <f>((Table3_1[[#This Row],[Offered Salary]]-$O$25)/$O$26)</f>
        <v>1.5716681245410202</v>
      </c>
    </row>
    <row r="1875" spans="1:12" x14ac:dyDescent="0.3">
      <c r="A1875">
        <v>754136</v>
      </c>
      <c r="B1875" s="2">
        <v>41766</v>
      </c>
      <c r="C1875" s="3">
        <v>0.39812500000000001</v>
      </c>
      <c r="D1875" t="s">
        <v>30</v>
      </c>
      <c r="E1875" t="s">
        <v>27</v>
      </c>
      <c r="F1875" t="s">
        <v>17</v>
      </c>
      <c r="G1875" t="s">
        <v>10</v>
      </c>
      <c r="H1875">
        <v>67493</v>
      </c>
      <c r="I1875">
        <f>IF(Table3_1[[#This Row],[Status]]="Hired",1,0)</f>
        <v>0</v>
      </c>
      <c r="J1875" t="b">
        <f>OR((Table3_1[[#This Row],[Offered Salary]]&lt;$O$27),(Table3_1[[#This Row],[Offered Salary]]&gt;$O$28))</f>
        <v>0</v>
      </c>
      <c r="K1875" t="str">
        <f>IF(Table3_1[[#This Row],[Offered Salary]]&lt;$O$27,"Low",IF(Table3_1[[#This Row],[Offered Salary]]&gt;$O$28,"High",""))</f>
        <v/>
      </c>
      <c r="L1875" s="6">
        <f>((Table3_1[[#This Row],[Offered Salary]]-$O$25)/$O$26)</f>
        <v>0.60686585749530997</v>
      </c>
    </row>
    <row r="1876" spans="1:12" x14ac:dyDescent="0.3">
      <c r="A1876">
        <v>298589</v>
      </c>
      <c r="B1876" s="2">
        <v>41773</v>
      </c>
      <c r="C1876" s="3">
        <v>0.31097222222222221</v>
      </c>
      <c r="D1876" t="s">
        <v>31</v>
      </c>
      <c r="E1876" t="s">
        <v>27</v>
      </c>
      <c r="F1876" t="s">
        <v>17</v>
      </c>
      <c r="G1876" t="s">
        <v>10</v>
      </c>
      <c r="H1876">
        <v>32952</v>
      </c>
      <c r="I1876">
        <f>IF(Table3_1[[#This Row],[Status]]="Hired",1,0)</f>
        <v>1</v>
      </c>
      <c r="J1876" t="b">
        <f>OR((Table3_1[[#This Row],[Offered Salary]]&lt;$O$27),(Table3_1[[#This Row],[Offered Salary]]&gt;$O$28))</f>
        <v>0</v>
      </c>
      <c r="K1876" t="str">
        <f>IF(Table3_1[[#This Row],[Offered Salary]]&lt;$O$27,"Low",IF(Table3_1[[#This Row],[Offered Salary]]&gt;$O$28,"High",""))</f>
        <v/>
      </c>
      <c r="L1876" s="6">
        <f>((Table3_1[[#This Row],[Offered Salary]]-$O$25)/$O$26)</f>
        <v>-0.59037628750292526</v>
      </c>
    </row>
    <row r="1877" spans="1:12" x14ac:dyDescent="0.3">
      <c r="A1877">
        <v>127268</v>
      </c>
      <c r="B1877" s="2">
        <v>41850</v>
      </c>
      <c r="C1877" s="3">
        <v>0.76072916666666668</v>
      </c>
      <c r="D1877" t="s">
        <v>31</v>
      </c>
      <c r="E1877" t="s">
        <v>27</v>
      </c>
      <c r="F1877" t="s">
        <v>20</v>
      </c>
      <c r="G1877" t="s">
        <v>6</v>
      </c>
      <c r="H1877">
        <v>8172</v>
      </c>
      <c r="I1877">
        <f>IF(Table3_1[[#This Row],[Status]]="Hired",1,0)</f>
        <v>1</v>
      </c>
      <c r="J1877" t="b">
        <f>OR((Table3_1[[#This Row],[Offered Salary]]&lt;$O$27),(Table3_1[[#This Row],[Offered Salary]]&gt;$O$28))</f>
        <v>1</v>
      </c>
      <c r="K1877" t="str">
        <f>IF(Table3_1[[#This Row],[Offered Salary]]&lt;$O$27,"Low",IF(Table3_1[[#This Row],[Offered Salary]]&gt;$O$28,"High",""))</f>
        <v>Low</v>
      </c>
      <c r="L1877" s="6">
        <f>((Table3_1[[#This Row],[Offered Salary]]-$O$25)/$O$26)</f>
        <v>-1.4492877363045311</v>
      </c>
    </row>
    <row r="1878" spans="1:12" x14ac:dyDescent="0.3">
      <c r="A1878">
        <v>90601</v>
      </c>
      <c r="B1878" s="2">
        <v>41850</v>
      </c>
      <c r="C1878" s="3">
        <v>0.76143518518518516</v>
      </c>
      <c r="D1878" t="s">
        <v>31</v>
      </c>
      <c r="E1878" t="s">
        <v>29</v>
      </c>
      <c r="F1878" t="s">
        <v>20</v>
      </c>
      <c r="G1878" t="s">
        <v>6</v>
      </c>
      <c r="H1878">
        <v>15277</v>
      </c>
      <c r="I1878">
        <f>IF(Table3_1[[#This Row],[Status]]="Hired",1,0)</f>
        <v>1</v>
      </c>
      <c r="J1878" t="b">
        <f>OR((Table3_1[[#This Row],[Offered Salary]]&lt;$O$27),(Table3_1[[#This Row],[Offered Salary]]&gt;$O$28))</f>
        <v>0</v>
      </c>
      <c r="K1878" t="str">
        <f>IF(Table3_1[[#This Row],[Offered Salary]]&lt;$O$27,"Low",IF(Table3_1[[#This Row],[Offered Salary]]&gt;$O$28,"High",""))</f>
        <v/>
      </c>
      <c r="L1878" s="6">
        <f>((Table3_1[[#This Row],[Offered Salary]]-$O$25)/$O$26)</f>
        <v>-1.2030179282441837</v>
      </c>
    </row>
    <row r="1879" spans="1:12" x14ac:dyDescent="0.3">
      <c r="A1879">
        <v>961227</v>
      </c>
      <c r="B1879" s="2">
        <v>41850</v>
      </c>
      <c r="C1879" s="3">
        <v>0.76201388888888888</v>
      </c>
      <c r="D1879" t="s">
        <v>31</v>
      </c>
      <c r="E1879" t="s">
        <v>29</v>
      </c>
      <c r="F1879" t="s">
        <v>20</v>
      </c>
      <c r="G1879" t="s">
        <v>6</v>
      </c>
      <c r="H1879">
        <v>23112</v>
      </c>
      <c r="I1879">
        <f>IF(Table3_1[[#This Row],[Status]]="Hired",1,0)</f>
        <v>1</v>
      </c>
      <c r="J1879" t="b">
        <f>OR((Table3_1[[#This Row],[Offered Salary]]&lt;$O$27),(Table3_1[[#This Row],[Offered Salary]]&gt;$O$28))</f>
        <v>0</v>
      </c>
      <c r="K1879" t="str">
        <f>IF(Table3_1[[#This Row],[Offered Salary]]&lt;$O$27,"Low",IF(Table3_1[[#This Row],[Offered Salary]]&gt;$O$28,"High",""))</f>
        <v/>
      </c>
      <c r="L1879" s="6">
        <f>((Table3_1[[#This Row],[Offered Salary]]-$O$25)/$O$26)</f>
        <v>-0.93144524053794553</v>
      </c>
    </row>
    <row r="1880" spans="1:12" x14ac:dyDescent="0.3">
      <c r="A1880">
        <v>618331</v>
      </c>
      <c r="B1880" s="2">
        <v>41850</v>
      </c>
      <c r="C1880" s="3">
        <v>0.76340277777777776</v>
      </c>
      <c r="D1880" t="s">
        <v>31</v>
      </c>
      <c r="E1880" t="s">
        <v>27</v>
      </c>
      <c r="F1880" t="s">
        <v>20</v>
      </c>
      <c r="G1880" t="s">
        <v>6</v>
      </c>
      <c r="H1880">
        <v>61657</v>
      </c>
      <c r="I1880">
        <f>IF(Table3_1[[#This Row],[Status]]="Hired",1,0)</f>
        <v>1</v>
      </c>
      <c r="J1880" t="b">
        <f>OR((Table3_1[[#This Row],[Offered Salary]]&lt;$O$27),(Table3_1[[#This Row],[Offered Salary]]&gt;$O$28))</f>
        <v>0</v>
      </c>
      <c r="K1880" t="str">
        <f>IF(Table3_1[[#This Row],[Offered Salary]]&lt;$O$27,"Low",IF(Table3_1[[#This Row],[Offered Salary]]&gt;$O$28,"High",""))</f>
        <v/>
      </c>
      <c r="L1880" s="6">
        <f>((Table3_1[[#This Row],[Offered Salary]]-$O$25)/$O$26)</f>
        <v>0.404581466244052</v>
      </c>
    </row>
    <row r="1881" spans="1:12" x14ac:dyDescent="0.3">
      <c r="A1881">
        <v>680771</v>
      </c>
      <c r="B1881" s="2">
        <v>41856</v>
      </c>
      <c r="C1881" s="3">
        <v>0.57814814814814819</v>
      </c>
      <c r="D1881" t="s">
        <v>31</v>
      </c>
      <c r="E1881" t="s">
        <v>27</v>
      </c>
      <c r="F1881" t="s">
        <v>20</v>
      </c>
      <c r="G1881" t="s">
        <v>6</v>
      </c>
      <c r="H1881">
        <v>65525</v>
      </c>
      <c r="I1881">
        <f>IF(Table3_1[[#This Row],[Status]]="Hired",1,0)</f>
        <v>1</v>
      </c>
      <c r="J1881" t="b">
        <f>OR((Table3_1[[#This Row],[Offered Salary]]&lt;$O$27),(Table3_1[[#This Row],[Offered Salary]]&gt;$O$28))</f>
        <v>0</v>
      </c>
      <c r="K1881" t="str">
        <f>IF(Table3_1[[#This Row],[Offered Salary]]&lt;$O$27,"Low",IF(Table3_1[[#This Row],[Offered Salary]]&gt;$O$28,"High",""))</f>
        <v/>
      </c>
      <c r="L1881" s="6">
        <f>((Table3_1[[#This Row],[Offered Salary]]-$O$25)/$O$26)</f>
        <v>0.53865206688830591</v>
      </c>
    </row>
    <row r="1882" spans="1:12" x14ac:dyDescent="0.3">
      <c r="A1882">
        <v>232988</v>
      </c>
      <c r="B1882" s="2">
        <v>41802</v>
      </c>
      <c r="C1882" s="3">
        <v>0.3974537037037037</v>
      </c>
      <c r="D1882" t="s">
        <v>31</v>
      </c>
      <c r="E1882" t="s">
        <v>27</v>
      </c>
      <c r="F1882" t="s">
        <v>17</v>
      </c>
      <c r="G1882" t="s">
        <v>10</v>
      </c>
      <c r="H1882">
        <v>48721</v>
      </c>
      <c r="I1882">
        <f>IF(Table3_1[[#This Row],[Status]]="Hired",1,0)</f>
        <v>1</v>
      </c>
      <c r="J1882" t="b">
        <f>OR((Table3_1[[#This Row],[Offered Salary]]&lt;$O$27),(Table3_1[[#This Row],[Offered Salary]]&gt;$O$28))</f>
        <v>0</v>
      </c>
      <c r="K1882" t="str">
        <f>IF(Table3_1[[#This Row],[Offered Salary]]&lt;$O$27,"Low",IF(Table3_1[[#This Row],[Offered Salary]]&gt;$O$28,"High",""))</f>
        <v/>
      </c>
      <c r="L1882" s="6">
        <f>((Table3_1[[#This Row],[Offered Salary]]-$O$25)/$O$26)</f>
        <v>-4.3799425672718516E-2</v>
      </c>
    </row>
    <row r="1883" spans="1:12" x14ac:dyDescent="0.3">
      <c r="A1883">
        <v>351100</v>
      </c>
      <c r="B1883" s="2">
        <v>41810</v>
      </c>
      <c r="C1883" s="3">
        <v>0.33777777777777779</v>
      </c>
      <c r="D1883" t="s">
        <v>30</v>
      </c>
      <c r="E1883" t="s">
        <v>27</v>
      </c>
      <c r="F1883" t="s">
        <v>17</v>
      </c>
      <c r="G1883" t="s">
        <v>10</v>
      </c>
      <c r="H1883">
        <v>75441</v>
      </c>
      <c r="I1883">
        <f>IF(Table3_1[[#This Row],[Status]]="Hired",1,0)</f>
        <v>0</v>
      </c>
      <c r="J1883" t="b">
        <f>OR((Table3_1[[#This Row],[Offered Salary]]&lt;$O$27),(Table3_1[[#This Row],[Offered Salary]]&gt;$O$28))</f>
        <v>0</v>
      </c>
      <c r="K1883" t="str">
        <f>IF(Table3_1[[#This Row],[Offered Salary]]&lt;$O$27,"Low",IF(Table3_1[[#This Row],[Offered Salary]]&gt;$O$28,"High",""))</f>
        <v/>
      </c>
      <c r="L1883" s="6">
        <f>((Table3_1[[#This Row],[Offered Salary]]-$O$25)/$O$26)</f>
        <v>0.88235529232481613</v>
      </c>
    </row>
    <row r="1884" spans="1:12" x14ac:dyDescent="0.3">
      <c r="A1884">
        <v>936551</v>
      </c>
      <c r="B1884" s="2">
        <v>41810</v>
      </c>
      <c r="C1884" s="3">
        <v>0.33914351851851854</v>
      </c>
      <c r="D1884" t="s">
        <v>30</v>
      </c>
      <c r="E1884" t="s">
        <v>27</v>
      </c>
      <c r="F1884" t="s">
        <v>17</v>
      </c>
      <c r="G1884" t="s">
        <v>10</v>
      </c>
      <c r="H1884">
        <v>55723</v>
      </c>
      <c r="I1884">
        <f>IF(Table3_1[[#This Row],[Status]]="Hired",1,0)</f>
        <v>0</v>
      </c>
      <c r="J1884" t="b">
        <f>OR((Table3_1[[#This Row],[Offered Salary]]&lt;$O$27),(Table3_1[[#This Row],[Offered Salary]]&gt;$O$28))</f>
        <v>0</v>
      </c>
      <c r="K1884" t="str">
        <f>IF(Table3_1[[#This Row],[Offered Salary]]&lt;$O$27,"Low",IF(Table3_1[[#This Row],[Offered Salary]]&gt;$O$28,"High",""))</f>
        <v/>
      </c>
      <c r="L1884" s="6">
        <f>((Table3_1[[#This Row],[Offered Salary]]-$O$25)/$O$26)</f>
        <v>0.19890025005403064</v>
      </c>
    </row>
    <row r="1885" spans="1:12" x14ac:dyDescent="0.3">
      <c r="A1885">
        <v>812365</v>
      </c>
      <c r="B1885" s="2">
        <v>41810</v>
      </c>
      <c r="C1885" s="3">
        <v>0.34290509259259261</v>
      </c>
      <c r="D1885" t="s">
        <v>31</v>
      </c>
      <c r="E1885" t="s">
        <v>27</v>
      </c>
      <c r="F1885" t="s">
        <v>17</v>
      </c>
      <c r="G1885" t="s">
        <v>10</v>
      </c>
      <c r="H1885">
        <v>66600</v>
      </c>
      <c r="I1885">
        <f>IF(Table3_1[[#This Row],[Status]]="Hired",1,0)</f>
        <v>1</v>
      </c>
      <c r="J1885" t="b">
        <f>OR((Table3_1[[#This Row],[Offered Salary]]&lt;$O$27),(Table3_1[[#This Row],[Offered Salary]]&gt;$O$28))</f>
        <v>0</v>
      </c>
      <c r="K1885" t="str">
        <f>IF(Table3_1[[#This Row],[Offered Salary]]&lt;$O$27,"Low",IF(Table3_1[[#This Row],[Offered Salary]]&gt;$O$28,"High",""))</f>
        <v/>
      </c>
      <c r="L1885" s="6">
        <f>((Table3_1[[#This Row],[Offered Salary]]-$O$25)/$O$26)</f>
        <v>0.57591315677780253</v>
      </c>
    </row>
    <row r="1886" spans="1:12" x14ac:dyDescent="0.3">
      <c r="A1886">
        <v>499754</v>
      </c>
      <c r="B1886" s="2">
        <v>41838</v>
      </c>
      <c r="C1886" s="3">
        <v>0.6919791666666667</v>
      </c>
      <c r="D1886" t="s">
        <v>31</v>
      </c>
      <c r="E1886" t="s">
        <v>27</v>
      </c>
      <c r="F1886" t="s">
        <v>17</v>
      </c>
      <c r="G1886" t="s">
        <v>10</v>
      </c>
      <c r="H1886">
        <v>68351</v>
      </c>
      <c r="I1886">
        <f>IF(Table3_1[[#This Row],[Status]]="Hired",1,0)</f>
        <v>1</v>
      </c>
      <c r="J1886" t="b">
        <f>OR((Table3_1[[#This Row],[Offered Salary]]&lt;$O$27),(Table3_1[[#This Row],[Offered Salary]]&gt;$O$28))</f>
        <v>0</v>
      </c>
      <c r="K1886" t="str">
        <f>IF(Table3_1[[#This Row],[Offered Salary]]&lt;$O$27,"Low",IF(Table3_1[[#This Row],[Offered Salary]]&gt;$O$28,"High",""))</f>
        <v/>
      </c>
      <c r="L1886" s="6">
        <f>((Table3_1[[#This Row],[Offered Salary]]-$O$25)/$O$26)</f>
        <v>0.63660540644897334</v>
      </c>
    </row>
    <row r="1887" spans="1:12" x14ac:dyDescent="0.3">
      <c r="A1887">
        <v>718505</v>
      </c>
      <c r="B1887" s="2">
        <v>41838</v>
      </c>
      <c r="C1887" s="3">
        <v>0.69355324074074076</v>
      </c>
      <c r="D1887" t="s">
        <v>31</v>
      </c>
      <c r="E1887" t="s">
        <v>27</v>
      </c>
      <c r="F1887" t="s">
        <v>17</v>
      </c>
      <c r="G1887" t="s">
        <v>10</v>
      </c>
      <c r="H1887">
        <v>70687</v>
      </c>
      <c r="I1887">
        <f>IF(Table3_1[[#This Row],[Status]]="Hired",1,0)</f>
        <v>1</v>
      </c>
      <c r="J1887" t="b">
        <f>OR((Table3_1[[#This Row],[Offered Salary]]&lt;$O$27),(Table3_1[[#This Row],[Offered Salary]]&gt;$O$28))</f>
        <v>0</v>
      </c>
      <c r="K1887" t="str">
        <f>IF(Table3_1[[#This Row],[Offered Salary]]&lt;$O$27,"Low",IF(Table3_1[[#This Row],[Offered Salary]]&gt;$O$28,"High",""))</f>
        <v/>
      </c>
      <c r="L1887" s="6">
        <f>((Table3_1[[#This Row],[Offered Salary]]-$O$25)/$O$26)</f>
        <v>0.71757462131582361</v>
      </c>
    </row>
    <row r="1888" spans="1:12" x14ac:dyDescent="0.3">
      <c r="A1888">
        <v>169578</v>
      </c>
      <c r="B1888" s="2">
        <v>41850</v>
      </c>
      <c r="C1888" s="3">
        <v>0.76927083333333335</v>
      </c>
      <c r="D1888" t="s">
        <v>31</v>
      </c>
      <c r="E1888" t="s">
        <v>29</v>
      </c>
      <c r="F1888" t="s">
        <v>17</v>
      </c>
      <c r="G1888" t="s">
        <v>10</v>
      </c>
      <c r="H1888">
        <v>44372</v>
      </c>
      <c r="I1888">
        <f>IF(Table3_1[[#This Row],[Status]]="Hired",1,0)</f>
        <v>1</v>
      </c>
      <c r="J1888" t="b">
        <f>OR((Table3_1[[#This Row],[Offered Salary]]&lt;$O$27),(Table3_1[[#This Row],[Offered Salary]]&gt;$O$28))</f>
        <v>0</v>
      </c>
      <c r="K1888" t="str">
        <f>IF(Table3_1[[#This Row],[Offered Salary]]&lt;$O$27,"Low",IF(Table3_1[[#This Row],[Offered Salary]]&gt;$O$28,"High",""))</f>
        <v/>
      </c>
      <c r="L1888" s="6">
        <f>((Table3_1[[#This Row],[Offered Salary]]-$O$25)/$O$26)</f>
        <v>-0.19454219770008671</v>
      </c>
    </row>
    <row r="1889" spans="1:12" x14ac:dyDescent="0.3">
      <c r="A1889">
        <v>988971</v>
      </c>
      <c r="B1889" s="2">
        <v>41850</v>
      </c>
      <c r="C1889" s="3">
        <v>0.76998842592592598</v>
      </c>
      <c r="D1889" t="s">
        <v>31</v>
      </c>
      <c r="E1889" t="s">
        <v>27</v>
      </c>
      <c r="F1889" t="s">
        <v>17</v>
      </c>
      <c r="G1889" t="s">
        <v>10</v>
      </c>
      <c r="H1889">
        <v>98489</v>
      </c>
      <c r="I1889">
        <f>IF(Table3_1[[#This Row],[Status]]="Hired",1,0)</f>
        <v>1</v>
      </c>
      <c r="J1889" t="b">
        <f>OR((Table3_1[[#This Row],[Offered Salary]]&lt;$O$27),(Table3_1[[#This Row],[Offered Salary]]&gt;$O$28))</f>
        <v>0</v>
      </c>
      <c r="K1889" t="str">
        <f>IF(Table3_1[[#This Row],[Offered Salary]]&lt;$O$27,"Low",IF(Table3_1[[#This Row],[Offered Salary]]&gt;$O$28,"High",""))</f>
        <v/>
      </c>
      <c r="L1889" s="6">
        <f>((Table3_1[[#This Row],[Offered Salary]]-$O$25)/$O$26)</f>
        <v>1.6812330595556237</v>
      </c>
    </row>
    <row r="1890" spans="1:12" x14ac:dyDescent="0.3">
      <c r="A1890">
        <v>776735</v>
      </c>
      <c r="B1890" s="2">
        <v>41880</v>
      </c>
      <c r="C1890" s="3">
        <v>0.39719907407407407</v>
      </c>
      <c r="D1890" t="s">
        <v>31</v>
      </c>
      <c r="E1890" t="s">
        <v>27</v>
      </c>
      <c r="F1890" t="s">
        <v>20</v>
      </c>
      <c r="G1890" t="s">
        <v>10</v>
      </c>
      <c r="H1890">
        <v>16566</v>
      </c>
      <c r="I1890">
        <f>IF(Table3_1[[#This Row],[Status]]="Hired",1,0)</f>
        <v>1</v>
      </c>
      <c r="J1890" t="b">
        <f>OR((Table3_1[[#This Row],[Offered Salary]]&lt;$O$27),(Table3_1[[#This Row],[Offered Salary]]&gt;$O$28))</f>
        <v>0</v>
      </c>
      <c r="K1890" t="str">
        <f>IF(Table3_1[[#This Row],[Offered Salary]]&lt;$O$27,"Low",IF(Table3_1[[#This Row],[Offered Salary]]&gt;$O$28,"High",""))</f>
        <v/>
      </c>
      <c r="L1890" s="6">
        <f>((Table3_1[[#This Row],[Offered Salary]]-$O$25)/$O$26)</f>
        <v>-1.1583392818557547</v>
      </c>
    </row>
    <row r="1891" spans="1:12" x14ac:dyDescent="0.3">
      <c r="A1891">
        <v>486691</v>
      </c>
      <c r="B1891" s="2">
        <v>41880</v>
      </c>
      <c r="C1891" s="3">
        <v>0.39850694444444446</v>
      </c>
      <c r="D1891" t="s">
        <v>30</v>
      </c>
      <c r="E1891" t="s">
        <v>29</v>
      </c>
      <c r="F1891" t="s">
        <v>20</v>
      </c>
      <c r="G1891" t="s">
        <v>10</v>
      </c>
      <c r="H1891">
        <v>59181</v>
      </c>
      <c r="I1891">
        <f>IF(Table3_1[[#This Row],[Status]]="Hired",1,0)</f>
        <v>0</v>
      </c>
      <c r="J1891" t="b">
        <f>OR((Table3_1[[#This Row],[Offered Salary]]&lt;$O$27),(Table3_1[[#This Row],[Offered Salary]]&gt;$O$28))</f>
        <v>0</v>
      </c>
      <c r="K1891" t="str">
        <f>IF(Table3_1[[#This Row],[Offered Salary]]&lt;$O$27,"Low",IF(Table3_1[[#This Row],[Offered Salary]]&gt;$O$28,"High",""))</f>
        <v/>
      </c>
      <c r="L1891" s="6">
        <f>((Table3_1[[#This Row],[Offered Salary]]-$O$25)/$O$26)</f>
        <v>0.31875964432182535</v>
      </c>
    </row>
    <row r="1892" spans="1:12" x14ac:dyDescent="0.3">
      <c r="A1892">
        <v>316923</v>
      </c>
      <c r="B1892" s="2">
        <v>41880</v>
      </c>
      <c r="C1892" s="3">
        <v>0.39699074074074076</v>
      </c>
      <c r="D1892" t="s">
        <v>31</v>
      </c>
      <c r="E1892" t="s">
        <v>29</v>
      </c>
      <c r="F1892" t="s">
        <v>20</v>
      </c>
      <c r="G1892" t="s">
        <v>10</v>
      </c>
      <c r="H1892">
        <v>20943</v>
      </c>
      <c r="I1892">
        <f>IF(Table3_1[[#This Row],[Status]]="Hired",1,0)</f>
        <v>1</v>
      </c>
      <c r="J1892" t="b">
        <f>OR((Table3_1[[#This Row],[Offered Salary]]&lt;$O$27),(Table3_1[[#This Row],[Offered Salary]]&gt;$O$28))</f>
        <v>0</v>
      </c>
      <c r="K1892" t="str">
        <f>IF(Table3_1[[#This Row],[Offered Salary]]&lt;$O$27,"Low",IF(Table3_1[[#This Row],[Offered Salary]]&gt;$O$28,"High",""))</f>
        <v/>
      </c>
      <c r="L1892" s="6">
        <f>((Table3_1[[#This Row],[Offered Salary]]-$O$25)/$O$26)</f>
        <v>-1.0066259884173112</v>
      </c>
    </row>
    <row r="1893" spans="1:12" x14ac:dyDescent="0.3">
      <c r="A1893">
        <v>566412</v>
      </c>
      <c r="B1893" s="2">
        <v>41880</v>
      </c>
      <c r="C1893" s="3">
        <v>0.39797453703703706</v>
      </c>
      <c r="D1893" t="s">
        <v>31</v>
      </c>
      <c r="E1893" t="s">
        <v>29</v>
      </c>
      <c r="F1893" t="s">
        <v>20</v>
      </c>
      <c r="G1893" t="s">
        <v>10</v>
      </c>
      <c r="H1893">
        <v>10941</v>
      </c>
      <c r="I1893">
        <f>IF(Table3_1[[#This Row],[Status]]="Hired",1,0)</f>
        <v>1</v>
      </c>
      <c r="J1893" t="b">
        <f>OR((Table3_1[[#This Row],[Offered Salary]]&lt;$O$27),(Table3_1[[#This Row],[Offered Salary]]&gt;$O$28))</f>
        <v>1</v>
      </c>
      <c r="K1893" t="str">
        <f>IF(Table3_1[[#This Row],[Offered Salary]]&lt;$O$27,"Low",IF(Table3_1[[#This Row],[Offered Salary]]&gt;$O$28,"High",""))</f>
        <v>Low</v>
      </c>
      <c r="L1893" s="6">
        <f>((Table3_1[[#This Row],[Offered Salary]]-$O$25)/$O$26)</f>
        <v>-1.3533101010449813</v>
      </c>
    </row>
    <row r="1894" spans="1:12" x14ac:dyDescent="0.3">
      <c r="A1894">
        <v>920907</v>
      </c>
      <c r="B1894" s="2">
        <v>41881</v>
      </c>
      <c r="C1894" s="3">
        <v>0.43407407407407406</v>
      </c>
      <c r="D1894" t="s">
        <v>31</v>
      </c>
      <c r="E1894" t="s">
        <v>29</v>
      </c>
      <c r="F1894" t="s">
        <v>20</v>
      </c>
      <c r="G1894" t="s">
        <v>10</v>
      </c>
      <c r="H1894">
        <v>19177</v>
      </c>
      <c r="I1894">
        <f>IF(Table3_1[[#This Row],[Status]]="Hired",1,0)</f>
        <v>1</v>
      </c>
      <c r="J1894" t="b">
        <f>OR((Table3_1[[#This Row],[Offered Salary]]&lt;$O$27),(Table3_1[[#This Row],[Offered Salary]]&gt;$O$28))</f>
        <v>0</v>
      </c>
      <c r="K1894" t="str">
        <f>IF(Table3_1[[#This Row],[Offered Salary]]&lt;$O$27,"Low",IF(Table3_1[[#This Row],[Offered Salary]]&gt;$O$28,"High",""))</f>
        <v/>
      </c>
      <c r="L1894" s="6">
        <f>((Table3_1[[#This Row],[Offered Salary]]-$O$25)/$O$26)</f>
        <v>-1.0678381602729867</v>
      </c>
    </row>
    <row r="1895" spans="1:12" x14ac:dyDescent="0.3">
      <c r="A1895">
        <v>320349</v>
      </c>
      <c r="B1895" s="2">
        <v>41841</v>
      </c>
      <c r="C1895" s="3">
        <v>0.39787037037037037</v>
      </c>
      <c r="D1895" t="s">
        <v>30</v>
      </c>
      <c r="E1895" t="s">
        <v>29</v>
      </c>
      <c r="F1895" t="s">
        <v>17</v>
      </c>
      <c r="G1895" t="s">
        <v>10</v>
      </c>
      <c r="H1895">
        <v>60167</v>
      </c>
      <c r="I1895">
        <f>IF(Table3_1[[#This Row],[Status]]="Hired",1,0)</f>
        <v>0</v>
      </c>
      <c r="J1895" t="b">
        <f>OR((Table3_1[[#This Row],[Offered Salary]]&lt;$O$27),(Table3_1[[#This Row],[Offered Salary]]&gt;$O$28))</f>
        <v>0</v>
      </c>
      <c r="K1895" t="str">
        <f>IF(Table3_1[[#This Row],[Offered Salary]]&lt;$O$27,"Low",IF(Table3_1[[#This Row],[Offered Salary]]&gt;$O$28,"High",""))</f>
        <v/>
      </c>
      <c r="L1895" s="6">
        <f>((Table3_1[[#This Row],[Offered Salary]]-$O$25)/$O$26)</f>
        <v>0.35293586258326132</v>
      </c>
    </row>
    <row r="1896" spans="1:12" x14ac:dyDescent="0.3">
      <c r="A1896">
        <v>544038</v>
      </c>
      <c r="B1896" s="2">
        <v>41772</v>
      </c>
      <c r="C1896" s="3">
        <v>0.47052083333333333</v>
      </c>
      <c r="D1896" t="s">
        <v>31</v>
      </c>
      <c r="E1896" t="s">
        <v>29</v>
      </c>
      <c r="F1896" t="s">
        <v>17</v>
      </c>
      <c r="G1896" t="s">
        <v>8</v>
      </c>
      <c r="H1896">
        <v>76319</v>
      </c>
      <c r="I1896">
        <f>IF(Table3_1[[#This Row],[Status]]="Hired",1,0)</f>
        <v>1</v>
      </c>
      <c r="J1896" t="b">
        <f>OR((Table3_1[[#This Row],[Offered Salary]]&lt;$O$27),(Table3_1[[#This Row],[Offered Salary]]&gt;$O$28))</f>
        <v>0</v>
      </c>
      <c r="K1896" t="str">
        <f>IF(Table3_1[[#This Row],[Offered Salary]]&lt;$O$27,"Low",IF(Table3_1[[#This Row],[Offered Salary]]&gt;$O$28,"High",""))</f>
        <v/>
      </c>
      <c r="L1896" s="6">
        <f>((Table3_1[[#This Row],[Offered Salary]]-$O$25)/$O$26)</f>
        <v>0.91278807085781899</v>
      </c>
    </row>
    <row r="1897" spans="1:12" x14ac:dyDescent="0.3">
      <c r="A1897">
        <v>310590</v>
      </c>
      <c r="B1897" s="2">
        <v>41772</v>
      </c>
      <c r="C1897" s="3">
        <v>0.46899305555555554</v>
      </c>
      <c r="D1897" t="s">
        <v>30</v>
      </c>
      <c r="E1897" t="s">
        <v>28</v>
      </c>
      <c r="F1897" t="s">
        <v>17</v>
      </c>
      <c r="G1897" t="s">
        <v>8</v>
      </c>
      <c r="H1897">
        <v>50296</v>
      </c>
      <c r="I1897">
        <f>IF(Table3_1[[#This Row],[Status]]="Hired",1,0)</f>
        <v>0</v>
      </c>
      <c r="J1897" t="b">
        <f>OR((Table3_1[[#This Row],[Offered Salary]]&lt;$O$27),(Table3_1[[#This Row],[Offered Salary]]&gt;$O$28))</f>
        <v>0</v>
      </c>
      <c r="K1897" t="str">
        <f>IF(Table3_1[[#This Row],[Offered Salary]]&lt;$O$27,"Low",IF(Table3_1[[#This Row],[Offered Salary]]&gt;$O$28,"High",""))</f>
        <v/>
      </c>
      <c r="L1897" s="6">
        <f>((Table3_1[[#This Row],[Offered Salary]]-$O$25)/$O$26)</f>
        <v>1.0792403700264908E-2</v>
      </c>
    </row>
    <row r="1898" spans="1:12" x14ac:dyDescent="0.3">
      <c r="A1898">
        <v>45501</v>
      </c>
      <c r="B1898" s="2">
        <v>41772</v>
      </c>
      <c r="C1898" s="3">
        <v>0.71489583333333329</v>
      </c>
      <c r="D1898" t="s">
        <v>31</v>
      </c>
      <c r="E1898" t="s">
        <v>29</v>
      </c>
      <c r="F1898" t="s">
        <v>17</v>
      </c>
      <c r="G1898" t="s">
        <v>8</v>
      </c>
      <c r="H1898">
        <v>35261</v>
      </c>
      <c r="I1898">
        <f>IF(Table3_1[[#This Row],[Status]]="Hired",1,0)</f>
        <v>1</v>
      </c>
      <c r="J1898" t="b">
        <f>OR((Table3_1[[#This Row],[Offered Salary]]&lt;$O$27),(Table3_1[[#This Row],[Offered Salary]]&gt;$O$28))</f>
        <v>0</v>
      </c>
      <c r="K1898" t="str">
        <f>IF(Table3_1[[#This Row],[Offered Salary]]&lt;$O$27,"Low",IF(Table3_1[[#This Row],[Offered Salary]]&gt;$O$28,"High",""))</f>
        <v/>
      </c>
      <c r="L1898" s="6">
        <f>((Table3_1[[#This Row],[Offered Salary]]-$O$25)/$O$26)</f>
        <v>-0.51034293256818319</v>
      </c>
    </row>
    <row r="1899" spans="1:12" x14ac:dyDescent="0.3">
      <c r="A1899">
        <v>218064</v>
      </c>
      <c r="B1899" s="2">
        <v>41764</v>
      </c>
      <c r="C1899" s="3">
        <v>0.58468750000000003</v>
      </c>
      <c r="D1899" t="s">
        <v>31</v>
      </c>
      <c r="E1899" t="s">
        <v>29</v>
      </c>
      <c r="F1899" t="s">
        <v>19</v>
      </c>
      <c r="G1899" t="s">
        <v>10</v>
      </c>
      <c r="H1899">
        <v>94930</v>
      </c>
      <c r="I1899">
        <f>IF(Table3_1[[#This Row],[Status]]="Hired",1,0)</f>
        <v>1</v>
      </c>
      <c r="J1899" t="b">
        <f>OR((Table3_1[[#This Row],[Offered Salary]]&lt;$O$27),(Table3_1[[#This Row],[Offered Salary]]&gt;$O$28))</f>
        <v>0</v>
      </c>
      <c r="K1899" t="str">
        <f>IF(Table3_1[[#This Row],[Offered Salary]]&lt;$O$27,"Low",IF(Table3_1[[#This Row],[Offered Salary]]&gt;$O$28,"High",""))</f>
        <v/>
      </c>
      <c r="L1899" s="6">
        <f>((Table3_1[[#This Row],[Offered Salary]]-$O$25)/$O$26)</f>
        <v>1.5578728559121646</v>
      </c>
    </row>
    <row r="1900" spans="1:12" x14ac:dyDescent="0.3">
      <c r="A1900">
        <v>797924</v>
      </c>
      <c r="B1900" s="2">
        <v>41795</v>
      </c>
      <c r="C1900" s="3">
        <v>0.39740740740740743</v>
      </c>
      <c r="D1900" t="s">
        <v>31</v>
      </c>
      <c r="E1900" t="s">
        <v>27</v>
      </c>
      <c r="F1900" t="s">
        <v>17</v>
      </c>
      <c r="G1900" t="s">
        <v>6</v>
      </c>
      <c r="H1900">
        <v>50347</v>
      </c>
      <c r="I1900">
        <f>IF(Table3_1[[#This Row],[Status]]="Hired",1,0)</f>
        <v>1</v>
      </c>
      <c r="J1900" t="b">
        <f>OR((Table3_1[[#This Row],[Offered Salary]]&lt;$O$27),(Table3_1[[#This Row],[Offered Salary]]&gt;$O$28))</f>
        <v>0</v>
      </c>
      <c r="K1900" t="str">
        <f>IF(Table3_1[[#This Row],[Offered Salary]]&lt;$O$27,"Low",IF(Table3_1[[#This Row],[Offered Salary]]&gt;$O$28,"High",""))</f>
        <v/>
      </c>
      <c r="L1900" s="6">
        <f>((Table3_1[[#This Row],[Offered Salary]]-$O$25)/$O$26)</f>
        <v>1.2560139127580562E-2</v>
      </c>
    </row>
    <row r="1901" spans="1:12" x14ac:dyDescent="0.3">
      <c r="A1901">
        <v>440521</v>
      </c>
      <c r="B1901" s="2">
        <v>41795</v>
      </c>
      <c r="C1901" s="3">
        <v>0.39782407407407405</v>
      </c>
      <c r="D1901" t="s">
        <v>30</v>
      </c>
      <c r="E1901" t="s">
        <v>29</v>
      </c>
      <c r="F1901" t="s">
        <v>17</v>
      </c>
      <c r="G1901" t="s">
        <v>6</v>
      </c>
      <c r="H1901">
        <v>35008</v>
      </c>
      <c r="I1901">
        <f>IF(Table3_1[[#This Row],[Status]]="Hired",1,0)</f>
        <v>0</v>
      </c>
      <c r="J1901" t="b">
        <f>OR((Table3_1[[#This Row],[Offered Salary]]&lt;$O$27),(Table3_1[[#This Row],[Offered Salary]]&gt;$O$28))</f>
        <v>0</v>
      </c>
      <c r="K1901" t="str">
        <f>IF(Table3_1[[#This Row],[Offered Salary]]&lt;$O$27,"Low",IF(Table3_1[[#This Row],[Offered Salary]]&gt;$O$28,"High",""))</f>
        <v/>
      </c>
      <c r="L1901" s="6">
        <f>((Table3_1[[#This Row],[Offered Salary]]-$O$25)/$O$26)</f>
        <v>-0.51911228674682752</v>
      </c>
    </row>
    <row r="1902" spans="1:12" x14ac:dyDescent="0.3">
      <c r="A1902">
        <v>840839</v>
      </c>
      <c r="B1902" s="2">
        <v>41864</v>
      </c>
      <c r="C1902" s="3">
        <v>0.32263888888888886</v>
      </c>
      <c r="D1902" t="s">
        <v>31</v>
      </c>
      <c r="E1902" t="s">
        <v>27</v>
      </c>
      <c r="F1902" t="s">
        <v>17</v>
      </c>
      <c r="G1902" t="s">
        <v>6</v>
      </c>
      <c r="H1902">
        <v>60136</v>
      </c>
      <c r="I1902">
        <f>IF(Table3_1[[#This Row],[Status]]="Hired",1,0)</f>
        <v>1</v>
      </c>
      <c r="J1902" t="b">
        <f>OR((Table3_1[[#This Row],[Offered Salary]]&lt;$O$27),(Table3_1[[#This Row],[Offered Salary]]&gt;$O$28))</f>
        <v>0</v>
      </c>
      <c r="K1902" t="str">
        <f>IF(Table3_1[[#This Row],[Offered Salary]]&lt;$O$27,"Low",IF(Table3_1[[#This Row],[Offered Salary]]&gt;$O$28,"High",""))</f>
        <v/>
      </c>
      <c r="L1902" s="6">
        <f>((Table3_1[[#This Row],[Offered Salary]]-$O$25)/$O$26)</f>
        <v>0.35186135673528518</v>
      </c>
    </row>
    <row r="1903" spans="1:12" x14ac:dyDescent="0.3">
      <c r="A1903">
        <v>390984</v>
      </c>
      <c r="B1903" s="2">
        <v>41795</v>
      </c>
      <c r="C1903" s="3">
        <v>0.4661689814814815</v>
      </c>
      <c r="D1903" t="s">
        <v>31</v>
      </c>
      <c r="E1903" t="s">
        <v>27</v>
      </c>
      <c r="F1903" t="s">
        <v>15</v>
      </c>
      <c r="G1903" t="s">
        <v>1</v>
      </c>
      <c r="H1903">
        <v>36542</v>
      </c>
      <c r="I1903">
        <f>IF(Table3_1[[#This Row],[Status]]="Hired",1,0)</f>
        <v>1</v>
      </c>
      <c r="J1903" t="b">
        <f>OR((Table3_1[[#This Row],[Offered Salary]]&lt;$O$27),(Table3_1[[#This Row],[Offered Salary]]&gt;$O$28))</f>
        <v>0</v>
      </c>
      <c r="K1903" t="str">
        <f>IF(Table3_1[[#This Row],[Offered Salary]]&lt;$O$27,"Low",IF(Table3_1[[#This Row],[Offered Salary]]&gt;$O$28,"High",""))</f>
        <v/>
      </c>
      <c r="L1903" s="6">
        <f>((Table3_1[[#This Row],[Offered Salary]]-$O$25)/$O$26)</f>
        <v>-0.46594157801149</v>
      </c>
    </row>
    <row r="1904" spans="1:12" x14ac:dyDescent="0.3">
      <c r="A1904">
        <v>463792</v>
      </c>
      <c r="B1904" s="2">
        <v>41795</v>
      </c>
      <c r="C1904" s="3">
        <v>0.46833333333333332</v>
      </c>
      <c r="D1904" t="s">
        <v>30</v>
      </c>
      <c r="E1904" t="s">
        <v>27</v>
      </c>
      <c r="F1904" t="s">
        <v>15</v>
      </c>
      <c r="G1904" t="s">
        <v>1</v>
      </c>
      <c r="H1904">
        <v>13319</v>
      </c>
      <c r="I1904">
        <f>IF(Table3_1[[#This Row],[Status]]="Hired",1,0)</f>
        <v>0</v>
      </c>
      <c r="J1904" t="b">
        <f>OR((Table3_1[[#This Row],[Offered Salary]]&lt;$O$27),(Table3_1[[#This Row],[Offered Salary]]&gt;$O$28))</f>
        <v>0</v>
      </c>
      <c r="K1904" t="str">
        <f>IF(Table3_1[[#This Row],[Offered Salary]]&lt;$O$27,"Low",IF(Table3_1[[#This Row],[Offered Salary]]&gt;$O$28,"High",""))</f>
        <v/>
      </c>
      <c r="L1904" s="6">
        <f>((Table3_1[[#This Row],[Offered Salary]]-$O$25)/$O$26)</f>
        <v>-1.2708851040615181</v>
      </c>
    </row>
    <row r="1905" spans="1:12" x14ac:dyDescent="0.3">
      <c r="A1905">
        <v>27767</v>
      </c>
      <c r="B1905" s="2">
        <v>41799</v>
      </c>
      <c r="C1905" s="3">
        <v>0.56252314814814819</v>
      </c>
      <c r="D1905" t="s">
        <v>31</v>
      </c>
      <c r="E1905" t="s">
        <v>29</v>
      </c>
      <c r="F1905" t="s">
        <v>15</v>
      </c>
      <c r="G1905" t="s">
        <v>1</v>
      </c>
      <c r="H1905">
        <v>87716</v>
      </c>
      <c r="I1905">
        <f>IF(Table3_1[[#This Row],[Status]]="Hired",1,0)</f>
        <v>1</v>
      </c>
      <c r="J1905" t="b">
        <f>OR((Table3_1[[#This Row],[Offered Salary]]&lt;$O$27),(Table3_1[[#This Row],[Offered Salary]]&gt;$O$28))</f>
        <v>0</v>
      </c>
      <c r="K1905" t="str">
        <f>IF(Table3_1[[#This Row],[Offered Salary]]&lt;$O$27,"Low",IF(Table3_1[[#This Row],[Offered Salary]]&gt;$O$28,"High",""))</f>
        <v/>
      </c>
      <c r="L1905" s="6">
        <f>((Table3_1[[#This Row],[Offered Salary]]-$O$25)/$O$26)</f>
        <v>1.3078249466444172</v>
      </c>
    </row>
    <row r="1906" spans="1:12" x14ac:dyDescent="0.3">
      <c r="A1906">
        <v>270674</v>
      </c>
      <c r="B1906" s="2">
        <v>41799</v>
      </c>
      <c r="C1906" s="3">
        <v>0.56420138888888893</v>
      </c>
      <c r="D1906" t="s">
        <v>31</v>
      </c>
      <c r="E1906" t="s">
        <v>29</v>
      </c>
      <c r="F1906" t="s">
        <v>15</v>
      </c>
      <c r="G1906" t="s">
        <v>1</v>
      </c>
      <c r="H1906">
        <v>29782</v>
      </c>
      <c r="I1906">
        <f>IF(Table3_1[[#This Row],[Status]]="Hired",1,0)</f>
        <v>1</v>
      </c>
      <c r="J1906" t="b">
        <f>OR((Table3_1[[#This Row],[Offered Salary]]&lt;$O$27),(Table3_1[[#This Row],[Offered Salary]]&gt;$O$28))</f>
        <v>0</v>
      </c>
      <c r="K1906" t="str">
        <f>IF(Table3_1[[#This Row],[Offered Salary]]&lt;$O$27,"Low",IF(Table3_1[[#This Row],[Offered Salary]]&gt;$O$28,"High",""))</f>
        <v/>
      </c>
      <c r="L1906" s="6">
        <f>((Table3_1[[#This Row],[Offered Salary]]-$O$25)/$O$26)</f>
        <v>-0.70025317582823154</v>
      </c>
    </row>
    <row r="1907" spans="1:12" x14ac:dyDescent="0.3">
      <c r="A1907">
        <v>938391</v>
      </c>
      <c r="B1907" s="2">
        <v>41805</v>
      </c>
      <c r="C1907" s="3">
        <v>0.35491898148148149</v>
      </c>
      <c r="D1907" t="s">
        <v>31</v>
      </c>
      <c r="E1907" t="s">
        <v>27</v>
      </c>
      <c r="F1907" t="s">
        <v>15</v>
      </c>
      <c r="G1907" t="s">
        <v>1</v>
      </c>
      <c r="H1907">
        <v>73109</v>
      </c>
      <c r="I1907">
        <f>IF(Table3_1[[#This Row],[Status]]="Hired",1,0)</f>
        <v>1</v>
      </c>
      <c r="J1907" t="b">
        <f>OR((Table3_1[[#This Row],[Offered Salary]]&lt;$O$27),(Table3_1[[#This Row],[Offered Salary]]&gt;$O$28))</f>
        <v>0</v>
      </c>
      <c r="K1907" t="str">
        <f>IF(Table3_1[[#This Row],[Offered Salary]]&lt;$O$27,"Low",IF(Table3_1[[#This Row],[Offered Salary]]&gt;$O$28,"High",""))</f>
        <v/>
      </c>
      <c r="L1907" s="6">
        <f>((Table3_1[[#This Row],[Offered Salary]]-$O$25)/$O$26)</f>
        <v>0.80152472337383374</v>
      </c>
    </row>
    <row r="1908" spans="1:12" x14ac:dyDescent="0.3">
      <c r="A1908">
        <v>425716</v>
      </c>
      <c r="B1908" s="2">
        <v>41805</v>
      </c>
      <c r="C1908" s="3">
        <v>0.35577546296296297</v>
      </c>
      <c r="D1908" t="s">
        <v>30</v>
      </c>
      <c r="E1908" t="s">
        <v>27</v>
      </c>
      <c r="F1908" t="s">
        <v>15</v>
      </c>
      <c r="G1908" t="s">
        <v>1</v>
      </c>
      <c r="H1908">
        <v>93669</v>
      </c>
      <c r="I1908">
        <f>IF(Table3_1[[#This Row],[Status]]="Hired",1,0)</f>
        <v>0</v>
      </c>
      <c r="J1908" t="b">
        <f>OR((Table3_1[[#This Row],[Offered Salary]]&lt;$O$27),(Table3_1[[#This Row],[Offered Salary]]&gt;$O$28))</f>
        <v>0</v>
      </c>
      <c r="K1908" t="str">
        <f>IF(Table3_1[[#This Row],[Offered Salary]]&lt;$O$27,"Low",IF(Table3_1[[#This Row],[Offered Salary]]&gt;$O$28,"High",""))</f>
        <v/>
      </c>
      <c r="L1908" s="6">
        <f>((Table3_1[[#This Row],[Offered Salary]]-$O$25)/$O$26)</f>
        <v>1.514164730934811</v>
      </c>
    </row>
    <row r="1909" spans="1:12" x14ac:dyDescent="0.3">
      <c r="A1909">
        <v>973826</v>
      </c>
      <c r="B1909" s="2">
        <v>41803</v>
      </c>
      <c r="C1909" s="3">
        <v>0.62318287037037035</v>
      </c>
      <c r="D1909" t="s">
        <v>30</v>
      </c>
      <c r="E1909" t="s">
        <v>29</v>
      </c>
      <c r="F1909" t="s">
        <v>15</v>
      </c>
      <c r="G1909" t="s">
        <v>1</v>
      </c>
      <c r="H1909">
        <v>3905</v>
      </c>
      <c r="I1909">
        <f>IF(Table3_1[[#This Row],[Status]]="Hired",1,0)</f>
        <v>0</v>
      </c>
      <c r="J1909" t="b">
        <f>OR((Table3_1[[#This Row],[Offered Salary]]&lt;$O$27),(Table3_1[[#This Row],[Offered Salary]]&gt;$O$28))</f>
        <v>1</v>
      </c>
      <c r="K1909" t="str">
        <f>IF(Table3_1[[#This Row],[Offered Salary]]&lt;$O$27,"Low",IF(Table3_1[[#This Row],[Offered Salary]]&gt;$O$28,"High",""))</f>
        <v>Low</v>
      </c>
      <c r="L1909" s="6">
        <f>((Table3_1[[#This Row],[Offered Salary]]-$O$25)/$O$26)</f>
        <v>-1.5971882670566075</v>
      </c>
    </row>
    <row r="1910" spans="1:12" x14ac:dyDescent="0.3">
      <c r="A1910">
        <v>680293</v>
      </c>
      <c r="B1910" s="2">
        <v>41803</v>
      </c>
      <c r="C1910" s="3">
        <v>0.62388888888888894</v>
      </c>
      <c r="D1910" t="s">
        <v>31</v>
      </c>
      <c r="E1910" t="s">
        <v>29</v>
      </c>
      <c r="F1910" t="s">
        <v>15</v>
      </c>
      <c r="G1910" t="s">
        <v>1</v>
      </c>
      <c r="H1910">
        <v>81750</v>
      </c>
      <c r="I1910">
        <f>IF(Table3_1[[#This Row],[Status]]="Hired",1,0)</f>
        <v>1</v>
      </c>
      <c r="J1910" t="b">
        <f>OR((Table3_1[[#This Row],[Offered Salary]]&lt;$O$27),(Table3_1[[#This Row],[Offered Salary]]&gt;$O$28))</f>
        <v>0</v>
      </c>
      <c r="K1910" t="str">
        <f>IF(Table3_1[[#This Row],[Offered Salary]]&lt;$O$27,"Low",IF(Table3_1[[#This Row],[Offered Salary]]&gt;$O$28,"High",""))</f>
        <v/>
      </c>
      <c r="L1910" s="6">
        <f>((Table3_1[[#This Row],[Offered Salary]]-$O$25)/$O$26)</f>
        <v>1.1010345631274525</v>
      </c>
    </row>
    <row r="1911" spans="1:12" x14ac:dyDescent="0.3">
      <c r="A1911">
        <v>925197</v>
      </c>
      <c r="B1911" s="2">
        <v>41814</v>
      </c>
      <c r="C1911" s="3">
        <v>0.66025462962962966</v>
      </c>
      <c r="D1911" t="s">
        <v>31</v>
      </c>
      <c r="E1911" t="s">
        <v>29</v>
      </c>
      <c r="F1911" t="s">
        <v>15</v>
      </c>
      <c r="G1911" t="s">
        <v>1</v>
      </c>
      <c r="H1911">
        <v>24987</v>
      </c>
      <c r="I1911">
        <f>IF(Table3_1[[#This Row],[Status]]="Hired",1,0)</f>
        <v>1</v>
      </c>
      <c r="J1911" t="b">
        <f>OR((Table3_1[[#This Row],[Offered Salary]]&lt;$O$27),(Table3_1[[#This Row],[Offered Salary]]&gt;$O$28))</f>
        <v>0</v>
      </c>
      <c r="K1911" t="str">
        <f>IF(Table3_1[[#This Row],[Offered Salary]]&lt;$O$27,"Low",IF(Table3_1[[#This Row],[Offered Salary]]&gt;$O$28,"High",""))</f>
        <v/>
      </c>
      <c r="L1911" s="6">
        <f>((Table3_1[[#This Row],[Offered Salary]]-$O$25)/$O$26)</f>
        <v>-0.86645496747487005</v>
      </c>
    </row>
    <row r="1912" spans="1:12" x14ac:dyDescent="0.3">
      <c r="A1912">
        <v>46345</v>
      </c>
      <c r="B1912" s="2">
        <v>41774</v>
      </c>
      <c r="C1912" s="3">
        <v>0.49664351851851851</v>
      </c>
      <c r="D1912" t="s">
        <v>30</v>
      </c>
      <c r="E1912" t="s">
        <v>29</v>
      </c>
      <c r="F1912" t="s">
        <v>17</v>
      </c>
      <c r="G1912" t="s">
        <v>5</v>
      </c>
      <c r="H1912">
        <v>86279</v>
      </c>
      <c r="I1912">
        <f>IF(Table3_1[[#This Row],[Status]]="Hired",1,0)</f>
        <v>0</v>
      </c>
      <c r="J1912" t="b">
        <f>OR((Table3_1[[#This Row],[Offered Salary]]&lt;$O$27),(Table3_1[[#This Row],[Offered Salary]]&gt;$O$28))</f>
        <v>0</v>
      </c>
      <c r="K1912" t="str">
        <f>IF(Table3_1[[#This Row],[Offered Salary]]&lt;$O$27,"Low",IF(Table3_1[[#This Row],[Offered Salary]]&gt;$O$28,"High",""))</f>
        <v/>
      </c>
      <c r="L1912" s="6">
        <f>((Table3_1[[#This Row],[Offered Salary]]-$O$25)/$O$26)</f>
        <v>1.2580164013688762</v>
      </c>
    </row>
    <row r="1913" spans="1:12" x14ac:dyDescent="0.3">
      <c r="A1913">
        <v>555761</v>
      </c>
      <c r="B1913" s="2">
        <v>41817</v>
      </c>
      <c r="C1913" s="3">
        <v>0.7471875</v>
      </c>
      <c r="D1913" t="s">
        <v>30</v>
      </c>
      <c r="E1913" t="s">
        <v>27</v>
      </c>
      <c r="F1913" t="s">
        <v>17</v>
      </c>
      <c r="G1913" t="s">
        <v>2</v>
      </c>
      <c r="H1913">
        <v>30254</v>
      </c>
      <c r="I1913">
        <f>IF(Table3_1[[#This Row],[Status]]="Hired",1,0)</f>
        <v>0</v>
      </c>
      <c r="J1913" t="b">
        <f>OR((Table3_1[[#This Row],[Offered Salary]]&lt;$O$27),(Table3_1[[#This Row],[Offered Salary]]&gt;$O$28))</f>
        <v>0</v>
      </c>
      <c r="K1913" t="str">
        <f>IF(Table3_1[[#This Row],[Offered Salary]]&lt;$O$27,"Low",IF(Table3_1[[#This Row],[Offered Salary]]&gt;$O$28,"High",""))</f>
        <v/>
      </c>
      <c r="L1913" s="6">
        <f>((Table3_1[[#This Row],[Offered Salary]]-$O$25)/$O$26)</f>
        <v>-0.68389295775582004</v>
      </c>
    </row>
    <row r="1914" spans="1:12" x14ac:dyDescent="0.3">
      <c r="A1914">
        <v>617724</v>
      </c>
      <c r="B1914" s="2">
        <v>41836</v>
      </c>
      <c r="C1914" s="3">
        <v>0.83179398148148154</v>
      </c>
      <c r="D1914" t="s">
        <v>30</v>
      </c>
      <c r="E1914" t="s">
        <v>27</v>
      </c>
      <c r="F1914" t="s">
        <v>20</v>
      </c>
      <c r="G1914" t="s">
        <v>9</v>
      </c>
      <c r="H1914">
        <v>47856</v>
      </c>
      <c r="I1914">
        <f>IF(Table3_1[[#This Row],[Status]]="Hired",1,0)</f>
        <v>0</v>
      </c>
      <c r="J1914" t="b">
        <f>OR((Table3_1[[#This Row],[Offered Salary]]&lt;$O$27),(Table3_1[[#This Row],[Offered Salary]]&gt;$O$28))</f>
        <v>0</v>
      </c>
      <c r="K1914" t="str">
        <f>IF(Table3_1[[#This Row],[Offered Salary]]&lt;$O$27,"Low",IF(Table3_1[[#This Row],[Offered Salary]]&gt;$O$28,"High",""))</f>
        <v/>
      </c>
      <c r="L1914" s="6">
        <f>((Table3_1[[#This Row],[Offered Salary]]-$O$25)/$O$26)</f>
        <v>-7.3781604979150678E-2</v>
      </c>
    </row>
    <row r="1915" spans="1:12" x14ac:dyDescent="0.3">
      <c r="A1915">
        <v>85704</v>
      </c>
      <c r="B1915" s="2">
        <v>41837</v>
      </c>
      <c r="C1915" s="3">
        <v>0.51990740740740737</v>
      </c>
      <c r="D1915" t="s">
        <v>30</v>
      </c>
      <c r="E1915" t="s">
        <v>27</v>
      </c>
      <c r="F1915" t="s">
        <v>20</v>
      </c>
      <c r="G1915" t="s">
        <v>9</v>
      </c>
      <c r="H1915">
        <v>78143</v>
      </c>
      <c r="I1915">
        <f>IF(Table3_1[[#This Row],[Status]]="Hired",1,0)</f>
        <v>0</v>
      </c>
      <c r="J1915" t="b">
        <f>OR((Table3_1[[#This Row],[Offered Salary]]&lt;$O$27),(Table3_1[[#This Row],[Offered Salary]]&gt;$O$28))</f>
        <v>0</v>
      </c>
      <c r="K1915" t="str">
        <f>IF(Table3_1[[#This Row],[Offered Salary]]&lt;$O$27,"Low",IF(Table3_1[[#This Row],[Offered Salary]]&gt;$O$28,"High",""))</f>
        <v/>
      </c>
      <c r="L1915" s="6">
        <f>((Table3_1[[#This Row],[Offered Salary]]-$O$25)/$O$26)</f>
        <v>0.97601060849357879</v>
      </c>
    </row>
    <row r="1916" spans="1:12" x14ac:dyDescent="0.3">
      <c r="A1916">
        <v>565144</v>
      </c>
      <c r="B1916" s="2">
        <v>41794</v>
      </c>
      <c r="C1916" s="3">
        <v>0.39856481481481482</v>
      </c>
      <c r="D1916" t="s">
        <v>30</v>
      </c>
      <c r="E1916" t="s">
        <v>27</v>
      </c>
      <c r="F1916" t="s">
        <v>20</v>
      </c>
      <c r="G1916" t="s">
        <v>10</v>
      </c>
      <c r="H1916">
        <v>60327</v>
      </c>
      <c r="I1916">
        <f>IF(Table3_1[[#This Row],[Status]]="Hired",1,0)</f>
        <v>0</v>
      </c>
      <c r="J1916" t="b">
        <f>OR((Table3_1[[#This Row],[Offered Salary]]&lt;$O$27),(Table3_1[[#This Row],[Offered Salary]]&gt;$O$28))</f>
        <v>0</v>
      </c>
      <c r="K1916" t="str">
        <f>IF(Table3_1[[#This Row],[Offered Salary]]&lt;$O$27,"Low",IF(Table3_1[[#This Row],[Offered Salary]]&gt;$O$28,"High",""))</f>
        <v/>
      </c>
      <c r="L1916" s="6">
        <f>((Table3_1[[#This Row],[Offered Salary]]-$O$25)/$O$26)</f>
        <v>0.35848169921797712</v>
      </c>
    </row>
    <row r="1917" spans="1:12" x14ac:dyDescent="0.3">
      <c r="A1917">
        <v>729147</v>
      </c>
      <c r="B1917" s="2">
        <v>41794</v>
      </c>
      <c r="C1917" s="3">
        <v>0.39991898148148147</v>
      </c>
      <c r="D1917" t="s">
        <v>30</v>
      </c>
      <c r="E1917" t="s">
        <v>29</v>
      </c>
      <c r="F1917" t="s">
        <v>20</v>
      </c>
      <c r="G1917" t="s">
        <v>10</v>
      </c>
      <c r="H1917">
        <v>23025</v>
      </c>
      <c r="I1917">
        <f>IF(Table3_1[[#This Row],[Status]]="Hired",1,0)</f>
        <v>0</v>
      </c>
      <c r="J1917" t="b">
        <f>OR((Table3_1[[#This Row],[Offered Salary]]&lt;$O$27),(Table3_1[[#This Row],[Offered Salary]]&gt;$O$28))</f>
        <v>0</v>
      </c>
      <c r="K1917" t="str">
        <f>IF(Table3_1[[#This Row],[Offered Salary]]&lt;$O$27,"Low",IF(Table3_1[[#This Row],[Offered Salary]]&gt;$O$28,"High",""))</f>
        <v/>
      </c>
      <c r="L1917" s="6">
        <f>((Table3_1[[#This Row],[Offered Salary]]-$O$25)/$O$26)</f>
        <v>-0.93446078920807218</v>
      </c>
    </row>
    <row r="1918" spans="1:12" x14ac:dyDescent="0.3">
      <c r="A1918">
        <v>370861</v>
      </c>
      <c r="B1918" s="2">
        <v>41794</v>
      </c>
      <c r="C1918" s="3">
        <v>0.40026620370370369</v>
      </c>
      <c r="D1918" t="s">
        <v>30</v>
      </c>
      <c r="E1918" t="s">
        <v>27</v>
      </c>
      <c r="F1918" t="s">
        <v>20</v>
      </c>
      <c r="G1918" t="s">
        <v>10</v>
      </c>
      <c r="H1918">
        <v>85066</v>
      </c>
      <c r="I1918">
        <f>IF(Table3_1[[#This Row],[Status]]="Hired",1,0)</f>
        <v>0</v>
      </c>
      <c r="J1918" t="b">
        <f>OR((Table3_1[[#This Row],[Offered Salary]]&lt;$O$27),(Table3_1[[#This Row],[Offered Salary]]&gt;$O$28))</f>
        <v>0</v>
      </c>
      <c r="K1918" t="str">
        <f>IF(Table3_1[[#This Row],[Offered Salary]]&lt;$O$27,"Low",IF(Table3_1[[#This Row],[Offered Salary]]&gt;$O$28,"High",""))</f>
        <v/>
      </c>
      <c r="L1918" s="6">
        <f>((Table3_1[[#This Row],[Offered Salary]]-$O$25)/$O$26)</f>
        <v>1.215972027381937</v>
      </c>
    </row>
    <row r="1919" spans="1:12" x14ac:dyDescent="0.3">
      <c r="A1919">
        <v>357320</v>
      </c>
      <c r="B1919" s="2">
        <v>41794</v>
      </c>
      <c r="C1919" s="3">
        <v>0.39811342592592591</v>
      </c>
      <c r="D1919" t="s">
        <v>31</v>
      </c>
      <c r="E1919" t="s">
        <v>28</v>
      </c>
      <c r="F1919" t="s">
        <v>20</v>
      </c>
      <c r="G1919" t="s">
        <v>10</v>
      </c>
      <c r="H1919">
        <v>15621</v>
      </c>
      <c r="I1919">
        <f>IF(Table3_1[[#This Row],[Status]]="Hired",1,0)</f>
        <v>1</v>
      </c>
      <c r="J1919" t="b">
        <f>OR((Table3_1[[#This Row],[Offered Salary]]&lt;$O$27),(Table3_1[[#This Row],[Offered Salary]]&gt;$O$28))</f>
        <v>0</v>
      </c>
      <c r="K1919" t="str">
        <f>IF(Table3_1[[#This Row],[Offered Salary]]&lt;$O$27,"Low",IF(Table3_1[[#This Row],[Offered Salary]]&gt;$O$28,"High",""))</f>
        <v/>
      </c>
      <c r="L1919" s="6">
        <f>((Table3_1[[#This Row],[Offered Salary]]-$O$25)/$O$26)</f>
        <v>-1.1910943794795448</v>
      </c>
    </row>
    <row r="1920" spans="1:12" x14ac:dyDescent="0.3">
      <c r="A1920">
        <v>770441</v>
      </c>
      <c r="B1920" s="2">
        <v>41808</v>
      </c>
      <c r="C1920" s="3">
        <v>0.39760416666666665</v>
      </c>
      <c r="D1920" t="s">
        <v>30</v>
      </c>
      <c r="E1920" t="s">
        <v>29</v>
      </c>
      <c r="F1920" t="s">
        <v>20</v>
      </c>
      <c r="G1920" t="s">
        <v>10</v>
      </c>
      <c r="H1920">
        <v>18283</v>
      </c>
      <c r="I1920">
        <f>IF(Table3_1[[#This Row],[Status]]="Hired",1,0)</f>
        <v>0</v>
      </c>
      <c r="J1920" t="b">
        <f>OR((Table3_1[[#This Row],[Offered Salary]]&lt;$O$27),(Table3_1[[#This Row],[Offered Salary]]&gt;$O$28))</f>
        <v>0</v>
      </c>
      <c r="K1920" t="str">
        <f>IF(Table3_1[[#This Row],[Offered Salary]]&lt;$O$27,"Low",IF(Table3_1[[#This Row],[Offered Salary]]&gt;$O$28,"High",""))</f>
        <v/>
      </c>
      <c r="L1920" s="6">
        <f>((Table3_1[[#This Row],[Offered Salary]]-$O$25)/$O$26)</f>
        <v>-1.098825522469461</v>
      </c>
    </row>
    <row r="1921" spans="1:12" x14ac:dyDescent="0.3">
      <c r="A1921">
        <v>740719</v>
      </c>
      <c r="B1921" s="2">
        <v>41808</v>
      </c>
      <c r="C1921" s="3">
        <v>0.68217592592592591</v>
      </c>
      <c r="D1921" t="s">
        <v>30</v>
      </c>
      <c r="E1921" t="s">
        <v>27</v>
      </c>
      <c r="F1921" t="s">
        <v>20</v>
      </c>
      <c r="G1921" t="s">
        <v>7</v>
      </c>
      <c r="H1921">
        <v>31891</v>
      </c>
      <c r="I1921">
        <f>IF(Table3_1[[#This Row],[Status]]="Hired",1,0)</f>
        <v>0</v>
      </c>
      <c r="J1921" t="b">
        <f>OR((Table3_1[[#This Row],[Offered Salary]]&lt;$O$27),(Table3_1[[#This Row],[Offered Salary]]&gt;$O$28))</f>
        <v>0</v>
      </c>
      <c r="K1921" t="str">
        <f>IF(Table3_1[[#This Row],[Offered Salary]]&lt;$O$27,"Low",IF(Table3_1[[#This Row],[Offered Salary]]&gt;$O$28,"High",""))</f>
        <v/>
      </c>
      <c r="L1921" s="6">
        <f>((Table3_1[[#This Row],[Offered Salary]]-$O$25)/$O$26)</f>
        <v>-0.6271521166868842</v>
      </c>
    </row>
    <row r="1922" spans="1:12" x14ac:dyDescent="0.3">
      <c r="A1922">
        <v>598888</v>
      </c>
      <c r="B1922" s="2">
        <v>41808</v>
      </c>
      <c r="C1922" s="3">
        <v>0.68256944444444445</v>
      </c>
      <c r="D1922" t="s">
        <v>31</v>
      </c>
      <c r="E1922" t="s">
        <v>27</v>
      </c>
      <c r="F1922" t="s">
        <v>20</v>
      </c>
      <c r="G1922" t="s">
        <v>7</v>
      </c>
      <c r="H1922">
        <v>69583</v>
      </c>
      <c r="I1922">
        <f>IF(Table3_1[[#This Row],[Status]]="Hired",1,0)</f>
        <v>1</v>
      </c>
      <c r="J1922" t="b">
        <f>OR((Table3_1[[#This Row],[Offered Salary]]&lt;$O$27),(Table3_1[[#This Row],[Offered Salary]]&gt;$O$28))</f>
        <v>0</v>
      </c>
      <c r="K1922" t="str">
        <f>IF(Table3_1[[#This Row],[Offered Salary]]&lt;$O$27,"Low",IF(Table3_1[[#This Row],[Offered Salary]]&gt;$O$28,"High",""))</f>
        <v/>
      </c>
      <c r="L1922" s="6">
        <f>((Table3_1[[#This Row],[Offered Salary]]-$O$25)/$O$26)</f>
        <v>0.67930834853628475</v>
      </c>
    </row>
    <row r="1923" spans="1:12" x14ac:dyDescent="0.3">
      <c r="A1923">
        <v>490699</v>
      </c>
      <c r="B1923" s="2">
        <v>41841</v>
      </c>
      <c r="C1923" s="3">
        <v>0.35918981481481482</v>
      </c>
      <c r="D1923" t="s">
        <v>31</v>
      </c>
      <c r="E1923" t="s">
        <v>29</v>
      </c>
      <c r="F1923" t="s">
        <v>20</v>
      </c>
      <c r="G1923" t="s">
        <v>7</v>
      </c>
      <c r="H1923">
        <v>42100</v>
      </c>
      <c r="I1923">
        <f>IF(Table3_1[[#This Row],[Status]]="Hired",1,0)</f>
        <v>1</v>
      </c>
      <c r="J1923" t="b">
        <f>OR((Table3_1[[#This Row],[Offered Salary]]&lt;$O$27),(Table3_1[[#This Row],[Offered Salary]]&gt;$O$28))</f>
        <v>0</v>
      </c>
      <c r="K1923" t="str">
        <f>IF(Table3_1[[#This Row],[Offered Salary]]&lt;$O$27,"Low",IF(Table3_1[[#This Row],[Offered Salary]]&gt;$O$28,"High",""))</f>
        <v/>
      </c>
      <c r="L1923" s="6">
        <f>((Table3_1[[#This Row],[Offered Salary]]-$O$25)/$O$26)</f>
        <v>-0.27329307791305074</v>
      </c>
    </row>
    <row r="1924" spans="1:12" x14ac:dyDescent="0.3">
      <c r="A1924">
        <v>259037</v>
      </c>
      <c r="B1924" s="2">
        <v>41841</v>
      </c>
      <c r="C1924" s="3">
        <v>0.35956018518518518</v>
      </c>
      <c r="D1924" t="s">
        <v>31</v>
      </c>
      <c r="E1924" t="s">
        <v>27</v>
      </c>
      <c r="F1924" t="s">
        <v>20</v>
      </c>
      <c r="G1924" t="s">
        <v>7</v>
      </c>
      <c r="H1924">
        <v>4781</v>
      </c>
      <c r="I1924">
        <f>IF(Table3_1[[#This Row],[Status]]="Hired",1,0)</f>
        <v>1</v>
      </c>
      <c r="J1924" t="b">
        <f>OR((Table3_1[[#This Row],[Offered Salary]]&lt;$O$27),(Table3_1[[#This Row],[Offered Salary]]&gt;$O$28))</f>
        <v>1</v>
      </c>
      <c r="K1924" t="str">
        <f>IF(Table3_1[[#This Row],[Offered Salary]]&lt;$O$27,"Low",IF(Table3_1[[#This Row],[Offered Salary]]&gt;$O$28,"High",""))</f>
        <v>Low</v>
      </c>
      <c r="L1924" s="6">
        <f>((Table3_1[[#This Row],[Offered Salary]]-$O$25)/$O$26)</f>
        <v>-1.5668248114815386</v>
      </c>
    </row>
    <row r="1925" spans="1:12" x14ac:dyDescent="0.3">
      <c r="A1925">
        <v>947234</v>
      </c>
      <c r="B1925" s="2">
        <v>41844</v>
      </c>
      <c r="C1925" s="3">
        <v>0.6796875</v>
      </c>
      <c r="D1925" t="s">
        <v>31</v>
      </c>
      <c r="E1925" t="s">
        <v>29</v>
      </c>
      <c r="F1925" t="s">
        <v>20</v>
      </c>
      <c r="G1925" t="s">
        <v>7</v>
      </c>
      <c r="H1925">
        <v>90471</v>
      </c>
      <c r="I1925">
        <f>IF(Table3_1[[#This Row],[Status]]="Hired",1,0)</f>
        <v>1</v>
      </c>
      <c r="J1925" t="b">
        <f>OR((Table3_1[[#This Row],[Offered Salary]]&lt;$O$27),(Table3_1[[#This Row],[Offered Salary]]&gt;$O$28))</f>
        <v>0</v>
      </c>
      <c r="K1925" t="str">
        <f>IF(Table3_1[[#This Row],[Offered Salary]]&lt;$O$27,"Low",IF(Table3_1[[#This Row],[Offered Salary]]&gt;$O$28,"High",""))</f>
        <v/>
      </c>
      <c r="L1925" s="6">
        <f>((Table3_1[[#This Row],[Offered Salary]]-$O$25)/$O$26)</f>
        <v>1.4033173211984293</v>
      </c>
    </row>
    <row r="1926" spans="1:12" x14ac:dyDescent="0.3">
      <c r="A1926">
        <v>664174</v>
      </c>
      <c r="B1926" s="2">
        <v>41866</v>
      </c>
      <c r="C1926" s="3">
        <v>0.84072916666666664</v>
      </c>
      <c r="D1926" t="s">
        <v>31</v>
      </c>
      <c r="E1926" t="s">
        <v>27</v>
      </c>
      <c r="F1926" t="s">
        <v>20</v>
      </c>
      <c r="G1926" t="s">
        <v>7</v>
      </c>
      <c r="H1926">
        <v>17952</v>
      </c>
      <c r="I1926">
        <f>IF(Table3_1[[#This Row],[Status]]="Hired",1,0)</f>
        <v>1</v>
      </c>
      <c r="J1926" t="b">
        <f>OR((Table3_1[[#This Row],[Offered Salary]]&lt;$O$27),(Table3_1[[#This Row],[Offered Salary]]&gt;$O$28))</f>
        <v>0</v>
      </c>
      <c r="K1926" t="str">
        <f>IF(Table3_1[[#This Row],[Offered Salary]]&lt;$O$27,"Low",IF(Table3_1[[#This Row],[Offered Salary]]&gt;$O$28,"High",""))</f>
        <v/>
      </c>
      <c r="L1926" s="6">
        <f>((Table3_1[[#This Row],[Offered Salary]]-$O$25)/$O$26)</f>
        <v>-1.1102984720075293</v>
      </c>
    </row>
    <row r="1927" spans="1:12" x14ac:dyDescent="0.3">
      <c r="A1927">
        <v>859776</v>
      </c>
      <c r="B1927" s="2">
        <v>41822</v>
      </c>
      <c r="C1927" s="3">
        <v>0.40041666666666664</v>
      </c>
      <c r="D1927" t="s">
        <v>31</v>
      </c>
      <c r="E1927" t="s">
        <v>29</v>
      </c>
      <c r="F1927" t="s">
        <v>17</v>
      </c>
      <c r="G1927" t="s">
        <v>9</v>
      </c>
      <c r="H1927">
        <v>17835</v>
      </c>
      <c r="I1927">
        <f>IF(Table3_1[[#This Row],[Status]]="Hired",1,0)</f>
        <v>1</v>
      </c>
      <c r="J1927" t="b">
        <f>OR((Table3_1[[#This Row],[Offered Salary]]&lt;$O$27),(Table3_1[[#This Row],[Offered Salary]]&gt;$O$28))</f>
        <v>0</v>
      </c>
      <c r="K1927" t="str">
        <f>IF(Table3_1[[#This Row],[Offered Salary]]&lt;$O$27,"Low",IF(Table3_1[[#This Row],[Offered Salary]]&gt;$O$28,"High",""))</f>
        <v/>
      </c>
      <c r="L1927" s="6">
        <f>((Table3_1[[#This Row],[Offered Salary]]-$O$25)/$O$26)</f>
        <v>-1.1143538650466651</v>
      </c>
    </row>
    <row r="1928" spans="1:12" x14ac:dyDescent="0.3">
      <c r="A1928">
        <v>213055</v>
      </c>
      <c r="B1928" s="2">
        <v>41843</v>
      </c>
      <c r="C1928" s="3">
        <v>0.39678240740740739</v>
      </c>
      <c r="D1928" t="s">
        <v>31</v>
      </c>
      <c r="E1928" t="s">
        <v>27</v>
      </c>
      <c r="F1928" t="s">
        <v>17</v>
      </c>
      <c r="G1928" t="s">
        <v>9</v>
      </c>
      <c r="H1928">
        <v>25771</v>
      </c>
      <c r="I1928">
        <f>IF(Table3_1[[#This Row],[Status]]="Hired",1,0)</f>
        <v>1</v>
      </c>
      <c r="J1928" t="b">
        <f>OR((Table3_1[[#This Row],[Offered Salary]]&lt;$O$27),(Table3_1[[#This Row],[Offered Salary]]&gt;$O$28))</f>
        <v>0</v>
      </c>
      <c r="K1928" t="str">
        <f>IF(Table3_1[[#This Row],[Offered Salary]]&lt;$O$27,"Low",IF(Table3_1[[#This Row],[Offered Salary]]&gt;$O$28,"High",""))</f>
        <v/>
      </c>
      <c r="L1928" s="6">
        <f>((Table3_1[[#This Row],[Offered Salary]]-$O$25)/$O$26)</f>
        <v>-0.83928036796476269</v>
      </c>
    </row>
    <row r="1929" spans="1:12" x14ac:dyDescent="0.3">
      <c r="A1929">
        <v>626477</v>
      </c>
      <c r="B1929" s="2">
        <v>41843</v>
      </c>
      <c r="C1929" s="3">
        <v>0.3994328703703704</v>
      </c>
      <c r="D1929" t="s">
        <v>30</v>
      </c>
      <c r="E1929" t="s">
        <v>29</v>
      </c>
      <c r="F1929" t="s">
        <v>17</v>
      </c>
      <c r="G1929" t="s">
        <v>9</v>
      </c>
      <c r="H1929">
        <v>41470</v>
      </c>
      <c r="I1929">
        <f>IF(Table3_1[[#This Row],[Status]]="Hired",1,0)</f>
        <v>0</v>
      </c>
      <c r="J1929" t="b">
        <f>OR((Table3_1[[#This Row],[Offered Salary]]&lt;$O$27),(Table3_1[[#This Row],[Offered Salary]]&gt;$O$28))</f>
        <v>0</v>
      </c>
      <c r="K1929" t="str">
        <f>IF(Table3_1[[#This Row],[Offered Salary]]&lt;$O$27,"Low",IF(Table3_1[[#This Row],[Offered Salary]]&gt;$O$28,"High",""))</f>
        <v/>
      </c>
      <c r="L1929" s="6">
        <f>((Table3_1[[#This Row],[Offered Salary]]-$O$25)/$O$26)</f>
        <v>-0.29512980966224411</v>
      </c>
    </row>
    <row r="1930" spans="1:12" x14ac:dyDescent="0.3">
      <c r="A1930">
        <v>658734</v>
      </c>
      <c r="B1930" s="2">
        <v>41843</v>
      </c>
      <c r="C1930" s="3">
        <v>0.39978009259259262</v>
      </c>
      <c r="D1930" t="s">
        <v>31</v>
      </c>
      <c r="E1930" t="s">
        <v>27</v>
      </c>
      <c r="F1930" t="s">
        <v>17</v>
      </c>
      <c r="G1930" t="s">
        <v>9</v>
      </c>
      <c r="H1930">
        <v>43960</v>
      </c>
      <c r="I1930">
        <f>IF(Table3_1[[#This Row],[Status]]="Hired",1,0)</f>
        <v>1</v>
      </c>
      <c r="J1930" t="b">
        <f>OR((Table3_1[[#This Row],[Offered Salary]]&lt;$O$27),(Table3_1[[#This Row],[Offered Salary]]&gt;$O$28))</f>
        <v>0</v>
      </c>
      <c r="K1930" t="str">
        <f>IF(Table3_1[[#This Row],[Offered Salary]]&lt;$O$27,"Low",IF(Table3_1[[#This Row],[Offered Salary]]&gt;$O$28,"High",""))</f>
        <v/>
      </c>
      <c r="L1930" s="6">
        <f>((Table3_1[[#This Row],[Offered Salary]]-$O$25)/$O$26)</f>
        <v>-0.20882272703447985</v>
      </c>
    </row>
    <row r="1931" spans="1:12" x14ac:dyDescent="0.3">
      <c r="A1931">
        <v>635120</v>
      </c>
      <c r="B1931" s="2">
        <v>41859</v>
      </c>
      <c r="C1931" s="3">
        <v>0.54372685185185188</v>
      </c>
      <c r="D1931" t="s">
        <v>30</v>
      </c>
      <c r="E1931" t="s">
        <v>27</v>
      </c>
      <c r="F1931" t="s">
        <v>17</v>
      </c>
      <c r="G1931" t="s">
        <v>9</v>
      </c>
      <c r="H1931">
        <v>89851</v>
      </c>
      <c r="I1931">
        <f>IF(Table3_1[[#This Row],[Status]]="Hired",1,0)</f>
        <v>0</v>
      </c>
      <c r="J1931" t="b">
        <f>OR((Table3_1[[#This Row],[Offered Salary]]&lt;$O$27),(Table3_1[[#This Row],[Offered Salary]]&gt;$O$28))</f>
        <v>0</v>
      </c>
      <c r="K1931" t="str">
        <f>IF(Table3_1[[#This Row],[Offered Salary]]&lt;$O$27,"Low",IF(Table3_1[[#This Row],[Offered Salary]]&gt;$O$28,"High",""))</f>
        <v/>
      </c>
      <c r="L1931" s="6">
        <f>((Table3_1[[#This Row],[Offered Salary]]-$O$25)/$O$26)</f>
        <v>1.3818272042389057</v>
      </c>
    </row>
    <row r="1932" spans="1:12" x14ac:dyDescent="0.3">
      <c r="A1932">
        <v>635615</v>
      </c>
      <c r="B1932" s="2">
        <v>41859</v>
      </c>
      <c r="C1932" s="3">
        <v>0.54642361111111115</v>
      </c>
      <c r="D1932" t="s">
        <v>30</v>
      </c>
      <c r="E1932" t="s">
        <v>29</v>
      </c>
      <c r="F1932" t="s">
        <v>17</v>
      </c>
      <c r="G1932" t="s">
        <v>9</v>
      </c>
      <c r="H1932">
        <v>97293</v>
      </c>
      <c r="I1932">
        <f>IF(Table3_1[[#This Row],[Status]]="Hired",1,0)</f>
        <v>0</v>
      </c>
      <c r="J1932" t="b">
        <f>OR((Table3_1[[#This Row],[Offered Salary]]&lt;$O$27),(Table3_1[[#This Row],[Offered Salary]]&gt;$O$28))</f>
        <v>0</v>
      </c>
      <c r="K1932" t="str">
        <f>IF(Table3_1[[#This Row],[Offered Salary]]&lt;$O$27,"Low",IF(Table3_1[[#This Row],[Offered Salary]]&gt;$O$28,"High",""))</f>
        <v/>
      </c>
      <c r="L1932" s="6">
        <f>((Table3_1[[#This Row],[Offered Salary]]-$O$25)/$O$26)</f>
        <v>1.6397779307111233</v>
      </c>
    </row>
    <row r="1933" spans="1:12" x14ac:dyDescent="0.3">
      <c r="A1933">
        <v>933638</v>
      </c>
      <c r="B1933" s="2">
        <v>41880</v>
      </c>
      <c r="C1933" s="3">
        <v>0.54369212962962965</v>
      </c>
      <c r="D1933" t="s">
        <v>30</v>
      </c>
      <c r="E1933" t="s">
        <v>27</v>
      </c>
      <c r="F1933" t="s">
        <v>17</v>
      </c>
      <c r="G1933" t="s">
        <v>9</v>
      </c>
      <c r="H1933">
        <v>52117</v>
      </c>
      <c r="I1933">
        <f>IF(Table3_1[[#This Row],[Status]]="Hired",1,0)</f>
        <v>0</v>
      </c>
      <c r="J1933" t="b">
        <f>OR((Table3_1[[#This Row],[Offered Salary]]&lt;$O$27),(Table3_1[[#This Row],[Offered Salary]]&gt;$O$28))</f>
        <v>0</v>
      </c>
      <c r="K1933" t="str">
        <f>IF(Table3_1[[#This Row],[Offered Salary]]&lt;$O$27,"Low",IF(Table3_1[[#This Row],[Offered Salary]]&gt;$O$28,"High",""))</f>
        <v/>
      </c>
      <c r="L1933" s="6">
        <f>((Table3_1[[#This Row],[Offered Salary]]-$O$25)/$O$26)</f>
        <v>7.3910956899123845E-2</v>
      </c>
    </row>
    <row r="1934" spans="1:12" x14ac:dyDescent="0.3">
      <c r="A1934">
        <v>548999</v>
      </c>
      <c r="B1934" s="2">
        <v>41880</v>
      </c>
      <c r="C1934" s="3">
        <v>0.54440972222222217</v>
      </c>
      <c r="D1934" t="s">
        <v>30</v>
      </c>
      <c r="E1934" t="s">
        <v>27</v>
      </c>
      <c r="F1934" t="s">
        <v>17</v>
      </c>
      <c r="G1934" t="s">
        <v>9</v>
      </c>
      <c r="H1934">
        <v>78249</v>
      </c>
      <c r="I1934">
        <f>IF(Table3_1[[#This Row],[Status]]="Hired",1,0)</f>
        <v>0</v>
      </c>
      <c r="J1934" t="b">
        <f>OR((Table3_1[[#This Row],[Offered Salary]]&lt;$O$27),(Table3_1[[#This Row],[Offered Salary]]&gt;$O$28))</f>
        <v>0</v>
      </c>
      <c r="K1934" t="str">
        <f>IF(Table3_1[[#This Row],[Offered Salary]]&lt;$O$27,"Low",IF(Table3_1[[#This Row],[Offered Salary]]&gt;$O$28,"High",""))</f>
        <v/>
      </c>
      <c r="L1934" s="6">
        <f>((Table3_1[[#This Row],[Offered Salary]]-$O$25)/$O$26)</f>
        <v>0.97968472526407802</v>
      </c>
    </row>
    <row r="1935" spans="1:12" x14ac:dyDescent="0.3">
      <c r="A1935">
        <v>293281</v>
      </c>
      <c r="B1935" s="2">
        <v>41880</v>
      </c>
      <c r="C1935" s="3">
        <v>0.54491898148148143</v>
      </c>
      <c r="D1935" t="s">
        <v>31</v>
      </c>
      <c r="E1935" t="s">
        <v>27</v>
      </c>
      <c r="F1935" t="s">
        <v>17</v>
      </c>
      <c r="G1935" t="s">
        <v>9</v>
      </c>
      <c r="H1935">
        <v>98419</v>
      </c>
      <c r="I1935">
        <f>IF(Table3_1[[#This Row],[Status]]="Hired",1,0)</f>
        <v>1</v>
      </c>
      <c r="J1935" t="b">
        <f>OR((Table3_1[[#This Row],[Offered Salary]]&lt;$O$27),(Table3_1[[#This Row],[Offered Salary]]&gt;$O$28))</f>
        <v>0</v>
      </c>
      <c r="K1935" t="str">
        <f>IF(Table3_1[[#This Row],[Offered Salary]]&lt;$O$27,"Low",IF(Table3_1[[#This Row],[Offered Salary]]&gt;$O$28,"High",""))</f>
        <v/>
      </c>
      <c r="L1935" s="6">
        <f>((Table3_1[[#This Row],[Offered Salary]]-$O$25)/$O$26)</f>
        <v>1.6788067560279356</v>
      </c>
    </row>
    <row r="1936" spans="1:12" x14ac:dyDescent="0.3">
      <c r="A1936">
        <v>597601</v>
      </c>
      <c r="B1936" s="2">
        <v>41802</v>
      </c>
      <c r="C1936" s="3">
        <v>0.3971527777777778</v>
      </c>
      <c r="D1936" t="s">
        <v>31</v>
      </c>
      <c r="E1936" t="s">
        <v>27</v>
      </c>
      <c r="F1936" t="s">
        <v>17</v>
      </c>
      <c r="G1936" t="s">
        <v>5</v>
      </c>
      <c r="H1936">
        <v>8371</v>
      </c>
      <c r="I1936">
        <f>IF(Table3_1[[#This Row],[Status]]="Hired",1,0)</f>
        <v>1</v>
      </c>
      <c r="J1936" t="b">
        <f>OR((Table3_1[[#This Row],[Offered Salary]]&lt;$O$27),(Table3_1[[#This Row],[Offered Salary]]&gt;$O$28))</f>
        <v>1</v>
      </c>
      <c r="K1936" t="str">
        <f>IF(Table3_1[[#This Row],[Offered Salary]]&lt;$O$27,"Low",IF(Table3_1[[#This Row],[Offered Salary]]&gt;$O$28,"High",""))</f>
        <v>Low</v>
      </c>
      <c r="L1936" s="6">
        <f>((Table3_1[[#This Row],[Offered Salary]]-$O$25)/$O$26)</f>
        <v>-1.4423901019901033</v>
      </c>
    </row>
    <row r="1937" spans="1:12" x14ac:dyDescent="0.3">
      <c r="A1937">
        <v>31422</v>
      </c>
      <c r="B1937" s="2">
        <v>41802</v>
      </c>
      <c r="C1937" s="3">
        <v>0.3988888888888889</v>
      </c>
      <c r="D1937" t="s">
        <v>31</v>
      </c>
      <c r="E1937" t="s">
        <v>29</v>
      </c>
      <c r="F1937" t="s">
        <v>17</v>
      </c>
      <c r="G1937" t="s">
        <v>5</v>
      </c>
      <c r="H1937">
        <v>94522</v>
      </c>
      <c r="I1937">
        <f>IF(Table3_1[[#This Row],[Status]]="Hired",1,0)</f>
        <v>1</v>
      </c>
      <c r="J1937" t="b">
        <f>OR((Table3_1[[#This Row],[Offered Salary]]&lt;$O$27),(Table3_1[[#This Row],[Offered Salary]]&gt;$O$28))</f>
        <v>0</v>
      </c>
      <c r="K1937" t="str">
        <f>IF(Table3_1[[#This Row],[Offered Salary]]&lt;$O$27,"Low",IF(Table3_1[[#This Row],[Offered Salary]]&gt;$O$28,"High",""))</f>
        <v/>
      </c>
      <c r="L1937" s="6">
        <f>((Table3_1[[#This Row],[Offered Salary]]-$O$25)/$O$26)</f>
        <v>1.5437309724936394</v>
      </c>
    </row>
    <row r="1938" spans="1:12" x14ac:dyDescent="0.3">
      <c r="A1938">
        <v>424720</v>
      </c>
      <c r="B1938" s="2">
        <v>41802</v>
      </c>
      <c r="C1938" s="3">
        <v>0.4481134259259259</v>
      </c>
      <c r="D1938" t="s">
        <v>30</v>
      </c>
      <c r="E1938" t="s">
        <v>29</v>
      </c>
      <c r="F1938" t="s">
        <v>17</v>
      </c>
      <c r="G1938" t="s">
        <v>5</v>
      </c>
      <c r="H1938">
        <v>95326</v>
      </c>
      <c r="I1938">
        <f>IF(Table3_1[[#This Row],[Status]]="Hired",1,0)</f>
        <v>0</v>
      </c>
      <c r="J1938" t="b">
        <f>OR((Table3_1[[#This Row],[Offered Salary]]&lt;$O$27),(Table3_1[[#This Row],[Offered Salary]]&gt;$O$28))</f>
        <v>0</v>
      </c>
      <c r="K1938" t="str">
        <f>IF(Table3_1[[#This Row],[Offered Salary]]&lt;$O$27,"Low",IF(Table3_1[[#This Row],[Offered Salary]]&gt;$O$28,"High",""))</f>
        <v/>
      </c>
      <c r="L1938" s="6">
        <f>((Table3_1[[#This Row],[Offered Salary]]-$O$25)/$O$26)</f>
        <v>1.5715988015830862</v>
      </c>
    </row>
    <row r="1939" spans="1:12" x14ac:dyDescent="0.3">
      <c r="A1939">
        <v>521257</v>
      </c>
      <c r="B1939" s="2">
        <v>41802</v>
      </c>
      <c r="C1939" s="3">
        <v>0.44849537037037035</v>
      </c>
      <c r="D1939" t="s">
        <v>30</v>
      </c>
      <c r="E1939" t="s">
        <v>27</v>
      </c>
      <c r="F1939" t="s">
        <v>17</v>
      </c>
      <c r="G1939" t="s">
        <v>5</v>
      </c>
      <c r="H1939">
        <v>28187</v>
      </c>
      <c r="I1939">
        <f>IF(Table3_1[[#This Row],[Status]]="Hired",1,0)</f>
        <v>0</v>
      </c>
      <c r="J1939" t="b">
        <f>OR((Table3_1[[#This Row],[Offered Salary]]&lt;$O$27),(Table3_1[[#This Row],[Offered Salary]]&gt;$O$28))</f>
        <v>0</v>
      </c>
      <c r="K1939" t="str">
        <f>IF(Table3_1[[#This Row],[Offered Salary]]&lt;$O$27,"Low",IF(Table3_1[[#This Row],[Offered Salary]]&gt;$O$28,"High",""))</f>
        <v/>
      </c>
      <c r="L1939" s="6">
        <f>((Table3_1[[#This Row],[Offered Salary]]-$O$25)/$O$26)</f>
        <v>-0.75553823478055449</v>
      </c>
    </row>
    <row r="1940" spans="1:12" x14ac:dyDescent="0.3">
      <c r="A1940">
        <v>925140</v>
      </c>
      <c r="B1940" s="2">
        <v>41802</v>
      </c>
      <c r="C1940" s="3">
        <v>0.4487962962962963</v>
      </c>
      <c r="D1940" t="s">
        <v>30</v>
      </c>
      <c r="E1940" t="s">
        <v>27</v>
      </c>
      <c r="F1940" t="s">
        <v>17</v>
      </c>
      <c r="G1940" t="s">
        <v>5</v>
      </c>
      <c r="H1940">
        <v>95053</v>
      </c>
      <c r="I1940">
        <f>IF(Table3_1[[#This Row],[Status]]="Hired",1,0)</f>
        <v>0</v>
      </c>
      <c r="J1940" t="b">
        <f>OR((Table3_1[[#This Row],[Offered Salary]]&lt;$O$27),(Table3_1[[#This Row],[Offered Salary]]&gt;$O$28))</f>
        <v>0</v>
      </c>
      <c r="K1940" t="str">
        <f>IF(Table3_1[[#This Row],[Offered Salary]]&lt;$O$27,"Low",IF(Table3_1[[#This Row],[Offered Salary]]&gt;$O$28,"High",""))</f>
        <v/>
      </c>
      <c r="L1940" s="6">
        <f>((Table3_1[[#This Row],[Offered Salary]]-$O$25)/$O$26)</f>
        <v>1.5621362178251024</v>
      </c>
    </row>
    <row r="1941" spans="1:12" x14ac:dyDescent="0.3">
      <c r="A1941">
        <v>412196</v>
      </c>
      <c r="B1941" s="2">
        <v>41802</v>
      </c>
      <c r="C1941" s="3">
        <v>0.45021990740740742</v>
      </c>
      <c r="D1941" t="s">
        <v>31</v>
      </c>
      <c r="E1941" t="s">
        <v>29</v>
      </c>
      <c r="F1941" t="s">
        <v>17</v>
      </c>
      <c r="G1941" t="s">
        <v>5</v>
      </c>
      <c r="H1941">
        <v>68430</v>
      </c>
      <c r="I1941">
        <f>IF(Table3_1[[#This Row],[Status]]="Hired",1,0)</f>
        <v>1</v>
      </c>
      <c r="J1941" t="b">
        <f>OR((Table3_1[[#This Row],[Offered Salary]]&lt;$O$27),(Table3_1[[#This Row],[Offered Salary]]&gt;$O$28))</f>
        <v>0</v>
      </c>
      <c r="K1941" t="str">
        <f>IF(Table3_1[[#This Row],[Offered Salary]]&lt;$O$27,"Low",IF(Table3_1[[#This Row],[Offered Salary]]&gt;$O$28,"High",""))</f>
        <v/>
      </c>
      <c r="L1941" s="6">
        <f>((Table3_1[[#This Row],[Offered Salary]]-$O$25)/$O$26)</f>
        <v>0.63934366328736425</v>
      </c>
    </row>
    <row r="1942" spans="1:12" x14ac:dyDescent="0.3">
      <c r="A1942">
        <v>343398</v>
      </c>
      <c r="B1942" s="2">
        <v>41807</v>
      </c>
      <c r="C1942" s="3">
        <v>0.45423611111111112</v>
      </c>
      <c r="D1942" t="s">
        <v>30</v>
      </c>
      <c r="E1942" t="s">
        <v>29</v>
      </c>
      <c r="F1942" t="s">
        <v>17</v>
      </c>
      <c r="G1942" t="s">
        <v>5</v>
      </c>
      <c r="H1942">
        <v>36110</v>
      </c>
      <c r="I1942">
        <f>IF(Table3_1[[#This Row],[Status]]="Hired",1,0)</f>
        <v>0</v>
      </c>
      <c r="J1942" t="b">
        <f>OR((Table3_1[[#This Row],[Offered Salary]]&lt;$O$27),(Table3_1[[#This Row],[Offered Salary]]&gt;$O$28))</f>
        <v>0</v>
      </c>
      <c r="K1942" t="str">
        <f>IF(Table3_1[[#This Row],[Offered Salary]]&lt;$O$27,"Low",IF(Table3_1[[#This Row],[Offered Salary]]&gt;$O$28,"High",""))</f>
        <v/>
      </c>
      <c r="L1942" s="6">
        <f>((Table3_1[[#This Row],[Offered Salary]]-$O$25)/$O$26)</f>
        <v>-0.48091533692522265</v>
      </c>
    </row>
    <row r="1943" spans="1:12" x14ac:dyDescent="0.3">
      <c r="A1943">
        <v>90710</v>
      </c>
      <c r="B1943" s="2">
        <v>41807</v>
      </c>
      <c r="C1943" s="3">
        <v>0.45450231481481479</v>
      </c>
      <c r="D1943" t="s">
        <v>31</v>
      </c>
      <c r="E1943" t="s">
        <v>27</v>
      </c>
      <c r="F1943" t="s">
        <v>17</v>
      </c>
      <c r="G1943" t="s">
        <v>5</v>
      </c>
      <c r="H1943">
        <v>97062</v>
      </c>
      <c r="I1943">
        <f>IF(Table3_1[[#This Row],[Status]]="Hired",1,0)</f>
        <v>1</v>
      </c>
      <c r="J1943" t="b">
        <f>OR((Table3_1[[#This Row],[Offered Salary]]&lt;$O$27),(Table3_1[[#This Row],[Offered Salary]]&gt;$O$28))</f>
        <v>0</v>
      </c>
      <c r="K1943" t="str">
        <f>IF(Table3_1[[#This Row],[Offered Salary]]&lt;$O$27,"Low",IF(Table3_1[[#This Row],[Offered Salary]]&gt;$O$28,"High",""))</f>
        <v/>
      </c>
      <c r="L1943" s="6">
        <f>((Table3_1[[#This Row],[Offered Salary]]-$O$25)/$O$26)</f>
        <v>1.6317711290697525</v>
      </c>
    </row>
    <row r="1944" spans="1:12" x14ac:dyDescent="0.3">
      <c r="A1944">
        <v>72748</v>
      </c>
      <c r="B1944" s="2">
        <v>41807</v>
      </c>
      <c r="C1944" s="3">
        <v>0.45710648148148147</v>
      </c>
      <c r="D1944" t="s">
        <v>31</v>
      </c>
      <c r="E1944" t="s">
        <v>27</v>
      </c>
      <c r="F1944" t="s">
        <v>17</v>
      </c>
      <c r="G1944" t="s">
        <v>5</v>
      </c>
      <c r="H1944">
        <v>60035</v>
      </c>
      <c r="I1944">
        <f>IF(Table3_1[[#This Row],[Status]]="Hired",1,0)</f>
        <v>1</v>
      </c>
      <c r="J1944" t="b">
        <f>OR((Table3_1[[#This Row],[Offered Salary]]&lt;$O$27),(Table3_1[[#This Row],[Offered Salary]]&gt;$O$28))</f>
        <v>0</v>
      </c>
      <c r="K1944" t="str">
        <f>IF(Table3_1[[#This Row],[Offered Salary]]&lt;$O$27,"Low",IF(Table3_1[[#This Row],[Offered Salary]]&gt;$O$28,"High",""))</f>
        <v/>
      </c>
      <c r="L1944" s="6">
        <f>((Table3_1[[#This Row],[Offered Salary]]-$O$25)/$O$26)</f>
        <v>0.3483605473596208</v>
      </c>
    </row>
    <row r="1945" spans="1:12" x14ac:dyDescent="0.3">
      <c r="A1945">
        <v>739532</v>
      </c>
      <c r="B1945" s="2">
        <v>41821</v>
      </c>
      <c r="C1945" s="3">
        <v>0.44444444444444442</v>
      </c>
      <c r="D1945" t="s">
        <v>31</v>
      </c>
      <c r="E1945" t="s">
        <v>27</v>
      </c>
      <c r="F1945" t="s">
        <v>17</v>
      </c>
      <c r="G1945" t="s">
        <v>5</v>
      </c>
      <c r="H1945">
        <v>49458</v>
      </c>
      <c r="I1945">
        <f>IF(Table3_1[[#This Row],[Status]]="Hired",1,0)</f>
        <v>1</v>
      </c>
      <c r="J1945" t="b">
        <f>OR((Table3_1[[#This Row],[Offered Salary]]&lt;$O$27),(Table3_1[[#This Row],[Offered Salary]]&gt;$O$28))</f>
        <v>0</v>
      </c>
      <c r="K1945" t="str">
        <f>IF(Table3_1[[#This Row],[Offered Salary]]&lt;$O$27,"Low",IF(Table3_1[[#This Row],[Offered Salary]]&gt;$O$28,"High",""))</f>
        <v/>
      </c>
      <c r="L1945" s="6">
        <f>((Table3_1[[#This Row],[Offered Salary]]-$O$25)/$O$26)</f>
        <v>-1.8253915674058971E-2</v>
      </c>
    </row>
    <row r="1946" spans="1:12" x14ac:dyDescent="0.3">
      <c r="A1946">
        <v>870959</v>
      </c>
      <c r="B1946" s="2">
        <v>41851</v>
      </c>
      <c r="C1946" s="3">
        <v>0.39978009259259262</v>
      </c>
      <c r="D1946" t="s">
        <v>30</v>
      </c>
      <c r="E1946" t="s">
        <v>29</v>
      </c>
      <c r="F1946" t="s">
        <v>17</v>
      </c>
      <c r="G1946" t="s">
        <v>5</v>
      </c>
      <c r="H1946">
        <v>89800</v>
      </c>
      <c r="I1946">
        <f>IF(Table3_1[[#This Row],[Status]]="Hired",1,0)</f>
        <v>0</v>
      </c>
      <c r="J1946" t="b">
        <f>OR((Table3_1[[#This Row],[Offered Salary]]&lt;$O$27),(Table3_1[[#This Row],[Offered Salary]]&gt;$O$28))</f>
        <v>0</v>
      </c>
      <c r="K1946" t="str">
        <f>IF(Table3_1[[#This Row],[Offered Salary]]&lt;$O$27,"Low",IF(Table3_1[[#This Row],[Offered Salary]]&gt;$O$28,"High",""))</f>
        <v/>
      </c>
      <c r="L1946" s="6">
        <f>((Table3_1[[#This Row],[Offered Salary]]-$O$25)/$O$26)</f>
        <v>1.3800594688115901</v>
      </c>
    </row>
    <row r="1947" spans="1:12" x14ac:dyDescent="0.3">
      <c r="A1947">
        <v>740238</v>
      </c>
      <c r="B1947" s="2">
        <v>41857</v>
      </c>
      <c r="C1947" s="3">
        <v>0.89579861111111114</v>
      </c>
      <c r="D1947" t="s">
        <v>31</v>
      </c>
      <c r="E1947" t="s">
        <v>27</v>
      </c>
      <c r="F1947" t="s">
        <v>17</v>
      </c>
      <c r="G1947" t="s">
        <v>5</v>
      </c>
      <c r="H1947">
        <v>59295</v>
      </c>
      <c r="I1947">
        <f>IF(Table3_1[[#This Row],[Status]]="Hired",1,0)</f>
        <v>1</v>
      </c>
      <c r="J1947" t="b">
        <f>OR((Table3_1[[#This Row],[Offered Salary]]&lt;$O$27),(Table3_1[[#This Row],[Offered Salary]]&gt;$O$28))</f>
        <v>0</v>
      </c>
      <c r="K1947" t="str">
        <f>IF(Table3_1[[#This Row],[Offered Salary]]&lt;$O$27,"Low",IF(Table3_1[[#This Row],[Offered Salary]]&gt;$O$28,"High",""))</f>
        <v/>
      </c>
      <c r="L1947" s="6">
        <f>((Table3_1[[#This Row],[Offered Salary]]-$O$25)/$O$26)</f>
        <v>0.32271105292406038</v>
      </c>
    </row>
    <row r="1948" spans="1:12" x14ac:dyDescent="0.3">
      <c r="A1948">
        <v>14362</v>
      </c>
      <c r="B1948" s="2">
        <v>41857</v>
      </c>
      <c r="C1948" s="3">
        <v>0.89626157407407403</v>
      </c>
      <c r="D1948" t="s">
        <v>30</v>
      </c>
      <c r="E1948" t="s">
        <v>27</v>
      </c>
      <c r="F1948" t="s">
        <v>17</v>
      </c>
      <c r="G1948" t="s">
        <v>5</v>
      </c>
      <c r="H1948">
        <v>49659</v>
      </c>
      <c r="I1948">
        <f>IF(Table3_1[[#This Row],[Status]]="Hired",1,0)</f>
        <v>0</v>
      </c>
      <c r="J1948" t="b">
        <f>OR((Table3_1[[#This Row],[Offered Salary]]&lt;$O$27),(Table3_1[[#This Row],[Offered Salary]]&gt;$O$28))</f>
        <v>0</v>
      </c>
      <c r="K1948" t="str">
        <f>IF(Table3_1[[#This Row],[Offered Salary]]&lt;$O$27,"Low",IF(Table3_1[[#This Row],[Offered Salary]]&gt;$O$28,"High",""))</f>
        <v/>
      </c>
      <c r="L1948" s="6">
        <f>((Table3_1[[#This Row],[Offered Salary]]-$O$25)/$O$26)</f>
        <v>-1.1286958401697278E-2</v>
      </c>
    </row>
    <row r="1949" spans="1:12" x14ac:dyDescent="0.3">
      <c r="A1949">
        <v>472685</v>
      </c>
      <c r="B1949" s="2">
        <v>41857</v>
      </c>
      <c r="C1949" s="3">
        <v>0.89835648148148151</v>
      </c>
      <c r="D1949" t="s">
        <v>31</v>
      </c>
      <c r="E1949" t="s">
        <v>29</v>
      </c>
      <c r="F1949" t="s">
        <v>17</v>
      </c>
      <c r="G1949" t="s">
        <v>5</v>
      </c>
      <c r="H1949">
        <v>38479</v>
      </c>
      <c r="I1949">
        <f>IF(Table3_1[[#This Row],[Status]]="Hired",1,0)</f>
        <v>1</v>
      </c>
      <c r="J1949" t="b">
        <f>OR((Table3_1[[#This Row],[Offered Salary]]&lt;$O$27),(Table3_1[[#This Row],[Offered Salary]]&gt;$O$28))</f>
        <v>0</v>
      </c>
      <c r="K1949" t="str">
        <f>IF(Table3_1[[#This Row],[Offered Salary]]&lt;$O$27,"Low",IF(Table3_1[[#This Row],[Offered Salary]]&gt;$O$28,"High",""))</f>
        <v/>
      </c>
      <c r="L1949" s="6">
        <f>((Table3_1[[#This Row],[Offered Salary]]-$O$25)/$O$26)</f>
        <v>-0.39880229325246214</v>
      </c>
    </row>
    <row r="1950" spans="1:12" x14ac:dyDescent="0.3">
      <c r="A1950">
        <v>87713</v>
      </c>
      <c r="B1950" s="2">
        <v>41829</v>
      </c>
      <c r="C1950" s="3">
        <v>0.62681712962962965</v>
      </c>
      <c r="D1950" t="s">
        <v>31</v>
      </c>
      <c r="E1950" t="s">
        <v>27</v>
      </c>
      <c r="F1950" t="s">
        <v>20</v>
      </c>
      <c r="G1950" t="s">
        <v>10</v>
      </c>
      <c r="H1950">
        <v>74456</v>
      </c>
      <c r="I1950">
        <f>IF(Table3_1[[#This Row],[Status]]="Hired",1,0)</f>
        <v>1</v>
      </c>
      <c r="J1950" t="b">
        <f>OR((Table3_1[[#This Row],[Offered Salary]]&lt;$O$27),(Table3_1[[#This Row],[Offered Salary]]&gt;$O$28))</f>
        <v>0</v>
      </c>
      <c r="K1950" t="str">
        <f>IF(Table3_1[[#This Row],[Offered Salary]]&lt;$O$27,"Low",IF(Table3_1[[#This Row],[Offered Salary]]&gt;$O$28,"High",""))</f>
        <v/>
      </c>
      <c r="L1950" s="6">
        <f>((Table3_1[[#This Row],[Offered Salary]]-$O$25)/$O$26)</f>
        <v>0.84821373554234714</v>
      </c>
    </row>
    <row r="1951" spans="1:12" x14ac:dyDescent="0.3">
      <c r="A1951">
        <v>148880</v>
      </c>
      <c r="B1951" s="2">
        <v>41828</v>
      </c>
      <c r="C1951" s="3">
        <v>0.58690972222222226</v>
      </c>
      <c r="D1951" t="s">
        <v>31</v>
      </c>
      <c r="E1951" t="s">
        <v>27</v>
      </c>
      <c r="F1951" t="s">
        <v>20</v>
      </c>
      <c r="G1951" t="s">
        <v>9</v>
      </c>
      <c r="H1951">
        <v>72334</v>
      </c>
      <c r="I1951">
        <f>IF(Table3_1[[#This Row],[Status]]="Hired",1,0)</f>
        <v>1</v>
      </c>
      <c r="J1951" t="b">
        <f>OR((Table3_1[[#This Row],[Offered Salary]]&lt;$O$27),(Table3_1[[#This Row],[Offered Salary]]&gt;$O$28))</f>
        <v>0</v>
      </c>
      <c r="K1951" t="str">
        <f>IF(Table3_1[[#This Row],[Offered Salary]]&lt;$O$27,"Low",IF(Table3_1[[#This Row],[Offered Salary]]&gt;$O$28,"High",""))</f>
        <v/>
      </c>
      <c r="L1951" s="6">
        <f>((Table3_1[[#This Row],[Offered Salary]]-$O$25)/$O$26)</f>
        <v>0.77466207717442914</v>
      </c>
    </row>
    <row r="1952" spans="1:12" x14ac:dyDescent="0.3">
      <c r="A1952">
        <v>242795</v>
      </c>
      <c r="B1952" s="2">
        <v>41767</v>
      </c>
      <c r="C1952" s="3">
        <v>0.39729166666666665</v>
      </c>
      <c r="D1952" t="s">
        <v>30</v>
      </c>
      <c r="E1952" t="s">
        <v>29</v>
      </c>
      <c r="F1952" t="s">
        <v>20</v>
      </c>
      <c r="G1952" t="s">
        <v>1</v>
      </c>
      <c r="H1952">
        <v>78027</v>
      </c>
      <c r="I1952">
        <f>IF(Table3_1[[#This Row],[Status]]="Hired",1,0)</f>
        <v>0</v>
      </c>
      <c r="J1952" t="b">
        <f>OR((Table3_1[[#This Row],[Offered Salary]]&lt;$O$27),(Table3_1[[#This Row],[Offered Salary]]&gt;$O$28))</f>
        <v>0</v>
      </c>
      <c r="K1952" t="str">
        <f>IF(Table3_1[[#This Row],[Offered Salary]]&lt;$O$27,"Low",IF(Table3_1[[#This Row],[Offered Salary]]&gt;$O$28,"High",""))</f>
        <v/>
      </c>
      <c r="L1952" s="6">
        <f>((Table3_1[[#This Row],[Offered Salary]]-$O$25)/$O$26)</f>
        <v>0.97198987693340988</v>
      </c>
    </row>
    <row r="1953" spans="1:12" x14ac:dyDescent="0.3">
      <c r="A1953">
        <v>340577</v>
      </c>
      <c r="B1953" s="2">
        <v>41785</v>
      </c>
      <c r="C1953" s="3">
        <v>0.35973379629629632</v>
      </c>
      <c r="D1953" t="s">
        <v>31</v>
      </c>
      <c r="E1953" t="s">
        <v>27</v>
      </c>
      <c r="F1953" t="s">
        <v>20</v>
      </c>
      <c r="G1953" t="s">
        <v>1</v>
      </c>
      <c r="H1953">
        <v>73762</v>
      </c>
      <c r="I1953">
        <f>IF(Table3_1[[#This Row],[Status]]="Hired",1,0)</f>
        <v>1</v>
      </c>
      <c r="J1953" t="b">
        <f>OR((Table3_1[[#This Row],[Offered Salary]]&lt;$O$27),(Table3_1[[#This Row],[Offered Salary]]&gt;$O$28))</f>
        <v>0</v>
      </c>
      <c r="K1953" t="str">
        <f>IF(Table3_1[[#This Row],[Offered Salary]]&lt;$O$27,"Low",IF(Table3_1[[#This Row],[Offered Salary]]&gt;$O$28,"High",""))</f>
        <v/>
      </c>
      <c r="L1953" s="6">
        <f>((Table3_1[[#This Row],[Offered Salary]]-$O$25)/$O$26)</f>
        <v>0.8241586691392675</v>
      </c>
    </row>
    <row r="1954" spans="1:12" x14ac:dyDescent="0.3">
      <c r="A1954">
        <v>946566</v>
      </c>
      <c r="B1954" s="2">
        <v>41802</v>
      </c>
      <c r="C1954" s="3">
        <v>0.69204861111111116</v>
      </c>
      <c r="D1954" t="s">
        <v>30</v>
      </c>
      <c r="E1954" t="s">
        <v>27</v>
      </c>
      <c r="F1954" t="s">
        <v>20</v>
      </c>
      <c r="G1954" t="s">
        <v>1</v>
      </c>
      <c r="H1954">
        <v>63544</v>
      </c>
      <c r="I1954">
        <f>IF(Table3_1[[#This Row],[Status]]="Hired",1,0)</f>
        <v>0</v>
      </c>
      <c r="J1954" t="b">
        <f>OR((Table3_1[[#This Row],[Offered Salary]]&lt;$O$27),(Table3_1[[#This Row],[Offered Salary]]&gt;$O$28))</f>
        <v>0</v>
      </c>
      <c r="K1954" t="str">
        <f>IF(Table3_1[[#This Row],[Offered Salary]]&lt;$O$27,"Low",IF(Table3_1[[#This Row],[Offered Salary]]&gt;$O$28,"High",""))</f>
        <v/>
      </c>
      <c r="L1954" s="6">
        <f>((Table3_1[[#This Row],[Offered Salary]]-$O$25)/$O$26)</f>
        <v>0.46998767705473121</v>
      </c>
    </row>
    <row r="1955" spans="1:12" x14ac:dyDescent="0.3">
      <c r="A1955">
        <v>966312</v>
      </c>
      <c r="B1955" s="2">
        <v>41802</v>
      </c>
      <c r="C1955" s="3">
        <v>0.69292824074074078</v>
      </c>
      <c r="D1955" t="s">
        <v>31</v>
      </c>
      <c r="E1955" t="s">
        <v>29</v>
      </c>
      <c r="F1955" t="s">
        <v>20</v>
      </c>
      <c r="G1955" t="s">
        <v>1</v>
      </c>
      <c r="H1955">
        <v>4129</v>
      </c>
      <c r="I1955">
        <f>IF(Table3_1[[#This Row],[Status]]="Hired",1,0)</f>
        <v>1</v>
      </c>
      <c r="J1955" t="b">
        <f>OR((Table3_1[[#This Row],[Offered Salary]]&lt;$O$27),(Table3_1[[#This Row],[Offered Salary]]&gt;$O$28))</f>
        <v>1</v>
      </c>
      <c r="K1955" t="str">
        <f>IF(Table3_1[[#This Row],[Offered Salary]]&lt;$O$27,"Low",IF(Table3_1[[#This Row],[Offered Salary]]&gt;$O$28,"High",""))</f>
        <v>Low</v>
      </c>
      <c r="L1955" s="6">
        <f>((Table3_1[[#This Row],[Offered Salary]]-$O$25)/$O$26)</f>
        <v>-1.5894240957680055</v>
      </c>
    </row>
    <row r="1956" spans="1:12" x14ac:dyDescent="0.3">
      <c r="A1956">
        <v>727363</v>
      </c>
      <c r="B1956" s="2">
        <v>41837</v>
      </c>
      <c r="C1956" s="3">
        <v>0.39802083333333332</v>
      </c>
      <c r="D1956" t="s">
        <v>30</v>
      </c>
      <c r="E1956" t="s">
        <v>27</v>
      </c>
      <c r="F1956" t="s">
        <v>20</v>
      </c>
      <c r="G1956" t="s">
        <v>1</v>
      </c>
      <c r="H1956">
        <v>21586</v>
      </c>
      <c r="I1956">
        <f>IF(Table3_1[[#This Row],[Status]]="Hired",1,0)</f>
        <v>0</v>
      </c>
      <c r="J1956" t="b">
        <f>OR((Table3_1[[#This Row],[Offered Salary]]&lt;$O$27),(Table3_1[[#This Row],[Offered Salary]]&gt;$O$28))</f>
        <v>0</v>
      </c>
      <c r="K1956" t="str">
        <f>IF(Table3_1[[#This Row],[Offered Salary]]&lt;$O$27,"Low",IF(Table3_1[[#This Row],[Offered Salary]]&gt;$O$28,"High",""))</f>
        <v/>
      </c>
      <c r="L1956" s="6">
        <f>((Table3_1[[#This Row],[Offered Salary]]-$O$25)/$O$26)</f>
        <v>-0.98433865744154725</v>
      </c>
    </row>
    <row r="1957" spans="1:12" x14ac:dyDescent="0.3">
      <c r="A1957">
        <v>607598</v>
      </c>
      <c r="B1957" s="2">
        <v>41849</v>
      </c>
      <c r="C1957" s="3">
        <v>0.43876157407407407</v>
      </c>
      <c r="D1957" t="s">
        <v>31</v>
      </c>
      <c r="E1957" t="s">
        <v>29</v>
      </c>
      <c r="F1957" t="s">
        <v>20</v>
      </c>
      <c r="G1957" t="s">
        <v>1</v>
      </c>
      <c r="H1957">
        <v>38500</v>
      </c>
      <c r="I1957">
        <f>IF(Table3_1[[#This Row],[Status]]="Hired",1,0)</f>
        <v>1</v>
      </c>
      <c r="J1957" t="b">
        <f>OR((Table3_1[[#This Row],[Offered Salary]]&lt;$O$27),(Table3_1[[#This Row],[Offered Salary]]&gt;$O$28))</f>
        <v>0</v>
      </c>
      <c r="K1957" t="str">
        <f>IF(Table3_1[[#This Row],[Offered Salary]]&lt;$O$27,"Low",IF(Table3_1[[#This Row],[Offered Salary]]&gt;$O$28,"High",""))</f>
        <v/>
      </c>
      <c r="L1957" s="6">
        <f>((Table3_1[[#This Row],[Offered Salary]]-$O$25)/$O$26)</f>
        <v>-0.39807440219415569</v>
      </c>
    </row>
    <row r="1958" spans="1:12" x14ac:dyDescent="0.3">
      <c r="A1958">
        <v>532440</v>
      </c>
      <c r="B1958" s="2">
        <v>41851</v>
      </c>
      <c r="C1958" s="3">
        <v>0.55313657407407413</v>
      </c>
      <c r="D1958" t="s">
        <v>30</v>
      </c>
      <c r="E1958" t="s">
        <v>29</v>
      </c>
      <c r="F1958" t="s">
        <v>20</v>
      </c>
      <c r="G1958" t="s">
        <v>1</v>
      </c>
      <c r="H1958">
        <v>67779</v>
      </c>
      <c r="I1958">
        <f>IF(Table3_1[[#This Row],[Status]]="Hired",1,0)</f>
        <v>0</v>
      </c>
      <c r="J1958" t="b">
        <f>OR((Table3_1[[#This Row],[Offered Salary]]&lt;$O$27),(Table3_1[[#This Row],[Offered Salary]]&gt;$O$28))</f>
        <v>0</v>
      </c>
      <c r="K1958" t="str">
        <f>IF(Table3_1[[#This Row],[Offered Salary]]&lt;$O$27,"Low",IF(Table3_1[[#This Row],[Offered Salary]]&gt;$O$28,"High",""))</f>
        <v/>
      </c>
      <c r="L1958" s="6">
        <f>((Table3_1[[#This Row],[Offered Salary]]-$O$25)/$O$26)</f>
        <v>0.61677904047986443</v>
      </c>
    </row>
    <row r="1959" spans="1:12" x14ac:dyDescent="0.3">
      <c r="A1959">
        <v>627866</v>
      </c>
      <c r="B1959" s="2">
        <v>41771</v>
      </c>
      <c r="C1959" s="3">
        <v>0.39679398148148148</v>
      </c>
      <c r="D1959" t="s">
        <v>30</v>
      </c>
      <c r="E1959" t="s">
        <v>27</v>
      </c>
      <c r="F1959" t="s">
        <v>17</v>
      </c>
      <c r="G1959" t="s">
        <v>10</v>
      </c>
      <c r="H1959">
        <v>53256</v>
      </c>
      <c r="I1959">
        <f>IF(Table3_1[[#This Row],[Status]]="Hired",1,0)</f>
        <v>0</v>
      </c>
      <c r="J1959" t="b">
        <f>OR((Table3_1[[#This Row],[Offered Salary]]&lt;$O$27),(Table3_1[[#This Row],[Offered Salary]]&gt;$O$28))</f>
        <v>0</v>
      </c>
      <c r="K1959" t="str">
        <f>IF(Table3_1[[#This Row],[Offered Salary]]&lt;$O$27,"Low",IF(Table3_1[[#This Row],[Offered Salary]]&gt;$O$28,"High",""))</f>
        <v/>
      </c>
      <c r="L1959" s="6">
        <f>((Table3_1[[#This Row],[Offered Salary]]-$O$25)/$O$26)</f>
        <v>0.11339038144250677</v>
      </c>
    </row>
    <row r="1960" spans="1:12" x14ac:dyDescent="0.3">
      <c r="A1960">
        <v>890953</v>
      </c>
      <c r="B1960" s="2">
        <v>41771</v>
      </c>
      <c r="C1960" s="3">
        <v>0.39706018518518521</v>
      </c>
      <c r="D1960" t="s">
        <v>30</v>
      </c>
      <c r="E1960" t="s">
        <v>27</v>
      </c>
      <c r="F1960" t="s">
        <v>17</v>
      </c>
      <c r="G1960" t="s">
        <v>10</v>
      </c>
      <c r="H1960">
        <v>2128</v>
      </c>
      <c r="I1960">
        <f>IF(Table3_1[[#This Row],[Status]]="Hired",1,0)</f>
        <v>0</v>
      </c>
      <c r="J1960" t="b">
        <f>OR((Table3_1[[#This Row],[Offered Salary]]&lt;$O$27),(Table3_1[[#This Row],[Offered Salary]]&gt;$O$28))</f>
        <v>1</v>
      </c>
      <c r="K1960" t="str">
        <f>IF(Table3_1[[#This Row],[Offered Salary]]&lt;$O$27,"Low",IF(Table3_1[[#This Row],[Offered Salary]]&gt;$O$28,"High",""))</f>
        <v>Low</v>
      </c>
      <c r="L1960" s="6">
        <f>((Table3_1[[#This Row],[Offered Salary]]-$O$25)/$O$26)</f>
        <v>-1.6587817151809197</v>
      </c>
    </row>
    <row r="1961" spans="1:12" x14ac:dyDescent="0.3">
      <c r="A1961">
        <v>310613</v>
      </c>
      <c r="B1961" s="2">
        <v>41848</v>
      </c>
      <c r="C1961" s="3">
        <v>0.64997685185185183</v>
      </c>
      <c r="D1961" t="s">
        <v>31</v>
      </c>
      <c r="E1961" t="s">
        <v>27</v>
      </c>
      <c r="F1961" t="s">
        <v>17</v>
      </c>
      <c r="G1961" t="s">
        <v>9</v>
      </c>
      <c r="H1961">
        <v>11134</v>
      </c>
      <c r="I1961">
        <f>IF(Table3_1[[#This Row],[Status]]="Hired",1,0)</f>
        <v>1</v>
      </c>
      <c r="J1961" t="b">
        <f>OR((Table3_1[[#This Row],[Offered Salary]]&lt;$O$27),(Table3_1[[#This Row],[Offered Salary]]&gt;$O$28))</f>
        <v>1</v>
      </c>
      <c r="K1961" t="str">
        <f>IF(Table3_1[[#This Row],[Offered Salary]]&lt;$O$27,"Low",IF(Table3_1[[#This Row],[Offered Salary]]&gt;$O$28,"High",""))</f>
        <v>Low</v>
      </c>
      <c r="L1961" s="6">
        <f>((Table3_1[[#This Row],[Offered Salary]]-$O$25)/$O$26)</f>
        <v>-1.3466204356043554</v>
      </c>
    </row>
    <row r="1962" spans="1:12" x14ac:dyDescent="0.3">
      <c r="A1962">
        <v>458984</v>
      </c>
      <c r="B1962" s="2">
        <v>41848</v>
      </c>
      <c r="C1962" s="3">
        <v>0.39832175925925928</v>
      </c>
      <c r="D1962" t="s">
        <v>31</v>
      </c>
      <c r="E1962" t="s">
        <v>27</v>
      </c>
      <c r="F1962" t="s">
        <v>17</v>
      </c>
      <c r="G1962" t="s">
        <v>10</v>
      </c>
      <c r="H1962">
        <v>98965</v>
      </c>
      <c r="I1962">
        <f>IF(Table3_1[[#This Row],[Status]]="Hired",1,0)</f>
        <v>1</v>
      </c>
      <c r="J1962" t="b">
        <f>OR((Table3_1[[#This Row],[Offered Salary]]&lt;$O$27),(Table3_1[[#This Row],[Offered Salary]]&gt;$O$28))</f>
        <v>0</v>
      </c>
      <c r="K1962" t="str">
        <f>IF(Table3_1[[#This Row],[Offered Salary]]&lt;$O$27,"Low",IF(Table3_1[[#This Row],[Offered Salary]]&gt;$O$28,"High",""))</f>
        <v/>
      </c>
      <c r="L1962" s="6">
        <f>((Table3_1[[#This Row],[Offered Salary]]-$O$25)/$O$26)</f>
        <v>1.6977319235439032</v>
      </c>
    </row>
    <row r="1963" spans="1:12" x14ac:dyDescent="0.3">
      <c r="A1963">
        <v>684773</v>
      </c>
      <c r="B1963" s="2">
        <v>41786</v>
      </c>
      <c r="C1963" s="3">
        <v>0.80295138888888884</v>
      </c>
      <c r="D1963" t="s">
        <v>30</v>
      </c>
      <c r="E1963" t="s">
        <v>27</v>
      </c>
      <c r="F1963" t="s">
        <v>12</v>
      </c>
      <c r="G1963" t="s">
        <v>2</v>
      </c>
      <c r="H1963">
        <v>16546</v>
      </c>
      <c r="I1963">
        <f>IF(Table3_1[[#This Row],[Status]]="Hired",1,0)</f>
        <v>0</v>
      </c>
      <c r="J1963" t="b">
        <f>OR((Table3_1[[#This Row],[Offered Salary]]&lt;$O$27),(Table3_1[[#This Row],[Offered Salary]]&gt;$O$28))</f>
        <v>0</v>
      </c>
      <c r="K1963" t="str">
        <f>IF(Table3_1[[#This Row],[Offered Salary]]&lt;$O$27,"Low",IF(Table3_1[[#This Row],[Offered Salary]]&gt;$O$28,"High",""))</f>
        <v/>
      </c>
      <c r="L1963" s="6">
        <f>((Table3_1[[#This Row],[Offered Salary]]-$O$25)/$O$26)</f>
        <v>-1.1590325114350941</v>
      </c>
    </row>
    <row r="1964" spans="1:12" x14ac:dyDescent="0.3">
      <c r="A1964">
        <v>224851</v>
      </c>
      <c r="B1964" s="2">
        <v>41786</v>
      </c>
      <c r="C1964" s="3">
        <v>0.80351851851851852</v>
      </c>
      <c r="D1964" t="s">
        <v>31</v>
      </c>
      <c r="E1964" t="s">
        <v>29</v>
      </c>
      <c r="F1964" t="s">
        <v>12</v>
      </c>
      <c r="G1964" t="s">
        <v>2</v>
      </c>
      <c r="H1964">
        <v>26053</v>
      </c>
      <c r="I1964">
        <f>IF(Table3_1[[#This Row],[Status]]="Hired",1,0)</f>
        <v>1</v>
      </c>
      <c r="J1964" t="b">
        <f>OR((Table3_1[[#This Row],[Offered Salary]]&lt;$O$27),(Table3_1[[#This Row],[Offered Salary]]&gt;$O$28))</f>
        <v>0</v>
      </c>
      <c r="K1964" t="str">
        <f>IF(Table3_1[[#This Row],[Offered Salary]]&lt;$O$27,"Low",IF(Table3_1[[#This Row],[Offered Salary]]&gt;$O$28,"High",""))</f>
        <v/>
      </c>
      <c r="L1964" s="6">
        <f>((Table3_1[[#This Row],[Offered Salary]]-$O$25)/$O$26)</f>
        <v>-0.8295058308960761</v>
      </c>
    </row>
    <row r="1965" spans="1:12" x14ac:dyDescent="0.3">
      <c r="A1965">
        <v>203784</v>
      </c>
      <c r="B1965" s="2">
        <v>41779</v>
      </c>
      <c r="C1965" s="3">
        <v>0.39738425925925924</v>
      </c>
      <c r="D1965" t="s">
        <v>31</v>
      </c>
      <c r="E1965" t="s">
        <v>29</v>
      </c>
      <c r="F1965" t="s">
        <v>19</v>
      </c>
      <c r="G1965" t="s">
        <v>9</v>
      </c>
      <c r="H1965">
        <v>83818</v>
      </c>
      <c r="I1965">
        <f>IF(Table3_1[[#This Row],[Status]]="Hired",1,0)</f>
        <v>1</v>
      </c>
      <c r="J1965" t="b">
        <f>OR((Table3_1[[#This Row],[Offered Salary]]&lt;$O$27),(Table3_1[[#This Row],[Offered Salary]]&gt;$O$28))</f>
        <v>0</v>
      </c>
      <c r="K1965" t="str">
        <f>IF(Table3_1[[#This Row],[Offered Salary]]&lt;$O$27,"Low",IF(Table3_1[[#This Row],[Offered Salary]]&gt;$O$28,"High",""))</f>
        <v/>
      </c>
      <c r="L1965" s="6">
        <f>((Table3_1[[#This Row],[Offered Salary]]-$O$25)/$O$26)</f>
        <v>1.172714501631154</v>
      </c>
    </row>
    <row r="1966" spans="1:12" x14ac:dyDescent="0.3">
      <c r="A1966">
        <v>533780</v>
      </c>
      <c r="B1966" s="2">
        <v>41779</v>
      </c>
      <c r="C1966" s="3">
        <v>0.39793981481481483</v>
      </c>
      <c r="D1966" t="s">
        <v>31</v>
      </c>
      <c r="E1966" t="s">
        <v>29</v>
      </c>
      <c r="F1966" t="s">
        <v>19</v>
      </c>
      <c r="G1966" t="s">
        <v>9</v>
      </c>
      <c r="H1966">
        <v>20666</v>
      </c>
      <c r="I1966">
        <f>IF(Table3_1[[#This Row],[Status]]="Hired",1,0)</f>
        <v>1</v>
      </c>
      <c r="J1966" t="b">
        <f>OR((Table3_1[[#This Row],[Offered Salary]]&lt;$O$27),(Table3_1[[#This Row],[Offered Salary]]&gt;$O$28))</f>
        <v>0</v>
      </c>
      <c r="K1966" t="str">
        <f>IF(Table3_1[[#This Row],[Offered Salary]]&lt;$O$27,"Low",IF(Table3_1[[#This Row],[Offered Salary]]&gt;$O$28,"High",""))</f>
        <v/>
      </c>
      <c r="L1966" s="6">
        <f>((Table3_1[[#This Row],[Offered Salary]]-$O$25)/$O$26)</f>
        <v>-1.0162272180911629</v>
      </c>
    </row>
    <row r="1967" spans="1:12" x14ac:dyDescent="0.3">
      <c r="A1967">
        <v>703211</v>
      </c>
      <c r="B1967" s="2">
        <v>41800</v>
      </c>
      <c r="C1967" s="3">
        <v>0.39699074074074076</v>
      </c>
      <c r="D1967" t="s">
        <v>31</v>
      </c>
      <c r="E1967" t="s">
        <v>27</v>
      </c>
      <c r="F1967" t="s">
        <v>18</v>
      </c>
      <c r="G1967" t="s">
        <v>6</v>
      </c>
      <c r="H1967">
        <v>43505</v>
      </c>
      <c r="I1967">
        <f>IF(Table3_1[[#This Row],[Status]]="Hired",1,0)</f>
        <v>1</v>
      </c>
      <c r="J1967" t="b">
        <f>OR((Table3_1[[#This Row],[Offered Salary]]&lt;$O$27),(Table3_1[[#This Row],[Offered Salary]]&gt;$O$28))</f>
        <v>0</v>
      </c>
      <c r="K1967" t="str">
        <f>IF(Table3_1[[#This Row],[Offered Salary]]&lt;$O$27,"Low",IF(Table3_1[[#This Row],[Offered Salary]]&gt;$O$28,"High",""))</f>
        <v/>
      </c>
      <c r="L1967" s="6">
        <f>((Table3_1[[#This Row],[Offered Salary]]-$O$25)/$O$26)</f>
        <v>-0.22459369996445283</v>
      </c>
    </row>
    <row r="1968" spans="1:12" x14ac:dyDescent="0.3">
      <c r="A1968">
        <v>484818</v>
      </c>
      <c r="B1968" s="2">
        <v>41766</v>
      </c>
      <c r="C1968" s="3">
        <v>0.39704861111111112</v>
      </c>
      <c r="D1968" t="s">
        <v>31</v>
      </c>
      <c r="E1968" t="s">
        <v>27</v>
      </c>
      <c r="F1968" t="s">
        <v>17</v>
      </c>
      <c r="G1968" t="s">
        <v>6</v>
      </c>
      <c r="H1968">
        <v>11394</v>
      </c>
      <c r="I1968">
        <f>IF(Table3_1[[#This Row],[Status]]="Hired",1,0)</f>
        <v>1</v>
      </c>
      <c r="J1968" t="b">
        <f>OR((Table3_1[[#This Row],[Offered Salary]]&lt;$O$27),(Table3_1[[#This Row],[Offered Salary]]&gt;$O$28))</f>
        <v>1</v>
      </c>
      <c r="K1968" t="str">
        <f>IF(Table3_1[[#This Row],[Offered Salary]]&lt;$O$27,"Low",IF(Table3_1[[#This Row],[Offered Salary]]&gt;$O$28,"High",""))</f>
        <v>Low</v>
      </c>
      <c r="L1968" s="6">
        <f>((Table3_1[[#This Row],[Offered Salary]]-$O$25)/$O$26)</f>
        <v>-1.3376084510729422</v>
      </c>
    </row>
    <row r="1969" spans="1:12" x14ac:dyDescent="0.3">
      <c r="A1969">
        <v>227028</v>
      </c>
      <c r="B1969" s="2">
        <v>41837</v>
      </c>
      <c r="C1969" s="3">
        <v>0.48101851851851851</v>
      </c>
      <c r="D1969" t="s">
        <v>31</v>
      </c>
      <c r="E1969" t="s">
        <v>27</v>
      </c>
      <c r="F1969" t="s">
        <v>20</v>
      </c>
      <c r="G1969" t="s">
        <v>10</v>
      </c>
      <c r="H1969">
        <v>33648</v>
      </c>
      <c r="I1969">
        <f>IF(Table3_1[[#This Row],[Status]]="Hired",1,0)</f>
        <v>1</v>
      </c>
      <c r="J1969" t="b">
        <f>OR((Table3_1[[#This Row],[Offered Salary]]&lt;$O$27),(Table3_1[[#This Row],[Offered Salary]]&gt;$O$28))</f>
        <v>0</v>
      </c>
      <c r="K1969" t="str">
        <f>IF(Table3_1[[#This Row],[Offered Salary]]&lt;$O$27,"Low",IF(Table3_1[[#This Row],[Offered Salary]]&gt;$O$28,"High",""))</f>
        <v/>
      </c>
      <c r="L1969" s="6">
        <f>((Table3_1[[#This Row],[Offered Salary]]-$O$25)/$O$26)</f>
        <v>-0.56625189814191168</v>
      </c>
    </row>
    <row r="1970" spans="1:12" x14ac:dyDescent="0.3">
      <c r="A1970">
        <v>315545</v>
      </c>
      <c r="B1970" s="2">
        <v>41848</v>
      </c>
      <c r="C1970" s="3">
        <v>0.41599537037037038</v>
      </c>
      <c r="D1970" t="s">
        <v>31</v>
      </c>
      <c r="E1970" t="s">
        <v>27</v>
      </c>
      <c r="F1970" t="s">
        <v>20</v>
      </c>
      <c r="G1970" t="s">
        <v>10</v>
      </c>
      <c r="H1970">
        <v>36859</v>
      </c>
      <c r="I1970">
        <f>IF(Table3_1[[#This Row],[Status]]="Hired",1,0)</f>
        <v>1</v>
      </c>
      <c r="J1970" t="b">
        <f>OR((Table3_1[[#This Row],[Offered Salary]]&lt;$O$27),(Table3_1[[#This Row],[Offered Salary]]&gt;$O$28))</f>
        <v>0</v>
      </c>
      <c r="K1970" t="str">
        <f>IF(Table3_1[[#This Row],[Offered Salary]]&lt;$O$27,"Low",IF(Table3_1[[#This Row],[Offered Salary]]&gt;$O$28,"High",""))</f>
        <v/>
      </c>
      <c r="L1970" s="6">
        <f>((Table3_1[[#This Row],[Offered Salary]]-$O$25)/$O$26)</f>
        <v>-0.4549538891789594</v>
      </c>
    </row>
    <row r="1971" spans="1:12" x14ac:dyDescent="0.3">
      <c r="A1971">
        <v>615673</v>
      </c>
      <c r="B1971" s="2">
        <v>41848</v>
      </c>
      <c r="C1971" s="3">
        <v>0.41636574074074073</v>
      </c>
      <c r="D1971" t="s">
        <v>30</v>
      </c>
      <c r="E1971" t="s">
        <v>29</v>
      </c>
      <c r="F1971" t="s">
        <v>20</v>
      </c>
      <c r="G1971" t="s">
        <v>10</v>
      </c>
      <c r="H1971">
        <v>28612</v>
      </c>
      <c r="I1971">
        <f>IF(Table3_1[[#This Row],[Status]]="Hired",1,0)</f>
        <v>0</v>
      </c>
      <c r="J1971" t="b">
        <f>OR((Table3_1[[#This Row],[Offered Salary]]&lt;$O$27),(Table3_1[[#This Row],[Offered Salary]]&gt;$O$28))</f>
        <v>0</v>
      </c>
      <c r="K1971" t="str">
        <f>IF(Table3_1[[#This Row],[Offered Salary]]&lt;$O$27,"Low",IF(Table3_1[[#This Row],[Offered Salary]]&gt;$O$28,"High",""))</f>
        <v/>
      </c>
      <c r="L1971" s="6">
        <f>((Table3_1[[#This Row],[Offered Salary]]-$O$25)/$O$26)</f>
        <v>-0.74080710621959067</v>
      </c>
    </row>
    <row r="1972" spans="1:12" x14ac:dyDescent="0.3">
      <c r="A1972">
        <v>861007</v>
      </c>
      <c r="B1972" s="2">
        <v>41865</v>
      </c>
      <c r="C1972" s="3">
        <v>0.82680555555555557</v>
      </c>
      <c r="D1972" t="s">
        <v>31</v>
      </c>
      <c r="E1972" t="s">
        <v>27</v>
      </c>
      <c r="F1972" t="s">
        <v>20</v>
      </c>
      <c r="G1972" t="s">
        <v>10</v>
      </c>
      <c r="H1972">
        <v>32576</v>
      </c>
      <c r="I1972">
        <f>IF(Table3_1[[#This Row],[Status]]="Hired",1,0)</f>
        <v>1</v>
      </c>
      <c r="J1972" t="b">
        <f>OR((Table3_1[[#This Row],[Offered Salary]]&lt;$O$27),(Table3_1[[#This Row],[Offered Salary]]&gt;$O$28))</f>
        <v>0</v>
      </c>
      <c r="K1972" t="str">
        <f>IF(Table3_1[[#This Row],[Offered Salary]]&lt;$O$27,"Low",IF(Table3_1[[#This Row],[Offered Salary]]&gt;$O$28,"High",""))</f>
        <v/>
      </c>
      <c r="L1972" s="6">
        <f>((Table3_1[[#This Row],[Offered Salary]]-$O$25)/$O$26)</f>
        <v>-0.60340900359450733</v>
      </c>
    </row>
    <row r="1973" spans="1:12" x14ac:dyDescent="0.3">
      <c r="A1973">
        <v>783140</v>
      </c>
      <c r="B1973" s="2">
        <v>41866</v>
      </c>
      <c r="C1973" s="3">
        <v>0.23759259259259261</v>
      </c>
      <c r="D1973" t="s">
        <v>30</v>
      </c>
      <c r="E1973" t="s">
        <v>27</v>
      </c>
      <c r="F1973" t="s">
        <v>20</v>
      </c>
      <c r="G1973" t="s">
        <v>10</v>
      </c>
      <c r="H1973">
        <v>6473</v>
      </c>
      <c r="I1973">
        <f>IF(Table3_1[[#This Row],[Status]]="Hired",1,0)</f>
        <v>0</v>
      </c>
      <c r="J1973" t="b">
        <f>OR((Table3_1[[#This Row],[Offered Salary]]&lt;$O$27),(Table3_1[[#This Row],[Offered Salary]]&gt;$O$28))</f>
        <v>1</v>
      </c>
      <c r="K1973" t="str">
        <f>IF(Table3_1[[#This Row],[Offered Salary]]&lt;$O$27,"Low",IF(Table3_1[[#This Row],[Offered Salary]]&gt;$O$28,"High",""))</f>
        <v>Low</v>
      </c>
      <c r="L1973" s="6">
        <f>((Table3_1[[#This Row],[Offered Salary]]-$O$25)/$O$26)</f>
        <v>-1.5081775890694193</v>
      </c>
    </row>
    <row r="1974" spans="1:12" x14ac:dyDescent="0.3">
      <c r="A1974">
        <v>900316</v>
      </c>
      <c r="B1974" s="2">
        <v>41866</v>
      </c>
      <c r="C1974" s="3">
        <v>0.23884259259259261</v>
      </c>
      <c r="D1974" t="s">
        <v>30</v>
      </c>
      <c r="E1974" t="s">
        <v>29</v>
      </c>
      <c r="F1974" t="s">
        <v>20</v>
      </c>
      <c r="G1974" t="s">
        <v>10</v>
      </c>
      <c r="H1974">
        <v>41513</v>
      </c>
      <c r="I1974">
        <f>IF(Table3_1[[#This Row],[Status]]="Hired",1,0)</f>
        <v>0</v>
      </c>
      <c r="J1974" t="b">
        <f>OR((Table3_1[[#This Row],[Offered Salary]]&lt;$O$27),(Table3_1[[#This Row],[Offered Salary]]&gt;$O$28))</f>
        <v>0</v>
      </c>
      <c r="K1974" t="str">
        <f>IF(Table3_1[[#This Row],[Offered Salary]]&lt;$O$27,"Low",IF(Table3_1[[#This Row],[Offered Salary]]&gt;$O$28,"High",""))</f>
        <v/>
      </c>
      <c r="L1974" s="6">
        <f>((Table3_1[[#This Row],[Offered Salary]]-$O$25)/$O$26)</f>
        <v>-0.29363936606666424</v>
      </c>
    </row>
    <row r="1975" spans="1:12" x14ac:dyDescent="0.3">
      <c r="A1975">
        <v>797953</v>
      </c>
      <c r="B1975" s="2">
        <v>41871</v>
      </c>
      <c r="C1975" s="3">
        <v>0.53159722222222228</v>
      </c>
      <c r="D1975" t="s">
        <v>30</v>
      </c>
      <c r="E1975" t="s">
        <v>27</v>
      </c>
      <c r="F1975" t="s">
        <v>20</v>
      </c>
      <c r="G1975" t="s">
        <v>10</v>
      </c>
      <c r="H1975">
        <v>6720</v>
      </c>
      <c r="I1975">
        <f>IF(Table3_1[[#This Row],[Status]]="Hired",1,0)</f>
        <v>0</v>
      </c>
      <c r="J1975" t="b">
        <f>OR((Table3_1[[#This Row],[Offered Salary]]&lt;$O$27),(Table3_1[[#This Row],[Offered Salary]]&gt;$O$28))</f>
        <v>1</v>
      </c>
      <c r="K1975" t="str">
        <f>IF(Table3_1[[#This Row],[Offered Salary]]&lt;$O$27,"Low",IF(Table3_1[[#This Row],[Offered Salary]]&gt;$O$28,"High",""))</f>
        <v>Low</v>
      </c>
      <c r="L1975" s="6">
        <f>((Table3_1[[#This Row],[Offered Salary]]-$O$25)/$O$26)</f>
        <v>-1.4996162037645768</v>
      </c>
    </row>
    <row r="1976" spans="1:12" x14ac:dyDescent="0.3">
      <c r="A1976">
        <v>802027</v>
      </c>
      <c r="B1976" s="2">
        <v>41882</v>
      </c>
      <c r="C1976" s="3">
        <v>0.69040509259259264</v>
      </c>
      <c r="D1976" t="s">
        <v>31</v>
      </c>
      <c r="E1976" t="s">
        <v>27</v>
      </c>
      <c r="F1976" t="s">
        <v>20</v>
      </c>
      <c r="G1976" t="s">
        <v>10</v>
      </c>
      <c r="H1976">
        <v>21413</v>
      </c>
      <c r="I1976">
        <f>IF(Table3_1[[#This Row],[Status]]="Hired",1,0)</f>
        <v>1</v>
      </c>
      <c r="J1976" t="b">
        <f>OR((Table3_1[[#This Row],[Offered Salary]]&lt;$O$27),(Table3_1[[#This Row],[Offered Salary]]&gt;$O$28))</f>
        <v>0</v>
      </c>
      <c r="K1976" t="str">
        <f>IF(Table3_1[[#This Row],[Offered Salary]]&lt;$O$27,"Low",IF(Table3_1[[#This Row],[Offered Salary]]&gt;$O$28,"High",""))</f>
        <v/>
      </c>
      <c r="L1976" s="6">
        <f>((Table3_1[[#This Row],[Offered Salary]]-$O$25)/$O$26)</f>
        <v>-0.99033509330283365</v>
      </c>
    </row>
    <row r="1977" spans="1:12" x14ac:dyDescent="0.3">
      <c r="A1977">
        <v>305414</v>
      </c>
      <c r="B1977" s="2">
        <v>41760</v>
      </c>
      <c r="C1977" s="3">
        <v>0.39688657407407407</v>
      </c>
      <c r="D1977" t="s">
        <v>31</v>
      </c>
      <c r="E1977" t="s">
        <v>29</v>
      </c>
      <c r="F1977" t="s">
        <v>13</v>
      </c>
      <c r="G1977" t="s">
        <v>2</v>
      </c>
      <c r="H1977">
        <v>27289</v>
      </c>
      <c r="I1977">
        <f>IF(Table3_1[[#This Row],[Status]]="Hired",1,0)</f>
        <v>1</v>
      </c>
      <c r="J1977" t="b">
        <f>OR((Table3_1[[#This Row],[Offered Salary]]&lt;$O$27),(Table3_1[[#This Row],[Offered Salary]]&gt;$O$28))</f>
        <v>0</v>
      </c>
      <c r="K1977" t="str">
        <f>IF(Table3_1[[#This Row],[Offered Salary]]&lt;$O$27,"Low",IF(Table3_1[[#This Row],[Offered Salary]]&gt;$O$28,"High",""))</f>
        <v/>
      </c>
      <c r="L1977" s="6">
        <f>((Table3_1[[#This Row],[Offered Salary]]-$O$25)/$O$26)</f>
        <v>-0.78666424289289683</v>
      </c>
    </row>
    <row r="1978" spans="1:12" x14ac:dyDescent="0.3">
      <c r="A1978">
        <v>992696</v>
      </c>
      <c r="B1978" s="2">
        <v>41760</v>
      </c>
      <c r="C1978" s="3">
        <v>0.39721064814814816</v>
      </c>
      <c r="D1978" t="s">
        <v>30</v>
      </c>
      <c r="E1978" t="s">
        <v>29</v>
      </c>
      <c r="F1978" t="s">
        <v>13</v>
      </c>
      <c r="G1978" t="s">
        <v>2</v>
      </c>
      <c r="H1978">
        <v>43088</v>
      </c>
      <c r="I1978">
        <f>IF(Table3_1[[#This Row],[Status]]="Hired",1,0)</f>
        <v>0</v>
      </c>
      <c r="J1978" t="b">
        <f>OR((Table3_1[[#This Row],[Offered Salary]]&lt;$O$27),(Table3_1[[#This Row],[Offered Salary]]&gt;$O$28))</f>
        <v>0</v>
      </c>
      <c r="K1978" t="str">
        <f>IF(Table3_1[[#This Row],[Offered Salary]]&lt;$O$27,"Low",IF(Table3_1[[#This Row],[Offered Salary]]&gt;$O$28,"High",""))</f>
        <v/>
      </c>
      <c r="L1978" s="6">
        <f>((Table3_1[[#This Row],[Offered Salary]]-$O$25)/$O$26)</f>
        <v>-0.23904753669368081</v>
      </c>
    </row>
    <row r="1979" spans="1:12" x14ac:dyDescent="0.3">
      <c r="A1979">
        <v>115756</v>
      </c>
      <c r="B1979" s="2">
        <v>41760</v>
      </c>
      <c r="C1979" s="3">
        <v>0.39827546296296296</v>
      </c>
      <c r="D1979" t="s">
        <v>30</v>
      </c>
      <c r="E1979" t="s">
        <v>29</v>
      </c>
      <c r="F1979" t="s">
        <v>13</v>
      </c>
      <c r="G1979" t="s">
        <v>2</v>
      </c>
      <c r="H1979">
        <v>17504</v>
      </c>
      <c r="I1979">
        <f>IF(Table3_1[[#This Row],[Status]]="Hired",1,0)</f>
        <v>0</v>
      </c>
      <c r="J1979" t="b">
        <f>OR((Table3_1[[#This Row],[Offered Salary]]&lt;$O$27),(Table3_1[[#This Row],[Offered Salary]]&gt;$O$28))</f>
        <v>0</v>
      </c>
      <c r="K1979" t="str">
        <f>IF(Table3_1[[#This Row],[Offered Salary]]&lt;$O$27,"Low",IF(Table3_1[[#This Row],[Offered Salary]]&gt;$O$28,"High",""))</f>
        <v/>
      </c>
      <c r="L1979" s="6">
        <f>((Table3_1[[#This Row],[Offered Salary]]-$O$25)/$O$26)</f>
        <v>-1.1258268145847334</v>
      </c>
    </row>
    <row r="1980" spans="1:12" x14ac:dyDescent="0.3">
      <c r="A1980">
        <v>402021</v>
      </c>
      <c r="B1980" s="2">
        <v>41865</v>
      </c>
      <c r="C1980" s="3">
        <v>0.39695601851851853</v>
      </c>
      <c r="D1980" t="s">
        <v>30</v>
      </c>
      <c r="E1980" t="s">
        <v>27</v>
      </c>
      <c r="F1980" t="s">
        <v>17</v>
      </c>
      <c r="G1980" t="s">
        <v>10</v>
      </c>
      <c r="H1980">
        <v>8199</v>
      </c>
      <c r="I1980">
        <f>IF(Table3_1[[#This Row],[Status]]="Hired",1,0)</f>
        <v>0</v>
      </c>
      <c r="J1980" t="b">
        <f>OR((Table3_1[[#This Row],[Offered Salary]]&lt;$O$27),(Table3_1[[#This Row],[Offered Salary]]&gt;$O$28))</f>
        <v>1</v>
      </c>
      <c r="K1980" t="str">
        <f>IF(Table3_1[[#This Row],[Offered Salary]]&lt;$O$27,"Low",IF(Table3_1[[#This Row],[Offered Salary]]&gt;$O$28,"High",""))</f>
        <v>Low</v>
      </c>
      <c r="L1980" s="6">
        <f>((Table3_1[[#This Row],[Offered Salary]]-$O$25)/$O$26)</f>
        <v>-1.4483518763724228</v>
      </c>
    </row>
    <row r="1981" spans="1:12" x14ac:dyDescent="0.3">
      <c r="A1981">
        <v>722120</v>
      </c>
      <c r="B1981" s="2">
        <v>41870</v>
      </c>
      <c r="C1981" s="3">
        <v>0.67571759259259256</v>
      </c>
      <c r="D1981" t="s">
        <v>31</v>
      </c>
      <c r="E1981" t="s">
        <v>28</v>
      </c>
      <c r="F1981" t="s">
        <v>17</v>
      </c>
      <c r="G1981" t="s">
        <v>10</v>
      </c>
      <c r="H1981">
        <v>25246</v>
      </c>
      <c r="I1981">
        <f>IF(Table3_1[[#This Row],[Status]]="Hired",1,0)</f>
        <v>1</v>
      </c>
      <c r="J1981" t="b">
        <f>OR((Table3_1[[#This Row],[Offered Salary]]&lt;$O$27),(Table3_1[[#This Row],[Offered Salary]]&gt;$O$28))</f>
        <v>0</v>
      </c>
      <c r="K1981" t="str">
        <f>IF(Table3_1[[#This Row],[Offered Salary]]&lt;$O$27,"Low",IF(Table3_1[[#This Row],[Offered Salary]]&gt;$O$28,"High",""))</f>
        <v/>
      </c>
      <c r="L1981" s="6">
        <f>((Table3_1[[#This Row],[Offered Salary]]-$O$25)/$O$26)</f>
        <v>-0.8574776444224238</v>
      </c>
    </row>
    <row r="1982" spans="1:12" x14ac:dyDescent="0.3">
      <c r="A1982">
        <v>424101</v>
      </c>
      <c r="B1982" s="2">
        <v>41873</v>
      </c>
      <c r="C1982" s="3">
        <v>0.62505787037037042</v>
      </c>
      <c r="D1982" t="s">
        <v>31</v>
      </c>
      <c r="E1982" t="s">
        <v>27</v>
      </c>
      <c r="F1982" t="s">
        <v>17</v>
      </c>
      <c r="G1982" t="s">
        <v>10</v>
      </c>
      <c r="H1982">
        <v>88721</v>
      </c>
      <c r="I1982">
        <f>IF(Table3_1[[#This Row],[Status]]="Hired",1,0)</f>
        <v>1</v>
      </c>
      <c r="J1982" t="b">
        <f>OR((Table3_1[[#This Row],[Offered Salary]]&lt;$O$27),(Table3_1[[#This Row],[Offered Salary]]&gt;$O$28))</f>
        <v>0</v>
      </c>
      <c r="K1982" t="str">
        <f>IF(Table3_1[[#This Row],[Offered Salary]]&lt;$O$27,"Low",IF(Table3_1[[#This Row],[Offered Salary]]&gt;$O$28,"High",""))</f>
        <v/>
      </c>
      <c r="L1982" s="6">
        <f>((Table3_1[[#This Row],[Offered Salary]]-$O$25)/$O$26)</f>
        <v>1.3426597330062255</v>
      </c>
    </row>
    <row r="1983" spans="1:12" x14ac:dyDescent="0.3">
      <c r="A1983">
        <v>224983</v>
      </c>
      <c r="B1983" s="2">
        <v>41873</v>
      </c>
      <c r="C1983" s="3">
        <v>0.62607638888888884</v>
      </c>
      <c r="D1983" t="s">
        <v>31</v>
      </c>
      <c r="E1983" t="s">
        <v>27</v>
      </c>
      <c r="F1983" t="s">
        <v>17</v>
      </c>
      <c r="G1983" t="s">
        <v>10</v>
      </c>
      <c r="H1983">
        <v>72843</v>
      </c>
      <c r="I1983">
        <f>IF(Table3_1[[#This Row],[Status]]="Hired",1,0)</f>
        <v>1</v>
      </c>
      <c r="J1983" t="b">
        <f>OR((Table3_1[[#This Row],[Offered Salary]]&lt;$O$27),(Table3_1[[#This Row],[Offered Salary]]&gt;$O$28))</f>
        <v>0</v>
      </c>
      <c r="K1983" t="str">
        <f>IF(Table3_1[[#This Row],[Offered Salary]]&lt;$O$27,"Low",IF(Table3_1[[#This Row],[Offered Salary]]&gt;$O$28,"High",""))</f>
        <v/>
      </c>
      <c r="L1983" s="6">
        <f>((Table3_1[[#This Row],[Offered Salary]]-$O$25)/$O$26)</f>
        <v>0.79230476996861876</v>
      </c>
    </row>
    <row r="1984" spans="1:12" x14ac:dyDescent="0.3">
      <c r="A1984">
        <v>386421</v>
      </c>
      <c r="B1984" s="2">
        <v>41873</v>
      </c>
      <c r="C1984" s="3">
        <v>0.6280324074074074</v>
      </c>
      <c r="D1984" t="s">
        <v>31</v>
      </c>
      <c r="E1984" t="s">
        <v>27</v>
      </c>
      <c r="F1984" t="s">
        <v>17</v>
      </c>
      <c r="G1984" t="s">
        <v>10</v>
      </c>
      <c r="H1984">
        <v>20087</v>
      </c>
      <c r="I1984">
        <f>IF(Table3_1[[#This Row],[Status]]="Hired",1,0)</f>
        <v>1</v>
      </c>
      <c r="J1984" t="b">
        <f>OR((Table3_1[[#This Row],[Offered Salary]]&lt;$O$27),(Table3_1[[#This Row],[Offered Salary]]&gt;$O$28))</f>
        <v>0</v>
      </c>
      <c r="K1984" t="str">
        <f>IF(Table3_1[[#This Row],[Offered Salary]]&lt;$O$27,"Low",IF(Table3_1[[#This Row],[Offered Salary]]&gt;$O$28,"High",""))</f>
        <v/>
      </c>
      <c r="L1984" s="6">
        <f>((Table3_1[[#This Row],[Offered Salary]]-$O$25)/$O$26)</f>
        <v>-1.0362962144130408</v>
      </c>
    </row>
    <row r="1985" spans="1:12" x14ac:dyDescent="0.3">
      <c r="A1985">
        <v>997434</v>
      </c>
      <c r="B1985" s="2">
        <v>41873</v>
      </c>
      <c r="C1985" s="3">
        <v>0.62908564814814816</v>
      </c>
      <c r="D1985" t="s">
        <v>31</v>
      </c>
      <c r="E1985" t="s">
        <v>27</v>
      </c>
      <c r="F1985" t="s">
        <v>17</v>
      </c>
      <c r="G1985" t="s">
        <v>10</v>
      </c>
      <c r="H1985">
        <v>99091</v>
      </c>
      <c r="I1985">
        <f>IF(Table3_1[[#This Row],[Status]]="Hired",1,0)</f>
        <v>1</v>
      </c>
      <c r="J1985" t="b">
        <f>OR((Table3_1[[#This Row],[Offered Salary]]&lt;$O$27),(Table3_1[[#This Row],[Offered Salary]]&gt;$O$28))</f>
        <v>0</v>
      </c>
      <c r="K1985" t="str">
        <f>IF(Table3_1[[#This Row],[Offered Salary]]&lt;$O$27,"Low",IF(Table3_1[[#This Row],[Offered Salary]]&gt;$O$28,"High",""))</f>
        <v/>
      </c>
      <c r="L1985" s="6">
        <f>((Table3_1[[#This Row],[Offered Salary]]-$O$25)/$O$26)</f>
        <v>1.7020992698937418</v>
      </c>
    </row>
    <row r="1986" spans="1:12" x14ac:dyDescent="0.3">
      <c r="A1986">
        <v>566587</v>
      </c>
      <c r="B1986" s="2">
        <v>41873</v>
      </c>
      <c r="C1986" s="3">
        <v>0.62943287037037032</v>
      </c>
      <c r="D1986" t="s">
        <v>31</v>
      </c>
      <c r="E1986" t="s">
        <v>27</v>
      </c>
      <c r="F1986" t="s">
        <v>17</v>
      </c>
      <c r="G1986" t="s">
        <v>10</v>
      </c>
      <c r="H1986">
        <v>27670</v>
      </c>
      <c r="I1986">
        <f>IF(Table3_1[[#This Row],[Status]]="Hired",1,0)</f>
        <v>1</v>
      </c>
      <c r="J1986" t="b">
        <f>OR((Table3_1[[#This Row],[Offered Salary]]&lt;$O$27),(Table3_1[[#This Row],[Offered Salary]]&gt;$O$28))</f>
        <v>0</v>
      </c>
      <c r="K1986" t="str">
        <f>IF(Table3_1[[#This Row],[Offered Salary]]&lt;$O$27,"Low",IF(Table3_1[[#This Row],[Offered Salary]]&gt;$O$28,"High",""))</f>
        <v/>
      </c>
      <c r="L1986" s="6">
        <f>((Table3_1[[#This Row],[Offered Salary]]-$O$25)/$O$26)</f>
        <v>-0.77345821940647985</v>
      </c>
    </row>
    <row r="1987" spans="1:12" x14ac:dyDescent="0.3">
      <c r="A1987">
        <v>573979</v>
      </c>
      <c r="B1987" s="2">
        <v>41873</v>
      </c>
      <c r="C1987" s="3">
        <v>0.63004629629629627</v>
      </c>
      <c r="D1987" t="s">
        <v>31</v>
      </c>
      <c r="E1987" t="s">
        <v>29</v>
      </c>
      <c r="F1987" t="s">
        <v>17</v>
      </c>
      <c r="G1987" t="s">
        <v>10</v>
      </c>
      <c r="H1987">
        <v>19367</v>
      </c>
      <c r="I1987">
        <f>IF(Table3_1[[#This Row],[Status]]="Hired",1,0)</f>
        <v>1</v>
      </c>
      <c r="J1987" t="b">
        <f>OR((Table3_1[[#This Row],[Offered Salary]]&lt;$O$27),(Table3_1[[#This Row],[Offered Salary]]&gt;$O$28))</f>
        <v>0</v>
      </c>
      <c r="K1987" t="str">
        <f>IF(Table3_1[[#This Row],[Offered Salary]]&lt;$O$27,"Low",IF(Table3_1[[#This Row],[Offered Salary]]&gt;$O$28,"High",""))</f>
        <v/>
      </c>
      <c r="L1987" s="6">
        <f>((Table3_1[[#This Row],[Offered Salary]]-$O$25)/$O$26)</f>
        <v>-1.0612524792692617</v>
      </c>
    </row>
    <row r="1988" spans="1:12" x14ac:dyDescent="0.3">
      <c r="A1988">
        <v>122565</v>
      </c>
      <c r="B1988" s="2">
        <v>41855</v>
      </c>
      <c r="C1988" s="3">
        <v>0.39730324074074075</v>
      </c>
      <c r="D1988" t="s">
        <v>31</v>
      </c>
      <c r="E1988" t="s">
        <v>27</v>
      </c>
      <c r="F1988" t="s">
        <v>17</v>
      </c>
      <c r="G1988" t="s">
        <v>4</v>
      </c>
      <c r="H1988">
        <v>79920</v>
      </c>
      <c r="I1988">
        <f>IF(Table3_1[[#This Row],[Status]]="Hired",1,0)</f>
        <v>1</v>
      </c>
      <c r="J1988" t="b">
        <f>OR((Table3_1[[#This Row],[Offered Salary]]&lt;$O$27),(Table3_1[[#This Row],[Offered Salary]]&gt;$O$28))</f>
        <v>0</v>
      </c>
      <c r="K1988" t="str">
        <f>IF(Table3_1[[#This Row],[Offered Salary]]&lt;$O$27,"Low",IF(Table3_1[[#This Row],[Offered Salary]]&gt;$O$28,"High",""))</f>
        <v/>
      </c>
      <c r="L1988" s="6">
        <f>((Table3_1[[#This Row],[Offered Salary]]-$O$25)/$O$26)</f>
        <v>1.037604056617891</v>
      </c>
    </row>
    <row r="1989" spans="1:12" x14ac:dyDescent="0.3">
      <c r="A1989">
        <v>661492</v>
      </c>
      <c r="B1989" s="2">
        <v>41863</v>
      </c>
      <c r="C1989" s="3">
        <v>0.35105324074074074</v>
      </c>
      <c r="D1989" t="s">
        <v>30</v>
      </c>
      <c r="E1989" t="s">
        <v>27</v>
      </c>
      <c r="F1989" t="s">
        <v>20</v>
      </c>
      <c r="G1989" t="s">
        <v>4</v>
      </c>
      <c r="H1989">
        <v>30938</v>
      </c>
      <c r="I1989">
        <f>IF(Table3_1[[#This Row],[Status]]="Hired",1,0)</f>
        <v>0</v>
      </c>
      <c r="J1989" t="b">
        <f>OR((Table3_1[[#This Row],[Offered Salary]]&lt;$O$27),(Table3_1[[#This Row],[Offered Salary]]&gt;$O$28))</f>
        <v>0</v>
      </c>
      <c r="K1989" t="str">
        <f>IF(Table3_1[[#This Row],[Offered Salary]]&lt;$O$27,"Low",IF(Table3_1[[#This Row],[Offered Salary]]&gt;$O$28,"High",""))</f>
        <v/>
      </c>
      <c r="L1989" s="6">
        <f>((Table3_1[[#This Row],[Offered Salary]]-$O$25)/$O$26)</f>
        <v>-0.66018450614241009</v>
      </c>
    </row>
    <row r="1990" spans="1:12" x14ac:dyDescent="0.3">
      <c r="A1990">
        <v>498458</v>
      </c>
      <c r="B1990" s="2">
        <v>41863</v>
      </c>
      <c r="C1990" s="3">
        <v>0.35309027777777779</v>
      </c>
      <c r="D1990" t="s">
        <v>31</v>
      </c>
      <c r="E1990" t="s">
        <v>27</v>
      </c>
      <c r="F1990" t="s">
        <v>20</v>
      </c>
      <c r="G1990" t="s">
        <v>4</v>
      </c>
      <c r="H1990">
        <v>99596</v>
      </c>
      <c r="I1990">
        <f>IF(Table3_1[[#This Row],[Status]]="Hired",1,0)</f>
        <v>1</v>
      </c>
      <c r="J1990" t="b">
        <f>OR((Table3_1[[#This Row],[Offered Salary]]&lt;$O$27),(Table3_1[[#This Row],[Offered Salary]]&gt;$O$28))</f>
        <v>0</v>
      </c>
      <c r="K1990" t="str">
        <f>IF(Table3_1[[#This Row],[Offered Salary]]&lt;$O$27,"Low",IF(Table3_1[[#This Row],[Offered Salary]]&gt;$O$28,"High",""))</f>
        <v/>
      </c>
      <c r="L1990" s="6">
        <f>((Table3_1[[#This Row],[Offered Salary]]-$O$25)/$O$26)</f>
        <v>1.7196033167720635</v>
      </c>
    </row>
    <row r="1991" spans="1:12" x14ac:dyDescent="0.3">
      <c r="A1991">
        <v>564946</v>
      </c>
      <c r="B1991" s="2">
        <v>41871</v>
      </c>
      <c r="C1991" s="3">
        <v>0.54940972222222217</v>
      </c>
      <c r="D1991" t="s">
        <v>30</v>
      </c>
      <c r="E1991" t="s">
        <v>27</v>
      </c>
      <c r="F1991" t="s">
        <v>20</v>
      </c>
      <c r="G1991" t="s">
        <v>4</v>
      </c>
      <c r="H1991">
        <v>37443</v>
      </c>
      <c r="I1991">
        <f>IF(Table3_1[[#This Row],[Status]]="Hired",1,0)</f>
        <v>0</v>
      </c>
      <c r="J1991" t="b">
        <f>OR((Table3_1[[#This Row],[Offered Salary]]&lt;$O$27),(Table3_1[[#This Row],[Offered Salary]]&gt;$O$28))</f>
        <v>0</v>
      </c>
      <c r="K1991" t="str">
        <f>IF(Table3_1[[#This Row],[Offered Salary]]&lt;$O$27,"Low",IF(Table3_1[[#This Row],[Offered Salary]]&gt;$O$28,"High",""))</f>
        <v/>
      </c>
      <c r="L1991" s="6">
        <f>((Table3_1[[#This Row],[Offered Salary]]-$O$25)/$O$26)</f>
        <v>-0.43471158546224681</v>
      </c>
    </row>
    <row r="1992" spans="1:12" x14ac:dyDescent="0.3">
      <c r="A1992">
        <v>941551</v>
      </c>
      <c r="B1992" s="2">
        <v>41870</v>
      </c>
      <c r="C1992" s="3">
        <v>0.10927083333333333</v>
      </c>
      <c r="D1992" t="s">
        <v>31</v>
      </c>
      <c r="E1992" t="s">
        <v>27</v>
      </c>
      <c r="F1992" t="s">
        <v>20</v>
      </c>
      <c r="G1992" t="s">
        <v>4</v>
      </c>
      <c r="H1992">
        <v>52037</v>
      </c>
      <c r="I1992">
        <f>IF(Table3_1[[#This Row],[Status]]="Hired",1,0)</f>
        <v>1</v>
      </c>
      <c r="J1992" t="b">
        <f>OR((Table3_1[[#This Row],[Offered Salary]]&lt;$O$27),(Table3_1[[#This Row],[Offered Salary]]&gt;$O$28))</f>
        <v>0</v>
      </c>
      <c r="K1992" t="str">
        <f>IF(Table3_1[[#This Row],[Offered Salary]]&lt;$O$27,"Low",IF(Table3_1[[#This Row],[Offered Salary]]&gt;$O$28,"High",""))</f>
        <v/>
      </c>
      <c r="L1992" s="6">
        <f>((Table3_1[[#This Row],[Offered Salary]]-$O$25)/$O$26)</f>
        <v>7.1138038581765956E-2</v>
      </c>
    </row>
    <row r="1993" spans="1:12" x14ac:dyDescent="0.3">
      <c r="A1993">
        <v>71796</v>
      </c>
      <c r="B1993" s="2">
        <v>41870</v>
      </c>
      <c r="C1993" s="3">
        <v>0.11177083333333333</v>
      </c>
      <c r="D1993" t="s">
        <v>31</v>
      </c>
      <c r="E1993" t="s">
        <v>27</v>
      </c>
      <c r="F1993" t="s">
        <v>20</v>
      </c>
      <c r="G1993" t="s">
        <v>4</v>
      </c>
      <c r="H1993">
        <v>21371</v>
      </c>
      <c r="I1993">
        <f>IF(Table3_1[[#This Row],[Status]]="Hired",1,0)</f>
        <v>1</v>
      </c>
      <c r="J1993" t="b">
        <f>OR((Table3_1[[#This Row],[Offered Salary]]&lt;$O$27),(Table3_1[[#This Row],[Offered Salary]]&gt;$O$28))</f>
        <v>0</v>
      </c>
      <c r="K1993" t="str">
        <f>IF(Table3_1[[#This Row],[Offered Salary]]&lt;$O$27,"Low",IF(Table3_1[[#This Row],[Offered Salary]]&gt;$O$28,"High",""))</f>
        <v/>
      </c>
      <c r="L1993" s="6">
        <f>((Table3_1[[#This Row],[Offered Salary]]-$O$25)/$O$26)</f>
        <v>-0.99179087541944655</v>
      </c>
    </row>
    <row r="1994" spans="1:12" x14ac:dyDescent="0.3">
      <c r="A1994">
        <v>222485</v>
      </c>
      <c r="B1994" s="2">
        <v>41870</v>
      </c>
      <c r="C1994" s="3">
        <v>0.32060185185185186</v>
      </c>
      <c r="D1994" t="s">
        <v>31</v>
      </c>
      <c r="E1994" t="s">
        <v>29</v>
      </c>
      <c r="F1994" t="s">
        <v>20</v>
      </c>
      <c r="G1994" t="s">
        <v>4</v>
      </c>
      <c r="H1994">
        <v>25586</v>
      </c>
      <c r="I1994">
        <f>IF(Table3_1[[#This Row],[Status]]="Hired",1,0)</f>
        <v>1</v>
      </c>
      <c r="J1994" t="b">
        <f>OR((Table3_1[[#This Row],[Offered Salary]]&lt;$O$27),(Table3_1[[#This Row],[Offered Salary]]&gt;$O$28))</f>
        <v>0</v>
      </c>
      <c r="K1994" t="str">
        <f>IF(Table3_1[[#This Row],[Offered Salary]]&lt;$O$27,"Low",IF(Table3_1[[#This Row],[Offered Salary]]&gt;$O$28,"High",""))</f>
        <v/>
      </c>
      <c r="L1994" s="6">
        <f>((Table3_1[[#This Row],[Offered Salary]]-$O$25)/$O$26)</f>
        <v>-0.84569274157365282</v>
      </c>
    </row>
    <row r="1995" spans="1:12" x14ac:dyDescent="0.3">
      <c r="A1995">
        <v>658298</v>
      </c>
      <c r="B1995" s="2">
        <v>41821</v>
      </c>
      <c r="C1995" s="3">
        <v>0.39682870370370371</v>
      </c>
      <c r="D1995" t="s">
        <v>30</v>
      </c>
      <c r="E1995" t="s">
        <v>27</v>
      </c>
      <c r="F1995" t="s">
        <v>20</v>
      </c>
      <c r="G1995" t="s">
        <v>2</v>
      </c>
      <c r="H1995">
        <v>19783</v>
      </c>
      <c r="I1995">
        <f>IF(Table3_1[[#This Row],[Status]]="Hired",1,0)</f>
        <v>0</v>
      </c>
      <c r="J1995" t="b">
        <f>OR((Table3_1[[#This Row],[Offered Salary]]&lt;$O$27),(Table3_1[[#This Row],[Offered Salary]]&gt;$O$28))</f>
        <v>0</v>
      </c>
      <c r="K1995" t="str">
        <f>IF(Table3_1[[#This Row],[Offered Salary]]&lt;$O$27,"Low",IF(Table3_1[[#This Row],[Offered Salary]]&gt;$O$28,"High",""))</f>
        <v/>
      </c>
      <c r="L1995" s="6">
        <f>((Table3_1[[#This Row],[Offered Salary]]-$O$25)/$O$26)</f>
        <v>-1.0468333040190005</v>
      </c>
    </row>
    <row r="1996" spans="1:12" x14ac:dyDescent="0.3">
      <c r="A1996">
        <v>651038</v>
      </c>
      <c r="B1996" s="2">
        <v>41776</v>
      </c>
      <c r="C1996" s="3">
        <v>0.63354166666666667</v>
      </c>
      <c r="D1996" t="s">
        <v>30</v>
      </c>
      <c r="E1996" t="s">
        <v>29</v>
      </c>
      <c r="F1996" t="s">
        <v>17</v>
      </c>
      <c r="G1996" t="s">
        <v>4</v>
      </c>
      <c r="H1996">
        <v>24709</v>
      </c>
      <c r="I1996">
        <f>IF(Table3_1[[#This Row],[Status]]="Hired",1,0)</f>
        <v>0</v>
      </c>
      <c r="J1996" t="b">
        <f>OR((Table3_1[[#This Row],[Offered Salary]]&lt;$O$27),(Table3_1[[#This Row],[Offered Salary]]&gt;$O$28))</f>
        <v>0</v>
      </c>
      <c r="K1996" t="str">
        <f>IF(Table3_1[[#This Row],[Offered Salary]]&lt;$O$27,"Low",IF(Table3_1[[#This Row],[Offered Salary]]&gt;$O$28,"High",""))</f>
        <v/>
      </c>
      <c r="L1996" s="6">
        <f>((Table3_1[[#This Row],[Offered Salary]]-$O$25)/$O$26)</f>
        <v>-0.87609085862768865</v>
      </c>
    </row>
    <row r="1997" spans="1:12" x14ac:dyDescent="0.3">
      <c r="A1997">
        <v>389951</v>
      </c>
      <c r="B1997" s="2">
        <v>41850</v>
      </c>
      <c r="C1997" s="3">
        <v>0.39711805555555557</v>
      </c>
      <c r="D1997" t="s">
        <v>30</v>
      </c>
      <c r="E1997" t="s">
        <v>27</v>
      </c>
      <c r="F1997" t="s">
        <v>17</v>
      </c>
      <c r="G1997" t="s">
        <v>4</v>
      </c>
      <c r="H1997">
        <v>99619</v>
      </c>
      <c r="I1997">
        <f>IF(Table3_1[[#This Row],[Status]]="Hired",1,0)</f>
        <v>0</v>
      </c>
      <c r="J1997" t="b">
        <f>OR((Table3_1[[#This Row],[Offered Salary]]&lt;$O$27),(Table3_1[[#This Row],[Offered Salary]]&gt;$O$28))</f>
        <v>0</v>
      </c>
      <c r="K1997" t="str">
        <f>IF(Table3_1[[#This Row],[Offered Salary]]&lt;$O$27,"Low",IF(Table3_1[[#This Row],[Offered Salary]]&gt;$O$28,"High",""))</f>
        <v/>
      </c>
      <c r="L1997" s="6">
        <f>((Table3_1[[#This Row],[Offered Salary]]-$O$25)/$O$26)</f>
        <v>1.7204005307883039</v>
      </c>
    </row>
    <row r="1998" spans="1:12" x14ac:dyDescent="0.3">
      <c r="A1998">
        <v>856295</v>
      </c>
      <c r="B1998" s="2">
        <v>41809</v>
      </c>
      <c r="C1998" s="3">
        <v>0.39702546296296298</v>
      </c>
      <c r="D1998" t="s">
        <v>30</v>
      </c>
      <c r="E1998" t="s">
        <v>27</v>
      </c>
      <c r="F1998" t="s">
        <v>17</v>
      </c>
      <c r="G1998" t="s">
        <v>10</v>
      </c>
      <c r="H1998">
        <v>44815</v>
      </c>
      <c r="I1998">
        <f>IF(Table3_1[[#This Row],[Status]]="Hired",1,0)</f>
        <v>0</v>
      </c>
      <c r="J1998" t="b">
        <f>OR((Table3_1[[#This Row],[Offered Salary]]&lt;$O$27),(Table3_1[[#This Row],[Offered Salary]]&gt;$O$28))</f>
        <v>0</v>
      </c>
      <c r="K1998" t="str">
        <f>IF(Table3_1[[#This Row],[Offered Salary]]&lt;$O$27,"Low",IF(Table3_1[[#This Row],[Offered Salary]]&gt;$O$28,"High",""))</f>
        <v/>
      </c>
      <c r="L1998" s="6">
        <f>((Table3_1[[#This Row],[Offered Salary]]-$O$25)/$O$26)</f>
        <v>-0.17918716251771741</v>
      </c>
    </row>
    <row r="1999" spans="1:12" x14ac:dyDescent="0.3">
      <c r="A1999">
        <v>643434</v>
      </c>
      <c r="B1999" s="2">
        <v>41809</v>
      </c>
      <c r="C1999" s="3">
        <v>0.39837962962962964</v>
      </c>
      <c r="D1999" t="s">
        <v>30</v>
      </c>
      <c r="E1999" t="s">
        <v>29</v>
      </c>
      <c r="F1999" t="s">
        <v>17</v>
      </c>
      <c r="G1999" t="s">
        <v>10</v>
      </c>
      <c r="H1999">
        <v>43792</v>
      </c>
      <c r="I1999">
        <f>IF(Table3_1[[#This Row],[Status]]="Hired",1,0)</f>
        <v>0</v>
      </c>
      <c r="J1999" t="b">
        <f>OR((Table3_1[[#This Row],[Offered Salary]]&lt;$O$27),(Table3_1[[#This Row],[Offered Salary]]&gt;$O$28))</f>
        <v>0</v>
      </c>
      <c r="K1999" t="str">
        <f>IF(Table3_1[[#This Row],[Offered Salary]]&lt;$O$27,"Low",IF(Table3_1[[#This Row],[Offered Salary]]&gt;$O$28,"High",""))</f>
        <v/>
      </c>
      <c r="L1999" s="6">
        <f>((Table3_1[[#This Row],[Offered Salary]]-$O$25)/$O$26)</f>
        <v>-0.2146458555009314</v>
      </c>
    </row>
    <row r="2000" spans="1:12" x14ac:dyDescent="0.3">
      <c r="A2000">
        <v>34179</v>
      </c>
      <c r="B2000" s="2">
        <v>41858</v>
      </c>
      <c r="C2000" s="3">
        <v>0.72395833333333337</v>
      </c>
      <c r="D2000" t="s">
        <v>31</v>
      </c>
      <c r="E2000" t="s">
        <v>29</v>
      </c>
      <c r="F2000" t="s">
        <v>17</v>
      </c>
      <c r="G2000" t="s">
        <v>10</v>
      </c>
      <c r="H2000">
        <v>26150</v>
      </c>
      <c r="I2000">
        <f>IF(Table3_1[[#This Row],[Status]]="Hired",1,0)</f>
        <v>1</v>
      </c>
      <c r="J2000" t="b">
        <f>OR((Table3_1[[#This Row],[Offered Salary]]&lt;$O$27),(Table3_1[[#This Row],[Offered Salary]]&gt;$O$28))</f>
        <v>0</v>
      </c>
      <c r="K2000" t="str">
        <f>IF(Table3_1[[#This Row],[Offered Salary]]&lt;$O$27,"Low",IF(Table3_1[[#This Row],[Offered Salary]]&gt;$O$28,"High",""))</f>
        <v/>
      </c>
      <c r="L2000" s="6">
        <f>((Table3_1[[#This Row],[Offered Salary]]-$O$25)/$O$26)</f>
        <v>-0.82614366743627976</v>
      </c>
    </row>
    <row r="2001" spans="1:12" x14ac:dyDescent="0.3">
      <c r="A2001">
        <v>910029</v>
      </c>
      <c r="B2001" s="2">
        <v>41858</v>
      </c>
      <c r="C2001" s="3">
        <v>0.72425925925925927</v>
      </c>
      <c r="D2001" t="s">
        <v>30</v>
      </c>
      <c r="E2001" t="s">
        <v>27</v>
      </c>
      <c r="F2001" t="s">
        <v>17</v>
      </c>
      <c r="G2001" t="s">
        <v>10</v>
      </c>
      <c r="H2001">
        <v>56250</v>
      </c>
      <c r="I2001">
        <f>IF(Table3_1[[#This Row],[Status]]="Hired",1,0)</f>
        <v>0</v>
      </c>
      <c r="J2001" t="b">
        <f>OR((Table3_1[[#This Row],[Offered Salary]]&lt;$O$27),(Table3_1[[#This Row],[Offered Salary]]&gt;$O$28))</f>
        <v>0</v>
      </c>
      <c r="K2001" t="str">
        <f>IF(Table3_1[[#This Row],[Offered Salary]]&lt;$O$27,"Low",IF(Table3_1[[#This Row],[Offered Salary]]&gt;$O$28,"High",""))</f>
        <v/>
      </c>
      <c r="L2001" s="6">
        <f>((Table3_1[[#This Row],[Offered Salary]]-$O$25)/$O$26)</f>
        <v>0.21716684946962575</v>
      </c>
    </row>
    <row r="2002" spans="1:12" x14ac:dyDescent="0.3">
      <c r="A2002">
        <v>760525</v>
      </c>
      <c r="B2002" s="2">
        <v>41858</v>
      </c>
      <c r="C2002" s="3">
        <v>0.72531250000000003</v>
      </c>
      <c r="D2002" t="s">
        <v>31</v>
      </c>
      <c r="E2002" t="s">
        <v>27</v>
      </c>
      <c r="F2002" t="s">
        <v>17</v>
      </c>
      <c r="G2002" t="s">
        <v>10</v>
      </c>
      <c r="H2002">
        <v>95834</v>
      </c>
      <c r="I2002">
        <f>IF(Table3_1[[#This Row],[Status]]="Hired",1,0)</f>
        <v>1</v>
      </c>
      <c r="J2002" t="b">
        <f>OR((Table3_1[[#This Row],[Offered Salary]]&lt;$O$27),(Table3_1[[#This Row],[Offered Salary]]&gt;$O$28))</f>
        <v>0</v>
      </c>
      <c r="K2002" t="str">
        <f>IF(Table3_1[[#This Row],[Offered Salary]]&lt;$O$27,"Low",IF(Table3_1[[#This Row],[Offered Salary]]&gt;$O$28,"High",""))</f>
        <v/>
      </c>
      <c r="L2002" s="6">
        <f>((Table3_1[[#This Row],[Offered Salary]]-$O$25)/$O$26)</f>
        <v>1.5892068328983089</v>
      </c>
    </row>
    <row r="2003" spans="1:12" x14ac:dyDescent="0.3">
      <c r="A2003">
        <v>913328</v>
      </c>
      <c r="B2003" s="2">
        <v>41858</v>
      </c>
      <c r="C2003" s="3">
        <v>0.72297453703703707</v>
      </c>
      <c r="D2003" t="s">
        <v>31</v>
      </c>
      <c r="E2003" t="s">
        <v>29</v>
      </c>
      <c r="F2003" t="s">
        <v>17</v>
      </c>
      <c r="G2003" t="s">
        <v>10</v>
      </c>
      <c r="H2003">
        <v>10982</v>
      </c>
      <c r="I2003">
        <f>IF(Table3_1[[#This Row],[Status]]="Hired",1,0)</f>
        <v>1</v>
      </c>
      <c r="J2003" t="b">
        <f>OR((Table3_1[[#This Row],[Offered Salary]]&lt;$O$27),(Table3_1[[#This Row],[Offered Salary]]&gt;$O$28))</f>
        <v>1</v>
      </c>
      <c r="K2003" t="str">
        <f>IF(Table3_1[[#This Row],[Offered Salary]]&lt;$O$27,"Low",IF(Table3_1[[#This Row],[Offered Salary]]&gt;$O$28,"High",""))</f>
        <v>Low</v>
      </c>
      <c r="L2003" s="6">
        <f>((Table3_1[[#This Row],[Offered Salary]]-$O$25)/$O$26)</f>
        <v>-1.3518889804073353</v>
      </c>
    </row>
    <row r="2004" spans="1:12" x14ac:dyDescent="0.3">
      <c r="A2004">
        <v>906610</v>
      </c>
      <c r="B2004" s="2">
        <v>41830</v>
      </c>
      <c r="C2004" s="3">
        <v>0.39716435185185184</v>
      </c>
      <c r="D2004" t="s">
        <v>31</v>
      </c>
      <c r="E2004" t="s">
        <v>27</v>
      </c>
      <c r="F2004" t="s">
        <v>17</v>
      </c>
      <c r="G2004" t="s">
        <v>10</v>
      </c>
      <c r="H2004">
        <v>27403</v>
      </c>
      <c r="I2004">
        <f>IF(Table3_1[[#This Row],[Status]]="Hired",1,0)</f>
        <v>1</v>
      </c>
      <c r="J2004" t="b">
        <f>OR((Table3_1[[#This Row],[Offered Salary]]&lt;$O$27),(Table3_1[[#This Row],[Offered Salary]]&gt;$O$28))</f>
        <v>0</v>
      </c>
      <c r="K2004" t="str">
        <f>IF(Table3_1[[#This Row],[Offered Salary]]&lt;$O$27,"Low",IF(Table3_1[[#This Row],[Offered Salary]]&gt;$O$28,"High",""))</f>
        <v/>
      </c>
      <c r="L2004" s="6">
        <f>((Table3_1[[#This Row],[Offered Salary]]-$O$25)/$O$26)</f>
        <v>-0.78271283429066174</v>
      </c>
    </row>
    <row r="2005" spans="1:12" x14ac:dyDescent="0.3">
      <c r="A2005">
        <v>356309</v>
      </c>
      <c r="B2005" s="2">
        <v>41830</v>
      </c>
      <c r="C2005" s="3">
        <v>0.39674768518518516</v>
      </c>
      <c r="D2005" t="s">
        <v>31</v>
      </c>
      <c r="E2005" t="s">
        <v>27</v>
      </c>
      <c r="F2005" t="s">
        <v>14</v>
      </c>
      <c r="G2005" t="s">
        <v>6</v>
      </c>
      <c r="H2005">
        <v>84905</v>
      </c>
      <c r="I2005">
        <f>IF(Table3_1[[#This Row],[Status]]="Hired",1,0)</f>
        <v>1</v>
      </c>
      <c r="J2005" t="b">
        <f>OR((Table3_1[[#This Row],[Offered Salary]]&lt;$O$27),(Table3_1[[#This Row],[Offered Salary]]&gt;$O$28))</f>
        <v>0</v>
      </c>
      <c r="K2005" t="str">
        <f>IF(Table3_1[[#This Row],[Offered Salary]]&lt;$O$27,"Low",IF(Table3_1[[#This Row],[Offered Salary]]&gt;$O$28,"High",""))</f>
        <v/>
      </c>
      <c r="L2005" s="6">
        <f>((Table3_1[[#This Row],[Offered Salary]]-$O$25)/$O$26)</f>
        <v>1.2103915292682543</v>
      </c>
    </row>
    <row r="2006" spans="1:12" x14ac:dyDescent="0.3">
      <c r="A2006">
        <v>170369</v>
      </c>
      <c r="B2006" s="2">
        <v>41837</v>
      </c>
      <c r="C2006" s="3">
        <v>0.39677083333333335</v>
      </c>
      <c r="D2006" t="s">
        <v>31</v>
      </c>
      <c r="E2006" t="s">
        <v>27</v>
      </c>
      <c r="F2006" t="s">
        <v>14</v>
      </c>
      <c r="G2006" t="s">
        <v>9</v>
      </c>
      <c r="H2006">
        <v>1817</v>
      </c>
      <c r="I2006">
        <f>IF(Table3_1[[#This Row],[Status]]="Hired",1,0)</f>
        <v>1</v>
      </c>
      <c r="J2006" t="b">
        <f>OR((Table3_1[[#This Row],[Offered Salary]]&lt;$O$27),(Table3_1[[#This Row],[Offered Salary]]&gt;$O$28))</f>
        <v>1</v>
      </c>
      <c r="K2006" t="str">
        <f>IF(Table3_1[[#This Row],[Offered Salary]]&lt;$O$27,"Low",IF(Table3_1[[#This Row],[Offered Salary]]&gt;$O$28,"High",""))</f>
        <v>Low</v>
      </c>
      <c r="L2006" s="6">
        <f>((Table3_1[[#This Row],[Offered Salary]]-$O$25)/$O$26)</f>
        <v>-1.6695614351396484</v>
      </c>
    </row>
    <row r="2007" spans="1:12" x14ac:dyDescent="0.3">
      <c r="A2007">
        <v>315817</v>
      </c>
      <c r="B2007" s="2">
        <v>41842</v>
      </c>
      <c r="C2007" s="3">
        <v>0.77399305555555553</v>
      </c>
      <c r="D2007" t="s">
        <v>30</v>
      </c>
      <c r="E2007" t="s">
        <v>27</v>
      </c>
      <c r="F2007" t="s">
        <v>14</v>
      </c>
      <c r="G2007" t="s">
        <v>5</v>
      </c>
      <c r="H2007">
        <v>14871</v>
      </c>
      <c r="I2007">
        <f>IF(Table3_1[[#This Row],[Status]]="Hired",1,0)</f>
        <v>0</v>
      </c>
      <c r="J2007" t="b">
        <f>OR((Table3_1[[#This Row],[Offered Salary]]&lt;$O$27),(Table3_1[[#This Row],[Offered Salary]]&gt;$O$28))</f>
        <v>0</v>
      </c>
      <c r="K2007" t="str">
        <f>IF(Table3_1[[#This Row],[Offered Salary]]&lt;$O$27,"Low",IF(Table3_1[[#This Row],[Offered Salary]]&gt;$O$28,"High",""))</f>
        <v/>
      </c>
      <c r="L2007" s="6">
        <f>((Table3_1[[#This Row],[Offered Salary]]-$O$25)/$O$26)</f>
        <v>-1.2170904887047749</v>
      </c>
    </row>
    <row r="2008" spans="1:12" x14ac:dyDescent="0.3">
      <c r="A2008">
        <v>28531</v>
      </c>
      <c r="B2008" s="2">
        <v>41842</v>
      </c>
      <c r="C2008" s="3">
        <v>0.77688657407407402</v>
      </c>
      <c r="D2008" t="s">
        <v>30</v>
      </c>
      <c r="E2008" t="s">
        <v>29</v>
      </c>
      <c r="F2008" t="s">
        <v>14</v>
      </c>
      <c r="G2008" t="s">
        <v>5</v>
      </c>
      <c r="H2008">
        <v>83828</v>
      </c>
      <c r="I2008">
        <f>IF(Table3_1[[#This Row],[Status]]="Hired",1,0)</f>
        <v>0</v>
      </c>
      <c r="J2008" t="b">
        <f>OR((Table3_1[[#This Row],[Offered Salary]]&lt;$O$27),(Table3_1[[#This Row],[Offered Salary]]&gt;$O$28))</f>
        <v>0</v>
      </c>
      <c r="K2008" t="str">
        <f>IF(Table3_1[[#This Row],[Offered Salary]]&lt;$O$27,"Low",IF(Table3_1[[#This Row],[Offered Salary]]&gt;$O$28,"High",""))</f>
        <v/>
      </c>
      <c r="L2008" s="6">
        <f>((Table3_1[[#This Row],[Offered Salary]]-$O$25)/$O$26)</f>
        <v>1.1730611164208238</v>
      </c>
    </row>
    <row r="2009" spans="1:12" x14ac:dyDescent="0.3">
      <c r="A2009">
        <v>955200</v>
      </c>
      <c r="B2009" s="2">
        <v>41853</v>
      </c>
      <c r="C2009" s="3">
        <v>5.8993055555555556E-2</v>
      </c>
      <c r="D2009" t="s">
        <v>31</v>
      </c>
      <c r="E2009" t="s">
        <v>27</v>
      </c>
      <c r="F2009" t="s">
        <v>14</v>
      </c>
      <c r="G2009" t="s">
        <v>9</v>
      </c>
      <c r="H2009">
        <v>95400</v>
      </c>
      <c r="I2009">
        <f>IF(Table3_1[[#This Row],[Status]]="Hired",1,0)</f>
        <v>1</v>
      </c>
      <c r="J2009" t="b">
        <f>OR((Table3_1[[#This Row],[Offered Salary]]&lt;$O$27),(Table3_1[[#This Row],[Offered Salary]]&gt;$O$28))</f>
        <v>0</v>
      </c>
      <c r="K2009" t="str">
        <f>IF(Table3_1[[#This Row],[Offered Salary]]&lt;$O$27,"Low",IF(Table3_1[[#This Row],[Offered Salary]]&gt;$O$28,"High",""))</f>
        <v/>
      </c>
      <c r="L2009" s="6">
        <f>((Table3_1[[#This Row],[Offered Salary]]-$O$25)/$O$26)</f>
        <v>1.5741637510266422</v>
      </c>
    </row>
    <row r="2010" spans="1:12" x14ac:dyDescent="0.3">
      <c r="A2010">
        <v>452559</v>
      </c>
      <c r="B2010" s="2">
        <v>41795</v>
      </c>
      <c r="C2010" s="3">
        <v>0.48571759259259262</v>
      </c>
      <c r="D2010" t="s">
        <v>31</v>
      </c>
      <c r="E2010" t="s">
        <v>28</v>
      </c>
      <c r="F2010" t="s">
        <v>17</v>
      </c>
      <c r="G2010" t="s">
        <v>1</v>
      </c>
      <c r="H2010">
        <v>98670</v>
      </c>
      <c r="I2010">
        <f>IF(Table3_1[[#This Row],[Status]]="Hired",1,0)</f>
        <v>1</v>
      </c>
      <c r="J2010" t="b">
        <f>OR((Table3_1[[#This Row],[Offered Salary]]&lt;$O$27),(Table3_1[[#This Row],[Offered Salary]]&gt;$O$28))</f>
        <v>0</v>
      </c>
      <c r="K2010" t="str">
        <f>IF(Table3_1[[#This Row],[Offered Salary]]&lt;$O$27,"Low",IF(Table3_1[[#This Row],[Offered Salary]]&gt;$O$28,"High",""))</f>
        <v/>
      </c>
      <c r="L2010" s="6">
        <f>((Table3_1[[#This Row],[Offered Salary]]-$O$25)/$O$26)</f>
        <v>1.687506787248646</v>
      </c>
    </row>
    <row r="2011" spans="1:12" x14ac:dyDescent="0.3">
      <c r="A2011">
        <v>811260</v>
      </c>
      <c r="B2011" s="2">
        <v>41817</v>
      </c>
      <c r="C2011" s="3">
        <v>0.39681712962962962</v>
      </c>
      <c r="D2011" t="s">
        <v>31</v>
      </c>
      <c r="E2011" t="s">
        <v>27</v>
      </c>
      <c r="F2011" t="s">
        <v>17</v>
      </c>
      <c r="G2011" t="s">
        <v>1</v>
      </c>
      <c r="H2011">
        <v>10730</v>
      </c>
      <c r="I2011">
        <f>IF(Table3_1[[#This Row],[Status]]="Hired",1,0)</f>
        <v>1</v>
      </c>
      <c r="J2011" t="b">
        <f>OR((Table3_1[[#This Row],[Offered Salary]]&lt;$O$27),(Table3_1[[#This Row],[Offered Salary]]&gt;$O$28))</f>
        <v>1</v>
      </c>
      <c r="K2011" t="str">
        <f>IF(Table3_1[[#This Row],[Offered Salary]]&lt;$O$27,"Low",IF(Table3_1[[#This Row],[Offered Salary]]&gt;$O$28,"High",""))</f>
        <v>Low</v>
      </c>
      <c r="L2011" s="6">
        <f>((Table3_1[[#This Row],[Offered Salary]]-$O$25)/$O$26)</f>
        <v>-1.3606236731070127</v>
      </c>
    </row>
    <row r="2012" spans="1:12" x14ac:dyDescent="0.3">
      <c r="A2012">
        <v>194204</v>
      </c>
      <c r="B2012" s="2">
        <v>41817</v>
      </c>
      <c r="C2012" s="3">
        <v>0.40149305555555553</v>
      </c>
      <c r="D2012" t="s">
        <v>30</v>
      </c>
      <c r="E2012" t="s">
        <v>29</v>
      </c>
      <c r="F2012" t="s">
        <v>17</v>
      </c>
      <c r="G2012" t="s">
        <v>1</v>
      </c>
      <c r="H2012">
        <v>31185</v>
      </c>
      <c r="I2012">
        <f>IF(Table3_1[[#This Row],[Status]]="Hired",1,0)</f>
        <v>0</v>
      </c>
      <c r="J2012" t="b">
        <f>OR((Table3_1[[#This Row],[Offered Salary]]&lt;$O$27),(Table3_1[[#This Row],[Offered Salary]]&gt;$O$28))</f>
        <v>0</v>
      </c>
      <c r="K2012" t="str">
        <f>IF(Table3_1[[#This Row],[Offered Salary]]&lt;$O$27,"Low",IF(Table3_1[[#This Row],[Offered Salary]]&gt;$O$28,"High",""))</f>
        <v/>
      </c>
      <c r="L2012" s="6">
        <f>((Table3_1[[#This Row],[Offered Salary]]-$O$25)/$O$26)</f>
        <v>-0.65162312083756757</v>
      </c>
    </row>
    <row r="2013" spans="1:12" x14ac:dyDescent="0.3">
      <c r="A2013">
        <v>750906</v>
      </c>
      <c r="B2013" s="2">
        <v>41828</v>
      </c>
      <c r="C2013" s="3">
        <v>0.61526620370370366</v>
      </c>
      <c r="D2013" t="s">
        <v>30</v>
      </c>
      <c r="E2013" t="s">
        <v>29</v>
      </c>
      <c r="F2013" t="s">
        <v>17</v>
      </c>
      <c r="G2013" t="s">
        <v>1</v>
      </c>
      <c r="H2013">
        <v>30750</v>
      </c>
      <c r="I2013">
        <f>IF(Table3_1[[#This Row],[Status]]="Hired",1,0)</f>
        <v>0</v>
      </c>
      <c r="J2013" t="b">
        <f>OR((Table3_1[[#This Row],[Offered Salary]]&lt;$O$27),(Table3_1[[#This Row],[Offered Salary]]&gt;$O$28))</f>
        <v>0</v>
      </c>
      <c r="K2013" t="str">
        <f>IF(Table3_1[[#This Row],[Offered Salary]]&lt;$O$27,"Low",IF(Table3_1[[#This Row],[Offered Salary]]&gt;$O$28,"High",""))</f>
        <v/>
      </c>
      <c r="L2013" s="6">
        <f>((Table3_1[[#This Row],[Offered Salary]]-$O$25)/$O$26)</f>
        <v>-0.66670086418820118</v>
      </c>
    </row>
    <row r="2014" spans="1:12" x14ac:dyDescent="0.3">
      <c r="A2014">
        <v>486771</v>
      </c>
      <c r="B2014" s="2">
        <v>41828</v>
      </c>
      <c r="C2014" s="3">
        <v>0.61810185185185185</v>
      </c>
      <c r="D2014" t="s">
        <v>31</v>
      </c>
      <c r="E2014" t="s">
        <v>29</v>
      </c>
      <c r="F2014" t="s">
        <v>17</v>
      </c>
      <c r="G2014" t="s">
        <v>1</v>
      </c>
      <c r="H2014">
        <v>57130</v>
      </c>
      <c r="I2014">
        <f>IF(Table3_1[[#This Row],[Status]]="Hired",1,0)</f>
        <v>1</v>
      </c>
      <c r="J2014" t="b">
        <f>OR((Table3_1[[#This Row],[Offered Salary]]&lt;$O$27),(Table3_1[[#This Row],[Offered Salary]]&gt;$O$28))</f>
        <v>0</v>
      </c>
      <c r="K2014" t="str">
        <f>IF(Table3_1[[#This Row],[Offered Salary]]&lt;$O$27,"Low",IF(Table3_1[[#This Row],[Offered Salary]]&gt;$O$28,"High",""))</f>
        <v/>
      </c>
      <c r="L2014" s="6">
        <f>((Table3_1[[#This Row],[Offered Salary]]-$O$25)/$O$26)</f>
        <v>0.24766895096056252</v>
      </c>
    </row>
    <row r="2015" spans="1:12" x14ac:dyDescent="0.3">
      <c r="A2015">
        <v>932139</v>
      </c>
      <c r="B2015" s="2">
        <v>41824</v>
      </c>
      <c r="C2015" s="3">
        <v>0.79587962962962966</v>
      </c>
      <c r="D2015" t="s">
        <v>31</v>
      </c>
      <c r="E2015" t="s">
        <v>29</v>
      </c>
      <c r="F2015" t="s">
        <v>17</v>
      </c>
      <c r="G2015" t="s">
        <v>1</v>
      </c>
      <c r="H2015">
        <v>17249</v>
      </c>
      <c r="I2015">
        <f>IF(Table3_1[[#This Row],[Status]]="Hired",1,0)</f>
        <v>1</v>
      </c>
      <c r="J2015" t="b">
        <f>OR((Table3_1[[#This Row],[Offered Salary]]&lt;$O$27),(Table3_1[[#This Row],[Offered Salary]]&gt;$O$28))</f>
        <v>0</v>
      </c>
      <c r="K2015" t="str">
        <f>IF(Table3_1[[#This Row],[Offered Salary]]&lt;$O$27,"Low",IF(Table3_1[[#This Row],[Offered Salary]]&gt;$O$28,"High",""))</f>
        <v/>
      </c>
      <c r="L2015" s="6">
        <f>((Table3_1[[#This Row],[Offered Salary]]-$O$25)/$O$26)</f>
        <v>-1.1346654917213117</v>
      </c>
    </row>
    <row r="2016" spans="1:12" x14ac:dyDescent="0.3">
      <c r="A2016">
        <v>606591</v>
      </c>
      <c r="B2016" s="2">
        <v>41824</v>
      </c>
      <c r="C2016" s="3">
        <v>0.7961921296296296</v>
      </c>
      <c r="D2016" t="s">
        <v>31</v>
      </c>
      <c r="E2016" t="s">
        <v>27</v>
      </c>
      <c r="F2016" t="s">
        <v>17</v>
      </c>
      <c r="G2016" t="s">
        <v>1</v>
      </c>
      <c r="H2016">
        <v>80966</v>
      </c>
      <c r="I2016">
        <f>IF(Table3_1[[#This Row],[Status]]="Hired",1,0)</f>
        <v>1</v>
      </c>
      <c r="J2016" t="b">
        <f>OR((Table3_1[[#This Row],[Offered Salary]]&lt;$O$27),(Table3_1[[#This Row],[Offered Salary]]&gt;$O$28))</f>
        <v>0</v>
      </c>
      <c r="K2016" t="str">
        <f>IF(Table3_1[[#This Row],[Offered Salary]]&lt;$O$27,"Low",IF(Table3_1[[#This Row],[Offered Salary]]&gt;$O$28,"High",""))</f>
        <v/>
      </c>
      <c r="L2016" s="6">
        <f>((Table3_1[[#This Row],[Offered Salary]]-$O$25)/$O$26)</f>
        <v>1.0738599636173454</v>
      </c>
    </row>
    <row r="2017" spans="1:12" x14ac:dyDescent="0.3">
      <c r="A2017">
        <v>847230</v>
      </c>
      <c r="B2017" s="2">
        <v>41827</v>
      </c>
      <c r="C2017" s="3">
        <v>0.69383101851851847</v>
      </c>
      <c r="D2017" t="s">
        <v>30</v>
      </c>
      <c r="E2017" t="s">
        <v>27</v>
      </c>
      <c r="F2017" t="s">
        <v>17</v>
      </c>
      <c r="G2017" t="s">
        <v>1</v>
      </c>
      <c r="H2017">
        <v>8032</v>
      </c>
      <c r="I2017">
        <f>IF(Table3_1[[#This Row],[Status]]="Hired",1,0)</f>
        <v>0</v>
      </c>
      <c r="J2017" t="b">
        <f>OR((Table3_1[[#This Row],[Offered Salary]]&lt;$O$27),(Table3_1[[#This Row],[Offered Salary]]&gt;$O$28))</f>
        <v>1</v>
      </c>
      <c r="K2017" t="str">
        <f>IF(Table3_1[[#This Row],[Offered Salary]]&lt;$O$27,"Low",IF(Table3_1[[#This Row],[Offered Salary]]&gt;$O$28,"High",""))</f>
        <v>Low</v>
      </c>
      <c r="L2017" s="6">
        <f>((Table3_1[[#This Row],[Offered Salary]]-$O$25)/$O$26)</f>
        <v>-1.4541403433599074</v>
      </c>
    </row>
    <row r="2018" spans="1:12" x14ac:dyDescent="0.3">
      <c r="A2018">
        <v>288114</v>
      </c>
      <c r="B2018" s="2">
        <v>41827</v>
      </c>
      <c r="C2018" s="3">
        <v>0.69332175925925921</v>
      </c>
      <c r="D2018" t="s">
        <v>30</v>
      </c>
      <c r="E2018" t="s">
        <v>28</v>
      </c>
      <c r="F2018" t="s">
        <v>17</v>
      </c>
      <c r="G2018" t="s">
        <v>1</v>
      </c>
      <c r="H2018">
        <v>19751</v>
      </c>
      <c r="I2018">
        <f>IF(Table3_1[[#This Row],[Status]]="Hired",1,0)</f>
        <v>0</v>
      </c>
      <c r="J2018" t="b">
        <f>OR((Table3_1[[#This Row],[Offered Salary]]&lt;$O$27),(Table3_1[[#This Row],[Offered Salary]]&gt;$O$28))</f>
        <v>0</v>
      </c>
      <c r="K2018" t="str">
        <f>IF(Table3_1[[#This Row],[Offered Salary]]&lt;$O$27,"Low",IF(Table3_1[[#This Row],[Offered Salary]]&gt;$O$28,"High",""))</f>
        <v/>
      </c>
      <c r="L2018" s="6">
        <f>((Table3_1[[#This Row],[Offered Salary]]-$O$25)/$O$26)</f>
        <v>-1.0479424713459438</v>
      </c>
    </row>
    <row r="2019" spans="1:12" x14ac:dyDescent="0.3">
      <c r="A2019">
        <v>337546</v>
      </c>
      <c r="B2019" s="2">
        <v>41848</v>
      </c>
      <c r="C2019" s="3">
        <v>0.35662037037037037</v>
      </c>
      <c r="D2019" t="s">
        <v>30</v>
      </c>
      <c r="E2019" t="s">
        <v>29</v>
      </c>
      <c r="F2019" t="s">
        <v>17</v>
      </c>
      <c r="G2019" t="s">
        <v>1</v>
      </c>
      <c r="H2019">
        <v>46403</v>
      </c>
      <c r="I2019">
        <f>IF(Table3_1[[#This Row],[Status]]="Hired",1,0)</f>
        <v>0</v>
      </c>
      <c r="J2019" t="b">
        <f>OR((Table3_1[[#This Row],[Offered Salary]]&lt;$O$27),(Table3_1[[#This Row],[Offered Salary]]&gt;$O$28))</f>
        <v>0</v>
      </c>
      <c r="K2019" t="str">
        <f>IF(Table3_1[[#This Row],[Offered Salary]]&lt;$O$27,"Low",IF(Table3_1[[#This Row],[Offered Salary]]&gt;$O$28,"High",""))</f>
        <v/>
      </c>
      <c r="L2019" s="6">
        <f>((Table3_1[[#This Row],[Offered Salary]]-$O$25)/$O$26)</f>
        <v>-0.12414473391816333</v>
      </c>
    </row>
    <row r="2020" spans="1:12" x14ac:dyDescent="0.3">
      <c r="A2020">
        <v>377923</v>
      </c>
      <c r="B2020" s="2">
        <v>41848</v>
      </c>
      <c r="C2020" s="3">
        <v>0.35819444444444443</v>
      </c>
      <c r="D2020" t="s">
        <v>31</v>
      </c>
      <c r="E2020" t="s">
        <v>29</v>
      </c>
      <c r="F2020" t="s">
        <v>17</v>
      </c>
      <c r="G2020" t="s">
        <v>1</v>
      </c>
      <c r="H2020">
        <v>30875</v>
      </c>
      <c r="I2020">
        <f>IF(Table3_1[[#This Row],[Status]]="Hired",1,0)</f>
        <v>1</v>
      </c>
      <c r="J2020" t="b">
        <f>OR((Table3_1[[#This Row],[Offered Salary]]&lt;$O$27),(Table3_1[[#This Row],[Offered Salary]]&gt;$O$28))</f>
        <v>0</v>
      </c>
      <c r="K2020" t="str">
        <f>IF(Table3_1[[#This Row],[Offered Salary]]&lt;$O$27,"Low",IF(Table3_1[[#This Row],[Offered Salary]]&gt;$O$28,"High",""))</f>
        <v/>
      </c>
      <c r="L2020" s="6">
        <f>((Table3_1[[#This Row],[Offered Salary]]-$O$25)/$O$26)</f>
        <v>-0.66236817931732939</v>
      </c>
    </row>
    <row r="2021" spans="1:12" x14ac:dyDescent="0.3">
      <c r="A2021">
        <v>801545</v>
      </c>
      <c r="B2021" s="2">
        <v>41848</v>
      </c>
      <c r="C2021" s="3">
        <v>0.35872685185185182</v>
      </c>
      <c r="D2021" t="s">
        <v>31</v>
      </c>
      <c r="E2021" t="s">
        <v>27</v>
      </c>
      <c r="F2021" t="s">
        <v>17</v>
      </c>
      <c r="G2021" t="s">
        <v>1</v>
      </c>
      <c r="H2021">
        <v>58330</v>
      </c>
      <c r="I2021">
        <f>IF(Table3_1[[#This Row],[Status]]="Hired",1,0)</f>
        <v>1</v>
      </c>
      <c r="J2021" t="b">
        <f>OR((Table3_1[[#This Row],[Offered Salary]]&lt;$O$27),(Table3_1[[#This Row],[Offered Salary]]&gt;$O$28))</f>
        <v>0</v>
      </c>
      <c r="K2021" t="str">
        <f>IF(Table3_1[[#This Row],[Offered Salary]]&lt;$O$27,"Low",IF(Table3_1[[#This Row],[Offered Salary]]&gt;$O$28,"High",""))</f>
        <v/>
      </c>
      <c r="L2021" s="6">
        <f>((Table3_1[[#This Row],[Offered Salary]]-$O$25)/$O$26)</f>
        <v>0.28926272572093081</v>
      </c>
    </row>
    <row r="2022" spans="1:12" x14ac:dyDescent="0.3">
      <c r="A2022">
        <v>173651</v>
      </c>
      <c r="B2022" s="2">
        <v>41848</v>
      </c>
      <c r="C2022" s="3">
        <v>0.3596759259259259</v>
      </c>
      <c r="D2022" t="s">
        <v>30</v>
      </c>
      <c r="E2022" t="s">
        <v>29</v>
      </c>
      <c r="F2022" t="s">
        <v>17</v>
      </c>
      <c r="G2022" t="s">
        <v>1</v>
      </c>
      <c r="H2022">
        <v>40124</v>
      </c>
      <c r="I2022">
        <f>IF(Table3_1[[#This Row],[Status]]="Hired",1,0)</f>
        <v>0</v>
      </c>
      <c r="J2022" t="b">
        <f>OR((Table3_1[[#This Row],[Offered Salary]]&lt;$O$27),(Table3_1[[#This Row],[Offered Salary]]&gt;$O$28))</f>
        <v>0</v>
      </c>
      <c r="K2022" t="str">
        <f>IF(Table3_1[[#This Row],[Offered Salary]]&lt;$O$27,"Low",IF(Table3_1[[#This Row],[Offered Salary]]&gt;$O$28,"High",""))</f>
        <v/>
      </c>
      <c r="L2022" s="6">
        <f>((Table3_1[[#This Row],[Offered Salary]]-$O$25)/$O$26)</f>
        <v>-0.3417841603517906</v>
      </c>
    </row>
    <row r="2023" spans="1:12" x14ac:dyDescent="0.3">
      <c r="A2023">
        <v>290514</v>
      </c>
      <c r="B2023" s="2">
        <v>41859</v>
      </c>
      <c r="C2023" s="3">
        <v>0.39987268518518521</v>
      </c>
      <c r="D2023" t="s">
        <v>31</v>
      </c>
      <c r="E2023" t="s">
        <v>29</v>
      </c>
      <c r="F2023" t="s">
        <v>17</v>
      </c>
      <c r="G2023" t="s">
        <v>1</v>
      </c>
      <c r="H2023">
        <v>89900</v>
      </c>
      <c r="I2023">
        <f>IF(Table3_1[[#This Row],[Status]]="Hired",1,0)</f>
        <v>1</v>
      </c>
      <c r="J2023" t="b">
        <f>OR((Table3_1[[#This Row],[Offered Salary]]&lt;$O$27),(Table3_1[[#This Row],[Offered Salary]]&gt;$O$28))</f>
        <v>0</v>
      </c>
      <c r="K2023" t="str">
        <f>IF(Table3_1[[#This Row],[Offered Salary]]&lt;$O$27,"Low",IF(Table3_1[[#This Row],[Offered Salary]]&gt;$O$28,"High",""))</f>
        <v/>
      </c>
      <c r="L2023" s="6">
        <f>((Table3_1[[#This Row],[Offered Salary]]-$O$25)/$O$26)</f>
        <v>1.3835256167082874</v>
      </c>
    </row>
    <row r="2024" spans="1:12" x14ac:dyDescent="0.3">
      <c r="A2024">
        <v>956314</v>
      </c>
      <c r="B2024" s="2">
        <v>41787</v>
      </c>
      <c r="C2024" s="3">
        <v>0.50081018518518516</v>
      </c>
      <c r="D2024" t="s">
        <v>31</v>
      </c>
      <c r="E2024" t="s">
        <v>29</v>
      </c>
      <c r="F2024" t="s">
        <v>20</v>
      </c>
      <c r="G2024" t="s">
        <v>8</v>
      </c>
      <c r="H2024">
        <v>92168</v>
      </c>
      <c r="I2024">
        <f>IF(Table3_1[[#This Row],[Status]]="Hired",1,0)</f>
        <v>1</v>
      </c>
      <c r="J2024" t="b">
        <f>OR((Table3_1[[#This Row],[Offered Salary]]&lt;$O$27),(Table3_1[[#This Row],[Offered Salary]]&gt;$O$28))</f>
        <v>0</v>
      </c>
      <c r="K2024" t="str">
        <f>IF(Table3_1[[#This Row],[Offered Salary]]&lt;$O$27,"Low",IF(Table3_1[[#This Row],[Offered Salary]]&gt;$O$28,"High",""))</f>
        <v/>
      </c>
      <c r="L2024" s="6">
        <f>((Table3_1[[#This Row],[Offered Salary]]-$O$25)/$O$26)</f>
        <v>1.4621378510053835</v>
      </c>
    </row>
    <row r="2025" spans="1:12" x14ac:dyDescent="0.3">
      <c r="A2025">
        <v>255595</v>
      </c>
      <c r="B2025" s="2">
        <v>41845</v>
      </c>
      <c r="C2025" s="3">
        <v>0.42212962962962963</v>
      </c>
      <c r="D2025" t="s">
        <v>30</v>
      </c>
      <c r="E2025" t="s">
        <v>27</v>
      </c>
      <c r="F2025" t="s">
        <v>20</v>
      </c>
      <c r="G2025" t="s">
        <v>8</v>
      </c>
      <c r="H2025">
        <v>37952</v>
      </c>
      <c r="I2025">
        <f>IF(Table3_1[[#This Row],[Status]]="Hired",1,0)</f>
        <v>0</v>
      </c>
      <c r="J2025" t="b">
        <f>OR((Table3_1[[#This Row],[Offered Salary]]&lt;$O$27),(Table3_1[[#This Row],[Offered Salary]]&gt;$O$28))</f>
        <v>0</v>
      </c>
      <c r="K2025" t="str">
        <f>IF(Table3_1[[#This Row],[Offered Salary]]&lt;$O$27,"Low",IF(Table3_1[[#This Row],[Offered Salary]]&gt;$O$28,"High",""))</f>
        <v/>
      </c>
      <c r="L2025" s="6">
        <f>((Table3_1[[#This Row],[Offered Salary]]-$O$25)/$O$26)</f>
        <v>-0.41706889266805725</v>
      </c>
    </row>
    <row r="2026" spans="1:12" x14ac:dyDescent="0.3">
      <c r="A2026">
        <v>545043</v>
      </c>
      <c r="B2026" s="2">
        <v>41845</v>
      </c>
      <c r="C2026" s="3">
        <v>0.42237268518518517</v>
      </c>
      <c r="D2026" t="s">
        <v>31</v>
      </c>
      <c r="E2026" t="s">
        <v>29</v>
      </c>
      <c r="F2026" t="s">
        <v>20</v>
      </c>
      <c r="G2026" t="s">
        <v>8</v>
      </c>
      <c r="H2026">
        <v>29874</v>
      </c>
      <c r="I2026">
        <f>IF(Table3_1[[#This Row],[Status]]="Hired",1,0)</f>
        <v>1</v>
      </c>
      <c r="J2026" t="b">
        <f>OR((Table3_1[[#This Row],[Offered Salary]]&lt;$O$27),(Table3_1[[#This Row],[Offered Salary]]&gt;$O$28))</f>
        <v>0</v>
      </c>
      <c r="K2026" t="str">
        <f>IF(Table3_1[[#This Row],[Offered Salary]]&lt;$O$27,"Low",IF(Table3_1[[#This Row],[Offered Salary]]&gt;$O$28,"High",""))</f>
        <v/>
      </c>
      <c r="L2026" s="6">
        <f>((Table3_1[[#This Row],[Offered Salary]]-$O$25)/$O$26)</f>
        <v>-0.69706431976326999</v>
      </c>
    </row>
    <row r="2027" spans="1:12" x14ac:dyDescent="0.3">
      <c r="A2027">
        <v>303823</v>
      </c>
      <c r="B2027" s="2">
        <v>41838</v>
      </c>
      <c r="C2027" s="3">
        <v>0.78697916666666667</v>
      </c>
      <c r="D2027" t="s">
        <v>30</v>
      </c>
      <c r="E2027" t="s">
        <v>27</v>
      </c>
      <c r="F2027" t="s">
        <v>14</v>
      </c>
      <c r="G2027" t="s">
        <v>6</v>
      </c>
      <c r="H2027">
        <v>16961</v>
      </c>
      <c r="I2027">
        <f>IF(Table3_1[[#This Row],[Status]]="Hired",1,0)</f>
        <v>0</v>
      </c>
      <c r="J2027" t="b">
        <f>OR((Table3_1[[#This Row],[Offered Salary]]&lt;$O$27),(Table3_1[[#This Row],[Offered Salary]]&gt;$O$28))</f>
        <v>0</v>
      </c>
      <c r="K2027" t="str">
        <f>IF(Table3_1[[#This Row],[Offered Salary]]&lt;$O$27,"Low",IF(Table3_1[[#This Row],[Offered Salary]]&gt;$O$28,"High",""))</f>
        <v/>
      </c>
      <c r="L2027" s="6">
        <f>((Table3_1[[#This Row],[Offered Salary]]-$O$25)/$O$26)</f>
        <v>-1.1446479976638002</v>
      </c>
    </row>
    <row r="2028" spans="1:12" x14ac:dyDescent="0.3">
      <c r="A2028">
        <v>105298</v>
      </c>
      <c r="B2028" s="2">
        <v>41849</v>
      </c>
      <c r="C2028" s="3">
        <v>0.60958333333333337</v>
      </c>
      <c r="D2028" t="s">
        <v>31</v>
      </c>
      <c r="E2028" t="s">
        <v>27</v>
      </c>
      <c r="F2028" t="s">
        <v>14</v>
      </c>
      <c r="G2028" t="s">
        <v>6</v>
      </c>
      <c r="H2028">
        <v>28017</v>
      </c>
      <c r="I2028">
        <f>IF(Table3_1[[#This Row],[Status]]="Hired",1,0)</f>
        <v>1</v>
      </c>
      <c r="J2028" t="b">
        <f>OR((Table3_1[[#This Row],[Offered Salary]]&lt;$O$27),(Table3_1[[#This Row],[Offered Salary]]&gt;$O$28))</f>
        <v>0</v>
      </c>
      <c r="K2028" t="str">
        <f>IF(Table3_1[[#This Row],[Offered Salary]]&lt;$O$27,"Low",IF(Table3_1[[#This Row],[Offered Salary]]&gt;$O$28,"High",""))</f>
        <v/>
      </c>
      <c r="L2028" s="6">
        <f>((Table3_1[[#This Row],[Offered Salary]]-$O$25)/$O$26)</f>
        <v>-0.76143068620494003</v>
      </c>
    </row>
    <row r="2029" spans="1:12" x14ac:dyDescent="0.3">
      <c r="A2029">
        <v>423082</v>
      </c>
      <c r="B2029" s="2">
        <v>41785</v>
      </c>
      <c r="C2029" s="3">
        <v>0.39787037037037037</v>
      </c>
      <c r="D2029" t="s">
        <v>30</v>
      </c>
      <c r="E2029" t="s">
        <v>29</v>
      </c>
      <c r="F2029" t="s">
        <v>20</v>
      </c>
      <c r="G2029" t="s">
        <v>6</v>
      </c>
      <c r="H2029">
        <v>71419</v>
      </c>
      <c r="I2029">
        <f>IF(Table3_1[[#This Row],[Status]]="Hired",1,0)</f>
        <v>0</v>
      </c>
      <c r="J2029" t="b">
        <f>OR((Table3_1[[#This Row],[Offered Salary]]&lt;$O$27),(Table3_1[[#This Row],[Offered Salary]]&gt;$O$28))</f>
        <v>0</v>
      </c>
      <c r="K2029" t="str">
        <f>IF(Table3_1[[#This Row],[Offered Salary]]&lt;$O$27,"Low",IF(Table3_1[[#This Row],[Offered Salary]]&gt;$O$28,"High",""))</f>
        <v/>
      </c>
      <c r="L2029" s="6">
        <f>((Table3_1[[#This Row],[Offered Salary]]-$O$25)/$O$26)</f>
        <v>0.74294682391964828</v>
      </c>
    </row>
    <row r="2030" spans="1:12" x14ac:dyDescent="0.3">
      <c r="A2030">
        <v>376794</v>
      </c>
      <c r="B2030" s="2">
        <v>41823</v>
      </c>
      <c r="C2030" s="3">
        <v>0.81160879629629634</v>
      </c>
      <c r="D2030" t="s">
        <v>30</v>
      </c>
      <c r="E2030" t="s">
        <v>27</v>
      </c>
      <c r="F2030" t="s">
        <v>20</v>
      </c>
      <c r="G2030" t="s">
        <v>6</v>
      </c>
      <c r="H2030">
        <v>78216</v>
      </c>
      <c r="I2030">
        <f>IF(Table3_1[[#This Row],[Status]]="Hired",1,0)</f>
        <v>0</v>
      </c>
      <c r="J2030" t="b">
        <f>OR((Table3_1[[#This Row],[Offered Salary]]&lt;$O$27),(Table3_1[[#This Row],[Offered Salary]]&gt;$O$28))</f>
        <v>0</v>
      </c>
      <c r="K2030" t="str">
        <f>IF(Table3_1[[#This Row],[Offered Salary]]&lt;$O$27,"Low",IF(Table3_1[[#This Row],[Offered Salary]]&gt;$O$28,"High",""))</f>
        <v/>
      </c>
      <c r="L2030" s="6">
        <f>((Table3_1[[#This Row],[Offered Salary]]-$O$25)/$O$26)</f>
        <v>0.97854089645816789</v>
      </c>
    </row>
    <row r="2031" spans="1:12" x14ac:dyDescent="0.3">
      <c r="A2031">
        <v>218659</v>
      </c>
      <c r="B2031" s="2">
        <v>41823</v>
      </c>
      <c r="C2031" s="3">
        <v>0.81259259259259264</v>
      </c>
      <c r="D2031" t="s">
        <v>30</v>
      </c>
      <c r="E2031" t="s">
        <v>27</v>
      </c>
      <c r="F2031" t="s">
        <v>20</v>
      </c>
      <c r="G2031" t="s">
        <v>6</v>
      </c>
      <c r="H2031">
        <v>40743</v>
      </c>
      <c r="I2031">
        <f>IF(Table3_1[[#This Row],[Status]]="Hired",1,0)</f>
        <v>0</v>
      </c>
      <c r="J2031" t="b">
        <f>OR((Table3_1[[#This Row],[Offered Salary]]&lt;$O$27),(Table3_1[[#This Row],[Offered Salary]]&gt;$O$28))</f>
        <v>0</v>
      </c>
      <c r="K2031" t="str">
        <f>IF(Table3_1[[#This Row],[Offered Salary]]&lt;$O$27,"Low",IF(Table3_1[[#This Row],[Offered Salary]]&gt;$O$28,"High",""))</f>
        <v/>
      </c>
      <c r="L2031" s="6">
        <f>((Table3_1[[#This Row],[Offered Salary]]-$O$25)/$O$26)</f>
        <v>-0.32032870487123394</v>
      </c>
    </row>
    <row r="2032" spans="1:12" x14ac:dyDescent="0.3">
      <c r="A2032">
        <v>680068</v>
      </c>
      <c r="B2032" s="2">
        <v>41841</v>
      </c>
      <c r="C2032" s="3">
        <v>0.39907407407407408</v>
      </c>
      <c r="D2032" t="s">
        <v>31</v>
      </c>
      <c r="E2032" t="s">
        <v>27</v>
      </c>
      <c r="F2032" t="s">
        <v>17</v>
      </c>
      <c r="G2032" t="s">
        <v>10</v>
      </c>
      <c r="H2032">
        <v>87219</v>
      </c>
      <c r="I2032">
        <f>IF(Table3_1[[#This Row],[Status]]="Hired",1,0)</f>
        <v>1</v>
      </c>
      <c r="J2032" t="b">
        <f>OR((Table3_1[[#This Row],[Offered Salary]]&lt;$O$27),(Table3_1[[#This Row],[Offered Salary]]&gt;$O$28))</f>
        <v>0</v>
      </c>
      <c r="K2032" t="str">
        <f>IF(Table3_1[[#This Row],[Offered Salary]]&lt;$O$27,"Low",IF(Table3_1[[#This Row],[Offered Salary]]&gt;$O$28,"High",""))</f>
        <v/>
      </c>
      <c r="L2032" s="6">
        <f>((Table3_1[[#This Row],[Offered Salary]]-$O$25)/$O$26)</f>
        <v>1.2905981915978313</v>
      </c>
    </row>
    <row r="2033" spans="1:12" x14ac:dyDescent="0.3">
      <c r="A2033">
        <v>467827</v>
      </c>
      <c r="B2033" s="2">
        <v>41771</v>
      </c>
      <c r="C2033" s="3">
        <v>0.39681712962962962</v>
      </c>
      <c r="D2033" t="s">
        <v>31</v>
      </c>
      <c r="E2033" t="s">
        <v>27</v>
      </c>
      <c r="F2033" t="s">
        <v>18</v>
      </c>
      <c r="G2033" t="s">
        <v>6</v>
      </c>
      <c r="H2033">
        <v>76512</v>
      </c>
      <c r="I2033">
        <f>IF(Table3_1[[#This Row],[Status]]="Hired",1,0)</f>
        <v>1</v>
      </c>
      <c r="J2033" t="b">
        <f>OR((Table3_1[[#This Row],[Offered Salary]]&lt;$O$27),(Table3_1[[#This Row],[Offered Salary]]&gt;$O$28))</f>
        <v>0</v>
      </c>
      <c r="K2033" t="str">
        <f>IF(Table3_1[[#This Row],[Offered Salary]]&lt;$O$27,"Low",IF(Table3_1[[#This Row],[Offered Salary]]&gt;$O$28,"High",""))</f>
        <v/>
      </c>
      <c r="L2033" s="6">
        <f>((Table3_1[[#This Row],[Offered Salary]]-$O$25)/$O$26)</f>
        <v>0.91947773629844487</v>
      </c>
    </row>
    <row r="2034" spans="1:12" x14ac:dyDescent="0.3">
      <c r="A2034">
        <v>24128</v>
      </c>
      <c r="B2034" s="2">
        <v>41827</v>
      </c>
      <c r="C2034" s="3">
        <v>0.62115740740740744</v>
      </c>
      <c r="D2034" t="s">
        <v>31</v>
      </c>
      <c r="E2034" t="s">
        <v>29</v>
      </c>
      <c r="F2034" t="s">
        <v>18</v>
      </c>
      <c r="G2034" t="s">
        <v>6</v>
      </c>
      <c r="H2034">
        <v>47611</v>
      </c>
      <c r="I2034">
        <f>IF(Table3_1[[#This Row],[Status]]="Hired",1,0)</f>
        <v>1</v>
      </c>
      <c r="J2034" t="b">
        <f>OR((Table3_1[[#This Row],[Offered Salary]]&lt;$O$27),(Table3_1[[#This Row],[Offered Salary]]&gt;$O$28))</f>
        <v>0</v>
      </c>
      <c r="K2034" t="str">
        <f>IF(Table3_1[[#This Row],[Offered Salary]]&lt;$O$27,"Low",IF(Table3_1[[#This Row],[Offered Salary]]&gt;$O$28,"High",""))</f>
        <v/>
      </c>
      <c r="L2034" s="6">
        <f>((Table3_1[[#This Row],[Offered Salary]]-$O$25)/$O$26)</f>
        <v>-8.2273667326059216E-2</v>
      </c>
    </row>
    <row r="2035" spans="1:12" x14ac:dyDescent="0.3">
      <c r="A2035">
        <v>538085</v>
      </c>
      <c r="B2035" s="2">
        <v>41827</v>
      </c>
      <c r="C2035" s="3">
        <v>0.62157407407407406</v>
      </c>
      <c r="D2035" t="s">
        <v>31</v>
      </c>
      <c r="E2035" t="s">
        <v>27</v>
      </c>
      <c r="F2035" t="s">
        <v>18</v>
      </c>
      <c r="G2035" t="s">
        <v>6</v>
      </c>
      <c r="H2035">
        <v>78543</v>
      </c>
      <c r="I2035">
        <f>IF(Table3_1[[#This Row],[Status]]="Hired",1,0)</f>
        <v>1</v>
      </c>
      <c r="J2035" t="b">
        <f>OR((Table3_1[[#This Row],[Offered Salary]]&lt;$O$27),(Table3_1[[#This Row],[Offered Salary]]&gt;$O$28))</f>
        <v>0</v>
      </c>
      <c r="K2035" t="str">
        <f>IF(Table3_1[[#This Row],[Offered Salary]]&lt;$O$27,"Low",IF(Table3_1[[#This Row],[Offered Salary]]&gt;$O$28,"High",""))</f>
        <v/>
      </c>
      <c r="L2035" s="6">
        <f>((Table3_1[[#This Row],[Offered Salary]]-$O$25)/$O$26)</f>
        <v>0.98987520008036822</v>
      </c>
    </row>
    <row r="2036" spans="1:12" x14ac:dyDescent="0.3">
      <c r="A2036">
        <v>164872</v>
      </c>
      <c r="B2036" s="2">
        <v>41834</v>
      </c>
      <c r="C2036" s="3">
        <v>0.39724537037037039</v>
      </c>
      <c r="D2036" t="s">
        <v>31</v>
      </c>
      <c r="E2036" t="s">
        <v>27</v>
      </c>
      <c r="F2036" t="s">
        <v>18</v>
      </c>
      <c r="G2036" t="s">
        <v>6</v>
      </c>
      <c r="H2036">
        <v>62045</v>
      </c>
      <c r="I2036">
        <f>IF(Table3_1[[#This Row],[Status]]="Hired",1,0)</f>
        <v>1</v>
      </c>
      <c r="J2036" t="b">
        <f>OR((Table3_1[[#This Row],[Offered Salary]]&lt;$O$27),(Table3_1[[#This Row],[Offered Salary]]&gt;$O$28))</f>
        <v>0</v>
      </c>
      <c r="K2036" t="str">
        <f>IF(Table3_1[[#This Row],[Offered Salary]]&lt;$O$27,"Low",IF(Table3_1[[#This Row],[Offered Salary]]&gt;$O$28,"High",""))</f>
        <v/>
      </c>
      <c r="L2036" s="6">
        <f>((Table3_1[[#This Row],[Offered Salary]]-$O$25)/$O$26)</f>
        <v>0.41803012008323776</v>
      </c>
    </row>
    <row r="2037" spans="1:12" x14ac:dyDescent="0.3">
      <c r="A2037">
        <v>684456</v>
      </c>
      <c r="B2037" s="2">
        <v>41834</v>
      </c>
      <c r="C2037" s="3">
        <v>0.39748842592592593</v>
      </c>
      <c r="D2037" t="s">
        <v>30</v>
      </c>
      <c r="E2037" t="s">
        <v>29</v>
      </c>
      <c r="F2037" t="s">
        <v>18</v>
      </c>
      <c r="G2037" t="s">
        <v>6</v>
      </c>
      <c r="H2037">
        <v>83303</v>
      </c>
      <c r="I2037">
        <f>IF(Table3_1[[#This Row],[Status]]="Hired",1,0)</f>
        <v>0</v>
      </c>
      <c r="J2037" t="b">
        <f>OR((Table3_1[[#This Row],[Offered Salary]]&lt;$O$27),(Table3_1[[#This Row],[Offered Salary]]&gt;$O$28))</f>
        <v>0</v>
      </c>
      <c r="K2037" t="str">
        <f>IF(Table3_1[[#This Row],[Offered Salary]]&lt;$O$27,"Low",IF(Table3_1[[#This Row],[Offered Salary]]&gt;$O$28,"High",""))</f>
        <v/>
      </c>
      <c r="L2037" s="6">
        <f>((Table3_1[[#This Row],[Offered Salary]]-$O$25)/$O$26)</f>
        <v>1.1548638399631626</v>
      </c>
    </row>
    <row r="2038" spans="1:12" x14ac:dyDescent="0.3">
      <c r="A2038">
        <v>854644</v>
      </c>
      <c r="B2038" s="2">
        <v>41769</v>
      </c>
      <c r="C2038" s="3">
        <v>0.71532407407407406</v>
      </c>
      <c r="D2038" t="s">
        <v>30</v>
      </c>
      <c r="E2038" t="s">
        <v>29</v>
      </c>
      <c r="F2038" t="s">
        <v>20</v>
      </c>
      <c r="G2038" t="s">
        <v>6</v>
      </c>
      <c r="H2038">
        <v>74733</v>
      </c>
      <c r="I2038">
        <f>IF(Table3_1[[#This Row],[Status]]="Hired",1,0)</f>
        <v>0</v>
      </c>
      <c r="J2038" t="b">
        <f>OR((Table3_1[[#This Row],[Offered Salary]]&lt;$O$27),(Table3_1[[#This Row],[Offered Salary]]&gt;$O$28))</f>
        <v>0</v>
      </c>
      <c r="K2038" t="str">
        <f>IF(Table3_1[[#This Row],[Offered Salary]]&lt;$O$27,"Low",IF(Table3_1[[#This Row],[Offered Salary]]&gt;$O$28,"High",""))</f>
        <v/>
      </c>
      <c r="L2038" s="6">
        <f>((Table3_1[[#This Row],[Offered Salary]]-$O$25)/$O$26)</f>
        <v>0.85781496521619882</v>
      </c>
    </row>
    <row r="2039" spans="1:12" x14ac:dyDescent="0.3">
      <c r="A2039">
        <v>657388</v>
      </c>
      <c r="B2039" s="2">
        <v>41769</v>
      </c>
      <c r="C2039" s="3">
        <v>0.71501157407407412</v>
      </c>
      <c r="D2039" t="s">
        <v>31</v>
      </c>
      <c r="E2039" t="s">
        <v>28</v>
      </c>
      <c r="F2039" t="s">
        <v>20</v>
      </c>
      <c r="G2039" t="s">
        <v>6</v>
      </c>
      <c r="H2039">
        <v>9994</v>
      </c>
      <c r="I2039">
        <f>IF(Table3_1[[#This Row],[Status]]="Hired",1,0)</f>
        <v>1</v>
      </c>
      <c r="J2039" t="b">
        <f>OR((Table3_1[[#This Row],[Offered Salary]]&lt;$O$27),(Table3_1[[#This Row],[Offered Salary]]&gt;$O$28))</f>
        <v>1</v>
      </c>
      <c r="K2039" t="str">
        <f>IF(Table3_1[[#This Row],[Offered Salary]]&lt;$O$27,"Low",IF(Table3_1[[#This Row],[Offered Salary]]&gt;$O$28,"High",""))</f>
        <v>Low</v>
      </c>
      <c r="L2039" s="6">
        <f>((Table3_1[[#This Row],[Offered Salary]]-$O$25)/$O$26)</f>
        <v>-1.3861345216267051</v>
      </c>
    </row>
    <row r="2040" spans="1:12" x14ac:dyDescent="0.3">
      <c r="A2040">
        <v>227598</v>
      </c>
      <c r="B2040" s="2">
        <v>41775</v>
      </c>
      <c r="C2040" s="3">
        <v>0.30837962962962961</v>
      </c>
      <c r="D2040" t="s">
        <v>31</v>
      </c>
      <c r="E2040" t="s">
        <v>27</v>
      </c>
      <c r="F2040" t="s">
        <v>20</v>
      </c>
      <c r="G2040" t="s">
        <v>6</v>
      </c>
      <c r="H2040">
        <v>55322</v>
      </c>
      <c r="I2040">
        <f>IF(Table3_1[[#This Row],[Status]]="Hired",1,0)</f>
        <v>1</v>
      </c>
      <c r="J2040" t="b">
        <f>OR((Table3_1[[#This Row],[Offered Salary]]&lt;$O$27),(Table3_1[[#This Row],[Offered Salary]]&gt;$O$28))</f>
        <v>0</v>
      </c>
      <c r="K2040" t="str">
        <f>IF(Table3_1[[#This Row],[Offered Salary]]&lt;$O$27,"Low",IF(Table3_1[[#This Row],[Offered Salary]]&gt;$O$28,"High",""))</f>
        <v/>
      </c>
      <c r="L2040" s="6">
        <f>((Table3_1[[#This Row],[Offered Salary]]-$O$25)/$O$26)</f>
        <v>0.18500099698827424</v>
      </c>
    </row>
    <row r="2041" spans="1:12" x14ac:dyDescent="0.3">
      <c r="A2041">
        <v>58523</v>
      </c>
      <c r="B2041" s="2">
        <v>41775</v>
      </c>
      <c r="C2041" s="3">
        <v>0.30942129629629628</v>
      </c>
      <c r="D2041" t="s">
        <v>30</v>
      </c>
      <c r="E2041" t="s">
        <v>29</v>
      </c>
      <c r="F2041" t="s">
        <v>20</v>
      </c>
      <c r="G2041" t="s">
        <v>6</v>
      </c>
      <c r="H2041">
        <v>34988</v>
      </c>
      <c r="I2041">
        <f>IF(Table3_1[[#This Row],[Status]]="Hired",1,0)</f>
        <v>0</v>
      </c>
      <c r="J2041" t="b">
        <f>OR((Table3_1[[#This Row],[Offered Salary]]&lt;$O$27),(Table3_1[[#This Row],[Offered Salary]]&gt;$O$28))</f>
        <v>0</v>
      </c>
      <c r="K2041" t="str">
        <f>IF(Table3_1[[#This Row],[Offered Salary]]&lt;$O$27,"Low",IF(Table3_1[[#This Row],[Offered Salary]]&gt;$O$28,"High",""))</f>
        <v/>
      </c>
      <c r="L2041" s="6">
        <f>((Table3_1[[#This Row],[Offered Salary]]-$O$25)/$O$26)</f>
        <v>-0.51980551632616701</v>
      </c>
    </row>
    <row r="2042" spans="1:12" x14ac:dyDescent="0.3">
      <c r="A2042">
        <v>726965</v>
      </c>
      <c r="B2042" s="2">
        <v>41775</v>
      </c>
      <c r="C2042" s="3">
        <v>0.31221064814814814</v>
      </c>
      <c r="D2042" t="s">
        <v>31</v>
      </c>
      <c r="E2042" t="s">
        <v>27</v>
      </c>
      <c r="F2042" t="s">
        <v>20</v>
      </c>
      <c r="G2042" t="s">
        <v>6</v>
      </c>
      <c r="H2042">
        <v>22567</v>
      </c>
      <c r="I2042">
        <f>IF(Table3_1[[#This Row],[Status]]="Hired",1,0)</f>
        <v>1</v>
      </c>
      <c r="J2042" t="b">
        <f>OR((Table3_1[[#This Row],[Offered Salary]]&lt;$O$27),(Table3_1[[#This Row],[Offered Salary]]&gt;$O$28))</f>
        <v>0</v>
      </c>
      <c r="K2042" t="str">
        <f>IF(Table3_1[[#This Row],[Offered Salary]]&lt;$O$27,"Low",IF(Table3_1[[#This Row],[Offered Salary]]&gt;$O$28,"High",""))</f>
        <v/>
      </c>
      <c r="L2042" s="6">
        <f>((Table3_1[[#This Row],[Offered Salary]]-$O$25)/$O$26)</f>
        <v>-0.95033574657494613</v>
      </c>
    </row>
    <row r="2043" spans="1:12" x14ac:dyDescent="0.3">
      <c r="A2043">
        <v>597119</v>
      </c>
      <c r="B2043" s="2">
        <v>41829</v>
      </c>
      <c r="C2043" s="3">
        <v>0.42373842592592592</v>
      </c>
      <c r="D2043" t="s">
        <v>31</v>
      </c>
      <c r="E2043" t="s">
        <v>29</v>
      </c>
      <c r="F2043" t="s">
        <v>20</v>
      </c>
      <c r="G2043" t="s">
        <v>6</v>
      </c>
      <c r="H2043">
        <v>85877</v>
      </c>
      <c r="I2043">
        <f>IF(Table3_1[[#This Row],[Status]]="Hired",1,0)</f>
        <v>1</v>
      </c>
      <c r="J2043" t="b">
        <f>OR((Table3_1[[#This Row],[Offered Salary]]&lt;$O$27),(Table3_1[[#This Row],[Offered Salary]]&gt;$O$28))</f>
        <v>0</v>
      </c>
      <c r="K2043" t="str">
        <f>IF(Table3_1[[#This Row],[Offered Salary]]&lt;$O$27,"Low",IF(Table3_1[[#This Row],[Offered Salary]]&gt;$O$28,"High",""))</f>
        <v/>
      </c>
      <c r="L2043" s="6">
        <f>((Table3_1[[#This Row],[Offered Salary]]-$O$25)/$O$26)</f>
        <v>1.2440824868241527</v>
      </c>
    </row>
    <row r="2044" spans="1:12" x14ac:dyDescent="0.3">
      <c r="A2044">
        <v>612288</v>
      </c>
      <c r="B2044" s="2">
        <v>41836</v>
      </c>
      <c r="C2044" s="3">
        <v>0.3815972222222222</v>
      </c>
      <c r="D2044" t="s">
        <v>31</v>
      </c>
      <c r="E2044" t="s">
        <v>29</v>
      </c>
      <c r="F2044" t="s">
        <v>20</v>
      </c>
      <c r="G2044" t="s">
        <v>6</v>
      </c>
      <c r="H2044">
        <v>16544</v>
      </c>
      <c r="I2044">
        <f>IF(Table3_1[[#This Row],[Status]]="Hired",1,0)</f>
        <v>1</v>
      </c>
      <c r="J2044" t="b">
        <f>OR((Table3_1[[#This Row],[Offered Salary]]&lt;$O$27),(Table3_1[[#This Row],[Offered Salary]]&gt;$O$28))</f>
        <v>0</v>
      </c>
      <c r="K2044" t="str">
        <f>IF(Table3_1[[#This Row],[Offered Salary]]&lt;$O$27,"Low",IF(Table3_1[[#This Row],[Offered Salary]]&gt;$O$28,"High",""))</f>
        <v/>
      </c>
      <c r="L2044" s="6">
        <f>((Table3_1[[#This Row],[Offered Salary]]-$O$25)/$O$26)</f>
        <v>-1.1591018343930282</v>
      </c>
    </row>
    <row r="2045" spans="1:12" x14ac:dyDescent="0.3">
      <c r="A2045">
        <v>34542</v>
      </c>
      <c r="B2045" s="2">
        <v>41836</v>
      </c>
      <c r="C2045" s="3">
        <v>0.74966435185185187</v>
      </c>
      <c r="D2045" t="s">
        <v>30</v>
      </c>
      <c r="E2045" t="s">
        <v>29</v>
      </c>
      <c r="F2045" t="s">
        <v>20</v>
      </c>
      <c r="G2045" t="s">
        <v>6</v>
      </c>
      <c r="H2045">
        <v>73966</v>
      </c>
      <c r="I2045">
        <f>IF(Table3_1[[#This Row],[Status]]="Hired",1,0)</f>
        <v>0</v>
      </c>
      <c r="J2045" t="b">
        <f>OR((Table3_1[[#This Row],[Offered Salary]]&lt;$O$27),(Table3_1[[#This Row],[Offered Salary]]&gt;$O$28))</f>
        <v>0</v>
      </c>
      <c r="K2045" t="str">
        <f>IF(Table3_1[[#This Row],[Offered Salary]]&lt;$O$27,"Low",IF(Table3_1[[#This Row],[Offered Salary]]&gt;$O$28,"High",""))</f>
        <v/>
      </c>
      <c r="L2045" s="6">
        <f>((Table3_1[[#This Row],[Offered Salary]]-$O$25)/$O$26)</f>
        <v>0.83122961084853009</v>
      </c>
    </row>
    <row r="2046" spans="1:12" x14ac:dyDescent="0.3">
      <c r="A2046">
        <v>693241</v>
      </c>
      <c r="B2046" s="2">
        <v>41842</v>
      </c>
      <c r="C2046" s="3">
        <v>0.39791666666666664</v>
      </c>
      <c r="D2046" t="s">
        <v>31</v>
      </c>
      <c r="E2046" t="s">
        <v>29</v>
      </c>
      <c r="F2046" t="s">
        <v>18</v>
      </c>
      <c r="G2046" t="s">
        <v>8</v>
      </c>
      <c r="H2046">
        <v>31755</v>
      </c>
      <c r="I2046">
        <f>IF(Table3_1[[#This Row],[Status]]="Hired",1,0)</f>
        <v>1</v>
      </c>
      <c r="J2046" t="b">
        <f>OR((Table3_1[[#This Row],[Offered Salary]]&lt;$O$27),(Table3_1[[#This Row],[Offered Salary]]&gt;$O$28))</f>
        <v>0</v>
      </c>
      <c r="K2046" t="str">
        <f>IF(Table3_1[[#This Row],[Offered Salary]]&lt;$O$27,"Low",IF(Table3_1[[#This Row],[Offered Salary]]&gt;$O$28,"High",""))</f>
        <v/>
      </c>
      <c r="L2046" s="6">
        <f>((Table3_1[[#This Row],[Offered Salary]]-$O$25)/$O$26)</f>
        <v>-0.6318660778263927</v>
      </c>
    </row>
    <row r="2047" spans="1:12" x14ac:dyDescent="0.3">
      <c r="A2047">
        <v>117110</v>
      </c>
      <c r="B2047" s="2">
        <v>41842</v>
      </c>
      <c r="C2047" s="3">
        <v>0.3982175925925926</v>
      </c>
      <c r="D2047" t="s">
        <v>31</v>
      </c>
      <c r="E2047" t="s">
        <v>27</v>
      </c>
      <c r="F2047" t="s">
        <v>18</v>
      </c>
      <c r="G2047" t="s">
        <v>8</v>
      </c>
      <c r="H2047">
        <v>7947</v>
      </c>
      <c r="I2047">
        <f>IF(Table3_1[[#This Row],[Status]]="Hired",1,0)</f>
        <v>1</v>
      </c>
      <c r="J2047" t="b">
        <f>OR((Table3_1[[#This Row],[Offered Salary]]&lt;$O$27),(Table3_1[[#This Row],[Offered Salary]]&gt;$O$28))</f>
        <v>1</v>
      </c>
      <c r="K2047" t="str">
        <f>IF(Table3_1[[#This Row],[Offered Salary]]&lt;$O$27,"Low",IF(Table3_1[[#This Row],[Offered Salary]]&gt;$O$28,"High",""))</f>
        <v>Low</v>
      </c>
      <c r="L2047" s="6">
        <f>((Table3_1[[#This Row],[Offered Salary]]-$O$25)/$O$26)</f>
        <v>-1.4570865690721002</v>
      </c>
    </row>
    <row r="2048" spans="1:12" x14ac:dyDescent="0.3">
      <c r="A2048">
        <v>704096</v>
      </c>
      <c r="B2048" s="2">
        <v>41842</v>
      </c>
      <c r="C2048" s="3">
        <v>0.39890046296296294</v>
      </c>
      <c r="D2048" t="s">
        <v>31</v>
      </c>
      <c r="E2048" t="s">
        <v>27</v>
      </c>
      <c r="F2048" t="s">
        <v>18</v>
      </c>
      <c r="G2048" t="s">
        <v>8</v>
      </c>
      <c r="H2048">
        <v>51383</v>
      </c>
      <c r="I2048">
        <f>IF(Table3_1[[#This Row],[Status]]="Hired",1,0)</f>
        <v>1</v>
      </c>
      <c r="J2048" t="b">
        <f>OR((Table3_1[[#This Row],[Offered Salary]]&lt;$O$27),(Table3_1[[#This Row],[Offered Salary]]&gt;$O$28))</f>
        <v>0</v>
      </c>
      <c r="K2048" t="str">
        <f>IF(Table3_1[[#This Row],[Offered Salary]]&lt;$O$27,"Low",IF(Table3_1[[#This Row],[Offered Salary]]&gt;$O$28,"High",""))</f>
        <v/>
      </c>
      <c r="L2048" s="6">
        <f>((Table3_1[[#This Row],[Offered Salary]]-$O$25)/$O$26)</f>
        <v>4.8469431337365212E-2</v>
      </c>
    </row>
    <row r="2049" spans="1:12" x14ac:dyDescent="0.3">
      <c r="A2049">
        <v>867293</v>
      </c>
      <c r="B2049" s="2">
        <v>41760</v>
      </c>
      <c r="C2049" s="3">
        <v>0.82829861111111114</v>
      </c>
      <c r="D2049" t="s">
        <v>31</v>
      </c>
      <c r="E2049" t="s">
        <v>27</v>
      </c>
      <c r="F2049" t="s">
        <v>17</v>
      </c>
      <c r="G2049" t="s">
        <v>9</v>
      </c>
      <c r="H2049">
        <v>19871</v>
      </c>
      <c r="I2049">
        <f>IF(Table3_1[[#This Row],[Status]]="Hired",1,0)</f>
        <v>1</v>
      </c>
      <c r="J2049" t="b">
        <f>OR((Table3_1[[#This Row],[Offered Salary]]&lt;$O$27),(Table3_1[[#This Row],[Offered Salary]]&gt;$O$28))</f>
        <v>0</v>
      </c>
      <c r="K2049" t="str">
        <f>IF(Table3_1[[#This Row],[Offered Salary]]&lt;$O$27,"Low",IF(Table3_1[[#This Row],[Offered Salary]]&gt;$O$28,"High",""))</f>
        <v/>
      </c>
      <c r="L2049" s="6">
        <f>((Table3_1[[#This Row],[Offered Salary]]-$O$25)/$O$26)</f>
        <v>-1.0437830938699069</v>
      </c>
    </row>
    <row r="2050" spans="1:12" x14ac:dyDescent="0.3">
      <c r="A2050">
        <v>214693</v>
      </c>
      <c r="B2050" s="2">
        <v>41765</v>
      </c>
      <c r="C2050" s="3">
        <v>0.51814814814814814</v>
      </c>
      <c r="D2050" t="s">
        <v>30</v>
      </c>
      <c r="E2050" t="s">
        <v>27</v>
      </c>
      <c r="F2050" t="s">
        <v>17</v>
      </c>
      <c r="G2050" t="s">
        <v>9</v>
      </c>
      <c r="H2050">
        <v>74099</v>
      </c>
      <c r="I2050">
        <f>IF(Table3_1[[#This Row],[Status]]="Hired",1,0)</f>
        <v>0</v>
      </c>
      <c r="J2050" t="b">
        <f>OR((Table3_1[[#This Row],[Offered Salary]]&lt;$O$27),(Table3_1[[#This Row],[Offered Salary]]&gt;$O$28))</f>
        <v>0</v>
      </c>
      <c r="K2050" t="str">
        <f>IF(Table3_1[[#This Row],[Offered Salary]]&lt;$O$27,"Low",IF(Table3_1[[#This Row],[Offered Salary]]&gt;$O$28,"High",""))</f>
        <v/>
      </c>
      <c r="L2050" s="6">
        <f>((Table3_1[[#This Row],[Offered Salary]]-$O$25)/$O$26)</f>
        <v>0.83583958755113763</v>
      </c>
    </row>
    <row r="2051" spans="1:12" x14ac:dyDescent="0.3">
      <c r="A2051">
        <v>722156</v>
      </c>
      <c r="B2051" s="2">
        <v>41781</v>
      </c>
      <c r="C2051" s="3">
        <v>0.61152777777777778</v>
      </c>
      <c r="D2051" t="s">
        <v>31</v>
      </c>
      <c r="E2051" t="s">
        <v>27</v>
      </c>
      <c r="F2051" t="s">
        <v>17</v>
      </c>
      <c r="G2051" t="s">
        <v>9</v>
      </c>
      <c r="H2051">
        <v>70411</v>
      </c>
      <c r="I2051">
        <f>IF(Table3_1[[#This Row],[Status]]="Hired",1,0)</f>
        <v>1</v>
      </c>
      <c r="J2051" t="b">
        <f>OR((Table3_1[[#This Row],[Offered Salary]]&lt;$O$27),(Table3_1[[#This Row],[Offered Salary]]&gt;$O$28))</f>
        <v>0</v>
      </c>
      <c r="K2051" t="str">
        <f>IF(Table3_1[[#This Row],[Offered Salary]]&lt;$O$27,"Low",IF(Table3_1[[#This Row],[Offered Salary]]&gt;$O$28,"High",""))</f>
        <v/>
      </c>
      <c r="L2051" s="6">
        <f>((Table3_1[[#This Row],[Offered Salary]]-$O$25)/$O$26)</f>
        <v>0.70800805312093895</v>
      </c>
    </row>
    <row r="2052" spans="1:12" x14ac:dyDescent="0.3">
      <c r="A2052">
        <v>964928</v>
      </c>
      <c r="B2052" s="2">
        <v>41781</v>
      </c>
      <c r="C2052" s="3">
        <v>0.61086805555555557</v>
      </c>
      <c r="D2052" t="s">
        <v>31</v>
      </c>
      <c r="E2052" t="s">
        <v>28</v>
      </c>
      <c r="F2052" t="s">
        <v>17</v>
      </c>
      <c r="G2052" t="s">
        <v>9</v>
      </c>
      <c r="H2052">
        <v>67453</v>
      </c>
      <c r="I2052">
        <f>IF(Table3_1[[#This Row],[Status]]="Hired",1,0)</f>
        <v>1</v>
      </c>
      <c r="J2052" t="b">
        <f>OR((Table3_1[[#This Row],[Offered Salary]]&lt;$O$27),(Table3_1[[#This Row],[Offered Salary]]&gt;$O$28))</f>
        <v>0</v>
      </c>
      <c r="K2052" t="str">
        <f>IF(Table3_1[[#This Row],[Offered Salary]]&lt;$O$27,"Low",IF(Table3_1[[#This Row],[Offered Salary]]&gt;$O$28,"High",""))</f>
        <v/>
      </c>
      <c r="L2052" s="6">
        <f>((Table3_1[[#This Row],[Offered Salary]]-$O$25)/$O$26)</f>
        <v>0.605479398336631</v>
      </c>
    </row>
    <row r="2053" spans="1:12" x14ac:dyDescent="0.3">
      <c r="A2053">
        <v>943418</v>
      </c>
      <c r="B2053" s="2">
        <v>41786</v>
      </c>
      <c r="C2053" s="3">
        <v>0.56067129629629631</v>
      </c>
      <c r="D2053" t="s">
        <v>30</v>
      </c>
      <c r="E2053" t="s">
        <v>27</v>
      </c>
      <c r="F2053" t="s">
        <v>17</v>
      </c>
      <c r="G2053" t="s">
        <v>4</v>
      </c>
      <c r="H2053">
        <v>59234</v>
      </c>
      <c r="I2053">
        <f>IF(Table3_1[[#This Row],[Status]]="Hired",1,0)</f>
        <v>0</v>
      </c>
      <c r="J2053" t="b">
        <f>OR((Table3_1[[#This Row],[Offered Salary]]&lt;$O$27),(Table3_1[[#This Row],[Offered Salary]]&gt;$O$28))</f>
        <v>0</v>
      </c>
      <c r="K2053" t="str">
        <f>IF(Table3_1[[#This Row],[Offered Salary]]&lt;$O$27,"Low",IF(Table3_1[[#This Row],[Offered Salary]]&gt;$O$28,"High",""))</f>
        <v/>
      </c>
      <c r="L2053" s="6">
        <f>((Table3_1[[#This Row],[Offered Salary]]-$O$25)/$O$26)</f>
        <v>0.32059670270707497</v>
      </c>
    </row>
    <row r="2054" spans="1:12" x14ac:dyDescent="0.3">
      <c r="A2054">
        <v>661256</v>
      </c>
      <c r="B2054" s="2">
        <v>41789</v>
      </c>
      <c r="C2054" s="3">
        <v>0.82967592592592587</v>
      </c>
      <c r="D2054" t="s">
        <v>31</v>
      </c>
      <c r="E2054" t="s">
        <v>27</v>
      </c>
      <c r="F2054" t="s">
        <v>17</v>
      </c>
      <c r="G2054" t="s">
        <v>4</v>
      </c>
      <c r="H2054">
        <v>42499</v>
      </c>
      <c r="I2054">
        <f>IF(Table3_1[[#This Row],[Status]]="Hired",1,0)</f>
        <v>1</v>
      </c>
      <c r="J2054" t="b">
        <f>OR((Table3_1[[#This Row],[Offered Salary]]&lt;$O$27),(Table3_1[[#This Row],[Offered Salary]]&gt;$O$28))</f>
        <v>0</v>
      </c>
      <c r="K2054" t="str">
        <f>IF(Table3_1[[#This Row],[Offered Salary]]&lt;$O$27,"Low",IF(Table3_1[[#This Row],[Offered Salary]]&gt;$O$28,"High",""))</f>
        <v/>
      </c>
      <c r="L2054" s="6">
        <f>((Table3_1[[#This Row],[Offered Salary]]-$O$25)/$O$26)</f>
        <v>-0.25946314780522828</v>
      </c>
    </row>
    <row r="2055" spans="1:12" x14ac:dyDescent="0.3">
      <c r="A2055">
        <v>317422</v>
      </c>
      <c r="B2055" s="2">
        <v>41780</v>
      </c>
      <c r="C2055" s="3">
        <v>0.3971527777777778</v>
      </c>
      <c r="D2055" t="s">
        <v>31</v>
      </c>
      <c r="E2055" t="s">
        <v>29</v>
      </c>
      <c r="F2055" t="s">
        <v>17</v>
      </c>
      <c r="G2055" t="s">
        <v>4</v>
      </c>
      <c r="H2055">
        <v>53128</v>
      </c>
      <c r="I2055">
        <f>IF(Table3_1[[#This Row],[Status]]="Hired",1,0)</f>
        <v>1</v>
      </c>
      <c r="J2055" t="b">
        <f>OR((Table3_1[[#This Row],[Offered Salary]]&lt;$O$27),(Table3_1[[#This Row],[Offered Salary]]&gt;$O$28))</f>
        <v>0</v>
      </c>
      <c r="K2055" t="str">
        <f>IF(Table3_1[[#This Row],[Offered Salary]]&lt;$O$27,"Low",IF(Table3_1[[#This Row],[Offered Salary]]&gt;$O$28,"High",""))</f>
        <v/>
      </c>
      <c r="L2055" s="6">
        <f>((Table3_1[[#This Row],[Offered Salary]]-$O$25)/$O$26)</f>
        <v>0.10895371213473415</v>
      </c>
    </row>
    <row r="2056" spans="1:12" x14ac:dyDescent="0.3">
      <c r="A2056">
        <v>823654</v>
      </c>
      <c r="B2056" s="2">
        <v>41795</v>
      </c>
      <c r="C2056" s="3">
        <v>0.79534722222222221</v>
      </c>
      <c r="D2056" t="s">
        <v>30</v>
      </c>
      <c r="E2056" t="s">
        <v>27</v>
      </c>
      <c r="F2056" t="s">
        <v>20</v>
      </c>
      <c r="G2056" t="s">
        <v>6</v>
      </c>
      <c r="H2056">
        <v>70676</v>
      </c>
      <c r="I2056">
        <f>IF(Table3_1[[#This Row],[Status]]="Hired",1,0)</f>
        <v>0</v>
      </c>
      <c r="J2056" t="b">
        <f>OR((Table3_1[[#This Row],[Offered Salary]]&lt;$O$27),(Table3_1[[#This Row],[Offered Salary]]&gt;$O$28))</f>
        <v>0</v>
      </c>
      <c r="K2056" t="str">
        <f>IF(Table3_1[[#This Row],[Offered Salary]]&lt;$O$27,"Low",IF(Table3_1[[#This Row],[Offered Salary]]&gt;$O$28,"High",""))</f>
        <v/>
      </c>
      <c r="L2056" s="6">
        <f>((Table3_1[[#This Row],[Offered Salary]]-$O$25)/$O$26)</f>
        <v>0.7171933450471869</v>
      </c>
    </row>
    <row r="2057" spans="1:12" x14ac:dyDescent="0.3">
      <c r="A2057">
        <v>560180</v>
      </c>
      <c r="B2057" s="2">
        <v>41801</v>
      </c>
      <c r="C2057" s="3">
        <v>0.38187500000000002</v>
      </c>
      <c r="D2057" t="s">
        <v>30</v>
      </c>
      <c r="E2057" t="s">
        <v>29</v>
      </c>
      <c r="F2057" t="s">
        <v>20</v>
      </c>
      <c r="G2057" t="s">
        <v>6</v>
      </c>
      <c r="H2057">
        <v>86828</v>
      </c>
      <c r="I2057">
        <f>IF(Table3_1[[#This Row],[Status]]="Hired",1,0)</f>
        <v>0</v>
      </c>
      <c r="J2057" t="b">
        <f>OR((Table3_1[[#This Row],[Offered Salary]]&lt;$O$27),(Table3_1[[#This Row],[Offered Salary]]&gt;$O$28))</f>
        <v>0</v>
      </c>
      <c r="K2057" t="str">
        <f>IF(Table3_1[[#This Row],[Offered Salary]]&lt;$O$27,"Low",IF(Table3_1[[#This Row],[Offered Salary]]&gt;$O$28,"High",""))</f>
        <v/>
      </c>
      <c r="L2057" s="6">
        <f>((Table3_1[[#This Row],[Offered Salary]]-$O$25)/$O$26)</f>
        <v>1.2770455533217446</v>
      </c>
    </row>
    <row r="2058" spans="1:12" x14ac:dyDescent="0.3">
      <c r="A2058">
        <v>954148</v>
      </c>
      <c r="B2058" s="2">
        <v>41817</v>
      </c>
      <c r="C2058" s="3">
        <v>0.59297453703703706</v>
      </c>
      <c r="D2058" t="s">
        <v>30</v>
      </c>
      <c r="E2058" t="s">
        <v>27</v>
      </c>
      <c r="F2058" t="s">
        <v>20</v>
      </c>
      <c r="G2058" t="s">
        <v>6</v>
      </c>
      <c r="H2058">
        <v>58548</v>
      </c>
      <c r="I2058">
        <f>IF(Table3_1[[#This Row],[Status]]="Hired",1,0)</f>
        <v>0</v>
      </c>
      <c r="J2058" t="b">
        <f>OR((Table3_1[[#This Row],[Offered Salary]]&lt;$O$27),(Table3_1[[#This Row],[Offered Salary]]&gt;$O$28))</f>
        <v>0</v>
      </c>
      <c r="K2058" t="str">
        <f>IF(Table3_1[[#This Row],[Offered Salary]]&lt;$O$27,"Low",IF(Table3_1[[#This Row],[Offered Salary]]&gt;$O$28,"High",""))</f>
        <v/>
      </c>
      <c r="L2058" s="6">
        <f>((Table3_1[[#This Row],[Offered Salary]]-$O$25)/$O$26)</f>
        <v>0.29681892813573107</v>
      </c>
    </row>
    <row r="2059" spans="1:12" x14ac:dyDescent="0.3">
      <c r="A2059">
        <v>641583</v>
      </c>
      <c r="B2059" s="2">
        <v>41817</v>
      </c>
      <c r="C2059" s="3">
        <v>0.593287037037037</v>
      </c>
      <c r="D2059" t="s">
        <v>31</v>
      </c>
      <c r="E2059" t="s">
        <v>29</v>
      </c>
      <c r="F2059" t="s">
        <v>20</v>
      </c>
      <c r="G2059" t="s">
        <v>6</v>
      </c>
      <c r="H2059">
        <v>53155</v>
      </c>
      <c r="I2059">
        <f>IF(Table3_1[[#This Row],[Status]]="Hired",1,0)</f>
        <v>1</v>
      </c>
      <c r="J2059" t="b">
        <f>OR((Table3_1[[#This Row],[Offered Salary]]&lt;$O$27),(Table3_1[[#This Row],[Offered Salary]]&gt;$O$28))</f>
        <v>0</v>
      </c>
      <c r="K2059" t="str">
        <f>IF(Table3_1[[#This Row],[Offered Salary]]&lt;$O$27,"Low",IF(Table3_1[[#This Row],[Offered Salary]]&gt;$O$28,"High",""))</f>
        <v/>
      </c>
      <c r="L2059" s="6">
        <f>((Table3_1[[#This Row],[Offered Salary]]-$O$25)/$O$26)</f>
        <v>0.10988957206684244</v>
      </c>
    </row>
    <row r="2060" spans="1:12" x14ac:dyDescent="0.3">
      <c r="A2060">
        <v>684242</v>
      </c>
      <c r="B2060" s="2">
        <v>41817</v>
      </c>
      <c r="C2060" s="3">
        <v>0.59457175925925931</v>
      </c>
      <c r="D2060" t="s">
        <v>31</v>
      </c>
      <c r="E2060" t="s">
        <v>27</v>
      </c>
      <c r="F2060" t="s">
        <v>20</v>
      </c>
      <c r="G2060" t="s">
        <v>6</v>
      </c>
      <c r="H2060">
        <v>80876</v>
      </c>
      <c r="I2060">
        <f>IF(Table3_1[[#This Row],[Status]]="Hired",1,0)</f>
        <v>1</v>
      </c>
      <c r="J2060" t="b">
        <f>OR((Table3_1[[#This Row],[Offered Salary]]&lt;$O$27),(Table3_1[[#This Row],[Offered Salary]]&gt;$O$28))</f>
        <v>0</v>
      </c>
      <c r="K2060" t="str">
        <f>IF(Table3_1[[#This Row],[Offered Salary]]&lt;$O$27,"Low",IF(Table3_1[[#This Row],[Offered Salary]]&gt;$O$28,"High",""))</f>
        <v/>
      </c>
      <c r="L2060" s="6">
        <f>((Table3_1[[#This Row],[Offered Salary]]-$O$25)/$O$26)</f>
        <v>1.0707404305103176</v>
      </c>
    </row>
    <row r="2061" spans="1:12" x14ac:dyDescent="0.3">
      <c r="A2061">
        <v>222272</v>
      </c>
      <c r="B2061" s="2">
        <v>41824</v>
      </c>
      <c r="C2061" s="3">
        <v>0.78997685185185185</v>
      </c>
      <c r="D2061" t="s">
        <v>31</v>
      </c>
      <c r="E2061" t="s">
        <v>28</v>
      </c>
      <c r="F2061" t="s">
        <v>20</v>
      </c>
      <c r="G2061" t="s">
        <v>10</v>
      </c>
      <c r="H2061">
        <v>13056</v>
      </c>
      <c r="I2061">
        <f>IF(Table3_1[[#This Row],[Status]]="Hired",1,0)</f>
        <v>1</v>
      </c>
      <c r="J2061" t="b">
        <f>OR((Table3_1[[#This Row],[Offered Salary]]&lt;$O$27),(Table3_1[[#This Row],[Offered Salary]]&gt;$O$28))</f>
        <v>0</v>
      </c>
      <c r="K2061" t="str">
        <f>IF(Table3_1[[#This Row],[Offered Salary]]&lt;$O$27,"Low",IF(Table3_1[[#This Row],[Offered Salary]]&gt;$O$28,"High",""))</f>
        <v/>
      </c>
      <c r="L2061" s="6">
        <f>((Table3_1[[#This Row],[Offered Salary]]-$O$25)/$O$26)</f>
        <v>-1.2800010730298321</v>
      </c>
    </row>
    <row r="2062" spans="1:12" x14ac:dyDescent="0.3">
      <c r="A2062">
        <v>880787</v>
      </c>
      <c r="B2062" s="2">
        <v>41865</v>
      </c>
      <c r="C2062" s="3">
        <v>0.39906249999999999</v>
      </c>
      <c r="D2062" t="s">
        <v>31</v>
      </c>
      <c r="E2062" t="s">
        <v>27</v>
      </c>
      <c r="F2062" t="s">
        <v>20</v>
      </c>
      <c r="G2062" t="s">
        <v>10</v>
      </c>
      <c r="H2062">
        <v>47704</v>
      </c>
      <c r="I2062">
        <f>IF(Table3_1[[#This Row],[Status]]="Hired",1,0)</f>
        <v>1</v>
      </c>
      <c r="J2062" t="b">
        <f>OR((Table3_1[[#This Row],[Offered Salary]]&lt;$O$27),(Table3_1[[#This Row],[Offered Salary]]&gt;$O$28))</f>
        <v>0</v>
      </c>
      <c r="K2062" t="str">
        <f>IF(Table3_1[[#This Row],[Offered Salary]]&lt;$O$27,"Low",IF(Table3_1[[#This Row],[Offered Salary]]&gt;$O$28,"High",""))</f>
        <v/>
      </c>
      <c r="L2062" s="6">
        <f>((Table3_1[[#This Row],[Offered Salary]]-$O$25)/$O$26)</f>
        <v>-7.9050149782130666E-2</v>
      </c>
    </row>
    <row r="2063" spans="1:12" x14ac:dyDescent="0.3">
      <c r="A2063">
        <v>256813</v>
      </c>
      <c r="B2063" s="2">
        <v>41865</v>
      </c>
      <c r="C2063" s="3">
        <v>0.40020833333333333</v>
      </c>
      <c r="D2063" t="s">
        <v>31</v>
      </c>
      <c r="E2063" t="s">
        <v>27</v>
      </c>
      <c r="F2063" t="s">
        <v>20</v>
      </c>
      <c r="G2063" t="s">
        <v>10</v>
      </c>
      <c r="H2063">
        <v>78611</v>
      </c>
      <c r="I2063">
        <f>IF(Table3_1[[#This Row],[Status]]="Hired",1,0)</f>
        <v>1</v>
      </c>
      <c r="J2063" t="b">
        <f>OR((Table3_1[[#This Row],[Offered Salary]]&lt;$O$27),(Table3_1[[#This Row],[Offered Salary]]&gt;$O$28))</f>
        <v>0</v>
      </c>
      <c r="K2063" t="str">
        <f>IF(Table3_1[[#This Row],[Offered Salary]]&lt;$O$27,"Low",IF(Table3_1[[#This Row],[Offered Salary]]&gt;$O$28,"High",""))</f>
        <v/>
      </c>
      <c r="L2063" s="6">
        <f>((Table3_1[[#This Row],[Offered Salary]]-$O$25)/$O$26)</f>
        <v>0.99223218065012242</v>
      </c>
    </row>
    <row r="2064" spans="1:12" x14ac:dyDescent="0.3">
      <c r="A2064">
        <v>749392</v>
      </c>
      <c r="B2064" s="2">
        <v>41865</v>
      </c>
      <c r="C2064" s="3">
        <v>0.40256944444444442</v>
      </c>
      <c r="D2064" t="s">
        <v>30</v>
      </c>
      <c r="E2064" t="s">
        <v>29</v>
      </c>
      <c r="F2064" t="s">
        <v>20</v>
      </c>
      <c r="G2064" t="s">
        <v>10</v>
      </c>
      <c r="H2064">
        <v>22117</v>
      </c>
      <c r="I2064">
        <f>IF(Table3_1[[#This Row],[Status]]="Hired",1,0)</f>
        <v>0</v>
      </c>
      <c r="J2064" t="b">
        <f>OR((Table3_1[[#This Row],[Offered Salary]]&lt;$O$27),(Table3_1[[#This Row],[Offered Salary]]&gt;$O$28))</f>
        <v>0</v>
      </c>
      <c r="K2064" t="str">
        <f>IF(Table3_1[[#This Row],[Offered Salary]]&lt;$O$27,"Low",IF(Table3_1[[#This Row],[Offered Salary]]&gt;$O$28,"High",""))</f>
        <v/>
      </c>
      <c r="L2064" s="6">
        <f>((Table3_1[[#This Row],[Offered Salary]]-$O$25)/$O$26)</f>
        <v>-0.96593341211008421</v>
      </c>
    </row>
    <row r="2065" spans="1:12" x14ac:dyDescent="0.3">
      <c r="A2065">
        <v>392048</v>
      </c>
      <c r="B2065" s="2">
        <v>41873</v>
      </c>
      <c r="C2065" s="3">
        <v>0.65699074074074071</v>
      </c>
      <c r="D2065" t="s">
        <v>31</v>
      </c>
      <c r="E2065" t="s">
        <v>29</v>
      </c>
      <c r="F2065" t="s">
        <v>20</v>
      </c>
      <c r="G2065" t="s">
        <v>10</v>
      </c>
      <c r="H2065">
        <v>43988</v>
      </c>
      <c r="I2065">
        <f>IF(Table3_1[[#This Row],[Status]]="Hired",1,0)</f>
        <v>1</v>
      </c>
      <c r="J2065" t="b">
        <f>OR((Table3_1[[#This Row],[Offered Salary]]&lt;$O$27),(Table3_1[[#This Row],[Offered Salary]]&gt;$O$28))</f>
        <v>0</v>
      </c>
      <c r="K2065" t="str">
        <f>IF(Table3_1[[#This Row],[Offered Salary]]&lt;$O$27,"Low",IF(Table3_1[[#This Row],[Offered Salary]]&gt;$O$28,"High",""))</f>
        <v/>
      </c>
      <c r="L2065" s="6">
        <f>((Table3_1[[#This Row],[Offered Salary]]-$O$25)/$O$26)</f>
        <v>-0.20785220562340459</v>
      </c>
    </row>
    <row r="2066" spans="1:12" x14ac:dyDescent="0.3">
      <c r="A2066">
        <v>778041</v>
      </c>
      <c r="B2066" s="2">
        <v>41873</v>
      </c>
      <c r="C2066" s="3">
        <v>0.65763888888888888</v>
      </c>
      <c r="D2066" t="s">
        <v>31</v>
      </c>
      <c r="E2066" t="s">
        <v>29</v>
      </c>
      <c r="F2066" t="s">
        <v>20</v>
      </c>
      <c r="G2066" t="s">
        <v>10</v>
      </c>
      <c r="H2066">
        <v>51085</v>
      </c>
      <c r="I2066">
        <f>IF(Table3_1[[#This Row],[Status]]="Hired",1,0)</f>
        <v>1</v>
      </c>
      <c r="J2066" t="b">
        <f>OR((Table3_1[[#This Row],[Offered Salary]]&lt;$O$27),(Table3_1[[#This Row],[Offered Salary]]&gt;$O$28))</f>
        <v>0</v>
      </c>
      <c r="K2066" t="str">
        <f>IF(Table3_1[[#This Row],[Offered Salary]]&lt;$O$27,"Low",IF(Table3_1[[#This Row],[Offered Salary]]&gt;$O$28,"High",""))</f>
        <v/>
      </c>
      <c r="L2066" s="6">
        <f>((Table3_1[[#This Row],[Offered Salary]]-$O$25)/$O$26)</f>
        <v>3.8140310605207083E-2</v>
      </c>
    </row>
    <row r="2067" spans="1:12" x14ac:dyDescent="0.3">
      <c r="A2067">
        <v>162279</v>
      </c>
      <c r="B2067" s="2">
        <v>41858</v>
      </c>
      <c r="C2067" s="3">
        <v>0.39910879629629631</v>
      </c>
      <c r="D2067" t="s">
        <v>31</v>
      </c>
      <c r="E2067" t="s">
        <v>27</v>
      </c>
      <c r="F2067" t="s">
        <v>20</v>
      </c>
      <c r="G2067" t="s">
        <v>10</v>
      </c>
      <c r="H2067">
        <v>59437</v>
      </c>
      <c r="I2067">
        <f>IF(Table3_1[[#This Row],[Status]]="Hired",1,0)</f>
        <v>1</v>
      </c>
      <c r="J2067" t="b">
        <f>OR((Table3_1[[#This Row],[Offered Salary]]&lt;$O$27),(Table3_1[[#This Row],[Offered Salary]]&gt;$O$28))</f>
        <v>0</v>
      </c>
      <c r="K2067" t="str">
        <f>IF(Table3_1[[#This Row],[Offered Salary]]&lt;$O$27,"Low",IF(Table3_1[[#This Row],[Offered Salary]]&gt;$O$28,"High",""))</f>
        <v/>
      </c>
      <c r="L2067" s="6">
        <f>((Table3_1[[#This Row],[Offered Salary]]-$O$25)/$O$26)</f>
        <v>0.32763298293737059</v>
      </c>
    </row>
    <row r="2068" spans="1:12" x14ac:dyDescent="0.3">
      <c r="A2068">
        <v>839305</v>
      </c>
      <c r="B2068" s="2">
        <v>41858</v>
      </c>
      <c r="C2068" s="3">
        <v>0.39975694444444443</v>
      </c>
      <c r="D2068" t="s">
        <v>31</v>
      </c>
      <c r="E2068" t="s">
        <v>27</v>
      </c>
      <c r="F2068" t="s">
        <v>20</v>
      </c>
      <c r="G2068" t="s">
        <v>10</v>
      </c>
      <c r="H2068">
        <v>10015</v>
      </c>
      <c r="I2068">
        <f>IF(Table3_1[[#This Row],[Status]]="Hired",1,0)</f>
        <v>1</v>
      </c>
      <c r="J2068" t="b">
        <f>OR((Table3_1[[#This Row],[Offered Salary]]&lt;$O$27),(Table3_1[[#This Row],[Offered Salary]]&gt;$O$28))</f>
        <v>1</v>
      </c>
      <c r="K2068" t="str">
        <f>IF(Table3_1[[#This Row],[Offered Salary]]&lt;$O$27,"Low",IF(Table3_1[[#This Row],[Offered Salary]]&gt;$O$28,"High",""))</f>
        <v>Low</v>
      </c>
      <c r="L2068" s="6">
        <f>((Table3_1[[#This Row],[Offered Salary]]-$O$25)/$O$26)</f>
        <v>-1.3854066305683987</v>
      </c>
    </row>
    <row r="2069" spans="1:12" x14ac:dyDescent="0.3">
      <c r="A2069">
        <v>466313</v>
      </c>
      <c r="B2069" s="2">
        <v>41858</v>
      </c>
      <c r="C2069" s="3">
        <v>0.39837962962962964</v>
      </c>
      <c r="D2069" t="s">
        <v>31</v>
      </c>
      <c r="E2069" t="s">
        <v>29</v>
      </c>
      <c r="F2069" t="s">
        <v>20</v>
      </c>
      <c r="G2069" t="s">
        <v>10</v>
      </c>
      <c r="H2069">
        <v>25401</v>
      </c>
      <c r="I2069">
        <f>IF(Table3_1[[#This Row],[Status]]="Hired",1,0)</f>
        <v>1</v>
      </c>
      <c r="J2069" t="b">
        <f>OR((Table3_1[[#This Row],[Offered Salary]]&lt;$O$27),(Table3_1[[#This Row],[Offered Salary]]&gt;$O$28))</f>
        <v>0</v>
      </c>
      <c r="K2069" t="str">
        <f>IF(Table3_1[[#This Row],[Offered Salary]]&lt;$O$27,"Low",IF(Table3_1[[#This Row],[Offered Salary]]&gt;$O$28,"High",""))</f>
        <v/>
      </c>
      <c r="L2069" s="6">
        <f>((Table3_1[[#This Row],[Offered Salary]]-$O$25)/$O$26)</f>
        <v>-0.85210511518254295</v>
      </c>
    </row>
    <row r="2070" spans="1:12" x14ac:dyDescent="0.3">
      <c r="A2070">
        <v>675897</v>
      </c>
      <c r="B2070" s="2">
        <v>41859</v>
      </c>
      <c r="C2070" s="3">
        <v>0.49914351851851851</v>
      </c>
      <c r="D2070" t="s">
        <v>30</v>
      </c>
      <c r="E2070" t="s">
        <v>27</v>
      </c>
      <c r="F2070" t="s">
        <v>20</v>
      </c>
      <c r="G2070" t="s">
        <v>10</v>
      </c>
      <c r="H2070">
        <v>82935</v>
      </c>
      <c r="I2070">
        <f>IF(Table3_1[[#This Row],[Status]]="Hired",1,0)</f>
        <v>0</v>
      </c>
      <c r="J2070" t="b">
        <f>OR((Table3_1[[#This Row],[Offered Salary]]&lt;$O$27),(Table3_1[[#This Row],[Offered Salary]]&gt;$O$28))</f>
        <v>0</v>
      </c>
      <c r="K2070" t="str">
        <f>IF(Table3_1[[#This Row],[Offered Salary]]&lt;$O$27,"Low",IF(Table3_1[[#This Row],[Offered Salary]]&gt;$O$28,"High",""))</f>
        <v/>
      </c>
      <c r="L2070" s="6">
        <f>((Table3_1[[#This Row],[Offered Salary]]-$O$25)/$O$26)</f>
        <v>1.1421084157033163</v>
      </c>
    </row>
    <row r="2071" spans="1:12" x14ac:dyDescent="0.3">
      <c r="A2071">
        <v>929198</v>
      </c>
      <c r="B2071" s="2">
        <v>41859</v>
      </c>
      <c r="C2071" s="3">
        <v>0.50403935185185189</v>
      </c>
      <c r="D2071" t="s">
        <v>30</v>
      </c>
      <c r="E2071" t="s">
        <v>29</v>
      </c>
      <c r="F2071" t="s">
        <v>20</v>
      </c>
      <c r="G2071" t="s">
        <v>10</v>
      </c>
      <c r="H2071">
        <v>48153</v>
      </c>
      <c r="I2071">
        <f>IF(Table3_1[[#This Row],[Status]]="Hired",1,0)</f>
        <v>0</v>
      </c>
      <c r="J2071" t="b">
        <f>OR((Table3_1[[#This Row],[Offered Salary]]&lt;$O$27),(Table3_1[[#This Row],[Offered Salary]]&gt;$O$28))</f>
        <v>0</v>
      </c>
      <c r="K2071" t="str">
        <f>IF(Table3_1[[#This Row],[Offered Salary]]&lt;$O$27,"Low",IF(Table3_1[[#This Row],[Offered Salary]]&gt;$O$28,"High",""))</f>
        <v/>
      </c>
      <c r="L2071" s="6">
        <f>((Table3_1[[#This Row],[Offered Salary]]-$O$25)/$O$26)</f>
        <v>-6.3487145725959523E-2</v>
      </c>
    </row>
    <row r="2072" spans="1:12" x14ac:dyDescent="0.3">
      <c r="A2072">
        <v>520656</v>
      </c>
      <c r="B2072" s="2">
        <v>41768</v>
      </c>
      <c r="C2072" s="3">
        <v>0.69045138888888891</v>
      </c>
      <c r="D2072" t="s">
        <v>30</v>
      </c>
      <c r="E2072" t="s">
        <v>29</v>
      </c>
      <c r="F2072" t="s">
        <v>17</v>
      </c>
      <c r="G2072" t="s">
        <v>10</v>
      </c>
      <c r="H2072">
        <v>35401</v>
      </c>
      <c r="I2072">
        <f>IF(Table3_1[[#This Row],[Status]]="Hired",1,0)</f>
        <v>0</v>
      </c>
      <c r="J2072" t="b">
        <f>OR((Table3_1[[#This Row],[Offered Salary]]&lt;$O$27),(Table3_1[[#This Row],[Offered Salary]]&gt;$O$28))</f>
        <v>0</v>
      </c>
      <c r="K2072" t="str">
        <f>IF(Table3_1[[#This Row],[Offered Salary]]&lt;$O$27,"Low",IF(Table3_1[[#This Row],[Offered Salary]]&gt;$O$28,"High",""))</f>
        <v/>
      </c>
      <c r="L2072" s="6">
        <f>((Table3_1[[#This Row],[Offered Salary]]-$O$25)/$O$26)</f>
        <v>-0.50549032551280693</v>
      </c>
    </row>
    <row r="2073" spans="1:12" x14ac:dyDescent="0.3">
      <c r="A2073">
        <v>875997</v>
      </c>
      <c r="B2073" s="2">
        <v>41787</v>
      </c>
      <c r="C2073" s="3">
        <v>0.44690972222222225</v>
      </c>
      <c r="D2073" t="s">
        <v>30</v>
      </c>
      <c r="E2073" t="s">
        <v>29</v>
      </c>
      <c r="F2073" t="s">
        <v>17</v>
      </c>
      <c r="G2073" t="s">
        <v>9</v>
      </c>
      <c r="H2073">
        <v>36047</v>
      </c>
      <c r="I2073">
        <f>IF(Table3_1[[#This Row],[Status]]="Hired",1,0)</f>
        <v>0</v>
      </c>
      <c r="J2073" t="b">
        <f>OR((Table3_1[[#This Row],[Offered Salary]]&lt;$O$27),(Table3_1[[#This Row],[Offered Salary]]&gt;$O$28))</f>
        <v>0</v>
      </c>
      <c r="K2073" t="str">
        <f>IF(Table3_1[[#This Row],[Offered Salary]]&lt;$O$27,"Low",IF(Table3_1[[#This Row],[Offered Salary]]&gt;$O$28,"High",""))</f>
        <v/>
      </c>
      <c r="L2073" s="6">
        <f>((Table3_1[[#This Row],[Offered Salary]]-$O$25)/$O$26)</f>
        <v>-0.48309901010014195</v>
      </c>
    </row>
    <row r="2074" spans="1:12" x14ac:dyDescent="0.3">
      <c r="A2074">
        <v>694518</v>
      </c>
      <c r="B2074" s="2">
        <v>41788</v>
      </c>
      <c r="C2074" s="3">
        <v>0.53775462962962961</v>
      </c>
      <c r="D2074" t="s">
        <v>31</v>
      </c>
      <c r="E2074" t="s">
        <v>27</v>
      </c>
      <c r="F2074" t="s">
        <v>17</v>
      </c>
      <c r="G2074" t="s">
        <v>10</v>
      </c>
      <c r="H2074">
        <v>95548</v>
      </c>
      <c r="I2074">
        <f>IF(Table3_1[[#This Row],[Status]]="Hired",1,0)</f>
        <v>1</v>
      </c>
      <c r="J2074" t="b">
        <f>OR((Table3_1[[#This Row],[Offered Salary]]&lt;$O$27),(Table3_1[[#This Row],[Offered Salary]]&gt;$O$28))</f>
        <v>0</v>
      </c>
      <c r="K2074" t="str">
        <f>IF(Table3_1[[#This Row],[Offered Salary]]&lt;$O$27,"Low",IF(Table3_1[[#This Row],[Offered Salary]]&gt;$O$28,"High",""))</f>
        <v/>
      </c>
      <c r="L2074" s="6">
        <f>((Table3_1[[#This Row],[Offered Salary]]-$O$25)/$O$26)</f>
        <v>1.5792936499137544</v>
      </c>
    </row>
    <row r="2075" spans="1:12" x14ac:dyDescent="0.3">
      <c r="A2075">
        <v>710064</v>
      </c>
      <c r="B2075" s="2">
        <v>41788</v>
      </c>
      <c r="C2075" s="3">
        <v>0.53996527777777781</v>
      </c>
      <c r="D2075" t="s">
        <v>31</v>
      </c>
      <c r="E2075" t="s">
        <v>29</v>
      </c>
      <c r="F2075" t="s">
        <v>17</v>
      </c>
      <c r="G2075" t="s">
        <v>10</v>
      </c>
      <c r="H2075">
        <v>69460</v>
      </c>
      <c r="I2075">
        <f>IF(Table3_1[[#This Row],[Status]]="Hired",1,0)</f>
        <v>1</v>
      </c>
      <c r="J2075" t="b">
        <f>OR((Table3_1[[#This Row],[Offered Salary]]&lt;$O$27),(Table3_1[[#This Row],[Offered Salary]]&gt;$O$28))</f>
        <v>0</v>
      </c>
      <c r="K2075" t="str">
        <f>IF(Table3_1[[#This Row],[Offered Salary]]&lt;$O$27,"Low",IF(Table3_1[[#This Row],[Offered Salary]]&gt;$O$28,"High",""))</f>
        <v/>
      </c>
      <c r="L2075" s="6">
        <f>((Table3_1[[#This Row],[Offered Salary]]-$O$25)/$O$26)</f>
        <v>0.675044986623347</v>
      </c>
    </row>
    <row r="2076" spans="1:12" x14ac:dyDescent="0.3">
      <c r="A2076">
        <v>919803</v>
      </c>
      <c r="B2076" s="2">
        <v>41789</v>
      </c>
      <c r="C2076" s="3">
        <v>0.40307870370370369</v>
      </c>
      <c r="D2076" t="s">
        <v>31</v>
      </c>
      <c r="E2076" t="s">
        <v>29</v>
      </c>
      <c r="F2076" t="s">
        <v>17</v>
      </c>
      <c r="G2076" t="s">
        <v>10</v>
      </c>
      <c r="H2076">
        <v>29286</v>
      </c>
      <c r="I2076">
        <f>IF(Table3_1[[#This Row],[Status]]="Hired",1,0)</f>
        <v>1</v>
      </c>
      <c r="J2076" t="b">
        <f>OR((Table3_1[[#This Row],[Offered Salary]]&lt;$O$27),(Table3_1[[#This Row],[Offered Salary]]&gt;$O$28))</f>
        <v>0</v>
      </c>
      <c r="K2076" t="str">
        <f>IF(Table3_1[[#This Row],[Offered Salary]]&lt;$O$27,"Low",IF(Table3_1[[#This Row],[Offered Salary]]&gt;$O$28,"High",""))</f>
        <v/>
      </c>
      <c r="L2076" s="6">
        <f>((Table3_1[[#This Row],[Offered Salary]]-$O$25)/$O$26)</f>
        <v>-0.71744526939585052</v>
      </c>
    </row>
    <row r="2077" spans="1:12" x14ac:dyDescent="0.3">
      <c r="A2077">
        <v>250044</v>
      </c>
      <c r="B2077" s="2">
        <v>41789</v>
      </c>
      <c r="C2077" s="3">
        <v>0.39695601851851853</v>
      </c>
      <c r="D2077" t="s">
        <v>30</v>
      </c>
      <c r="E2077" t="s">
        <v>27</v>
      </c>
      <c r="F2077" t="s">
        <v>17</v>
      </c>
      <c r="G2077" t="s">
        <v>9</v>
      </c>
      <c r="H2077">
        <v>47810</v>
      </c>
      <c r="I2077">
        <f>IF(Table3_1[[#This Row],[Status]]="Hired",1,0)</f>
        <v>0</v>
      </c>
      <c r="J2077" t="b">
        <f>OR((Table3_1[[#This Row],[Offered Salary]]&lt;$O$27),(Table3_1[[#This Row],[Offered Salary]]&gt;$O$28))</f>
        <v>0</v>
      </c>
      <c r="K2077" t="str">
        <f>IF(Table3_1[[#This Row],[Offered Salary]]&lt;$O$27,"Low",IF(Table3_1[[#This Row],[Offered Salary]]&gt;$O$28,"High",""))</f>
        <v/>
      </c>
      <c r="L2077" s="6">
        <f>((Table3_1[[#This Row],[Offered Salary]]-$O$25)/$O$26)</f>
        <v>-7.5376033011631469E-2</v>
      </c>
    </row>
    <row r="2078" spans="1:12" x14ac:dyDescent="0.3">
      <c r="A2078">
        <v>191373</v>
      </c>
      <c r="B2078" s="2">
        <v>41793</v>
      </c>
      <c r="C2078" s="3">
        <v>0.45123842592592595</v>
      </c>
      <c r="D2078" t="s">
        <v>30</v>
      </c>
      <c r="E2078" t="s">
        <v>27</v>
      </c>
      <c r="F2078" t="s">
        <v>17</v>
      </c>
      <c r="G2078" t="s">
        <v>10</v>
      </c>
      <c r="H2078">
        <v>83090</v>
      </c>
      <c r="I2078">
        <f>IF(Table3_1[[#This Row],[Status]]="Hired",1,0)</f>
        <v>0</v>
      </c>
      <c r="J2078" t="b">
        <f>OR((Table3_1[[#This Row],[Offered Salary]]&lt;$O$27),(Table3_1[[#This Row],[Offered Salary]]&gt;$O$28))</f>
        <v>0</v>
      </c>
      <c r="K2078" t="str">
        <f>IF(Table3_1[[#This Row],[Offered Salary]]&lt;$O$27,"Low",IF(Table3_1[[#This Row],[Offered Salary]]&gt;$O$28,"High",""))</f>
        <v/>
      </c>
      <c r="L2078" s="6">
        <f>((Table3_1[[#This Row],[Offered Salary]]-$O$25)/$O$26)</f>
        <v>1.1474809449431973</v>
      </c>
    </row>
    <row r="2079" spans="1:12" x14ac:dyDescent="0.3">
      <c r="A2079">
        <v>615424</v>
      </c>
      <c r="B2079" s="2">
        <v>41793</v>
      </c>
      <c r="C2079" s="3">
        <v>0.45270833333333332</v>
      </c>
      <c r="D2079" t="s">
        <v>31</v>
      </c>
      <c r="E2079" t="s">
        <v>27</v>
      </c>
      <c r="F2079" t="s">
        <v>17</v>
      </c>
      <c r="G2079" t="s">
        <v>10</v>
      </c>
      <c r="H2079">
        <v>24597</v>
      </c>
      <c r="I2079">
        <f>IF(Table3_1[[#This Row],[Status]]="Hired",1,0)</f>
        <v>1</v>
      </c>
      <c r="J2079" t="b">
        <f>OR((Table3_1[[#This Row],[Offered Salary]]&lt;$O$27),(Table3_1[[#This Row],[Offered Salary]]&gt;$O$28))</f>
        <v>0</v>
      </c>
      <c r="K2079" t="str">
        <f>IF(Table3_1[[#This Row],[Offered Salary]]&lt;$O$27,"Low",IF(Table3_1[[#This Row],[Offered Salary]]&gt;$O$28,"High",""))</f>
        <v/>
      </c>
      <c r="L2079" s="6">
        <f>((Table3_1[[#This Row],[Offered Salary]]-$O$25)/$O$26)</f>
        <v>-0.87997294427198969</v>
      </c>
    </row>
    <row r="2080" spans="1:12" x14ac:dyDescent="0.3">
      <c r="A2080">
        <v>235539</v>
      </c>
      <c r="B2080" s="2">
        <v>41817</v>
      </c>
      <c r="C2080" s="3">
        <v>0.39726851851851852</v>
      </c>
      <c r="D2080" t="s">
        <v>31</v>
      </c>
      <c r="E2080" t="s">
        <v>27</v>
      </c>
      <c r="F2080" t="s">
        <v>17</v>
      </c>
      <c r="G2080" t="s">
        <v>9</v>
      </c>
      <c r="H2080">
        <v>35611</v>
      </c>
      <c r="I2080">
        <f>IF(Table3_1[[#This Row],[Status]]="Hired",1,0)</f>
        <v>1</v>
      </c>
      <c r="J2080" t="b">
        <f>OR((Table3_1[[#This Row],[Offered Salary]]&lt;$O$27),(Table3_1[[#This Row],[Offered Salary]]&gt;$O$28))</f>
        <v>0</v>
      </c>
      <c r="K2080" t="str">
        <f>IF(Table3_1[[#This Row],[Offered Salary]]&lt;$O$27,"Low",IF(Table3_1[[#This Row],[Offered Salary]]&gt;$O$28,"High",""))</f>
        <v/>
      </c>
      <c r="L2080" s="6">
        <f>((Table3_1[[#This Row],[Offered Salary]]-$O$25)/$O$26)</f>
        <v>-0.49821141492974247</v>
      </c>
    </row>
    <row r="2081" spans="1:12" x14ac:dyDescent="0.3">
      <c r="A2081">
        <v>906051</v>
      </c>
      <c r="B2081" s="2">
        <v>41817</v>
      </c>
      <c r="C2081" s="3">
        <v>0.39769675925925924</v>
      </c>
      <c r="D2081" t="s">
        <v>31</v>
      </c>
      <c r="E2081" t="s">
        <v>29</v>
      </c>
      <c r="F2081" t="s">
        <v>17</v>
      </c>
      <c r="G2081" t="s">
        <v>9</v>
      </c>
      <c r="H2081">
        <v>71844</v>
      </c>
      <c r="I2081">
        <f>IF(Table3_1[[#This Row],[Status]]="Hired",1,0)</f>
        <v>1</v>
      </c>
      <c r="J2081" t="b">
        <f>OR((Table3_1[[#This Row],[Offered Salary]]&lt;$O$27),(Table3_1[[#This Row],[Offered Salary]]&gt;$O$28))</f>
        <v>0</v>
      </c>
      <c r="K2081" t="str">
        <f>IF(Table3_1[[#This Row],[Offered Salary]]&lt;$O$27,"Low",IF(Table3_1[[#This Row],[Offered Salary]]&gt;$O$28,"High",""))</f>
        <v/>
      </c>
      <c r="L2081" s="6">
        <f>((Table3_1[[#This Row],[Offered Salary]]-$O$25)/$O$26)</f>
        <v>0.75767795248061209</v>
      </c>
    </row>
    <row r="2082" spans="1:12" x14ac:dyDescent="0.3">
      <c r="A2082">
        <v>705197</v>
      </c>
      <c r="B2082" s="2">
        <v>41817</v>
      </c>
      <c r="C2082" s="3">
        <v>0.3994328703703704</v>
      </c>
      <c r="D2082" t="s">
        <v>31</v>
      </c>
      <c r="E2082" t="s">
        <v>29</v>
      </c>
      <c r="F2082" t="s">
        <v>17</v>
      </c>
      <c r="G2082" t="s">
        <v>9</v>
      </c>
      <c r="H2082">
        <v>70644</v>
      </c>
      <c r="I2082">
        <f>IF(Table3_1[[#This Row],[Status]]="Hired",1,0)</f>
        <v>1</v>
      </c>
      <c r="J2082" t="b">
        <f>OR((Table3_1[[#This Row],[Offered Salary]]&lt;$O$27),(Table3_1[[#This Row],[Offered Salary]]&gt;$O$28))</f>
        <v>0</v>
      </c>
      <c r="K2082" t="str">
        <f>IF(Table3_1[[#This Row],[Offered Salary]]&lt;$O$27,"Low",IF(Table3_1[[#This Row],[Offered Salary]]&gt;$O$28,"High",""))</f>
        <v/>
      </c>
      <c r="L2082" s="6">
        <f>((Table3_1[[#This Row],[Offered Salary]]-$O$25)/$O$26)</f>
        <v>0.7160841777202438</v>
      </c>
    </row>
    <row r="2083" spans="1:12" x14ac:dyDescent="0.3">
      <c r="A2083">
        <v>724798</v>
      </c>
      <c r="B2083" s="2">
        <v>41817</v>
      </c>
      <c r="C2083" s="3">
        <v>0.40089120370370368</v>
      </c>
      <c r="D2083" t="s">
        <v>30</v>
      </c>
      <c r="E2083" t="s">
        <v>29</v>
      </c>
      <c r="F2083" t="s">
        <v>17</v>
      </c>
      <c r="G2083" t="s">
        <v>9</v>
      </c>
      <c r="H2083">
        <v>65820</v>
      </c>
      <c r="I2083">
        <f>IF(Table3_1[[#This Row],[Status]]="Hired",1,0)</f>
        <v>0</v>
      </c>
      <c r="J2083" t="b">
        <f>OR((Table3_1[[#This Row],[Offered Salary]]&lt;$O$27),(Table3_1[[#This Row],[Offered Salary]]&gt;$O$28))</f>
        <v>0</v>
      </c>
      <c r="K2083" t="str">
        <f>IF(Table3_1[[#This Row],[Offered Salary]]&lt;$O$27,"Low",IF(Table3_1[[#This Row],[Offered Salary]]&gt;$O$28,"High",""))</f>
        <v/>
      </c>
      <c r="L2083" s="6">
        <f>((Table3_1[[#This Row],[Offered Salary]]-$O$25)/$O$26)</f>
        <v>0.54887720318356314</v>
      </c>
    </row>
    <row r="2084" spans="1:12" x14ac:dyDescent="0.3">
      <c r="A2084">
        <v>862375</v>
      </c>
      <c r="B2084" s="2">
        <v>41817</v>
      </c>
      <c r="C2084" s="3">
        <v>0.39806712962962965</v>
      </c>
      <c r="D2084" t="s">
        <v>31</v>
      </c>
      <c r="E2084" t="s">
        <v>29</v>
      </c>
      <c r="F2084" t="s">
        <v>17</v>
      </c>
      <c r="G2084" t="s">
        <v>9</v>
      </c>
      <c r="H2084">
        <v>14390</v>
      </c>
      <c r="I2084">
        <f>IF(Table3_1[[#This Row],[Status]]="Hired",1,0)</f>
        <v>1</v>
      </c>
      <c r="J2084" t="b">
        <f>OR((Table3_1[[#This Row],[Offered Salary]]&lt;$O$27),(Table3_1[[#This Row],[Offered Salary]]&gt;$O$28))</f>
        <v>0</v>
      </c>
      <c r="K2084" t="str">
        <f>IF(Table3_1[[#This Row],[Offered Salary]]&lt;$O$27,"Low",IF(Table3_1[[#This Row],[Offered Salary]]&gt;$O$28,"High",""))</f>
        <v/>
      </c>
      <c r="L2084" s="6">
        <f>((Table3_1[[#This Row],[Offered Salary]]-$O$25)/$O$26)</f>
        <v>-1.2337626600878893</v>
      </c>
    </row>
    <row r="2085" spans="1:12" x14ac:dyDescent="0.3">
      <c r="A2085">
        <v>785487</v>
      </c>
      <c r="B2085" s="2">
        <v>41821</v>
      </c>
      <c r="C2085" s="3">
        <v>0.78674768518518523</v>
      </c>
      <c r="D2085" t="s">
        <v>31</v>
      </c>
      <c r="E2085" t="s">
        <v>29</v>
      </c>
      <c r="F2085" t="s">
        <v>17</v>
      </c>
      <c r="G2085" t="s">
        <v>9</v>
      </c>
      <c r="H2085">
        <v>19332</v>
      </c>
      <c r="I2085">
        <f>IF(Table3_1[[#This Row],[Status]]="Hired",1,0)</f>
        <v>1</v>
      </c>
      <c r="J2085" t="b">
        <f>OR((Table3_1[[#This Row],[Offered Salary]]&lt;$O$27),(Table3_1[[#This Row],[Offered Salary]]&gt;$O$28))</f>
        <v>0</v>
      </c>
      <c r="K2085" t="str">
        <f>IF(Table3_1[[#This Row],[Offered Salary]]&lt;$O$27,"Low",IF(Table3_1[[#This Row],[Offered Salary]]&gt;$O$28,"High",""))</f>
        <v/>
      </c>
      <c r="L2085" s="6">
        <f>((Table3_1[[#This Row],[Offered Salary]]-$O$25)/$O$26)</f>
        <v>-1.0624656310331058</v>
      </c>
    </row>
    <row r="2086" spans="1:12" x14ac:dyDescent="0.3">
      <c r="A2086">
        <v>946312</v>
      </c>
      <c r="B2086" s="2">
        <v>41824</v>
      </c>
      <c r="C2086" s="3">
        <v>0.75533564814814813</v>
      </c>
      <c r="D2086" t="s">
        <v>31</v>
      </c>
      <c r="E2086" t="s">
        <v>27</v>
      </c>
      <c r="F2086" t="s">
        <v>17</v>
      </c>
      <c r="G2086" t="s">
        <v>9</v>
      </c>
      <c r="H2086">
        <v>14144</v>
      </c>
      <c r="I2086">
        <f>IF(Table3_1[[#This Row],[Status]]="Hired",1,0)</f>
        <v>1</v>
      </c>
      <c r="J2086" t="b">
        <f>OR((Table3_1[[#This Row],[Offered Salary]]&lt;$O$27),(Table3_1[[#This Row],[Offered Salary]]&gt;$O$28))</f>
        <v>0</v>
      </c>
      <c r="K2086" t="str">
        <f>IF(Table3_1[[#This Row],[Offered Salary]]&lt;$O$27,"Low",IF(Table3_1[[#This Row],[Offered Salary]]&gt;$O$28,"High",""))</f>
        <v/>
      </c>
      <c r="L2086" s="6">
        <f>((Table3_1[[#This Row],[Offered Salary]]-$O$25)/$O$26)</f>
        <v>-1.2422893839137648</v>
      </c>
    </row>
    <row r="2087" spans="1:12" x14ac:dyDescent="0.3">
      <c r="A2087">
        <v>736470</v>
      </c>
      <c r="B2087" s="2">
        <v>41824</v>
      </c>
      <c r="C2087" s="3">
        <v>0.75571759259259264</v>
      </c>
      <c r="D2087" t="s">
        <v>31</v>
      </c>
      <c r="E2087" t="s">
        <v>28</v>
      </c>
      <c r="F2087" t="s">
        <v>17</v>
      </c>
      <c r="G2087" t="s">
        <v>9</v>
      </c>
      <c r="H2087">
        <v>60928</v>
      </c>
      <c r="I2087">
        <f>IF(Table3_1[[#This Row],[Status]]="Hired",1,0)</f>
        <v>1</v>
      </c>
      <c r="J2087" t="b">
        <f>OR((Table3_1[[#This Row],[Offered Salary]]&lt;$O$27),(Table3_1[[#This Row],[Offered Salary]]&gt;$O$28))</f>
        <v>0</v>
      </c>
      <c r="K2087" t="str">
        <f>IF(Table3_1[[#This Row],[Offered Salary]]&lt;$O$27,"Low",IF(Table3_1[[#This Row],[Offered Salary]]&gt;$O$28,"High",""))</f>
        <v/>
      </c>
      <c r="L2087" s="6">
        <f>((Table3_1[[#This Row],[Offered Salary]]-$O$25)/$O$26)</f>
        <v>0.37931324807712824</v>
      </c>
    </row>
    <row r="2088" spans="1:12" x14ac:dyDescent="0.3">
      <c r="A2088">
        <v>427814</v>
      </c>
      <c r="B2088" s="2">
        <v>41831</v>
      </c>
      <c r="C2088" s="3">
        <v>0.71802083333333333</v>
      </c>
      <c r="D2088" t="s">
        <v>30</v>
      </c>
      <c r="E2088" t="s">
        <v>27</v>
      </c>
      <c r="F2088" t="s">
        <v>17</v>
      </c>
      <c r="G2088" t="s">
        <v>10</v>
      </c>
      <c r="H2088">
        <v>43484</v>
      </c>
      <c r="I2088">
        <f>IF(Table3_1[[#This Row],[Status]]="Hired",1,0)</f>
        <v>0</v>
      </c>
      <c r="J2088" t="b">
        <f>OR((Table3_1[[#This Row],[Offered Salary]]&lt;$O$27),(Table3_1[[#This Row],[Offered Salary]]&gt;$O$28))</f>
        <v>0</v>
      </c>
      <c r="K2088" t="str">
        <f>IF(Table3_1[[#This Row],[Offered Salary]]&lt;$O$27,"Low",IF(Table3_1[[#This Row],[Offered Salary]]&gt;$O$28,"High",""))</f>
        <v/>
      </c>
      <c r="L2088" s="6">
        <f>((Table3_1[[#This Row],[Offered Salary]]-$O$25)/$O$26)</f>
        <v>-0.22532159102275928</v>
      </c>
    </row>
    <row r="2089" spans="1:12" x14ac:dyDescent="0.3">
      <c r="A2089">
        <v>363285</v>
      </c>
      <c r="B2089" s="2">
        <v>41831</v>
      </c>
      <c r="C2089" s="3">
        <v>0.71930555555555553</v>
      </c>
      <c r="D2089" t="s">
        <v>30</v>
      </c>
      <c r="E2089" t="s">
        <v>29</v>
      </c>
      <c r="F2089" t="s">
        <v>17</v>
      </c>
      <c r="G2089" t="s">
        <v>10</v>
      </c>
      <c r="H2089">
        <v>71650</v>
      </c>
      <c r="I2089">
        <f>IF(Table3_1[[#This Row],[Status]]="Hired",1,0)</f>
        <v>0</v>
      </c>
      <c r="J2089" t="b">
        <f>OR((Table3_1[[#This Row],[Offered Salary]]&lt;$O$27),(Table3_1[[#This Row],[Offered Salary]]&gt;$O$28))</f>
        <v>0</v>
      </c>
      <c r="K2089" t="str">
        <f>IF(Table3_1[[#This Row],[Offered Salary]]&lt;$O$27,"Low",IF(Table3_1[[#This Row],[Offered Salary]]&gt;$O$28,"High",""))</f>
        <v/>
      </c>
      <c r="L2089" s="6">
        <f>((Table3_1[[#This Row],[Offered Salary]]-$O$25)/$O$26)</f>
        <v>0.75095362556101919</v>
      </c>
    </row>
    <row r="2090" spans="1:12" x14ac:dyDescent="0.3">
      <c r="A2090">
        <v>138676</v>
      </c>
      <c r="B2090" s="2">
        <v>41831</v>
      </c>
      <c r="C2090" s="3">
        <v>0.71886574074074072</v>
      </c>
      <c r="D2090" t="s">
        <v>31</v>
      </c>
      <c r="E2090" t="s">
        <v>29</v>
      </c>
      <c r="F2090" t="s">
        <v>17</v>
      </c>
      <c r="G2090" t="s">
        <v>10</v>
      </c>
      <c r="H2090">
        <v>83336</v>
      </c>
      <c r="I2090">
        <f>IF(Table3_1[[#This Row],[Status]]="Hired",1,0)</f>
        <v>1</v>
      </c>
      <c r="J2090" t="b">
        <f>OR((Table3_1[[#This Row],[Offered Salary]]&lt;$O$27),(Table3_1[[#This Row],[Offered Salary]]&gt;$O$28))</f>
        <v>0</v>
      </c>
      <c r="K2090" t="str">
        <f>IF(Table3_1[[#This Row],[Offered Salary]]&lt;$O$27,"Low",IF(Table3_1[[#This Row],[Offered Salary]]&gt;$O$28,"High",""))</f>
        <v/>
      </c>
      <c r="L2090" s="6">
        <f>((Table3_1[[#This Row],[Offered Salary]]-$O$25)/$O$26)</f>
        <v>1.1560076687690728</v>
      </c>
    </row>
    <row r="2091" spans="1:12" x14ac:dyDescent="0.3">
      <c r="A2091">
        <v>38906</v>
      </c>
      <c r="B2091" s="2">
        <v>41831</v>
      </c>
      <c r="C2091" s="3">
        <v>0.72012731481481485</v>
      </c>
      <c r="D2091" t="s">
        <v>31</v>
      </c>
      <c r="E2091" t="s">
        <v>29</v>
      </c>
      <c r="F2091" t="s">
        <v>17</v>
      </c>
      <c r="G2091" t="s">
        <v>10</v>
      </c>
      <c r="H2091">
        <v>38196</v>
      </c>
      <c r="I2091">
        <f>IF(Table3_1[[#This Row],[Status]]="Hired",1,0)</f>
        <v>1</v>
      </c>
      <c r="J2091" t="b">
        <f>OR((Table3_1[[#This Row],[Offered Salary]]&lt;$O$27),(Table3_1[[#This Row],[Offered Salary]]&gt;$O$28))</f>
        <v>0</v>
      </c>
      <c r="K2091" t="str">
        <f>IF(Table3_1[[#This Row],[Offered Salary]]&lt;$O$27,"Low",IF(Table3_1[[#This Row],[Offered Salary]]&gt;$O$28,"High",""))</f>
        <v/>
      </c>
      <c r="L2091" s="6">
        <f>((Table3_1[[#This Row],[Offered Salary]]-$O$25)/$O$26)</f>
        <v>-0.40861149180011569</v>
      </c>
    </row>
    <row r="2092" spans="1:12" x14ac:dyDescent="0.3">
      <c r="A2092">
        <v>315400</v>
      </c>
      <c r="B2092" s="2">
        <v>41831</v>
      </c>
      <c r="C2092" s="3">
        <v>0.7217824074074074</v>
      </c>
      <c r="D2092" t="s">
        <v>30</v>
      </c>
      <c r="E2092" t="s">
        <v>29</v>
      </c>
      <c r="F2092" t="s">
        <v>17</v>
      </c>
      <c r="G2092" t="s">
        <v>10</v>
      </c>
      <c r="H2092">
        <v>26586</v>
      </c>
      <c r="I2092">
        <f>IF(Table3_1[[#This Row],[Status]]="Hired",1,0)</f>
        <v>0</v>
      </c>
      <c r="J2092" t="b">
        <f>OR((Table3_1[[#This Row],[Offered Salary]]&lt;$O$27),(Table3_1[[#This Row],[Offered Salary]]&gt;$O$28))</f>
        <v>0</v>
      </c>
      <c r="K2092" t="str">
        <f>IF(Table3_1[[#This Row],[Offered Salary]]&lt;$O$27,"Low",IF(Table3_1[[#This Row],[Offered Salary]]&gt;$O$28,"High",""))</f>
        <v/>
      </c>
      <c r="L2092" s="6">
        <f>((Table3_1[[#This Row],[Offered Salary]]-$O$25)/$O$26)</f>
        <v>-0.81103126260667924</v>
      </c>
    </row>
    <row r="2093" spans="1:12" x14ac:dyDescent="0.3">
      <c r="A2093">
        <v>133517</v>
      </c>
      <c r="B2093" s="2">
        <v>41831</v>
      </c>
      <c r="C2093" s="3">
        <v>0.72334490740740742</v>
      </c>
      <c r="D2093" t="s">
        <v>31</v>
      </c>
      <c r="E2093" t="s">
        <v>29</v>
      </c>
      <c r="F2093" t="s">
        <v>17</v>
      </c>
      <c r="G2093" t="s">
        <v>10</v>
      </c>
      <c r="H2093">
        <v>45315</v>
      </c>
      <c r="I2093">
        <f>IF(Table3_1[[#This Row],[Status]]="Hired",1,0)</f>
        <v>1</v>
      </c>
      <c r="J2093" t="b">
        <f>OR((Table3_1[[#This Row],[Offered Salary]]&lt;$O$27),(Table3_1[[#This Row],[Offered Salary]]&gt;$O$28))</f>
        <v>0</v>
      </c>
      <c r="K2093" t="str">
        <f>IF(Table3_1[[#This Row],[Offered Salary]]&lt;$O$27,"Low",IF(Table3_1[[#This Row],[Offered Salary]]&gt;$O$28,"High",""))</f>
        <v/>
      </c>
      <c r="L2093" s="6">
        <f>((Table3_1[[#This Row],[Offered Salary]]-$O$25)/$O$26)</f>
        <v>-0.16185642303423062</v>
      </c>
    </row>
    <row r="2094" spans="1:12" x14ac:dyDescent="0.3">
      <c r="A2094">
        <v>933908</v>
      </c>
      <c r="B2094" s="2">
        <v>41836</v>
      </c>
      <c r="C2094" s="3">
        <v>0.7669907407407407</v>
      </c>
      <c r="D2094" t="s">
        <v>31</v>
      </c>
      <c r="E2094" t="s">
        <v>29</v>
      </c>
      <c r="F2094" t="s">
        <v>17</v>
      </c>
      <c r="G2094" t="s">
        <v>10</v>
      </c>
      <c r="H2094">
        <v>57346</v>
      </c>
      <c r="I2094">
        <f>IF(Table3_1[[#This Row],[Status]]="Hired",1,0)</f>
        <v>1</v>
      </c>
      <c r="J2094" t="b">
        <f>OR((Table3_1[[#This Row],[Offered Salary]]&lt;$O$27),(Table3_1[[#This Row],[Offered Salary]]&gt;$O$28))</f>
        <v>0</v>
      </c>
      <c r="K2094" t="str">
        <f>IF(Table3_1[[#This Row],[Offered Salary]]&lt;$O$27,"Low",IF(Table3_1[[#This Row],[Offered Salary]]&gt;$O$28,"High",""))</f>
        <v/>
      </c>
      <c r="L2094" s="6">
        <f>((Table3_1[[#This Row],[Offered Salary]]-$O$25)/$O$26)</f>
        <v>0.25515583041742879</v>
      </c>
    </row>
    <row r="2095" spans="1:12" x14ac:dyDescent="0.3">
      <c r="A2095">
        <v>961974</v>
      </c>
      <c r="B2095" s="2">
        <v>41837</v>
      </c>
      <c r="C2095" s="3">
        <v>0.87938657407407406</v>
      </c>
      <c r="D2095" t="s">
        <v>31</v>
      </c>
      <c r="E2095" t="s">
        <v>27</v>
      </c>
      <c r="F2095" t="s">
        <v>17</v>
      </c>
      <c r="G2095" t="s">
        <v>10</v>
      </c>
      <c r="H2095">
        <v>40149</v>
      </c>
      <c r="I2095">
        <f>IF(Table3_1[[#This Row],[Status]]="Hired",1,0)</f>
        <v>1</v>
      </c>
      <c r="J2095" t="b">
        <f>OR((Table3_1[[#This Row],[Offered Salary]]&lt;$O$27),(Table3_1[[#This Row],[Offered Salary]]&gt;$O$28))</f>
        <v>0</v>
      </c>
      <c r="K2095" t="str">
        <f>IF(Table3_1[[#This Row],[Offered Salary]]&lt;$O$27,"Low",IF(Table3_1[[#This Row],[Offered Salary]]&gt;$O$28,"High",""))</f>
        <v/>
      </c>
      <c r="L2095" s="6">
        <f>((Table3_1[[#This Row],[Offered Salary]]-$O$25)/$O$26)</f>
        <v>-0.34091762337761622</v>
      </c>
    </row>
    <row r="2096" spans="1:12" x14ac:dyDescent="0.3">
      <c r="A2096">
        <v>646412</v>
      </c>
      <c r="B2096" s="2">
        <v>41837</v>
      </c>
      <c r="C2096" s="3">
        <v>0.88021990740740741</v>
      </c>
      <c r="D2096" t="s">
        <v>30</v>
      </c>
      <c r="E2096" t="s">
        <v>27</v>
      </c>
      <c r="F2096" t="s">
        <v>17</v>
      </c>
      <c r="G2096" t="s">
        <v>10</v>
      </c>
      <c r="H2096">
        <v>28310</v>
      </c>
      <c r="I2096">
        <f>IF(Table3_1[[#This Row],[Status]]="Hired",1,0)</f>
        <v>0</v>
      </c>
      <c r="J2096" t="b">
        <f>OR((Table3_1[[#This Row],[Offered Salary]]&lt;$O$27),(Table3_1[[#This Row],[Offered Salary]]&gt;$O$28))</f>
        <v>0</v>
      </c>
      <c r="K2096" t="str">
        <f>IF(Table3_1[[#This Row],[Offered Salary]]&lt;$O$27,"Low",IF(Table3_1[[#This Row],[Offered Salary]]&gt;$O$28,"High",""))</f>
        <v/>
      </c>
      <c r="L2096" s="6">
        <f>((Table3_1[[#This Row],[Offered Salary]]-$O$25)/$O$26)</f>
        <v>-0.75127487286761674</v>
      </c>
    </row>
    <row r="2097" spans="1:12" x14ac:dyDescent="0.3">
      <c r="A2097">
        <v>682466</v>
      </c>
      <c r="B2097" s="2">
        <v>41852</v>
      </c>
      <c r="C2097" s="3">
        <v>0.40033564814814815</v>
      </c>
      <c r="D2097" t="s">
        <v>30</v>
      </c>
      <c r="E2097" t="s">
        <v>27</v>
      </c>
      <c r="F2097" t="s">
        <v>17</v>
      </c>
      <c r="G2097" t="s">
        <v>9</v>
      </c>
      <c r="H2097">
        <v>47411</v>
      </c>
      <c r="I2097">
        <f>IF(Table3_1[[#This Row],[Status]]="Hired",1,0)</f>
        <v>0</v>
      </c>
      <c r="J2097" t="b">
        <f>OR((Table3_1[[#This Row],[Offered Salary]]&lt;$O$27),(Table3_1[[#This Row],[Offered Salary]]&gt;$O$28))</f>
        <v>0</v>
      </c>
      <c r="K2097" t="str">
        <f>IF(Table3_1[[#This Row],[Offered Salary]]&lt;$O$27,"Low",IF(Table3_1[[#This Row],[Offered Salary]]&gt;$O$28,"High",""))</f>
        <v/>
      </c>
      <c r="L2097" s="6">
        <f>((Table3_1[[#This Row],[Offered Salary]]-$O$25)/$O$26)</f>
        <v>-8.9205963119453932E-2</v>
      </c>
    </row>
    <row r="2098" spans="1:12" x14ac:dyDescent="0.3">
      <c r="A2098">
        <v>210703</v>
      </c>
      <c r="B2098" s="2">
        <v>41852</v>
      </c>
      <c r="C2098" s="3">
        <v>0.39733796296296298</v>
      </c>
      <c r="D2098" t="s">
        <v>30</v>
      </c>
      <c r="E2098" t="s">
        <v>28</v>
      </c>
      <c r="F2098" t="s">
        <v>17</v>
      </c>
      <c r="G2098" t="s">
        <v>9</v>
      </c>
      <c r="H2098">
        <v>14890</v>
      </c>
      <c r="I2098">
        <f>IF(Table3_1[[#This Row],[Status]]="Hired",1,0)</f>
        <v>0</v>
      </c>
      <c r="J2098" t="b">
        <f>OR((Table3_1[[#This Row],[Offered Salary]]&lt;$O$27),(Table3_1[[#This Row],[Offered Salary]]&gt;$O$28))</f>
        <v>0</v>
      </c>
      <c r="K2098" t="str">
        <f>IF(Table3_1[[#This Row],[Offered Salary]]&lt;$O$27,"Low",IF(Table3_1[[#This Row],[Offered Salary]]&gt;$O$28,"High",""))</f>
        <v/>
      </c>
      <c r="L2098" s="6">
        <f>((Table3_1[[#This Row],[Offered Salary]]-$O$25)/$O$26)</f>
        <v>-1.2164319206044025</v>
      </c>
    </row>
    <row r="2099" spans="1:12" x14ac:dyDescent="0.3">
      <c r="A2099">
        <v>370831</v>
      </c>
      <c r="B2099" s="2">
        <v>41854</v>
      </c>
      <c r="C2099" s="3">
        <v>0.56509259259259259</v>
      </c>
      <c r="D2099" t="s">
        <v>31</v>
      </c>
      <c r="E2099" t="s">
        <v>27</v>
      </c>
      <c r="F2099" t="s">
        <v>17</v>
      </c>
      <c r="G2099" t="s">
        <v>9</v>
      </c>
      <c r="H2099">
        <v>55248</v>
      </c>
      <c r="I2099">
        <f>IF(Table3_1[[#This Row],[Status]]="Hired",1,0)</f>
        <v>1</v>
      </c>
      <c r="J2099" t="b">
        <f>OR((Table3_1[[#This Row],[Offered Salary]]&lt;$O$27),(Table3_1[[#This Row],[Offered Salary]]&gt;$O$28))</f>
        <v>0</v>
      </c>
      <c r="K2099" t="str">
        <f>IF(Table3_1[[#This Row],[Offered Salary]]&lt;$O$27,"Low",IF(Table3_1[[#This Row],[Offered Salary]]&gt;$O$28,"High",""))</f>
        <v/>
      </c>
      <c r="L2099" s="6">
        <f>((Table3_1[[#This Row],[Offered Salary]]-$O$25)/$O$26)</f>
        <v>0.18243604754471818</v>
      </c>
    </row>
    <row r="2100" spans="1:12" x14ac:dyDescent="0.3">
      <c r="A2100">
        <v>148345</v>
      </c>
      <c r="B2100" s="2">
        <v>41855</v>
      </c>
      <c r="C2100" s="3">
        <v>0.55834490740740739</v>
      </c>
      <c r="D2100" t="s">
        <v>31</v>
      </c>
      <c r="E2100" t="s">
        <v>27</v>
      </c>
      <c r="F2100" t="s">
        <v>17</v>
      </c>
      <c r="G2100" t="s">
        <v>10</v>
      </c>
      <c r="H2100">
        <v>10055</v>
      </c>
      <c r="I2100">
        <f>IF(Table3_1[[#This Row],[Status]]="Hired",1,0)</f>
        <v>1</v>
      </c>
      <c r="J2100" t="b">
        <f>OR((Table3_1[[#This Row],[Offered Salary]]&lt;$O$27),(Table3_1[[#This Row],[Offered Salary]]&gt;$O$28))</f>
        <v>1</v>
      </c>
      <c r="K2100" t="str">
        <f>IF(Table3_1[[#This Row],[Offered Salary]]&lt;$O$27,"Low",IF(Table3_1[[#This Row],[Offered Salary]]&gt;$O$28,"High",""))</f>
        <v>Low</v>
      </c>
      <c r="L2100" s="6">
        <f>((Table3_1[[#This Row],[Offered Salary]]-$O$25)/$O$26)</f>
        <v>-1.3840201714097198</v>
      </c>
    </row>
    <row r="2101" spans="1:12" x14ac:dyDescent="0.3">
      <c r="A2101">
        <v>472307</v>
      </c>
      <c r="B2101" s="2">
        <v>41855</v>
      </c>
      <c r="C2101" s="3">
        <v>0.55899305555555556</v>
      </c>
      <c r="D2101" t="s">
        <v>30</v>
      </c>
      <c r="E2101" t="s">
        <v>27</v>
      </c>
      <c r="F2101" t="s">
        <v>17</v>
      </c>
      <c r="G2101" t="s">
        <v>10</v>
      </c>
      <c r="H2101">
        <v>85191</v>
      </c>
      <c r="I2101">
        <f>IF(Table3_1[[#This Row],[Status]]="Hired",1,0)</f>
        <v>0</v>
      </c>
      <c r="J2101" t="b">
        <f>OR((Table3_1[[#This Row],[Offered Salary]]&lt;$O$27),(Table3_1[[#This Row],[Offered Salary]]&gt;$O$28))</f>
        <v>0</v>
      </c>
      <c r="K2101" t="str">
        <f>IF(Table3_1[[#This Row],[Offered Salary]]&lt;$O$27,"Low",IF(Table3_1[[#This Row],[Offered Salary]]&gt;$O$28,"High",""))</f>
        <v/>
      </c>
      <c r="L2101" s="6">
        <f>((Table3_1[[#This Row],[Offered Salary]]-$O$25)/$O$26)</f>
        <v>1.2203047122528088</v>
      </c>
    </row>
    <row r="2102" spans="1:12" x14ac:dyDescent="0.3">
      <c r="A2102">
        <v>367647</v>
      </c>
      <c r="B2102" s="2">
        <v>41856</v>
      </c>
      <c r="C2102" s="3">
        <v>0.4264236111111111</v>
      </c>
      <c r="D2102" t="s">
        <v>30</v>
      </c>
      <c r="E2102" t="s">
        <v>27</v>
      </c>
      <c r="F2102" t="s">
        <v>17</v>
      </c>
      <c r="G2102" t="s">
        <v>9</v>
      </c>
      <c r="H2102">
        <v>76634</v>
      </c>
      <c r="I2102">
        <f>IF(Table3_1[[#This Row],[Status]]="Hired",1,0)</f>
        <v>0</v>
      </c>
      <c r="J2102" t="b">
        <f>OR((Table3_1[[#This Row],[Offered Salary]]&lt;$O$27),(Table3_1[[#This Row],[Offered Salary]]&gt;$O$28))</f>
        <v>0</v>
      </c>
      <c r="K2102" t="str">
        <f>IF(Table3_1[[#This Row],[Offered Salary]]&lt;$O$27,"Low",IF(Table3_1[[#This Row],[Offered Salary]]&gt;$O$28,"High",""))</f>
        <v/>
      </c>
      <c r="L2102" s="6">
        <f>((Table3_1[[#This Row],[Offered Salary]]-$O$25)/$O$26)</f>
        <v>0.9237064367324157</v>
      </c>
    </row>
    <row r="2103" spans="1:12" x14ac:dyDescent="0.3">
      <c r="A2103">
        <v>928886</v>
      </c>
      <c r="B2103" s="2">
        <v>41858</v>
      </c>
      <c r="C2103" s="3">
        <v>0.68040509259259263</v>
      </c>
      <c r="D2103" t="s">
        <v>30</v>
      </c>
      <c r="E2103" t="s">
        <v>27</v>
      </c>
      <c r="F2103" t="s">
        <v>17</v>
      </c>
      <c r="G2103" t="s">
        <v>9</v>
      </c>
      <c r="H2103">
        <v>30504</v>
      </c>
      <c r="I2103">
        <f>IF(Table3_1[[#This Row],[Status]]="Hired",1,0)</f>
        <v>0</v>
      </c>
      <c r="J2103" t="b">
        <f>OR((Table3_1[[#This Row],[Offered Salary]]&lt;$O$27),(Table3_1[[#This Row],[Offered Salary]]&gt;$O$28))</f>
        <v>0</v>
      </c>
      <c r="K2103" t="str">
        <f>IF(Table3_1[[#This Row],[Offered Salary]]&lt;$O$27,"Low",IF(Table3_1[[#This Row],[Offered Salary]]&gt;$O$28,"High",""))</f>
        <v/>
      </c>
      <c r="L2103" s="6">
        <f>((Table3_1[[#This Row],[Offered Salary]]-$O$25)/$O$26)</f>
        <v>-0.67522758801407667</v>
      </c>
    </row>
    <row r="2104" spans="1:12" x14ac:dyDescent="0.3">
      <c r="A2104">
        <v>366620</v>
      </c>
      <c r="B2104" s="2">
        <v>41862</v>
      </c>
      <c r="C2104" s="3">
        <v>0.7109375</v>
      </c>
      <c r="D2104" t="s">
        <v>31</v>
      </c>
      <c r="E2104" t="s">
        <v>27</v>
      </c>
      <c r="F2104" t="s">
        <v>17</v>
      </c>
      <c r="G2104" t="s">
        <v>10</v>
      </c>
      <c r="H2104">
        <v>21368</v>
      </c>
      <c r="I2104">
        <f>IF(Table3_1[[#This Row],[Status]]="Hired",1,0)</f>
        <v>1</v>
      </c>
      <c r="J2104" t="b">
        <f>OR((Table3_1[[#This Row],[Offered Salary]]&lt;$O$27),(Table3_1[[#This Row],[Offered Salary]]&gt;$O$28))</f>
        <v>0</v>
      </c>
      <c r="K2104" t="str">
        <f>IF(Table3_1[[#This Row],[Offered Salary]]&lt;$O$27,"Low",IF(Table3_1[[#This Row],[Offered Salary]]&gt;$O$28,"High",""))</f>
        <v/>
      </c>
      <c r="L2104" s="6">
        <f>((Table3_1[[#This Row],[Offered Salary]]-$O$25)/$O$26)</f>
        <v>-0.99189485985634751</v>
      </c>
    </row>
    <row r="2105" spans="1:12" x14ac:dyDescent="0.3">
      <c r="A2105">
        <v>262826</v>
      </c>
      <c r="B2105" s="2">
        <v>41862</v>
      </c>
      <c r="C2105" s="3">
        <v>0.71125000000000005</v>
      </c>
      <c r="D2105" t="s">
        <v>30</v>
      </c>
      <c r="E2105" t="s">
        <v>27</v>
      </c>
      <c r="F2105" t="s">
        <v>17</v>
      </c>
      <c r="G2105" t="s">
        <v>10</v>
      </c>
      <c r="H2105">
        <v>97131</v>
      </c>
      <c r="I2105">
        <f>IF(Table3_1[[#This Row],[Status]]="Hired",1,0)</f>
        <v>0</v>
      </c>
      <c r="J2105" t="b">
        <f>OR((Table3_1[[#This Row],[Offered Salary]]&lt;$O$27),(Table3_1[[#This Row],[Offered Salary]]&gt;$O$28))</f>
        <v>0</v>
      </c>
      <c r="K2105" t="str">
        <f>IF(Table3_1[[#This Row],[Offered Salary]]&lt;$O$27,"Low",IF(Table3_1[[#This Row],[Offered Salary]]&gt;$O$28,"High",""))</f>
        <v/>
      </c>
      <c r="L2105" s="6">
        <f>((Table3_1[[#This Row],[Offered Salary]]-$O$25)/$O$26)</f>
        <v>1.6341627711184736</v>
      </c>
    </row>
    <row r="2106" spans="1:12" x14ac:dyDescent="0.3">
      <c r="A2106">
        <v>852087</v>
      </c>
      <c r="B2106" s="2">
        <v>41862</v>
      </c>
      <c r="C2106" s="3">
        <v>0.71179398148148143</v>
      </c>
      <c r="D2106" t="s">
        <v>31</v>
      </c>
      <c r="E2106" t="s">
        <v>27</v>
      </c>
      <c r="F2106" t="s">
        <v>17</v>
      </c>
      <c r="G2106" t="s">
        <v>10</v>
      </c>
      <c r="H2106">
        <v>4717</v>
      </c>
      <c r="I2106">
        <f>IF(Table3_1[[#This Row],[Status]]="Hired",1,0)</f>
        <v>1</v>
      </c>
      <c r="J2106" t="b">
        <f>OR((Table3_1[[#This Row],[Offered Salary]]&lt;$O$27),(Table3_1[[#This Row],[Offered Salary]]&gt;$O$28))</f>
        <v>1</v>
      </c>
      <c r="K2106" t="str">
        <f>IF(Table3_1[[#This Row],[Offered Salary]]&lt;$O$27,"Low",IF(Table3_1[[#This Row],[Offered Salary]]&gt;$O$28,"High",""))</f>
        <v>Low</v>
      </c>
      <c r="L2106" s="6">
        <f>((Table3_1[[#This Row],[Offered Salary]]-$O$25)/$O$26)</f>
        <v>-1.5690431461354248</v>
      </c>
    </row>
    <row r="2107" spans="1:12" x14ac:dyDescent="0.3">
      <c r="A2107">
        <v>234192</v>
      </c>
      <c r="B2107" s="2">
        <v>41872</v>
      </c>
      <c r="C2107" s="3">
        <v>0.35847222222222225</v>
      </c>
      <c r="D2107" t="s">
        <v>30</v>
      </c>
      <c r="E2107" t="s">
        <v>27</v>
      </c>
      <c r="F2107" t="s">
        <v>17</v>
      </c>
      <c r="G2107" t="s">
        <v>10</v>
      </c>
      <c r="H2107">
        <v>70071</v>
      </c>
      <c r="I2107">
        <f>IF(Table3_1[[#This Row],[Status]]="Hired",1,0)</f>
        <v>0</v>
      </c>
      <c r="J2107" t="b">
        <f>OR((Table3_1[[#This Row],[Offered Salary]]&lt;$O$27),(Table3_1[[#This Row],[Offered Salary]]&gt;$O$28))</f>
        <v>0</v>
      </c>
      <c r="K2107" t="str">
        <f>IF(Table3_1[[#This Row],[Offered Salary]]&lt;$O$27,"Low",IF(Table3_1[[#This Row],[Offered Salary]]&gt;$O$28,"High",""))</f>
        <v/>
      </c>
      <c r="L2107" s="6">
        <f>((Table3_1[[#This Row],[Offered Salary]]-$O$25)/$O$26)</f>
        <v>0.69622315027216786</v>
      </c>
    </row>
    <row r="2108" spans="1:12" x14ac:dyDescent="0.3">
      <c r="A2108">
        <v>578818</v>
      </c>
      <c r="B2108" s="2">
        <v>41765</v>
      </c>
      <c r="C2108" s="3">
        <v>0.41596064814814815</v>
      </c>
      <c r="D2108" t="s">
        <v>31</v>
      </c>
      <c r="E2108" t="s">
        <v>27</v>
      </c>
      <c r="F2108" t="s">
        <v>17</v>
      </c>
      <c r="G2108" t="s">
        <v>8</v>
      </c>
      <c r="H2108">
        <v>74310</v>
      </c>
      <c r="I2108">
        <f>IF(Table3_1[[#This Row],[Status]]="Hired",1,0)</f>
        <v>1</v>
      </c>
      <c r="J2108" t="b">
        <f>OR((Table3_1[[#This Row],[Offered Salary]]&lt;$O$27),(Table3_1[[#This Row],[Offered Salary]]&gt;$O$28))</f>
        <v>0</v>
      </c>
      <c r="K2108" t="str">
        <f>IF(Table3_1[[#This Row],[Offered Salary]]&lt;$O$27,"Low",IF(Table3_1[[#This Row],[Offered Salary]]&gt;$O$28,"High",""))</f>
        <v/>
      </c>
      <c r="L2108" s="6">
        <f>((Table3_1[[#This Row],[Offered Salary]]-$O$25)/$O$26)</f>
        <v>0.84315315961316906</v>
      </c>
    </row>
    <row r="2109" spans="1:12" x14ac:dyDescent="0.3">
      <c r="A2109">
        <v>813334</v>
      </c>
      <c r="B2109" s="2">
        <v>41765</v>
      </c>
      <c r="C2109" s="3">
        <v>0.41771990740740739</v>
      </c>
      <c r="D2109" t="s">
        <v>31</v>
      </c>
      <c r="E2109" t="s">
        <v>27</v>
      </c>
      <c r="F2109" t="s">
        <v>17</v>
      </c>
      <c r="G2109" t="s">
        <v>8</v>
      </c>
      <c r="H2109">
        <v>94627</v>
      </c>
      <c r="I2109">
        <f>IF(Table3_1[[#This Row],[Status]]="Hired",1,0)</f>
        <v>1</v>
      </c>
      <c r="J2109" t="b">
        <f>OR((Table3_1[[#This Row],[Offered Salary]]&lt;$O$27),(Table3_1[[#This Row],[Offered Salary]]&gt;$O$28))</f>
        <v>0</v>
      </c>
      <c r="K2109" t="str">
        <f>IF(Table3_1[[#This Row],[Offered Salary]]&lt;$O$27,"Low",IF(Table3_1[[#This Row],[Offered Salary]]&gt;$O$28,"High",""))</f>
        <v/>
      </c>
      <c r="L2109" s="6">
        <f>((Table3_1[[#This Row],[Offered Salary]]-$O$25)/$O$26)</f>
        <v>1.5473704277851716</v>
      </c>
    </row>
    <row r="2110" spans="1:12" x14ac:dyDescent="0.3">
      <c r="A2110">
        <v>938949</v>
      </c>
      <c r="B2110" s="2">
        <v>41769</v>
      </c>
      <c r="C2110" s="3">
        <v>0.79258101851851848</v>
      </c>
      <c r="D2110" t="s">
        <v>30</v>
      </c>
      <c r="E2110" t="s">
        <v>27</v>
      </c>
      <c r="F2110" t="s">
        <v>17</v>
      </c>
      <c r="G2110" t="s">
        <v>9</v>
      </c>
      <c r="H2110">
        <v>75525</v>
      </c>
      <c r="I2110">
        <f>IF(Table3_1[[#This Row],[Status]]="Hired",1,0)</f>
        <v>0</v>
      </c>
      <c r="J2110" t="b">
        <f>OR((Table3_1[[#This Row],[Offered Salary]]&lt;$O$27),(Table3_1[[#This Row],[Offered Salary]]&gt;$O$28))</f>
        <v>0</v>
      </c>
      <c r="K2110" t="str">
        <f>IF(Table3_1[[#This Row],[Offered Salary]]&lt;$O$27,"Low",IF(Table3_1[[#This Row],[Offered Salary]]&gt;$O$28,"High",""))</f>
        <v/>
      </c>
      <c r="L2110" s="6">
        <f>((Table3_1[[#This Row],[Offered Salary]]-$O$25)/$O$26)</f>
        <v>0.88526685655804194</v>
      </c>
    </row>
    <row r="2111" spans="1:12" x14ac:dyDescent="0.3">
      <c r="A2111">
        <v>831516</v>
      </c>
      <c r="B2111" s="2">
        <v>41769</v>
      </c>
      <c r="C2111" s="3">
        <v>0.79396990740740736</v>
      </c>
      <c r="D2111" t="s">
        <v>31</v>
      </c>
      <c r="E2111" t="s">
        <v>29</v>
      </c>
      <c r="F2111" t="s">
        <v>17</v>
      </c>
      <c r="G2111" t="s">
        <v>9</v>
      </c>
      <c r="H2111">
        <v>44507</v>
      </c>
      <c r="I2111">
        <f>IF(Table3_1[[#This Row],[Status]]="Hired",1,0)</f>
        <v>1</v>
      </c>
      <c r="J2111" t="b">
        <f>OR((Table3_1[[#This Row],[Offered Salary]]&lt;$O$27),(Table3_1[[#This Row],[Offered Salary]]&gt;$O$28))</f>
        <v>0</v>
      </c>
      <c r="K2111" t="str">
        <f>IF(Table3_1[[#This Row],[Offered Salary]]&lt;$O$27,"Low",IF(Table3_1[[#This Row],[Offered Salary]]&gt;$O$28,"High",""))</f>
        <v/>
      </c>
      <c r="L2111" s="6">
        <f>((Table3_1[[#This Row],[Offered Salary]]-$O$25)/$O$26)</f>
        <v>-0.18986289803954529</v>
      </c>
    </row>
    <row r="2112" spans="1:12" x14ac:dyDescent="0.3">
      <c r="A2112">
        <v>995799</v>
      </c>
      <c r="B2112" s="2">
        <v>41771</v>
      </c>
      <c r="C2112" s="3">
        <v>0.45320601851851849</v>
      </c>
      <c r="D2112" t="s">
        <v>31</v>
      </c>
      <c r="E2112" t="s">
        <v>29</v>
      </c>
      <c r="F2112" t="s">
        <v>17</v>
      </c>
      <c r="G2112" t="s">
        <v>8</v>
      </c>
      <c r="H2112">
        <v>83962</v>
      </c>
      <c r="I2112">
        <f>IF(Table3_1[[#This Row],[Status]]="Hired",1,0)</f>
        <v>1</v>
      </c>
      <c r="J2112" t="b">
        <f>OR((Table3_1[[#This Row],[Offered Salary]]&lt;$O$27),(Table3_1[[#This Row],[Offered Salary]]&gt;$O$28))</f>
        <v>0</v>
      </c>
      <c r="K2112" t="str">
        <f>IF(Table3_1[[#This Row],[Offered Salary]]&lt;$O$27,"Low",IF(Table3_1[[#This Row],[Offered Salary]]&gt;$O$28,"High",""))</f>
        <v/>
      </c>
      <c r="L2112" s="6">
        <f>((Table3_1[[#This Row],[Offered Salary]]-$O$25)/$O$26)</f>
        <v>1.1777057546023981</v>
      </c>
    </row>
    <row r="2113" spans="1:12" x14ac:dyDescent="0.3">
      <c r="A2113">
        <v>350319</v>
      </c>
      <c r="B2113" s="2">
        <v>41771</v>
      </c>
      <c r="C2113" s="3">
        <v>0.45383101851851854</v>
      </c>
      <c r="D2113" t="s">
        <v>30</v>
      </c>
      <c r="E2113" t="s">
        <v>27</v>
      </c>
      <c r="F2113" t="s">
        <v>17</v>
      </c>
      <c r="G2113" t="s">
        <v>8</v>
      </c>
      <c r="H2113">
        <v>59448</v>
      </c>
      <c r="I2113">
        <f>IF(Table3_1[[#This Row],[Status]]="Hired",1,0)</f>
        <v>0</v>
      </c>
      <c r="J2113" t="b">
        <f>OR((Table3_1[[#This Row],[Offered Salary]]&lt;$O$27),(Table3_1[[#This Row],[Offered Salary]]&gt;$O$28))</f>
        <v>0</v>
      </c>
      <c r="K2113" t="str">
        <f>IF(Table3_1[[#This Row],[Offered Salary]]&lt;$O$27,"Low",IF(Table3_1[[#This Row],[Offered Salary]]&gt;$O$28,"High",""))</f>
        <v/>
      </c>
      <c r="L2113" s="6">
        <f>((Table3_1[[#This Row],[Offered Salary]]-$O$25)/$O$26)</f>
        <v>0.3280142592060073</v>
      </c>
    </row>
    <row r="2114" spans="1:12" x14ac:dyDescent="0.3">
      <c r="A2114">
        <v>422303</v>
      </c>
      <c r="B2114" s="2">
        <v>41775</v>
      </c>
      <c r="C2114" s="3">
        <v>0.2901273148148148</v>
      </c>
      <c r="D2114" t="s">
        <v>30</v>
      </c>
      <c r="E2114" t="s">
        <v>27</v>
      </c>
      <c r="F2114" t="s">
        <v>17</v>
      </c>
      <c r="G2114" t="s">
        <v>8</v>
      </c>
      <c r="H2114">
        <v>46044</v>
      </c>
      <c r="I2114">
        <f>IF(Table3_1[[#This Row],[Status]]="Hired",1,0)</f>
        <v>0</v>
      </c>
      <c r="J2114" t="b">
        <f>OR((Table3_1[[#This Row],[Offered Salary]]&lt;$O$27),(Table3_1[[#This Row],[Offered Salary]]&gt;$O$28))</f>
        <v>0</v>
      </c>
      <c r="K2114" t="str">
        <f>IF(Table3_1[[#This Row],[Offered Salary]]&lt;$O$27,"Low",IF(Table3_1[[#This Row],[Offered Salary]]&gt;$O$28,"High",""))</f>
        <v/>
      </c>
      <c r="L2114" s="6">
        <f>((Table3_1[[#This Row],[Offered Salary]]-$O$25)/$O$26)</f>
        <v>-0.13658820486730686</v>
      </c>
    </row>
    <row r="2115" spans="1:12" x14ac:dyDescent="0.3">
      <c r="A2115">
        <v>454176</v>
      </c>
      <c r="B2115" s="2">
        <v>41776</v>
      </c>
      <c r="C2115" s="3">
        <v>0.69438657407407411</v>
      </c>
      <c r="D2115" t="s">
        <v>30</v>
      </c>
      <c r="E2115" t="s">
        <v>29</v>
      </c>
      <c r="F2115" t="s">
        <v>17</v>
      </c>
      <c r="G2115" t="s">
        <v>8</v>
      </c>
      <c r="H2115">
        <v>45064</v>
      </c>
      <c r="I2115">
        <f>IF(Table3_1[[#This Row],[Status]]="Hired",1,0)</f>
        <v>0</v>
      </c>
      <c r="J2115" t="b">
        <f>OR((Table3_1[[#This Row],[Offered Salary]]&lt;$O$27),(Table3_1[[#This Row],[Offered Salary]]&gt;$O$28))</f>
        <v>0</v>
      </c>
      <c r="K2115" t="str">
        <f>IF(Table3_1[[#This Row],[Offered Salary]]&lt;$O$27,"Low",IF(Table3_1[[#This Row],[Offered Salary]]&gt;$O$28,"High",""))</f>
        <v/>
      </c>
      <c r="L2115" s="6">
        <f>((Table3_1[[#This Row],[Offered Salary]]-$O$25)/$O$26)</f>
        <v>-0.17055645425494098</v>
      </c>
    </row>
    <row r="2116" spans="1:12" x14ac:dyDescent="0.3">
      <c r="A2116">
        <v>396603</v>
      </c>
      <c r="B2116" s="2">
        <v>41836</v>
      </c>
      <c r="C2116" s="3">
        <v>0.51277777777777778</v>
      </c>
      <c r="D2116" t="s">
        <v>31</v>
      </c>
      <c r="E2116" t="s">
        <v>27</v>
      </c>
      <c r="F2116" t="s">
        <v>17</v>
      </c>
      <c r="G2116" t="s">
        <v>8</v>
      </c>
      <c r="H2116">
        <v>3055</v>
      </c>
      <c r="I2116">
        <f>IF(Table3_1[[#This Row],[Status]]="Hired",1,0)</f>
        <v>1</v>
      </c>
      <c r="J2116" t="b">
        <f>OR((Table3_1[[#This Row],[Offered Salary]]&lt;$O$27),(Table3_1[[#This Row],[Offered Salary]]&gt;$O$28))</f>
        <v>1</v>
      </c>
      <c r="K2116" t="str">
        <f>IF(Table3_1[[#This Row],[Offered Salary]]&lt;$O$27,"Low",IF(Table3_1[[#This Row],[Offered Salary]]&gt;$O$28,"High",""))</f>
        <v>Low</v>
      </c>
      <c r="L2116" s="6">
        <f>((Table3_1[[#This Row],[Offered Salary]]-$O$25)/$O$26)</f>
        <v>-1.626650524178535</v>
      </c>
    </row>
    <row r="2117" spans="1:12" x14ac:dyDescent="0.3">
      <c r="A2117">
        <v>818355</v>
      </c>
      <c r="B2117" s="2">
        <v>41836</v>
      </c>
      <c r="C2117" s="3">
        <v>0.51363425925925921</v>
      </c>
      <c r="D2117" t="s">
        <v>31</v>
      </c>
      <c r="E2117" t="s">
        <v>27</v>
      </c>
      <c r="F2117" t="s">
        <v>17</v>
      </c>
      <c r="G2117" t="s">
        <v>8</v>
      </c>
      <c r="H2117">
        <v>78340</v>
      </c>
      <c r="I2117">
        <f>IF(Table3_1[[#This Row],[Status]]="Hired",1,0)</f>
        <v>1</v>
      </c>
      <c r="J2117" t="b">
        <f>OR((Table3_1[[#This Row],[Offered Salary]]&lt;$O$27),(Table3_1[[#This Row],[Offered Salary]]&gt;$O$28))</f>
        <v>0</v>
      </c>
      <c r="K2117" t="str">
        <f>IF(Table3_1[[#This Row],[Offered Salary]]&lt;$O$27,"Low",IF(Table3_1[[#This Row],[Offered Salary]]&gt;$O$28,"High",""))</f>
        <v/>
      </c>
      <c r="L2117" s="6">
        <f>((Table3_1[[#This Row],[Offered Salary]]-$O$25)/$O$26)</f>
        <v>0.98283891985007266</v>
      </c>
    </row>
    <row r="2118" spans="1:12" x14ac:dyDescent="0.3">
      <c r="A2118">
        <v>845699</v>
      </c>
      <c r="B2118" s="2">
        <v>41846</v>
      </c>
      <c r="C2118" s="3">
        <v>0.65732638888888884</v>
      </c>
      <c r="D2118" t="s">
        <v>31</v>
      </c>
      <c r="E2118" t="s">
        <v>27</v>
      </c>
      <c r="F2118" t="s">
        <v>17</v>
      </c>
      <c r="G2118" t="s">
        <v>8</v>
      </c>
      <c r="H2118">
        <v>26152</v>
      </c>
      <c r="I2118">
        <f>IF(Table3_1[[#This Row],[Status]]="Hired",1,0)</f>
        <v>1</v>
      </c>
      <c r="J2118" t="b">
        <f>OR((Table3_1[[#This Row],[Offered Salary]]&lt;$O$27),(Table3_1[[#This Row],[Offered Salary]]&gt;$O$28))</f>
        <v>0</v>
      </c>
      <c r="K2118" t="str">
        <f>IF(Table3_1[[#This Row],[Offered Salary]]&lt;$O$27,"Low",IF(Table3_1[[#This Row],[Offered Salary]]&gt;$O$28,"High",""))</f>
        <v/>
      </c>
      <c r="L2118" s="6">
        <f>((Table3_1[[#This Row],[Offered Salary]]-$O$25)/$O$26)</f>
        <v>-0.82607434447834571</v>
      </c>
    </row>
    <row r="2119" spans="1:12" x14ac:dyDescent="0.3">
      <c r="A2119">
        <v>274119</v>
      </c>
      <c r="B2119" s="2">
        <v>41846</v>
      </c>
      <c r="C2119" s="3">
        <v>0.65905092592592596</v>
      </c>
      <c r="D2119" t="s">
        <v>30</v>
      </c>
      <c r="E2119" t="s">
        <v>27</v>
      </c>
      <c r="F2119" t="s">
        <v>17</v>
      </c>
      <c r="G2119" t="s">
        <v>8</v>
      </c>
      <c r="H2119">
        <v>69312</v>
      </c>
      <c r="I2119">
        <f>IF(Table3_1[[#This Row],[Status]]="Hired",1,0)</f>
        <v>0</v>
      </c>
      <c r="J2119" t="b">
        <f>OR((Table3_1[[#This Row],[Offered Salary]]&lt;$O$27),(Table3_1[[#This Row],[Offered Salary]]&gt;$O$28))</f>
        <v>0</v>
      </c>
      <c r="K2119" t="str">
        <f>IF(Table3_1[[#This Row],[Offered Salary]]&lt;$O$27,"Low",IF(Table3_1[[#This Row],[Offered Salary]]&gt;$O$28,"High",""))</f>
        <v/>
      </c>
      <c r="L2119" s="6">
        <f>((Table3_1[[#This Row],[Offered Salary]]-$O$25)/$O$26)</f>
        <v>0.66991508773623498</v>
      </c>
    </row>
    <row r="2120" spans="1:12" x14ac:dyDescent="0.3">
      <c r="A2120">
        <v>984018</v>
      </c>
      <c r="B2120" s="2">
        <v>41856</v>
      </c>
      <c r="C2120" s="3">
        <v>0.57956018518518515</v>
      </c>
      <c r="D2120" t="s">
        <v>31</v>
      </c>
      <c r="E2120" t="s">
        <v>27</v>
      </c>
      <c r="F2120" t="s">
        <v>17</v>
      </c>
      <c r="G2120" t="s">
        <v>9</v>
      </c>
      <c r="H2120">
        <v>41667</v>
      </c>
      <c r="I2120">
        <f>IF(Table3_1[[#This Row],[Status]]="Hired",1,0)</f>
        <v>1</v>
      </c>
      <c r="J2120" t="b">
        <f>OR((Table3_1[[#This Row],[Offered Salary]]&lt;$O$27),(Table3_1[[#This Row],[Offered Salary]]&gt;$O$28))</f>
        <v>0</v>
      </c>
      <c r="K2120" t="str">
        <f>IF(Table3_1[[#This Row],[Offered Salary]]&lt;$O$27,"Low",IF(Table3_1[[#This Row],[Offered Salary]]&gt;$O$28,"High",""))</f>
        <v/>
      </c>
      <c r="L2120" s="6">
        <f>((Table3_1[[#This Row],[Offered Salary]]-$O$25)/$O$26)</f>
        <v>-0.2883014983057503</v>
      </c>
    </row>
    <row r="2121" spans="1:12" x14ac:dyDescent="0.3">
      <c r="A2121">
        <v>858091</v>
      </c>
      <c r="B2121" s="2">
        <v>41856</v>
      </c>
      <c r="C2121" s="3">
        <v>0.58137731481481481</v>
      </c>
      <c r="D2121" t="s">
        <v>30</v>
      </c>
      <c r="E2121" t="s">
        <v>27</v>
      </c>
      <c r="F2121" t="s">
        <v>17</v>
      </c>
      <c r="G2121" t="s">
        <v>9</v>
      </c>
      <c r="H2121">
        <v>55059</v>
      </c>
      <c r="I2121">
        <f>IF(Table3_1[[#This Row],[Status]]="Hired",1,0)</f>
        <v>0</v>
      </c>
      <c r="J2121" t="b">
        <f>OR((Table3_1[[#This Row],[Offered Salary]]&lt;$O$27),(Table3_1[[#This Row],[Offered Salary]]&gt;$O$28))</f>
        <v>0</v>
      </c>
      <c r="K2121" t="str">
        <f>IF(Table3_1[[#This Row],[Offered Salary]]&lt;$O$27,"Low",IF(Table3_1[[#This Row],[Offered Salary]]&gt;$O$28,"High",""))</f>
        <v/>
      </c>
      <c r="L2121" s="6">
        <f>((Table3_1[[#This Row],[Offered Salary]]-$O$25)/$O$26)</f>
        <v>0.17588502801996017</v>
      </c>
    </row>
    <row r="2122" spans="1:12" x14ac:dyDescent="0.3">
      <c r="A2122">
        <v>620222</v>
      </c>
      <c r="B2122" s="2">
        <v>41880</v>
      </c>
      <c r="C2122" s="3">
        <v>0.39688657407407407</v>
      </c>
      <c r="D2122" t="s">
        <v>31</v>
      </c>
      <c r="E2122" t="s">
        <v>27</v>
      </c>
      <c r="F2122" t="s">
        <v>17</v>
      </c>
      <c r="G2122" t="s">
        <v>9</v>
      </c>
      <c r="H2122">
        <v>2786</v>
      </c>
      <c r="I2122">
        <f>IF(Table3_1[[#This Row],[Status]]="Hired",1,0)</f>
        <v>1</v>
      </c>
      <c r="J2122" t="b">
        <f>OR((Table3_1[[#This Row],[Offered Salary]]&lt;$O$27),(Table3_1[[#This Row],[Offered Salary]]&gt;$O$28))</f>
        <v>1</v>
      </c>
      <c r="K2122" t="str">
        <f>IF(Table3_1[[#This Row],[Offered Salary]]&lt;$O$27,"Low",IF(Table3_1[[#This Row],[Offered Salary]]&gt;$O$28,"High",""))</f>
        <v>Low</v>
      </c>
      <c r="L2122" s="6">
        <f>((Table3_1[[#This Row],[Offered Salary]]-$O$25)/$O$26)</f>
        <v>-1.6359744620206509</v>
      </c>
    </row>
    <row r="2123" spans="1:12" x14ac:dyDescent="0.3">
      <c r="A2123">
        <v>230236</v>
      </c>
      <c r="B2123" s="2">
        <v>41880</v>
      </c>
      <c r="C2123" s="3">
        <v>0.39730324074074075</v>
      </c>
      <c r="D2123" t="s">
        <v>31</v>
      </c>
      <c r="E2123" t="s">
        <v>27</v>
      </c>
      <c r="F2123" t="s">
        <v>17</v>
      </c>
      <c r="G2123" t="s">
        <v>9</v>
      </c>
      <c r="H2123">
        <v>9611</v>
      </c>
      <c r="I2123">
        <f>IF(Table3_1[[#This Row],[Status]]="Hired",1,0)</f>
        <v>1</v>
      </c>
      <c r="J2123" t="b">
        <f>OR((Table3_1[[#This Row],[Offered Salary]]&lt;$O$27),(Table3_1[[#This Row],[Offered Salary]]&gt;$O$28))</f>
        <v>1</v>
      </c>
      <c r="K2123" t="str">
        <f>IF(Table3_1[[#This Row],[Offered Salary]]&lt;$O$27,"Low",IF(Table3_1[[#This Row],[Offered Salary]]&gt;$O$28,"High",""))</f>
        <v>Low</v>
      </c>
      <c r="L2123" s="6">
        <f>((Table3_1[[#This Row],[Offered Salary]]-$O$25)/$O$26)</f>
        <v>-1.3994098680710561</v>
      </c>
    </row>
    <row r="2124" spans="1:12" x14ac:dyDescent="0.3">
      <c r="A2124">
        <v>78867</v>
      </c>
      <c r="B2124" s="2">
        <v>41880</v>
      </c>
      <c r="C2124" s="3">
        <v>0.3979861111111111</v>
      </c>
      <c r="D2124" t="s">
        <v>31</v>
      </c>
      <c r="E2124" t="s">
        <v>27</v>
      </c>
      <c r="F2124" t="s">
        <v>17</v>
      </c>
      <c r="G2124" t="s">
        <v>9</v>
      </c>
      <c r="H2124">
        <v>15947</v>
      </c>
      <c r="I2124">
        <f>IF(Table3_1[[#This Row],[Status]]="Hired",1,0)</f>
        <v>1</v>
      </c>
      <c r="J2124" t="b">
        <f>OR((Table3_1[[#This Row],[Offered Salary]]&lt;$O$27),(Table3_1[[#This Row],[Offered Salary]]&gt;$O$28))</f>
        <v>0</v>
      </c>
      <c r="K2124" t="str">
        <f>IF(Table3_1[[#This Row],[Offered Salary]]&lt;$O$27,"Low",IF(Table3_1[[#This Row],[Offered Salary]]&gt;$O$28,"High",""))</f>
        <v/>
      </c>
      <c r="L2124" s="6">
        <f>((Table3_1[[#This Row],[Offered Salary]]-$O$25)/$O$26)</f>
        <v>-1.1797947373363113</v>
      </c>
    </row>
    <row r="2125" spans="1:12" x14ac:dyDescent="0.3">
      <c r="A2125">
        <v>465580</v>
      </c>
      <c r="B2125" s="2">
        <v>41880</v>
      </c>
      <c r="C2125" s="3">
        <v>0.39834490740740741</v>
      </c>
      <c r="D2125" t="s">
        <v>30</v>
      </c>
      <c r="E2125" t="s">
        <v>27</v>
      </c>
      <c r="F2125" t="s">
        <v>17</v>
      </c>
      <c r="G2125" t="s">
        <v>2</v>
      </c>
      <c r="H2125">
        <v>40213</v>
      </c>
      <c r="I2125">
        <f>IF(Table3_1[[#This Row],[Status]]="Hired",1,0)</f>
        <v>0</v>
      </c>
      <c r="J2125" t="b">
        <f>OR((Table3_1[[#This Row],[Offered Salary]]&lt;$O$27),(Table3_1[[#This Row],[Offered Salary]]&gt;$O$28))</f>
        <v>0</v>
      </c>
      <c r="K2125" t="str">
        <f>IF(Table3_1[[#This Row],[Offered Salary]]&lt;$O$27,"Low",IF(Table3_1[[#This Row],[Offered Salary]]&gt;$O$28,"High",""))</f>
        <v/>
      </c>
      <c r="L2125" s="6">
        <f>((Table3_1[[#This Row],[Offered Salary]]-$O$25)/$O$26)</f>
        <v>-0.33869928872372995</v>
      </c>
    </row>
    <row r="2126" spans="1:12" x14ac:dyDescent="0.3">
      <c r="A2126">
        <v>64417</v>
      </c>
      <c r="B2126" s="2">
        <v>41766</v>
      </c>
      <c r="C2126" s="3">
        <v>0.51318287037037036</v>
      </c>
      <c r="D2126" t="s">
        <v>30</v>
      </c>
      <c r="E2126" t="s">
        <v>29</v>
      </c>
      <c r="F2126" t="s">
        <v>20</v>
      </c>
      <c r="G2126" t="s">
        <v>4</v>
      </c>
      <c r="H2126">
        <v>28118</v>
      </c>
      <c r="I2126">
        <f>IF(Table3_1[[#This Row],[Status]]="Hired",1,0)</f>
        <v>0</v>
      </c>
      <c r="J2126" t="b">
        <f>OR((Table3_1[[#This Row],[Offered Salary]]&lt;$O$27),(Table3_1[[#This Row],[Offered Salary]]&gt;$O$28))</f>
        <v>0</v>
      </c>
      <c r="K2126" t="str">
        <f>IF(Table3_1[[#This Row],[Offered Salary]]&lt;$O$27,"Low",IF(Table3_1[[#This Row],[Offered Salary]]&gt;$O$28,"High",""))</f>
        <v/>
      </c>
      <c r="L2126" s="6">
        <f>((Table3_1[[#This Row],[Offered Salary]]-$O$25)/$O$26)</f>
        <v>-0.75792987682927571</v>
      </c>
    </row>
    <row r="2127" spans="1:12" x14ac:dyDescent="0.3">
      <c r="A2127">
        <v>741838</v>
      </c>
      <c r="B2127" s="2">
        <v>41785</v>
      </c>
      <c r="C2127" s="3">
        <v>0.39712962962962961</v>
      </c>
      <c r="D2127" t="s">
        <v>31</v>
      </c>
      <c r="E2127" t="s">
        <v>29</v>
      </c>
      <c r="F2127" t="s">
        <v>20</v>
      </c>
      <c r="G2127" t="s">
        <v>2</v>
      </c>
      <c r="H2127">
        <v>11961</v>
      </c>
      <c r="I2127">
        <f>IF(Table3_1[[#This Row],[Status]]="Hired",1,0)</f>
        <v>1</v>
      </c>
      <c r="J2127" t="b">
        <f>OR((Table3_1[[#This Row],[Offered Salary]]&lt;$O$27),(Table3_1[[#This Row],[Offered Salary]]&gt;$O$28))</f>
        <v>1</v>
      </c>
      <c r="K2127" t="str">
        <f>IF(Table3_1[[#This Row],[Offered Salary]]&lt;$O$27,"Low",IF(Table3_1[[#This Row],[Offered Salary]]&gt;$O$28,"High",""))</f>
        <v>Low</v>
      </c>
      <c r="L2127" s="6">
        <f>((Table3_1[[#This Row],[Offered Salary]]-$O$25)/$O$26)</f>
        <v>-1.3179553924986682</v>
      </c>
    </row>
    <row r="2128" spans="1:12" x14ac:dyDescent="0.3">
      <c r="A2128">
        <v>378990</v>
      </c>
      <c r="B2128" s="2">
        <v>41852</v>
      </c>
      <c r="C2128" s="3">
        <v>0.74623842592592593</v>
      </c>
      <c r="D2128" t="s">
        <v>31</v>
      </c>
      <c r="E2128" t="s">
        <v>27</v>
      </c>
      <c r="F2128" t="s">
        <v>17</v>
      </c>
      <c r="G2128" t="s">
        <v>10</v>
      </c>
      <c r="H2128">
        <v>63315</v>
      </c>
      <c r="I2128">
        <f>IF(Table3_1[[#This Row],[Status]]="Hired",1,0)</f>
        <v>1</v>
      </c>
      <c r="J2128" t="b">
        <f>OR((Table3_1[[#This Row],[Offered Salary]]&lt;$O$27),(Table3_1[[#This Row],[Offered Salary]]&gt;$O$28))</f>
        <v>0</v>
      </c>
      <c r="K2128" t="str">
        <f>IF(Table3_1[[#This Row],[Offered Salary]]&lt;$O$27,"Low",IF(Table3_1[[#This Row],[Offered Salary]]&gt;$O$28,"High",""))</f>
        <v/>
      </c>
      <c r="L2128" s="6">
        <f>((Table3_1[[#This Row],[Offered Salary]]-$O$25)/$O$26)</f>
        <v>0.46205019837129424</v>
      </c>
    </row>
    <row r="2129" spans="1:12" x14ac:dyDescent="0.3">
      <c r="A2129">
        <v>926493</v>
      </c>
      <c r="B2129" s="2">
        <v>41852</v>
      </c>
      <c r="C2129" s="3">
        <v>0.74659722222222225</v>
      </c>
      <c r="D2129" t="s">
        <v>30</v>
      </c>
      <c r="E2129" t="s">
        <v>29</v>
      </c>
      <c r="F2129" t="s">
        <v>17</v>
      </c>
      <c r="G2129" t="s">
        <v>10</v>
      </c>
      <c r="H2129">
        <v>35917</v>
      </c>
      <c r="I2129">
        <f>IF(Table3_1[[#This Row],[Status]]="Hired",1,0)</f>
        <v>0</v>
      </c>
      <c r="J2129" t="b">
        <f>OR((Table3_1[[#This Row],[Offered Salary]]&lt;$O$27),(Table3_1[[#This Row],[Offered Salary]]&gt;$O$28))</f>
        <v>0</v>
      </c>
      <c r="K2129" t="str">
        <f>IF(Table3_1[[#This Row],[Offered Salary]]&lt;$O$27,"Low",IF(Table3_1[[#This Row],[Offered Salary]]&gt;$O$28,"High",""))</f>
        <v/>
      </c>
      <c r="L2129" s="6">
        <f>((Table3_1[[#This Row],[Offered Salary]]-$O$25)/$O$26)</f>
        <v>-0.48760500236584853</v>
      </c>
    </row>
    <row r="2130" spans="1:12" x14ac:dyDescent="0.3">
      <c r="A2130">
        <v>574193</v>
      </c>
      <c r="B2130" s="2">
        <v>41765</v>
      </c>
      <c r="C2130" s="3">
        <v>0.39803240740740742</v>
      </c>
      <c r="D2130" t="s">
        <v>30</v>
      </c>
      <c r="E2130" t="s">
        <v>29</v>
      </c>
      <c r="F2130" t="s">
        <v>17</v>
      </c>
      <c r="G2130" t="s">
        <v>10</v>
      </c>
      <c r="H2130">
        <v>52260</v>
      </c>
      <c r="I2130">
        <f>IF(Table3_1[[#This Row],[Status]]="Hired",1,0)</f>
        <v>0</v>
      </c>
      <c r="J2130" t="b">
        <f>OR((Table3_1[[#This Row],[Offered Salary]]&lt;$O$27),(Table3_1[[#This Row],[Offered Salary]]&gt;$O$28))</f>
        <v>0</v>
      </c>
      <c r="K2130" t="str">
        <f>IF(Table3_1[[#This Row],[Offered Salary]]&lt;$O$27,"Low",IF(Table3_1[[#This Row],[Offered Salary]]&gt;$O$28,"High",""))</f>
        <v/>
      </c>
      <c r="L2130" s="6">
        <f>((Table3_1[[#This Row],[Offered Salary]]-$O$25)/$O$26)</f>
        <v>7.886754839140106E-2</v>
      </c>
    </row>
    <row r="2131" spans="1:12" x14ac:dyDescent="0.3">
      <c r="A2131">
        <v>220690</v>
      </c>
      <c r="B2131" s="2">
        <v>41765</v>
      </c>
      <c r="C2131" s="3">
        <v>0.39981481481481479</v>
      </c>
      <c r="D2131" t="s">
        <v>31</v>
      </c>
      <c r="E2131" t="s">
        <v>27</v>
      </c>
      <c r="F2131" t="s">
        <v>17</v>
      </c>
      <c r="G2131" t="s">
        <v>10</v>
      </c>
      <c r="H2131">
        <v>37742</v>
      </c>
      <c r="I2131">
        <f>IF(Table3_1[[#This Row],[Status]]="Hired",1,0)</f>
        <v>1</v>
      </c>
      <c r="J2131" t="b">
        <f>OR((Table3_1[[#This Row],[Offered Salary]]&lt;$O$27),(Table3_1[[#This Row],[Offered Salary]]&gt;$O$28))</f>
        <v>0</v>
      </c>
      <c r="K2131" t="str">
        <f>IF(Table3_1[[#This Row],[Offered Salary]]&lt;$O$27,"Low",IF(Table3_1[[#This Row],[Offered Salary]]&gt;$O$28,"High",""))</f>
        <v/>
      </c>
      <c r="L2131" s="6">
        <f>((Table3_1[[#This Row],[Offered Salary]]-$O$25)/$O$26)</f>
        <v>-0.4243478032511217</v>
      </c>
    </row>
    <row r="2132" spans="1:12" x14ac:dyDescent="0.3">
      <c r="A2132">
        <v>389764</v>
      </c>
      <c r="B2132" s="2">
        <v>41775</v>
      </c>
      <c r="C2132" s="3">
        <v>0.39428240740740739</v>
      </c>
      <c r="D2132" t="s">
        <v>31</v>
      </c>
      <c r="E2132" t="s">
        <v>28</v>
      </c>
      <c r="F2132" t="s">
        <v>17</v>
      </c>
      <c r="G2132" t="s">
        <v>10</v>
      </c>
      <c r="H2132">
        <v>63015</v>
      </c>
      <c r="I2132">
        <f>IF(Table3_1[[#This Row],[Status]]="Hired",1,0)</f>
        <v>1</v>
      </c>
      <c r="J2132" t="b">
        <f>OR((Table3_1[[#This Row],[Offered Salary]]&lt;$O$27),(Table3_1[[#This Row],[Offered Salary]]&gt;$O$28))</f>
        <v>0</v>
      </c>
      <c r="K2132" t="str">
        <f>IF(Table3_1[[#This Row],[Offered Salary]]&lt;$O$27,"Low",IF(Table3_1[[#This Row],[Offered Salary]]&gt;$O$28,"High",""))</f>
        <v/>
      </c>
      <c r="L2132" s="6">
        <f>((Table3_1[[#This Row],[Offered Salary]]-$O$25)/$O$26)</f>
        <v>0.45165175468120217</v>
      </c>
    </row>
    <row r="2133" spans="1:12" x14ac:dyDescent="0.3">
      <c r="A2133">
        <v>603423</v>
      </c>
      <c r="B2133" s="2">
        <v>41795</v>
      </c>
      <c r="C2133" s="3">
        <v>0.68453703703703705</v>
      </c>
      <c r="D2133" t="s">
        <v>31</v>
      </c>
      <c r="E2133" t="s">
        <v>27</v>
      </c>
      <c r="F2133" t="s">
        <v>17</v>
      </c>
      <c r="G2133" t="s">
        <v>10</v>
      </c>
      <c r="H2133">
        <v>53506</v>
      </c>
      <c r="I2133">
        <f>IF(Table3_1[[#This Row],[Status]]="Hired",1,0)</f>
        <v>1</v>
      </c>
      <c r="J2133" t="b">
        <f>OR((Table3_1[[#This Row],[Offered Salary]]&lt;$O$27),(Table3_1[[#This Row],[Offered Salary]]&gt;$O$28))</f>
        <v>0</v>
      </c>
      <c r="K2133" t="str">
        <f>IF(Table3_1[[#This Row],[Offered Salary]]&lt;$O$27,"Low",IF(Table3_1[[#This Row],[Offered Salary]]&gt;$O$28,"High",""))</f>
        <v/>
      </c>
      <c r="L2133" s="6">
        <f>((Table3_1[[#This Row],[Offered Salary]]-$O$25)/$O$26)</f>
        <v>0.12205575118425017</v>
      </c>
    </row>
    <row r="2134" spans="1:12" x14ac:dyDescent="0.3">
      <c r="A2134">
        <v>151638</v>
      </c>
      <c r="B2134" s="2">
        <v>41795</v>
      </c>
      <c r="C2134" s="3">
        <v>0.68678240740740737</v>
      </c>
      <c r="D2134" t="s">
        <v>30</v>
      </c>
      <c r="E2134" t="s">
        <v>29</v>
      </c>
      <c r="F2134" t="s">
        <v>17</v>
      </c>
      <c r="G2134" t="s">
        <v>10</v>
      </c>
      <c r="H2134">
        <v>94176</v>
      </c>
      <c r="I2134">
        <f>IF(Table3_1[[#This Row],[Status]]="Hired",1,0)</f>
        <v>0</v>
      </c>
      <c r="J2134" t="b">
        <f>OR((Table3_1[[#This Row],[Offered Salary]]&lt;$O$27),(Table3_1[[#This Row],[Offered Salary]]&gt;$O$28))</f>
        <v>0</v>
      </c>
      <c r="K2134" t="str">
        <f>IF(Table3_1[[#This Row],[Offered Salary]]&lt;$O$27,"Low",IF(Table3_1[[#This Row],[Offered Salary]]&gt;$O$28,"High",""))</f>
        <v/>
      </c>
      <c r="L2134" s="6">
        <f>((Table3_1[[#This Row],[Offered Salary]]-$O$25)/$O$26)</f>
        <v>1.5317381007710666</v>
      </c>
    </row>
    <row r="2135" spans="1:12" x14ac:dyDescent="0.3">
      <c r="A2135">
        <v>974995</v>
      </c>
      <c r="B2135" s="2">
        <v>41795</v>
      </c>
      <c r="C2135" s="3">
        <v>0.68732638888888886</v>
      </c>
      <c r="D2135" t="s">
        <v>31</v>
      </c>
      <c r="E2135" t="s">
        <v>29</v>
      </c>
      <c r="F2135" t="s">
        <v>17</v>
      </c>
      <c r="G2135" t="s">
        <v>10</v>
      </c>
      <c r="H2135">
        <v>4324</v>
      </c>
      <c r="I2135">
        <f>IF(Table3_1[[#This Row],[Status]]="Hired",1,0)</f>
        <v>1</v>
      </c>
      <c r="J2135" t="b">
        <f>OR((Table3_1[[#This Row],[Offered Salary]]&lt;$O$27),(Table3_1[[#This Row],[Offered Salary]]&gt;$O$28))</f>
        <v>1</v>
      </c>
      <c r="K2135" t="str">
        <f>IF(Table3_1[[#This Row],[Offered Salary]]&lt;$O$27,"Low",IF(Table3_1[[#This Row],[Offered Salary]]&gt;$O$28,"High",""))</f>
        <v>Low</v>
      </c>
      <c r="L2135" s="6">
        <f>((Table3_1[[#This Row],[Offered Salary]]-$O$25)/$O$26)</f>
        <v>-1.5826651073694455</v>
      </c>
    </row>
    <row r="2136" spans="1:12" x14ac:dyDescent="0.3">
      <c r="A2136">
        <v>187616</v>
      </c>
      <c r="B2136" s="2">
        <v>41796</v>
      </c>
      <c r="C2136" s="3">
        <v>0.96233796296296292</v>
      </c>
      <c r="D2136" t="s">
        <v>30</v>
      </c>
      <c r="E2136" t="s">
        <v>27</v>
      </c>
      <c r="F2136" t="s">
        <v>17</v>
      </c>
      <c r="G2136" t="s">
        <v>10</v>
      </c>
      <c r="H2136">
        <v>23845</v>
      </c>
      <c r="I2136">
        <f>IF(Table3_1[[#This Row],[Status]]="Hired",1,0)</f>
        <v>0</v>
      </c>
      <c r="J2136" t="b">
        <f>OR((Table3_1[[#This Row],[Offered Salary]]&lt;$O$27),(Table3_1[[#This Row],[Offered Salary]]&gt;$O$28))</f>
        <v>0</v>
      </c>
      <c r="K2136" t="str">
        <f>IF(Table3_1[[#This Row],[Offered Salary]]&lt;$O$27,"Low",IF(Table3_1[[#This Row],[Offered Salary]]&gt;$O$28,"High",""))</f>
        <v/>
      </c>
      <c r="L2136" s="6">
        <f>((Table3_1[[#This Row],[Offered Salary]]-$O$25)/$O$26)</f>
        <v>-0.90603837645515384</v>
      </c>
    </row>
    <row r="2137" spans="1:12" x14ac:dyDescent="0.3">
      <c r="A2137">
        <v>865272</v>
      </c>
      <c r="B2137" s="2">
        <v>41796</v>
      </c>
      <c r="C2137" s="3">
        <v>0.96399305555555559</v>
      </c>
      <c r="D2137" t="s">
        <v>31</v>
      </c>
      <c r="E2137" t="s">
        <v>29</v>
      </c>
      <c r="F2137" t="s">
        <v>17</v>
      </c>
      <c r="G2137" t="s">
        <v>10</v>
      </c>
      <c r="H2137">
        <v>99026</v>
      </c>
      <c r="I2137">
        <f>IF(Table3_1[[#This Row],[Status]]="Hired",1,0)</f>
        <v>1</v>
      </c>
      <c r="J2137" t="b">
        <f>OR((Table3_1[[#This Row],[Offered Salary]]&lt;$O$27),(Table3_1[[#This Row],[Offered Salary]]&gt;$O$28))</f>
        <v>0</v>
      </c>
      <c r="K2137" t="str">
        <f>IF(Table3_1[[#This Row],[Offered Salary]]&lt;$O$27,"Low",IF(Table3_1[[#This Row],[Offered Salary]]&gt;$O$28,"High",""))</f>
        <v/>
      </c>
      <c r="L2137" s="6">
        <f>((Table3_1[[#This Row],[Offered Salary]]-$O$25)/$O$26)</f>
        <v>1.6998462737608886</v>
      </c>
    </row>
    <row r="2138" spans="1:12" x14ac:dyDescent="0.3">
      <c r="A2138">
        <v>242902</v>
      </c>
      <c r="B2138" s="2">
        <v>41786</v>
      </c>
      <c r="C2138" s="3">
        <v>0.39831018518518518</v>
      </c>
      <c r="D2138" t="s">
        <v>30</v>
      </c>
      <c r="E2138" t="s">
        <v>27</v>
      </c>
      <c r="F2138" t="s">
        <v>17</v>
      </c>
      <c r="G2138" t="s">
        <v>10</v>
      </c>
      <c r="H2138">
        <v>52897</v>
      </c>
      <c r="I2138">
        <f>IF(Table3_1[[#This Row],[Status]]="Hired",1,0)</f>
        <v>0</v>
      </c>
      <c r="J2138" t="b">
        <f>OR((Table3_1[[#This Row],[Offered Salary]]&lt;$O$27),(Table3_1[[#This Row],[Offered Salary]]&gt;$O$28))</f>
        <v>0</v>
      </c>
      <c r="K2138" t="str">
        <f>IF(Table3_1[[#This Row],[Offered Salary]]&lt;$O$27,"Low",IF(Table3_1[[#This Row],[Offered Salary]]&gt;$O$28,"High",""))</f>
        <v/>
      </c>
      <c r="L2138" s="6">
        <f>((Table3_1[[#This Row],[Offered Salary]]-$O$25)/$O$26)</f>
        <v>0.10094691049336325</v>
      </c>
    </row>
    <row r="2139" spans="1:12" x14ac:dyDescent="0.3">
      <c r="A2139">
        <v>858919</v>
      </c>
      <c r="B2139" s="2">
        <v>41789</v>
      </c>
      <c r="C2139" s="3">
        <v>0.73387731481481477</v>
      </c>
      <c r="D2139" t="s">
        <v>30</v>
      </c>
      <c r="E2139" t="s">
        <v>27</v>
      </c>
      <c r="F2139" t="s">
        <v>17</v>
      </c>
      <c r="G2139" t="s">
        <v>10</v>
      </c>
      <c r="H2139">
        <v>12903</v>
      </c>
      <c r="I2139">
        <f>IF(Table3_1[[#This Row],[Status]]="Hired",1,0)</f>
        <v>0</v>
      </c>
      <c r="J2139" t="b">
        <f>OR((Table3_1[[#This Row],[Offered Salary]]&lt;$O$27),(Table3_1[[#This Row],[Offered Salary]]&gt;$O$28))</f>
        <v>0</v>
      </c>
      <c r="K2139" t="str">
        <f>IF(Table3_1[[#This Row],[Offered Salary]]&lt;$O$27,"Low",IF(Table3_1[[#This Row],[Offered Salary]]&gt;$O$28,"High",""))</f>
        <v/>
      </c>
      <c r="L2139" s="6">
        <f>((Table3_1[[#This Row],[Offered Salary]]-$O$25)/$O$26)</f>
        <v>-1.285304279311779</v>
      </c>
    </row>
    <row r="2140" spans="1:12" x14ac:dyDescent="0.3">
      <c r="A2140">
        <v>683693</v>
      </c>
      <c r="B2140" s="2">
        <v>41789</v>
      </c>
      <c r="C2140" s="3">
        <v>0.73548611111111106</v>
      </c>
      <c r="D2140" t="s">
        <v>30</v>
      </c>
      <c r="E2140" t="s">
        <v>27</v>
      </c>
      <c r="F2140" t="s">
        <v>17</v>
      </c>
      <c r="G2140" t="s">
        <v>10</v>
      </c>
      <c r="H2140">
        <v>72419</v>
      </c>
      <c r="I2140">
        <f>IF(Table3_1[[#This Row],[Status]]="Hired",1,0)</f>
        <v>0</v>
      </c>
      <c r="J2140" t="b">
        <f>OR((Table3_1[[#This Row],[Offered Salary]]&lt;$O$27),(Table3_1[[#This Row],[Offered Salary]]&gt;$O$28))</f>
        <v>0</v>
      </c>
      <c r="K2140" t="str">
        <f>IF(Table3_1[[#This Row],[Offered Salary]]&lt;$O$27,"Low",IF(Table3_1[[#This Row],[Offered Salary]]&gt;$O$28,"High",""))</f>
        <v/>
      </c>
      <c r="L2140" s="6">
        <f>((Table3_1[[#This Row],[Offered Salary]]-$O$25)/$O$26)</f>
        <v>0.77760830288662197</v>
      </c>
    </row>
    <row r="2141" spans="1:12" x14ac:dyDescent="0.3">
      <c r="A2141">
        <v>505774</v>
      </c>
      <c r="B2141" s="2">
        <v>41789</v>
      </c>
      <c r="C2141" s="3">
        <v>0.73715277777777777</v>
      </c>
      <c r="D2141" t="s">
        <v>30</v>
      </c>
      <c r="E2141" t="s">
        <v>29</v>
      </c>
      <c r="F2141" t="s">
        <v>17</v>
      </c>
      <c r="G2141" t="s">
        <v>10</v>
      </c>
      <c r="H2141">
        <v>10711</v>
      </c>
      <c r="I2141">
        <f>IF(Table3_1[[#This Row],[Status]]="Hired",1,0)</f>
        <v>0</v>
      </c>
      <c r="J2141" t="b">
        <f>OR((Table3_1[[#This Row],[Offered Salary]]&lt;$O$27),(Table3_1[[#This Row],[Offered Salary]]&gt;$O$28))</f>
        <v>1</v>
      </c>
      <c r="K2141" t="str">
        <f>IF(Table3_1[[#This Row],[Offered Salary]]&lt;$O$27,"Low",IF(Table3_1[[#This Row],[Offered Salary]]&gt;$O$28,"High",""))</f>
        <v>Low</v>
      </c>
      <c r="L2141" s="6">
        <f>((Table3_1[[#This Row],[Offered Salary]]-$O$25)/$O$26)</f>
        <v>-1.3612822412073851</v>
      </c>
    </row>
    <row r="2142" spans="1:12" x14ac:dyDescent="0.3">
      <c r="A2142">
        <v>25030</v>
      </c>
      <c r="B2142" s="2">
        <v>41797</v>
      </c>
      <c r="C2142" s="3">
        <v>0.37282407407407409</v>
      </c>
      <c r="D2142" t="s">
        <v>30</v>
      </c>
      <c r="E2142" t="s">
        <v>27</v>
      </c>
      <c r="F2142" t="s">
        <v>17</v>
      </c>
      <c r="G2142" t="s">
        <v>10</v>
      </c>
      <c r="H2142">
        <v>15869</v>
      </c>
      <c r="I2142">
        <f>IF(Table3_1[[#This Row],[Status]]="Hired",1,0)</f>
        <v>0</v>
      </c>
      <c r="J2142" t="b">
        <f>OR((Table3_1[[#This Row],[Offered Salary]]&lt;$O$27),(Table3_1[[#This Row],[Offered Salary]]&gt;$O$28))</f>
        <v>0</v>
      </c>
      <c r="K2142" t="str">
        <f>IF(Table3_1[[#This Row],[Offered Salary]]&lt;$O$27,"Low",IF(Table3_1[[#This Row],[Offered Salary]]&gt;$O$28,"High",""))</f>
        <v/>
      </c>
      <c r="L2142" s="6">
        <f>((Table3_1[[#This Row],[Offered Salary]]-$O$25)/$O$26)</f>
        <v>-1.1824983326957352</v>
      </c>
    </row>
    <row r="2143" spans="1:12" x14ac:dyDescent="0.3">
      <c r="A2143">
        <v>487220</v>
      </c>
      <c r="B2143" s="2">
        <v>41831</v>
      </c>
      <c r="C2143" s="3">
        <v>0.54473379629629626</v>
      </c>
      <c r="D2143" t="s">
        <v>31</v>
      </c>
      <c r="E2143" t="s">
        <v>27</v>
      </c>
      <c r="F2143" t="s">
        <v>17</v>
      </c>
      <c r="G2143" t="s">
        <v>10</v>
      </c>
      <c r="H2143">
        <v>63009</v>
      </c>
      <c r="I2143">
        <f>IF(Table3_1[[#This Row],[Status]]="Hired",1,0)</f>
        <v>1</v>
      </c>
      <c r="J2143" t="b">
        <f>OR((Table3_1[[#This Row],[Offered Salary]]&lt;$O$27),(Table3_1[[#This Row],[Offered Salary]]&gt;$O$28))</f>
        <v>0</v>
      </c>
      <c r="K2143" t="str">
        <f>IF(Table3_1[[#This Row],[Offered Salary]]&lt;$O$27,"Low",IF(Table3_1[[#This Row],[Offered Salary]]&gt;$O$28,"High",""))</f>
        <v/>
      </c>
      <c r="L2143" s="6">
        <f>((Table3_1[[#This Row],[Offered Salary]]-$O$25)/$O$26)</f>
        <v>0.4514437858074003</v>
      </c>
    </row>
    <row r="2144" spans="1:12" x14ac:dyDescent="0.3">
      <c r="A2144">
        <v>156021</v>
      </c>
      <c r="B2144" s="2">
        <v>41767</v>
      </c>
      <c r="C2144" s="3">
        <v>0.6284953703703704</v>
      </c>
      <c r="D2144" t="s">
        <v>31</v>
      </c>
      <c r="E2144" t="s">
        <v>27</v>
      </c>
      <c r="F2144" t="s">
        <v>20</v>
      </c>
      <c r="G2144" t="s">
        <v>10</v>
      </c>
      <c r="H2144">
        <v>62932</v>
      </c>
      <c r="I2144">
        <f>IF(Table3_1[[#This Row],[Status]]="Hired",1,0)</f>
        <v>1</v>
      </c>
      <c r="J2144" t="b">
        <f>OR((Table3_1[[#This Row],[Offered Salary]]&lt;$O$27),(Table3_1[[#This Row],[Offered Salary]]&gt;$O$28))</f>
        <v>0</v>
      </c>
      <c r="K2144" t="str">
        <f>IF(Table3_1[[#This Row],[Offered Salary]]&lt;$O$27,"Low",IF(Table3_1[[#This Row],[Offered Salary]]&gt;$O$28,"High",""))</f>
        <v/>
      </c>
      <c r="L2144" s="6">
        <f>((Table3_1[[#This Row],[Offered Salary]]-$O$25)/$O$26)</f>
        <v>0.44877485192694333</v>
      </c>
    </row>
    <row r="2145" spans="1:12" x14ac:dyDescent="0.3">
      <c r="A2145">
        <v>263351</v>
      </c>
      <c r="B2145" s="2">
        <v>41773</v>
      </c>
      <c r="C2145" s="3">
        <v>0.69072916666666662</v>
      </c>
      <c r="D2145" t="s">
        <v>30</v>
      </c>
      <c r="E2145" t="s">
        <v>29</v>
      </c>
      <c r="F2145" t="s">
        <v>20</v>
      </c>
      <c r="G2145" t="s">
        <v>10</v>
      </c>
      <c r="H2145">
        <v>72121</v>
      </c>
      <c r="I2145">
        <f>IF(Table3_1[[#This Row],[Status]]="Hired",1,0)</f>
        <v>0</v>
      </c>
      <c r="J2145" t="b">
        <f>OR((Table3_1[[#This Row],[Offered Salary]]&lt;$O$27),(Table3_1[[#This Row],[Offered Salary]]&gt;$O$28))</f>
        <v>0</v>
      </c>
      <c r="K2145" t="str">
        <f>IF(Table3_1[[#This Row],[Offered Salary]]&lt;$O$27,"Low",IF(Table3_1[[#This Row],[Offered Salary]]&gt;$O$28,"High",""))</f>
        <v/>
      </c>
      <c r="L2145" s="6">
        <f>((Table3_1[[#This Row],[Offered Salary]]-$O$25)/$O$26)</f>
        <v>0.76727918215446378</v>
      </c>
    </row>
    <row r="2146" spans="1:12" x14ac:dyDescent="0.3">
      <c r="A2146">
        <v>28396</v>
      </c>
      <c r="B2146" s="2">
        <v>41772</v>
      </c>
      <c r="C2146" s="3">
        <v>0.39721064814814816</v>
      </c>
      <c r="D2146" t="s">
        <v>31</v>
      </c>
      <c r="E2146" t="s">
        <v>27</v>
      </c>
      <c r="F2146" t="s">
        <v>20</v>
      </c>
      <c r="G2146" t="s">
        <v>10</v>
      </c>
      <c r="H2146">
        <v>88166</v>
      </c>
      <c r="I2146">
        <f>IF(Table3_1[[#This Row],[Status]]="Hired",1,0)</f>
        <v>1</v>
      </c>
      <c r="J2146" t="b">
        <f>OR((Table3_1[[#This Row],[Offered Salary]]&lt;$O$27),(Table3_1[[#This Row],[Offered Salary]]&gt;$O$28))</f>
        <v>0</v>
      </c>
      <c r="K2146" t="str">
        <f>IF(Table3_1[[#This Row],[Offered Salary]]&lt;$O$27,"Low",IF(Table3_1[[#This Row],[Offered Salary]]&gt;$O$28,"High",""))</f>
        <v/>
      </c>
      <c r="L2146" s="6">
        <f>((Table3_1[[#This Row],[Offered Salary]]-$O$25)/$O$26)</f>
        <v>1.3234226121795551</v>
      </c>
    </row>
    <row r="2147" spans="1:12" x14ac:dyDescent="0.3">
      <c r="A2147">
        <v>31629</v>
      </c>
      <c r="B2147" s="2">
        <v>41772</v>
      </c>
      <c r="C2147" s="3">
        <v>0.40033564814814815</v>
      </c>
      <c r="D2147" t="s">
        <v>31</v>
      </c>
      <c r="E2147" t="s">
        <v>27</v>
      </c>
      <c r="F2147" t="s">
        <v>20</v>
      </c>
      <c r="G2147" t="s">
        <v>10</v>
      </c>
      <c r="H2147">
        <v>36181</v>
      </c>
      <c r="I2147">
        <f>IF(Table3_1[[#This Row],[Status]]="Hired",1,0)</f>
        <v>1</v>
      </c>
      <c r="J2147" t="b">
        <f>OR((Table3_1[[#This Row],[Offered Salary]]&lt;$O$27),(Table3_1[[#This Row],[Offered Salary]]&gt;$O$28))</f>
        <v>0</v>
      </c>
      <c r="K2147" t="str">
        <f>IF(Table3_1[[#This Row],[Offered Salary]]&lt;$O$27,"Low",IF(Table3_1[[#This Row],[Offered Salary]]&gt;$O$28,"High",""))</f>
        <v/>
      </c>
      <c r="L2147" s="6">
        <f>((Table3_1[[#This Row],[Offered Salary]]-$O$25)/$O$26)</f>
        <v>-0.47845437191856749</v>
      </c>
    </row>
    <row r="2148" spans="1:12" x14ac:dyDescent="0.3">
      <c r="A2148">
        <v>571596</v>
      </c>
      <c r="B2148" s="2">
        <v>41814</v>
      </c>
      <c r="C2148" s="3">
        <v>0.39706018518518521</v>
      </c>
      <c r="D2148" t="s">
        <v>31</v>
      </c>
      <c r="E2148" t="s">
        <v>27</v>
      </c>
      <c r="F2148" t="s">
        <v>16</v>
      </c>
      <c r="G2148" t="s">
        <v>10</v>
      </c>
      <c r="H2148">
        <v>49717</v>
      </c>
      <c r="I2148">
        <f>IF(Table3_1[[#This Row],[Status]]="Hired",1,0)</f>
        <v>1</v>
      </c>
      <c r="J2148" t="b">
        <f>OR((Table3_1[[#This Row],[Offered Salary]]&lt;$O$27),(Table3_1[[#This Row],[Offered Salary]]&gt;$O$28))</f>
        <v>0</v>
      </c>
      <c r="K2148" t="str">
        <f>IF(Table3_1[[#This Row],[Offered Salary]]&lt;$O$27,"Low",IF(Table3_1[[#This Row],[Offered Salary]]&gt;$O$28,"High",""))</f>
        <v/>
      </c>
      <c r="L2148" s="6">
        <f>((Table3_1[[#This Row],[Offered Salary]]-$O$25)/$O$26)</f>
        <v>-9.2765926216128083E-3</v>
      </c>
    </row>
    <row r="2149" spans="1:12" x14ac:dyDescent="0.3">
      <c r="A2149">
        <v>67135</v>
      </c>
      <c r="B2149" s="2">
        <v>41821</v>
      </c>
      <c r="C2149" s="3">
        <v>0.39684027777777775</v>
      </c>
      <c r="D2149" t="s">
        <v>31</v>
      </c>
      <c r="E2149" t="s">
        <v>29</v>
      </c>
      <c r="F2149" t="s">
        <v>15</v>
      </c>
      <c r="G2149" t="s">
        <v>4</v>
      </c>
      <c r="H2149">
        <v>94234</v>
      </c>
      <c r="I2149">
        <f>IF(Table3_1[[#This Row],[Status]]="Hired",1,0)</f>
        <v>1</v>
      </c>
      <c r="J2149" t="b">
        <f>OR((Table3_1[[#This Row],[Offered Salary]]&lt;$O$27),(Table3_1[[#This Row],[Offered Salary]]&gt;$O$28))</f>
        <v>0</v>
      </c>
      <c r="K2149" t="str">
        <f>IF(Table3_1[[#This Row],[Offered Salary]]&lt;$O$27,"Low",IF(Table3_1[[#This Row],[Offered Salary]]&gt;$O$28,"High",""))</f>
        <v/>
      </c>
      <c r="L2149" s="6">
        <f>((Table3_1[[#This Row],[Offered Salary]]-$O$25)/$O$26)</f>
        <v>1.5337484665511512</v>
      </c>
    </row>
    <row r="2150" spans="1:12" x14ac:dyDescent="0.3">
      <c r="A2150">
        <v>293469</v>
      </c>
      <c r="B2150" s="2">
        <v>41794</v>
      </c>
      <c r="C2150" s="3">
        <v>0.53648148148148145</v>
      </c>
      <c r="D2150" t="s">
        <v>30</v>
      </c>
      <c r="E2150" t="s">
        <v>29</v>
      </c>
      <c r="F2150" t="s">
        <v>14</v>
      </c>
      <c r="G2150" t="s">
        <v>5</v>
      </c>
      <c r="H2150">
        <v>46930</v>
      </c>
      <c r="I2150">
        <f>IF(Table3_1[[#This Row],[Status]]="Hired",1,0)</f>
        <v>0</v>
      </c>
      <c r="J2150" t="b">
        <f>OR((Table3_1[[#This Row],[Offered Salary]]&lt;$O$27),(Table3_1[[#This Row],[Offered Salary]]&gt;$O$28))</f>
        <v>0</v>
      </c>
      <c r="K2150" t="str">
        <f>IF(Table3_1[[#This Row],[Offered Salary]]&lt;$O$27,"Low",IF(Table3_1[[#This Row],[Offered Salary]]&gt;$O$28,"High",""))</f>
        <v/>
      </c>
      <c r="L2150" s="6">
        <f>((Table3_1[[#This Row],[Offered Salary]]-$O$25)/$O$26)</f>
        <v>-0.10587813450256824</v>
      </c>
    </row>
    <row r="2151" spans="1:12" x14ac:dyDescent="0.3">
      <c r="A2151">
        <v>869945</v>
      </c>
      <c r="B2151" s="2">
        <v>41760</v>
      </c>
      <c r="C2151" s="3">
        <v>0.71307870370370374</v>
      </c>
      <c r="D2151" t="s">
        <v>30</v>
      </c>
      <c r="E2151" t="s">
        <v>28</v>
      </c>
      <c r="F2151" t="s">
        <v>20</v>
      </c>
      <c r="G2151" t="s">
        <v>8</v>
      </c>
      <c r="H2151">
        <v>58813</v>
      </c>
      <c r="I2151">
        <f>IF(Table3_1[[#This Row],[Status]]="Hired",1,0)</f>
        <v>0</v>
      </c>
      <c r="J2151" t="b">
        <f>OR((Table3_1[[#This Row],[Offered Salary]]&lt;$O$27),(Table3_1[[#This Row],[Offered Salary]]&gt;$O$28))</f>
        <v>0</v>
      </c>
      <c r="K2151" t="str">
        <f>IF(Table3_1[[#This Row],[Offered Salary]]&lt;$O$27,"Low",IF(Table3_1[[#This Row],[Offered Salary]]&gt;$O$28,"High",""))</f>
        <v/>
      </c>
      <c r="L2151" s="6">
        <f>((Table3_1[[#This Row],[Offered Salary]]-$O$25)/$O$26)</f>
        <v>0.30600422006197908</v>
      </c>
    </row>
    <row r="2152" spans="1:12" x14ac:dyDescent="0.3">
      <c r="A2152">
        <v>646241</v>
      </c>
      <c r="B2152" s="2">
        <v>41765</v>
      </c>
      <c r="C2152" s="3">
        <v>0.37873842592592594</v>
      </c>
      <c r="D2152" t="s">
        <v>30</v>
      </c>
      <c r="E2152" t="s">
        <v>27</v>
      </c>
      <c r="F2152" t="s">
        <v>20</v>
      </c>
      <c r="G2152" t="s">
        <v>8</v>
      </c>
      <c r="H2152">
        <v>13813</v>
      </c>
      <c r="I2152">
        <f>IF(Table3_1[[#This Row],[Status]]="Hired",1,0)</f>
        <v>0</v>
      </c>
      <c r="J2152" t="b">
        <f>OR((Table3_1[[#This Row],[Offered Salary]]&lt;$O$27),(Table3_1[[#This Row],[Offered Salary]]&gt;$O$28))</f>
        <v>0</v>
      </c>
      <c r="K2152" t="str">
        <f>IF(Table3_1[[#This Row],[Offered Salary]]&lt;$O$27,"Low",IF(Table3_1[[#This Row],[Offered Salary]]&gt;$O$28,"High",""))</f>
        <v/>
      </c>
      <c r="L2152" s="6">
        <f>((Table3_1[[#This Row],[Offered Salary]]-$O$25)/$O$26)</f>
        <v>-1.2537623334518331</v>
      </c>
    </row>
    <row r="2153" spans="1:12" x14ac:dyDescent="0.3">
      <c r="A2153">
        <v>797943</v>
      </c>
      <c r="B2153" s="2">
        <v>41765</v>
      </c>
      <c r="C2153" s="3">
        <v>0.3790162037037037</v>
      </c>
      <c r="D2153" t="s">
        <v>30</v>
      </c>
      <c r="E2153" t="s">
        <v>29</v>
      </c>
      <c r="F2153" t="s">
        <v>20</v>
      </c>
      <c r="G2153" t="s">
        <v>8</v>
      </c>
      <c r="H2153">
        <v>75702</v>
      </c>
      <c r="I2153">
        <f>IF(Table3_1[[#This Row],[Status]]="Hired",1,0)</f>
        <v>0</v>
      </c>
      <c r="J2153" t="b">
        <f>OR((Table3_1[[#This Row],[Offered Salary]]&lt;$O$27),(Table3_1[[#This Row],[Offered Salary]]&gt;$O$28))</f>
        <v>0</v>
      </c>
      <c r="K2153" t="str">
        <f>IF(Table3_1[[#This Row],[Offered Salary]]&lt;$O$27,"Low",IF(Table3_1[[#This Row],[Offered Salary]]&gt;$O$28,"High",""))</f>
        <v/>
      </c>
      <c r="L2153" s="6">
        <f>((Table3_1[[#This Row],[Offered Salary]]-$O$25)/$O$26)</f>
        <v>0.89140193833519621</v>
      </c>
    </row>
    <row r="2154" spans="1:12" x14ac:dyDescent="0.3">
      <c r="A2154">
        <v>146291</v>
      </c>
      <c r="B2154" s="2">
        <v>41850</v>
      </c>
      <c r="C2154" s="3">
        <v>0.40062500000000001</v>
      </c>
      <c r="D2154" t="s">
        <v>31</v>
      </c>
      <c r="E2154" t="s">
        <v>27</v>
      </c>
      <c r="F2154" t="s">
        <v>20</v>
      </c>
      <c r="G2154" t="s">
        <v>8</v>
      </c>
      <c r="H2154">
        <v>68330</v>
      </c>
      <c r="I2154">
        <f>IF(Table3_1[[#This Row],[Status]]="Hired",1,0)</f>
        <v>1</v>
      </c>
      <c r="J2154" t="b">
        <f>OR((Table3_1[[#This Row],[Offered Salary]]&lt;$O$27),(Table3_1[[#This Row],[Offered Salary]]&gt;$O$28))</f>
        <v>0</v>
      </c>
      <c r="K2154" t="str">
        <f>IF(Table3_1[[#This Row],[Offered Salary]]&lt;$O$27,"Low",IF(Table3_1[[#This Row],[Offered Salary]]&gt;$O$28,"High",""))</f>
        <v/>
      </c>
      <c r="L2154" s="6">
        <f>((Table3_1[[#This Row],[Offered Salary]]-$O$25)/$O$26)</f>
        <v>0.63587751539066684</v>
      </c>
    </row>
    <row r="2155" spans="1:12" x14ac:dyDescent="0.3">
      <c r="A2155">
        <v>198973</v>
      </c>
      <c r="B2155" s="2">
        <v>41851</v>
      </c>
      <c r="C2155" s="3">
        <v>0.34591435185185188</v>
      </c>
      <c r="D2155" t="s">
        <v>30</v>
      </c>
      <c r="E2155" t="s">
        <v>27</v>
      </c>
      <c r="F2155" t="s">
        <v>20</v>
      </c>
      <c r="G2155" t="s">
        <v>8</v>
      </c>
      <c r="H2155">
        <v>79716</v>
      </c>
      <c r="I2155">
        <f>IF(Table3_1[[#This Row],[Status]]="Hired",1,0)</f>
        <v>0</v>
      </c>
      <c r="J2155" t="b">
        <f>OR((Table3_1[[#This Row],[Offered Salary]]&lt;$O$27),(Table3_1[[#This Row],[Offered Salary]]&gt;$O$28))</f>
        <v>0</v>
      </c>
      <c r="K2155" t="str">
        <f>IF(Table3_1[[#This Row],[Offered Salary]]&lt;$O$27,"Low",IF(Table3_1[[#This Row],[Offered Salary]]&gt;$O$28,"High",""))</f>
        <v/>
      </c>
      <c r="L2155" s="6">
        <f>((Table3_1[[#This Row],[Offered Salary]]-$O$25)/$O$26)</f>
        <v>1.0305331149086283</v>
      </c>
    </row>
    <row r="2156" spans="1:12" x14ac:dyDescent="0.3">
      <c r="A2156">
        <v>907042</v>
      </c>
      <c r="B2156" s="2">
        <v>41851</v>
      </c>
      <c r="C2156" s="3">
        <v>0.34696759259259258</v>
      </c>
      <c r="D2156" t="s">
        <v>30</v>
      </c>
      <c r="E2156" t="s">
        <v>27</v>
      </c>
      <c r="F2156" t="s">
        <v>20</v>
      </c>
      <c r="G2156" t="s">
        <v>8</v>
      </c>
      <c r="H2156">
        <v>82978</v>
      </c>
      <c r="I2156">
        <f>IF(Table3_1[[#This Row],[Status]]="Hired",1,0)</f>
        <v>0</v>
      </c>
      <c r="J2156" t="b">
        <f>OR((Table3_1[[#This Row],[Offered Salary]]&lt;$O$27),(Table3_1[[#This Row],[Offered Salary]]&gt;$O$28))</f>
        <v>0</v>
      </c>
      <c r="K2156" t="str">
        <f>IF(Table3_1[[#This Row],[Offered Salary]]&lt;$O$27,"Low",IF(Table3_1[[#This Row],[Offered Salary]]&gt;$O$28,"High",""))</f>
        <v/>
      </c>
      <c r="L2156" s="6">
        <f>((Table3_1[[#This Row],[Offered Salary]]-$O$25)/$O$26)</f>
        <v>1.1435988592988962</v>
      </c>
    </row>
    <row r="2157" spans="1:12" x14ac:dyDescent="0.3">
      <c r="A2157">
        <v>227812</v>
      </c>
      <c r="B2157" s="2">
        <v>41851</v>
      </c>
      <c r="C2157" s="3">
        <v>0.34804398148148147</v>
      </c>
      <c r="D2157" t="s">
        <v>31</v>
      </c>
      <c r="E2157" t="s">
        <v>27</v>
      </c>
      <c r="F2157" t="s">
        <v>20</v>
      </c>
      <c r="G2157" t="s">
        <v>8</v>
      </c>
      <c r="H2157">
        <v>93706</v>
      </c>
      <c r="I2157">
        <f>IF(Table3_1[[#This Row],[Status]]="Hired",1,0)</f>
        <v>1</v>
      </c>
      <c r="J2157" t="b">
        <f>OR((Table3_1[[#This Row],[Offered Salary]]&lt;$O$27),(Table3_1[[#This Row],[Offered Salary]]&gt;$O$28))</f>
        <v>0</v>
      </c>
      <c r="K2157" t="str">
        <f>IF(Table3_1[[#This Row],[Offered Salary]]&lt;$O$27,"Low",IF(Table3_1[[#This Row],[Offered Salary]]&gt;$O$28,"High",""))</f>
        <v/>
      </c>
      <c r="L2157" s="6">
        <f>((Table3_1[[#This Row],[Offered Salary]]-$O$25)/$O$26)</f>
        <v>1.5154472056565891</v>
      </c>
    </row>
    <row r="2158" spans="1:12" x14ac:dyDescent="0.3">
      <c r="A2158">
        <v>610221</v>
      </c>
      <c r="B2158" s="2">
        <v>41858</v>
      </c>
      <c r="C2158" s="3">
        <v>0.98820601851851853</v>
      </c>
      <c r="D2158" t="s">
        <v>31</v>
      </c>
      <c r="E2158" t="s">
        <v>29</v>
      </c>
      <c r="F2158" t="s">
        <v>20</v>
      </c>
      <c r="G2158" t="s">
        <v>8</v>
      </c>
      <c r="H2158">
        <v>33190</v>
      </c>
      <c r="I2158">
        <f>IF(Table3_1[[#This Row],[Status]]="Hired",1,0)</f>
        <v>1</v>
      </c>
      <c r="J2158" t="b">
        <f>OR((Table3_1[[#This Row],[Offered Salary]]&lt;$O$27),(Table3_1[[#This Row],[Offered Salary]]&gt;$O$28))</f>
        <v>0</v>
      </c>
      <c r="K2158" t="str">
        <f>IF(Table3_1[[#This Row],[Offered Salary]]&lt;$O$27,"Low",IF(Table3_1[[#This Row],[Offered Salary]]&gt;$O$28,"High",""))</f>
        <v/>
      </c>
      <c r="L2158" s="6">
        <f>((Table3_1[[#This Row],[Offered Salary]]-$O$25)/$O$26)</f>
        <v>-0.58212685550878551</v>
      </c>
    </row>
    <row r="2159" spans="1:12" x14ac:dyDescent="0.3">
      <c r="A2159">
        <v>986310</v>
      </c>
      <c r="B2159" s="2">
        <v>41858</v>
      </c>
      <c r="C2159" s="3">
        <v>0.98881944444444447</v>
      </c>
      <c r="D2159" t="s">
        <v>31</v>
      </c>
      <c r="E2159" t="s">
        <v>29</v>
      </c>
      <c r="F2159" t="s">
        <v>20</v>
      </c>
      <c r="G2159" t="s">
        <v>8</v>
      </c>
      <c r="H2159">
        <v>25653</v>
      </c>
      <c r="I2159">
        <f>IF(Table3_1[[#This Row],[Status]]="Hired",1,0)</f>
        <v>1</v>
      </c>
      <c r="J2159" t="b">
        <f>OR((Table3_1[[#This Row],[Offered Salary]]&lt;$O$27),(Table3_1[[#This Row],[Offered Salary]]&gt;$O$28))</f>
        <v>0</v>
      </c>
      <c r="K2159" t="str">
        <f>IF(Table3_1[[#This Row],[Offered Salary]]&lt;$O$27,"Low",IF(Table3_1[[#This Row],[Offered Salary]]&gt;$O$28,"High",""))</f>
        <v/>
      </c>
      <c r="L2159" s="6">
        <f>((Table3_1[[#This Row],[Offered Salary]]-$O$25)/$O$26)</f>
        <v>-0.84337042248286553</v>
      </c>
    </row>
    <row r="2160" spans="1:12" x14ac:dyDescent="0.3">
      <c r="A2160">
        <v>408391</v>
      </c>
      <c r="B2160" s="2">
        <v>41858</v>
      </c>
      <c r="C2160" s="3">
        <v>0.98910879629629633</v>
      </c>
      <c r="D2160" t="s">
        <v>30</v>
      </c>
      <c r="E2160" t="s">
        <v>27</v>
      </c>
      <c r="F2160" t="s">
        <v>20</v>
      </c>
      <c r="G2160" t="s">
        <v>8</v>
      </c>
      <c r="H2160">
        <v>91223</v>
      </c>
      <c r="I2160">
        <f>IF(Table3_1[[#This Row],[Status]]="Hired",1,0)</f>
        <v>0</v>
      </c>
      <c r="J2160" t="b">
        <f>OR((Table3_1[[#This Row],[Offered Salary]]&lt;$O$27),(Table3_1[[#This Row],[Offered Salary]]&gt;$O$28))</f>
        <v>0</v>
      </c>
      <c r="K2160" t="str">
        <f>IF(Table3_1[[#This Row],[Offered Salary]]&lt;$O$27,"Low",IF(Table3_1[[#This Row],[Offered Salary]]&gt;$O$28,"High",""))</f>
        <v/>
      </c>
      <c r="L2160" s="6">
        <f>((Table3_1[[#This Row],[Offered Salary]]-$O$25)/$O$26)</f>
        <v>1.4293827533815935</v>
      </c>
    </row>
    <row r="2161" spans="1:12" x14ac:dyDescent="0.3">
      <c r="A2161">
        <v>671874</v>
      </c>
      <c r="B2161" s="2">
        <v>41878</v>
      </c>
      <c r="C2161" s="3">
        <v>0.59958333333333336</v>
      </c>
      <c r="D2161" t="s">
        <v>31</v>
      </c>
      <c r="E2161" t="s">
        <v>29</v>
      </c>
      <c r="F2161" t="s">
        <v>20</v>
      </c>
      <c r="G2161" t="s">
        <v>8</v>
      </c>
      <c r="H2161">
        <v>39305</v>
      </c>
      <c r="I2161">
        <f>IF(Table3_1[[#This Row],[Status]]="Hired",1,0)</f>
        <v>1</v>
      </c>
      <c r="J2161" t="b">
        <f>OR((Table3_1[[#This Row],[Offered Salary]]&lt;$O$27),(Table3_1[[#This Row],[Offered Salary]]&gt;$O$28))</f>
        <v>0</v>
      </c>
      <c r="K2161" t="str">
        <f>IF(Table3_1[[#This Row],[Offered Salary]]&lt;$O$27,"Low",IF(Table3_1[[#This Row],[Offered Salary]]&gt;$O$28,"High",""))</f>
        <v/>
      </c>
      <c r="L2161" s="6">
        <f>((Table3_1[[#This Row],[Offered Salary]]-$O$25)/$O$26)</f>
        <v>-0.37017191162574198</v>
      </c>
    </row>
    <row r="2162" spans="1:12" x14ac:dyDescent="0.3">
      <c r="A2162">
        <v>934789</v>
      </c>
      <c r="B2162" s="2">
        <v>41872</v>
      </c>
      <c r="C2162" s="3">
        <v>0.39678240740740739</v>
      </c>
      <c r="D2162" t="s">
        <v>31</v>
      </c>
      <c r="E2162" t="s">
        <v>27</v>
      </c>
      <c r="F2162" t="s">
        <v>20</v>
      </c>
      <c r="G2162" t="s">
        <v>10</v>
      </c>
      <c r="H2162">
        <v>54365</v>
      </c>
      <c r="I2162">
        <f>IF(Table3_1[[#This Row],[Status]]="Hired",1,0)</f>
        <v>1</v>
      </c>
      <c r="J2162" t="b">
        <f>OR((Table3_1[[#This Row],[Offered Salary]]&lt;$O$27),(Table3_1[[#This Row],[Offered Salary]]&gt;$O$28))</f>
        <v>0</v>
      </c>
      <c r="K2162" t="str">
        <f>IF(Table3_1[[#This Row],[Offered Salary]]&lt;$O$27,"Low",IF(Table3_1[[#This Row],[Offered Salary]]&gt;$O$28,"High",""))</f>
        <v/>
      </c>
      <c r="L2162" s="6">
        <f>((Table3_1[[#This Row],[Offered Salary]]-$O$25)/$O$26)</f>
        <v>0.1518299616168805</v>
      </c>
    </row>
    <row r="2163" spans="1:12" x14ac:dyDescent="0.3">
      <c r="A2163">
        <v>587254</v>
      </c>
      <c r="B2163" s="2">
        <v>41837</v>
      </c>
      <c r="C2163" s="3">
        <v>0.39684027777777775</v>
      </c>
      <c r="D2163" t="s">
        <v>31</v>
      </c>
      <c r="E2163" t="s">
        <v>27</v>
      </c>
      <c r="F2163" t="s">
        <v>17</v>
      </c>
      <c r="G2163" t="s">
        <v>2</v>
      </c>
      <c r="H2163">
        <v>28099</v>
      </c>
      <c r="I2163">
        <f>IF(Table3_1[[#This Row],[Status]]="Hired",1,0)</f>
        <v>1</v>
      </c>
      <c r="J2163" t="b">
        <f>OR((Table3_1[[#This Row],[Offered Salary]]&lt;$O$27),(Table3_1[[#This Row],[Offered Salary]]&gt;$O$28))</f>
        <v>0</v>
      </c>
      <c r="K2163" t="str">
        <f>IF(Table3_1[[#This Row],[Offered Salary]]&lt;$O$27,"Low",IF(Table3_1[[#This Row],[Offered Salary]]&gt;$O$28,"High",""))</f>
        <v/>
      </c>
      <c r="L2163" s="6">
        <f>((Table3_1[[#This Row],[Offered Salary]]-$O$25)/$O$26)</f>
        <v>-0.75858844492964816</v>
      </c>
    </row>
    <row r="2164" spans="1:12" x14ac:dyDescent="0.3">
      <c r="A2164">
        <v>978034</v>
      </c>
      <c r="B2164" s="2">
        <v>41844</v>
      </c>
      <c r="C2164" s="3">
        <v>0.39719907407407407</v>
      </c>
      <c r="D2164" t="s">
        <v>30</v>
      </c>
      <c r="E2164" t="s">
        <v>29</v>
      </c>
      <c r="F2164" t="s">
        <v>17</v>
      </c>
      <c r="G2164" t="s">
        <v>2</v>
      </c>
      <c r="H2164">
        <v>40692</v>
      </c>
      <c r="I2164">
        <f>IF(Table3_1[[#This Row],[Status]]="Hired",1,0)</f>
        <v>0</v>
      </c>
      <c r="J2164" t="b">
        <f>OR((Table3_1[[#This Row],[Offered Salary]]&lt;$O$27),(Table3_1[[#This Row],[Offered Salary]]&gt;$O$28))</f>
        <v>0</v>
      </c>
      <c r="K2164" t="str">
        <f>IF(Table3_1[[#This Row],[Offered Salary]]&lt;$O$27,"Low",IF(Table3_1[[#This Row],[Offered Salary]]&gt;$O$28,"High",""))</f>
        <v/>
      </c>
      <c r="L2164" s="6">
        <f>((Table3_1[[#This Row],[Offered Salary]]-$O$25)/$O$26)</f>
        <v>-0.32209644029854956</v>
      </c>
    </row>
    <row r="2165" spans="1:12" x14ac:dyDescent="0.3">
      <c r="A2165">
        <v>405748</v>
      </c>
      <c r="B2165" s="2">
        <v>41782</v>
      </c>
      <c r="C2165" s="3">
        <v>0.30888888888888888</v>
      </c>
      <c r="D2165" t="s">
        <v>31</v>
      </c>
      <c r="E2165" t="s">
        <v>27</v>
      </c>
      <c r="F2165" t="s">
        <v>17</v>
      </c>
      <c r="G2165" t="s">
        <v>10</v>
      </c>
      <c r="H2165">
        <v>3839</v>
      </c>
      <c r="I2165">
        <f>IF(Table3_1[[#This Row],[Status]]="Hired",1,0)</f>
        <v>1</v>
      </c>
      <c r="J2165" t="b">
        <f>OR((Table3_1[[#This Row],[Offered Salary]]&lt;$O$27),(Table3_1[[#This Row],[Offered Salary]]&gt;$O$28))</f>
        <v>1</v>
      </c>
      <c r="K2165" t="str">
        <f>IF(Table3_1[[#This Row],[Offered Salary]]&lt;$O$27,"Low",IF(Table3_1[[#This Row],[Offered Salary]]&gt;$O$28,"High",""))</f>
        <v>Low</v>
      </c>
      <c r="L2165" s="6">
        <f>((Table3_1[[#This Row],[Offered Salary]]-$O$25)/$O$26)</f>
        <v>-1.5994759246684278</v>
      </c>
    </row>
    <row r="2166" spans="1:12" x14ac:dyDescent="0.3">
      <c r="A2166">
        <v>937136</v>
      </c>
      <c r="B2166" s="2">
        <v>41782</v>
      </c>
      <c r="C2166" s="3">
        <v>0.30924768518518519</v>
      </c>
      <c r="D2166" t="s">
        <v>31</v>
      </c>
      <c r="E2166" t="s">
        <v>28</v>
      </c>
      <c r="F2166" t="s">
        <v>17</v>
      </c>
      <c r="G2166" t="s">
        <v>10</v>
      </c>
      <c r="H2166">
        <v>29094</v>
      </c>
      <c r="I2166">
        <f>IF(Table3_1[[#This Row],[Status]]="Hired",1,0)</f>
        <v>1</v>
      </c>
      <c r="J2166" t="b">
        <f>OR((Table3_1[[#This Row],[Offered Salary]]&lt;$O$27),(Table3_1[[#This Row],[Offered Salary]]&gt;$O$28))</f>
        <v>0</v>
      </c>
      <c r="K2166" t="str">
        <f>IF(Table3_1[[#This Row],[Offered Salary]]&lt;$O$27,"Low",IF(Table3_1[[#This Row],[Offered Salary]]&gt;$O$28,"High",""))</f>
        <v/>
      </c>
      <c r="L2166" s="6">
        <f>((Table3_1[[#This Row],[Offered Salary]]-$O$25)/$O$26)</f>
        <v>-0.72410027335750937</v>
      </c>
    </row>
    <row r="2167" spans="1:12" x14ac:dyDescent="0.3">
      <c r="A2167">
        <v>348724</v>
      </c>
      <c r="B2167" s="2">
        <v>41782</v>
      </c>
      <c r="C2167" s="3">
        <v>0.31260416666666668</v>
      </c>
      <c r="D2167" t="s">
        <v>31</v>
      </c>
      <c r="E2167" t="s">
        <v>28</v>
      </c>
      <c r="F2167" t="s">
        <v>17</v>
      </c>
      <c r="G2167" t="s">
        <v>10</v>
      </c>
      <c r="H2167">
        <v>88334</v>
      </c>
      <c r="I2167">
        <f>IF(Table3_1[[#This Row],[Status]]="Hired",1,0)</f>
        <v>1</v>
      </c>
      <c r="J2167" t="b">
        <f>OR((Table3_1[[#This Row],[Offered Salary]]&lt;$O$27),(Table3_1[[#This Row],[Offered Salary]]&gt;$O$28))</f>
        <v>0</v>
      </c>
      <c r="K2167" t="str">
        <f>IF(Table3_1[[#This Row],[Offered Salary]]&lt;$O$27,"Low",IF(Table3_1[[#This Row],[Offered Salary]]&gt;$O$28,"High",""))</f>
        <v/>
      </c>
      <c r="L2167" s="6">
        <f>((Table3_1[[#This Row],[Offered Salary]]-$O$25)/$O$26)</f>
        <v>1.3292457406460068</v>
      </c>
    </row>
    <row r="2168" spans="1:12" x14ac:dyDescent="0.3">
      <c r="A2168">
        <v>68633</v>
      </c>
      <c r="B2168" s="2">
        <v>41862</v>
      </c>
      <c r="C2168" s="3">
        <v>0.7708680555555556</v>
      </c>
      <c r="D2168" t="s">
        <v>31</v>
      </c>
      <c r="E2168" t="s">
        <v>29</v>
      </c>
      <c r="F2168" t="s">
        <v>17</v>
      </c>
      <c r="G2168" t="s">
        <v>10</v>
      </c>
      <c r="H2168">
        <v>69781</v>
      </c>
      <c r="I2168">
        <f>IF(Table3_1[[#This Row],[Status]]="Hired",1,0)</f>
        <v>1</v>
      </c>
      <c r="J2168" t="b">
        <f>OR((Table3_1[[#This Row],[Offered Salary]]&lt;$O$27),(Table3_1[[#This Row],[Offered Salary]]&gt;$O$28))</f>
        <v>0</v>
      </c>
      <c r="K2168" t="str">
        <f>IF(Table3_1[[#This Row],[Offered Salary]]&lt;$O$27,"Low",IF(Table3_1[[#This Row],[Offered Salary]]&gt;$O$28,"High",""))</f>
        <v/>
      </c>
      <c r="L2168" s="6">
        <f>((Table3_1[[#This Row],[Offered Salary]]-$O$25)/$O$26)</f>
        <v>0.68617132137174552</v>
      </c>
    </row>
    <row r="2169" spans="1:12" x14ac:dyDescent="0.3">
      <c r="A2169">
        <v>576798</v>
      </c>
      <c r="B2169" s="2">
        <v>41815</v>
      </c>
      <c r="C2169" s="3">
        <v>0.62542824074074077</v>
      </c>
      <c r="D2169" t="s">
        <v>31</v>
      </c>
      <c r="E2169" t="s">
        <v>27</v>
      </c>
      <c r="F2169" t="s">
        <v>12</v>
      </c>
      <c r="G2169" t="s">
        <v>4</v>
      </c>
      <c r="H2169">
        <v>60115</v>
      </c>
      <c r="I2169">
        <f>IF(Table3_1[[#This Row],[Status]]="Hired",1,0)</f>
        <v>1</v>
      </c>
      <c r="J2169" t="b">
        <f>OR((Table3_1[[#This Row],[Offered Salary]]&lt;$O$27),(Table3_1[[#This Row],[Offered Salary]]&gt;$O$28))</f>
        <v>0</v>
      </c>
      <c r="K2169" t="str">
        <f>IF(Table3_1[[#This Row],[Offered Salary]]&lt;$O$27,"Low",IF(Table3_1[[#This Row],[Offered Salary]]&gt;$O$28,"High",""))</f>
        <v/>
      </c>
      <c r="L2169" s="6">
        <f>((Table3_1[[#This Row],[Offered Salary]]-$O$25)/$O$26)</f>
        <v>0.35113346567697873</v>
      </c>
    </row>
    <row r="2170" spans="1:12" x14ac:dyDescent="0.3">
      <c r="A2170">
        <v>667800</v>
      </c>
      <c r="B2170" s="2">
        <v>41848</v>
      </c>
      <c r="C2170" s="3">
        <v>7.3576388888888886E-2</v>
      </c>
      <c r="D2170" t="s">
        <v>30</v>
      </c>
      <c r="E2170" t="s">
        <v>27</v>
      </c>
      <c r="F2170" t="s">
        <v>12</v>
      </c>
      <c r="G2170" t="s">
        <v>4</v>
      </c>
      <c r="H2170">
        <v>70713</v>
      </c>
      <c r="I2170">
        <f>IF(Table3_1[[#This Row],[Status]]="Hired",1,0)</f>
        <v>0</v>
      </c>
      <c r="J2170" t="b">
        <f>OR((Table3_1[[#This Row],[Offered Salary]]&lt;$O$27),(Table3_1[[#This Row],[Offered Salary]]&gt;$O$28))</f>
        <v>0</v>
      </c>
      <c r="K2170" t="str">
        <f>IF(Table3_1[[#This Row],[Offered Salary]]&lt;$O$27,"Low",IF(Table3_1[[#This Row],[Offered Salary]]&gt;$O$28,"High",""))</f>
        <v/>
      </c>
      <c r="L2170" s="6">
        <f>((Table3_1[[#This Row],[Offered Salary]]-$O$25)/$O$26)</f>
        <v>0.71847581976896491</v>
      </c>
    </row>
    <row r="2171" spans="1:12" x14ac:dyDescent="0.3">
      <c r="A2171">
        <v>934451</v>
      </c>
      <c r="B2171" s="2">
        <v>41853</v>
      </c>
      <c r="C2171" s="3">
        <v>0.82232638888888887</v>
      </c>
      <c r="D2171" t="s">
        <v>30</v>
      </c>
      <c r="E2171" t="s">
        <v>29</v>
      </c>
      <c r="F2171" t="s">
        <v>17</v>
      </c>
      <c r="G2171" t="s">
        <v>4</v>
      </c>
      <c r="H2171">
        <v>29705</v>
      </c>
      <c r="I2171">
        <f>IF(Table3_1[[#This Row],[Status]]="Hired",1,0)</f>
        <v>0</v>
      </c>
      <c r="J2171" t="b">
        <f>OR((Table3_1[[#This Row],[Offered Salary]]&lt;$O$27),(Table3_1[[#This Row],[Offered Salary]]&gt;$O$28))</f>
        <v>0</v>
      </c>
      <c r="K2171" t="str">
        <f>IF(Table3_1[[#This Row],[Offered Salary]]&lt;$O$27,"Low",IF(Table3_1[[#This Row],[Offered Salary]]&gt;$O$28,"High",""))</f>
        <v/>
      </c>
      <c r="L2171" s="6">
        <f>((Table3_1[[#This Row],[Offered Salary]]-$O$25)/$O$26)</f>
        <v>-0.70292210970868851</v>
      </c>
    </row>
    <row r="2172" spans="1:12" x14ac:dyDescent="0.3">
      <c r="A2172">
        <v>79209</v>
      </c>
      <c r="B2172" s="2">
        <v>41853</v>
      </c>
      <c r="C2172" s="3">
        <v>0.82326388888888891</v>
      </c>
      <c r="D2172" t="s">
        <v>30</v>
      </c>
      <c r="E2172" t="s">
        <v>27</v>
      </c>
      <c r="F2172" t="s">
        <v>17</v>
      </c>
      <c r="G2172" t="s">
        <v>4</v>
      </c>
      <c r="H2172">
        <v>71917</v>
      </c>
      <c r="I2172">
        <f>IF(Table3_1[[#This Row],[Status]]="Hired",1,0)</f>
        <v>0</v>
      </c>
      <c r="J2172" t="b">
        <f>OR((Table3_1[[#This Row],[Offered Salary]]&lt;$O$27),(Table3_1[[#This Row],[Offered Salary]]&gt;$O$28))</f>
        <v>0</v>
      </c>
      <c r="K2172" t="str">
        <f>IF(Table3_1[[#This Row],[Offered Salary]]&lt;$O$27,"Low",IF(Table3_1[[#This Row],[Offered Salary]]&gt;$O$28,"High",""))</f>
        <v/>
      </c>
      <c r="L2172" s="6">
        <f>((Table3_1[[#This Row],[Offered Salary]]-$O$25)/$O$26)</f>
        <v>0.76020824044520119</v>
      </c>
    </row>
    <row r="2173" spans="1:12" x14ac:dyDescent="0.3">
      <c r="A2173">
        <v>654902</v>
      </c>
      <c r="B2173" s="2">
        <v>41853</v>
      </c>
      <c r="C2173" s="3">
        <v>0.82368055555555553</v>
      </c>
      <c r="D2173" t="s">
        <v>30</v>
      </c>
      <c r="E2173" t="s">
        <v>29</v>
      </c>
      <c r="F2173" t="s">
        <v>17</v>
      </c>
      <c r="G2173" t="s">
        <v>4</v>
      </c>
      <c r="H2173">
        <v>81497</v>
      </c>
      <c r="I2173">
        <f>IF(Table3_1[[#This Row],[Status]]="Hired",1,0)</f>
        <v>0</v>
      </c>
      <c r="J2173" t="b">
        <f>OR((Table3_1[[#This Row],[Offered Salary]]&lt;$O$27),(Table3_1[[#This Row],[Offered Salary]]&gt;$O$28))</f>
        <v>0</v>
      </c>
      <c r="K2173" t="str">
        <f>IF(Table3_1[[#This Row],[Offered Salary]]&lt;$O$27,"Low",IF(Table3_1[[#This Row],[Offered Salary]]&gt;$O$28,"High",""))</f>
        <v/>
      </c>
      <c r="L2173" s="6">
        <f>((Table3_1[[#This Row],[Offered Salary]]-$O$25)/$O$26)</f>
        <v>1.0922652089488083</v>
      </c>
    </row>
    <row r="2174" spans="1:12" x14ac:dyDescent="0.3">
      <c r="A2174">
        <v>873039</v>
      </c>
      <c r="B2174" s="2">
        <v>41856</v>
      </c>
      <c r="C2174" s="3">
        <v>0.67583333333333329</v>
      </c>
      <c r="D2174" t="s">
        <v>31</v>
      </c>
      <c r="E2174" t="s">
        <v>27</v>
      </c>
      <c r="F2174" t="s">
        <v>17</v>
      </c>
      <c r="G2174" t="s">
        <v>4</v>
      </c>
      <c r="H2174">
        <v>59317</v>
      </c>
      <c r="I2174">
        <f>IF(Table3_1[[#This Row],[Status]]="Hired",1,0)</f>
        <v>1</v>
      </c>
      <c r="J2174" t="b">
        <f>OR((Table3_1[[#This Row],[Offered Salary]]&lt;$O$27),(Table3_1[[#This Row],[Offered Salary]]&gt;$O$28))</f>
        <v>0</v>
      </c>
      <c r="K2174" t="str">
        <f>IF(Table3_1[[#This Row],[Offered Salary]]&lt;$O$27,"Low",IF(Table3_1[[#This Row],[Offered Salary]]&gt;$O$28,"High",""))</f>
        <v/>
      </c>
      <c r="L2174" s="6">
        <f>((Table3_1[[#This Row],[Offered Salary]]-$O$25)/$O$26)</f>
        <v>0.3234736054613338</v>
      </c>
    </row>
    <row r="2175" spans="1:12" x14ac:dyDescent="0.3">
      <c r="A2175">
        <v>531642</v>
      </c>
      <c r="B2175" s="2">
        <v>41789</v>
      </c>
      <c r="C2175" s="3">
        <v>0.39763888888888888</v>
      </c>
      <c r="D2175" t="s">
        <v>31</v>
      </c>
      <c r="E2175" t="s">
        <v>27</v>
      </c>
      <c r="F2175" t="s">
        <v>20</v>
      </c>
      <c r="G2175" t="s">
        <v>4</v>
      </c>
      <c r="H2175">
        <v>45456</v>
      </c>
      <c r="I2175">
        <f>IF(Table3_1[[#This Row],[Status]]="Hired",1,0)</f>
        <v>1</v>
      </c>
      <c r="J2175" t="b">
        <f>OR((Table3_1[[#This Row],[Offered Salary]]&lt;$O$27),(Table3_1[[#This Row],[Offered Salary]]&gt;$O$28))</f>
        <v>0</v>
      </c>
      <c r="K2175" t="str">
        <f>IF(Table3_1[[#This Row],[Offered Salary]]&lt;$O$27,"Low",IF(Table3_1[[#This Row],[Offered Salary]]&gt;$O$28,"High",""))</f>
        <v/>
      </c>
      <c r="L2175" s="6">
        <f>((Table3_1[[#This Row],[Offered Salary]]-$O$25)/$O$26)</f>
        <v>-0.15696915449988733</v>
      </c>
    </row>
    <row r="2176" spans="1:12" x14ac:dyDescent="0.3">
      <c r="A2176">
        <v>341578</v>
      </c>
      <c r="B2176" s="2">
        <v>41796</v>
      </c>
      <c r="C2176" s="3">
        <v>0.48755787037037035</v>
      </c>
      <c r="D2176" t="s">
        <v>30</v>
      </c>
      <c r="E2176" t="s">
        <v>27</v>
      </c>
      <c r="F2176" t="s">
        <v>20</v>
      </c>
      <c r="G2176" t="s">
        <v>2</v>
      </c>
      <c r="H2176">
        <v>82979</v>
      </c>
      <c r="I2176">
        <f>IF(Table3_1[[#This Row],[Status]]="Hired",1,0)</f>
        <v>0</v>
      </c>
      <c r="J2176" t="b">
        <f>OR((Table3_1[[#This Row],[Offered Salary]]&lt;$O$27),(Table3_1[[#This Row],[Offered Salary]]&gt;$O$28))</f>
        <v>0</v>
      </c>
      <c r="K2176" t="str">
        <f>IF(Table3_1[[#This Row],[Offered Salary]]&lt;$O$27,"Low",IF(Table3_1[[#This Row],[Offered Salary]]&gt;$O$28,"High",""))</f>
        <v/>
      </c>
      <c r="L2176" s="6">
        <f>((Table3_1[[#This Row],[Offered Salary]]-$O$25)/$O$26)</f>
        <v>1.1436335207778632</v>
      </c>
    </row>
    <row r="2177" spans="1:12" x14ac:dyDescent="0.3">
      <c r="A2177">
        <v>877800</v>
      </c>
      <c r="B2177" s="2">
        <v>41796</v>
      </c>
      <c r="C2177" s="3">
        <v>0.48881944444444442</v>
      </c>
      <c r="D2177" t="s">
        <v>31</v>
      </c>
      <c r="E2177" t="s">
        <v>29</v>
      </c>
      <c r="F2177" t="s">
        <v>20</v>
      </c>
      <c r="G2177" t="s">
        <v>2</v>
      </c>
      <c r="H2177">
        <v>68207</v>
      </c>
      <c r="I2177">
        <f>IF(Table3_1[[#This Row],[Status]]="Hired",1,0)</f>
        <v>1</v>
      </c>
      <c r="J2177" t="b">
        <f>OR((Table3_1[[#This Row],[Offered Salary]]&lt;$O$27),(Table3_1[[#This Row],[Offered Salary]]&gt;$O$28))</f>
        <v>0</v>
      </c>
      <c r="K2177" t="str">
        <f>IF(Table3_1[[#This Row],[Offered Salary]]&lt;$O$27,"Low",IF(Table3_1[[#This Row],[Offered Salary]]&gt;$O$28,"High",""))</f>
        <v/>
      </c>
      <c r="L2177" s="6">
        <f>((Table3_1[[#This Row],[Offered Salary]]-$O$25)/$O$26)</f>
        <v>0.63161415347772909</v>
      </c>
    </row>
    <row r="2178" spans="1:12" x14ac:dyDescent="0.3">
      <c r="A2178">
        <v>397529</v>
      </c>
      <c r="B2178" s="2">
        <v>41852</v>
      </c>
      <c r="C2178" s="3">
        <v>0.39706018518518521</v>
      </c>
      <c r="D2178" t="s">
        <v>30</v>
      </c>
      <c r="E2178" t="s">
        <v>29</v>
      </c>
      <c r="F2178" t="s">
        <v>20</v>
      </c>
      <c r="G2178" t="s">
        <v>4</v>
      </c>
      <c r="H2178">
        <v>89294</v>
      </c>
      <c r="I2178">
        <f>IF(Table3_1[[#This Row],[Status]]="Hired",1,0)</f>
        <v>0</v>
      </c>
      <c r="J2178" t="b">
        <f>OR((Table3_1[[#This Row],[Offered Salary]]&lt;$O$27),(Table3_1[[#This Row],[Offered Salary]]&gt;$O$28))</f>
        <v>0</v>
      </c>
      <c r="K2178" t="str">
        <f>IF(Table3_1[[#This Row],[Offered Salary]]&lt;$O$27,"Low",IF(Table3_1[[#This Row],[Offered Salary]]&gt;$O$28,"High",""))</f>
        <v/>
      </c>
      <c r="L2178" s="6">
        <f>((Table3_1[[#This Row],[Offered Salary]]-$O$25)/$O$26)</f>
        <v>1.3625207604543015</v>
      </c>
    </row>
    <row r="2179" spans="1:12" x14ac:dyDescent="0.3">
      <c r="A2179">
        <v>964395</v>
      </c>
      <c r="B2179" s="2">
        <v>41852</v>
      </c>
      <c r="C2179" s="3">
        <v>0.39766203703703706</v>
      </c>
      <c r="D2179" t="s">
        <v>31</v>
      </c>
      <c r="E2179" t="s">
        <v>29</v>
      </c>
      <c r="F2179" t="s">
        <v>20</v>
      </c>
      <c r="G2179" t="s">
        <v>4</v>
      </c>
      <c r="H2179">
        <v>36757</v>
      </c>
      <c r="I2179">
        <f>IF(Table3_1[[#This Row],[Status]]="Hired",1,0)</f>
        <v>1</v>
      </c>
      <c r="J2179" t="b">
        <f>OR((Table3_1[[#This Row],[Offered Salary]]&lt;$O$27),(Table3_1[[#This Row],[Offered Salary]]&gt;$O$28))</f>
        <v>0</v>
      </c>
      <c r="K2179" t="str">
        <f>IF(Table3_1[[#This Row],[Offered Salary]]&lt;$O$27,"Low",IF(Table3_1[[#This Row],[Offered Salary]]&gt;$O$28,"High",""))</f>
        <v/>
      </c>
      <c r="L2179" s="6">
        <f>((Table3_1[[#This Row],[Offered Salary]]-$O$25)/$O$26)</f>
        <v>-0.4584893600335907</v>
      </c>
    </row>
    <row r="2180" spans="1:12" x14ac:dyDescent="0.3">
      <c r="A2180">
        <v>540505</v>
      </c>
      <c r="B2180" s="2">
        <v>41852</v>
      </c>
      <c r="C2180" s="3">
        <v>0.39831018518518518</v>
      </c>
      <c r="D2180" t="s">
        <v>31</v>
      </c>
      <c r="E2180" t="s">
        <v>27</v>
      </c>
      <c r="F2180" t="s">
        <v>20</v>
      </c>
      <c r="G2180" t="s">
        <v>4</v>
      </c>
      <c r="H2180">
        <v>66180</v>
      </c>
      <c r="I2180">
        <f>IF(Table3_1[[#This Row],[Status]]="Hired",1,0)</f>
        <v>1</v>
      </c>
      <c r="J2180" t="b">
        <f>OR((Table3_1[[#This Row],[Offered Salary]]&lt;$O$27),(Table3_1[[#This Row],[Offered Salary]]&gt;$O$28))</f>
        <v>0</v>
      </c>
      <c r="K2180" t="str">
        <f>IF(Table3_1[[#This Row],[Offered Salary]]&lt;$O$27,"Low",IF(Table3_1[[#This Row],[Offered Salary]]&gt;$O$28,"High",""))</f>
        <v/>
      </c>
      <c r="L2180" s="6">
        <f>((Table3_1[[#This Row],[Offered Salary]]-$O$25)/$O$26)</f>
        <v>0.56135533561167361</v>
      </c>
    </row>
    <row r="2181" spans="1:12" x14ac:dyDescent="0.3">
      <c r="A2181">
        <v>503115</v>
      </c>
      <c r="B2181" s="2">
        <v>41852</v>
      </c>
      <c r="C2181" s="3">
        <v>0.40163194444444444</v>
      </c>
      <c r="D2181" t="s">
        <v>31</v>
      </c>
      <c r="E2181" t="s">
        <v>29</v>
      </c>
      <c r="F2181" t="s">
        <v>20</v>
      </c>
      <c r="G2181" t="s">
        <v>4</v>
      </c>
      <c r="H2181">
        <v>23774</v>
      </c>
      <c r="I2181">
        <f>IF(Table3_1[[#This Row],[Status]]="Hired",1,0)</f>
        <v>1</v>
      </c>
      <c r="J2181" t="b">
        <f>OR((Table3_1[[#This Row],[Offered Salary]]&lt;$O$27),(Table3_1[[#This Row],[Offered Salary]]&gt;$O$28))</f>
        <v>0</v>
      </c>
      <c r="K2181" t="str">
        <f>IF(Table3_1[[#This Row],[Offered Salary]]&lt;$O$27,"Low",IF(Table3_1[[#This Row],[Offered Salary]]&gt;$O$28,"High",""))</f>
        <v/>
      </c>
      <c r="L2181" s="6">
        <f>((Table3_1[[#This Row],[Offered Salary]]-$O$25)/$O$26)</f>
        <v>-0.908499341461809</v>
      </c>
    </row>
    <row r="2182" spans="1:12" x14ac:dyDescent="0.3">
      <c r="A2182">
        <v>376176</v>
      </c>
      <c r="B2182" s="2">
        <v>41856</v>
      </c>
      <c r="C2182" s="3">
        <v>0.40416666666666667</v>
      </c>
      <c r="D2182" t="s">
        <v>30</v>
      </c>
      <c r="E2182" t="s">
        <v>29</v>
      </c>
      <c r="F2182" t="s">
        <v>20</v>
      </c>
      <c r="G2182" t="s">
        <v>4</v>
      </c>
      <c r="H2182">
        <v>32415</v>
      </c>
      <c r="I2182">
        <f>IF(Table3_1[[#This Row],[Status]]="Hired",1,0)</f>
        <v>0</v>
      </c>
      <c r="J2182" t="b">
        <f>OR((Table3_1[[#This Row],[Offered Salary]]&lt;$O$27),(Table3_1[[#This Row],[Offered Salary]]&gt;$O$28))</f>
        <v>0</v>
      </c>
      <c r="K2182" t="str">
        <f>IF(Table3_1[[#This Row],[Offered Salary]]&lt;$O$27,"Low",IF(Table3_1[[#This Row],[Offered Salary]]&gt;$O$28,"High",""))</f>
        <v/>
      </c>
      <c r="L2182" s="6">
        <f>((Table3_1[[#This Row],[Offered Salary]]-$O$25)/$O$26)</f>
        <v>-0.60898950170819011</v>
      </c>
    </row>
    <row r="2183" spans="1:12" x14ac:dyDescent="0.3">
      <c r="A2183">
        <v>813262</v>
      </c>
      <c r="B2183" s="2">
        <v>41859</v>
      </c>
      <c r="C2183" s="3">
        <v>0.51987268518518515</v>
      </c>
      <c r="D2183" t="s">
        <v>31</v>
      </c>
      <c r="E2183" t="s">
        <v>29</v>
      </c>
      <c r="F2183" t="s">
        <v>20</v>
      </c>
      <c r="G2183" t="s">
        <v>4</v>
      </c>
      <c r="H2183">
        <v>51672</v>
      </c>
      <c r="I2183">
        <f>IF(Table3_1[[#This Row],[Status]]="Hired",1,0)</f>
        <v>1</v>
      </c>
      <c r="J2183" t="b">
        <f>OR((Table3_1[[#This Row],[Offered Salary]]&lt;$O$27),(Table3_1[[#This Row],[Offered Salary]]&gt;$O$28))</f>
        <v>0</v>
      </c>
      <c r="K2183" t="str">
        <f>IF(Table3_1[[#This Row],[Offered Salary]]&lt;$O$27,"Low",IF(Table3_1[[#This Row],[Offered Salary]]&gt;$O$28,"High",""))</f>
        <v/>
      </c>
      <c r="L2183" s="6">
        <f>((Table3_1[[#This Row],[Offered Salary]]-$O$25)/$O$26)</f>
        <v>5.8486598758820584E-2</v>
      </c>
    </row>
    <row r="2184" spans="1:12" x14ac:dyDescent="0.3">
      <c r="A2184">
        <v>299516</v>
      </c>
      <c r="B2184" s="2">
        <v>41862</v>
      </c>
      <c r="C2184" s="3">
        <v>0.79079861111111116</v>
      </c>
      <c r="D2184" t="s">
        <v>31</v>
      </c>
      <c r="E2184" t="s">
        <v>27</v>
      </c>
      <c r="F2184" t="s">
        <v>20</v>
      </c>
      <c r="G2184" t="s">
        <v>4</v>
      </c>
      <c r="H2184">
        <v>21889</v>
      </c>
      <c r="I2184">
        <f>IF(Table3_1[[#This Row],[Status]]="Hired",1,0)</f>
        <v>1</v>
      </c>
      <c r="J2184" t="b">
        <f>OR((Table3_1[[#This Row],[Offered Salary]]&lt;$O$27),(Table3_1[[#This Row],[Offered Salary]]&gt;$O$28))</f>
        <v>0</v>
      </c>
      <c r="K2184" t="str">
        <f>IF(Table3_1[[#This Row],[Offered Salary]]&lt;$O$27,"Low",IF(Table3_1[[#This Row],[Offered Salary]]&gt;$O$28,"High",""))</f>
        <v/>
      </c>
      <c r="L2184" s="6">
        <f>((Table3_1[[#This Row],[Offered Salary]]-$O$25)/$O$26)</f>
        <v>-0.97383622931455427</v>
      </c>
    </row>
    <row r="2185" spans="1:12" x14ac:dyDescent="0.3">
      <c r="A2185">
        <v>685557</v>
      </c>
      <c r="B2185" s="2">
        <v>41872</v>
      </c>
      <c r="C2185" s="3">
        <v>0.59142361111111108</v>
      </c>
      <c r="D2185" t="s">
        <v>30</v>
      </c>
      <c r="E2185" t="s">
        <v>29</v>
      </c>
      <c r="F2185" t="s">
        <v>20</v>
      </c>
      <c r="G2185" t="s">
        <v>4</v>
      </c>
      <c r="H2185">
        <v>61958</v>
      </c>
      <c r="I2185">
        <f>IF(Table3_1[[#This Row],[Status]]="Hired",1,0)</f>
        <v>0</v>
      </c>
      <c r="J2185" t="b">
        <f>OR((Table3_1[[#This Row],[Offered Salary]]&lt;$O$27),(Table3_1[[#This Row],[Offered Salary]]&gt;$O$28))</f>
        <v>0</v>
      </c>
      <c r="K2185" t="str">
        <f>IF(Table3_1[[#This Row],[Offered Salary]]&lt;$O$27,"Low",IF(Table3_1[[#This Row],[Offered Salary]]&gt;$O$28,"High",""))</f>
        <v/>
      </c>
      <c r="L2185" s="6">
        <f>((Table3_1[[#This Row],[Offered Salary]]-$O$25)/$O$26)</f>
        <v>0.41501457141311104</v>
      </c>
    </row>
    <row r="2186" spans="1:12" x14ac:dyDescent="0.3">
      <c r="A2186">
        <v>94729</v>
      </c>
      <c r="B2186" s="2">
        <v>41880</v>
      </c>
      <c r="C2186" s="3">
        <v>0.39863425925925927</v>
      </c>
      <c r="D2186" t="s">
        <v>30</v>
      </c>
      <c r="E2186" t="s">
        <v>27</v>
      </c>
      <c r="F2186" t="s">
        <v>20</v>
      </c>
      <c r="G2186" t="s">
        <v>4</v>
      </c>
      <c r="H2186">
        <v>2937</v>
      </c>
      <c r="I2186">
        <f>IF(Table3_1[[#This Row],[Status]]="Hired",1,0)</f>
        <v>0</v>
      </c>
      <c r="J2186" t="b">
        <f>OR((Table3_1[[#This Row],[Offered Salary]]&lt;$O$27),(Table3_1[[#This Row],[Offered Salary]]&gt;$O$28))</f>
        <v>1</v>
      </c>
      <c r="K2186" t="str">
        <f>IF(Table3_1[[#This Row],[Offered Salary]]&lt;$O$27,"Low",IF(Table3_1[[#This Row],[Offered Salary]]&gt;$O$28,"High",""))</f>
        <v>Low</v>
      </c>
      <c r="L2186" s="6">
        <f>((Table3_1[[#This Row],[Offered Salary]]-$O$25)/$O$26)</f>
        <v>-1.630740578696638</v>
      </c>
    </row>
    <row r="2187" spans="1:12" x14ac:dyDescent="0.3">
      <c r="A2187">
        <v>665818</v>
      </c>
      <c r="B2187" s="2">
        <v>41880</v>
      </c>
      <c r="C2187" s="3">
        <v>0.39925925925925926</v>
      </c>
      <c r="D2187" t="s">
        <v>31</v>
      </c>
      <c r="E2187" t="s">
        <v>27</v>
      </c>
      <c r="F2187" t="s">
        <v>20</v>
      </c>
      <c r="G2187" t="s">
        <v>4</v>
      </c>
      <c r="H2187">
        <v>11525</v>
      </c>
      <c r="I2187">
        <f>IF(Table3_1[[#This Row],[Status]]="Hired",1,0)</f>
        <v>1</v>
      </c>
      <c r="J2187" t="b">
        <f>OR((Table3_1[[#This Row],[Offered Salary]]&lt;$O$27),(Table3_1[[#This Row],[Offered Salary]]&gt;$O$28))</f>
        <v>1</v>
      </c>
      <c r="K2187" t="str">
        <f>IF(Table3_1[[#This Row],[Offered Salary]]&lt;$O$27,"Low",IF(Table3_1[[#This Row],[Offered Salary]]&gt;$O$28,"High",""))</f>
        <v>Low</v>
      </c>
      <c r="L2187" s="6">
        <f>((Table3_1[[#This Row],[Offered Salary]]-$O$25)/$O$26)</f>
        <v>-1.3330677973282687</v>
      </c>
    </row>
    <row r="2188" spans="1:12" x14ac:dyDescent="0.3">
      <c r="A2188">
        <v>949773</v>
      </c>
      <c r="B2188" s="2">
        <v>41831</v>
      </c>
      <c r="C2188" s="3">
        <v>0.49246527777777777</v>
      </c>
      <c r="D2188" t="s">
        <v>31</v>
      </c>
      <c r="E2188" t="s">
        <v>27</v>
      </c>
      <c r="F2188" t="s">
        <v>20</v>
      </c>
      <c r="G2188" t="s">
        <v>4</v>
      </c>
      <c r="H2188">
        <v>3835</v>
      </c>
      <c r="I2188">
        <f>IF(Table3_1[[#This Row],[Status]]="Hired",1,0)</f>
        <v>1</v>
      </c>
      <c r="J2188" t="b">
        <f>OR((Table3_1[[#This Row],[Offered Salary]]&lt;$O$27),(Table3_1[[#This Row],[Offered Salary]]&gt;$O$28))</f>
        <v>1</v>
      </c>
      <c r="K2188" t="str">
        <f>IF(Table3_1[[#This Row],[Offered Salary]]&lt;$O$27,"Low",IF(Table3_1[[#This Row],[Offered Salary]]&gt;$O$28,"High",""))</f>
        <v>Low</v>
      </c>
      <c r="L2188" s="6">
        <f>((Table3_1[[#This Row],[Offered Salary]]-$O$25)/$O$26)</f>
        <v>-1.5996145705842957</v>
      </c>
    </row>
    <row r="2189" spans="1:12" x14ac:dyDescent="0.3">
      <c r="A2189">
        <v>808710</v>
      </c>
      <c r="B2189" s="2">
        <v>41859</v>
      </c>
      <c r="C2189" s="3">
        <v>0.39708333333333334</v>
      </c>
      <c r="D2189" t="s">
        <v>31</v>
      </c>
      <c r="E2189" t="s">
        <v>29</v>
      </c>
      <c r="F2189" t="s">
        <v>20</v>
      </c>
      <c r="G2189" t="s">
        <v>4</v>
      </c>
      <c r="H2189">
        <v>18012</v>
      </c>
      <c r="I2189">
        <f>IF(Table3_1[[#This Row],[Status]]="Hired",1,0)</f>
        <v>1</v>
      </c>
      <c r="J2189" t="b">
        <f>OR((Table3_1[[#This Row],[Offered Salary]]&lt;$O$27),(Table3_1[[#This Row],[Offered Salary]]&gt;$O$28))</f>
        <v>0</v>
      </c>
      <c r="K2189" t="str">
        <f>IF(Table3_1[[#This Row],[Offered Salary]]&lt;$O$27,"Low",IF(Table3_1[[#This Row],[Offered Salary]]&gt;$O$28,"High",""))</f>
        <v/>
      </c>
      <c r="L2189" s="6">
        <f>((Table3_1[[#This Row],[Offered Salary]]-$O$25)/$O$26)</f>
        <v>-1.108218783269511</v>
      </c>
    </row>
    <row r="2190" spans="1:12" x14ac:dyDescent="0.3">
      <c r="A2190">
        <v>161564</v>
      </c>
      <c r="B2190" s="2">
        <v>41813</v>
      </c>
      <c r="C2190" s="3">
        <v>0.39756944444444442</v>
      </c>
      <c r="D2190" t="s">
        <v>30</v>
      </c>
      <c r="E2190" t="s">
        <v>27</v>
      </c>
      <c r="F2190" t="s">
        <v>15</v>
      </c>
      <c r="G2190" t="s">
        <v>4</v>
      </c>
      <c r="H2190">
        <v>72228</v>
      </c>
      <c r="I2190">
        <f>IF(Table3_1[[#This Row],[Status]]="Hired",1,0)</f>
        <v>0</v>
      </c>
      <c r="J2190" t="b">
        <f>OR((Table3_1[[#This Row],[Offered Salary]]&lt;$O$27),(Table3_1[[#This Row],[Offered Salary]]&gt;$O$28))</f>
        <v>0</v>
      </c>
      <c r="K2190" t="str">
        <f>IF(Table3_1[[#This Row],[Offered Salary]]&lt;$O$27,"Low",IF(Table3_1[[#This Row],[Offered Salary]]&gt;$O$28,"High",""))</f>
        <v/>
      </c>
      <c r="L2190" s="6">
        <f>((Table3_1[[#This Row],[Offered Salary]]-$O$25)/$O$26)</f>
        <v>0.77098796040392992</v>
      </c>
    </row>
    <row r="2191" spans="1:12" x14ac:dyDescent="0.3">
      <c r="A2191">
        <v>521497</v>
      </c>
      <c r="B2191" s="2">
        <v>41792</v>
      </c>
      <c r="C2191" s="3">
        <v>0.39666666666666667</v>
      </c>
      <c r="D2191" t="s">
        <v>30</v>
      </c>
      <c r="E2191" t="s">
        <v>27</v>
      </c>
      <c r="F2191" t="s">
        <v>17</v>
      </c>
      <c r="G2191" t="s">
        <v>2</v>
      </c>
      <c r="H2191">
        <v>90599</v>
      </c>
      <c r="I2191">
        <f>IF(Table3_1[[#This Row],[Status]]="Hired",1,0)</f>
        <v>0</v>
      </c>
      <c r="J2191" t="b">
        <f>OR((Table3_1[[#This Row],[Offered Salary]]&lt;$O$27),(Table3_1[[#This Row],[Offered Salary]]&gt;$O$28))</f>
        <v>0</v>
      </c>
      <c r="K2191" t="str">
        <f>IF(Table3_1[[#This Row],[Offered Salary]]&lt;$O$27,"Low",IF(Table3_1[[#This Row],[Offered Salary]]&gt;$O$28,"High",""))</f>
        <v/>
      </c>
      <c r="L2191" s="6">
        <f>((Table3_1[[#This Row],[Offered Salary]]-$O$25)/$O$26)</f>
        <v>1.407753990506202</v>
      </c>
    </row>
    <row r="2192" spans="1:12" x14ac:dyDescent="0.3">
      <c r="A2192">
        <v>693232</v>
      </c>
      <c r="B2192" s="2">
        <v>41795</v>
      </c>
      <c r="C2192" s="3">
        <v>0.77818287037037037</v>
      </c>
      <c r="D2192" t="s">
        <v>30</v>
      </c>
      <c r="E2192" t="s">
        <v>27</v>
      </c>
      <c r="F2192" t="s">
        <v>17</v>
      </c>
      <c r="G2192" t="s">
        <v>2</v>
      </c>
      <c r="H2192">
        <v>55963</v>
      </c>
      <c r="I2192">
        <f>IF(Table3_1[[#This Row],[Status]]="Hired",1,0)</f>
        <v>0</v>
      </c>
      <c r="J2192" t="b">
        <f>OR((Table3_1[[#This Row],[Offered Salary]]&lt;$O$27),(Table3_1[[#This Row],[Offered Salary]]&gt;$O$28))</f>
        <v>0</v>
      </c>
      <c r="K2192" t="str">
        <f>IF(Table3_1[[#This Row],[Offered Salary]]&lt;$O$27,"Low",IF(Table3_1[[#This Row],[Offered Salary]]&gt;$O$28,"High",""))</f>
        <v/>
      </c>
      <c r="L2192" s="6">
        <f>((Table3_1[[#This Row],[Offered Salary]]-$O$25)/$O$26)</f>
        <v>0.20721900500610432</v>
      </c>
    </row>
    <row r="2193" spans="1:12" x14ac:dyDescent="0.3">
      <c r="A2193">
        <v>949520</v>
      </c>
      <c r="B2193" s="2">
        <v>41795</v>
      </c>
      <c r="C2193" s="3">
        <v>0.77854166666666669</v>
      </c>
      <c r="D2193" t="s">
        <v>31</v>
      </c>
      <c r="E2193" t="s">
        <v>27</v>
      </c>
      <c r="F2193" t="s">
        <v>17</v>
      </c>
      <c r="G2193" t="s">
        <v>2</v>
      </c>
      <c r="H2193">
        <v>51250</v>
      </c>
      <c r="I2193">
        <f>IF(Table3_1[[#This Row],[Status]]="Hired",1,0)</f>
        <v>1</v>
      </c>
      <c r="J2193" t="b">
        <f>OR((Table3_1[[#This Row],[Offered Salary]]&lt;$O$27),(Table3_1[[#This Row],[Offered Salary]]&gt;$O$28))</f>
        <v>0</v>
      </c>
      <c r="K2193" t="str">
        <f>IF(Table3_1[[#This Row],[Offered Salary]]&lt;$O$27,"Low",IF(Table3_1[[#This Row],[Offered Salary]]&gt;$O$28,"High",""))</f>
        <v/>
      </c>
      <c r="L2193" s="6">
        <f>((Table3_1[[#This Row],[Offered Salary]]-$O$25)/$O$26)</f>
        <v>4.3859454634757725E-2</v>
      </c>
    </row>
    <row r="2194" spans="1:12" x14ac:dyDescent="0.3">
      <c r="A2194">
        <v>820462</v>
      </c>
      <c r="B2194" s="2">
        <v>41795</v>
      </c>
      <c r="C2194" s="3">
        <v>0.77975694444444443</v>
      </c>
      <c r="D2194" t="s">
        <v>30</v>
      </c>
      <c r="E2194" t="s">
        <v>27</v>
      </c>
      <c r="F2194" t="s">
        <v>17</v>
      </c>
      <c r="G2194" t="s">
        <v>2</v>
      </c>
      <c r="H2194">
        <v>11693</v>
      </c>
      <c r="I2194">
        <f>IF(Table3_1[[#This Row],[Status]]="Hired",1,0)</f>
        <v>0</v>
      </c>
      <c r="J2194" t="b">
        <f>OR((Table3_1[[#This Row],[Offered Salary]]&lt;$O$27),(Table3_1[[#This Row],[Offered Salary]]&gt;$O$28))</f>
        <v>1</v>
      </c>
      <c r="K2194" t="str">
        <f>IF(Table3_1[[#This Row],[Offered Salary]]&lt;$O$27,"Low",IF(Table3_1[[#This Row],[Offered Salary]]&gt;$O$28,"High",""))</f>
        <v>Low</v>
      </c>
      <c r="L2194" s="6">
        <f>((Table3_1[[#This Row],[Offered Salary]]-$O$25)/$O$26)</f>
        <v>-1.3272446688618171</v>
      </c>
    </row>
    <row r="2195" spans="1:12" x14ac:dyDescent="0.3">
      <c r="A2195">
        <v>285094</v>
      </c>
      <c r="B2195" s="2">
        <v>41796</v>
      </c>
      <c r="C2195" s="3">
        <v>0.76030092592592591</v>
      </c>
      <c r="D2195" t="s">
        <v>31</v>
      </c>
      <c r="E2195" t="s">
        <v>27</v>
      </c>
      <c r="F2195" t="s">
        <v>17</v>
      </c>
      <c r="G2195" t="s">
        <v>2</v>
      </c>
      <c r="H2195">
        <v>51237</v>
      </c>
      <c r="I2195">
        <f>IF(Table3_1[[#This Row],[Status]]="Hired",1,0)</f>
        <v>1</v>
      </c>
      <c r="J2195" t="b">
        <f>OR((Table3_1[[#This Row],[Offered Salary]]&lt;$O$27),(Table3_1[[#This Row],[Offered Salary]]&gt;$O$28))</f>
        <v>0</v>
      </c>
      <c r="K2195" t="str">
        <f>IF(Table3_1[[#This Row],[Offered Salary]]&lt;$O$27,"Low",IF(Table3_1[[#This Row],[Offered Salary]]&gt;$O$28,"High",""))</f>
        <v/>
      </c>
      <c r="L2195" s="6">
        <f>((Table3_1[[#This Row],[Offered Salary]]-$O$25)/$O$26)</f>
        <v>4.3408855408187071E-2</v>
      </c>
    </row>
    <row r="2196" spans="1:12" x14ac:dyDescent="0.3">
      <c r="A2196">
        <v>198164</v>
      </c>
      <c r="B2196" s="2">
        <v>41877</v>
      </c>
      <c r="C2196" s="3">
        <v>0.70990740740740743</v>
      </c>
      <c r="D2196" t="s">
        <v>31</v>
      </c>
      <c r="E2196" t="s">
        <v>27</v>
      </c>
      <c r="F2196" t="s">
        <v>17</v>
      </c>
      <c r="G2196" t="s">
        <v>2</v>
      </c>
      <c r="H2196">
        <v>1987</v>
      </c>
      <c r="I2196">
        <f>IF(Table3_1[[#This Row],[Status]]="Hired",1,0)</f>
        <v>1</v>
      </c>
      <c r="J2196" t="b">
        <f>OR((Table3_1[[#This Row],[Offered Salary]]&lt;$O$27),(Table3_1[[#This Row],[Offered Salary]]&gt;$O$28))</f>
        <v>1</v>
      </c>
      <c r="K2196" t="str">
        <f>IF(Table3_1[[#This Row],[Offered Salary]]&lt;$O$27,"Low",IF(Table3_1[[#This Row],[Offered Salary]]&gt;$O$28,"High",""))</f>
        <v>Low</v>
      </c>
      <c r="L2196" s="6">
        <f>((Table3_1[[#This Row],[Offered Salary]]-$O$25)/$O$26)</f>
        <v>-1.663668983715263</v>
      </c>
    </row>
    <row r="2197" spans="1:12" x14ac:dyDescent="0.3">
      <c r="A2197">
        <v>721217</v>
      </c>
      <c r="B2197" s="2">
        <v>41877</v>
      </c>
      <c r="C2197" s="3">
        <v>0.71177083333333335</v>
      </c>
      <c r="D2197" t="s">
        <v>31</v>
      </c>
      <c r="E2197" t="s">
        <v>27</v>
      </c>
      <c r="F2197" t="s">
        <v>17</v>
      </c>
      <c r="G2197" t="s">
        <v>2</v>
      </c>
      <c r="H2197">
        <v>33932</v>
      </c>
      <c r="I2197">
        <f>IF(Table3_1[[#This Row],[Status]]="Hired",1,0)</f>
        <v>1</v>
      </c>
      <c r="J2197" t="b">
        <f>OR((Table3_1[[#This Row],[Offered Salary]]&lt;$O$27),(Table3_1[[#This Row],[Offered Salary]]&gt;$O$28))</f>
        <v>0</v>
      </c>
      <c r="K2197" t="str">
        <f>IF(Table3_1[[#This Row],[Offered Salary]]&lt;$O$27,"Low",IF(Table3_1[[#This Row],[Offered Salary]]&gt;$O$28,"High",""))</f>
        <v/>
      </c>
      <c r="L2197" s="6">
        <f>((Table3_1[[#This Row],[Offered Salary]]-$O$25)/$O$26)</f>
        <v>-0.55640803811529116</v>
      </c>
    </row>
    <row r="2198" spans="1:12" x14ac:dyDescent="0.3">
      <c r="A2198">
        <v>338168</v>
      </c>
      <c r="B2198" s="2">
        <v>41877</v>
      </c>
      <c r="C2198" s="3">
        <v>0.71219907407407412</v>
      </c>
      <c r="D2198" t="s">
        <v>30</v>
      </c>
      <c r="E2198" t="s">
        <v>27</v>
      </c>
      <c r="F2198" t="s">
        <v>17</v>
      </c>
      <c r="G2198" t="s">
        <v>2</v>
      </c>
      <c r="H2198">
        <v>62665</v>
      </c>
      <c r="I2198">
        <f>IF(Table3_1[[#This Row],[Status]]="Hired",1,0)</f>
        <v>0</v>
      </c>
      <c r="J2198" t="b">
        <f>OR((Table3_1[[#This Row],[Offered Salary]]&lt;$O$27),(Table3_1[[#This Row],[Offered Salary]]&gt;$O$28))</f>
        <v>0</v>
      </c>
      <c r="K2198" t="str">
        <f>IF(Table3_1[[#This Row],[Offered Salary]]&lt;$O$27,"Low",IF(Table3_1[[#This Row],[Offered Salary]]&gt;$O$28,"High",""))</f>
        <v/>
      </c>
      <c r="L2198" s="6">
        <f>((Table3_1[[#This Row],[Offered Salary]]-$O$25)/$O$26)</f>
        <v>0.43952023704276139</v>
      </c>
    </row>
    <row r="2199" spans="1:12" x14ac:dyDescent="0.3">
      <c r="A2199">
        <v>400997</v>
      </c>
      <c r="B2199" s="2">
        <v>41877</v>
      </c>
      <c r="C2199" s="3">
        <v>0.71319444444444446</v>
      </c>
      <c r="D2199" t="s">
        <v>30</v>
      </c>
      <c r="E2199" t="s">
        <v>27</v>
      </c>
      <c r="F2199" t="s">
        <v>17</v>
      </c>
      <c r="G2199" t="s">
        <v>2</v>
      </c>
      <c r="H2199">
        <v>13742</v>
      </c>
      <c r="I2199">
        <f>IF(Table3_1[[#This Row],[Status]]="Hired",1,0)</f>
        <v>0</v>
      </c>
      <c r="J2199" t="b">
        <f>OR((Table3_1[[#This Row],[Offered Salary]]&lt;$O$27),(Table3_1[[#This Row],[Offered Salary]]&gt;$O$28))</f>
        <v>0</v>
      </c>
      <c r="K2199" t="str">
        <f>IF(Table3_1[[#This Row],[Offered Salary]]&lt;$O$27,"Low",IF(Table3_1[[#This Row],[Offered Salary]]&gt;$O$28,"High",""))</f>
        <v/>
      </c>
      <c r="L2199" s="6">
        <f>((Table3_1[[#This Row],[Offered Salary]]-$O$25)/$O$26)</f>
        <v>-1.2562232984584882</v>
      </c>
    </row>
    <row r="2200" spans="1:12" x14ac:dyDescent="0.3">
      <c r="A2200">
        <v>865824</v>
      </c>
      <c r="B2200" s="2">
        <v>41774</v>
      </c>
      <c r="C2200" s="3">
        <v>0.73152777777777778</v>
      </c>
      <c r="D2200" t="s">
        <v>30</v>
      </c>
      <c r="E2200" t="s">
        <v>27</v>
      </c>
      <c r="F2200" t="s">
        <v>18</v>
      </c>
      <c r="G2200" t="s">
        <v>4</v>
      </c>
      <c r="H2200">
        <v>21968</v>
      </c>
      <c r="I2200">
        <f>IF(Table3_1[[#This Row],[Status]]="Hired",1,0)</f>
        <v>0</v>
      </c>
      <c r="J2200" t="b">
        <f>OR((Table3_1[[#This Row],[Offered Salary]]&lt;$O$27),(Table3_1[[#This Row],[Offered Salary]]&gt;$O$28))</f>
        <v>0</v>
      </c>
      <c r="K2200" t="str">
        <f>IF(Table3_1[[#This Row],[Offered Salary]]&lt;$O$27,"Low",IF(Table3_1[[#This Row],[Offered Salary]]&gt;$O$28,"High",""))</f>
        <v/>
      </c>
      <c r="L2200" s="6">
        <f>((Table3_1[[#This Row],[Offered Salary]]-$O$25)/$O$26)</f>
        <v>-0.97109797247616336</v>
      </c>
    </row>
    <row r="2201" spans="1:12" x14ac:dyDescent="0.3">
      <c r="A2201">
        <v>356301</v>
      </c>
      <c r="B2201" s="2">
        <v>41774</v>
      </c>
      <c r="C2201" s="3">
        <v>0.73305555555555557</v>
      </c>
      <c r="D2201" t="s">
        <v>31</v>
      </c>
      <c r="E2201" t="s">
        <v>27</v>
      </c>
      <c r="F2201" t="s">
        <v>18</v>
      </c>
      <c r="G2201" t="s">
        <v>4</v>
      </c>
      <c r="H2201">
        <v>88218</v>
      </c>
      <c r="I2201">
        <f>IF(Table3_1[[#This Row],[Status]]="Hired",1,0)</f>
        <v>1</v>
      </c>
      <c r="J2201" t="b">
        <f>OR((Table3_1[[#This Row],[Offered Salary]]&lt;$O$27),(Table3_1[[#This Row],[Offered Salary]]&gt;$O$28))</f>
        <v>0</v>
      </c>
      <c r="K2201" t="str">
        <f>IF(Table3_1[[#This Row],[Offered Salary]]&lt;$O$27,"Low",IF(Table3_1[[#This Row],[Offered Salary]]&gt;$O$28,"High",""))</f>
        <v/>
      </c>
      <c r="L2201" s="6">
        <f>((Table3_1[[#This Row],[Offered Salary]]-$O$25)/$O$26)</f>
        <v>1.325225009085838</v>
      </c>
    </row>
    <row r="2202" spans="1:12" x14ac:dyDescent="0.3">
      <c r="A2202">
        <v>46102</v>
      </c>
      <c r="B2202" s="2">
        <v>41774</v>
      </c>
      <c r="C2202" s="3">
        <v>0.73442129629629627</v>
      </c>
      <c r="D2202" t="s">
        <v>31</v>
      </c>
      <c r="E2202" t="s">
        <v>27</v>
      </c>
      <c r="F2202" t="s">
        <v>18</v>
      </c>
      <c r="G2202" t="s">
        <v>4</v>
      </c>
      <c r="H2202">
        <v>88242</v>
      </c>
      <c r="I2202">
        <f>IF(Table3_1[[#This Row],[Status]]="Hired",1,0)</f>
        <v>1</v>
      </c>
      <c r="J2202" t="b">
        <f>OR((Table3_1[[#This Row],[Offered Salary]]&lt;$O$27),(Table3_1[[#This Row],[Offered Salary]]&gt;$O$28))</f>
        <v>0</v>
      </c>
      <c r="K2202" t="str">
        <f>IF(Table3_1[[#This Row],[Offered Salary]]&lt;$O$27,"Low",IF(Table3_1[[#This Row],[Offered Salary]]&gt;$O$28,"High",""))</f>
        <v/>
      </c>
      <c r="L2202" s="6">
        <f>((Table3_1[[#This Row],[Offered Salary]]-$O$25)/$O$26)</f>
        <v>1.3260568845810452</v>
      </c>
    </row>
    <row r="2203" spans="1:12" x14ac:dyDescent="0.3">
      <c r="A2203">
        <v>791567</v>
      </c>
      <c r="B2203" s="2">
        <v>41774</v>
      </c>
      <c r="C2203" s="3">
        <v>0.7318055555555556</v>
      </c>
      <c r="D2203" t="s">
        <v>30</v>
      </c>
      <c r="E2203" t="s">
        <v>29</v>
      </c>
      <c r="F2203" t="s">
        <v>18</v>
      </c>
      <c r="G2203" t="s">
        <v>4</v>
      </c>
      <c r="H2203">
        <v>97202</v>
      </c>
      <c r="I2203">
        <f>IF(Table3_1[[#This Row],[Status]]="Hired",1,0)</f>
        <v>0</v>
      </c>
      <c r="J2203" t="b">
        <f>OR((Table3_1[[#This Row],[Offered Salary]]&lt;$O$27),(Table3_1[[#This Row],[Offered Salary]]&gt;$O$28))</f>
        <v>0</v>
      </c>
      <c r="K2203" t="str">
        <f>IF(Table3_1[[#This Row],[Offered Salary]]&lt;$O$27,"Low",IF(Table3_1[[#This Row],[Offered Salary]]&gt;$O$28,"High",""))</f>
        <v/>
      </c>
      <c r="L2203" s="6">
        <f>((Table3_1[[#This Row],[Offered Salary]]-$O$25)/$O$26)</f>
        <v>1.6366237361251288</v>
      </c>
    </row>
    <row r="2204" spans="1:12" x14ac:dyDescent="0.3">
      <c r="A2204">
        <v>937046</v>
      </c>
      <c r="B2204" s="2">
        <v>41771</v>
      </c>
      <c r="C2204" s="3">
        <v>0.66606481481481483</v>
      </c>
      <c r="D2204" t="s">
        <v>30</v>
      </c>
      <c r="E2204" t="s">
        <v>27</v>
      </c>
      <c r="F2204" t="s">
        <v>18</v>
      </c>
      <c r="G2204" t="s">
        <v>4</v>
      </c>
      <c r="H2204">
        <v>18058</v>
      </c>
      <c r="I2204">
        <f>IF(Table3_1[[#This Row],[Status]]="Hired",1,0)</f>
        <v>0</v>
      </c>
      <c r="J2204" t="b">
        <f>OR((Table3_1[[#This Row],[Offered Salary]]&lt;$O$27),(Table3_1[[#This Row],[Offered Salary]]&gt;$O$28))</f>
        <v>0</v>
      </c>
      <c r="K2204" t="str">
        <f>IF(Table3_1[[#This Row],[Offered Salary]]&lt;$O$27,"Low",IF(Table3_1[[#This Row],[Offered Salary]]&gt;$O$28,"High",""))</f>
        <v/>
      </c>
      <c r="L2204" s="6">
        <f>((Table3_1[[#This Row],[Offered Salary]]-$O$25)/$O$26)</f>
        <v>-1.1066243552370301</v>
      </c>
    </row>
    <row r="2205" spans="1:12" x14ac:dyDescent="0.3">
      <c r="A2205">
        <v>156748</v>
      </c>
      <c r="B2205" s="2">
        <v>41771</v>
      </c>
      <c r="C2205" s="3">
        <v>0.66605324074074079</v>
      </c>
      <c r="D2205" t="s">
        <v>31</v>
      </c>
      <c r="E2205" t="s">
        <v>29</v>
      </c>
      <c r="F2205" t="s">
        <v>18</v>
      </c>
      <c r="G2205" t="s">
        <v>4</v>
      </c>
      <c r="H2205">
        <v>93615</v>
      </c>
      <c r="I2205">
        <f>IF(Table3_1[[#This Row],[Status]]="Hired",1,0)</f>
        <v>1</v>
      </c>
      <c r="J2205" t="b">
        <f>OR((Table3_1[[#This Row],[Offered Salary]]&lt;$O$27),(Table3_1[[#This Row],[Offered Salary]]&gt;$O$28))</f>
        <v>0</v>
      </c>
      <c r="K2205" t="str">
        <f>IF(Table3_1[[#This Row],[Offered Salary]]&lt;$O$27,"Low",IF(Table3_1[[#This Row],[Offered Salary]]&gt;$O$28,"High",""))</f>
        <v/>
      </c>
      <c r="L2205" s="6">
        <f>((Table3_1[[#This Row],[Offered Salary]]-$O$25)/$O$26)</f>
        <v>1.5122930110705943</v>
      </c>
    </row>
    <row r="2206" spans="1:12" x14ac:dyDescent="0.3">
      <c r="A2206">
        <v>821293</v>
      </c>
      <c r="B2206" s="2">
        <v>41834</v>
      </c>
      <c r="C2206" s="3">
        <v>0.39785879629629628</v>
      </c>
      <c r="D2206" t="s">
        <v>31</v>
      </c>
      <c r="E2206" t="s">
        <v>28</v>
      </c>
      <c r="F2206" t="s">
        <v>18</v>
      </c>
      <c r="G2206" t="s">
        <v>4</v>
      </c>
      <c r="H2206">
        <v>15227</v>
      </c>
      <c r="I2206">
        <f>IF(Table3_1[[#This Row],[Status]]="Hired",1,0)</f>
        <v>1</v>
      </c>
      <c r="J2206" t="b">
        <f>OR((Table3_1[[#This Row],[Offered Salary]]&lt;$O$27),(Table3_1[[#This Row],[Offered Salary]]&gt;$O$28))</f>
        <v>0</v>
      </c>
      <c r="K2206" t="str">
        <f>IF(Table3_1[[#This Row],[Offered Salary]]&lt;$O$27,"Low",IF(Table3_1[[#This Row],[Offered Salary]]&gt;$O$28,"High",""))</f>
        <v/>
      </c>
      <c r="L2206" s="6">
        <f>((Table3_1[[#This Row],[Offered Salary]]-$O$25)/$O$26)</f>
        <v>-1.2047510021925323</v>
      </c>
    </row>
    <row r="2207" spans="1:12" x14ac:dyDescent="0.3">
      <c r="A2207">
        <v>342116</v>
      </c>
      <c r="B2207" s="2">
        <v>41834</v>
      </c>
      <c r="C2207" s="3">
        <v>0.39809027777777778</v>
      </c>
      <c r="D2207" t="s">
        <v>31</v>
      </c>
      <c r="E2207" t="s">
        <v>28</v>
      </c>
      <c r="F2207" t="s">
        <v>18</v>
      </c>
      <c r="G2207" t="s">
        <v>4</v>
      </c>
      <c r="H2207">
        <v>25149</v>
      </c>
      <c r="I2207">
        <f>IF(Table3_1[[#This Row],[Status]]="Hired",1,0)</f>
        <v>1</v>
      </c>
      <c r="J2207" t="b">
        <f>OR((Table3_1[[#This Row],[Offered Salary]]&lt;$O$27),(Table3_1[[#This Row],[Offered Salary]]&gt;$O$28))</f>
        <v>0</v>
      </c>
      <c r="K2207" t="str">
        <f>IF(Table3_1[[#This Row],[Offered Salary]]&lt;$O$27,"Low",IF(Table3_1[[#This Row],[Offered Salary]]&gt;$O$28,"High",""))</f>
        <v/>
      </c>
      <c r="L2207" s="6">
        <f>((Table3_1[[#This Row],[Offered Salary]]-$O$25)/$O$26)</f>
        <v>-0.86083980788222025</v>
      </c>
    </row>
    <row r="2208" spans="1:12" x14ac:dyDescent="0.3">
      <c r="A2208">
        <v>684939</v>
      </c>
      <c r="B2208" s="2">
        <v>41814</v>
      </c>
      <c r="C2208" s="3">
        <v>0.39796296296296296</v>
      </c>
      <c r="D2208" t="s">
        <v>31</v>
      </c>
      <c r="E2208" t="s">
        <v>27</v>
      </c>
      <c r="F2208" t="s">
        <v>20</v>
      </c>
      <c r="G2208" t="s">
        <v>8</v>
      </c>
      <c r="H2208">
        <v>94503</v>
      </c>
      <c r="I2208">
        <f>IF(Table3_1[[#This Row],[Status]]="Hired",1,0)</f>
        <v>1</v>
      </c>
      <c r="J2208" t="b">
        <f>OR((Table3_1[[#This Row],[Offered Salary]]&lt;$O$27),(Table3_1[[#This Row],[Offered Salary]]&gt;$O$28))</f>
        <v>0</v>
      </c>
      <c r="K2208" t="str">
        <f>IF(Table3_1[[#This Row],[Offered Salary]]&lt;$O$27,"Low",IF(Table3_1[[#This Row],[Offered Salary]]&gt;$O$28,"High",""))</f>
        <v/>
      </c>
      <c r="L2208" s="6">
        <f>((Table3_1[[#This Row],[Offered Salary]]-$O$25)/$O$26)</f>
        <v>1.5430724043932669</v>
      </c>
    </row>
    <row r="2209" spans="1:12" x14ac:dyDescent="0.3">
      <c r="A2209">
        <v>293229</v>
      </c>
      <c r="B2209" s="2">
        <v>41773</v>
      </c>
      <c r="C2209" s="3">
        <v>0.57497685185185188</v>
      </c>
      <c r="D2209" t="s">
        <v>31</v>
      </c>
      <c r="E2209" t="s">
        <v>27</v>
      </c>
      <c r="F2209" t="s">
        <v>17</v>
      </c>
      <c r="G2209" t="s">
        <v>2</v>
      </c>
      <c r="H2209">
        <v>51730</v>
      </c>
      <c r="I2209">
        <f>IF(Table3_1[[#This Row],[Status]]="Hired",1,0)</f>
        <v>1</v>
      </c>
      <c r="J2209" t="b">
        <f>OR((Table3_1[[#This Row],[Offered Salary]]&lt;$O$27),(Table3_1[[#This Row],[Offered Salary]]&gt;$O$28))</f>
        <v>0</v>
      </c>
      <c r="K2209" t="str">
        <f>IF(Table3_1[[#This Row],[Offered Salary]]&lt;$O$27,"Low",IF(Table3_1[[#This Row],[Offered Salary]]&gt;$O$28,"High",""))</f>
        <v/>
      </c>
      <c r="L2209" s="6">
        <f>((Table3_1[[#This Row],[Offered Salary]]-$O$25)/$O$26)</f>
        <v>6.0496964538905053E-2</v>
      </c>
    </row>
    <row r="2210" spans="1:12" x14ac:dyDescent="0.3">
      <c r="A2210">
        <v>498991</v>
      </c>
      <c r="B2210" s="2">
        <v>41773</v>
      </c>
      <c r="C2210" s="3">
        <v>0.57731481481481484</v>
      </c>
      <c r="D2210" t="s">
        <v>31</v>
      </c>
      <c r="E2210" t="s">
        <v>29</v>
      </c>
      <c r="F2210" t="s">
        <v>17</v>
      </c>
      <c r="G2210" t="s">
        <v>2</v>
      </c>
      <c r="H2210">
        <v>52474</v>
      </c>
      <c r="I2210">
        <f>IF(Table3_1[[#This Row],[Status]]="Hired",1,0)</f>
        <v>1</v>
      </c>
      <c r="J2210" t="b">
        <f>OR((Table3_1[[#This Row],[Offered Salary]]&lt;$O$27),(Table3_1[[#This Row],[Offered Salary]]&gt;$O$28))</f>
        <v>0</v>
      </c>
      <c r="K2210" t="str">
        <f>IF(Table3_1[[#This Row],[Offered Salary]]&lt;$O$27,"Low",IF(Table3_1[[#This Row],[Offered Salary]]&gt;$O$28,"High",""))</f>
        <v/>
      </c>
      <c r="L2210" s="6">
        <f>((Table3_1[[#This Row],[Offered Salary]]-$O$25)/$O$26)</f>
        <v>8.6285104890333419E-2</v>
      </c>
    </row>
    <row r="2211" spans="1:12" x14ac:dyDescent="0.3">
      <c r="A2211">
        <v>811423</v>
      </c>
      <c r="B2211" s="2">
        <v>41778</v>
      </c>
      <c r="C2211" s="3">
        <v>0.30148148148148146</v>
      </c>
      <c r="D2211" t="s">
        <v>30</v>
      </c>
      <c r="E2211" t="s">
        <v>27</v>
      </c>
      <c r="F2211" t="s">
        <v>17</v>
      </c>
      <c r="G2211" t="s">
        <v>2</v>
      </c>
      <c r="H2211">
        <v>25752</v>
      </c>
      <c r="I2211">
        <f>IF(Table3_1[[#This Row],[Status]]="Hired",1,0)</f>
        <v>0</v>
      </c>
      <c r="J2211" t="b">
        <f>OR((Table3_1[[#This Row],[Offered Salary]]&lt;$O$27),(Table3_1[[#This Row],[Offered Salary]]&gt;$O$28))</f>
        <v>0</v>
      </c>
      <c r="K2211" t="str">
        <f>IF(Table3_1[[#This Row],[Offered Salary]]&lt;$O$27,"Low",IF(Table3_1[[#This Row],[Offered Salary]]&gt;$O$28,"High",""))</f>
        <v/>
      </c>
      <c r="L2211" s="6">
        <f>((Table3_1[[#This Row],[Offered Salary]]-$O$25)/$O$26)</f>
        <v>-0.83993893606513514</v>
      </c>
    </row>
    <row r="2212" spans="1:12" x14ac:dyDescent="0.3">
      <c r="A2212">
        <v>919188</v>
      </c>
      <c r="B2212" s="2">
        <v>41767</v>
      </c>
      <c r="C2212" s="3">
        <v>0.42421296296296296</v>
      </c>
      <c r="D2212" t="s">
        <v>31</v>
      </c>
      <c r="E2212" t="s">
        <v>27</v>
      </c>
      <c r="F2212" t="s">
        <v>17</v>
      </c>
      <c r="G2212" t="s">
        <v>2</v>
      </c>
      <c r="H2212">
        <v>93745</v>
      </c>
      <c r="I2212">
        <f>IF(Table3_1[[#This Row],[Status]]="Hired",1,0)</f>
        <v>1</v>
      </c>
      <c r="J2212" t="b">
        <f>OR((Table3_1[[#This Row],[Offered Salary]]&lt;$O$27),(Table3_1[[#This Row],[Offered Salary]]&gt;$O$28))</f>
        <v>0</v>
      </c>
      <c r="K2212" t="str">
        <f>IF(Table3_1[[#This Row],[Offered Salary]]&lt;$O$27,"Low",IF(Table3_1[[#This Row],[Offered Salary]]&gt;$O$28,"High",""))</f>
        <v/>
      </c>
      <c r="L2212" s="6">
        <f>((Table3_1[[#This Row],[Offered Salary]]-$O$25)/$O$26)</f>
        <v>1.516799003336301</v>
      </c>
    </row>
    <row r="2213" spans="1:12" x14ac:dyDescent="0.3">
      <c r="A2213">
        <v>116245</v>
      </c>
      <c r="B2213" s="2">
        <v>41775</v>
      </c>
      <c r="C2213" s="3">
        <v>0.54982638888888891</v>
      </c>
      <c r="D2213" t="s">
        <v>30</v>
      </c>
      <c r="E2213" t="s">
        <v>27</v>
      </c>
      <c r="F2213" t="s">
        <v>17</v>
      </c>
      <c r="G2213" t="s">
        <v>2</v>
      </c>
      <c r="H2213">
        <v>34184</v>
      </c>
      <c r="I2213">
        <f>IF(Table3_1[[#This Row],[Status]]="Hired",1,0)</f>
        <v>0</v>
      </c>
      <c r="J2213" t="b">
        <f>OR((Table3_1[[#This Row],[Offered Salary]]&lt;$O$27),(Table3_1[[#This Row],[Offered Salary]]&gt;$O$28))</f>
        <v>0</v>
      </c>
      <c r="K2213" t="str">
        <f>IF(Table3_1[[#This Row],[Offered Salary]]&lt;$O$27,"Low",IF(Table3_1[[#This Row],[Offered Salary]]&gt;$O$28,"High",""))</f>
        <v/>
      </c>
      <c r="L2213" s="6">
        <f>((Table3_1[[#This Row],[Offered Salary]]-$O$25)/$O$26)</f>
        <v>-0.54767334541561374</v>
      </c>
    </row>
    <row r="2214" spans="1:12" x14ac:dyDescent="0.3">
      <c r="A2214">
        <v>233500</v>
      </c>
      <c r="B2214" s="2">
        <v>41775</v>
      </c>
      <c r="C2214" s="3">
        <v>0.55122685185185183</v>
      </c>
      <c r="D2214" t="s">
        <v>31</v>
      </c>
      <c r="E2214" t="s">
        <v>27</v>
      </c>
      <c r="F2214" t="s">
        <v>17</v>
      </c>
      <c r="G2214" t="s">
        <v>2</v>
      </c>
      <c r="H2214">
        <v>38123</v>
      </c>
      <c r="I2214">
        <f>IF(Table3_1[[#This Row],[Status]]="Hired",1,0)</f>
        <v>1</v>
      </c>
      <c r="J2214" t="b">
        <f>OR((Table3_1[[#This Row],[Offered Salary]]&lt;$O$27),(Table3_1[[#This Row],[Offered Salary]]&gt;$O$28))</f>
        <v>0</v>
      </c>
      <c r="K2214" t="str">
        <f>IF(Table3_1[[#This Row],[Offered Salary]]&lt;$O$27,"Low",IF(Table3_1[[#This Row],[Offered Salary]]&gt;$O$28,"High",""))</f>
        <v/>
      </c>
      <c r="L2214" s="6">
        <f>((Table3_1[[#This Row],[Offered Salary]]-$O$25)/$O$26)</f>
        <v>-0.41114177976470478</v>
      </c>
    </row>
    <row r="2215" spans="1:12" x14ac:dyDescent="0.3">
      <c r="A2215">
        <v>282633</v>
      </c>
      <c r="B2215" s="2">
        <v>41775</v>
      </c>
      <c r="C2215" s="3">
        <v>0.55193287037037042</v>
      </c>
      <c r="D2215" t="s">
        <v>31</v>
      </c>
      <c r="E2215" t="s">
        <v>29</v>
      </c>
      <c r="F2215" t="s">
        <v>17</v>
      </c>
      <c r="G2215" t="s">
        <v>2</v>
      </c>
      <c r="H2215">
        <v>53443</v>
      </c>
      <c r="I2215">
        <f>IF(Table3_1[[#This Row],[Status]]="Hired",1,0)</f>
        <v>1</v>
      </c>
      <c r="J2215" t="b">
        <f>OR((Table3_1[[#This Row],[Offered Salary]]&lt;$O$27),(Table3_1[[#This Row],[Offered Salary]]&gt;$O$28))</f>
        <v>0</v>
      </c>
      <c r="K2215" t="str">
        <f>IF(Table3_1[[#This Row],[Offered Salary]]&lt;$O$27,"Low",IF(Table3_1[[#This Row],[Offered Salary]]&gt;$O$28,"High",""))</f>
        <v/>
      </c>
      <c r="L2215" s="6">
        <f>((Table3_1[[#This Row],[Offered Salary]]-$O$25)/$O$26)</f>
        <v>0.11987207800933083</v>
      </c>
    </row>
    <row r="2216" spans="1:12" x14ac:dyDescent="0.3">
      <c r="A2216">
        <v>385543</v>
      </c>
      <c r="B2216" s="2">
        <v>41775</v>
      </c>
      <c r="C2216" s="3">
        <v>0.55224537037037036</v>
      </c>
      <c r="D2216" t="s">
        <v>31</v>
      </c>
      <c r="E2216" t="s">
        <v>27</v>
      </c>
      <c r="F2216" t="s">
        <v>17</v>
      </c>
      <c r="G2216" t="s">
        <v>2</v>
      </c>
      <c r="H2216">
        <v>88775</v>
      </c>
      <c r="I2216">
        <f>IF(Table3_1[[#This Row],[Status]]="Hired",1,0)</f>
        <v>1</v>
      </c>
      <c r="J2216" t="b">
        <f>OR((Table3_1[[#This Row],[Offered Salary]]&lt;$O$27),(Table3_1[[#This Row],[Offered Salary]]&gt;$O$28))</f>
        <v>0</v>
      </c>
      <c r="K2216" t="str">
        <f>IF(Table3_1[[#This Row],[Offered Salary]]&lt;$O$27,"Low",IF(Table3_1[[#This Row],[Offered Salary]]&gt;$O$28,"High",""))</f>
        <v/>
      </c>
      <c r="L2216" s="6">
        <f>((Table3_1[[#This Row],[Offered Salary]]-$O$25)/$O$26)</f>
        <v>1.3445314528704422</v>
      </c>
    </row>
    <row r="2217" spans="1:12" x14ac:dyDescent="0.3">
      <c r="A2217">
        <v>78328</v>
      </c>
      <c r="B2217" s="2">
        <v>41775</v>
      </c>
      <c r="C2217" s="3">
        <v>0.55260416666666667</v>
      </c>
      <c r="D2217" t="s">
        <v>31</v>
      </c>
      <c r="E2217" t="s">
        <v>29</v>
      </c>
      <c r="F2217" t="s">
        <v>17</v>
      </c>
      <c r="G2217" t="s">
        <v>2</v>
      </c>
      <c r="H2217">
        <v>43241</v>
      </c>
      <c r="I2217">
        <f>IF(Table3_1[[#This Row],[Status]]="Hired",1,0)</f>
        <v>1</v>
      </c>
      <c r="J2217" t="b">
        <f>OR((Table3_1[[#This Row],[Offered Salary]]&lt;$O$27),(Table3_1[[#This Row],[Offered Salary]]&gt;$O$28))</f>
        <v>0</v>
      </c>
      <c r="K2217" t="str">
        <f>IF(Table3_1[[#This Row],[Offered Salary]]&lt;$O$27,"Low",IF(Table3_1[[#This Row],[Offered Salary]]&gt;$O$28,"High",""))</f>
        <v/>
      </c>
      <c r="L2217" s="6">
        <f>((Table3_1[[#This Row],[Offered Salary]]-$O$25)/$O$26)</f>
        <v>-0.23374433041173387</v>
      </c>
    </row>
    <row r="2218" spans="1:12" x14ac:dyDescent="0.3">
      <c r="A2218">
        <v>612752</v>
      </c>
      <c r="B2218" s="2">
        <v>41778</v>
      </c>
      <c r="C2218" s="3">
        <v>0.50218750000000001</v>
      </c>
      <c r="D2218" t="s">
        <v>30</v>
      </c>
      <c r="E2218" t="s">
        <v>27</v>
      </c>
      <c r="F2218" t="s">
        <v>17</v>
      </c>
      <c r="G2218" t="s">
        <v>2</v>
      </c>
      <c r="H2218">
        <v>53486</v>
      </c>
      <c r="I2218">
        <f>IF(Table3_1[[#This Row],[Status]]="Hired",1,0)</f>
        <v>0</v>
      </c>
      <c r="J2218" t="b">
        <f>OR((Table3_1[[#This Row],[Offered Salary]]&lt;$O$27),(Table3_1[[#This Row],[Offered Salary]]&gt;$O$28))</f>
        <v>0</v>
      </c>
      <c r="K2218" t="str">
        <f>IF(Table3_1[[#This Row],[Offered Salary]]&lt;$O$27,"Low",IF(Table3_1[[#This Row],[Offered Salary]]&gt;$O$28,"High",""))</f>
        <v/>
      </c>
      <c r="L2218" s="6">
        <f>((Table3_1[[#This Row],[Offered Salary]]-$O$25)/$O$26)</f>
        <v>0.12136252160491071</v>
      </c>
    </row>
    <row r="2219" spans="1:12" x14ac:dyDescent="0.3">
      <c r="A2219">
        <v>410476</v>
      </c>
      <c r="B2219" s="2">
        <v>41857</v>
      </c>
      <c r="C2219" s="3">
        <v>0.39840277777777777</v>
      </c>
      <c r="D2219" t="s">
        <v>30</v>
      </c>
      <c r="E2219" t="s">
        <v>27</v>
      </c>
      <c r="F2219" t="s">
        <v>17</v>
      </c>
      <c r="G2219" t="s">
        <v>2</v>
      </c>
      <c r="H2219">
        <v>3535</v>
      </c>
      <c r="I2219">
        <f>IF(Table3_1[[#This Row],[Status]]="Hired",1,0)</f>
        <v>0</v>
      </c>
      <c r="J2219" t="b">
        <f>OR((Table3_1[[#This Row],[Offered Salary]]&lt;$O$27),(Table3_1[[#This Row],[Offered Salary]]&gt;$O$28))</f>
        <v>1</v>
      </c>
      <c r="K2219" t="str">
        <f>IF(Table3_1[[#This Row],[Offered Salary]]&lt;$O$27,"Low",IF(Table3_1[[#This Row],[Offered Salary]]&gt;$O$28,"High",""))</f>
        <v>Low</v>
      </c>
      <c r="L2219" s="6">
        <f>((Table3_1[[#This Row],[Offered Salary]]-$O$25)/$O$26)</f>
        <v>-1.6100130142743878</v>
      </c>
    </row>
    <row r="2220" spans="1:12" x14ac:dyDescent="0.3">
      <c r="A2220">
        <v>546778</v>
      </c>
      <c r="B2220" s="2">
        <v>41857</v>
      </c>
      <c r="C2220" s="3">
        <v>0.39910879629629631</v>
      </c>
      <c r="D2220" t="s">
        <v>31</v>
      </c>
      <c r="E2220" t="s">
        <v>29</v>
      </c>
      <c r="F2220" t="s">
        <v>17</v>
      </c>
      <c r="G2220" t="s">
        <v>2</v>
      </c>
      <c r="H2220">
        <v>39605</v>
      </c>
      <c r="I2220">
        <f>IF(Table3_1[[#This Row],[Status]]="Hired",1,0)</f>
        <v>1</v>
      </c>
      <c r="J2220" t="b">
        <f>OR((Table3_1[[#This Row],[Offered Salary]]&lt;$O$27),(Table3_1[[#This Row],[Offered Salary]]&gt;$O$28))</f>
        <v>0</v>
      </c>
      <c r="K2220" t="str">
        <f>IF(Table3_1[[#This Row],[Offered Salary]]&lt;$O$27,"Low",IF(Table3_1[[#This Row],[Offered Salary]]&gt;$O$28,"High",""))</f>
        <v/>
      </c>
      <c r="L2220" s="6">
        <f>((Table3_1[[#This Row],[Offered Salary]]-$O$25)/$O$26)</f>
        <v>-0.3597734679356499</v>
      </c>
    </row>
    <row r="2221" spans="1:12" x14ac:dyDescent="0.3">
      <c r="A2221">
        <v>696721</v>
      </c>
      <c r="B2221" s="2">
        <v>41857</v>
      </c>
      <c r="C2221" s="3">
        <v>0.39937499999999998</v>
      </c>
      <c r="D2221" t="s">
        <v>30</v>
      </c>
      <c r="E2221" t="s">
        <v>27</v>
      </c>
      <c r="F2221" t="s">
        <v>17</v>
      </c>
      <c r="G2221" t="s">
        <v>2</v>
      </c>
      <c r="H2221">
        <v>4669</v>
      </c>
      <c r="I2221">
        <f>IF(Table3_1[[#This Row],[Status]]="Hired",1,0)</f>
        <v>0</v>
      </c>
      <c r="J2221" t="b">
        <f>OR((Table3_1[[#This Row],[Offered Salary]]&lt;$O$27),(Table3_1[[#This Row],[Offered Salary]]&gt;$O$28))</f>
        <v>1</v>
      </c>
      <c r="K2221" t="str">
        <f>IF(Table3_1[[#This Row],[Offered Salary]]&lt;$O$27,"Low",IF(Table3_1[[#This Row],[Offered Salary]]&gt;$O$28,"High",""))</f>
        <v>Low</v>
      </c>
      <c r="L2221" s="6">
        <f>((Table3_1[[#This Row],[Offered Salary]]-$O$25)/$O$26)</f>
        <v>-1.5707068971258398</v>
      </c>
    </row>
    <row r="2222" spans="1:12" x14ac:dyDescent="0.3">
      <c r="A2222">
        <v>462465</v>
      </c>
      <c r="B2222" s="2">
        <v>41857</v>
      </c>
      <c r="C2222" s="3">
        <v>0.40008101851851852</v>
      </c>
      <c r="D2222" t="s">
        <v>30</v>
      </c>
      <c r="E2222" t="s">
        <v>29</v>
      </c>
      <c r="F2222" t="s">
        <v>17</v>
      </c>
      <c r="G2222" t="s">
        <v>2</v>
      </c>
      <c r="H2222">
        <v>16510</v>
      </c>
      <c r="I2222">
        <f>IF(Table3_1[[#This Row],[Status]]="Hired",1,0)</f>
        <v>0</v>
      </c>
      <c r="J2222" t="b">
        <f>OR((Table3_1[[#This Row],[Offered Salary]]&lt;$O$27),(Table3_1[[#This Row],[Offered Salary]]&gt;$O$28))</f>
        <v>0</v>
      </c>
      <c r="K2222" t="str">
        <f>IF(Table3_1[[#This Row],[Offered Salary]]&lt;$O$27,"Low",IF(Table3_1[[#This Row],[Offered Salary]]&gt;$O$28,"High",""))</f>
        <v/>
      </c>
      <c r="L2222" s="6">
        <f>((Table3_1[[#This Row],[Offered Salary]]-$O$25)/$O$26)</f>
        <v>-1.1602803246779052</v>
      </c>
    </row>
    <row r="2223" spans="1:12" x14ac:dyDescent="0.3">
      <c r="A2223">
        <v>581940</v>
      </c>
      <c r="B2223" s="2">
        <v>41787</v>
      </c>
      <c r="C2223" s="3">
        <v>0.51216435185185183</v>
      </c>
      <c r="D2223" t="s">
        <v>31</v>
      </c>
      <c r="E2223" t="s">
        <v>27</v>
      </c>
      <c r="F2223" t="s">
        <v>12</v>
      </c>
      <c r="G2223" t="s">
        <v>4</v>
      </c>
      <c r="H2223">
        <v>39046</v>
      </c>
      <c r="I2223">
        <f>IF(Table3_1[[#This Row],[Status]]="Hired",1,0)</f>
        <v>1</v>
      </c>
      <c r="J2223" t="b">
        <f>OR((Table3_1[[#This Row],[Offered Salary]]&lt;$O$27),(Table3_1[[#This Row],[Offered Salary]]&gt;$O$28))</f>
        <v>0</v>
      </c>
      <c r="K2223" t="str">
        <f>IF(Table3_1[[#This Row],[Offered Salary]]&lt;$O$27,"Low",IF(Table3_1[[#This Row],[Offered Salary]]&gt;$O$28,"High",""))</f>
        <v/>
      </c>
      <c r="L2223" s="6">
        <f>((Table3_1[[#This Row],[Offered Salary]]-$O$25)/$O$26)</f>
        <v>-0.37914923467818812</v>
      </c>
    </row>
    <row r="2224" spans="1:12" x14ac:dyDescent="0.3">
      <c r="A2224">
        <v>286690</v>
      </c>
      <c r="B2224" s="2">
        <v>41835</v>
      </c>
      <c r="C2224" s="3">
        <v>0.7399189814814815</v>
      </c>
      <c r="D2224" t="s">
        <v>31</v>
      </c>
      <c r="E2224" t="s">
        <v>27</v>
      </c>
      <c r="F2224" t="s">
        <v>18</v>
      </c>
      <c r="G2224" t="s">
        <v>5</v>
      </c>
      <c r="H2224">
        <v>56323</v>
      </c>
      <c r="I2224">
        <f>IF(Table3_1[[#This Row],[Status]]="Hired",1,0)</f>
        <v>1</v>
      </c>
      <c r="J2224" t="b">
        <f>OR((Table3_1[[#This Row],[Offered Salary]]&lt;$O$27),(Table3_1[[#This Row],[Offered Salary]]&gt;$O$28))</f>
        <v>0</v>
      </c>
      <c r="K2224" t="str">
        <f>IF(Table3_1[[#This Row],[Offered Salary]]&lt;$O$27,"Low",IF(Table3_1[[#This Row],[Offered Salary]]&gt;$O$28,"High",""))</f>
        <v/>
      </c>
      <c r="L2224" s="6">
        <f>((Table3_1[[#This Row],[Offered Salary]]-$O$25)/$O$26)</f>
        <v>0.21969713743421482</v>
      </c>
    </row>
    <row r="2225" spans="1:12" x14ac:dyDescent="0.3">
      <c r="A2225">
        <v>534293</v>
      </c>
      <c r="B2225" s="2">
        <v>41845</v>
      </c>
      <c r="C2225" s="3">
        <v>0.39857638888888891</v>
      </c>
      <c r="D2225" t="s">
        <v>31</v>
      </c>
      <c r="E2225" t="s">
        <v>29</v>
      </c>
      <c r="F2225" t="s">
        <v>18</v>
      </c>
      <c r="G2225" t="s">
        <v>6</v>
      </c>
      <c r="H2225">
        <v>58791</v>
      </c>
      <c r="I2225">
        <f>IF(Table3_1[[#This Row],[Status]]="Hired",1,0)</f>
        <v>1</v>
      </c>
      <c r="J2225" t="b">
        <f>OR((Table3_1[[#This Row],[Offered Salary]]&lt;$O$27),(Table3_1[[#This Row],[Offered Salary]]&gt;$O$28))</f>
        <v>0</v>
      </c>
      <c r="K2225" t="str">
        <f>IF(Table3_1[[#This Row],[Offered Salary]]&lt;$O$27,"Low",IF(Table3_1[[#This Row],[Offered Salary]]&gt;$O$28,"High",""))</f>
        <v/>
      </c>
      <c r="L2225" s="6">
        <f>((Table3_1[[#This Row],[Offered Salary]]-$O$25)/$O$26)</f>
        <v>0.30524166752470566</v>
      </c>
    </row>
    <row r="2226" spans="1:12" x14ac:dyDescent="0.3">
      <c r="A2226">
        <v>728971</v>
      </c>
      <c r="B2226" s="2">
        <v>41850</v>
      </c>
      <c r="C2226" s="3">
        <v>0.5821412037037037</v>
      </c>
      <c r="D2226" t="s">
        <v>31</v>
      </c>
      <c r="E2226" t="s">
        <v>27</v>
      </c>
      <c r="F2226" t="s">
        <v>18</v>
      </c>
      <c r="G2226" t="s">
        <v>5</v>
      </c>
      <c r="H2226">
        <v>37253</v>
      </c>
      <c r="I2226">
        <f>IF(Table3_1[[#This Row],[Status]]="Hired",1,0)</f>
        <v>1</v>
      </c>
      <c r="J2226" t="b">
        <f>OR((Table3_1[[#This Row],[Offered Salary]]&lt;$O$27),(Table3_1[[#This Row],[Offered Salary]]&gt;$O$28))</f>
        <v>0</v>
      </c>
      <c r="K2226" t="str">
        <f>IF(Table3_1[[#This Row],[Offered Salary]]&lt;$O$27,"Low",IF(Table3_1[[#This Row],[Offered Salary]]&gt;$O$28,"High",""))</f>
        <v/>
      </c>
      <c r="L2226" s="6">
        <f>((Table3_1[[#This Row],[Offered Salary]]-$O$25)/$O$26)</f>
        <v>-0.44129726646597178</v>
      </c>
    </row>
    <row r="2227" spans="1:12" x14ac:dyDescent="0.3">
      <c r="A2227">
        <v>568905</v>
      </c>
      <c r="B2227" s="2">
        <v>41850</v>
      </c>
      <c r="C2227" s="3">
        <v>0.58337962962962964</v>
      </c>
      <c r="D2227" t="s">
        <v>31</v>
      </c>
      <c r="E2227" t="s">
        <v>27</v>
      </c>
      <c r="F2227" t="s">
        <v>18</v>
      </c>
      <c r="G2227" t="s">
        <v>5</v>
      </c>
      <c r="H2227">
        <v>78191</v>
      </c>
      <c r="I2227">
        <f>IF(Table3_1[[#This Row],[Status]]="Hired",1,0)</f>
        <v>1</v>
      </c>
      <c r="J2227" t="b">
        <f>OR((Table3_1[[#This Row],[Offered Salary]]&lt;$O$27),(Table3_1[[#This Row],[Offered Salary]]&gt;$O$28))</f>
        <v>0</v>
      </c>
      <c r="K2227" t="str">
        <f>IF(Table3_1[[#This Row],[Offered Salary]]&lt;$O$27,"Low",IF(Table3_1[[#This Row],[Offered Salary]]&gt;$O$28,"High",""))</f>
        <v/>
      </c>
      <c r="L2227" s="6">
        <f>((Table3_1[[#This Row],[Offered Salary]]-$O$25)/$O$26)</f>
        <v>0.9776743594839935</v>
      </c>
    </row>
    <row r="2228" spans="1:12" x14ac:dyDescent="0.3">
      <c r="A2228">
        <v>980284</v>
      </c>
      <c r="B2228" s="2">
        <v>41850</v>
      </c>
      <c r="C2228" s="3">
        <v>0.58246527777777779</v>
      </c>
      <c r="D2228" t="s">
        <v>31</v>
      </c>
      <c r="E2228" t="s">
        <v>28</v>
      </c>
      <c r="F2228" t="s">
        <v>18</v>
      </c>
      <c r="G2228" t="s">
        <v>5</v>
      </c>
      <c r="H2228">
        <v>30465</v>
      </c>
      <c r="I2228">
        <f>IF(Table3_1[[#This Row],[Status]]="Hired",1,0)</f>
        <v>1</v>
      </c>
      <c r="J2228" t="b">
        <f>OR((Table3_1[[#This Row],[Offered Salary]]&lt;$O$27),(Table3_1[[#This Row],[Offered Salary]]&gt;$O$28))</f>
        <v>0</v>
      </c>
      <c r="K2228" t="str">
        <f>IF(Table3_1[[#This Row],[Offered Salary]]&lt;$O$27,"Low",IF(Table3_1[[#This Row],[Offered Salary]]&gt;$O$28,"High",""))</f>
        <v/>
      </c>
      <c r="L2228" s="6">
        <f>((Table3_1[[#This Row],[Offered Salary]]-$O$25)/$O$26)</f>
        <v>-0.67657938569378862</v>
      </c>
    </row>
    <row r="2229" spans="1:12" x14ac:dyDescent="0.3">
      <c r="A2229">
        <v>362508</v>
      </c>
      <c r="B2229" s="2">
        <v>41778</v>
      </c>
      <c r="C2229" s="3">
        <v>0.39748842592592593</v>
      </c>
      <c r="D2229" t="s">
        <v>30</v>
      </c>
      <c r="E2229" t="s">
        <v>27</v>
      </c>
      <c r="F2229" t="s">
        <v>12</v>
      </c>
      <c r="G2229" t="s">
        <v>10</v>
      </c>
      <c r="H2229">
        <v>54755</v>
      </c>
      <c r="I2229">
        <f>IF(Table3_1[[#This Row],[Status]]="Hired",1,0)</f>
        <v>0</v>
      </c>
      <c r="J2229" t="b">
        <f>OR((Table3_1[[#This Row],[Offered Salary]]&lt;$O$27),(Table3_1[[#This Row],[Offered Salary]]&gt;$O$28))</f>
        <v>0</v>
      </c>
      <c r="K2229" t="str">
        <f>IF(Table3_1[[#This Row],[Offered Salary]]&lt;$O$27,"Low",IF(Table3_1[[#This Row],[Offered Salary]]&gt;$O$28,"High",""))</f>
        <v/>
      </c>
      <c r="L2229" s="6">
        <f>((Table3_1[[#This Row],[Offered Salary]]-$O$25)/$O$26)</f>
        <v>0.1653479384140002</v>
      </c>
    </row>
    <row r="2230" spans="1:12" x14ac:dyDescent="0.3">
      <c r="A2230">
        <v>381758</v>
      </c>
      <c r="B2230" s="2">
        <v>41806</v>
      </c>
      <c r="C2230" s="3">
        <v>0.39674768518518516</v>
      </c>
      <c r="D2230" t="s">
        <v>31</v>
      </c>
      <c r="E2230" t="s">
        <v>27</v>
      </c>
      <c r="F2230" t="s">
        <v>18</v>
      </c>
      <c r="G2230" t="s">
        <v>10</v>
      </c>
      <c r="H2230">
        <v>49581</v>
      </c>
      <c r="I2230">
        <f>IF(Table3_1[[#This Row],[Status]]="Hired",1,0)</f>
        <v>1</v>
      </c>
      <c r="J2230" t="b">
        <f>OR((Table3_1[[#This Row],[Offered Salary]]&lt;$O$27),(Table3_1[[#This Row],[Offered Salary]]&gt;$O$28))</f>
        <v>0</v>
      </c>
      <c r="K2230" t="str">
        <f>IF(Table3_1[[#This Row],[Offered Salary]]&lt;$O$27,"Low",IF(Table3_1[[#This Row],[Offered Salary]]&gt;$O$28,"High",""))</f>
        <v/>
      </c>
      <c r="L2230" s="6">
        <f>((Table3_1[[#This Row],[Offered Salary]]-$O$25)/$O$26)</f>
        <v>-1.3990553761121217E-2</v>
      </c>
    </row>
    <row r="2231" spans="1:12" x14ac:dyDescent="0.3">
      <c r="A2231">
        <v>574311</v>
      </c>
      <c r="B2231" s="2">
        <v>41806</v>
      </c>
      <c r="C2231" s="3">
        <v>0.39733796296296298</v>
      </c>
      <c r="D2231" t="s">
        <v>31</v>
      </c>
      <c r="E2231" t="s">
        <v>27</v>
      </c>
      <c r="F2231" t="s">
        <v>18</v>
      </c>
      <c r="G2231" t="s">
        <v>10</v>
      </c>
      <c r="H2231">
        <v>92883</v>
      </c>
      <c r="I2231">
        <f>IF(Table3_1[[#This Row],[Status]]="Hired",1,0)</f>
        <v>1</v>
      </c>
      <c r="J2231" t="b">
        <f>OR((Table3_1[[#This Row],[Offered Salary]]&lt;$O$27),(Table3_1[[#This Row],[Offered Salary]]&gt;$O$28))</f>
        <v>0</v>
      </c>
      <c r="K2231" t="str">
        <f>IF(Table3_1[[#This Row],[Offered Salary]]&lt;$O$27,"Low",IF(Table3_1[[#This Row],[Offered Salary]]&gt;$O$28,"High",""))</f>
        <v/>
      </c>
      <c r="L2231" s="6">
        <f>((Table3_1[[#This Row],[Offered Salary]]-$O$25)/$O$26)</f>
        <v>1.4869208084667698</v>
      </c>
    </row>
    <row r="2232" spans="1:12" x14ac:dyDescent="0.3">
      <c r="A2232">
        <v>138419</v>
      </c>
      <c r="B2232" s="2">
        <v>41855</v>
      </c>
      <c r="C2232" s="3">
        <v>0.39946759259259257</v>
      </c>
      <c r="D2232" t="s">
        <v>30</v>
      </c>
      <c r="E2232" t="s">
        <v>27</v>
      </c>
      <c r="F2232" t="s">
        <v>20</v>
      </c>
      <c r="G2232" t="s">
        <v>10</v>
      </c>
      <c r="H2232">
        <v>97142</v>
      </c>
      <c r="I2232">
        <f>IF(Table3_1[[#This Row],[Status]]="Hired",1,0)</f>
        <v>0</v>
      </c>
      <c r="J2232" t="b">
        <f>OR((Table3_1[[#This Row],[Offered Salary]]&lt;$O$27),(Table3_1[[#This Row],[Offered Salary]]&gt;$O$28))</f>
        <v>0</v>
      </c>
      <c r="K2232" t="str">
        <f>IF(Table3_1[[#This Row],[Offered Salary]]&lt;$O$27,"Low",IF(Table3_1[[#This Row],[Offered Salary]]&gt;$O$28,"High",""))</f>
        <v/>
      </c>
      <c r="L2232" s="6">
        <f>((Table3_1[[#This Row],[Offered Salary]]-$O$25)/$O$26)</f>
        <v>1.6345440473871102</v>
      </c>
    </row>
    <row r="2233" spans="1:12" x14ac:dyDescent="0.3">
      <c r="A2233">
        <v>871896</v>
      </c>
      <c r="B2233" s="2">
        <v>41843</v>
      </c>
      <c r="C2233" s="3">
        <v>0.60549768518518521</v>
      </c>
      <c r="D2233" t="s">
        <v>30</v>
      </c>
      <c r="E2233" t="s">
        <v>27</v>
      </c>
      <c r="F2233" t="s">
        <v>18</v>
      </c>
      <c r="G2233" t="s">
        <v>2</v>
      </c>
      <c r="H2233">
        <v>93275</v>
      </c>
      <c r="I2233">
        <f>IF(Table3_1[[#This Row],[Status]]="Hired",1,0)</f>
        <v>0</v>
      </c>
      <c r="J2233" t="b">
        <f>OR((Table3_1[[#This Row],[Offered Salary]]&lt;$O$27),(Table3_1[[#This Row],[Offered Salary]]&gt;$O$28))</f>
        <v>0</v>
      </c>
      <c r="K2233" t="str">
        <f>IF(Table3_1[[#This Row],[Offered Salary]]&lt;$O$27,"Low",IF(Table3_1[[#This Row],[Offered Salary]]&gt;$O$28,"High",""))</f>
        <v/>
      </c>
      <c r="L2233" s="6">
        <f>((Table3_1[[#This Row],[Offered Salary]]-$O$25)/$O$26)</f>
        <v>1.5005081082218235</v>
      </c>
    </row>
    <row r="2234" spans="1:12" x14ac:dyDescent="0.3">
      <c r="A2234">
        <v>112193</v>
      </c>
      <c r="B2234" s="2">
        <v>41834</v>
      </c>
      <c r="C2234" s="3">
        <v>0.39819444444444446</v>
      </c>
      <c r="D2234" t="s">
        <v>31</v>
      </c>
      <c r="E2234" t="s">
        <v>29</v>
      </c>
      <c r="F2234" t="s">
        <v>20</v>
      </c>
      <c r="G2234" t="s">
        <v>10</v>
      </c>
      <c r="H2234">
        <v>53026</v>
      </c>
      <c r="I2234">
        <f>IF(Table3_1[[#This Row],[Status]]="Hired",1,0)</f>
        <v>1</v>
      </c>
      <c r="J2234" t="b">
        <f>OR((Table3_1[[#This Row],[Offered Salary]]&lt;$O$27),(Table3_1[[#This Row],[Offered Salary]]&gt;$O$28))</f>
        <v>0</v>
      </c>
      <c r="K2234" t="str">
        <f>IF(Table3_1[[#This Row],[Offered Salary]]&lt;$O$27,"Low",IF(Table3_1[[#This Row],[Offered Salary]]&gt;$O$28,"High",""))</f>
        <v/>
      </c>
      <c r="L2234" s="6">
        <f>((Table3_1[[#This Row],[Offered Salary]]-$O$25)/$O$26)</f>
        <v>0.10541824128010284</v>
      </c>
    </row>
    <row r="2235" spans="1:12" x14ac:dyDescent="0.3">
      <c r="A2235">
        <v>488851</v>
      </c>
      <c r="B2235" s="2">
        <v>41834</v>
      </c>
      <c r="C2235" s="3">
        <v>0.3976851851851852</v>
      </c>
      <c r="D2235" t="s">
        <v>31</v>
      </c>
      <c r="E2235" t="s">
        <v>29</v>
      </c>
      <c r="F2235" t="s">
        <v>20</v>
      </c>
      <c r="G2235" t="s">
        <v>10</v>
      </c>
      <c r="H2235">
        <v>39909</v>
      </c>
      <c r="I2235">
        <f>IF(Table3_1[[#This Row],[Status]]="Hired",1,0)</f>
        <v>1</v>
      </c>
      <c r="J2235" t="b">
        <f>OR((Table3_1[[#This Row],[Offered Salary]]&lt;$O$27),(Table3_1[[#This Row],[Offered Salary]]&gt;$O$28))</f>
        <v>0</v>
      </c>
      <c r="K2235" t="str">
        <f>IF(Table3_1[[#This Row],[Offered Salary]]&lt;$O$27,"Low",IF(Table3_1[[#This Row],[Offered Salary]]&gt;$O$28,"High",""))</f>
        <v/>
      </c>
      <c r="L2235" s="6">
        <f>((Table3_1[[#This Row],[Offered Salary]]-$O$25)/$O$26)</f>
        <v>-0.3492363783296899</v>
      </c>
    </row>
    <row r="2236" spans="1:12" x14ac:dyDescent="0.3">
      <c r="A2236">
        <v>534627</v>
      </c>
      <c r="B2236" s="2">
        <v>41834</v>
      </c>
      <c r="C2236" s="3">
        <v>0.39831018518518518</v>
      </c>
      <c r="D2236" t="s">
        <v>31</v>
      </c>
      <c r="E2236" t="s">
        <v>29</v>
      </c>
      <c r="F2236" t="s">
        <v>20</v>
      </c>
      <c r="G2236" t="s">
        <v>10</v>
      </c>
      <c r="H2236">
        <v>67466</v>
      </c>
      <c r="I2236">
        <f>IF(Table3_1[[#This Row],[Status]]="Hired",1,0)</f>
        <v>1</v>
      </c>
      <c r="J2236" t="b">
        <f>OR((Table3_1[[#This Row],[Offered Salary]]&lt;$O$27),(Table3_1[[#This Row],[Offered Salary]]&gt;$O$28))</f>
        <v>0</v>
      </c>
      <c r="K2236" t="str">
        <f>IF(Table3_1[[#This Row],[Offered Salary]]&lt;$O$27,"Low",IF(Table3_1[[#This Row],[Offered Salary]]&gt;$O$28,"High",""))</f>
        <v/>
      </c>
      <c r="L2236" s="6">
        <f>((Table3_1[[#This Row],[Offered Salary]]-$O$25)/$O$26)</f>
        <v>0.60592999756320165</v>
      </c>
    </row>
    <row r="2237" spans="1:12" x14ac:dyDescent="0.3">
      <c r="A2237">
        <v>681901</v>
      </c>
      <c r="B2237" s="2">
        <v>41821</v>
      </c>
      <c r="C2237" s="3">
        <v>0.39684027777777775</v>
      </c>
      <c r="D2237" t="s">
        <v>30</v>
      </c>
      <c r="E2237" t="s">
        <v>27</v>
      </c>
      <c r="F2237" t="s">
        <v>15</v>
      </c>
      <c r="G2237" t="s">
        <v>5</v>
      </c>
      <c r="H2237">
        <v>5157</v>
      </c>
      <c r="I2237">
        <f>IF(Table3_1[[#This Row],[Status]]="Hired",1,0)</f>
        <v>0</v>
      </c>
      <c r="J2237" t="b">
        <f>OR((Table3_1[[#This Row],[Offered Salary]]&lt;$O$27),(Table3_1[[#This Row],[Offered Salary]]&gt;$O$28))</f>
        <v>1</v>
      </c>
      <c r="K2237" t="str">
        <f>IF(Table3_1[[#This Row],[Offered Salary]]&lt;$O$27,"Low",IF(Table3_1[[#This Row],[Offered Salary]]&gt;$O$28,"High",""))</f>
        <v>Low</v>
      </c>
      <c r="L2237" s="6">
        <f>((Table3_1[[#This Row],[Offered Salary]]-$O$25)/$O$26)</f>
        <v>-1.5537920953899564</v>
      </c>
    </row>
    <row r="2238" spans="1:12" x14ac:dyDescent="0.3">
      <c r="A2238">
        <v>497671</v>
      </c>
      <c r="B2238" s="2">
        <v>41769</v>
      </c>
      <c r="C2238" s="3">
        <v>0.11859953703703703</v>
      </c>
      <c r="D2238" t="s">
        <v>31</v>
      </c>
      <c r="E2238" t="s">
        <v>29</v>
      </c>
      <c r="F2238" t="s">
        <v>20</v>
      </c>
      <c r="G2238" t="s">
        <v>4</v>
      </c>
      <c r="H2238">
        <v>71900</v>
      </c>
      <c r="I2238">
        <f>IF(Table3_1[[#This Row],[Status]]="Hired",1,0)</f>
        <v>1</v>
      </c>
      <c r="J2238" t="b">
        <f>OR((Table3_1[[#This Row],[Offered Salary]]&lt;$O$27),(Table3_1[[#This Row],[Offered Salary]]&gt;$O$28))</f>
        <v>0</v>
      </c>
      <c r="K2238" t="str">
        <f>IF(Table3_1[[#This Row],[Offered Salary]]&lt;$O$27,"Low",IF(Table3_1[[#This Row],[Offered Salary]]&gt;$O$28,"High",""))</f>
        <v/>
      </c>
      <c r="L2238" s="6">
        <f>((Table3_1[[#This Row],[Offered Salary]]-$O$25)/$O$26)</f>
        <v>0.75961899530276267</v>
      </c>
    </row>
    <row r="2239" spans="1:12" x14ac:dyDescent="0.3">
      <c r="A2239">
        <v>632762</v>
      </c>
      <c r="B2239" s="2">
        <v>41769</v>
      </c>
      <c r="C2239" s="3">
        <v>0.11832175925925927</v>
      </c>
      <c r="D2239" t="s">
        <v>30</v>
      </c>
      <c r="E2239" t="s">
        <v>29</v>
      </c>
      <c r="F2239" t="s">
        <v>20</v>
      </c>
      <c r="G2239" t="s">
        <v>4</v>
      </c>
      <c r="H2239">
        <v>15272</v>
      </c>
      <c r="I2239">
        <f>IF(Table3_1[[#This Row],[Status]]="Hired",1,0)</f>
        <v>0</v>
      </c>
      <c r="J2239" t="b">
        <f>OR((Table3_1[[#This Row],[Offered Salary]]&lt;$O$27),(Table3_1[[#This Row],[Offered Salary]]&gt;$O$28))</f>
        <v>0</v>
      </c>
      <c r="K2239" t="str">
        <f>IF(Table3_1[[#This Row],[Offered Salary]]&lt;$O$27,"Low",IF(Table3_1[[#This Row],[Offered Salary]]&gt;$O$28,"High",""))</f>
        <v/>
      </c>
      <c r="L2239" s="6">
        <f>((Table3_1[[#This Row],[Offered Salary]]-$O$25)/$O$26)</f>
        <v>-1.2031912356390186</v>
      </c>
    </row>
    <row r="2240" spans="1:12" x14ac:dyDescent="0.3">
      <c r="A2240">
        <v>655325</v>
      </c>
      <c r="B2240" s="2">
        <v>41767</v>
      </c>
      <c r="C2240" s="3">
        <v>0.57421296296296298</v>
      </c>
      <c r="D2240" t="s">
        <v>31</v>
      </c>
      <c r="E2240" t="s">
        <v>27</v>
      </c>
      <c r="F2240" t="s">
        <v>20</v>
      </c>
      <c r="G2240" t="s">
        <v>4</v>
      </c>
      <c r="H2240">
        <v>94172</v>
      </c>
      <c r="I2240">
        <f>IF(Table3_1[[#This Row],[Status]]="Hired",1,0)</f>
        <v>1</v>
      </c>
      <c r="J2240" t="b">
        <f>OR((Table3_1[[#This Row],[Offered Salary]]&lt;$O$27),(Table3_1[[#This Row],[Offered Salary]]&gt;$O$28))</f>
        <v>0</v>
      </c>
      <c r="K2240" t="str">
        <f>IF(Table3_1[[#This Row],[Offered Salary]]&lt;$O$27,"Low",IF(Table3_1[[#This Row],[Offered Salary]]&gt;$O$28,"High",""))</f>
        <v/>
      </c>
      <c r="L2240" s="6">
        <f>((Table3_1[[#This Row],[Offered Salary]]-$O$25)/$O$26)</f>
        <v>1.5315994548551988</v>
      </c>
    </row>
    <row r="2241" spans="1:12" x14ac:dyDescent="0.3">
      <c r="A2241">
        <v>882391</v>
      </c>
      <c r="B2241" s="2">
        <v>41767</v>
      </c>
      <c r="C2241" s="3">
        <v>0.57478009259259255</v>
      </c>
      <c r="D2241" t="s">
        <v>31</v>
      </c>
      <c r="E2241" t="s">
        <v>27</v>
      </c>
      <c r="F2241" t="s">
        <v>20</v>
      </c>
      <c r="G2241" t="s">
        <v>4</v>
      </c>
      <c r="H2241">
        <v>62238</v>
      </c>
      <c r="I2241">
        <f>IF(Table3_1[[#This Row],[Status]]="Hired",1,0)</f>
        <v>1</v>
      </c>
      <c r="J2241" t="b">
        <f>OR((Table3_1[[#This Row],[Offered Salary]]&lt;$O$27),(Table3_1[[#This Row],[Offered Salary]]&gt;$O$28))</f>
        <v>0</v>
      </c>
      <c r="K2241" t="str">
        <f>IF(Table3_1[[#This Row],[Offered Salary]]&lt;$O$27,"Low",IF(Table3_1[[#This Row],[Offered Salary]]&gt;$O$28,"High",""))</f>
        <v/>
      </c>
      <c r="L2241" s="6">
        <f>((Table3_1[[#This Row],[Offered Salary]]-$O$25)/$O$26)</f>
        <v>0.42471978552386369</v>
      </c>
    </row>
    <row r="2242" spans="1:12" x14ac:dyDescent="0.3">
      <c r="A2242">
        <v>339596</v>
      </c>
      <c r="B2242" s="2">
        <v>41767</v>
      </c>
      <c r="C2242" s="3">
        <v>0.57594907407407403</v>
      </c>
      <c r="D2242" t="s">
        <v>30</v>
      </c>
      <c r="E2242" t="s">
        <v>29</v>
      </c>
      <c r="F2242" t="s">
        <v>20</v>
      </c>
      <c r="G2242" t="s">
        <v>4</v>
      </c>
      <c r="H2242">
        <v>57989</v>
      </c>
      <c r="I2242">
        <f>IF(Table3_1[[#This Row],[Status]]="Hired",1,0)</f>
        <v>0</v>
      </c>
      <c r="J2242" t="b">
        <f>OR((Table3_1[[#This Row],[Offered Salary]]&lt;$O$27),(Table3_1[[#This Row],[Offered Salary]]&gt;$O$28))</f>
        <v>0</v>
      </c>
      <c r="K2242" t="str">
        <f>IF(Table3_1[[#This Row],[Offered Salary]]&lt;$O$27,"Low",IF(Table3_1[[#This Row],[Offered Salary]]&gt;$O$28,"High",""))</f>
        <v/>
      </c>
      <c r="L2242" s="6">
        <f>((Table3_1[[#This Row],[Offered Salary]]-$O$25)/$O$26)</f>
        <v>0.27744316139319286</v>
      </c>
    </row>
    <row r="2243" spans="1:12" x14ac:dyDescent="0.3">
      <c r="A2243">
        <v>34205</v>
      </c>
      <c r="B2243" s="2">
        <v>41768</v>
      </c>
      <c r="C2243" s="3">
        <v>0.45606481481481481</v>
      </c>
      <c r="D2243" t="s">
        <v>31</v>
      </c>
      <c r="E2243" t="s">
        <v>27</v>
      </c>
      <c r="F2243" t="s">
        <v>20</v>
      </c>
      <c r="G2243" t="s">
        <v>4</v>
      </c>
      <c r="H2243">
        <v>66648</v>
      </c>
      <c r="I2243">
        <f>IF(Table3_1[[#This Row],[Status]]="Hired",1,0)</f>
        <v>1</v>
      </c>
      <c r="J2243" t="b">
        <f>OR((Table3_1[[#This Row],[Offered Salary]]&lt;$O$27),(Table3_1[[#This Row],[Offered Salary]]&gt;$O$28))</f>
        <v>0</v>
      </c>
      <c r="K2243" t="str">
        <f>IF(Table3_1[[#This Row],[Offered Salary]]&lt;$O$27,"Low",IF(Table3_1[[#This Row],[Offered Salary]]&gt;$O$28,"High",""))</f>
        <v/>
      </c>
      <c r="L2243" s="6">
        <f>((Table3_1[[#This Row],[Offered Salary]]-$O$25)/$O$26)</f>
        <v>0.57757690776821724</v>
      </c>
    </row>
    <row r="2244" spans="1:12" x14ac:dyDescent="0.3">
      <c r="A2244">
        <v>936596</v>
      </c>
      <c r="B2244" s="2">
        <v>41768</v>
      </c>
      <c r="C2244" s="3">
        <v>0.45746527777777779</v>
      </c>
      <c r="D2244" t="s">
        <v>30</v>
      </c>
      <c r="E2244" t="s">
        <v>29</v>
      </c>
      <c r="F2244" t="s">
        <v>20</v>
      </c>
      <c r="G2244" t="s">
        <v>4</v>
      </c>
      <c r="H2244">
        <v>38039</v>
      </c>
      <c r="I2244">
        <f>IF(Table3_1[[#This Row],[Status]]="Hired",1,0)</f>
        <v>0</v>
      </c>
      <c r="J2244" t="b">
        <f>OR((Table3_1[[#This Row],[Offered Salary]]&lt;$O$27),(Table3_1[[#This Row],[Offered Salary]]&gt;$O$28))</f>
        <v>0</v>
      </c>
      <c r="K2244" t="str">
        <f>IF(Table3_1[[#This Row],[Offered Salary]]&lt;$O$27,"Low",IF(Table3_1[[#This Row],[Offered Salary]]&gt;$O$28,"High",""))</f>
        <v/>
      </c>
      <c r="L2244" s="6">
        <f>((Table3_1[[#This Row],[Offered Salary]]-$O$25)/$O$26)</f>
        <v>-0.41405334399793053</v>
      </c>
    </row>
    <row r="2245" spans="1:12" x14ac:dyDescent="0.3">
      <c r="A2245">
        <v>324516</v>
      </c>
      <c r="B2245" s="2">
        <v>41761</v>
      </c>
      <c r="C2245" s="3">
        <v>0.81295138888888885</v>
      </c>
      <c r="D2245" t="s">
        <v>30</v>
      </c>
      <c r="E2245" t="s">
        <v>27</v>
      </c>
      <c r="F2245" t="s">
        <v>14</v>
      </c>
      <c r="G2245" t="s">
        <v>4</v>
      </c>
      <c r="H2245">
        <v>18556</v>
      </c>
      <c r="I2245">
        <f>IF(Table3_1[[#This Row],[Status]]="Hired",1,0)</f>
        <v>0</v>
      </c>
      <c r="J2245" t="b">
        <f>OR((Table3_1[[#This Row],[Offered Salary]]&lt;$O$27),(Table3_1[[#This Row],[Offered Salary]]&gt;$O$28))</f>
        <v>0</v>
      </c>
      <c r="K2245" t="str">
        <f>IF(Table3_1[[#This Row],[Offered Salary]]&lt;$O$27,"Low",IF(Table3_1[[#This Row],[Offered Salary]]&gt;$O$28,"High",""))</f>
        <v/>
      </c>
      <c r="L2245" s="6">
        <f>((Table3_1[[#This Row],[Offered Salary]]-$O$25)/$O$26)</f>
        <v>-1.0893629387114772</v>
      </c>
    </row>
    <row r="2246" spans="1:12" x14ac:dyDescent="0.3">
      <c r="A2246">
        <v>353596</v>
      </c>
      <c r="B2246" s="2">
        <v>41761</v>
      </c>
      <c r="C2246" s="3">
        <v>0.81457175925925929</v>
      </c>
      <c r="D2246" t="s">
        <v>31</v>
      </c>
      <c r="E2246" t="s">
        <v>27</v>
      </c>
      <c r="F2246" t="s">
        <v>14</v>
      </c>
      <c r="G2246" t="s">
        <v>4</v>
      </c>
      <c r="H2246">
        <v>40523</v>
      </c>
      <c r="I2246">
        <f>IF(Table3_1[[#This Row],[Status]]="Hired",1,0)</f>
        <v>1</v>
      </c>
      <c r="J2246" t="b">
        <f>OR((Table3_1[[#This Row],[Offered Salary]]&lt;$O$27),(Table3_1[[#This Row],[Offered Salary]]&gt;$O$28))</f>
        <v>0</v>
      </c>
      <c r="K2246" t="str">
        <f>IF(Table3_1[[#This Row],[Offered Salary]]&lt;$O$27,"Low",IF(Table3_1[[#This Row],[Offered Salary]]&gt;$O$28,"High",""))</f>
        <v/>
      </c>
      <c r="L2246" s="6">
        <f>((Table3_1[[#This Row],[Offered Salary]]-$O$25)/$O$26)</f>
        <v>-0.32795423024396814</v>
      </c>
    </row>
    <row r="2247" spans="1:12" x14ac:dyDescent="0.3">
      <c r="A2247">
        <v>710275</v>
      </c>
      <c r="B2247" s="2">
        <v>41793</v>
      </c>
      <c r="C2247" s="3">
        <v>0.3982175925925926</v>
      </c>
      <c r="D2247" t="s">
        <v>30</v>
      </c>
      <c r="E2247" t="s">
        <v>27</v>
      </c>
      <c r="F2247" t="s">
        <v>14</v>
      </c>
      <c r="G2247" t="s">
        <v>4</v>
      </c>
      <c r="H2247">
        <v>95833</v>
      </c>
      <c r="I2247">
        <f>IF(Table3_1[[#This Row],[Status]]="Hired",1,0)</f>
        <v>0</v>
      </c>
      <c r="J2247" t="b">
        <f>OR((Table3_1[[#This Row],[Offered Salary]]&lt;$O$27),(Table3_1[[#This Row],[Offered Salary]]&gt;$O$28))</f>
        <v>0</v>
      </c>
      <c r="K2247" t="str">
        <f>IF(Table3_1[[#This Row],[Offered Salary]]&lt;$O$27,"Low",IF(Table3_1[[#This Row],[Offered Salary]]&gt;$O$28,"High",""))</f>
        <v/>
      </c>
      <c r="L2247" s="6">
        <f>((Table3_1[[#This Row],[Offered Salary]]-$O$25)/$O$26)</f>
        <v>1.5891721714193419</v>
      </c>
    </row>
    <row r="2248" spans="1:12" x14ac:dyDescent="0.3">
      <c r="A2248">
        <v>368695</v>
      </c>
      <c r="B2248" s="2">
        <v>41793</v>
      </c>
      <c r="C2248" s="3">
        <v>0.39903935185185185</v>
      </c>
      <c r="D2248" t="s">
        <v>30</v>
      </c>
      <c r="E2248" t="s">
        <v>27</v>
      </c>
      <c r="F2248" t="s">
        <v>14</v>
      </c>
      <c r="G2248" t="s">
        <v>4</v>
      </c>
      <c r="H2248">
        <v>24452</v>
      </c>
      <c r="I2248">
        <f>IF(Table3_1[[#This Row],[Status]]="Hired",1,0)</f>
        <v>0</v>
      </c>
      <c r="J2248" t="b">
        <f>OR((Table3_1[[#This Row],[Offered Salary]]&lt;$O$27),(Table3_1[[#This Row],[Offered Salary]]&gt;$O$28))</f>
        <v>0</v>
      </c>
      <c r="K2248" t="str">
        <f>IF(Table3_1[[#This Row],[Offered Salary]]&lt;$O$27,"Low",IF(Table3_1[[#This Row],[Offered Salary]]&gt;$O$28,"High",""))</f>
        <v/>
      </c>
      <c r="L2248" s="6">
        <f>((Table3_1[[#This Row],[Offered Salary]]-$O$25)/$O$26)</f>
        <v>-0.88499885872220085</v>
      </c>
    </row>
    <row r="2249" spans="1:12" x14ac:dyDescent="0.3">
      <c r="A2249">
        <v>383727</v>
      </c>
      <c r="B2249" s="2">
        <v>41795</v>
      </c>
      <c r="C2249" s="3">
        <v>0.28064814814814815</v>
      </c>
      <c r="D2249" t="s">
        <v>30</v>
      </c>
      <c r="E2249" t="s">
        <v>27</v>
      </c>
      <c r="F2249" t="s">
        <v>14</v>
      </c>
      <c r="G2249" t="s">
        <v>4</v>
      </c>
      <c r="H2249">
        <v>32664</v>
      </c>
      <c r="I2249">
        <f>IF(Table3_1[[#This Row],[Status]]="Hired",1,0)</f>
        <v>0</v>
      </c>
      <c r="J2249" t="b">
        <f>OR((Table3_1[[#This Row],[Offered Salary]]&lt;$O$27),(Table3_1[[#This Row],[Offered Salary]]&gt;$O$28))</f>
        <v>0</v>
      </c>
      <c r="K2249" t="str">
        <f>IF(Table3_1[[#This Row],[Offered Salary]]&lt;$O$27,"Low",IF(Table3_1[[#This Row],[Offered Salary]]&gt;$O$28,"High",""))</f>
        <v/>
      </c>
      <c r="L2249" s="6">
        <f>((Table3_1[[#This Row],[Offered Salary]]-$O$25)/$O$26)</f>
        <v>-0.60035879344541365</v>
      </c>
    </row>
    <row r="2250" spans="1:12" x14ac:dyDescent="0.3">
      <c r="A2250">
        <v>101375</v>
      </c>
      <c r="B2250" s="2">
        <v>41806</v>
      </c>
      <c r="C2250" s="3">
        <v>0.4180902777777778</v>
      </c>
      <c r="D2250" t="s">
        <v>31</v>
      </c>
      <c r="E2250" t="s">
        <v>27</v>
      </c>
      <c r="F2250" t="s">
        <v>14</v>
      </c>
      <c r="G2250" t="s">
        <v>4</v>
      </c>
      <c r="H2250">
        <v>24939</v>
      </c>
      <c r="I2250">
        <f>IF(Table3_1[[#This Row],[Status]]="Hired",1,0)</f>
        <v>1</v>
      </c>
      <c r="J2250" t="b">
        <f>OR((Table3_1[[#This Row],[Offered Salary]]&lt;$O$27),(Table3_1[[#This Row],[Offered Salary]]&gt;$O$28))</f>
        <v>0</v>
      </c>
      <c r="K2250" t="str">
        <f>IF(Table3_1[[#This Row],[Offered Salary]]&lt;$O$27,"Low",IF(Table3_1[[#This Row],[Offered Salary]]&gt;$O$28,"High",""))</f>
        <v/>
      </c>
      <c r="L2250" s="6">
        <f>((Table3_1[[#This Row],[Offered Salary]]-$O$25)/$O$26)</f>
        <v>-0.86811871846528477</v>
      </c>
    </row>
    <row r="2251" spans="1:12" x14ac:dyDescent="0.3">
      <c r="A2251">
        <v>761275</v>
      </c>
      <c r="B2251" s="2">
        <v>41814</v>
      </c>
      <c r="C2251" s="3">
        <v>0.7490162037037037</v>
      </c>
      <c r="D2251" t="s">
        <v>30</v>
      </c>
      <c r="E2251" t="s">
        <v>29</v>
      </c>
      <c r="F2251" t="s">
        <v>14</v>
      </c>
      <c r="G2251" t="s">
        <v>4</v>
      </c>
      <c r="H2251">
        <v>32398</v>
      </c>
      <c r="I2251">
        <f>IF(Table3_1[[#This Row],[Status]]="Hired",1,0)</f>
        <v>0</v>
      </c>
      <c r="J2251" t="b">
        <f>OR((Table3_1[[#This Row],[Offered Salary]]&lt;$O$27),(Table3_1[[#This Row],[Offered Salary]]&gt;$O$28))</f>
        <v>0</v>
      </c>
      <c r="K2251" t="str">
        <f>IF(Table3_1[[#This Row],[Offered Salary]]&lt;$O$27,"Low",IF(Table3_1[[#This Row],[Offered Salary]]&gt;$O$28,"High",""))</f>
        <v/>
      </c>
      <c r="L2251" s="6">
        <f>((Table3_1[[#This Row],[Offered Salary]]-$O$25)/$O$26)</f>
        <v>-0.60957874685062863</v>
      </c>
    </row>
    <row r="2252" spans="1:12" x14ac:dyDescent="0.3">
      <c r="A2252">
        <v>761694</v>
      </c>
      <c r="B2252" s="2">
        <v>41828</v>
      </c>
      <c r="C2252" s="3">
        <v>0.32133101851851853</v>
      </c>
      <c r="D2252" t="s">
        <v>30</v>
      </c>
      <c r="E2252" t="s">
        <v>27</v>
      </c>
      <c r="F2252" t="s">
        <v>14</v>
      </c>
      <c r="G2252" t="s">
        <v>4</v>
      </c>
      <c r="H2252">
        <v>17015</v>
      </c>
      <c r="I2252">
        <f>IF(Table3_1[[#This Row],[Status]]="Hired",1,0)</f>
        <v>0</v>
      </c>
      <c r="J2252" t="b">
        <f>OR((Table3_1[[#This Row],[Offered Salary]]&lt;$O$27),(Table3_1[[#This Row],[Offered Salary]]&gt;$O$28))</f>
        <v>0</v>
      </c>
      <c r="K2252" t="str">
        <f>IF(Table3_1[[#This Row],[Offered Salary]]&lt;$O$27,"Low",IF(Table3_1[[#This Row],[Offered Salary]]&gt;$O$28,"High",""))</f>
        <v/>
      </c>
      <c r="L2252" s="6">
        <f>((Table3_1[[#This Row],[Offered Salary]]-$O$25)/$O$26)</f>
        <v>-1.1427762777995836</v>
      </c>
    </row>
    <row r="2253" spans="1:12" x14ac:dyDescent="0.3">
      <c r="A2253">
        <v>153484</v>
      </c>
      <c r="B2253" s="2">
        <v>41835</v>
      </c>
      <c r="C2253" s="3">
        <v>0.39807870370370368</v>
      </c>
      <c r="D2253" t="s">
        <v>31</v>
      </c>
      <c r="E2253" t="s">
        <v>27</v>
      </c>
      <c r="F2253" t="s">
        <v>14</v>
      </c>
      <c r="G2253" t="s">
        <v>4</v>
      </c>
      <c r="H2253">
        <v>53301</v>
      </c>
      <c r="I2253">
        <f>IF(Table3_1[[#This Row],[Status]]="Hired",1,0)</f>
        <v>1</v>
      </c>
      <c r="J2253" t="b">
        <f>OR((Table3_1[[#This Row],[Offered Salary]]&lt;$O$27),(Table3_1[[#This Row],[Offered Salary]]&gt;$O$28))</f>
        <v>0</v>
      </c>
      <c r="K2253" t="str">
        <f>IF(Table3_1[[#This Row],[Offered Salary]]&lt;$O$27,"Low",IF(Table3_1[[#This Row],[Offered Salary]]&gt;$O$28,"High",""))</f>
        <v/>
      </c>
      <c r="L2253" s="6">
        <f>((Table3_1[[#This Row],[Offered Salary]]-$O$25)/$O$26)</f>
        <v>0.11495014799602059</v>
      </c>
    </row>
    <row r="2254" spans="1:12" x14ac:dyDescent="0.3">
      <c r="A2254">
        <v>324831</v>
      </c>
      <c r="B2254" s="2">
        <v>41835</v>
      </c>
      <c r="C2254" s="3">
        <v>0.40056712962962965</v>
      </c>
      <c r="D2254" t="s">
        <v>30</v>
      </c>
      <c r="E2254" t="s">
        <v>29</v>
      </c>
      <c r="F2254" t="s">
        <v>14</v>
      </c>
      <c r="G2254" t="s">
        <v>4</v>
      </c>
      <c r="H2254">
        <v>49274</v>
      </c>
      <c r="I2254">
        <f>IF(Table3_1[[#This Row],[Status]]="Hired",1,0)</f>
        <v>0</v>
      </c>
      <c r="J2254" t="b">
        <f>OR((Table3_1[[#This Row],[Offered Salary]]&lt;$O$27),(Table3_1[[#This Row],[Offered Salary]]&gt;$O$28))</f>
        <v>0</v>
      </c>
      <c r="K2254" t="str">
        <f>IF(Table3_1[[#This Row],[Offered Salary]]&lt;$O$27,"Low",IF(Table3_1[[#This Row],[Offered Salary]]&gt;$O$28,"High",""))</f>
        <v/>
      </c>
      <c r="L2254" s="6">
        <f>((Table3_1[[#This Row],[Offered Salary]]-$O$25)/$O$26)</f>
        <v>-2.4631627803982113E-2</v>
      </c>
    </row>
    <row r="2255" spans="1:12" x14ac:dyDescent="0.3">
      <c r="A2255">
        <v>710204</v>
      </c>
      <c r="B2255" s="2">
        <v>41843</v>
      </c>
      <c r="C2255" s="3">
        <v>0.47512731481481479</v>
      </c>
      <c r="D2255" t="s">
        <v>30</v>
      </c>
      <c r="E2255" t="s">
        <v>27</v>
      </c>
      <c r="F2255" t="s">
        <v>14</v>
      </c>
      <c r="G2255" t="s">
        <v>4</v>
      </c>
      <c r="H2255">
        <v>68058</v>
      </c>
      <c r="I2255">
        <f>IF(Table3_1[[#This Row],[Status]]="Hired",1,0)</f>
        <v>0</v>
      </c>
      <c r="J2255" t="b">
        <f>OR((Table3_1[[#This Row],[Offered Salary]]&lt;$O$27),(Table3_1[[#This Row],[Offered Salary]]&gt;$O$28))</f>
        <v>0</v>
      </c>
      <c r="K2255" t="str">
        <f>IF(Table3_1[[#This Row],[Offered Salary]]&lt;$O$27,"Low",IF(Table3_1[[#This Row],[Offered Salary]]&gt;$O$28,"High",""))</f>
        <v/>
      </c>
      <c r="L2255" s="6">
        <f>((Table3_1[[#This Row],[Offered Salary]]-$O$25)/$O$26)</f>
        <v>0.62644959311165005</v>
      </c>
    </row>
    <row r="2256" spans="1:12" x14ac:dyDescent="0.3">
      <c r="A2256">
        <v>101190</v>
      </c>
      <c r="B2256" s="2">
        <v>41768</v>
      </c>
      <c r="C2256" s="3">
        <v>0.72450231481481486</v>
      </c>
      <c r="D2256" t="s">
        <v>31</v>
      </c>
      <c r="E2256" t="s">
        <v>27</v>
      </c>
      <c r="F2256" t="s">
        <v>12</v>
      </c>
      <c r="G2256" t="s">
        <v>10</v>
      </c>
      <c r="H2256">
        <v>85057</v>
      </c>
      <c r="I2256">
        <f>IF(Table3_1[[#This Row],[Status]]="Hired",1,0)</f>
        <v>1</v>
      </c>
      <c r="J2256" t="b">
        <f>OR((Table3_1[[#This Row],[Offered Salary]]&lt;$O$27),(Table3_1[[#This Row],[Offered Salary]]&gt;$O$28))</f>
        <v>0</v>
      </c>
      <c r="K2256" t="str">
        <f>IF(Table3_1[[#This Row],[Offered Salary]]&lt;$O$27,"Low",IF(Table3_1[[#This Row],[Offered Salary]]&gt;$O$28,"High",""))</f>
        <v/>
      </c>
      <c r="L2256" s="6">
        <f>((Table3_1[[#This Row],[Offered Salary]]-$O$25)/$O$26)</f>
        <v>1.2156600740712342</v>
      </c>
    </row>
    <row r="2257" spans="1:12" x14ac:dyDescent="0.3">
      <c r="A2257">
        <v>478393</v>
      </c>
      <c r="B2257" s="2">
        <v>41838</v>
      </c>
      <c r="C2257" s="3">
        <v>0.69899305555555558</v>
      </c>
      <c r="D2257" t="s">
        <v>30</v>
      </c>
      <c r="E2257" t="s">
        <v>29</v>
      </c>
      <c r="F2257" t="s">
        <v>12</v>
      </c>
      <c r="G2257" t="s">
        <v>10</v>
      </c>
      <c r="H2257">
        <v>67764</v>
      </c>
      <c r="I2257">
        <f>IF(Table3_1[[#This Row],[Status]]="Hired",1,0)</f>
        <v>0</v>
      </c>
      <c r="J2257" t="b">
        <f>OR((Table3_1[[#This Row],[Offered Salary]]&lt;$O$27),(Table3_1[[#This Row],[Offered Salary]]&gt;$O$28))</f>
        <v>0</v>
      </c>
      <c r="K2257" t="str">
        <f>IF(Table3_1[[#This Row],[Offered Salary]]&lt;$O$27,"Low",IF(Table3_1[[#This Row],[Offered Salary]]&gt;$O$28,"High",""))</f>
        <v/>
      </c>
      <c r="L2257" s="6">
        <f>((Table3_1[[#This Row],[Offered Salary]]-$O$25)/$O$26)</f>
        <v>0.61625911829535984</v>
      </c>
    </row>
    <row r="2258" spans="1:12" x14ac:dyDescent="0.3">
      <c r="A2258">
        <v>862660</v>
      </c>
      <c r="B2258" s="2">
        <v>41856</v>
      </c>
      <c r="C2258" s="3">
        <v>0.14668981481481483</v>
      </c>
      <c r="D2258" t="s">
        <v>31</v>
      </c>
      <c r="E2258" t="s">
        <v>27</v>
      </c>
      <c r="F2258" t="s">
        <v>12</v>
      </c>
      <c r="G2258" t="s">
        <v>10</v>
      </c>
      <c r="H2258">
        <v>5857</v>
      </c>
      <c r="I2258">
        <f>IF(Table3_1[[#This Row],[Status]]="Hired",1,0)</f>
        <v>1</v>
      </c>
      <c r="J2258" t="b">
        <f>OR((Table3_1[[#This Row],[Offered Salary]]&lt;$O$27),(Table3_1[[#This Row],[Offered Salary]]&gt;$O$28))</f>
        <v>1</v>
      </c>
      <c r="K2258" t="str">
        <f>IF(Table3_1[[#This Row],[Offered Salary]]&lt;$O$27,"Low",IF(Table3_1[[#This Row],[Offered Salary]]&gt;$O$28,"High",""))</f>
        <v>Low</v>
      </c>
      <c r="L2258" s="6">
        <f>((Table3_1[[#This Row],[Offered Salary]]-$O$25)/$O$26)</f>
        <v>-1.5295290601130751</v>
      </c>
    </row>
    <row r="2259" spans="1:12" x14ac:dyDescent="0.3">
      <c r="A2259">
        <v>928482</v>
      </c>
      <c r="B2259" s="2">
        <v>41856</v>
      </c>
      <c r="C2259" s="3">
        <v>0.14743055555555556</v>
      </c>
      <c r="D2259" t="s">
        <v>31</v>
      </c>
      <c r="E2259" t="s">
        <v>29</v>
      </c>
      <c r="F2259" t="s">
        <v>12</v>
      </c>
      <c r="G2259" t="s">
        <v>10</v>
      </c>
      <c r="H2259">
        <v>93190</v>
      </c>
      <c r="I2259">
        <f>IF(Table3_1[[#This Row],[Status]]="Hired",1,0)</f>
        <v>1</v>
      </c>
      <c r="J2259" t="b">
        <f>OR((Table3_1[[#This Row],[Offered Salary]]&lt;$O$27),(Table3_1[[#This Row],[Offered Salary]]&gt;$O$28))</f>
        <v>0</v>
      </c>
      <c r="K2259" t="str">
        <f>IF(Table3_1[[#This Row],[Offered Salary]]&lt;$O$27,"Low",IF(Table3_1[[#This Row],[Offered Salary]]&gt;$O$28,"High",""))</f>
        <v/>
      </c>
      <c r="L2259" s="6">
        <f>((Table3_1[[#This Row],[Offered Salary]]-$O$25)/$O$26)</f>
        <v>1.4975618825096306</v>
      </c>
    </row>
    <row r="2260" spans="1:12" x14ac:dyDescent="0.3">
      <c r="A2260">
        <v>894528</v>
      </c>
      <c r="B2260" s="2">
        <v>41856</v>
      </c>
      <c r="C2260" s="3">
        <v>0.36738425925925927</v>
      </c>
      <c r="D2260" t="s">
        <v>31</v>
      </c>
      <c r="E2260" t="s">
        <v>27</v>
      </c>
      <c r="F2260" t="s">
        <v>12</v>
      </c>
      <c r="G2260" t="s">
        <v>10</v>
      </c>
      <c r="H2260">
        <v>68947</v>
      </c>
      <c r="I2260">
        <f>IF(Table3_1[[#This Row],[Status]]="Hired",1,0)</f>
        <v>1</v>
      </c>
      <c r="J2260" t="b">
        <f>OR((Table3_1[[#This Row],[Offered Salary]]&lt;$O$27),(Table3_1[[#This Row],[Offered Salary]]&gt;$O$28))</f>
        <v>0</v>
      </c>
      <c r="K2260" t="str">
        <f>IF(Table3_1[[#This Row],[Offered Salary]]&lt;$O$27,"Low",IF(Table3_1[[#This Row],[Offered Salary]]&gt;$O$28,"High",""))</f>
        <v/>
      </c>
      <c r="L2260" s="6">
        <f>((Table3_1[[#This Row],[Offered Salary]]-$O$25)/$O$26)</f>
        <v>0.65726364791328962</v>
      </c>
    </row>
    <row r="2261" spans="1:12" x14ac:dyDescent="0.3">
      <c r="A2261">
        <v>656936</v>
      </c>
      <c r="B2261" s="2">
        <v>41856</v>
      </c>
      <c r="C2261" s="3">
        <v>0.36861111111111111</v>
      </c>
      <c r="D2261" t="s">
        <v>31</v>
      </c>
      <c r="E2261" t="s">
        <v>29</v>
      </c>
      <c r="F2261" t="s">
        <v>12</v>
      </c>
      <c r="G2261" t="s">
        <v>10</v>
      </c>
      <c r="H2261">
        <v>36135</v>
      </c>
      <c r="I2261">
        <f>IF(Table3_1[[#This Row],[Status]]="Hired",1,0)</f>
        <v>1</v>
      </c>
      <c r="J2261" t="b">
        <f>OR((Table3_1[[#This Row],[Offered Salary]]&lt;$O$27),(Table3_1[[#This Row],[Offered Salary]]&gt;$O$28))</f>
        <v>0</v>
      </c>
      <c r="K2261" t="str">
        <f>IF(Table3_1[[#This Row],[Offered Salary]]&lt;$O$27,"Low",IF(Table3_1[[#This Row],[Offered Salary]]&gt;$O$28,"High",""))</f>
        <v/>
      </c>
      <c r="L2261" s="6">
        <f>((Table3_1[[#This Row],[Offered Salary]]-$O$25)/$O$26)</f>
        <v>-0.48004879995104827</v>
      </c>
    </row>
    <row r="2262" spans="1:12" x14ac:dyDescent="0.3">
      <c r="A2262">
        <v>139656</v>
      </c>
      <c r="B2262" s="2">
        <v>41856</v>
      </c>
      <c r="C2262" s="3">
        <v>0.36891203703703701</v>
      </c>
      <c r="D2262" t="s">
        <v>31</v>
      </c>
      <c r="E2262" t="s">
        <v>27</v>
      </c>
      <c r="F2262" t="s">
        <v>12</v>
      </c>
      <c r="G2262" t="s">
        <v>10</v>
      </c>
      <c r="H2262">
        <v>66220</v>
      </c>
      <c r="I2262">
        <f>IF(Table3_1[[#This Row],[Status]]="Hired",1,0)</f>
        <v>1</v>
      </c>
      <c r="J2262" t="b">
        <f>OR((Table3_1[[#This Row],[Offered Salary]]&lt;$O$27),(Table3_1[[#This Row],[Offered Salary]]&gt;$O$28))</f>
        <v>0</v>
      </c>
      <c r="K2262" t="str">
        <f>IF(Table3_1[[#This Row],[Offered Salary]]&lt;$O$27,"Low",IF(Table3_1[[#This Row],[Offered Salary]]&gt;$O$28,"High",""))</f>
        <v/>
      </c>
      <c r="L2262" s="6">
        <f>((Table3_1[[#This Row],[Offered Salary]]-$O$25)/$O$26)</f>
        <v>0.56274179477035258</v>
      </c>
    </row>
    <row r="2263" spans="1:12" x14ac:dyDescent="0.3">
      <c r="A2263">
        <v>673289</v>
      </c>
      <c r="B2263" s="2">
        <v>41856</v>
      </c>
      <c r="C2263" s="3">
        <v>0.40125</v>
      </c>
      <c r="D2263" t="s">
        <v>31</v>
      </c>
      <c r="E2263" t="s">
        <v>29</v>
      </c>
      <c r="F2263" t="s">
        <v>12</v>
      </c>
      <c r="G2263" t="s">
        <v>10</v>
      </c>
      <c r="H2263">
        <v>6652</v>
      </c>
      <c r="I2263">
        <f>IF(Table3_1[[#This Row],[Status]]="Hired",1,0)</f>
        <v>1</v>
      </c>
      <c r="J2263" t="b">
        <f>OR((Table3_1[[#This Row],[Offered Salary]]&lt;$O$27),(Table3_1[[#This Row],[Offered Salary]]&gt;$O$28))</f>
        <v>1</v>
      </c>
      <c r="K2263" t="str">
        <f>IF(Table3_1[[#This Row],[Offered Salary]]&lt;$O$27,"Low",IF(Table3_1[[#This Row],[Offered Salary]]&gt;$O$28,"High",""))</f>
        <v>Low</v>
      </c>
      <c r="L2263" s="6">
        <f>((Table3_1[[#This Row],[Offered Salary]]-$O$25)/$O$26)</f>
        <v>-1.5019731843343309</v>
      </c>
    </row>
    <row r="2264" spans="1:12" x14ac:dyDescent="0.3">
      <c r="A2264">
        <v>14294</v>
      </c>
      <c r="B2264" s="2">
        <v>41783</v>
      </c>
      <c r="C2264" s="3">
        <v>0.62527777777777782</v>
      </c>
      <c r="D2264" t="s">
        <v>30</v>
      </c>
      <c r="E2264" t="s">
        <v>27</v>
      </c>
      <c r="F2264" t="s">
        <v>17</v>
      </c>
      <c r="G2264" t="s">
        <v>2</v>
      </c>
      <c r="H2264">
        <v>14118</v>
      </c>
      <c r="I2264">
        <f>IF(Table3_1[[#This Row],[Status]]="Hired",1,0)</f>
        <v>0</v>
      </c>
      <c r="J2264" t="b">
        <f>OR((Table3_1[[#This Row],[Offered Salary]]&lt;$O$27),(Table3_1[[#This Row],[Offered Salary]]&gt;$O$28))</f>
        <v>0</v>
      </c>
      <c r="K2264" t="str">
        <f>IF(Table3_1[[#This Row],[Offered Salary]]&lt;$O$27,"Low",IF(Table3_1[[#This Row],[Offered Salary]]&gt;$O$28,"High",""))</f>
        <v/>
      </c>
      <c r="L2264" s="6">
        <f>((Table3_1[[#This Row],[Offered Salary]]-$O$25)/$O$26)</f>
        <v>-1.243190582366906</v>
      </c>
    </row>
    <row r="2265" spans="1:12" x14ac:dyDescent="0.3">
      <c r="A2265">
        <v>820255</v>
      </c>
      <c r="B2265" s="2">
        <v>41783</v>
      </c>
      <c r="C2265" s="3">
        <v>0.62592592592592589</v>
      </c>
      <c r="D2265" t="s">
        <v>30</v>
      </c>
      <c r="E2265" t="s">
        <v>27</v>
      </c>
      <c r="F2265" t="s">
        <v>17</v>
      </c>
      <c r="G2265" t="s">
        <v>2</v>
      </c>
      <c r="H2265">
        <v>95117</v>
      </c>
      <c r="I2265">
        <f>IF(Table3_1[[#This Row],[Status]]="Hired",1,0)</f>
        <v>0</v>
      </c>
      <c r="J2265" t="b">
        <f>OR((Table3_1[[#This Row],[Offered Salary]]&lt;$O$27),(Table3_1[[#This Row],[Offered Salary]]&gt;$O$28))</f>
        <v>0</v>
      </c>
      <c r="K2265" t="str">
        <f>IF(Table3_1[[#This Row],[Offered Salary]]&lt;$O$27,"Low",IF(Table3_1[[#This Row],[Offered Salary]]&gt;$O$28,"High",""))</f>
        <v/>
      </c>
      <c r="L2265" s="6">
        <f>((Table3_1[[#This Row],[Offered Salary]]-$O$25)/$O$26)</f>
        <v>1.5643545524789888</v>
      </c>
    </row>
    <row r="2266" spans="1:12" x14ac:dyDescent="0.3">
      <c r="A2266">
        <v>830026</v>
      </c>
      <c r="B2266" s="2">
        <v>41783</v>
      </c>
      <c r="C2266" s="3">
        <v>0.6272685185185185</v>
      </c>
      <c r="D2266" t="s">
        <v>31</v>
      </c>
      <c r="E2266" t="s">
        <v>27</v>
      </c>
      <c r="F2266" t="s">
        <v>17</v>
      </c>
      <c r="G2266" t="s">
        <v>2</v>
      </c>
      <c r="H2266">
        <v>10402</v>
      </c>
      <c r="I2266">
        <f>IF(Table3_1[[#This Row],[Status]]="Hired",1,0)</f>
        <v>1</v>
      </c>
      <c r="J2266" t="b">
        <f>OR((Table3_1[[#This Row],[Offered Salary]]&lt;$O$27),(Table3_1[[#This Row],[Offered Salary]]&gt;$O$28))</f>
        <v>1</v>
      </c>
      <c r="K2266" t="str">
        <f>IF(Table3_1[[#This Row],[Offered Salary]]&lt;$O$27,"Low",IF(Table3_1[[#This Row],[Offered Salary]]&gt;$O$28,"High",""))</f>
        <v>Low</v>
      </c>
      <c r="L2266" s="6">
        <f>((Table3_1[[#This Row],[Offered Salary]]-$O$25)/$O$26)</f>
        <v>-1.37199263820818</v>
      </c>
    </row>
    <row r="2267" spans="1:12" x14ac:dyDescent="0.3">
      <c r="A2267">
        <v>410700</v>
      </c>
      <c r="B2267" s="2">
        <v>41783</v>
      </c>
      <c r="C2267" s="3">
        <v>0.62754629629629632</v>
      </c>
      <c r="D2267" t="s">
        <v>31</v>
      </c>
      <c r="E2267" t="s">
        <v>29</v>
      </c>
      <c r="F2267" t="s">
        <v>17</v>
      </c>
      <c r="G2267" t="s">
        <v>2</v>
      </c>
      <c r="H2267">
        <v>72977</v>
      </c>
      <c r="I2267">
        <f>IF(Table3_1[[#This Row],[Status]]="Hired",1,0)</f>
        <v>1</v>
      </c>
      <c r="J2267" t="b">
        <f>OR((Table3_1[[#This Row],[Offered Salary]]&lt;$O$27),(Table3_1[[#This Row],[Offered Salary]]&gt;$O$28))</f>
        <v>0</v>
      </c>
      <c r="K2267" t="str">
        <f>IF(Table3_1[[#This Row],[Offered Salary]]&lt;$O$27,"Low",IF(Table3_1[[#This Row],[Offered Salary]]&gt;$O$28,"High",""))</f>
        <v/>
      </c>
      <c r="L2267" s="6">
        <f>((Table3_1[[#This Row],[Offered Salary]]-$O$25)/$O$26)</f>
        <v>0.79694940815019322</v>
      </c>
    </row>
    <row r="2268" spans="1:12" x14ac:dyDescent="0.3">
      <c r="A2268">
        <v>818456</v>
      </c>
      <c r="B2268" s="2">
        <v>41783</v>
      </c>
      <c r="C2268" s="3">
        <v>0.62699074074074079</v>
      </c>
      <c r="D2268" t="s">
        <v>31</v>
      </c>
      <c r="E2268" t="s">
        <v>29</v>
      </c>
      <c r="F2268" t="s">
        <v>17</v>
      </c>
      <c r="G2268" t="s">
        <v>2</v>
      </c>
      <c r="H2268">
        <v>6949</v>
      </c>
      <c r="I2268">
        <f>IF(Table3_1[[#This Row],[Status]]="Hired",1,0)</f>
        <v>1</v>
      </c>
      <c r="J2268" t="b">
        <f>OR((Table3_1[[#This Row],[Offered Salary]]&lt;$O$27),(Table3_1[[#This Row],[Offered Salary]]&gt;$O$28))</f>
        <v>1</v>
      </c>
      <c r="K2268" t="str">
        <f>IF(Table3_1[[#This Row],[Offered Salary]]&lt;$O$27,"Low",IF(Table3_1[[#This Row],[Offered Salary]]&gt;$O$28,"High",""))</f>
        <v>Low</v>
      </c>
      <c r="L2268" s="6">
        <f>((Table3_1[[#This Row],[Offered Salary]]-$O$25)/$O$26)</f>
        <v>-1.4916787250811399</v>
      </c>
    </row>
    <row r="2269" spans="1:12" x14ac:dyDescent="0.3">
      <c r="A2269">
        <v>356990</v>
      </c>
      <c r="B2269" s="2">
        <v>41783</v>
      </c>
      <c r="C2269" s="3">
        <v>0.62593750000000004</v>
      </c>
      <c r="D2269" t="s">
        <v>30</v>
      </c>
      <c r="E2269" t="s">
        <v>29</v>
      </c>
      <c r="F2269" t="s">
        <v>17</v>
      </c>
      <c r="G2269" t="s">
        <v>2</v>
      </c>
      <c r="H2269">
        <v>29794</v>
      </c>
      <c r="I2269">
        <f>IF(Table3_1[[#This Row],[Status]]="Hired",1,0)</f>
        <v>0</v>
      </c>
      <c r="J2269" t="b">
        <f>OR((Table3_1[[#This Row],[Offered Salary]]&lt;$O$27),(Table3_1[[#This Row],[Offered Salary]]&gt;$O$28))</f>
        <v>0</v>
      </c>
      <c r="K2269" t="str">
        <f>IF(Table3_1[[#This Row],[Offered Salary]]&lt;$O$27,"Low",IF(Table3_1[[#This Row],[Offered Salary]]&gt;$O$28,"High",""))</f>
        <v/>
      </c>
      <c r="L2269" s="6">
        <f>((Table3_1[[#This Row],[Offered Salary]]-$O$25)/$O$26)</f>
        <v>-0.69983723808062792</v>
      </c>
    </row>
    <row r="2270" spans="1:12" x14ac:dyDescent="0.3">
      <c r="A2270">
        <v>55710</v>
      </c>
      <c r="B2270" s="2">
        <v>41787</v>
      </c>
      <c r="C2270" s="3">
        <v>0.75745370370370368</v>
      </c>
      <c r="D2270" t="s">
        <v>30</v>
      </c>
      <c r="E2270" t="s">
        <v>27</v>
      </c>
      <c r="F2270" t="s">
        <v>12</v>
      </c>
      <c r="G2270" t="s">
        <v>8</v>
      </c>
      <c r="H2270">
        <v>96644</v>
      </c>
      <c r="I2270">
        <f>IF(Table3_1[[#This Row],[Status]]="Hired",1,0)</f>
        <v>0</v>
      </c>
      <c r="J2270" t="b">
        <f>OR((Table3_1[[#This Row],[Offered Salary]]&lt;$O$27),(Table3_1[[#This Row],[Offered Salary]]&gt;$O$28))</f>
        <v>0</v>
      </c>
      <c r="K2270" t="str">
        <f>IF(Table3_1[[#This Row],[Offered Salary]]&lt;$O$27,"Low",IF(Table3_1[[#This Row],[Offered Salary]]&gt;$O$28,"High",""))</f>
        <v/>
      </c>
      <c r="L2270" s="6">
        <f>((Table3_1[[#This Row],[Offered Salary]]-$O$25)/$O$26)</f>
        <v>1.6172826308615575</v>
      </c>
    </row>
    <row r="2271" spans="1:12" x14ac:dyDescent="0.3">
      <c r="A2271">
        <v>381920</v>
      </c>
      <c r="B2271" s="2">
        <v>41788</v>
      </c>
      <c r="C2271" s="3">
        <v>0.73690972222222217</v>
      </c>
      <c r="D2271" t="s">
        <v>30</v>
      </c>
      <c r="E2271" t="s">
        <v>27</v>
      </c>
      <c r="F2271" t="s">
        <v>12</v>
      </c>
      <c r="G2271" t="s">
        <v>8</v>
      </c>
      <c r="H2271">
        <v>72500</v>
      </c>
      <c r="I2271">
        <f>IF(Table3_1[[#This Row],[Status]]="Hired",1,0)</f>
        <v>0</v>
      </c>
      <c r="J2271" t="b">
        <f>OR((Table3_1[[#This Row],[Offered Salary]]&lt;$O$27),(Table3_1[[#This Row],[Offered Salary]]&gt;$O$28))</f>
        <v>0</v>
      </c>
      <c r="K2271" t="str">
        <f>IF(Table3_1[[#This Row],[Offered Salary]]&lt;$O$27,"Low",IF(Table3_1[[#This Row],[Offered Salary]]&gt;$O$28,"High",""))</f>
        <v/>
      </c>
      <c r="L2271" s="6">
        <f>((Table3_1[[#This Row],[Offered Salary]]-$O$25)/$O$26)</f>
        <v>0.78041588268294682</v>
      </c>
    </row>
    <row r="2272" spans="1:12" x14ac:dyDescent="0.3">
      <c r="A2272">
        <v>639628</v>
      </c>
      <c r="B2272" s="2">
        <v>41788</v>
      </c>
      <c r="C2272" s="3">
        <v>0.73800925925925931</v>
      </c>
      <c r="D2272" t="s">
        <v>31</v>
      </c>
      <c r="E2272" t="s">
        <v>27</v>
      </c>
      <c r="F2272" t="s">
        <v>12</v>
      </c>
      <c r="G2272" t="s">
        <v>8</v>
      </c>
      <c r="H2272">
        <v>62391</v>
      </c>
      <c r="I2272">
        <f>IF(Table3_1[[#This Row],[Status]]="Hired",1,0)</f>
        <v>1</v>
      </c>
      <c r="J2272" t="b">
        <f>OR((Table3_1[[#This Row],[Offered Salary]]&lt;$O$27),(Table3_1[[#This Row],[Offered Salary]]&gt;$O$28))</f>
        <v>0</v>
      </c>
      <c r="K2272" t="str">
        <f>IF(Table3_1[[#This Row],[Offered Salary]]&lt;$O$27,"Low",IF(Table3_1[[#This Row],[Offered Salary]]&gt;$O$28,"High",""))</f>
        <v/>
      </c>
      <c r="L2272" s="6">
        <f>((Table3_1[[#This Row],[Offered Salary]]-$O$25)/$O$26)</f>
        <v>0.43002299180581061</v>
      </c>
    </row>
    <row r="2273" spans="1:12" x14ac:dyDescent="0.3">
      <c r="A2273">
        <v>125897</v>
      </c>
      <c r="B2273" s="2">
        <v>41793</v>
      </c>
      <c r="C2273" s="3">
        <v>0.61568287037037039</v>
      </c>
      <c r="D2273" t="s">
        <v>31</v>
      </c>
      <c r="E2273" t="s">
        <v>27</v>
      </c>
      <c r="F2273" t="s">
        <v>12</v>
      </c>
      <c r="G2273" t="s">
        <v>8</v>
      </c>
      <c r="H2273">
        <v>25285</v>
      </c>
      <c r="I2273">
        <f>IF(Table3_1[[#This Row],[Status]]="Hired",1,0)</f>
        <v>1</v>
      </c>
      <c r="J2273" t="b">
        <f>OR((Table3_1[[#This Row],[Offered Salary]]&lt;$O$27),(Table3_1[[#This Row],[Offered Salary]]&gt;$O$28))</f>
        <v>0</v>
      </c>
      <c r="K2273" t="str">
        <f>IF(Table3_1[[#This Row],[Offered Salary]]&lt;$O$27,"Low",IF(Table3_1[[#This Row],[Offered Salary]]&gt;$O$28,"High",""))</f>
        <v/>
      </c>
      <c r="L2273" s="6">
        <f>((Table3_1[[#This Row],[Offered Salary]]-$O$25)/$O$26)</f>
        <v>-0.85612584674271186</v>
      </c>
    </row>
    <row r="2274" spans="1:12" x14ac:dyDescent="0.3">
      <c r="A2274">
        <v>269144</v>
      </c>
      <c r="B2274" s="2">
        <v>41780</v>
      </c>
      <c r="C2274" s="3">
        <v>0.39681712962962962</v>
      </c>
      <c r="D2274" t="s">
        <v>31</v>
      </c>
      <c r="E2274" t="s">
        <v>27</v>
      </c>
      <c r="F2274" t="s">
        <v>17</v>
      </c>
      <c r="G2274" t="s">
        <v>2</v>
      </c>
      <c r="H2274">
        <v>45006</v>
      </c>
      <c r="I2274">
        <f>IF(Table3_1[[#This Row],[Status]]="Hired",1,0)</f>
        <v>1</v>
      </c>
      <c r="J2274" t="b">
        <f>OR((Table3_1[[#This Row],[Offered Salary]]&lt;$O$27),(Table3_1[[#This Row],[Offered Salary]]&gt;$O$28))</f>
        <v>0</v>
      </c>
      <c r="K2274" t="str">
        <f>IF(Table3_1[[#This Row],[Offered Salary]]&lt;$O$27,"Low",IF(Table3_1[[#This Row],[Offered Salary]]&gt;$O$28,"High",""))</f>
        <v/>
      </c>
      <c r="L2274" s="6">
        <f>((Table3_1[[#This Row],[Offered Salary]]-$O$25)/$O$26)</f>
        <v>-0.17256682003502546</v>
      </c>
    </row>
    <row r="2275" spans="1:12" x14ac:dyDescent="0.3">
      <c r="A2275">
        <v>757241</v>
      </c>
      <c r="B2275" s="2">
        <v>41787</v>
      </c>
      <c r="C2275" s="3">
        <v>0.56988425925925923</v>
      </c>
      <c r="D2275" t="s">
        <v>30</v>
      </c>
      <c r="E2275" t="s">
        <v>29</v>
      </c>
      <c r="F2275" t="s">
        <v>17</v>
      </c>
      <c r="G2275" t="s">
        <v>2</v>
      </c>
      <c r="H2275">
        <v>90793</v>
      </c>
      <c r="I2275">
        <f>IF(Table3_1[[#This Row],[Status]]="Hired",1,0)</f>
        <v>0</v>
      </c>
      <c r="J2275" t="b">
        <f>OR((Table3_1[[#This Row],[Offered Salary]]&lt;$O$27),(Table3_1[[#This Row],[Offered Salary]]&gt;$O$28))</f>
        <v>0</v>
      </c>
      <c r="K2275" t="str">
        <f>IF(Table3_1[[#This Row],[Offered Salary]]&lt;$O$27,"Low",IF(Table3_1[[#This Row],[Offered Salary]]&gt;$O$28,"High",""))</f>
        <v/>
      </c>
      <c r="L2275" s="6">
        <f>((Table3_1[[#This Row],[Offered Salary]]-$O$25)/$O$26)</f>
        <v>1.4144783174257949</v>
      </c>
    </row>
    <row r="2276" spans="1:12" x14ac:dyDescent="0.3">
      <c r="A2276">
        <v>665582</v>
      </c>
      <c r="B2276" s="2">
        <v>41787</v>
      </c>
      <c r="C2276" s="3">
        <v>0.39740740740740743</v>
      </c>
      <c r="D2276" t="s">
        <v>31</v>
      </c>
      <c r="E2276" t="s">
        <v>27</v>
      </c>
      <c r="F2276" t="s">
        <v>17</v>
      </c>
      <c r="G2276" t="s">
        <v>2</v>
      </c>
      <c r="H2276">
        <v>24343</v>
      </c>
      <c r="I2276">
        <f>IF(Table3_1[[#This Row],[Status]]="Hired",1,0)</f>
        <v>1</v>
      </c>
      <c r="J2276" t="b">
        <f>OR((Table3_1[[#This Row],[Offered Salary]]&lt;$O$27),(Table3_1[[#This Row],[Offered Salary]]&gt;$O$28))</f>
        <v>0</v>
      </c>
      <c r="K2276" t="str">
        <f>IF(Table3_1[[#This Row],[Offered Salary]]&lt;$O$27,"Low",IF(Table3_1[[#This Row],[Offered Salary]]&gt;$O$28,"High",""))</f>
        <v/>
      </c>
      <c r="L2276" s="6">
        <f>((Table3_1[[#This Row],[Offered Salary]]-$O$25)/$O$26)</f>
        <v>-0.88877695992960104</v>
      </c>
    </row>
    <row r="2277" spans="1:12" x14ac:dyDescent="0.3">
      <c r="A2277">
        <v>867531</v>
      </c>
      <c r="B2277" s="2">
        <v>41787</v>
      </c>
      <c r="C2277" s="3">
        <v>0.39952546296296299</v>
      </c>
      <c r="D2277" t="s">
        <v>30</v>
      </c>
      <c r="E2277" t="s">
        <v>27</v>
      </c>
      <c r="F2277" t="s">
        <v>17</v>
      </c>
      <c r="G2277" t="s">
        <v>2</v>
      </c>
      <c r="H2277">
        <v>27331</v>
      </c>
      <c r="I2277">
        <f>IF(Table3_1[[#This Row],[Status]]="Hired",1,0)</f>
        <v>0</v>
      </c>
      <c r="J2277" t="b">
        <f>OR((Table3_1[[#This Row],[Offered Salary]]&lt;$O$27),(Table3_1[[#This Row],[Offered Salary]]&gt;$O$28))</f>
        <v>0</v>
      </c>
      <c r="K2277" t="str">
        <f>IF(Table3_1[[#This Row],[Offered Salary]]&lt;$O$27,"Low",IF(Table3_1[[#This Row],[Offered Salary]]&gt;$O$28,"High",""))</f>
        <v/>
      </c>
      <c r="L2277" s="6">
        <f>((Table3_1[[#This Row],[Offered Salary]]-$O$25)/$O$26)</f>
        <v>-0.78520846077628392</v>
      </c>
    </row>
    <row r="2278" spans="1:12" x14ac:dyDescent="0.3">
      <c r="A2278">
        <v>854696</v>
      </c>
      <c r="B2278" s="2">
        <v>41788</v>
      </c>
      <c r="C2278" s="3">
        <v>0.61221064814814818</v>
      </c>
      <c r="D2278" t="s">
        <v>31</v>
      </c>
      <c r="E2278" t="s">
        <v>27</v>
      </c>
      <c r="F2278" t="s">
        <v>17</v>
      </c>
      <c r="G2278" t="s">
        <v>2</v>
      </c>
      <c r="H2278">
        <v>10267</v>
      </c>
      <c r="I2278">
        <f>IF(Table3_1[[#This Row],[Status]]="Hired",1,0)</f>
        <v>1</v>
      </c>
      <c r="J2278" t="b">
        <f>OR((Table3_1[[#This Row],[Offered Salary]]&lt;$O$27),(Table3_1[[#This Row],[Offered Salary]]&gt;$O$28))</f>
        <v>1</v>
      </c>
      <c r="K2278" t="str">
        <f>IF(Table3_1[[#This Row],[Offered Salary]]&lt;$O$27,"Low",IF(Table3_1[[#This Row],[Offered Salary]]&gt;$O$28,"High",""))</f>
        <v>Low</v>
      </c>
      <c r="L2278" s="6">
        <f>((Table3_1[[#This Row],[Offered Salary]]-$O$25)/$O$26)</f>
        <v>-1.3766719378687213</v>
      </c>
    </row>
    <row r="2279" spans="1:12" x14ac:dyDescent="0.3">
      <c r="A2279">
        <v>908405</v>
      </c>
      <c r="B2279" s="2">
        <v>41789</v>
      </c>
      <c r="C2279" s="3">
        <v>0.51828703703703705</v>
      </c>
      <c r="D2279" t="s">
        <v>30</v>
      </c>
      <c r="E2279" t="s">
        <v>27</v>
      </c>
      <c r="F2279" t="s">
        <v>17</v>
      </c>
      <c r="G2279" t="s">
        <v>2</v>
      </c>
      <c r="H2279">
        <v>44086</v>
      </c>
      <c r="I2279">
        <f>IF(Table3_1[[#This Row],[Status]]="Hired",1,0)</f>
        <v>0</v>
      </c>
      <c r="J2279" t="b">
        <f>OR((Table3_1[[#This Row],[Offered Salary]]&lt;$O$27),(Table3_1[[#This Row],[Offered Salary]]&gt;$O$28))</f>
        <v>0</v>
      </c>
      <c r="K2279" t="str">
        <f>IF(Table3_1[[#This Row],[Offered Salary]]&lt;$O$27,"Low",IF(Table3_1[[#This Row],[Offered Salary]]&gt;$O$28,"High",""))</f>
        <v/>
      </c>
      <c r="L2279" s="6">
        <f>((Table3_1[[#This Row],[Offered Salary]]-$O$25)/$O$26)</f>
        <v>-0.20445538068464117</v>
      </c>
    </row>
    <row r="2280" spans="1:12" x14ac:dyDescent="0.3">
      <c r="A2280">
        <v>766822</v>
      </c>
      <c r="B2280" s="2">
        <v>41801</v>
      </c>
      <c r="C2280" s="3">
        <v>0.39902777777777776</v>
      </c>
      <c r="D2280" t="s">
        <v>31</v>
      </c>
      <c r="E2280" t="s">
        <v>29</v>
      </c>
      <c r="F2280" t="s">
        <v>17</v>
      </c>
      <c r="G2280" t="s">
        <v>2</v>
      </c>
      <c r="H2280">
        <v>60668</v>
      </c>
      <c r="I2280">
        <f>IF(Table3_1[[#This Row],[Status]]="Hired",1,0)</f>
        <v>1</v>
      </c>
      <c r="J2280" t="b">
        <f>OR((Table3_1[[#This Row],[Offered Salary]]&lt;$O$27),(Table3_1[[#This Row],[Offered Salary]]&gt;$O$28))</f>
        <v>0</v>
      </c>
      <c r="K2280" t="str">
        <f>IF(Table3_1[[#This Row],[Offered Salary]]&lt;$O$27,"Low",IF(Table3_1[[#This Row],[Offered Salary]]&gt;$O$28,"High",""))</f>
        <v/>
      </c>
      <c r="L2280" s="6">
        <f>((Table3_1[[#This Row],[Offered Salary]]-$O$25)/$O$26)</f>
        <v>0.37030126354571513</v>
      </c>
    </row>
    <row r="2281" spans="1:12" x14ac:dyDescent="0.3">
      <c r="A2281">
        <v>325393</v>
      </c>
      <c r="B2281" s="2">
        <v>41822</v>
      </c>
      <c r="C2281" s="3">
        <v>0.3971412037037037</v>
      </c>
      <c r="D2281" t="s">
        <v>30</v>
      </c>
      <c r="E2281" t="s">
        <v>27</v>
      </c>
      <c r="F2281" t="s">
        <v>17</v>
      </c>
      <c r="G2281" t="s">
        <v>2</v>
      </c>
      <c r="H2281">
        <v>19809</v>
      </c>
      <c r="I2281">
        <f>IF(Table3_1[[#This Row],[Status]]="Hired",1,0)</f>
        <v>0</v>
      </c>
      <c r="J2281" t="b">
        <f>OR((Table3_1[[#This Row],[Offered Salary]]&lt;$O$27),(Table3_1[[#This Row],[Offered Salary]]&gt;$O$28))</f>
        <v>0</v>
      </c>
      <c r="K2281" t="str">
        <f>IF(Table3_1[[#This Row],[Offered Salary]]&lt;$O$27,"Low",IF(Table3_1[[#This Row],[Offered Salary]]&gt;$O$28,"High",""))</f>
        <v/>
      </c>
      <c r="L2281" s="6">
        <f>((Table3_1[[#This Row],[Offered Salary]]-$O$25)/$O$26)</f>
        <v>-1.0459321055658592</v>
      </c>
    </row>
    <row r="2282" spans="1:12" x14ac:dyDescent="0.3">
      <c r="A2282">
        <v>237242</v>
      </c>
      <c r="B2282" s="2">
        <v>41822</v>
      </c>
      <c r="C2282" s="3">
        <v>0.3982060185185185</v>
      </c>
      <c r="D2282" t="s">
        <v>30</v>
      </c>
      <c r="E2282" t="s">
        <v>29</v>
      </c>
      <c r="F2282" t="s">
        <v>17</v>
      </c>
      <c r="G2282" t="s">
        <v>2</v>
      </c>
      <c r="H2282">
        <v>24872</v>
      </c>
      <c r="I2282">
        <f>IF(Table3_1[[#This Row],[Status]]="Hired",1,0)</f>
        <v>0</v>
      </c>
      <c r="J2282" t="b">
        <f>OR((Table3_1[[#This Row],[Offered Salary]]&lt;$O$27),(Table3_1[[#This Row],[Offered Salary]]&gt;$O$28))</f>
        <v>0</v>
      </c>
      <c r="K2282" t="str">
        <f>IF(Table3_1[[#This Row],[Offered Salary]]&lt;$O$27,"Low",IF(Table3_1[[#This Row],[Offered Salary]]&gt;$O$28,"High",""))</f>
        <v/>
      </c>
      <c r="L2282" s="6">
        <f>((Table3_1[[#This Row],[Offered Salary]]-$O$25)/$O$26)</f>
        <v>-0.87044103755607194</v>
      </c>
    </row>
    <row r="2283" spans="1:12" x14ac:dyDescent="0.3">
      <c r="A2283">
        <v>628010</v>
      </c>
      <c r="B2283" s="2">
        <v>41836</v>
      </c>
      <c r="C2283" s="3">
        <v>0.3979861111111111</v>
      </c>
      <c r="D2283" t="s">
        <v>30</v>
      </c>
      <c r="E2283" t="s">
        <v>29</v>
      </c>
      <c r="F2283" t="s">
        <v>17</v>
      </c>
      <c r="G2283" t="s">
        <v>8</v>
      </c>
      <c r="H2283">
        <v>69519</v>
      </c>
      <c r="I2283">
        <f>IF(Table3_1[[#This Row],[Status]]="Hired",1,0)</f>
        <v>0</v>
      </c>
      <c r="J2283" t="b">
        <f>OR((Table3_1[[#This Row],[Offered Salary]]&lt;$O$27),(Table3_1[[#This Row],[Offered Salary]]&gt;$O$28))</f>
        <v>0</v>
      </c>
      <c r="K2283" t="str">
        <f>IF(Table3_1[[#This Row],[Offered Salary]]&lt;$O$27,"Low",IF(Table3_1[[#This Row],[Offered Salary]]&gt;$O$28,"High",""))</f>
        <v/>
      </c>
      <c r="L2283" s="6">
        <f>((Table3_1[[#This Row],[Offered Salary]]-$O$25)/$O$26)</f>
        <v>0.67709001388239842</v>
      </c>
    </row>
    <row r="2284" spans="1:12" x14ac:dyDescent="0.3">
      <c r="A2284">
        <v>20388</v>
      </c>
      <c r="B2284" s="2">
        <v>41836</v>
      </c>
      <c r="C2284" s="3">
        <v>0.3986574074074074</v>
      </c>
      <c r="D2284" t="s">
        <v>30</v>
      </c>
      <c r="E2284" t="s">
        <v>29</v>
      </c>
      <c r="F2284" t="s">
        <v>17</v>
      </c>
      <c r="G2284" t="s">
        <v>8</v>
      </c>
      <c r="H2284">
        <v>27797</v>
      </c>
      <c r="I2284">
        <f>IF(Table3_1[[#This Row],[Status]]="Hired",1,0)</f>
        <v>0</v>
      </c>
      <c r="J2284" t="b">
        <f>OR((Table3_1[[#This Row],[Offered Salary]]&lt;$O$27),(Table3_1[[#This Row],[Offered Salary]]&gt;$O$28))</f>
        <v>0</v>
      </c>
      <c r="K2284" t="str">
        <f>IF(Table3_1[[#This Row],[Offered Salary]]&lt;$O$27,"Low",IF(Table3_1[[#This Row],[Offered Salary]]&gt;$O$28,"High",""))</f>
        <v/>
      </c>
      <c r="L2284" s="6">
        <f>((Table3_1[[#This Row],[Offered Salary]]-$O$25)/$O$26)</f>
        <v>-0.76905621157767423</v>
      </c>
    </row>
    <row r="2285" spans="1:12" x14ac:dyDescent="0.3">
      <c r="A2285">
        <v>268063</v>
      </c>
      <c r="B2285" s="2">
        <v>41850</v>
      </c>
      <c r="C2285" s="3">
        <v>0.78718750000000004</v>
      </c>
      <c r="D2285" t="s">
        <v>31</v>
      </c>
      <c r="E2285" t="s">
        <v>27</v>
      </c>
      <c r="F2285" t="s">
        <v>17</v>
      </c>
      <c r="G2285" t="s">
        <v>8</v>
      </c>
      <c r="H2285">
        <v>60313</v>
      </c>
      <c r="I2285">
        <f>IF(Table3_1[[#This Row],[Status]]="Hired",1,0)</f>
        <v>1</v>
      </c>
      <c r="J2285" t="b">
        <f>OR((Table3_1[[#This Row],[Offered Salary]]&lt;$O$27),(Table3_1[[#This Row],[Offered Salary]]&gt;$O$28))</f>
        <v>0</v>
      </c>
      <c r="K2285" t="str">
        <f>IF(Table3_1[[#This Row],[Offered Salary]]&lt;$O$27,"Low",IF(Table3_1[[#This Row],[Offered Salary]]&gt;$O$28,"High",""))</f>
        <v/>
      </c>
      <c r="L2285" s="6">
        <f>((Table3_1[[#This Row],[Offered Salary]]-$O$25)/$O$26)</f>
        <v>0.35799643851243951</v>
      </c>
    </row>
    <row r="2286" spans="1:12" x14ac:dyDescent="0.3">
      <c r="A2286">
        <v>752008</v>
      </c>
      <c r="B2286" s="2">
        <v>41768</v>
      </c>
      <c r="C2286" s="3">
        <v>0.39681712962962962</v>
      </c>
      <c r="D2286" t="s">
        <v>30</v>
      </c>
      <c r="E2286" t="s">
        <v>27</v>
      </c>
      <c r="F2286" t="s">
        <v>17</v>
      </c>
      <c r="G2286" t="s">
        <v>2</v>
      </c>
      <c r="H2286">
        <v>2024</v>
      </c>
      <c r="I2286">
        <f>IF(Table3_1[[#This Row],[Status]]="Hired",1,0)</f>
        <v>0</v>
      </c>
      <c r="J2286" t="b">
        <f>OR((Table3_1[[#This Row],[Offered Salary]]&lt;$O$27),(Table3_1[[#This Row],[Offered Salary]]&gt;$O$28))</f>
        <v>1</v>
      </c>
      <c r="K2286" t="str">
        <f>IF(Table3_1[[#This Row],[Offered Salary]]&lt;$O$27,"Low",IF(Table3_1[[#This Row],[Offered Salary]]&gt;$O$28,"High",""))</f>
        <v>Low</v>
      </c>
      <c r="L2286" s="6">
        <f>((Table3_1[[#This Row],[Offered Salary]]-$O$25)/$O$26)</f>
        <v>-1.6623865089934848</v>
      </c>
    </row>
    <row r="2287" spans="1:12" x14ac:dyDescent="0.3">
      <c r="A2287">
        <v>55775</v>
      </c>
      <c r="B2287" s="2">
        <v>41768</v>
      </c>
      <c r="C2287" s="3">
        <v>0.39777777777777779</v>
      </c>
      <c r="D2287" t="s">
        <v>31</v>
      </c>
      <c r="E2287" t="s">
        <v>27</v>
      </c>
      <c r="F2287" t="s">
        <v>17</v>
      </c>
      <c r="G2287" t="s">
        <v>2</v>
      </c>
      <c r="H2287">
        <v>48825</v>
      </c>
      <c r="I2287">
        <f>IF(Table3_1[[#This Row],[Status]]="Hired",1,0)</f>
        <v>1</v>
      </c>
      <c r="J2287" t="b">
        <f>OR((Table3_1[[#This Row],[Offered Salary]]&lt;$O$27),(Table3_1[[#This Row],[Offered Salary]]&gt;$O$28))</f>
        <v>0</v>
      </c>
      <c r="K2287" t="str">
        <f>IF(Table3_1[[#This Row],[Offered Salary]]&lt;$O$27,"Low",IF(Table3_1[[#This Row],[Offered Salary]]&gt;$O$28,"High",""))</f>
        <v/>
      </c>
      <c r="L2287" s="6">
        <f>((Table3_1[[#This Row],[Offered Salary]]-$O$25)/$O$26)</f>
        <v>-4.0194631860153263E-2</v>
      </c>
    </row>
    <row r="2288" spans="1:12" x14ac:dyDescent="0.3">
      <c r="A2288">
        <v>607171</v>
      </c>
      <c r="B2288" s="2">
        <v>41827</v>
      </c>
      <c r="C2288" s="3">
        <v>0.42539351851851853</v>
      </c>
      <c r="D2288" t="s">
        <v>31</v>
      </c>
      <c r="E2288" t="s">
        <v>29</v>
      </c>
      <c r="F2288" t="s">
        <v>17</v>
      </c>
      <c r="G2288" t="s">
        <v>6</v>
      </c>
      <c r="H2288">
        <v>15753</v>
      </c>
      <c r="I2288">
        <f>IF(Table3_1[[#This Row],[Status]]="Hired",1,0)</f>
        <v>1</v>
      </c>
      <c r="J2288" t="b">
        <f>OR((Table3_1[[#This Row],[Offered Salary]]&lt;$O$27),(Table3_1[[#This Row],[Offered Salary]]&gt;$O$28))</f>
        <v>0</v>
      </c>
      <c r="K2288" t="str">
        <f>IF(Table3_1[[#This Row],[Offered Salary]]&lt;$O$27,"Low",IF(Table3_1[[#This Row],[Offered Salary]]&gt;$O$28,"High",""))</f>
        <v/>
      </c>
      <c r="L2288" s="6">
        <f>((Table3_1[[#This Row],[Offered Salary]]-$O$25)/$O$26)</f>
        <v>-1.1865190642559043</v>
      </c>
    </row>
    <row r="2289" spans="1:12" x14ac:dyDescent="0.3">
      <c r="A2289">
        <v>630243</v>
      </c>
      <c r="B2289" s="2">
        <v>41866</v>
      </c>
      <c r="C2289" s="3">
        <v>0.39677083333333335</v>
      </c>
      <c r="D2289" t="s">
        <v>30</v>
      </c>
      <c r="E2289" t="s">
        <v>27</v>
      </c>
      <c r="F2289" t="s">
        <v>17</v>
      </c>
      <c r="G2289" t="s">
        <v>6</v>
      </c>
      <c r="H2289">
        <v>40213</v>
      </c>
      <c r="I2289">
        <f>IF(Table3_1[[#This Row],[Status]]="Hired",1,0)</f>
        <v>0</v>
      </c>
      <c r="J2289" t="b">
        <f>OR((Table3_1[[#This Row],[Offered Salary]]&lt;$O$27),(Table3_1[[#This Row],[Offered Salary]]&gt;$O$28))</f>
        <v>0</v>
      </c>
      <c r="K2289" t="str">
        <f>IF(Table3_1[[#This Row],[Offered Salary]]&lt;$O$27,"Low",IF(Table3_1[[#This Row],[Offered Salary]]&gt;$O$28,"High",""))</f>
        <v/>
      </c>
      <c r="L2289" s="6">
        <f>((Table3_1[[#This Row],[Offered Salary]]-$O$25)/$O$26)</f>
        <v>-0.33869928872372995</v>
      </c>
    </row>
    <row r="2290" spans="1:12" x14ac:dyDescent="0.3">
      <c r="A2290">
        <v>794837</v>
      </c>
      <c r="B2290" s="2">
        <v>41866</v>
      </c>
      <c r="C2290" s="3">
        <v>0.40009259259259261</v>
      </c>
      <c r="D2290" t="s">
        <v>30</v>
      </c>
      <c r="E2290" t="s">
        <v>29</v>
      </c>
      <c r="F2290" t="s">
        <v>17</v>
      </c>
      <c r="G2290" t="s">
        <v>6</v>
      </c>
      <c r="H2290">
        <v>11588</v>
      </c>
      <c r="I2290">
        <f>IF(Table3_1[[#This Row],[Status]]="Hired",1,0)</f>
        <v>0</v>
      </c>
      <c r="J2290" t="b">
        <f>OR((Table3_1[[#This Row],[Offered Salary]]&lt;$O$27),(Table3_1[[#This Row],[Offered Salary]]&gt;$O$28))</f>
        <v>1</v>
      </c>
      <c r="K2290" t="str">
        <f>IF(Table3_1[[#This Row],[Offered Salary]]&lt;$O$27,"Low",IF(Table3_1[[#This Row],[Offered Salary]]&gt;$O$28,"High",""))</f>
        <v>Low</v>
      </c>
      <c r="L2290" s="6">
        <f>((Table3_1[[#This Row],[Offered Salary]]-$O$25)/$O$26)</f>
        <v>-1.3308841241533493</v>
      </c>
    </row>
    <row r="2291" spans="1:12" x14ac:dyDescent="0.3">
      <c r="A2291">
        <v>55139</v>
      </c>
      <c r="B2291" s="2">
        <v>41870</v>
      </c>
      <c r="C2291" s="3">
        <v>0.82603009259259264</v>
      </c>
      <c r="D2291" t="s">
        <v>31</v>
      </c>
      <c r="E2291" t="s">
        <v>27</v>
      </c>
      <c r="F2291" t="s">
        <v>17</v>
      </c>
      <c r="G2291" t="s">
        <v>6</v>
      </c>
      <c r="H2291">
        <v>83155</v>
      </c>
      <c r="I2291">
        <f>IF(Table3_1[[#This Row],[Status]]="Hired",1,0)</f>
        <v>1</v>
      </c>
      <c r="J2291" t="b">
        <f>OR((Table3_1[[#This Row],[Offered Salary]]&lt;$O$27),(Table3_1[[#This Row],[Offered Salary]]&gt;$O$28))</f>
        <v>0</v>
      </c>
      <c r="K2291" t="str">
        <f>IF(Table3_1[[#This Row],[Offered Salary]]&lt;$O$27,"Low",IF(Table3_1[[#This Row],[Offered Salary]]&gt;$O$28,"High",""))</f>
        <v/>
      </c>
      <c r="L2291" s="6">
        <f>((Table3_1[[#This Row],[Offered Salary]]-$O$25)/$O$26)</f>
        <v>1.1497339410760505</v>
      </c>
    </row>
    <row r="2292" spans="1:12" x14ac:dyDescent="0.3">
      <c r="A2292">
        <v>811419</v>
      </c>
      <c r="B2292" s="2">
        <v>41870</v>
      </c>
      <c r="C2292" s="3">
        <v>0.82721064814814815</v>
      </c>
      <c r="D2292" t="s">
        <v>31</v>
      </c>
      <c r="E2292" t="s">
        <v>27</v>
      </c>
      <c r="F2292" t="s">
        <v>17</v>
      </c>
      <c r="G2292" t="s">
        <v>6</v>
      </c>
      <c r="H2292">
        <v>19984</v>
      </c>
      <c r="I2292">
        <f>IF(Table3_1[[#This Row],[Status]]="Hired",1,0)</f>
        <v>1</v>
      </c>
      <c r="J2292" t="b">
        <f>OR((Table3_1[[#This Row],[Offered Salary]]&lt;$O$27),(Table3_1[[#This Row],[Offered Salary]]&gt;$O$28))</f>
        <v>0</v>
      </c>
      <c r="K2292" t="str">
        <f>IF(Table3_1[[#This Row],[Offered Salary]]&lt;$O$27,"Low",IF(Table3_1[[#This Row],[Offered Salary]]&gt;$O$28,"High",""))</f>
        <v/>
      </c>
      <c r="L2292" s="6">
        <f>((Table3_1[[#This Row],[Offered Salary]]-$O$25)/$O$26)</f>
        <v>-1.0398663467466389</v>
      </c>
    </row>
    <row r="2293" spans="1:12" x14ac:dyDescent="0.3">
      <c r="A2293">
        <v>310630</v>
      </c>
      <c r="B2293" s="2">
        <v>41872</v>
      </c>
      <c r="C2293" s="3">
        <v>0.59378472222222223</v>
      </c>
      <c r="D2293" t="s">
        <v>31</v>
      </c>
      <c r="E2293" t="s">
        <v>27</v>
      </c>
      <c r="F2293" t="s">
        <v>17</v>
      </c>
      <c r="G2293" t="s">
        <v>6</v>
      </c>
      <c r="H2293">
        <v>56355</v>
      </c>
      <c r="I2293">
        <f>IF(Table3_1[[#This Row],[Status]]="Hired",1,0)</f>
        <v>1</v>
      </c>
      <c r="J2293" t="b">
        <f>OR((Table3_1[[#This Row],[Offered Salary]]&lt;$O$27),(Table3_1[[#This Row],[Offered Salary]]&gt;$O$28))</f>
        <v>0</v>
      </c>
      <c r="K2293" t="str">
        <f>IF(Table3_1[[#This Row],[Offered Salary]]&lt;$O$27,"Low",IF(Table3_1[[#This Row],[Offered Salary]]&gt;$O$28,"High",""))</f>
        <v/>
      </c>
      <c r="L2293" s="6">
        <f>((Table3_1[[#This Row],[Offered Salary]]-$O$25)/$O$26)</f>
        <v>0.22080630476115798</v>
      </c>
    </row>
    <row r="2294" spans="1:12" x14ac:dyDescent="0.3">
      <c r="A2294">
        <v>555784</v>
      </c>
      <c r="B2294" s="2">
        <v>41780</v>
      </c>
      <c r="C2294" s="3">
        <v>0.66098379629629633</v>
      </c>
      <c r="D2294" t="s">
        <v>30</v>
      </c>
      <c r="E2294" t="s">
        <v>29</v>
      </c>
      <c r="F2294" t="s">
        <v>20</v>
      </c>
      <c r="G2294" t="s">
        <v>2</v>
      </c>
      <c r="H2294">
        <v>56392</v>
      </c>
      <c r="I2294">
        <f>IF(Table3_1[[#This Row],[Status]]="Hired",1,0)</f>
        <v>0</v>
      </c>
      <c r="J2294" t="b">
        <f>OR((Table3_1[[#This Row],[Offered Salary]]&lt;$O$27),(Table3_1[[#This Row],[Offered Salary]]&gt;$O$28))</f>
        <v>0</v>
      </c>
      <c r="K2294" t="str">
        <f>IF(Table3_1[[#This Row],[Offered Salary]]&lt;$O$27,"Low",IF(Table3_1[[#This Row],[Offered Salary]]&gt;$O$28,"High",""))</f>
        <v/>
      </c>
      <c r="L2294" s="6">
        <f>((Table3_1[[#This Row],[Offered Salary]]-$O$25)/$O$26)</f>
        <v>0.22208877948293598</v>
      </c>
    </row>
    <row r="2295" spans="1:12" x14ac:dyDescent="0.3">
      <c r="A2295">
        <v>118876</v>
      </c>
      <c r="B2295" s="2">
        <v>41781</v>
      </c>
      <c r="C2295" s="3">
        <v>0.40901620370370373</v>
      </c>
      <c r="D2295" t="s">
        <v>30</v>
      </c>
      <c r="E2295" t="s">
        <v>27</v>
      </c>
      <c r="F2295" t="s">
        <v>20</v>
      </c>
      <c r="G2295" t="s">
        <v>2</v>
      </c>
      <c r="H2295">
        <v>75595</v>
      </c>
      <c r="I2295">
        <f>IF(Table3_1[[#This Row],[Status]]="Hired",1,0)</f>
        <v>0</v>
      </c>
      <c r="J2295" t="b">
        <f>OR((Table3_1[[#This Row],[Offered Salary]]&lt;$O$27),(Table3_1[[#This Row],[Offered Salary]]&gt;$O$28))</f>
        <v>0</v>
      </c>
      <c r="K2295" t="str">
        <f>IF(Table3_1[[#This Row],[Offered Salary]]&lt;$O$27,"Low",IF(Table3_1[[#This Row],[Offered Salary]]&gt;$O$28,"High",""))</f>
        <v/>
      </c>
      <c r="L2295" s="6">
        <f>((Table3_1[[#This Row],[Offered Salary]]-$O$25)/$O$26)</f>
        <v>0.88769316008573007</v>
      </c>
    </row>
    <row r="2296" spans="1:12" x14ac:dyDescent="0.3">
      <c r="A2296">
        <v>558801</v>
      </c>
      <c r="B2296" s="2">
        <v>41765</v>
      </c>
      <c r="C2296" s="3">
        <v>0.772974537037037</v>
      </c>
      <c r="D2296" t="s">
        <v>31</v>
      </c>
      <c r="E2296" t="s">
        <v>27</v>
      </c>
      <c r="F2296" t="s">
        <v>20</v>
      </c>
      <c r="G2296" t="s">
        <v>2</v>
      </c>
      <c r="H2296">
        <v>67632</v>
      </c>
      <c r="I2296">
        <f>IF(Table3_1[[#This Row],[Status]]="Hired",1,0)</f>
        <v>1</v>
      </c>
      <c r="J2296" t="b">
        <f>OR((Table3_1[[#This Row],[Offered Salary]]&lt;$O$27),(Table3_1[[#This Row],[Offered Salary]]&gt;$O$28))</f>
        <v>0</v>
      </c>
      <c r="K2296" t="str">
        <f>IF(Table3_1[[#This Row],[Offered Salary]]&lt;$O$27,"Low",IF(Table3_1[[#This Row],[Offered Salary]]&gt;$O$28,"High",""))</f>
        <v/>
      </c>
      <c r="L2296" s="6">
        <f>((Table3_1[[#This Row],[Offered Salary]]-$O$25)/$O$26)</f>
        <v>0.61168380307171932</v>
      </c>
    </row>
    <row r="2297" spans="1:12" x14ac:dyDescent="0.3">
      <c r="A2297">
        <v>566292</v>
      </c>
      <c r="B2297" s="2">
        <v>41765</v>
      </c>
      <c r="C2297" s="3">
        <v>0.77379629629629632</v>
      </c>
      <c r="D2297" t="s">
        <v>31</v>
      </c>
      <c r="E2297" t="s">
        <v>27</v>
      </c>
      <c r="F2297" t="s">
        <v>20</v>
      </c>
      <c r="G2297" t="s">
        <v>2</v>
      </c>
      <c r="H2297">
        <v>37302</v>
      </c>
      <c r="I2297">
        <f>IF(Table3_1[[#This Row],[Status]]="Hired",1,0)</f>
        <v>1</v>
      </c>
      <c r="J2297" t="b">
        <f>OR((Table3_1[[#This Row],[Offered Salary]]&lt;$O$27),(Table3_1[[#This Row],[Offered Salary]]&gt;$O$28))</f>
        <v>0</v>
      </c>
      <c r="K2297" t="str">
        <f>IF(Table3_1[[#This Row],[Offered Salary]]&lt;$O$27,"Low",IF(Table3_1[[#This Row],[Offered Salary]]&gt;$O$28,"High",""))</f>
        <v/>
      </c>
      <c r="L2297" s="6">
        <f>((Table3_1[[#This Row],[Offered Salary]]-$O$25)/$O$26)</f>
        <v>-0.4395988539965901</v>
      </c>
    </row>
    <row r="2298" spans="1:12" x14ac:dyDescent="0.3">
      <c r="A2298">
        <v>176403</v>
      </c>
      <c r="B2298" s="2">
        <v>41765</v>
      </c>
      <c r="C2298" s="3">
        <v>0.77451388888888884</v>
      </c>
      <c r="D2298" t="s">
        <v>30</v>
      </c>
      <c r="E2298" t="s">
        <v>27</v>
      </c>
      <c r="F2298" t="s">
        <v>20</v>
      </c>
      <c r="G2298" t="s">
        <v>2</v>
      </c>
      <c r="H2298">
        <v>45923</v>
      </c>
      <c r="I2298">
        <f>IF(Table3_1[[#This Row],[Status]]="Hired",1,0)</f>
        <v>0</v>
      </c>
      <c r="J2298" t="b">
        <f>OR((Table3_1[[#This Row],[Offered Salary]]&lt;$O$27),(Table3_1[[#This Row],[Offered Salary]]&gt;$O$28))</f>
        <v>0</v>
      </c>
      <c r="K2298" t="str">
        <f>IF(Table3_1[[#This Row],[Offered Salary]]&lt;$O$27,"Low",IF(Table3_1[[#This Row],[Offered Salary]]&gt;$O$28,"High",""))</f>
        <v/>
      </c>
      <c r="L2298" s="6">
        <f>((Table3_1[[#This Row],[Offered Salary]]-$O$25)/$O$26)</f>
        <v>-0.14078224382231067</v>
      </c>
    </row>
    <row r="2299" spans="1:12" x14ac:dyDescent="0.3">
      <c r="A2299">
        <v>250878</v>
      </c>
      <c r="B2299" s="2">
        <v>41768</v>
      </c>
      <c r="C2299" s="3">
        <v>0.53430555555555559</v>
      </c>
      <c r="D2299" t="s">
        <v>31</v>
      </c>
      <c r="E2299" t="s">
        <v>27</v>
      </c>
      <c r="F2299" t="s">
        <v>20</v>
      </c>
      <c r="G2299" t="s">
        <v>2</v>
      </c>
      <c r="H2299">
        <v>92688</v>
      </c>
      <c r="I2299">
        <f>IF(Table3_1[[#This Row],[Status]]="Hired",1,0)</f>
        <v>1</v>
      </c>
      <c r="J2299" t="b">
        <f>OR((Table3_1[[#This Row],[Offered Salary]]&lt;$O$27),(Table3_1[[#This Row],[Offered Salary]]&gt;$O$28))</f>
        <v>0</v>
      </c>
      <c r="K2299" t="str">
        <f>IF(Table3_1[[#This Row],[Offered Salary]]&lt;$O$27,"Low",IF(Table3_1[[#This Row],[Offered Salary]]&gt;$O$28,"High",""))</f>
        <v/>
      </c>
      <c r="L2299" s="6">
        <f>((Table3_1[[#This Row],[Offered Salary]]-$O$25)/$O$26)</f>
        <v>1.4801618200682098</v>
      </c>
    </row>
    <row r="2300" spans="1:12" x14ac:dyDescent="0.3">
      <c r="A2300">
        <v>26113</v>
      </c>
      <c r="B2300" s="2">
        <v>41770</v>
      </c>
      <c r="C2300" s="3">
        <v>0.68387731481481484</v>
      </c>
      <c r="D2300" t="s">
        <v>30</v>
      </c>
      <c r="E2300" t="s">
        <v>29</v>
      </c>
      <c r="F2300" t="s">
        <v>20</v>
      </c>
      <c r="G2300" t="s">
        <v>2</v>
      </c>
      <c r="H2300">
        <v>85470</v>
      </c>
      <c r="I2300">
        <f>IF(Table3_1[[#This Row],[Status]]="Hired",1,0)</f>
        <v>0</v>
      </c>
      <c r="J2300" t="b">
        <f>OR((Table3_1[[#This Row],[Offered Salary]]&lt;$O$27),(Table3_1[[#This Row],[Offered Salary]]&gt;$O$28))</f>
        <v>0</v>
      </c>
      <c r="K2300" t="str">
        <f>IF(Table3_1[[#This Row],[Offered Salary]]&lt;$O$27,"Low",IF(Table3_1[[#This Row],[Offered Salary]]&gt;$O$28,"High",""))</f>
        <v/>
      </c>
      <c r="L2300" s="6">
        <f>((Table3_1[[#This Row],[Offered Salary]]-$O$25)/$O$26)</f>
        <v>1.2299752648845945</v>
      </c>
    </row>
    <row r="2301" spans="1:12" x14ac:dyDescent="0.3">
      <c r="A2301">
        <v>397974</v>
      </c>
      <c r="B2301" s="2">
        <v>41770</v>
      </c>
      <c r="C2301" s="3">
        <v>0.68530092592592595</v>
      </c>
      <c r="D2301" t="s">
        <v>31</v>
      </c>
      <c r="E2301" t="s">
        <v>27</v>
      </c>
      <c r="F2301" t="s">
        <v>20</v>
      </c>
      <c r="G2301" t="s">
        <v>2</v>
      </c>
      <c r="H2301">
        <v>29653</v>
      </c>
      <c r="I2301">
        <f>IF(Table3_1[[#This Row],[Status]]="Hired",1,0)</f>
        <v>1</v>
      </c>
      <c r="J2301" t="b">
        <f>OR((Table3_1[[#This Row],[Offered Salary]]&lt;$O$27),(Table3_1[[#This Row],[Offered Salary]]&gt;$O$28))</f>
        <v>0</v>
      </c>
      <c r="K2301" t="str">
        <f>IF(Table3_1[[#This Row],[Offered Salary]]&lt;$O$27,"Low",IF(Table3_1[[#This Row],[Offered Salary]]&gt;$O$28,"High",""))</f>
        <v/>
      </c>
      <c r="L2301" s="6">
        <f>((Table3_1[[#This Row],[Offered Salary]]-$O$25)/$O$26)</f>
        <v>-0.70472450661497121</v>
      </c>
    </row>
    <row r="2302" spans="1:12" x14ac:dyDescent="0.3">
      <c r="A2302">
        <v>622402</v>
      </c>
      <c r="B2302" s="2">
        <v>41774</v>
      </c>
      <c r="C2302" s="3">
        <v>0.60362268518518514</v>
      </c>
      <c r="D2302" t="s">
        <v>30</v>
      </c>
      <c r="E2302" t="s">
        <v>27</v>
      </c>
      <c r="F2302" t="s">
        <v>20</v>
      </c>
      <c r="G2302" t="s">
        <v>2</v>
      </c>
      <c r="H2302">
        <v>29821</v>
      </c>
      <c r="I2302">
        <f>IF(Table3_1[[#This Row],[Status]]="Hired",1,0)</f>
        <v>0</v>
      </c>
      <c r="J2302" t="b">
        <f>OR((Table3_1[[#This Row],[Offered Salary]]&lt;$O$27),(Table3_1[[#This Row],[Offered Salary]]&gt;$O$28))</f>
        <v>0</v>
      </c>
      <c r="K2302" t="str">
        <f>IF(Table3_1[[#This Row],[Offered Salary]]&lt;$O$27,"Low",IF(Table3_1[[#This Row],[Offered Salary]]&gt;$O$28,"High",""))</f>
        <v/>
      </c>
      <c r="L2302" s="6">
        <f>((Table3_1[[#This Row],[Offered Salary]]-$O$25)/$O$26)</f>
        <v>-0.6989013781485196</v>
      </c>
    </row>
    <row r="2303" spans="1:12" x14ac:dyDescent="0.3">
      <c r="A2303">
        <v>409430</v>
      </c>
      <c r="B2303" s="2">
        <v>41780</v>
      </c>
      <c r="C2303" s="3">
        <v>0.99710648148148151</v>
      </c>
      <c r="D2303" t="s">
        <v>30</v>
      </c>
      <c r="E2303" t="s">
        <v>27</v>
      </c>
      <c r="F2303" t="s">
        <v>20</v>
      </c>
      <c r="G2303" t="s">
        <v>2</v>
      </c>
      <c r="H2303">
        <v>72485</v>
      </c>
      <c r="I2303">
        <f>IF(Table3_1[[#This Row],[Status]]="Hired",1,0)</f>
        <v>0</v>
      </c>
      <c r="J2303" t="b">
        <f>OR((Table3_1[[#This Row],[Offered Salary]]&lt;$O$27),(Table3_1[[#This Row],[Offered Salary]]&gt;$O$28))</f>
        <v>0</v>
      </c>
      <c r="K2303" t="str">
        <f>IF(Table3_1[[#This Row],[Offered Salary]]&lt;$O$27,"Low",IF(Table3_1[[#This Row],[Offered Salary]]&gt;$O$28,"High",""))</f>
        <v/>
      </c>
      <c r="L2303" s="6">
        <f>((Table3_1[[#This Row],[Offered Salary]]-$O$25)/$O$26)</f>
        <v>0.77989596049844223</v>
      </c>
    </row>
    <row r="2304" spans="1:12" x14ac:dyDescent="0.3">
      <c r="A2304">
        <v>785931</v>
      </c>
      <c r="B2304" s="2">
        <v>41780</v>
      </c>
      <c r="C2304" s="3">
        <v>0.9974884259259259</v>
      </c>
      <c r="D2304" t="s">
        <v>31</v>
      </c>
      <c r="E2304" t="s">
        <v>27</v>
      </c>
      <c r="F2304" t="s">
        <v>20</v>
      </c>
      <c r="G2304" t="s">
        <v>2</v>
      </c>
      <c r="H2304">
        <v>44965</v>
      </c>
      <c r="I2304">
        <f>IF(Table3_1[[#This Row],[Status]]="Hired",1,0)</f>
        <v>1</v>
      </c>
      <c r="J2304" t="b">
        <f>OR((Table3_1[[#This Row],[Offered Salary]]&lt;$O$27),(Table3_1[[#This Row],[Offered Salary]]&gt;$O$28))</f>
        <v>0</v>
      </c>
      <c r="K2304" t="str">
        <f>IF(Table3_1[[#This Row],[Offered Salary]]&lt;$O$27,"Low",IF(Table3_1[[#This Row],[Offered Salary]]&gt;$O$28,"High",""))</f>
        <v/>
      </c>
      <c r="L2304" s="6">
        <f>((Table3_1[[#This Row],[Offered Salary]]-$O$25)/$O$26)</f>
        <v>-0.17398794067267137</v>
      </c>
    </row>
    <row r="2305" spans="1:12" x14ac:dyDescent="0.3">
      <c r="A2305">
        <v>622313</v>
      </c>
      <c r="B2305" s="2">
        <v>41787</v>
      </c>
      <c r="C2305" s="3">
        <v>0.29417824074074073</v>
      </c>
      <c r="D2305" t="s">
        <v>31</v>
      </c>
      <c r="E2305" t="s">
        <v>27</v>
      </c>
      <c r="F2305" t="s">
        <v>20</v>
      </c>
      <c r="G2305" t="s">
        <v>2</v>
      </c>
      <c r="H2305">
        <v>41350</v>
      </c>
      <c r="I2305">
        <f>IF(Table3_1[[#This Row],[Status]]="Hired",1,0)</f>
        <v>1</v>
      </c>
      <c r="J2305" t="b">
        <f>OR((Table3_1[[#This Row],[Offered Salary]]&lt;$O$27),(Table3_1[[#This Row],[Offered Salary]]&gt;$O$28))</f>
        <v>0</v>
      </c>
      <c r="K2305" t="str">
        <f>IF(Table3_1[[#This Row],[Offered Salary]]&lt;$O$27,"Low",IF(Table3_1[[#This Row],[Offered Salary]]&gt;$O$28,"High",""))</f>
        <v/>
      </c>
      <c r="L2305" s="6">
        <f>((Table3_1[[#This Row],[Offered Salary]]-$O$25)/$O$26)</f>
        <v>-0.29928918713828095</v>
      </c>
    </row>
    <row r="2306" spans="1:12" x14ac:dyDescent="0.3">
      <c r="A2306">
        <v>690079</v>
      </c>
      <c r="B2306" s="2">
        <v>41787</v>
      </c>
      <c r="C2306" s="3">
        <v>0.29671296296296296</v>
      </c>
      <c r="D2306" t="s">
        <v>31</v>
      </c>
      <c r="E2306" t="s">
        <v>27</v>
      </c>
      <c r="F2306" t="s">
        <v>20</v>
      </c>
      <c r="G2306" t="s">
        <v>2</v>
      </c>
      <c r="H2306">
        <v>30974</v>
      </c>
      <c r="I2306">
        <f>IF(Table3_1[[#This Row],[Status]]="Hired",1,0)</f>
        <v>1</v>
      </c>
      <c r="J2306" t="b">
        <f>OR((Table3_1[[#This Row],[Offered Salary]]&lt;$O$27),(Table3_1[[#This Row],[Offered Salary]]&gt;$O$28))</f>
        <v>0</v>
      </c>
      <c r="K2306" t="str">
        <f>IF(Table3_1[[#This Row],[Offered Salary]]&lt;$O$27,"Low",IF(Table3_1[[#This Row],[Offered Salary]]&gt;$O$28,"High",""))</f>
        <v/>
      </c>
      <c r="L2306" s="6">
        <f>((Table3_1[[#This Row],[Offered Salary]]-$O$25)/$O$26)</f>
        <v>-0.658936692899599</v>
      </c>
    </row>
    <row r="2307" spans="1:12" x14ac:dyDescent="0.3">
      <c r="A2307">
        <v>879906</v>
      </c>
      <c r="B2307" s="2">
        <v>41859</v>
      </c>
      <c r="C2307" s="3">
        <v>0.39724537037037039</v>
      </c>
      <c r="D2307" t="s">
        <v>30</v>
      </c>
      <c r="E2307" t="s">
        <v>27</v>
      </c>
      <c r="F2307" t="s">
        <v>20</v>
      </c>
      <c r="G2307" t="s">
        <v>2</v>
      </c>
      <c r="H2307">
        <v>89990</v>
      </c>
      <c r="I2307">
        <f>IF(Table3_1[[#This Row],[Status]]="Hired",1,0)</f>
        <v>0</v>
      </c>
      <c r="J2307" t="b">
        <f>OR((Table3_1[[#This Row],[Offered Salary]]&lt;$O$27),(Table3_1[[#This Row],[Offered Salary]]&gt;$O$28))</f>
        <v>0</v>
      </c>
      <c r="K2307" t="str">
        <f>IF(Table3_1[[#This Row],[Offered Salary]]&lt;$O$27,"Low",IF(Table3_1[[#This Row],[Offered Salary]]&gt;$O$28,"High",""))</f>
        <v/>
      </c>
      <c r="L2307" s="6">
        <f>((Table3_1[[#This Row],[Offered Salary]]-$O$25)/$O$26)</f>
        <v>1.3866451498153152</v>
      </c>
    </row>
    <row r="2308" spans="1:12" x14ac:dyDescent="0.3">
      <c r="A2308">
        <v>649013</v>
      </c>
      <c r="B2308" s="2">
        <v>41859</v>
      </c>
      <c r="C2308" s="3">
        <v>0.39848379629629632</v>
      </c>
      <c r="D2308" t="s">
        <v>31</v>
      </c>
      <c r="E2308" t="s">
        <v>27</v>
      </c>
      <c r="F2308" t="s">
        <v>20</v>
      </c>
      <c r="G2308" t="s">
        <v>2</v>
      </c>
      <c r="H2308">
        <v>23262</v>
      </c>
      <c r="I2308">
        <f>IF(Table3_1[[#This Row],[Status]]="Hired",1,0)</f>
        <v>1</v>
      </c>
      <c r="J2308" t="b">
        <f>OR((Table3_1[[#This Row],[Offered Salary]]&lt;$O$27),(Table3_1[[#This Row],[Offered Salary]]&gt;$O$28))</f>
        <v>0</v>
      </c>
      <c r="K2308" t="str">
        <f>IF(Table3_1[[#This Row],[Offered Salary]]&lt;$O$27,"Low",IF(Table3_1[[#This Row],[Offered Salary]]&gt;$O$28,"High",""))</f>
        <v/>
      </c>
      <c r="L2308" s="6">
        <f>((Table3_1[[#This Row],[Offered Salary]]-$O$25)/$O$26)</f>
        <v>-0.92624601869289946</v>
      </c>
    </row>
    <row r="2309" spans="1:12" x14ac:dyDescent="0.3">
      <c r="A2309">
        <v>608096</v>
      </c>
      <c r="B2309" s="2">
        <v>41863</v>
      </c>
      <c r="C2309" s="3">
        <v>0.71925925925925926</v>
      </c>
      <c r="D2309" t="s">
        <v>30</v>
      </c>
      <c r="E2309" t="s">
        <v>27</v>
      </c>
      <c r="F2309" t="s">
        <v>20</v>
      </c>
      <c r="G2309" t="s">
        <v>2</v>
      </c>
      <c r="H2309">
        <v>33982</v>
      </c>
      <c r="I2309">
        <f>IF(Table3_1[[#This Row],[Status]]="Hired",1,0)</f>
        <v>0</v>
      </c>
      <c r="J2309" t="b">
        <f>OR((Table3_1[[#This Row],[Offered Salary]]&lt;$O$27),(Table3_1[[#This Row],[Offered Salary]]&gt;$O$28))</f>
        <v>0</v>
      </c>
      <c r="K2309" t="str">
        <f>IF(Table3_1[[#This Row],[Offered Salary]]&lt;$O$27,"Low",IF(Table3_1[[#This Row],[Offered Salary]]&gt;$O$28,"High",""))</f>
        <v/>
      </c>
      <c r="L2309" s="6">
        <f>((Table3_1[[#This Row],[Offered Salary]]-$O$25)/$O$26)</f>
        <v>-0.5546749641669424</v>
      </c>
    </row>
    <row r="2310" spans="1:12" x14ac:dyDescent="0.3">
      <c r="A2310">
        <v>427702</v>
      </c>
      <c r="B2310" s="2">
        <v>41866</v>
      </c>
      <c r="C2310" s="3">
        <v>0.63332175925925926</v>
      </c>
      <c r="D2310" t="s">
        <v>31</v>
      </c>
      <c r="E2310" t="s">
        <v>29</v>
      </c>
      <c r="F2310" t="s">
        <v>20</v>
      </c>
      <c r="G2310" t="s">
        <v>2</v>
      </c>
      <c r="H2310">
        <v>71295</v>
      </c>
      <c r="I2310">
        <f>IF(Table3_1[[#This Row],[Status]]="Hired",1,0)</f>
        <v>1</v>
      </c>
      <c r="J2310" t="b">
        <f>OR((Table3_1[[#This Row],[Offered Salary]]&lt;$O$27),(Table3_1[[#This Row],[Offered Salary]]&gt;$O$28))</f>
        <v>0</v>
      </c>
      <c r="K2310" t="str">
        <f>IF(Table3_1[[#This Row],[Offered Salary]]&lt;$O$27,"Low",IF(Table3_1[[#This Row],[Offered Salary]]&gt;$O$28,"High",""))</f>
        <v/>
      </c>
      <c r="L2310" s="6">
        <f>((Table3_1[[#This Row],[Offered Salary]]-$O$25)/$O$26)</f>
        <v>0.73864880052774362</v>
      </c>
    </row>
    <row r="2311" spans="1:12" x14ac:dyDescent="0.3">
      <c r="A2311">
        <v>56334</v>
      </c>
      <c r="B2311" s="2">
        <v>41820</v>
      </c>
      <c r="C2311" s="3">
        <v>0.39695601851851853</v>
      </c>
      <c r="D2311" t="s">
        <v>31</v>
      </c>
      <c r="E2311" t="s">
        <v>27</v>
      </c>
      <c r="F2311" t="s">
        <v>20</v>
      </c>
      <c r="G2311" t="s">
        <v>5</v>
      </c>
      <c r="H2311">
        <v>82717</v>
      </c>
      <c r="I2311">
        <f>IF(Table3_1[[#This Row],[Status]]="Hired",1,0)</f>
        <v>1</v>
      </c>
      <c r="J2311" t="b">
        <f>OR((Table3_1[[#This Row],[Offered Salary]]&lt;$O$27),(Table3_1[[#This Row],[Offered Salary]]&gt;$O$28))</f>
        <v>0</v>
      </c>
      <c r="K2311" t="str">
        <f>IF(Table3_1[[#This Row],[Offered Salary]]&lt;$O$27,"Low",IF(Table3_1[[#This Row],[Offered Salary]]&gt;$O$28,"High",""))</f>
        <v/>
      </c>
      <c r="L2311" s="6">
        <f>((Table3_1[[#This Row],[Offered Salary]]-$O$25)/$O$26)</f>
        <v>1.1345522132885162</v>
      </c>
    </row>
    <row r="2312" spans="1:12" x14ac:dyDescent="0.3">
      <c r="A2312">
        <v>310550</v>
      </c>
      <c r="B2312" s="2">
        <v>41820</v>
      </c>
      <c r="C2312" s="3">
        <v>0.39726851851851852</v>
      </c>
      <c r="D2312" t="s">
        <v>31</v>
      </c>
      <c r="E2312" t="s">
        <v>27</v>
      </c>
      <c r="F2312" t="s">
        <v>20</v>
      </c>
      <c r="G2312" t="s">
        <v>5</v>
      </c>
      <c r="H2312">
        <v>50468</v>
      </c>
      <c r="I2312">
        <f>IF(Table3_1[[#This Row],[Status]]="Hired",1,0)</f>
        <v>1</v>
      </c>
      <c r="J2312" t="b">
        <f>OR((Table3_1[[#This Row],[Offered Salary]]&lt;$O$27),(Table3_1[[#This Row],[Offered Salary]]&gt;$O$28))</f>
        <v>0</v>
      </c>
      <c r="K2312" t="str">
        <f>IF(Table3_1[[#This Row],[Offered Salary]]&lt;$O$27,"Low",IF(Table3_1[[#This Row],[Offered Salary]]&gt;$O$28,"High",""))</f>
        <v/>
      </c>
      <c r="L2312" s="6">
        <f>((Table3_1[[#This Row],[Offered Salary]]-$O$25)/$O$26)</f>
        <v>1.6754178082584368E-2</v>
      </c>
    </row>
    <row r="2313" spans="1:12" x14ac:dyDescent="0.3">
      <c r="A2313">
        <v>709021</v>
      </c>
      <c r="B2313" s="2">
        <v>41820</v>
      </c>
      <c r="C2313" s="3">
        <v>0.39825231481481482</v>
      </c>
      <c r="D2313" t="s">
        <v>31</v>
      </c>
      <c r="E2313" t="s">
        <v>27</v>
      </c>
      <c r="F2313" t="s">
        <v>20</v>
      </c>
      <c r="G2313" t="s">
        <v>5</v>
      </c>
      <c r="H2313">
        <v>2917</v>
      </c>
      <c r="I2313">
        <f>IF(Table3_1[[#This Row],[Status]]="Hired",1,0)</f>
        <v>1</v>
      </c>
      <c r="J2313" t="b">
        <f>OR((Table3_1[[#This Row],[Offered Salary]]&lt;$O$27),(Table3_1[[#This Row],[Offered Salary]]&gt;$O$28))</f>
        <v>1</v>
      </c>
      <c r="K2313" t="str">
        <f>IF(Table3_1[[#This Row],[Offered Salary]]&lt;$O$27,"Low",IF(Table3_1[[#This Row],[Offered Salary]]&gt;$O$28,"High",""))</f>
        <v>Low</v>
      </c>
      <c r="L2313" s="6">
        <f>((Table3_1[[#This Row],[Offered Salary]]-$O$25)/$O$26)</f>
        <v>-1.6314338082759774</v>
      </c>
    </row>
    <row r="2314" spans="1:12" x14ac:dyDescent="0.3">
      <c r="A2314">
        <v>492428</v>
      </c>
      <c r="B2314" s="2">
        <v>41820</v>
      </c>
      <c r="C2314" s="3">
        <v>0.40065972222222224</v>
      </c>
      <c r="D2314" t="s">
        <v>31</v>
      </c>
      <c r="E2314" t="s">
        <v>29</v>
      </c>
      <c r="F2314" t="s">
        <v>20</v>
      </c>
      <c r="G2314" t="s">
        <v>5</v>
      </c>
      <c r="H2314">
        <v>82414</v>
      </c>
      <c r="I2314">
        <f>IF(Table3_1[[#This Row],[Status]]="Hired",1,0)</f>
        <v>1</v>
      </c>
      <c r="J2314" t="b">
        <f>OR((Table3_1[[#This Row],[Offered Salary]]&lt;$O$27),(Table3_1[[#This Row],[Offered Salary]]&gt;$O$28))</f>
        <v>0</v>
      </c>
      <c r="K2314" t="str">
        <f>IF(Table3_1[[#This Row],[Offered Salary]]&lt;$O$27,"Low",IF(Table3_1[[#This Row],[Offered Salary]]&gt;$O$28,"High",""))</f>
        <v/>
      </c>
      <c r="L2314" s="6">
        <f>((Table3_1[[#This Row],[Offered Salary]]-$O$25)/$O$26)</f>
        <v>1.124049785161523</v>
      </c>
    </row>
    <row r="2315" spans="1:12" x14ac:dyDescent="0.3">
      <c r="A2315">
        <v>335474</v>
      </c>
      <c r="B2315" s="2">
        <v>41820</v>
      </c>
      <c r="C2315" s="3">
        <v>0.40090277777777777</v>
      </c>
      <c r="D2315" t="s">
        <v>30</v>
      </c>
      <c r="E2315" t="s">
        <v>27</v>
      </c>
      <c r="F2315" t="s">
        <v>20</v>
      </c>
      <c r="G2315" t="s">
        <v>5</v>
      </c>
      <c r="H2315">
        <v>43910</v>
      </c>
      <c r="I2315">
        <f>IF(Table3_1[[#This Row],[Status]]="Hired",1,0)</f>
        <v>0</v>
      </c>
      <c r="J2315" t="b">
        <f>OR((Table3_1[[#This Row],[Offered Salary]]&lt;$O$27),(Table3_1[[#This Row],[Offered Salary]]&gt;$O$28))</f>
        <v>0</v>
      </c>
      <c r="K2315" t="str">
        <f>IF(Table3_1[[#This Row],[Offered Salary]]&lt;$O$27,"Low",IF(Table3_1[[#This Row],[Offered Salary]]&gt;$O$28,"High",""))</f>
        <v/>
      </c>
      <c r="L2315" s="6">
        <f>((Table3_1[[#This Row],[Offered Salary]]-$O$25)/$O$26)</f>
        <v>-0.21055580098282853</v>
      </c>
    </row>
    <row r="2316" spans="1:12" x14ac:dyDescent="0.3">
      <c r="A2316">
        <v>110794</v>
      </c>
      <c r="B2316" s="2">
        <v>41820</v>
      </c>
      <c r="C2316" s="3">
        <v>0.40197916666666667</v>
      </c>
      <c r="D2316" t="s">
        <v>31</v>
      </c>
      <c r="E2316" t="s">
        <v>27</v>
      </c>
      <c r="F2316" t="s">
        <v>20</v>
      </c>
      <c r="G2316" t="s">
        <v>5</v>
      </c>
      <c r="H2316">
        <v>71936</v>
      </c>
      <c r="I2316">
        <f>IF(Table3_1[[#This Row],[Status]]="Hired",1,0)</f>
        <v>1</v>
      </c>
      <c r="J2316" t="b">
        <f>OR((Table3_1[[#This Row],[Offered Salary]]&lt;$O$27),(Table3_1[[#This Row],[Offered Salary]]&gt;$O$28))</f>
        <v>0</v>
      </c>
      <c r="K2316" t="str">
        <f>IF(Table3_1[[#This Row],[Offered Salary]]&lt;$O$27,"Low",IF(Table3_1[[#This Row],[Offered Salary]]&gt;$O$28,"High",""))</f>
        <v/>
      </c>
      <c r="L2316" s="6">
        <f>((Table3_1[[#This Row],[Offered Salary]]-$O$25)/$O$26)</f>
        <v>0.76086680854557365</v>
      </c>
    </row>
    <row r="2317" spans="1:12" x14ac:dyDescent="0.3">
      <c r="A2317">
        <v>833860</v>
      </c>
      <c r="B2317" s="2">
        <v>41830</v>
      </c>
      <c r="C2317" s="3">
        <v>0.66457175925925926</v>
      </c>
      <c r="D2317" t="s">
        <v>31</v>
      </c>
      <c r="E2317" t="s">
        <v>27</v>
      </c>
      <c r="F2317" t="s">
        <v>20</v>
      </c>
      <c r="G2317" t="s">
        <v>5</v>
      </c>
      <c r="H2317">
        <v>6137</v>
      </c>
      <c r="I2317">
        <f>IF(Table3_1[[#This Row],[Status]]="Hired",1,0)</f>
        <v>1</v>
      </c>
      <c r="J2317" t="b">
        <f>OR((Table3_1[[#This Row],[Offered Salary]]&lt;$O$27),(Table3_1[[#This Row],[Offered Salary]]&gt;$O$28))</f>
        <v>1</v>
      </c>
      <c r="K2317" t="str">
        <f>IF(Table3_1[[#This Row],[Offered Salary]]&lt;$O$27,"Low",IF(Table3_1[[#This Row],[Offered Salary]]&gt;$O$28,"High",""))</f>
        <v>Low</v>
      </c>
      <c r="L2317" s="6">
        <f>((Table3_1[[#This Row],[Offered Salary]]-$O$25)/$O$26)</f>
        <v>-1.5198238460023223</v>
      </c>
    </row>
    <row r="2318" spans="1:12" x14ac:dyDescent="0.3">
      <c r="A2318">
        <v>731022</v>
      </c>
      <c r="B2318" s="2">
        <v>41830</v>
      </c>
      <c r="C2318" s="3">
        <v>0.66491898148148143</v>
      </c>
      <c r="D2318" t="s">
        <v>31</v>
      </c>
      <c r="E2318" t="s">
        <v>29</v>
      </c>
      <c r="F2318" t="s">
        <v>20</v>
      </c>
      <c r="G2318" t="s">
        <v>5</v>
      </c>
      <c r="H2318">
        <v>18576</v>
      </c>
      <c r="I2318">
        <f>IF(Table3_1[[#This Row],[Status]]="Hired",1,0)</f>
        <v>1</v>
      </c>
      <c r="J2318" t="b">
        <f>OR((Table3_1[[#This Row],[Offered Salary]]&lt;$O$27),(Table3_1[[#This Row],[Offered Salary]]&gt;$O$28))</f>
        <v>0</v>
      </c>
      <c r="K2318" t="str">
        <f>IF(Table3_1[[#This Row],[Offered Salary]]&lt;$O$27,"Low",IF(Table3_1[[#This Row],[Offered Salary]]&gt;$O$28,"High",""))</f>
        <v/>
      </c>
      <c r="L2318" s="6">
        <f>((Table3_1[[#This Row],[Offered Salary]]-$O$25)/$O$26)</f>
        <v>-1.0886697091321378</v>
      </c>
    </row>
    <row r="2319" spans="1:12" x14ac:dyDescent="0.3">
      <c r="A2319">
        <v>433241</v>
      </c>
      <c r="B2319" s="2">
        <v>41830</v>
      </c>
      <c r="C2319" s="3">
        <v>0.66643518518518519</v>
      </c>
      <c r="D2319" t="s">
        <v>31</v>
      </c>
      <c r="E2319" t="s">
        <v>27</v>
      </c>
      <c r="F2319" t="s">
        <v>20</v>
      </c>
      <c r="G2319" t="s">
        <v>5</v>
      </c>
      <c r="H2319">
        <v>40375</v>
      </c>
      <c r="I2319">
        <f>IF(Table3_1[[#This Row],[Status]]="Hired",1,0)</f>
        <v>1</v>
      </c>
      <c r="J2319" t="b">
        <f>OR((Table3_1[[#This Row],[Offered Salary]]&lt;$O$27),(Table3_1[[#This Row],[Offered Salary]]&gt;$O$28))</f>
        <v>0</v>
      </c>
      <c r="K2319" t="str">
        <f>IF(Table3_1[[#This Row],[Offered Salary]]&lt;$O$27,"Low",IF(Table3_1[[#This Row],[Offered Salary]]&gt;$O$28,"High",""))</f>
        <v/>
      </c>
      <c r="L2319" s="6">
        <f>((Table3_1[[#This Row],[Offered Salary]]-$O$25)/$O$26)</f>
        <v>-0.33308412913108021</v>
      </c>
    </row>
    <row r="2320" spans="1:12" x14ac:dyDescent="0.3">
      <c r="A2320">
        <v>717012</v>
      </c>
      <c r="B2320" s="2">
        <v>41836</v>
      </c>
      <c r="C2320" s="3">
        <v>0.76800925925925922</v>
      </c>
      <c r="D2320" t="s">
        <v>31</v>
      </c>
      <c r="E2320" t="s">
        <v>27</v>
      </c>
      <c r="F2320" t="s">
        <v>20</v>
      </c>
      <c r="G2320" t="s">
        <v>5</v>
      </c>
      <c r="H2320">
        <v>77648</v>
      </c>
      <c r="I2320">
        <f>IF(Table3_1[[#This Row],[Status]]="Hired",1,0)</f>
        <v>1</v>
      </c>
      <c r="J2320" t="b">
        <f>OR((Table3_1[[#This Row],[Offered Salary]]&lt;$O$27),(Table3_1[[#This Row],[Offered Salary]]&gt;$O$28))</f>
        <v>0</v>
      </c>
      <c r="K2320" t="str">
        <f>IF(Table3_1[[#This Row],[Offered Salary]]&lt;$O$27,"Low",IF(Table3_1[[#This Row],[Offered Salary]]&gt;$O$28,"High",""))</f>
        <v/>
      </c>
      <c r="L2320" s="6">
        <f>((Table3_1[[#This Row],[Offered Salary]]-$O$25)/$O$26)</f>
        <v>0.95885317640492684</v>
      </c>
    </row>
    <row r="2321" spans="1:12" x14ac:dyDescent="0.3">
      <c r="A2321">
        <v>893448</v>
      </c>
      <c r="B2321" s="2">
        <v>41866</v>
      </c>
      <c r="C2321" s="3">
        <v>0.71994212962962967</v>
      </c>
      <c r="D2321" t="s">
        <v>30</v>
      </c>
      <c r="E2321" t="s">
        <v>29</v>
      </c>
      <c r="F2321" t="s">
        <v>20</v>
      </c>
      <c r="G2321" t="s">
        <v>5</v>
      </c>
      <c r="H2321">
        <v>66474</v>
      </c>
      <c r="I2321">
        <f>IF(Table3_1[[#This Row],[Status]]="Hired",1,0)</f>
        <v>0</v>
      </c>
      <c r="J2321" t="b">
        <f>OR((Table3_1[[#This Row],[Offered Salary]]&lt;$O$27),(Table3_1[[#This Row],[Offered Salary]]&gt;$O$28))</f>
        <v>0</v>
      </c>
      <c r="K2321" t="str">
        <f>IF(Table3_1[[#This Row],[Offered Salary]]&lt;$O$27,"Low",IF(Table3_1[[#This Row],[Offered Salary]]&gt;$O$28,"High",""))</f>
        <v/>
      </c>
      <c r="L2321" s="6">
        <f>((Table3_1[[#This Row],[Offered Salary]]-$O$25)/$O$26)</f>
        <v>0.57154581042796382</v>
      </c>
    </row>
    <row r="2322" spans="1:12" x14ac:dyDescent="0.3">
      <c r="A2322">
        <v>995244</v>
      </c>
      <c r="B2322" s="2">
        <v>41799</v>
      </c>
      <c r="C2322" s="3">
        <v>0.39825231481481482</v>
      </c>
      <c r="D2322" t="s">
        <v>31</v>
      </c>
      <c r="E2322" t="s">
        <v>28</v>
      </c>
      <c r="F2322" t="s">
        <v>17</v>
      </c>
      <c r="G2322" t="s">
        <v>10</v>
      </c>
      <c r="H2322">
        <v>86988</v>
      </c>
      <c r="I2322">
        <f>IF(Table3_1[[#This Row],[Status]]="Hired",1,0)</f>
        <v>1</v>
      </c>
      <c r="J2322" t="b">
        <f>OR((Table3_1[[#This Row],[Offered Salary]]&lt;$O$27),(Table3_1[[#This Row],[Offered Salary]]&gt;$O$28))</f>
        <v>0</v>
      </c>
      <c r="K2322" t="str">
        <f>IF(Table3_1[[#This Row],[Offered Salary]]&lt;$O$27,"Low",IF(Table3_1[[#This Row],[Offered Salary]]&gt;$O$28,"High",""))</f>
        <v/>
      </c>
      <c r="L2322" s="6">
        <f>((Table3_1[[#This Row],[Offered Salary]]-$O$25)/$O$26)</f>
        <v>1.2825913899564603</v>
      </c>
    </row>
    <row r="2323" spans="1:12" x14ac:dyDescent="0.3">
      <c r="A2323">
        <v>800380</v>
      </c>
      <c r="B2323" s="2">
        <v>41838</v>
      </c>
      <c r="C2323" s="3">
        <v>0.82456018518518515</v>
      </c>
      <c r="D2323" t="s">
        <v>30</v>
      </c>
      <c r="E2323" t="s">
        <v>29</v>
      </c>
      <c r="F2323" t="s">
        <v>17</v>
      </c>
      <c r="G2323" t="s">
        <v>10</v>
      </c>
      <c r="H2323">
        <v>35763</v>
      </c>
      <c r="I2323">
        <f>IF(Table3_1[[#This Row],[Status]]="Hired",1,0)</f>
        <v>0</v>
      </c>
      <c r="J2323" t="b">
        <f>OR((Table3_1[[#This Row],[Offered Salary]]&lt;$O$27),(Table3_1[[#This Row],[Offered Salary]]&gt;$O$28))</f>
        <v>0</v>
      </c>
      <c r="K2323" t="str">
        <f>IF(Table3_1[[#This Row],[Offered Salary]]&lt;$O$27,"Low",IF(Table3_1[[#This Row],[Offered Salary]]&gt;$O$28,"High",""))</f>
        <v/>
      </c>
      <c r="L2323" s="6">
        <f>((Table3_1[[#This Row],[Offered Salary]]-$O$25)/$O$26)</f>
        <v>-0.49294287012676247</v>
      </c>
    </row>
    <row r="2324" spans="1:12" x14ac:dyDescent="0.3">
      <c r="A2324">
        <v>198525</v>
      </c>
      <c r="B2324" s="2">
        <v>41854</v>
      </c>
      <c r="C2324" s="3">
        <v>0.54021990740740744</v>
      </c>
      <c r="D2324" t="s">
        <v>30</v>
      </c>
      <c r="E2324" t="s">
        <v>27</v>
      </c>
      <c r="F2324" t="s">
        <v>17</v>
      </c>
      <c r="G2324" t="s">
        <v>10</v>
      </c>
      <c r="H2324">
        <v>92478</v>
      </c>
      <c r="I2324">
        <f>IF(Table3_1[[#This Row],[Status]]="Hired",1,0)</f>
        <v>0</v>
      </c>
      <c r="J2324" t="b">
        <f>OR((Table3_1[[#This Row],[Offered Salary]]&lt;$O$27),(Table3_1[[#This Row],[Offered Salary]]&gt;$O$28))</f>
        <v>0</v>
      </c>
      <c r="K2324" t="str">
        <f>IF(Table3_1[[#This Row],[Offered Salary]]&lt;$O$27,"Low",IF(Table3_1[[#This Row],[Offered Salary]]&gt;$O$28,"High",""))</f>
        <v/>
      </c>
      <c r="L2324" s="6">
        <f>((Table3_1[[#This Row],[Offered Salary]]-$O$25)/$O$26)</f>
        <v>1.4728829094851454</v>
      </c>
    </row>
    <row r="2325" spans="1:12" x14ac:dyDescent="0.3">
      <c r="A2325">
        <v>344350</v>
      </c>
      <c r="B2325" s="2">
        <v>41808</v>
      </c>
      <c r="C2325" s="3">
        <v>0.77702546296296293</v>
      </c>
      <c r="D2325" t="s">
        <v>31</v>
      </c>
      <c r="E2325" t="s">
        <v>27</v>
      </c>
      <c r="F2325" t="s">
        <v>15</v>
      </c>
      <c r="G2325" t="s">
        <v>4</v>
      </c>
      <c r="H2325">
        <v>64059</v>
      </c>
      <c r="I2325">
        <f>IF(Table3_1[[#This Row],[Status]]="Hired",1,0)</f>
        <v>1</v>
      </c>
      <c r="J2325" t="b">
        <f>OR((Table3_1[[#This Row],[Offered Salary]]&lt;$O$27),(Table3_1[[#This Row],[Offered Salary]]&gt;$O$28))</f>
        <v>0</v>
      </c>
      <c r="K2325" t="str">
        <f>IF(Table3_1[[#This Row],[Offered Salary]]&lt;$O$27,"Low",IF(Table3_1[[#This Row],[Offered Salary]]&gt;$O$28,"High",""))</f>
        <v/>
      </c>
      <c r="L2325" s="6">
        <f>((Table3_1[[#This Row],[Offered Salary]]-$O$25)/$O$26)</f>
        <v>0.48783833872272259</v>
      </c>
    </row>
    <row r="2326" spans="1:12" x14ac:dyDescent="0.3">
      <c r="A2326">
        <v>459437</v>
      </c>
      <c r="B2326" s="2">
        <v>41808</v>
      </c>
      <c r="C2326" s="3">
        <v>0.7786805555555556</v>
      </c>
      <c r="D2326" t="s">
        <v>30</v>
      </c>
      <c r="E2326" t="s">
        <v>27</v>
      </c>
      <c r="F2326" t="s">
        <v>15</v>
      </c>
      <c r="G2326" t="s">
        <v>4</v>
      </c>
      <c r="H2326">
        <v>40088</v>
      </c>
      <c r="I2326">
        <f>IF(Table3_1[[#This Row],[Status]]="Hired",1,0)</f>
        <v>0</v>
      </c>
      <c r="J2326" t="b">
        <f>OR((Table3_1[[#This Row],[Offered Salary]]&lt;$O$27),(Table3_1[[#This Row],[Offered Salary]]&gt;$O$28))</f>
        <v>0</v>
      </c>
      <c r="K2326" t="str">
        <f>IF(Table3_1[[#This Row],[Offered Salary]]&lt;$O$27,"Low",IF(Table3_1[[#This Row],[Offered Salary]]&gt;$O$28,"High",""))</f>
        <v/>
      </c>
      <c r="L2326" s="6">
        <f>((Table3_1[[#This Row],[Offered Salary]]-$O$25)/$O$26)</f>
        <v>-0.34303197359460164</v>
      </c>
    </row>
    <row r="2327" spans="1:12" x14ac:dyDescent="0.3">
      <c r="A2327">
        <v>441172</v>
      </c>
      <c r="B2327" s="2">
        <v>41809</v>
      </c>
      <c r="C2327" s="3">
        <v>0.56311342592592595</v>
      </c>
      <c r="D2327" t="s">
        <v>31</v>
      </c>
      <c r="E2327" t="s">
        <v>27</v>
      </c>
      <c r="F2327" t="s">
        <v>15</v>
      </c>
      <c r="G2327" t="s">
        <v>4</v>
      </c>
      <c r="H2327">
        <v>44873</v>
      </c>
      <c r="I2327">
        <f>IF(Table3_1[[#This Row],[Status]]="Hired",1,0)</f>
        <v>1</v>
      </c>
      <c r="J2327" t="b">
        <f>OR((Table3_1[[#This Row],[Offered Salary]]&lt;$O$27),(Table3_1[[#This Row],[Offered Salary]]&gt;$O$28))</f>
        <v>0</v>
      </c>
      <c r="K2327" t="str">
        <f>IF(Table3_1[[#This Row],[Offered Salary]]&lt;$O$27,"Low",IF(Table3_1[[#This Row],[Offered Salary]]&gt;$O$28,"High",""))</f>
        <v/>
      </c>
      <c r="L2327" s="6">
        <f>((Table3_1[[#This Row],[Offered Salary]]-$O$25)/$O$26)</f>
        <v>-0.17717679673763295</v>
      </c>
    </row>
    <row r="2328" spans="1:12" x14ac:dyDescent="0.3">
      <c r="A2328">
        <v>808039</v>
      </c>
      <c r="B2328" s="2">
        <v>41809</v>
      </c>
      <c r="C2328" s="3">
        <v>0.56481481481481477</v>
      </c>
      <c r="D2328" t="s">
        <v>30</v>
      </c>
      <c r="E2328" t="s">
        <v>27</v>
      </c>
      <c r="F2328" t="s">
        <v>15</v>
      </c>
      <c r="G2328" t="s">
        <v>4</v>
      </c>
      <c r="H2328">
        <v>85815</v>
      </c>
      <c r="I2328">
        <f>IF(Table3_1[[#This Row],[Status]]="Hired",1,0)</f>
        <v>0</v>
      </c>
      <c r="J2328" t="b">
        <f>OR((Table3_1[[#This Row],[Offered Salary]]&lt;$O$27),(Table3_1[[#This Row],[Offered Salary]]&gt;$O$28))</f>
        <v>0</v>
      </c>
      <c r="K2328" t="str">
        <f>IF(Table3_1[[#This Row],[Offered Salary]]&lt;$O$27,"Low",IF(Table3_1[[#This Row],[Offered Salary]]&gt;$O$28,"High",""))</f>
        <v/>
      </c>
      <c r="L2328" s="6">
        <f>((Table3_1[[#This Row],[Offered Salary]]-$O$25)/$O$26)</f>
        <v>1.2419334751282003</v>
      </c>
    </row>
    <row r="2329" spans="1:12" x14ac:dyDescent="0.3">
      <c r="A2329">
        <v>106331</v>
      </c>
      <c r="B2329" s="2">
        <v>41813</v>
      </c>
      <c r="C2329" s="3">
        <v>0.64072916666666668</v>
      </c>
      <c r="D2329" t="s">
        <v>31</v>
      </c>
      <c r="E2329" t="s">
        <v>27</v>
      </c>
      <c r="F2329" t="s">
        <v>15</v>
      </c>
      <c r="G2329" t="s">
        <v>4</v>
      </c>
      <c r="H2329">
        <v>67251</v>
      </c>
      <c r="I2329">
        <f>IF(Table3_1[[#This Row],[Status]]="Hired",1,0)</f>
        <v>1</v>
      </c>
      <c r="J2329" t="b">
        <f>OR((Table3_1[[#This Row],[Offered Salary]]&lt;$O$27),(Table3_1[[#This Row],[Offered Salary]]&gt;$O$28))</f>
        <v>0</v>
      </c>
      <c r="K2329" t="str">
        <f>IF(Table3_1[[#This Row],[Offered Salary]]&lt;$O$27,"Low",IF(Table3_1[[#This Row],[Offered Salary]]&gt;$O$28,"High",""))</f>
        <v/>
      </c>
      <c r="L2329" s="6">
        <f>((Table3_1[[#This Row],[Offered Salary]]-$O$25)/$O$26)</f>
        <v>0.59847777958530235</v>
      </c>
    </row>
    <row r="2330" spans="1:12" x14ac:dyDescent="0.3">
      <c r="A2330">
        <v>263154</v>
      </c>
      <c r="B2330" s="2">
        <v>41813</v>
      </c>
      <c r="C2330" s="3">
        <v>0.64026620370370368</v>
      </c>
      <c r="D2330" t="s">
        <v>31</v>
      </c>
      <c r="E2330" t="s">
        <v>28</v>
      </c>
      <c r="F2330" t="s">
        <v>15</v>
      </c>
      <c r="G2330" t="s">
        <v>4</v>
      </c>
      <c r="H2330">
        <v>5718</v>
      </c>
      <c r="I2330">
        <f>IF(Table3_1[[#This Row],[Status]]="Hired",1,0)</f>
        <v>1</v>
      </c>
      <c r="J2330" t="b">
        <f>OR((Table3_1[[#This Row],[Offered Salary]]&lt;$O$27),(Table3_1[[#This Row],[Offered Salary]]&gt;$O$28))</f>
        <v>1</v>
      </c>
      <c r="K2330" t="str">
        <f>IF(Table3_1[[#This Row],[Offered Salary]]&lt;$O$27,"Low",IF(Table3_1[[#This Row],[Offered Salary]]&gt;$O$28,"High",""))</f>
        <v>Low</v>
      </c>
      <c r="L2330" s="6">
        <f>((Table3_1[[#This Row],[Offered Salary]]-$O$25)/$O$26)</f>
        <v>-1.5343470056894843</v>
      </c>
    </row>
    <row r="2331" spans="1:12" x14ac:dyDescent="0.3">
      <c r="A2331">
        <v>830658</v>
      </c>
      <c r="B2331" s="2">
        <v>41817</v>
      </c>
      <c r="C2331" s="3">
        <v>0.70322916666666668</v>
      </c>
      <c r="D2331" t="s">
        <v>30</v>
      </c>
      <c r="E2331" t="s">
        <v>29</v>
      </c>
      <c r="F2331" t="s">
        <v>15</v>
      </c>
      <c r="G2331" t="s">
        <v>4</v>
      </c>
      <c r="H2331">
        <v>72843</v>
      </c>
      <c r="I2331">
        <f>IF(Table3_1[[#This Row],[Status]]="Hired",1,0)</f>
        <v>0</v>
      </c>
      <c r="J2331" t="b">
        <f>OR((Table3_1[[#This Row],[Offered Salary]]&lt;$O$27),(Table3_1[[#This Row],[Offered Salary]]&gt;$O$28))</f>
        <v>0</v>
      </c>
      <c r="K2331" t="str">
        <f>IF(Table3_1[[#This Row],[Offered Salary]]&lt;$O$27,"Low",IF(Table3_1[[#This Row],[Offered Salary]]&gt;$O$28,"High",""))</f>
        <v/>
      </c>
      <c r="L2331" s="6">
        <f>((Table3_1[[#This Row],[Offered Salary]]-$O$25)/$O$26)</f>
        <v>0.79230476996861876</v>
      </c>
    </row>
    <row r="2332" spans="1:12" x14ac:dyDescent="0.3">
      <c r="A2332">
        <v>955256</v>
      </c>
      <c r="B2332" s="2">
        <v>41817</v>
      </c>
      <c r="C2332" s="3">
        <v>0.70434027777777775</v>
      </c>
      <c r="D2332" t="s">
        <v>31</v>
      </c>
      <c r="E2332" t="s">
        <v>27</v>
      </c>
      <c r="F2332" t="s">
        <v>15</v>
      </c>
      <c r="G2332" t="s">
        <v>4</v>
      </c>
      <c r="H2332">
        <v>51209</v>
      </c>
      <c r="I2332">
        <f>IF(Table3_1[[#This Row],[Status]]="Hired",1,0)</f>
        <v>1</v>
      </c>
      <c r="J2332" t="b">
        <f>OR((Table3_1[[#This Row],[Offered Salary]]&lt;$O$27),(Table3_1[[#This Row],[Offered Salary]]&gt;$O$28))</f>
        <v>0</v>
      </c>
      <c r="K2332" t="str">
        <f>IF(Table3_1[[#This Row],[Offered Salary]]&lt;$O$27,"Low",IF(Table3_1[[#This Row],[Offered Salary]]&gt;$O$28,"High",""))</f>
        <v/>
      </c>
      <c r="L2332" s="6">
        <f>((Table3_1[[#This Row],[Offered Salary]]-$O$25)/$O$26)</f>
        <v>4.2438333997111805E-2</v>
      </c>
    </row>
    <row r="2333" spans="1:12" x14ac:dyDescent="0.3">
      <c r="A2333">
        <v>568029</v>
      </c>
      <c r="B2333" s="2">
        <v>41817</v>
      </c>
      <c r="C2333" s="3">
        <v>0.70534722222222224</v>
      </c>
      <c r="D2333" t="s">
        <v>31</v>
      </c>
      <c r="E2333" t="s">
        <v>29</v>
      </c>
      <c r="F2333" t="s">
        <v>15</v>
      </c>
      <c r="G2333" t="s">
        <v>4</v>
      </c>
      <c r="H2333">
        <v>82546</v>
      </c>
      <c r="I2333">
        <f>IF(Table3_1[[#This Row],[Status]]="Hired",1,0)</f>
        <v>1</v>
      </c>
      <c r="J2333" t="b">
        <f>OR((Table3_1[[#This Row],[Offered Salary]]&lt;$O$27),(Table3_1[[#This Row],[Offered Salary]]&gt;$O$28))</f>
        <v>0</v>
      </c>
      <c r="K2333" t="str">
        <f>IF(Table3_1[[#This Row],[Offered Salary]]&lt;$O$27,"Low",IF(Table3_1[[#This Row],[Offered Salary]]&gt;$O$28,"High",""))</f>
        <v/>
      </c>
      <c r="L2333" s="6">
        <f>((Table3_1[[#This Row],[Offered Salary]]-$O$25)/$O$26)</f>
        <v>1.1286251003851635</v>
      </c>
    </row>
    <row r="2334" spans="1:12" x14ac:dyDescent="0.3">
      <c r="A2334">
        <v>606813</v>
      </c>
      <c r="B2334" s="2">
        <v>41817</v>
      </c>
      <c r="C2334" s="3">
        <v>0.70915509259259257</v>
      </c>
      <c r="D2334" t="s">
        <v>30</v>
      </c>
      <c r="E2334" t="s">
        <v>29</v>
      </c>
      <c r="F2334" t="s">
        <v>15</v>
      </c>
      <c r="G2334" t="s">
        <v>4</v>
      </c>
      <c r="H2334">
        <v>45843</v>
      </c>
      <c r="I2334">
        <f>IF(Table3_1[[#This Row],[Status]]="Hired",1,0)</f>
        <v>0</v>
      </c>
      <c r="J2334" t="b">
        <f>OR((Table3_1[[#This Row],[Offered Salary]]&lt;$O$27),(Table3_1[[#This Row],[Offered Salary]]&gt;$O$28))</f>
        <v>0</v>
      </c>
      <c r="K2334" t="str">
        <f>IF(Table3_1[[#This Row],[Offered Salary]]&lt;$O$27,"Low",IF(Table3_1[[#This Row],[Offered Salary]]&gt;$O$28,"High",""))</f>
        <v/>
      </c>
      <c r="L2334" s="6">
        <f>((Table3_1[[#This Row],[Offered Salary]]-$O$25)/$O$26)</f>
        <v>-0.14355516213966854</v>
      </c>
    </row>
    <row r="2335" spans="1:12" x14ac:dyDescent="0.3">
      <c r="A2335">
        <v>613676</v>
      </c>
      <c r="B2335" s="2">
        <v>41838</v>
      </c>
      <c r="C2335" s="3">
        <v>0.6481365740740741</v>
      </c>
      <c r="D2335" t="s">
        <v>31</v>
      </c>
      <c r="E2335" t="s">
        <v>27</v>
      </c>
      <c r="F2335" t="s">
        <v>15</v>
      </c>
      <c r="G2335" t="s">
        <v>4</v>
      </c>
      <c r="H2335">
        <v>35039</v>
      </c>
      <c r="I2335">
        <f>IF(Table3_1[[#This Row],[Status]]="Hired",1,0)</f>
        <v>1</v>
      </c>
      <c r="J2335" t="b">
        <f>OR((Table3_1[[#This Row],[Offered Salary]]&lt;$O$27),(Table3_1[[#This Row],[Offered Salary]]&gt;$O$28))</f>
        <v>0</v>
      </c>
      <c r="K2335" t="str">
        <f>IF(Table3_1[[#This Row],[Offered Salary]]&lt;$O$27,"Low",IF(Table3_1[[#This Row],[Offered Salary]]&gt;$O$28,"High",""))</f>
        <v/>
      </c>
      <c r="L2335" s="6">
        <f>((Table3_1[[#This Row],[Offered Salary]]-$O$25)/$O$26)</f>
        <v>-0.51803778089885133</v>
      </c>
    </row>
    <row r="2336" spans="1:12" x14ac:dyDescent="0.3">
      <c r="A2336">
        <v>182795</v>
      </c>
      <c r="B2336" s="2">
        <v>41838</v>
      </c>
      <c r="C2336" s="3">
        <v>0.64982638888888888</v>
      </c>
      <c r="D2336" t="s">
        <v>31</v>
      </c>
      <c r="E2336" t="s">
        <v>27</v>
      </c>
      <c r="F2336" t="s">
        <v>15</v>
      </c>
      <c r="G2336" t="s">
        <v>4</v>
      </c>
      <c r="H2336">
        <v>7589</v>
      </c>
      <c r="I2336">
        <f>IF(Table3_1[[#This Row],[Status]]="Hired",1,0)</f>
        <v>1</v>
      </c>
      <c r="J2336" t="b">
        <f>OR((Table3_1[[#This Row],[Offered Salary]]&lt;$O$27),(Table3_1[[#This Row],[Offered Salary]]&gt;$O$28))</f>
        <v>1</v>
      </c>
      <c r="K2336" t="str">
        <f>IF(Table3_1[[#This Row],[Offered Salary]]&lt;$O$27,"Low",IF(Table3_1[[#This Row],[Offered Salary]]&gt;$O$28,"High",""))</f>
        <v>Low</v>
      </c>
      <c r="L2336" s="6">
        <f>((Table3_1[[#This Row],[Offered Salary]]-$O$25)/$O$26)</f>
        <v>-1.4694953785422769</v>
      </c>
    </row>
    <row r="2337" spans="1:12" x14ac:dyDescent="0.3">
      <c r="A2337">
        <v>390144</v>
      </c>
      <c r="B2337" s="2">
        <v>41849</v>
      </c>
      <c r="C2337" s="3">
        <v>0.34557870370370369</v>
      </c>
      <c r="D2337" t="s">
        <v>31</v>
      </c>
      <c r="E2337" t="s">
        <v>27</v>
      </c>
      <c r="F2337" t="s">
        <v>15</v>
      </c>
      <c r="G2337" t="s">
        <v>4</v>
      </c>
      <c r="H2337">
        <v>9682</v>
      </c>
      <c r="I2337">
        <f>IF(Table3_1[[#This Row],[Status]]="Hired",1,0)</f>
        <v>1</v>
      </c>
      <c r="J2337" t="b">
        <f>OR((Table3_1[[#This Row],[Offered Salary]]&lt;$O$27),(Table3_1[[#This Row],[Offered Salary]]&gt;$O$28))</f>
        <v>1</v>
      </c>
      <c r="K2337" t="str">
        <f>IF(Table3_1[[#This Row],[Offered Salary]]&lt;$O$27,"Low",IF(Table3_1[[#This Row],[Offered Salary]]&gt;$O$28,"High",""))</f>
        <v>Low</v>
      </c>
      <c r="L2337" s="6">
        <f>((Table3_1[[#This Row],[Offered Salary]]-$O$25)/$O$26)</f>
        <v>-1.3969489030644009</v>
      </c>
    </row>
    <row r="2338" spans="1:12" x14ac:dyDescent="0.3">
      <c r="A2338">
        <v>279022</v>
      </c>
      <c r="B2338" s="2">
        <v>41835</v>
      </c>
      <c r="C2338" s="3">
        <v>0.39709490740740738</v>
      </c>
      <c r="D2338" t="s">
        <v>31</v>
      </c>
      <c r="E2338" t="s">
        <v>27</v>
      </c>
      <c r="F2338" t="s">
        <v>17</v>
      </c>
      <c r="G2338" t="s">
        <v>4</v>
      </c>
      <c r="H2338">
        <v>68282</v>
      </c>
      <c r="I2338">
        <f>IF(Table3_1[[#This Row],[Status]]="Hired",1,0)</f>
        <v>1</v>
      </c>
      <c r="J2338" t="b">
        <f>OR((Table3_1[[#This Row],[Offered Salary]]&lt;$O$27),(Table3_1[[#This Row],[Offered Salary]]&gt;$O$28))</f>
        <v>0</v>
      </c>
      <c r="K2338" t="str">
        <f>IF(Table3_1[[#This Row],[Offered Salary]]&lt;$O$27,"Low",IF(Table3_1[[#This Row],[Offered Salary]]&gt;$O$28,"High",""))</f>
        <v/>
      </c>
      <c r="L2338" s="6">
        <f>((Table3_1[[#This Row],[Offered Salary]]-$O$25)/$O$26)</f>
        <v>0.63421376440025212</v>
      </c>
    </row>
    <row r="2339" spans="1:12" x14ac:dyDescent="0.3">
      <c r="A2339">
        <v>789967</v>
      </c>
      <c r="B2339" s="2">
        <v>41779</v>
      </c>
      <c r="C2339" s="3">
        <v>0.21303240740740742</v>
      </c>
      <c r="D2339" t="s">
        <v>30</v>
      </c>
      <c r="E2339" t="s">
        <v>29</v>
      </c>
      <c r="F2339" t="s">
        <v>20</v>
      </c>
      <c r="G2339" t="s">
        <v>10</v>
      </c>
      <c r="H2339">
        <v>8658</v>
      </c>
      <c r="I2339">
        <f>IF(Table3_1[[#This Row],[Status]]="Hired",1,0)</f>
        <v>0</v>
      </c>
      <c r="J2339" t="b">
        <f>OR((Table3_1[[#This Row],[Offered Salary]]&lt;$O$27),(Table3_1[[#This Row],[Offered Salary]]&gt;$O$28))</f>
        <v>1</v>
      </c>
      <c r="K2339" t="str">
        <f>IF(Table3_1[[#This Row],[Offered Salary]]&lt;$O$27,"Low",IF(Table3_1[[#This Row],[Offered Salary]]&gt;$O$28,"High",""))</f>
        <v>Low</v>
      </c>
      <c r="L2339" s="6">
        <f>((Table3_1[[#This Row],[Offered Salary]]-$O$25)/$O$26)</f>
        <v>-1.4324422575265821</v>
      </c>
    </row>
    <row r="2340" spans="1:12" x14ac:dyDescent="0.3">
      <c r="A2340">
        <v>417017</v>
      </c>
      <c r="B2340" s="2">
        <v>41779</v>
      </c>
      <c r="C2340" s="3">
        <v>0.39684027777777775</v>
      </c>
      <c r="D2340" t="s">
        <v>31</v>
      </c>
      <c r="E2340" t="s">
        <v>27</v>
      </c>
      <c r="F2340" t="s">
        <v>20</v>
      </c>
      <c r="G2340" t="s">
        <v>10</v>
      </c>
      <c r="H2340">
        <v>12911</v>
      </c>
      <c r="I2340">
        <f>IF(Table3_1[[#This Row],[Status]]="Hired",1,0)</f>
        <v>1</v>
      </c>
      <c r="J2340" t="b">
        <f>OR((Table3_1[[#This Row],[Offered Salary]]&lt;$O$27),(Table3_1[[#This Row],[Offered Salary]]&gt;$O$28))</f>
        <v>0</v>
      </c>
      <c r="K2340" t="str">
        <f>IF(Table3_1[[#This Row],[Offered Salary]]&lt;$O$27,"Low",IF(Table3_1[[#This Row],[Offered Salary]]&gt;$O$28,"High",""))</f>
        <v/>
      </c>
      <c r="L2340" s="6">
        <f>((Table3_1[[#This Row],[Offered Salary]]-$O$25)/$O$26)</f>
        <v>-1.2850269874800433</v>
      </c>
    </row>
    <row r="2341" spans="1:12" x14ac:dyDescent="0.3">
      <c r="A2341">
        <v>884737</v>
      </c>
      <c r="B2341" s="2">
        <v>41779</v>
      </c>
      <c r="C2341" s="3">
        <v>0.39773148148148146</v>
      </c>
      <c r="D2341" t="s">
        <v>30</v>
      </c>
      <c r="E2341" t="s">
        <v>29</v>
      </c>
      <c r="F2341" t="s">
        <v>20</v>
      </c>
      <c r="G2341" t="s">
        <v>10</v>
      </c>
      <c r="H2341">
        <v>9313</v>
      </c>
      <c r="I2341">
        <f>IF(Table3_1[[#This Row],[Status]]="Hired",1,0)</f>
        <v>0</v>
      </c>
      <c r="J2341" t="b">
        <f>OR((Table3_1[[#This Row],[Offered Salary]]&lt;$O$27),(Table3_1[[#This Row],[Offered Salary]]&gt;$O$28))</f>
        <v>1</v>
      </c>
      <c r="K2341" t="str">
        <f>IF(Table3_1[[#This Row],[Offered Salary]]&lt;$O$27,"Low",IF(Table3_1[[#This Row],[Offered Salary]]&gt;$O$28,"High",""))</f>
        <v>Low</v>
      </c>
      <c r="L2341" s="6">
        <f>((Table3_1[[#This Row],[Offered Salary]]-$O$25)/$O$26)</f>
        <v>-1.4097389888032144</v>
      </c>
    </row>
    <row r="2342" spans="1:12" x14ac:dyDescent="0.3">
      <c r="A2342">
        <v>289524</v>
      </c>
      <c r="B2342" s="2">
        <v>41779</v>
      </c>
      <c r="C2342" s="3">
        <v>0.39952546296296299</v>
      </c>
      <c r="D2342" t="s">
        <v>31</v>
      </c>
      <c r="E2342" t="s">
        <v>27</v>
      </c>
      <c r="F2342" t="s">
        <v>20</v>
      </c>
      <c r="G2342" t="s">
        <v>10</v>
      </c>
      <c r="H2342">
        <v>81188</v>
      </c>
      <c r="I2342">
        <f>IF(Table3_1[[#This Row],[Status]]="Hired",1,0)</f>
        <v>1</v>
      </c>
      <c r="J2342" t="b">
        <f>OR((Table3_1[[#This Row],[Offered Salary]]&lt;$O$27),(Table3_1[[#This Row],[Offered Salary]]&gt;$O$28))</f>
        <v>0</v>
      </c>
      <c r="K2342" t="str">
        <f>IF(Table3_1[[#This Row],[Offered Salary]]&lt;$O$27,"Low",IF(Table3_1[[#This Row],[Offered Salary]]&gt;$O$28,"High",""))</f>
        <v/>
      </c>
      <c r="L2342" s="6">
        <f>((Table3_1[[#This Row],[Offered Salary]]-$O$25)/$O$26)</f>
        <v>1.0815548119480134</v>
      </c>
    </row>
    <row r="2343" spans="1:12" x14ac:dyDescent="0.3">
      <c r="A2343">
        <v>401311</v>
      </c>
      <c r="B2343" s="2">
        <v>41779</v>
      </c>
      <c r="C2343" s="3">
        <v>0.39986111111111111</v>
      </c>
      <c r="D2343" t="s">
        <v>30</v>
      </c>
      <c r="E2343" t="s">
        <v>29</v>
      </c>
      <c r="F2343" t="s">
        <v>20</v>
      </c>
      <c r="G2343" t="s">
        <v>10</v>
      </c>
      <c r="H2343">
        <v>51894</v>
      </c>
      <c r="I2343">
        <f>IF(Table3_1[[#This Row],[Status]]="Hired",1,0)</f>
        <v>0</v>
      </c>
      <c r="J2343" t="b">
        <f>OR((Table3_1[[#This Row],[Offered Salary]]&lt;$O$27),(Table3_1[[#This Row],[Offered Salary]]&gt;$O$28))</f>
        <v>0</v>
      </c>
      <c r="K2343" t="str">
        <f>IF(Table3_1[[#This Row],[Offered Salary]]&lt;$O$27,"Low",IF(Table3_1[[#This Row],[Offered Salary]]&gt;$O$28,"High",""))</f>
        <v/>
      </c>
      <c r="L2343" s="6">
        <f>((Table3_1[[#This Row],[Offered Salary]]-$O$25)/$O$26)</f>
        <v>6.6181447089488726E-2</v>
      </c>
    </row>
    <row r="2344" spans="1:12" x14ac:dyDescent="0.3">
      <c r="A2344">
        <v>664241</v>
      </c>
      <c r="B2344" s="2">
        <v>41846</v>
      </c>
      <c r="C2344" s="3">
        <v>0.41188657407407409</v>
      </c>
      <c r="D2344" t="s">
        <v>31</v>
      </c>
      <c r="E2344" t="s">
        <v>27</v>
      </c>
      <c r="F2344" t="s">
        <v>20</v>
      </c>
      <c r="G2344" t="s">
        <v>10</v>
      </c>
      <c r="H2344">
        <v>96641</v>
      </c>
      <c r="I2344">
        <f>IF(Table3_1[[#This Row],[Status]]="Hired",1,0)</f>
        <v>1</v>
      </c>
      <c r="J2344" t="b">
        <f>OR((Table3_1[[#This Row],[Offered Salary]]&lt;$O$27),(Table3_1[[#This Row],[Offered Salary]]&gt;$O$28))</f>
        <v>0</v>
      </c>
      <c r="K2344" t="str">
        <f>IF(Table3_1[[#This Row],[Offered Salary]]&lt;$O$27,"Low",IF(Table3_1[[#This Row],[Offered Salary]]&gt;$O$28,"High",""))</f>
        <v/>
      </c>
      <c r="L2344" s="6">
        <f>((Table3_1[[#This Row],[Offered Salary]]-$O$25)/$O$26)</f>
        <v>1.6171786464246565</v>
      </c>
    </row>
    <row r="2345" spans="1:12" x14ac:dyDescent="0.3">
      <c r="A2345">
        <v>491188</v>
      </c>
      <c r="B2345" s="2">
        <v>41847</v>
      </c>
      <c r="C2345" s="3">
        <v>0.76719907407407406</v>
      </c>
      <c r="D2345" t="s">
        <v>31</v>
      </c>
      <c r="E2345" t="s">
        <v>29</v>
      </c>
      <c r="F2345" t="s">
        <v>20</v>
      </c>
      <c r="G2345" t="s">
        <v>10</v>
      </c>
      <c r="H2345">
        <v>55718</v>
      </c>
      <c r="I2345">
        <f>IF(Table3_1[[#This Row],[Status]]="Hired",1,0)</f>
        <v>1</v>
      </c>
      <c r="J2345" t="b">
        <f>OR((Table3_1[[#This Row],[Offered Salary]]&lt;$O$27),(Table3_1[[#This Row],[Offered Salary]]&gt;$O$28))</f>
        <v>0</v>
      </c>
      <c r="K2345" t="str">
        <f>IF(Table3_1[[#This Row],[Offered Salary]]&lt;$O$27,"Low",IF(Table3_1[[#This Row],[Offered Salary]]&gt;$O$28,"High",""))</f>
        <v/>
      </c>
      <c r="L2345" s="6">
        <f>((Table3_1[[#This Row],[Offered Salary]]-$O$25)/$O$26)</f>
        <v>0.19872694265919577</v>
      </c>
    </row>
    <row r="2346" spans="1:12" x14ac:dyDescent="0.3">
      <c r="A2346">
        <v>831450</v>
      </c>
      <c r="B2346" s="2">
        <v>41844</v>
      </c>
      <c r="C2346" s="3">
        <v>0.49432870370370369</v>
      </c>
      <c r="D2346" t="s">
        <v>31</v>
      </c>
      <c r="E2346" t="s">
        <v>29</v>
      </c>
      <c r="F2346" t="s">
        <v>20</v>
      </c>
      <c r="G2346" t="s">
        <v>2</v>
      </c>
      <c r="H2346">
        <v>79746</v>
      </c>
      <c r="I2346">
        <f>IF(Table3_1[[#This Row],[Status]]="Hired",1,0)</f>
        <v>1</v>
      </c>
      <c r="J2346" t="b">
        <f>OR((Table3_1[[#This Row],[Offered Salary]]&lt;$O$27),(Table3_1[[#This Row],[Offered Salary]]&gt;$O$28))</f>
        <v>0</v>
      </c>
      <c r="K2346" t="str">
        <f>IF(Table3_1[[#This Row],[Offered Salary]]&lt;$O$27,"Low",IF(Table3_1[[#This Row],[Offered Salary]]&gt;$O$28,"High",""))</f>
        <v/>
      </c>
      <c r="L2346" s="6">
        <f>((Table3_1[[#This Row],[Offered Salary]]-$O$25)/$O$26)</f>
        <v>1.0315729592776375</v>
      </c>
    </row>
    <row r="2347" spans="1:12" x14ac:dyDescent="0.3">
      <c r="A2347">
        <v>761273</v>
      </c>
      <c r="B2347" s="2">
        <v>41848</v>
      </c>
      <c r="C2347" s="3">
        <v>0.41008101851851853</v>
      </c>
      <c r="D2347" t="s">
        <v>31</v>
      </c>
      <c r="E2347" t="s">
        <v>29</v>
      </c>
      <c r="F2347" t="s">
        <v>20</v>
      </c>
      <c r="G2347" t="s">
        <v>2</v>
      </c>
      <c r="H2347">
        <v>78690</v>
      </c>
      <c r="I2347">
        <f>IF(Table3_1[[#This Row],[Status]]="Hired",1,0)</f>
        <v>1</v>
      </c>
      <c r="J2347" t="b">
        <f>OR((Table3_1[[#This Row],[Offered Salary]]&lt;$O$27),(Table3_1[[#This Row],[Offered Salary]]&gt;$O$28))</f>
        <v>0</v>
      </c>
      <c r="K2347" t="str">
        <f>IF(Table3_1[[#This Row],[Offered Salary]]&lt;$O$27,"Low",IF(Table3_1[[#This Row],[Offered Salary]]&gt;$O$28,"High",""))</f>
        <v/>
      </c>
      <c r="L2347" s="6">
        <f>((Table3_1[[#This Row],[Offered Salary]]-$O$25)/$O$26)</f>
        <v>0.99497043748851344</v>
      </c>
    </row>
    <row r="2348" spans="1:12" x14ac:dyDescent="0.3">
      <c r="A2348">
        <v>374187</v>
      </c>
      <c r="B2348" s="2">
        <v>41848</v>
      </c>
      <c r="C2348" s="3">
        <v>0.41067129629629628</v>
      </c>
      <c r="D2348" t="s">
        <v>30</v>
      </c>
      <c r="E2348" t="s">
        <v>27</v>
      </c>
      <c r="F2348" t="s">
        <v>20</v>
      </c>
      <c r="G2348" t="s">
        <v>2</v>
      </c>
      <c r="H2348">
        <v>88171</v>
      </c>
      <c r="I2348">
        <f>IF(Table3_1[[#This Row],[Status]]="Hired",1,0)</f>
        <v>0</v>
      </c>
      <c r="J2348" t="b">
        <f>OR((Table3_1[[#This Row],[Offered Salary]]&lt;$O$27),(Table3_1[[#This Row],[Offered Salary]]&gt;$O$28))</f>
        <v>0</v>
      </c>
      <c r="K2348" t="str">
        <f>IF(Table3_1[[#This Row],[Offered Salary]]&lt;$O$27,"Low",IF(Table3_1[[#This Row],[Offered Salary]]&gt;$O$28,"High",""))</f>
        <v/>
      </c>
      <c r="L2348" s="6">
        <f>((Table3_1[[#This Row],[Offered Salary]]-$O$25)/$O$26)</f>
        <v>1.32359591957439</v>
      </c>
    </row>
    <row r="2349" spans="1:12" x14ac:dyDescent="0.3">
      <c r="A2349">
        <v>412169</v>
      </c>
      <c r="B2349" s="2">
        <v>41848</v>
      </c>
      <c r="C2349" s="3">
        <v>0.41210648148148149</v>
      </c>
      <c r="D2349" t="s">
        <v>31</v>
      </c>
      <c r="E2349" t="s">
        <v>27</v>
      </c>
      <c r="F2349" t="s">
        <v>20</v>
      </c>
      <c r="G2349" t="s">
        <v>2</v>
      </c>
      <c r="H2349">
        <v>5732</v>
      </c>
      <c r="I2349">
        <f>IF(Table3_1[[#This Row],[Status]]="Hired",1,0)</f>
        <v>1</v>
      </c>
      <c r="J2349" t="b">
        <f>OR((Table3_1[[#This Row],[Offered Salary]]&lt;$O$27),(Table3_1[[#This Row],[Offered Salary]]&gt;$O$28))</f>
        <v>1</v>
      </c>
      <c r="K2349" t="str">
        <f>IF(Table3_1[[#This Row],[Offered Salary]]&lt;$O$27,"Low",IF(Table3_1[[#This Row],[Offered Salary]]&gt;$O$28,"High",""))</f>
        <v>Low</v>
      </c>
      <c r="L2349" s="6">
        <f>((Table3_1[[#This Row],[Offered Salary]]-$O$25)/$O$26)</f>
        <v>-1.5338617449839467</v>
      </c>
    </row>
    <row r="2350" spans="1:12" x14ac:dyDescent="0.3">
      <c r="A2350">
        <v>543623</v>
      </c>
      <c r="B2350" s="2">
        <v>41828</v>
      </c>
      <c r="C2350" s="3">
        <v>0.39759259259259261</v>
      </c>
      <c r="D2350" t="s">
        <v>31</v>
      </c>
      <c r="E2350" t="s">
        <v>29</v>
      </c>
      <c r="F2350" t="s">
        <v>14</v>
      </c>
      <c r="G2350" t="s">
        <v>2</v>
      </c>
      <c r="H2350">
        <v>58270</v>
      </c>
      <c r="I2350">
        <f>IF(Table3_1[[#This Row],[Status]]="Hired",1,0)</f>
        <v>1</v>
      </c>
      <c r="J2350" t="b">
        <f>OR((Table3_1[[#This Row],[Offered Salary]]&lt;$O$27),(Table3_1[[#This Row],[Offered Salary]]&gt;$O$28))</f>
        <v>0</v>
      </c>
      <c r="K2350" t="str">
        <f>IF(Table3_1[[#This Row],[Offered Salary]]&lt;$O$27,"Low",IF(Table3_1[[#This Row],[Offered Salary]]&gt;$O$28,"High",""))</f>
        <v/>
      </c>
      <c r="L2350" s="6">
        <f>((Table3_1[[#This Row],[Offered Salary]]-$O$25)/$O$26)</f>
        <v>0.28718303698291242</v>
      </c>
    </row>
    <row r="2351" spans="1:12" x14ac:dyDescent="0.3">
      <c r="A2351">
        <v>535756</v>
      </c>
      <c r="B2351" s="2">
        <v>41849</v>
      </c>
      <c r="C2351" s="3">
        <v>0.39874999999999999</v>
      </c>
      <c r="D2351" t="s">
        <v>31</v>
      </c>
      <c r="E2351" t="s">
        <v>27</v>
      </c>
      <c r="F2351" t="s">
        <v>14</v>
      </c>
      <c r="G2351" t="s">
        <v>2</v>
      </c>
      <c r="H2351">
        <v>84717</v>
      </c>
      <c r="I2351">
        <f>IF(Table3_1[[#This Row],[Status]]="Hired",1,0)</f>
        <v>1</v>
      </c>
      <c r="J2351" t="b">
        <f>OR((Table3_1[[#This Row],[Offered Salary]]&lt;$O$27),(Table3_1[[#This Row],[Offered Salary]]&gt;$O$28))</f>
        <v>0</v>
      </c>
      <c r="K2351" t="str">
        <f>IF(Table3_1[[#This Row],[Offered Salary]]&lt;$O$27,"Low",IF(Table3_1[[#This Row],[Offered Salary]]&gt;$O$28,"High",""))</f>
        <v/>
      </c>
      <c r="L2351" s="6">
        <f>((Table3_1[[#This Row],[Offered Salary]]-$O$25)/$O$26)</f>
        <v>1.2038751712224633</v>
      </c>
    </row>
    <row r="2352" spans="1:12" x14ac:dyDescent="0.3">
      <c r="A2352">
        <v>341158</v>
      </c>
      <c r="B2352" s="2">
        <v>41849</v>
      </c>
      <c r="C2352" s="3">
        <v>0.39968749999999997</v>
      </c>
      <c r="D2352" t="s">
        <v>30</v>
      </c>
      <c r="E2352" t="s">
        <v>29</v>
      </c>
      <c r="F2352" t="s">
        <v>14</v>
      </c>
      <c r="G2352" t="s">
        <v>2</v>
      </c>
      <c r="H2352">
        <v>54911</v>
      </c>
      <c r="I2352">
        <f>IF(Table3_1[[#This Row],[Status]]="Hired",1,0)</f>
        <v>0</v>
      </c>
      <c r="J2352" t="b">
        <f>OR((Table3_1[[#This Row],[Offered Salary]]&lt;$O$27),(Table3_1[[#This Row],[Offered Salary]]&gt;$O$28))</f>
        <v>0</v>
      </c>
      <c r="K2352" t="str">
        <f>IF(Table3_1[[#This Row],[Offered Salary]]&lt;$O$27,"Low",IF(Table3_1[[#This Row],[Offered Salary]]&gt;$O$28,"High",""))</f>
        <v/>
      </c>
      <c r="L2352" s="6">
        <f>((Table3_1[[#This Row],[Offered Salary]]-$O$25)/$O$26)</f>
        <v>0.17075512913284807</v>
      </c>
    </row>
    <row r="2353" spans="1:12" x14ac:dyDescent="0.3">
      <c r="A2353">
        <v>53906</v>
      </c>
      <c r="B2353" s="2">
        <v>41852</v>
      </c>
      <c r="C2353" s="3">
        <v>0.63217592592592597</v>
      </c>
      <c r="D2353" t="s">
        <v>31</v>
      </c>
      <c r="E2353" t="s">
        <v>28</v>
      </c>
      <c r="F2353" t="s">
        <v>14</v>
      </c>
      <c r="G2353" t="s">
        <v>2</v>
      </c>
      <c r="H2353">
        <v>48625</v>
      </c>
      <c r="I2353">
        <f>IF(Table3_1[[#This Row],[Status]]="Hired",1,0)</f>
        <v>1</v>
      </c>
      <c r="J2353" t="b">
        <f>OR((Table3_1[[#This Row],[Offered Salary]]&lt;$O$27),(Table3_1[[#This Row],[Offered Salary]]&gt;$O$28))</f>
        <v>0</v>
      </c>
      <c r="K2353" t="str">
        <f>IF(Table3_1[[#This Row],[Offered Salary]]&lt;$O$27,"Low",IF(Table3_1[[#This Row],[Offered Salary]]&gt;$O$28,"High",""))</f>
        <v/>
      </c>
      <c r="L2353" s="6">
        <f>((Table3_1[[#This Row],[Offered Salary]]-$O$25)/$O$26)</f>
        <v>-4.7126927653547986E-2</v>
      </c>
    </row>
    <row r="2354" spans="1:12" x14ac:dyDescent="0.3">
      <c r="A2354">
        <v>34917</v>
      </c>
      <c r="B2354" s="2">
        <v>41773</v>
      </c>
      <c r="C2354" s="3">
        <v>0.40021990740740743</v>
      </c>
      <c r="D2354" t="s">
        <v>31</v>
      </c>
      <c r="E2354" t="s">
        <v>27</v>
      </c>
      <c r="F2354" t="s">
        <v>20</v>
      </c>
      <c r="G2354" t="s">
        <v>10</v>
      </c>
      <c r="H2354">
        <v>12175</v>
      </c>
      <c r="I2354">
        <f>IF(Table3_1[[#This Row],[Status]]="Hired",1,0)</f>
        <v>1</v>
      </c>
      <c r="J2354" t="b">
        <f>OR((Table3_1[[#This Row],[Offered Salary]]&lt;$O$27),(Table3_1[[#This Row],[Offered Salary]]&gt;$O$28))</f>
        <v>1</v>
      </c>
      <c r="K2354" t="str">
        <f>IF(Table3_1[[#This Row],[Offered Salary]]&lt;$O$27,"Low",IF(Table3_1[[#This Row],[Offered Salary]]&gt;$O$28,"High",""))</f>
        <v>Low</v>
      </c>
      <c r="L2354" s="6">
        <f>((Table3_1[[#This Row],[Offered Salary]]-$O$25)/$O$26)</f>
        <v>-1.3105378359997357</v>
      </c>
    </row>
    <row r="2355" spans="1:12" x14ac:dyDescent="0.3">
      <c r="A2355">
        <v>626656</v>
      </c>
      <c r="B2355" s="2">
        <v>41773</v>
      </c>
      <c r="C2355" s="3">
        <v>0.40184027777777775</v>
      </c>
      <c r="D2355" t="s">
        <v>31</v>
      </c>
      <c r="E2355" t="s">
        <v>27</v>
      </c>
      <c r="F2355" t="s">
        <v>20</v>
      </c>
      <c r="G2355" t="s">
        <v>10</v>
      </c>
      <c r="H2355">
        <v>41983</v>
      </c>
      <c r="I2355">
        <f>IF(Table3_1[[#This Row],[Status]]="Hired",1,0)</f>
        <v>1</v>
      </c>
      <c r="J2355" t="b">
        <f>OR((Table3_1[[#This Row],[Offered Salary]]&lt;$O$27),(Table3_1[[#This Row],[Offered Salary]]&gt;$O$28))</f>
        <v>0</v>
      </c>
      <c r="K2355" t="str">
        <f>IF(Table3_1[[#This Row],[Offered Salary]]&lt;$O$27,"Low",IF(Table3_1[[#This Row],[Offered Salary]]&gt;$O$28,"High",""))</f>
        <v/>
      </c>
      <c r="L2355" s="6">
        <f>((Table3_1[[#This Row],[Offered Salary]]-$O$25)/$O$26)</f>
        <v>-0.27734847095218668</v>
      </c>
    </row>
    <row r="2356" spans="1:12" x14ac:dyDescent="0.3">
      <c r="A2356">
        <v>138086</v>
      </c>
      <c r="B2356" s="2">
        <v>41782</v>
      </c>
      <c r="C2356" s="3">
        <v>0.69688657407407406</v>
      </c>
      <c r="D2356" t="s">
        <v>30</v>
      </c>
      <c r="E2356" t="s">
        <v>27</v>
      </c>
      <c r="F2356" t="s">
        <v>20</v>
      </c>
      <c r="G2356" t="s">
        <v>10</v>
      </c>
      <c r="H2356">
        <v>83838</v>
      </c>
      <c r="I2356">
        <f>IF(Table3_1[[#This Row],[Status]]="Hired",1,0)</f>
        <v>0</v>
      </c>
      <c r="J2356" t="b">
        <f>OR((Table3_1[[#This Row],[Offered Salary]]&lt;$O$27),(Table3_1[[#This Row],[Offered Salary]]&gt;$O$28))</f>
        <v>0</v>
      </c>
      <c r="K2356" t="str">
        <f>IF(Table3_1[[#This Row],[Offered Salary]]&lt;$O$27,"Low",IF(Table3_1[[#This Row],[Offered Salary]]&gt;$O$28,"High",""))</f>
        <v/>
      </c>
      <c r="L2356" s="6">
        <f>((Table3_1[[#This Row],[Offered Salary]]-$O$25)/$O$26)</f>
        <v>1.1734077312104936</v>
      </c>
    </row>
    <row r="2357" spans="1:12" x14ac:dyDescent="0.3">
      <c r="A2357">
        <v>550074</v>
      </c>
      <c r="B2357" s="2">
        <v>41782</v>
      </c>
      <c r="C2357" s="3">
        <v>0.69853009259259258</v>
      </c>
      <c r="D2357" t="s">
        <v>30</v>
      </c>
      <c r="E2357" t="s">
        <v>27</v>
      </c>
      <c r="F2357" t="s">
        <v>20</v>
      </c>
      <c r="G2357" t="s">
        <v>10</v>
      </c>
      <c r="H2357">
        <v>79079</v>
      </c>
      <c r="I2357">
        <f>IF(Table3_1[[#This Row],[Status]]="Hired",1,0)</f>
        <v>0</v>
      </c>
      <c r="J2357" t="b">
        <f>OR((Table3_1[[#This Row],[Offered Salary]]&lt;$O$27),(Table3_1[[#This Row],[Offered Salary]]&gt;$O$28))</f>
        <v>0</v>
      </c>
      <c r="K2357" t="str">
        <f>IF(Table3_1[[#This Row],[Offered Salary]]&lt;$O$27,"Low",IF(Table3_1[[#This Row],[Offered Salary]]&gt;$O$28,"High",""))</f>
        <v/>
      </c>
      <c r="L2357" s="6">
        <f>((Table3_1[[#This Row],[Offered Salary]]-$O$25)/$O$26)</f>
        <v>1.0084537528066662</v>
      </c>
    </row>
    <row r="2358" spans="1:12" x14ac:dyDescent="0.3">
      <c r="A2358">
        <v>938548</v>
      </c>
      <c r="B2358" s="2">
        <v>41782</v>
      </c>
      <c r="C2358" s="3">
        <v>0.69916666666666671</v>
      </c>
      <c r="D2358" t="s">
        <v>30</v>
      </c>
      <c r="E2358" t="s">
        <v>27</v>
      </c>
      <c r="F2358" t="s">
        <v>20</v>
      </c>
      <c r="G2358" t="s">
        <v>10</v>
      </c>
      <c r="H2358">
        <v>88647</v>
      </c>
      <c r="I2358">
        <f>IF(Table3_1[[#This Row],[Status]]="Hired",1,0)</f>
        <v>0</v>
      </c>
      <c r="J2358" t="b">
        <f>OR((Table3_1[[#This Row],[Offered Salary]]&lt;$O$27),(Table3_1[[#This Row],[Offered Salary]]&gt;$O$28))</f>
        <v>0</v>
      </c>
      <c r="K2358" t="str">
        <f>IF(Table3_1[[#This Row],[Offered Salary]]&lt;$O$27,"Low",IF(Table3_1[[#This Row],[Offered Salary]]&gt;$O$28,"High",""))</f>
        <v/>
      </c>
      <c r="L2358" s="6">
        <f>((Table3_1[[#This Row],[Offered Salary]]-$O$25)/$O$26)</f>
        <v>1.3400947835626695</v>
      </c>
    </row>
    <row r="2359" spans="1:12" x14ac:dyDescent="0.3">
      <c r="A2359">
        <v>275878</v>
      </c>
      <c r="B2359" s="2">
        <v>41784</v>
      </c>
      <c r="C2359" s="3">
        <v>0.73725694444444445</v>
      </c>
      <c r="D2359" t="s">
        <v>31</v>
      </c>
      <c r="E2359" t="s">
        <v>27</v>
      </c>
      <c r="F2359" t="s">
        <v>20</v>
      </c>
      <c r="G2359" t="s">
        <v>10</v>
      </c>
      <c r="H2359">
        <v>42186</v>
      </c>
      <c r="I2359">
        <f>IF(Table3_1[[#This Row],[Status]]="Hired",1,0)</f>
        <v>1</v>
      </c>
      <c r="J2359" t="b">
        <f>OR((Table3_1[[#This Row],[Offered Salary]]&lt;$O$27),(Table3_1[[#This Row],[Offered Salary]]&gt;$O$28))</f>
        <v>0</v>
      </c>
      <c r="K2359" t="str">
        <f>IF(Table3_1[[#This Row],[Offered Salary]]&lt;$O$27,"Low",IF(Table3_1[[#This Row],[Offered Salary]]&gt;$O$28,"High",""))</f>
        <v/>
      </c>
      <c r="L2359" s="6">
        <f>((Table3_1[[#This Row],[Offered Salary]]-$O$25)/$O$26)</f>
        <v>-0.270312190721891</v>
      </c>
    </row>
    <row r="2360" spans="1:12" x14ac:dyDescent="0.3">
      <c r="A2360">
        <v>414688</v>
      </c>
      <c r="B2360" s="2">
        <v>41784</v>
      </c>
      <c r="C2360" s="3">
        <v>0.73785879629629625</v>
      </c>
      <c r="D2360" t="s">
        <v>30</v>
      </c>
      <c r="E2360" t="s">
        <v>27</v>
      </c>
      <c r="F2360" t="s">
        <v>20</v>
      </c>
      <c r="G2360" t="s">
        <v>10</v>
      </c>
      <c r="H2360">
        <v>58432</v>
      </c>
      <c r="I2360">
        <f>IF(Table3_1[[#This Row],[Status]]="Hired",1,0)</f>
        <v>0</v>
      </c>
      <c r="J2360" t="b">
        <f>OR((Table3_1[[#This Row],[Offered Salary]]&lt;$O$27),(Table3_1[[#This Row],[Offered Salary]]&gt;$O$28))</f>
        <v>0</v>
      </c>
      <c r="K2360" t="str">
        <f>IF(Table3_1[[#This Row],[Offered Salary]]&lt;$O$27,"Low",IF(Table3_1[[#This Row],[Offered Salary]]&gt;$O$28,"High",""))</f>
        <v/>
      </c>
      <c r="L2360" s="6">
        <f>((Table3_1[[#This Row],[Offered Salary]]-$O$25)/$O$26)</f>
        <v>0.29279819657556216</v>
      </c>
    </row>
    <row r="2361" spans="1:12" x14ac:dyDescent="0.3">
      <c r="A2361">
        <v>741857</v>
      </c>
      <c r="B2361" s="2">
        <v>41784</v>
      </c>
      <c r="C2361" s="3">
        <v>0.73831018518518521</v>
      </c>
      <c r="D2361" t="s">
        <v>30</v>
      </c>
      <c r="E2361" t="s">
        <v>29</v>
      </c>
      <c r="F2361" t="s">
        <v>20</v>
      </c>
      <c r="G2361" t="s">
        <v>10</v>
      </c>
      <c r="H2361">
        <v>16259</v>
      </c>
      <c r="I2361">
        <f>IF(Table3_1[[#This Row],[Status]]="Hired",1,0)</f>
        <v>0</v>
      </c>
      <c r="J2361" t="b">
        <f>OR((Table3_1[[#This Row],[Offered Salary]]&lt;$O$27),(Table3_1[[#This Row],[Offered Salary]]&gt;$O$28))</f>
        <v>0</v>
      </c>
      <c r="K2361" t="str">
        <f>IF(Table3_1[[#This Row],[Offered Salary]]&lt;$O$27,"Low",IF(Table3_1[[#This Row],[Offered Salary]]&gt;$O$28,"High",""))</f>
        <v/>
      </c>
      <c r="L2361" s="6">
        <f>((Table3_1[[#This Row],[Offered Salary]]-$O$25)/$O$26)</f>
        <v>-1.1689803558986156</v>
      </c>
    </row>
    <row r="2362" spans="1:12" x14ac:dyDescent="0.3">
      <c r="A2362">
        <v>533509</v>
      </c>
      <c r="B2362" s="2">
        <v>41784</v>
      </c>
      <c r="C2362" s="3">
        <v>0.73865740740740737</v>
      </c>
      <c r="D2362" t="s">
        <v>30</v>
      </c>
      <c r="E2362" t="s">
        <v>27</v>
      </c>
      <c r="F2362" t="s">
        <v>20</v>
      </c>
      <c r="G2362" t="s">
        <v>10</v>
      </c>
      <c r="H2362">
        <v>39448</v>
      </c>
      <c r="I2362">
        <f>IF(Table3_1[[#This Row],[Status]]="Hired",1,0)</f>
        <v>0</v>
      </c>
      <c r="J2362" t="b">
        <f>OR((Table3_1[[#This Row],[Offered Salary]]&lt;$O$27),(Table3_1[[#This Row],[Offered Salary]]&gt;$O$28))</f>
        <v>0</v>
      </c>
      <c r="K2362" t="str">
        <f>IF(Table3_1[[#This Row],[Offered Salary]]&lt;$O$27,"Low",IF(Table3_1[[#This Row],[Offered Salary]]&gt;$O$28,"High",""))</f>
        <v/>
      </c>
      <c r="L2362" s="6">
        <f>((Table3_1[[#This Row],[Offered Salary]]-$O$25)/$O$26)</f>
        <v>-0.36521532013346475</v>
      </c>
    </row>
    <row r="2363" spans="1:12" x14ac:dyDescent="0.3">
      <c r="A2363">
        <v>387943</v>
      </c>
      <c r="B2363" s="2">
        <v>41785</v>
      </c>
      <c r="C2363" s="3">
        <v>0.45758101851851851</v>
      </c>
      <c r="D2363" t="s">
        <v>31</v>
      </c>
      <c r="E2363" t="s">
        <v>27</v>
      </c>
      <c r="F2363" t="s">
        <v>20</v>
      </c>
      <c r="G2363" t="s">
        <v>10</v>
      </c>
      <c r="H2363">
        <v>69844</v>
      </c>
      <c r="I2363">
        <f>IF(Table3_1[[#This Row],[Status]]="Hired",1,0)</f>
        <v>1</v>
      </c>
      <c r="J2363" t="b">
        <f>OR((Table3_1[[#This Row],[Offered Salary]]&lt;$O$27),(Table3_1[[#This Row],[Offered Salary]]&gt;$O$28))</f>
        <v>0</v>
      </c>
      <c r="K2363" t="str">
        <f>IF(Table3_1[[#This Row],[Offered Salary]]&lt;$O$27,"Low",IF(Table3_1[[#This Row],[Offered Salary]]&gt;$O$28,"High",""))</f>
        <v/>
      </c>
      <c r="L2363" s="6">
        <f>((Table3_1[[#This Row],[Offered Salary]]-$O$25)/$O$26)</f>
        <v>0.68835499454666493</v>
      </c>
    </row>
    <row r="2364" spans="1:12" x14ac:dyDescent="0.3">
      <c r="A2364">
        <v>863716</v>
      </c>
      <c r="B2364" s="2">
        <v>41788</v>
      </c>
      <c r="C2364" s="3">
        <v>0.5993518518518518</v>
      </c>
      <c r="D2364" t="s">
        <v>31</v>
      </c>
      <c r="E2364" t="s">
        <v>27</v>
      </c>
      <c r="F2364" t="s">
        <v>20</v>
      </c>
      <c r="G2364" t="s">
        <v>10</v>
      </c>
      <c r="H2364">
        <v>15911</v>
      </c>
      <c r="I2364">
        <f>IF(Table3_1[[#This Row],[Status]]="Hired",1,0)</f>
        <v>1</v>
      </c>
      <c r="J2364" t="b">
        <f>OR((Table3_1[[#This Row],[Offered Salary]]&lt;$O$27),(Table3_1[[#This Row],[Offered Salary]]&gt;$O$28))</f>
        <v>0</v>
      </c>
      <c r="K2364" t="str">
        <f>IF(Table3_1[[#This Row],[Offered Salary]]&lt;$O$27,"Low",IF(Table3_1[[#This Row],[Offered Salary]]&gt;$O$28,"High",""))</f>
        <v/>
      </c>
      <c r="L2364" s="6">
        <f>((Table3_1[[#This Row],[Offered Salary]]-$O$25)/$O$26)</f>
        <v>-1.1810425505791224</v>
      </c>
    </row>
    <row r="2365" spans="1:12" x14ac:dyDescent="0.3">
      <c r="A2365">
        <v>434187</v>
      </c>
      <c r="B2365" s="2">
        <v>41788</v>
      </c>
      <c r="C2365" s="3">
        <v>0.60243055555555558</v>
      </c>
      <c r="D2365" t="s">
        <v>31</v>
      </c>
      <c r="E2365" t="s">
        <v>29</v>
      </c>
      <c r="F2365" t="s">
        <v>20</v>
      </c>
      <c r="G2365" t="s">
        <v>10</v>
      </c>
      <c r="H2365">
        <v>3536</v>
      </c>
      <c r="I2365">
        <f>IF(Table3_1[[#This Row],[Status]]="Hired",1,0)</f>
        <v>1</v>
      </c>
      <c r="J2365" t="b">
        <f>OR((Table3_1[[#This Row],[Offered Salary]]&lt;$O$27),(Table3_1[[#This Row],[Offered Salary]]&gt;$O$28))</f>
        <v>1</v>
      </c>
      <c r="K2365" t="str">
        <f>IF(Table3_1[[#This Row],[Offered Salary]]&lt;$O$27,"Low",IF(Table3_1[[#This Row],[Offered Salary]]&gt;$O$28,"High",""))</f>
        <v>Low</v>
      </c>
      <c r="L2365" s="6">
        <f>((Table3_1[[#This Row],[Offered Salary]]-$O$25)/$O$26)</f>
        <v>-1.6099783527954208</v>
      </c>
    </row>
    <row r="2366" spans="1:12" x14ac:dyDescent="0.3">
      <c r="A2366">
        <v>407331</v>
      </c>
      <c r="B2366" s="2">
        <v>41788</v>
      </c>
      <c r="C2366" s="3">
        <v>0.60297453703703707</v>
      </c>
      <c r="D2366" t="s">
        <v>31</v>
      </c>
      <c r="E2366" t="s">
        <v>29</v>
      </c>
      <c r="F2366" t="s">
        <v>20</v>
      </c>
      <c r="G2366" t="s">
        <v>10</v>
      </c>
      <c r="H2366">
        <v>43042</v>
      </c>
      <c r="I2366">
        <f>IF(Table3_1[[#This Row],[Status]]="Hired",1,0)</f>
        <v>1</v>
      </c>
      <c r="J2366" t="b">
        <f>OR((Table3_1[[#This Row],[Offered Salary]]&lt;$O$27),(Table3_1[[#This Row],[Offered Salary]]&gt;$O$28))</f>
        <v>0</v>
      </c>
      <c r="K2366" t="str">
        <f>IF(Table3_1[[#This Row],[Offered Salary]]&lt;$O$27,"Low",IF(Table3_1[[#This Row],[Offered Salary]]&gt;$O$28,"High",""))</f>
        <v/>
      </c>
      <c r="L2366" s="6">
        <f>((Table3_1[[#This Row],[Offered Salary]]-$O$25)/$O$26)</f>
        <v>-0.24064196472616162</v>
      </c>
    </row>
    <row r="2367" spans="1:12" x14ac:dyDescent="0.3">
      <c r="A2367">
        <v>984232</v>
      </c>
      <c r="B2367" s="2">
        <v>41792</v>
      </c>
      <c r="C2367" s="3">
        <v>0.40456018518518516</v>
      </c>
      <c r="D2367" t="s">
        <v>31</v>
      </c>
      <c r="E2367" t="s">
        <v>27</v>
      </c>
      <c r="F2367" t="s">
        <v>20</v>
      </c>
      <c r="G2367" t="s">
        <v>10</v>
      </c>
      <c r="H2367">
        <v>75693</v>
      </c>
      <c r="I2367">
        <f>IF(Table3_1[[#This Row],[Status]]="Hired",1,0)</f>
        <v>1</v>
      </c>
      <c r="J2367" t="b">
        <f>OR((Table3_1[[#This Row],[Offered Salary]]&lt;$O$27),(Table3_1[[#This Row],[Offered Salary]]&gt;$O$28))</f>
        <v>0</v>
      </c>
      <c r="K2367" t="str">
        <f>IF(Table3_1[[#This Row],[Offered Salary]]&lt;$O$27,"Low",IF(Table3_1[[#This Row],[Offered Salary]]&gt;$O$28,"High",""))</f>
        <v/>
      </c>
      <c r="L2367" s="6">
        <f>((Table3_1[[#This Row],[Offered Salary]]-$O$25)/$O$26)</f>
        <v>0.89108998502449355</v>
      </c>
    </row>
    <row r="2368" spans="1:12" x14ac:dyDescent="0.3">
      <c r="A2368">
        <v>635744</v>
      </c>
      <c r="B2368" s="2">
        <v>41793</v>
      </c>
      <c r="C2368" s="3">
        <v>0.3293402777777778</v>
      </c>
      <c r="D2368" t="s">
        <v>31</v>
      </c>
      <c r="E2368" t="s">
        <v>29</v>
      </c>
      <c r="F2368" t="s">
        <v>20</v>
      </c>
      <c r="G2368" t="s">
        <v>10</v>
      </c>
      <c r="H2368">
        <v>60660</v>
      </c>
      <c r="I2368">
        <f>IF(Table3_1[[#This Row],[Status]]="Hired",1,0)</f>
        <v>1</v>
      </c>
      <c r="J2368" t="b">
        <f>OR((Table3_1[[#This Row],[Offered Salary]]&lt;$O$27),(Table3_1[[#This Row],[Offered Salary]]&gt;$O$28))</f>
        <v>0</v>
      </c>
      <c r="K2368" t="str">
        <f>IF(Table3_1[[#This Row],[Offered Salary]]&lt;$O$27,"Low",IF(Table3_1[[#This Row],[Offered Salary]]&gt;$O$28,"High",""))</f>
        <v/>
      </c>
      <c r="L2368" s="6">
        <f>((Table3_1[[#This Row],[Offered Salary]]-$O$25)/$O$26)</f>
        <v>0.37002397171397933</v>
      </c>
    </row>
    <row r="2369" spans="1:12" x14ac:dyDescent="0.3">
      <c r="A2369">
        <v>988446</v>
      </c>
      <c r="B2369" s="2">
        <v>41793</v>
      </c>
      <c r="C2369" s="3">
        <v>0.32974537037037038</v>
      </c>
      <c r="D2369" t="s">
        <v>31</v>
      </c>
      <c r="E2369" t="s">
        <v>27</v>
      </c>
      <c r="F2369" t="s">
        <v>20</v>
      </c>
      <c r="G2369" t="s">
        <v>10</v>
      </c>
      <c r="H2369">
        <v>91635</v>
      </c>
      <c r="I2369">
        <f>IF(Table3_1[[#This Row],[Status]]="Hired",1,0)</f>
        <v>1</v>
      </c>
      <c r="J2369" t="b">
        <f>OR((Table3_1[[#This Row],[Offered Salary]]&lt;$O$27),(Table3_1[[#This Row],[Offered Salary]]&gt;$O$28))</f>
        <v>0</v>
      </c>
      <c r="K2369" t="str">
        <f>IF(Table3_1[[#This Row],[Offered Salary]]&lt;$O$27,"Low",IF(Table3_1[[#This Row],[Offered Salary]]&gt;$O$28,"High",""))</f>
        <v/>
      </c>
      <c r="L2369" s="6">
        <f>((Table3_1[[#This Row],[Offered Salary]]-$O$25)/$O$26)</f>
        <v>1.4436632827159868</v>
      </c>
    </row>
    <row r="2370" spans="1:12" x14ac:dyDescent="0.3">
      <c r="A2370">
        <v>996137</v>
      </c>
      <c r="B2370" s="2">
        <v>41794</v>
      </c>
      <c r="C2370" s="3">
        <v>1.3935185185185186E-2</v>
      </c>
      <c r="D2370" t="s">
        <v>30</v>
      </c>
      <c r="E2370" t="s">
        <v>27</v>
      </c>
      <c r="F2370" t="s">
        <v>20</v>
      </c>
      <c r="G2370" t="s">
        <v>10</v>
      </c>
      <c r="H2370">
        <v>35447</v>
      </c>
      <c r="I2370">
        <f>IF(Table3_1[[#This Row],[Status]]="Hired",1,0)</f>
        <v>0</v>
      </c>
      <c r="J2370" t="b">
        <f>OR((Table3_1[[#This Row],[Offered Salary]]&lt;$O$27),(Table3_1[[#This Row],[Offered Salary]]&gt;$O$28))</f>
        <v>0</v>
      </c>
      <c r="K2370" t="str">
        <f>IF(Table3_1[[#This Row],[Offered Salary]]&lt;$O$27,"Low",IF(Table3_1[[#This Row],[Offered Salary]]&gt;$O$28,"High",""))</f>
        <v/>
      </c>
      <c r="L2370" s="6">
        <f>((Table3_1[[#This Row],[Offered Salary]]-$O$25)/$O$26)</f>
        <v>-0.50389589748032615</v>
      </c>
    </row>
    <row r="2371" spans="1:12" x14ac:dyDescent="0.3">
      <c r="A2371">
        <v>345437</v>
      </c>
      <c r="B2371" s="2">
        <v>41794</v>
      </c>
      <c r="C2371" s="3">
        <v>1.5671296296296298E-2</v>
      </c>
      <c r="D2371" t="s">
        <v>30</v>
      </c>
      <c r="E2371" t="s">
        <v>29</v>
      </c>
      <c r="F2371" t="s">
        <v>20</v>
      </c>
      <c r="G2371" t="s">
        <v>10</v>
      </c>
      <c r="H2371">
        <v>73591</v>
      </c>
      <c r="I2371">
        <f>IF(Table3_1[[#This Row],[Status]]="Hired",1,0)</f>
        <v>0</v>
      </c>
      <c r="J2371" t="b">
        <f>OR((Table3_1[[#This Row],[Offered Salary]]&lt;$O$27),(Table3_1[[#This Row],[Offered Salary]]&gt;$O$28))</f>
        <v>0</v>
      </c>
      <c r="K2371" t="str">
        <f>IF(Table3_1[[#This Row],[Offered Salary]]&lt;$O$27,"Low",IF(Table3_1[[#This Row],[Offered Salary]]&gt;$O$28,"High",""))</f>
        <v/>
      </c>
      <c r="L2371" s="6">
        <f>((Table3_1[[#This Row],[Offered Salary]]-$O$25)/$O$26)</f>
        <v>0.81823155623591504</v>
      </c>
    </row>
    <row r="2372" spans="1:12" x14ac:dyDescent="0.3">
      <c r="A2372">
        <v>993889</v>
      </c>
      <c r="B2372" s="2">
        <v>41857</v>
      </c>
      <c r="C2372" s="3">
        <v>0.39666666666666667</v>
      </c>
      <c r="D2372" t="s">
        <v>30</v>
      </c>
      <c r="E2372" t="s">
        <v>27</v>
      </c>
      <c r="F2372" t="s">
        <v>20</v>
      </c>
      <c r="G2372" t="s">
        <v>10</v>
      </c>
      <c r="H2372">
        <v>93509</v>
      </c>
      <c r="I2372">
        <f>IF(Table3_1[[#This Row],[Status]]="Hired",1,0)</f>
        <v>0</v>
      </c>
      <c r="J2372" t="b">
        <f>OR((Table3_1[[#This Row],[Offered Salary]]&lt;$O$27),(Table3_1[[#This Row],[Offered Salary]]&gt;$O$28))</f>
        <v>0</v>
      </c>
      <c r="K2372" t="str">
        <f>IF(Table3_1[[#This Row],[Offered Salary]]&lt;$O$27,"Low",IF(Table3_1[[#This Row],[Offered Salary]]&gt;$O$28,"High",""))</f>
        <v/>
      </c>
      <c r="L2372" s="6">
        <f>((Table3_1[[#This Row],[Offered Salary]]-$O$25)/$O$26)</f>
        <v>1.5086188943000951</v>
      </c>
    </row>
    <row r="2373" spans="1:12" x14ac:dyDescent="0.3">
      <c r="A2373">
        <v>810266</v>
      </c>
      <c r="B2373" s="2">
        <v>41857</v>
      </c>
      <c r="C2373" s="3">
        <v>0.39701388888888889</v>
      </c>
      <c r="D2373" t="s">
        <v>31</v>
      </c>
      <c r="E2373" t="s">
        <v>27</v>
      </c>
      <c r="F2373" t="s">
        <v>20</v>
      </c>
      <c r="G2373" t="s">
        <v>10</v>
      </c>
      <c r="H2373">
        <v>72601</v>
      </c>
      <c r="I2373">
        <f>IF(Table3_1[[#This Row],[Status]]="Hired",1,0)</f>
        <v>1</v>
      </c>
      <c r="J2373" t="b">
        <f>OR((Table3_1[[#This Row],[Offered Salary]]&lt;$O$27),(Table3_1[[#This Row],[Offered Salary]]&gt;$O$28))</f>
        <v>0</v>
      </c>
      <c r="K2373" t="str">
        <f>IF(Table3_1[[#This Row],[Offered Salary]]&lt;$O$27,"Low",IF(Table3_1[[#This Row],[Offered Salary]]&gt;$O$28,"High",""))</f>
        <v/>
      </c>
      <c r="L2373" s="6">
        <f>((Table3_1[[#This Row],[Offered Salary]]-$O$25)/$O$26)</f>
        <v>0.78391669205861114</v>
      </c>
    </row>
    <row r="2374" spans="1:12" x14ac:dyDescent="0.3">
      <c r="A2374">
        <v>424055</v>
      </c>
      <c r="B2374" s="2">
        <v>41858</v>
      </c>
      <c r="C2374" s="3">
        <v>0.43868055555555557</v>
      </c>
      <c r="D2374" t="s">
        <v>30</v>
      </c>
      <c r="E2374" t="s">
        <v>27</v>
      </c>
      <c r="F2374" t="s">
        <v>20</v>
      </c>
      <c r="G2374" t="s">
        <v>10</v>
      </c>
      <c r="H2374">
        <v>67991</v>
      </c>
      <c r="I2374">
        <f>IF(Table3_1[[#This Row],[Status]]="Hired",1,0)</f>
        <v>0</v>
      </c>
      <c r="J2374" t="b">
        <f>OR((Table3_1[[#This Row],[Offered Salary]]&lt;$O$27),(Table3_1[[#This Row],[Offered Salary]]&gt;$O$28))</f>
        <v>0</v>
      </c>
      <c r="K2374" t="str">
        <f>IF(Table3_1[[#This Row],[Offered Salary]]&lt;$O$27,"Low",IF(Table3_1[[#This Row],[Offered Salary]]&gt;$O$28,"High",""))</f>
        <v/>
      </c>
      <c r="L2374" s="6">
        <f>((Table3_1[[#This Row],[Offered Salary]]-$O$25)/$O$26)</f>
        <v>0.62412727402086277</v>
      </c>
    </row>
    <row r="2375" spans="1:12" x14ac:dyDescent="0.3">
      <c r="A2375">
        <v>135479</v>
      </c>
      <c r="B2375" s="2">
        <v>41858</v>
      </c>
      <c r="C2375" s="3">
        <v>0.44127314814814816</v>
      </c>
      <c r="D2375" t="s">
        <v>31</v>
      </c>
      <c r="E2375" t="s">
        <v>27</v>
      </c>
      <c r="F2375" t="s">
        <v>20</v>
      </c>
      <c r="G2375" t="s">
        <v>10</v>
      </c>
      <c r="H2375">
        <v>28238</v>
      </c>
      <c r="I2375">
        <f>IF(Table3_1[[#This Row],[Status]]="Hired",1,0)</f>
        <v>1</v>
      </c>
      <c r="J2375" t="b">
        <f>OR((Table3_1[[#This Row],[Offered Salary]]&lt;$O$27),(Table3_1[[#This Row],[Offered Salary]]&gt;$O$28))</f>
        <v>0</v>
      </c>
      <c r="K2375" t="str">
        <f>IF(Table3_1[[#This Row],[Offered Salary]]&lt;$O$27,"Low",IF(Table3_1[[#This Row],[Offered Salary]]&gt;$O$28,"High",""))</f>
        <v/>
      </c>
      <c r="L2375" s="6">
        <f>((Table3_1[[#This Row],[Offered Salary]]-$O$25)/$O$26)</f>
        <v>-0.75377049935323881</v>
      </c>
    </row>
    <row r="2376" spans="1:12" x14ac:dyDescent="0.3">
      <c r="A2376">
        <v>438481</v>
      </c>
      <c r="B2376" s="2">
        <v>41880</v>
      </c>
      <c r="C2376" s="3">
        <v>0.76795138888888892</v>
      </c>
      <c r="D2376" t="s">
        <v>30</v>
      </c>
      <c r="E2376" t="s">
        <v>27</v>
      </c>
      <c r="F2376" t="s">
        <v>20</v>
      </c>
      <c r="G2376" t="s">
        <v>10</v>
      </c>
      <c r="H2376">
        <v>44087</v>
      </c>
      <c r="I2376">
        <f>IF(Table3_1[[#This Row],[Status]]="Hired",1,0)</f>
        <v>0</v>
      </c>
      <c r="J2376" t="b">
        <f>OR((Table3_1[[#This Row],[Offered Salary]]&lt;$O$27),(Table3_1[[#This Row],[Offered Salary]]&gt;$O$28))</f>
        <v>0</v>
      </c>
      <c r="K2376" t="str">
        <f>IF(Table3_1[[#This Row],[Offered Salary]]&lt;$O$27,"Low",IF(Table3_1[[#This Row],[Offered Salary]]&gt;$O$28,"High",""))</f>
        <v/>
      </c>
      <c r="L2376" s="6">
        <f>((Table3_1[[#This Row],[Offered Salary]]-$O$25)/$O$26)</f>
        <v>-0.2044207192056742</v>
      </c>
    </row>
    <row r="2377" spans="1:12" x14ac:dyDescent="0.3">
      <c r="A2377">
        <v>639461</v>
      </c>
      <c r="B2377" s="2">
        <v>41768</v>
      </c>
      <c r="C2377" s="3">
        <v>0.39689814814814817</v>
      </c>
      <c r="D2377" t="s">
        <v>30</v>
      </c>
      <c r="E2377" t="s">
        <v>27</v>
      </c>
      <c r="F2377" t="s">
        <v>17</v>
      </c>
      <c r="G2377" t="s">
        <v>8</v>
      </c>
      <c r="H2377">
        <v>52473</v>
      </c>
      <c r="I2377">
        <f>IF(Table3_1[[#This Row],[Status]]="Hired",1,0)</f>
        <v>0</v>
      </c>
      <c r="J2377" t="b">
        <f>OR((Table3_1[[#This Row],[Offered Salary]]&lt;$O$27),(Table3_1[[#This Row],[Offered Salary]]&gt;$O$28))</f>
        <v>0</v>
      </c>
      <c r="K2377" t="str">
        <f>IF(Table3_1[[#This Row],[Offered Salary]]&lt;$O$27,"Low",IF(Table3_1[[#This Row],[Offered Salary]]&gt;$O$28,"High",""))</f>
        <v/>
      </c>
      <c r="L2377" s="6">
        <f>((Table3_1[[#This Row],[Offered Salary]]-$O$25)/$O$26)</f>
        <v>8.6250443411366437E-2</v>
      </c>
    </row>
    <row r="2378" spans="1:12" x14ac:dyDescent="0.3">
      <c r="A2378">
        <v>739222</v>
      </c>
      <c r="B2378" s="2">
        <v>41859</v>
      </c>
      <c r="C2378" s="3">
        <v>0.39783564814814815</v>
      </c>
      <c r="D2378" t="s">
        <v>30</v>
      </c>
      <c r="E2378" t="s">
        <v>27</v>
      </c>
      <c r="F2378" t="s">
        <v>17</v>
      </c>
      <c r="G2378" t="s">
        <v>8</v>
      </c>
      <c r="H2378">
        <v>95679</v>
      </c>
      <c r="I2378">
        <f>IF(Table3_1[[#This Row],[Status]]="Hired",1,0)</f>
        <v>0</v>
      </c>
      <c r="J2378" t="b">
        <f>OR((Table3_1[[#This Row],[Offered Salary]]&lt;$O$27),(Table3_1[[#This Row],[Offered Salary]]&gt;$O$28))</f>
        <v>0</v>
      </c>
      <c r="K2378" t="str">
        <f>IF(Table3_1[[#This Row],[Offered Salary]]&lt;$O$27,"Low",IF(Table3_1[[#This Row],[Offered Salary]]&gt;$O$28,"High",""))</f>
        <v/>
      </c>
      <c r="L2378" s="6">
        <f>((Table3_1[[#This Row],[Offered Salary]]-$O$25)/$O$26)</f>
        <v>1.5838343036584279</v>
      </c>
    </row>
    <row r="2379" spans="1:12" x14ac:dyDescent="0.3">
      <c r="A2379">
        <v>752415</v>
      </c>
      <c r="B2379" s="2">
        <v>41873</v>
      </c>
      <c r="C2379" s="3">
        <v>0.39732638888888888</v>
      </c>
      <c r="D2379" t="s">
        <v>31</v>
      </c>
      <c r="E2379" t="s">
        <v>27</v>
      </c>
      <c r="F2379" t="s">
        <v>17</v>
      </c>
      <c r="G2379" t="s">
        <v>8</v>
      </c>
      <c r="H2379">
        <v>60430</v>
      </c>
      <c r="I2379">
        <f>IF(Table3_1[[#This Row],[Status]]="Hired",1,0)</f>
        <v>1</v>
      </c>
      <c r="J2379" t="b">
        <f>OR((Table3_1[[#This Row],[Offered Salary]]&lt;$O$27),(Table3_1[[#This Row],[Offered Salary]]&gt;$O$28))</f>
        <v>0</v>
      </c>
      <c r="K2379" t="str">
        <f>IF(Table3_1[[#This Row],[Offered Salary]]&lt;$O$27,"Low",IF(Table3_1[[#This Row],[Offered Salary]]&gt;$O$28,"High",""))</f>
        <v/>
      </c>
      <c r="L2379" s="6">
        <f>((Table3_1[[#This Row],[Offered Salary]]-$O$25)/$O$26)</f>
        <v>0.36205183155157539</v>
      </c>
    </row>
    <row r="2380" spans="1:12" x14ac:dyDescent="0.3">
      <c r="A2380">
        <v>693615</v>
      </c>
      <c r="B2380" s="2">
        <v>41866</v>
      </c>
      <c r="C2380" s="3">
        <v>0.39708333333333334</v>
      </c>
      <c r="D2380" t="s">
        <v>31</v>
      </c>
      <c r="E2380" t="s">
        <v>28</v>
      </c>
      <c r="F2380" t="s">
        <v>20</v>
      </c>
      <c r="G2380" t="s">
        <v>2</v>
      </c>
      <c r="H2380">
        <v>58438</v>
      </c>
      <c r="I2380">
        <f>IF(Table3_1[[#This Row],[Status]]="Hired",1,0)</f>
        <v>1</v>
      </c>
      <c r="J2380" t="b">
        <f>OR((Table3_1[[#This Row],[Offered Salary]]&lt;$O$27),(Table3_1[[#This Row],[Offered Salary]]&gt;$O$28))</f>
        <v>0</v>
      </c>
      <c r="K2380" t="str">
        <f>IF(Table3_1[[#This Row],[Offered Salary]]&lt;$O$27,"Low",IF(Table3_1[[#This Row],[Offered Salary]]&gt;$O$28,"High",""))</f>
        <v/>
      </c>
      <c r="L2380" s="6">
        <f>((Table3_1[[#This Row],[Offered Salary]]-$O$25)/$O$26)</f>
        <v>0.29300616544936398</v>
      </c>
    </row>
    <row r="2381" spans="1:12" x14ac:dyDescent="0.3">
      <c r="A2381">
        <v>490366</v>
      </c>
      <c r="B2381" s="2">
        <v>41773</v>
      </c>
      <c r="C2381" s="3">
        <v>0.29488425925925926</v>
      </c>
      <c r="D2381" t="s">
        <v>31</v>
      </c>
      <c r="E2381" t="s">
        <v>27</v>
      </c>
      <c r="F2381" t="s">
        <v>20</v>
      </c>
      <c r="G2381" t="s">
        <v>6</v>
      </c>
      <c r="H2381">
        <v>94919</v>
      </c>
      <c r="I2381">
        <f>IF(Table3_1[[#This Row],[Status]]="Hired",1,0)</f>
        <v>1</v>
      </c>
      <c r="J2381" t="b">
        <f>OR((Table3_1[[#This Row],[Offered Salary]]&lt;$O$27),(Table3_1[[#This Row],[Offered Salary]]&gt;$O$28))</f>
        <v>0</v>
      </c>
      <c r="K2381" t="str">
        <f>IF(Table3_1[[#This Row],[Offered Salary]]&lt;$O$27,"Low",IF(Table3_1[[#This Row],[Offered Salary]]&gt;$O$28,"High",""))</f>
        <v/>
      </c>
      <c r="L2381" s="6">
        <f>((Table3_1[[#This Row],[Offered Salary]]-$O$25)/$O$26)</f>
        <v>1.557491579643528</v>
      </c>
    </row>
    <row r="2382" spans="1:12" x14ac:dyDescent="0.3">
      <c r="A2382">
        <v>333706</v>
      </c>
      <c r="B2382" s="2">
        <v>41775</v>
      </c>
      <c r="C2382" s="3">
        <v>0.39686342592592594</v>
      </c>
      <c r="D2382" t="s">
        <v>30</v>
      </c>
      <c r="E2382" t="s">
        <v>27</v>
      </c>
      <c r="F2382" t="s">
        <v>20</v>
      </c>
      <c r="G2382" t="s">
        <v>6</v>
      </c>
      <c r="H2382">
        <v>84968</v>
      </c>
      <c r="I2382">
        <f>IF(Table3_1[[#This Row],[Status]]="Hired",1,0)</f>
        <v>0</v>
      </c>
      <c r="J2382" t="b">
        <f>OR((Table3_1[[#This Row],[Offered Salary]]&lt;$O$27),(Table3_1[[#This Row],[Offered Salary]]&gt;$O$28))</f>
        <v>0</v>
      </c>
      <c r="K2382" t="str">
        <f>IF(Table3_1[[#This Row],[Offered Salary]]&lt;$O$27,"Low",IF(Table3_1[[#This Row],[Offered Salary]]&gt;$O$28,"High",""))</f>
        <v/>
      </c>
      <c r="L2382" s="6">
        <f>((Table3_1[[#This Row],[Offered Salary]]-$O$25)/$O$26)</f>
        <v>1.2125752024431737</v>
      </c>
    </row>
    <row r="2383" spans="1:12" x14ac:dyDescent="0.3">
      <c r="A2383">
        <v>76897</v>
      </c>
      <c r="B2383" s="2">
        <v>41834</v>
      </c>
      <c r="C2383" s="3">
        <v>0.80680555555555555</v>
      </c>
      <c r="D2383" t="s">
        <v>30</v>
      </c>
      <c r="E2383" t="s">
        <v>27</v>
      </c>
      <c r="F2383" t="s">
        <v>20</v>
      </c>
      <c r="G2383" t="s">
        <v>6</v>
      </c>
      <c r="H2383">
        <v>13125</v>
      </c>
      <c r="I2383">
        <f>IF(Table3_1[[#This Row],[Status]]="Hired",1,0)</f>
        <v>0</v>
      </c>
      <c r="J2383" t="b">
        <f>OR((Table3_1[[#This Row],[Offered Salary]]&lt;$O$27),(Table3_1[[#This Row],[Offered Salary]]&gt;$O$28))</f>
        <v>0</v>
      </c>
      <c r="K2383" t="str">
        <f>IF(Table3_1[[#This Row],[Offered Salary]]&lt;$O$27,"Low",IF(Table3_1[[#This Row],[Offered Salary]]&gt;$O$28,"High",""))</f>
        <v/>
      </c>
      <c r="L2383" s="6">
        <f>((Table3_1[[#This Row],[Offered Salary]]-$O$25)/$O$26)</f>
        <v>-1.2776094309811108</v>
      </c>
    </row>
    <row r="2384" spans="1:12" x14ac:dyDescent="0.3">
      <c r="A2384">
        <v>45185</v>
      </c>
      <c r="B2384" s="2">
        <v>41775</v>
      </c>
      <c r="C2384" s="3">
        <v>0.39702546296296298</v>
      </c>
      <c r="D2384" t="s">
        <v>31</v>
      </c>
      <c r="E2384" t="s">
        <v>27</v>
      </c>
      <c r="F2384" t="s">
        <v>17</v>
      </c>
      <c r="G2384" t="s">
        <v>2</v>
      </c>
      <c r="H2384">
        <v>37132</v>
      </c>
      <c r="I2384">
        <f>IF(Table3_1[[#This Row],[Status]]="Hired",1,0)</f>
        <v>1</v>
      </c>
      <c r="J2384" t="b">
        <f>OR((Table3_1[[#This Row],[Offered Salary]]&lt;$O$27),(Table3_1[[#This Row],[Offered Salary]]&gt;$O$28))</f>
        <v>0</v>
      </c>
      <c r="K2384" t="str">
        <f>IF(Table3_1[[#This Row],[Offered Salary]]&lt;$O$27,"Low",IF(Table3_1[[#This Row],[Offered Salary]]&gt;$O$28,"High",""))</f>
        <v/>
      </c>
      <c r="L2384" s="6">
        <f>((Table3_1[[#This Row],[Offered Salary]]-$O$25)/$O$26)</f>
        <v>-0.44549130542097559</v>
      </c>
    </row>
    <row r="2385" spans="1:12" x14ac:dyDescent="0.3">
      <c r="A2385">
        <v>180285</v>
      </c>
      <c r="B2385" s="2">
        <v>41784</v>
      </c>
      <c r="C2385" s="3">
        <v>0.7477893518518518</v>
      </c>
      <c r="D2385" t="s">
        <v>31</v>
      </c>
      <c r="E2385" t="s">
        <v>27</v>
      </c>
      <c r="F2385" t="s">
        <v>17</v>
      </c>
      <c r="G2385" t="s">
        <v>2</v>
      </c>
      <c r="H2385">
        <v>63415</v>
      </c>
      <c r="I2385">
        <f>IF(Table3_1[[#This Row],[Status]]="Hired",1,0)</f>
        <v>1</v>
      </c>
      <c r="J2385" t="b">
        <f>OR((Table3_1[[#This Row],[Offered Salary]]&lt;$O$27),(Table3_1[[#This Row],[Offered Salary]]&gt;$O$28))</f>
        <v>0</v>
      </c>
      <c r="K2385" t="str">
        <f>IF(Table3_1[[#This Row],[Offered Salary]]&lt;$O$27,"Low",IF(Table3_1[[#This Row],[Offered Salary]]&gt;$O$28,"High",""))</f>
        <v/>
      </c>
      <c r="L2385" s="6">
        <f>((Table3_1[[#This Row],[Offered Salary]]-$O$25)/$O$26)</f>
        <v>0.4655163462679916</v>
      </c>
    </row>
    <row r="2386" spans="1:12" x14ac:dyDescent="0.3">
      <c r="A2386">
        <v>876532</v>
      </c>
      <c r="B2386" s="2">
        <v>41828</v>
      </c>
      <c r="C2386" s="3">
        <v>0.6501851851851852</v>
      </c>
      <c r="D2386" t="s">
        <v>31</v>
      </c>
      <c r="E2386" t="s">
        <v>29</v>
      </c>
      <c r="F2386" t="s">
        <v>17</v>
      </c>
      <c r="G2386" t="s">
        <v>2</v>
      </c>
      <c r="H2386">
        <v>45029</v>
      </c>
      <c r="I2386">
        <f>IF(Table3_1[[#This Row],[Status]]="Hired",1,0)</f>
        <v>1</v>
      </c>
      <c r="J2386" t="b">
        <f>OR((Table3_1[[#This Row],[Offered Salary]]&lt;$O$27),(Table3_1[[#This Row],[Offered Salary]]&gt;$O$28))</f>
        <v>0</v>
      </c>
      <c r="K2386" t="str">
        <f>IF(Table3_1[[#This Row],[Offered Salary]]&lt;$O$27,"Low",IF(Table3_1[[#This Row],[Offered Salary]]&gt;$O$28,"High",""))</f>
        <v/>
      </c>
      <c r="L2386" s="6">
        <f>((Table3_1[[#This Row],[Offered Salary]]-$O$25)/$O$26)</f>
        <v>-0.17176960601878505</v>
      </c>
    </row>
    <row r="2387" spans="1:12" x14ac:dyDescent="0.3">
      <c r="A2387">
        <v>189984</v>
      </c>
      <c r="B2387" s="2">
        <v>41828</v>
      </c>
      <c r="C2387" s="3">
        <v>0.6517708333333333</v>
      </c>
      <c r="D2387" t="s">
        <v>30</v>
      </c>
      <c r="E2387" t="s">
        <v>27</v>
      </c>
      <c r="F2387" t="s">
        <v>17</v>
      </c>
      <c r="G2387" t="s">
        <v>2</v>
      </c>
      <c r="H2387">
        <v>47237</v>
      </c>
      <c r="I2387">
        <f>IF(Table3_1[[#This Row],[Status]]="Hired",1,0)</f>
        <v>0</v>
      </c>
      <c r="J2387" t="b">
        <f>OR((Table3_1[[#This Row],[Offered Salary]]&lt;$O$27),(Table3_1[[#This Row],[Offered Salary]]&gt;$O$28))</f>
        <v>0</v>
      </c>
      <c r="K2387" t="str">
        <f>IF(Table3_1[[#This Row],[Offered Salary]]&lt;$O$27,"Low",IF(Table3_1[[#This Row],[Offered Salary]]&gt;$O$28,"High",""))</f>
        <v/>
      </c>
      <c r="L2387" s="6">
        <f>((Table3_1[[#This Row],[Offered Salary]]-$O$25)/$O$26)</f>
        <v>-9.523706045970734E-2</v>
      </c>
    </row>
    <row r="2388" spans="1:12" x14ac:dyDescent="0.3">
      <c r="A2388">
        <v>327918</v>
      </c>
      <c r="B2388" s="2">
        <v>41828</v>
      </c>
      <c r="C2388" s="3">
        <v>0.6516319444444445</v>
      </c>
      <c r="D2388" t="s">
        <v>30</v>
      </c>
      <c r="E2388" t="s">
        <v>29</v>
      </c>
      <c r="F2388" t="s">
        <v>17</v>
      </c>
      <c r="G2388" t="s">
        <v>2</v>
      </c>
      <c r="H2388">
        <v>41310</v>
      </c>
      <c r="I2388">
        <f>IF(Table3_1[[#This Row],[Status]]="Hired",1,0)</f>
        <v>0</v>
      </c>
      <c r="J2388" t="b">
        <f>OR((Table3_1[[#This Row],[Offered Salary]]&lt;$O$27),(Table3_1[[#This Row],[Offered Salary]]&gt;$O$28))</f>
        <v>0</v>
      </c>
      <c r="K2388" t="str">
        <f>IF(Table3_1[[#This Row],[Offered Salary]]&lt;$O$27,"Low",IF(Table3_1[[#This Row],[Offered Salary]]&gt;$O$28,"High",""))</f>
        <v/>
      </c>
      <c r="L2388" s="6">
        <f>((Table3_1[[#This Row],[Offered Salary]]-$O$25)/$O$26)</f>
        <v>-0.30067564629695986</v>
      </c>
    </row>
    <row r="2389" spans="1:12" x14ac:dyDescent="0.3">
      <c r="A2389">
        <v>535514</v>
      </c>
      <c r="B2389" s="2">
        <v>41842</v>
      </c>
      <c r="C2389" s="3">
        <v>0.48597222222222225</v>
      </c>
      <c r="D2389" t="s">
        <v>31</v>
      </c>
      <c r="E2389" t="s">
        <v>27</v>
      </c>
      <c r="F2389" t="s">
        <v>17</v>
      </c>
      <c r="G2389" t="s">
        <v>2</v>
      </c>
      <c r="H2389">
        <v>1155</v>
      </c>
      <c r="I2389">
        <f>IF(Table3_1[[#This Row],[Status]]="Hired",1,0)</f>
        <v>1</v>
      </c>
      <c r="J2389" t="b">
        <f>OR((Table3_1[[#This Row],[Offered Salary]]&lt;$O$27),(Table3_1[[#This Row],[Offered Salary]]&gt;$O$28))</f>
        <v>1</v>
      </c>
      <c r="K2389" t="str">
        <f>IF(Table3_1[[#This Row],[Offered Salary]]&lt;$O$27,"Low",IF(Table3_1[[#This Row],[Offered Salary]]&gt;$O$28,"High",""))</f>
        <v>Low</v>
      </c>
      <c r="L2389" s="6">
        <f>((Table3_1[[#This Row],[Offered Salary]]-$O$25)/$O$26)</f>
        <v>-1.6925073342157848</v>
      </c>
    </row>
    <row r="2390" spans="1:12" x14ac:dyDescent="0.3">
      <c r="A2390">
        <v>218940</v>
      </c>
      <c r="B2390" s="2">
        <v>41842</v>
      </c>
      <c r="C2390" s="3">
        <v>0.48760416666666667</v>
      </c>
      <c r="D2390" t="s">
        <v>31</v>
      </c>
      <c r="E2390" t="s">
        <v>29</v>
      </c>
      <c r="F2390" t="s">
        <v>17</v>
      </c>
      <c r="G2390" t="s">
        <v>2</v>
      </c>
      <c r="H2390">
        <v>21485</v>
      </c>
      <c r="I2390">
        <f>IF(Table3_1[[#This Row],[Status]]="Hired",1,0)</f>
        <v>1</v>
      </c>
      <c r="J2390" t="b">
        <f>OR((Table3_1[[#This Row],[Offered Salary]]&lt;$O$27),(Table3_1[[#This Row],[Offered Salary]]&gt;$O$28))</f>
        <v>0</v>
      </c>
      <c r="K2390" t="str">
        <f>IF(Table3_1[[#This Row],[Offered Salary]]&lt;$O$27,"Low",IF(Table3_1[[#This Row],[Offered Salary]]&gt;$O$28,"High",""))</f>
        <v/>
      </c>
      <c r="L2390" s="6">
        <f>((Table3_1[[#This Row],[Offered Salary]]-$O$25)/$O$26)</f>
        <v>-0.98783946681721158</v>
      </c>
    </row>
    <row r="2391" spans="1:12" x14ac:dyDescent="0.3">
      <c r="A2391">
        <v>897259</v>
      </c>
      <c r="B2391" s="2">
        <v>41842</v>
      </c>
      <c r="C2391" s="3">
        <v>0.48827546296296298</v>
      </c>
      <c r="D2391" t="s">
        <v>30</v>
      </c>
      <c r="E2391" t="s">
        <v>29</v>
      </c>
      <c r="F2391" t="s">
        <v>17</v>
      </c>
      <c r="G2391" t="s">
        <v>2</v>
      </c>
      <c r="H2391">
        <v>90757</v>
      </c>
      <c r="I2391">
        <f>IF(Table3_1[[#This Row],[Status]]="Hired",1,0)</f>
        <v>0</v>
      </c>
      <c r="J2391" t="b">
        <f>OR((Table3_1[[#This Row],[Offered Salary]]&lt;$O$27),(Table3_1[[#This Row],[Offered Salary]]&gt;$O$28))</f>
        <v>0</v>
      </c>
      <c r="K2391" t="str">
        <f>IF(Table3_1[[#This Row],[Offered Salary]]&lt;$O$27,"Low",IF(Table3_1[[#This Row],[Offered Salary]]&gt;$O$28,"High",""))</f>
        <v/>
      </c>
      <c r="L2391" s="6">
        <f>((Table3_1[[#This Row],[Offered Salary]]-$O$25)/$O$26)</f>
        <v>1.4132305041829838</v>
      </c>
    </row>
    <row r="2392" spans="1:12" x14ac:dyDescent="0.3">
      <c r="A2392">
        <v>697955</v>
      </c>
      <c r="B2392" s="2">
        <v>41858</v>
      </c>
      <c r="C2392" s="3">
        <v>0.10668981481481482</v>
      </c>
      <c r="D2392" t="s">
        <v>30</v>
      </c>
      <c r="E2392" t="s">
        <v>29</v>
      </c>
      <c r="F2392" t="s">
        <v>17</v>
      </c>
      <c r="G2392" t="s">
        <v>2</v>
      </c>
      <c r="H2392">
        <v>40298</v>
      </c>
      <c r="I2392">
        <f>IF(Table3_1[[#This Row],[Status]]="Hired",1,0)</f>
        <v>0</v>
      </c>
      <c r="J2392" t="b">
        <f>OR((Table3_1[[#This Row],[Offered Salary]]&lt;$O$27),(Table3_1[[#This Row],[Offered Salary]]&gt;$O$28))</f>
        <v>0</v>
      </c>
      <c r="K2392" t="str">
        <f>IF(Table3_1[[#This Row],[Offered Salary]]&lt;$O$27,"Low",IF(Table3_1[[#This Row],[Offered Salary]]&gt;$O$28,"High",""))</f>
        <v/>
      </c>
      <c r="L2392" s="6">
        <f>((Table3_1[[#This Row],[Offered Salary]]-$O$25)/$O$26)</f>
        <v>-0.33575306301153718</v>
      </c>
    </row>
    <row r="2393" spans="1:12" x14ac:dyDescent="0.3">
      <c r="A2393">
        <v>164990</v>
      </c>
      <c r="B2393" s="2">
        <v>41858</v>
      </c>
      <c r="C2393" s="3">
        <v>0.10748842592592593</v>
      </c>
      <c r="D2393" t="s">
        <v>30</v>
      </c>
      <c r="E2393" t="s">
        <v>29</v>
      </c>
      <c r="F2393" t="s">
        <v>17</v>
      </c>
      <c r="G2393" t="s">
        <v>2</v>
      </c>
      <c r="H2393">
        <v>10008</v>
      </c>
      <c r="I2393">
        <f>IF(Table3_1[[#This Row],[Status]]="Hired",1,0)</f>
        <v>0</v>
      </c>
      <c r="J2393" t="b">
        <f>OR((Table3_1[[#This Row],[Offered Salary]]&lt;$O$27),(Table3_1[[#This Row],[Offered Salary]]&gt;$O$28))</f>
        <v>1</v>
      </c>
      <c r="K2393" t="str">
        <f>IF(Table3_1[[#This Row],[Offered Salary]]&lt;$O$27,"Low",IF(Table3_1[[#This Row],[Offered Salary]]&gt;$O$28,"High",""))</f>
        <v>Low</v>
      </c>
      <c r="L2393" s="6">
        <f>((Table3_1[[#This Row],[Offered Salary]]-$O$25)/$O$26)</f>
        <v>-1.3856492609211677</v>
      </c>
    </row>
    <row r="2394" spans="1:12" x14ac:dyDescent="0.3">
      <c r="A2394">
        <v>412921</v>
      </c>
      <c r="B2394" s="2">
        <v>41766</v>
      </c>
      <c r="C2394" s="3">
        <v>0.44840277777777776</v>
      </c>
      <c r="D2394" t="s">
        <v>31</v>
      </c>
      <c r="E2394" t="s">
        <v>29</v>
      </c>
      <c r="F2394" t="s">
        <v>17</v>
      </c>
      <c r="G2394" t="s">
        <v>2</v>
      </c>
      <c r="H2394">
        <v>89801</v>
      </c>
      <c r="I2394">
        <f>IF(Table3_1[[#This Row],[Status]]="Hired",1,0)</f>
        <v>1</v>
      </c>
      <c r="J2394" t="b">
        <f>OR((Table3_1[[#This Row],[Offered Salary]]&lt;$O$27),(Table3_1[[#This Row],[Offered Salary]]&gt;$O$28))</f>
        <v>0</v>
      </c>
      <c r="K2394" t="str">
        <f>IF(Table3_1[[#This Row],[Offered Salary]]&lt;$O$27,"Low",IF(Table3_1[[#This Row],[Offered Salary]]&gt;$O$28,"High",""))</f>
        <v/>
      </c>
      <c r="L2394" s="6">
        <f>((Table3_1[[#This Row],[Offered Salary]]-$O$25)/$O$26)</f>
        <v>1.3800941302905572</v>
      </c>
    </row>
    <row r="2395" spans="1:12" x14ac:dyDescent="0.3">
      <c r="A2395">
        <v>394687</v>
      </c>
      <c r="B2395" s="2">
        <v>41765</v>
      </c>
      <c r="C2395" s="3">
        <v>0.34081018518518519</v>
      </c>
      <c r="D2395" t="s">
        <v>30</v>
      </c>
      <c r="E2395" t="s">
        <v>27</v>
      </c>
      <c r="F2395" t="s">
        <v>17</v>
      </c>
      <c r="G2395" t="s">
        <v>2</v>
      </c>
      <c r="H2395">
        <v>86673</v>
      </c>
      <c r="I2395">
        <f>IF(Table3_1[[#This Row],[Status]]="Hired",1,0)</f>
        <v>0</v>
      </c>
      <c r="J2395" t="b">
        <f>OR((Table3_1[[#This Row],[Offered Salary]]&lt;$O$27),(Table3_1[[#This Row],[Offered Salary]]&gt;$O$28))</f>
        <v>0</v>
      </c>
      <c r="K2395" t="str">
        <f>IF(Table3_1[[#This Row],[Offered Salary]]&lt;$O$27,"Low",IF(Table3_1[[#This Row],[Offered Salary]]&gt;$O$28,"High",""))</f>
        <v/>
      </c>
      <c r="L2395" s="6">
        <f>((Table3_1[[#This Row],[Offered Salary]]-$O$25)/$O$26)</f>
        <v>1.2716730240818637</v>
      </c>
    </row>
    <row r="2396" spans="1:12" x14ac:dyDescent="0.3">
      <c r="A2396">
        <v>221190</v>
      </c>
      <c r="B2396" s="2">
        <v>41773</v>
      </c>
      <c r="C2396" s="3">
        <v>0.38083333333333336</v>
      </c>
      <c r="D2396" t="s">
        <v>31</v>
      </c>
      <c r="E2396" t="s">
        <v>29</v>
      </c>
      <c r="F2396" t="s">
        <v>17</v>
      </c>
      <c r="G2396" t="s">
        <v>2</v>
      </c>
      <c r="H2396">
        <v>44072</v>
      </c>
      <c r="I2396">
        <f>IF(Table3_1[[#This Row],[Status]]="Hired",1,0)</f>
        <v>1</v>
      </c>
      <c r="J2396" t="b">
        <f>OR((Table3_1[[#This Row],[Offered Salary]]&lt;$O$27),(Table3_1[[#This Row],[Offered Salary]]&gt;$O$28))</f>
        <v>0</v>
      </c>
      <c r="K2396" t="str">
        <f>IF(Table3_1[[#This Row],[Offered Salary]]&lt;$O$27,"Low",IF(Table3_1[[#This Row],[Offered Salary]]&gt;$O$28,"High",""))</f>
        <v/>
      </c>
      <c r="L2396" s="6">
        <f>((Table3_1[[#This Row],[Offered Salary]]-$O$25)/$O$26)</f>
        <v>-0.20494064139017878</v>
      </c>
    </row>
    <row r="2397" spans="1:12" x14ac:dyDescent="0.3">
      <c r="A2397">
        <v>273381</v>
      </c>
      <c r="B2397" s="2">
        <v>41820</v>
      </c>
      <c r="C2397" s="3">
        <v>0.39687499999999998</v>
      </c>
      <c r="D2397" t="s">
        <v>31</v>
      </c>
      <c r="E2397" t="s">
        <v>27</v>
      </c>
      <c r="F2397" t="s">
        <v>17</v>
      </c>
      <c r="G2397" t="s">
        <v>2</v>
      </c>
      <c r="H2397">
        <v>75095</v>
      </c>
      <c r="I2397">
        <f>IF(Table3_1[[#This Row],[Status]]="Hired",1,0)</f>
        <v>1</v>
      </c>
      <c r="J2397" t="b">
        <f>OR((Table3_1[[#This Row],[Offered Salary]]&lt;$O$27),(Table3_1[[#This Row],[Offered Salary]]&gt;$O$28))</f>
        <v>0</v>
      </c>
      <c r="K2397" t="str">
        <f>IF(Table3_1[[#This Row],[Offered Salary]]&lt;$O$27,"Low",IF(Table3_1[[#This Row],[Offered Salary]]&gt;$O$28,"High",""))</f>
        <v/>
      </c>
      <c r="L2397" s="6">
        <f>((Table3_1[[#This Row],[Offered Salary]]-$O$25)/$O$26)</f>
        <v>0.87036242060224334</v>
      </c>
    </row>
    <row r="2398" spans="1:12" x14ac:dyDescent="0.3">
      <c r="A2398">
        <v>267857</v>
      </c>
      <c r="B2398" s="2">
        <v>41838</v>
      </c>
      <c r="C2398" s="3">
        <v>0.36440972222222223</v>
      </c>
      <c r="D2398" t="s">
        <v>31</v>
      </c>
      <c r="E2398" t="s">
        <v>29</v>
      </c>
      <c r="F2398" t="s">
        <v>17</v>
      </c>
      <c r="G2398" t="s">
        <v>2</v>
      </c>
      <c r="H2398">
        <v>81122</v>
      </c>
      <c r="I2398">
        <f>IF(Table3_1[[#This Row],[Status]]="Hired",1,0)</f>
        <v>1</v>
      </c>
      <c r="J2398" t="b">
        <f>OR((Table3_1[[#This Row],[Offered Salary]]&lt;$O$27),(Table3_1[[#This Row],[Offered Salary]]&gt;$O$28))</f>
        <v>0</v>
      </c>
      <c r="K2398" t="str">
        <f>IF(Table3_1[[#This Row],[Offered Salary]]&lt;$O$27,"Low",IF(Table3_1[[#This Row],[Offered Salary]]&gt;$O$28,"High",""))</f>
        <v/>
      </c>
      <c r="L2398" s="6">
        <f>((Table3_1[[#This Row],[Offered Salary]]-$O$25)/$O$26)</f>
        <v>1.0792671543361931</v>
      </c>
    </row>
    <row r="2399" spans="1:12" x14ac:dyDescent="0.3">
      <c r="A2399">
        <v>41553</v>
      </c>
      <c r="B2399" s="2">
        <v>41765</v>
      </c>
      <c r="C2399" s="3">
        <v>0.65912037037037041</v>
      </c>
      <c r="D2399" t="s">
        <v>31</v>
      </c>
      <c r="E2399" t="s">
        <v>29</v>
      </c>
      <c r="F2399" t="s">
        <v>12</v>
      </c>
      <c r="G2399" t="s">
        <v>8</v>
      </c>
      <c r="H2399">
        <v>70417</v>
      </c>
      <c r="I2399">
        <f>IF(Table3_1[[#This Row],[Status]]="Hired",1,0)</f>
        <v>1</v>
      </c>
      <c r="J2399" t="b">
        <f>OR((Table3_1[[#This Row],[Offered Salary]]&lt;$O$27),(Table3_1[[#This Row],[Offered Salary]]&gt;$O$28))</f>
        <v>0</v>
      </c>
      <c r="K2399" t="str">
        <f>IF(Table3_1[[#This Row],[Offered Salary]]&lt;$O$27,"Low",IF(Table3_1[[#This Row],[Offered Salary]]&gt;$O$28,"High",""))</f>
        <v/>
      </c>
      <c r="L2399" s="6">
        <f>((Table3_1[[#This Row],[Offered Salary]]-$O$25)/$O$26)</f>
        <v>0.70821602199474076</v>
      </c>
    </row>
    <row r="2400" spans="1:12" x14ac:dyDescent="0.3">
      <c r="A2400">
        <v>871022</v>
      </c>
      <c r="B2400" s="2">
        <v>41765</v>
      </c>
      <c r="C2400" s="3">
        <v>0.66210648148148143</v>
      </c>
      <c r="D2400" t="s">
        <v>30</v>
      </c>
      <c r="E2400" t="s">
        <v>29</v>
      </c>
      <c r="F2400" t="s">
        <v>12</v>
      </c>
      <c r="G2400" t="s">
        <v>8</v>
      </c>
      <c r="H2400">
        <v>11865</v>
      </c>
      <c r="I2400">
        <f>IF(Table3_1[[#This Row],[Status]]="Hired",1,0)</f>
        <v>0</v>
      </c>
      <c r="J2400" t="b">
        <f>OR((Table3_1[[#This Row],[Offered Salary]]&lt;$O$27),(Table3_1[[#This Row],[Offered Salary]]&gt;$O$28))</f>
        <v>1</v>
      </c>
      <c r="K2400" t="str">
        <f>IF(Table3_1[[#This Row],[Offered Salary]]&lt;$O$27,"Low",IF(Table3_1[[#This Row],[Offered Salary]]&gt;$O$28,"High",""))</f>
        <v>Low</v>
      </c>
      <c r="L2400" s="6">
        <f>((Table3_1[[#This Row],[Offered Salary]]-$O$25)/$O$26)</f>
        <v>-1.3212828944794976</v>
      </c>
    </row>
    <row r="2401" spans="1:12" x14ac:dyDescent="0.3">
      <c r="A2401">
        <v>46840</v>
      </c>
      <c r="B2401" s="2">
        <v>41767</v>
      </c>
      <c r="C2401" s="3">
        <v>0.35138888888888886</v>
      </c>
      <c r="D2401" t="s">
        <v>31</v>
      </c>
      <c r="E2401" t="s">
        <v>27</v>
      </c>
      <c r="F2401" t="s">
        <v>12</v>
      </c>
      <c r="G2401" t="s">
        <v>8</v>
      </c>
      <c r="H2401">
        <v>25644</v>
      </c>
      <c r="I2401">
        <f>IF(Table3_1[[#This Row],[Status]]="Hired",1,0)</f>
        <v>1</v>
      </c>
      <c r="J2401" t="b">
        <f>OR((Table3_1[[#This Row],[Offered Salary]]&lt;$O$27),(Table3_1[[#This Row],[Offered Salary]]&gt;$O$28))</f>
        <v>0</v>
      </c>
      <c r="K2401" t="str">
        <f>IF(Table3_1[[#This Row],[Offered Salary]]&lt;$O$27,"Low",IF(Table3_1[[#This Row],[Offered Salary]]&gt;$O$28,"High",""))</f>
        <v/>
      </c>
      <c r="L2401" s="6">
        <f>((Table3_1[[#This Row],[Offered Salary]]-$O$25)/$O$26)</f>
        <v>-0.84368237579356831</v>
      </c>
    </row>
    <row r="2402" spans="1:12" x14ac:dyDescent="0.3">
      <c r="A2402">
        <v>959754</v>
      </c>
      <c r="B2402" s="2">
        <v>41767</v>
      </c>
      <c r="C2402" s="3">
        <v>0.35171296296296295</v>
      </c>
      <c r="D2402" t="s">
        <v>30</v>
      </c>
      <c r="E2402" t="s">
        <v>27</v>
      </c>
      <c r="F2402" t="s">
        <v>12</v>
      </c>
      <c r="G2402" t="s">
        <v>8</v>
      </c>
      <c r="H2402">
        <v>75626</v>
      </c>
      <c r="I2402">
        <f>IF(Table3_1[[#This Row],[Status]]="Hired",1,0)</f>
        <v>0</v>
      </c>
      <c r="J2402" t="b">
        <f>OR((Table3_1[[#This Row],[Offered Salary]]&lt;$O$27),(Table3_1[[#This Row],[Offered Salary]]&gt;$O$28))</f>
        <v>0</v>
      </c>
      <c r="K2402" t="str">
        <f>IF(Table3_1[[#This Row],[Offered Salary]]&lt;$O$27,"Low",IF(Table3_1[[#This Row],[Offered Salary]]&gt;$O$28,"High",""))</f>
        <v/>
      </c>
      <c r="L2402" s="6">
        <f>((Table3_1[[#This Row],[Offered Salary]]-$O$25)/$O$26)</f>
        <v>0.88876766593370626</v>
      </c>
    </row>
    <row r="2403" spans="1:12" x14ac:dyDescent="0.3">
      <c r="A2403">
        <v>105777</v>
      </c>
      <c r="B2403" s="2">
        <v>41767</v>
      </c>
      <c r="C2403" s="3">
        <v>0.35226851851851854</v>
      </c>
      <c r="D2403" t="s">
        <v>31</v>
      </c>
      <c r="E2403" t="s">
        <v>27</v>
      </c>
      <c r="F2403" t="s">
        <v>12</v>
      </c>
      <c r="G2403" t="s">
        <v>8</v>
      </c>
      <c r="H2403">
        <v>70664</v>
      </c>
      <c r="I2403">
        <f>IF(Table3_1[[#This Row],[Status]]="Hired",1,0)</f>
        <v>1</v>
      </c>
      <c r="J2403" t="b">
        <f>OR((Table3_1[[#This Row],[Offered Salary]]&lt;$O$27),(Table3_1[[#This Row],[Offered Salary]]&gt;$O$28))</f>
        <v>0</v>
      </c>
      <c r="K2403" t="str">
        <f>IF(Table3_1[[#This Row],[Offered Salary]]&lt;$O$27,"Low",IF(Table3_1[[#This Row],[Offered Salary]]&gt;$O$28,"High",""))</f>
        <v/>
      </c>
      <c r="L2403" s="6">
        <f>((Table3_1[[#This Row],[Offered Salary]]-$O$25)/$O$26)</f>
        <v>0.71677740729958328</v>
      </c>
    </row>
    <row r="2404" spans="1:12" x14ac:dyDescent="0.3">
      <c r="A2404">
        <v>277759</v>
      </c>
      <c r="B2404" s="2">
        <v>41834</v>
      </c>
      <c r="C2404" s="3">
        <v>0.39944444444444444</v>
      </c>
      <c r="D2404" t="s">
        <v>30</v>
      </c>
      <c r="E2404" t="s">
        <v>27</v>
      </c>
      <c r="F2404" t="s">
        <v>12</v>
      </c>
      <c r="G2404" t="s">
        <v>8</v>
      </c>
      <c r="H2404">
        <v>19789</v>
      </c>
      <c r="I2404">
        <f>IF(Table3_1[[#This Row],[Status]]="Hired",1,0)</f>
        <v>0</v>
      </c>
      <c r="J2404" t="b">
        <f>OR((Table3_1[[#This Row],[Offered Salary]]&lt;$O$27),(Table3_1[[#This Row],[Offered Salary]]&gt;$O$28))</f>
        <v>0</v>
      </c>
      <c r="K2404" t="str">
        <f>IF(Table3_1[[#This Row],[Offered Salary]]&lt;$O$27,"Low",IF(Table3_1[[#This Row],[Offered Salary]]&gt;$O$28,"High",""))</f>
        <v/>
      </c>
      <c r="L2404" s="6">
        <f>((Table3_1[[#This Row],[Offered Salary]]-$O$25)/$O$26)</f>
        <v>-1.0466253351451988</v>
      </c>
    </row>
    <row r="2405" spans="1:12" x14ac:dyDescent="0.3">
      <c r="A2405">
        <v>614850</v>
      </c>
      <c r="B2405" s="2">
        <v>41841</v>
      </c>
      <c r="C2405" s="3">
        <v>0.39750000000000002</v>
      </c>
      <c r="D2405" t="s">
        <v>31</v>
      </c>
      <c r="E2405" t="s">
        <v>27</v>
      </c>
      <c r="F2405" t="s">
        <v>12</v>
      </c>
      <c r="G2405" t="s">
        <v>8</v>
      </c>
      <c r="H2405">
        <v>2096</v>
      </c>
      <c r="I2405">
        <f>IF(Table3_1[[#This Row],[Status]]="Hired",1,0)</f>
        <v>1</v>
      </c>
      <c r="J2405" t="b">
        <f>OR((Table3_1[[#This Row],[Offered Salary]]&lt;$O$27),(Table3_1[[#This Row],[Offered Salary]]&gt;$O$28))</f>
        <v>1</v>
      </c>
      <c r="K2405" t="str">
        <f>IF(Table3_1[[#This Row],[Offered Salary]]&lt;$O$27,"Low",IF(Table3_1[[#This Row],[Offered Salary]]&gt;$O$28,"High",""))</f>
        <v>Low</v>
      </c>
      <c r="L2405" s="6">
        <f>((Table3_1[[#This Row],[Offered Salary]]-$O$25)/$O$26)</f>
        <v>-1.6598908825078627</v>
      </c>
    </row>
    <row r="2406" spans="1:12" x14ac:dyDescent="0.3">
      <c r="A2406">
        <v>676227</v>
      </c>
      <c r="B2406" s="2">
        <v>41846</v>
      </c>
      <c r="C2406" s="3">
        <v>0.70239583333333333</v>
      </c>
      <c r="D2406" t="s">
        <v>30</v>
      </c>
      <c r="E2406" t="s">
        <v>27</v>
      </c>
      <c r="F2406" t="s">
        <v>12</v>
      </c>
      <c r="G2406" t="s">
        <v>8</v>
      </c>
      <c r="H2406">
        <v>98494</v>
      </c>
      <c r="I2406">
        <f>IF(Table3_1[[#This Row],[Status]]="Hired",1,0)</f>
        <v>0</v>
      </c>
      <c r="J2406" t="b">
        <f>OR((Table3_1[[#This Row],[Offered Salary]]&lt;$O$27),(Table3_1[[#This Row],[Offered Salary]]&gt;$O$28))</f>
        <v>0</v>
      </c>
      <c r="K2406" t="str">
        <f>IF(Table3_1[[#This Row],[Offered Salary]]&lt;$O$27,"Low",IF(Table3_1[[#This Row],[Offered Salary]]&gt;$O$28,"High",""))</f>
        <v/>
      </c>
      <c r="L2406" s="6">
        <f>((Table3_1[[#This Row],[Offered Salary]]-$O$25)/$O$26)</f>
        <v>1.6814063669504586</v>
      </c>
    </row>
    <row r="2407" spans="1:12" x14ac:dyDescent="0.3">
      <c r="A2407">
        <v>414495</v>
      </c>
      <c r="B2407" s="2">
        <v>41846</v>
      </c>
      <c r="C2407" s="3">
        <v>0.70447916666666666</v>
      </c>
      <c r="D2407" t="s">
        <v>30</v>
      </c>
      <c r="E2407" t="s">
        <v>29</v>
      </c>
      <c r="F2407" t="s">
        <v>12</v>
      </c>
      <c r="G2407" t="s">
        <v>8</v>
      </c>
      <c r="H2407">
        <v>37834</v>
      </c>
      <c r="I2407">
        <f>IF(Table3_1[[#This Row],[Status]]="Hired",1,0)</f>
        <v>0</v>
      </c>
      <c r="J2407" t="b">
        <f>OR((Table3_1[[#This Row],[Offered Salary]]&lt;$O$27),(Table3_1[[#This Row],[Offered Salary]]&gt;$O$28))</f>
        <v>0</v>
      </c>
      <c r="K2407" t="str">
        <f>IF(Table3_1[[#This Row],[Offered Salary]]&lt;$O$27,"Low",IF(Table3_1[[#This Row],[Offered Salary]]&gt;$O$28,"High",""))</f>
        <v/>
      </c>
      <c r="L2407" s="6">
        <f>((Table3_1[[#This Row],[Offered Salary]]-$O$25)/$O$26)</f>
        <v>-0.42115894718616015</v>
      </c>
    </row>
    <row r="2408" spans="1:12" x14ac:dyDescent="0.3">
      <c r="A2408">
        <v>841640</v>
      </c>
      <c r="B2408" s="2">
        <v>41800</v>
      </c>
      <c r="C2408" s="3">
        <v>0.39708333333333334</v>
      </c>
      <c r="D2408" t="s">
        <v>30</v>
      </c>
      <c r="E2408" t="s">
        <v>27</v>
      </c>
      <c r="F2408" t="s">
        <v>20</v>
      </c>
      <c r="G2408" t="s">
        <v>5</v>
      </c>
      <c r="H2408">
        <v>86552</v>
      </c>
      <c r="I2408">
        <f>IF(Table3_1[[#This Row],[Status]]="Hired",1,0)</f>
        <v>0</v>
      </c>
      <c r="J2408" t="b">
        <f>OR((Table3_1[[#This Row],[Offered Salary]]&lt;$O$27),(Table3_1[[#This Row],[Offered Salary]]&gt;$O$28))</f>
        <v>0</v>
      </c>
      <c r="K2408" t="str">
        <f>IF(Table3_1[[#This Row],[Offered Salary]]&lt;$O$27,"Low",IF(Table3_1[[#This Row],[Offered Salary]]&gt;$O$28,"High",""))</f>
        <v/>
      </c>
      <c r="L2408" s="6">
        <f>((Table3_1[[#This Row],[Offered Salary]]-$O$25)/$O$26)</f>
        <v>1.2674789851268597</v>
      </c>
    </row>
    <row r="2409" spans="1:12" x14ac:dyDescent="0.3">
      <c r="A2409">
        <v>289758</v>
      </c>
      <c r="B2409" s="2">
        <v>41816</v>
      </c>
      <c r="C2409" s="3">
        <v>0.30069444444444443</v>
      </c>
      <c r="D2409" t="s">
        <v>31</v>
      </c>
      <c r="E2409" t="s">
        <v>27</v>
      </c>
      <c r="F2409" t="s">
        <v>14</v>
      </c>
      <c r="G2409" t="s">
        <v>6</v>
      </c>
      <c r="H2409">
        <v>68737</v>
      </c>
      <c r="I2409">
        <f>IF(Table3_1[[#This Row],[Status]]="Hired",1,0)</f>
        <v>1</v>
      </c>
      <c r="J2409" t="b">
        <f>OR((Table3_1[[#This Row],[Offered Salary]]&lt;$O$27),(Table3_1[[#This Row],[Offered Salary]]&gt;$O$28))</f>
        <v>0</v>
      </c>
      <c r="K2409" t="str">
        <f>IF(Table3_1[[#This Row],[Offered Salary]]&lt;$O$27,"Low",IF(Table3_1[[#This Row],[Offered Salary]]&gt;$O$28,"High",""))</f>
        <v/>
      </c>
      <c r="L2409" s="6">
        <f>((Table3_1[[#This Row],[Offered Salary]]-$O$25)/$O$26)</f>
        <v>0.6499847373302251</v>
      </c>
    </row>
    <row r="2410" spans="1:12" x14ac:dyDescent="0.3">
      <c r="A2410">
        <v>338184</v>
      </c>
      <c r="B2410" s="2">
        <v>41816</v>
      </c>
      <c r="C2410" s="3">
        <v>0.30103009259259261</v>
      </c>
      <c r="D2410" t="s">
        <v>31</v>
      </c>
      <c r="E2410" t="s">
        <v>29</v>
      </c>
      <c r="F2410" t="s">
        <v>14</v>
      </c>
      <c r="G2410" t="s">
        <v>6</v>
      </c>
      <c r="H2410">
        <v>27268</v>
      </c>
      <c r="I2410">
        <f>IF(Table3_1[[#This Row],[Status]]="Hired",1,0)</f>
        <v>1</v>
      </c>
      <c r="J2410" t="b">
        <f>OR((Table3_1[[#This Row],[Offered Salary]]&lt;$O$27),(Table3_1[[#This Row],[Offered Salary]]&gt;$O$28))</f>
        <v>0</v>
      </c>
      <c r="K2410" t="str">
        <f>IF(Table3_1[[#This Row],[Offered Salary]]&lt;$O$27,"Low",IF(Table3_1[[#This Row],[Offered Salary]]&gt;$O$28,"High",""))</f>
        <v/>
      </c>
      <c r="L2410" s="6">
        <f>((Table3_1[[#This Row],[Offered Salary]]-$O$25)/$O$26)</f>
        <v>-0.78739213395120322</v>
      </c>
    </row>
    <row r="2411" spans="1:12" x14ac:dyDescent="0.3">
      <c r="A2411">
        <v>929824</v>
      </c>
      <c r="B2411" s="2">
        <v>41816</v>
      </c>
      <c r="C2411" s="3">
        <v>0.30368055555555556</v>
      </c>
      <c r="D2411" t="s">
        <v>31</v>
      </c>
      <c r="E2411" t="s">
        <v>29</v>
      </c>
      <c r="F2411" t="s">
        <v>14</v>
      </c>
      <c r="G2411" t="s">
        <v>6</v>
      </c>
      <c r="H2411">
        <v>37255</v>
      </c>
      <c r="I2411">
        <f>IF(Table3_1[[#This Row],[Status]]="Hired",1,0)</f>
        <v>1</v>
      </c>
      <c r="J2411" t="b">
        <f>OR((Table3_1[[#This Row],[Offered Salary]]&lt;$O$27),(Table3_1[[#This Row],[Offered Salary]]&gt;$O$28))</f>
        <v>0</v>
      </c>
      <c r="K2411" t="str">
        <f>IF(Table3_1[[#This Row],[Offered Salary]]&lt;$O$27,"Low",IF(Table3_1[[#This Row],[Offered Salary]]&gt;$O$28,"High",""))</f>
        <v/>
      </c>
      <c r="L2411" s="6">
        <f>((Table3_1[[#This Row],[Offered Salary]]-$O$25)/$O$26)</f>
        <v>-0.44122794350803785</v>
      </c>
    </row>
    <row r="2412" spans="1:12" x14ac:dyDescent="0.3">
      <c r="A2412">
        <v>110867</v>
      </c>
      <c r="B2412" s="2">
        <v>41787</v>
      </c>
      <c r="C2412" s="3">
        <v>0.3639236111111111</v>
      </c>
      <c r="D2412" t="s">
        <v>31</v>
      </c>
      <c r="E2412" t="s">
        <v>29</v>
      </c>
      <c r="F2412" t="s">
        <v>19</v>
      </c>
      <c r="G2412" t="s">
        <v>10</v>
      </c>
      <c r="H2412">
        <v>74352</v>
      </c>
      <c r="I2412">
        <f>IF(Table3_1[[#This Row],[Status]]="Hired",1,0)</f>
        <v>1</v>
      </c>
      <c r="J2412" t="b">
        <f>OR((Table3_1[[#This Row],[Offered Salary]]&lt;$O$27),(Table3_1[[#This Row],[Offered Salary]]&gt;$O$28))</f>
        <v>0</v>
      </c>
      <c r="K2412" t="str">
        <f>IF(Table3_1[[#This Row],[Offered Salary]]&lt;$O$27,"Low",IF(Table3_1[[#This Row],[Offered Salary]]&gt;$O$28,"High",""))</f>
        <v/>
      </c>
      <c r="L2412" s="6">
        <f>((Table3_1[[#This Row],[Offered Salary]]-$O$25)/$O$26)</f>
        <v>0.84460894172978185</v>
      </c>
    </row>
    <row r="2413" spans="1:12" x14ac:dyDescent="0.3">
      <c r="A2413">
        <v>682095</v>
      </c>
      <c r="B2413" s="2">
        <v>41789</v>
      </c>
      <c r="C2413" s="3">
        <v>0.36738425925925927</v>
      </c>
      <c r="D2413" t="s">
        <v>30</v>
      </c>
      <c r="E2413" t="s">
        <v>29</v>
      </c>
      <c r="F2413" t="s">
        <v>19</v>
      </c>
      <c r="G2413" t="s">
        <v>10</v>
      </c>
      <c r="H2413">
        <v>70817</v>
      </c>
      <c r="I2413">
        <f>IF(Table3_1[[#This Row],[Status]]="Hired",1,0)</f>
        <v>0</v>
      </c>
      <c r="J2413" t="b">
        <f>OR((Table3_1[[#This Row],[Offered Salary]]&lt;$O$27),(Table3_1[[#This Row],[Offered Salary]]&gt;$O$28))</f>
        <v>0</v>
      </c>
      <c r="K2413" t="str">
        <f>IF(Table3_1[[#This Row],[Offered Salary]]&lt;$O$27,"Low",IF(Table3_1[[#This Row],[Offered Salary]]&gt;$O$28,"High",""))</f>
        <v/>
      </c>
      <c r="L2413" s="6">
        <f>((Table3_1[[#This Row],[Offered Salary]]-$O$25)/$O$26)</f>
        <v>0.7220806135815302</v>
      </c>
    </row>
    <row r="2414" spans="1:12" x14ac:dyDescent="0.3">
      <c r="A2414">
        <v>714974</v>
      </c>
      <c r="B2414" s="2">
        <v>41789</v>
      </c>
      <c r="C2414" s="3">
        <v>0.36812499999999998</v>
      </c>
      <c r="D2414" t="s">
        <v>31</v>
      </c>
      <c r="E2414" t="s">
        <v>29</v>
      </c>
      <c r="F2414" t="s">
        <v>19</v>
      </c>
      <c r="G2414" t="s">
        <v>10</v>
      </c>
      <c r="H2414">
        <v>11137</v>
      </c>
      <c r="I2414">
        <f>IF(Table3_1[[#This Row],[Status]]="Hired",1,0)</f>
        <v>1</v>
      </c>
      <c r="J2414" t="b">
        <f>OR((Table3_1[[#This Row],[Offered Salary]]&lt;$O$27),(Table3_1[[#This Row],[Offered Salary]]&gt;$O$28))</f>
        <v>1</v>
      </c>
      <c r="K2414" t="str">
        <f>IF(Table3_1[[#This Row],[Offered Salary]]&lt;$O$27,"Low",IF(Table3_1[[#This Row],[Offered Salary]]&gt;$O$28,"High",""))</f>
        <v>Low</v>
      </c>
      <c r="L2414" s="6">
        <f>((Table3_1[[#This Row],[Offered Salary]]-$O$25)/$O$26)</f>
        <v>-1.3465164511674543</v>
      </c>
    </row>
    <row r="2415" spans="1:12" x14ac:dyDescent="0.3">
      <c r="A2415">
        <v>259560</v>
      </c>
      <c r="B2415" s="2">
        <v>41789</v>
      </c>
      <c r="C2415" s="3">
        <v>0.36857638888888888</v>
      </c>
      <c r="D2415" t="s">
        <v>30</v>
      </c>
      <c r="E2415" t="s">
        <v>29</v>
      </c>
      <c r="F2415" t="s">
        <v>19</v>
      </c>
      <c r="G2415" t="s">
        <v>10</v>
      </c>
      <c r="H2415">
        <v>28024</v>
      </c>
      <c r="I2415">
        <f>IF(Table3_1[[#This Row],[Status]]="Hired",1,0)</f>
        <v>0</v>
      </c>
      <c r="J2415" t="b">
        <f>OR((Table3_1[[#This Row],[Offered Salary]]&lt;$O$27),(Table3_1[[#This Row],[Offered Salary]]&gt;$O$28))</f>
        <v>0</v>
      </c>
      <c r="K2415" t="str">
        <f>IF(Table3_1[[#This Row],[Offered Salary]]&lt;$O$27,"Low",IF(Table3_1[[#This Row],[Offered Salary]]&gt;$O$28,"High",""))</f>
        <v/>
      </c>
      <c r="L2415" s="6">
        <f>((Table3_1[[#This Row],[Offered Salary]]-$O$25)/$O$26)</f>
        <v>-0.7611880558521712</v>
      </c>
    </row>
    <row r="2416" spans="1:12" x14ac:dyDescent="0.3">
      <c r="A2416">
        <v>249970</v>
      </c>
      <c r="B2416" s="2">
        <v>41789</v>
      </c>
      <c r="C2416" s="3">
        <v>0.3689351851851852</v>
      </c>
      <c r="D2416" t="s">
        <v>30</v>
      </c>
      <c r="E2416" t="s">
        <v>29</v>
      </c>
      <c r="F2416" t="s">
        <v>19</v>
      </c>
      <c r="G2416" t="s">
        <v>10</v>
      </c>
      <c r="H2416">
        <v>55444</v>
      </c>
      <c r="I2416">
        <f>IF(Table3_1[[#This Row],[Status]]="Hired",1,0)</f>
        <v>0</v>
      </c>
      <c r="J2416" t="b">
        <f>OR((Table3_1[[#This Row],[Offered Salary]]&lt;$O$27),(Table3_1[[#This Row],[Offered Salary]]&gt;$O$28))</f>
        <v>0</v>
      </c>
      <c r="K2416" t="str">
        <f>IF(Table3_1[[#This Row],[Offered Salary]]&lt;$O$27,"Low",IF(Table3_1[[#This Row],[Offered Salary]]&gt;$O$28,"High",""))</f>
        <v/>
      </c>
      <c r="L2416" s="6">
        <f>((Table3_1[[#This Row],[Offered Salary]]-$O$25)/$O$26)</f>
        <v>0.18922969742224502</v>
      </c>
    </row>
    <row r="2417" spans="1:12" x14ac:dyDescent="0.3">
      <c r="A2417">
        <v>896758</v>
      </c>
      <c r="B2417" s="2">
        <v>41789</v>
      </c>
      <c r="C2417" s="3">
        <v>0.36920138888888887</v>
      </c>
      <c r="D2417" t="s">
        <v>30</v>
      </c>
      <c r="E2417" t="s">
        <v>29</v>
      </c>
      <c r="F2417" t="s">
        <v>19</v>
      </c>
      <c r="G2417" t="s">
        <v>10</v>
      </c>
      <c r="H2417">
        <v>29079</v>
      </c>
      <c r="I2417">
        <f>IF(Table3_1[[#This Row],[Status]]="Hired",1,0)</f>
        <v>0</v>
      </c>
      <c r="J2417" t="b">
        <f>OR((Table3_1[[#This Row],[Offered Salary]]&lt;$O$27),(Table3_1[[#This Row],[Offered Salary]]&gt;$O$28))</f>
        <v>0</v>
      </c>
      <c r="K2417" t="str">
        <f>IF(Table3_1[[#This Row],[Offered Salary]]&lt;$O$27,"Low",IF(Table3_1[[#This Row],[Offered Salary]]&gt;$O$28,"High",""))</f>
        <v/>
      </c>
      <c r="L2417" s="6">
        <f>((Table3_1[[#This Row],[Offered Salary]]-$O$25)/$O$26)</f>
        <v>-0.72462019554201407</v>
      </c>
    </row>
    <row r="2418" spans="1:12" x14ac:dyDescent="0.3">
      <c r="A2418">
        <v>452242</v>
      </c>
      <c r="B2418" s="2">
        <v>41789</v>
      </c>
      <c r="C2418" s="3">
        <v>0.37056712962962962</v>
      </c>
      <c r="D2418" t="s">
        <v>30</v>
      </c>
      <c r="E2418" t="s">
        <v>29</v>
      </c>
      <c r="F2418" t="s">
        <v>19</v>
      </c>
      <c r="G2418" t="s">
        <v>10</v>
      </c>
      <c r="H2418">
        <v>74501</v>
      </c>
      <c r="I2418">
        <f>IF(Table3_1[[#This Row],[Status]]="Hired",1,0)</f>
        <v>0</v>
      </c>
      <c r="J2418" t="b">
        <f>OR((Table3_1[[#This Row],[Offered Salary]]&lt;$O$27),(Table3_1[[#This Row],[Offered Salary]]&gt;$O$28))</f>
        <v>0</v>
      </c>
      <c r="K2418" t="str">
        <f>IF(Table3_1[[#This Row],[Offered Salary]]&lt;$O$27,"Low",IF(Table3_1[[#This Row],[Offered Salary]]&gt;$O$28,"High",""))</f>
        <v/>
      </c>
      <c r="L2418" s="6">
        <f>((Table3_1[[#This Row],[Offered Salary]]-$O$25)/$O$26)</f>
        <v>0.849773502095861</v>
      </c>
    </row>
    <row r="2419" spans="1:12" x14ac:dyDescent="0.3">
      <c r="A2419">
        <v>812669</v>
      </c>
      <c r="B2419" s="2">
        <v>41815</v>
      </c>
      <c r="C2419" s="3">
        <v>0.52159722222222227</v>
      </c>
      <c r="D2419" t="s">
        <v>30</v>
      </c>
      <c r="E2419" t="s">
        <v>27</v>
      </c>
      <c r="F2419" t="s">
        <v>20</v>
      </c>
      <c r="G2419" t="s">
        <v>10</v>
      </c>
      <c r="H2419">
        <v>12913</v>
      </c>
      <c r="I2419">
        <f>IF(Table3_1[[#This Row],[Status]]="Hired",1,0)</f>
        <v>0</v>
      </c>
      <c r="J2419" t="b">
        <f>OR((Table3_1[[#This Row],[Offered Salary]]&lt;$O$27),(Table3_1[[#This Row],[Offered Salary]]&gt;$O$28))</f>
        <v>0</v>
      </c>
      <c r="K2419" t="str">
        <f>IF(Table3_1[[#This Row],[Offered Salary]]&lt;$O$27,"Low",IF(Table3_1[[#This Row],[Offered Salary]]&gt;$O$28,"High",""))</f>
        <v/>
      </c>
      <c r="L2419" s="6">
        <f>((Table3_1[[#This Row],[Offered Salary]]-$O$25)/$O$26)</f>
        <v>-1.2849576645221092</v>
      </c>
    </row>
    <row r="2420" spans="1:12" x14ac:dyDescent="0.3">
      <c r="A2420">
        <v>949488</v>
      </c>
      <c r="B2420" s="2">
        <v>41772</v>
      </c>
      <c r="C2420" s="3">
        <v>0.41056712962962966</v>
      </c>
      <c r="D2420" t="s">
        <v>31</v>
      </c>
      <c r="E2420" t="s">
        <v>27</v>
      </c>
      <c r="F2420" t="s">
        <v>20</v>
      </c>
      <c r="G2420" t="s">
        <v>10</v>
      </c>
      <c r="H2420">
        <v>46174</v>
      </c>
      <c r="I2420">
        <f>IF(Table3_1[[#This Row],[Status]]="Hired",1,0)</f>
        <v>1</v>
      </c>
      <c r="J2420" t="b">
        <f>OR((Table3_1[[#This Row],[Offered Salary]]&lt;$O$27),(Table3_1[[#This Row],[Offered Salary]]&gt;$O$28))</f>
        <v>0</v>
      </c>
      <c r="K2420" t="str">
        <f>IF(Table3_1[[#This Row],[Offered Salary]]&lt;$O$27,"Low",IF(Table3_1[[#This Row],[Offered Salary]]&gt;$O$28,"High",""))</f>
        <v/>
      </c>
      <c r="L2420" s="6">
        <f>((Table3_1[[#This Row],[Offered Salary]]-$O$25)/$O$26)</f>
        <v>-0.13208221260160027</v>
      </c>
    </row>
    <row r="2421" spans="1:12" x14ac:dyDescent="0.3">
      <c r="A2421">
        <v>465732</v>
      </c>
      <c r="B2421" s="2">
        <v>41767</v>
      </c>
      <c r="C2421" s="3">
        <v>0.70726851851851846</v>
      </c>
      <c r="D2421" t="s">
        <v>30</v>
      </c>
      <c r="E2421" t="s">
        <v>27</v>
      </c>
      <c r="F2421" t="s">
        <v>20</v>
      </c>
      <c r="G2421" t="s">
        <v>10</v>
      </c>
      <c r="H2421">
        <v>19532</v>
      </c>
      <c r="I2421">
        <f>IF(Table3_1[[#This Row],[Status]]="Hired",1,0)</f>
        <v>0</v>
      </c>
      <c r="J2421" t="b">
        <f>OR((Table3_1[[#This Row],[Offered Salary]]&lt;$O$27),(Table3_1[[#This Row],[Offered Salary]]&gt;$O$28))</f>
        <v>0</v>
      </c>
      <c r="K2421" t="str">
        <f>IF(Table3_1[[#This Row],[Offered Salary]]&lt;$O$27,"Low",IF(Table3_1[[#This Row],[Offered Salary]]&gt;$O$28,"High",""))</f>
        <v/>
      </c>
      <c r="L2421" s="6">
        <f>((Table3_1[[#This Row],[Offered Salary]]-$O$25)/$O$26)</f>
        <v>-1.0555333352397109</v>
      </c>
    </row>
    <row r="2422" spans="1:12" x14ac:dyDescent="0.3">
      <c r="A2422">
        <v>135254</v>
      </c>
      <c r="B2422" s="2">
        <v>41775</v>
      </c>
      <c r="C2422" s="3">
        <v>0.43832175925925926</v>
      </c>
      <c r="D2422" t="s">
        <v>31</v>
      </c>
      <c r="E2422" t="s">
        <v>29</v>
      </c>
      <c r="F2422" t="s">
        <v>20</v>
      </c>
      <c r="G2422" t="s">
        <v>10</v>
      </c>
      <c r="H2422">
        <v>71782</v>
      </c>
      <c r="I2422">
        <f>IF(Table3_1[[#This Row],[Status]]="Hired",1,0)</f>
        <v>1</v>
      </c>
      <c r="J2422" t="b">
        <f>OR((Table3_1[[#This Row],[Offered Salary]]&lt;$O$27),(Table3_1[[#This Row],[Offered Salary]]&gt;$O$28))</f>
        <v>0</v>
      </c>
      <c r="K2422" t="str">
        <f>IF(Table3_1[[#This Row],[Offered Salary]]&lt;$O$27,"Low",IF(Table3_1[[#This Row],[Offered Salary]]&gt;$O$28,"High",""))</f>
        <v/>
      </c>
      <c r="L2422" s="6">
        <f>((Table3_1[[#This Row],[Offered Salary]]-$O$25)/$O$26)</f>
        <v>0.75552894078465971</v>
      </c>
    </row>
    <row r="2423" spans="1:12" x14ac:dyDescent="0.3">
      <c r="A2423">
        <v>669918</v>
      </c>
      <c r="B2423" s="2">
        <v>41775</v>
      </c>
      <c r="C2423" s="3">
        <v>0.43884259259259262</v>
      </c>
      <c r="D2423" t="s">
        <v>30</v>
      </c>
      <c r="E2423" t="s">
        <v>29</v>
      </c>
      <c r="F2423" t="s">
        <v>20</v>
      </c>
      <c r="G2423" t="s">
        <v>10</v>
      </c>
      <c r="H2423">
        <v>46401</v>
      </c>
      <c r="I2423">
        <f>IF(Table3_1[[#This Row],[Status]]="Hired",1,0)</f>
        <v>0</v>
      </c>
      <c r="J2423" t="b">
        <f>OR((Table3_1[[#This Row],[Offered Salary]]&lt;$O$27),(Table3_1[[#This Row],[Offered Salary]]&gt;$O$28))</f>
        <v>0</v>
      </c>
      <c r="K2423" t="str">
        <f>IF(Table3_1[[#This Row],[Offered Salary]]&lt;$O$27,"Low",IF(Table3_1[[#This Row],[Offered Salary]]&gt;$O$28,"High",""))</f>
        <v/>
      </c>
      <c r="L2423" s="6">
        <f>((Table3_1[[#This Row],[Offered Salary]]-$O$25)/$O$26)</f>
        <v>-0.12421405687609728</v>
      </c>
    </row>
    <row r="2424" spans="1:12" x14ac:dyDescent="0.3">
      <c r="A2424">
        <v>643853</v>
      </c>
      <c r="B2424" s="2">
        <v>41775</v>
      </c>
      <c r="C2424" s="3">
        <v>0.58819444444444446</v>
      </c>
      <c r="D2424" t="s">
        <v>30</v>
      </c>
      <c r="E2424" t="s">
        <v>27</v>
      </c>
      <c r="F2424" t="s">
        <v>20</v>
      </c>
      <c r="G2424" t="s">
        <v>10</v>
      </c>
      <c r="H2424">
        <v>41234</v>
      </c>
      <c r="I2424">
        <f>IF(Table3_1[[#This Row],[Status]]="Hired",1,0)</f>
        <v>0</v>
      </c>
      <c r="J2424" t="b">
        <f>OR((Table3_1[[#This Row],[Offered Salary]]&lt;$O$27),(Table3_1[[#This Row],[Offered Salary]]&gt;$O$28))</f>
        <v>0</v>
      </c>
      <c r="K2424" t="str">
        <f>IF(Table3_1[[#This Row],[Offered Salary]]&lt;$O$27,"Low",IF(Table3_1[[#This Row],[Offered Salary]]&gt;$O$28,"High",""))</f>
        <v/>
      </c>
      <c r="L2424" s="6">
        <f>((Table3_1[[#This Row],[Offered Salary]]-$O$25)/$O$26)</f>
        <v>-0.30330991869844987</v>
      </c>
    </row>
    <row r="2425" spans="1:12" x14ac:dyDescent="0.3">
      <c r="A2425">
        <v>519485</v>
      </c>
      <c r="B2425" s="2">
        <v>41841</v>
      </c>
      <c r="C2425" s="3">
        <v>0.57724537037037038</v>
      </c>
      <c r="D2425" t="s">
        <v>31</v>
      </c>
      <c r="E2425" t="s">
        <v>27</v>
      </c>
      <c r="F2425" t="s">
        <v>20</v>
      </c>
      <c r="G2425" t="s">
        <v>10</v>
      </c>
      <c r="H2425">
        <v>53036</v>
      </c>
      <c r="I2425">
        <f>IF(Table3_1[[#This Row],[Status]]="Hired",1,0)</f>
        <v>1</v>
      </c>
      <c r="J2425" t="b">
        <f>OR((Table3_1[[#This Row],[Offered Salary]]&lt;$O$27),(Table3_1[[#This Row],[Offered Salary]]&gt;$O$28))</f>
        <v>0</v>
      </c>
      <c r="K2425" t="str">
        <f>IF(Table3_1[[#This Row],[Offered Salary]]&lt;$O$27,"Low",IF(Table3_1[[#This Row],[Offered Salary]]&gt;$O$28,"High",""))</f>
        <v/>
      </c>
      <c r="L2425" s="6">
        <f>((Table3_1[[#This Row],[Offered Salary]]-$O$25)/$O$26)</f>
        <v>0.10576485606977258</v>
      </c>
    </row>
    <row r="2426" spans="1:12" x14ac:dyDescent="0.3">
      <c r="A2426">
        <v>470319</v>
      </c>
      <c r="B2426" s="2">
        <v>41841</v>
      </c>
      <c r="C2426" s="3">
        <v>0.57750000000000001</v>
      </c>
      <c r="D2426" t="s">
        <v>31</v>
      </c>
      <c r="E2426" t="s">
        <v>29</v>
      </c>
      <c r="F2426" t="s">
        <v>20</v>
      </c>
      <c r="G2426" t="s">
        <v>10</v>
      </c>
      <c r="H2426">
        <v>62531</v>
      </c>
      <c r="I2426">
        <f>IF(Table3_1[[#This Row],[Status]]="Hired",1,0)</f>
        <v>1</v>
      </c>
      <c r="J2426" t="b">
        <f>OR((Table3_1[[#This Row],[Offered Salary]]&lt;$O$27),(Table3_1[[#This Row],[Offered Salary]]&gt;$O$28))</f>
        <v>0</v>
      </c>
      <c r="K2426" t="str">
        <f>IF(Table3_1[[#This Row],[Offered Salary]]&lt;$O$27,"Low",IF(Table3_1[[#This Row],[Offered Salary]]&gt;$O$28,"High",""))</f>
        <v/>
      </c>
      <c r="L2426" s="6">
        <f>((Table3_1[[#This Row],[Offered Salary]]-$O$25)/$O$26)</f>
        <v>0.43487559886118693</v>
      </c>
    </row>
    <row r="2427" spans="1:12" x14ac:dyDescent="0.3">
      <c r="A2427">
        <v>136603</v>
      </c>
      <c r="B2427" s="2">
        <v>41841</v>
      </c>
      <c r="C2427" s="3">
        <v>0.57924768518518521</v>
      </c>
      <c r="D2427" t="s">
        <v>31</v>
      </c>
      <c r="E2427" t="s">
        <v>27</v>
      </c>
      <c r="F2427" t="s">
        <v>20</v>
      </c>
      <c r="G2427" t="s">
        <v>10</v>
      </c>
      <c r="H2427">
        <v>50536</v>
      </c>
      <c r="I2427">
        <f>IF(Table3_1[[#This Row],[Status]]="Hired",1,0)</f>
        <v>1</v>
      </c>
      <c r="J2427" t="b">
        <f>OR((Table3_1[[#This Row],[Offered Salary]]&lt;$O$27),(Table3_1[[#This Row],[Offered Salary]]&gt;$O$28))</f>
        <v>0</v>
      </c>
      <c r="K2427" t="str">
        <f>IF(Table3_1[[#This Row],[Offered Salary]]&lt;$O$27,"Low",IF(Table3_1[[#This Row],[Offered Salary]]&gt;$O$28,"High",""))</f>
        <v/>
      </c>
      <c r="L2427" s="6">
        <f>((Table3_1[[#This Row],[Offered Salary]]-$O$25)/$O$26)</f>
        <v>1.9111158652338572E-2</v>
      </c>
    </row>
    <row r="2428" spans="1:12" x14ac:dyDescent="0.3">
      <c r="A2428">
        <v>570313</v>
      </c>
      <c r="B2428" s="2">
        <v>41842</v>
      </c>
      <c r="C2428" s="3">
        <v>0.94439814814814815</v>
      </c>
      <c r="D2428" t="s">
        <v>31</v>
      </c>
      <c r="E2428" t="s">
        <v>27</v>
      </c>
      <c r="F2428" t="s">
        <v>20</v>
      </c>
      <c r="G2428" t="s">
        <v>10</v>
      </c>
      <c r="H2428">
        <v>69518</v>
      </c>
      <c r="I2428">
        <f>IF(Table3_1[[#This Row],[Status]]="Hired",1,0)</f>
        <v>1</v>
      </c>
      <c r="J2428" t="b">
        <f>OR((Table3_1[[#This Row],[Offered Salary]]&lt;$O$27),(Table3_1[[#This Row],[Offered Salary]]&gt;$O$28))</f>
        <v>0</v>
      </c>
      <c r="K2428" t="str">
        <f>IF(Table3_1[[#This Row],[Offered Salary]]&lt;$O$27,"Low",IF(Table3_1[[#This Row],[Offered Salary]]&gt;$O$28,"High",""))</f>
        <v/>
      </c>
      <c r="L2428" s="6">
        <f>((Table3_1[[#This Row],[Offered Salary]]-$O$25)/$O$26)</f>
        <v>0.67705535240343151</v>
      </c>
    </row>
    <row r="2429" spans="1:12" x14ac:dyDescent="0.3">
      <c r="A2429">
        <v>460608</v>
      </c>
      <c r="B2429" s="2">
        <v>41864</v>
      </c>
      <c r="C2429" s="3">
        <v>0.3971412037037037</v>
      </c>
      <c r="D2429" t="s">
        <v>31</v>
      </c>
      <c r="E2429" t="s">
        <v>29</v>
      </c>
      <c r="F2429" t="s">
        <v>20</v>
      </c>
      <c r="G2429" t="s">
        <v>10</v>
      </c>
      <c r="H2429">
        <v>48149</v>
      </c>
      <c r="I2429">
        <f>IF(Table3_1[[#This Row],[Status]]="Hired",1,0)</f>
        <v>1</v>
      </c>
      <c r="J2429" t="b">
        <f>OR((Table3_1[[#This Row],[Offered Salary]]&lt;$O$27),(Table3_1[[#This Row],[Offered Salary]]&gt;$O$28))</f>
        <v>0</v>
      </c>
      <c r="K2429" t="str">
        <f>IF(Table3_1[[#This Row],[Offered Salary]]&lt;$O$27,"Low",IF(Table3_1[[#This Row],[Offered Salary]]&gt;$O$28,"High",""))</f>
        <v/>
      </c>
      <c r="L2429" s="6">
        <f>((Table3_1[[#This Row],[Offered Salary]]-$O$25)/$O$26)</f>
        <v>-6.3625791641827412E-2</v>
      </c>
    </row>
    <row r="2430" spans="1:12" x14ac:dyDescent="0.3">
      <c r="A2430">
        <v>504728</v>
      </c>
      <c r="B2430" s="2">
        <v>41868</v>
      </c>
      <c r="C2430" s="3">
        <v>0.55197916666666669</v>
      </c>
      <c r="D2430" t="s">
        <v>31</v>
      </c>
      <c r="E2430" t="s">
        <v>27</v>
      </c>
      <c r="F2430" t="s">
        <v>20</v>
      </c>
      <c r="G2430" t="s">
        <v>10</v>
      </c>
      <c r="H2430">
        <v>80835</v>
      </c>
      <c r="I2430">
        <f>IF(Table3_1[[#This Row],[Status]]="Hired",1,0)</f>
        <v>1</v>
      </c>
      <c r="J2430" t="b">
        <f>OR((Table3_1[[#This Row],[Offered Salary]]&lt;$O$27),(Table3_1[[#This Row],[Offered Salary]]&gt;$O$28))</f>
        <v>0</v>
      </c>
      <c r="K2430" t="str">
        <f>IF(Table3_1[[#This Row],[Offered Salary]]&lt;$O$27,"Low",IF(Table3_1[[#This Row],[Offered Salary]]&gt;$O$28,"High",""))</f>
        <v/>
      </c>
      <c r="L2430" s="6">
        <f>((Table3_1[[#This Row],[Offered Salary]]-$O$25)/$O$26)</f>
        <v>1.0693193098726717</v>
      </c>
    </row>
    <row r="2431" spans="1:12" x14ac:dyDescent="0.3">
      <c r="A2431">
        <v>701162</v>
      </c>
      <c r="B2431" s="2">
        <v>41875</v>
      </c>
      <c r="C2431" s="3">
        <v>0.79104166666666664</v>
      </c>
      <c r="D2431" t="s">
        <v>31</v>
      </c>
      <c r="E2431" t="s">
        <v>27</v>
      </c>
      <c r="F2431" t="s">
        <v>20</v>
      </c>
      <c r="G2431" t="s">
        <v>10</v>
      </c>
      <c r="H2431">
        <v>36094</v>
      </c>
      <c r="I2431">
        <f>IF(Table3_1[[#This Row],[Status]]="Hired",1,0)</f>
        <v>1</v>
      </c>
      <c r="J2431" t="b">
        <f>OR((Table3_1[[#This Row],[Offered Salary]]&lt;$O$27),(Table3_1[[#This Row],[Offered Salary]]&gt;$O$28))</f>
        <v>0</v>
      </c>
      <c r="K2431" t="str">
        <f>IF(Table3_1[[#This Row],[Offered Salary]]&lt;$O$27,"Low",IF(Table3_1[[#This Row],[Offered Salary]]&gt;$O$28,"High",""))</f>
        <v/>
      </c>
      <c r="L2431" s="6">
        <f>((Table3_1[[#This Row],[Offered Salary]]-$O$25)/$O$26)</f>
        <v>-0.4814699205886942</v>
      </c>
    </row>
    <row r="2432" spans="1:12" x14ac:dyDescent="0.3">
      <c r="A2432">
        <v>783986</v>
      </c>
      <c r="B2432" s="2">
        <v>41878</v>
      </c>
      <c r="C2432" s="3">
        <v>0.98711805555555554</v>
      </c>
      <c r="D2432" t="s">
        <v>30</v>
      </c>
      <c r="E2432" t="s">
        <v>29</v>
      </c>
      <c r="F2432" t="s">
        <v>20</v>
      </c>
      <c r="G2432" t="s">
        <v>10</v>
      </c>
      <c r="H2432">
        <v>90479</v>
      </c>
      <c r="I2432">
        <f>IF(Table3_1[[#This Row],[Status]]="Hired",1,0)</f>
        <v>0</v>
      </c>
      <c r="J2432" t="b">
        <f>OR((Table3_1[[#This Row],[Offered Salary]]&lt;$O$27),(Table3_1[[#This Row],[Offered Salary]]&gt;$O$28))</f>
        <v>0</v>
      </c>
      <c r="K2432" t="str">
        <f>IF(Table3_1[[#This Row],[Offered Salary]]&lt;$O$27,"Low",IF(Table3_1[[#This Row],[Offered Salary]]&gt;$O$28,"High",""))</f>
        <v/>
      </c>
      <c r="L2432" s="6">
        <f>((Table3_1[[#This Row],[Offered Salary]]-$O$25)/$O$26)</f>
        <v>1.4035946130301651</v>
      </c>
    </row>
    <row r="2433" spans="1:12" x14ac:dyDescent="0.3">
      <c r="A2433">
        <v>801518</v>
      </c>
      <c r="B2433" s="2">
        <v>41878</v>
      </c>
      <c r="C2433" s="3">
        <v>0.98973379629629632</v>
      </c>
      <c r="D2433" t="s">
        <v>31</v>
      </c>
      <c r="E2433" t="s">
        <v>27</v>
      </c>
      <c r="F2433" t="s">
        <v>20</v>
      </c>
      <c r="G2433" t="s">
        <v>10</v>
      </c>
      <c r="H2433">
        <v>47779</v>
      </c>
      <c r="I2433">
        <f>IF(Table3_1[[#This Row],[Status]]="Hired",1,0)</f>
        <v>1</v>
      </c>
      <c r="J2433" t="b">
        <f>OR((Table3_1[[#This Row],[Offered Salary]]&lt;$O$27),(Table3_1[[#This Row],[Offered Salary]]&gt;$O$28))</f>
        <v>0</v>
      </c>
      <c r="K2433" t="str">
        <f>IF(Table3_1[[#This Row],[Offered Salary]]&lt;$O$27,"Low",IF(Table3_1[[#This Row],[Offered Salary]]&gt;$O$28,"High",""))</f>
        <v/>
      </c>
      <c r="L2433" s="6">
        <f>((Table3_1[[#This Row],[Offered Salary]]-$O$25)/$O$26)</f>
        <v>-7.6450538859607647E-2</v>
      </c>
    </row>
    <row r="2434" spans="1:12" x14ac:dyDescent="0.3">
      <c r="A2434">
        <v>528678</v>
      </c>
      <c r="B2434" s="2">
        <v>41830</v>
      </c>
      <c r="C2434" s="3">
        <v>0.39763888888888888</v>
      </c>
      <c r="D2434" t="s">
        <v>31</v>
      </c>
      <c r="E2434" t="s">
        <v>29</v>
      </c>
      <c r="F2434" t="s">
        <v>20</v>
      </c>
      <c r="G2434" t="s">
        <v>10</v>
      </c>
      <c r="H2434">
        <v>35619</v>
      </c>
      <c r="I2434">
        <f>IF(Table3_1[[#This Row],[Status]]="Hired",1,0)</f>
        <v>1</v>
      </c>
      <c r="J2434" t="b">
        <f>OR((Table3_1[[#This Row],[Offered Salary]]&lt;$O$27),(Table3_1[[#This Row],[Offered Salary]]&gt;$O$28))</f>
        <v>0</v>
      </c>
      <c r="K2434" t="str">
        <f>IF(Table3_1[[#This Row],[Offered Salary]]&lt;$O$27,"Low",IF(Table3_1[[#This Row],[Offered Salary]]&gt;$O$28,"High",""))</f>
        <v/>
      </c>
      <c r="L2434" s="6">
        <f>((Table3_1[[#This Row],[Offered Salary]]-$O$25)/$O$26)</f>
        <v>-0.49793412309800666</v>
      </c>
    </row>
    <row r="2435" spans="1:12" x14ac:dyDescent="0.3">
      <c r="A2435">
        <v>845864</v>
      </c>
      <c r="B2435" s="2">
        <v>41830</v>
      </c>
      <c r="C2435" s="3">
        <v>0.39952546296296299</v>
      </c>
      <c r="D2435" t="s">
        <v>31</v>
      </c>
      <c r="E2435" t="s">
        <v>27</v>
      </c>
      <c r="F2435" t="s">
        <v>20</v>
      </c>
      <c r="G2435" t="s">
        <v>10</v>
      </c>
      <c r="H2435">
        <v>27117</v>
      </c>
      <c r="I2435">
        <f>IF(Table3_1[[#This Row],[Status]]="Hired",1,0)</f>
        <v>1</v>
      </c>
      <c r="J2435" t="b">
        <f>OR((Table3_1[[#This Row],[Offered Salary]]&lt;$O$27),(Table3_1[[#This Row],[Offered Salary]]&gt;$O$28))</f>
        <v>0</v>
      </c>
      <c r="K2435" t="str">
        <f>IF(Table3_1[[#This Row],[Offered Salary]]&lt;$O$27,"Low",IF(Table3_1[[#This Row],[Offered Salary]]&gt;$O$28,"High",""))</f>
        <v/>
      </c>
      <c r="L2435" s="6">
        <f>((Table3_1[[#This Row],[Offered Salary]]-$O$25)/$O$26)</f>
        <v>-0.7926260172752162</v>
      </c>
    </row>
    <row r="2436" spans="1:12" x14ac:dyDescent="0.3">
      <c r="A2436">
        <v>897733</v>
      </c>
      <c r="B2436" s="2">
        <v>41761</v>
      </c>
      <c r="C2436" s="3">
        <v>0.39693287037037039</v>
      </c>
      <c r="D2436" t="s">
        <v>31</v>
      </c>
      <c r="E2436" t="s">
        <v>27</v>
      </c>
      <c r="F2436" t="s">
        <v>17</v>
      </c>
      <c r="G2436" t="s">
        <v>4</v>
      </c>
      <c r="H2436">
        <v>4922</v>
      </c>
      <c r="I2436">
        <f>IF(Table3_1[[#This Row],[Status]]="Hired",1,0)</f>
        <v>1</v>
      </c>
      <c r="J2436" t="b">
        <f>OR((Table3_1[[#This Row],[Offered Salary]]&lt;$O$27),(Table3_1[[#This Row],[Offered Salary]]&gt;$O$28))</f>
        <v>1</v>
      </c>
      <c r="K2436" t="str">
        <f>IF(Table3_1[[#This Row],[Offered Salary]]&lt;$O$27,"Low",IF(Table3_1[[#This Row],[Offered Salary]]&gt;$O$28,"High",""))</f>
        <v>Low</v>
      </c>
      <c r="L2436" s="6">
        <f>((Table3_1[[#This Row],[Offered Salary]]-$O$25)/$O$26)</f>
        <v>-1.5619375429471953</v>
      </c>
    </row>
    <row r="2437" spans="1:12" x14ac:dyDescent="0.3">
      <c r="A2437">
        <v>916320</v>
      </c>
      <c r="B2437" s="2">
        <v>41878</v>
      </c>
      <c r="C2437" s="3">
        <v>0.43519675925925927</v>
      </c>
      <c r="D2437" t="s">
        <v>30</v>
      </c>
      <c r="E2437" t="s">
        <v>29</v>
      </c>
      <c r="F2437" t="s">
        <v>17</v>
      </c>
      <c r="G2437" t="s">
        <v>4</v>
      </c>
      <c r="H2437">
        <v>70508</v>
      </c>
      <c r="I2437">
        <f>IF(Table3_1[[#This Row],[Status]]="Hired",1,0)</f>
        <v>0</v>
      </c>
      <c r="J2437" t="b">
        <f>OR((Table3_1[[#This Row],[Offered Salary]]&lt;$O$27),(Table3_1[[#This Row],[Offered Salary]]&gt;$O$28))</f>
        <v>0</v>
      </c>
      <c r="K2437" t="str">
        <f>IF(Table3_1[[#This Row],[Offered Salary]]&lt;$O$27,"Low",IF(Table3_1[[#This Row],[Offered Salary]]&gt;$O$28,"High",""))</f>
        <v/>
      </c>
      <c r="L2437" s="6">
        <f>((Table3_1[[#This Row],[Offered Salary]]-$O$25)/$O$26)</f>
        <v>0.7113702165807354</v>
      </c>
    </row>
    <row r="2438" spans="1:12" x14ac:dyDescent="0.3">
      <c r="A2438">
        <v>280502</v>
      </c>
      <c r="B2438" s="2">
        <v>41761</v>
      </c>
      <c r="C2438" s="3">
        <v>0.56905092592592588</v>
      </c>
      <c r="D2438" t="s">
        <v>31</v>
      </c>
      <c r="E2438" t="s">
        <v>27</v>
      </c>
      <c r="F2438" t="s">
        <v>20</v>
      </c>
      <c r="G2438" t="s">
        <v>10</v>
      </c>
      <c r="H2438">
        <v>15423</v>
      </c>
      <c r="I2438">
        <f>IF(Table3_1[[#This Row],[Status]]="Hired",1,0)</f>
        <v>1</v>
      </c>
      <c r="J2438" t="b">
        <f>OR((Table3_1[[#This Row],[Offered Salary]]&lt;$O$27),(Table3_1[[#This Row],[Offered Salary]]&gt;$O$28))</f>
        <v>0</v>
      </c>
      <c r="K2438" t="str">
        <f>IF(Table3_1[[#This Row],[Offered Salary]]&lt;$O$27,"Low",IF(Table3_1[[#This Row],[Offered Salary]]&gt;$O$28,"High",""))</f>
        <v/>
      </c>
      <c r="L2438" s="6">
        <f>((Table3_1[[#This Row],[Offered Salary]]-$O$25)/$O$26)</f>
        <v>-1.1979573523150056</v>
      </c>
    </row>
    <row r="2439" spans="1:12" x14ac:dyDescent="0.3">
      <c r="A2439">
        <v>485417</v>
      </c>
      <c r="B2439" s="2">
        <v>41827</v>
      </c>
      <c r="C2439" s="3">
        <v>0.39763888888888888</v>
      </c>
      <c r="D2439" t="s">
        <v>31</v>
      </c>
      <c r="E2439" t="s">
        <v>27</v>
      </c>
      <c r="F2439" t="s">
        <v>20</v>
      </c>
      <c r="G2439" t="s">
        <v>10</v>
      </c>
      <c r="H2439">
        <v>75975</v>
      </c>
      <c r="I2439">
        <f>IF(Table3_1[[#This Row],[Status]]="Hired",1,0)</f>
        <v>1</v>
      </c>
      <c r="J2439" t="b">
        <f>OR((Table3_1[[#This Row],[Offered Salary]]&lt;$O$27),(Table3_1[[#This Row],[Offered Salary]]&gt;$O$28))</f>
        <v>0</v>
      </c>
      <c r="K2439" t="str">
        <f>IF(Table3_1[[#This Row],[Offered Salary]]&lt;$O$27,"Low",IF(Table3_1[[#This Row],[Offered Salary]]&gt;$O$28,"High",""))</f>
        <v/>
      </c>
      <c r="L2439" s="6">
        <f>((Table3_1[[#This Row],[Offered Salary]]-$O$25)/$O$26)</f>
        <v>0.90086452209318002</v>
      </c>
    </row>
    <row r="2440" spans="1:12" x14ac:dyDescent="0.3">
      <c r="A2440">
        <v>940140</v>
      </c>
      <c r="B2440" s="2">
        <v>41785</v>
      </c>
      <c r="C2440" s="3">
        <v>0.39695601851851853</v>
      </c>
      <c r="D2440" t="s">
        <v>30</v>
      </c>
      <c r="E2440" t="s">
        <v>29</v>
      </c>
      <c r="F2440" t="s">
        <v>13</v>
      </c>
      <c r="G2440" t="s">
        <v>6</v>
      </c>
      <c r="H2440">
        <v>45244</v>
      </c>
      <c r="I2440">
        <f>IF(Table3_1[[#This Row],[Status]]="Hired",1,0)</f>
        <v>0</v>
      </c>
      <c r="J2440" t="b">
        <f>OR((Table3_1[[#This Row],[Offered Salary]]&lt;$O$27),(Table3_1[[#This Row],[Offered Salary]]&gt;$O$28))</f>
        <v>0</v>
      </c>
      <c r="K2440" t="str">
        <f>IF(Table3_1[[#This Row],[Offered Salary]]&lt;$O$27,"Low",IF(Table3_1[[#This Row],[Offered Salary]]&gt;$O$28,"High",""))</f>
        <v/>
      </c>
      <c r="L2440" s="6">
        <f>((Table3_1[[#This Row],[Offered Salary]]-$O$25)/$O$26)</f>
        <v>-0.16431738804088572</v>
      </c>
    </row>
    <row r="2441" spans="1:12" x14ac:dyDescent="0.3">
      <c r="A2441">
        <v>310088</v>
      </c>
      <c r="B2441" s="2">
        <v>41785</v>
      </c>
      <c r="C2441" s="3">
        <v>0.39736111111111111</v>
      </c>
      <c r="D2441" t="s">
        <v>31</v>
      </c>
      <c r="E2441" t="s">
        <v>28</v>
      </c>
      <c r="F2441" t="s">
        <v>13</v>
      </c>
      <c r="G2441" t="s">
        <v>6</v>
      </c>
      <c r="H2441">
        <v>89241</v>
      </c>
      <c r="I2441">
        <f>IF(Table3_1[[#This Row],[Status]]="Hired",1,0)</f>
        <v>1</v>
      </c>
      <c r="J2441" t="b">
        <f>OR((Table3_1[[#This Row],[Offered Salary]]&lt;$O$27),(Table3_1[[#This Row],[Offered Salary]]&gt;$O$28))</f>
        <v>0</v>
      </c>
      <c r="K2441" t="str">
        <f>IF(Table3_1[[#This Row],[Offered Salary]]&lt;$O$27,"Low",IF(Table3_1[[#This Row],[Offered Salary]]&gt;$O$28,"High",""))</f>
        <v/>
      </c>
      <c r="L2441" s="6">
        <f>((Table3_1[[#This Row],[Offered Salary]]-$O$25)/$O$26)</f>
        <v>1.3606837020690519</v>
      </c>
    </row>
    <row r="2442" spans="1:12" x14ac:dyDescent="0.3">
      <c r="A2442">
        <v>44958</v>
      </c>
      <c r="B2442" s="2">
        <v>41834</v>
      </c>
      <c r="C2442" s="3">
        <v>0.39688657407407407</v>
      </c>
      <c r="D2442" t="s">
        <v>31</v>
      </c>
      <c r="E2442" t="s">
        <v>27</v>
      </c>
      <c r="F2442" t="s">
        <v>17</v>
      </c>
      <c r="G2442" t="s">
        <v>2</v>
      </c>
      <c r="H2442">
        <v>66517</v>
      </c>
      <c r="I2442">
        <f>IF(Table3_1[[#This Row],[Status]]="Hired",1,0)</f>
        <v>1</v>
      </c>
      <c r="J2442" t="b">
        <f>OR((Table3_1[[#This Row],[Offered Salary]]&lt;$O$27),(Table3_1[[#This Row],[Offered Salary]]&gt;$O$28))</f>
        <v>0</v>
      </c>
      <c r="K2442" t="str">
        <f>IF(Table3_1[[#This Row],[Offered Salary]]&lt;$O$27,"Low",IF(Table3_1[[#This Row],[Offered Salary]]&gt;$O$28,"High",""))</f>
        <v/>
      </c>
      <c r="L2442" s="6">
        <f>((Table3_1[[#This Row],[Offered Salary]]-$O$25)/$O$26)</f>
        <v>0.57303625402354375</v>
      </c>
    </row>
    <row r="2443" spans="1:12" x14ac:dyDescent="0.3">
      <c r="A2443">
        <v>541978</v>
      </c>
      <c r="B2443" s="2">
        <v>41834</v>
      </c>
      <c r="C2443" s="3">
        <v>0.39723379629629629</v>
      </c>
      <c r="D2443" t="s">
        <v>31</v>
      </c>
      <c r="E2443" t="s">
        <v>29</v>
      </c>
      <c r="F2443" t="s">
        <v>17</v>
      </c>
      <c r="G2443" t="s">
        <v>2</v>
      </c>
      <c r="H2443">
        <v>57790</v>
      </c>
      <c r="I2443">
        <f>IF(Table3_1[[#This Row],[Status]]="Hired",1,0)</f>
        <v>1</v>
      </c>
      <c r="J2443" t="b">
        <f>OR((Table3_1[[#This Row],[Offered Salary]]&lt;$O$27),(Table3_1[[#This Row],[Offered Salary]]&gt;$O$28))</f>
        <v>0</v>
      </c>
      <c r="K2443" t="str">
        <f>IF(Table3_1[[#This Row],[Offered Salary]]&lt;$O$27,"Low",IF(Table3_1[[#This Row],[Offered Salary]]&gt;$O$28,"High",""))</f>
        <v/>
      </c>
      <c r="L2443" s="6">
        <f>((Table3_1[[#This Row],[Offered Salary]]-$O$25)/$O$26)</f>
        <v>0.27054552707876511</v>
      </c>
    </row>
    <row r="2444" spans="1:12" x14ac:dyDescent="0.3">
      <c r="A2444">
        <v>756546</v>
      </c>
      <c r="B2444" s="2">
        <v>41834</v>
      </c>
      <c r="C2444" s="3">
        <v>0.39756944444444442</v>
      </c>
      <c r="D2444" t="s">
        <v>30</v>
      </c>
      <c r="E2444" t="s">
        <v>27</v>
      </c>
      <c r="F2444" t="s">
        <v>17</v>
      </c>
      <c r="G2444" t="s">
        <v>2</v>
      </c>
      <c r="H2444">
        <v>32671</v>
      </c>
      <c r="I2444">
        <f>IF(Table3_1[[#This Row],[Status]]="Hired",1,0)</f>
        <v>0</v>
      </c>
      <c r="J2444" t="b">
        <f>OR((Table3_1[[#This Row],[Offered Salary]]&lt;$O$27),(Table3_1[[#This Row],[Offered Salary]]&gt;$O$28))</f>
        <v>0</v>
      </c>
      <c r="K2444" t="str">
        <f>IF(Table3_1[[#This Row],[Offered Salary]]&lt;$O$27,"Low",IF(Table3_1[[#This Row],[Offered Salary]]&gt;$O$28,"High",""))</f>
        <v/>
      </c>
      <c r="L2444" s="6">
        <f>((Table3_1[[#This Row],[Offered Salary]]-$O$25)/$O$26)</f>
        <v>-0.60011616309264482</v>
      </c>
    </row>
    <row r="2445" spans="1:12" x14ac:dyDescent="0.3">
      <c r="A2445">
        <v>958202</v>
      </c>
      <c r="B2445" s="2">
        <v>41834</v>
      </c>
      <c r="C2445" s="3">
        <v>0.3979050925925926</v>
      </c>
      <c r="D2445" t="s">
        <v>31</v>
      </c>
      <c r="E2445" t="s">
        <v>29</v>
      </c>
      <c r="F2445" t="s">
        <v>17</v>
      </c>
      <c r="G2445" t="s">
        <v>2</v>
      </c>
      <c r="H2445">
        <v>58417</v>
      </c>
      <c r="I2445">
        <f>IF(Table3_1[[#This Row],[Status]]="Hired",1,0)</f>
        <v>1</v>
      </c>
      <c r="J2445" t="b">
        <f>OR((Table3_1[[#This Row],[Offered Salary]]&lt;$O$27),(Table3_1[[#This Row],[Offered Salary]]&gt;$O$28))</f>
        <v>0</v>
      </c>
      <c r="K2445" t="str">
        <f>IF(Table3_1[[#This Row],[Offered Salary]]&lt;$O$27,"Low",IF(Table3_1[[#This Row],[Offered Salary]]&gt;$O$28,"High",""))</f>
        <v/>
      </c>
      <c r="L2445" s="6">
        <f>((Table3_1[[#This Row],[Offered Salary]]-$O$25)/$O$26)</f>
        <v>0.29227827439105752</v>
      </c>
    </row>
    <row r="2446" spans="1:12" x14ac:dyDescent="0.3">
      <c r="A2446">
        <v>120464</v>
      </c>
      <c r="B2446" s="2">
        <v>41799</v>
      </c>
      <c r="C2446" s="3">
        <v>0.49990740740740741</v>
      </c>
      <c r="D2446" t="s">
        <v>31</v>
      </c>
      <c r="E2446" t="s">
        <v>28</v>
      </c>
      <c r="F2446" t="s">
        <v>17</v>
      </c>
      <c r="G2446" t="s">
        <v>2</v>
      </c>
      <c r="H2446">
        <v>90637</v>
      </c>
      <c r="I2446">
        <f>IF(Table3_1[[#This Row],[Status]]="Hired",1,0)</f>
        <v>1</v>
      </c>
      <c r="J2446" t="b">
        <f>OR((Table3_1[[#This Row],[Offered Salary]]&lt;$O$27),(Table3_1[[#This Row],[Offered Salary]]&gt;$O$28))</f>
        <v>0</v>
      </c>
      <c r="K2446" t="str">
        <f>IF(Table3_1[[#This Row],[Offered Salary]]&lt;$O$27,"Low",IF(Table3_1[[#This Row],[Offered Salary]]&gt;$O$28,"High",""))</f>
        <v/>
      </c>
      <c r="L2446" s="6">
        <f>((Table3_1[[#This Row],[Offered Salary]]-$O$25)/$O$26)</f>
        <v>1.4090711267069471</v>
      </c>
    </row>
    <row r="2447" spans="1:12" x14ac:dyDescent="0.3">
      <c r="A2447">
        <v>333113</v>
      </c>
      <c r="B2447" s="2">
        <v>41772</v>
      </c>
      <c r="C2447" s="3">
        <v>0.59126157407407409</v>
      </c>
      <c r="D2447" t="s">
        <v>31</v>
      </c>
      <c r="E2447" t="s">
        <v>29</v>
      </c>
      <c r="F2447" t="s">
        <v>14</v>
      </c>
      <c r="G2447" t="s">
        <v>2</v>
      </c>
      <c r="H2447">
        <v>49498</v>
      </c>
      <c r="I2447">
        <f>IF(Table3_1[[#This Row],[Status]]="Hired",1,0)</f>
        <v>1</v>
      </c>
      <c r="J2447" t="b">
        <f>OR((Table3_1[[#This Row],[Offered Salary]]&lt;$O$27),(Table3_1[[#This Row],[Offered Salary]]&gt;$O$28))</f>
        <v>0</v>
      </c>
      <c r="K2447" t="str">
        <f>IF(Table3_1[[#This Row],[Offered Salary]]&lt;$O$27,"Low",IF(Table3_1[[#This Row],[Offered Salary]]&gt;$O$28,"High",""))</f>
        <v/>
      </c>
      <c r="L2447" s="6">
        <f>((Table3_1[[#This Row],[Offered Salary]]-$O$25)/$O$26)</f>
        <v>-1.6867456515380026E-2</v>
      </c>
    </row>
    <row r="2448" spans="1:12" x14ac:dyDescent="0.3">
      <c r="A2448">
        <v>813940</v>
      </c>
      <c r="B2448" s="2">
        <v>41772</v>
      </c>
      <c r="C2448" s="3">
        <v>0.59240740740740738</v>
      </c>
      <c r="D2448" t="s">
        <v>31</v>
      </c>
      <c r="E2448" t="s">
        <v>27</v>
      </c>
      <c r="F2448" t="s">
        <v>14</v>
      </c>
      <c r="G2448" t="s">
        <v>2</v>
      </c>
      <c r="H2448">
        <v>43758</v>
      </c>
      <c r="I2448">
        <f>IF(Table3_1[[#This Row],[Status]]="Hired",1,0)</f>
        <v>1</v>
      </c>
      <c r="J2448" t="b">
        <f>OR((Table3_1[[#This Row],[Offered Salary]]&lt;$O$27),(Table3_1[[#This Row],[Offered Salary]]&gt;$O$28))</f>
        <v>0</v>
      </c>
      <c r="K2448" t="str">
        <f>IF(Table3_1[[#This Row],[Offered Salary]]&lt;$O$27,"Low",IF(Table3_1[[#This Row],[Offered Salary]]&gt;$O$28,"High",""))</f>
        <v/>
      </c>
      <c r="L2448" s="6">
        <f>((Table3_1[[#This Row],[Offered Salary]]-$O$25)/$O$26)</f>
        <v>-0.2158243457858085</v>
      </c>
    </row>
    <row r="2449" spans="1:12" x14ac:dyDescent="0.3">
      <c r="A2449">
        <v>899825</v>
      </c>
      <c r="B2449" s="2">
        <v>41781</v>
      </c>
      <c r="C2449" s="3">
        <v>0.38078703703703703</v>
      </c>
      <c r="D2449" t="s">
        <v>31</v>
      </c>
      <c r="E2449" t="s">
        <v>27</v>
      </c>
      <c r="F2449" t="s">
        <v>14</v>
      </c>
      <c r="G2449" t="s">
        <v>2</v>
      </c>
      <c r="H2449">
        <v>42972</v>
      </c>
      <c r="I2449">
        <f>IF(Table3_1[[#This Row],[Status]]="Hired",1,0)</f>
        <v>1</v>
      </c>
      <c r="J2449" t="b">
        <f>OR((Table3_1[[#This Row],[Offered Salary]]&lt;$O$27),(Table3_1[[#This Row],[Offered Salary]]&gt;$O$28))</f>
        <v>0</v>
      </c>
      <c r="K2449" t="str">
        <f>IF(Table3_1[[#This Row],[Offered Salary]]&lt;$O$27,"Low",IF(Table3_1[[#This Row],[Offered Salary]]&gt;$O$28,"High",""))</f>
        <v/>
      </c>
      <c r="L2449" s="6">
        <f>((Table3_1[[#This Row],[Offered Salary]]-$O$25)/$O$26)</f>
        <v>-0.24306826825384975</v>
      </c>
    </row>
    <row r="2450" spans="1:12" x14ac:dyDescent="0.3">
      <c r="A2450">
        <v>820704</v>
      </c>
      <c r="B2450" s="2">
        <v>41781</v>
      </c>
      <c r="C2450" s="3">
        <v>0.38246527777777778</v>
      </c>
      <c r="D2450" t="s">
        <v>30</v>
      </c>
      <c r="E2450" t="s">
        <v>29</v>
      </c>
      <c r="F2450" t="s">
        <v>14</v>
      </c>
      <c r="G2450" t="s">
        <v>2</v>
      </c>
      <c r="H2450">
        <v>75377</v>
      </c>
      <c r="I2450">
        <f>IF(Table3_1[[#This Row],[Status]]="Hired",1,0)</f>
        <v>0</v>
      </c>
      <c r="J2450" t="b">
        <f>OR((Table3_1[[#This Row],[Offered Salary]]&lt;$O$27),(Table3_1[[#This Row],[Offered Salary]]&gt;$O$28))</f>
        <v>0</v>
      </c>
      <c r="K2450" t="str">
        <f>IF(Table3_1[[#This Row],[Offered Salary]]&lt;$O$27,"Low",IF(Table3_1[[#This Row],[Offered Salary]]&gt;$O$28,"High",""))</f>
        <v/>
      </c>
      <c r="L2450" s="6">
        <f>((Table3_1[[#This Row],[Offered Salary]]-$O$25)/$O$26)</f>
        <v>0.88013695767092981</v>
      </c>
    </row>
    <row r="2451" spans="1:12" x14ac:dyDescent="0.3">
      <c r="A2451">
        <v>958425</v>
      </c>
      <c r="B2451" s="2">
        <v>41781</v>
      </c>
      <c r="C2451" s="3">
        <v>0.38557870370370373</v>
      </c>
      <c r="D2451" t="s">
        <v>30</v>
      </c>
      <c r="E2451" t="s">
        <v>27</v>
      </c>
      <c r="F2451" t="s">
        <v>14</v>
      </c>
      <c r="G2451" t="s">
        <v>2</v>
      </c>
      <c r="H2451">
        <v>55893</v>
      </c>
      <c r="I2451">
        <f>IF(Table3_1[[#This Row],[Status]]="Hired",1,0)</f>
        <v>0</v>
      </c>
      <c r="J2451" t="b">
        <f>OR((Table3_1[[#This Row],[Offered Salary]]&lt;$O$27),(Table3_1[[#This Row],[Offered Salary]]&gt;$O$28))</f>
        <v>0</v>
      </c>
      <c r="K2451" t="str">
        <f>IF(Table3_1[[#This Row],[Offered Salary]]&lt;$O$27,"Low",IF(Table3_1[[#This Row],[Offered Salary]]&gt;$O$28,"High",""))</f>
        <v/>
      </c>
      <c r="L2451" s="6">
        <f>((Table3_1[[#This Row],[Offered Salary]]-$O$25)/$O$26)</f>
        <v>0.20479270147841616</v>
      </c>
    </row>
    <row r="2452" spans="1:12" x14ac:dyDescent="0.3">
      <c r="A2452">
        <v>37226</v>
      </c>
      <c r="B2452" s="2">
        <v>41849</v>
      </c>
      <c r="C2452" s="3">
        <v>0.39824074074074073</v>
      </c>
      <c r="D2452" t="s">
        <v>30</v>
      </c>
      <c r="E2452" t="s">
        <v>27</v>
      </c>
      <c r="F2452" t="s">
        <v>14</v>
      </c>
      <c r="G2452" t="s">
        <v>2</v>
      </c>
      <c r="H2452">
        <v>36245</v>
      </c>
      <c r="I2452">
        <f>IF(Table3_1[[#This Row],[Status]]="Hired",1,0)</f>
        <v>0</v>
      </c>
      <c r="J2452" t="b">
        <f>OR((Table3_1[[#This Row],[Offered Salary]]&lt;$O$27),(Table3_1[[#This Row],[Offered Salary]]&gt;$O$28))</f>
        <v>0</v>
      </c>
      <c r="K2452" t="str">
        <f>IF(Table3_1[[#This Row],[Offered Salary]]&lt;$O$27,"Low",IF(Table3_1[[#This Row],[Offered Salary]]&gt;$O$28,"High",""))</f>
        <v/>
      </c>
      <c r="L2452" s="6">
        <f>((Table3_1[[#This Row],[Offered Salary]]-$O$25)/$O$26)</f>
        <v>-0.47623603726468117</v>
      </c>
    </row>
    <row r="2453" spans="1:12" x14ac:dyDescent="0.3">
      <c r="A2453">
        <v>325608</v>
      </c>
      <c r="B2453" s="2">
        <v>41849</v>
      </c>
      <c r="C2453" s="3">
        <v>0.40045138888888887</v>
      </c>
      <c r="D2453" t="s">
        <v>31</v>
      </c>
      <c r="E2453" t="s">
        <v>29</v>
      </c>
      <c r="F2453" t="s">
        <v>14</v>
      </c>
      <c r="G2453" t="s">
        <v>2</v>
      </c>
      <c r="H2453">
        <v>35150</v>
      </c>
      <c r="I2453">
        <f>IF(Table3_1[[#This Row],[Status]]="Hired",1,0)</f>
        <v>1</v>
      </c>
      <c r="J2453" t="b">
        <f>OR((Table3_1[[#This Row],[Offered Salary]]&lt;$O$27),(Table3_1[[#This Row],[Offered Salary]]&gt;$O$28))</f>
        <v>0</v>
      </c>
      <c r="K2453" t="str">
        <f>IF(Table3_1[[#This Row],[Offered Salary]]&lt;$O$27,"Low",IF(Table3_1[[#This Row],[Offered Salary]]&gt;$O$28,"High",""))</f>
        <v/>
      </c>
      <c r="L2453" s="6">
        <f>((Table3_1[[#This Row],[Offered Salary]]-$O$25)/$O$26)</f>
        <v>-0.51419035673351732</v>
      </c>
    </row>
    <row r="2454" spans="1:12" x14ac:dyDescent="0.3">
      <c r="A2454">
        <v>458506</v>
      </c>
      <c r="B2454" s="2">
        <v>41859</v>
      </c>
      <c r="C2454" s="3">
        <v>0.49711805555555555</v>
      </c>
      <c r="D2454" t="s">
        <v>30</v>
      </c>
      <c r="E2454" t="s">
        <v>27</v>
      </c>
      <c r="F2454" t="s">
        <v>14</v>
      </c>
      <c r="G2454" t="s">
        <v>2</v>
      </c>
      <c r="H2454">
        <v>66187</v>
      </c>
      <c r="I2454">
        <f>IF(Table3_1[[#This Row],[Status]]="Hired",1,0)</f>
        <v>0</v>
      </c>
      <c r="J2454" t="b">
        <f>OR((Table3_1[[#This Row],[Offered Salary]]&lt;$O$27),(Table3_1[[#This Row],[Offered Salary]]&gt;$O$28))</f>
        <v>0</v>
      </c>
      <c r="K2454" t="str">
        <f>IF(Table3_1[[#This Row],[Offered Salary]]&lt;$O$27,"Low",IF(Table3_1[[#This Row],[Offered Salary]]&gt;$O$28,"High",""))</f>
        <v/>
      </c>
      <c r="L2454" s="6">
        <f>((Table3_1[[#This Row],[Offered Salary]]-$O$25)/$O$26)</f>
        <v>0.56159796596444245</v>
      </c>
    </row>
    <row r="2455" spans="1:12" x14ac:dyDescent="0.3">
      <c r="A2455">
        <v>814821</v>
      </c>
      <c r="B2455" s="2">
        <v>41860</v>
      </c>
      <c r="C2455" s="3">
        <v>0.42952546296296296</v>
      </c>
      <c r="D2455" t="s">
        <v>31</v>
      </c>
      <c r="E2455" t="s">
        <v>29</v>
      </c>
      <c r="F2455" t="s">
        <v>14</v>
      </c>
      <c r="G2455" t="s">
        <v>2</v>
      </c>
      <c r="H2455">
        <v>94347</v>
      </c>
      <c r="I2455">
        <f>IF(Table3_1[[#This Row],[Status]]="Hired",1,0)</f>
        <v>1</v>
      </c>
      <c r="J2455" t="b">
        <f>OR((Table3_1[[#This Row],[Offered Salary]]&lt;$O$27),(Table3_1[[#This Row],[Offered Salary]]&gt;$O$28))</f>
        <v>0</v>
      </c>
      <c r="K2455" t="str">
        <f>IF(Table3_1[[#This Row],[Offered Salary]]&lt;$O$27,"Low",IF(Table3_1[[#This Row],[Offered Salary]]&gt;$O$28,"High",""))</f>
        <v/>
      </c>
      <c r="L2455" s="6">
        <f>((Table3_1[[#This Row],[Offered Salary]]-$O$25)/$O$26)</f>
        <v>1.5376652136744191</v>
      </c>
    </row>
    <row r="2456" spans="1:12" x14ac:dyDescent="0.3">
      <c r="A2456">
        <v>786486</v>
      </c>
      <c r="B2456" s="2">
        <v>41860</v>
      </c>
      <c r="C2456" s="3">
        <v>0.42819444444444443</v>
      </c>
      <c r="D2456" t="s">
        <v>31</v>
      </c>
      <c r="E2456" t="s">
        <v>28</v>
      </c>
      <c r="F2456" t="s">
        <v>14</v>
      </c>
      <c r="G2456" t="s">
        <v>2</v>
      </c>
      <c r="H2456">
        <v>80614</v>
      </c>
      <c r="I2456">
        <f>IF(Table3_1[[#This Row],[Status]]="Hired",1,0)</f>
        <v>1</v>
      </c>
      <c r="J2456" t="b">
        <f>OR((Table3_1[[#This Row],[Offered Salary]]&lt;$O$27),(Table3_1[[#This Row],[Offered Salary]]&gt;$O$28))</f>
        <v>0</v>
      </c>
      <c r="K2456" t="str">
        <f>IF(Table3_1[[#This Row],[Offered Salary]]&lt;$O$27,"Low",IF(Table3_1[[#This Row],[Offered Salary]]&gt;$O$28,"High",""))</f>
        <v/>
      </c>
      <c r="L2456" s="6">
        <f>((Table3_1[[#This Row],[Offered Salary]]-$O$25)/$O$26)</f>
        <v>1.0616591230209707</v>
      </c>
    </row>
    <row r="2457" spans="1:12" x14ac:dyDescent="0.3">
      <c r="A2457">
        <v>288890</v>
      </c>
      <c r="B2457" s="2">
        <v>41849</v>
      </c>
      <c r="C2457" s="3">
        <v>0.39760416666666665</v>
      </c>
      <c r="D2457" t="s">
        <v>31</v>
      </c>
      <c r="E2457" t="s">
        <v>28</v>
      </c>
      <c r="F2457" t="s">
        <v>14</v>
      </c>
      <c r="G2457" t="s">
        <v>10</v>
      </c>
      <c r="H2457">
        <v>85411</v>
      </c>
      <c r="I2457">
        <f>IF(Table3_1[[#This Row],[Status]]="Hired",1,0)</f>
        <v>1</v>
      </c>
      <c r="J2457" t="b">
        <f>OR((Table3_1[[#This Row],[Offered Salary]]&lt;$O$27),(Table3_1[[#This Row],[Offered Salary]]&gt;$O$28))</f>
        <v>0</v>
      </c>
      <c r="K2457" t="str">
        <f>IF(Table3_1[[#This Row],[Offered Salary]]&lt;$O$27,"Low",IF(Table3_1[[#This Row],[Offered Salary]]&gt;$O$28,"High",""))</f>
        <v/>
      </c>
      <c r="L2457" s="6">
        <f>((Table3_1[[#This Row],[Offered Salary]]-$O$25)/$O$26)</f>
        <v>1.227930237625543</v>
      </c>
    </row>
    <row r="2458" spans="1:12" x14ac:dyDescent="0.3">
      <c r="A2458">
        <v>507841</v>
      </c>
      <c r="B2458" s="2">
        <v>41843</v>
      </c>
      <c r="C2458" s="3">
        <v>0.39717592592592593</v>
      </c>
      <c r="D2458" t="s">
        <v>31</v>
      </c>
      <c r="E2458" t="s">
        <v>27</v>
      </c>
      <c r="F2458" t="s">
        <v>15</v>
      </c>
      <c r="G2458" t="s">
        <v>10</v>
      </c>
      <c r="H2458">
        <v>47691</v>
      </c>
      <c r="I2458">
        <f>IF(Table3_1[[#This Row],[Status]]="Hired",1,0)</f>
        <v>1</v>
      </c>
      <c r="J2458" t="b">
        <f>OR((Table3_1[[#This Row],[Offered Salary]]&lt;$O$27),(Table3_1[[#This Row],[Offered Salary]]&gt;$O$28))</f>
        <v>0</v>
      </c>
      <c r="K2458" t="str">
        <f>IF(Table3_1[[#This Row],[Offered Salary]]&lt;$O$27,"Low",IF(Table3_1[[#This Row],[Offered Salary]]&gt;$O$28,"High",""))</f>
        <v/>
      </c>
      <c r="L2458" s="6">
        <f>((Table3_1[[#This Row],[Offered Salary]]-$O$25)/$O$26)</f>
        <v>-7.9500749008701327E-2</v>
      </c>
    </row>
    <row r="2459" spans="1:12" x14ac:dyDescent="0.3">
      <c r="A2459">
        <v>768604</v>
      </c>
      <c r="B2459" s="2">
        <v>41800</v>
      </c>
      <c r="C2459" s="3">
        <v>0.29637731481481483</v>
      </c>
      <c r="D2459" t="s">
        <v>31</v>
      </c>
      <c r="E2459" t="s">
        <v>27</v>
      </c>
      <c r="F2459" t="s">
        <v>17</v>
      </c>
      <c r="G2459" t="s">
        <v>4</v>
      </c>
      <c r="H2459">
        <v>24094</v>
      </c>
      <c r="I2459">
        <f>IF(Table3_1[[#This Row],[Status]]="Hired",1,0)</f>
        <v>1</v>
      </c>
      <c r="J2459" t="b">
        <f>OR((Table3_1[[#This Row],[Offered Salary]]&lt;$O$27),(Table3_1[[#This Row],[Offered Salary]]&gt;$O$28))</f>
        <v>0</v>
      </c>
      <c r="K2459" t="str">
        <f>IF(Table3_1[[#This Row],[Offered Salary]]&lt;$O$27,"Low",IF(Table3_1[[#This Row],[Offered Salary]]&gt;$O$28,"High",""))</f>
        <v/>
      </c>
      <c r="L2459" s="6">
        <f>((Table3_1[[#This Row],[Offered Salary]]-$O$25)/$O$26)</f>
        <v>-0.89740766819237738</v>
      </c>
    </row>
    <row r="2460" spans="1:12" x14ac:dyDescent="0.3">
      <c r="A2460">
        <v>711758</v>
      </c>
      <c r="B2460" s="2">
        <v>41792</v>
      </c>
      <c r="C2460" s="3">
        <v>0.33082175925925927</v>
      </c>
      <c r="D2460" t="s">
        <v>31</v>
      </c>
      <c r="E2460" t="s">
        <v>28</v>
      </c>
      <c r="F2460" t="s">
        <v>20</v>
      </c>
      <c r="G2460" t="s">
        <v>10</v>
      </c>
      <c r="H2460">
        <v>87447</v>
      </c>
      <c r="I2460">
        <f>IF(Table3_1[[#This Row],[Status]]="Hired",1,0)</f>
        <v>1</v>
      </c>
      <c r="J2460" t="b">
        <f>OR((Table3_1[[#This Row],[Offered Salary]]&lt;$O$27),(Table3_1[[#This Row],[Offered Salary]]&gt;$O$28))</f>
        <v>0</v>
      </c>
      <c r="K2460" t="str">
        <f>IF(Table3_1[[#This Row],[Offered Salary]]&lt;$O$27,"Low",IF(Table3_1[[#This Row],[Offered Salary]]&gt;$O$28,"High",""))</f>
        <v/>
      </c>
      <c r="L2460" s="6">
        <f>((Table3_1[[#This Row],[Offered Salary]]-$O$25)/$O$26)</f>
        <v>1.2985010088023012</v>
      </c>
    </row>
    <row r="2461" spans="1:12" x14ac:dyDescent="0.3">
      <c r="A2461">
        <v>441695</v>
      </c>
      <c r="B2461" s="2">
        <v>41799</v>
      </c>
      <c r="C2461" s="3">
        <v>0.58782407407407411</v>
      </c>
      <c r="D2461" t="s">
        <v>31</v>
      </c>
      <c r="E2461" t="s">
        <v>27</v>
      </c>
      <c r="F2461" t="s">
        <v>20</v>
      </c>
      <c r="G2461" t="s">
        <v>10</v>
      </c>
      <c r="H2461">
        <v>84762</v>
      </c>
      <c r="I2461">
        <f>IF(Table3_1[[#This Row],[Status]]="Hired",1,0)</f>
        <v>1</v>
      </c>
      <c r="J2461" t="b">
        <f>OR((Table3_1[[#This Row],[Offered Salary]]&lt;$O$27),(Table3_1[[#This Row],[Offered Salary]]&gt;$O$28))</f>
        <v>0</v>
      </c>
      <c r="K2461" t="str">
        <f>IF(Table3_1[[#This Row],[Offered Salary]]&lt;$O$27,"Low",IF(Table3_1[[#This Row],[Offered Salary]]&gt;$O$28,"High",""))</f>
        <v/>
      </c>
      <c r="L2461" s="6">
        <f>((Table3_1[[#This Row],[Offered Salary]]-$O$25)/$O$26)</f>
        <v>1.2054349377759772</v>
      </c>
    </row>
    <row r="2462" spans="1:12" x14ac:dyDescent="0.3">
      <c r="A2462">
        <v>961095</v>
      </c>
      <c r="B2462" s="2">
        <v>41760</v>
      </c>
      <c r="C2462" s="3">
        <v>0.77839120370370374</v>
      </c>
      <c r="D2462" t="s">
        <v>30</v>
      </c>
      <c r="E2462" t="s">
        <v>29</v>
      </c>
      <c r="F2462" t="s">
        <v>13</v>
      </c>
      <c r="G2462" t="s">
        <v>2</v>
      </c>
      <c r="H2462">
        <v>66907</v>
      </c>
      <c r="I2462">
        <f>IF(Table3_1[[#This Row],[Status]]="Hired",1,0)</f>
        <v>0</v>
      </c>
      <c r="J2462" t="b">
        <f>OR((Table3_1[[#This Row],[Offered Salary]]&lt;$O$27),(Table3_1[[#This Row],[Offered Salary]]&gt;$O$28))</f>
        <v>0</v>
      </c>
      <c r="K2462" t="str">
        <f>IF(Table3_1[[#This Row],[Offered Salary]]&lt;$O$27,"Low",IF(Table3_1[[#This Row],[Offered Salary]]&gt;$O$28,"High",""))</f>
        <v/>
      </c>
      <c r="L2462" s="6">
        <f>((Table3_1[[#This Row],[Offered Salary]]-$O$25)/$O$26)</f>
        <v>0.58655423082066338</v>
      </c>
    </row>
    <row r="2463" spans="1:12" x14ac:dyDescent="0.3">
      <c r="A2463">
        <v>86378</v>
      </c>
      <c r="B2463" s="2">
        <v>41760</v>
      </c>
      <c r="C2463" s="3">
        <v>0.77875000000000005</v>
      </c>
      <c r="D2463" t="s">
        <v>30</v>
      </c>
      <c r="E2463" t="s">
        <v>29</v>
      </c>
      <c r="F2463" t="s">
        <v>13</v>
      </c>
      <c r="G2463" t="s">
        <v>2</v>
      </c>
      <c r="H2463">
        <v>60562</v>
      </c>
      <c r="I2463">
        <f>IF(Table3_1[[#This Row],[Status]]="Hired",1,0)</f>
        <v>0</v>
      </c>
      <c r="J2463" t="b">
        <f>OR((Table3_1[[#This Row],[Offered Salary]]&lt;$O$27),(Table3_1[[#This Row],[Offered Salary]]&gt;$O$28))</f>
        <v>0</v>
      </c>
      <c r="K2463" t="str">
        <f>IF(Table3_1[[#This Row],[Offered Salary]]&lt;$O$27,"Low",IF(Table3_1[[#This Row],[Offered Salary]]&gt;$O$28,"High",""))</f>
        <v/>
      </c>
      <c r="L2463" s="6">
        <f>((Table3_1[[#This Row],[Offered Salary]]-$O$25)/$O$26)</f>
        <v>0.36662714677521591</v>
      </c>
    </row>
    <row r="2464" spans="1:12" x14ac:dyDescent="0.3">
      <c r="A2464">
        <v>128693</v>
      </c>
      <c r="B2464" s="2">
        <v>41760</v>
      </c>
      <c r="C2464" s="3">
        <v>0.7807291666666667</v>
      </c>
      <c r="D2464" t="s">
        <v>30</v>
      </c>
      <c r="E2464" t="s">
        <v>29</v>
      </c>
      <c r="F2464" t="s">
        <v>13</v>
      </c>
      <c r="G2464" t="s">
        <v>2</v>
      </c>
      <c r="H2464">
        <v>83932</v>
      </c>
      <c r="I2464">
        <f>IF(Table3_1[[#This Row],[Status]]="Hired",1,0)</f>
        <v>0</v>
      </c>
      <c r="J2464" t="b">
        <f>OR((Table3_1[[#This Row],[Offered Salary]]&lt;$O$27),(Table3_1[[#This Row],[Offered Salary]]&gt;$O$28))</f>
        <v>0</v>
      </c>
      <c r="K2464" t="str">
        <f>IF(Table3_1[[#This Row],[Offered Salary]]&lt;$O$27,"Low",IF(Table3_1[[#This Row],[Offered Salary]]&gt;$O$28,"High",""))</f>
        <v/>
      </c>
      <c r="L2464" s="6">
        <f>((Table3_1[[#This Row],[Offered Salary]]-$O$25)/$O$26)</f>
        <v>1.176665910233389</v>
      </c>
    </row>
    <row r="2465" spans="1:12" x14ac:dyDescent="0.3">
      <c r="A2465">
        <v>916106</v>
      </c>
      <c r="B2465" s="2">
        <v>41760</v>
      </c>
      <c r="C2465" s="3">
        <v>0.78115740740740736</v>
      </c>
      <c r="D2465" t="s">
        <v>31</v>
      </c>
      <c r="E2465" t="s">
        <v>29</v>
      </c>
      <c r="F2465" t="s">
        <v>13</v>
      </c>
      <c r="G2465" t="s">
        <v>2</v>
      </c>
      <c r="H2465">
        <v>23057</v>
      </c>
      <c r="I2465">
        <f>IF(Table3_1[[#This Row],[Status]]="Hired",1,0)</f>
        <v>1</v>
      </c>
      <c r="J2465" t="b">
        <f>OR((Table3_1[[#This Row],[Offered Salary]]&lt;$O$27),(Table3_1[[#This Row],[Offered Salary]]&gt;$O$28))</f>
        <v>0</v>
      </c>
      <c r="K2465" t="str">
        <f>IF(Table3_1[[#This Row],[Offered Salary]]&lt;$O$27,"Low",IF(Table3_1[[#This Row],[Offered Salary]]&gt;$O$28,"High",""))</f>
        <v/>
      </c>
      <c r="L2465" s="6">
        <f>((Table3_1[[#This Row],[Offered Salary]]-$O$25)/$O$26)</f>
        <v>-0.93335162188112908</v>
      </c>
    </row>
    <row r="2466" spans="1:12" x14ac:dyDescent="0.3">
      <c r="A2466">
        <v>170008</v>
      </c>
      <c r="B2466" s="2">
        <v>41765</v>
      </c>
      <c r="C2466" s="3">
        <v>0.32333333333333331</v>
      </c>
      <c r="D2466" t="s">
        <v>31</v>
      </c>
      <c r="E2466" t="s">
        <v>29</v>
      </c>
      <c r="F2466" t="s">
        <v>13</v>
      </c>
      <c r="G2466" t="s">
        <v>2</v>
      </c>
      <c r="H2466">
        <v>79290</v>
      </c>
      <c r="I2466">
        <f>IF(Table3_1[[#This Row],[Status]]="Hired",1,0)</f>
        <v>1</v>
      </c>
      <c r="J2466" t="b">
        <f>OR((Table3_1[[#This Row],[Offered Salary]]&lt;$O$27),(Table3_1[[#This Row],[Offered Salary]]&gt;$O$28))</f>
        <v>0</v>
      </c>
      <c r="K2466" t="str">
        <f>IF(Table3_1[[#This Row],[Offered Salary]]&lt;$O$27,"Low",IF(Table3_1[[#This Row],[Offered Salary]]&gt;$O$28,"High",""))</f>
        <v/>
      </c>
      <c r="L2466" s="6">
        <f>((Table3_1[[#This Row],[Offered Salary]]-$O$25)/$O$26)</f>
        <v>1.0157673248686976</v>
      </c>
    </row>
    <row r="2467" spans="1:12" x14ac:dyDescent="0.3">
      <c r="A2467">
        <v>864459</v>
      </c>
      <c r="B2467" s="2">
        <v>41765</v>
      </c>
      <c r="C2467" s="3">
        <v>0.32363425925925926</v>
      </c>
      <c r="D2467" t="s">
        <v>30</v>
      </c>
      <c r="E2467" t="s">
        <v>29</v>
      </c>
      <c r="F2467" t="s">
        <v>13</v>
      </c>
      <c r="G2467" t="s">
        <v>2</v>
      </c>
      <c r="H2467">
        <v>75118</v>
      </c>
      <c r="I2467">
        <f>IF(Table3_1[[#This Row],[Status]]="Hired",1,0)</f>
        <v>0</v>
      </c>
      <c r="J2467" t="b">
        <f>OR((Table3_1[[#This Row],[Offered Salary]]&lt;$O$27),(Table3_1[[#This Row],[Offered Salary]]&gt;$O$28))</f>
        <v>0</v>
      </c>
      <c r="K2467" t="str">
        <f>IF(Table3_1[[#This Row],[Offered Salary]]&lt;$O$27,"Low",IF(Table3_1[[#This Row],[Offered Salary]]&gt;$O$28,"High",""))</f>
        <v/>
      </c>
      <c r="L2467" s="6">
        <f>((Table3_1[[#This Row],[Offered Salary]]-$O$25)/$O$26)</f>
        <v>0.87115963461848367</v>
      </c>
    </row>
    <row r="2468" spans="1:12" x14ac:dyDescent="0.3">
      <c r="A2468">
        <v>438564</v>
      </c>
      <c r="B2468" s="2">
        <v>41766</v>
      </c>
      <c r="C2468" s="3">
        <v>0.30166666666666669</v>
      </c>
      <c r="D2468" t="s">
        <v>31</v>
      </c>
      <c r="E2468" t="s">
        <v>29</v>
      </c>
      <c r="F2468" t="s">
        <v>13</v>
      </c>
      <c r="G2468" t="s">
        <v>2</v>
      </c>
      <c r="H2468">
        <v>4782</v>
      </c>
      <c r="I2468">
        <f>IF(Table3_1[[#This Row],[Status]]="Hired",1,0)</f>
        <v>1</v>
      </c>
      <c r="J2468" t="b">
        <f>OR((Table3_1[[#This Row],[Offered Salary]]&lt;$O$27),(Table3_1[[#This Row],[Offered Salary]]&gt;$O$28))</f>
        <v>1</v>
      </c>
      <c r="K2468" t="str">
        <f>IF(Table3_1[[#This Row],[Offered Salary]]&lt;$O$27,"Low",IF(Table3_1[[#This Row],[Offered Salary]]&gt;$O$28,"High",""))</f>
        <v>Low</v>
      </c>
      <c r="L2468" s="6">
        <f>((Table3_1[[#This Row],[Offered Salary]]-$O$25)/$O$26)</f>
        <v>-1.5667901500025716</v>
      </c>
    </row>
    <row r="2469" spans="1:12" x14ac:dyDescent="0.3">
      <c r="A2469">
        <v>67450</v>
      </c>
      <c r="B2469" s="2">
        <v>41766</v>
      </c>
      <c r="C2469" s="3">
        <v>0.30197916666666669</v>
      </c>
      <c r="D2469" t="s">
        <v>31</v>
      </c>
      <c r="E2469" t="s">
        <v>29</v>
      </c>
      <c r="F2469" t="s">
        <v>13</v>
      </c>
      <c r="G2469" t="s">
        <v>2</v>
      </c>
      <c r="H2469">
        <v>42353</v>
      </c>
      <c r="I2469">
        <f>IF(Table3_1[[#This Row],[Status]]="Hired",1,0)</f>
        <v>1</v>
      </c>
      <c r="J2469" t="b">
        <f>OR((Table3_1[[#This Row],[Offered Salary]]&lt;$O$27),(Table3_1[[#This Row],[Offered Salary]]&gt;$O$28))</f>
        <v>0</v>
      </c>
      <c r="K2469" t="str">
        <f>IF(Table3_1[[#This Row],[Offered Salary]]&lt;$O$27,"Low",IF(Table3_1[[#This Row],[Offered Salary]]&gt;$O$28,"High",""))</f>
        <v/>
      </c>
      <c r="L2469" s="6">
        <f>((Table3_1[[#This Row],[Offered Salary]]-$O$25)/$O$26)</f>
        <v>-0.26452372373440641</v>
      </c>
    </row>
    <row r="2470" spans="1:12" x14ac:dyDescent="0.3">
      <c r="A2470">
        <v>958601</v>
      </c>
      <c r="B2470" s="2">
        <v>41766</v>
      </c>
      <c r="C2470" s="3">
        <v>0.30270833333333336</v>
      </c>
      <c r="D2470" t="s">
        <v>30</v>
      </c>
      <c r="E2470" t="s">
        <v>29</v>
      </c>
      <c r="F2470" t="s">
        <v>13</v>
      </c>
      <c r="G2470" t="s">
        <v>2</v>
      </c>
      <c r="H2470">
        <v>55682</v>
      </c>
      <c r="I2470">
        <f>IF(Table3_1[[#This Row],[Status]]="Hired",1,0)</f>
        <v>0</v>
      </c>
      <c r="J2470" t="b">
        <f>OR((Table3_1[[#This Row],[Offered Salary]]&lt;$O$27),(Table3_1[[#This Row],[Offered Salary]]&gt;$O$28))</f>
        <v>0</v>
      </c>
      <c r="K2470" t="str">
        <f>IF(Table3_1[[#This Row],[Offered Salary]]&lt;$O$27,"Low",IF(Table3_1[[#This Row],[Offered Salary]]&gt;$O$28,"High",""))</f>
        <v/>
      </c>
      <c r="L2470" s="6">
        <f>((Table3_1[[#This Row],[Offered Salary]]-$O$25)/$O$26)</f>
        <v>0.19747912941638474</v>
      </c>
    </row>
    <row r="2471" spans="1:12" x14ac:dyDescent="0.3">
      <c r="A2471">
        <v>578891</v>
      </c>
      <c r="B2471" s="2">
        <v>41766</v>
      </c>
      <c r="C2471" s="3">
        <v>0.30375000000000002</v>
      </c>
      <c r="D2471" t="s">
        <v>31</v>
      </c>
      <c r="E2471" t="s">
        <v>29</v>
      </c>
      <c r="F2471" t="s">
        <v>13</v>
      </c>
      <c r="G2471" t="s">
        <v>2</v>
      </c>
      <c r="H2471">
        <v>63105</v>
      </c>
      <c r="I2471">
        <f>IF(Table3_1[[#This Row],[Status]]="Hired",1,0)</f>
        <v>1</v>
      </c>
      <c r="J2471" t="b">
        <f>OR((Table3_1[[#This Row],[Offered Salary]]&lt;$O$27),(Table3_1[[#This Row],[Offered Salary]]&gt;$O$28))</f>
        <v>0</v>
      </c>
      <c r="K2471" t="str">
        <f>IF(Table3_1[[#This Row],[Offered Salary]]&lt;$O$27,"Low",IF(Table3_1[[#This Row],[Offered Salary]]&gt;$O$28,"High",""))</f>
        <v/>
      </c>
      <c r="L2471" s="6">
        <f>((Table3_1[[#This Row],[Offered Salary]]-$O$25)/$O$26)</f>
        <v>0.45477128778822978</v>
      </c>
    </row>
    <row r="2472" spans="1:12" x14ac:dyDescent="0.3">
      <c r="A2472">
        <v>662943</v>
      </c>
      <c r="B2472" s="2">
        <v>41809</v>
      </c>
      <c r="C2472" s="3">
        <v>0.39984953703703702</v>
      </c>
      <c r="D2472" t="s">
        <v>30</v>
      </c>
      <c r="E2472" t="s">
        <v>29</v>
      </c>
      <c r="F2472" t="s">
        <v>13</v>
      </c>
      <c r="G2472" t="s">
        <v>2</v>
      </c>
      <c r="H2472">
        <v>66388</v>
      </c>
      <c r="I2472">
        <f>IF(Table3_1[[#This Row],[Status]]="Hired",1,0)</f>
        <v>0</v>
      </c>
      <c r="J2472" t="b">
        <f>OR((Table3_1[[#This Row],[Offered Salary]]&lt;$O$27),(Table3_1[[#This Row],[Offered Salary]]&gt;$O$28))</f>
        <v>0</v>
      </c>
      <c r="K2472" t="str">
        <f>IF(Table3_1[[#This Row],[Offered Salary]]&lt;$O$27,"Low",IF(Table3_1[[#This Row],[Offered Salary]]&gt;$O$28,"High",""))</f>
        <v/>
      </c>
      <c r="L2472" s="6">
        <f>((Table3_1[[#This Row],[Offered Salary]]-$O$25)/$O$26)</f>
        <v>0.56856492323680408</v>
      </c>
    </row>
    <row r="2473" spans="1:12" x14ac:dyDescent="0.3">
      <c r="A2473">
        <v>365930</v>
      </c>
      <c r="B2473" s="2">
        <v>41821</v>
      </c>
      <c r="C2473" s="3">
        <v>0.51267361111111109</v>
      </c>
      <c r="D2473" t="s">
        <v>31</v>
      </c>
      <c r="E2473" t="s">
        <v>29</v>
      </c>
      <c r="F2473" t="s">
        <v>13</v>
      </c>
      <c r="G2473" t="s">
        <v>2</v>
      </c>
      <c r="H2473">
        <v>1038</v>
      </c>
      <c r="I2473">
        <f>IF(Table3_1[[#This Row],[Status]]="Hired",1,0)</f>
        <v>1</v>
      </c>
      <c r="J2473" t="b">
        <f>OR((Table3_1[[#This Row],[Offered Salary]]&lt;$O$27),(Table3_1[[#This Row],[Offered Salary]]&gt;$O$28))</f>
        <v>1</v>
      </c>
      <c r="K2473" t="str">
        <f>IF(Table3_1[[#This Row],[Offered Salary]]&lt;$O$27,"Low",IF(Table3_1[[#This Row],[Offered Salary]]&gt;$O$28,"High",""))</f>
        <v>Low</v>
      </c>
      <c r="L2473" s="6">
        <f>((Table3_1[[#This Row],[Offered Salary]]-$O$25)/$O$26)</f>
        <v>-1.6965627272549209</v>
      </c>
    </row>
    <row r="2474" spans="1:12" x14ac:dyDescent="0.3">
      <c r="A2474">
        <v>830972</v>
      </c>
      <c r="B2474" s="2">
        <v>41821</v>
      </c>
      <c r="C2474" s="3">
        <v>0.51334490740740746</v>
      </c>
      <c r="D2474" t="s">
        <v>31</v>
      </c>
      <c r="E2474" t="s">
        <v>29</v>
      </c>
      <c r="F2474" t="s">
        <v>13</v>
      </c>
      <c r="G2474" t="s">
        <v>2</v>
      </c>
      <c r="H2474">
        <v>46604</v>
      </c>
      <c r="I2474">
        <f>IF(Table3_1[[#This Row],[Status]]="Hired",1,0)</f>
        <v>1</v>
      </c>
      <c r="J2474" t="b">
        <f>OR((Table3_1[[#This Row],[Offered Salary]]&lt;$O$27),(Table3_1[[#This Row],[Offered Salary]]&gt;$O$28))</f>
        <v>0</v>
      </c>
      <c r="K2474" t="str">
        <f>IF(Table3_1[[#This Row],[Offered Salary]]&lt;$O$27,"Low",IF(Table3_1[[#This Row],[Offered Salary]]&gt;$O$28,"High",""))</f>
        <v/>
      </c>
      <c r="L2474" s="6">
        <f>((Table3_1[[#This Row],[Offered Salary]]-$O$25)/$O$26)</f>
        <v>-0.11717777664580163</v>
      </c>
    </row>
    <row r="2475" spans="1:12" x14ac:dyDescent="0.3">
      <c r="A2475">
        <v>222693</v>
      </c>
      <c r="B2475" s="2">
        <v>41827</v>
      </c>
      <c r="C2475" s="3">
        <v>0.77761574074074069</v>
      </c>
      <c r="D2475" t="s">
        <v>31</v>
      </c>
      <c r="E2475" t="s">
        <v>29</v>
      </c>
      <c r="F2475" t="s">
        <v>13</v>
      </c>
      <c r="G2475" t="s">
        <v>2</v>
      </c>
      <c r="H2475">
        <v>8005</v>
      </c>
      <c r="I2475">
        <f>IF(Table3_1[[#This Row],[Status]]="Hired",1,0)</f>
        <v>1</v>
      </c>
      <c r="J2475" t="b">
        <f>OR((Table3_1[[#This Row],[Offered Salary]]&lt;$O$27),(Table3_1[[#This Row],[Offered Salary]]&gt;$O$28))</f>
        <v>1</v>
      </c>
      <c r="K2475" t="str">
        <f>IF(Table3_1[[#This Row],[Offered Salary]]&lt;$O$27,"Low",IF(Table3_1[[#This Row],[Offered Salary]]&gt;$O$28,"High",""))</f>
        <v>Low</v>
      </c>
      <c r="L2475" s="6">
        <f>((Table3_1[[#This Row],[Offered Salary]]-$O$25)/$O$26)</f>
        <v>-1.4550762032920157</v>
      </c>
    </row>
    <row r="2476" spans="1:12" x14ac:dyDescent="0.3">
      <c r="A2476">
        <v>847855</v>
      </c>
      <c r="B2476" s="2">
        <v>41857</v>
      </c>
      <c r="C2476" s="3">
        <v>0.71540509259259255</v>
      </c>
      <c r="D2476" t="s">
        <v>31</v>
      </c>
      <c r="E2476" t="s">
        <v>29</v>
      </c>
      <c r="F2476" t="s">
        <v>13</v>
      </c>
      <c r="G2476" t="s">
        <v>2</v>
      </c>
      <c r="H2476">
        <v>67265</v>
      </c>
      <c r="I2476">
        <f>IF(Table3_1[[#This Row],[Status]]="Hired",1,0)</f>
        <v>1</v>
      </c>
      <c r="J2476" t="b">
        <f>OR((Table3_1[[#This Row],[Offered Salary]]&lt;$O$27),(Table3_1[[#This Row],[Offered Salary]]&gt;$O$28))</f>
        <v>0</v>
      </c>
      <c r="K2476" t="str">
        <f>IF(Table3_1[[#This Row],[Offered Salary]]&lt;$O$27,"Low",IF(Table3_1[[#This Row],[Offered Salary]]&gt;$O$28,"High",""))</f>
        <v/>
      </c>
      <c r="L2476" s="6">
        <f>((Table3_1[[#This Row],[Offered Salary]]-$O$25)/$O$26)</f>
        <v>0.59896304029084002</v>
      </c>
    </row>
    <row r="2477" spans="1:12" x14ac:dyDescent="0.3">
      <c r="A2477">
        <v>924284</v>
      </c>
      <c r="B2477" s="2">
        <v>41858</v>
      </c>
      <c r="C2477" s="3">
        <v>0.80718749999999995</v>
      </c>
      <c r="D2477" t="s">
        <v>31</v>
      </c>
      <c r="E2477" t="s">
        <v>29</v>
      </c>
      <c r="F2477" t="s">
        <v>13</v>
      </c>
      <c r="G2477" t="s">
        <v>2</v>
      </c>
      <c r="H2477">
        <v>87472</v>
      </c>
      <c r="I2477">
        <f>IF(Table3_1[[#This Row],[Status]]="Hired",1,0)</f>
        <v>1</v>
      </c>
      <c r="J2477" t="b">
        <f>OR((Table3_1[[#This Row],[Offered Salary]]&lt;$O$27),(Table3_1[[#This Row],[Offered Salary]]&gt;$O$28))</f>
        <v>0</v>
      </c>
      <c r="K2477" t="str">
        <f>IF(Table3_1[[#This Row],[Offered Salary]]&lt;$O$27,"Low",IF(Table3_1[[#This Row],[Offered Salary]]&gt;$O$28,"High",""))</f>
        <v/>
      </c>
      <c r="L2477" s="6">
        <f>((Table3_1[[#This Row],[Offered Salary]]-$O$25)/$O$26)</f>
        <v>1.2993675457764755</v>
      </c>
    </row>
    <row r="2478" spans="1:12" x14ac:dyDescent="0.3">
      <c r="A2478">
        <v>873172</v>
      </c>
      <c r="B2478" s="2">
        <v>41858</v>
      </c>
      <c r="C2478" s="3">
        <v>0.80759259259259264</v>
      </c>
      <c r="D2478" t="s">
        <v>30</v>
      </c>
      <c r="E2478" t="s">
        <v>29</v>
      </c>
      <c r="F2478" t="s">
        <v>13</v>
      </c>
      <c r="G2478" t="s">
        <v>2</v>
      </c>
      <c r="H2478">
        <v>38837</v>
      </c>
      <c r="I2478">
        <f>IF(Table3_1[[#This Row],[Status]]="Hired",1,0)</f>
        <v>0</v>
      </c>
      <c r="J2478" t="b">
        <f>OR((Table3_1[[#This Row],[Offered Salary]]&lt;$O$27),(Table3_1[[#This Row],[Offered Salary]]&gt;$O$28))</f>
        <v>0</v>
      </c>
      <c r="K2478" t="str">
        <f>IF(Table3_1[[#This Row],[Offered Salary]]&lt;$O$27,"Low",IF(Table3_1[[#This Row],[Offered Salary]]&gt;$O$28,"High",""))</f>
        <v/>
      </c>
      <c r="L2478" s="6">
        <f>((Table3_1[[#This Row],[Offered Salary]]-$O$25)/$O$26)</f>
        <v>-0.38639348378228561</v>
      </c>
    </row>
    <row r="2479" spans="1:12" x14ac:dyDescent="0.3">
      <c r="A2479">
        <v>373642</v>
      </c>
      <c r="B2479" s="2">
        <v>41762</v>
      </c>
      <c r="C2479" s="3">
        <v>0.65776620370370376</v>
      </c>
      <c r="D2479" t="s">
        <v>30</v>
      </c>
      <c r="E2479" t="s">
        <v>27</v>
      </c>
      <c r="F2479" t="s">
        <v>17</v>
      </c>
      <c r="G2479" t="s">
        <v>4</v>
      </c>
      <c r="H2479">
        <v>98778</v>
      </c>
      <c r="I2479">
        <f>IF(Table3_1[[#This Row],[Status]]="Hired",1,0)</f>
        <v>0</v>
      </c>
      <c r="J2479" t="b">
        <f>OR((Table3_1[[#This Row],[Offered Salary]]&lt;$O$27),(Table3_1[[#This Row],[Offered Salary]]&gt;$O$28))</f>
        <v>0</v>
      </c>
      <c r="K2479" t="str">
        <f>IF(Table3_1[[#This Row],[Offered Salary]]&lt;$O$27,"Low",IF(Table3_1[[#This Row],[Offered Salary]]&gt;$O$28,"High",""))</f>
        <v/>
      </c>
      <c r="L2479" s="6">
        <f>((Table3_1[[#This Row],[Offered Salary]]-$O$25)/$O$26)</f>
        <v>1.6912502269770791</v>
      </c>
    </row>
    <row r="2480" spans="1:12" x14ac:dyDescent="0.3">
      <c r="A2480">
        <v>116106</v>
      </c>
      <c r="B2480" s="2">
        <v>41762</v>
      </c>
      <c r="C2480" s="3">
        <v>0.66068287037037032</v>
      </c>
      <c r="D2480" t="s">
        <v>31</v>
      </c>
      <c r="E2480" t="s">
        <v>27</v>
      </c>
      <c r="F2480" t="s">
        <v>17</v>
      </c>
      <c r="G2480" t="s">
        <v>4</v>
      </c>
      <c r="H2480">
        <v>85004</v>
      </c>
      <c r="I2480">
        <f>IF(Table3_1[[#This Row],[Status]]="Hired",1,0)</f>
        <v>1</v>
      </c>
      <c r="J2480" t="b">
        <f>OR((Table3_1[[#This Row],[Offered Salary]]&lt;$O$27),(Table3_1[[#This Row],[Offered Salary]]&gt;$O$28))</f>
        <v>0</v>
      </c>
      <c r="K2480" t="str">
        <f>IF(Table3_1[[#This Row],[Offered Salary]]&lt;$O$27,"Low",IF(Table3_1[[#This Row],[Offered Salary]]&gt;$O$28,"High",""))</f>
        <v/>
      </c>
      <c r="L2480" s="6">
        <f>((Table3_1[[#This Row],[Offered Salary]]-$O$25)/$O$26)</f>
        <v>1.2138230156859846</v>
      </c>
    </row>
    <row r="2481" spans="1:12" x14ac:dyDescent="0.3">
      <c r="A2481">
        <v>908028</v>
      </c>
      <c r="B2481" s="2">
        <v>41769</v>
      </c>
      <c r="C2481" s="3">
        <v>0.42170138888888886</v>
      </c>
      <c r="D2481" t="s">
        <v>31</v>
      </c>
      <c r="E2481" t="s">
        <v>29</v>
      </c>
      <c r="F2481" t="s">
        <v>17</v>
      </c>
      <c r="G2481" t="s">
        <v>4</v>
      </c>
      <c r="H2481">
        <v>65338</v>
      </c>
      <c r="I2481">
        <f>IF(Table3_1[[#This Row],[Status]]="Hired",1,0)</f>
        <v>1</v>
      </c>
      <c r="J2481" t="b">
        <f>OR((Table3_1[[#This Row],[Offered Salary]]&lt;$O$27),(Table3_1[[#This Row],[Offered Salary]]&gt;$O$28))</f>
        <v>0</v>
      </c>
      <c r="K2481" t="str">
        <f>IF(Table3_1[[#This Row],[Offered Salary]]&lt;$O$27,"Low",IF(Table3_1[[#This Row],[Offered Salary]]&gt;$O$28,"High",""))</f>
        <v/>
      </c>
      <c r="L2481" s="6">
        <f>((Table3_1[[#This Row],[Offered Salary]]-$O$25)/$O$26)</f>
        <v>0.53217037032148184</v>
      </c>
    </row>
    <row r="2482" spans="1:12" x14ac:dyDescent="0.3">
      <c r="A2482">
        <v>479146</v>
      </c>
      <c r="B2482" s="2">
        <v>41778</v>
      </c>
      <c r="C2482" s="3">
        <v>0.34401620370370373</v>
      </c>
      <c r="D2482" t="s">
        <v>31</v>
      </c>
      <c r="E2482" t="s">
        <v>27</v>
      </c>
      <c r="F2482" t="s">
        <v>17</v>
      </c>
      <c r="G2482" t="s">
        <v>4</v>
      </c>
      <c r="H2482">
        <v>63863</v>
      </c>
      <c r="I2482">
        <f>IF(Table3_1[[#This Row],[Status]]="Hired",1,0)</f>
        <v>1</v>
      </c>
      <c r="J2482" t="b">
        <f>OR((Table3_1[[#This Row],[Offered Salary]]&lt;$O$27),(Table3_1[[#This Row],[Offered Salary]]&gt;$O$28))</f>
        <v>0</v>
      </c>
      <c r="K2482" t="str">
        <f>IF(Table3_1[[#This Row],[Offered Salary]]&lt;$O$27,"Low",IF(Table3_1[[#This Row],[Offered Salary]]&gt;$O$28,"High",""))</f>
        <v/>
      </c>
      <c r="L2482" s="6">
        <f>((Table3_1[[#This Row],[Offered Salary]]-$O$25)/$O$26)</f>
        <v>0.4810446888451958</v>
      </c>
    </row>
    <row r="2483" spans="1:12" x14ac:dyDescent="0.3">
      <c r="A2483">
        <v>21133</v>
      </c>
      <c r="B2483" s="2">
        <v>41795</v>
      </c>
      <c r="C2483" s="3">
        <v>0.51371527777777781</v>
      </c>
      <c r="D2483" t="s">
        <v>31</v>
      </c>
      <c r="E2483" t="s">
        <v>29</v>
      </c>
      <c r="F2483" t="s">
        <v>17</v>
      </c>
      <c r="G2483" t="s">
        <v>10</v>
      </c>
      <c r="H2483">
        <v>41198</v>
      </c>
      <c r="I2483">
        <f>IF(Table3_1[[#This Row],[Status]]="Hired",1,0)</f>
        <v>1</v>
      </c>
      <c r="J2483" t="b">
        <f>OR((Table3_1[[#This Row],[Offered Salary]]&lt;$O$27),(Table3_1[[#This Row],[Offered Salary]]&gt;$O$28))</f>
        <v>0</v>
      </c>
      <c r="K2483" t="str">
        <f>IF(Table3_1[[#This Row],[Offered Salary]]&lt;$O$27,"Low",IF(Table3_1[[#This Row],[Offered Salary]]&gt;$O$28,"High",""))</f>
        <v/>
      </c>
      <c r="L2483" s="6">
        <f>((Table3_1[[#This Row],[Offered Salary]]-$O$25)/$O$26)</f>
        <v>-0.30455773194126096</v>
      </c>
    </row>
    <row r="2484" spans="1:12" x14ac:dyDescent="0.3">
      <c r="A2484">
        <v>296290</v>
      </c>
      <c r="B2484" s="2">
        <v>41838</v>
      </c>
      <c r="C2484" s="3">
        <v>0.39760416666666665</v>
      </c>
      <c r="D2484" t="s">
        <v>31</v>
      </c>
      <c r="E2484" t="s">
        <v>28</v>
      </c>
      <c r="F2484" t="s">
        <v>17</v>
      </c>
      <c r="G2484" t="s">
        <v>10</v>
      </c>
      <c r="H2484">
        <v>38912</v>
      </c>
      <c r="I2484">
        <f>IF(Table3_1[[#This Row],[Status]]="Hired",1,0)</f>
        <v>1</v>
      </c>
      <c r="J2484" t="b">
        <f>OR((Table3_1[[#This Row],[Offered Salary]]&lt;$O$27),(Table3_1[[#This Row],[Offered Salary]]&gt;$O$28))</f>
        <v>0</v>
      </c>
      <c r="K2484" t="str">
        <f>IF(Table3_1[[#This Row],[Offered Salary]]&lt;$O$27,"Low",IF(Table3_1[[#This Row],[Offered Salary]]&gt;$O$28,"High",""))</f>
        <v/>
      </c>
      <c r="L2484" s="6">
        <f>((Table3_1[[#This Row],[Offered Salary]]-$O$25)/$O$26)</f>
        <v>-0.38379387285976257</v>
      </c>
    </row>
    <row r="2485" spans="1:12" x14ac:dyDescent="0.3">
      <c r="A2485">
        <v>85171</v>
      </c>
      <c r="B2485" s="2">
        <v>41851</v>
      </c>
      <c r="C2485" s="3">
        <v>0.83701388888888884</v>
      </c>
      <c r="D2485" t="s">
        <v>30</v>
      </c>
      <c r="E2485" t="s">
        <v>27</v>
      </c>
      <c r="F2485" t="s">
        <v>17</v>
      </c>
      <c r="G2485" t="s">
        <v>10</v>
      </c>
      <c r="H2485">
        <v>78280</v>
      </c>
      <c r="I2485">
        <f>IF(Table3_1[[#This Row],[Status]]="Hired",1,0)</f>
        <v>0</v>
      </c>
      <c r="J2485" t="b">
        <f>OR((Table3_1[[#This Row],[Offered Salary]]&lt;$O$27),(Table3_1[[#This Row],[Offered Salary]]&gt;$O$28))</f>
        <v>0</v>
      </c>
      <c r="K2485" t="str">
        <f>IF(Table3_1[[#This Row],[Offered Salary]]&lt;$O$27,"Low",IF(Table3_1[[#This Row],[Offered Salary]]&gt;$O$28,"High",""))</f>
        <v/>
      </c>
      <c r="L2485" s="6">
        <f>((Table3_1[[#This Row],[Offered Salary]]-$O$25)/$O$26)</f>
        <v>0.98075923111205421</v>
      </c>
    </row>
    <row r="2486" spans="1:12" x14ac:dyDescent="0.3">
      <c r="A2486">
        <v>955191</v>
      </c>
      <c r="B2486" s="2">
        <v>41851</v>
      </c>
      <c r="C2486" s="3">
        <v>0.83729166666666666</v>
      </c>
      <c r="D2486" t="s">
        <v>30</v>
      </c>
      <c r="E2486" t="s">
        <v>27</v>
      </c>
      <c r="F2486" t="s">
        <v>17</v>
      </c>
      <c r="G2486" t="s">
        <v>10</v>
      </c>
      <c r="H2486">
        <v>99081</v>
      </c>
      <c r="I2486">
        <f>IF(Table3_1[[#This Row],[Status]]="Hired",1,0)</f>
        <v>0</v>
      </c>
      <c r="J2486" t="b">
        <f>OR((Table3_1[[#This Row],[Offered Salary]]&lt;$O$27),(Table3_1[[#This Row],[Offered Salary]]&gt;$O$28))</f>
        <v>0</v>
      </c>
      <c r="K2486" t="str">
        <f>IF(Table3_1[[#This Row],[Offered Salary]]&lt;$O$27,"Low",IF(Table3_1[[#This Row],[Offered Salary]]&gt;$O$28,"High",""))</f>
        <v/>
      </c>
      <c r="L2486" s="6">
        <f>((Table3_1[[#This Row],[Offered Salary]]-$O$25)/$O$26)</f>
        <v>1.701752655104072</v>
      </c>
    </row>
    <row r="2487" spans="1:12" x14ac:dyDescent="0.3">
      <c r="A2487">
        <v>994969</v>
      </c>
      <c r="B2487" s="2">
        <v>41871</v>
      </c>
      <c r="C2487" s="3">
        <v>0.75002314814814819</v>
      </c>
      <c r="D2487" t="s">
        <v>30</v>
      </c>
      <c r="E2487" t="s">
        <v>27</v>
      </c>
      <c r="F2487" t="s">
        <v>17</v>
      </c>
      <c r="G2487" t="s">
        <v>10</v>
      </c>
      <c r="H2487">
        <v>18158</v>
      </c>
      <c r="I2487">
        <f>IF(Table3_1[[#This Row],[Status]]="Hired",1,0)</f>
        <v>0</v>
      </c>
      <c r="J2487" t="b">
        <f>OR((Table3_1[[#This Row],[Offered Salary]]&lt;$O$27),(Table3_1[[#This Row],[Offered Salary]]&gt;$O$28))</f>
        <v>0</v>
      </c>
      <c r="K2487" t="str">
        <f>IF(Table3_1[[#This Row],[Offered Salary]]&lt;$O$27,"Low",IF(Table3_1[[#This Row],[Offered Salary]]&gt;$O$28,"High",""))</f>
        <v/>
      </c>
      <c r="L2487" s="6">
        <f>((Table3_1[[#This Row],[Offered Salary]]-$O$25)/$O$26)</f>
        <v>-1.1031582073403328</v>
      </c>
    </row>
    <row r="2488" spans="1:12" x14ac:dyDescent="0.3">
      <c r="A2488">
        <v>319712</v>
      </c>
      <c r="B2488" s="2">
        <v>41871</v>
      </c>
      <c r="C2488" s="3">
        <v>0.75245370370370368</v>
      </c>
      <c r="D2488" t="s">
        <v>31</v>
      </c>
      <c r="E2488" t="s">
        <v>27</v>
      </c>
      <c r="F2488" t="s">
        <v>17</v>
      </c>
      <c r="G2488" t="s">
        <v>10</v>
      </c>
      <c r="H2488">
        <v>77971</v>
      </c>
      <c r="I2488">
        <f>IF(Table3_1[[#This Row],[Status]]="Hired",1,0)</f>
        <v>1</v>
      </c>
      <c r="J2488" t="b">
        <f>OR((Table3_1[[#This Row],[Offered Salary]]&lt;$O$27),(Table3_1[[#This Row],[Offered Salary]]&gt;$O$28))</f>
        <v>0</v>
      </c>
      <c r="K2488" t="str">
        <f>IF(Table3_1[[#This Row],[Offered Salary]]&lt;$O$27,"Low",IF(Table3_1[[#This Row],[Offered Salary]]&gt;$O$28,"High",""))</f>
        <v/>
      </c>
      <c r="L2488" s="6">
        <f>((Table3_1[[#This Row],[Offered Salary]]-$O$25)/$O$26)</f>
        <v>0.97004883411125942</v>
      </c>
    </row>
    <row r="2489" spans="1:12" x14ac:dyDescent="0.3">
      <c r="A2489">
        <v>572047</v>
      </c>
      <c r="B2489" s="2">
        <v>41761</v>
      </c>
      <c r="C2489" s="3">
        <v>0.29249999999999998</v>
      </c>
      <c r="D2489" t="s">
        <v>31</v>
      </c>
      <c r="E2489" t="s">
        <v>27</v>
      </c>
      <c r="F2489" t="s">
        <v>17</v>
      </c>
      <c r="G2489" t="s">
        <v>10</v>
      </c>
      <c r="H2489">
        <v>86934</v>
      </c>
      <c r="I2489">
        <f>IF(Table3_1[[#This Row],[Status]]="Hired",1,0)</f>
        <v>1</v>
      </c>
      <c r="J2489" t="b">
        <f>OR((Table3_1[[#This Row],[Offered Salary]]&lt;$O$27),(Table3_1[[#This Row],[Offered Salary]]&gt;$O$28))</f>
        <v>0</v>
      </c>
      <c r="K2489" t="str">
        <f>IF(Table3_1[[#This Row],[Offered Salary]]&lt;$O$27,"Low",IF(Table3_1[[#This Row],[Offered Salary]]&gt;$O$28,"High",""))</f>
        <v/>
      </c>
      <c r="L2489" s="6">
        <f>((Table3_1[[#This Row],[Offered Salary]]-$O$25)/$O$26)</f>
        <v>1.2807196700922439</v>
      </c>
    </row>
    <row r="2490" spans="1:12" x14ac:dyDescent="0.3">
      <c r="A2490">
        <v>537930</v>
      </c>
      <c r="B2490" s="2">
        <v>41779</v>
      </c>
      <c r="C2490" s="3">
        <v>0.77425925925925931</v>
      </c>
      <c r="D2490" t="s">
        <v>30</v>
      </c>
      <c r="E2490" t="s">
        <v>27</v>
      </c>
      <c r="F2490" t="s">
        <v>17</v>
      </c>
      <c r="G2490" t="s">
        <v>10</v>
      </c>
      <c r="H2490">
        <v>23366</v>
      </c>
      <c r="I2490">
        <f>IF(Table3_1[[#This Row],[Status]]="Hired",1,0)</f>
        <v>0</v>
      </c>
      <c r="J2490" t="b">
        <f>OR((Table3_1[[#This Row],[Offered Salary]]&lt;$O$27),(Table3_1[[#This Row],[Offered Salary]]&gt;$O$28))</f>
        <v>0</v>
      </c>
      <c r="K2490" t="str">
        <f>IF(Table3_1[[#This Row],[Offered Salary]]&lt;$O$27,"Low",IF(Table3_1[[#This Row],[Offered Salary]]&gt;$O$28,"High",""))</f>
        <v/>
      </c>
      <c r="L2490" s="6">
        <f>((Table3_1[[#This Row],[Offered Salary]]-$O$25)/$O$26)</f>
        <v>-0.92264122488033418</v>
      </c>
    </row>
    <row r="2491" spans="1:12" x14ac:dyDescent="0.3">
      <c r="A2491">
        <v>374678</v>
      </c>
      <c r="B2491" s="2">
        <v>41779</v>
      </c>
      <c r="C2491" s="3">
        <v>0.77358796296296295</v>
      </c>
      <c r="D2491" t="s">
        <v>31</v>
      </c>
      <c r="E2491" t="s">
        <v>29</v>
      </c>
      <c r="F2491" t="s">
        <v>17</v>
      </c>
      <c r="G2491" t="s">
        <v>10</v>
      </c>
      <c r="H2491">
        <v>47278</v>
      </c>
      <c r="I2491">
        <f>IF(Table3_1[[#This Row],[Status]]="Hired",1,0)</f>
        <v>1</v>
      </c>
      <c r="J2491" t="b">
        <f>OR((Table3_1[[#This Row],[Offered Salary]]&lt;$O$27),(Table3_1[[#This Row],[Offered Salary]]&gt;$O$28))</f>
        <v>0</v>
      </c>
      <c r="K2491" t="str">
        <f>IF(Table3_1[[#This Row],[Offered Salary]]&lt;$O$27,"Low",IF(Table3_1[[#This Row],[Offered Salary]]&gt;$O$28,"High",""))</f>
        <v/>
      </c>
      <c r="L2491" s="6">
        <f>((Table3_1[[#This Row],[Offered Salary]]-$O$25)/$O$26)</f>
        <v>-9.381593982206142E-2</v>
      </c>
    </row>
    <row r="2492" spans="1:12" x14ac:dyDescent="0.3">
      <c r="A2492">
        <v>333993</v>
      </c>
      <c r="B2492" s="2">
        <v>41779</v>
      </c>
      <c r="C2492" s="3">
        <v>0.773900462962963</v>
      </c>
      <c r="D2492" t="s">
        <v>30</v>
      </c>
      <c r="E2492" t="s">
        <v>29</v>
      </c>
      <c r="F2492" t="s">
        <v>17</v>
      </c>
      <c r="G2492" t="s">
        <v>10</v>
      </c>
      <c r="H2492">
        <v>88965</v>
      </c>
      <c r="I2492">
        <f>IF(Table3_1[[#This Row],[Status]]="Hired",1,0)</f>
        <v>0</v>
      </c>
      <c r="J2492" t="b">
        <f>OR((Table3_1[[#This Row],[Offered Salary]]&lt;$O$27),(Table3_1[[#This Row],[Offered Salary]]&gt;$O$28))</f>
        <v>0</v>
      </c>
      <c r="K2492" t="str">
        <f>IF(Table3_1[[#This Row],[Offered Salary]]&lt;$O$27,"Low",IF(Table3_1[[#This Row],[Offered Salary]]&gt;$O$28,"High",""))</f>
        <v/>
      </c>
      <c r="L2492" s="6">
        <f>((Table3_1[[#This Row],[Offered Salary]]-$O$25)/$O$26)</f>
        <v>1.3511171338741672</v>
      </c>
    </row>
    <row r="2493" spans="1:12" x14ac:dyDescent="0.3">
      <c r="A2493">
        <v>13367</v>
      </c>
      <c r="B2493" s="2">
        <v>41779</v>
      </c>
      <c r="C2493" s="3">
        <v>0.77430555555555558</v>
      </c>
      <c r="D2493" t="s">
        <v>31</v>
      </c>
      <c r="E2493" t="s">
        <v>29</v>
      </c>
      <c r="F2493" t="s">
        <v>17</v>
      </c>
      <c r="G2493" t="s">
        <v>10</v>
      </c>
      <c r="H2493">
        <v>85560</v>
      </c>
      <c r="I2493">
        <f>IF(Table3_1[[#This Row],[Status]]="Hired",1,0)</f>
        <v>1</v>
      </c>
      <c r="J2493" t="b">
        <f>OR((Table3_1[[#This Row],[Offered Salary]]&lt;$O$27),(Table3_1[[#This Row],[Offered Salary]]&gt;$O$28))</f>
        <v>0</v>
      </c>
      <c r="K2493" t="str">
        <f>IF(Table3_1[[#This Row],[Offered Salary]]&lt;$O$27,"Low",IF(Table3_1[[#This Row],[Offered Salary]]&gt;$O$28,"High",""))</f>
        <v/>
      </c>
      <c r="L2493" s="6">
        <f>((Table3_1[[#This Row],[Offered Salary]]-$O$25)/$O$26)</f>
        <v>1.233094797991622</v>
      </c>
    </row>
    <row r="2494" spans="1:12" x14ac:dyDescent="0.3">
      <c r="A2494">
        <v>663884</v>
      </c>
      <c r="B2494" s="2">
        <v>41779</v>
      </c>
      <c r="C2494" s="3">
        <v>0.77416666666666667</v>
      </c>
      <c r="D2494" t="s">
        <v>30</v>
      </c>
      <c r="E2494" t="s">
        <v>29</v>
      </c>
      <c r="F2494" t="s">
        <v>17</v>
      </c>
      <c r="G2494" t="s">
        <v>10</v>
      </c>
      <c r="H2494">
        <v>20609</v>
      </c>
      <c r="I2494">
        <f>IF(Table3_1[[#This Row],[Status]]="Hired",1,0)</f>
        <v>0</v>
      </c>
      <c r="J2494" t="b">
        <f>OR((Table3_1[[#This Row],[Offered Salary]]&lt;$O$27),(Table3_1[[#This Row],[Offered Salary]]&gt;$O$28))</f>
        <v>0</v>
      </c>
      <c r="K2494" t="str">
        <f>IF(Table3_1[[#This Row],[Offered Salary]]&lt;$O$27,"Low",IF(Table3_1[[#This Row],[Offered Salary]]&gt;$O$28,"High",""))</f>
        <v/>
      </c>
      <c r="L2494" s="6">
        <f>((Table3_1[[#This Row],[Offered Salary]]-$O$25)/$O$26)</f>
        <v>-1.0182029223922804</v>
      </c>
    </row>
    <row r="2495" spans="1:12" x14ac:dyDescent="0.3">
      <c r="A2495">
        <v>96144</v>
      </c>
      <c r="B2495" s="2">
        <v>41820</v>
      </c>
      <c r="C2495" s="3">
        <v>0.39690972222222221</v>
      </c>
      <c r="D2495" t="s">
        <v>31</v>
      </c>
      <c r="E2495" t="s">
        <v>27</v>
      </c>
      <c r="F2495" t="s">
        <v>17</v>
      </c>
      <c r="G2495" t="s">
        <v>10</v>
      </c>
      <c r="H2495">
        <v>50903</v>
      </c>
      <c r="I2495">
        <f>IF(Table3_1[[#This Row],[Status]]="Hired",1,0)</f>
        <v>1</v>
      </c>
      <c r="J2495" t="b">
        <f>OR((Table3_1[[#This Row],[Offered Salary]]&lt;$O$27),(Table3_1[[#This Row],[Offered Salary]]&gt;$O$28))</f>
        <v>0</v>
      </c>
      <c r="K2495" t="str">
        <f>IF(Table3_1[[#This Row],[Offered Salary]]&lt;$O$27,"Low",IF(Table3_1[[#This Row],[Offered Salary]]&gt;$O$28,"High",""))</f>
        <v/>
      </c>
      <c r="L2495" s="6">
        <f>((Table3_1[[#This Row],[Offered Salary]]-$O$25)/$O$26)</f>
        <v>3.1831921433217884E-2</v>
      </c>
    </row>
    <row r="2496" spans="1:12" x14ac:dyDescent="0.3">
      <c r="A2496">
        <v>932226</v>
      </c>
      <c r="B2496" s="2">
        <v>41820</v>
      </c>
      <c r="C2496" s="3">
        <v>0.39733796296296298</v>
      </c>
      <c r="D2496" t="s">
        <v>30</v>
      </c>
      <c r="E2496" t="s">
        <v>28</v>
      </c>
      <c r="F2496" t="s">
        <v>17</v>
      </c>
      <c r="G2496" t="s">
        <v>10</v>
      </c>
      <c r="H2496">
        <v>57969</v>
      </c>
      <c r="I2496">
        <f>IF(Table3_1[[#This Row],[Status]]="Hired",1,0)</f>
        <v>0</v>
      </c>
      <c r="J2496" t="b">
        <f>OR((Table3_1[[#This Row],[Offered Salary]]&lt;$O$27),(Table3_1[[#This Row],[Offered Salary]]&gt;$O$28))</f>
        <v>0</v>
      </c>
      <c r="K2496" t="str">
        <f>IF(Table3_1[[#This Row],[Offered Salary]]&lt;$O$27,"Low",IF(Table3_1[[#This Row],[Offered Salary]]&gt;$O$28,"High",""))</f>
        <v/>
      </c>
      <c r="L2496" s="6">
        <f>((Table3_1[[#This Row],[Offered Salary]]-$O$25)/$O$26)</f>
        <v>0.27674993181385338</v>
      </c>
    </row>
    <row r="2497" spans="1:12" x14ac:dyDescent="0.3">
      <c r="A2497">
        <v>727147</v>
      </c>
      <c r="B2497" s="2">
        <v>41827</v>
      </c>
      <c r="C2497" s="3">
        <v>0.3129513888888889</v>
      </c>
      <c r="D2497" t="s">
        <v>31</v>
      </c>
      <c r="E2497" t="s">
        <v>29</v>
      </c>
      <c r="F2497" t="s">
        <v>17</v>
      </c>
      <c r="G2497" t="s">
        <v>10</v>
      </c>
      <c r="H2497">
        <v>13760</v>
      </c>
      <c r="I2497">
        <f>IF(Table3_1[[#This Row],[Status]]="Hired",1,0)</f>
        <v>1</v>
      </c>
      <c r="J2497" t="b">
        <f>OR((Table3_1[[#This Row],[Offered Salary]]&lt;$O$27),(Table3_1[[#This Row],[Offered Salary]]&gt;$O$28))</f>
        <v>0</v>
      </c>
      <c r="K2497" t="str">
        <f>IF(Table3_1[[#This Row],[Offered Salary]]&lt;$O$27,"Low",IF(Table3_1[[#This Row],[Offered Salary]]&gt;$O$28,"High",""))</f>
        <v/>
      </c>
      <c r="L2497" s="6">
        <f>((Table3_1[[#This Row],[Offered Salary]]-$O$25)/$O$26)</f>
        <v>-1.2555993918370827</v>
      </c>
    </row>
    <row r="2498" spans="1:12" x14ac:dyDescent="0.3">
      <c r="A2498">
        <v>613982</v>
      </c>
      <c r="B2498" s="2">
        <v>41827</v>
      </c>
      <c r="C2498" s="3">
        <v>0.31315972222222221</v>
      </c>
      <c r="D2498" t="s">
        <v>31</v>
      </c>
      <c r="E2498" t="s">
        <v>29</v>
      </c>
      <c r="F2498" t="s">
        <v>17</v>
      </c>
      <c r="G2498" t="s">
        <v>10</v>
      </c>
      <c r="H2498">
        <v>75447</v>
      </c>
      <c r="I2498">
        <f>IF(Table3_1[[#This Row],[Status]]="Hired",1,0)</f>
        <v>1</v>
      </c>
      <c r="J2498" t="b">
        <f>OR((Table3_1[[#This Row],[Offered Salary]]&lt;$O$27),(Table3_1[[#This Row],[Offered Salary]]&gt;$O$28))</f>
        <v>0</v>
      </c>
      <c r="K2498" t="str">
        <f>IF(Table3_1[[#This Row],[Offered Salary]]&lt;$O$27,"Low",IF(Table3_1[[#This Row],[Offered Salary]]&gt;$O$28,"High",""))</f>
        <v/>
      </c>
      <c r="L2498" s="6">
        <f>((Table3_1[[#This Row],[Offered Salary]]-$O$25)/$O$26)</f>
        <v>0.88256326119861794</v>
      </c>
    </row>
    <row r="2499" spans="1:12" x14ac:dyDescent="0.3">
      <c r="A2499">
        <v>982147</v>
      </c>
      <c r="B2499" s="2">
        <v>41827</v>
      </c>
      <c r="C2499" s="3">
        <v>0.31355324074074076</v>
      </c>
      <c r="D2499" t="s">
        <v>31</v>
      </c>
      <c r="E2499" t="s">
        <v>29</v>
      </c>
      <c r="F2499" t="s">
        <v>17</v>
      </c>
      <c r="G2499" t="s">
        <v>10</v>
      </c>
      <c r="H2499">
        <v>25900</v>
      </c>
      <c r="I2499">
        <f>IF(Table3_1[[#This Row],[Status]]="Hired",1,0)</f>
        <v>1</v>
      </c>
      <c r="J2499" t="b">
        <f>OR((Table3_1[[#This Row],[Offered Salary]]&lt;$O$27),(Table3_1[[#This Row],[Offered Salary]]&gt;$O$28))</f>
        <v>0</v>
      </c>
      <c r="K2499" t="str">
        <f>IF(Table3_1[[#This Row],[Offered Salary]]&lt;$O$27,"Low",IF(Table3_1[[#This Row],[Offered Salary]]&gt;$O$28,"High",""))</f>
        <v/>
      </c>
      <c r="L2499" s="6">
        <f>((Table3_1[[#This Row],[Offered Salary]]-$O$25)/$O$26)</f>
        <v>-0.83480903717802313</v>
      </c>
    </row>
    <row r="2500" spans="1:12" x14ac:dyDescent="0.3">
      <c r="A2500">
        <v>903769</v>
      </c>
      <c r="B2500" s="2">
        <v>41827</v>
      </c>
      <c r="C2500" s="3">
        <v>0.72218749999999998</v>
      </c>
      <c r="D2500" t="s">
        <v>31</v>
      </c>
      <c r="E2500" t="s">
        <v>27</v>
      </c>
      <c r="F2500" t="s">
        <v>17</v>
      </c>
      <c r="G2500" t="s">
        <v>10</v>
      </c>
      <c r="H2500">
        <v>91416</v>
      </c>
      <c r="I2500">
        <f>IF(Table3_1[[#This Row],[Status]]="Hired",1,0)</f>
        <v>1</v>
      </c>
      <c r="J2500" t="b">
        <f>OR((Table3_1[[#This Row],[Offered Salary]]&lt;$O$27),(Table3_1[[#This Row],[Offered Salary]]&gt;$O$28))</f>
        <v>0</v>
      </c>
      <c r="K2500" t="str">
        <f>IF(Table3_1[[#This Row],[Offered Salary]]&lt;$O$27,"Low",IF(Table3_1[[#This Row],[Offered Salary]]&gt;$O$28,"High",""))</f>
        <v/>
      </c>
      <c r="L2500" s="6">
        <f>((Table3_1[[#This Row],[Offered Salary]]-$O$25)/$O$26)</f>
        <v>1.4360724188222194</v>
      </c>
    </row>
    <row r="2501" spans="1:12" x14ac:dyDescent="0.3">
      <c r="A2501">
        <v>555757</v>
      </c>
      <c r="B2501" s="2">
        <v>41827</v>
      </c>
      <c r="C2501" s="3">
        <v>0.7230092592592593</v>
      </c>
      <c r="D2501" t="s">
        <v>31</v>
      </c>
      <c r="E2501" t="s">
        <v>27</v>
      </c>
      <c r="F2501" t="s">
        <v>17</v>
      </c>
      <c r="G2501" t="s">
        <v>10</v>
      </c>
      <c r="H2501">
        <v>36999</v>
      </c>
      <c r="I2501">
        <f>IF(Table3_1[[#This Row],[Status]]="Hired",1,0)</f>
        <v>1</v>
      </c>
      <c r="J2501" t="b">
        <f>OR((Table3_1[[#This Row],[Offered Salary]]&lt;$O$27),(Table3_1[[#This Row],[Offered Salary]]&gt;$O$28))</f>
        <v>0</v>
      </c>
      <c r="K2501" t="str">
        <f>IF(Table3_1[[#This Row],[Offered Salary]]&lt;$O$27,"Low",IF(Table3_1[[#This Row],[Offered Salary]]&gt;$O$28,"High",""))</f>
        <v/>
      </c>
      <c r="L2501" s="6">
        <f>((Table3_1[[#This Row],[Offered Salary]]-$O$25)/$O$26)</f>
        <v>-0.45010128212358308</v>
      </c>
    </row>
    <row r="2502" spans="1:12" x14ac:dyDescent="0.3">
      <c r="A2502">
        <v>247562</v>
      </c>
      <c r="B2502" s="2">
        <v>41834</v>
      </c>
      <c r="C2502" s="3">
        <v>0.68236111111111108</v>
      </c>
      <c r="D2502" t="s">
        <v>31</v>
      </c>
      <c r="E2502" t="s">
        <v>27</v>
      </c>
      <c r="F2502" t="s">
        <v>17</v>
      </c>
      <c r="G2502" t="s">
        <v>10</v>
      </c>
      <c r="H2502">
        <v>22461</v>
      </c>
      <c r="I2502">
        <f>IF(Table3_1[[#This Row],[Status]]="Hired",1,0)</f>
        <v>1</v>
      </c>
      <c r="J2502" t="b">
        <f>OR((Table3_1[[#This Row],[Offered Salary]]&lt;$O$27),(Table3_1[[#This Row],[Offered Salary]]&gt;$O$28))</f>
        <v>0</v>
      </c>
      <c r="K2502" t="str">
        <f>IF(Table3_1[[#This Row],[Offered Salary]]&lt;$O$27,"Low",IF(Table3_1[[#This Row],[Offered Salary]]&gt;$O$28,"High",""))</f>
        <v/>
      </c>
      <c r="L2502" s="6">
        <f>((Table3_1[[#This Row],[Offered Salary]]-$O$25)/$O$26)</f>
        <v>-0.95400986334544535</v>
      </c>
    </row>
    <row r="2503" spans="1:12" x14ac:dyDescent="0.3">
      <c r="A2503">
        <v>502577</v>
      </c>
      <c r="B2503" s="2">
        <v>41769</v>
      </c>
      <c r="C2503" s="3">
        <v>0.67531249999999998</v>
      </c>
      <c r="D2503" t="s">
        <v>30</v>
      </c>
      <c r="E2503" t="s">
        <v>27</v>
      </c>
      <c r="F2503" t="s">
        <v>20</v>
      </c>
      <c r="G2503" t="s">
        <v>6</v>
      </c>
      <c r="H2503">
        <v>84242</v>
      </c>
      <c r="I2503">
        <f>IF(Table3_1[[#This Row],[Status]]="Hired",1,0)</f>
        <v>0</v>
      </c>
      <c r="J2503" t="b">
        <f>OR((Table3_1[[#This Row],[Offered Salary]]&lt;$O$27),(Table3_1[[#This Row],[Offered Salary]]&gt;$O$28))</f>
        <v>0</v>
      </c>
      <c r="K2503" t="str">
        <f>IF(Table3_1[[#This Row],[Offered Salary]]&lt;$O$27,"Low",IF(Table3_1[[#This Row],[Offered Salary]]&gt;$O$28,"High",""))</f>
        <v/>
      </c>
      <c r="L2503" s="6">
        <f>((Table3_1[[#This Row],[Offered Salary]]-$O$25)/$O$26)</f>
        <v>1.1874109687131509</v>
      </c>
    </row>
    <row r="2504" spans="1:12" x14ac:dyDescent="0.3">
      <c r="A2504">
        <v>821989</v>
      </c>
      <c r="B2504" s="2">
        <v>41769</v>
      </c>
      <c r="C2504" s="3">
        <v>0.67812499999999998</v>
      </c>
      <c r="D2504" t="s">
        <v>31</v>
      </c>
      <c r="E2504" t="s">
        <v>27</v>
      </c>
      <c r="F2504" t="s">
        <v>20</v>
      </c>
      <c r="G2504" t="s">
        <v>6</v>
      </c>
      <c r="H2504">
        <v>32051</v>
      </c>
      <c r="I2504">
        <f>IF(Table3_1[[#This Row],[Status]]="Hired",1,0)</f>
        <v>1</v>
      </c>
      <c r="J2504" t="b">
        <f>OR((Table3_1[[#This Row],[Offered Salary]]&lt;$O$27),(Table3_1[[#This Row],[Offered Salary]]&gt;$O$28))</f>
        <v>0</v>
      </c>
      <c r="K2504" t="str">
        <f>IF(Table3_1[[#This Row],[Offered Salary]]&lt;$O$27,"Low",IF(Table3_1[[#This Row],[Offered Salary]]&gt;$O$28,"High",""))</f>
        <v/>
      </c>
      <c r="L2504" s="6">
        <f>((Table3_1[[#This Row],[Offered Salary]]-$O$25)/$O$26)</f>
        <v>-0.62160628005216845</v>
      </c>
    </row>
    <row r="2505" spans="1:12" x14ac:dyDescent="0.3">
      <c r="A2505">
        <v>287204</v>
      </c>
      <c r="B2505" s="2">
        <v>41789</v>
      </c>
      <c r="C2505" s="3">
        <v>0.80202546296296295</v>
      </c>
      <c r="D2505" t="s">
        <v>31</v>
      </c>
      <c r="E2505" t="s">
        <v>29</v>
      </c>
      <c r="F2505" t="s">
        <v>20</v>
      </c>
      <c r="G2505" t="s">
        <v>6</v>
      </c>
      <c r="H2505">
        <v>70716</v>
      </c>
      <c r="I2505">
        <f>IF(Table3_1[[#This Row],[Status]]="Hired",1,0)</f>
        <v>1</v>
      </c>
      <c r="J2505" t="b">
        <f>OR((Table3_1[[#This Row],[Offered Salary]]&lt;$O$27),(Table3_1[[#This Row],[Offered Salary]]&gt;$O$28))</f>
        <v>0</v>
      </c>
      <c r="K2505" t="str">
        <f>IF(Table3_1[[#This Row],[Offered Salary]]&lt;$O$27,"Low",IF(Table3_1[[#This Row],[Offered Salary]]&gt;$O$28,"High",""))</f>
        <v/>
      </c>
      <c r="L2505" s="6">
        <f>((Table3_1[[#This Row],[Offered Salary]]-$O$25)/$O$26)</f>
        <v>0.71857980420586587</v>
      </c>
    </row>
    <row r="2506" spans="1:12" x14ac:dyDescent="0.3">
      <c r="A2506">
        <v>594927</v>
      </c>
      <c r="B2506" s="2">
        <v>41789</v>
      </c>
      <c r="C2506" s="3">
        <v>0.80224537037037036</v>
      </c>
      <c r="D2506" t="s">
        <v>31</v>
      </c>
      <c r="E2506" t="s">
        <v>27</v>
      </c>
      <c r="F2506" t="s">
        <v>20</v>
      </c>
      <c r="G2506" t="s">
        <v>6</v>
      </c>
      <c r="H2506">
        <v>82128</v>
      </c>
      <c r="I2506">
        <f>IF(Table3_1[[#This Row],[Status]]="Hired",1,0)</f>
        <v>1</v>
      </c>
      <c r="J2506" t="b">
        <f>OR((Table3_1[[#This Row],[Offered Salary]]&lt;$O$27),(Table3_1[[#This Row],[Offered Salary]]&gt;$O$28))</f>
        <v>0</v>
      </c>
      <c r="K2506" t="str">
        <f>IF(Table3_1[[#This Row],[Offered Salary]]&lt;$O$27,"Low",IF(Table3_1[[#This Row],[Offered Salary]]&gt;$O$28,"High",""))</f>
        <v/>
      </c>
      <c r="L2506" s="6">
        <f>((Table3_1[[#This Row],[Offered Salary]]-$O$25)/$O$26)</f>
        <v>1.1141366021769685</v>
      </c>
    </row>
    <row r="2507" spans="1:12" x14ac:dyDescent="0.3">
      <c r="A2507">
        <v>33296</v>
      </c>
      <c r="B2507" s="2">
        <v>41789</v>
      </c>
      <c r="C2507" s="3">
        <v>0.80318287037037039</v>
      </c>
      <c r="D2507" t="s">
        <v>30</v>
      </c>
      <c r="E2507" t="s">
        <v>29</v>
      </c>
      <c r="F2507" t="s">
        <v>20</v>
      </c>
      <c r="G2507" t="s">
        <v>6</v>
      </c>
      <c r="H2507">
        <v>93574</v>
      </c>
      <c r="I2507">
        <f>IF(Table3_1[[#This Row],[Status]]="Hired",1,0)</f>
        <v>0</v>
      </c>
      <c r="J2507" t="b">
        <f>OR((Table3_1[[#This Row],[Offered Salary]]&lt;$O$27),(Table3_1[[#This Row],[Offered Salary]]&gt;$O$28))</f>
        <v>0</v>
      </c>
      <c r="K2507" t="str">
        <f>IF(Table3_1[[#This Row],[Offered Salary]]&lt;$O$27,"Low",IF(Table3_1[[#This Row],[Offered Salary]]&gt;$O$28,"High",""))</f>
        <v/>
      </c>
      <c r="L2507" s="6">
        <f>((Table3_1[[#This Row],[Offered Salary]]-$O$25)/$O$26)</f>
        <v>1.5108718904329486</v>
      </c>
    </row>
    <row r="2508" spans="1:12" x14ac:dyDescent="0.3">
      <c r="A2508">
        <v>449101</v>
      </c>
      <c r="B2508" s="2">
        <v>41809</v>
      </c>
      <c r="C2508" s="3">
        <v>0.7107175925925926</v>
      </c>
      <c r="D2508" t="s">
        <v>31</v>
      </c>
      <c r="E2508" t="s">
        <v>27</v>
      </c>
      <c r="F2508" t="s">
        <v>20</v>
      </c>
      <c r="G2508" t="s">
        <v>6</v>
      </c>
      <c r="H2508">
        <v>66125</v>
      </c>
      <c r="I2508">
        <f>IF(Table3_1[[#This Row],[Status]]="Hired",1,0)</f>
        <v>1</v>
      </c>
      <c r="J2508" t="b">
        <f>OR((Table3_1[[#This Row],[Offered Salary]]&lt;$O$27),(Table3_1[[#This Row],[Offered Salary]]&gt;$O$28))</f>
        <v>0</v>
      </c>
      <c r="K2508" t="str">
        <f>IF(Table3_1[[#This Row],[Offered Salary]]&lt;$O$27,"Low",IF(Table3_1[[#This Row],[Offered Salary]]&gt;$O$28,"High",""))</f>
        <v/>
      </c>
      <c r="L2508" s="6">
        <f>((Table3_1[[#This Row],[Offered Salary]]-$O$25)/$O$26)</f>
        <v>0.55944895426849006</v>
      </c>
    </row>
    <row r="2509" spans="1:12" x14ac:dyDescent="0.3">
      <c r="A2509">
        <v>218656</v>
      </c>
      <c r="B2509" s="2">
        <v>41809</v>
      </c>
      <c r="C2509" s="3">
        <v>0.71156249999999999</v>
      </c>
      <c r="D2509" t="s">
        <v>30</v>
      </c>
      <c r="E2509" t="s">
        <v>29</v>
      </c>
      <c r="F2509" t="s">
        <v>20</v>
      </c>
      <c r="G2509" t="s">
        <v>6</v>
      </c>
      <c r="H2509">
        <v>26301</v>
      </c>
      <c r="I2509">
        <f>IF(Table3_1[[#This Row],[Status]]="Hired",1,0)</f>
        <v>0</v>
      </c>
      <c r="J2509" t="b">
        <f>OR((Table3_1[[#This Row],[Offered Salary]]&lt;$O$27),(Table3_1[[#This Row],[Offered Salary]]&gt;$O$28))</f>
        <v>0</v>
      </c>
      <c r="K2509" t="str">
        <f>IF(Table3_1[[#This Row],[Offered Salary]]&lt;$O$27,"Low",IF(Table3_1[[#This Row],[Offered Salary]]&gt;$O$28,"High",""))</f>
        <v/>
      </c>
      <c r="L2509" s="6">
        <f>((Table3_1[[#This Row],[Offered Salary]]-$O$25)/$O$26)</f>
        <v>-0.82090978411226667</v>
      </c>
    </row>
    <row r="2510" spans="1:12" x14ac:dyDescent="0.3">
      <c r="A2510">
        <v>297160</v>
      </c>
      <c r="B2510" s="2">
        <v>41809</v>
      </c>
      <c r="C2510" s="3">
        <v>0.71285879629629634</v>
      </c>
      <c r="D2510" t="s">
        <v>31</v>
      </c>
      <c r="E2510" t="s">
        <v>27</v>
      </c>
      <c r="F2510" t="s">
        <v>20</v>
      </c>
      <c r="G2510" t="s">
        <v>6</v>
      </c>
      <c r="H2510">
        <v>82378</v>
      </c>
      <c r="I2510">
        <f>IF(Table3_1[[#This Row],[Status]]="Hired",1,0)</f>
        <v>1</v>
      </c>
      <c r="J2510" t="b">
        <f>OR((Table3_1[[#This Row],[Offered Salary]]&lt;$O$27),(Table3_1[[#This Row],[Offered Salary]]&gt;$O$28))</f>
        <v>0</v>
      </c>
      <c r="K2510" t="str">
        <f>IF(Table3_1[[#This Row],[Offered Salary]]&lt;$O$27,"Low",IF(Table3_1[[#This Row],[Offered Salary]]&gt;$O$28,"High",""))</f>
        <v/>
      </c>
      <c r="L2510" s="6">
        <f>((Table3_1[[#This Row],[Offered Salary]]-$O$25)/$O$26)</f>
        <v>1.1228019719187121</v>
      </c>
    </row>
    <row r="2511" spans="1:12" x14ac:dyDescent="0.3">
      <c r="A2511">
        <v>876797</v>
      </c>
      <c r="B2511" s="2">
        <v>41780</v>
      </c>
      <c r="C2511" s="3">
        <v>0.32906249999999998</v>
      </c>
      <c r="D2511" t="s">
        <v>31</v>
      </c>
      <c r="E2511" t="s">
        <v>27</v>
      </c>
      <c r="F2511" t="s">
        <v>17</v>
      </c>
      <c r="G2511" t="s">
        <v>4</v>
      </c>
      <c r="H2511">
        <v>50390</v>
      </c>
      <c r="I2511">
        <f>IF(Table3_1[[#This Row],[Status]]="Hired",1,0)</f>
        <v>1</v>
      </c>
      <c r="J2511" t="b">
        <f>OR((Table3_1[[#This Row],[Offered Salary]]&lt;$O$27),(Table3_1[[#This Row],[Offered Salary]]&gt;$O$28))</f>
        <v>0</v>
      </c>
      <c r="K2511" t="str">
        <f>IF(Table3_1[[#This Row],[Offered Salary]]&lt;$O$27,"Low",IF(Table3_1[[#This Row],[Offered Salary]]&gt;$O$28,"High",""))</f>
        <v/>
      </c>
      <c r="L2511" s="6">
        <f>((Table3_1[[#This Row],[Offered Salary]]-$O$25)/$O$26)</f>
        <v>1.4050582723160426E-2</v>
      </c>
    </row>
    <row r="2512" spans="1:12" x14ac:dyDescent="0.3">
      <c r="A2512">
        <v>202191</v>
      </c>
      <c r="B2512" s="2">
        <v>41781</v>
      </c>
      <c r="C2512" s="3">
        <v>0.66556712962962961</v>
      </c>
      <c r="D2512" t="s">
        <v>30</v>
      </c>
      <c r="E2512" t="s">
        <v>29</v>
      </c>
      <c r="F2512" t="s">
        <v>19</v>
      </c>
      <c r="G2512" t="s">
        <v>6</v>
      </c>
      <c r="H2512">
        <v>82691</v>
      </c>
      <c r="I2512">
        <f>IF(Table3_1[[#This Row],[Status]]="Hired",1,0)</f>
        <v>0</v>
      </c>
      <c r="J2512" t="b">
        <f>OR((Table3_1[[#This Row],[Offered Salary]]&lt;$O$27),(Table3_1[[#This Row],[Offered Salary]]&gt;$O$28))</f>
        <v>0</v>
      </c>
      <c r="K2512" t="str">
        <f>IF(Table3_1[[#This Row],[Offered Salary]]&lt;$O$27,"Low",IF(Table3_1[[#This Row],[Offered Salary]]&gt;$O$28,"High",""))</f>
        <v/>
      </c>
      <c r="L2512" s="6">
        <f>((Table3_1[[#This Row],[Offered Salary]]-$O$25)/$O$26)</f>
        <v>1.1336510148353747</v>
      </c>
    </row>
    <row r="2513" spans="1:12" x14ac:dyDescent="0.3">
      <c r="A2513">
        <v>830375</v>
      </c>
      <c r="B2513" s="2">
        <v>41781</v>
      </c>
      <c r="C2513" s="3">
        <v>0.6656481481481481</v>
      </c>
      <c r="D2513" t="s">
        <v>30</v>
      </c>
      <c r="E2513" t="s">
        <v>28</v>
      </c>
      <c r="F2513" t="s">
        <v>19</v>
      </c>
      <c r="G2513" t="s">
        <v>6</v>
      </c>
      <c r="H2513">
        <v>63434</v>
      </c>
      <c r="I2513">
        <f>IF(Table3_1[[#This Row],[Status]]="Hired",1,0)</f>
        <v>0</v>
      </c>
      <c r="J2513" t="b">
        <f>OR((Table3_1[[#This Row],[Offered Salary]]&lt;$O$27),(Table3_1[[#This Row],[Offered Salary]]&gt;$O$28))</f>
        <v>0</v>
      </c>
      <c r="K2513" t="str">
        <f>IF(Table3_1[[#This Row],[Offered Salary]]&lt;$O$27,"Low",IF(Table3_1[[#This Row],[Offered Salary]]&gt;$O$28,"High",""))</f>
        <v/>
      </c>
      <c r="L2513" s="6">
        <f>((Table3_1[[#This Row],[Offered Salary]]-$O$25)/$O$26)</f>
        <v>0.46617491436836411</v>
      </c>
    </row>
    <row r="2514" spans="1:12" x14ac:dyDescent="0.3">
      <c r="A2514">
        <v>428887</v>
      </c>
      <c r="B2514" s="2">
        <v>41827</v>
      </c>
      <c r="C2514" s="3">
        <v>0.39710648148148148</v>
      </c>
      <c r="D2514" t="s">
        <v>31</v>
      </c>
      <c r="E2514" t="s">
        <v>28</v>
      </c>
      <c r="F2514" t="s">
        <v>19</v>
      </c>
      <c r="G2514" t="s">
        <v>6</v>
      </c>
      <c r="H2514">
        <v>48066</v>
      </c>
      <c r="I2514">
        <f>IF(Table3_1[[#This Row],[Status]]="Hired",1,0)</f>
        <v>1</v>
      </c>
      <c r="J2514" t="b">
        <f>OR((Table3_1[[#This Row],[Offered Salary]]&lt;$O$27),(Table3_1[[#This Row],[Offered Salary]]&gt;$O$28))</f>
        <v>0</v>
      </c>
      <c r="K2514" t="str">
        <f>IF(Table3_1[[#This Row],[Offered Salary]]&lt;$O$27,"Low",IF(Table3_1[[#This Row],[Offered Salary]]&gt;$O$28,"High",""))</f>
        <v/>
      </c>
      <c r="L2514" s="6">
        <f>((Table3_1[[#This Row],[Offered Salary]]-$O$25)/$O$26)</f>
        <v>-6.650269439608622E-2</v>
      </c>
    </row>
    <row r="2515" spans="1:12" x14ac:dyDescent="0.3">
      <c r="A2515">
        <v>58980</v>
      </c>
      <c r="B2515" s="2">
        <v>41844</v>
      </c>
      <c r="C2515" s="3">
        <v>0.42481481481481481</v>
      </c>
      <c r="D2515" t="s">
        <v>31</v>
      </c>
      <c r="E2515" t="s">
        <v>29</v>
      </c>
      <c r="F2515" t="s">
        <v>19</v>
      </c>
      <c r="G2515" t="s">
        <v>6</v>
      </c>
      <c r="H2515">
        <v>3143</v>
      </c>
      <c r="I2515">
        <f>IF(Table3_1[[#This Row],[Status]]="Hired",1,0)</f>
        <v>1</v>
      </c>
      <c r="J2515" t="b">
        <f>OR((Table3_1[[#This Row],[Offered Salary]]&lt;$O$27),(Table3_1[[#This Row],[Offered Salary]]&gt;$O$28))</f>
        <v>1</v>
      </c>
      <c r="K2515" t="str">
        <f>IF(Table3_1[[#This Row],[Offered Salary]]&lt;$O$27,"Low",IF(Table3_1[[#This Row],[Offered Salary]]&gt;$O$28,"High",""))</f>
        <v>Low</v>
      </c>
      <c r="L2515" s="6">
        <f>((Table3_1[[#This Row],[Offered Salary]]-$O$25)/$O$26)</f>
        <v>-1.6236003140294415</v>
      </c>
    </row>
    <row r="2516" spans="1:12" x14ac:dyDescent="0.3">
      <c r="A2516">
        <v>378816</v>
      </c>
      <c r="B2516" s="2">
        <v>41837</v>
      </c>
      <c r="C2516" s="3">
        <v>0.57130787037037034</v>
      </c>
      <c r="D2516" t="s">
        <v>31</v>
      </c>
      <c r="E2516" t="s">
        <v>27</v>
      </c>
      <c r="F2516" t="s">
        <v>17</v>
      </c>
      <c r="G2516" t="s">
        <v>5</v>
      </c>
      <c r="H2516">
        <v>47469</v>
      </c>
      <c r="I2516">
        <f>IF(Table3_1[[#This Row],[Status]]="Hired",1,0)</f>
        <v>1</v>
      </c>
      <c r="J2516" t="b">
        <f>OR((Table3_1[[#This Row],[Offered Salary]]&lt;$O$27),(Table3_1[[#This Row],[Offered Salary]]&gt;$O$28))</f>
        <v>0</v>
      </c>
      <c r="K2516" t="str">
        <f>IF(Table3_1[[#This Row],[Offered Salary]]&lt;$O$27,"Low",IF(Table3_1[[#This Row],[Offered Salary]]&gt;$O$28,"High",""))</f>
        <v/>
      </c>
      <c r="L2516" s="6">
        <f>((Table3_1[[#This Row],[Offered Salary]]-$O$25)/$O$26)</f>
        <v>-8.7195597339369463E-2</v>
      </c>
    </row>
    <row r="2517" spans="1:12" x14ac:dyDescent="0.3">
      <c r="A2517">
        <v>859719</v>
      </c>
      <c r="B2517" s="2">
        <v>41794</v>
      </c>
      <c r="C2517" s="3">
        <v>0.39928240740740739</v>
      </c>
      <c r="D2517" t="s">
        <v>31</v>
      </c>
      <c r="E2517" t="s">
        <v>29</v>
      </c>
      <c r="F2517" t="s">
        <v>17</v>
      </c>
      <c r="G2517" t="s">
        <v>4</v>
      </c>
      <c r="H2517">
        <v>59854</v>
      </c>
      <c r="I2517">
        <f>IF(Table3_1[[#This Row],[Status]]="Hired",1,0)</f>
        <v>1</v>
      </c>
      <c r="J2517" t="b">
        <f>OR((Table3_1[[#This Row],[Offered Salary]]&lt;$O$27),(Table3_1[[#This Row],[Offered Salary]]&gt;$O$28))</f>
        <v>0</v>
      </c>
      <c r="K2517" t="str">
        <f>IF(Table3_1[[#This Row],[Offered Salary]]&lt;$O$27,"Low",IF(Table3_1[[#This Row],[Offered Salary]]&gt;$O$28,"High",""))</f>
        <v/>
      </c>
      <c r="L2517" s="6">
        <f>((Table3_1[[#This Row],[Offered Salary]]-$O$25)/$O$26)</f>
        <v>0.3420868196665986</v>
      </c>
    </row>
    <row r="2518" spans="1:12" x14ac:dyDescent="0.3">
      <c r="A2518">
        <v>199439</v>
      </c>
      <c r="B2518" s="2">
        <v>41760</v>
      </c>
      <c r="C2518" s="3">
        <v>0.39709490740740738</v>
      </c>
      <c r="D2518" t="s">
        <v>31</v>
      </c>
      <c r="E2518" t="s">
        <v>27</v>
      </c>
      <c r="F2518" t="s">
        <v>20</v>
      </c>
      <c r="G2518" t="s">
        <v>2</v>
      </c>
      <c r="H2518">
        <v>51553</v>
      </c>
      <c r="I2518">
        <f>IF(Table3_1[[#This Row],[Status]]="Hired",1,0)</f>
        <v>1</v>
      </c>
      <c r="J2518" t="b">
        <f>OR((Table3_1[[#This Row],[Offered Salary]]&lt;$O$27),(Table3_1[[#This Row],[Offered Salary]]&gt;$O$28))</f>
        <v>0</v>
      </c>
      <c r="K2518" t="str">
        <f>IF(Table3_1[[#This Row],[Offered Salary]]&lt;$O$27,"Low",IF(Table3_1[[#This Row],[Offered Salary]]&gt;$O$28,"High",""))</f>
        <v/>
      </c>
      <c r="L2518" s="6">
        <f>((Table3_1[[#This Row],[Offered Salary]]-$O$25)/$O$26)</f>
        <v>5.4361882761750725E-2</v>
      </c>
    </row>
    <row r="2519" spans="1:12" x14ac:dyDescent="0.3">
      <c r="A2519">
        <v>855169</v>
      </c>
      <c r="B2519" s="2">
        <v>41880</v>
      </c>
      <c r="C2519" s="3">
        <v>0.44981481481481483</v>
      </c>
      <c r="D2519" t="s">
        <v>31</v>
      </c>
      <c r="E2519" t="s">
        <v>27</v>
      </c>
      <c r="F2519" t="s">
        <v>20</v>
      </c>
      <c r="G2519" t="s">
        <v>4</v>
      </c>
      <c r="H2519">
        <v>5619</v>
      </c>
      <c r="I2519">
        <f>IF(Table3_1[[#This Row],[Status]]="Hired",1,0)</f>
        <v>1</v>
      </c>
      <c r="J2519" t="b">
        <f>OR((Table3_1[[#This Row],[Offered Salary]]&lt;$O$27),(Table3_1[[#This Row],[Offered Salary]]&gt;$O$28))</f>
        <v>1</v>
      </c>
      <c r="K2519" t="str">
        <f>IF(Table3_1[[#This Row],[Offered Salary]]&lt;$O$27,"Low",IF(Table3_1[[#This Row],[Offered Salary]]&gt;$O$28,"High",""))</f>
        <v>Low</v>
      </c>
      <c r="L2519" s="6">
        <f>((Table3_1[[#This Row],[Offered Salary]]-$O$25)/$O$26)</f>
        <v>-1.5377784921072148</v>
      </c>
    </row>
    <row r="2520" spans="1:12" x14ac:dyDescent="0.3">
      <c r="A2520">
        <v>196497</v>
      </c>
      <c r="B2520" s="2">
        <v>41880</v>
      </c>
      <c r="C2520" s="3">
        <v>0.45068287037037036</v>
      </c>
      <c r="D2520" t="s">
        <v>30</v>
      </c>
      <c r="E2520" t="s">
        <v>29</v>
      </c>
      <c r="F2520" t="s">
        <v>20</v>
      </c>
      <c r="G2520" t="s">
        <v>4</v>
      </c>
      <c r="H2520">
        <v>90776</v>
      </c>
      <c r="I2520">
        <f>IF(Table3_1[[#This Row],[Status]]="Hired",1,0)</f>
        <v>0</v>
      </c>
      <c r="J2520" t="b">
        <f>OR((Table3_1[[#This Row],[Offered Salary]]&lt;$O$27),(Table3_1[[#This Row],[Offered Salary]]&gt;$O$28))</f>
        <v>0</v>
      </c>
      <c r="K2520" t="str">
        <f>IF(Table3_1[[#This Row],[Offered Salary]]&lt;$O$27,"Low",IF(Table3_1[[#This Row],[Offered Salary]]&gt;$O$28,"High",""))</f>
        <v/>
      </c>
      <c r="L2520" s="6">
        <f>((Table3_1[[#This Row],[Offered Salary]]-$O$25)/$O$26)</f>
        <v>1.4138890722833564</v>
      </c>
    </row>
    <row r="2521" spans="1:12" x14ac:dyDescent="0.3">
      <c r="A2521">
        <v>592984</v>
      </c>
      <c r="B2521" s="2">
        <v>41880</v>
      </c>
      <c r="C2521" s="3">
        <v>0.45271990740740742</v>
      </c>
      <c r="D2521" t="s">
        <v>31</v>
      </c>
      <c r="E2521" t="s">
        <v>27</v>
      </c>
      <c r="F2521" t="s">
        <v>20</v>
      </c>
      <c r="G2521" t="s">
        <v>4</v>
      </c>
      <c r="H2521">
        <v>74920</v>
      </c>
      <c r="I2521">
        <f>IF(Table3_1[[#This Row],[Status]]="Hired",1,0)</f>
        <v>1</v>
      </c>
      <c r="J2521" t="b">
        <f>OR((Table3_1[[#This Row],[Offered Salary]]&lt;$O$27),(Table3_1[[#This Row],[Offered Salary]]&gt;$O$28))</f>
        <v>0</v>
      </c>
      <c r="K2521" t="str">
        <f>IF(Table3_1[[#This Row],[Offered Salary]]&lt;$O$27,"Low",IF(Table3_1[[#This Row],[Offered Salary]]&gt;$O$28,"High",""))</f>
        <v/>
      </c>
      <c r="L2521" s="6">
        <f>((Table3_1[[#This Row],[Offered Salary]]-$O$25)/$O$26)</f>
        <v>0.86429666178302289</v>
      </c>
    </row>
    <row r="2522" spans="1:12" x14ac:dyDescent="0.3">
      <c r="A2522">
        <v>383744</v>
      </c>
      <c r="B2522" s="2">
        <v>41830</v>
      </c>
      <c r="C2522" s="3">
        <v>0.57481481481481478</v>
      </c>
      <c r="D2522" t="s">
        <v>30</v>
      </c>
      <c r="E2522" t="s">
        <v>27</v>
      </c>
      <c r="F2522" t="s">
        <v>17</v>
      </c>
      <c r="G2522" t="s">
        <v>8</v>
      </c>
      <c r="H2522">
        <v>76586</v>
      </c>
      <c r="I2522">
        <f>IF(Table3_1[[#This Row],[Status]]="Hired",1,0)</f>
        <v>0</v>
      </c>
      <c r="J2522" t="b">
        <f>OR((Table3_1[[#This Row],[Offered Salary]]&lt;$O$27),(Table3_1[[#This Row],[Offered Salary]]&gt;$O$28))</f>
        <v>0</v>
      </c>
      <c r="K2522" t="str">
        <f>IF(Table3_1[[#This Row],[Offered Salary]]&lt;$O$27,"Low",IF(Table3_1[[#This Row],[Offered Salary]]&gt;$O$28,"High",""))</f>
        <v/>
      </c>
      <c r="L2522" s="6">
        <f>((Table3_1[[#This Row],[Offered Salary]]-$O$25)/$O$26)</f>
        <v>0.92204268574200088</v>
      </c>
    </row>
    <row r="2523" spans="1:12" x14ac:dyDescent="0.3">
      <c r="A2523">
        <v>671729</v>
      </c>
      <c r="B2523" s="2">
        <v>41831</v>
      </c>
      <c r="C2523" s="3">
        <v>0.74730324074074073</v>
      </c>
      <c r="D2523" t="s">
        <v>31</v>
      </c>
      <c r="E2523" t="s">
        <v>27</v>
      </c>
      <c r="F2523" t="s">
        <v>17</v>
      </c>
      <c r="G2523" t="s">
        <v>8</v>
      </c>
      <c r="H2523">
        <v>41531</v>
      </c>
      <c r="I2523">
        <f>IF(Table3_1[[#This Row],[Status]]="Hired",1,0)</f>
        <v>1</v>
      </c>
      <c r="J2523" t="b">
        <f>OR((Table3_1[[#This Row],[Offered Salary]]&lt;$O$27),(Table3_1[[#This Row],[Offered Salary]]&gt;$O$28))</f>
        <v>0</v>
      </c>
      <c r="K2523" t="str">
        <f>IF(Table3_1[[#This Row],[Offered Salary]]&lt;$O$27,"Low",IF(Table3_1[[#This Row],[Offered Salary]]&gt;$O$28,"High",""))</f>
        <v/>
      </c>
      <c r="L2523" s="6">
        <f>((Table3_1[[#This Row],[Offered Salary]]-$O$25)/$O$26)</f>
        <v>-0.2930154594452587</v>
      </c>
    </row>
    <row r="2524" spans="1:12" x14ac:dyDescent="0.3">
      <c r="A2524">
        <v>901083</v>
      </c>
      <c r="B2524" s="2">
        <v>41796</v>
      </c>
      <c r="C2524" s="3">
        <v>0.39741898148148147</v>
      </c>
      <c r="D2524" t="s">
        <v>31</v>
      </c>
      <c r="E2524" t="s">
        <v>29</v>
      </c>
      <c r="F2524" t="s">
        <v>20</v>
      </c>
      <c r="G2524" t="s">
        <v>10</v>
      </c>
      <c r="H2524">
        <v>14723</v>
      </c>
      <c r="I2524">
        <f>IF(Table3_1[[#This Row],[Status]]="Hired",1,0)</f>
        <v>1</v>
      </c>
      <c r="J2524" t="b">
        <f>OR((Table3_1[[#This Row],[Offered Salary]]&lt;$O$27),(Table3_1[[#This Row],[Offered Salary]]&gt;$O$28))</f>
        <v>0</v>
      </c>
      <c r="K2524" t="str">
        <f>IF(Table3_1[[#This Row],[Offered Salary]]&lt;$O$27,"Low",IF(Table3_1[[#This Row],[Offered Salary]]&gt;$O$28,"High",""))</f>
        <v/>
      </c>
      <c r="L2524" s="6">
        <f>((Table3_1[[#This Row],[Offered Salary]]-$O$25)/$O$26)</f>
        <v>-1.2222203875918871</v>
      </c>
    </row>
    <row r="2525" spans="1:12" x14ac:dyDescent="0.3">
      <c r="A2525">
        <v>691745</v>
      </c>
      <c r="B2525" s="2">
        <v>41799</v>
      </c>
      <c r="C2525" s="3">
        <v>0.58782407407407411</v>
      </c>
      <c r="D2525" t="s">
        <v>30</v>
      </c>
      <c r="E2525" t="s">
        <v>27</v>
      </c>
      <c r="F2525" t="s">
        <v>20</v>
      </c>
      <c r="G2525" t="s">
        <v>7</v>
      </c>
      <c r="H2525">
        <v>84415</v>
      </c>
      <c r="I2525">
        <f>IF(Table3_1[[#This Row],[Status]]="Hired",1,0)</f>
        <v>0</v>
      </c>
      <c r="J2525" t="b">
        <f>OR((Table3_1[[#This Row],[Offered Salary]]&lt;$O$27),(Table3_1[[#This Row],[Offered Salary]]&gt;$O$28))</f>
        <v>0</v>
      </c>
      <c r="K2525" t="str">
        <f>IF(Table3_1[[#This Row],[Offered Salary]]&lt;$O$27,"Low",IF(Table3_1[[#This Row],[Offered Salary]]&gt;$O$28,"High",""))</f>
        <v/>
      </c>
      <c r="L2525" s="6">
        <f>((Table3_1[[#This Row],[Offered Salary]]-$O$25)/$O$26)</f>
        <v>1.1934074045744372</v>
      </c>
    </row>
    <row r="2526" spans="1:12" x14ac:dyDescent="0.3">
      <c r="A2526">
        <v>849211</v>
      </c>
      <c r="B2526" s="2">
        <v>41799</v>
      </c>
      <c r="C2526" s="3">
        <v>0.58996527777777774</v>
      </c>
      <c r="D2526" t="s">
        <v>31</v>
      </c>
      <c r="E2526" t="s">
        <v>29</v>
      </c>
      <c r="F2526" t="s">
        <v>20</v>
      </c>
      <c r="G2526" t="s">
        <v>7</v>
      </c>
      <c r="H2526">
        <v>87779</v>
      </c>
      <c r="I2526">
        <f>IF(Table3_1[[#This Row],[Status]]="Hired",1,0)</f>
        <v>1</v>
      </c>
      <c r="J2526" t="b">
        <f>OR((Table3_1[[#This Row],[Offered Salary]]&lt;$O$27),(Table3_1[[#This Row],[Offered Salary]]&gt;$O$28))</f>
        <v>0</v>
      </c>
      <c r="K2526" t="str">
        <f>IF(Table3_1[[#This Row],[Offered Salary]]&lt;$O$27,"Low",IF(Table3_1[[#This Row],[Offered Salary]]&gt;$O$28,"High",""))</f>
        <v/>
      </c>
      <c r="L2526" s="6">
        <f>((Table3_1[[#This Row],[Offered Salary]]-$O$25)/$O$26)</f>
        <v>1.3100086198193364</v>
      </c>
    </row>
    <row r="2527" spans="1:12" x14ac:dyDescent="0.3">
      <c r="A2527">
        <v>486945</v>
      </c>
      <c r="B2527" s="2">
        <v>41761</v>
      </c>
      <c r="C2527" s="3">
        <v>0.39736111111111111</v>
      </c>
      <c r="D2527" t="s">
        <v>31</v>
      </c>
      <c r="E2527" t="s">
        <v>27</v>
      </c>
      <c r="F2527" t="s">
        <v>20</v>
      </c>
      <c r="G2527" t="s">
        <v>2</v>
      </c>
      <c r="H2527">
        <v>22480</v>
      </c>
      <c r="I2527">
        <f>IF(Table3_1[[#This Row],[Status]]="Hired",1,0)</f>
        <v>1</v>
      </c>
      <c r="J2527" t="b">
        <f>OR((Table3_1[[#This Row],[Offered Salary]]&lt;$O$27),(Table3_1[[#This Row],[Offered Salary]]&gt;$O$28))</f>
        <v>0</v>
      </c>
      <c r="K2527" t="str">
        <f>IF(Table3_1[[#This Row],[Offered Salary]]&lt;$O$27,"Low",IF(Table3_1[[#This Row],[Offered Salary]]&gt;$O$28,"High",""))</f>
        <v/>
      </c>
      <c r="L2527" s="6">
        <f>((Table3_1[[#This Row],[Offered Salary]]-$O$25)/$O$26)</f>
        <v>-0.95335129524507278</v>
      </c>
    </row>
    <row r="2528" spans="1:12" x14ac:dyDescent="0.3">
      <c r="A2528">
        <v>295468</v>
      </c>
      <c r="B2528" s="2">
        <v>41768</v>
      </c>
      <c r="C2528" s="3">
        <v>0.33409722222222221</v>
      </c>
      <c r="D2528" t="s">
        <v>30</v>
      </c>
      <c r="E2528" t="s">
        <v>29</v>
      </c>
      <c r="F2528" t="s">
        <v>20</v>
      </c>
      <c r="G2528" t="s">
        <v>2</v>
      </c>
      <c r="H2528">
        <v>67947</v>
      </c>
      <c r="I2528">
        <f>IF(Table3_1[[#This Row],[Status]]="Hired",1,0)</f>
        <v>0</v>
      </c>
      <c r="J2528" t="b">
        <f>OR((Table3_1[[#This Row],[Offered Salary]]&lt;$O$27),(Table3_1[[#This Row],[Offered Salary]]&gt;$O$28))</f>
        <v>0</v>
      </c>
      <c r="K2528" t="str">
        <f>IF(Table3_1[[#This Row],[Offered Salary]]&lt;$O$27,"Low",IF(Table3_1[[#This Row],[Offered Salary]]&gt;$O$28,"High",""))</f>
        <v/>
      </c>
      <c r="L2528" s="6">
        <f>((Table3_1[[#This Row],[Offered Salary]]-$O$25)/$O$26)</f>
        <v>0.62260216894631593</v>
      </c>
    </row>
    <row r="2529" spans="1:12" x14ac:dyDescent="0.3">
      <c r="A2529">
        <v>605701</v>
      </c>
      <c r="B2529" s="2">
        <v>41768</v>
      </c>
      <c r="C2529" s="3">
        <v>0.33585648148148151</v>
      </c>
      <c r="D2529" t="s">
        <v>31</v>
      </c>
      <c r="E2529" t="s">
        <v>29</v>
      </c>
      <c r="F2529" t="s">
        <v>20</v>
      </c>
      <c r="G2529" t="s">
        <v>2</v>
      </c>
      <c r="H2529">
        <v>51486</v>
      </c>
      <c r="I2529">
        <f>IF(Table3_1[[#This Row],[Status]]="Hired",1,0)</f>
        <v>1</v>
      </c>
      <c r="J2529" t="b">
        <f>OR((Table3_1[[#This Row],[Offered Salary]]&lt;$O$27),(Table3_1[[#This Row],[Offered Salary]]&gt;$O$28))</f>
        <v>0</v>
      </c>
      <c r="K2529" t="str">
        <f>IF(Table3_1[[#This Row],[Offered Salary]]&lt;$O$27,"Low",IF(Table3_1[[#This Row],[Offered Salary]]&gt;$O$28,"High",""))</f>
        <v/>
      </c>
      <c r="L2529" s="6">
        <f>((Table3_1[[#This Row],[Offered Salary]]-$O$25)/$O$26)</f>
        <v>5.2039563670963497E-2</v>
      </c>
    </row>
    <row r="2530" spans="1:12" x14ac:dyDescent="0.3">
      <c r="A2530">
        <v>274207</v>
      </c>
      <c r="B2530" s="2">
        <v>41768</v>
      </c>
      <c r="C2530" s="3">
        <v>0.3361689814814815</v>
      </c>
      <c r="D2530" t="s">
        <v>31</v>
      </c>
      <c r="E2530" t="s">
        <v>29</v>
      </c>
      <c r="F2530" t="s">
        <v>20</v>
      </c>
      <c r="G2530" t="s">
        <v>2</v>
      </c>
      <c r="H2530">
        <v>59822</v>
      </c>
      <c r="I2530">
        <f>IF(Table3_1[[#This Row],[Status]]="Hired",1,0)</f>
        <v>1</v>
      </c>
      <c r="J2530" t="b">
        <f>OR((Table3_1[[#This Row],[Offered Salary]]&lt;$O$27),(Table3_1[[#This Row],[Offered Salary]]&gt;$O$28))</f>
        <v>0</v>
      </c>
      <c r="K2530" t="str">
        <f>IF(Table3_1[[#This Row],[Offered Salary]]&lt;$O$27,"Low",IF(Table3_1[[#This Row],[Offered Salary]]&gt;$O$28,"High",""))</f>
        <v/>
      </c>
      <c r="L2530" s="6">
        <f>((Table3_1[[#This Row],[Offered Salary]]-$O$25)/$O$26)</f>
        <v>0.34097765233965543</v>
      </c>
    </row>
    <row r="2531" spans="1:12" x14ac:dyDescent="0.3">
      <c r="A2531">
        <v>269765</v>
      </c>
      <c r="B2531" s="2">
        <v>41768</v>
      </c>
      <c r="C2531" s="3">
        <v>0.33681712962962962</v>
      </c>
      <c r="D2531" t="s">
        <v>30</v>
      </c>
      <c r="E2531" t="s">
        <v>29</v>
      </c>
      <c r="F2531" t="s">
        <v>20</v>
      </c>
      <c r="G2531" t="s">
        <v>2</v>
      </c>
      <c r="H2531">
        <v>93217</v>
      </c>
      <c r="I2531">
        <f>IF(Table3_1[[#This Row],[Status]]="Hired",1,0)</f>
        <v>0</v>
      </c>
      <c r="J2531" t="b">
        <f>OR((Table3_1[[#This Row],[Offered Salary]]&lt;$O$27),(Table3_1[[#This Row],[Offered Salary]]&gt;$O$28))</f>
        <v>0</v>
      </c>
      <c r="K2531" t="str">
        <f>IF(Table3_1[[#This Row],[Offered Salary]]&lt;$O$27,"Low",IF(Table3_1[[#This Row],[Offered Salary]]&gt;$O$28,"High",""))</f>
        <v/>
      </c>
      <c r="L2531" s="6">
        <f>((Table3_1[[#This Row],[Offered Salary]]-$O$25)/$O$26)</f>
        <v>1.4984977424417389</v>
      </c>
    </row>
    <row r="2532" spans="1:12" x14ac:dyDescent="0.3">
      <c r="A2532">
        <v>46366</v>
      </c>
      <c r="B2532" s="2">
        <v>41820</v>
      </c>
      <c r="C2532" s="3">
        <v>0.39832175925925928</v>
      </c>
      <c r="D2532" t="s">
        <v>31</v>
      </c>
      <c r="E2532" t="s">
        <v>28</v>
      </c>
      <c r="F2532" t="s">
        <v>17</v>
      </c>
      <c r="G2532" t="s">
        <v>7</v>
      </c>
      <c r="H2532">
        <v>73263</v>
      </c>
      <c r="I2532">
        <f>IF(Table3_1[[#This Row],[Status]]="Hired",1,0)</f>
        <v>1</v>
      </c>
      <c r="J2532" t="b">
        <f>OR((Table3_1[[#This Row],[Offered Salary]]&lt;$O$27),(Table3_1[[#This Row],[Offered Salary]]&gt;$O$28))</f>
        <v>0</v>
      </c>
      <c r="K2532" t="str">
        <f>IF(Table3_1[[#This Row],[Offered Salary]]&lt;$O$27,"Low",IF(Table3_1[[#This Row],[Offered Salary]]&gt;$O$28,"High",""))</f>
        <v/>
      </c>
      <c r="L2532" s="6">
        <f>((Table3_1[[#This Row],[Offered Salary]]-$O$25)/$O$26)</f>
        <v>0.80686259113474768</v>
      </c>
    </row>
    <row r="2533" spans="1:12" x14ac:dyDescent="0.3">
      <c r="A2533">
        <v>133498</v>
      </c>
      <c r="B2533" s="2">
        <v>41820</v>
      </c>
      <c r="C2533" s="3">
        <v>0.39725694444444443</v>
      </c>
      <c r="D2533" t="s">
        <v>30</v>
      </c>
      <c r="E2533" t="s">
        <v>27</v>
      </c>
      <c r="F2533" t="s">
        <v>17</v>
      </c>
      <c r="G2533" t="s">
        <v>6</v>
      </c>
      <c r="H2533">
        <v>83160</v>
      </c>
      <c r="I2533">
        <f>IF(Table3_1[[#This Row],[Status]]="Hired",1,0)</f>
        <v>0</v>
      </c>
      <c r="J2533" t="b">
        <f>OR((Table3_1[[#This Row],[Offered Salary]]&lt;$O$27),(Table3_1[[#This Row],[Offered Salary]]&gt;$O$28))</f>
        <v>0</v>
      </c>
      <c r="K2533" t="str">
        <f>IF(Table3_1[[#This Row],[Offered Salary]]&lt;$O$27,"Low",IF(Table3_1[[#This Row],[Offered Salary]]&gt;$O$28,"High",""))</f>
        <v/>
      </c>
      <c r="L2533" s="6">
        <f>((Table3_1[[#This Row],[Offered Salary]]-$O$25)/$O$26)</f>
        <v>1.1499072484708854</v>
      </c>
    </row>
    <row r="2534" spans="1:12" x14ac:dyDescent="0.3">
      <c r="A2534">
        <v>876103</v>
      </c>
      <c r="B2534" s="2">
        <v>41820</v>
      </c>
      <c r="C2534" s="3">
        <v>0.54282407407407407</v>
      </c>
      <c r="D2534" t="s">
        <v>31</v>
      </c>
      <c r="E2534" t="s">
        <v>27</v>
      </c>
      <c r="F2534" t="s">
        <v>17</v>
      </c>
      <c r="G2534" t="s">
        <v>6</v>
      </c>
      <c r="H2534">
        <v>5523</v>
      </c>
      <c r="I2534">
        <f>IF(Table3_1[[#This Row],[Status]]="Hired",1,0)</f>
        <v>1</v>
      </c>
      <c r="J2534" t="b">
        <f>OR((Table3_1[[#This Row],[Offered Salary]]&lt;$O$27),(Table3_1[[#This Row],[Offered Salary]]&gt;$O$28))</f>
        <v>1</v>
      </c>
      <c r="K2534" t="str">
        <f>IF(Table3_1[[#This Row],[Offered Salary]]&lt;$O$27,"Low",IF(Table3_1[[#This Row],[Offered Salary]]&gt;$O$28,"High",""))</f>
        <v>Low</v>
      </c>
      <c r="L2534" s="6">
        <f>((Table3_1[[#This Row],[Offered Salary]]-$O$25)/$O$26)</f>
        <v>-1.5411059940880443</v>
      </c>
    </row>
    <row r="2535" spans="1:12" x14ac:dyDescent="0.3">
      <c r="A2535">
        <v>228080</v>
      </c>
      <c r="B2535" s="2">
        <v>41820</v>
      </c>
      <c r="C2535" s="3">
        <v>0.54347222222222225</v>
      </c>
      <c r="D2535" t="s">
        <v>30</v>
      </c>
      <c r="E2535" t="s">
        <v>27</v>
      </c>
      <c r="F2535" t="s">
        <v>17</v>
      </c>
      <c r="G2535" t="s">
        <v>6</v>
      </c>
      <c r="H2535">
        <v>54681</v>
      </c>
      <c r="I2535">
        <f>IF(Table3_1[[#This Row],[Status]]="Hired",1,0)</f>
        <v>0</v>
      </c>
      <c r="J2535" t="b">
        <f>OR((Table3_1[[#This Row],[Offered Salary]]&lt;$O$27),(Table3_1[[#This Row],[Offered Salary]]&gt;$O$28))</f>
        <v>0</v>
      </c>
      <c r="K2535" t="str">
        <f>IF(Table3_1[[#This Row],[Offered Salary]]&lt;$O$27,"Low",IF(Table3_1[[#This Row],[Offered Salary]]&gt;$O$28,"High",""))</f>
        <v/>
      </c>
      <c r="L2535" s="6">
        <f>((Table3_1[[#This Row],[Offered Salary]]-$O$25)/$O$26)</f>
        <v>0.16278298897044416</v>
      </c>
    </row>
    <row r="2536" spans="1:12" x14ac:dyDescent="0.3">
      <c r="A2536">
        <v>447318</v>
      </c>
      <c r="B2536" s="2">
        <v>41790</v>
      </c>
      <c r="C2536" s="3">
        <v>0.35320601851851852</v>
      </c>
      <c r="D2536" t="s">
        <v>31</v>
      </c>
      <c r="E2536" t="s">
        <v>27</v>
      </c>
      <c r="F2536" t="s">
        <v>17</v>
      </c>
      <c r="G2536" t="s">
        <v>1</v>
      </c>
      <c r="H2536">
        <v>20297</v>
      </c>
      <c r="I2536">
        <f>IF(Table3_1[[#This Row],[Status]]="Hired",1,0)</f>
        <v>1</v>
      </c>
      <c r="J2536" t="b">
        <f>OR((Table3_1[[#This Row],[Offered Salary]]&lt;$O$27),(Table3_1[[#This Row],[Offered Salary]]&gt;$O$28))</f>
        <v>0</v>
      </c>
      <c r="K2536" t="str">
        <f>IF(Table3_1[[#This Row],[Offered Salary]]&lt;$O$27,"Low",IF(Table3_1[[#This Row],[Offered Salary]]&gt;$O$28,"High",""))</f>
        <v/>
      </c>
      <c r="L2536" s="6">
        <f>((Table3_1[[#This Row],[Offered Salary]]-$O$25)/$O$26)</f>
        <v>-1.0290173038299761</v>
      </c>
    </row>
    <row r="2537" spans="1:12" x14ac:dyDescent="0.3">
      <c r="A2537">
        <v>806805</v>
      </c>
      <c r="B2537" s="2">
        <v>41790</v>
      </c>
      <c r="C2537" s="3">
        <v>0.35364583333333333</v>
      </c>
      <c r="D2537" t="s">
        <v>31</v>
      </c>
      <c r="E2537" t="s">
        <v>29</v>
      </c>
      <c r="F2537" t="s">
        <v>17</v>
      </c>
      <c r="G2537" t="s">
        <v>1</v>
      </c>
      <c r="H2537">
        <v>13074</v>
      </c>
      <c r="I2537">
        <f>IF(Table3_1[[#This Row],[Status]]="Hired",1,0)</f>
        <v>1</v>
      </c>
      <c r="J2537" t="b">
        <f>OR((Table3_1[[#This Row],[Offered Salary]]&lt;$O$27),(Table3_1[[#This Row],[Offered Salary]]&gt;$O$28))</f>
        <v>0</v>
      </c>
      <c r="K2537" t="str">
        <f>IF(Table3_1[[#This Row],[Offered Salary]]&lt;$O$27,"Low",IF(Table3_1[[#This Row],[Offered Salary]]&gt;$O$28,"High",""))</f>
        <v/>
      </c>
      <c r="L2537" s="6">
        <f>((Table3_1[[#This Row],[Offered Salary]]-$O$25)/$O$26)</f>
        <v>-1.2793771664084266</v>
      </c>
    </row>
    <row r="2538" spans="1:12" x14ac:dyDescent="0.3">
      <c r="A2538">
        <v>143505</v>
      </c>
      <c r="B2538" s="2">
        <v>41799</v>
      </c>
      <c r="C2538" s="3">
        <v>0.39680555555555558</v>
      </c>
      <c r="D2538" t="s">
        <v>30</v>
      </c>
      <c r="E2538" t="s">
        <v>27</v>
      </c>
      <c r="F2538" t="s">
        <v>17</v>
      </c>
      <c r="G2538" t="s">
        <v>10</v>
      </c>
      <c r="H2538">
        <v>69928</v>
      </c>
      <c r="I2538">
        <f>IF(Table3_1[[#This Row],[Status]]="Hired",1,0)</f>
        <v>0</v>
      </c>
      <c r="J2538" t="b">
        <f>OR((Table3_1[[#This Row],[Offered Salary]]&lt;$O$27),(Table3_1[[#This Row],[Offered Salary]]&gt;$O$28))</f>
        <v>0</v>
      </c>
      <c r="K2538" t="str">
        <f>IF(Table3_1[[#This Row],[Offered Salary]]&lt;$O$27,"Low",IF(Table3_1[[#This Row],[Offered Salary]]&gt;$O$28,"High",""))</f>
        <v/>
      </c>
      <c r="L2538" s="6">
        <f>((Table3_1[[#This Row],[Offered Salary]]-$O$25)/$O$26)</f>
        <v>0.69126655877989063</v>
      </c>
    </row>
    <row r="2539" spans="1:12" x14ac:dyDescent="0.3">
      <c r="A2539">
        <v>95009</v>
      </c>
      <c r="B2539" s="2">
        <v>41856</v>
      </c>
      <c r="C2539" s="3">
        <v>0.35246527777777775</v>
      </c>
      <c r="D2539" t="s">
        <v>31</v>
      </c>
      <c r="E2539" t="s">
        <v>29</v>
      </c>
      <c r="F2539" t="s">
        <v>17</v>
      </c>
      <c r="G2539" t="s">
        <v>10</v>
      </c>
      <c r="H2539">
        <v>92458</v>
      </c>
      <c r="I2539">
        <f>IF(Table3_1[[#This Row],[Status]]="Hired",1,0)</f>
        <v>1</v>
      </c>
      <c r="J2539" t="b">
        <f>OR((Table3_1[[#This Row],[Offered Salary]]&lt;$O$27),(Table3_1[[#This Row],[Offered Salary]]&gt;$O$28))</f>
        <v>0</v>
      </c>
      <c r="K2539" t="str">
        <f>IF(Table3_1[[#This Row],[Offered Salary]]&lt;$O$27,"Low",IF(Table3_1[[#This Row],[Offered Salary]]&gt;$O$28,"High",""))</f>
        <v/>
      </c>
      <c r="L2539" s="6">
        <f>((Table3_1[[#This Row],[Offered Salary]]-$O$25)/$O$26)</f>
        <v>1.4721896799058058</v>
      </c>
    </row>
    <row r="2540" spans="1:12" x14ac:dyDescent="0.3">
      <c r="A2540">
        <v>265974</v>
      </c>
      <c r="B2540" s="2">
        <v>41856</v>
      </c>
      <c r="C2540" s="3">
        <v>0.35318287037037038</v>
      </c>
      <c r="D2540" t="s">
        <v>30</v>
      </c>
      <c r="E2540" t="s">
        <v>29</v>
      </c>
      <c r="F2540" t="s">
        <v>17</v>
      </c>
      <c r="G2540" t="s">
        <v>10</v>
      </c>
      <c r="H2540">
        <v>18527</v>
      </c>
      <c r="I2540">
        <f>IF(Table3_1[[#This Row],[Status]]="Hired",1,0)</f>
        <v>0</v>
      </c>
      <c r="J2540" t="b">
        <f>OR((Table3_1[[#This Row],[Offered Salary]]&lt;$O$27),(Table3_1[[#This Row],[Offered Salary]]&gt;$O$28))</f>
        <v>0</v>
      </c>
      <c r="K2540" t="str">
        <f>IF(Table3_1[[#This Row],[Offered Salary]]&lt;$O$27,"Low",IF(Table3_1[[#This Row],[Offered Salary]]&gt;$O$28,"High",""))</f>
        <v/>
      </c>
      <c r="L2540" s="6">
        <f>((Table3_1[[#This Row],[Offered Salary]]-$O$25)/$O$26)</f>
        <v>-1.0903681216015195</v>
      </c>
    </row>
    <row r="2541" spans="1:12" x14ac:dyDescent="0.3">
      <c r="A2541">
        <v>139428</v>
      </c>
      <c r="B2541" s="2">
        <v>41871</v>
      </c>
      <c r="C2541" s="3">
        <v>0.35827546296296298</v>
      </c>
      <c r="D2541" t="s">
        <v>30</v>
      </c>
      <c r="E2541" t="s">
        <v>27</v>
      </c>
      <c r="F2541" t="s">
        <v>17</v>
      </c>
      <c r="G2541" t="s">
        <v>10</v>
      </c>
      <c r="H2541">
        <v>85643</v>
      </c>
      <c r="I2541">
        <f>IF(Table3_1[[#This Row],[Status]]="Hired",1,0)</f>
        <v>0</v>
      </c>
      <c r="J2541" t="b">
        <f>OR((Table3_1[[#This Row],[Offered Salary]]&lt;$O$27),(Table3_1[[#This Row],[Offered Salary]]&gt;$O$28))</f>
        <v>0</v>
      </c>
      <c r="K2541" t="str">
        <f>IF(Table3_1[[#This Row],[Offered Salary]]&lt;$O$27,"Low",IF(Table3_1[[#This Row],[Offered Salary]]&gt;$O$28,"High",""))</f>
        <v/>
      </c>
      <c r="L2541" s="6">
        <f>((Table3_1[[#This Row],[Offered Salary]]-$O$25)/$O$26)</f>
        <v>1.2359717007458808</v>
      </c>
    </row>
    <row r="2542" spans="1:12" x14ac:dyDescent="0.3">
      <c r="A2542">
        <v>416679</v>
      </c>
      <c r="B2542" s="2">
        <v>41871</v>
      </c>
      <c r="C2542" s="3">
        <v>0.35858796296296297</v>
      </c>
      <c r="D2542" t="s">
        <v>30</v>
      </c>
      <c r="E2542" t="s">
        <v>27</v>
      </c>
      <c r="F2542" t="s">
        <v>17</v>
      </c>
      <c r="G2542" t="s">
        <v>10</v>
      </c>
      <c r="H2542">
        <v>23207</v>
      </c>
      <c r="I2542">
        <f>IF(Table3_1[[#This Row],[Status]]="Hired",1,0)</f>
        <v>0</v>
      </c>
      <c r="J2542" t="b">
        <f>OR((Table3_1[[#This Row],[Offered Salary]]&lt;$O$27),(Table3_1[[#This Row],[Offered Salary]]&gt;$O$28))</f>
        <v>0</v>
      </c>
      <c r="K2542" t="str">
        <f>IF(Table3_1[[#This Row],[Offered Salary]]&lt;$O$27,"Low",IF(Table3_1[[#This Row],[Offered Salary]]&gt;$O$28,"High",""))</f>
        <v/>
      </c>
      <c r="L2542" s="6">
        <f>((Table3_1[[#This Row],[Offered Salary]]-$O$25)/$O$26)</f>
        <v>-0.92815240003608301</v>
      </c>
    </row>
    <row r="2543" spans="1:12" x14ac:dyDescent="0.3">
      <c r="A2543">
        <v>385054</v>
      </c>
      <c r="B2543" s="2">
        <v>41828</v>
      </c>
      <c r="C2543" s="3">
        <v>0.39754629629629629</v>
      </c>
      <c r="D2543" t="s">
        <v>31</v>
      </c>
      <c r="E2543" t="s">
        <v>29</v>
      </c>
      <c r="F2543" t="s">
        <v>20</v>
      </c>
      <c r="G2543" t="s">
        <v>2</v>
      </c>
      <c r="H2543">
        <v>80213</v>
      </c>
      <c r="I2543">
        <f>IF(Table3_1[[#This Row],[Status]]="Hired",1,0)</f>
        <v>1</v>
      </c>
      <c r="J2543" t="b">
        <f>OR((Table3_1[[#This Row],[Offered Salary]]&lt;$O$27),(Table3_1[[#This Row],[Offered Salary]]&gt;$O$28))</f>
        <v>0</v>
      </c>
      <c r="K2543" t="str">
        <f>IF(Table3_1[[#This Row],[Offered Salary]]&lt;$O$27,"Low",IF(Table3_1[[#This Row],[Offered Salary]]&gt;$O$28,"High",""))</f>
        <v/>
      </c>
      <c r="L2543" s="6">
        <f>((Table3_1[[#This Row],[Offered Salary]]-$O$25)/$O$26)</f>
        <v>1.0477598699552142</v>
      </c>
    </row>
    <row r="2544" spans="1:12" x14ac:dyDescent="0.3">
      <c r="A2544">
        <v>192872</v>
      </c>
      <c r="B2544" s="2">
        <v>41828</v>
      </c>
      <c r="C2544" s="3">
        <v>0.3988888888888889</v>
      </c>
      <c r="D2544" t="s">
        <v>31</v>
      </c>
      <c r="E2544" t="s">
        <v>29</v>
      </c>
      <c r="F2544" t="s">
        <v>20</v>
      </c>
      <c r="G2544" t="s">
        <v>2</v>
      </c>
      <c r="H2544">
        <v>81721</v>
      </c>
      <c r="I2544">
        <f>IF(Table3_1[[#This Row],[Status]]="Hired",1,0)</f>
        <v>1</v>
      </c>
      <c r="J2544" t="b">
        <f>OR((Table3_1[[#This Row],[Offered Salary]]&lt;$O$27),(Table3_1[[#This Row],[Offered Salary]]&gt;$O$28))</f>
        <v>0</v>
      </c>
      <c r="K2544" t="str">
        <f>IF(Table3_1[[#This Row],[Offered Salary]]&lt;$O$27,"Low",IF(Table3_1[[#This Row],[Offered Salary]]&gt;$O$28,"High",""))</f>
        <v/>
      </c>
      <c r="L2544" s="6">
        <f>((Table3_1[[#This Row],[Offered Salary]]-$O$25)/$O$26)</f>
        <v>1.1000293802374104</v>
      </c>
    </row>
    <row r="2545" spans="1:12" x14ac:dyDescent="0.3">
      <c r="A2545">
        <v>47827</v>
      </c>
      <c r="B2545" s="2">
        <v>41828</v>
      </c>
      <c r="C2545" s="3">
        <v>0.39951388888888889</v>
      </c>
      <c r="D2545" t="s">
        <v>30</v>
      </c>
      <c r="E2545" t="s">
        <v>29</v>
      </c>
      <c r="F2545" t="s">
        <v>20</v>
      </c>
      <c r="G2545" t="s">
        <v>2</v>
      </c>
      <c r="H2545">
        <v>94106</v>
      </c>
      <c r="I2545">
        <f>IF(Table3_1[[#This Row],[Status]]="Hired",1,0)</f>
        <v>0</v>
      </c>
      <c r="J2545" t="b">
        <f>OR((Table3_1[[#This Row],[Offered Salary]]&lt;$O$27),(Table3_1[[#This Row],[Offered Salary]]&gt;$O$28))</f>
        <v>0</v>
      </c>
      <c r="K2545" t="str">
        <f>IF(Table3_1[[#This Row],[Offered Salary]]&lt;$O$27,"Low",IF(Table3_1[[#This Row],[Offered Salary]]&gt;$O$28,"High",""))</f>
        <v/>
      </c>
      <c r="L2545" s="6">
        <f>((Table3_1[[#This Row],[Offered Salary]]-$O$25)/$O$26)</f>
        <v>1.5293117972433785</v>
      </c>
    </row>
    <row r="2546" spans="1:12" x14ac:dyDescent="0.3">
      <c r="A2546">
        <v>461705</v>
      </c>
      <c r="B2546" s="2">
        <v>41828</v>
      </c>
      <c r="C2546" s="3">
        <v>0.40053240740740742</v>
      </c>
      <c r="D2546" t="s">
        <v>31</v>
      </c>
      <c r="E2546" t="s">
        <v>29</v>
      </c>
      <c r="F2546" t="s">
        <v>20</v>
      </c>
      <c r="G2546" t="s">
        <v>2</v>
      </c>
      <c r="H2546">
        <v>30041</v>
      </c>
      <c r="I2546">
        <f>IF(Table3_1[[#This Row],[Status]]="Hired",1,0)</f>
        <v>1</v>
      </c>
      <c r="J2546" t="b">
        <f>OR((Table3_1[[#This Row],[Offered Salary]]&lt;$O$27),(Table3_1[[#This Row],[Offered Salary]]&gt;$O$28))</f>
        <v>0</v>
      </c>
      <c r="K2546" t="str">
        <f>IF(Table3_1[[#This Row],[Offered Salary]]&lt;$O$27,"Low",IF(Table3_1[[#This Row],[Offered Salary]]&gt;$O$28,"High",""))</f>
        <v/>
      </c>
      <c r="L2546" s="6">
        <f>((Table3_1[[#This Row],[Offered Salary]]-$O$25)/$O$26)</f>
        <v>-0.6912758527757854</v>
      </c>
    </row>
    <row r="2547" spans="1:12" x14ac:dyDescent="0.3">
      <c r="A2547">
        <v>677237</v>
      </c>
      <c r="B2547" s="2">
        <v>41828</v>
      </c>
      <c r="C2547" s="3">
        <v>0.40087962962962964</v>
      </c>
      <c r="D2547" t="s">
        <v>30</v>
      </c>
      <c r="E2547" t="s">
        <v>29</v>
      </c>
      <c r="F2547" t="s">
        <v>20</v>
      </c>
      <c r="G2547" t="s">
        <v>2</v>
      </c>
      <c r="H2547">
        <v>50346</v>
      </c>
      <c r="I2547">
        <f>IF(Table3_1[[#This Row],[Status]]="Hired",1,0)</f>
        <v>0</v>
      </c>
      <c r="J2547" t="b">
        <f>OR((Table3_1[[#This Row],[Offered Salary]]&lt;$O$27),(Table3_1[[#This Row],[Offered Salary]]&gt;$O$28))</f>
        <v>0</v>
      </c>
      <c r="K2547" t="str">
        <f>IF(Table3_1[[#This Row],[Offered Salary]]&lt;$O$27,"Low",IF(Table3_1[[#This Row],[Offered Salary]]&gt;$O$28,"High",""))</f>
        <v/>
      </c>
      <c r="L2547" s="6">
        <f>((Table3_1[[#This Row],[Offered Salary]]-$O$25)/$O$26)</f>
        <v>1.2525477648613588E-2</v>
      </c>
    </row>
    <row r="2548" spans="1:12" x14ac:dyDescent="0.3">
      <c r="A2548">
        <v>672458</v>
      </c>
      <c r="B2548" s="2">
        <v>41837</v>
      </c>
      <c r="C2548" s="3">
        <v>0.37697916666666664</v>
      </c>
      <c r="D2548" t="s">
        <v>31</v>
      </c>
      <c r="E2548" t="s">
        <v>27</v>
      </c>
      <c r="F2548" t="s">
        <v>20</v>
      </c>
      <c r="G2548" t="s">
        <v>2</v>
      </c>
      <c r="H2548">
        <v>25787</v>
      </c>
      <c r="I2548">
        <f>IF(Table3_1[[#This Row],[Status]]="Hired",1,0)</f>
        <v>1</v>
      </c>
      <c r="J2548" t="b">
        <f>OR((Table3_1[[#This Row],[Offered Salary]]&lt;$O$27),(Table3_1[[#This Row],[Offered Salary]]&gt;$O$28))</f>
        <v>0</v>
      </c>
      <c r="K2548" t="str">
        <f>IF(Table3_1[[#This Row],[Offered Salary]]&lt;$O$27,"Low",IF(Table3_1[[#This Row],[Offered Salary]]&gt;$O$28,"High",""))</f>
        <v/>
      </c>
      <c r="L2548" s="6">
        <f>((Table3_1[[#This Row],[Offered Salary]]-$O$25)/$O$26)</f>
        <v>-0.83872578430129108</v>
      </c>
    </row>
    <row r="2549" spans="1:12" x14ac:dyDescent="0.3">
      <c r="A2549">
        <v>108388</v>
      </c>
      <c r="B2549" s="2">
        <v>41837</v>
      </c>
      <c r="C2549" s="3">
        <v>0.37802083333333331</v>
      </c>
      <c r="D2549" t="s">
        <v>30</v>
      </c>
      <c r="E2549" t="s">
        <v>29</v>
      </c>
      <c r="F2549" t="s">
        <v>20</v>
      </c>
      <c r="G2549" t="s">
        <v>2</v>
      </c>
      <c r="H2549">
        <v>59536</v>
      </c>
      <c r="I2549">
        <f>IF(Table3_1[[#This Row],[Status]]="Hired",1,0)</f>
        <v>0</v>
      </c>
      <c r="J2549" t="b">
        <f>OR((Table3_1[[#This Row],[Offered Salary]]&lt;$O$27),(Table3_1[[#This Row],[Offered Salary]]&gt;$O$28))</f>
        <v>0</v>
      </c>
      <c r="K2549" t="str">
        <f>IF(Table3_1[[#This Row],[Offered Salary]]&lt;$O$27,"Low",IF(Table3_1[[#This Row],[Offered Salary]]&gt;$O$28,"High",""))</f>
        <v/>
      </c>
      <c r="L2549" s="6">
        <f>((Table3_1[[#This Row],[Offered Salary]]-$O$25)/$O$26)</f>
        <v>0.33106446935510098</v>
      </c>
    </row>
    <row r="2550" spans="1:12" x14ac:dyDescent="0.3">
      <c r="A2550">
        <v>903299</v>
      </c>
      <c r="B2550" s="2">
        <v>41837</v>
      </c>
      <c r="C2550" s="3">
        <v>0.37914351851851852</v>
      </c>
      <c r="D2550" t="s">
        <v>30</v>
      </c>
      <c r="E2550" t="s">
        <v>27</v>
      </c>
      <c r="F2550" t="s">
        <v>20</v>
      </c>
      <c r="G2550" t="s">
        <v>2</v>
      </c>
      <c r="H2550">
        <v>5672</v>
      </c>
      <c r="I2550">
        <f>IF(Table3_1[[#This Row],[Status]]="Hired",1,0)</f>
        <v>0</v>
      </c>
      <c r="J2550" t="b">
        <f>OR((Table3_1[[#This Row],[Offered Salary]]&lt;$O$27),(Table3_1[[#This Row],[Offered Salary]]&gt;$O$28))</f>
        <v>1</v>
      </c>
      <c r="K2550" t="str">
        <f>IF(Table3_1[[#This Row],[Offered Salary]]&lt;$O$27,"Low",IF(Table3_1[[#This Row],[Offered Salary]]&gt;$O$28,"High",""))</f>
        <v>Low</v>
      </c>
      <c r="L2550" s="6">
        <f>((Table3_1[[#This Row],[Offered Salary]]-$O$25)/$O$26)</f>
        <v>-1.5359414337219652</v>
      </c>
    </row>
    <row r="2551" spans="1:12" x14ac:dyDescent="0.3">
      <c r="A2551">
        <v>582029</v>
      </c>
      <c r="B2551" s="2">
        <v>41837</v>
      </c>
      <c r="C2551" s="3">
        <v>0.38071759259259258</v>
      </c>
      <c r="D2551" t="s">
        <v>31</v>
      </c>
      <c r="E2551" t="s">
        <v>29</v>
      </c>
      <c r="F2551" t="s">
        <v>20</v>
      </c>
      <c r="G2551" t="s">
        <v>2</v>
      </c>
      <c r="H2551">
        <v>42635</v>
      </c>
      <c r="I2551">
        <f>IF(Table3_1[[#This Row],[Status]]="Hired",1,0)</f>
        <v>1</v>
      </c>
      <c r="J2551" t="b">
        <f>OR((Table3_1[[#This Row],[Offered Salary]]&lt;$O$27),(Table3_1[[#This Row],[Offered Salary]]&gt;$O$28))</f>
        <v>0</v>
      </c>
      <c r="K2551" t="str">
        <f>IF(Table3_1[[#This Row],[Offered Salary]]&lt;$O$27,"Low",IF(Table3_1[[#This Row],[Offered Salary]]&gt;$O$28,"High",""))</f>
        <v/>
      </c>
      <c r="L2551" s="6">
        <f>((Table3_1[[#This Row],[Offered Salary]]-$O$25)/$O$26)</f>
        <v>-0.25474918666571988</v>
      </c>
    </row>
    <row r="2552" spans="1:12" x14ac:dyDescent="0.3">
      <c r="A2552">
        <v>117267</v>
      </c>
      <c r="B2552" s="2">
        <v>41837</v>
      </c>
      <c r="C2552" s="3">
        <v>0.37793981481481481</v>
      </c>
      <c r="D2552" t="s">
        <v>31</v>
      </c>
      <c r="E2552" t="s">
        <v>29</v>
      </c>
      <c r="F2552" t="s">
        <v>20</v>
      </c>
      <c r="G2552" t="s">
        <v>2</v>
      </c>
      <c r="H2552">
        <v>13864</v>
      </c>
      <c r="I2552">
        <f>IF(Table3_1[[#This Row],[Status]]="Hired",1,0)</f>
        <v>1</v>
      </c>
      <c r="J2552" t="b">
        <f>OR((Table3_1[[#This Row],[Offered Salary]]&lt;$O$27),(Table3_1[[#This Row],[Offered Salary]]&gt;$O$28))</f>
        <v>0</v>
      </c>
      <c r="K2552" t="str">
        <f>IF(Table3_1[[#This Row],[Offered Salary]]&lt;$O$27,"Low",IF(Table3_1[[#This Row],[Offered Salary]]&gt;$O$28,"High",""))</f>
        <v/>
      </c>
      <c r="L2552" s="6">
        <f>((Table3_1[[#This Row],[Offered Salary]]-$O$25)/$O$26)</f>
        <v>-1.2519945980245173</v>
      </c>
    </row>
    <row r="2553" spans="1:12" x14ac:dyDescent="0.3">
      <c r="A2553">
        <v>732908</v>
      </c>
      <c r="B2553" s="2">
        <v>41787</v>
      </c>
      <c r="C2553" s="3">
        <v>0.58740740740740738</v>
      </c>
      <c r="D2553" t="s">
        <v>30</v>
      </c>
      <c r="E2553" t="s">
        <v>27</v>
      </c>
      <c r="F2553" t="s">
        <v>17</v>
      </c>
      <c r="G2553" t="s">
        <v>2</v>
      </c>
      <c r="H2553">
        <v>3457</v>
      </c>
      <c r="I2553">
        <f>IF(Table3_1[[#This Row],[Status]]="Hired",1,0)</f>
        <v>0</v>
      </c>
      <c r="J2553" t="b">
        <f>OR((Table3_1[[#This Row],[Offered Salary]]&lt;$O$27),(Table3_1[[#This Row],[Offered Salary]]&gt;$O$28))</f>
        <v>1</v>
      </c>
      <c r="K2553" t="str">
        <f>IF(Table3_1[[#This Row],[Offered Salary]]&lt;$O$27,"Low",IF(Table3_1[[#This Row],[Offered Salary]]&gt;$O$28,"High",""))</f>
        <v>Low</v>
      </c>
      <c r="L2553" s="6">
        <f>((Table3_1[[#This Row],[Offered Salary]]-$O$25)/$O$26)</f>
        <v>-1.6127166096338117</v>
      </c>
    </row>
    <row r="2554" spans="1:12" x14ac:dyDescent="0.3">
      <c r="A2554">
        <v>331082</v>
      </c>
      <c r="B2554" s="2">
        <v>41787</v>
      </c>
      <c r="C2554" s="3">
        <v>0.58765046296296297</v>
      </c>
      <c r="D2554" t="s">
        <v>31</v>
      </c>
      <c r="E2554" t="s">
        <v>27</v>
      </c>
      <c r="F2554" t="s">
        <v>17</v>
      </c>
      <c r="G2554" t="s">
        <v>2</v>
      </c>
      <c r="H2554">
        <v>23051</v>
      </c>
      <c r="I2554">
        <f>IF(Table3_1[[#This Row],[Status]]="Hired",1,0)</f>
        <v>1</v>
      </c>
      <c r="J2554" t="b">
        <f>OR((Table3_1[[#This Row],[Offered Salary]]&lt;$O$27),(Table3_1[[#This Row],[Offered Salary]]&gt;$O$28))</f>
        <v>0</v>
      </c>
      <c r="K2554" t="str">
        <f>IF(Table3_1[[#This Row],[Offered Salary]]&lt;$O$27,"Low",IF(Table3_1[[#This Row],[Offered Salary]]&gt;$O$28,"High",""))</f>
        <v/>
      </c>
      <c r="L2554" s="6">
        <f>((Table3_1[[#This Row],[Offered Salary]]-$O$25)/$O$26)</f>
        <v>-0.93355959075493089</v>
      </c>
    </row>
    <row r="2555" spans="1:12" x14ac:dyDescent="0.3">
      <c r="A2555">
        <v>737525</v>
      </c>
      <c r="B2555" s="2">
        <v>41787</v>
      </c>
      <c r="C2555" s="3">
        <v>0.58923611111111107</v>
      </c>
      <c r="D2555" t="s">
        <v>31</v>
      </c>
      <c r="E2555" t="s">
        <v>27</v>
      </c>
      <c r="F2555" t="s">
        <v>17</v>
      </c>
      <c r="G2555" t="s">
        <v>2</v>
      </c>
      <c r="H2555">
        <v>86680</v>
      </c>
      <c r="I2555">
        <f>IF(Table3_1[[#This Row],[Status]]="Hired",1,0)</f>
        <v>1</v>
      </c>
      <c r="J2555" t="b">
        <f>OR((Table3_1[[#This Row],[Offered Salary]]&lt;$O$27),(Table3_1[[#This Row],[Offered Salary]]&gt;$O$28))</f>
        <v>0</v>
      </c>
      <c r="K2555" t="str">
        <f>IF(Table3_1[[#This Row],[Offered Salary]]&lt;$O$27,"Low",IF(Table3_1[[#This Row],[Offered Salary]]&gt;$O$28,"High",""))</f>
        <v/>
      </c>
      <c r="L2555" s="6">
        <f>((Table3_1[[#This Row],[Offered Salary]]-$O$25)/$O$26)</f>
        <v>1.2719156544346324</v>
      </c>
    </row>
    <row r="2556" spans="1:12" x14ac:dyDescent="0.3">
      <c r="A2556">
        <v>551077</v>
      </c>
      <c r="B2556" s="2">
        <v>41782</v>
      </c>
      <c r="C2556" s="3">
        <v>0.8279050925925926</v>
      </c>
      <c r="D2556" t="s">
        <v>30</v>
      </c>
      <c r="E2556" t="s">
        <v>27</v>
      </c>
      <c r="F2556" t="s">
        <v>12</v>
      </c>
      <c r="G2556" t="s">
        <v>2</v>
      </c>
      <c r="H2556">
        <v>11675</v>
      </c>
      <c r="I2556">
        <f>IF(Table3_1[[#This Row],[Status]]="Hired",1,0)</f>
        <v>0</v>
      </c>
      <c r="J2556" t="b">
        <f>OR((Table3_1[[#This Row],[Offered Salary]]&lt;$O$27),(Table3_1[[#This Row],[Offered Salary]]&gt;$O$28))</f>
        <v>1</v>
      </c>
      <c r="K2556" t="str">
        <f>IF(Table3_1[[#This Row],[Offered Salary]]&lt;$O$27,"Low",IF(Table3_1[[#This Row],[Offered Salary]]&gt;$O$28,"High",""))</f>
        <v>Low</v>
      </c>
      <c r="L2556" s="6">
        <f>((Table3_1[[#This Row],[Offered Salary]]-$O$25)/$O$26)</f>
        <v>-1.3278685754832227</v>
      </c>
    </row>
    <row r="2557" spans="1:12" x14ac:dyDescent="0.3">
      <c r="A2557">
        <v>705137</v>
      </c>
      <c r="B2557" s="2">
        <v>41788</v>
      </c>
      <c r="C2557" s="3">
        <v>0.37843749999999998</v>
      </c>
      <c r="D2557" t="s">
        <v>30</v>
      </c>
      <c r="E2557" t="s">
        <v>29</v>
      </c>
      <c r="F2557" t="s">
        <v>12</v>
      </c>
      <c r="G2557" t="s">
        <v>2</v>
      </c>
      <c r="H2557">
        <v>9907</v>
      </c>
      <c r="I2557">
        <f>IF(Table3_1[[#This Row],[Status]]="Hired",1,0)</f>
        <v>0</v>
      </c>
      <c r="J2557" t="b">
        <f>OR((Table3_1[[#This Row],[Offered Salary]]&lt;$O$27),(Table3_1[[#This Row],[Offered Salary]]&gt;$O$28))</f>
        <v>1</v>
      </c>
      <c r="K2557" t="str">
        <f>IF(Table3_1[[#This Row],[Offered Salary]]&lt;$O$27,"Low",IF(Table3_1[[#This Row],[Offered Salary]]&gt;$O$28,"High",""))</f>
        <v>Low</v>
      </c>
      <c r="L2557" s="6">
        <f>((Table3_1[[#This Row],[Offered Salary]]-$O$25)/$O$26)</f>
        <v>-1.389150070296832</v>
      </c>
    </row>
    <row r="2558" spans="1:12" x14ac:dyDescent="0.3">
      <c r="A2558">
        <v>240259</v>
      </c>
      <c r="B2558" s="2">
        <v>41816</v>
      </c>
      <c r="C2558" s="3">
        <v>0.72275462962962966</v>
      </c>
      <c r="D2558" t="s">
        <v>30</v>
      </c>
      <c r="E2558" t="s">
        <v>27</v>
      </c>
      <c r="F2558" t="s">
        <v>17</v>
      </c>
      <c r="G2558" t="s">
        <v>10</v>
      </c>
      <c r="H2558">
        <v>13293</v>
      </c>
      <c r="I2558">
        <f>IF(Table3_1[[#This Row],[Status]]="Hired",1,0)</f>
        <v>0</v>
      </c>
      <c r="J2558" t="b">
        <f>OR((Table3_1[[#This Row],[Offered Salary]]&lt;$O$27),(Table3_1[[#This Row],[Offered Salary]]&gt;$O$28))</f>
        <v>0</v>
      </c>
      <c r="K2558" t="str">
        <f>IF(Table3_1[[#This Row],[Offered Salary]]&lt;$O$27,"Low",IF(Table3_1[[#This Row],[Offered Salary]]&gt;$O$28,"High",""))</f>
        <v/>
      </c>
      <c r="L2558" s="6">
        <f>((Table3_1[[#This Row],[Offered Salary]]-$O$25)/$O$26)</f>
        <v>-1.2717863025146594</v>
      </c>
    </row>
    <row r="2559" spans="1:12" x14ac:dyDescent="0.3">
      <c r="A2559">
        <v>589837</v>
      </c>
      <c r="B2559" s="2">
        <v>41826</v>
      </c>
      <c r="C2559" s="3">
        <v>0.53975694444444444</v>
      </c>
      <c r="D2559" t="s">
        <v>31</v>
      </c>
      <c r="E2559" t="s">
        <v>27</v>
      </c>
      <c r="F2559" t="s">
        <v>17</v>
      </c>
      <c r="G2559" t="s">
        <v>10</v>
      </c>
      <c r="H2559">
        <v>15696</v>
      </c>
      <c r="I2559">
        <f>IF(Table3_1[[#This Row],[Status]]="Hired",1,0)</f>
        <v>1</v>
      </c>
      <c r="J2559" t="b">
        <f>OR((Table3_1[[#This Row],[Offered Salary]]&lt;$O$27),(Table3_1[[#This Row],[Offered Salary]]&gt;$O$28))</f>
        <v>0</v>
      </c>
      <c r="K2559" t="str">
        <f>IF(Table3_1[[#This Row],[Offered Salary]]&lt;$O$27,"Low",IF(Table3_1[[#This Row],[Offered Salary]]&gt;$O$28,"High",""))</f>
        <v/>
      </c>
      <c r="L2559" s="6">
        <f>((Table3_1[[#This Row],[Offered Salary]]-$O$25)/$O$26)</f>
        <v>-1.1884947685570217</v>
      </c>
    </row>
    <row r="2560" spans="1:12" x14ac:dyDescent="0.3">
      <c r="A2560">
        <v>82580</v>
      </c>
      <c r="B2560" s="2">
        <v>41826</v>
      </c>
      <c r="C2560" s="3">
        <v>0.54125000000000001</v>
      </c>
      <c r="D2560" t="s">
        <v>30</v>
      </c>
      <c r="E2560" t="s">
        <v>27</v>
      </c>
      <c r="F2560" t="s">
        <v>17</v>
      </c>
      <c r="G2560" t="s">
        <v>10</v>
      </c>
      <c r="H2560">
        <v>79569</v>
      </c>
      <c r="I2560">
        <f>IF(Table3_1[[#This Row],[Status]]="Hired",1,0)</f>
        <v>0</v>
      </c>
      <c r="J2560" t="b">
        <f>OR((Table3_1[[#This Row],[Offered Salary]]&lt;$O$27),(Table3_1[[#This Row],[Offered Salary]]&gt;$O$28))</f>
        <v>0</v>
      </c>
      <c r="K2560" t="str">
        <f>IF(Table3_1[[#This Row],[Offered Salary]]&lt;$O$27,"Low",IF(Table3_1[[#This Row],[Offered Salary]]&gt;$O$28,"High",""))</f>
        <v/>
      </c>
      <c r="L2560" s="6">
        <f>((Table3_1[[#This Row],[Offered Salary]]-$O$25)/$O$26)</f>
        <v>1.0254378775004831</v>
      </c>
    </row>
    <row r="2561" spans="1:12" x14ac:dyDescent="0.3">
      <c r="A2561">
        <v>865029</v>
      </c>
      <c r="B2561" s="2">
        <v>41862</v>
      </c>
      <c r="C2561" s="3">
        <v>0.43568287037037035</v>
      </c>
      <c r="D2561" t="s">
        <v>31</v>
      </c>
      <c r="E2561" t="s">
        <v>27</v>
      </c>
      <c r="F2561" t="s">
        <v>20</v>
      </c>
      <c r="G2561" t="s">
        <v>2</v>
      </c>
      <c r="H2561">
        <v>64324</v>
      </c>
      <c r="I2561">
        <f>IF(Table3_1[[#This Row],[Status]]="Hired",1,0)</f>
        <v>1</v>
      </c>
      <c r="J2561" t="b">
        <f>OR((Table3_1[[#This Row],[Offered Salary]]&lt;$O$27),(Table3_1[[#This Row],[Offered Salary]]&gt;$O$28))</f>
        <v>0</v>
      </c>
      <c r="K2561" t="str">
        <f>IF(Table3_1[[#This Row],[Offered Salary]]&lt;$O$27,"Low",IF(Table3_1[[#This Row],[Offered Salary]]&gt;$O$28,"High",""))</f>
        <v/>
      </c>
      <c r="L2561" s="6">
        <f>((Table3_1[[#This Row],[Offered Salary]]-$O$25)/$O$26)</f>
        <v>0.49702363064897059</v>
      </c>
    </row>
    <row r="2562" spans="1:12" x14ac:dyDescent="0.3">
      <c r="A2562">
        <v>306926</v>
      </c>
      <c r="B2562" s="2">
        <v>41862</v>
      </c>
      <c r="C2562" s="3">
        <v>0.43630787037037039</v>
      </c>
      <c r="D2562" t="s">
        <v>30</v>
      </c>
      <c r="E2562" t="s">
        <v>27</v>
      </c>
      <c r="F2562" t="s">
        <v>20</v>
      </c>
      <c r="G2562" t="s">
        <v>2</v>
      </c>
      <c r="H2562">
        <v>72811</v>
      </c>
      <c r="I2562">
        <f>IF(Table3_1[[#This Row],[Status]]="Hired",1,0)</f>
        <v>0</v>
      </c>
      <c r="J2562" t="b">
        <f>OR((Table3_1[[#This Row],[Offered Salary]]&lt;$O$27),(Table3_1[[#This Row],[Offered Salary]]&gt;$O$28))</f>
        <v>0</v>
      </c>
      <c r="K2562" t="str">
        <f>IF(Table3_1[[#This Row],[Offered Salary]]&lt;$O$27,"Low",IF(Table3_1[[#This Row],[Offered Salary]]&gt;$O$28,"High",""))</f>
        <v/>
      </c>
      <c r="L2562" s="6">
        <f>((Table3_1[[#This Row],[Offered Salary]]-$O$25)/$O$26)</f>
        <v>0.79119560264167554</v>
      </c>
    </row>
    <row r="2563" spans="1:12" x14ac:dyDescent="0.3">
      <c r="A2563">
        <v>203851</v>
      </c>
      <c r="B2563" s="2">
        <v>41810</v>
      </c>
      <c r="C2563" s="3">
        <v>0.39938657407407407</v>
      </c>
      <c r="D2563" t="s">
        <v>30</v>
      </c>
      <c r="E2563" t="s">
        <v>29</v>
      </c>
      <c r="F2563" t="s">
        <v>20</v>
      </c>
      <c r="G2563" t="s">
        <v>8</v>
      </c>
      <c r="H2563">
        <v>86952</v>
      </c>
      <c r="I2563">
        <f>IF(Table3_1[[#This Row],[Status]]="Hired",1,0)</f>
        <v>0</v>
      </c>
      <c r="J2563" t="b">
        <f>OR((Table3_1[[#This Row],[Offered Salary]]&lt;$O$27),(Table3_1[[#This Row],[Offered Salary]]&gt;$O$28))</f>
        <v>0</v>
      </c>
      <c r="K2563" t="str">
        <f>IF(Table3_1[[#This Row],[Offered Salary]]&lt;$O$27,"Low",IF(Table3_1[[#This Row],[Offered Salary]]&gt;$O$28,"High",""))</f>
        <v/>
      </c>
      <c r="L2563" s="6">
        <f>((Table3_1[[#This Row],[Offered Salary]]-$O$25)/$O$26)</f>
        <v>1.2813435767136494</v>
      </c>
    </row>
    <row r="2564" spans="1:12" x14ac:dyDescent="0.3">
      <c r="A2564">
        <v>735772</v>
      </c>
      <c r="B2564" s="2">
        <v>41814</v>
      </c>
      <c r="C2564" s="3">
        <v>0.82289351851851855</v>
      </c>
      <c r="D2564" t="s">
        <v>30</v>
      </c>
      <c r="E2564" t="s">
        <v>27</v>
      </c>
      <c r="F2564" t="s">
        <v>20</v>
      </c>
      <c r="G2564" t="s">
        <v>8</v>
      </c>
      <c r="H2564">
        <v>34899</v>
      </c>
      <c r="I2564">
        <f>IF(Table3_1[[#This Row],[Status]]="Hired",1,0)</f>
        <v>0</v>
      </c>
      <c r="J2564" t="b">
        <f>OR((Table3_1[[#This Row],[Offered Salary]]&lt;$O$27),(Table3_1[[#This Row],[Offered Salary]]&gt;$O$28))</f>
        <v>0</v>
      </c>
      <c r="K2564" t="str">
        <f>IF(Table3_1[[#This Row],[Offered Salary]]&lt;$O$27,"Low",IF(Table3_1[[#This Row],[Offered Salary]]&gt;$O$28,"High",""))</f>
        <v/>
      </c>
      <c r="L2564" s="6">
        <f>((Table3_1[[#This Row],[Offered Salary]]-$O$25)/$O$26)</f>
        <v>-0.52289038795422771</v>
      </c>
    </row>
    <row r="2565" spans="1:12" x14ac:dyDescent="0.3">
      <c r="A2565">
        <v>16272</v>
      </c>
      <c r="B2565" s="2">
        <v>41814</v>
      </c>
      <c r="C2565" s="3">
        <v>0.82331018518518517</v>
      </c>
      <c r="D2565" t="s">
        <v>31</v>
      </c>
      <c r="E2565" t="s">
        <v>29</v>
      </c>
      <c r="F2565" t="s">
        <v>20</v>
      </c>
      <c r="G2565" t="s">
        <v>8</v>
      </c>
      <c r="H2565">
        <v>74022</v>
      </c>
      <c r="I2565">
        <f>IF(Table3_1[[#This Row],[Status]]="Hired",1,0)</f>
        <v>1</v>
      </c>
      <c r="J2565" t="b">
        <f>OR((Table3_1[[#This Row],[Offered Salary]]&lt;$O$27),(Table3_1[[#This Row],[Offered Salary]]&gt;$O$28))</f>
        <v>0</v>
      </c>
      <c r="K2565" t="str">
        <f>IF(Table3_1[[#This Row],[Offered Salary]]&lt;$O$27,"Low",IF(Table3_1[[#This Row],[Offered Salary]]&gt;$O$28,"High",""))</f>
        <v/>
      </c>
      <c r="L2565" s="6">
        <f>((Table3_1[[#This Row],[Offered Salary]]-$O$25)/$O$26)</f>
        <v>0.83317065367068066</v>
      </c>
    </row>
    <row r="2566" spans="1:12" x14ac:dyDescent="0.3">
      <c r="A2566">
        <v>241011</v>
      </c>
      <c r="B2566" s="2">
        <v>41852</v>
      </c>
      <c r="C2566" s="3">
        <v>0.39863425925925927</v>
      </c>
      <c r="D2566" t="s">
        <v>31</v>
      </c>
      <c r="E2566" t="s">
        <v>27</v>
      </c>
      <c r="F2566" t="s">
        <v>20</v>
      </c>
      <c r="G2566" t="s">
        <v>8</v>
      </c>
      <c r="H2566">
        <v>21333</v>
      </c>
      <c r="I2566">
        <f>IF(Table3_1[[#This Row],[Status]]="Hired",1,0)</f>
        <v>1</v>
      </c>
      <c r="J2566" t="b">
        <f>OR((Table3_1[[#This Row],[Offered Salary]]&lt;$O$27),(Table3_1[[#This Row],[Offered Salary]]&gt;$O$28))</f>
        <v>0</v>
      </c>
      <c r="K2566" t="str">
        <f>IF(Table3_1[[#This Row],[Offered Salary]]&lt;$O$27,"Low",IF(Table3_1[[#This Row],[Offered Salary]]&gt;$O$28,"High",""))</f>
        <v/>
      </c>
      <c r="L2566" s="6">
        <f>((Table3_1[[#This Row],[Offered Salary]]-$O$25)/$O$26)</f>
        <v>-0.99310801162019158</v>
      </c>
    </row>
    <row r="2567" spans="1:12" x14ac:dyDescent="0.3">
      <c r="A2567">
        <v>592725</v>
      </c>
      <c r="B2567" s="2">
        <v>41857</v>
      </c>
      <c r="C2567" s="3">
        <v>0.59964120370370366</v>
      </c>
      <c r="D2567" t="s">
        <v>31</v>
      </c>
      <c r="E2567" t="s">
        <v>27</v>
      </c>
      <c r="F2567" t="s">
        <v>20</v>
      </c>
      <c r="G2567" t="s">
        <v>8</v>
      </c>
      <c r="H2567">
        <v>73557</v>
      </c>
      <c r="I2567">
        <f>IF(Table3_1[[#This Row],[Status]]="Hired",1,0)</f>
        <v>1</v>
      </c>
      <c r="J2567" t="b">
        <f>OR((Table3_1[[#This Row],[Offered Salary]]&lt;$O$27),(Table3_1[[#This Row],[Offered Salary]]&gt;$O$28))</f>
        <v>0</v>
      </c>
      <c r="K2567" t="str">
        <f>IF(Table3_1[[#This Row],[Offered Salary]]&lt;$O$27,"Low",IF(Table3_1[[#This Row],[Offered Salary]]&gt;$O$28,"High",""))</f>
        <v/>
      </c>
      <c r="L2567" s="6">
        <f>((Table3_1[[#This Row],[Offered Salary]]-$O$25)/$O$26)</f>
        <v>0.81705306595103788</v>
      </c>
    </row>
    <row r="2568" spans="1:12" x14ac:dyDescent="0.3">
      <c r="A2568">
        <v>101587</v>
      </c>
      <c r="B2568" s="2">
        <v>41857</v>
      </c>
      <c r="C2568" s="3">
        <v>0.60069444444444442</v>
      </c>
      <c r="D2568" t="s">
        <v>31</v>
      </c>
      <c r="E2568" t="s">
        <v>29</v>
      </c>
      <c r="F2568" t="s">
        <v>20</v>
      </c>
      <c r="G2568" t="s">
        <v>8</v>
      </c>
      <c r="H2568">
        <v>27191</v>
      </c>
      <c r="I2568">
        <f>IF(Table3_1[[#This Row],[Status]]="Hired",1,0)</f>
        <v>1</v>
      </c>
      <c r="J2568" t="b">
        <f>OR((Table3_1[[#This Row],[Offered Salary]]&lt;$O$27),(Table3_1[[#This Row],[Offered Salary]]&gt;$O$28))</f>
        <v>0</v>
      </c>
      <c r="K2568" t="str">
        <f>IF(Table3_1[[#This Row],[Offered Salary]]&lt;$O$27,"Low",IF(Table3_1[[#This Row],[Offered Salary]]&gt;$O$28,"High",""))</f>
        <v/>
      </c>
      <c r="L2568" s="6">
        <f>((Table3_1[[#This Row],[Offered Salary]]-$O$25)/$O$26)</f>
        <v>-0.79006106783166019</v>
      </c>
    </row>
    <row r="2569" spans="1:12" x14ac:dyDescent="0.3">
      <c r="A2569">
        <v>224763</v>
      </c>
      <c r="B2569" s="2">
        <v>41857</v>
      </c>
      <c r="C2569" s="3">
        <v>0.60145833333333332</v>
      </c>
      <c r="D2569" t="s">
        <v>30</v>
      </c>
      <c r="E2569" t="s">
        <v>27</v>
      </c>
      <c r="F2569" t="s">
        <v>20</v>
      </c>
      <c r="G2569" t="s">
        <v>8</v>
      </c>
      <c r="H2569">
        <v>85285</v>
      </c>
      <c r="I2569">
        <f>IF(Table3_1[[#This Row],[Status]]="Hired",1,0)</f>
        <v>0</v>
      </c>
      <c r="J2569" t="b">
        <f>OR((Table3_1[[#This Row],[Offered Salary]]&lt;$O$27),(Table3_1[[#This Row],[Offered Salary]]&gt;$O$28))</f>
        <v>0</v>
      </c>
      <c r="K2569" t="str">
        <f>IF(Table3_1[[#This Row],[Offered Salary]]&lt;$O$27,"Low",IF(Table3_1[[#This Row],[Offered Salary]]&gt;$O$28,"High",""))</f>
        <v/>
      </c>
      <c r="L2569" s="6">
        <f>((Table3_1[[#This Row],[Offered Salary]]-$O$25)/$O$26)</f>
        <v>1.2235628912757044</v>
      </c>
    </row>
    <row r="2570" spans="1:12" x14ac:dyDescent="0.3">
      <c r="A2570">
        <v>134816</v>
      </c>
      <c r="B2570" s="2">
        <v>41869</v>
      </c>
      <c r="C2570" s="3">
        <v>0.59075231481481483</v>
      </c>
      <c r="D2570" t="s">
        <v>30</v>
      </c>
      <c r="E2570" t="s">
        <v>27</v>
      </c>
      <c r="F2570" t="s">
        <v>20</v>
      </c>
      <c r="G2570" t="s">
        <v>8</v>
      </c>
      <c r="H2570">
        <v>41248</v>
      </c>
      <c r="I2570">
        <f>IF(Table3_1[[#This Row],[Status]]="Hired",1,0)</f>
        <v>0</v>
      </c>
      <c r="J2570" t="b">
        <f>OR((Table3_1[[#This Row],[Offered Salary]]&lt;$O$27),(Table3_1[[#This Row],[Offered Salary]]&gt;$O$28))</f>
        <v>0</v>
      </c>
      <c r="K2570" t="str">
        <f>IF(Table3_1[[#This Row],[Offered Salary]]&lt;$O$27,"Low",IF(Table3_1[[#This Row],[Offered Salary]]&gt;$O$28,"High",""))</f>
        <v/>
      </c>
      <c r="L2570" s="6">
        <f>((Table3_1[[#This Row],[Offered Salary]]-$O$25)/$O$26)</f>
        <v>-0.30282465799291225</v>
      </c>
    </row>
    <row r="2571" spans="1:12" x14ac:dyDescent="0.3">
      <c r="A2571">
        <v>377194</v>
      </c>
      <c r="B2571" s="2">
        <v>41869</v>
      </c>
      <c r="C2571" s="3">
        <v>0.59109953703703699</v>
      </c>
      <c r="D2571" t="s">
        <v>31</v>
      </c>
      <c r="E2571" t="s">
        <v>29</v>
      </c>
      <c r="F2571" t="s">
        <v>20</v>
      </c>
      <c r="G2571" t="s">
        <v>8</v>
      </c>
      <c r="H2571">
        <v>46908</v>
      </c>
      <c r="I2571">
        <f>IF(Table3_1[[#This Row],[Status]]="Hired",1,0)</f>
        <v>1</v>
      </c>
      <c r="J2571" t="b">
        <f>OR((Table3_1[[#This Row],[Offered Salary]]&lt;$O$27),(Table3_1[[#This Row],[Offered Salary]]&gt;$O$28))</f>
        <v>0</v>
      </c>
      <c r="K2571" t="str">
        <f>IF(Table3_1[[#This Row],[Offered Salary]]&lt;$O$27,"Low",IF(Table3_1[[#This Row],[Offered Salary]]&gt;$O$28,"High",""))</f>
        <v/>
      </c>
      <c r="L2571" s="6">
        <f>((Table3_1[[#This Row],[Offered Salary]]-$O$25)/$O$26)</f>
        <v>-0.10664068703984166</v>
      </c>
    </row>
    <row r="2572" spans="1:12" x14ac:dyDescent="0.3">
      <c r="A2572">
        <v>459107</v>
      </c>
      <c r="B2572" s="2">
        <v>41867</v>
      </c>
      <c r="C2572" s="3">
        <v>0.77511574074074074</v>
      </c>
      <c r="D2572" t="s">
        <v>31</v>
      </c>
      <c r="E2572" t="s">
        <v>29</v>
      </c>
      <c r="F2572" t="s">
        <v>20</v>
      </c>
      <c r="G2572" t="s">
        <v>8</v>
      </c>
      <c r="H2572">
        <v>53395</v>
      </c>
      <c r="I2572">
        <f>IF(Table3_1[[#This Row],[Status]]="Hired",1,0)</f>
        <v>1</v>
      </c>
      <c r="J2572" t="b">
        <f>OR((Table3_1[[#This Row],[Offered Salary]]&lt;$O$27),(Table3_1[[#This Row],[Offered Salary]]&gt;$O$28))</f>
        <v>0</v>
      </c>
      <c r="K2572" t="str">
        <f>IF(Table3_1[[#This Row],[Offered Salary]]&lt;$O$27,"Low",IF(Table3_1[[#This Row],[Offered Salary]]&gt;$O$28,"High",""))</f>
        <v/>
      </c>
      <c r="L2572" s="6">
        <f>((Table3_1[[#This Row],[Offered Salary]]-$O$25)/$O$26)</f>
        <v>0.11820832701891611</v>
      </c>
    </row>
    <row r="2573" spans="1:12" x14ac:dyDescent="0.3">
      <c r="A2573">
        <v>625539</v>
      </c>
      <c r="B2573" s="2">
        <v>41867</v>
      </c>
      <c r="C2573" s="3">
        <v>0.77539351851851857</v>
      </c>
      <c r="D2573" t="s">
        <v>31</v>
      </c>
      <c r="E2573" t="s">
        <v>27</v>
      </c>
      <c r="F2573" t="s">
        <v>20</v>
      </c>
      <c r="G2573" t="s">
        <v>8</v>
      </c>
      <c r="H2573">
        <v>35773</v>
      </c>
      <c r="I2573">
        <f>IF(Table3_1[[#This Row],[Status]]="Hired",1,0)</f>
        <v>1</v>
      </c>
      <c r="J2573" t="b">
        <f>OR((Table3_1[[#This Row],[Offered Salary]]&lt;$O$27),(Table3_1[[#This Row],[Offered Salary]]&gt;$O$28))</f>
        <v>0</v>
      </c>
      <c r="K2573" t="str">
        <f>IF(Table3_1[[#This Row],[Offered Salary]]&lt;$O$27,"Low",IF(Table3_1[[#This Row],[Offered Salary]]&gt;$O$28,"High",""))</f>
        <v/>
      </c>
      <c r="L2573" s="6">
        <f>((Table3_1[[#This Row],[Offered Salary]]-$O$25)/$O$26)</f>
        <v>-0.49259625533709273</v>
      </c>
    </row>
    <row r="2574" spans="1:12" x14ac:dyDescent="0.3">
      <c r="A2574">
        <v>887107</v>
      </c>
      <c r="B2574" s="2">
        <v>41870</v>
      </c>
      <c r="C2574" s="3">
        <v>0.76498842592592597</v>
      </c>
      <c r="D2574" t="s">
        <v>30</v>
      </c>
      <c r="E2574" t="s">
        <v>27</v>
      </c>
      <c r="F2574" t="s">
        <v>20</v>
      </c>
      <c r="G2574" t="s">
        <v>8</v>
      </c>
      <c r="H2574">
        <v>32270</v>
      </c>
      <c r="I2574">
        <f>IF(Table3_1[[#This Row],[Status]]="Hired",1,0)</f>
        <v>0</v>
      </c>
      <c r="J2574" t="b">
        <f>OR((Table3_1[[#This Row],[Offered Salary]]&lt;$O$27),(Table3_1[[#This Row],[Offered Salary]]&gt;$O$28))</f>
        <v>0</v>
      </c>
      <c r="K2574" t="str">
        <f>IF(Table3_1[[#This Row],[Offered Salary]]&lt;$O$27,"Low",IF(Table3_1[[#This Row],[Offered Salary]]&gt;$O$28,"High",""))</f>
        <v/>
      </c>
      <c r="L2574" s="6">
        <f>((Table3_1[[#This Row],[Offered Salary]]-$O$25)/$O$26)</f>
        <v>-0.61401541615840127</v>
      </c>
    </row>
    <row r="2575" spans="1:12" x14ac:dyDescent="0.3">
      <c r="A2575">
        <v>676220</v>
      </c>
      <c r="B2575" s="2">
        <v>41880</v>
      </c>
      <c r="C2575" s="3">
        <v>0.62105324074074075</v>
      </c>
      <c r="D2575" t="s">
        <v>30</v>
      </c>
      <c r="E2575" t="s">
        <v>29</v>
      </c>
      <c r="F2575" t="s">
        <v>20</v>
      </c>
      <c r="G2575" t="s">
        <v>8</v>
      </c>
      <c r="H2575">
        <v>51856</v>
      </c>
      <c r="I2575">
        <f>IF(Table3_1[[#This Row],[Status]]="Hired",1,0)</f>
        <v>0</v>
      </c>
      <c r="J2575" t="b">
        <f>OR((Table3_1[[#This Row],[Offered Salary]]&lt;$O$27),(Table3_1[[#This Row],[Offered Salary]]&gt;$O$28))</f>
        <v>0</v>
      </c>
      <c r="K2575" t="str">
        <f>IF(Table3_1[[#This Row],[Offered Salary]]&lt;$O$27,"Low",IF(Table3_1[[#This Row],[Offered Salary]]&gt;$O$28,"High",""))</f>
        <v/>
      </c>
      <c r="L2575" s="6">
        <f>((Table3_1[[#This Row],[Offered Salary]]-$O$25)/$O$26)</f>
        <v>6.4864310888743726E-2</v>
      </c>
    </row>
    <row r="2576" spans="1:12" x14ac:dyDescent="0.3">
      <c r="A2576">
        <v>370975</v>
      </c>
      <c r="B2576" s="2">
        <v>41881</v>
      </c>
      <c r="C2576" s="3">
        <v>0.81468750000000001</v>
      </c>
      <c r="D2576" t="s">
        <v>31</v>
      </c>
      <c r="E2576" t="s">
        <v>27</v>
      </c>
      <c r="F2576" t="s">
        <v>20</v>
      </c>
      <c r="G2576" t="s">
        <v>8</v>
      </c>
      <c r="H2576">
        <v>92550</v>
      </c>
      <c r="I2576">
        <f>IF(Table3_1[[#This Row],[Status]]="Hired",1,0)</f>
        <v>1</v>
      </c>
      <c r="J2576" t="b">
        <f>OR((Table3_1[[#This Row],[Offered Salary]]&lt;$O$27),(Table3_1[[#This Row],[Offered Salary]]&gt;$O$28))</f>
        <v>0</v>
      </c>
      <c r="K2576" t="str">
        <f>IF(Table3_1[[#This Row],[Offered Salary]]&lt;$O$27,"Low",IF(Table3_1[[#This Row],[Offered Salary]]&gt;$O$28,"High",""))</f>
        <v/>
      </c>
      <c r="L2576" s="6">
        <f>((Table3_1[[#This Row],[Offered Salary]]-$O$25)/$O$26)</f>
        <v>1.4753785359707676</v>
      </c>
    </row>
    <row r="2577" spans="1:12" x14ac:dyDescent="0.3">
      <c r="A2577">
        <v>334882</v>
      </c>
      <c r="B2577" s="2">
        <v>41881</v>
      </c>
      <c r="C2577" s="3">
        <v>0.81539351851851849</v>
      </c>
      <c r="D2577" t="s">
        <v>30</v>
      </c>
      <c r="E2577" t="s">
        <v>29</v>
      </c>
      <c r="F2577" t="s">
        <v>20</v>
      </c>
      <c r="G2577" t="s">
        <v>8</v>
      </c>
      <c r="H2577">
        <v>12418</v>
      </c>
      <c r="I2577">
        <f>IF(Table3_1[[#This Row],[Status]]="Hired",1,0)</f>
        <v>0</v>
      </c>
      <c r="J2577" t="b">
        <f>OR((Table3_1[[#This Row],[Offered Salary]]&lt;$O$27),(Table3_1[[#This Row],[Offered Salary]]&gt;$O$28))</f>
        <v>1</v>
      </c>
      <c r="K2577" t="str">
        <f>IF(Table3_1[[#This Row],[Offered Salary]]&lt;$O$27,"Low",IF(Table3_1[[#This Row],[Offered Salary]]&gt;$O$28,"High",""))</f>
        <v>Low</v>
      </c>
      <c r="L2577" s="6">
        <f>((Table3_1[[#This Row],[Offered Salary]]-$O$25)/$O$26)</f>
        <v>-1.3021150966107613</v>
      </c>
    </row>
    <row r="2578" spans="1:12" x14ac:dyDescent="0.3">
      <c r="A2578">
        <v>138713</v>
      </c>
      <c r="B2578" s="2">
        <v>41831</v>
      </c>
      <c r="C2578" s="3">
        <v>0.66219907407407408</v>
      </c>
      <c r="D2578" t="s">
        <v>30</v>
      </c>
      <c r="E2578" t="s">
        <v>27</v>
      </c>
      <c r="F2578" t="s">
        <v>15</v>
      </c>
      <c r="G2578" t="s">
        <v>10</v>
      </c>
      <c r="H2578">
        <v>54495</v>
      </c>
      <c r="I2578">
        <f>IF(Table3_1[[#This Row],[Status]]="Hired",1,0)</f>
        <v>0</v>
      </c>
      <c r="J2578" t="b">
        <f>OR((Table3_1[[#This Row],[Offered Salary]]&lt;$O$27),(Table3_1[[#This Row],[Offered Salary]]&gt;$O$28))</f>
        <v>0</v>
      </c>
      <c r="K2578" t="str">
        <f>IF(Table3_1[[#This Row],[Offered Salary]]&lt;$O$27,"Low",IF(Table3_1[[#This Row],[Offered Salary]]&gt;$O$28,"High",""))</f>
        <v/>
      </c>
      <c r="L2578" s="6">
        <f>((Table3_1[[#This Row],[Offered Salary]]-$O$25)/$O$26)</f>
        <v>0.15633595388258706</v>
      </c>
    </row>
    <row r="2579" spans="1:12" x14ac:dyDescent="0.3">
      <c r="A2579">
        <v>862314</v>
      </c>
      <c r="B2579" s="2">
        <v>41831</v>
      </c>
      <c r="C2579" s="3">
        <v>0.66243055555555552</v>
      </c>
      <c r="D2579" t="s">
        <v>31</v>
      </c>
      <c r="E2579" t="s">
        <v>27</v>
      </c>
      <c r="F2579" t="s">
        <v>15</v>
      </c>
      <c r="G2579" t="s">
        <v>10</v>
      </c>
      <c r="H2579">
        <v>72880</v>
      </c>
      <c r="I2579">
        <f>IF(Table3_1[[#This Row],[Status]]="Hired",1,0)</f>
        <v>1</v>
      </c>
      <c r="J2579" t="b">
        <f>OR((Table3_1[[#This Row],[Offered Salary]]&lt;$O$27),(Table3_1[[#This Row],[Offered Salary]]&gt;$O$28))</f>
        <v>0</v>
      </c>
      <c r="K2579" t="str">
        <f>IF(Table3_1[[#This Row],[Offered Salary]]&lt;$O$27,"Low",IF(Table3_1[[#This Row],[Offered Salary]]&gt;$O$28,"High",""))</f>
        <v/>
      </c>
      <c r="L2579" s="6">
        <f>((Table3_1[[#This Row],[Offered Salary]]-$O$25)/$O$26)</f>
        <v>0.79358724469039676</v>
      </c>
    </row>
    <row r="2580" spans="1:12" x14ac:dyDescent="0.3">
      <c r="A2580">
        <v>269039</v>
      </c>
      <c r="B2580" s="2">
        <v>41837</v>
      </c>
      <c r="C2580" s="3">
        <v>0.51325231481481481</v>
      </c>
      <c r="D2580" t="s">
        <v>31</v>
      </c>
      <c r="E2580" t="s">
        <v>27</v>
      </c>
      <c r="F2580" t="s">
        <v>15</v>
      </c>
      <c r="G2580" t="s">
        <v>10</v>
      </c>
      <c r="H2580">
        <v>62938</v>
      </c>
      <c r="I2580">
        <f>IF(Table3_1[[#This Row],[Status]]="Hired",1,0)</f>
        <v>1</v>
      </c>
      <c r="J2580" t="b">
        <f>OR((Table3_1[[#This Row],[Offered Salary]]&lt;$O$27),(Table3_1[[#This Row],[Offered Salary]]&gt;$O$28))</f>
        <v>0</v>
      </c>
      <c r="K2580" t="str">
        <f>IF(Table3_1[[#This Row],[Offered Salary]]&lt;$O$27,"Low",IF(Table3_1[[#This Row],[Offered Salary]]&gt;$O$28,"High",""))</f>
        <v/>
      </c>
      <c r="L2580" s="6">
        <f>((Table3_1[[#This Row],[Offered Salary]]-$O$25)/$O$26)</f>
        <v>0.4489828208007452</v>
      </c>
    </row>
    <row r="2581" spans="1:12" x14ac:dyDescent="0.3">
      <c r="A2581">
        <v>852330</v>
      </c>
      <c r="B2581" s="2">
        <v>41873</v>
      </c>
      <c r="C2581" s="3">
        <v>0.4087615740740741</v>
      </c>
      <c r="D2581" t="s">
        <v>31</v>
      </c>
      <c r="E2581" t="s">
        <v>27</v>
      </c>
      <c r="F2581" t="s">
        <v>15</v>
      </c>
      <c r="G2581" t="s">
        <v>10</v>
      </c>
      <c r="H2581">
        <v>15648</v>
      </c>
      <c r="I2581">
        <f>IF(Table3_1[[#This Row],[Status]]="Hired",1,0)</f>
        <v>1</v>
      </c>
      <c r="J2581" t="b">
        <f>OR((Table3_1[[#This Row],[Offered Salary]]&lt;$O$27),(Table3_1[[#This Row],[Offered Salary]]&gt;$O$28))</f>
        <v>0</v>
      </c>
      <c r="K2581" t="str">
        <f>IF(Table3_1[[#This Row],[Offered Salary]]&lt;$O$27,"Low",IF(Table3_1[[#This Row],[Offered Salary]]&gt;$O$28,"High",""))</f>
        <v/>
      </c>
      <c r="L2581" s="6">
        <f>((Table3_1[[#This Row],[Offered Salary]]-$O$25)/$O$26)</f>
        <v>-1.1901585195474365</v>
      </c>
    </row>
    <row r="2582" spans="1:12" x14ac:dyDescent="0.3">
      <c r="A2582">
        <v>92932</v>
      </c>
      <c r="B2582" s="2">
        <v>41873</v>
      </c>
      <c r="C2582" s="3">
        <v>0.40958333333333335</v>
      </c>
      <c r="D2582" t="s">
        <v>30</v>
      </c>
      <c r="E2582" t="s">
        <v>27</v>
      </c>
      <c r="F2582" t="s">
        <v>15</v>
      </c>
      <c r="G2582" t="s">
        <v>10</v>
      </c>
      <c r="H2582">
        <v>16244</v>
      </c>
      <c r="I2582">
        <f>IF(Table3_1[[#This Row],[Status]]="Hired",1,0)</f>
        <v>0</v>
      </c>
      <c r="J2582" t="b">
        <f>OR((Table3_1[[#This Row],[Offered Salary]]&lt;$O$27),(Table3_1[[#This Row],[Offered Salary]]&gt;$O$28))</f>
        <v>0</v>
      </c>
      <c r="K2582" t="str">
        <f>IF(Table3_1[[#This Row],[Offered Salary]]&lt;$O$27,"Low",IF(Table3_1[[#This Row],[Offered Salary]]&gt;$O$28,"High",""))</f>
        <v/>
      </c>
      <c r="L2582" s="6">
        <f>((Table3_1[[#This Row],[Offered Salary]]-$O$25)/$O$26)</f>
        <v>-1.1695002780831203</v>
      </c>
    </row>
    <row r="2583" spans="1:12" x14ac:dyDescent="0.3">
      <c r="A2583">
        <v>288178</v>
      </c>
      <c r="B2583" s="2">
        <v>41815</v>
      </c>
      <c r="C2583" s="3">
        <v>0.68291666666666662</v>
      </c>
      <c r="D2583" t="s">
        <v>31</v>
      </c>
      <c r="E2583" t="s">
        <v>29</v>
      </c>
      <c r="F2583" t="s">
        <v>12</v>
      </c>
      <c r="G2583" t="s">
        <v>6</v>
      </c>
      <c r="H2583">
        <v>46498</v>
      </c>
      <c r="I2583">
        <f>IF(Table3_1[[#This Row],[Status]]="Hired",1,0)</f>
        <v>1</v>
      </c>
      <c r="J2583" t="b">
        <f>OR((Table3_1[[#This Row],[Offered Salary]]&lt;$O$27),(Table3_1[[#This Row],[Offered Salary]]&gt;$O$28))</f>
        <v>0</v>
      </c>
      <c r="K2583" t="str">
        <f>IF(Table3_1[[#This Row],[Offered Salary]]&lt;$O$27,"Low",IF(Table3_1[[#This Row],[Offered Salary]]&gt;$O$28,"High",""))</f>
        <v/>
      </c>
      <c r="L2583" s="6">
        <f>((Table3_1[[#This Row],[Offered Salary]]-$O$25)/$O$26)</f>
        <v>-0.12085189341630083</v>
      </c>
    </row>
    <row r="2584" spans="1:12" x14ac:dyDescent="0.3">
      <c r="A2584">
        <v>702282</v>
      </c>
      <c r="B2584" s="2">
        <v>41815</v>
      </c>
      <c r="C2584" s="3">
        <v>0.6834837962962963</v>
      </c>
      <c r="D2584" t="s">
        <v>30</v>
      </c>
      <c r="E2584" t="s">
        <v>27</v>
      </c>
      <c r="F2584" t="s">
        <v>12</v>
      </c>
      <c r="G2584" t="s">
        <v>6</v>
      </c>
      <c r="H2584">
        <v>75312</v>
      </c>
      <c r="I2584">
        <f>IF(Table3_1[[#This Row],[Status]]="Hired",1,0)</f>
        <v>0</v>
      </c>
      <c r="J2584" t="b">
        <f>OR((Table3_1[[#This Row],[Offered Salary]]&lt;$O$27),(Table3_1[[#This Row],[Offered Salary]]&gt;$O$28))</f>
        <v>0</v>
      </c>
      <c r="K2584" t="str">
        <f>IF(Table3_1[[#This Row],[Offered Salary]]&lt;$O$27,"Low",IF(Table3_1[[#This Row],[Offered Salary]]&gt;$O$28,"High",""))</f>
        <v/>
      </c>
      <c r="L2584" s="6">
        <f>((Table3_1[[#This Row],[Offered Salary]]-$O$25)/$O$26)</f>
        <v>0.87788396153807657</v>
      </c>
    </row>
    <row r="2585" spans="1:12" x14ac:dyDescent="0.3">
      <c r="A2585">
        <v>756958</v>
      </c>
      <c r="B2585" s="2">
        <v>41862</v>
      </c>
      <c r="C2585" s="3">
        <v>0.38295138888888891</v>
      </c>
      <c r="D2585" t="s">
        <v>30</v>
      </c>
      <c r="E2585" t="s">
        <v>27</v>
      </c>
      <c r="F2585" t="s">
        <v>12</v>
      </c>
      <c r="G2585" t="s">
        <v>6</v>
      </c>
      <c r="H2585">
        <v>56856</v>
      </c>
      <c r="I2585">
        <f>IF(Table3_1[[#This Row],[Status]]="Hired",1,0)</f>
        <v>0</v>
      </c>
      <c r="J2585" t="b">
        <f>OR((Table3_1[[#This Row],[Offered Salary]]&lt;$O$27),(Table3_1[[#This Row],[Offered Salary]]&gt;$O$28))</f>
        <v>0</v>
      </c>
      <c r="K2585" t="str">
        <f>IF(Table3_1[[#This Row],[Offered Salary]]&lt;$O$27,"Low",IF(Table3_1[[#This Row],[Offered Salary]]&gt;$O$28,"High",""))</f>
        <v/>
      </c>
      <c r="L2585" s="6">
        <f>((Table3_1[[#This Row],[Offered Salary]]-$O$25)/$O$26)</f>
        <v>0.23817170572361174</v>
      </c>
    </row>
    <row r="2586" spans="1:12" x14ac:dyDescent="0.3">
      <c r="A2586">
        <v>357577</v>
      </c>
      <c r="B2586" s="2">
        <v>41862</v>
      </c>
      <c r="C2586" s="3">
        <v>0.38527777777777777</v>
      </c>
      <c r="D2586" t="s">
        <v>31</v>
      </c>
      <c r="E2586" t="s">
        <v>29</v>
      </c>
      <c r="F2586" t="s">
        <v>12</v>
      </c>
      <c r="G2586" t="s">
        <v>6</v>
      </c>
      <c r="H2586">
        <v>20958</v>
      </c>
      <c r="I2586">
        <f>IF(Table3_1[[#This Row],[Status]]="Hired",1,0)</f>
        <v>1</v>
      </c>
      <c r="J2586" t="b">
        <f>OR((Table3_1[[#This Row],[Offered Salary]]&lt;$O$27),(Table3_1[[#This Row],[Offered Salary]]&gt;$O$28))</f>
        <v>0</v>
      </c>
      <c r="K2586" t="str">
        <f>IF(Table3_1[[#This Row],[Offered Salary]]&lt;$O$27,"Low",IF(Table3_1[[#This Row],[Offered Salary]]&gt;$O$28,"High",""))</f>
        <v/>
      </c>
      <c r="L2586" s="6">
        <f>((Table3_1[[#This Row],[Offered Salary]]-$O$25)/$O$26)</f>
        <v>-1.0061060662328067</v>
      </c>
    </row>
    <row r="2587" spans="1:12" x14ac:dyDescent="0.3">
      <c r="A2587">
        <v>759016</v>
      </c>
      <c r="B2587" s="2">
        <v>41873</v>
      </c>
      <c r="C2587" s="3">
        <v>0.64687499999999998</v>
      </c>
      <c r="D2587" t="s">
        <v>31</v>
      </c>
      <c r="E2587" t="s">
        <v>27</v>
      </c>
      <c r="F2587" t="s">
        <v>12</v>
      </c>
      <c r="G2587" t="s">
        <v>6</v>
      </c>
      <c r="H2587">
        <v>69278</v>
      </c>
      <c r="I2587">
        <f>IF(Table3_1[[#This Row],[Status]]="Hired",1,0)</f>
        <v>1</v>
      </c>
      <c r="J2587" t="b">
        <f>OR((Table3_1[[#This Row],[Offered Salary]]&lt;$O$27),(Table3_1[[#This Row],[Offered Salary]]&gt;$O$28))</f>
        <v>0</v>
      </c>
      <c r="K2587" t="str">
        <f>IF(Table3_1[[#This Row],[Offered Salary]]&lt;$O$27,"Low",IF(Table3_1[[#This Row],[Offered Salary]]&gt;$O$28,"High",""))</f>
        <v/>
      </c>
      <c r="L2587" s="6">
        <f>((Table3_1[[#This Row],[Offered Salary]]-$O$25)/$O$26)</f>
        <v>0.66873659745135783</v>
      </c>
    </row>
    <row r="2588" spans="1:12" x14ac:dyDescent="0.3">
      <c r="A2588">
        <v>401885</v>
      </c>
      <c r="B2588" s="2">
        <v>41878</v>
      </c>
      <c r="C2588" s="3">
        <v>0.63495370370370374</v>
      </c>
      <c r="D2588" t="s">
        <v>30</v>
      </c>
      <c r="E2588" t="s">
        <v>29</v>
      </c>
      <c r="F2588" t="s">
        <v>12</v>
      </c>
      <c r="G2588" t="s">
        <v>6</v>
      </c>
      <c r="H2588">
        <v>34424</v>
      </c>
      <c r="I2588">
        <f>IF(Table3_1[[#This Row],[Status]]="Hired",1,0)</f>
        <v>0</v>
      </c>
      <c r="J2588" t="b">
        <f>OR((Table3_1[[#This Row],[Offered Salary]]&lt;$O$27),(Table3_1[[#This Row],[Offered Salary]]&gt;$O$28))</f>
        <v>0</v>
      </c>
      <c r="K2588" t="str">
        <f>IF(Table3_1[[#This Row],[Offered Salary]]&lt;$O$27,"Low",IF(Table3_1[[#This Row],[Offered Salary]]&gt;$O$28,"High",""))</f>
        <v/>
      </c>
      <c r="L2588" s="6">
        <f>((Table3_1[[#This Row],[Offered Salary]]-$O$25)/$O$26)</f>
        <v>-0.53935459046354006</v>
      </c>
    </row>
    <row r="2589" spans="1:12" x14ac:dyDescent="0.3">
      <c r="A2589">
        <v>681123</v>
      </c>
      <c r="B2589" s="2">
        <v>41878</v>
      </c>
      <c r="C2589" s="3">
        <v>0.77276620370370375</v>
      </c>
      <c r="D2589" t="s">
        <v>31</v>
      </c>
      <c r="E2589" t="s">
        <v>29</v>
      </c>
      <c r="F2589" t="s">
        <v>12</v>
      </c>
      <c r="G2589" t="s">
        <v>6</v>
      </c>
      <c r="H2589">
        <v>24575</v>
      </c>
      <c r="I2589">
        <f>IF(Table3_1[[#This Row],[Status]]="Hired",1,0)</f>
        <v>1</v>
      </c>
      <c r="J2589" t="b">
        <f>OR((Table3_1[[#This Row],[Offered Salary]]&lt;$O$27),(Table3_1[[#This Row],[Offered Salary]]&gt;$O$28))</f>
        <v>0</v>
      </c>
      <c r="K2589" t="str">
        <f>IF(Table3_1[[#This Row],[Offered Salary]]&lt;$O$27,"Low",IF(Table3_1[[#This Row],[Offered Salary]]&gt;$O$28,"High",""))</f>
        <v/>
      </c>
      <c r="L2589" s="6">
        <f>((Table3_1[[#This Row],[Offered Salary]]-$O$25)/$O$26)</f>
        <v>-0.88073549680926311</v>
      </c>
    </row>
    <row r="2590" spans="1:12" x14ac:dyDescent="0.3">
      <c r="A2590">
        <v>944455</v>
      </c>
      <c r="B2590" s="2">
        <v>41780</v>
      </c>
      <c r="C2590" s="3">
        <v>0.77997685185185184</v>
      </c>
      <c r="D2590" t="s">
        <v>31</v>
      </c>
      <c r="E2590" t="s">
        <v>29</v>
      </c>
      <c r="F2590" t="s">
        <v>17</v>
      </c>
      <c r="G2590" t="s">
        <v>10</v>
      </c>
      <c r="H2590">
        <v>69709</v>
      </c>
      <c r="I2590">
        <f>IF(Table3_1[[#This Row],[Status]]="Hired",1,0)</f>
        <v>1</v>
      </c>
      <c r="J2590" t="b">
        <f>OR((Table3_1[[#This Row],[Offered Salary]]&lt;$O$27),(Table3_1[[#This Row],[Offered Salary]]&gt;$O$28))</f>
        <v>0</v>
      </c>
      <c r="K2590" t="str">
        <f>IF(Table3_1[[#This Row],[Offered Salary]]&lt;$O$27,"Low",IF(Table3_1[[#This Row],[Offered Salary]]&gt;$O$28,"High",""))</f>
        <v/>
      </c>
      <c r="L2590" s="6">
        <f>((Table3_1[[#This Row],[Offered Salary]]-$O$25)/$O$26)</f>
        <v>0.68367569488612345</v>
      </c>
    </row>
    <row r="2591" spans="1:12" x14ac:dyDescent="0.3">
      <c r="A2591">
        <v>977885</v>
      </c>
      <c r="B2591" s="2">
        <v>41856</v>
      </c>
      <c r="C2591" s="3">
        <v>0.39881944444444445</v>
      </c>
      <c r="D2591" t="s">
        <v>30</v>
      </c>
      <c r="E2591" t="s">
        <v>27</v>
      </c>
      <c r="F2591" t="s">
        <v>14</v>
      </c>
      <c r="G2591" t="s">
        <v>10</v>
      </c>
      <c r="H2591">
        <v>85648</v>
      </c>
      <c r="I2591">
        <f>IF(Table3_1[[#This Row],[Status]]="Hired",1,0)</f>
        <v>0</v>
      </c>
      <c r="J2591" t="b">
        <f>OR((Table3_1[[#This Row],[Offered Salary]]&lt;$O$27),(Table3_1[[#This Row],[Offered Salary]]&gt;$O$28))</f>
        <v>0</v>
      </c>
      <c r="K2591" t="str">
        <f>IF(Table3_1[[#This Row],[Offered Salary]]&lt;$O$27,"Low",IF(Table3_1[[#This Row],[Offered Salary]]&gt;$O$28,"High",""))</f>
        <v/>
      </c>
      <c r="L2591" s="6">
        <f>((Table3_1[[#This Row],[Offered Salary]]-$O$25)/$O$26)</f>
        <v>1.2361450081407157</v>
      </c>
    </row>
    <row r="2592" spans="1:12" x14ac:dyDescent="0.3">
      <c r="A2592">
        <v>353496</v>
      </c>
      <c r="B2592" s="2">
        <v>41765</v>
      </c>
      <c r="C2592" s="3">
        <v>0.55439814814814814</v>
      </c>
      <c r="D2592" t="s">
        <v>31</v>
      </c>
      <c r="E2592" t="s">
        <v>28</v>
      </c>
      <c r="F2592" t="s">
        <v>17</v>
      </c>
      <c r="G2592" t="s">
        <v>6</v>
      </c>
      <c r="H2592">
        <v>61703</v>
      </c>
      <c r="I2592">
        <f>IF(Table3_1[[#This Row],[Status]]="Hired",1,0)</f>
        <v>1</v>
      </c>
      <c r="J2592" t="b">
        <f>OR((Table3_1[[#This Row],[Offered Salary]]&lt;$O$27),(Table3_1[[#This Row],[Offered Salary]]&gt;$O$28))</f>
        <v>0</v>
      </c>
      <c r="K2592" t="str">
        <f>IF(Table3_1[[#This Row],[Offered Salary]]&lt;$O$27,"Low",IF(Table3_1[[#This Row],[Offered Salary]]&gt;$O$28,"High",""))</f>
        <v/>
      </c>
      <c r="L2592" s="6">
        <f>((Table3_1[[#This Row],[Offered Salary]]-$O$25)/$O$26)</f>
        <v>0.40617589427653278</v>
      </c>
    </row>
    <row r="2593" spans="1:12" x14ac:dyDescent="0.3">
      <c r="A2593">
        <v>982553</v>
      </c>
      <c r="B2593" s="2">
        <v>41793</v>
      </c>
      <c r="C2593" s="3">
        <v>0.3994212962962963</v>
      </c>
      <c r="D2593" t="s">
        <v>31</v>
      </c>
      <c r="E2593" t="s">
        <v>27</v>
      </c>
      <c r="F2593" t="s">
        <v>17</v>
      </c>
      <c r="G2593" t="s">
        <v>10</v>
      </c>
      <c r="H2593">
        <v>73230</v>
      </c>
      <c r="I2593">
        <f>IF(Table3_1[[#This Row],[Status]]="Hired",1,0)</f>
        <v>1</v>
      </c>
      <c r="J2593" t="b">
        <f>OR((Table3_1[[#This Row],[Offered Salary]]&lt;$O$27),(Table3_1[[#This Row],[Offered Salary]]&gt;$O$28))</f>
        <v>0</v>
      </c>
      <c r="K2593" t="str">
        <f>IF(Table3_1[[#This Row],[Offered Salary]]&lt;$O$27,"Low",IF(Table3_1[[#This Row],[Offered Salary]]&gt;$O$28,"High",""))</f>
        <v/>
      </c>
      <c r="L2593" s="6">
        <f>((Table3_1[[#This Row],[Offered Salary]]-$O$25)/$O$26)</f>
        <v>0.80571876232883755</v>
      </c>
    </row>
    <row r="2594" spans="1:12" x14ac:dyDescent="0.3">
      <c r="A2594">
        <v>934540</v>
      </c>
      <c r="B2594" s="2">
        <v>41870</v>
      </c>
      <c r="C2594" s="3">
        <v>0.39694444444444443</v>
      </c>
      <c r="D2594" t="s">
        <v>31</v>
      </c>
      <c r="E2594" t="s">
        <v>27</v>
      </c>
      <c r="F2594" t="s">
        <v>16</v>
      </c>
      <c r="G2594" t="s">
        <v>4</v>
      </c>
      <c r="H2594">
        <v>34424</v>
      </c>
      <c r="I2594">
        <f>IF(Table3_1[[#This Row],[Status]]="Hired",1,0)</f>
        <v>1</v>
      </c>
      <c r="J2594" t="b">
        <f>OR((Table3_1[[#This Row],[Offered Salary]]&lt;$O$27),(Table3_1[[#This Row],[Offered Salary]]&gt;$O$28))</f>
        <v>0</v>
      </c>
      <c r="K2594" t="str">
        <f>IF(Table3_1[[#This Row],[Offered Salary]]&lt;$O$27,"Low",IF(Table3_1[[#This Row],[Offered Salary]]&gt;$O$28,"High",""))</f>
        <v/>
      </c>
      <c r="L2594" s="6">
        <f>((Table3_1[[#This Row],[Offered Salary]]-$O$25)/$O$26)</f>
        <v>-0.53935459046354006</v>
      </c>
    </row>
    <row r="2595" spans="1:12" x14ac:dyDescent="0.3">
      <c r="A2595">
        <v>964901</v>
      </c>
      <c r="B2595" s="2">
        <v>41870</v>
      </c>
      <c r="C2595" s="3">
        <v>0.39951388888888889</v>
      </c>
      <c r="D2595" t="s">
        <v>31</v>
      </c>
      <c r="E2595" t="s">
        <v>27</v>
      </c>
      <c r="F2595" t="s">
        <v>16</v>
      </c>
      <c r="G2595" t="s">
        <v>4</v>
      </c>
      <c r="H2595">
        <v>30253</v>
      </c>
      <c r="I2595">
        <f>IF(Table3_1[[#This Row],[Status]]="Hired",1,0)</f>
        <v>1</v>
      </c>
      <c r="J2595" t="b">
        <f>OR((Table3_1[[#This Row],[Offered Salary]]&lt;$O$27),(Table3_1[[#This Row],[Offered Salary]]&gt;$O$28))</f>
        <v>0</v>
      </c>
      <c r="K2595" t="str">
        <f>IF(Table3_1[[#This Row],[Offered Salary]]&lt;$O$27,"Low",IF(Table3_1[[#This Row],[Offered Salary]]&gt;$O$28,"High",""))</f>
        <v/>
      </c>
      <c r="L2595" s="6">
        <f>((Table3_1[[#This Row],[Offered Salary]]-$O$25)/$O$26)</f>
        <v>-0.68392761923478707</v>
      </c>
    </row>
    <row r="2596" spans="1:12" x14ac:dyDescent="0.3">
      <c r="A2596">
        <v>759940</v>
      </c>
      <c r="B2596" s="2">
        <v>41870</v>
      </c>
      <c r="C2596" s="3">
        <v>0.39996527777777779</v>
      </c>
      <c r="D2596" t="s">
        <v>30</v>
      </c>
      <c r="E2596" t="s">
        <v>29</v>
      </c>
      <c r="F2596" t="s">
        <v>16</v>
      </c>
      <c r="G2596" t="s">
        <v>4</v>
      </c>
      <c r="H2596">
        <v>6210</v>
      </c>
      <c r="I2596">
        <f>IF(Table3_1[[#This Row],[Status]]="Hired",1,0)</f>
        <v>0</v>
      </c>
      <c r="J2596" t="b">
        <f>OR((Table3_1[[#This Row],[Offered Salary]]&lt;$O$27),(Table3_1[[#This Row],[Offered Salary]]&gt;$O$28))</f>
        <v>1</v>
      </c>
      <c r="K2596" t="str">
        <f>IF(Table3_1[[#This Row],[Offered Salary]]&lt;$O$27,"Low",IF(Table3_1[[#This Row],[Offered Salary]]&gt;$O$28,"High",""))</f>
        <v>Low</v>
      </c>
      <c r="L2596" s="6">
        <f>((Table3_1[[#This Row],[Offered Salary]]-$O$25)/$O$26)</f>
        <v>-1.5172935580377334</v>
      </c>
    </row>
    <row r="2597" spans="1:12" x14ac:dyDescent="0.3">
      <c r="A2597">
        <v>362996</v>
      </c>
      <c r="B2597" s="2">
        <v>41870</v>
      </c>
      <c r="C2597" s="3">
        <v>0.40050925925925923</v>
      </c>
      <c r="D2597" t="s">
        <v>31</v>
      </c>
      <c r="E2597" t="s">
        <v>27</v>
      </c>
      <c r="F2597" t="s">
        <v>16</v>
      </c>
      <c r="G2597" t="s">
        <v>4</v>
      </c>
      <c r="H2597">
        <v>92283</v>
      </c>
      <c r="I2597">
        <f>IF(Table3_1[[#This Row],[Status]]="Hired",1,0)</f>
        <v>1</v>
      </c>
      <c r="J2597" t="b">
        <f>OR((Table3_1[[#This Row],[Offered Salary]]&lt;$O$27),(Table3_1[[#This Row],[Offered Salary]]&gt;$O$28))</f>
        <v>0</v>
      </c>
      <c r="K2597" t="str">
        <f>IF(Table3_1[[#This Row],[Offered Salary]]&lt;$O$27,"Low",IF(Table3_1[[#This Row],[Offered Salary]]&gt;$O$28,"High",""))</f>
        <v/>
      </c>
      <c r="L2597" s="6">
        <f>((Table3_1[[#This Row],[Offered Salary]]-$O$25)/$O$26)</f>
        <v>1.4661239210865855</v>
      </c>
    </row>
    <row r="2598" spans="1:12" x14ac:dyDescent="0.3">
      <c r="A2598">
        <v>917163</v>
      </c>
      <c r="B2598" s="2">
        <v>41838</v>
      </c>
      <c r="C2598" s="3">
        <v>0.65188657407407402</v>
      </c>
      <c r="D2598" t="s">
        <v>30</v>
      </c>
      <c r="E2598" t="s">
        <v>27</v>
      </c>
      <c r="F2598" t="s">
        <v>20</v>
      </c>
      <c r="G2598" t="s">
        <v>4</v>
      </c>
      <c r="H2598">
        <v>12378</v>
      </c>
      <c r="I2598">
        <f>IF(Table3_1[[#This Row],[Status]]="Hired",1,0)</f>
        <v>0</v>
      </c>
      <c r="J2598" t="b">
        <f>OR((Table3_1[[#This Row],[Offered Salary]]&lt;$O$27),(Table3_1[[#This Row],[Offered Salary]]&gt;$O$28))</f>
        <v>1</v>
      </c>
      <c r="K2598" t="str">
        <f>IF(Table3_1[[#This Row],[Offered Salary]]&lt;$O$27,"Low",IF(Table3_1[[#This Row],[Offered Salary]]&gt;$O$28,"High",""))</f>
        <v>Low</v>
      </c>
      <c r="L2598" s="6">
        <f>((Table3_1[[#This Row],[Offered Salary]]-$O$25)/$O$26)</f>
        <v>-1.3035015557694403</v>
      </c>
    </row>
    <row r="2599" spans="1:12" x14ac:dyDescent="0.3">
      <c r="A2599">
        <v>652692</v>
      </c>
      <c r="B2599" s="2">
        <v>41838</v>
      </c>
      <c r="C2599" s="3">
        <v>0.65216435185185184</v>
      </c>
      <c r="D2599" t="s">
        <v>31</v>
      </c>
      <c r="E2599" t="s">
        <v>28</v>
      </c>
      <c r="F2599" t="s">
        <v>20</v>
      </c>
      <c r="G2599" t="s">
        <v>4</v>
      </c>
      <c r="H2599">
        <v>43397</v>
      </c>
      <c r="I2599">
        <f>IF(Table3_1[[#This Row],[Status]]="Hired",1,0)</f>
        <v>1</v>
      </c>
      <c r="J2599" t="b">
        <f>OR((Table3_1[[#This Row],[Offered Salary]]&lt;$O$27),(Table3_1[[#This Row],[Offered Salary]]&gt;$O$28))</f>
        <v>0</v>
      </c>
      <c r="K2599" t="str">
        <f>IF(Table3_1[[#This Row],[Offered Salary]]&lt;$O$27,"Low",IF(Table3_1[[#This Row],[Offered Salary]]&gt;$O$28,"High",""))</f>
        <v/>
      </c>
      <c r="L2599" s="6">
        <f>((Table3_1[[#This Row],[Offered Salary]]-$O$25)/$O$26)</f>
        <v>-0.22833713969288597</v>
      </c>
    </row>
    <row r="2600" spans="1:12" x14ac:dyDescent="0.3">
      <c r="A2600">
        <v>23706</v>
      </c>
      <c r="B2600" s="2">
        <v>41838</v>
      </c>
      <c r="C2600" s="3">
        <v>0.65296296296296297</v>
      </c>
      <c r="D2600" t="s">
        <v>31</v>
      </c>
      <c r="E2600" t="s">
        <v>28</v>
      </c>
      <c r="F2600" t="s">
        <v>20</v>
      </c>
      <c r="G2600" t="s">
        <v>4</v>
      </c>
      <c r="H2600">
        <v>41989</v>
      </c>
      <c r="I2600">
        <f>IF(Table3_1[[#This Row],[Status]]="Hired",1,0)</f>
        <v>1</v>
      </c>
      <c r="J2600" t="b">
        <f>OR((Table3_1[[#This Row],[Offered Salary]]&lt;$O$27),(Table3_1[[#This Row],[Offered Salary]]&gt;$O$28))</f>
        <v>0</v>
      </c>
      <c r="K2600" t="str">
        <f>IF(Table3_1[[#This Row],[Offered Salary]]&lt;$O$27,"Low",IF(Table3_1[[#This Row],[Offered Salary]]&gt;$O$28,"High",""))</f>
        <v/>
      </c>
      <c r="L2600" s="6">
        <f>((Table3_1[[#This Row],[Offered Salary]]-$O$25)/$O$26)</f>
        <v>-0.27714050207838481</v>
      </c>
    </row>
    <row r="2601" spans="1:12" x14ac:dyDescent="0.3">
      <c r="A2601">
        <v>29644</v>
      </c>
      <c r="B2601" s="2">
        <v>41843</v>
      </c>
      <c r="C2601" s="3">
        <v>0.38767361111111109</v>
      </c>
      <c r="D2601" t="s">
        <v>30</v>
      </c>
      <c r="E2601" t="s">
        <v>29</v>
      </c>
      <c r="F2601" t="s">
        <v>20</v>
      </c>
      <c r="G2601" t="s">
        <v>4</v>
      </c>
      <c r="H2601">
        <v>7523</v>
      </c>
      <c r="I2601">
        <f>IF(Table3_1[[#This Row],[Status]]="Hired",1,0)</f>
        <v>0</v>
      </c>
      <c r="J2601" t="b">
        <f>OR((Table3_1[[#This Row],[Offered Salary]]&lt;$O$27),(Table3_1[[#This Row],[Offered Salary]]&gt;$O$28))</f>
        <v>1</v>
      </c>
      <c r="K2601" t="str">
        <f>IF(Table3_1[[#This Row],[Offered Salary]]&lt;$O$27,"Low",IF(Table3_1[[#This Row],[Offered Salary]]&gt;$O$28,"High",""))</f>
        <v>Low</v>
      </c>
      <c r="L2601" s="6">
        <f>((Table3_1[[#This Row],[Offered Salary]]-$O$25)/$O$26)</f>
        <v>-1.4717830361540971</v>
      </c>
    </row>
    <row r="2602" spans="1:12" x14ac:dyDescent="0.3">
      <c r="A2602">
        <v>695963</v>
      </c>
      <c r="B2602" s="2">
        <v>41843</v>
      </c>
      <c r="C2602" s="3">
        <v>0.38800925925925928</v>
      </c>
      <c r="D2602" t="s">
        <v>31</v>
      </c>
      <c r="E2602" t="s">
        <v>28</v>
      </c>
      <c r="F2602" t="s">
        <v>20</v>
      </c>
      <c r="G2602" t="s">
        <v>4</v>
      </c>
      <c r="H2602">
        <v>77656</v>
      </c>
      <c r="I2602">
        <f>IF(Table3_1[[#This Row],[Status]]="Hired",1,0)</f>
        <v>1</v>
      </c>
      <c r="J2602" t="b">
        <f>OR((Table3_1[[#This Row],[Offered Salary]]&lt;$O$27),(Table3_1[[#This Row],[Offered Salary]]&gt;$O$28))</f>
        <v>0</v>
      </c>
      <c r="K2602" t="str">
        <f>IF(Table3_1[[#This Row],[Offered Salary]]&lt;$O$27,"Low",IF(Table3_1[[#This Row],[Offered Salary]]&gt;$O$28,"High",""))</f>
        <v/>
      </c>
      <c r="L2602" s="6">
        <f>((Table3_1[[#This Row],[Offered Salary]]-$O$25)/$O$26)</f>
        <v>0.9591304682366627</v>
      </c>
    </row>
    <row r="2603" spans="1:12" x14ac:dyDescent="0.3">
      <c r="A2603">
        <v>603033</v>
      </c>
      <c r="B2603" s="2">
        <v>41772</v>
      </c>
      <c r="C2603" s="3">
        <v>0.42621527777777779</v>
      </c>
      <c r="D2603" t="s">
        <v>30</v>
      </c>
      <c r="E2603" t="s">
        <v>29</v>
      </c>
      <c r="F2603" t="s">
        <v>13</v>
      </c>
      <c r="G2603" t="s">
        <v>2</v>
      </c>
      <c r="H2603">
        <v>5937</v>
      </c>
      <c r="I2603">
        <f>IF(Table3_1[[#This Row],[Status]]="Hired",1,0)</f>
        <v>0</v>
      </c>
      <c r="J2603" t="b">
        <f>OR((Table3_1[[#This Row],[Offered Salary]]&lt;$O$27),(Table3_1[[#This Row],[Offered Salary]]&gt;$O$28))</f>
        <v>1</v>
      </c>
      <c r="K2603" t="str">
        <f>IF(Table3_1[[#This Row],[Offered Salary]]&lt;$O$27,"Low",IF(Table3_1[[#This Row],[Offered Salary]]&gt;$O$28,"High",""))</f>
        <v>Low</v>
      </c>
      <c r="L2603" s="6">
        <f>((Table3_1[[#This Row],[Offered Salary]]-$O$25)/$O$26)</f>
        <v>-1.5267561417957172</v>
      </c>
    </row>
    <row r="2604" spans="1:12" x14ac:dyDescent="0.3">
      <c r="A2604">
        <v>868878</v>
      </c>
      <c r="B2604" s="2">
        <v>41779</v>
      </c>
      <c r="C2604" s="3">
        <v>0.45376157407407408</v>
      </c>
      <c r="D2604" t="s">
        <v>31</v>
      </c>
      <c r="E2604" t="s">
        <v>29</v>
      </c>
      <c r="F2604" t="s">
        <v>13</v>
      </c>
      <c r="G2604" t="s">
        <v>2</v>
      </c>
      <c r="H2604">
        <v>15380</v>
      </c>
      <c r="I2604">
        <f>IF(Table3_1[[#This Row],[Status]]="Hired",1,0)</f>
        <v>1</v>
      </c>
      <c r="J2604" t="b">
        <f>OR((Table3_1[[#This Row],[Offered Salary]]&lt;$O$27),(Table3_1[[#This Row],[Offered Salary]]&gt;$O$28))</f>
        <v>0</v>
      </c>
      <c r="K2604" t="str">
        <f>IF(Table3_1[[#This Row],[Offered Salary]]&lt;$O$27,"Low",IF(Table3_1[[#This Row],[Offered Salary]]&gt;$O$28,"High",""))</f>
        <v/>
      </c>
      <c r="L2604" s="6">
        <f>((Table3_1[[#This Row],[Offered Salary]]-$O$25)/$O$26)</f>
        <v>-1.1994477959105854</v>
      </c>
    </row>
    <row r="2605" spans="1:12" x14ac:dyDescent="0.3">
      <c r="A2605">
        <v>666894</v>
      </c>
      <c r="B2605" s="2">
        <v>41803</v>
      </c>
      <c r="C2605" s="3">
        <v>0.3973726851851852</v>
      </c>
      <c r="D2605" t="s">
        <v>30</v>
      </c>
      <c r="E2605" t="s">
        <v>27</v>
      </c>
      <c r="F2605" t="s">
        <v>17</v>
      </c>
      <c r="G2605" t="s">
        <v>10</v>
      </c>
      <c r="H2605">
        <v>54655</v>
      </c>
      <c r="I2605">
        <f>IF(Table3_1[[#This Row],[Status]]="Hired",1,0)</f>
        <v>0</v>
      </c>
      <c r="J2605" t="b">
        <f>OR((Table3_1[[#This Row],[Offered Salary]]&lt;$O$27),(Table3_1[[#This Row],[Offered Salary]]&gt;$O$28))</f>
        <v>0</v>
      </c>
      <c r="K2605" t="str">
        <f>IF(Table3_1[[#This Row],[Offered Salary]]&lt;$O$27,"Low",IF(Table3_1[[#This Row],[Offered Salary]]&gt;$O$28,"High",""))</f>
        <v/>
      </c>
      <c r="L2605" s="6">
        <f>((Table3_1[[#This Row],[Offered Salary]]-$O$25)/$O$26)</f>
        <v>0.16188179051730284</v>
      </c>
    </row>
    <row r="2606" spans="1:12" x14ac:dyDescent="0.3">
      <c r="A2606">
        <v>121437</v>
      </c>
      <c r="B2606" s="2">
        <v>41803</v>
      </c>
      <c r="C2606" s="3">
        <v>0.39804398148148146</v>
      </c>
      <c r="D2606" t="s">
        <v>31</v>
      </c>
      <c r="E2606" t="s">
        <v>29</v>
      </c>
      <c r="F2606" t="s">
        <v>17</v>
      </c>
      <c r="G2606" t="s">
        <v>10</v>
      </c>
      <c r="H2606">
        <v>61894</v>
      </c>
      <c r="I2606">
        <f>IF(Table3_1[[#This Row],[Status]]="Hired",1,0)</f>
        <v>1</v>
      </c>
      <c r="J2606" t="b">
        <f>OR((Table3_1[[#This Row],[Offered Salary]]&lt;$O$27),(Table3_1[[#This Row],[Offered Salary]]&gt;$O$28))</f>
        <v>0</v>
      </c>
      <c r="K2606" t="str">
        <f>IF(Table3_1[[#This Row],[Offered Salary]]&lt;$O$27,"Low",IF(Table3_1[[#This Row],[Offered Salary]]&gt;$O$28,"High",""))</f>
        <v/>
      </c>
      <c r="L2606" s="6">
        <f>((Table3_1[[#This Row],[Offered Salary]]-$O$25)/$O$26)</f>
        <v>0.41279623675922478</v>
      </c>
    </row>
    <row r="2607" spans="1:12" x14ac:dyDescent="0.3">
      <c r="A2607">
        <v>757116</v>
      </c>
      <c r="B2607" s="2">
        <v>41807</v>
      </c>
      <c r="C2607" s="3">
        <v>0.61501157407407403</v>
      </c>
      <c r="D2607" t="s">
        <v>30</v>
      </c>
      <c r="E2607" t="s">
        <v>27</v>
      </c>
      <c r="F2607" t="s">
        <v>17</v>
      </c>
      <c r="G2607" t="s">
        <v>10</v>
      </c>
      <c r="H2607">
        <v>60526</v>
      </c>
      <c r="I2607">
        <f>IF(Table3_1[[#This Row],[Status]]="Hired",1,0)</f>
        <v>0</v>
      </c>
      <c r="J2607" t="b">
        <f>OR((Table3_1[[#This Row],[Offered Salary]]&lt;$O$27),(Table3_1[[#This Row],[Offered Salary]]&gt;$O$28))</f>
        <v>0</v>
      </c>
      <c r="K2607" t="str">
        <f>IF(Table3_1[[#This Row],[Offered Salary]]&lt;$O$27,"Low",IF(Table3_1[[#This Row],[Offered Salary]]&gt;$O$28,"High",""))</f>
        <v/>
      </c>
      <c r="L2607" s="6">
        <f>((Table3_1[[#This Row],[Offered Salary]]-$O$25)/$O$26)</f>
        <v>0.36537933353240487</v>
      </c>
    </row>
    <row r="2608" spans="1:12" x14ac:dyDescent="0.3">
      <c r="A2608">
        <v>503722</v>
      </c>
      <c r="B2608" s="2">
        <v>41807</v>
      </c>
      <c r="C2608" s="3">
        <v>0.61662037037037032</v>
      </c>
      <c r="D2608" t="s">
        <v>30</v>
      </c>
      <c r="E2608" t="s">
        <v>27</v>
      </c>
      <c r="F2608" t="s">
        <v>17</v>
      </c>
      <c r="G2608" t="s">
        <v>10</v>
      </c>
      <c r="H2608">
        <v>48534</v>
      </c>
      <c r="I2608">
        <f>IF(Table3_1[[#This Row],[Status]]="Hired",1,0)</f>
        <v>0</v>
      </c>
      <c r="J2608" t="b">
        <f>OR((Table3_1[[#This Row],[Offered Salary]]&lt;$O$27),(Table3_1[[#This Row],[Offered Salary]]&gt;$O$28))</f>
        <v>0</v>
      </c>
      <c r="K2608" t="str">
        <f>IF(Table3_1[[#This Row],[Offered Salary]]&lt;$O$27,"Low",IF(Table3_1[[#This Row],[Offered Salary]]&gt;$O$28,"High",""))</f>
        <v/>
      </c>
      <c r="L2608" s="6">
        <f>((Table3_1[[#This Row],[Offered Salary]]-$O$25)/$O$26)</f>
        <v>-5.0281122239542578E-2</v>
      </c>
    </row>
    <row r="2609" spans="1:12" x14ac:dyDescent="0.3">
      <c r="A2609">
        <v>643987</v>
      </c>
      <c r="B2609" s="2">
        <v>41809</v>
      </c>
      <c r="C2609" s="3">
        <v>0.63716435185185183</v>
      </c>
      <c r="D2609" t="s">
        <v>31</v>
      </c>
      <c r="E2609" t="s">
        <v>27</v>
      </c>
      <c r="F2609" t="s">
        <v>17</v>
      </c>
      <c r="G2609" t="s">
        <v>6</v>
      </c>
      <c r="H2609">
        <v>28543</v>
      </c>
      <c r="I2609">
        <f>IF(Table3_1[[#This Row],[Status]]="Hired",1,0)</f>
        <v>1</v>
      </c>
      <c r="J2609" t="b">
        <f>OR((Table3_1[[#This Row],[Offered Salary]]&lt;$O$27),(Table3_1[[#This Row],[Offered Salary]]&gt;$O$28))</f>
        <v>0</v>
      </c>
      <c r="K2609" t="str">
        <f>IF(Table3_1[[#This Row],[Offered Salary]]&lt;$O$27,"Low",IF(Table3_1[[#This Row],[Offered Salary]]&gt;$O$28,"High",""))</f>
        <v/>
      </c>
      <c r="L2609" s="6">
        <f>((Table3_1[[#This Row],[Offered Salary]]-$O$25)/$O$26)</f>
        <v>-0.74319874826831189</v>
      </c>
    </row>
    <row r="2610" spans="1:12" x14ac:dyDescent="0.3">
      <c r="A2610">
        <v>285550</v>
      </c>
      <c r="B2610" s="2">
        <v>41813</v>
      </c>
      <c r="C2610" s="3">
        <v>0.75649305555555557</v>
      </c>
      <c r="D2610" t="s">
        <v>31</v>
      </c>
      <c r="E2610" t="s">
        <v>27</v>
      </c>
      <c r="F2610" t="s">
        <v>17</v>
      </c>
      <c r="G2610" t="s">
        <v>6</v>
      </c>
      <c r="H2610">
        <v>65832</v>
      </c>
      <c r="I2610">
        <f>IF(Table3_1[[#This Row],[Status]]="Hired",1,0)</f>
        <v>1</v>
      </c>
      <c r="J2610" t="b">
        <f>OR((Table3_1[[#This Row],[Offered Salary]]&lt;$O$27),(Table3_1[[#This Row],[Offered Salary]]&gt;$O$28))</f>
        <v>0</v>
      </c>
      <c r="K2610" t="str">
        <f>IF(Table3_1[[#This Row],[Offered Salary]]&lt;$O$27,"Low",IF(Table3_1[[#This Row],[Offered Salary]]&gt;$O$28,"High",""))</f>
        <v/>
      </c>
      <c r="L2610" s="6">
        <f>((Table3_1[[#This Row],[Offered Salary]]-$O$25)/$O$26)</f>
        <v>0.54929314093116677</v>
      </c>
    </row>
    <row r="2611" spans="1:12" x14ac:dyDescent="0.3">
      <c r="A2611">
        <v>361677</v>
      </c>
      <c r="B2611" s="2">
        <v>41813</v>
      </c>
      <c r="C2611" s="3">
        <v>0.75684027777777774</v>
      </c>
      <c r="D2611" t="s">
        <v>30</v>
      </c>
      <c r="E2611" t="s">
        <v>27</v>
      </c>
      <c r="F2611" t="s">
        <v>17</v>
      </c>
      <c r="G2611" t="s">
        <v>6</v>
      </c>
      <c r="H2611">
        <v>27720</v>
      </c>
      <c r="I2611">
        <f>IF(Table3_1[[#This Row],[Status]]="Hired",1,0)</f>
        <v>0</v>
      </c>
      <c r="J2611" t="b">
        <f>OR((Table3_1[[#This Row],[Offered Salary]]&lt;$O$27),(Table3_1[[#This Row],[Offered Salary]]&gt;$O$28))</f>
        <v>0</v>
      </c>
      <c r="K2611" t="str">
        <f>IF(Table3_1[[#This Row],[Offered Salary]]&lt;$O$27,"Low",IF(Table3_1[[#This Row],[Offered Salary]]&gt;$O$28,"High",""))</f>
        <v/>
      </c>
      <c r="L2611" s="6">
        <f>((Table3_1[[#This Row],[Offered Salary]]-$O$25)/$O$26)</f>
        <v>-0.7717251454581312</v>
      </c>
    </row>
    <row r="2612" spans="1:12" x14ac:dyDescent="0.3">
      <c r="A2612">
        <v>891497</v>
      </c>
      <c r="B2612" s="2">
        <v>41813</v>
      </c>
      <c r="C2612" s="3">
        <v>0.75834490740740745</v>
      </c>
      <c r="D2612" t="s">
        <v>31</v>
      </c>
      <c r="E2612" t="s">
        <v>27</v>
      </c>
      <c r="F2612" t="s">
        <v>17</v>
      </c>
      <c r="G2612" t="s">
        <v>6</v>
      </c>
      <c r="H2612">
        <v>58226</v>
      </c>
      <c r="I2612">
        <f>IF(Table3_1[[#This Row],[Status]]="Hired",1,0)</f>
        <v>1</v>
      </c>
      <c r="J2612" t="b">
        <f>OR((Table3_1[[#This Row],[Offered Salary]]&lt;$O$27),(Table3_1[[#This Row],[Offered Salary]]&gt;$O$28))</f>
        <v>0</v>
      </c>
      <c r="K2612" t="str">
        <f>IF(Table3_1[[#This Row],[Offered Salary]]&lt;$O$27,"Low",IF(Table3_1[[#This Row],[Offered Salary]]&gt;$O$28,"High",""))</f>
        <v/>
      </c>
      <c r="L2612" s="6">
        <f>((Table3_1[[#This Row],[Offered Salary]]-$O$25)/$O$26)</f>
        <v>0.28565793190836558</v>
      </c>
    </row>
    <row r="2613" spans="1:12" x14ac:dyDescent="0.3">
      <c r="A2613">
        <v>535536</v>
      </c>
      <c r="B2613" s="2">
        <v>41821</v>
      </c>
      <c r="C2613" s="3">
        <v>0.43528935185185186</v>
      </c>
      <c r="D2613" t="s">
        <v>31</v>
      </c>
      <c r="E2613" t="s">
        <v>27</v>
      </c>
      <c r="F2613" t="s">
        <v>17</v>
      </c>
      <c r="G2613" t="s">
        <v>2</v>
      </c>
      <c r="H2613">
        <v>29903</v>
      </c>
      <c r="I2613">
        <f>IF(Table3_1[[#This Row],[Status]]="Hired",1,0)</f>
        <v>1</v>
      </c>
      <c r="J2613" t="b">
        <f>OR((Table3_1[[#This Row],[Offered Salary]]&lt;$O$27),(Table3_1[[#This Row],[Offered Salary]]&gt;$O$28))</f>
        <v>0</v>
      </c>
      <c r="K2613" t="str">
        <f>IF(Table3_1[[#This Row],[Offered Salary]]&lt;$O$27,"Low",IF(Table3_1[[#This Row],[Offered Salary]]&gt;$O$28,"High",""))</f>
        <v/>
      </c>
      <c r="L2613" s="6">
        <f>((Table3_1[[#This Row],[Offered Salary]]-$O$25)/$O$26)</f>
        <v>-0.69605913687322774</v>
      </c>
    </row>
    <row r="2614" spans="1:12" x14ac:dyDescent="0.3">
      <c r="A2614">
        <v>796883</v>
      </c>
      <c r="B2614" s="2">
        <v>41835</v>
      </c>
      <c r="C2614" s="3">
        <v>0.75901620370370371</v>
      </c>
      <c r="D2614" t="s">
        <v>30</v>
      </c>
      <c r="E2614" t="s">
        <v>27</v>
      </c>
      <c r="F2614" t="s">
        <v>17</v>
      </c>
      <c r="G2614" t="s">
        <v>10</v>
      </c>
      <c r="H2614">
        <v>4302</v>
      </c>
      <c r="I2614">
        <f>IF(Table3_1[[#This Row],[Status]]="Hired",1,0)</f>
        <v>0</v>
      </c>
      <c r="J2614" t="b">
        <f>OR((Table3_1[[#This Row],[Offered Salary]]&lt;$O$27),(Table3_1[[#This Row],[Offered Salary]]&gt;$O$28))</f>
        <v>1</v>
      </c>
      <c r="K2614" t="str">
        <f>IF(Table3_1[[#This Row],[Offered Salary]]&lt;$O$27,"Low",IF(Table3_1[[#This Row],[Offered Salary]]&gt;$O$28,"High",""))</f>
        <v>Low</v>
      </c>
      <c r="L2614" s="6">
        <f>((Table3_1[[#This Row],[Offered Salary]]-$O$25)/$O$26)</f>
        <v>-1.583427659906719</v>
      </c>
    </row>
    <row r="2615" spans="1:12" x14ac:dyDescent="0.3">
      <c r="A2615">
        <v>445396</v>
      </c>
      <c r="B2615" s="2">
        <v>41835</v>
      </c>
      <c r="C2615" s="3">
        <v>0.75958333333333339</v>
      </c>
      <c r="D2615" t="s">
        <v>30</v>
      </c>
      <c r="E2615" t="s">
        <v>27</v>
      </c>
      <c r="F2615" t="s">
        <v>17</v>
      </c>
      <c r="G2615" t="s">
        <v>10</v>
      </c>
      <c r="H2615">
        <v>78615</v>
      </c>
      <c r="I2615">
        <f>IF(Table3_1[[#This Row],[Status]]="Hired",1,0)</f>
        <v>0</v>
      </c>
      <c r="J2615" t="b">
        <f>OR((Table3_1[[#This Row],[Offered Salary]]&lt;$O$27),(Table3_1[[#This Row],[Offered Salary]]&gt;$O$28))</f>
        <v>0</v>
      </c>
      <c r="K2615" t="str">
        <f>IF(Table3_1[[#This Row],[Offered Salary]]&lt;$O$27,"Low",IF(Table3_1[[#This Row],[Offered Salary]]&gt;$O$28,"High",""))</f>
        <v/>
      </c>
      <c r="L2615" s="6">
        <f>((Table3_1[[#This Row],[Offered Salary]]-$O$25)/$O$26)</f>
        <v>0.9923708265659904</v>
      </c>
    </row>
    <row r="2616" spans="1:12" x14ac:dyDescent="0.3">
      <c r="A2616">
        <v>818471</v>
      </c>
      <c r="B2616" s="2">
        <v>41855</v>
      </c>
      <c r="C2616" s="3">
        <v>0.39775462962962965</v>
      </c>
      <c r="D2616" t="s">
        <v>30</v>
      </c>
      <c r="E2616" t="s">
        <v>28</v>
      </c>
      <c r="F2616" t="s">
        <v>12</v>
      </c>
      <c r="G2616" t="s">
        <v>2</v>
      </c>
      <c r="H2616">
        <v>96143</v>
      </c>
      <c r="I2616">
        <f>IF(Table3_1[[#This Row],[Status]]="Hired",1,0)</f>
        <v>0</v>
      </c>
      <c r="J2616" t="b">
        <f>OR((Table3_1[[#This Row],[Offered Salary]]&lt;$O$27),(Table3_1[[#This Row],[Offered Salary]]&gt;$O$28))</f>
        <v>0</v>
      </c>
      <c r="K2616" t="str">
        <f>IF(Table3_1[[#This Row],[Offered Salary]]&lt;$O$27,"Low",IF(Table3_1[[#This Row],[Offered Salary]]&gt;$O$28,"High",""))</f>
        <v/>
      </c>
      <c r="L2616" s="6">
        <f>((Table3_1[[#This Row],[Offered Salary]]-$O$25)/$O$26)</f>
        <v>1.5999172298991036</v>
      </c>
    </row>
    <row r="2617" spans="1:12" x14ac:dyDescent="0.3">
      <c r="A2617">
        <v>333889</v>
      </c>
      <c r="B2617" s="2">
        <v>41864</v>
      </c>
      <c r="C2617" s="3">
        <v>0.450625</v>
      </c>
      <c r="D2617" t="s">
        <v>31</v>
      </c>
      <c r="E2617" t="s">
        <v>27</v>
      </c>
      <c r="F2617" t="s">
        <v>12</v>
      </c>
      <c r="G2617" t="s">
        <v>2</v>
      </c>
      <c r="H2617">
        <v>51667</v>
      </c>
      <c r="I2617">
        <f>IF(Table3_1[[#This Row],[Status]]="Hired",1,0)</f>
        <v>1</v>
      </c>
      <c r="J2617" t="b">
        <f>OR((Table3_1[[#This Row],[Offered Salary]]&lt;$O$27),(Table3_1[[#This Row],[Offered Salary]]&gt;$O$28))</f>
        <v>0</v>
      </c>
      <c r="K2617" t="str">
        <f>IF(Table3_1[[#This Row],[Offered Salary]]&lt;$O$27,"Low",IF(Table3_1[[#This Row],[Offered Salary]]&gt;$O$28,"High",""))</f>
        <v/>
      </c>
      <c r="L2617" s="6">
        <f>((Table3_1[[#This Row],[Offered Salary]]-$O$25)/$O$26)</f>
        <v>5.831329136398572E-2</v>
      </c>
    </row>
    <row r="2618" spans="1:12" x14ac:dyDescent="0.3">
      <c r="A2618">
        <v>455144</v>
      </c>
      <c r="B2618" s="2">
        <v>41849</v>
      </c>
      <c r="C2618" s="3">
        <v>0.39679398148148148</v>
      </c>
      <c r="D2618" t="s">
        <v>30</v>
      </c>
      <c r="E2618" t="s">
        <v>27</v>
      </c>
      <c r="F2618" t="s">
        <v>17</v>
      </c>
      <c r="G2618" t="s">
        <v>10</v>
      </c>
      <c r="H2618">
        <v>93524</v>
      </c>
      <c r="I2618">
        <f>IF(Table3_1[[#This Row],[Status]]="Hired",1,0)</f>
        <v>0</v>
      </c>
      <c r="J2618" t="b">
        <f>OR((Table3_1[[#This Row],[Offered Salary]]&lt;$O$27),(Table3_1[[#This Row],[Offered Salary]]&gt;$O$28))</f>
        <v>0</v>
      </c>
      <c r="K2618" t="str">
        <f>IF(Table3_1[[#This Row],[Offered Salary]]&lt;$O$27,"Low",IF(Table3_1[[#This Row],[Offered Salary]]&gt;$O$28,"High",""))</f>
        <v/>
      </c>
      <c r="L2618" s="6">
        <f>((Table3_1[[#This Row],[Offered Salary]]-$O$25)/$O$26)</f>
        <v>1.5091388164845998</v>
      </c>
    </row>
    <row r="2619" spans="1:12" x14ac:dyDescent="0.3">
      <c r="A2619">
        <v>796754</v>
      </c>
      <c r="B2619" s="2">
        <v>41808</v>
      </c>
      <c r="C2619" s="3">
        <v>0.21108796296296295</v>
      </c>
      <c r="D2619" t="s">
        <v>30</v>
      </c>
      <c r="E2619" t="s">
        <v>27</v>
      </c>
      <c r="F2619" t="s">
        <v>20</v>
      </c>
      <c r="G2619" t="s">
        <v>4</v>
      </c>
      <c r="H2619">
        <v>74895</v>
      </c>
      <c r="I2619">
        <f>IF(Table3_1[[#This Row],[Status]]="Hired",1,0)</f>
        <v>0</v>
      </c>
      <c r="J2619" t="b">
        <f>OR((Table3_1[[#This Row],[Offered Salary]]&lt;$O$27),(Table3_1[[#This Row],[Offered Salary]]&gt;$O$28))</f>
        <v>0</v>
      </c>
      <c r="K2619" t="str">
        <f>IF(Table3_1[[#This Row],[Offered Salary]]&lt;$O$27,"Low",IF(Table3_1[[#This Row],[Offered Salary]]&gt;$O$28,"High",""))</f>
        <v/>
      </c>
      <c r="L2619" s="6">
        <f>((Table3_1[[#This Row],[Offered Salary]]-$O$25)/$O$26)</f>
        <v>0.86343012480884851</v>
      </c>
    </row>
    <row r="2620" spans="1:12" x14ac:dyDescent="0.3">
      <c r="A2620">
        <v>489817</v>
      </c>
      <c r="B2620" s="2">
        <v>41787</v>
      </c>
      <c r="C2620" s="3">
        <v>0.62555555555555553</v>
      </c>
      <c r="D2620" t="s">
        <v>31</v>
      </c>
      <c r="E2620" t="s">
        <v>27</v>
      </c>
      <c r="F2620" t="s">
        <v>17</v>
      </c>
      <c r="G2620" t="s">
        <v>1</v>
      </c>
      <c r="H2620">
        <v>12777</v>
      </c>
      <c r="I2620">
        <f>IF(Table3_1[[#This Row],[Status]]="Hired",1,0)</f>
        <v>1</v>
      </c>
      <c r="J2620" t="b">
        <f>OR((Table3_1[[#This Row],[Offered Salary]]&lt;$O$27),(Table3_1[[#This Row],[Offered Salary]]&gt;$O$28))</f>
        <v>0</v>
      </c>
      <c r="K2620" t="str">
        <f>IF(Table3_1[[#This Row],[Offered Salary]]&lt;$O$27,"Low",IF(Table3_1[[#This Row],[Offered Salary]]&gt;$O$28,"High",""))</f>
        <v/>
      </c>
      <c r="L2620" s="6">
        <f>((Table3_1[[#This Row],[Offered Salary]]-$O$25)/$O$26)</f>
        <v>-1.2896716256616176</v>
      </c>
    </row>
    <row r="2621" spans="1:12" x14ac:dyDescent="0.3">
      <c r="A2621">
        <v>396583</v>
      </c>
      <c r="B2621" s="2">
        <v>41807</v>
      </c>
      <c r="C2621" s="3">
        <v>0.39716435185185184</v>
      </c>
      <c r="D2621" t="s">
        <v>30</v>
      </c>
      <c r="E2621" t="s">
        <v>29</v>
      </c>
      <c r="F2621" t="s">
        <v>17</v>
      </c>
      <c r="G2621" t="s">
        <v>1</v>
      </c>
      <c r="H2621">
        <v>3299</v>
      </c>
      <c r="I2621">
        <f>IF(Table3_1[[#This Row],[Status]]="Hired",1,0)</f>
        <v>0</v>
      </c>
      <c r="J2621" t="b">
        <f>OR((Table3_1[[#This Row],[Offered Salary]]&lt;$O$27),(Table3_1[[#This Row],[Offered Salary]]&gt;$O$28))</f>
        <v>1</v>
      </c>
      <c r="K2621" t="str">
        <f>IF(Table3_1[[#This Row],[Offered Salary]]&lt;$O$27,"Low",IF(Table3_1[[#This Row],[Offered Salary]]&gt;$O$28,"High",""))</f>
        <v>Low</v>
      </c>
      <c r="L2621" s="6">
        <f>((Table3_1[[#This Row],[Offered Salary]]-$O$25)/$O$26)</f>
        <v>-1.6181931233105935</v>
      </c>
    </row>
    <row r="2622" spans="1:12" x14ac:dyDescent="0.3">
      <c r="A2622">
        <v>783940</v>
      </c>
      <c r="B2622" s="2">
        <v>41864</v>
      </c>
      <c r="C2622" s="3">
        <v>0.63231481481481477</v>
      </c>
      <c r="D2622" t="s">
        <v>31</v>
      </c>
      <c r="E2622" t="s">
        <v>27</v>
      </c>
      <c r="F2622" t="s">
        <v>12</v>
      </c>
      <c r="G2622" t="s">
        <v>10</v>
      </c>
      <c r="H2622">
        <v>26397</v>
      </c>
      <c r="I2622">
        <f>IF(Table3_1[[#This Row],[Status]]="Hired",1,0)</f>
        <v>1</v>
      </c>
      <c r="J2622" t="b">
        <f>OR((Table3_1[[#This Row],[Offered Salary]]&lt;$O$27),(Table3_1[[#This Row],[Offered Salary]]&gt;$O$28))</f>
        <v>0</v>
      </c>
      <c r="K2622" t="str">
        <f>IF(Table3_1[[#This Row],[Offered Salary]]&lt;$O$27,"Low",IF(Table3_1[[#This Row],[Offered Salary]]&gt;$O$28,"High",""))</f>
        <v/>
      </c>
      <c r="L2622" s="6">
        <f>((Table3_1[[#This Row],[Offered Salary]]-$O$25)/$O$26)</f>
        <v>-0.81758228213143724</v>
      </c>
    </row>
    <row r="2623" spans="1:12" x14ac:dyDescent="0.3">
      <c r="A2623">
        <v>999202</v>
      </c>
      <c r="B2623" s="2">
        <v>41865</v>
      </c>
      <c r="C2623" s="3">
        <v>0.4634375</v>
      </c>
      <c r="D2623" t="s">
        <v>31</v>
      </c>
      <c r="E2623" t="s">
        <v>27</v>
      </c>
      <c r="F2623" t="s">
        <v>12</v>
      </c>
      <c r="G2623" t="s">
        <v>10</v>
      </c>
      <c r="H2623">
        <v>21067</v>
      </c>
      <c r="I2623">
        <f>IF(Table3_1[[#This Row],[Status]]="Hired",1,0)</f>
        <v>1</v>
      </c>
      <c r="J2623" t="b">
        <f>OR((Table3_1[[#This Row],[Offered Salary]]&lt;$O$27),(Table3_1[[#This Row],[Offered Salary]]&gt;$O$28))</f>
        <v>0</v>
      </c>
      <c r="K2623" t="str">
        <f>IF(Table3_1[[#This Row],[Offered Salary]]&lt;$O$27,"Low",IF(Table3_1[[#This Row],[Offered Salary]]&gt;$O$28,"High",""))</f>
        <v/>
      </c>
      <c r="L2623" s="6">
        <f>((Table3_1[[#This Row],[Offered Salary]]-$O$25)/$O$26)</f>
        <v>-1.0023279650254064</v>
      </c>
    </row>
    <row r="2624" spans="1:12" x14ac:dyDescent="0.3">
      <c r="A2624">
        <v>289694</v>
      </c>
      <c r="B2624" s="2">
        <v>41870</v>
      </c>
      <c r="C2624" s="3">
        <v>0.56729166666666664</v>
      </c>
      <c r="D2624" t="s">
        <v>30</v>
      </c>
      <c r="E2624" t="s">
        <v>29</v>
      </c>
      <c r="F2624" t="s">
        <v>12</v>
      </c>
      <c r="G2624" t="s">
        <v>10</v>
      </c>
      <c r="H2624">
        <v>54824</v>
      </c>
      <c r="I2624">
        <f>IF(Table3_1[[#This Row],[Status]]="Hired",1,0)</f>
        <v>0</v>
      </c>
      <c r="J2624" t="b">
        <f>OR((Table3_1[[#This Row],[Offered Salary]]&lt;$O$27),(Table3_1[[#This Row],[Offered Salary]]&gt;$O$28))</f>
        <v>0</v>
      </c>
      <c r="K2624" t="str">
        <f>IF(Table3_1[[#This Row],[Offered Salary]]&lt;$O$27,"Low",IF(Table3_1[[#This Row],[Offered Salary]]&gt;$O$28,"High",""))</f>
        <v/>
      </c>
      <c r="L2624" s="6">
        <f>((Table3_1[[#This Row],[Offered Salary]]-$O$25)/$O$26)</f>
        <v>0.16773958046272139</v>
      </c>
    </row>
    <row r="2625" spans="1:12" x14ac:dyDescent="0.3">
      <c r="A2625">
        <v>944867</v>
      </c>
      <c r="B2625" s="2">
        <v>41815</v>
      </c>
      <c r="C2625" s="3">
        <v>0.38464120370370369</v>
      </c>
      <c r="D2625" t="s">
        <v>30</v>
      </c>
      <c r="E2625" t="s">
        <v>29</v>
      </c>
      <c r="F2625" t="s">
        <v>17</v>
      </c>
      <c r="G2625" t="s">
        <v>10</v>
      </c>
      <c r="H2625">
        <v>5943</v>
      </c>
      <c r="I2625">
        <f>IF(Table3_1[[#This Row],[Status]]="Hired",1,0)</f>
        <v>0</v>
      </c>
      <c r="J2625" t="b">
        <f>OR((Table3_1[[#This Row],[Offered Salary]]&lt;$O$27),(Table3_1[[#This Row],[Offered Salary]]&gt;$O$28))</f>
        <v>1</v>
      </c>
      <c r="K2625" t="str">
        <f>IF(Table3_1[[#This Row],[Offered Salary]]&lt;$O$27,"Low",IF(Table3_1[[#This Row],[Offered Salary]]&gt;$O$28,"High",""))</f>
        <v>Low</v>
      </c>
      <c r="L2625" s="6">
        <f>((Table3_1[[#This Row],[Offered Salary]]-$O$25)/$O$26)</f>
        <v>-1.5265481729219152</v>
      </c>
    </row>
    <row r="2626" spans="1:12" x14ac:dyDescent="0.3">
      <c r="A2626">
        <v>947238</v>
      </c>
      <c r="B2626" s="2">
        <v>41815</v>
      </c>
      <c r="C2626" s="3">
        <v>0.38633101851851853</v>
      </c>
      <c r="D2626" t="s">
        <v>31</v>
      </c>
      <c r="E2626" t="s">
        <v>29</v>
      </c>
      <c r="F2626" t="s">
        <v>17</v>
      </c>
      <c r="G2626" t="s">
        <v>10</v>
      </c>
      <c r="H2626">
        <v>45543</v>
      </c>
      <c r="I2626">
        <f>IF(Table3_1[[#This Row],[Status]]="Hired",1,0)</f>
        <v>1</v>
      </c>
      <c r="J2626" t="b">
        <f>OR((Table3_1[[#This Row],[Offered Salary]]&lt;$O$27),(Table3_1[[#This Row],[Offered Salary]]&gt;$O$28))</f>
        <v>0</v>
      </c>
      <c r="K2626" t="str">
        <f>IF(Table3_1[[#This Row],[Offered Salary]]&lt;$O$27,"Low",IF(Table3_1[[#This Row],[Offered Salary]]&gt;$O$28,"High",""))</f>
        <v/>
      </c>
      <c r="L2626" s="6">
        <f>((Table3_1[[#This Row],[Offered Salary]]-$O$25)/$O$26)</f>
        <v>-0.15395360582976061</v>
      </c>
    </row>
    <row r="2627" spans="1:12" x14ac:dyDescent="0.3">
      <c r="A2627">
        <v>536357</v>
      </c>
      <c r="B2627" s="2">
        <v>41815</v>
      </c>
      <c r="C2627" s="3">
        <v>0.38740740740740742</v>
      </c>
      <c r="D2627" t="s">
        <v>31</v>
      </c>
      <c r="E2627" t="s">
        <v>27</v>
      </c>
      <c r="F2627" t="s">
        <v>17</v>
      </c>
      <c r="G2627" t="s">
        <v>10</v>
      </c>
      <c r="H2627">
        <v>9745</v>
      </c>
      <c r="I2627">
        <f>IF(Table3_1[[#This Row],[Status]]="Hired",1,0)</f>
        <v>1</v>
      </c>
      <c r="J2627" t="b">
        <f>OR((Table3_1[[#This Row],[Offered Salary]]&lt;$O$27),(Table3_1[[#This Row],[Offered Salary]]&gt;$O$28))</f>
        <v>1</v>
      </c>
      <c r="K2627" t="str">
        <f>IF(Table3_1[[#This Row],[Offered Salary]]&lt;$O$27,"Low",IF(Table3_1[[#This Row],[Offered Salary]]&gt;$O$28,"High",""))</f>
        <v>Low</v>
      </c>
      <c r="L2627" s="6">
        <f>((Table3_1[[#This Row],[Offered Salary]]-$O$25)/$O$26)</f>
        <v>-1.3947652298894817</v>
      </c>
    </row>
    <row r="2628" spans="1:12" x14ac:dyDescent="0.3">
      <c r="A2628">
        <v>619881</v>
      </c>
      <c r="B2628" s="2">
        <v>41765</v>
      </c>
      <c r="C2628" s="3">
        <v>0.40002314814814816</v>
      </c>
      <c r="D2628" t="s">
        <v>31</v>
      </c>
      <c r="E2628" t="s">
        <v>27</v>
      </c>
      <c r="F2628" t="s">
        <v>17</v>
      </c>
      <c r="G2628" t="s">
        <v>10</v>
      </c>
      <c r="H2628">
        <v>39756</v>
      </c>
      <c r="I2628">
        <f>IF(Table3_1[[#This Row],[Status]]="Hired",1,0)</f>
        <v>1</v>
      </c>
      <c r="J2628" t="b">
        <f>OR((Table3_1[[#This Row],[Offered Salary]]&lt;$O$27),(Table3_1[[#This Row],[Offered Salary]]&gt;$O$28))</f>
        <v>0</v>
      </c>
      <c r="K2628" t="str">
        <f>IF(Table3_1[[#This Row],[Offered Salary]]&lt;$O$27,"Low",IF(Table3_1[[#This Row],[Offered Salary]]&gt;$O$28,"High",""))</f>
        <v/>
      </c>
      <c r="L2628" s="6">
        <f>((Table3_1[[#This Row],[Offered Salary]]-$O$25)/$O$26)</f>
        <v>-0.35453958461163687</v>
      </c>
    </row>
    <row r="2629" spans="1:12" x14ac:dyDescent="0.3">
      <c r="A2629">
        <v>185684</v>
      </c>
      <c r="B2629" s="2">
        <v>41767</v>
      </c>
      <c r="C2629" s="3">
        <v>0.42273148148148149</v>
      </c>
      <c r="D2629" t="s">
        <v>31</v>
      </c>
      <c r="E2629" t="s">
        <v>27</v>
      </c>
      <c r="F2629" t="s">
        <v>17</v>
      </c>
      <c r="G2629" t="s">
        <v>10</v>
      </c>
      <c r="H2629">
        <v>8748</v>
      </c>
      <c r="I2629">
        <f>IF(Table3_1[[#This Row],[Status]]="Hired",1,0)</f>
        <v>1</v>
      </c>
      <c r="J2629" t="b">
        <f>OR((Table3_1[[#This Row],[Offered Salary]]&lt;$O$27),(Table3_1[[#This Row],[Offered Salary]]&gt;$O$28))</f>
        <v>1</v>
      </c>
      <c r="K2629" t="str">
        <f>IF(Table3_1[[#This Row],[Offered Salary]]&lt;$O$27,"Low",IF(Table3_1[[#This Row],[Offered Salary]]&gt;$O$28,"High",""))</f>
        <v>Low</v>
      </c>
      <c r="L2629" s="6">
        <f>((Table3_1[[#This Row],[Offered Salary]]-$O$25)/$O$26)</f>
        <v>-1.4293227244195543</v>
      </c>
    </row>
    <row r="2630" spans="1:12" x14ac:dyDescent="0.3">
      <c r="A2630">
        <v>323856</v>
      </c>
      <c r="B2630" s="2">
        <v>41774</v>
      </c>
      <c r="C2630" s="3">
        <v>7.8136574074074081E-2</v>
      </c>
      <c r="D2630" t="s">
        <v>30</v>
      </c>
      <c r="E2630" t="s">
        <v>29</v>
      </c>
      <c r="F2630" t="s">
        <v>17</v>
      </c>
      <c r="G2630" t="s">
        <v>10</v>
      </c>
      <c r="H2630">
        <v>51700</v>
      </c>
      <c r="I2630">
        <f>IF(Table3_1[[#This Row],[Status]]="Hired",1,0)</f>
        <v>0</v>
      </c>
      <c r="J2630" t="b">
        <f>OR((Table3_1[[#This Row],[Offered Salary]]&lt;$O$27),(Table3_1[[#This Row],[Offered Salary]]&gt;$O$28))</f>
        <v>0</v>
      </c>
      <c r="K2630" t="str">
        <f>IF(Table3_1[[#This Row],[Offered Salary]]&lt;$O$27,"Low",IF(Table3_1[[#This Row],[Offered Salary]]&gt;$O$28,"High",""))</f>
        <v/>
      </c>
      <c r="L2630" s="6">
        <f>((Table3_1[[#This Row],[Offered Salary]]-$O$25)/$O$26)</f>
        <v>5.9457120169895843E-2</v>
      </c>
    </row>
    <row r="2631" spans="1:12" x14ac:dyDescent="0.3">
      <c r="A2631">
        <v>774673</v>
      </c>
      <c r="B2631" s="2">
        <v>41774</v>
      </c>
      <c r="C2631" s="3">
        <v>7.9224537037037038E-2</v>
      </c>
      <c r="D2631" t="s">
        <v>30</v>
      </c>
      <c r="E2631" t="s">
        <v>27</v>
      </c>
      <c r="F2631" t="s">
        <v>17</v>
      </c>
      <c r="G2631" t="s">
        <v>10</v>
      </c>
      <c r="H2631">
        <v>38128</v>
      </c>
      <c r="I2631">
        <f>IF(Table3_1[[#This Row],[Status]]="Hired",1,0)</f>
        <v>0</v>
      </c>
      <c r="J2631" t="b">
        <f>OR((Table3_1[[#This Row],[Offered Salary]]&lt;$O$27),(Table3_1[[#This Row],[Offered Salary]]&gt;$O$28))</f>
        <v>0</v>
      </c>
      <c r="K2631" t="str">
        <f>IF(Table3_1[[#This Row],[Offered Salary]]&lt;$O$27,"Low",IF(Table3_1[[#This Row],[Offered Salary]]&gt;$O$28,"High",""))</f>
        <v/>
      </c>
      <c r="L2631" s="6">
        <f>((Table3_1[[#This Row],[Offered Salary]]-$O$25)/$O$26)</f>
        <v>-0.41096847236986989</v>
      </c>
    </row>
    <row r="2632" spans="1:12" x14ac:dyDescent="0.3">
      <c r="A2632">
        <v>809652</v>
      </c>
      <c r="B2632" s="2">
        <v>41774</v>
      </c>
      <c r="C2632" s="3">
        <v>7.9548611111111112E-2</v>
      </c>
      <c r="D2632" t="s">
        <v>30</v>
      </c>
      <c r="E2632" t="s">
        <v>27</v>
      </c>
      <c r="F2632" t="s">
        <v>17</v>
      </c>
      <c r="G2632" t="s">
        <v>10</v>
      </c>
      <c r="H2632">
        <v>90974</v>
      </c>
      <c r="I2632">
        <f>IF(Table3_1[[#This Row],[Status]]="Hired",1,0)</f>
        <v>0</v>
      </c>
      <c r="J2632" t="b">
        <f>OR((Table3_1[[#This Row],[Offered Salary]]&lt;$O$27),(Table3_1[[#This Row],[Offered Salary]]&gt;$O$28))</f>
        <v>0</v>
      </c>
      <c r="K2632" t="str">
        <f>IF(Table3_1[[#This Row],[Offered Salary]]&lt;$O$27,"Low",IF(Table3_1[[#This Row],[Offered Salary]]&gt;$O$28,"High",""))</f>
        <v/>
      </c>
      <c r="L2632" s="6">
        <f>((Table3_1[[#This Row],[Offered Salary]]-$O$25)/$O$26)</f>
        <v>1.4207520451188171</v>
      </c>
    </row>
    <row r="2633" spans="1:12" x14ac:dyDescent="0.3">
      <c r="A2633">
        <v>395762</v>
      </c>
      <c r="B2633" s="2">
        <v>41786</v>
      </c>
      <c r="C2633" s="3">
        <v>0.41850694444444442</v>
      </c>
      <c r="D2633" t="s">
        <v>30</v>
      </c>
      <c r="E2633" t="s">
        <v>29</v>
      </c>
      <c r="F2633" t="s">
        <v>17</v>
      </c>
      <c r="G2633" t="s">
        <v>10</v>
      </c>
      <c r="H2633">
        <v>26155</v>
      </c>
      <c r="I2633">
        <f>IF(Table3_1[[#This Row],[Status]]="Hired",1,0)</f>
        <v>0</v>
      </c>
      <c r="J2633" t="b">
        <f>OR((Table3_1[[#This Row],[Offered Salary]]&lt;$O$27),(Table3_1[[#This Row],[Offered Salary]]&gt;$O$28))</f>
        <v>0</v>
      </c>
      <c r="K2633" t="str">
        <f>IF(Table3_1[[#This Row],[Offered Salary]]&lt;$O$27,"Low",IF(Table3_1[[#This Row],[Offered Salary]]&gt;$O$28,"High",""))</f>
        <v/>
      </c>
      <c r="L2633" s="6">
        <f>((Table3_1[[#This Row],[Offered Salary]]-$O$25)/$O$26)</f>
        <v>-0.82597036004144486</v>
      </c>
    </row>
    <row r="2634" spans="1:12" x14ac:dyDescent="0.3">
      <c r="A2634">
        <v>317066</v>
      </c>
      <c r="B2634" s="2">
        <v>41786</v>
      </c>
      <c r="C2634" s="3">
        <v>0.41895833333333332</v>
      </c>
      <c r="D2634" t="s">
        <v>30</v>
      </c>
      <c r="E2634" t="s">
        <v>29</v>
      </c>
      <c r="F2634" t="s">
        <v>17</v>
      </c>
      <c r="G2634" t="s">
        <v>10</v>
      </c>
      <c r="H2634">
        <v>92019</v>
      </c>
      <c r="I2634">
        <f>IF(Table3_1[[#This Row],[Status]]="Hired",1,0)</f>
        <v>0</v>
      </c>
      <c r="J2634" t="b">
        <f>OR((Table3_1[[#This Row],[Offered Salary]]&lt;$O$27),(Table3_1[[#This Row],[Offered Salary]]&gt;$O$28))</f>
        <v>0</v>
      </c>
      <c r="K2634" t="str">
        <f>IF(Table3_1[[#This Row],[Offered Salary]]&lt;$O$27,"Low",IF(Table3_1[[#This Row],[Offered Salary]]&gt;$O$28,"High",""))</f>
        <v/>
      </c>
      <c r="L2634" s="6">
        <f>((Table3_1[[#This Row],[Offered Salary]]-$O$25)/$O$26)</f>
        <v>1.4569732906393045</v>
      </c>
    </row>
    <row r="2635" spans="1:12" x14ac:dyDescent="0.3">
      <c r="A2635">
        <v>129673</v>
      </c>
      <c r="B2635" s="2">
        <v>41858</v>
      </c>
      <c r="C2635" s="3">
        <v>0.80027777777777775</v>
      </c>
      <c r="D2635" t="s">
        <v>30</v>
      </c>
      <c r="E2635" t="s">
        <v>28</v>
      </c>
      <c r="F2635" t="s">
        <v>17</v>
      </c>
      <c r="G2635" t="s">
        <v>10</v>
      </c>
      <c r="H2635">
        <v>72713</v>
      </c>
      <c r="I2635">
        <f>IF(Table3_1[[#This Row],[Status]]="Hired",1,0)</f>
        <v>0</v>
      </c>
      <c r="J2635" t="b">
        <f>OR((Table3_1[[#This Row],[Offered Salary]]&lt;$O$27),(Table3_1[[#This Row],[Offered Salary]]&gt;$O$28))</f>
        <v>0</v>
      </c>
      <c r="K2635" t="str">
        <f>IF(Table3_1[[#This Row],[Offered Salary]]&lt;$O$27,"Low",IF(Table3_1[[#This Row],[Offered Salary]]&gt;$O$28,"High",""))</f>
        <v/>
      </c>
      <c r="L2635" s="6">
        <f>((Table3_1[[#This Row],[Offered Salary]]-$O$25)/$O$26)</f>
        <v>0.78779877770291218</v>
      </c>
    </row>
    <row r="2636" spans="1:12" x14ac:dyDescent="0.3">
      <c r="A2636">
        <v>137124</v>
      </c>
      <c r="B2636" s="2">
        <v>41867</v>
      </c>
      <c r="C2636" s="3">
        <v>0.29875000000000002</v>
      </c>
      <c r="D2636" t="s">
        <v>31</v>
      </c>
      <c r="E2636" t="s">
        <v>27</v>
      </c>
      <c r="F2636" t="s">
        <v>17</v>
      </c>
      <c r="G2636" t="s">
        <v>10</v>
      </c>
      <c r="H2636">
        <v>99920</v>
      </c>
      <c r="I2636">
        <f>IF(Table3_1[[#This Row],[Status]]="Hired",1,0)</f>
        <v>1</v>
      </c>
      <c r="J2636" t="b">
        <f>OR((Table3_1[[#This Row],[Offered Salary]]&lt;$O$27),(Table3_1[[#This Row],[Offered Salary]]&gt;$O$28))</f>
        <v>0</v>
      </c>
      <c r="K2636" t="str">
        <f>IF(Table3_1[[#This Row],[Offered Salary]]&lt;$O$27,"Low",IF(Table3_1[[#This Row],[Offered Salary]]&gt;$O$28,"High",""))</f>
        <v/>
      </c>
      <c r="L2636" s="6">
        <f>((Table3_1[[#This Row],[Offered Salary]]-$O$25)/$O$26)</f>
        <v>1.7308336359573631</v>
      </c>
    </row>
    <row r="2637" spans="1:12" x14ac:dyDescent="0.3">
      <c r="A2637">
        <v>350905</v>
      </c>
      <c r="B2637" s="2">
        <v>41762</v>
      </c>
      <c r="C2637" s="3">
        <v>0.49298611111111112</v>
      </c>
      <c r="D2637" t="s">
        <v>31</v>
      </c>
      <c r="E2637" t="s">
        <v>29</v>
      </c>
      <c r="F2637" t="s">
        <v>20</v>
      </c>
      <c r="G2637" t="s">
        <v>10</v>
      </c>
      <c r="H2637">
        <v>27348</v>
      </c>
      <c r="I2637">
        <f>IF(Table3_1[[#This Row],[Status]]="Hired",1,0)</f>
        <v>1</v>
      </c>
      <c r="J2637" t="b">
        <f>OR((Table3_1[[#This Row],[Offered Salary]]&lt;$O$27),(Table3_1[[#This Row],[Offered Salary]]&gt;$O$28))</f>
        <v>0</v>
      </c>
      <c r="K2637" t="str">
        <f>IF(Table3_1[[#This Row],[Offered Salary]]&lt;$O$27,"Low",IF(Table3_1[[#This Row],[Offered Salary]]&gt;$O$28,"High",""))</f>
        <v/>
      </c>
      <c r="L2637" s="6">
        <f>((Table3_1[[#This Row],[Offered Salary]]-$O$25)/$O$26)</f>
        <v>-0.78461921563384529</v>
      </c>
    </row>
    <row r="2638" spans="1:12" x14ac:dyDescent="0.3">
      <c r="A2638">
        <v>21036</v>
      </c>
      <c r="B2638" s="2">
        <v>41762</v>
      </c>
      <c r="C2638" s="3">
        <v>0.49603009259259262</v>
      </c>
      <c r="D2638" t="s">
        <v>30</v>
      </c>
      <c r="E2638" t="s">
        <v>27</v>
      </c>
      <c r="F2638" t="s">
        <v>20</v>
      </c>
      <c r="G2638" t="s">
        <v>10</v>
      </c>
      <c r="H2638">
        <v>49980</v>
      </c>
      <c r="I2638">
        <f>IF(Table3_1[[#This Row],[Status]]="Hired",1,0)</f>
        <v>0</v>
      </c>
      <c r="J2638" t="b">
        <f>OR((Table3_1[[#This Row],[Offered Salary]]&lt;$O$27),(Table3_1[[#This Row],[Offered Salary]]&gt;$O$28))</f>
        <v>0</v>
      </c>
      <c r="K2638" t="str">
        <f>IF(Table3_1[[#This Row],[Offered Salary]]&lt;$O$27,"Low",IF(Table3_1[[#This Row],[Offered Salary]]&gt;$O$28,"High",""))</f>
        <v/>
      </c>
      <c r="L2638" s="6">
        <f>((Table3_1[[#This Row],[Offered Salary]]-$O$25)/$O$26)</f>
        <v>-1.606236532987508E-4</v>
      </c>
    </row>
    <row r="2639" spans="1:12" x14ac:dyDescent="0.3">
      <c r="A2639">
        <v>105267</v>
      </c>
      <c r="B2639" s="2">
        <v>41766</v>
      </c>
      <c r="C2639" s="3">
        <v>0.76043981481481482</v>
      </c>
      <c r="D2639" t="s">
        <v>30</v>
      </c>
      <c r="E2639" t="s">
        <v>29</v>
      </c>
      <c r="F2639" t="s">
        <v>20</v>
      </c>
      <c r="G2639" t="s">
        <v>10</v>
      </c>
      <c r="H2639">
        <v>51514</v>
      </c>
      <c r="I2639">
        <f>IF(Table3_1[[#This Row],[Status]]="Hired",1,0)</f>
        <v>0</v>
      </c>
      <c r="J2639" t="b">
        <f>OR((Table3_1[[#This Row],[Offered Salary]]&lt;$O$27),(Table3_1[[#This Row],[Offered Salary]]&gt;$O$28))</f>
        <v>0</v>
      </c>
      <c r="K2639" t="str">
        <f>IF(Table3_1[[#This Row],[Offered Salary]]&lt;$O$27,"Low",IF(Table3_1[[#This Row],[Offered Salary]]&gt;$O$28,"High",""))</f>
        <v/>
      </c>
      <c r="L2639" s="6">
        <f>((Table3_1[[#This Row],[Offered Salary]]-$O$25)/$O$26)</f>
        <v>5.3010085082038756E-2</v>
      </c>
    </row>
    <row r="2640" spans="1:12" x14ac:dyDescent="0.3">
      <c r="A2640">
        <v>397064</v>
      </c>
      <c r="B2640" s="2">
        <v>41774</v>
      </c>
      <c r="C2640" s="3">
        <v>0.55642361111111116</v>
      </c>
      <c r="D2640" t="s">
        <v>31</v>
      </c>
      <c r="E2640" t="s">
        <v>27</v>
      </c>
      <c r="F2640" t="s">
        <v>20</v>
      </c>
      <c r="G2640" t="s">
        <v>10</v>
      </c>
      <c r="H2640">
        <v>12297</v>
      </c>
      <c r="I2640">
        <f>IF(Table3_1[[#This Row],[Status]]="Hired",1,0)</f>
        <v>1</v>
      </c>
      <c r="J2640" t="b">
        <f>OR((Table3_1[[#This Row],[Offered Salary]]&lt;$O$27),(Table3_1[[#This Row],[Offered Salary]]&gt;$O$28))</f>
        <v>1</v>
      </c>
      <c r="K2640" t="str">
        <f>IF(Table3_1[[#This Row],[Offered Salary]]&lt;$O$27,"Low",IF(Table3_1[[#This Row],[Offered Salary]]&gt;$O$28,"High",""))</f>
        <v>Low</v>
      </c>
      <c r="L2640" s="6">
        <f>((Table3_1[[#This Row],[Offered Salary]]-$O$25)/$O$26)</f>
        <v>-1.306309135565765</v>
      </c>
    </row>
    <row r="2641" spans="1:12" x14ac:dyDescent="0.3">
      <c r="A2641">
        <v>164688</v>
      </c>
      <c r="B2641" s="2">
        <v>41782</v>
      </c>
      <c r="C2641" s="3">
        <v>0.67416666666666669</v>
      </c>
      <c r="D2641" t="s">
        <v>31</v>
      </c>
      <c r="E2641" t="s">
        <v>29</v>
      </c>
      <c r="F2641" t="s">
        <v>20</v>
      </c>
      <c r="G2641" t="s">
        <v>10</v>
      </c>
      <c r="H2641">
        <v>59976</v>
      </c>
      <c r="I2641">
        <f>IF(Table3_1[[#This Row],[Status]]="Hired",1,0)</f>
        <v>1</v>
      </c>
      <c r="J2641" t="b">
        <f>OR((Table3_1[[#This Row],[Offered Salary]]&lt;$O$27),(Table3_1[[#This Row],[Offered Salary]]&gt;$O$28))</f>
        <v>0</v>
      </c>
      <c r="K2641" t="str">
        <f>IF(Table3_1[[#This Row],[Offered Salary]]&lt;$O$27,"Low",IF(Table3_1[[#This Row],[Offered Salary]]&gt;$O$28,"High",""))</f>
        <v/>
      </c>
      <c r="L2641" s="6">
        <f>((Table3_1[[#This Row],[Offered Salary]]-$O$25)/$O$26)</f>
        <v>0.34631552010056937</v>
      </c>
    </row>
    <row r="2642" spans="1:12" x14ac:dyDescent="0.3">
      <c r="A2642">
        <v>811237</v>
      </c>
      <c r="B2642" s="2">
        <v>41782</v>
      </c>
      <c r="C2642" s="3">
        <v>0.67446759259259259</v>
      </c>
      <c r="D2642" t="s">
        <v>30</v>
      </c>
      <c r="E2642" t="s">
        <v>27</v>
      </c>
      <c r="F2642" t="s">
        <v>20</v>
      </c>
      <c r="G2642" t="s">
        <v>10</v>
      </c>
      <c r="H2642">
        <v>98822</v>
      </c>
      <c r="I2642">
        <f>IF(Table3_1[[#This Row],[Status]]="Hired",1,0)</f>
        <v>0</v>
      </c>
      <c r="J2642" t="b">
        <f>OR((Table3_1[[#This Row],[Offered Salary]]&lt;$O$27),(Table3_1[[#This Row],[Offered Salary]]&gt;$O$28))</f>
        <v>0</v>
      </c>
      <c r="K2642" t="str">
        <f>IF(Table3_1[[#This Row],[Offered Salary]]&lt;$O$27,"Low",IF(Table3_1[[#This Row],[Offered Salary]]&gt;$O$28,"High",""))</f>
        <v/>
      </c>
      <c r="L2642" s="6">
        <f>((Table3_1[[#This Row],[Offered Salary]]-$O$25)/$O$26)</f>
        <v>1.6927753320516259</v>
      </c>
    </row>
    <row r="2643" spans="1:12" x14ac:dyDescent="0.3">
      <c r="A2643">
        <v>442247</v>
      </c>
      <c r="B2643" s="2">
        <v>41782</v>
      </c>
      <c r="C2643" s="3">
        <v>0.67517361111111107</v>
      </c>
      <c r="D2643" t="s">
        <v>30</v>
      </c>
      <c r="E2643" t="s">
        <v>27</v>
      </c>
      <c r="F2643" t="s">
        <v>20</v>
      </c>
      <c r="G2643" t="s">
        <v>10</v>
      </c>
      <c r="H2643">
        <v>29549</v>
      </c>
      <c r="I2643">
        <f>IF(Table3_1[[#This Row],[Status]]="Hired",1,0)</f>
        <v>0</v>
      </c>
      <c r="J2643" t="b">
        <f>OR((Table3_1[[#This Row],[Offered Salary]]&lt;$O$27),(Table3_1[[#This Row],[Offered Salary]]&gt;$O$28))</f>
        <v>0</v>
      </c>
      <c r="K2643" t="str">
        <f>IF(Table3_1[[#This Row],[Offered Salary]]&lt;$O$27,"Low",IF(Table3_1[[#This Row],[Offered Salary]]&gt;$O$28,"High",""))</f>
        <v/>
      </c>
      <c r="L2643" s="6">
        <f>((Table3_1[[#This Row],[Offered Salary]]-$O$25)/$O$26)</f>
        <v>-0.70832930042753639</v>
      </c>
    </row>
    <row r="2644" spans="1:12" x14ac:dyDescent="0.3">
      <c r="A2644">
        <v>667353</v>
      </c>
      <c r="B2644" s="2">
        <v>41790</v>
      </c>
      <c r="C2644" s="3">
        <v>0.19255787037037037</v>
      </c>
      <c r="D2644" t="s">
        <v>30</v>
      </c>
      <c r="E2644" t="s">
        <v>27</v>
      </c>
      <c r="F2644" t="s">
        <v>20</v>
      </c>
      <c r="G2644" t="s">
        <v>10</v>
      </c>
      <c r="H2644">
        <v>69971</v>
      </c>
      <c r="I2644">
        <f>IF(Table3_1[[#This Row],[Status]]="Hired",1,0)</f>
        <v>0</v>
      </c>
      <c r="J2644" t="b">
        <f>OR((Table3_1[[#This Row],[Offered Salary]]&lt;$O$27),(Table3_1[[#This Row],[Offered Salary]]&gt;$O$28))</f>
        <v>0</v>
      </c>
      <c r="K2644" t="str">
        <f>IF(Table3_1[[#This Row],[Offered Salary]]&lt;$O$27,"Low",IF(Table3_1[[#This Row],[Offered Salary]]&gt;$O$28,"High",""))</f>
        <v/>
      </c>
      <c r="L2644" s="6">
        <f>((Table3_1[[#This Row],[Offered Salary]]-$O$25)/$O$26)</f>
        <v>0.69275700237547055</v>
      </c>
    </row>
    <row r="2645" spans="1:12" x14ac:dyDescent="0.3">
      <c r="A2645">
        <v>24614</v>
      </c>
      <c r="B2645" s="2">
        <v>41790</v>
      </c>
      <c r="C2645" s="3">
        <v>0.19348379629629631</v>
      </c>
      <c r="D2645" t="s">
        <v>30</v>
      </c>
      <c r="E2645" t="s">
        <v>29</v>
      </c>
      <c r="F2645" t="s">
        <v>20</v>
      </c>
      <c r="G2645" t="s">
        <v>10</v>
      </c>
      <c r="H2645">
        <v>28630</v>
      </c>
      <c r="I2645">
        <f>IF(Table3_1[[#This Row],[Status]]="Hired",1,0)</f>
        <v>0</v>
      </c>
      <c r="J2645" t="b">
        <f>OR((Table3_1[[#This Row],[Offered Salary]]&lt;$O$27),(Table3_1[[#This Row],[Offered Salary]]&gt;$O$28))</f>
        <v>0</v>
      </c>
      <c r="K2645" t="str">
        <f>IF(Table3_1[[#This Row],[Offered Salary]]&lt;$O$27,"Low",IF(Table3_1[[#This Row],[Offered Salary]]&gt;$O$28,"High",""))</f>
        <v/>
      </c>
      <c r="L2645" s="6">
        <f>((Table3_1[[#This Row],[Offered Salary]]-$O$25)/$O$26)</f>
        <v>-0.74018319959818513</v>
      </c>
    </row>
    <row r="2646" spans="1:12" x14ac:dyDescent="0.3">
      <c r="A2646">
        <v>139291</v>
      </c>
      <c r="B2646" s="2">
        <v>41844</v>
      </c>
      <c r="C2646" s="3">
        <v>0.39824074074074073</v>
      </c>
      <c r="D2646" t="s">
        <v>31</v>
      </c>
      <c r="E2646" t="s">
        <v>29</v>
      </c>
      <c r="F2646" t="s">
        <v>17</v>
      </c>
      <c r="G2646" t="s">
        <v>10</v>
      </c>
      <c r="H2646">
        <v>40358</v>
      </c>
      <c r="I2646">
        <f>IF(Table3_1[[#This Row],[Status]]="Hired",1,0)</f>
        <v>1</v>
      </c>
      <c r="J2646" t="b">
        <f>OR((Table3_1[[#This Row],[Offered Salary]]&lt;$O$27),(Table3_1[[#This Row],[Offered Salary]]&gt;$O$28))</f>
        <v>0</v>
      </c>
      <c r="K2646" t="str">
        <f>IF(Table3_1[[#This Row],[Offered Salary]]&lt;$O$27,"Low",IF(Table3_1[[#This Row],[Offered Salary]]&gt;$O$28,"High",""))</f>
        <v/>
      </c>
      <c r="L2646" s="6">
        <f>((Table3_1[[#This Row],[Offered Salary]]-$O$25)/$O$26)</f>
        <v>-0.33367337427351873</v>
      </c>
    </row>
    <row r="2647" spans="1:12" x14ac:dyDescent="0.3">
      <c r="A2647">
        <v>595340</v>
      </c>
      <c r="B2647" s="2">
        <v>41850</v>
      </c>
      <c r="C2647" s="3">
        <v>0.557037037037037</v>
      </c>
      <c r="D2647" t="s">
        <v>30</v>
      </c>
      <c r="E2647" t="s">
        <v>27</v>
      </c>
      <c r="F2647" t="s">
        <v>17</v>
      </c>
      <c r="G2647" t="s">
        <v>10</v>
      </c>
      <c r="H2647">
        <v>15724</v>
      </c>
      <c r="I2647">
        <f>IF(Table3_1[[#This Row],[Status]]="Hired",1,0)</f>
        <v>0</v>
      </c>
      <c r="J2647" t="b">
        <f>OR((Table3_1[[#This Row],[Offered Salary]]&lt;$O$27),(Table3_1[[#This Row],[Offered Salary]]&gt;$O$28))</f>
        <v>0</v>
      </c>
      <c r="K2647" t="str">
        <f>IF(Table3_1[[#This Row],[Offered Salary]]&lt;$O$27,"Low",IF(Table3_1[[#This Row],[Offered Salary]]&gt;$O$28,"High",""))</f>
        <v/>
      </c>
      <c r="L2647" s="6">
        <f>((Table3_1[[#This Row],[Offered Salary]]-$O$25)/$O$26)</f>
        <v>-1.1875242471459464</v>
      </c>
    </row>
    <row r="2648" spans="1:12" x14ac:dyDescent="0.3">
      <c r="A2648">
        <v>644783</v>
      </c>
      <c r="B2648" s="2">
        <v>41851</v>
      </c>
      <c r="C2648" s="3">
        <v>0.28699074074074077</v>
      </c>
      <c r="D2648" t="s">
        <v>31</v>
      </c>
      <c r="E2648" t="s">
        <v>28</v>
      </c>
      <c r="F2648" t="s">
        <v>17</v>
      </c>
      <c r="G2648" t="s">
        <v>10</v>
      </c>
      <c r="H2648">
        <v>64444</v>
      </c>
      <c r="I2648">
        <f>IF(Table3_1[[#This Row],[Status]]="Hired",1,0)</f>
        <v>1</v>
      </c>
      <c r="J2648" t="b">
        <f>OR((Table3_1[[#This Row],[Offered Salary]]&lt;$O$27),(Table3_1[[#This Row],[Offered Salary]]&gt;$O$28))</f>
        <v>0</v>
      </c>
      <c r="K2648" t="str">
        <f>IF(Table3_1[[#This Row],[Offered Salary]]&lt;$O$27,"Low",IF(Table3_1[[#This Row],[Offered Salary]]&gt;$O$28,"High",""))</f>
        <v/>
      </c>
      <c r="L2648" s="6">
        <f>((Table3_1[[#This Row],[Offered Salary]]-$O$25)/$O$26)</f>
        <v>0.50118300812500749</v>
      </c>
    </row>
    <row r="2649" spans="1:12" x14ac:dyDescent="0.3">
      <c r="A2649">
        <v>766484</v>
      </c>
      <c r="B2649" s="2">
        <v>41816</v>
      </c>
      <c r="C2649" s="3">
        <v>0.39761574074074074</v>
      </c>
      <c r="D2649" t="s">
        <v>31</v>
      </c>
      <c r="E2649" t="s">
        <v>27</v>
      </c>
      <c r="F2649" t="s">
        <v>17</v>
      </c>
      <c r="G2649" t="s">
        <v>7</v>
      </c>
      <c r="H2649">
        <v>49813</v>
      </c>
      <c r="I2649">
        <f>IF(Table3_1[[#This Row],[Status]]="Hired",1,0)</f>
        <v>1</v>
      </c>
      <c r="J2649" t="b">
        <f>OR((Table3_1[[#This Row],[Offered Salary]]&lt;$O$27),(Table3_1[[#This Row],[Offered Salary]]&gt;$O$28))</f>
        <v>0</v>
      </c>
      <c r="K2649" t="str">
        <f>IF(Table3_1[[#This Row],[Offered Salary]]&lt;$O$27,"Low",IF(Table3_1[[#This Row],[Offered Salary]]&gt;$O$28,"High",""))</f>
        <v/>
      </c>
      <c r="L2649" s="6">
        <f>((Table3_1[[#This Row],[Offered Salary]]-$O$25)/$O$26)</f>
        <v>-5.9490906407833428E-3</v>
      </c>
    </row>
    <row r="2650" spans="1:12" x14ac:dyDescent="0.3">
      <c r="A2650">
        <v>408355</v>
      </c>
      <c r="B2650" s="2">
        <v>41851</v>
      </c>
      <c r="C2650" s="3">
        <v>0.39771990740740742</v>
      </c>
      <c r="D2650" t="s">
        <v>30</v>
      </c>
      <c r="E2650" t="s">
        <v>27</v>
      </c>
      <c r="F2650" t="s">
        <v>18</v>
      </c>
      <c r="G2650" t="s">
        <v>4</v>
      </c>
      <c r="H2650">
        <v>87549</v>
      </c>
      <c r="I2650">
        <f>IF(Table3_1[[#This Row],[Status]]="Hired",1,0)</f>
        <v>0</v>
      </c>
      <c r="J2650" t="b">
        <f>OR((Table3_1[[#This Row],[Offered Salary]]&lt;$O$27),(Table3_1[[#This Row],[Offered Salary]]&gt;$O$28))</f>
        <v>0</v>
      </c>
      <c r="K2650" t="str">
        <f>IF(Table3_1[[#This Row],[Offered Salary]]&lt;$O$27,"Low",IF(Table3_1[[#This Row],[Offered Salary]]&gt;$O$28,"High",""))</f>
        <v/>
      </c>
      <c r="L2650" s="6">
        <f>((Table3_1[[#This Row],[Offered Salary]]-$O$25)/$O$26)</f>
        <v>1.3020364796569326</v>
      </c>
    </row>
    <row r="2651" spans="1:12" x14ac:dyDescent="0.3">
      <c r="A2651">
        <v>993836</v>
      </c>
      <c r="B2651" s="2">
        <v>41855</v>
      </c>
      <c r="C2651" s="3">
        <v>0.61391203703703701</v>
      </c>
      <c r="D2651" t="s">
        <v>31</v>
      </c>
      <c r="E2651" t="s">
        <v>29</v>
      </c>
      <c r="F2651" t="s">
        <v>18</v>
      </c>
      <c r="G2651" t="s">
        <v>4</v>
      </c>
      <c r="H2651">
        <v>86193</v>
      </c>
      <c r="I2651">
        <f>IF(Table3_1[[#This Row],[Status]]="Hired",1,0)</f>
        <v>1</v>
      </c>
      <c r="J2651" t="b">
        <f>OR((Table3_1[[#This Row],[Offered Salary]]&lt;$O$27),(Table3_1[[#This Row],[Offered Salary]]&gt;$O$28))</f>
        <v>0</v>
      </c>
      <c r="K2651" t="str">
        <f>IF(Table3_1[[#This Row],[Offered Salary]]&lt;$O$27,"Low",IF(Table3_1[[#This Row],[Offered Salary]]&gt;$O$28,"High",""))</f>
        <v/>
      </c>
      <c r="L2651" s="6">
        <f>((Table3_1[[#This Row],[Offered Salary]]-$O$25)/$O$26)</f>
        <v>1.2550355141777163</v>
      </c>
    </row>
    <row r="2652" spans="1:12" x14ac:dyDescent="0.3">
      <c r="A2652">
        <v>643736</v>
      </c>
      <c r="B2652" s="2">
        <v>41870</v>
      </c>
      <c r="C2652" s="3">
        <v>0.43454861111111109</v>
      </c>
      <c r="D2652" t="s">
        <v>31</v>
      </c>
      <c r="E2652" t="s">
        <v>29</v>
      </c>
      <c r="F2652" t="s">
        <v>18</v>
      </c>
      <c r="G2652" t="s">
        <v>4</v>
      </c>
      <c r="H2652">
        <v>84211</v>
      </c>
      <c r="I2652">
        <f>IF(Table3_1[[#This Row],[Status]]="Hired",1,0)</f>
        <v>1</v>
      </c>
      <c r="J2652" t="b">
        <f>OR((Table3_1[[#This Row],[Offered Salary]]&lt;$O$27),(Table3_1[[#This Row],[Offered Salary]]&gt;$O$28))</f>
        <v>0</v>
      </c>
      <c r="K2652" t="str">
        <f>IF(Table3_1[[#This Row],[Offered Salary]]&lt;$O$27,"Low",IF(Table3_1[[#This Row],[Offered Salary]]&gt;$O$28,"High",""))</f>
        <v/>
      </c>
      <c r="L2652" s="6">
        <f>((Table3_1[[#This Row],[Offered Salary]]-$O$25)/$O$26)</f>
        <v>1.1863364628651747</v>
      </c>
    </row>
    <row r="2653" spans="1:12" x14ac:dyDescent="0.3">
      <c r="A2653">
        <v>290098</v>
      </c>
      <c r="B2653" s="2">
        <v>41774</v>
      </c>
      <c r="C2653" s="3">
        <v>0.53119212962962958</v>
      </c>
      <c r="D2653" t="s">
        <v>30</v>
      </c>
      <c r="E2653" t="s">
        <v>27</v>
      </c>
      <c r="F2653" t="s">
        <v>17</v>
      </c>
      <c r="G2653" t="s">
        <v>10</v>
      </c>
      <c r="H2653">
        <v>94891</v>
      </c>
      <c r="I2653">
        <f>IF(Table3_1[[#This Row],[Status]]="Hired",1,0)</f>
        <v>0</v>
      </c>
      <c r="J2653" t="b">
        <f>OR((Table3_1[[#This Row],[Offered Salary]]&lt;$O$27),(Table3_1[[#This Row],[Offered Salary]]&gt;$O$28))</f>
        <v>0</v>
      </c>
      <c r="K2653" t="str">
        <f>IF(Table3_1[[#This Row],[Offered Salary]]&lt;$O$27,"Low",IF(Table3_1[[#This Row],[Offered Salary]]&gt;$O$28,"High",""))</f>
        <v/>
      </c>
      <c r="L2653" s="6">
        <f>((Table3_1[[#This Row],[Offered Salary]]-$O$25)/$O$26)</f>
        <v>1.5565210582324527</v>
      </c>
    </row>
    <row r="2654" spans="1:12" x14ac:dyDescent="0.3">
      <c r="A2654">
        <v>720499</v>
      </c>
      <c r="B2654" s="2">
        <v>41796</v>
      </c>
      <c r="C2654" s="3">
        <v>0.3972222222222222</v>
      </c>
      <c r="D2654" t="s">
        <v>31</v>
      </c>
      <c r="E2654" t="s">
        <v>27</v>
      </c>
      <c r="F2654" t="s">
        <v>17</v>
      </c>
      <c r="G2654" t="s">
        <v>10</v>
      </c>
      <c r="H2654">
        <v>42062</v>
      </c>
      <c r="I2654">
        <f>IF(Table3_1[[#This Row],[Status]]="Hired",1,0)</f>
        <v>1</v>
      </c>
      <c r="J2654" t="b">
        <f>OR((Table3_1[[#This Row],[Offered Salary]]&lt;$O$27),(Table3_1[[#This Row],[Offered Salary]]&gt;$O$28))</f>
        <v>0</v>
      </c>
      <c r="K2654" t="str">
        <f>IF(Table3_1[[#This Row],[Offered Salary]]&lt;$O$27,"Low",IF(Table3_1[[#This Row],[Offered Salary]]&gt;$O$28,"High",""))</f>
        <v/>
      </c>
      <c r="L2654" s="6">
        <f>((Table3_1[[#This Row],[Offered Salary]]-$O$25)/$O$26)</f>
        <v>-0.27461021411379571</v>
      </c>
    </row>
    <row r="2655" spans="1:12" x14ac:dyDescent="0.3">
      <c r="A2655">
        <v>596097</v>
      </c>
      <c r="B2655" s="2">
        <v>41785</v>
      </c>
      <c r="C2655" s="3">
        <v>0.39733796296296298</v>
      </c>
      <c r="D2655" t="s">
        <v>31</v>
      </c>
      <c r="E2655" t="s">
        <v>29</v>
      </c>
      <c r="F2655" t="s">
        <v>20</v>
      </c>
      <c r="G2655" t="s">
        <v>5</v>
      </c>
      <c r="H2655">
        <v>8503</v>
      </c>
      <c r="I2655">
        <f>IF(Table3_1[[#This Row],[Status]]="Hired",1,0)</f>
        <v>1</v>
      </c>
      <c r="J2655" t="b">
        <f>OR((Table3_1[[#This Row],[Offered Salary]]&lt;$O$27),(Table3_1[[#This Row],[Offered Salary]]&gt;$O$28))</f>
        <v>1</v>
      </c>
      <c r="K2655" t="str">
        <f>IF(Table3_1[[#This Row],[Offered Salary]]&lt;$O$27,"Low",IF(Table3_1[[#This Row],[Offered Salary]]&gt;$O$28,"High",""))</f>
        <v>Low</v>
      </c>
      <c r="L2655" s="6">
        <f>((Table3_1[[#This Row],[Offered Salary]]-$O$25)/$O$26)</f>
        <v>-1.4378147867664628</v>
      </c>
    </row>
    <row r="2656" spans="1:12" x14ac:dyDescent="0.3">
      <c r="A2656">
        <v>822612</v>
      </c>
      <c r="B2656" s="2">
        <v>41786</v>
      </c>
      <c r="C2656" s="3">
        <v>0.84043981481481478</v>
      </c>
      <c r="D2656" t="s">
        <v>30</v>
      </c>
      <c r="E2656" t="s">
        <v>27</v>
      </c>
      <c r="F2656" t="s">
        <v>20</v>
      </c>
      <c r="G2656" t="s">
        <v>5</v>
      </c>
      <c r="H2656">
        <v>42771</v>
      </c>
      <c r="I2656">
        <f>IF(Table3_1[[#This Row],[Status]]="Hired",1,0)</f>
        <v>0</v>
      </c>
      <c r="J2656" t="b">
        <f>OR((Table3_1[[#This Row],[Offered Salary]]&lt;$O$27),(Table3_1[[#This Row],[Offered Salary]]&gt;$O$28))</f>
        <v>0</v>
      </c>
      <c r="K2656" t="str">
        <f>IF(Table3_1[[#This Row],[Offered Salary]]&lt;$O$27,"Low",IF(Table3_1[[#This Row],[Offered Salary]]&gt;$O$28,"High",""))</f>
        <v/>
      </c>
      <c r="L2656" s="6">
        <f>((Table3_1[[#This Row],[Offered Salary]]-$O$25)/$O$26)</f>
        <v>-0.25003522552621144</v>
      </c>
    </row>
    <row r="2657" spans="1:12" x14ac:dyDescent="0.3">
      <c r="A2657">
        <v>179945</v>
      </c>
      <c r="B2657" s="2">
        <v>41796</v>
      </c>
      <c r="C2657" s="3">
        <v>0.19503472222222223</v>
      </c>
      <c r="D2657" t="s">
        <v>31</v>
      </c>
      <c r="E2657" t="s">
        <v>27</v>
      </c>
      <c r="F2657" t="s">
        <v>17</v>
      </c>
      <c r="G2657" t="s">
        <v>10</v>
      </c>
      <c r="H2657">
        <v>86808</v>
      </c>
      <c r="I2657">
        <f>IF(Table3_1[[#This Row],[Status]]="Hired",1,0)</f>
        <v>1</v>
      </c>
      <c r="J2657" t="b">
        <f>OR((Table3_1[[#This Row],[Offered Salary]]&lt;$O$27),(Table3_1[[#This Row],[Offered Salary]]&gt;$O$28))</f>
        <v>0</v>
      </c>
      <c r="K2657" t="str">
        <f>IF(Table3_1[[#This Row],[Offered Salary]]&lt;$O$27,"Low",IF(Table3_1[[#This Row],[Offered Salary]]&gt;$O$28,"High",""))</f>
        <v/>
      </c>
      <c r="L2657" s="6">
        <f>((Table3_1[[#This Row],[Offered Salary]]-$O$25)/$O$26)</f>
        <v>1.276352323742405</v>
      </c>
    </row>
    <row r="2658" spans="1:12" x14ac:dyDescent="0.3">
      <c r="A2658">
        <v>386275</v>
      </c>
      <c r="B2658" s="2">
        <v>41792</v>
      </c>
      <c r="C2658" s="3">
        <v>0.39675925925925926</v>
      </c>
      <c r="D2658" t="s">
        <v>30</v>
      </c>
      <c r="E2658" t="s">
        <v>27</v>
      </c>
      <c r="F2658" t="s">
        <v>17</v>
      </c>
      <c r="G2658" t="s">
        <v>10</v>
      </c>
      <c r="H2658">
        <v>22233</v>
      </c>
      <c r="I2658">
        <f>IF(Table3_1[[#This Row],[Status]]="Hired",1,0)</f>
        <v>0</v>
      </c>
      <c r="J2658" t="b">
        <f>OR((Table3_1[[#This Row],[Offered Salary]]&lt;$O$27),(Table3_1[[#This Row],[Offered Salary]]&gt;$O$28))</f>
        <v>0</v>
      </c>
      <c r="K2658" t="str">
        <f>IF(Table3_1[[#This Row],[Offered Salary]]&lt;$O$27,"Low",IF(Table3_1[[#This Row],[Offered Salary]]&gt;$O$28,"High",""))</f>
        <v/>
      </c>
      <c r="L2658" s="6">
        <f>((Table3_1[[#This Row],[Offered Salary]]-$O$25)/$O$26)</f>
        <v>-0.9619126805499153</v>
      </c>
    </row>
    <row r="2659" spans="1:12" x14ac:dyDescent="0.3">
      <c r="A2659">
        <v>645477</v>
      </c>
      <c r="B2659" s="2">
        <v>41792</v>
      </c>
      <c r="C2659" s="3">
        <v>0.39701388888888889</v>
      </c>
      <c r="D2659" t="s">
        <v>31</v>
      </c>
      <c r="E2659" t="s">
        <v>29</v>
      </c>
      <c r="F2659" t="s">
        <v>17</v>
      </c>
      <c r="G2659" t="s">
        <v>10</v>
      </c>
      <c r="H2659">
        <v>88906</v>
      </c>
      <c r="I2659">
        <f>IF(Table3_1[[#This Row],[Status]]="Hired",1,0)</f>
        <v>1</v>
      </c>
      <c r="J2659" t="b">
        <f>OR((Table3_1[[#This Row],[Offered Salary]]&lt;$O$27),(Table3_1[[#This Row],[Offered Salary]]&gt;$O$28))</f>
        <v>0</v>
      </c>
      <c r="K2659" t="str">
        <f>IF(Table3_1[[#This Row],[Offered Salary]]&lt;$O$27,"Low",IF(Table3_1[[#This Row],[Offered Salary]]&gt;$O$28,"High",""))</f>
        <v/>
      </c>
      <c r="L2659" s="6">
        <f>((Table3_1[[#This Row],[Offered Salary]]-$O$25)/$O$26)</f>
        <v>1.3490721066151157</v>
      </c>
    </row>
    <row r="2660" spans="1:12" x14ac:dyDescent="0.3">
      <c r="A2660">
        <v>391286</v>
      </c>
      <c r="B2660" s="2">
        <v>41792</v>
      </c>
      <c r="C2660" s="3">
        <v>0.3986574074074074</v>
      </c>
      <c r="D2660" t="s">
        <v>30</v>
      </c>
      <c r="E2660" t="s">
        <v>29</v>
      </c>
      <c r="F2660" t="s">
        <v>17</v>
      </c>
      <c r="G2660" t="s">
        <v>10</v>
      </c>
      <c r="H2660">
        <v>68338</v>
      </c>
      <c r="I2660">
        <f>IF(Table3_1[[#This Row],[Status]]="Hired",1,0)</f>
        <v>0</v>
      </c>
      <c r="J2660" t="b">
        <f>OR((Table3_1[[#This Row],[Offered Salary]]&lt;$O$27),(Table3_1[[#This Row],[Offered Salary]]&gt;$O$28))</f>
        <v>0</v>
      </c>
      <c r="K2660" t="str">
        <f>IF(Table3_1[[#This Row],[Offered Salary]]&lt;$O$27,"Low",IF(Table3_1[[#This Row],[Offered Salary]]&gt;$O$28,"High",""))</f>
        <v/>
      </c>
      <c r="L2660" s="6">
        <f>((Table3_1[[#This Row],[Offered Salary]]-$O$25)/$O$26)</f>
        <v>0.6361548072224027</v>
      </c>
    </row>
    <row r="2661" spans="1:12" x14ac:dyDescent="0.3">
      <c r="A2661">
        <v>290710</v>
      </c>
      <c r="B2661" s="2">
        <v>41765</v>
      </c>
      <c r="C2661" s="3">
        <v>0.73212962962962957</v>
      </c>
      <c r="D2661" t="s">
        <v>31</v>
      </c>
      <c r="E2661" t="s">
        <v>29</v>
      </c>
      <c r="F2661" t="s">
        <v>13</v>
      </c>
      <c r="G2661" t="s">
        <v>10</v>
      </c>
      <c r="H2661">
        <v>24234</v>
      </c>
      <c r="I2661">
        <f>IF(Table3_1[[#This Row],[Status]]="Hired",1,0)</f>
        <v>1</v>
      </c>
      <c r="J2661" t="b">
        <f>OR((Table3_1[[#This Row],[Offered Salary]]&lt;$O$27),(Table3_1[[#This Row],[Offered Salary]]&gt;$O$28))</f>
        <v>0</v>
      </c>
      <c r="K2661" t="str">
        <f>IF(Table3_1[[#This Row],[Offered Salary]]&lt;$O$27,"Low",IF(Table3_1[[#This Row],[Offered Salary]]&gt;$O$28,"High",""))</f>
        <v/>
      </c>
      <c r="L2661" s="6">
        <f>((Table3_1[[#This Row],[Offered Salary]]-$O$25)/$O$26)</f>
        <v>-0.89255506113700112</v>
      </c>
    </row>
    <row r="2662" spans="1:12" x14ac:dyDescent="0.3">
      <c r="A2662">
        <v>87466</v>
      </c>
      <c r="B2662" s="2">
        <v>41780</v>
      </c>
      <c r="C2662" s="3">
        <v>0.20005787037037037</v>
      </c>
      <c r="D2662" t="s">
        <v>31</v>
      </c>
      <c r="E2662" t="s">
        <v>29</v>
      </c>
      <c r="F2662" t="s">
        <v>13</v>
      </c>
      <c r="G2662" t="s">
        <v>10</v>
      </c>
      <c r="H2662">
        <v>63263</v>
      </c>
      <c r="I2662">
        <f>IF(Table3_1[[#This Row],[Status]]="Hired",1,0)</f>
        <v>1</v>
      </c>
      <c r="J2662" t="b">
        <f>OR((Table3_1[[#This Row],[Offered Salary]]&lt;$O$27),(Table3_1[[#This Row],[Offered Salary]]&gt;$O$28))</f>
        <v>0</v>
      </c>
      <c r="K2662" t="str">
        <f>IF(Table3_1[[#This Row],[Offered Salary]]&lt;$O$27,"Low",IF(Table3_1[[#This Row],[Offered Salary]]&gt;$O$28,"High",""))</f>
        <v/>
      </c>
      <c r="L2662" s="6">
        <f>((Table3_1[[#This Row],[Offered Salary]]-$O$25)/$O$26)</f>
        <v>0.4602478014650116</v>
      </c>
    </row>
    <row r="2663" spans="1:12" x14ac:dyDescent="0.3">
      <c r="A2663">
        <v>895918</v>
      </c>
      <c r="B2663" s="2">
        <v>41794</v>
      </c>
      <c r="C2663" s="3">
        <v>0.39347222222222222</v>
      </c>
      <c r="D2663" t="s">
        <v>30</v>
      </c>
      <c r="E2663" t="s">
        <v>29</v>
      </c>
      <c r="F2663" t="s">
        <v>13</v>
      </c>
      <c r="G2663" t="s">
        <v>10</v>
      </c>
      <c r="H2663">
        <v>50464</v>
      </c>
      <c r="I2663">
        <f>IF(Table3_1[[#This Row],[Status]]="Hired",1,0)</f>
        <v>0</v>
      </c>
      <c r="J2663" t="b">
        <f>OR((Table3_1[[#This Row],[Offered Salary]]&lt;$O$27),(Table3_1[[#This Row],[Offered Salary]]&gt;$O$28))</f>
        <v>0</v>
      </c>
      <c r="K2663" t="str">
        <f>IF(Table3_1[[#This Row],[Offered Salary]]&lt;$O$27,"Low",IF(Table3_1[[#This Row],[Offered Salary]]&gt;$O$28,"High",""))</f>
        <v/>
      </c>
      <c r="L2663" s="6">
        <f>((Table3_1[[#This Row],[Offered Salary]]-$O$25)/$O$26)</f>
        <v>1.6615532166716473E-2</v>
      </c>
    </row>
    <row r="2664" spans="1:12" x14ac:dyDescent="0.3">
      <c r="A2664">
        <v>948299</v>
      </c>
      <c r="B2664" s="2">
        <v>41794</v>
      </c>
      <c r="C2664" s="3">
        <v>0.39506944444444442</v>
      </c>
      <c r="D2664" t="s">
        <v>31</v>
      </c>
      <c r="E2664" t="s">
        <v>29</v>
      </c>
      <c r="F2664" t="s">
        <v>13</v>
      </c>
      <c r="G2664" t="s">
        <v>10</v>
      </c>
      <c r="H2664">
        <v>59424</v>
      </c>
      <c r="I2664">
        <f>IF(Table3_1[[#This Row],[Status]]="Hired",1,0)</f>
        <v>1</v>
      </c>
      <c r="J2664" t="b">
        <f>OR((Table3_1[[#This Row],[Offered Salary]]&lt;$O$27),(Table3_1[[#This Row],[Offered Salary]]&gt;$O$28))</f>
        <v>0</v>
      </c>
      <c r="K2664" t="str">
        <f>IF(Table3_1[[#This Row],[Offered Salary]]&lt;$O$27,"Low",IF(Table3_1[[#This Row],[Offered Salary]]&gt;$O$28,"High",""))</f>
        <v/>
      </c>
      <c r="L2664" s="6">
        <f>((Table3_1[[#This Row],[Offered Salary]]-$O$25)/$O$26)</f>
        <v>0.32718238371079994</v>
      </c>
    </row>
    <row r="2665" spans="1:12" x14ac:dyDescent="0.3">
      <c r="A2665">
        <v>847108</v>
      </c>
      <c r="B2665" s="2">
        <v>41794</v>
      </c>
      <c r="C2665" s="3">
        <v>0.51542824074074078</v>
      </c>
      <c r="D2665" t="s">
        <v>30</v>
      </c>
      <c r="E2665" t="s">
        <v>29</v>
      </c>
      <c r="F2665" t="s">
        <v>13</v>
      </c>
      <c r="G2665" t="s">
        <v>10</v>
      </c>
      <c r="H2665">
        <v>6511</v>
      </c>
      <c r="I2665">
        <f>IF(Table3_1[[#This Row],[Status]]="Hired",1,0)</f>
        <v>0</v>
      </c>
      <c r="J2665" t="b">
        <f>OR((Table3_1[[#This Row],[Offered Salary]]&lt;$O$27),(Table3_1[[#This Row],[Offered Salary]]&gt;$O$28))</f>
        <v>1</v>
      </c>
      <c r="K2665" t="str">
        <f>IF(Table3_1[[#This Row],[Offered Salary]]&lt;$O$27,"Low",IF(Table3_1[[#This Row],[Offered Salary]]&gt;$O$28,"High",""))</f>
        <v>Low</v>
      </c>
      <c r="L2665" s="6">
        <f>((Table3_1[[#This Row],[Offered Salary]]-$O$25)/$O$26)</f>
        <v>-1.5068604528686742</v>
      </c>
    </row>
    <row r="2666" spans="1:12" x14ac:dyDescent="0.3">
      <c r="A2666">
        <v>614421</v>
      </c>
      <c r="B2666" s="2">
        <v>41834</v>
      </c>
      <c r="C2666" s="3">
        <v>0.69295138888888885</v>
      </c>
      <c r="D2666" t="s">
        <v>30</v>
      </c>
      <c r="E2666" t="s">
        <v>29</v>
      </c>
      <c r="F2666" t="s">
        <v>13</v>
      </c>
      <c r="G2666" t="s">
        <v>10</v>
      </c>
      <c r="H2666">
        <v>54960</v>
      </c>
      <c r="I2666">
        <f>IF(Table3_1[[#This Row],[Status]]="Hired",1,0)</f>
        <v>0</v>
      </c>
      <c r="J2666" t="b">
        <f>OR((Table3_1[[#This Row],[Offered Salary]]&lt;$O$27),(Table3_1[[#This Row],[Offered Salary]]&gt;$O$28))</f>
        <v>0</v>
      </c>
      <c r="K2666" t="str">
        <f>IF(Table3_1[[#This Row],[Offered Salary]]&lt;$O$27,"Low",IF(Table3_1[[#This Row],[Offered Salary]]&gt;$O$28,"High",""))</f>
        <v/>
      </c>
      <c r="L2666" s="6">
        <f>((Table3_1[[#This Row],[Offered Salary]]-$O$25)/$O$26)</f>
        <v>0.17245354160222978</v>
      </c>
    </row>
    <row r="2667" spans="1:12" x14ac:dyDescent="0.3">
      <c r="A2667">
        <v>349272</v>
      </c>
      <c r="B2667" s="2">
        <v>41876</v>
      </c>
      <c r="C2667" s="3">
        <v>0.39707175925925925</v>
      </c>
      <c r="D2667" t="s">
        <v>30</v>
      </c>
      <c r="E2667" t="s">
        <v>29</v>
      </c>
      <c r="F2667" t="s">
        <v>13</v>
      </c>
      <c r="G2667" t="s">
        <v>10</v>
      </c>
      <c r="H2667">
        <v>86956</v>
      </c>
      <c r="I2667">
        <f>IF(Table3_1[[#This Row],[Status]]="Hired",1,0)</f>
        <v>0</v>
      </c>
      <c r="J2667" t="b">
        <f>OR((Table3_1[[#This Row],[Offered Salary]]&lt;$O$27),(Table3_1[[#This Row],[Offered Salary]]&gt;$O$28))</f>
        <v>0</v>
      </c>
      <c r="K2667" t="str">
        <f>IF(Table3_1[[#This Row],[Offered Salary]]&lt;$O$27,"Low",IF(Table3_1[[#This Row],[Offered Salary]]&gt;$O$28,"High",""))</f>
        <v/>
      </c>
      <c r="L2667" s="6">
        <f>((Table3_1[[#This Row],[Offered Salary]]-$O$25)/$O$26)</f>
        <v>1.2814822226295173</v>
      </c>
    </row>
    <row r="2668" spans="1:12" x14ac:dyDescent="0.3">
      <c r="A2668">
        <v>84426</v>
      </c>
      <c r="B2668" s="2">
        <v>41772</v>
      </c>
      <c r="C2668" s="3">
        <v>0.39681712962962962</v>
      </c>
      <c r="D2668" t="s">
        <v>30</v>
      </c>
      <c r="E2668" t="s">
        <v>27</v>
      </c>
      <c r="F2668" t="s">
        <v>20</v>
      </c>
      <c r="G2668" t="s">
        <v>10</v>
      </c>
      <c r="H2668">
        <v>90036</v>
      </c>
      <c r="I2668">
        <f>IF(Table3_1[[#This Row],[Status]]="Hired",1,0)</f>
        <v>0</v>
      </c>
      <c r="J2668" t="b">
        <f>OR((Table3_1[[#This Row],[Offered Salary]]&lt;$O$27),(Table3_1[[#This Row],[Offered Salary]]&gt;$O$28))</f>
        <v>0</v>
      </c>
      <c r="K2668" t="str">
        <f>IF(Table3_1[[#This Row],[Offered Salary]]&lt;$O$27,"Low",IF(Table3_1[[#This Row],[Offered Salary]]&gt;$O$28,"High",""))</f>
        <v/>
      </c>
      <c r="L2668" s="6">
        <f>((Table3_1[[#This Row],[Offered Salary]]-$O$25)/$O$26)</f>
        <v>1.3882395778477958</v>
      </c>
    </row>
    <row r="2669" spans="1:12" x14ac:dyDescent="0.3">
      <c r="A2669">
        <v>438400</v>
      </c>
      <c r="B2669" s="2">
        <v>41772</v>
      </c>
      <c r="C2669" s="3">
        <v>0.39773148148148146</v>
      </c>
      <c r="D2669" t="s">
        <v>31</v>
      </c>
      <c r="E2669" t="s">
        <v>27</v>
      </c>
      <c r="F2669" t="s">
        <v>20</v>
      </c>
      <c r="G2669" t="s">
        <v>10</v>
      </c>
      <c r="H2669">
        <v>56147</v>
      </c>
      <c r="I2669">
        <f>IF(Table3_1[[#This Row],[Status]]="Hired",1,0)</f>
        <v>1</v>
      </c>
      <c r="J2669" t="b">
        <f>OR((Table3_1[[#This Row],[Offered Salary]]&lt;$O$27),(Table3_1[[#This Row],[Offered Salary]]&gt;$O$28))</f>
        <v>0</v>
      </c>
      <c r="K2669" t="str">
        <f>IF(Table3_1[[#This Row],[Offered Salary]]&lt;$O$27,"Low",IF(Table3_1[[#This Row],[Offered Salary]]&gt;$O$28,"High",""))</f>
        <v/>
      </c>
      <c r="L2669" s="6">
        <f>((Table3_1[[#This Row],[Offered Salary]]-$O$25)/$O$26)</f>
        <v>0.21359671713602746</v>
      </c>
    </row>
    <row r="2670" spans="1:12" x14ac:dyDescent="0.3">
      <c r="A2670">
        <v>644591</v>
      </c>
      <c r="B2670" s="2">
        <v>41788</v>
      </c>
      <c r="C2670" s="3">
        <v>0.73076388888888888</v>
      </c>
      <c r="D2670" t="s">
        <v>30</v>
      </c>
      <c r="E2670" t="s">
        <v>29</v>
      </c>
      <c r="F2670" t="s">
        <v>20</v>
      </c>
      <c r="G2670" t="s">
        <v>5</v>
      </c>
      <c r="H2670">
        <v>12164</v>
      </c>
      <c r="I2670">
        <f>IF(Table3_1[[#This Row],[Status]]="Hired",1,0)</f>
        <v>0</v>
      </c>
      <c r="J2670" t="b">
        <f>OR((Table3_1[[#This Row],[Offered Salary]]&lt;$O$27),(Table3_1[[#This Row],[Offered Salary]]&gt;$O$28))</f>
        <v>1</v>
      </c>
      <c r="K2670" t="str">
        <f>IF(Table3_1[[#This Row],[Offered Salary]]&lt;$O$27,"Low",IF(Table3_1[[#This Row],[Offered Salary]]&gt;$O$28,"High",""))</f>
        <v>Low</v>
      </c>
      <c r="L2670" s="6">
        <f>((Table3_1[[#This Row],[Offered Salary]]-$O$25)/$O$26)</f>
        <v>-1.3109191122683725</v>
      </c>
    </row>
    <row r="2671" spans="1:12" x14ac:dyDescent="0.3">
      <c r="A2671">
        <v>697072</v>
      </c>
      <c r="B2671" s="2">
        <v>41764</v>
      </c>
      <c r="C2671" s="3">
        <v>0.1269675925925926</v>
      </c>
      <c r="D2671" t="s">
        <v>30</v>
      </c>
      <c r="E2671" t="s">
        <v>27</v>
      </c>
      <c r="F2671" t="s">
        <v>17</v>
      </c>
      <c r="G2671" t="s">
        <v>2</v>
      </c>
      <c r="H2671">
        <v>70695</v>
      </c>
      <c r="I2671">
        <f>IF(Table3_1[[#This Row],[Status]]="Hired",1,0)</f>
        <v>0</v>
      </c>
      <c r="J2671" t="b">
        <f>OR((Table3_1[[#This Row],[Offered Salary]]&lt;$O$27),(Table3_1[[#This Row],[Offered Salary]]&gt;$O$28))</f>
        <v>0</v>
      </c>
      <c r="K2671" t="str">
        <f>IF(Table3_1[[#This Row],[Offered Salary]]&lt;$O$27,"Low",IF(Table3_1[[#This Row],[Offered Salary]]&gt;$O$28,"High",""))</f>
        <v/>
      </c>
      <c r="L2671" s="6">
        <f>((Table3_1[[#This Row],[Offered Salary]]-$O$25)/$O$26)</f>
        <v>0.71785191314755947</v>
      </c>
    </row>
    <row r="2672" spans="1:12" x14ac:dyDescent="0.3">
      <c r="A2672">
        <v>893669</v>
      </c>
      <c r="B2672" s="2">
        <v>41768</v>
      </c>
      <c r="C2672" s="3">
        <v>0.40190972222222221</v>
      </c>
      <c r="D2672" t="s">
        <v>30</v>
      </c>
      <c r="E2672" t="s">
        <v>27</v>
      </c>
      <c r="F2672" t="s">
        <v>17</v>
      </c>
      <c r="G2672" t="s">
        <v>2</v>
      </c>
      <c r="H2672">
        <v>79384</v>
      </c>
      <c r="I2672">
        <f>IF(Table3_1[[#This Row],[Status]]="Hired",1,0)</f>
        <v>0</v>
      </c>
      <c r="J2672" t="b">
        <f>OR((Table3_1[[#This Row],[Offered Salary]]&lt;$O$27),(Table3_1[[#This Row],[Offered Salary]]&gt;$O$28))</f>
        <v>0</v>
      </c>
      <c r="K2672" t="str">
        <f>IF(Table3_1[[#This Row],[Offered Salary]]&lt;$O$27,"Low",IF(Table3_1[[#This Row],[Offered Salary]]&gt;$O$28,"High",""))</f>
        <v/>
      </c>
      <c r="L2672" s="6">
        <f>((Table3_1[[#This Row],[Offered Salary]]-$O$25)/$O$26)</f>
        <v>1.019025503891593</v>
      </c>
    </row>
    <row r="2673" spans="1:12" x14ac:dyDescent="0.3">
      <c r="A2673">
        <v>176027</v>
      </c>
      <c r="B2673" s="2">
        <v>41821</v>
      </c>
      <c r="C2673" s="3">
        <v>0.39765046296296297</v>
      </c>
      <c r="D2673" t="s">
        <v>31</v>
      </c>
      <c r="E2673" t="s">
        <v>29</v>
      </c>
      <c r="F2673" t="s">
        <v>17</v>
      </c>
      <c r="G2673" t="s">
        <v>2</v>
      </c>
      <c r="H2673">
        <v>95513</v>
      </c>
      <c r="I2673">
        <f>IF(Table3_1[[#This Row],[Status]]="Hired",1,0)</f>
        <v>1</v>
      </c>
      <c r="J2673" t="b">
        <f>OR((Table3_1[[#This Row],[Offered Salary]]&lt;$O$27),(Table3_1[[#This Row],[Offered Salary]]&gt;$O$28))</f>
        <v>0</v>
      </c>
      <c r="K2673" t="str">
        <f>IF(Table3_1[[#This Row],[Offered Salary]]&lt;$O$27,"Low",IF(Table3_1[[#This Row],[Offered Salary]]&gt;$O$28,"High",""))</f>
        <v/>
      </c>
      <c r="L2673" s="6">
        <f>((Table3_1[[#This Row],[Offered Salary]]-$O$25)/$O$26)</f>
        <v>1.5780804981499104</v>
      </c>
    </row>
    <row r="2674" spans="1:12" x14ac:dyDescent="0.3">
      <c r="A2674">
        <v>545835</v>
      </c>
      <c r="B2674" s="2">
        <v>41821</v>
      </c>
      <c r="C2674" s="3">
        <v>0.3979861111111111</v>
      </c>
      <c r="D2674" t="s">
        <v>30</v>
      </c>
      <c r="E2674" t="s">
        <v>29</v>
      </c>
      <c r="F2674" t="s">
        <v>17</v>
      </c>
      <c r="G2674" t="s">
        <v>2</v>
      </c>
      <c r="H2674">
        <v>61437</v>
      </c>
      <c r="I2674">
        <f>IF(Table3_1[[#This Row],[Status]]="Hired",1,0)</f>
        <v>0</v>
      </c>
      <c r="J2674" t="b">
        <f>OR((Table3_1[[#This Row],[Offered Salary]]&lt;$O$27),(Table3_1[[#This Row],[Offered Salary]]&gt;$O$28))</f>
        <v>0</v>
      </c>
      <c r="K2674" t="str">
        <f>IF(Table3_1[[#This Row],[Offered Salary]]&lt;$O$27,"Low",IF(Table3_1[[#This Row],[Offered Salary]]&gt;$O$28,"High",""))</f>
        <v/>
      </c>
      <c r="L2674" s="6">
        <f>((Table3_1[[#This Row],[Offered Salary]]-$O$25)/$O$26)</f>
        <v>0.3969559408713178</v>
      </c>
    </row>
    <row r="2675" spans="1:12" x14ac:dyDescent="0.3">
      <c r="A2675">
        <v>340639</v>
      </c>
      <c r="B2675" s="2">
        <v>41821</v>
      </c>
      <c r="C2675" s="3">
        <v>0.39829861111111109</v>
      </c>
      <c r="D2675" t="s">
        <v>31</v>
      </c>
      <c r="E2675" t="s">
        <v>27</v>
      </c>
      <c r="F2675" t="s">
        <v>17</v>
      </c>
      <c r="G2675" t="s">
        <v>2</v>
      </c>
      <c r="H2675">
        <v>19473</v>
      </c>
      <c r="I2675">
        <f>IF(Table3_1[[#This Row],[Status]]="Hired",1,0)</f>
        <v>1</v>
      </c>
      <c r="J2675" t="b">
        <f>OR((Table3_1[[#This Row],[Offered Salary]]&lt;$O$27),(Table3_1[[#This Row],[Offered Salary]]&gt;$O$28))</f>
        <v>0</v>
      </c>
      <c r="K2675" t="str">
        <f>IF(Table3_1[[#This Row],[Offered Salary]]&lt;$O$27,"Low",IF(Table3_1[[#This Row],[Offered Salary]]&gt;$O$28,"High",""))</f>
        <v/>
      </c>
      <c r="L2675" s="6">
        <f>((Table3_1[[#This Row],[Offered Salary]]-$O$25)/$O$26)</f>
        <v>-1.0575783624987625</v>
      </c>
    </row>
    <row r="2676" spans="1:12" x14ac:dyDescent="0.3">
      <c r="A2676">
        <v>441809</v>
      </c>
      <c r="B2676" s="2">
        <v>41821</v>
      </c>
      <c r="C2676" s="3">
        <v>0.82326388888888891</v>
      </c>
      <c r="D2676" t="s">
        <v>30</v>
      </c>
      <c r="E2676" t="s">
        <v>28</v>
      </c>
      <c r="F2676" t="s">
        <v>17</v>
      </c>
      <c r="G2676" t="s">
        <v>2</v>
      </c>
      <c r="H2676">
        <v>25703</v>
      </c>
      <c r="I2676">
        <f>IF(Table3_1[[#This Row],[Status]]="Hired",1,0)</f>
        <v>0</v>
      </c>
      <c r="J2676" t="b">
        <f>OR((Table3_1[[#This Row],[Offered Salary]]&lt;$O$27),(Table3_1[[#This Row],[Offered Salary]]&gt;$O$28))</f>
        <v>0</v>
      </c>
      <c r="K2676" t="str">
        <f>IF(Table3_1[[#This Row],[Offered Salary]]&lt;$O$27,"Low",IF(Table3_1[[#This Row],[Offered Salary]]&gt;$O$28,"High",""))</f>
        <v/>
      </c>
      <c r="L2676" s="6">
        <f>((Table3_1[[#This Row],[Offered Salary]]-$O$25)/$O$26)</f>
        <v>-0.84163734853451688</v>
      </c>
    </row>
    <row r="2677" spans="1:12" x14ac:dyDescent="0.3">
      <c r="A2677">
        <v>696847</v>
      </c>
      <c r="B2677" s="2">
        <v>41824</v>
      </c>
      <c r="C2677" s="3">
        <v>0.39218750000000002</v>
      </c>
      <c r="D2677" t="s">
        <v>31</v>
      </c>
      <c r="E2677" t="s">
        <v>27</v>
      </c>
      <c r="F2677" t="s">
        <v>17</v>
      </c>
      <c r="G2677" t="s">
        <v>2</v>
      </c>
      <c r="H2677">
        <v>67050</v>
      </c>
      <c r="I2677">
        <f>IF(Table3_1[[#This Row],[Status]]="Hired",1,0)</f>
        <v>1</v>
      </c>
      <c r="J2677" t="b">
        <f>OR((Table3_1[[#This Row],[Offered Salary]]&lt;$O$27),(Table3_1[[#This Row],[Offered Salary]]&gt;$O$28))</f>
        <v>0</v>
      </c>
      <c r="K2677" t="str">
        <f>IF(Table3_1[[#This Row],[Offered Salary]]&lt;$O$27,"Low",IF(Table3_1[[#This Row],[Offered Salary]]&gt;$O$28,"High",""))</f>
        <v/>
      </c>
      <c r="L2677" s="6">
        <f>((Table3_1[[#This Row],[Offered Salary]]-$O$25)/$O$26)</f>
        <v>0.59151082231294061</v>
      </c>
    </row>
    <row r="2678" spans="1:12" x14ac:dyDescent="0.3">
      <c r="A2678">
        <v>996425</v>
      </c>
      <c r="B2678" s="2">
        <v>41836</v>
      </c>
      <c r="C2678" s="3">
        <v>0.74928240740740737</v>
      </c>
      <c r="D2678" t="s">
        <v>31</v>
      </c>
      <c r="E2678" t="s">
        <v>29</v>
      </c>
      <c r="F2678" t="s">
        <v>17</v>
      </c>
      <c r="G2678" t="s">
        <v>2</v>
      </c>
      <c r="H2678">
        <v>54295</v>
      </c>
      <c r="I2678">
        <f>IF(Table3_1[[#This Row],[Status]]="Hired",1,0)</f>
        <v>1</v>
      </c>
      <c r="J2678" t="b">
        <f>OR((Table3_1[[#This Row],[Offered Salary]]&lt;$O$27),(Table3_1[[#This Row],[Offered Salary]]&gt;$O$28))</f>
        <v>0</v>
      </c>
      <c r="K2678" t="str">
        <f>IF(Table3_1[[#This Row],[Offered Salary]]&lt;$O$27,"Low",IF(Table3_1[[#This Row],[Offered Salary]]&gt;$O$28,"High",""))</f>
        <v/>
      </c>
      <c r="L2678" s="6">
        <f>((Table3_1[[#This Row],[Offered Salary]]-$O$25)/$O$26)</f>
        <v>0.14940365808919234</v>
      </c>
    </row>
    <row r="2679" spans="1:12" x14ac:dyDescent="0.3">
      <c r="A2679">
        <v>333509</v>
      </c>
      <c r="B2679" s="2">
        <v>41836</v>
      </c>
      <c r="C2679" s="3">
        <v>0.74971064814814814</v>
      </c>
      <c r="D2679" t="s">
        <v>31</v>
      </c>
      <c r="E2679" t="s">
        <v>27</v>
      </c>
      <c r="F2679" t="s">
        <v>17</v>
      </c>
      <c r="G2679" t="s">
        <v>2</v>
      </c>
      <c r="H2679">
        <v>14340</v>
      </c>
      <c r="I2679">
        <f>IF(Table3_1[[#This Row],[Status]]="Hired",1,0)</f>
        <v>1</v>
      </c>
      <c r="J2679" t="b">
        <f>OR((Table3_1[[#This Row],[Offered Salary]]&lt;$O$27),(Table3_1[[#This Row],[Offered Salary]]&gt;$O$28))</f>
        <v>0</v>
      </c>
      <c r="K2679" t="str">
        <f>IF(Table3_1[[#This Row],[Offered Salary]]&lt;$O$27,"Low",IF(Table3_1[[#This Row],[Offered Salary]]&gt;$O$28,"High",""))</f>
        <v/>
      </c>
      <c r="L2679" s="6">
        <f>((Table3_1[[#This Row],[Offered Salary]]-$O$25)/$O$26)</f>
        <v>-1.235495734036238</v>
      </c>
    </row>
    <row r="2680" spans="1:12" x14ac:dyDescent="0.3">
      <c r="A2680">
        <v>808137</v>
      </c>
      <c r="B2680" s="2">
        <v>41821</v>
      </c>
      <c r="C2680" s="3">
        <v>0.3976851851851852</v>
      </c>
      <c r="D2680" t="s">
        <v>30</v>
      </c>
      <c r="E2680" t="s">
        <v>27</v>
      </c>
      <c r="F2680" t="s">
        <v>17</v>
      </c>
      <c r="G2680" t="s">
        <v>10</v>
      </c>
      <c r="H2680">
        <v>68750</v>
      </c>
      <c r="I2680">
        <f>IF(Table3_1[[#This Row],[Status]]="Hired",1,0)</f>
        <v>0</v>
      </c>
      <c r="J2680" t="b">
        <f>OR((Table3_1[[#This Row],[Offered Salary]]&lt;$O$27),(Table3_1[[#This Row],[Offered Salary]]&gt;$O$28))</f>
        <v>0</v>
      </c>
      <c r="K2680" t="str">
        <f>IF(Table3_1[[#This Row],[Offered Salary]]&lt;$O$27,"Low",IF(Table3_1[[#This Row],[Offered Salary]]&gt;$O$28,"High",""))</f>
        <v/>
      </c>
      <c r="L2680" s="6">
        <f>((Table3_1[[#This Row],[Offered Salary]]-$O$25)/$O$26)</f>
        <v>0.65043533655679575</v>
      </c>
    </row>
    <row r="2681" spans="1:12" x14ac:dyDescent="0.3">
      <c r="A2681">
        <v>111606</v>
      </c>
      <c r="B2681" s="2">
        <v>41844</v>
      </c>
      <c r="C2681" s="3">
        <v>0.35398148148148151</v>
      </c>
      <c r="D2681" t="s">
        <v>31</v>
      </c>
      <c r="E2681" t="s">
        <v>27</v>
      </c>
      <c r="F2681" t="s">
        <v>17</v>
      </c>
      <c r="G2681" t="s">
        <v>10</v>
      </c>
      <c r="H2681">
        <v>39951</v>
      </c>
      <c r="I2681">
        <f>IF(Table3_1[[#This Row],[Status]]="Hired",1,0)</f>
        <v>1</v>
      </c>
      <c r="J2681" t="b">
        <f>OR((Table3_1[[#This Row],[Offered Salary]]&lt;$O$27),(Table3_1[[#This Row],[Offered Salary]]&gt;$O$28))</f>
        <v>0</v>
      </c>
      <c r="K2681" t="str">
        <f>IF(Table3_1[[#This Row],[Offered Salary]]&lt;$O$27,"Low",IF(Table3_1[[#This Row],[Offered Salary]]&gt;$O$28,"High",""))</f>
        <v/>
      </c>
      <c r="L2681" s="6">
        <f>((Table3_1[[#This Row],[Offered Salary]]-$O$25)/$O$26)</f>
        <v>-0.347780596213077</v>
      </c>
    </row>
    <row r="2682" spans="1:12" x14ac:dyDescent="0.3">
      <c r="A2682">
        <v>780397</v>
      </c>
      <c r="B2682" s="2">
        <v>41846</v>
      </c>
      <c r="C2682" s="3">
        <v>0.81248842592592596</v>
      </c>
      <c r="D2682" t="s">
        <v>31</v>
      </c>
      <c r="E2682" t="s">
        <v>27</v>
      </c>
      <c r="F2682" t="s">
        <v>17</v>
      </c>
      <c r="G2682" t="s">
        <v>10</v>
      </c>
      <c r="H2682">
        <v>25595</v>
      </c>
      <c r="I2682">
        <f>IF(Table3_1[[#This Row],[Status]]="Hired",1,0)</f>
        <v>1</v>
      </c>
      <c r="J2682" t="b">
        <f>OR((Table3_1[[#This Row],[Offered Salary]]&lt;$O$27),(Table3_1[[#This Row],[Offered Salary]]&gt;$O$28))</f>
        <v>0</v>
      </c>
      <c r="K2682" t="str">
        <f>IF(Table3_1[[#This Row],[Offered Salary]]&lt;$O$27,"Low",IF(Table3_1[[#This Row],[Offered Salary]]&gt;$O$28,"High",""))</f>
        <v/>
      </c>
      <c r="L2682" s="6">
        <f>((Table3_1[[#This Row],[Offered Salary]]-$O$25)/$O$26)</f>
        <v>-0.84538078826295004</v>
      </c>
    </row>
    <row r="2683" spans="1:12" x14ac:dyDescent="0.3">
      <c r="A2683">
        <v>832505</v>
      </c>
      <c r="B2683" s="2">
        <v>41846</v>
      </c>
      <c r="C2683" s="3">
        <v>0.81415509259259256</v>
      </c>
      <c r="D2683" t="s">
        <v>30</v>
      </c>
      <c r="E2683" t="s">
        <v>27</v>
      </c>
      <c r="F2683" t="s">
        <v>17</v>
      </c>
      <c r="G2683" t="s">
        <v>10</v>
      </c>
      <c r="H2683">
        <v>79900</v>
      </c>
      <c r="I2683">
        <f>IF(Table3_1[[#This Row],[Status]]="Hired",1,0)</f>
        <v>0</v>
      </c>
      <c r="J2683" t="b">
        <f>OR((Table3_1[[#This Row],[Offered Salary]]&lt;$O$27),(Table3_1[[#This Row],[Offered Salary]]&gt;$O$28))</f>
        <v>0</v>
      </c>
      <c r="K2683" t="str">
        <f>IF(Table3_1[[#This Row],[Offered Salary]]&lt;$O$27,"Low",IF(Table3_1[[#This Row],[Offered Salary]]&gt;$O$28,"High",""))</f>
        <v/>
      </c>
      <c r="L2683" s="6">
        <f>((Table3_1[[#This Row],[Offered Salary]]-$O$25)/$O$26)</f>
        <v>1.0369108270385514</v>
      </c>
    </row>
    <row r="2684" spans="1:12" x14ac:dyDescent="0.3">
      <c r="A2684">
        <v>965843</v>
      </c>
      <c r="B2684" s="2">
        <v>41773</v>
      </c>
      <c r="C2684" s="3">
        <v>0.39680555555555558</v>
      </c>
      <c r="D2684" t="s">
        <v>30</v>
      </c>
      <c r="E2684" t="s">
        <v>27</v>
      </c>
      <c r="F2684" t="s">
        <v>17</v>
      </c>
      <c r="G2684" t="s">
        <v>8</v>
      </c>
      <c r="H2684">
        <v>80001</v>
      </c>
      <c r="I2684">
        <f>IF(Table3_1[[#This Row],[Status]]="Hired",1,0)</f>
        <v>0</v>
      </c>
      <c r="J2684" t="b">
        <f>OR((Table3_1[[#This Row],[Offered Salary]]&lt;$O$27),(Table3_1[[#This Row],[Offered Salary]]&gt;$O$28))</f>
        <v>0</v>
      </c>
      <c r="K2684" t="str">
        <f>IF(Table3_1[[#This Row],[Offered Salary]]&lt;$O$27,"Low",IF(Table3_1[[#This Row],[Offered Salary]]&gt;$O$28,"High",""))</f>
        <v/>
      </c>
      <c r="L2684" s="6">
        <f>((Table3_1[[#This Row],[Offered Salary]]-$O$25)/$O$26)</f>
        <v>1.0404116364142157</v>
      </c>
    </row>
    <row r="2685" spans="1:12" x14ac:dyDescent="0.3">
      <c r="A2685">
        <v>274945</v>
      </c>
      <c r="B2685" s="2">
        <v>41815</v>
      </c>
      <c r="C2685" s="3">
        <v>0.39672453703703703</v>
      </c>
      <c r="D2685" t="s">
        <v>30</v>
      </c>
      <c r="E2685" t="s">
        <v>27</v>
      </c>
      <c r="F2685" t="s">
        <v>17</v>
      </c>
      <c r="G2685" t="s">
        <v>8</v>
      </c>
      <c r="H2685">
        <v>23164</v>
      </c>
      <c r="I2685">
        <f>IF(Table3_1[[#This Row],[Status]]="Hired",1,0)</f>
        <v>0</v>
      </c>
      <c r="J2685" t="b">
        <f>OR((Table3_1[[#This Row],[Offered Salary]]&lt;$O$27),(Table3_1[[#This Row],[Offered Salary]]&gt;$O$28))</f>
        <v>0</v>
      </c>
      <c r="K2685" t="str">
        <f>IF(Table3_1[[#This Row],[Offered Salary]]&lt;$O$27,"Low",IF(Table3_1[[#This Row],[Offered Salary]]&gt;$O$28,"High",""))</f>
        <v/>
      </c>
      <c r="L2685" s="6">
        <f>((Table3_1[[#This Row],[Offered Salary]]-$O$25)/$O$26)</f>
        <v>-0.92964284363166283</v>
      </c>
    </row>
    <row r="2686" spans="1:12" x14ac:dyDescent="0.3">
      <c r="A2686">
        <v>480593</v>
      </c>
      <c r="B2686" s="2">
        <v>41815</v>
      </c>
      <c r="C2686" s="3">
        <v>0.39857638888888891</v>
      </c>
      <c r="D2686" t="s">
        <v>31</v>
      </c>
      <c r="E2686" t="s">
        <v>29</v>
      </c>
      <c r="F2686" t="s">
        <v>17</v>
      </c>
      <c r="G2686" t="s">
        <v>8</v>
      </c>
      <c r="H2686">
        <v>17888</v>
      </c>
      <c r="I2686">
        <f>IF(Table3_1[[#This Row],[Status]]="Hired",1,0)</f>
        <v>1</v>
      </c>
      <c r="J2686" t="b">
        <f>OR((Table3_1[[#This Row],[Offered Salary]]&lt;$O$27),(Table3_1[[#This Row],[Offered Salary]]&gt;$O$28))</f>
        <v>0</v>
      </c>
      <c r="K2686" t="str">
        <f>IF(Table3_1[[#This Row],[Offered Salary]]&lt;$O$27,"Low",IF(Table3_1[[#This Row],[Offered Salary]]&gt;$O$28,"High",""))</f>
        <v/>
      </c>
      <c r="L2686" s="6">
        <f>((Table3_1[[#This Row],[Offered Salary]]-$O$25)/$O$26)</f>
        <v>-1.1125168066614155</v>
      </c>
    </row>
    <row r="2687" spans="1:12" x14ac:dyDescent="0.3">
      <c r="A2687">
        <v>274979</v>
      </c>
      <c r="B2687" s="2">
        <v>41815</v>
      </c>
      <c r="C2687" s="3">
        <v>0.39901620370370372</v>
      </c>
      <c r="D2687" t="s">
        <v>30</v>
      </c>
      <c r="E2687" t="s">
        <v>29</v>
      </c>
      <c r="F2687" t="s">
        <v>17</v>
      </c>
      <c r="G2687" t="s">
        <v>8</v>
      </c>
      <c r="H2687">
        <v>82105</v>
      </c>
      <c r="I2687">
        <f>IF(Table3_1[[#This Row],[Status]]="Hired",1,0)</f>
        <v>0</v>
      </c>
      <c r="J2687" t="b">
        <f>OR((Table3_1[[#This Row],[Offered Salary]]&lt;$O$27),(Table3_1[[#This Row],[Offered Salary]]&gt;$O$28))</f>
        <v>0</v>
      </c>
      <c r="K2687" t="str">
        <f>IF(Table3_1[[#This Row],[Offered Salary]]&lt;$O$27,"Low",IF(Table3_1[[#This Row],[Offered Salary]]&gt;$O$28,"High",""))</f>
        <v/>
      </c>
      <c r="L2687" s="6">
        <f>((Table3_1[[#This Row],[Offered Salary]]-$O$25)/$O$26)</f>
        <v>1.1133393881607283</v>
      </c>
    </row>
    <row r="2688" spans="1:12" x14ac:dyDescent="0.3">
      <c r="A2688">
        <v>683978</v>
      </c>
      <c r="B2688" s="2">
        <v>41815</v>
      </c>
      <c r="C2688" s="3">
        <v>0.39741898148148147</v>
      </c>
      <c r="D2688" t="s">
        <v>31</v>
      </c>
      <c r="E2688" t="s">
        <v>29</v>
      </c>
      <c r="F2688" t="s">
        <v>17</v>
      </c>
      <c r="G2688" t="s">
        <v>8</v>
      </c>
      <c r="H2688">
        <v>86149</v>
      </c>
      <c r="I2688">
        <f>IF(Table3_1[[#This Row],[Status]]="Hired",1,0)</f>
        <v>1</v>
      </c>
      <c r="J2688" t="b">
        <f>OR((Table3_1[[#This Row],[Offered Salary]]&lt;$O$27),(Table3_1[[#This Row],[Offered Salary]]&gt;$O$28))</f>
        <v>0</v>
      </c>
      <c r="K2688" t="str">
        <f>IF(Table3_1[[#This Row],[Offered Salary]]&lt;$O$27,"Low",IF(Table3_1[[#This Row],[Offered Salary]]&gt;$O$28,"High",""))</f>
        <v/>
      </c>
      <c r="L2688" s="6">
        <f>((Table3_1[[#This Row],[Offered Salary]]-$O$25)/$O$26)</f>
        <v>1.2535104091031695</v>
      </c>
    </row>
    <row r="2689" spans="1:12" x14ac:dyDescent="0.3">
      <c r="A2689">
        <v>171095</v>
      </c>
      <c r="B2689" s="2">
        <v>41822</v>
      </c>
      <c r="C2689" s="3">
        <v>0.72283564814814816</v>
      </c>
      <c r="D2689" t="s">
        <v>31</v>
      </c>
      <c r="E2689" t="s">
        <v>27</v>
      </c>
      <c r="F2689" t="s">
        <v>12</v>
      </c>
      <c r="G2689" t="s">
        <v>10</v>
      </c>
      <c r="H2689">
        <v>65270</v>
      </c>
      <c r="I2689">
        <f>IF(Table3_1[[#This Row],[Status]]="Hired",1,0)</f>
        <v>1</v>
      </c>
      <c r="J2689" t="b">
        <f>OR((Table3_1[[#This Row],[Offered Salary]]&lt;$O$27),(Table3_1[[#This Row],[Offered Salary]]&gt;$O$28))</f>
        <v>0</v>
      </c>
      <c r="K2689" t="str">
        <f>IF(Table3_1[[#This Row],[Offered Salary]]&lt;$O$27,"Low",IF(Table3_1[[#This Row],[Offered Salary]]&gt;$O$28,"High",""))</f>
        <v/>
      </c>
      <c r="L2689" s="6">
        <f>((Table3_1[[#This Row],[Offered Salary]]-$O$25)/$O$26)</f>
        <v>0.52981338975172765</v>
      </c>
    </row>
    <row r="2690" spans="1:12" x14ac:dyDescent="0.3">
      <c r="A2690">
        <v>120017</v>
      </c>
      <c r="B2690" s="2">
        <v>41823</v>
      </c>
      <c r="C2690" s="3">
        <v>0.90916666666666668</v>
      </c>
      <c r="D2690" t="s">
        <v>31</v>
      </c>
      <c r="E2690" t="s">
        <v>27</v>
      </c>
      <c r="F2690" t="s">
        <v>12</v>
      </c>
      <c r="G2690" t="s">
        <v>10</v>
      </c>
      <c r="H2690">
        <v>13388</v>
      </c>
      <c r="I2690">
        <f>IF(Table3_1[[#This Row],[Status]]="Hired",1,0)</f>
        <v>1</v>
      </c>
      <c r="J2690" t="b">
        <f>OR((Table3_1[[#This Row],[Offered Salary]]&lt;$O$27),(Table3_1[[#This Row],[Offered Salary]]&gt;$O$28))</f>
        <v>0</v>
      </c>
      <c r="K2690" t="str">
        <f>IF(Table3_1[[#This Row],[Offered Salary]]&lt;$O$27,"Low",IF(Table3_1[[#This Row],[Offered Salary]]&gt;$O$28,"High",""))</f>
        <v/>
      </c>
      <c r="L2690" s="6">
        <f>((Table3_1[[#This Row],[Offered Salary]]-$O$25)/$O$26)</f>
        <v>-1.2684934620127968</v>
      </c>
    </row>
    <row r="2691" spans="1:12" x14ac:dyDescent="0.3">
      <c r="A2691">
        <v>110069</v>
      </c>
      <c r="B2691" s="2">
        <v>41829</v>
      </c>
      <c r="C2691" s="3">
        <v>0.57657407407407413</v>
      </c>
      <c r="D2691" t="s">
        <v>31</v>
      </c>
      <c r="E2691" t="s">
        <v>27</v>
      </c>
      <c r="F2691" t="s">
        <v>12</v>
      </c>
      <c r="G2691" t="s">
        <v>10</v>
      </c>
      <c r="H2691">
        <v>66202</v>
      </c>
      <c r="I2691">
        <f>IF(Table3_1[[#This Row],[Status]]="Hired",1,0)</f>
        <v>1</v>
      </c>
      <c r="J2691" t="b">
        <f>OR((Table3_1[[#This Row],[Offered Salary]]&lt;$O$27),(Table3_1[[#This Row],[Offered Salary]]&gt;$O$28))</f>
        <v>0</v>
      </c>
      <c r="K2691" t="str">
        <f>IF(Table3_1[[#This Row],[Offered Salary]]&lt;$O$27,"Low",IF(Table3_1[[#This Row],[Offered Salary]]&gt;$O$28,"High",""))</f>
        <v/>
      </c>
      <c r="L2691" s="6">
        <f>((Table3_1[[#This Row],[Offered Salary]]-$O$25)/$O$26)</f>
        <v>0.56211788814894703</v>
      </c>
    </row>
    <row r="2692" spans="1:12" x14ac:dyDescent="0.3">
      <c r="A2692">
        <v>822904</v>
      </c>
      <c r="B2692" s="2">
        <v>41829</v>
      </c>
      <c r="C2692" s="3">
        <v>0.57732638888888888</v>
      </c>
      <c r="D2692" t="s">
        <v>30</v>
      </c>
      <c r="E2692" t="s">
        <v>27</v>
      </c>
      <c r="F2692" t="s">
        <v>12</v>
      </c>
      <c r="G2692" t="s">
        <v>10</v>
      </c>
      <c r="H2692">
        <v>47798</v>
      </c>
      <c r="I2692">
        <f>IF(Table3_1[[#This Row],[Status]]="Hired",1,0)</f>
        <v>0</v>
      </c>
      <c r="J2692" t="b">
        <f>OR((Table3_1[[#This Row],[Offered Salary]]&lt;$O$27),(Table3_1[[#This Row],[Offered Salary]]&gt;$O$28))</f>
        <v>0</v>
      </c>
      <c r="K2692" t="str">
        <f>IF(Table3_1[[#This Row],[Offered Salary]]&lt;$O$27,"Low",IF(Table3_1[[#This Row],[Offered Salary]]&gt;$O$28,"High",""))</f>
        <v/>
      </c>
      <c r="L2692" s="6">
        <f>((Table3_1[[#This Row],[Offered Salary]]-$O$25)/$O$26)</f>
        <v>-7.5791970759235147E-2</v>
      </c>
    </row>
    <row r="2693" spans="1:12" x14ac:dyDescent="0.3">
      <c r="A2693">
        <v>526028</v>
      </c>
      <c r="B2693" s="2">
        <v>41829</v>
      </c>
      <c r="C2693" s="3">
        <v>0.57756944444444447</v>
      </c>
      <c r="D2693" t="s">
        <v>31</v>
      </c>
      <c r="E2693" t="s">
        <v>29</v>
      </c>
      <c r="F2693" t="s">
        <v>12</v>
      </c>
      <c r="G2693" t="s">
        <v>10</v>
      </c>
      <c r="H2693">
        <v>37791</v>
      </c>
      <c r="I2693">
        <f>IF(Table3_1[[#This Row],[Status]]="Hired",1,0)</f>
        <v>1</v>
      </c>
      <c r="J2693" t="b">
        <f>OR((Table3_1[[#This Row],[Offered Salary]]&lt;$O$27),(Table3_1[[#This Row],[Offered Salary]]&gt;$O$28))</f>
        <v>0</v>
      </c>
      <c r="K2693" t="str">
        <f>IF(Table3_1[[#This Row],[Offered Salary]]&lt;$O$27,"Low",IF(Table3_1[[#This Row],[Offered Salary]]&gt;$O$28,"High",""))</f>
        <v/>
      </c>
      <c r="L2693" s="6">
        <f>((Table3_1[[#This Row],[Offered Salary]]-$O$25)/$O$26)</f>
        <v>-0.42264939078174002</v>
      </c>
    </row>
    <row r="2694" spans="1:12" x14ac:dyDescent="0.3">
      <c r="A2694">
        <v>636171</v>
      </c>
      <c r="B2694" s="2">
        <v>41838</v>
      </c>
      <c r="C2694" s="3">
        <v>0.51662037037037034</v>
      </c>
      <c r="D2694" t="s">
        <v>31</v>
      </c>
      <c r="E2694" t="s">
        <v>29</v>
      </c>
      <c r="F2694" t="s">
        <v>12</v>
      </c>
      <c r="G2694" t="s">
        <v>10</v>
      </c>
      <c r="H2694">
        <v>75775</v>
      </c>
      <c r="I2694">
        <f>IF(Table3_1[[#This Row],[Status]]="Hired",1,0)</f>
        <v>1</v>
      </c>
      <c r="J2694" t="b">
        <f>OR((Table3_1[[#This Row],[Offered Salary]]&lt;$O$27),(Table3_1[[#This Row],[Offered Salary]]&gt;$O$28))</f>
        <v>0</v>
      </c>
      <c r="K2694" t="str">
        <f>IF(Table3_1[[#This Row],[Offered Salary]]&lt;$O$27,"Low",IF(Table3_1[[#This Row],[Offered Salary]]&gt;$O$28,"High",""))</f>
        <v/>
      </c>
      <c r="L2694" s="6">
        <f>((Table3_1[[#This Row],[Offered Salary]]-$O$25)/$O$26)</f>
        <v>0.8939322262997853</v>
      </c>
    </row>
    <row r="2695" spans="1:12" x14ac:dyDescent="0.3">
      <c r="A2695">
        <v>473552</v>
      </c>
      <c r="B2695" s="2">
        <v>41817</v>
      </c>
      <c r="C2695" s="3">
        <v>0.72671296296296295</v>
      </c>
      <c r="D2695" t="s">
        <v>30</v>
      </c>
      <c r="E2695" t="s">
        <v>29</v>
      </c>
      <c r="F2695" t="s">
        <v>12</v>
      </c>
      <c r="G2695" t="s">
        <v>10</v>
      </c>
      <c r="H2695">
        <v>7877</v>
      </c>
      <c r="I2695">
        <f>IF(Table3_1[[#This Row],[Status]]="Hired",1,0)</f>
        <v>0</v>
      </c>
      <c r="J2695" t="b">
        <f>OR((Table3_1[[#This Row],[Offered Salary]]&lt;$O$27),(Table3_1[[#This Row],[Offered Salary]]&gt;$O$28))</f>
        <v>1</v>
      </c>
      <c r="K2695" t="str">
        <f>IF(Table3_1[[#This Row],[Offered Salary]]&lt;$O$27,"Low",IF(Table3_1[[#This Row],[Offered Salary]]&gt;$O$28,"High",""))</f>
        <v>Low</v>
      </c>
      <c r="L2695" s="6">
        <f>((Table3_1[[#This Row],[Offered Salary]]-$O$25)/$O$26)</f>
        <v>-1.4595128725997883</v>
      </c>
    </row>
    <row r="2696" spans="1:12" x14ac:dyDescent="0.3">
      <c r="A2696">
        <v>457939</v>
      </c>
      <c r="B2696" s="2">
        <v>41817</v>
      </c>
      <c r="C2696" s="3">
        <v>0.7285300925925926</v>
      </c>
      <c r="D2696" t="s">
        <v>31</v>
      </c>
      <c r="E2696" t="s">
        <v>27</v>
      </c>
      <c r="F2696" t="s">
        <v>12</v>
      </c>
      <c r="G2696" t="s">
        <v>10</v>
      </c>
      <c r="H2696">
        <v>20666</v>
      </c>
      <c r="I2696">
        <f>IF(Table3_1[[#This Row],[Status]]="Hired",1,0)</f>
        <v>1</v>
      </c>
      <c r="J2696" t="b">
        <f>OR((Table3_1[[#This Row],[Offered Salary]]&lt;$O$27),(Table3_1[[#This Row],[Offered Salary]]&gt;$O$28))</f>
        <v>0</v>
      </c>
      <c r="K2696" t="str">
        <f>IF(Table3_1[[#This Row],[Offered Salary]]&lt;$O$27,"Low",IF(Table3_1[[#This Row],[Offered Salary]]&gt;$O$28,"High",""))</f>
        <v/>
      </c>
      <c r="L2696" s="6">
        <f>((Table3_1[[#This Row],[Offered Salary]]-$O$25)/$O$26)</f>
        <v>-1.0162272180911629</v>
      </c>
    </row>
    <row r="2697" spans="1:12" x14ac:dyDescent="0.3">
      <c r="A2697">
        <v>625087</v>
      </c>
      <c r="B2697" s="2">
        <v>41879</v>
      </c>
      <c r="C2697" s="3">
        <v>0.39684027777777775</v>
      </c>
      <c r="D2697" t="s">
        <v>30</v>
      </c>
      <c r="E2697" t="s">
        <v>27</v>
      </c>
      <c r="F2697" t="s">
        <v>12</v>
      </c>
      <c r="G2697" t="s">
        <v>10</v>
      </c>
      <c r="H2697">
        <v>33446</v>
      </c>
      <c r="I2697">
        <f>IF(Table3_1[[#This Row],[Status]]="Hired",1,0)</f>
        <v>0</v>
      </c>
      <c r="J2697" t="b">
        <f>OR((Table3_1[[#This Row],[Offered Salary]]&lt;$O$27),(Table3_1[[#This Row],[Offered Salary]]&gt;$O$28))</f>
        <v>0</v>
      </c>
      <c r="K2697" t="str">
        <f>IF(Table3_1[[#This Row],[Offered Salary]]&lt;$O$27,"Low",IF(Table3_1[[#This Row],[Offered Salary]]&gt;$O$28,"High",""))</f>
        <v/>
      </c>
      <c r="L2697" s="6">
        <f>((Table3_1[[#This Row],[Offered Salary]]-$O$25)/$O$26)</f>
        <v>-0.57325351689324033</v>
      </c>
    </row>
    <row r="2698" spans="1:12" x14ac:dyDescent="0.3">
      <c r="A2698">
        <v>556795</v>
      </c>
      <c r="B2698" s="2">
        <v>41879</v>
      </c>
      <c r="C2698" s="3">
        <v>0.40310185185185188</v>
      </c>
      <c r="D2698" t="s">
        <v>30</v>
      </c>
      <c r="E2698" t="s">
        <v>29</v>
      </c>
      <c r="F2698" t="s">
        <v>12</v>
      </c>
      <c r="G2698" t="s">
        <v>10</v>
      </c>
      <c r="H2698">
        <v>37177</v>
      </c>
      <c r="I2698">
        <f>IF(Table3_1[[#This Row],[Status]]="Hired",1,0)</f>
        <v>0</v>
      </c>
      <c r="J2698" t="b">
        <f>OR((Table3_1[[#This Row],[Offered Salary]]&lt;$O$27),(Table3_1[[#This Row],[Offered Salary]]&gt;$O$28))</f>
        <v>0</v>
      </c>
      <c r="K2698" t="str">
        <f>IF(Table3_1[[#This Row],[Offered Salary]]&lt;$O$27,"Low",IF(Table3_1[[#This Row],[Offered Salary]]&gt;$O$28,"High",""))</f>
        <v/>
      </c>
      <c r="L2698" s="6">
        <f>((Table3_1[[#This Row],[Offered Salary]]-$O$25)/$O$26)</f>
        <v>-0.44393153886746178</v>
      </c>
    </row>
    <row r="2699" spans="1:12" x14ac:dyDescent="0.3">
      <c r="A2699">
        <v>66708</v>
      </c>
      <c r="B2699" s="2">
        <v>41879</v>
      </c>
      <c r="C2699" s="3">
        <v>0.57152777777777775</v>
      </c>
      <c r="D2699" t="s">
        <v>31</v>
      </c>
      <c r="E2699" t="s">
        <v>27</v>
      </c>
      <c r="F2699" t="s">
        <v>12</v>
      </c>
      <c r="G2699" t="s">
        <v>10</v>
      </c>
      <c r="H2699">
        <v>79459</v>
      </c>
      <c r="I2699">
        <f>IF(Table3_1[[#This Row],[Status]]="Hired",1,0)</f>
        <v>1</v>
      </c>
      <c r="J2699" t="b">
        <f>OR((Table3_1[[#This Row],[Offered Salary]]&lt;$O$27),(Table3_1[[#This Row],[Offered Salary]]&gt;$O$28))</f>
        <v>0</v>
      </c>
      <c r="K2699" t="str">
        <f>IF(Table3_1[[#This Row],[Offered Salary]]&lt;$O$27,"Low",IF(Table3_1[[#This Row],[Offered Salary]]&gt;$O$28,"High",""))</f>
        <v/>
      </c>
      <c r="L2699" s="6">
        <f>((Table3_1[[#This Row],[Offered Salary]]-$O$25)/$O$26)</f>
        <v>1.021625114814116</v>
      </c>
    </row>
    <row r="2700" spans="1:12" x14ac:dyDescent="0.3">
      <c r="A2700">
        <v>856409</v>
      </c>
      <c r="B2700" s="2">
        <v>41880</v>
      </c>
      <c r="C2700" s="3">
        <v>0.62020833333333336</v>
      </c>
      <c r="D2700" t="s">
        <v>31</v>
      </c>
      <c r="E2700" t="s">
        <v>29</v>
      </c>
      <c r="F2700" t="s">
        <v>12</v>
      </c>
      <c r="G2700" t="s">
        <v>10</v>
      </c>
      <c r="H2700">
        <v>63684</v>
      </c>
      <c r="I2700">
        <f>IF(Table3_1[[#This Row],[Status]]="Hired",1,0)</f>
        <v>1</v>
      </c>
      <c r="J2700" t="b">
        <f>OR((Table3_1[[#This Row],[Offered Salary]]&lt;$O$27),(Table3_1[[#This Row],[Offered Salary]]&gt;$O$28))</f>
        <v>0</v>
      </c>
      <c r="K2700" t="str">
        <f>IF(Table3_1[[#This Row],[Offered Salary]]&lt;$O$27,"Low",IF(Table3_1[[#This Row],[Offered Salary]]&gt;$O$28,"High",""))</f>
        <v/>
      </c>
      <c r="L2700" s="6">
        <f>((Table3_1[[#This Row],[Offered Salary]]-$O$25)/$O$26)</f>
        <v>0.47484028411010748</v>
      </c>
    </row>
    <row r="2701" spans="1:12" x14ac:dyDescent="0.3">
      <c r="A2701">
        <v>840429</v>
      </c>
      <c r="B2701" s="2">
        <v>41880</v>
      </c>
      <c r="C2701" s="3">
        <v>0.62250000000000005</v>
      </c>
      <c r="D2701" t="s">
        <v>31</v>
      </c>
      <c r="E2701" t="s">
        <v>27</v>
      </c>
      <c r="F2701" t="s">
        <v>12</v>
      </c>
      <c r="G2701" t="s">
        <v>10</v>
      </c>
      <c r="H2701">
        <v>39987</v>
      </c>
      <c r="I2701">
        <f>IF(Table3_1[[#This Row],[Status]]="Hired",1,0)</f>
        <v>1</v>
      </c>
      <c r="J2701" t="b">
        <f>OR((Table3_1[[#This Row],[Offered Salary]]&lt;$O$27),(Table3_1[[#This Row],[Offered Salary]]&gt;$O$28))</f>
        <v>0</v>
      </c>
      <c r="K2701" t="str">
        <f>IF(Table3_1[[#This Row],[Offered Salary]]&lt;$O$27,"Low",IF(Table3_1[[#This Row],[Offered Salary]]&gt;$O$28,"High",""))</f>
        <v/>
      </c>
      <c r="L2701" s="6">
        <f>((Table3_1[[#This Row],[Offered Salary]]-$O$25)/$O$26)</f>
        <v>-0.34653278297026596</v>
      </c>
    </row>
    <row r="2702" spans="1:12" x14ac:dyDescent="0.3">
      <c r="A2702">
        <v>189578</v>
      </c>
      <c r="B2702" s="2">
        <v>41775</v>
      </c>
      <c r="C2702" s="3">
        <v>0.39725694444444443</v>
      </c>
      <c r="D2702" t="s">
        <v>30</v>
      </c>
      <c r="E2702" t="s">
        <v>29</v>
      </c>
      <c r="F2702" t="s">
        <v>20</v>
      </c>
      <c r="G2702" t="s">
        <v>4</v>
      </c>
      <c r="H2702">
        <v>19402</v>
      </c>
      <c r="I2702">
        <f>IF(Table3_1[[#This Row],[Status]]="Hired",1,0)</f>
        <v>0</v>
      </c>
      <c r="J2702" t="b">
        <f>OR((Table3_1[[#This Row],[Offered Salary]]&lt;$O$27),(Table3_1[[#This Row],[Offered Salary]]&gt;$O$28))</f>
        <v>0</v>
      </c>
      <c r="K2702" t="str">
        <f>IF(Table3_1[[#This Row],[Offered Salary]]&lt;$O$27,"Low",IF(Table3_1[[#This Row],[Offered Salary]]&gt;$O$28,"High",""))</f>
        <v/>
      </c>
      <c r="L2702" s="6">
        <f>((Table3_1[[#This Row],[Offered Salary]]-$O$25)/$O$26)</f>
        <v>-1.0600393275054176</v>
      </c>
    </row>
    <row r="2703" spans="1:12" x14ac:dyDescent="0.3">
      <c r="A2703">
        <v>750767</v>
      </c>
      <c r="B2703" s="2">
        <v>41848</v>
      </c>
      <c r="C2703" s="3">
        <v>0.80084490740740744</v>
      </c>
      <c r="D2703" t="s">
        <v>31</v>
      </c>
      <c r="E2703" t="s">
        <v>29</v>
      </c>
      <c r="F2703" t="s">
        <v>17</v>
      </c>
      <c r="G2703" t="s">
        <v>4</v>
      </c>
      <c r="H2703">
        <v>85342</v>
      </c>
      <c r="I2703">
        <f>IF(Table3_1[[#This Row],[Status]]="Hired",1,0)</f>
        <v>1</v>
      </c>
      <c r="J2703" t="b">
        <f>OR((Table3_1[[#This Row],[Offered Salary]]&lt;$O$27),(Table3_1[[#This Row],[Offered Salary]]&gt;$O$28))</f>
        <v>0</v>
      </c>
      <c r="K2703" t="str">
        <f>IF(Table3_1[[#This Row],[Offered Salary]]&lt;$O$27,"Low",IF(Table3_1[[#This Row],[Offered Salary]]&gt;$O$28,"High",""))</f>
        <v/>
      </c>
      <c r="L2703" s="6">
        <f>((Table3_1[[#This Row],[Offered Salary]]-$O$25)/$O$26)</f>
        <v>1.2255385955768219</v>
      </c>
    </row>
    <row r="2704" spans="1:12" x14ac:dyDescent="0.3">
      <c r="A2704">
        <v>779678</v>
      </c>
      <c r="B2704" s="2">
        <v>41848</v>
      </c>
      <c r="C2704" s="3">
        <v>0.80074074074074075</v>
      </c>
      <c r="D2704" t="s">
        <v>31</v>
      </c>
      <c r="E2704" t="s">
        <v>28</v>
      </c>
      <c r="F2704" t="s">
        <v>17</v>
      </c>
      <c r="G2704" t="s">
        <v>4</v>
      </c>
      <c r="H2704">
        <v>90730</v>
      </c>
      <c r="I2704">
        <f>IF(Table3_1[[#This Row],[Status]]="Hired",1,0)</f>
        <v>1</v>
      </c>
      <c r="J2704" t="b">
        <f>OR((Table3_1[[#This Row],[Offered Salary]]&lt;$O$27),(Table3_1[[#This Row],[Offered Salary]]&gt;$O$28))</f>
        <v>0</v>
      </c>
      <c r="K2704" t="str">
        <f>IF(Table3_1[[#This Row],[Offered Salary]]&lt;$O$27,"Low",IF(Table3_1[[#This Row],[Offered Salary]]&gt;$O$28,"High",""))</f>
        <v/>
      </c>
      <c r="L2704" s="6">
        <f>((Table3_1[[#This Row],[Offered Salary]]-$O$25)/$O$26)</f>
        <v>1.4122946442508755</v>
      </c>
    </row>
    <row r="2705" spans="1:12" x14ac:dyDescent="0.3">
      <c r="A2705">
        <v>371137</v>
      </c>
      <c r="B2705" s="2">
        <v>41848</v>
      </c>
      <c r="C2705" s="3">
        <v>0.80170138888888887</v>
      </c>
      <c r="D2705" t="s">
        <v>31</v>
      </c>
      <c r="E2705" t="s">
        <v>28</v>
      </c>
      <c r="F2705" t="s">
        <v>17</v>
      </c>
      <c r="G2705" t="s">
        <v>4</v>
      </c>
      <c r="H2705">
        <v>88298</v>
      </c>
      <c r="I2705">
        <f>IF(Table3_1[[#This Row],[Status]]="Hired",1,0)</f>
        <v>1</v>
      </c>
      <c r="J2705" t="b">
        <f>OR((Table3_1[[#This Row],[Offered Salary]]&lt;$O$27),(Table3_1[[#This Row],[Offered Salary]]&gt;$O$28))</f>
        <v>0</v>
      </c>
      <c r="K2705" t="str">
        <f>IF(Table3_1[[#This Row],[Offered Salary]]&lt;$O$27,"Low",IF(Table3_1[[#This Row],[Offered Salary]]&gt;$O$28,"High",""))</f>
        <v/>
      </c>
      <c r="L2705" s="6">
        <f>((Table3_1[[#This Row],[Offered Salary]]-$O$25)/$O$26)</f>
        <v>1.3279979274031957</v>
      </c>
    </row>
    <row r="2706" spans="1:12" x14ac:dyDescent="0.3">
      <c r="A2706">
        <v>764371</v>
      </c>
      <c r="B2706" s="2">
        <v>41812</v>
      </c>
      <c r="C2706" s="3">
        <v>0.42738425925925927</v>
      </c>
      <c r="D2706" t="s">
        <v>31</v>
      </c>
      <c r="E2706" t="s">
        <v>29</v>
      </c>
      <c r="F2706" t="s">
        <v>20</v>
      </c>
      <c r="G2706" t="s">
        <v>1</v>
      </c>
      <c r="H2706">
        <v>86688</v>
      </c>
      <c r="I2706">
        <f>IF(Table3_1[[#This Row],[Status]]="Hired",1,0)</f>
        <v>1</v>
      </c>
      <c r="J2706" t="b">
        <f>OR((Table3_1[[#This Row],[Offered Salary]]&lt;$O$27),(Table3_1[[#This Row],[Offered Salary]]&gt;$O$28))</f>
        <v>0</v>
      </c>
      <c r="K2706" t="str">
        <f>IF(Table3_1[[#This Row],[Offered Salary]]&lt;$O$27,"Low",IF(Table3_1[[#This Row],[Offered Salary]]&gt;$O$28,"High",""))</f>
        <v/>
      </c>
      <c r="L2706" s="6">
        <f>((Table3_1[[#This Row],[Offered Salary]]-$O$25)/$O$26)</f>
        <v>1.2721929462663684</v>
      </c>
    </row>
    <row r="2707" spans="1:12" x14ac:dyDescent="0.3">
      <c r="A2707">
        <v>87101</v>
      </c>
      <c r="B2707" s="2">
        <v>41812</v>
      </c>
      <c r="C2707" s="3">
        <v>0.42621527777777779</v>
      </c>
      <c r="D2707" t="s">
        <v>30</v>
      </c>
      <c r="E2707" t="s">
        <v>29</v>
      </c>
      <c r="F2707" t="s">
        <v>20</v>
      </c>
      <c r="G2707" t="s">
        <v>1</v>
      </c>
      <c r="H2707">
        <v>95425</v>
      </c>
      <c r="I2707">
        <f>IF(Table3_1[[#This Row],[Status]]="Hired",1,0)</f>
        <v>0</v>
      </c>
      <c r="J2707" t="b">
        <f>OR((Table3_1[[#This Row],[Offered Salary]]&lt;$O$27),(Table3_1[[#This Row],[Offered Salary]]&gt;$O$28))</f>
        <v>0</v>
      </c>
      <c r="K2707" t="str">
        <f>IF(Table3_1[[#This Row],[Offered Salary]]&lt;$O$27,"Low",IF(Table3_1[[#This Row],[Offered Salary]]&gt;$O$28,"High",""))</f>
        <v/>
      </c>
      <c r="L2707" s="6">
        <f>((Table3_1[[#This Row],[Offered Salary]]-$O$25)/$O$26)</f>
        <v>1.5750302880008167</v>
      </c>
    </row>
    <row r="2708" spans="1:12" x14ac:dyDescent="0.3">
      <c r="A2708">
        <v>692210</v>
      </c>
      <c r="B2708" s="2">
        <v>41812</v>
      </c>
      <c r="C2708" s="3">
        <v>0.42650462962962965</v>
      </c>
      <c r="D2708" t="s">
        <v>30</v>
      </c>
      <c r="E2708" t="s">
        <v>29</v>
      </c>
      <c r="F2708" t="s">
        <v>20</v>
      </c>
      <c r="G2708" t="s">
        <v>1</v>
      </c>
      <c r="H2708">
        <v>86601</v>
      </c>
      <c r="I2708">
        <f>IF(Table3_1[[#This Row],[Status]]="Hired",1,0)</f>
        <v>0</v>
      </c>
      <c r="J2708" t="b">
        <f>OR((Table3_1[[#This Row],[Offered Salary]]&lt;$O$27),(Table3_1[[#This Row],[Offered Salary]]&gt;$O$28))</f>
        <v>0</v>
      </c>
      <c r="K2708" t="str">
        <f>IF(Table3_1[[#This Row],[Offered Salary]]&lt;$O$27,"Low",IF(Table3_1[[#This Row],[Offered Salary]]&gt;$O$28,"High",""))</f>
        <v/>
      </c>
      <c r="L2708" s="6">
        <f>((Table3_1[[#This Row],[Offered Salary]]-$O$25)/$O$26)</f>
        <v>1.2691773975962415</v>
      </c>
    </row>
    <row r="2709" spans="1:12" x14ac:dyDescent="0.3">
      <c r="A2709">
        <v>840296</v>
      </c>
      <c r="B2709" s="2">
        <v>41801</v>
      </c>
      <c r="C2709" s="3">
        <v>0.32874999999999999</v>
      </c>
      <c r="D2709" t="s">
        <v>31</v>
      </c>
      <c r="E2709" t="s">
        <v>27</v>
      </c>
      <c r="F2709" t="s">
        <v>20</v>
      </c>
      <c r="G2709" t="s">
        <v>10</v>
      </c>
      <c r="H2709">
        <v>16830</v>
      </c>
      <c r="I2709">
        <f>IF(Table3_1[[#This Row],[Status]]="Hired",1,0)</f>
        <v>1</v>
      </c>
      <c r="J2709" t="b">
        <f>OR((Table3_1[[#This Row],[Offered Salary]]&lt;$O$27),(Table3_1[[#This Row],[Offered Salary]]&gt;$O$28))</f>
        <v>0</v>
      </c>
      <c r="K2709" t="str">
        <f>IF(Table3_1[[#This Row],[Offered Salary]]&lt;$O$27,"Low",IF(Table3_1[[#This Row],[Offered Salary]]&gt;$O$28,"High",""))</f>
        <v/>
      </c>
      <c r="L2709" s="6">
        <f>((Table3_1[[#This Row],[Offered Salary]]-$O$25)/$O$26)</f>
        <v>-1.1491886514084737</v>
      </c>
    </row>
    <row r="2710" spans="1:12" x14ac:dyDescent="0.3">
      <c r="A2710">
        <v>537105</v>
      </c>
      <c r="B2710" s="2">
        <v>41774</v>
      </c>
      <c r="C2710" s="3">
        <v>0.73236111111111113</v>
      </c>
      <c r="D2710" t="s">
        <v>31</v>
      </c>
      <c r="E2710" t="s">
        <v>27</v>
      </c>
      <c r="F2710" t="s">
        <v>15</v>
      </c>
      <c r="G2710" t="s">
        <v>5</v>
      </c>
      <c r="H2710">
        <v>42254</v>
      </c>
      <c r="I2710">
        <f>IF(Table3_1[[#This Row],[Status]]="Hired",1,0)</f>
        <v>1</v>
      </c>
      <c r="J2710" t="b">
        <f>OR((Table3_1[[#This Row],[Offered Salary]]&lt;$O$27),(Table3_1[[#This Row],[Offered Salary]]&gt;$O$28))</f>
        <v>0</v>
      </c>
      <c r="K2710" t="str">
        <f>IF(Table3_1[[#This Row],[Offered Salary]]&lt;$O$27,"Low",IF(Table3_1[[#This Row],[Offered Salary]]&gt;$O$28,"High",""))</f>
        <v/>
      </c>
      <c r="L2710" s="6">
        <f>((Table3_1[[#This Row],[Offered Salary]]-$O$25)/$O$26)</f>
        <v>-0.2679552101521368</v>
      </c>
    </row>
    <row r="2711" spans="1:12" x14ac:dyDescent="0.3">
      <c r="A2711">
        <v>874563</v>
      </c>
      <c r="B2711" s="2">
        <v>41785</v>
      </c>
      <c r="C2711" s="3">
        <v>0.34064814814814814</v>
      </c>
      <c r="D2711" t="s">
        <v>30</v>
      </c>
      <c r="E2711" t="s">
        <v>27</v>
      </c>
      <c r="F2711" t="s">
        <v>15</v>
      </c>
      <c r="G2711" t="s">
        <v>5</v>
      </c>
      <c r="H2711">
        <v>66660</v>
      </c>
      <c r="I2711">
        <f>IF(Table3_1[[#This Row],[Status]]="Hired",1,0)</f>
        <v>0</v>
      </c>
      <c r="J2711" t="b">
        <f>OR((Table3_1[[#This Row],[Offered Salary]]&lt;$O$27),(Table3_1[[#This Row],[Offered Salary]]&gt;$O$28))</f>
        <v>0</v>
      </c>
      <c r="K2711" t="str">
        <f>IF(Table3_1[[#This Row],[Offered Salary]]&lt;$O$27,"Low",IF(Table3_1[[#This Row],[Offered Salary]]&gt;$O$28,"High",""))</f>
        <v/>
      </c>
      <c r="L2711" s="6">
        <f>((Table3_1[[#This Row],[Offered Salary]]-$O$25)/$O$26)</f>
        <v>0.57799284551582097</v>
      </c>
    </row>
    <row r="2712" spans="1:12" x14ac:dyDescent="0.3">
      <c r="A2712">
        <v>487292</v>
      </c>
      <c r="B2712" s="2">
        <v>41785</v>
      </c>
      <c r="C2712" s="3">
        <v>0.3429976851851852</v>
      </c>
      <c r="D2712" t="s">
        <v>31</v>
      </c>
      <c r="E2712" t="s">
        <v>29</v>
      </c>
      <c r="F2712" t="s">
        <v>15</v>
      </c>
      <c r="G2712" t="s">
        <v>5</v>
      </c>
      <c r="H2712">
        <v>94230</v>
      </c>
      <c r="I2712">
        <f>IF(Table3_1[[#This Row],[Status]]="Hired",1,0)</f>
        <v>1</v>
      </c>
      <c r="J2712" t="b">
        <f>OR((Table3_1[[#This Row],[Offered Salary]]&lt;$O$27),(Table3_1[[#This Row],[Offered Salary]]&gt;$O$28))</f>
        <v>0</v>
      </c>
      <c r="K2712" t="str">
        <f>IF(Table3_1[[#This Row],[Offered Salary]]&lt;$O$27,"Low",IF(Table3_1[[#This Row],[Offered Salary]]&gt;$O$28,"High",""))</f>
        <v/>
      </c>
      <c r="L2712" s="6">
        <f>((Table3_1[[#This Row],[Offered Salary]]-$O$25)/$O$26)</f>
        <v>1.5336098206352833</v>
      </c>
    </row>
    <row r="2713" spans="1:12" x14ac:dyDescent="0.3">
      <c r="A2713">
        <v>473364</v>
      </c>
      <c r="B2713" s="2">
        <v>41804</v>
      </c>
      <c r="C2713" s="3">
        <v>0.74067129629629624</v>
      </c>
      <c r="D2713" t="s">
        <v>31</v>
      </c>
      <c r="E2713" t="s">
        <v>27</v>
      </c>
      <c r="F2713" t="s">
        <v>15</v>
      </c>
      <c r="G2713" t="s">
        <v>6</v>
      </c>
      <c r="H2713">
        <v>37250</v>
      </c>
      <c r="I2713">
        <f>IF(Table3_1[[#This Row],[Status]]="Hired",1,0)</f>
        <v>1</v>
      </c>
      <c r="J2713" t="b">
        <f>OR((Table3_1[[#This Row],[Offered Salary]]&lt;$O$27),(Table3_1[[#This Row],[Offered Salary]]&gt;$O$28))</f>
        <v>0</v>
      </c>
      <c r="K2713" t="str">
        <f>IF(Table3_1[[#This Row],[Offered Salary]]&lt;$O$27,"Low",IF(Table3_1[[#This Row],[Offered Salary]]&gt;$O$28,"High",""))</f>
        <v/>
      </c>
      <c r="L2713" s="6">
        <f>((Table3_1[[#This Row],[Offered Salary]]-$O$25)/$O$26)</f>
        <v>-0.44140125090287269</v>
      </c>
    </row>
    <row r="2714" spans="1:12" x14ac:dyDescent="0.3">
      <c r="A2714">
        <v>171942</v>
      </c>
      <c r="B2714" s="2">
        <v>41807</v>
      </c>
      <c r="C2714" s="3">
        <v>0.45717592592592593</v>
      </c>
      <c r="D2714" t="s">
        <v>31</v>
      </c>
      <c r="E2714" t="s">
        <v>27</v>
      </c>
      <c r="F2714" t="s">
        <v>15</v>
      </c>
      <c r="G2714" t="s">
        <v>6</v>
      </c>
      <c r="H2714">
        <v>97144</v>
      </c>
      <c r="I2714">
        <f>IF(Table3_1[[#This Row],[Status]]="Hired",1,0)</f>
        <v>1</v>
      </c>
      <c r="J2714" t="b">
        <f>OR((Table3_1[[#This Row],[Offered Salary]]&lt;$O$27),(Table3_1[[#This Row],[Offered Salary]]&gt;$O$28))</f>
        <v>0</v>
      </c>
      <c r="K2714" t="str">
        <f>IF(Table3_1[[#This Row],[Offered Salary]]&lt;$O$27,"Low",IF(Table3_1[[#This Row],[Offered Salary]]&gt;$O$28,"High",""))</f>
        <v/>
      </c>
      <c r="L2714" s="6">
        <f>((Table3_1[[#This Row],[Offered Salary]]-$O$25)/$O$26)</f>
        <v>1.6346133703450443</v>
      </c>
    </row>
    <row r="2715" spans="1:12" x14ac:dyDescent="0.3">
      <c r="A2715">
        <v>273267</v>
      </c>
      <c r="B2715" s="2">
        <v>41807</v>
      </c>
      <c r="C2715" s="3">
        <v>0.45741898148148147</v>
      </c>
      <c r="D2715" t="s">
        <v>30</v>
      </c>
      <c r="E2715" t="s">
        <v>27</v>
      </c>
      <c r="F2715" t="s">
        <v>15</v>
      </c>
      <c r="G2715" t="s">
        <v>6</v>
      </c>
      <c r="H2715">
        <v>17318</v>
      </c>
      <c r="I2715">
        <f>IF(Table3_1[[#This Row],[Status]]="Hired",1,0)</f>
        <v>0</v>
      </c>
      <c r="J2715" t="b">
        <f>OR((Table3_1[[#This Row],[Offered Salary]]&lt;$O$27),(Table3_1[[#This Row],[Offered Salary]]&gt;$O$28))</f>
        <v>0</v>
      </c>
      <c r="K2715" t="str">
        <f>IF(Table3_1[[#This Row],[Offered Salary]]&lt;$O$27,"Low",IF(Table3_1[[#This Row],[Offered Salary]]&gt;$O$28,"High",""))</f>
        <v/>
      </c>
      <c r="L2715" s="6">
        <f>((Table3_1[[#This Row],[Offered Salary]]-$O$25)/$O$26)</f>
        <v>-1.1322738496725906</v>
      </c>
    </row>
    <row r="2716" spans="1:12" x14ac:dyDescent="0.3">
      <c r="A2716">
        <v>826650</v>
      </c>
      <c r="B2716" s="2">
        <v>41835</v>
      </c>
      <c r="C2716" s="3">
        <v>0.59311342592592597</v>
      </c>
      <c r="D2716" t="s">
        <v>30</v>
      </c>
      <c r="E2716" t="s">
        <v>29</v>
      </c>
      <c r="F2716" t="s">
        <v>15</v>
      </c>
      <c r="G2716" t="s">
        <v>6</v>
      </c>
      <c r="H2716">
        <v>35596</v>
      </c>
      <c r="I2716">
        <f>IF(Table3_1[[#This Row],[Status]]="Hired",1,0)</f>
        <v>0</v>
      </c>
      <c r="J2716" t="b">
        <f>OR((Table3_1[[#This Row],[Offered Salary]]&lt;$O$27),(Table3_1[[#This Row],[Offered Salary]]&gt;$O$28))</f>
        <v>0</v>
      </c>
      <c r="K2716" t="str">
        <f>IF(Table3_1[[#This Row],[Offered Salary]]&lt;$O$27,"Low",IF(Table3_1[[#This Row],[Offered Salary]]&gt;$O$28,"High",""))</f>
        <v/>
      </c>
      <c r="L2716" s="6">
        <f>((Table3_1[[#This Row],[Offered Salary]]-$O$25)/$O$26)</f>
        <v>-0.49873133711424705</v>
      </c>
    </row>
    <row r="2717" spans="1:12" x14ac:dyDescent="0.3">
      <c r="A2717">
        <v>160711</v>
      </c>
      <c r="B2717" s="2">
        <v>41877</v>
      </c>
      <c r="C2717" s="3">
        <v>0.39751157407407406</v>
      </c>
      <c r="D2717" t="s">
        <v>31</v>
      </c>
      <c r="E2717" t="s">
        <v>29</v>
      </c>
      <c r="F2717" t="s">
        <v>15</v>
      </c>
      <c r="G2717" t="s">
        <v>6</v>
      </c>
      <c r="H2717">
        <v>48205</v>
      </c>
      <c r="I2717">
        <f>IF(Table3_1[[#This Row],[Status]]="Hired",1,0)</f>
        <v>1</v>
      </c>
      <c r="J2717" t="b">
        <f>OR((Table3_1[[#This Row],[Offered Salary]]&lt;$O$27),(Table3_1[[#This Row],[Offered Salary]]&gt;$O$28))</f>
        <v>0</v>
      </c>
      <c r="K2717" t="str">
        <f>IF(Table3_1[[#This Row],[Offered Salary]]&lt;$O$27,"Low",IF(Table3_1[[#This Row],[Offered Salary]]&gt;$O$28,"High",""))</f>
        <v/>
      </c>
      <c r="L2717" s="6">
        <f>((Table3_1[[#This Row],[Offered Salary]]-$O$25)/$O$26)</f>
        <v>-6.1684748819676893E-2</v>
      </c>
    </row>
    <row r="2718" spans="1:12" x14ac:dyDescent="0.3">
      <c r="A2718">
        <v>324902</v>
      </c>
      <c r="B2718" s="2">
        <v>41821</v>
      </c>
      <c r="C2718" s="3">
        <v>0.39944444444444444</v>
      </c>
      <c r="D2718" t="s">
        <v>30</v>
      </c>
      <c r="E2718" t="s">
        <v>29</v>
      </c>
      <c r="F2718" t="s">
        <v>13</v>
      </c>
      <c r="G2718" t="s">
        <v>2</v>
      </c>
      <c r="H2718">
        <v>73166</v>
      </c>
      <c r="I2718">
        <f>IF(Table3_1[[#This Row],[Status]]="Hired",1,0)</f>
        <v>0</v>
      </c>
      <c r="J2718" t="b">
        <f>OR((Table3_1[[#This Row],[Offered Salary]]&lt;$O$27),(Table3_1[[#This Row],[Offered Salary]]&gt;$O$28))</f>
        <v>0</v>
      </c>
      <c r="K2718" t="str">
        <f>IF(Table3_1[[#This Row],[Offered Salary]]&lt;$O$27,"Low",IF(Table3_1[[#This Row],[Offered Salary]]&gt;$O$28,"High",""))</f>
        <v/>
      </c>
      <c r="L2718" s="6">
        <f>((Table3_1[[#This Row],[Offered Salary]]-$O$25)/$O$26)</f>
        <v>0.80350042767495122</v>
      </c>
    </row>
    <row r="2719" spans="1:12" x14ac:dyDescent="0.3">
      <c r="A2719">
        <v>26533</v>
      </c>
      <c r="B2719" s="2">
        <v>41842</v>
      </c>
      <c r="C2719" s="3">
        <v>0.77836805555555555</v>
      </c>
      <c r="D2719" t="s">
        <v>30</v>
      </c>
      <c r="E2719" t="s">
        <v>29</v>
      </c>
      <c r="F2719" t="s">
        <v>13</v>
      </c>
      <c r="G2719" t="s">
        <v>2</v>
      </c>
      <c r="H2719">
        <v>52761</v>
      </c>
      <c r="I2719">
        <f>IF(Table3_1[[#This Row],[Status]]="Hired",1,0)</f>
        <v>0</v>
      </c>
      <c r="J2719" t="b">
        <f>OR((Table3_1[[#This Row],[Offered Salary]]&lt;$O$27),(Table3_1[[#This Row],[Offered Salary]]&gt;$O$28))</f>
        <v>0</v>
      </c>
      <c r="K2719" t="str">
        <f>IF(Table3_1[[#This Row],[Offered Salary]]&lt;$O$27,"Low",IF(Table3_1[[#This Row],[Offered Salary]]&gt;$O$28,"High",""))</f>
        <v/>
      </c>
      <c r="L2719" s="6">
        <f>((Table3_1[[#This Row],[Offered Salary]]-$O$25)/$O$26)</f>
        <v>9.6232949353854833E-2</v>
      </c>
    </row>
    <row r="2720" spans="1:12" x14ac:dyDescent="0.3">
      <c r="A2720">
        <v>284898</v>
      </c>
      <c r="B2720" s="2">
        <v>41828</v>
      </c>
      <c r="C2720" s="3">
        <v>0.5998148148148148</v>
      </c>
      <c r="D2720" t="s">
        <v>31</v>
      </c>
      <c r="E2720" t="s">
        <v>27</v>
      </c>
      <c r="F2720" t="s">
        <v>14</v>
      </c>
      <c r="G2720" t="s">
        <v>10</v>
      </c>
      <c r="H2720">
        <v>34956</v>
      </c>
      <c r="I2720">
        <f>IF(Table3_1[[#This Row],[Status]]="Hired",1,0)</f>
        <v>1</v>
      </c>
      <c r="J2720" t="b">
        <f>OR((Table3_1[[#This Row],[Offered Salary]]&lt;$O$27),(Table3_1[[#This Row],[Offered Salary]]&gt;$O$28))</f>
        <v>0</v>
      </c>
      <c r="K2720" t="str">
        <f>IF(Table3_1[[#This Row],[Offered Salary]]&lt;$O$27,"Low",IF(Table3_1[[#This Row],[Offered Salary]]&gt;$O$28,"High",""))</f>
        <v/>
      </c>
      <c r="L2720" s="6">
        <f>((Table3_1[[#This Row],[Offered Salary]]-$O$25)/$O$26)</f>
        <v>-0.52091468365311011</v>
      </c>
    </row>
    <row r="2721" spans="1:12" x14ac:dyDescent="0.3">
      <c r="A2721">
        <v>538273</v>
      </c>
      <c r="B2721" s="2">
        <v>41788</v>
      </c>
      <c r="C2721" s="3">
        <v>0.39690972222222221</v>
      </c>
      <c r="D2721" t="s">
        <v>31</v>
      </c>
      <c r="E2721" t="s">
        <v>29</v>
      </c>
      <c r="F2721" t="s">
        <v>13</v>
      </c>
      <c r="G2721" t="s">
        <v>2</v>
      </c>
      <c r="H2721">
        <v>96178</v>
      </c>
      <c r="I2721">
        <f>IF(Table3_1[[#This Row],[Status]]="Hired",1,0)</f>
        <v>1</v>
      </c>
      <c r="J2721" t="b">
        <f>OR((Table3_1[[#This Row],[Offered Salary]]&lt;$O$27),(Table3_1[[#This Row],[Offered Salary]]&gt;$O$28))</f>
        <v>0</v>
      </c>
      <c r="K2721" t="str">
        <f>IF(Table3_1[[#This Row],[Offered Salary]]&lt;$O$27,"Low",IF(Table3_1[[#This Row],[Offered Salary]]&gt;$O$28,"High",""))</f>
        <v/>
      </c>
      <c r="L2721" s="6">
        <f>((Table3_1[[#This Row],[Offered Salary]]-$O$25)/$O$26)</f>
        <v>1.6011303816629479</v>
      </c>
    </row>
    <row r="2722" spans="1:12" x14ac:dyDescent="0.3">
      <c r="A2722">
        <v>63459</v>
      </c>
      <c r="B2722" s="2">
        <v>41788</v>
      </c>
      <c r="C2722" s="3">
        <v>0.39730324074074075</v>
      </c>
      <c r="D2722" t="s">
        <v>31</v>
      </c>
      <c r="E2722" t="s">
        <v>29</v>
      </c>
      <c r="F2722" t="s">
        <v>13</v>
      </c>
      <c r="G2722" t="s">
        <v>2</v>
      </c>
      <c r="H2722">
        <v>49485</v>
      </c>
      <c r="I2722">
        <f>IF(Table3_1[[#This Row],[Status]]="Hired",1,0)</f>
        <v>1</v>
      </c>
      <c r="J2722" t="b">
        <f>OR((Table3_1[[#This Row],[Offered Salary]]&lt;$O$27),(Table3_1[[#This Row],[Offered Salary]]&gt;$O$28))</f>
        <v>0</v>
      </c>
      <c r="K2722" t="str">
        <f>IF(Table3_1[[#This Row],[Offered Salary]]&lt;$O$27,"Low",IF(Table3_1[[#This Row],[Offered Salary]]&gt;$O$28,"High",""))</f>
        <v/>
      </c>
      <c r="L2722" s="6">
        <f>((Table3_1[[#This Row],[Offered Salary]]-$O$25)/$O$26)</f>
        <v>-1.7318055741950684E-2</v>
      </c>
    </row>
    <row r="2723" spans="1:12" x14ac:dyDescent="0.3">
      <c r="A2723">
        <v>778940</v>
      </c>
      <c r="B2723" s="2">
        <v>41848</v>
      </c>
      <c r="C2723" s="3">
        <v>0.5103240740740741</v>
      </c>
      <c r="D2723" t="s">
        <v>31</v>
      </c>
      <c r="E2723" t="s">
        <v>27</v>
      </c>
      <c r="F2723" t="s">
        <v>20</v>
      </c>
      <c r="G2723" t="s">
        <v>10</v>
      </c>
      <c r="H2723">
        <v>30120</v>
      </c>
      <c r="I2723">
        <f>IF(Table3_1[[#This Row],[Status]]="Hired",1,0)</f>
        <v>1</v>
      </c>
      <c r="J2723" t="b">
        <f>OR((Table3_1[[#This Row],[Offered Salary]]&lt;$O$27),(Table3_1[[#This Row],[Offered Salary]]&gt;$O$28))</f>
        <v>0</v>
      </c>
      <c r="K2723" t="str">
        <f>IF(Table3_1[[#This Row],[Offered Salary]]&lt;$O$27,"Low",IF(Table3_1[[#This Row],[Offered Salary]]&gt;$O$28,"High",""))</f>
        <v/>
      </c>
      <c r="L2723" s="6">
        <f>((Table3_1[[#This Row],[Offered Salary]]-$O$25)/$O$26)</f>
        <v>-0.6885375959373945</v>
      </c>
    </row>
    <row r="2724" spans="1:12" x14ac:dyDescent="0.3">
      <c r="A2724">
        <v>707968</v>
      </c>
      <c r="B2724" s="2">
        <v>41848</v>
      </c>
      <c r="C2724" s="3">
        <v>0.51325231481481481</v>
      </c>
      <c r="D2724" t="s">
        <v>31</v>
      </c>
      <c r="E2724" t="s">
        <v>27</v>
      </c>
      <c r="F2724" t="s">
        <v>20</v>
      </c>
      <c r="G2724" t="s">
        <v>10</v>
      </c>
      <c r="H2724">
        <v>79312</v>
      </c>
      <c r="I2724">
        <f>IF(Table3_1[[#This Row],[Status]]="Hired",1,0)</f>
        <v>1</v>
      </c>
      <c r="J2724" t="b">
        <f>OR((Table3_1[[#This Row],[Offered Salary]]&lt;$O$27),(Table3_1[[#This Row],[Offered Salary]]&gt;$O$28))</f>
        <v>0</v>
      </c>
      <c r="K2724" t="str">
        <f>IF(Table3_1[[#This Row],[Offered Salary]]&lt;$O$27,"Low",IF(Table3_1[[#This Row],[Offered Salary]]&gt;$O$28,"High",""))</f>
        <v/>
      </c>
      <c r="L2724" s="6">
        <f>((Table3_1[[#This Row],[Offered Salary]]-$O$25)/$O$26)</f>
        <v>1.016529877405971</v>
      </c>
    </row>
    <row r="2725" spans="1:12" x14ac:dyDescent="0.3">
      <c r="A2725">
        <v>801736</v>
      </c>
      <c r="B2725" s="2">
        <v>41848</v>
      </c>
      <c r="C2725" s="3">
        <v>0.51407407407407413</v>
      </c>
      <c r="D2725" t="s">
        <v>31</v>
      </c>
      <c r="E2725" t="s">
        <v>29</v>
      </c>
      <c r="F2725" t="s">
        <v>20</v>
      </c>
      <c r="G2725" t="s">
        <v>10</v>
      </c>
      <c r="H2725">
        <v>39306</v>
      </c>
      <c r="I2725">
        <f>IF(Table3_1[[#This Row],[Status]]="Hired",1,0)</f>
        <v>1</v>
      </c>
      <c r="J2725" t="b">
        <f>OR((Table3_1[[#This Row],[Offered Salary]]&lt;$O$27),(Table3_1[[#This Row],[Offered Salary]]&gt;$O$28))</f>
        <v>0</v>
      </c>
      <c r="K2725" t="str">
        <f>IF(Table3_1[[#This Row],[Offered Salary]]&lt;$O$27,"Low",IF(Table3_1[[#This Row],[Offered Salary]]&gt;$O$28,"High",""))</f>
        <v/>
      </c>
      <c r="L2725" s="6">
        <f>((Table3_1[[#This Row],[Offered Salary]]-$O$25)/$O$26)</f>
        <v>-0.37013725014677501</v>
      </c>
    </row>
    <row r="2726" spans="1:12" x14ac:dyDescent="0.3">
      <c r="A2726">
        <v>388477</v>
      </c>
      <c r="B2726" s="2">
        <v>41848</v>
      </c>
      <c r="C2726" s="3">
        <v>0.51034722222222217</v>
      </c>
      <c r="D2726" t="s">
        <v>30</v>
      </c>
      <c r="E2726" t="s">
        <v>28</v>
      </c>
      <c r="F2726" t="s">
        <v>20</v>
      </c>
      <c r="G2726" t="s">
        <v>10</v>
      </c>
      <c r="H2726">
        <v>27505</v>
      </c>
      <c r="I2726">
        <f>IF(Table3_1[[#This Row],[Status]]="Hired",1,0)</f>
        <v>0</v>
      </c>
      <c r="J2726" t="b">
        <f>OR((Table3_1[[#This Row],[Offered Salary]]&lt;$O$27),(Table3_1[[#This Row],[Offered Salary]]&gt;$O$28))</f>
        <v>0</v>
      </c>
      <c r="K2726" t="str">
        <f>IF(Table3_1[[#This Row],[Offered Salary]]&lt;$O$27,"Low",IF(Table3_1[[#This Row],[Offered Salary]]&gt;$O$28,"High",""))</f>
        <v/>
      </c>
      <c r="L2726" s="6">
        <f>((Table3_1[[#This Row],[Offered Salary]]-$O$25)/$O$26)</f>
        <v>-0.7791773634360305</v>
      </c>
    </row>
    <row r="2727" spans="1:12" x14ac:dyDescent="0.3">
      <c r="A2727">
        <v>330441</v>
      </c>
      <c r="B2727" s="2">
        <v>41849</v>
      </c>
      <c r="C2727" s="3">
        <v>0.24831018518518519</v>
      </c>
      <c r="D2727" t="s">
        <v>31</v>
      </c>
      <c r="E2727" t="s">
        <v>27</v>
      </c>
      <c r="F2727" t="s">
        <v>20</v>
      </c>
      <c r="G2727" t="s">
        <v>10</v>
      </c>
      <c r="H2727">
        <v>11316</v>
      </c>
      <c r="I2727">
        <f>IF(Table3_1[[#This Row],[Status]]="Hired",1,0)</f>
        <v>1</v>
      </c>
      <c r="J2727" t="b">
        <f>OR((Table3_1[[#This Row],[Offered Salary]]&lt;$O$27),(Table3_1[[#This Row],[Offered Salary]]&gt;$O$28))</f>
        <v>1</v>
      </c>
      <c r="K2727" t="str">
        <f>IF(Table3_1[[#This Row],[Offered Salary]]&lt;$O$27,"Low",IF(Table3_1[[#This Row],[Offered Salary]]&gt;$O$28,"High",""))</f>
        <v>Low</v>
      </c>
      <c r="L2727" s="6">
        <f>((Table3_1[[#This Row],[Offered Salary]]-$O$25)/$O$26)</f>
        <v>-1.3403120464323661</v>
      </c>
    </row>
    <row r="2728" spans="1:12" x14ac:dyDescent="0.3">
      <c r="A2728">
        <v>378377</v>
      </c>
      <c r="B2728" s="2">
        <v>41851</v>
      </c>
      <c r="C2728" s="3">
        <v>0.82246527777777778</v>
      </c>
      <c r="D2728" t="s">
        <v>30</v>
      </c>
      <c r="E2728" t="s">
        <v>27</v>
      </c>
      <c r="F2728" t="s">
        <v>20</v>
      </c>
      <c r="G2728" t="s">
        <v>10</v>
      </c>
      <c r="H2728">
        <v>98562</v>
      </c>
      <c r="I2728">
        <f>IF(Table3_1[[#This Row],[Status]]="Hired",1,0)</f>
        <v>0</v>
      </c>
      <c r="J2728" t="b">
        <f>OR((Table3_1[[#This Row],[Offered Salary]]&lt;$O$27),(Table3_1[[#This Row],[Offered Salary]]&gt;$O$28))</f>
        <v>0</v>
      </c>
      <c r="K2728" t="str">
        <f>IF(Table3_1[[#This Row],[Offered Salary]]&lt;$O$27,"Low",IF(Table3_1[[#This Row],[Offered Salary]]&gt;$O$28,"High",""))</f>
        <v/>
      </c>
      <c r="L2728" s="6">
        <f>((Table3_1[[#This Row],[Offered Salary]]-$O$25)/$O$26)</f>
        <v>1.6837633475202127</v>
      </c>
    </row>
    <row r="2729" spans="1:12" x14ac:dyDescent="0.3">
      <c r="A2729">
        <v>592167</v>
      </c>
      <c r="B2729" s="2">
        <v>41851</v>
      </c>
      <c r="C2729" s="3">
        <v>0.82388888888888889</v>
      </c>
      <c r="D2729" t="s">
        <v>31</v>
      </c>
      <c r="E2729" t="s">
        <v>27</v>
      </c>
      <c r="F2729" t="s">
        <v>20</v>
      </c>
      <c r="G2729" t="s">
        <v>10</v>
      </c>
      <c r="H2729">
        <v>48181</v>
      </c>
      <c r="I2729">
        <f>IF(Table3_1[[#This Row],[Status]]="Hired",1,0)</f>
        <v>1</v>
      </c>
      <c r="J2729" t="b">
        <f>OR((Table3_1[[#This Row],[Offered Salary]]&lt;$O$27),(Table3_1[[#This Row],[Offered Salary]]&gt;$O$28))</f>
        <v>0</v>
      </c>
      <c r="K2729" t="str">
        <f>IF(Table3_1[[#This Row],[Offered Salary]]&lt;$O$27,"Low",IF(Table3_1[[#This Row],[Offered Salary]]&gt;$O$28,"High",""))</f>
        <v/>
      </c>
      <c r="L2729" s="6">
        <f>((Table3_1[[#This Row],[Offered Salary]]-$O$25)/$O$26)</f>
        <v>-6.2516624314884264E-2</v>
      </c>
    </row>
    <row r="2730" spans="1:12" x14ac:dyDescent="0.3">
      <c r="A2730">
        <v>584499</v>
      </c>
      <c r="B2730" s="2">
        <v>41782</v>
      </c>
      <c r="C2730" s="3">
        <v>0.39679398148148148</v>
      </c>
      <c r="D2730" t="s">
        <v>31</v>
      </c>
      <c r="E2730" t="s">
        <v>27</v>
      </c>
      <c r="F2730" t="s">
        <v>17</v>
      </c>
      <c r="G2730" t="s">
        <v>2</v>
      </c>
      <c r="H2730">
        <v>40655</v>
      </c>
      <c r="I2730">
        <f>IF(Table3_1[[#This Row],[Status]]="Hired",1,0)</f>
        <v>1</v>
      </c>
      <c r="J2730" t="b">
        <f>OR((Table3_1[[#This Row],[Offered Salary]]&lt;$O$27),(Table3_1[[#This Row],[Offered Salary]]&gt;$O$28))</f>
        <v>0</v>
      </c>
      <c r="K2730" t="str">
        <f>IF(Table3_1[[#This Row],[Offered Salary]]&lt;$O$27,"Low",IF(Table3_1[[#This Row],[Offered Salary]]&gt;$O$28,"High",""))</f>
        <v/>
      </c>
      <c r="L2730" s="6">
        <f>((Table3_1[[#This Row],[Offered Salary]]-$O$25)/$O$26)</f>
        <v>-0.32337891502032762</v>
      </c>
    </row>
    <row r="2731" spans="1:12" x14ac:dyDescent="0.3">
      <c r="A2731">
        <v>934567</v>
      </c>
      <c r="B2731" s="2">
        <v>41782</v>
      </c>
      <c r="C2731" s="3">
        <v>0.6341782407407407</v>
      </c>
      <c r="D2731" t="s">
        <v>31</v>
      </c>
      <c r="E2731" t="s">
        <v>29</v>
      </c>
      <c r="F2731" t="s">
        <v>17</v>
      </c>
      <c r="G2731" t="s">
        <v>2</v>
      </c>
      <c r="H2731">
        <v>45598</v>
      </c>
      <c r="I2731">
        <f>IF(Table3_1[[#This Row],[Status]]="Hired",1,0)</f>
        <v>1</v>
      </c>
      <c r="J2731" t="b">
        <f>OR((Table3_1[[#This Row],[Offered Salary]]&lt;$O$27),(Table3_1[[#This Row],[Offered Salary]]&gt;$O$28))</f>
        <v>0</v>
      </c>
      <c r="K2731" t="str">
        <f>IF(Table3_1[[#This Row],[Offered Salary]]&lt;$O$27,"Low",IF(Table3_1[[#This Row],[Offered Salary]]&gt;$O$28,"High",""))</f>
        <v/>
      </c>
      <c r="L2731" s="6">
        <f>((Table3_1[[#This Row],[Offered Salary]]-$O$25)/$O$26)</f>
        <v>-0.15204722448657707</v>
      </c>
    </row>
    <row r="2732" spans="1:12" x14ac:dyDescent="0.3">
      <c r="A2732">
        <v>331488</v>
      </c>
      <c r="B2732" s="2">
        <v>41803</v>
      </c>
      <c r="C2732" s="3">
        <v>0.32547453703703705</v>
      </c>
      <c r="D2732" t="s">
        <v>31</v>
      </c>
      <c r="E2732" t="s">
        <v>29</v>
      </c>
      <c r="F2732" t="s">
        <v>17</v>
      </c>
      <c r="G2732" t="s">
        <v>2</v>
      </c>
      <c r="H2732">
        <v>94702</v>
      </c>
      <c r="I2732">
        <f>IF(Table3_1[[#This Row],[Status]]="Hired",1,0)</f>
        <v>1</v>
      </c>
      <c r="J2732" t="b">
        <f>OR((Table3_1[[#This Row],[Offered Salary]]&lt;$O$27),(Table3_1[[#This Row],[Offered Salary]]&gt;$O$28))</f>
        <v>0</v>
      </c>
      <c r="K2732" t="str">
        <f>IF(Table3_1[[#This Row],[Offered Salary]]&lt;$O$27,"Low",IF(Table3_1[[#This Row],[Offered Salary]]&gt;$O$28,"High",""))</f>
        <v/>
      </c>
      <c r="L2732" s="6">
        <f>((Table3_1[[#This Row],[Offered Salary]]-$O$25)/$O$26)</f>
        <v>1.5499700387076947</v>
      </c>
    </row>
    <row r="2733" spans="1:12" x14ac:dyDescent="0.3">
      <c r="A2733">
        <v>919761</v>
      </c>
      <c r="B2733" s="2">
        <v>41803</v>
      </c>
      <c r="C2733" s="3">
        <v>0.76802083333333337</v>
      </c>
      <c r="D2733" t="s">
        <v>30</v>
      </c>
      <c r="E2733" t="s">
        <v>27</v>
      </c>
      <c r="F2733" t="s">
        <v>17</v>
      </c>
      <c r="G2733" t="s">
        <v>2</v>
      </c>
      <c r="H2733">
        <v>41431</v>
      </c>
      <c r="I2733">
        <f>IF(Table3_1[[#This Row],[Status]]="Hired",1,0)</f>
        <v>0</v>
      </c>
      <c r="J2733" t="b">
        <f>OR((Table3_1[[#This Row],[Offered Salary]]&lt;$O$27),(Table3_1[[#This Row],[Offered Salary]]&gt;$O$28))</f>
        <v>0</v>
      </c>
      <c r="K2733" t="str">
        <f>IF(Table3_1[[#This Row],[Offered Salary]]&lt;$O$27,"Low",IF(Table3_1[[#This Row],[Offered Salary]]&gt;$O$28,"High",""))</f>
        <v/>
      </c>
      <c r="L2733" s="6">
        <f>((Table3_1[[#This Row],[Offered Salary]]-$O$25)/$O$26)</f>
        <v>-0.29648160734195605</v>
      </c>
    </row>
    <row r="2734" spans="1:12" x14ac:dyDescent="0.3">
      <c r="A2734">
        <v>486960</v>
      </c>
      <c r="B2734" s="2">
        <v>41810</v>
      </c>
      <c r="C2734" s="3">
        <v>0.59388888888888891</v>
      </c>
      <c r="D2734" t="s">
        <v>31</v>
      </c>
      <c r="E2734" t="s">
        <v>27</v>
      </c>
      <c r="F2734" t="s">
        <v>17</v>
      </c>
      <c r="G2734" t="s">
        <v>2</v>
      </c>
      <c r="H2734">
        <v>17171</v>
      </c>
      <c r="I2734">
        <f>IF(Table3_1[[#This Row],[Status]]="Hired",1,0)</f>
        <v>1</v>
      </c>
      <c r="J2734" t="b">
        <f>OR((Table3_1[[#This Row],[Offered Salary]]&lt;$O$27),(Table3_1[[#This Row],[Offered Salary]]&gt;$O$28))</f>
        <v>0</v>
      </c>
      <c r="K2734" t="str">
        <f>IF(Table3_1[[#This Row],[Offered Salary]]&lt;$O$27,"Low",IF(Table3_1[[#This Row],[Offered Salary]]&gt;$O$28,"High",""))</f>
        <v/>
      </c>
      <c r="L2734" s="6">
        <f>((Table3_1[[#This Row],[Offered Salary]]-$O$25)/$O$26)</f>
        <v>-1.1373690870807356</v>
      </c>
    </row>
    <row r="2735" spans="1:12" x14ac:dyDescent="0.3">
      <c r="A2735">
        <v>913324</v>
      </c>
      <c r="B2735" s="2">
        <v>41810</v>
      </c>
      <c r="C2735" s="3">
        <v>0.5954976851851852</v>
      </c>
      <c r="D2735" t="s">
        <v>31</v>
      </c>
      <c r="E2735" t="s">
        <v>29</v>
      </c>
      <c r="F2735" t="s">
        <v>17</v>
      </c>
      <c r="G2735" t="s">
        <v>2</v>
      </c>
      <c r="H2735">
        <v>67647</v>
      </c>
      <c r="I2735">
        <f>IF(Table3_1[[#This Row],[Status]]="Hired",1,0)</f>
        <v>1</v>
      </c>
      <c r="J2735" t="b">
        <f>OR((Table3_1[[#This Row],[Offered Salary]]&lt;$O$27),(Table3_1[[#This Row],[Offered Salary]]&gt;$O$28))</f>
        <v>0</v>
      </c>
      <c r="K2735" t="str">
        <f>IF(Table3_1[[#This Row],[Offered Salary]]&lt;$O$27,"Low",IF(Table3_1[[#This Row],[Offered Salary]]&gt;$O$28,"High",""))</f>
        <v/>
      </c>
      <c r="L2735" s="6">
        <f>((Table3_1[[#This Row],[Offered Salary]]-$O$25)/$O$26)</f>
        <v>0.61220372525622391</v>
      </c>
    </row>
    <row r="2736" spans="1:12" x14ac:dyDescent="0.3">
      <c r="A2736">
        <v>618051</v>
      </c>
      <c r="B2736" s="2">
        <v>41815</v>
      </c>
      <c r="C2736" s="3">
        <v>0.56995370370370368</v>
      </c>
      <c r="D2736" t="s">
        <v>31</v>
      </c>
      <c r="E2736" t="s">
        <v>27</v>
      </c>
      <c r="F2736" t="s">
        <v>17</v>
      </c>
      <c r="G2736" t="s">
        <v>2</v>
      </c>
      <c r="H2736">
        <v>86715</v>
      </c>
      <c r="I2736">
        <f>IF(Table3_1[[#This Row],[Status]]="Hired",1,0)</f>
        <v>1</v>
      </c>
      <c r="J2736" t="b">
        <f>OR((Table3_1[[#This Row],[Offered Salary]]&lt;$O$27),(Table3_1[[#This Row],[Offered Salary]]&gt;$O$28))</f>
        <v>0</v>
      </c>
      <c r="K2736" t="str">
        <f>IF(Table3_1[[#This Row],[Offered Salary]]&lt;$O$27,"Low",IF(Table3_1[[#This Row],[Offered Salary]]&gt;$O$28,"High",""))</f>
        <v/>
      </c>
      <c r="L2736" s="6">
        <f>((Table3_1[[#This Row],[Offered Salary]]-$O$25)/$O$26)</f>
        <v>1.2731288061984765</v>
      </c>
    </row>
    <row r="2737" spans="1:12" x14ac:dyDescent="0.3">
      <c r="A2737">
        <v>384224</v>
      </c>
      <c r="B2737" s="2">
        <v>41815</v>
      </c>
      <c r="C2737" s="3">
        <v>0.5693287037037037</v>
      </c>
      <c r="D2737" t="s">
        <v>30</v>
      </c>
      <c r="E2737" t="s">
        <v>28</v>
      </c>
      <c r="F2737" t="s">
        <v>17</v>
      </c>
      <c r="G2737" t="s">
        <v>2</v>
      </c>
      <c r="H2737">
        <v>91019</v>
      </c>
      <c r="I2737">
        <f>IF(Table3_1[[#This Row],[Status]]="Hired",1,0)</f>
        <v>0</v>
      </c>
      <c r="J2737" t="b">
        <f>OR((Table3_1[[#This Row],[Offered Salary]]&lt;$O$27),(Table3_1[[#This Row],[Offered Salary]]&gt;$O$28))</f>
        <v>0</v>
      </c>
      <c r="K2737" t="str">
        <f>IF(Table3_1[[#This Row],[Offered Salary]]&lt;$O$27,"Low",IF(Table3_1[[#This Row],[Offered Salary]]&gt;$O$28,"High",""))</f>
        <v/>
      </c>
      <c r="L2737" s="6">
        <f>((Table3_1[[#This Row],[Offered Salary]]-$O$25)/$O$26)</f>
        <v>1.422311811672331</v>
      </c>
    </row>
    <row r="2738" spans="1:12" x14ac:dyDescent="0.3">
      <c r="A2738">
        <v>487216</v>
      </c>
      <c r="B2738" s="2">
        <v>41792</v>
      </c>
      <c r="C2738" s="3">
        <v>0.75408564814814816</v>
      </c>
      <c r="D2738" t="s">
        <v>31</v>
      </c>
      <c r="E2738" t="s">
        <v>27</v>
      </c>
      <c r="F2738" t="s">
        <v>17</v>
      </c>
      <c r="G2738" t="s">
        <v>2</v>
      </c>
      <c r="H2738">
        <v>97277</v>
      </c>
      <c r="I2738">
        <f>IF(Table3_1[[#This Row],[Status]]="Hired",1,0)</f>
        <v>1</v>
      </c>
      <c r="J2738" t="b">
        <f>OR((Table3_1[[#This Row],[Offered Salary]]&lt;$O$27),(Table3_1[[#This Row],[Offered Salary]]&gt;$O$28))</f>
        <v>0</v>
      </c>
      <c r="K2738" t="str">
        <f>IF(Table3_1[[#This Row],[Offered Salary]]&lt;$O$27,"Low",IF(Table3_1[[#This Row],[Offered Salary]]&gt;$O$28,"High",""))</f>
        <v/>
      </c>
      <c r="L2738" s="6">
        <f>((Table3_1[[#This Row],[Offered Salary]]-$O$25)/$O$26)</f>
        <v>1.6392233470476518</v>
      </c>
    </row>
    <row r="2739" spans="1:12" x14ac:dyDescent="0.3">
      <c r="A2739">
        <v>471695</v>
      </c>
      <c r="B2739" s="2">
        <v>41792</v>
      </c>
      <c r="C2739" s="3">
        <v>0.7570486111111111</v>
      </c>
      <c r="D2739" t="s">
        <v>31</v>
      </c>
      <c r="E2739" t="s">
        <v>27</v>
      </c>
      <c r="F2739" t="s">
        <v>17</v>
      </c>
      <c r="G2739" t="s">
        <v>2</v>
      </c>
      <c r="H2739">
        <v>46200</v>
      </c>
      <c r="I2739">
        <f>IF(Table3_1[[#This Row],[Status]]="Hired",1,0)</f>
        <v>1</v>
      </c>
      <c r="J2739" t="b">
        <f>OR((Table3_1[[#This Row],[Offered Salary]]&lt;$O$27),(Table3_1[[#This Row],[Offered Salary]]&gt;$O$28))</f>
        <v>0</v>
      </c>
      <c r="K2739" t="str">
        <f>IF(Table3_1[[#This Row],[Offered Salary]]&lt;$O$27,"Low",IF(Table3_1[[#This Row],[Offered Salary]]&gt;$O$28,"High",""))</f>
        <v/>
      </c>
      <c r="L2739" s="6">
        <f>((Table3_1[[#This Row],[Offered Salary]]-$O$25)/$O$26)</f>
        <v>-0.13118101414845898</v>
      </c>
    </row>
    <row r="2740" spans="1:12" x14ac:dyDescent="0.3">
      <c r="A2740">
        <v>708065</v>
      </c>
      <c r="B2740" s="2">
        <v>41792</v>
      </c>
      <c r="C2740" s="3">
        <v>0.757349537037037</v>
      </c>
      <c r="D2740" t="s">
        <v>31</v>
      </c>
      <c r="E2740" t="s">
        <v>27</v>
      </c>
      <c r="F2740" t="s">
        <v>17</v>
      </c>
      <c r="G2740" t="s">
        <v>2</v>
      </c>
      <c r="H2740">
        <v>77840</v>
      </c>
      <c r="I2740">
        <f>IF(Table3_1[[#This Row],[Status]]="Hired",1,0)</f>
        <v>1</v>
      </c>
      <c r="J2740" t="b">
        <f>OR((Table3_1[[#This Row],[Offered Salary]]&lt;$O$27),(Table3_1[[#This Row],[Offered Salary]]&gt;$O$28))</f>
        <v>0</v>
      </c>
      <c r="K2740" t="str">
        <f>IF(Table3_1[[#This Row],[Offered Salary]]&lt;$O$27,"Low",IF(Table3_1[[#This Row],[Offered Salary]]&gt;$O$28,"High",""))</f>
        <v/>
      </c>
      <c r="L2740" s="6">
        <f>((Table3_1[[#This Row],[Offered Salary]]-$O$25)/$O$26)</f>
        <v>0.96550818036658581</v>
      </c>
    </row>
    <row r="2741" spans="1:12" x14ac:dyDescent="0.3">
      <c r="A2741">
        <v>500670</v>
      </c>
      <c r="B2741" s="2">
        <v>41792</v>
      </c>
      <c r="C2741" s="3">
        <v>0.75773148148148151</v>
      </c>
      <c r="D2741" t="s">
        <v>30</v>
      </c>
      <c r="E2741" t="s">
        <v>27</v>
      </c>
      <c r="F2741" t="s">
        <v>17</v>
      </c>
      <c r="G2741" t="s">
        <v>2</v>
      </c>
      <c r="H2741">
        <v>20716</v>
      </c>
      <c r="I2741">
        <f>IF(Table3_1[[#This Row],[Status]]="Hired",1,0)</f>
        <v>0</v>
      </c>
      <c r="J2741" t="b">
        <f>OR((Table3_1[[#This Row],[Offered Salary]]&lt;$O$27),(Table3_1[[#This Row],[Offered Salary]]&gt;$O$28))</f>
        <v>0</v>
      </c>
      <c r="K2741" t="str">
        <f>IF(Table3_1[[#This Row],[Offered Salary]]&lt;$O$27,"Low",IF(Table3_1[[#This Row],[Offered Salary]]&gt;$O$28,"High",""))</f>
        <v/>
      </c>
      <c r="L2741" s="6">
        <f>((Table3_1[[#This Row],[Offered Salary]]-$O$25)/$O$26)</f>
        <v>-1.0144941441428144</v>
      </c>
    </row>
    <row r="2742" spans="1:12" x14ac:dyDescent="0.3">
      <c r="A2742">
        <v>489674</v>
      </c>
      <c r="B2742" s="2">
        <v>41792</v>
      </c>
      <c r="C2742" s="3">
        <v>0.75806712962962963</v>
      </c>
      <c r="D2742" t="s">
        <v>31</v>
      </c>
      <c r="E2742" t="s">
        <v>29</v>
      </c>
      <c r="F2742" t="s">
        <v>17</v>
      </c>
      <c r="G2742" t="s">
        <v>2</v>
      </c>
      <c r="H2742">
        <v>82218</v>
      </c>
      <c r="I2742">
        <f>IF(Table3_1[[#This Row],[Status]]="Hired",1,0)</f>
        <v>1</v>
      </c>
      <c r="J2742" t="b">
        <f>OR((Table3_1[[#This Row],[Offered Salary]]&lt;$O$27),(Table3_1[[#This Row],[Offered Salary]]&gt;$O$28))</f>
        <v>0</v>
      </c>
      <c r="K2742" t="str">
        <f>IF(Table3_1[[#This Row],[Offered Salary]]&lt;$O$27,"Low",IF(Table3_1[[#This Row],[Offered Salary]]&gt;$O$28,"High",""))</f>
        <v/>
      </c>
      <c r="L2742" s="6">
        <f>((Table3_1[[#This Row],[Offered Salary]]-$O$25)/$O$26)</f>
        <v>1.1172561352839963</v>
      </c>
    </row>
    <row r="2743" spans="1:12" x14ac:dyDescent="0.3">
      <c r="A2743">
        <v>255467</v>
      </c>
      <c r="B2743" s="2">
        <v>41793</v>
      </c>
      <c r="C2743" s="3">
        <v>0.47902777777777777</v>
      </c>
      <c r="D2743" t="s">
        <v>31</v>
      </c>
      <c r="E2743" t="s">
        <v>29</v>
      </c>
      <c r="F2743" t="s">
        <v>17</v>
      </c>
      <c r="G2743" t="s">
        <v>2</v>
      </c>
      <c r="H2743">
        <v>63830</v>
      </c>
      <c r="I2743">
        <f>IF(Table3_1[[#This Row],[Status]]="Hired",1,0)</f>
        <v>1</v>
      </c>
      <c r="J2743" t="b">
        <f>OR((Table3_1[[#This Row],[Offered Salary]]&lt;$O$27),(Table3_1[[#This Row],[Offered Salary]]&gt;$O$28))</f>
        <v>0</v>
      </c>
      <c r="K2743" t="str">
        <f>IF(Table3_1[[#This Row],[Offered Salary]]&lt;$O$27,"Low",IF(Table3_1[[#This Row],[Offered Salary]]&gt;$O$28,"High",""))</f>
        <v/>
      </c>
      <c r="L2743" s="6">
        <f>((Table3_1[[#This Row],[Offered Salary]]-$O$25)/$O$26)</f>
        <v>0.47990086003928567</v>
      </c>
    </row>
    <row r="2744" spans="1:12" x14ac:dyDescent="0.3">
      <c r="A2744">
        <v>995454</v>
      </c>
      <c r="B2744" s="2">
        <v>41793</v>
      </c>
      <c r="C2744" s="3">
        <v>0.47942129629629632</v>
      </c>
      <c r="D2744" t="s">
        <v>30</v>
      </c>
      <c r="E2744" t="s">
        <v>27</v>
      </c>
      <c r="F2744" t="s">
        <v>17</v>
      </c>
      <c r="G2744" t="s">
        <v>2</v>
      </c>
      <c r="H2744">
        <v>77256</v>
      </c>
      <c r="I2744">
        <f>IF(Table3_1[[#This Row],[Status]]="Hired",1,0)</f>
        <v>0</v>
      </c>
      <c r="J2744" t="b">
        <f>OR((Table3_1[[#This Row],[Offered Salary]]&lt;$O$27),(Table3_1[[#This Row],[Offered Salary]]&gt;$O$28))</f>
        <v>0</v>
      </c>
      <c r="K2744" t="str">
        <f>IF(Table3_1[[#This Row],[Offered Salary]]&lt;$O$27,"Low",IF(Table3_1[[#This Row],[Offered Salary]]&gt;$O$28,"High",""))</f>
        <v/>
      </c>
      <c r="L2744" s="6">
        <f>((Table3_1[[#This Row],[Offered Salary]]-$O$25)/$O$26)</f>
        <v>0.94526587664987327</v>
      </c>
    </row>
    <row r="2745" spans="1:12" x14ac:dyDescent="0.3">
      <c r="A2745">
        <v>212202</v>
      </c>
      <c r="B2745" s="2">
        <v>41848</v>
      </c>
      <c r="C2745" s="3">
        <v>0.56226851851851856</v>
      </c>
      <c r="D2745" t="s">
        <v>31</v>
      </c>
      <c r="E2745" t="s">
        <v>27</v>
      </c>
      <c r="F2745" t="s">
        <v>17</v>
      </c>
      <c r="G2745" t="s">
        <v>2</v>
      </c>
      <c r="H2745">
        <v>20913</v>
      </c>
      <c r="I2745">
        <f>IF(Table3_1[[#This Row],[Status]]="Hired",1,0)</f>
        <v>1</v>
      </c>
      <c r="J2745" t="b">
        <f>OR((Table3_1[[#This Row],[Offered Salary]]&lt;$O$27),(Table3_1[[#This Row],[Offered Salary]]&gt;$O$28))</f>
        <v>0</v>
      </c>
      <c r="K2745" t="str">
        <f>IF(Table3_1[[#This Row],[Offered Salary]]&lt;$O$27,"Low",IF(Table3_1[[#This Row],[Offered Salary]]&gt;$O$28,"High",""))</f>
        <v/>
      </c>
      <c r="L2745" s="6">
        <f>((Table3_1[[#This Row],[Offered Salary]]-$O$25)/$O$26)</f>
        <v>-1.0076658327863204</v>
      </c>
    </row>
    <row r="2746" spans="1:12" x14ac:dyDescent="0.3">
      <c r="A2746">
        <v>662801</v>
      </c>
      <c r="B2746" s="2">
        <v>41848</v>
      </c>
      <c r="C2746" s="3">
        <v>0.56254629629629627</v>
      </c>
      <c r="D2746" t="s">
        <v>30</v>
      </c>
      <c r="E2746" t="s">
        <v>27</v>
      </c>
      <c r="F2746" t="s">
        <v>17</v>
      </c>
      <c r="G2746" t="s">
        <v>2</v>
      </c>
      <c r="H2746">
        <v>16216</v>
      </c>
      <c r="I2746">
        <f>IF(Table3_1[[#This Row],[Status]]="Hired",1,0)</f>
        <v>0</v>
      </c>
      <c r="J2746" t="b">
        <f>OR((Table3_1[[#This Row],[Offered Salary]]&lt;$O$27),(Table3_1[[#This Row],[Offered Salary]]&gt;$O$28))</f>
        <v>0</v>
      </c>
      <c r="K2746" t="str">
        <f>IF(Table3_1[[#This Row],[Offered Salary]]&lt;$O$27,"Low",IF(Table3_1[[#This Row],[Offered Salary]]&gt;$O$28,"High",""))</f>
        <v/>
      </c>
      <c r="L2746" s="6">
        <f>((Table3_1[[#This Row],[Offered Salary]]-$O$25)/$O$26)</f>
        <v>-1.1704707994941954</v>
      </c>
    </row>
    <row r="2747" spans="1:12" x14ac:dyDescent="0.3">
      <c r="A2747">
        <v>461403</v>
      </c>
      <c r="B2747" s="2">
        <v>41848</v>
      </c>
      <c r="C2747" s="3">
        <v>0.56179398148148152</v>
      </c>
      <c r="D2747" t="s">
        <v>31</v>
      </c>
      <c r="E2747" t="s">
        <v>29</v>
      </c>
      <c r="F2747" t="s">
        <v>17</v>
      </c>
      <c r="G2747" t="s">
        <v>2</v>
      </c>
      <c r="H2747">
        <v>16119</v>
      </c>
      <c r="I2747">
        <f>IF(Table3_1[[#This Row],[Status]]="Hired",1,0)</f>
        <v>1</v>
      </c>
      <c r="J2747" t="b">
        <f>OR((Table3_1[[#This Row],[Offered Salary]]&lt;$O$27),(Table3_1[[#This Row],[Offered Salary]]&gt;$O$28))</f>
        <v>0</v>
      </c>
      <c r="K2747" t="str">
        <f>IF(Table3_1[[#This Row],[Offered Salary]]&lt;$O$27,"Low",IF(Table3_1[[#This Row],[Offered Salary]]&gt;$O$28,"High",""))</f>
        <v/>
      </c>
      <c r="L2747" s="6">
        <f>((Table3_1[[#This Row],[Offered Salary]]-$O$25)/$O$26)</f>
        <v>-1.1738329629539919</v>
      </c>
    </row>
    <row r="2748" spans="1:12" x14ac:dyDescent="0.3">
      <c r="A2748">
        <v>21885</v>
      </c>
      <c r="B2748" s="2">
        <v>41852</v>
      </c>
      <c r="C2748" s="3">
        <v>0.92069444444444448</v>
      </c>
      <c r="D2748" t="s">
        <v>30</v>
      </c>
      <c r="E2748" t="s">
        <v>27</v>
      </c>
      <c r="F2748" t="s">
        <v>17</v>
      </c>
      <c r="G2748" t="s">
        <v>2</v>
      </c>
      <c r="H2748">
        <v>16102</v>
      </c>
      <c r="I2748">
        <f>IF(Table3_1[[#This Row],[Status]]="Hired",1,0)</f>
        <v>0</v>
      </c>
      <c r="J2748" t="b">
        <f>OR((Table3_1[[#This Row],[Offered Salary]]&lt;$O$27),(Table3_1[[#This Row],[Offered Salary]]&gt;$O$28))</f>
        <v>0</v>
      </c>
      <c r="K2748" t="str">
        <f>IF(Table3_1[[#This Row],[Offered Salary]]&lt;$O$27,"Low",IF(Table3_1[[#This Row],[Offered Salary]]&gt;$O$28,"High",""))</f>
        <v/>
      </c>
      <c r="L2748" s="6">
        <f>((Table3_1[[#This Row],[Offered Salary]]-$O$25)/$O$26)</f>
        <v>-1.1744222080964304</v>
      </c>
    </row>
    <row r="2749" spans="1:12" x14ac:dyDescent="0.3">
      <c r="A2749">
        <v>31205</v>
      </c>
      <c r="B2749" s="2">
        <v>41852</v>
      </c>
      <c r="C2749" s="3">
        <v>0.92170138888888886</v>
      </c>
      <c r="D2749" t="s">
        <v>31</v>
      </c>
      <c r="E2749" t="s">
        <v>29</v>
      </c>
      <c r="F2749" t="s">
        <v>17</v>
      </c>
      <c r="G2749" t="s">
        <v>2</v>
      </c>
      <c r="H2749">
        <v>40719</v>
      </c>
      <c r="I2749">
        <f>IF(Table3_1[[#This Row],[Status]]="Hired",1,0)</f>
        <v>1</v>
      </c>
      <c r="J2749" t="b">
        <f>OR((Table3_1[[#This Row],[Offered Salary]]&lt;$O$27),(Table3_1[[#This Row],[Offered Salary]]&gt;$O$28))</f>
        <v>0</v>
      </c>
      <c r="K2749" t="str">
        <f>IF(Table3_1[[#This Row],[Offered Salary]]&lt;$O$27,"Low",IF(Table3_1[[#This Row],[Offered Salary]]&gt;$O$28,"High",""))</f>
        <v/>
      </c>
      <c r="L2749" s="6">
        <f>((Table3_1[[#This Row],[Offered Salary]]-$O$25)/$O$26)</f>
        <v>-0.3211605803664413</v>
      </c>
    </row>
    <row r="2750" spans="1:12" x14ac:dyDescent="0.3">
      <c r="A2750">
        <v>37621</v>
      </c>
      <c r="B2750" s="2">
        <v>41852</v>
      </c>
      <c r="C2750" s="3">
        <v>0.9221759259259259</v>
      </c>
      <c r="D2750" t="s">
        <v>30</v>
      </c>
      <c r="E2750" t="s">
        <v>27</v>
      </c>
      <c r="F2750" t="s">
        <v>17</v>
      </c>
      <c r="G2750" t="s">
        <v>2</v>
      </c>
      <c r="H2750">
        <v>59191</v>
      </c>
      <c r="I2750">
        <f>IF(Table3_1[[#This Row],[Status]]="Hired",1,0)</f>
        <v>0</v>
      </c>
      <c r="J2750" t="b">
        <f>OR((Table3_1[[#This Row],[Offered Salary]]&lt;$O$27),(Table3_1[[#This Row],[Offered Salary]]&gt;$O$28))</f>
        <v>0</v>
      </c>
      <c r="K2750" t="str">
        <f>IF(Table3_1[[#This Row],[Offered Salary]]&lt;$O$27,"Low",IF(Table3_1[[#This Row],[Offered Salary]]&gt;$O$28,"High",""))</f>
        <v/>
      </c>
      <c r="L2750" s="6">
        <f>((Table3_1[[#This Row],[Offered Salary]]-$O$25)/$O$26)</f>
        <v>0.31910625911149509</v>
      </c>
    </row>
    <row r="2751" spans="1:12" x14ac:dyDescent="0.3">
      <c r="A2751">
        <v>512990</v>
      </c>
      <c r="B2751" s="2">
        <v>41841</v>
      </c>
      <c r="C2751" s="3">
        <v>0.39868055555555554</v>
      </c>
      <c r="D2751" t="s">
        <v>30</v>
      </c>
      <c r="E2751" t="s">
        <v>27</v>
      </c>
      <c r="F2751" t="s">
        <v>17</v>
      </c>
      <c r="G2751" t="s">
        <v>2</v>
      </c>
      <c r="H2751">
        <v>43999</v>
      </c>
      <c r="I2751">
        <f>IF(Table3_1[[#This Row],[Status]]="Hired",1,0)</f>
        <v>0</v>
      </c>
      <c r="J2751" t="b">
        <f>OR((Table3_1[[#This Row],[Offered Salary]]&lt;$O$27),(Table3_1[[#This Row],[Offered Salary]]&gt;$O$28))</f>
        <v>0</v>
      </c>
      <c r="K2751" t="str">
        <f>IF(Table3_1[[#This Row],[Offered Salary]]&lt;$O$27,"Low",IF(Table3_1[[#This Row],[Offered Salary]]&gt;$O$28,"High",""))</f>
        <v/>
      </c>
      <c r="L2751" s="6">
        <f>((Table3_1[[#This Row],[Offered Salary]]-$O$25)/$O$26)</f>
        <v>-0.20747092935476788</v>
      </c>
    </row>
    <row r="2752" spans="1:12" x14ac:dyDescent="0.3">
      <c r="A2752">
        <v>808212</v>
      </c>
      <c r="B2752" s="2">
        <v>41841</v>
      </c>
      <c r="C2752" s="3">
        <v>0.39935185185185185</v>
      </c>
      <c r="D2752" t="s">
        <v>31</v>
      </c>
      <c r="E2752" t="s">
        <v>27</v>
      </c>
      <c r="F2752" t="s">
        <v>17</v>
      </c>
      <c r="G2752" t="s">
        <v>2</v>
      </c>
      <c r="H2752">
        <v>90678</v>
      </c>
      <c r="I2752">
        <f>IF(Table3_1[[#This Row],[Status]]="Hired",1,0)</f>
        <v>1</v>
      </c>
      <c r="J2752" t="b">
        <f>OR((Table3_1[[#This Row],[Offered Salary]]&lt;$O$27),(Table3_1[[#This Row],[Offered Salary]]&gt;$O$28))</f>
        <v>0</v>
      </c>
      <c r="K2752" t="str">
        <f>IF(Table3_1[[#This Row],[Offered Salary]]&lt;$O$27,"Low",IF(Table3_1[[#This Row],[Offered Salary]]&gt;$O$28,"High",""))</f>
        <v/>
      </c>
      <c r="L2752" s="6">
        <f>((Table3_1[[#This Row],[Offered Salary]]-$O$25)/$O$26)</f>
        <v>1.4104922473445929</v>
      </c>
    </row>
    <row r="2753" spans="1:12" x14ac:dyDescent="0.3">
      <c r="A2753">
        <v>813199</v>
      </c>
      <c r="B2753" s="2">
        <v>41845</v>
      </c>
      <c r="C2753" s="3">
        <v>0.40258101851851852</v>
      </c>
      <c r="D2753" t="s">
        <v>31</v>
      </c>
      <c r="E2753" t="s">
        <v>27</v>
      </c>
      <c r="F2753" t="s">
        <v>17</v>
      </c>
      <c r="G2753" t="s">
        <v>2</v>
      </c>
      <c r="H2753">
        <v>38954</v>
      </c>
      <c r="I2753">
        <f>IF(Table3_1[[#This Row],[Status]]="Hired",1,0)</f>
        <v>1</v>
      </c>
      <c r="J2753" t="b">
        <f>OR((Table3_1[[#This Row],[Offered Salary]]&lt;$O$27),(Table3_1[[#This Row],[Offered Salary]]&gt;$O$28))</f>
        <v>0</v>
      </c>
      <c r="K2753" t="str">
        <f>IF(Table3_1[[#This Row],[Offered Salary]]&lt;$O$27,"Low",IF(Table3_1[[#This Row],[Offered Salary]]&gt;$O$28,"High",""))</f>
        <v/>
      </c>
      <c r="L2753" s="6">
        <f>((Table3_1[[#This Row],[Offered Salary]]-$O$25)/$O$26)</f>
        <v>-0.38233809074314967</v>
      </c>
    </row>
    <row r="2754" spans="1:12" x14ac:dyDescent="0.3">
      <c r="A2754">
        <v>619520</v>
      </c>
      <c r="B2754" s="2">
        <v>41848</v>
      </c>
      <c r="C2754" s="3">
        <v>0.61861111111111111</v>
      </c>
      <c r="D2754" t="s">
        <v>31</v>
      </c>
      <c r="E2754" t="s">
        <v>27</v>
      </c>
      <c r="F2754" t="s">
        <v>17</v>
      </c>
      <c r="G2754" t="s">
        <v>2</v>
      </c>
      <c r="H2754">
        <v>45834</v>
      </c>
      <c r="I2754">
        <f>IF(Table3_1[[#This Row],[Status]]="Hired",1,0)</f>
        <v>1</v>
      </c>
      <c r="J2754" t="b">
        <f>OR((Table3_1[[#This Row],[Offered Salary]]&lt;$O$27),(Table3_1[[#This Row],[Offered Salary]]&gt;$O$28))</f>
        <v>0</v>
      </c>
      <c r="K2754" t="str">
        <f>IF(Table3_1[[#This Row],[Offered Salary]]&lt;$O$27,"Low",IF(Table3_1[[#This Row],[Offered Salary]]&gt;$O$28,"High",""))</f>
        <v/>
      </c>
      <c r="L2754" s="6">
        <f>((Table3_1[[#This Row],[Offered Salary]]-$O$25)/$O$26)</f>
        <v>-0.14386711545037131</v>
      </c>
    </row>
    <row r="2755" spans="1:12" x14ac:dyDescent="0.3">
      <c r="A2755">
        <v>607190</v>
      </c>
      <c r="B2755" s="2">
        <v>41848</v>
      </c>
      <c r="C2755" s="3">
        <v>0.61967592592592591</v>
      </c>
      <c r="D2755" t="s">
        <v>31</v>
      </c>
      <c r="E2755" t="s">
        <v>27</v>
      </c>
      <c r="F2755" t="s">
        <v>17</v>
      </c>
      <c r="G2755" t="s">
        <v>2</v>
      </c>
      <c r="H2755">
        <v>6831</v>
      </c>
      <c r="I2755">
        <f>IF(Table3_1[[#This Row],[Status]]="Hired",1,0)</f>
        <v>1</v>
      </c>
      <c r="J2755" t="b">
        <f>OR((Table3_1[[#This Row],[Offered Salary]]&lt;$O$27),(Table3_1[[#This Row],[Offered Salary]]&gt;$O$28))</f>
        <v>1</v>
      </c>
      <c r="K2755" t="str">
        <f>IF(Table3_1[[#This Row],[Offered Salary]]&lt;$O$27,"Low",IF(Table3_1[[#This Row],[Offered Salary]]&gt;$O$28,"High",""))</f>
        <v>Low</v>
      </c>
      <c r="L2755" s="6">
        <f>((Table3_1[[#This Row],[Offered Salary]]-$O$25)/$O$26)</f>
        <v>-1.4957687795992427</v>
      </c>
    </row>
    <row r="2756" spans="1:12" x14ac:dyDescent="0.3">
      <c r="A2756">
        <v>237104</v>
      </c>
      <c r="B2756" s="2">
        <v>41848</v>
      </c>
      <c r="C2756" s="3">
        <v>0.6209837962962963</v>
      </c>
      <c r="D2756" t="s">
        <v>31</v>
      </c>
      <c r="E2756" t="s">
        <v>27</v>
      </c>
      <c r="F2756" t="s">
        <v>17</v>
      </c>
      <c r="G2756" t="s">
        <v>2</v>
      </c>
      <c r="H2756">
        <v>50918</v>
      </c>
      <c r="I2756">
        <f>IF(Table3_1[[#This Row],[Status]]="Hired",1,0)</f>
        <v>1</v>
      </c>
      <c r="J2756" t="b">
        <f>OR((Table3_1[[#This Row],[Offered Salary]]&lt;$O$27),(Table3_1[[#This Row],[Offered Salary]]&gt;$O$28))</f>
        <v>0</v>
      </c>
      <c r="K2756" t="str">
        <f>IF(Table3_1[[#This Row],[Offered Salary]]&lt;$O$27,"Low",IF(Table3_1[[#This Row],[Offered Salary]]&gt;$O$28,"High",""))</f>
        <v/>
      </c>
      <c r="L2756" s="6">
        <f>((Table3_1[[#This Row],[Offered Salary]]-$O$25)/$O$26)</f>
        <v>3.2351843617722489E-2</v>
      </c>
    </row>
    <row r="2757" spans="1:12" x14ac:dyDescent="0.3">
      <c r="A2757">
        <v>466436</v>
      </c>
      <c r="B2757" s="2">
        <v>41850</v>
      </c>
      <c r="C2757" s="3">
        <v>0.3943402777777778</v>
      </c>
      <c r="D2757" t="s">
        <v>31</v>
      </c>
      <c r="E2757" t="s">
        <v>27</v>
      </c>
      <c r="F2757" t="s">
        <v>17</v>
      </c>
      <c r="G2757" t="s">
        <v>2</v>
      </c>
      <c r="H2757">
        <v>62566</v>
      </c>
      <c r="I2757">
        <f>IF(Table3_1[[#This Row],[Status]]="Hired",1,0)</f>
        <v>1</v>
      </c>
      <c r="J2757" t="b">
        <f>OR((Table3_1[[#This Row],[Offered Salary]]&lt;$O$27),(Table3_1[[#This Row],[Offered Salary]]&gt;$O$28))</f>
        <v>0</v>
      </c>
      <c r="K2757" t="str">
        <f>IF(Table3_1[[#This Row],[Offered Salary]]&lt;$O$27,"Low",IF(Table3_1[[#This Row],[Offered Salary]]&gt;$O$28,"High",""))</f>
        <v/>
      </c>
      <c r="L2757" s="6">
        <f>((Table3_1[[#This Row],[Offered Salary]]-$O$25)/$O$26)</f>
        <v>0.436088750625031</v>
      </c>
    </row>
    <row r="2758" spans="1:12" x14ac:dyDescent="0.3">
      <c r="A2758">
        <v>326359</v>
      </c>
      <c r="B2758" s="2">
        <v>41850</v>
      </c>
      <c r="C2758" s="3">
        <v>0.39510416666666665</v>
      </c>
      <c r="D2758" t="s">
        <v>31</v>
      </c>
      <c r="E2758" t="s">
        <v>27</v>
      </c>
      <c r="F2758" t="s">
        <v>17</v>
      </c>
      <c r="G2758" t="s">
        <v>2</v>
      </c>
      <c r="H2758">
        <v>50435</v>
      </c>
      <c r="I2758">
        <f>IF(Table3_1[[#This Row],[Status]]="Hired",1,0)</f>
        <v>1</v>
      </c>
      <c r="J2758" t="b">
        <f>OR((Table3_1[[#This Row],[Offered Salary]]&lt;$O$27),(Table3_1[[#This Row],[Offered Salary]]&gt;$O$28))</f>
        <v>0</v>
      </c>
      <c r="K2758" t="str">
        <f>IF(Table3_1[[#This Row],[Offered Salary]]&lt;$O$27,"Low",IF(Table3_1[[#This Row],[Offered Salary]]&gt;$O$28,"High",""))</f>
        <v/>
      </c>
      <c r="L2758" s="6">
        <f>((Table3_1[[#This Row],[Offered Salary]]-$O$25)/$O$26)</f>
        <v>1.5610349276674238E-2</v>
      </c>
    </row>
    <row r="2759" spans="1:12" x14ac:dyDescent="0.3">
      <c r="A2759">
        <v>911449</v>
      </c>
      <c r="B2759" s="2">
        <v>41848</v>
      </c>
      <c r="C2759" s="3">
        <v>0.39703703703703702</v>
      </c>
      <c r="D2759" t="s">
        <v>30</v>
      </c>
      <c r="E2759" t="s">
        <v>27</v>
      </c>
      <c r="F2759" t="s">
        <v>17</v>
      </c>
      <c r="G2759" t="s">
        <v>2</v>
      </c>
      <c r="H2759">
        <v>99841</v>
      </c>
      <c r="I2759">
        <f>IF(Table3_1[[#This Row],[Status]]="Hired",1,0)</f>
        <v>0</v>
      </c>
      <c r="J2759" t="b">
        <f>OR((Table3_1[[#This Row],[Offered Salary]]&lt;$O$27),(Table3_1[[#This Row],[Offered Salary]]&gt;$O$28))</f>
        <v>0</v>
      </c>
      <c r="K2759" t="str">
        <f>IF(Table3_1[[#This Row],[Offered Salary]]&lt;$O$27,"Low",IF(Table3_1[[#This Row],[Offered Salary]]&gt;$O$28,"High",""))</f>
        <v/>
      </c>
      <c r="L2759" s="6">
        <f>((Table3_1[[#This Row],[Offered Salary]]-$O$25)/$O$26)</f>
        <v>1.7280953791189722</v>
      </c>
    </row>
    <row r="2760" spans="1:12" x14ac:dyDescent="0.3">
      <c r="A2760">
        <v>63497</v>
      </c>
      <c r="B2760" s="2">
        <v>41851</v>
      </c>
      <c r="C2760" s="3">
        <v>0.65263888888888888</v>
      </c>
      <c r="D2760" t="s">
        <v>31</v>
      </c>
      <c r="E2760" t="s">
        <v>27</v>
      </c>
      <c r="F2760" t="s">
        <v>17</v>
      </c>
      <c r="G2760" t="s">
        <v>2</v>
      </c>
      <c r="H2760">
        <v>2531</v>
      </c>
      <c r="I2760">
        <f>IF(Table3_1[[#This Row],[Status]]="Hired",1,0)</f>
        <v>1</v>
      </c>
      <c r="J2760" t="b">
        <f>OR((Table3_1[[#This Row],[Offered Salary]]&lt;$O$27),(Table3_1[[#This Row],[Offered Salary]]&gt;$O$28))</f>
        <v>1</v>
      </c>
      <c r="K2760" t="str">
        <f>IF(Table3_1[[#This Row],[Offered Salary]]&lt;$O$27,"Low",IF(Table3_1[[#This Row],[Offered Salary]]&gt;$O$28,"High",""))</f>
        <v>Low</v>
      </c>
      <c r="L2760" s="6">
        <f>((Table3_1[[#This Row],[Offered Salary]]-$O$25)/$O$26)</f>
        <v>-1.6448131391572292</v>
      </c>
    </row>
    <row r="2761" spans="1:12" x14ac:dyDescent="0.3">
      <c r="A2761">
        <v>256732</v>
      </c>
      <c r="B2761" s="2">
        <v>41851</v>
      </c>
      <c r="C2761" s="3">
        <v>0.65346064814814819</v>
      </c>
      <c r="D2761" t="s">
        <v>30</v>
      </c>
      <c r="E2761" t="s">
        <v>29</v>
      </c>
      <c r="F2761" t="s">
        <v>17</v>
      </c>
      <c r="G2761" t="s">
        <v>2</v>
      </c>
      <c r="H2761">
        <v>78708</v>
      </c>
      <c r="I2761">
        <f>IF(Table3_1[[#This Row],[Status]]="Hired",1,0)</f>
        <v>0</v>
      </c>
      <c r="J2761" t="b">
        <f>OR((Table3_1[[#This Row],[Offered Salary]]&lt;$O$27),(Table3_1[[#This Row],[Offered Salary]]&gt;$O$28))</f>
        <v>0</v>
      </c>
      <c r="K2761" t="str">
        <f>IF(Table3_1[[#This Row],[Offered Salary]]&lt;$O$27,"Low",IF(Table3_1[[#This Row],[Offered Salary]]&gt;$O$28,"High",""))</f>
        <v/>
      </c>
      <c r="L2761" s="6">
        <f>((Table3_1[[#This Row],[Offered Salary]]-$O$25)/$O$26)</f>
        <v>0.99559434410991887</v>
      </c>
    </row>
    <row r="2762" spans="1:12" x14ac:dyDescent="0.3">
      <c r="A2762">
        <v>443271</v>
      </c>
      <c r="B2762" s="2">
        <v>41851</v>
      </c>
      <c r="C2762" s="3">
        <v>0.65640046296296295</v>
      </c>
      <c r="D2762" t="s">
        <v>30</v>
      </c>
      <c r="E2762" t="s">
        <v>27</v>
      </c>
      <c r="F2762" t="s">
        <v>17</v>
      </c>
      <c r="G2762" t="s">
        <v>2</v>
      </c>
      <c r="H2762">
        <v>95428</v>
      </c>
      <c r="I2762">
        <f>IF(Table3_1[[#This Row],[Status]]="Hired",1,0)</f>
        <v>0</v>
      </c>
      <c r="J2762" t="b">
        <f>OR((Table3_1[[#This Row],[Offered Salary]]&lt;$O$27),(Table3_1[[#This Row],[Offered Salary]]&gt;$O$28))</f>
        <v>0</v>
      </c>
      <c r="K2762" t="str">
        <f>IF(Table3_1[[#This Row],[Offered Salary]]&lt;$O$27,"Low",IF(Table3_1[[#This Row],[Offered Salary]]&gt;$O$28,"High",""))</f>
        <v/>
      </c>
      <c r="L2762" s="6">
        <f>((Table3_1[[#This Row],[Offered Salary]]-$O$25)/$O$26)</f>
        <v>1.5751342724377175</v>
      </c>
    </row>
    <row r="2763" spans="1:12" x14ac:dyDescent="0.3">
      <c r="A2763">
        <v>501509</v>
      </c>
      <c r="B2763" s="2">
        <v>41855</v>
      </c>
      <c r="C2763" s="3">
        <v>0.62277777777777776</v>
      </c>
      <c r="D2763" t="s">
        <v>31</v>
      </c>
      <c r="E2763" t="s">
        <v>29</v>
      </c>
      <c r="F2763" t="s">
        <v>17</v>
      </c>
      <c r="G2763" t="s">
        <v>2</v>
      </c>
      <c r="H2763">
        <v>96737</v>
      </c>
      <c r="I2763">
        <f>IF(Table3_1[[#This Row],[Status]]="Hired",1,0)</f>
        <v>1</v>
      </c>
      <c r="J2763" t="b">
        <f>OR((Table3_1[[#This Row],[Offered Salary]]&lt;$O$27),(Table3_1[[#This Row],[Offered Salary]]&gt;$O$28))</f>
        <v>0</v>
      </c>
      <c r="K2763" t="str">
        <f>IF(Table3_1[[#This Row],[Offered Salary]]&lt;$O$27,"Low",IF(Table3_1[[#This Row],[Offered Salary]]&gt;$O$28,"High",""))</f>
        <v/>
      </c>
      <c r="L2763" s="6">
        <f>((Table3_1[[#This Row],[Offered Salary]]-$O$25)/$O$26)</f>
        <v>1.6205061484054859</v>
      </c>
    </row>
    <row r="2764" spans="1:12" x14ac:dyDescent="0.3">
      <c r="A2764">
        <v>830684</v>
      </c>
      <c r="B2764" s="2">
        <v>41856</v>
      </c>
      <c r="C2764" s="3">
        <v>0.55199074074074073</v>
      </c>
      <c r="D2764" t="s">
        <v>31</v>
      </c>
      <c r="E2764" t="s">
        <v>27</v>
      </c>
      <c r="F2764" t="s">
        <v>17</v>
      </c>
      <c r="G2764" t="s">
        <v>2</v>
      </c>
      <c r="H2764">
        <v>35384</v>
      </c>
      <c r="I2764">
        <f>IF(Table3_1[[#This Row],[Status]]="Hired",1,0)</f>
        <v>1</v>
      </c>
      <c r="J2764" t="b">
        <f>OR((Table3_1[[#This Row],[Offered Salary]]&lt;$O$27),(Table3_1[[#This Row],[Offered Salary]]&gt;$O$28))</f>
        <v>0</v>
      </c>
      <c r="K2764" t="str">
        <f>IF(Table3_1[[#This Row],[Offered Salary]]&lt;$O$27,"Low",IF(Table3_1[[#This Row],[Offered Salary]]&gt;$O$28,"High",""))</f>
        <v/>
      </c>
      <c r="L2764" s="6">
        <f>((Table3_1[[#This Row],[Offered Salary]]-$O$25)/$O$26)</f>
        <v>-0.50607957065524545</v>
      </c>
    </row>
    <row r="2765" spans="1:12" x14ac:dyDescent="0.3">
      <c r="A2765">
        <v>232954</v>
      </c>
      <c r="B2765" s="2">
        <v>41856</v>
      </c>
      <c r="C2765" s="3">
        <v>0.55260416666666667</v>
      </c>
      <c r="D2765" t="s">
        <v>31</v>
      </c>
      <c r="E2765" t="s">
        <v>27</v>
      </c>
      <c r="F2765" t="s">
        <v>17</v>
      </c>
      <c r="G2765" t="s">
        <v>2</v>
      </c>
      <c r="H2765">
        <v>7212</v>
      </c>
      <c r="I2765">
        <f>IF(Table3_1[[#This Row],[Status]]="Hired",1,0)</f>
        <v>1</v>
      </c>
      <c r="J2765" t="b">
        <f>OR((Table3_1[[#This Row],[Offered Salary]]&lt;$O$27),(Table3_1[[#This Row],[Offered Salary]]&gt;$O$28))</f>
        <v>1</v>
      </c>
      <c r="K2765" t="str">
        <f>IF(Table3_1[[#This Row],[Offered Salary]]&lt;$O$27,"Low",IF(Table3_1[[#This Row],[Offered Salary]]&gt;$O$28,"High",""))</f>
        <v>Low</v>
      </c>
      <c r="L2765" s="6">
        <f>((Table3_1[[#This Row],[Offered Salary]]-$O$25)/$O$26)</f>
        <v>-1.4825627561128258</v>
      </c>
    </row>
    <row r="2766" spans="1:12" x14ac:dyDescent="0.3">
      <c r="A2766">
        <v>423493</v>
      </c>
      <c r="B2766" s="2">
        <v>41856</v>
      </c>
      <c r="C2766" s="3">
        <v>0.55335648148148153</v>
      </c>
      <c r="D2766" t="s">
        <v>31</v>
      </c>
      <c r="E2766" t="s">
        <v>27</v>
      </c>
      <c r="F2766" t="s">
        <v>17</v>
      </c>
      <c r="G2766" t="s">
        <v>2</v>
      </c>
      <c r="H2766">
        <v>26310</v>
      </c>
      <c r="I2766">
        <f>IF(Table3_1[[#This Row],[Status]]="Hired",1,0)</f>
        <v>1</v>
      </c>
      <c r="J2766" t="b">
        <f>OR((Table3_1[[#This Row],[Offered Salary]]&lt;$O$27),(Table3_1[[#This Row],[Offered Salary]]&gt;$O$28))</f>
        <v>0</v>
      </c>
      <c r="K2766" t="str">
        <f>IF(Table3_1[[#This Row],[Offered Salary]]&lt;$O$27,"Low",IF(Table3_1[[#This Row],[Offered Salary]]&gt;$O$28,"High",""))</f>
        <v/>
      </c>
      <c r="L2766" s="6">
        <f>((Table3_1[[#This Row],[Offered Salary]]-$O$25)/$O$26)</f>
        <v>-0.8205978308015639</v>
      </c>
    </row>
    <row r="2767" spans="1:12" x14ac:dyDescent="0.3">
      <c r="A2767">
        <v>585661</v>
      </c>
      <c r="B2767" s="2">
        <v>41857</v>
      </c>
      <c r="C2767" s="3">
        <v>0.7407407407407407</v>
      </c>
      <c r="D2767" t="s">
        <v>30</v>
      </c>
      <c r="E2767" t="s">
        <v>27</v>
      </c>
      <c r="F2767" t="s">
        <v>17</v>
      </c>
      <c r="G2767" t="s">
        <v>2</v>
      </c>
      <c r="H2767">
        <v>56005</v>
      </c>
      <c r="I2767">
        <f>IF(Table3_1[[#This Row],[Status]]="Hired",1,0)</f>
        <v>0</v>
      </c>
      <c r="J2767" t="b">
        <f>OR((Table3_1[[#This Row],[Offered Salary]]&lt;$O$27),(Table3_1[[#This Row],[Offered Salary]]&gt;$O$28))</f>
        <v>0</v>
      </c>
      <c r="K2767" t="str">
        <f>IF(Table3_1[[#This Row],[Offered Salary]]&lt;$O$27,"Low",IF(Table3_1[[#This Row],[Offered Salary]]&gt;$O$28,"High",""))</f>
        <v/>
      </c>
      <c r="L2767" s="6">
        <f>((Table3_1[[#This Row],[Offered Salary]]-$O$25)/$O$26)</f>
        <v>0.2086747871227172</v>
      </c>
    </row>
    <row r="2768" spans="1:12" x14ac:dyDescent="0.3">
      <c r="A2768">
        <v>733207</v>
      </c>
      <c r="B2768" s="2">
        <v>41857</v>
      </c>
      <c r="C2768" s="3">
        <v>0.74106481481481479</v>
      </c>
      <c r="D2768" t="s">
        <v>31</v>
      </c>
      <c r="E2768" t="s">
        <v>27</v>
      </c>
      <c r="F2768" t="s">
        <v>17</v>
      </c>
      <c r="G2768" t="s">
        <v>2</v>
      </c>
      <c r="H2768">
        <v>4035</v>
      </c>
      <c r="I2768">
        <f>IF(Table3_1[[#This Row],[Status]]="Hired",1,0)</f>
        <v>1</v>
      </c>
      <c r="J2768" t="b">
        <f>OR((Table3_1[[#This Row],[Offered Salary]]&lt;$O$27),(Table3_1[[#This Row],[Offered Salary]]&gt;$O$28))</f>
        <v>1</v>
      </c>
      <c r="K2768" t="str">
        <f>IF(Table3_1[[#This Row],[Offered Salary]]&lt;$O$27,"Low",IF(Table3_1[[#This Row],[Offered Salary]]&gt;$O$28,"High",""))</f>
        <v>Low</v>
      </c>
      <c r="L2768" s="6">
        <f>((Table3_1[[#This Row],[Offered Salary]]-$O$25)/$O$26)</f>
        <v>-1.5926822747909009</v>
      </c>
    </row>
    <row r="2769" spans="1:12" x14ac:dyDescent="0.3">
      <c r="A2769">
        <v>844475</v>
      </c>
      <c r="B2769" s="2">
        <v>41865</v>
      </c>
      <c r="C2769" s="3">
        <v>0.55666666666666664</v>
      </c>
      <c r="D2769" t="s">
        <v>30</v>
      </c>
      <c r="E2769" t="s">
        <v>27</v>
      </c>
      <c r="F2769" t="s">
        <v>17</v>
      </c>
      <c r="G2769" t="s">
        <v>2</v>
      </c>
      <c r="H2769">
        <v>16304</v>
      </c>
      <c r="I2769">
        <f>IF(Table3_1[[#This Row],[Status]]="Hired",1,0)</f>
        <v>0</v>
      </c>
      <c r="J2769" t="b">
        <f>OR((Table3_1[[#This Row],[Offered Salary]]&lt;$O$27),(Table3_1[[#This Row],[Offered Salary]]&gt;$O$28))</f>
        <v>0</v>
      </c>
      <c r="K2769" t="str">
        <f>IF(Table3_1[[#This Row],[Offered Salary]]&lt;$O$27,"Low",IF(Table3_1[[#This Row],[Offered Salary]]&gt;$O$28,"High",""))</f>
        <v/>
      </c>
      <c r="L2769" s="6">
        <f>((Table3_1[[#This Row],[Offered Salary]]-$O$25)/$O$26)</f>
        <v>-1.1674205893451017</v>
      </c>
    </row>
    <row r="2770" spans="1:12" x14ac:dyDescent="0.3">
      <c r="A2770">
        <v>152700</v>
      </c>
      <c r="B2770" s="2">
        <v>41767</v>
      </c>
      <c r="C2770" s="3">
        <v>0.56552083333333336</v>
      </c>
      <c r="D2770" t="s">
        <v>30</v>
      </c>
      <c r="E2770" t="s">
        <v>27</v>
      </c>
      <c r="F2770" t="s">
        <v>17</v>
      </c>
      <c r="G2770" t="s">
        <v>5</v>
      </c>
      <c r="H2770">
        <v>56014</v>
      </c>
      <c r="I2770">
        <f>IF(Table3_1[[#This Row],[Status]]="Hired",1,0)</f>
        <v>0</v>
      </c>
      <c r="J2770" t="b">
        <f>OR((Table3_1[[#This Row],[Offered Salary]]&lt;$O$27),(Table3_1[[#This Row],[Offered Salary]]&gt;$O$28))</f>
        <v>0</v>
      </c>
      <c r="K2770" t="str">
        <f>IF(Table3_1[[#This Row],[Offered Salary]]&lt;$O$27,"Low",IF(Table3_1[[#This Row],[Offered Salary]]&gt;$O$28,"High",""))</f>
        <v/>
      </c>
      <c r="L2770" s="6">
        <f>((Table3_1[[#This Row],[Offered Salary]]-$O$25)/$O$26)</f>
        <v>0.20898674043341997</v>
      </c>
    </row>
    <row r="2771" spans="1:12" x14ac:dyDescent="0.3">
      <c r="A2771">
        <v>927127</v>
      </c>
      <c r="B2771" s="2">
        <v>41789</v>
      </c>
      <c r="C2771" s="3">
        <v>0.7384722222222222</v>
      </c>
      <c r="D2771" t="s">
        <v>30</v>
      </c>
      <c r="E2771" t="s">
        <v>29</v>
      </c>
      <c r="F2771" t="s">
        <v>17</v>
      </c>
      <c r="G2771" t="s">
        <v>2</v>
      </c>
      <c r="H2771">
        <v>26991</v>
      </c>
      <c r="I2771">
        <f>IF(Table3_1[[#This Row],[Status]]="Hired",1,0)</f>
        <v>0</v>
      </c>
      <c r="J2771" t="b">
        <f>OR((Table3_1[[#This Row],[Offered Salary]]&lt;$O$27),(Table3_1[[#This Row],[Offered Salary]]&gt;$O$28))</f>
        <v>0</v>
      </c>
      <c r="K2771" t="str">
        <f>IF(Table3_1[[#This Row],[Offered Salary]]&lt;$O$27,"Low",IF(Table3_1[[#This Row],[Offered Salary]]&gt;$O$28,"High",""))</f>
        <v/>
      </c>
      <c r="L2771" s="6">
        <f>((Table3_1[[#This Row],[Offered Salary]]-$O$25)/$O$26)</f>
        <v>-0.79699336362505491</v>
      </c>
    </row>
    <row r="2772" spans="1:12" x14ac:dyDescent="0.3">
      <c r="A2772">
        <v>836835</v>
      </c>
      <c r="B2772" s="2">
        <v>41799</v>
      </c>
      <c r="C2772" s="3">
        <v>0.39751157407407406</v>
      </c>
      <c r="D2772" t="s">
        <v>30</v>
      </c>
      <c r="E2772" t="s">
        <v>29</v>
      </c>
      <c r="F2772" t="s">
        <v>13</v>
      </c>
      <c r="G2772" t="s">
        <v>2</v>
      </c>
      <c r="H2772">
        <v>80654</v>
      </c>
      <c r="I2772">
        <f>IF(Table3_1[[#This Row],[Status]]="Hired",1,0)</f>
        <v>0</v>
      </c>
      <c r="J2772" t="b">
        <f>OR((Table3_1[[#This Row],[Offered Salary]]&lt;$O$27),(Table3_1[[#This Row],[Offered Salary]]&gt;$O$28))</f>
        <v>0</v>
      </c>
      <c r="K2772" t="str">
        <f>IF(Table3_1[[#This Row],[Offered Salary]]&lt;$O$27,"Low",IF(Table3_1[[#This Row],[Offered Salary]]&gt;$O$28,"High",""))</f>
        <v/>
      </c>
      <c r="L2772" s="6">
        <f>((Table3_1[[#This Row],[Offered Salary]]-$O$25)/$O$26)</f>
        <v>1.0630455821796496</v>
      </c>
    </row>
    <row r="2773" spans="1:12" x14ac:dyDescent="0.3">
      <c r="A2773">
        <v>808744</v>
      </c>
      <c r="B2773" s="2">
        <v>41801</v>
      </c>
      <c r="C2773" s="3">
        <v>0.35221064814814818</v>
      </c>
      <c r="D2773" t="s">
        <v>31</v>
      </c>
      <c r="E2773" t="s">
        <v>29</v>
      </c>
      <c r="F2773" t="s">
        <v>13</v>
      </c>
      <c r="G2773" t="s">
        <v>2</v>
      </c>
      <c r="H2773">
        <v>64260</v>
      </c>
      <c r="I2773">
        <f>IF(Table3_1[[#This Row],[Status]]="Hired",1,0)</f>
        <v>1</v>
      </c>
      <c r="J2773" t="b">
        <f>OR((Table3_1[[#This Row],[Offered Salary]]&lt;$O$27),(Table3_1[[#This Row],[Offered Salary]]&gt;$O$28))</f>
        <v>0</v>
      </c>
      <c r="K2773" t="str">
        <f>IF(Table3_1[[#This Row],[Offered Salary]]&lt;$O$27,"Low",IF(Table3_1[[#This Row],[Offered Salary]]&gt;$O$28,"High",""))</f>
        <v/>
      </c>
      <c r="L2773" s="6">
        <f>((Table3_1[[#This Row],[Offered Salary]]-$O$25)/$O$26)</f>
        <v>0.49480529599508427</v>
      </c>
    </row>
    <row r="2774" spans="1:12" x14ac:dyDescent="0.3">
      <c r="A2774">
        <v>917757</v>
      </c>
      <c r="B2774" s="2">
        <v>41805</v>
      </c>
      <c r="C2774" s="3">
        <v>0.54777777777777781</v>
      </c>
      <c r="D2774" t="s">
        <v>31</v>
      </c>
      <c r="E2774" t="s">
        <v>29</v>
      </c>
      <c r="F2774" t="s">
        <v>20</v>
      </c>
      <c r="G2774" t="s">
        <v>6</v>
      </c>
      <c r="H2774">
        <v>93323</v>
      </c>
      <c r="I2774">
        <f>IF(Table3_1[[#This Row],[Status]]="Hired",1,0)</f>
        <v>1</v>
      </c>
      <c r="J2774" t="b">
        <f>OR((Table3_1[[#This Row],[Offered Salary]]&lt;$O$27),(Table3_1[[#This Row],[Offered Salary]]&gt;$O$28))</f>
        <v>0</v>
      </c>
      <c r="K2774" t="str">
        <f>IF(Table3_1[[#This Row],[Offered Salary]]&lt;$O$27,"Low",IF(Table3_1[[#This Row],[Offered Salary]]&gt;$O$28,"High",""))</f>
        <v/>
      </c>
      <c r="L2774" s="6">
        <f>((Table3_1[[#This Row],[Offered Salary]]-$O$25)/$O$26)</f>
        <v>1.5021718592122382</v>
      </c>
    </row>
    <row r="2775" spans="1:12" x14ac:dyDescent="0.3">
      <c r="A2775">
        <v>337196</v>
      </c>
      <c r="B2775" s="2">
        <v>41805</v>
      </c>
      <c r="C2775" s="3">
        <v>0.54849537037037033</v>
      </c>
      <c r="D2775" t="s">
        <v>30</v>
      </c>
      <c r="E2775" t="s">
        <v>27</v>
      </c>
      <c r="F2775" t="s">
        <v>20</v>
      </c>
      <c r="G2775" t="s">
        <v>6</v>
      </c>
      <c r="H2775">
        <v>83380</v>
      </c>
      <c r="I2775">
        <f>IF(Table3_1[[#This Row],[Status]]="Hired",1,0)</f>
        <v>0</v>
      </c>
      <c r="J2775" t="b">
        <f>OR((Table3_1[[#This Row],[Offered Salary]]&lt;$O$27),(Table3_1[[#This Row],[Offered Salary]]&gt;$O$28))</f>
        <v>0</v>
      </c>
      <c r="K2775" t="str">
        <f>IF(Table3_1[[#This Row],[Offered Salary]]&lt;$O$27,"Low",IF(Table3_1[[#This Row],[Offered Salary]]&gt;$O$28,"High",""))</f>
        <v/>
      </c>
      <c r="L2775" s="6">
        <f>((Table3_1[[#This Row],[Offered Salary]]-$O$25)/$O$26)</f>
        <v>1.1575327738436196</v>
      </c>
    </row>
    <row r="2776" spans="1:12" x14ac:dyDescent="0.3">
      <c r="A2776">
        <v>904958</v>
      </c>
      <c r="B2776" s="2">
        <v>41806</v>
      </c>
      <c r="C2776" s="3">
        <v>0.52375000000000005</v>
      </c>
      <c r="D2776" t="s">
        <v>30</v>
      </c>
      <c r="E2776" t="s">
        <v>28</v>
      </c>
      <c r="F2776" t="s">
        <v>20</v>
      </c>
      <c r="G2776" t="s">
        <v>6</v>
      </c>
      <c r="H2776">
        <v>12043</v>
      </c>
      <c r="I2776">
        <f>IF(Table3_1[[#This Row],[Status]]="Hired",1,0)</f>
        <v>0</v>
      </c>
      <c r="J2776" t="b">
        <f>OR((Table3_1[[#This Row],[Offered Salary]]&lt;$O$27),(Table3_1[[#This Row],[Offered Salary]]&gt;$O$28))</f>
        <v>1</v>
      </c>
      <c r="K2776" t="str">
        <f>IF(Table3_1[[#This Row],[Offered Salary]]&lt;$O$27,"Low",IF(Table3_1[[#This Row],[Offered Salary]]&gt;$O$28,"High",""))</f>
        <v>Low</v>
      </c>
      <c r="L2776" s="6">
        <f>((Table3_1[[#This Row],[Offered Salary]]-$O$25)/$O$26)</f>
        <v>-1.3151131512233762</v>
      </c>
    </row>
    <row r="2777" spans="1:12" x14ac:dyDescent="0.3">
      <c r="A2777">
        <v>202037</v>
      </c>
      <c r="B2777" s="2">
        <v>41863</v>
      </c>
      <c r="C2777" s="3">
        <v>0.21988425925925925</v>
      </c>
      <c r="D2777" t="s">
        <v>30</v>
      </c>
      <c r="E2777" t="s">
        <v>29</v>
      </c>
      <c r="F2777" t="s">
        <v>17</v>
      </c>
      <c r="G2777" t="s">
        <v>6</v>
      </c>
      <c r="H2777">
        <v>28817</v>
      </c>
      <c r="I2777">
        <f>IF(Table3_1[[#This Row],[Status]]="Hired",1,0)</f>
        <v>0</v>
      </c>
      <c r="J2777" t="b">
        <f>OR((Table3_1[[#This Row],[Offered Salary]]&lt;$O$27),(Table3_1[[#This Row],[Offered Salary]]&gt;$O$28))</f>
        <v>0</v>
      </c>
      <c r="K2777" t="str">
        <f>IF(Table3_1[[#This Row],[Offered Salary]]&lt;$O$27,"Low",IF(Table3_1[[#This Row],[Offered Salary]]&gt;$O$28,"High",""))</f>
        <v/>
      </c>
      <c r="L2777" s="6">
        <f>((Table3_1[[#This Row],[Offered Salary]]-$O$25)/$O$26)</f>
        <v>-0.73370150303136106</v>
      </c>
    </row>
    <row r="2778" spans="1:12" x14ac:dyDescent="0.3">
      <c r="A2778">
        <v>138910</v>
      </c>
      <c r="B2778" s="2">
        <v>41760</v>
      </c>
      <c r="C2778" s="3">
        <v>0.50317129629629631</v>
      </c>
      <c r="D2778" t="s">
        <v>30</v>
      </c>
      <c r="E2778" t="s">
        <v>29</v>
      </c>
      <c r="F2778" t="s">
        <v>20</v>
      </c>
      <c r="G2778" t="s">
        <v>10</v>
      </c>
      <c r="H2778">
        <v>98052</v>
      </c>
      <c r="I2778">
        <f>IF(Table3_1[[#This Row],[Status]]="Hired",1,0)</f>
        <v>0</v>
      </c>
      <c r="J2778" t="b">
        <f>OR((Table3_1[[#This Row],[Offered Salary]]&lt;$O$27),(Table3_1[[#This Row],[Offered Salary]]&gt;$O$28))</f>
        <v>0</v>
      </c>
      <c r="K2778" t="str">
        <f>IF(Table3_1[[#This Row],[Offered Salary]]&lt;$O$27,"Low",IF(Table3_1[[#This Row],[Offered Salary]]&gt;$O$28,"High",""))</f>
        <v/>
      </c>
      <c r="L2778" s="6">
        <f>((Table3_1[[#This Row],[Offered Salary]]-$O$25)/$O$26)</f>
        <v>1.6660859932470562</v>
      </c>
    </row>
    <row r="2779" spans="1:12" x14ac:dyDescent="0.3">
      <c r="A2779">
        <v>205184</v>
      </c>
      <c r="B2779" s="2">
        <v>41760</v>
      </c>
      <c r="C2779" s="3">
        <v>0.50387731481481479</v>
      </c>
      <c r="D2779" t="s">
        <v>31</v>
      </c>
      <c r="E2779" t="s">
        <v>27</v>
      </c>
      <c r="F2779" t="s">
        <v>20</v>
      </c>
      <c r="G2779" t="s">
        <v>10</v>
      </c>
      <c r="H2779">
        <v>75053</v>
      </c>
      <c r="I2779">
        <f>IF(Table3_1[[#This Row],[Status]]="Hired",1,0)</f>
        <v>1</v>
      </c>
      <c r="J2779" t="b">
        <f>OR((Table3_1[[#This Row],[Offered Salary]]&lt;$O$27),(Table3_1[[#This Row],[Offered Salary]]&gt;$O$28))</f>
        <v>0</v>
      </c>
      <c r="K2779" t="str">
        <f>IF(Table3_1[[#This Row],[Offered Salary]]&lt;$O$27,"Low",IF(Table3_1[[#This Row],[Offered Salary]]&gt;$O$28,"High",""))</f>
        <v/>
      </c>
      <c r="L2779" s="6">
        <f>((Table3_1[[#This Row],[Offered Salary]]-$O$25)/$O$26)</f>
        <v>0.86890663848563043</v>
      </c>
    </row>
    <row r="2780" spans="1:12" x14ac:dyDescent="0.3">
      <c r="A2780">
        <v>450577</v>
      </c>
      <c r="B2780" s="2">
        <v>41779</v>
      </c>
      <c r="C2780" s="3">
        <v>0.76872685185185186</v>
      </c>
      <c r="D2780" t="s">
        <v>31</v>
      </c>
      <c r="E2780" t="s">
        <v>29</v>
      </c>
      <c r="F2780" t="s">
        <v>20</v>
      </c>
      <c r="G2780" t="s">
        <v>10</v>
      </c>
      <c r="H2780">
        <v>33701</v>
      </c>
      <c r="I2780">
        <f>IF(Table3_1[[#This Row],[Status]]="Hired",1,0)</f>
        <v>1</v>
      </c>
      <c r="J2780" t="b">
        <f>OR((Table3_1[[#This Row],[Offered Salary]]&lt;$O$27),(Table3_1[[#This Row],[Offered Salary]]&gt;$O$28))</f>
        <v>0</v>
      </c>
      <c r="K2780" t="str">
        <f>IF(Table3_1[[#This Row],[Offered Salary]]&lt;$O$27,"Low",IF(Table3_1[[#This Row],[Offered Salary]]&gt;$O$28,"High",""))</f>
        <v/>
      </c>
      <c r="L2780" s="6">
        <f>((Table3_1[[#This Row],[Offered Salary]]-$O$25)/$O$26)</f>
        <v>-0.56441483975666207</v>
      </c>
    </row>
    <row r="2781" spans="1:12" x14ac:dyDescent="0.3">
      <c r="A2781">
        <v>557890</v>
      </c>
      <c r="B2781" s="2">
        <v>41780</v>
      </c>
      <c r="C2781" s="3">
        <v>0.37885416666666666</v>
      </c>
      <c r="D2781" t="s">
        <v>31</v>
      </c>
      <c r="E2781" t="s">
        <v>27</v>
      </c>
      <c r="F2781" t="s">
        <v>20</v>
      </c>
      <c r="G2781" t="s">
        <v>10</v>
      </c>
      <c r="H2781">
        <v>79836</v>
      </c>
      <c r="I2781">
        <f>IF(Table3_1[[#This Row],[Status]]="Hired",1,0)</f>
        <v>1</v>
      </c>
      <c r="J2781" t="b">
        <f>OR((Table3_1[[#This Row],[Offered Salary]]&lt;$O$27),(Table3_1[[#This Row],[Offered Salary]]&gt;$O$28))</f>
        <v>0</v>
      </c>
      <c r="K2781" t="str">
        <f>IF(Table3_1[[#This Row],[Offered Salary]]&lt;$O$27,"Low",IF(Table3_1[[#This Row],[Offered Salary]]&gt;$O$28,"High",""))</f>
        <v/>
      </c>
      <c r="L2781" s="6">
        <f>((Table3_1[[#This Row],[Offered Salary]]-$O$25)/$O$26)</f>
        <v>1.0346924923846652</v>
      </c>
    </row>
    <row r="2782" spans="1:12" x14ac:dyDescent="0.3">
      <c r="A2782">
        <v>980404</v>
      </c>
      <c r="B2782" s="2">
        <v>41790</v>
      </c>
      <c r="C2782" s="3">
        <v>0.57635416666666661</v>
      </c>
      <c r="D2782" t="s">
        <v>31</v>
      </c>
      <c r="E2782" t="s">
        <v>27</v>
      </c>
      <c r="F2782" t="s">
        <v>20</v>
      </c>
      <c r="G2782" t="s">
        <v>10</v>
      </c>
      <c r="H2782">
        <v>54995</v>
      </c>
      <c r="I2782">
        <f>IF(Table3_1[[#This Row],[Status]]="Hired",1,0)</f>
        <v>1</v>
      </c>
      <c r="J2782" t="b">
        <f>OR((Table3_1[[#This Row],[Offered Salary]]&lt;$O$27),(Table3_1[[#This Row],[Offered Salary]]&gt;$O$28))</f>
        <v>0</v>
      </c>
      <c r="K2782" t="str">
        <f>IF(Table3_1[[#This Row],[Offered Salary]]&lt;$O$27,"Low",IF(Table3_1[[#This Row],[Offered Salary]]&gt;$O$28,"High",""))</f>
        <v/>
      </c>
      <c r="L2782" s="6">
        <f>((Table3_1[[#This Row],[Offered Salary]]-$O$25)/$O$26)</f>
        <v>0.17366669336607388</v>
      </c>
    </row>
    <row r="2783" spans="1:12" x14ac:dyDescent="0.3">
      <c r="A2783">
        <v>53873</v>
      </c>
      <c r="B2783" s="2">
        <v>41790</v>
      </c>
      <c r="C2783" s="3">
        <v>0.57663194444444443</v>
      </c>
      <c r="D2783" t="s">
        <v>31</v>
      </c>
      <c r="E2783" t="s">
        <v>27</v>
      </c>
      <c r="F2783" t="s">
        <v>20</v>
      </c>
      <c r="G2783" t="s">
        <v>10</v>
      </c>
      <c r="H2783">
        <v>51505</v>
      </c>
      <c r="I2783">
        <f>IF(Table3_1[[#This Row],[Status]]="Hired",1,0)</f>
        <v>1</v>
      </c>
      <c r="J2783" t="b">
        <f>OR((Table3_1[[#This Row],[Offered Salary]]&lt;$O$27),(Table3_1[[#This Row],[Offered Salary]]&gt;$O$28))</f>
        <v>0</v>
      </c>
      <c r="K2783" t="str">
        <f>IF(Table3_1[[#This Row],[Offered Salary]]&lt;$O$27,"Low",IF(Table3_1[[#This Row],[Offered Salary]]&gt;$O$28,"High",""))</f>
        <v/>
      </c>
      <c r="L2783" s="6">
        <f>((Table3_1[[#This Row],[Offered Salary]]-$O$25)/$O$26)</f>
        <v>5.269813177133599E-2</v>
      </c>
    </row>
    <row r="2784" spans="1:12" x14ac:dyDescent="0.3">
      <c r="A2784">
        <v>744516</v>
      </c>
      <c r="B2784" s="2">
        <v>41790</v>
      </c>
      <c r="C2784" s="3">
        <v>0.57682870370370365</v>
      </c>
      <c r="D2784" t="s">
        <v>30</v>
      </c>
      <c r="E2784" t="s">
        <v>27</v>
      </c>
      <c r="F2784" t="s">
        <v>20</v>
      </c>
      <c r="G2784" t="s">
        <v>10</v>
      </c>
      <c r="H2784">
        <v>34912</v>
      </c>
      <c r="I2784">
        <f>IF(Table3_1[[#This Row],[Status]]="Hired",1,0)</f>
        <v>0</v>
      </c>
      <c r="J2784" t="b">
        <f>OR((Table3_1[[#This Row],[Offered Salary]]&lt;$O$27),(Table3_1[[#This Row],[Offered Salary]]&gt;$O$28))</f>
        <v>0</v>
      </c>
      <c r="K2784" t="str">
        <f>IF(Table3_1[[#This Row],[Offered Salary]]&lt;$O$27,"Low",IF(Table3_1[[#This Row],[Offered Salary]]&gt;$O$28,"High",""))</f>
        <v/>
      </c>
      <c r="L2784" s="6">
        <f>((Table3_1[[#This Row],[Offered Salary]]-$O$25)/$O$26)</f>
        <v>-0.52243978872765695</v>
      </c>
    </row>
    <row r="2785" spans="1:12" x14ac:dyDescent="0.3">
      <c r="A2785">
        <v>827835</v>
      </c>
      <c r="B2785" s="2">
        <v>41790</v>
      </c>
      <c r="C2785" s="3">
        <v>0.57710648148148147</v>
      </c>
      <c r="D2785" t="s">
        <v>30</v>
      </c>
      <c r="E2785" t="s">
        <v>27</v>
      </c>
      <c r="F2785" t="s">
        <v>20</v>
      </c>
      <c r="G2785" t="s">
        <v>10</v>
      </c>
      <c r="H2785">
        <v>45139</v>
      </c>
      <c r="I2785">
        <f>IF(Table3_1[[#This Row],[Status]]="Hired",1,0)</f>
        <v>0</v>
      </c>
      <c r="J2785" t="b">
        <f>OR((Table3_1[[#This Row],[Offered Salary]]&lt;$O$27),(Table3_1[[#This Row],[Offered Salary]]&gt;$O$28))</f>
        <v>0</v>
      </c>
      <c r="K2785" t="str">
        <f>IF(Table3_1[[#This Row],[Offered Salary]]&lt;$O$27,"Low",IF(Table3_1[[#This Row],[Offered Salary]]&gt;$O$28,"High",""))</f>
        <v/>
      </c>
      <c r="L2785" s="6">
        <f>((Table3_1[[#This Row],[Offered Salary]]-$O$25)/$O$26)</f>
        <v>-0.16795684333241795</v>
      </c>
    </row>
    <row r="2786" spans="1:12" x14ac:dyDescent="0.3">
      <c r="A2786">
        <v>508644</v>
      </c>
      <c r="B2786" s="2">
        <v>41855</v>
      </c>
      <c r="C2786" s="3">
        <v>0.39770833333333333</v>
      </c>
      <c r="D2786" t="s">
        <v>30</v>
      </c>
      <c r="E2786" t="s">
        <v>29</v>
      </c>
      <c r="F2786" t="s">
        <v>20</v>
      </c>
      <c r="G2786" t="s">
        <v>2</v>
      </c>
      <c r="H2786">
        <v>94103</v>
      </c>
      <c r="I2786">
        <f>IF(Table3_1[[#This Row],[Status]]="Hired",1,0)</f>
        <v>0</v>
      </c>
      <c r="J2786" t="b">
        <f>OR((Table3_1[[#This Row],[Offered Salary]]&lt;$O$27),(Table3_1[[#This Row],[Offered Salary]]&gt;$O$28))</f>
        <v>0</v>
      </c>
      <c r="K2786" t="str">
        <f>IF(Table3_1[[#This Row],[Offered Salary]]&lt;$O$27,"Low",IF(Table3_1[[#This Row],[Offered Salary]]&gt;$O$28,"High",""))</f>
        <v/>
      </c>
      <c r="L2786" s="6">
        <f>((Table3_1[[#This Row],[Offered Salary]]-$O$25)/$O$26)</f>
        <v>1.5292078128064774</v>
      </c>
    </row>
    <row r="2787" spans="1:12" x14ac:dyDescent="0.3">
      <c r="A2787">
        <v>53247</v>
      </c>
      <c r="B2787" s="2">
        <v>41856</v>
      </c>
      <c r="C2787" s="3">
        <v>0.53665509259259259</v>
      </c>
      <c r="D2787" t="s">
        <v>31</v>
      </c>
      <c r="E2787" t="s">
        <v>27</v>
      </c>
      <c r="F2787" t="s">
        <v>20</v>
      </c>
      <c r="G2787" t="s">
        <v>10</v>
      </c>
      <c r="H2787">
        <v>89823</v>
      </c>
      <c r="I2787">
        <f>IF(Table3_1[[#This Row],[Status]]="Hired",1,0)</f>
        <v>1</v>
      </c>
      <c r="J2787" t="b">
        <f>OR((Table3_1[[#This Row],[Offered Salary]]&lt;$O$27),(Table3_1[[#This Row],[Offered Salary]]&gt;$O$28))</f>
        <v>0</v>
      </c>
      <c r="K2787" t="str">
        <f>IF(Table3_1[[#This Row],[Offered Salary]]&lt;$O$27,"Low",IF(Table3_1[[#This Row],[Offered Salary]]&gt;$O$28,"High",""))</f>
        <v/>
      </c>
      <c r="L2787" s="6">
        <f>((Table3_1[[#This Row],[Offered Salary]]-$O$25)/$O$26)</f>
        <v>1.3808566828278306</v>
      </c>
    </row>
    <row r="2788" spans="1:12" x14ac:dyDescent="0.3">
      <c r="A2788">
        <v>549650</v>
      </c>
      <c r="B2788" s="2">
        <v>41857</v>
      </c>
      <c r="C2788" s="3">
        <v>0.77549768518518514</v>
      </c>
      <c r="D2788" t="s">
        <v>30</v>
      </c>
      <c r="E2788" t="s">
        <v>29</v>
      </c>
      <c r="F2788" t="s">
        <v>20</v>
      </c>
      <c r="G2788" t="s">
        <v>10</v>
      </c>
      <c r="H2788">
        <v>64110</v>
      </c>
      <c r="I2788">
        <f>IF(Table3_1[[#This Row],[Status]]="Hired",1,0)</f>
        <v>0</v>
      </c>
      <c r="J2788" t="b">
        <f>OR((Table3_1[[#This Row],[Offered Salary]]&lt;$O$27),(Table3_1[[#This Row],[Offered Salary]]&gt;$O$28))</f>
        <v>0</v>
      </c>
      <c r="K2788" t="str">
        <f>IF(Table3_1[[#This Row],[Offered Salary]]&lt;$O$27,"Low",IF(Table3_1[[#This Row],[Offered Salary]]&gt;$O$28,"High",""))</f>
        <v/>
      </c>
      <c r="L2788" s="6">
        <f>((Table3_1[[#This Row],[Offered Salary]]-$O$25)/$O$26)</f>
        <v>0.48960607415003826</v>
      </c>
    </row>
    <row r="2789" spans="1:12" x14ac:dyDescent="0.3">
      <c r="A2789">
        <v>340562</v>
      </c>
      <c r="B2789" s="2">
        <v>41857</v>
      </c>
      <c r="C2789" s="3">
        <v>0.77734953703703702</v>
      </c>
      <c r="D2789" t="s">
        <v>30</v>
      </c>
      <c r="E2789" t="s">
        <v>29</v>
      </c>
      <c r="F2789" t="s">
        <v>20</v>
      </c>
      <c r="G2789" t="s">
        <v>10</v>
      </c>
      <c r="H2789">
        <v>56077</v>
      </c>
      <c r="I2789">
        <f>IF(Table3_1[[#This Row],[Status]]="Hired",1,0)</f>
        <v>0</v>
      </c>
      <c r="J2789" t="b">
        <f>OR((Table3_1[[#This Row],[Offered Salary]]&lt;$O$27),(Table3_1[[#This Row],[Offered Salary]]&gt;$O$28))</f>
        <v>0</v>
      </c>
      <c r="K2789" t="str">
        <f>IF(Table3_1[[#This Row],[Offered Salary]]&lt;$O$27,"Low",IF(Table3_1[[#This Row],[Offered Salary]]&gt;$O$28,"High",""))</f>
        <v/>
      </c>
      <c r="L2789" s="6">
        <f>((Table3_1[[#This Row],[Offered Salary]]-$O$25)/$O$26)</f>
        <v>0.2111704136083393</v>
      </c>
    </row>
    <row r="2790" spans="1:12" x14ac:dyDescent="0.3">
      <c r="A2790">
        <v>808516</v>
      </c>
      <c r="B2790" s="2">
        <v>41858</v>
      </c>
      <c r="C2790" s="3">
        <v>0.4573726851851852</v>
      </c>
      <c r="D2790" t="s">
        <v>30</v>
      </c>
      <c r="E2790" t="s">
        <v>27</v>
      </c>
      <c r="F2790" t="s">
        <v>20</v>
      </c>
      <c r="G2790" t="s">
        <v>2</v>
      </c>
      <c r="H2790">
        <v>8816</v>
      </c>
      <c r="I2790">
        <f>IF(Table3_1[[#This Row],[Status]]="Hired",1,0)</f>
        <v>0</v>
      </c>
      <c r="J2790" t="b">
        <f>OR((Table3_1[[#This Row],[Offered Salary]]&lt;$O$27),(Table3_1[[#This Row],[Offered Salary]]&gt;$O$28))</f>
        <v>1</v>
      </c>
      <c r="K2790" t="str">
        <f>IF(Table3_1[[#This Row],[Offered Salary]]&lt;$O$27,"Low",IF(Table3_1[[#This Row],[Offered Salary]]&gt;$O$28,"High",""))</f>
        <v>Low</v>
      </c>
      <c r="L2790" s="6">
        <f>((Table3_1[[#This Row],[Offered Salary]]-$O$25)/$O$26)</f>
        <v>-1.4269657438498002</v>
      </c>
    </row>
    <row r="2791" spans="1:12" x14ac:dyDescent="0.3">
      <c r="A2791">
        <v>898531</v>
      </c>
      <c r="B2791" s="2">
        <v>41772</v>
      </c>
      <c r="C2791" s="3">
        <v>0.39689814814814817</v>
      </c>
      <c r="D2791" t="s">
        <v>31</v>
      </c>
      <c r="E2791" t="s">
        <v>27</v>
      </c>
      <c r="F2791" t="s">
        <v>20</v>
      </c>
      <c r="G2791" t="s">
        <v>2</v>
      </c>
      <c r="H2791">
        <v>44565</v>
      </c>
      <c r="I2791">
        <f>IF(Table3_1[[#This Row],[Status]]="Hired",1,0)</f>
        <v>1</v>
      </c>
      <c r="J2791" t="b">
        <f>OR((Table3_1[[#This Row],[Offered Salary]]&lt;$O$27),(Table3_1[[#This Row],[Offered Salary]]&gt;$O$28))</f>
        <v>0</v>
      </c>
      <c r="K2791" t="str">
        <f>IF(Table3_1[[#This Row],[Offered Salary]]&lt;$O$27,"Low",IF(Table3_1[[#This Row],[Offered Salary]]&gt;$O$28,"High",""))</f>
        <v/>
      </c>
      <c r="L2791" s="6">
        <f>((Table3_1[[#This Row],[Offered Salary]]-$O$25)/$O$26)</f>
        <v>-0.1878525322594608</v>
      </c>
    </row>
    <row r="2792" spans="1:12" x14ac:dyDescent="0.3">
      <c r="A2792">
        <v>289301</v>
      </c>
      <c r="B2792" s="2">
        <v>41800</v>
      </c>
      <c r="C2792" s="3">
        <v>0.39836805555555554</v>
      </c>
      <c r="D2792" t="s">
        <v>31</v>
      </c>
      <c r="E2792" t="s">
        <v>27</v>
      </c>
      <c r="F2792" t="s">
        <v>20</v>
      </c>
      <c r="G2792" t="s">
        <v>2</v>
      </c>
      <c r="H2792">
        <v>86933</v>
      </c>
      <c r="I2792">
        <f>IF(Table3_1[[#This Row],[Status]]="Hired",1,0)</f>
        <v>1</v>
      </c>
      <c r="J2792" t="b">
        <f>OR((Table3_1[[#This Row],[Offered Salary]]&lt;$O$27),(Table3_1[[#This Row],[Offered Salary]]&gt;$O$28))</f>
        <v>0</v>
      </c>
      <c r="K2792" t="str">
        <f>IF(Table3_1[[#This Row],[Offered Salary]]&lt;$O$27,"Low",IF(Table3_1[[#This Row],[Offered Salary]]&gt;$O$28,"High",""))</f>
        <v/>
      </c>
      <c r="L2792" s="6">
        <f>((Table3_1[[#This Row],[Offered Salary]]-$O$25)/$O$26)</f>
        <v>1.2806850086132768</v>
      </c>
    </row>
    <row r="2793" spans="1:12" x14ac:dyDescent="0.3">
      <c r="A2793">
        <v>443538</v>
      </c>
      <c r="B2793" s="2">
        <v>41813</v>
      </c>
      <c r="C2793" s="3">
        <v>0.59667824074074072</v>
      </c>
      <c r="D2793" t="s">
        <v>31</v>
      </c>
      <c r="E2793" t="s">
        <v>27</v>
      </c>
      <c r="F2793" t="s">
        <v>12</v>
      </c>
      <c r="G2793" t="s">
        <v>2</v>
      </c>
      <c r="H2793">
        <v>49717</v>
      </c>
      <c r="I2793">
        <f>IF(Table3_1[[#This Row],[Status]]="Hired",1,0)</f>
        <v>1</v>
      </c>
      <c r="J2793" t="b">
        <f>OR((Table3_1[[#This Row],[Offered Salary]]&lt;$O$27),(Table3_1[[#This Row],[Offered Salary]]&gt;$O$28))</f>
        <v>0</v>
      </c>
      <c r="K2793" t="str">
        <f>IF(Table3_1[[#This Row],[Offered Salary]]&lt;$O$27,"Low",IF(Table3_1[[#This Row],[Offered Salary]]&gt;$O$28,"High",""))</f>
        <v/>
      </c>
      <c r="L2793" s="6">
        <f>((Table3_1[[#This Row],[Offered Salary]]-$O$25)/$O$26)</f>
        <v>-9.2765926216128083E-3</v>
      </c>
    </row>
    <row r="2794" spans="1:12" x14ac:dyDescent="0.3">
      <c r="A2794">
        <v>404162</v>
      </c>
      <c r="B2794" s="2">
        <v>41813</v>
      </c>
      <c r="C2794" s="3">
        <v>0.59803240740740737</v>
      </c>
      <c r="D2794" t="s">
        <v>31</v>
      </c>
      <c r="E2794" t="s">
        <v>27</v>
      </c>
      <c r="F2794" t="s">
        <v>12</v>
      </c>
      <c r="G2794" t="s">
        <v>2</v>
      </c>
      <c r="H2794">
        <v>9717</v>
      </c>
      <c r="I2794">
        <f>IF(Table3_1[[#This Row],[Status]]="Hired",1,0)</f>
        <v>1</v>
      </c>
      <c r="J2794" t="b">
        <f>OR((Table3_1[[#This Row],[Offered Salary]]&lt;$O$27),(Table3_1[[#This Row],[Offered Salary]]&gt;$O$28))</f>
        <v>1</v>
      </c>
      <c r="K2794" t="str">
        <f>IF(Table3_1[[#This Row],[Offered Salary]]&lt;$O$27,"Low",IF(Table3_1[[#This Row],[Offered Salary]]&gt;$O$28,"High",""))</f>
        <v>Low</v>
      </c>
      <c r="L2794" s="6">
        <f>((Table3_1[[#This Row],[Offered Salary]]-$O$25)/$O$26)</f>
        <v>-1.3957357513005568</v>
      </c>
    </row>
    <row r="2795" spans="1:12" x14ac:dyDescent="0.3">
      <c r="A2795">
        <v>300037</v>
      </c>
      <c r="B2795" s="2">
        <v>41800</v>
      </c>
      <c r="C2795" s="3">
        <v>0.39723379629629629</v>
      </c>
      <c r="D2795" t="s">
        <v>31</v>
      </c>
      <c r="E2795" t="s">
        <v>29</v>
      </c>
      <c r="F2795" t="s">
        <v>20</v>
      </c>
      <c r="G2795" t="s">
        <v>5</v>
      </c>
      <c r="H2795">
        <v>1105</v>
      </c>
      <c r="I2795">
        <f>IF(Table3_1[[#This Row],[Status]]="Hired",1,0)</f>
        <v>1</v>
      </c>
      <c r="J2795" t="b">
        <f>OR((Table3_1[[#This Row],[Offered Salary]]&lt;$O$27),(Table3_1[[#This Row],[Offered Salary]]&gt;$O$28))</f>
        <v>1</v>
      </c>
      <c r="K2795" t="str">
        <f>IF(Table3_1[[#This Row],[Offered Salary]]&lt;$O$27,"Low",IF(Table3_1[[#This Row],[Offered Salary]]&gt;$O$28,"High",""))</f>
        <v>Low</v>
      </c>
      <c r="L2795" s="6">
        <f>((Table3_1[[#This Row],[Offered Salary]]-$O$25)/$O$26)</f>
        <v>-1.6942404081641336</v>
      </c>
    </row>
    <row r="2796" spans="1:12" x14ac:dyDescent="0.3">
      <c r="A2796">
        <v>708131</v>
      </c>
      <c r="B2796" s="2">
        <v>41800</v>
      </c>
      <c r="C2796" s="3">
        <v>0.3976851851851852</v>
      </c>
      <c r="D2796" t="s">
        <v>30</v>
      </c>
      <c r="E2796" t="s">
        <v>27</v>
      </c>
      <c r="F2796" t="s">
        <v>20</v>
      </c>
      <c r="G2796" t="s">
        <v>5</v>
      </c>
      <c r="H2796">
        <v>39503</v>
      </c>
      <c r="I2796">
        <f>IF(Table3_1[[#This Row],[Status]]="Hired",1,0)</f>
        <v>0</v>
      </c>
      <c r="J2796" t="b">
        <f>OR((Table3_1[[#This Row],[Offered Salary]]&lt;$O$27),(Table3_1[[#This Row],[Offered Salary]]&gt;$O$28))</f>
        <v>0</v>
      </c>
      <c r="K2796" t="str">
        <f>IF(Table3_1[[#This Row],[Offered Salary]]&lt;$O$27,"Low",IF(Table3_1[[#This Row],[Offered Salary]]&gt;$O$28,"High",""))</f>
        <v/>
      </c>
      <c r="L2796" s="6">
        <f>((Table3_1[[#This Row],[Offered Salary]]-$O$25)/$O$26)</f>
        <v>-0.3633089387902812</v>
      </c>
    </row>
    <row r="2797" spans="1:12" x14ac:dyDescent="0.3">
      <c r="A2797">
        <v>458488</v>
      </c>
      <c r="B2797" s="2">
        <v>41800</v>
      </c>
      <c r="C2797" s="3">
        <v>0.39831018518518518</v>
      </c>
      <c r="D2797" t="s">
        <v>31</v>
      </c>
      <c r="E2797" t="s">
        <v>29</v>
      </c>
      <c r="F2797" t="s">
        <v>20</v>
      </c>
      <c r="G2797" t="s">
        <v>5</v>
      </c>
      <c r="H2797">
        <v>23002</v>
      </c>
      <c r="I2797">
        <f>IF(Table3_1[[#This Row],[Status]]="Hired",1,0)</f>
        <v>1</v>
      </c>
      <c r="J2797" t="b">
        <f>OR((Table3_1[[#This Row],[Offered Salary]]&lt;$O$27),(Table3_1[[#This Row],[Offered Salary]]&gt;$O$28))</f>
        <v>0</v>
      </c>
      <c r="K2797" t="str">
        <f>IF(Table3_1[[#This Row],[Offered Salary]]&lt;$O$27,"Low",IF(Table3_1[[#This Row],[Offered Salary]]&gt;$O$28,"High",""))</f>
        <v/>
      </c>
      <c r="L2797" s="6">
        <f>((Table3_1[[#This Row],[Offered Salary]]-$O$25)/$O$26)</f>
        <v>-0.93525800322431263</v>
      </c>
    </row>
    <row r="2798" spans="1:12" x14ac:dyDescent="0.3">
      <c r="A2798">
        <v>559038</v>
      </c>
      <c r="B2798" s="2">
        <v>41800</v>
      </c>
      <c r="C2798" s="3">
        <v>0.39699074074074076</v>
      </c>
      <c r="D2798" t="s">
        <v>31</v>
      </c>
      <c r="E2798" t="s">
        <v>28</v>
      </c>
      <c r="F2798" t="s">
        <v>20</v>
      </c>
      <c r="G2798" t="s">
        <v>5</v>
      </c>
      <c r="H2798">
        <v>14068</v>
      </c>
      <c r="I2798">
        <f>IF(Table3_1[[#This Row],[Status]]="Hired",1,0)</f>
        <v>1</v>
      </c>
      <c r="J2798" t="b">
        <f>OR((Table3_1[[#This Row],[Offered Salary]]&lt;$O$27),(Table3_1[[#This Row],[Offered Salary]]&gt;$O$28))</f>
        <v>0</v>
      </c>
      <c r="K2798" t="str">
        <f>IF(Table3_1[[#This Row],[Offered Salary]]&lt;$O$27,"Low",IF(Table3_1[[#This Row],[Offered Salary]]&gt;$O$28,"High",""))</f>
        <v/>
      </c>
      <c r="L2798" s="6">
        <f>((Table3_1[[#This Row],[Offered Salary]]-$O$25)/$O$26)</f>
        <v>-1.2449236563152548</v>
      </c>
    </row>
    <row r="2799" spans="1:12" x14ac:dyDescent="0.3">
      <c r="A2799">
        <v>812043</v>
      </c>
      <c r="B2799" s="2">
        <v>41801</v>
      </c>
      <c r="C2799" s="3">
        <v>0.61255787037037035</v>
      </c>
      <c r="D2799" t="s">
        <v>30</v>
      </c>
      <c r="E2799" t="s">
        <v>29</v>
      </c>
      <c r="F2799" t="s">
        <v>20</v>
      </c>
      <c r="G2799" t="s">
        <v>10</v>
      </c>
      <c r="H2799">
        <v>63058</v>
      </c>
      <c r="I2799">
        <f>IF(Table3_1[[#This Row],[Status]]="Hired",1,0)</f>
        <v>0</v>
      </c>
      <c r="J2799" t="b">
        <f>OR((Table3_1[[#This Row],[Offered Salary]]&lt;$O$27),(Table3_1[[#This Row],[Offered Salary]]&gt;$O$28))</f>
        <v>0</v>
      </c>
      <c r="K2799" t="str">
        <f>IF(Table3_1[[#This Row],[Offered Salary]]&lt;$O$27,"Low",IF(Table3_1[[#This Row],[Offered Salary]]&gt;$O$28,"High",""))</f>
        <v/>
      </c>
      <c r="L2799" s="6">
        <f>((Table3_1[[#This Row],[Offered Salary]]-$O$25)/$O$26)</f>
        <v>0.45314219827678204</v>
      </c>
    </row>
    <row r="2800" spans="1:12" x14ac:dyDescent="0.3">
      <c r="A2800">
        <v>470212</v>
      </c>
      <c r="B2800" s="2">
        <v>41801</v>
      </c>
      <c r="C2800" s="3">
        <v>0.61394675925925923</v>
      </c>
      <c r="D2800" t="s">
        <v>30</v>
      </c>
      <c r="E2800" t="s">
        <v>27</v>
      </c>
      <c r="F2800" t="s">
        <v>20</v>
      </c>
      <c r="G2800" t="s">
        <v>10</v>
      </c>
      <c r="H2800">
        <v>34103</v>
      </c>
      <c r="I2800">
        <f>IF(Table3_1[[#This Row],[Status]]="Hired",1,0)</f>
        <v>0</v>
      </c>
      <c r="J2800" t="b">
        <f>OR((Table3_1[[#This Row],[Offered Salary]]&lt;$O$27),(Table3_1[[#This Row],[Offered Salary]]&gt;$O$28))</f>
        <v>0</v>
      </c>
      <c r="K2800" t="str">
        <f>IF(Table3_1[[#This Row],[Offered Salary]]&lt;$O$27,"Low",IF(Table3_1[[#This Row],[Offered Salary]]&gt;$O$28,"High",""))</f>
        <v/>
      </c>
      <c r="L2800" s="6">
        <f>((Table3_1[[#This Row],[Offered Salary]]-$O$25)/$O$26)</f>
        <v>-0.55048092521193859</v>
      </c>
    </row>
    <row r="2801" spans="1:12" x14ac:dyDescent="0.3">
      <c r="A2801">
        <v>675820</v>
      </c>
      <c r="B2801" s="2">
        <v>41802</v>
      </c>
      <c r="C2801" s="3">
        <v>0.62603009259259257</v>
      </c>
      <c r="D2801" t="s">
        <v>31</v>
      </c>
      <c r="E2801" t="s">
        <v>27</v>
      </c>
      <c r="F2801" t="s">
        <v>20</v>
      </c>
      <c r="G2801" t="s">
        <v>4</v>
      </c>
      <c r="H2801">
        <v>9050</v>
      </c>
      <c r="I2801">
        <f>IF(Table3_1[[#This Row],[Status]]="Hired",1,0)</f>
        <v>1</v>
      </c>
      <c r="J2801" t="b">
        <f>OR((Table3_1[[#This Row],[Offered Salary]]&lt;$O$27),(Table3_1[[#This Row],[Offered Salary]]&gt;$O$28))</f>
        <v>1</v>
      </c>
      <c r="K2801" t="str">
        <f>IF(Table3_1[[#This Row],[Offered Salary]]&lt;$O$27,"Low",IF(Table3_1[[#This Row],[Offered Salary]]&gt;$O$28,"High",""))</f>
        <v>Low</v>
      </c>
      <c r="L2801" s="6">
        <f>((Table3_1[[#This Row],[Offered Salary]]-$O$25)/$O$26)</f>
        <v>-1.4188549577715284</v>
      </c>
    </row>
    <row r="2802" spans="1:12" x14ac:dyDescent="0.3">
      <c r="A2802">
        <v>432824</v>
      </c>
      <c r="B2802" s="2">
        <v>41802</v>
      </c>
      <c r="C2802" s="3">
        <v>0.62886574074074075</v>
      </c>
      <c r="D2802" t="s">
        <v>30</v>
      </c>
      <c r="E2802" t="s">
        <v>27</v>
      </c>
      <c r="F2802" t="s">
        <v>20</v>
      </c>
      <c r="G2802" t="s">
        <v>4</v>
      </c>
      <c r="H2802">
        <v>28230</v>
      </c>
      <c r="I2802">
        <f>IF(Table3_1[[#This Row],[Status]]="Hired",1,0)</f>
        <v>0</v>
      </c>
      <c r="J2802" t="b">
        <f>OR((Table3_1[[#This Row],[Offered Salary]]&lt;$O$27),(Table3_1[[#This Row],[Offered Salary]]&gt;$O$28))</f>
        <v>0</v>
      </c>
      <c r="K2802" t="str">
        <f>IF(Table3_1[[#This Row],[Offered Salary]]&lt;$O$27,"Low",IF(Table3_1[[#This Row],[Offered Salary]]&gt;$O$28,"High",""))</f>
        <v/>
      </c>
      <c r="L2802" s="6">
        <f>((Table3_1[[#This Row],[Offered Salary]]-$O$25)/$O$26)</f>
        <v>-0.75404779118497456</v>
      </c>
    </row>
    <row r="2803" spans="1:12" x14ac:dyDescent="0.3">
      <c r="A2803">
        <v>513438</v>
      </c>
      <c r="B2803" s="2">
        <v>41802</v>
      </c>
      <c r="C2803" s="3">
        <v>0.63083333333333336</v>
      </c>
      <c r="D2803" t="s">
        <v>31</v>
      </c>
      <c r="E2803" t="s">
        <v>29</v>
      </c>
      <c r="F2803" t="s">
        <v>20</v>
      </c>
      <c r="G2803" t="s">
        <v>4</v>
      </c>
      <c r="H2803">
        <v>60848</v>
      </c>
      <c r="I2803">
        <f>IF(Table3_1[[#This Row],[Status]]="Hired",1,0)</f>
        <v>1</v>
      </c>
      <c r="J2803" t="b">
        <f>OR((Table3_1[[#This Row],[Offered Salary]]&lt;$O$27),(Table3_1[[#This Row],[Offered Salary]]&gt;$O$28))</f>
        <v>0</v>
      </c>
      <c r="K2803" t="str">
        <f>IF(Table3_1[[#This Row],[Offered Salary]]&lt;$O$27,"Low",IF(Table3_1[[#This Row],[Offered Salary]]&gt;$O$28,"High",""))</f>
        <v/>
      </c>
      <c r="L2803" s="6">
        <f>((Table3_1[[#This Row],[Offered Salary]]-$O$25)/$O$26)</f>
        <v>0.37654032975977036</v>
      </c>
    </row>
    <row r="2804" spans="1:12" x14ac:dyDescent="0.3">
      <c r="A2804">
        <v>436854</v>
      </c>
      <c r="B2804" s="2">
        <v>41808</v>
      </c>
      <c r="C2804" s="3">
        <v>0.78629629629629627</v>
      </c>
      <c r="D2804" t="s">
        <v>31</v>
      </c>
      <c r="E2804" t="s">
        <v>27</v>
      </c>
      <c r="F2804" t="s">
        <v>20</v>
      </c>
      <c r="G2804" t="s">
        <v>5</v>
      </c>
      <c r="H2804">
        <v>3515</v>
      </c>
      <c r="I2804">
        <f>IF(Table3_1[[#This Row],[Status]]="Hired",1,0)</f>
        <v>1</v>
      </c>
      <c r="J2804" t="b">
        <f>OR((Table3_1[[#This Row],[Offered Salary]]&lt;$O$27),(Table3_1[[#This Row],[Offered Salary]]&gt;$O$28))</f>
        <v>1</v>
      </c>
      <c r="K2804" t="str">
        <f>IF(Table3_1[[#This Row],[Offered Salary]]&lt;$O$27,"Low",IF(Table3_1[[#This Row],[Offered Salary]]&gt;$O$28,"High",""))</f>
        <v>Low</v>
      </c>
      <c r="L2804" s="6">
        <f>((Table3_1[[#This Row],[Offered Salary]]-$O$25)/$O$26)</f>
        <v>-1.6107062438537272</v>
      </c>
    </row>
    <row r="2805" spans="1:12" x14ac:dyDescent="0.3">
      <c r="A2805">
        <v>441953</v>
      </c>
      <c r="B2805" s="2">
        <v>41809</v>
      </c>
      <c r="C2805" s="3">
        <v>0.4971990740740741</v>
      </c>
      <c r="D2805" t="s">
        <v>31</v>
      </c>
      <c r="E2805" t="s">
        <v>27</v>
      </c>
      <c r="F2805" t="s">
        <v>20</v>
      </c>
      <c r="G2805" t="s">
        <v>4</v>
      </c>
      <c r="H2805">
        <v>69669</v>
      </c>
      <c r="I2805">
        <f>IF(Table3_1[[#This Row],[Status]]="Hired",1,0)</f>
        <v>1</v>
      </c>
      <c r="J2805" t="b">
        <f>OR((Table3_1[[#This Row],[Offered Salary]]&lt;$O$27),(Table3_1[[#This Row],[Offered Salary]]&gt;$O$28))</f>
        <v>0</v>
      </c>
      <c r="K2805" t="str">
        <f>IF(Table3_1[[#This Row],[Offered Salary]]&lt;$O$27,"Low",IF(Table3_1[[#This Row],[Offered Salary]]&gt;$O$28,"High",""))</f>
        <v/>
      </c>
      <c r="L2805" s="6">
        <f>((Table3_1[[#This Row],[Offered Salary]]-$O$25)/$O$26)</f>
        <v>0.68228923572744449</v>
      </c>
    </row>
    <row r="2806" spans="1:12" x14ac:dyDescent="0.3">
      <c r="A2806">
        <v>159635</v>
      </c>
      <c r="B2806" s="2">
        <v>41810</v>
      </c>
      <c r="C2806" s="3">
        <v>4.9490740740740738E-2</v>
      </c>
      <c r="D2806" t="s">
        <v>30</v>
      </c>
      <c r="E2806" t="s">
        <v>29</v>
      </c>
      <c r="F2806" t="s">
        <v>20</v>
      </c>
      <c r="G2806" t="s">
        <v>10</v>
      </c>
      <c r="H2806">
        <v>94924</v>
      </c>
      <c r="I2806">
        <f>IF(Table3_1[[#This Row],[Status]]="Hired",1,0)</f>
        <v>0</v>
      </c>
      <c r="J2806" t="b">
        <f>OR((Table3_1[[#This Row],[Offered Salary]]&lt;$O$27),(Table3_1[[#This Row],[Offered Salary]]&gt;$O$28))</f>
        <v>0</v>
      </c>
      <c r="K2806" t="str">
        <f>IF(Table3_1[[#This Row],[Offered Salary]]&lt;$O$27,"Low",IF(Table3_1[[#This Row],[Offered Salary]]&gt;$O$28,"High",""))</f>
        <v/>
      </c>
      <c r="L2806" s="6">
        <f>((Table3_1[[#This Row],[Offered Salary]]-$O$25)/$O$26)</f>
        <v>1.5576648870383629</v>
      </c>
    </row>
    <row r="2807" spans="1:12" x14ac:dyDescent="0.3">
      <c r="A2807">
        <v>173648</v>
      </c>
      <c r="B2807" s="2">
        <v>41810</v>
      </c>
      <c r="C2807" s="3">
        <v>5.1331018518518519E-2</v>
      </c>
      <c r="D2807" t="s">
        <v>31</v>
      </c>
      <c r="E2807" t="s">
        <v>27</v>
      </c>
      <c r="F2807" t="s">
        <v>20</v>
      </c>
      <c r="G2807" t="s">
        <v>10</v>
      </c>
      <c r="H2807">
        <v>61722</v>
      </c>
      <c r="I2807">
        <f>IF(Table3_1[[#This Row],[Status]]="Hired",1,0)</f>
        <v>1</v>
      </c>
      <c r="J2807" t="b">
        <f>OR((Table3_1[[#This Row],[Offered Salary]]&lt;$O$27),(Table3_1[[#This Row],[Offered Salary]]&gt;$O$28))</f>
        <v>0</v>
      </c>
      <c r="K2807" t="str">
        <f>IF(Table3_1[[#This Row],[Offered Salary]]&lt;$O$27,"Low",IF(Table3_1[[#This Row],[Offered Salary]]&gt;$O$28,"High",""))</f>
        <v/>
      </c>
      <c r="L2807" s="6">
        <f>((Table3_1[[#This Row],[Offered Salary]]-$O$25)/$O$26)</f>
        <v>0.40683446237690529</v>
      </c>
    </row>
    <row r="2808" spans="1:12" x14ac:dyDescent="0.3">
      <c r="A2808">
        <v>661058</v>
      </c>
      <c r="B2808" s="2">
        <v>41813</v>
      </c>
      <c r="C2808" s="3">
        <v>0.64431712962962961</v>
      </c>
      <c r="D2808" t="s">
        <v>30</v>
      </c>
      <c r="E2808" t="s">
        <v>27</v>
      </c>
      <c r="F2808" t="s">
        <v>20</v>
      </c>
      <c r="G2808" t="s">
        <v>4</v>
      </c>
      <c r="H2808">
        <v>52213</v>
      </c>
      <c r="I2808">
        <f>IF(Table3_1[[#This Row],[Status]]="Hired",1,0)</f>
        <v>0</v>
      </c>
      <c r="J2808" t="b">
        <f>OR((Table3_1[[#This Row],[Offered Salary]]&lt;$O$27),(Table3_1[[#This Row],[Offered Salary]]&gt;$O$28))</f>
        <v>0</v>
      </c>
      <c r="K2808" t="str">
        <f>IF(Table3_1[[#This Row],[Offered Salary]]&lt;$O$27,"Low",IF(Table3_1[[#This Row],[Offered Salary]]&gt;$O$28,"High",""))</f>
        <v/>
      </c>
      <c r="L2808" s="6">
        <f>((Table3_1[[#This Row],[Offered Salary]]-$O$25)/$O$26)</f>
        <v>7.7238458879953301E-2</v>
      </c>
    </row>
    <row r="2809" spans="1:12" x14ac:dyDescent="0.3">
      <c r="A2809">
        <v>438539</v>
      </c>
      <c r="B2809" s="2">
        <v>41817</v>
      </c>
      <c r="C2809" s="3">
        <v>0.45474537037037038</v>
      </c>
      <c r="D2809" t="s">
        <v>31</v>
      </c>
      <c r="E2809" t="s">
        <v>27</v>
      </c>
      <c r="F2809" t="s">
        <v>20</v>
      </c>
      <c r="G2809" t="s">
        <v>4</v>
      </c>
      <c r="H2809">
        <v>16193</v>
      </c>
      <c r="I2809">
        <f>IF(Table3_1[[#This Row],[Status]]="Hired",1,0)</f>
        <v>1</v>
      </c>
      <c r="J2809" t="b">
        <f>OR((Table3_1[[#This Row],[Offered Salary]]&lt;$O$27),(Table3_1[[#This Row],[Offered Salary]]&gt;$O$28))</f>
        <v>0</v>
      </c>
      <c r="K2809" t="str">
        <f>IF(Table3_1[[#This Row],[Offered Salary]]&lt;$O$27,"Low",IF(Table3_1[[#This Row],[Offered Salary]]&gt;$O$28,"High",""))</f>
        <v/>
      </c>
      <c r="L2809" s="6">
        <f>((Table3_1[[#This Row],[Offered Salary]]-$O$25)/$O$26)</f>
        <v>-1.1712680135104359</v>
      </c>
    </row>
    <row r="2810" spans="1:12" x14ac:dyDescent="0.3">
      <c r="A2810">
        <v>800816</v>
      </c>
      <c r="B2810" s="2">
        <v>41819</v>
      </c>
      <c r="C2810" s="3">
        <v>0.40476851851851853</v>
      </c>
      <c r="D2810" t="s">
        <v>31</v>
      </c>
      <c r="E2810" t="s">
        <v>29</v>
      </c>
      <c r="F2810" t="s">
        <v>20</v>
      </c>
      <c r="G2810" t="s">
        <v>4</v>
      </c>
      <c r="H2810">
        <v>87696</v>
      </c>
      <c r="I2810">
        <f>IF(Table3_1[[#This Row],[Status]]="Hired",1,0)</f>
        <v>1</v>
      </c>
      <c r="J2810" t="b">
        <f>OR((Table3_1[[#This Row],[Offered Salary]]&lt;$O$27),(Table3_1[[#This Row],[Offered Salary]]&gt;$O$28))</f>
        <v>0</v>
      </c>
      <c r="K2810" t="str">
        <f>IF(Table3_1[[#This Row],[Offered Salary]]&lt;$O$27,"Low",IF(Table3_1[[#This Row],[Offered Salary]]&gt;$O$28,"High",""))</f>
        <v/>
      </c>
      <c r="L2810" s="6">
        <f>((Table3_1[[#This Row],[Offered Salary]]-$O$25)/$O$26)</f>
        <v>1.3071317170650776</v>
      </c>
    </row>
    <row r="2811" spans="1:12" x14ac:dyDescent="0.3">
      <c r="A2811">
        <v>846166</v>
      </c>
      <c r="B2811" s="2">
        <v>41819</v>
      </c>
      <c r="C2811" s="3">
        <v>0.40513888888888888</v>
      </c>
      <c r="D2811" t="s">
        <v>31</v>
      </c>
      <c r="E2811" t="s">
        <v>29</v>
      </c>
      <c r="F2811" t="s">
        <v>20</v>
      </c>
      <c r="G2811" t="s">
        <v>4</v>
      </c>
      <c r="H2811">
        <v>79112</v>
      </c>
      <c r="I2811">
        <f>IF(Table3_1[[#This Row],[Status]]="Hired",1,0)</f>
        <v>1</v>
      </c>
      <c r="J2811" t="b">
        <f>OR((Table3_1[[#This Row],[Offered Salary]]&lt;$O$27),(Table3_1[[#This Row],[Offered Salary]]&gt;$O$28))</f>
        <v>0</v>
      </c>
      <c r="K2811" t="str">
        <f>IF(Table3_1[[#This Row],[Offered Salary]]&lt;$O$27,"Low",IF(Table3_1[[#This Row],[Offered Salary]]&gt;$O$28,"High",""))</f>
        <v/>
      </c>
      <c r="L2811" s="6">
        <f>((Table3_1[[#This Row],[Offered Salary]]-$O$25)/$O$26)</f>
        <v>1.0095975816125762</v>
      </c>
    </row>
    <row r="2812" spans="1:12" x14ac:dyDescent="0.3">
      <c r="A2812">
        <v>340089</v>
      </c>
      <c r="B2812" s="2">
        <v>41819</v>
      </c>
      <c r="C2812" s="3">
        <v>0.40552083333333333</v>
      </c>
      <c r="D2812" t="s">
        <v>30</v>
      </c>
      <c r="E2812" t="s">
        <v>27</v>
      </c>
      <c r="F2812" t="s">
        <v>20</v>
      </c>
      <c r="G2812" t="s">
        <v>4</v>
      </c>
      <c r="H2812">
        <v>11374</v>
      </c>
      <c r="I2812">
        <f>IF(Table3_1[[#This Row],[Status]]="Hired",1,0)</f>
        <v>0</v>
      </c>
      <c r="J2812" t="b">
        <f>OR((Table3_1[[#This Row],[Offered Salary]]&lt;$O$27),(Table3_1[[#This Row],[Offered Salary]]&gt;$O$28))</f>
        <v>1</v>
      </c>
      <c r="K2812" t="str">
        <f>IF(Table3_1[[#This Row],[Offered Salary]]&lt;$O$27,"Low",IF(Table3_1[[#This Row],[Offered Salary]]&gt;$O$28,"High",""))</f>
        <v>Low</v>
      </c>
      <c r="L2812" s="6">
        <f>((Table3_1[[#This Row],[Offered Salary]]-$O$25)/$O$26)</f>
        <v>-1.3383016806522816</v>
      </c>
    </row>
    <row r="2813" spans="1:12" x14ac:dyDescent="0.3">
      <c r="A2813">
        <v>710906</v>
      </c>
      <c r="B2813" s="2">
        <v>41819</v>
      </c>
      <c r="C2813" s="3">
        <v>0.40800925925925924</v>
      </c>
      <c r="D2813" t="s">
        <v>31</v>
      </c>
      <c r="E2813" t="s">
        <v>27</v>
      </c>
      <c r="F2813" t="s">
        <v>20</v>
      </c>
      <c r="G2813" t="s">
        <v>4</v>
      </c>
      <c r="H2813">
        <v>26764</v>
      </c>
      <c r="I2813">
        <f>IF(Table3_1[[#This Row],[Status]]="Hired",1,0)</f>
        <v>1</v>
      </c>
      <c r="J2813" t="b">
        <f>OR((Table3_1[[#This Row],[Offered Salary]]&lt;$O$27),(Table3_1[[#This Row],[Offered Salary]]&gt;$O$28))</f>
        <v>0</v>
      </c>
      <c r="K2813" t="str">
        <f>IF(Table3_1[[#This Row],[Offered Salary]]&lt;$O$27,"Low",IF(Table3_1[[#This Row],[Offered Salary]]&gt;$O$28,"High",""))</f>
        <v/>
      </c>
      <c r="L2813" s="6">
        <f>((Table3_1[[#This Row],[Offered Salary]]-$O$25)/$O$26)</f>
        <v>-0.80486151935055794</v>
      </c>
    </row>
    <row r="2814" spans="1:12" x14ac:dyDescent="0.3">
      <c r="A2814">
        <v>37753</v>
      </c>
      <c r="B2814" s="2">
        <v>41819</v>
      </c>
      <c r="C2814" s="3">
        <v>0.40863425925925928</v>
      </c>
      <c r="D2814" t="s">
        <v>31</v>
      </c>
      <c r="E2814" t="s">
        <v>27</v>
      </c>
      <c r="F2814" t="s">
        <v>20</v>
      </c>
      <c r="G2814" t="s">
        <v>4</v>
      </c>
      <c r="H2814">
        <v>27076</v>
      </c>
      <c r="I2814">
        <f>IF(Table3_1[[#This Row],[Status]]="Hired",1,0)</f>
        <v>1</v>
      </c>
      <c r="J2814" t="b">
        <f>OR((Table3_1[[#This Row],[Offered Salary]]&lt;$O$27),(Table3_1[[#This Row],[Offered Salary]]&gt;$O$28))</f>
        <v>0</v>
      </c>
      <c r="K2814" t="str">
        <f>IF(Table3_1[[#This Row],[Offered Salary]]&lt;$O$27,"Low",IF(Table3_1[[#This Row],[Offered Salary]]&gt;$O$28,"High",""))</f>
        <v/>
      </c>
      <c r="L2814" s="6">
        <f>((Table3_1[[#This Row],[Offered Salary]]-$O$25)/$O$26)</f>
        <v>-0.79404713791286219</v>
      </c>
    </row>
    <row r="2815" spans="1:12" x14ac:dyDescent="0.3">
      <c r="A2815">
        <v>712161</v>
      </c>
      <c r="B2815" s="2">
        <v>41823</v>
      </c>
      <c r="C2815" s="3">
        <v>0.37969907407407405</v>
      </c>
      <c r="D2815" t="s">
        <v>30</v>
      </c>
      <c r="E2815" t="s">
        <v>27</v>
      </c>
      <c r="F2815" t="s">
        <v>20</v>
      </c>
      <c r="G2815" t="s">
        <v>4</v>
      </c>
      <c r="H2815">
        <v>13426</v>
      </c>
      <c r="I2815">
        <f>IF(Table3_1[[#This Row],[Status]]="Hired",1,0)</f>
        <v>0</v>
      </c>
      <c r="J2815" t="b">
        <f>OR((Table3_1[[#This Row],[Offered Salary]]&lt;$O$27),(Table3_1[[#This Row],[Offered Salary]]&gt;$O$28))</f>
        <v>0</v>
      </c>
      <c r="K2815" t="str">
        <f>IF(Table3_1[[#This Row],[Offered Salary]]&lt;$O$27,"Low",IF(Table3_1[[#This Row],[Offered Salary]]&gt;$O$28,"High",""))</f>
        <v/>
      </c>
      <c r="L2815" s="6">
        <f>((Table3_1[[#This Row],[Offered Salary]]-$O$25)/$O$26)</f>
        <v>-1.2671763258120519</v>
      </c>
    </row>
    <row r="2816" spans="1:12" x14ac:dyDescent="0.3">
      <c r="A2816">
        <v>852138</v>
      </c>
      <c r="B2816" s="2">
        <v>41827</v>
      </c>
      <c r="C2816" s="3">
        <v>0.84248842592592588</v>
      </c>
      <c r="D2816" t="s">
        <v>31</v>
      </c>
      <c r="E2816" t="s">
        <v>27</v>
      </c>
      <c r="F2816" t="s">
        <v>20</v>
      </c>
      <c r="G2816" t="s">
        <v>4</v>
      </c>
      <c r="H2816">
        <v>79527</v>
      </c>
      <c r="I2816">
        <f>IF(Table3_1[[#This Row],[Status]]="Hired",1,0)</f>
        <v>1</v>
      </c>
      <c r="J2816" t="b">
        <f>OR((Table3_1[[#This Row],[Offered Salary]]&lt;$O$27),(Table3_1[[#This Row],[Offered Salary]]&gt;$O$28))</f>
        <v>0</v>
      </c>
      <c r="K2816" t="str">
        <f>IF(Table3_1[[#This Row],[Offered Salary]]&lt;$O$27,"Low",IF(Table3_1[[#This Row],[Offered Salary]]&gt;$O$28,"High",""))</f>
        <v/>
      </c>
      <c r="L2816" s="6">
        <f>((Table3_1[[#This Row],[Offered Salary]]-$O$25)/$O$26)</f>
        <v>1.0239820953838703</v>
      </c>
    </row>
    <row r="2817" spans="1:12" x14ac:dyDescent="0.3">
      <c r="A2817">
        <v>994949</v>
      </c>
      <c r="B2817" s="2">
        <v>41827</v>
      </c>
      <c r="C2817" s="3">
        <v>0.84341435185185187</v>
      </c>
      <c r="D2817" t="s">
        <v>30</v>
      </c>
      <c r="E2817" t="s">
        <v>27</v>
      </c>
      <c r="F2817" t="s">
        <v>20</v>
      </c>
      <c r="G2817" t="s">
        <v>4</v>
      </c>
      <c r="H2817">
        <v>23484</v>
      </c>
      <c r="I2817">
        <f>IF(Table3_1[[#This Row],[Status]]="Hired",1,0)</f>
        <v>0</v>
      </c>
      <c r="J2817" t="b">
        <f>OR((Table3_1[[#This Row],[Offered Salary]]&lt;$O$27),(Table3_1[[#This Row],[Offered Salary]]&gt;$O$28))</f>
        <v>0</v>
      </c>
      <c r="K2817" t="str">
        <f>IF(Table3_1[[#This Row],[Offered Salary]]&lt;$O$27,"Low",IF(Table3_1[[#This Row],[Offered Salary]]&gt;$O$28,"High",""))</f>
        <v/>
      </c>
      <c r="L2817" s="6">
        <f>((Table3_1[[#This Row],[Offered Salary]]-$O$25)/$O$26)</f>
        <v>-0.91855117036223133</v>
      </c>
    </row>
    <row r="2818" spans="1:12" x14ac:dyDescent="0.3">
      <c r="A2818">
        <v>935603</v>
      </c>
      <c r="B2818" s="2">
        <v>41827</v>
      </c>
      <c r="C2818" s="3">
        <v>0.84445601851851848</v>
      </c>
      <c r="D2818" t="s">
        <v>31</v>
      </c>
      <c r="E2818" t="s">
        <v>29</v>
      </c>
      <c r="F2818" t="s">
        <v>20</v>
      </c>
      <c r="G2818" t="s">
        <v>4</v>
      </c>
      <c r="H2818">
        <v>96002</v>
      </c>
      <c r="I2818">
        <f>IF(Table3_1[[#This Row],[Status]]="Hired",1,0)</f>
        <v>1</v>
      </c>
      <c r="J2818" t="b">
        <f>OR((Table3_1[[#This Row],[Offered Salary]]&lt;$O$27),(Table3_1[[#This Row],[Offered Salary]]&gt;$O$28))</f>
        <v>0</v>
      </c>
      <c r="K2818" t="str">
        <f>IF(Table3_1[[#This Row],[Offered Salary]]&lt;$O$27,"Low",IF(Table3_1[[#This Row],[Offered Salary]]&gt;$O$28,"High",""))</f>
        <v/>
      </c>
      <c r="L2818" s="6">
        <f>((Table3_1[[#This Row],[Offered Salary]]-$O$25)/$O$26)</f>
        <v>1.5950299613647605</v>
      </c>
    </row>
    <row r="2819" spans="1:12" x14ac:dyDescent="0.3">
      <c r="A2819">
        <v>469760</v>
      </c>
      <c r="B2819" s="2">
        <v>41834</v>
      </c>
      <c r="C2819" s="3">
        <v>0.44302083333333331</v>
      </c>
      <c r="D2819" t="s">
        <v>30</v>
      </c>
      <c r="E2819" t="s">
        <v>27</v>
      </c>
      <c r="F2819" t="s">
        <v>20</v>
      </c>
      <c r="G2819" t="s">
        <v>4</v>
      </c>
      <c r="H2819">
        <v>98626</v>
      </c>
      <c r="I2819">
        <f>IF(Table3_1[[#This Row],[Status]]="Hired",1,0)</f>
        <v>0</v>
      </c>
      <c r="J2819" t="b">
        <f>OR((Table3_1[[#This Row],[Offered Salary]]&lt;$O$27),(Table3_1[[#This Row],[Offered Salary]]&gt;$O$28))</f>
        <v>0</v>
      </c>
      <c r="K2819" t="str">
        <f>IF(Table3_1[[#This Row],[Offered Salary]]&lt;$O$27,"Low",IF(Table3_1[[#This Row],[Offered Salary]]&gt;$O$28,"High",""))</f>
        <v/>
      </c>
      <c r="L2819" s="6">
        <f>((Table3_1[[#This Row],[Offered Salary]]-$O$25)/$O$26)</f>
        <v>1.6859816821740992</v>
      </c>
    </row>
    <row r="2820" spans="1:12" x14ac:dyDescent="0.3">
      <c r="A2820">
        <v>988813</v>
      </c>
      <c r="B2820" s="2">
        <v>41834</v>
      </c>
      <c r="C2820" s="3">
        <v>0.44495370370370368</v>
      </c>
      <c r="D2820" t="s">
        <v>30</v>
      </c>
      <c r="E2820" t="s">
        <v>27</v>
      </c>
      <c r="F2820" t="s">
        <v>20</v>
      </c>
      <c r="G2820" t="s">
        <v>4</v>
      </c>
      <c r="H2820">
        <v>64968</v>
      </c>
      <c r="I2820">
        <f>IF(Table3_1[[#This Row],[Status]]="Hired",1,0)</f>
        <v>0</v>
      </c>
      <c r="J2820" t="b">
        <f>OR((Table3_1[[#This Row],[Offered Salary]]&lt;$O$27),(Table3_1[[#This Row],[Offered Salary]]&gt;$O$28))</f>
        <v>0</v>
      </c>
      <c r="K2820" t="str">
        <f>IF(Table3_1[[#This Row],[Offered Salary]]&lt;$O$27,"Low",IF(Table3_1[[#This Row],[Offered Salary]]&gt;$O$28,"High",""))</f>
        <v/>
      </c>
      <c r="L2820" s="6">
        <f>((Table3_1[[#This Row],[Offered Salary]]-$O$25)/$O$26)</f>
        <v>0.51934562310370158</v>
      </c>
    </row>
    <row r="2821" spans="1:12" x14ac:dyDescent="0.3">
      <c r="A2821">
        <v>316175</v>
      </c>
      <c r="B2821" s="2">
        <v>41842</v>
      </c>
      <c r="C2821" s="3">
        <v>0.39684027777777775</v>
      </c>
      <c r="D2821" t="s">
        <v>31</v>
      </c>
      <c r="E2821" t="s">
        <v>27</v>
      </c>
      <c r="F2821" t="s">
        <v>20</v>
      </c>
      <c r="G2821" t="s">
        <v>5</v>
      </c>
      <c r="H2821">
        <v>11293</v>
      </c>
      <c r="I2821">
        <f>IF(Table3_1[[#This Row],[Status]]="Hired",1,0)</f>
        <v>1</v>
      </c>
      <c r="J2821" t="b">
        <f>OR((Table3_1[[#This Row],[Offered Salary]]&lt;$O$27),(Table3_1[[#This Row],[Offered Salary]]&gt;$O$28))</f>
        <v>1</v>
      </c>
      <c r="K2821" t="str">
        <f>IF(Table3_1[[#This Row],[Offered Salary]]&lt;$O$27,"Low",IF(Table3_1[[#This Row],[Offered Salary]]&gt;$O$28,"High",""))</f>
        <v>Low</v>
      </c>
      <c r="L2821" s="6">
        <f>((Table3_1[[#This Row],[Offered Salary]]-$O$25)/$O$26)</f>
        <v>-1.3411092604486066</v>
      </c>
    </row>
    <row r="2822" spans="1:12" x14ac:dyDescent="0.3">
      <c r="A2822">
        <v>577587</v>
      </c>
      <c r="B2822" s="2">
        <v>41842</v>
      </c>
      <c r="C2822" s="3">
        <v>0.76545138888888886</v>
      </c>
      <c r="D2822" t="s">
        <v>31</v>
      </c>
      <c r="E2822" t="s">
        <v>29</v>
      </c>
      <c r="F2822" t="s">
        <v>20</v>
      </c>
      <c r="G2822" t="s">
        <v>5</v>
      </c>
      <c r="H2822">
        <v>98318</v>
      </c>
      <c r="I2822">
        <f>IF(Table3_1[[#This Row],[Status]]="Hired",1,0)</f>
        <v>1</v>
      </c>
      <c r="J2822" t="b">
        <f>OR((Table3_1[[#This Row],[Offered Salary]]&lt;$O$27),(Table3_1[[#This Row],[Offered Salary]]&gt;$O$28))</f>
        <v>0</v>
      </c>
      <c r="K2822" t="str">
        <f>IF(Table3_1[[#This Row],[Offered Salary]]&lt;$O$27,"Low",IF(Table3_1[[#This Row],[Offered Salary]]&gt;$O$28,"High",""))</f>
        <v/>
      </c>
      <c r="L2822" s="6">
        <f>((Table3_1[[#This Row],[Offered Salary]]-$O$25)/$O$26)</f>
        <v>1.6753059466522713</v>
      </c>
    </row>
    <row r="2823" spans="1:12" x14ac:dyDescent="0.3">
      <c r="A2823">
        <v>915524</v>
      </c>
      <c r="B2823" s="2">
        <v>41849</v>
      </c>
      <c r="C2823" s="3">
        <v>0.13960648148148147</v>
      </c>
      <c r="D2823" t="s">
        <v>31</v>
      </c>
      <c r="E2823" t="s">
        <v>27</v>
      </c>
      <c r="F2823" t="s">
        <v>20</v>
      </c>
      <c r="G2823" t="s">
        <v>5</v>
      </c>
      <c r="H2823">
        <v>41305</v>
      </c>
      <c r="I2823">
        <f>IF(Table3_1[[#This Row],[Status]]="Hired",1,0)</f>
        <v>1</v>
      </c>
      <c r="J2823" t="b">
        <f>OR((Table3_1[[#This Row],[Offered Salary]]&lt;$O$27),(Table3_1[[#This Row],[Offered Salary]]&gt;$O$28))</f>
        <v>0</v>
      </c>
      <c r="K2823" t="str">
        <f>IF(Table3_1[[#This Row],[Offered Salary]]&lt;$O$27,"Low",IF(Table3_1[[#This Row],[Offered Salary]]&gt;$O$28,"High",""))</f>
        <v/>
      </c>
      <c r="L2823" s="6">
        <f>((Table3_1[[#This Row],[Offered Salary]]-$O$25)/$O$26)</f>
        <v>-0.30084895369179476</v>
      </c>
    </row>
    <row r="2824" spans="1:12" x14ac:dyDescent="0.3">
      <c r="A2824">
        <v>560182</v>
      </c>
      <c r="B2824" s="2">
        <v>41857</v>
      </c>
      <c r="C2824" s="3">
        <v>0.63496527777777778</v>
      </c>
      <c r="D2824" t="s">
        <v>31</v>
      </c>
      <c r="E2824" t="s">
        <v>27</v>
      </c>
      <c r="F2824" t="s">
        <v>20</v>
      </c>
      <c r="G2824" t="s">
        <v>4</v>
      </c>
      <c r="H2824">
        <v>22923</v>
      </c>
      <c r="I2824">
        <f>IF(Table3_1[[#This Row],[Status]]="Hired",1,0)</f>
        <v>1</v>
      </c>
      <c r="J2824" t="b">
        <f>OR((Table3_1[[#This Row],[Offered Salary]]&lt;$O$27),(Table3_1[[#This Row],[Offered Salary]]&gt;$O$28))</f>
        <v>0</v>
      </c>
      <c r="K2824" t="str">
        <f>IF(Table3_1[[#This Row],[Offered Salary]]&lt;$O$27,"Low",IF(Table3_1[[#This Row],[Offered Salary]]&gt;$O$28,"High",""))</f>
        <v/>
      </c>
      <c r="L2824" s="6">
        <f>((Table3_1[[#This Row],[Offered Salary]]-$O$25)/$O$26)</f>
        <v>-0.93799626006270354</v>
      </c>
    </row>
    <row r="2825" spans="1:12" x14ac:dyDescent="0.3">
      <c r="A2825">
        <v>285644</v>
      </c>
      <c r="B2825" s="2">
        <v>41857</v>
      </c>
      <c r="C2825" s="3">
        <v>0.63578703703703698</v>
      </c>
      <c r="D2825" t="s">
        <v>30</v>
      </c>
      <c r="E2825" t="s">
        <v>27</v>
      </c>
      <c r="F2825" t="s">
        <v>20</v>
      </c>
      <c r="G2825" t="s">
        <v>4</v>
      </c>
      <c r="H2825">
        <v>83851</v>
      </c>
      <c r="I2825">
        <f>IF(Table3_1[[#This Row],[Status]]="Hired",1,0)</f>
        <v>0</v>
      </c>
      <c r="J2825" t="b">
        <f>OR((Table3_1[[#This Row],[Offered Salary]]&lt;$O$27),(Table3_1[[#This Row],[Offered Salary]]&gt;$O$28))</f>
        <v>0</v>
      </c>
      <c r="K2825" t="str">
        <f>IF(Table3_1[[#This Row],[Offered Salary]]&lt;$O$27,"Low",IF(Table3_1[[#This Row],[Offered Salary]]&gt;$O$28,"High",""))</f>
        <v/>
      </c>
      <c r="L2825" s="6">
        <f>((Table3_1[[#This Row],[Offered Salary]]-$O$25)/$O$26)</f>
        <v>1.1738583304370642</v>
      </c>
    </row>
    <row r="2826" spans="1:12" x14ac:dyDescent="0.3">
      <c r="A2826">
        <v>275333</v>
      </c>
      <c r="B2826" s="2">
        <v>41857</v>
      </c>
      <c r="C2826" s="3">
        <v>0.63616898148148149</v>
      </c>
      <c r="D2826" t="s">
        <v>31</v>
      </c>
      <c r="E2826" t="s">
        <v>27</v>
      </c>
      <c r="F2826" t="s">
        <v>20</v>
      </c>
      <c r="G2826" t="s">
        <v>4</v>
      </c>
      <c r="H2826">
        <v>39563</v>
      </c>
      <c r="I2826">
        <f>IF(Table3_1[[#This Row],[Status]]="Hired",1,0)</f>
        <v>1</v>
      </c>
      <c r="J2826" t="b">
        <f>OR((Table3_1[[#This Row],[Offered Salary]]&lt;$O$27),(Table3_1[[#This Row],[Offered Salary]]&gt;$O$28))</f>
        <v>0</v>
      </c>
      <c r="K2826" t="str">
        <f>IF(Table3_1[[#This Row],[Offered Salary]]&lt;$O$27,"Low",IF(Table3_1[[#This Row],[Offered Salary]]&gt;$O$28,"High",""))</f>
        <v/>
      </c>
      <c r="L2826" s="6">
        <f>((Table3_1[[#This Row],[Offered Salary]]-$O$25)/$O$26)</f>
        <v>-0.36122925005226275</v>
      </c>
    </row>
    <row r="2827" spans="1:12" x14ac:dyDescent="0.3">
      <c r="A2827">
        <v>212668</v>
      </c>
      <c r="B2827" s="2">
        <v>41858</v>
      </c>
      <c r="C2827" s="3">
        <v>0.6086921296296296</v>
      </c>
      <c r="D2827" t="s">
        <v>31</v>
      </c>
      <c r="E2827" t="s">
        <v>29</v>
      </c>
      <c r="F2827" t="s">
        <v>20</v>
      </c>
      <c r="G2827" t="s">
        <v>4</v>
      </c>
      <c r="H2827">
        <v>70822</v>
      </c>
      <c r="I2827">
        <f>IF(Table3_1[[#This Row],[Status]]="Hired",1,0)</f>
        <v>1</v>
      </c>
      <c r="J2827" t="b">
        <f>OR((Table3_1[[#This Row],[Offered Salary]]&lt;$O$27),(Table3_1[[#This Row],[Offered Salary]]&gt;$O$28))</f>
        <v>0</v>
      </c>
      <c r="K2827" t="str">
        <f>IF(Table3_1[[#This Row],[Offered Salary]]&lt;$O$27,"Low",IF(Table3_1[[#This Row],[Offered Salary]]&gt;$O$28,"High",""))</f>
        <v/>
      </c>
      <c r="L2827" s="6">
        <f>((Table3_1[[#This Row],[Offered Salary]]-$O$25)/$O$26)</f>
        <v>0.72225392097636509</v>
      </c>
    </row>
    <row r="2828" spans="1:12" x14ac:dyDescent="0.3">
      <c r="A2828">
        <v>35024</v>
      </c>
      <c r="B2828" s="2">
        <v>41858</v>
      </c>
      <c r="C2828" s="3">
        <v>0.60976851851851854</v>
      </c>
      <c r="D2828" t="s">
        <v>31</v>
      </c>
      <c r="E2828" t="s">
        <v>29</v>
      </c>
      <c r="F2828" t="s">
        <v>20</v>
      </c>
      <c r="G2828" t="s">
        <v>4</v>
      </c>
      <c r="H2828">
        <v>91025</v>
      </c>
      <c r="I2828">
        <f>IF(Table3_1[[#This Row],[Status]]="Hired",1,0)</f>
        <v>1</v>
      </c>
      <c r="J2828" t="b">
        <f>OR((Table3_1[[#This Row],[Offered Salary]]&lt;$O$27),(Table3_1[[#This Row],[Offered Salary]]&gt;$O$28))</f>
        <v>0</v>
      </c>
      <c r="K2828" t="str">
        <f>IF(Table3_1[[#This Row],[Offered Salary]]&lt;$O$27,"Low",IF(Table3_1[[#This Row],[Offered Salary]]&gt;$O$28,"High",""))</f>
        <v/>
      </c>
      <c r="L2828" s="6">
        <f>((Table3_1[[#This Row],[Offered Salary]]-$O$25)/$O$26)</f>
        <v>1.4225197805461327</v>
      </c>
    </row>
    <row r="2829" spans="1:12" x14ac:dyDescent="0.3">
      <c r="A2829">
        <v>416704</v>
      </c>
      <c r="B2829" s="2">
        <v>41866</v>
      </c>
      <c r="C2829" s="3">
        <v>0.46038194444444447</v>
      </c>
      <c r="D2829" t="s">
        <v>30</v>
      </c>
      <c r="E2829" t="s">
        <v>27</v>
      </c>
      <c r="F2829" t="s">
        <v>20</v>
      </c>
      <c r="G2829" t="s">
        <v>4</v>
      </c>
      <c r="H2829">
        <v>16136</v>
      </c>
      <c r="I2829">
        <f>IF(Table3_1[[#This Row],[Status]]="Hired",1,0)</f>
        <v>0</v>
      </c>
      <c r="J2829" t="b">
        <f>OR((Table3_1[[#This Row],[Offered Salary]]&lt;$O$27),(Table3_1[[#This Row],[Offered Salary]]&gt;$O$28))</f>
        <v>0</v>
      </c>
      <c r="K2829" t="str">
        <f>IF(Table3_1[[#This Row],[Offered Salary]]&lt;$O$27,"Low",IF(Table3_1[[#This Row],[Offered Salary]]&gt;$O$28,"High",""))</f>
        <v/>
      </c>
      <c r="L2829" s="6">
        <f>((Table3_1[[#This Row],[Offered Salary]]-$O$25)/$O$26)</f>
        <v>-1.1732437178115533</v>
      </c>
    </row>
    <row r="2830" spans="1:12" x14ac:dyDescent="0.3">
      <c r="A2830">
        <v>501414</v>
      </c>
      <c r="B2830" s="2">
        <v>41849</v>
      </c>
      <c r="C2830" s="3">
        <v>0.39792824074074074</v>
      </c>
      <c r="D2830" t="s">
        <v>31</v>
      </c>
      <c r="E2830" t="s">
        <v>29</v>
      </c>
      <c r="F2830" t="s">
        <v>20</v>
      </c>
      <c r="G2830" t="s">
        <v>10</v>
      </c>
      <c r="H2830">
        <v>60863</v>
      </c>
      <c r="I2830">
        <f>IF(Table3_1[[#This Row],[Status]]="Hired",1,0)</f>
        <v>1</v>
      </c>
      <c r="J2830" t="b">
        <f>OR((Table3_1[[#This Row],[Offered Salary]]&lt;$O$27),(Table3_1[[#This Row],[Offered Salary]]&gt;$O$28))</f>
        <v>0</v>
      </c>
      <c r="K2830" t="str">
        <f>IF(Table3_1[[#This Row],[Offered Salary]]&lt;$O$27,"Low",IF(Table3_1[[#This Row],[Offered Salary]]&gt;$O$28,"High",""))</f>
        <v/>
      </c>
      <c r="L2830" s="6">
        <f>((Table3_1[[#This Row],[Offered Salary]]-$O$25)/$O$26)</f>
        <v>0.37706025194427495</v>
      </c>
    </row>
    <row r="2831" spans="1:12" x14ac:dyDescent="0.3">
      <c r="A2831">
        <v>153036</v>
      </c>
      <c r="B2831" s="2">
        <v>41854</v>
      </c>
      <c r="C2831" s="3">
        <v>0.12871527777777778</v>
      </c>
      <c r="D2831" t="s">
        <v>30</v>
      </c>
      <c r="E2831" t="s">
        <v>27</v>
      </c>
      <c r="F2831" t="s">
        <v>20</v>
      </c>
      <c r="G2831" t="s">
        <v>4</v>
      </c>
      <c r="H2831">
        <v>88372</v>
      </c>
      <c r="I2831">
        <f>IF(Table3_1[[#This Row],[Status]]="Hired",1,0)</f>
        <v>0</v>
      </c>
      <c r="J2831" t="b">
        <f>OR((Table3_1[[#This Row],[Offered Salary]]&lt;$O$27),(Table3_1[[#This Row],[Offered Salary]]&gt;$O$28))</f>
        <v>0</v>
      </c>
      <c r="K2831" t="str">
        <f>IF(Table3_1[[#This Row],[Offered Salary]]&lt;$O$27,"Low",IF(Table3_1[[#This Row],[Offered Salary]]&gt;$O$28,"High",""))</f>
        <v/>
      </c>
      <c r="L2831" s="6">
        <f>((Table3_1[[#This Row],[Offered Salary]]-$O$25)/$O$26)</f>
        <v>1.3305628768467519</v>
      </c>
    </row>
    <row r="2832" spans="1:12" x14ac:dyDescent="0.3">
      <c r="A2832">
        <v>633036</v>
      </c>
      <c r="B2832" s="2">
        <v>41860</v>
      </c>
      <c r="C2832" s="3">
        <v>0.45370370370370372</v>
      </c>
      <c r="D2832" t="s">
        <v>31</v>
      </c>
      <c r="E2832" t="s">
        <v>27</v>
      </c>
      <c r="F2832" t="s">
        <v>20</v>
      </c>
      <c r="G2832" t="s">
        <v>4</v>
      </c>
      <c r="H2832">
        <v>25300</v>
      </c>
      <c r="I2832">
        <f>IF(Table3_1[[#This Row],[Status]]="Hired",1,0)</f>
        <v>1</v>
      </c>
      <c r="J2832" t="b">
        <f>OR((Table3_1[[#This Row],[Offered Salary]]&lt;$O$27),(Table3_1[[#This Row],[Offered Salary]]&gt;$O$28))</f>
        <v>0</v>
      </c>
      <c r="K2832" t="str">
        <f>IF(Table3_1[[#This Row],[Offered Salary]]&lt;$O$27,"Low",IF(Table3_1[[#This Row],[Offered Salary]]&gt;$O$28,"High",""))</f>
        <v/>
      </c>
      <c r="L2832" s="6">
        <f>((Table3_1[[#This Row],[Offered Salary]]-$O$25)/$O$26)</f>
        <v>-0.85560592455820728</v>
      </c>
    </row>
    <row r="2833" spans="1:12" x14ac:dyDescent="0.3">
      <c r="A2833">
        <v>83162</v>
      </c>
      <c r="B2833" s="2">
        <v>41872</v>
      </c>
      <c r="C2833" s="3">
        <v>0.31611111111111112</v>
      </c>
      <c r="D2833" t="s">
        <v>31</v>
      </c>
      <c r="E2833" t="s">
        <v>29</v>
      </c>
      <c r="F2833" t="s">
        <v>20</v>
      </c>
      <c r="G2833" t="s">
        <v>5</v>
      </c>
      <c r="H2833">
        <v>10734</v>
      </c>
      <c r="I2833">
        <f>IF(Table3_1[[#This Row],[Status]]="Hired",1,0)</f>
        <v>1</v>
      </c>
      <c r="J2833" t="b">
        <f>OR((Table3_1[[#This Row],[Offered Salary]]&lt;$O$27),(Table3_1[[#This Row],[Offered Salary]]&gt;$O$28))</f>
        <v>1</v>
      </c>
      <c r="K2833" t="str">
        <f>IF(Table3_1[[#This Row],[Offered Salary]]&lt;$O$27,"Low",IF(Table3_1[[#This Row],[Offered Salary]]&gt;$O$28,"High",""))</f>
        <v>Low</v>
      </c>
      <c r="L2833" s="6">
        <f>((Table3_1[[#This Row],[Offered Salary]]-$O$25)/$O$26)</f>
        <v>-1.3604850271911448</v>
      </c>
    </row>
    <row r="2834" spans="1:12" x14ac:dyDescent="0.3">
      <c r="A2834">
        <v>527414</v>
      </c>
      <c r="B2834" s="2">
        <v>41866</v>
      </c>
      <c r="C2834" s="3">
        <v>0.24342592592592593</v>
      </c>
      <c r="D2834" t="s">
        <v>30</v>
      </c>
      <c r="E2834" t="s">
        <v>27</v>
      </c>
      <c r="F2834" t="s">
        <v>20</v>
      </c>
      <c r="G2834" t="s">
        <v>10</v>
      </c>
      <c r="H2834">
        <v>64808</v>
      </c>
      <c r="I2834">
        <f>IF(Table3_1[[#This Row],[Status]]="Hired",1,0)</f>
        <v>0</v>
      </c>
      <c r="J2834" t="b">
        <f>OR((Table3_1[[#This Row],[Offered Salary]]&lt;$O$27),(Table3_1[[#This Row],[Offered Salary]]&gt;$O$28))</f>
        <v>0</v>
      </c>
      <c r="K2834" t="str">
        <f>IF(Table3_1[[#This Row],[Offered Salary]]&lt;$O$27,"Low",IF(Table3_1[[#This Row],[Offered Salary]]&gt;$O$28,"High",""))</f>
        <v/>
      </c>
      <c r="L2834" s="6">
        <f>((Table3_1[[#This Row],[Offered Salary]]-$O$25)/$O$26)</f>
        <v>0.51379978646898583</v>
      </c>
    </row>
    <row r="2835" spans="1:12" x14ac:dyDescent="0.3">
      <c r="A2835">
        <v>384327</v>
      </c>
      <c r="B2835" s="2">
        <v>41869</v>
      </c>
      <c r="C2835" s="3">
        <v>0.72400462962962964</v>
      </c>
      <c r="D2835" t="s">
        <v>30</v>
      </c>
      <c r="E2835" t="s">
        <v>28</v>
      </c>
      <c r="F2835" t="s">
        <v>20</v>
      </c>
      <c r="G2835" t="s">
        <v>5</v>
      </c>
      <c r="H2835">
        <v>29034</v>
      </c>
      <c r="I2835">
        <f>IF(Table3_1[[#This Row],[Status]]="Hired",1,0)</f>
        <v>0</v>
      </c>
      <c r="J2835" t="b">
        <f>OR((Table3_1[[#This Row],[Offered Salary]]&lt;$O$27),(Table3_1[[#This Row],[Offered Salary]]&gt;$O$28))</f>
        <v>0</v>
      </c>
      <c r="K2835" t="str">
        <f>IF(Table3_1[[#This Row],[Offered Salary]]&lt;$O$27,"Low",IF(Table3_1[[#This Row],[Offered Salary]]&gt;$O$28,"High",""))</f>
        <v/>
      </c>
      <c r="L2835" s="6">
        <f>((Table3_1[[#This Row],[Offered Salary]]-$O$25)/$O$26)</f>
        <v>-0.72617996209552782</v>
      </c>
    </row>
    <row r="2836" spans="1:12" x14ac:dyDescent="0.3">
      <c r="A2836">
        <v>837259</v>
      </c>
      <c r="B2836" s="2">
        <v>41877</v>
      </c>
      <c r="C2836" s="3">
        <v>0.47266203703703702</v>
      </c>
      <c r="D2836" t="s">
        <v>31</v>
      </c>
      <c r="E2836" t="s">
        <v>29</v>
      </c>
      <c r="F2836" t="s">
        <v>20</v>
      </c>
      <c r="G2836" t="s">
        <v>4</v>
      </c>
      <c r="H2836">
        <v>11058</v>
      </c>
      <c r="I2836">
        <f>IF(Table3_1[[#This Row],[Status]]="Hired",1,0)</f>
        <v>1</v>
      </c>
      <c r="J2836" t="b">
        <f>OR((Table3_1[[#This Row],[Offered Salary]]&lt;$O$27),(Table3_1[[#This Row],[Offered Salary]]&gt;$O$28))</f>
        <v>1</v>
      </c>
      <c r="K2836" t="str">
        <f>IF(Table3_1[[#This Row],[Offered Salary]]&lt;$O$27,"Low",IF(Table3_1[[#This Row],[Offered Salary]]&gt;$O$28,"High",""))</f>
        <v>Low</v>
      </c>
      <c r="L2836" s="6">
        <f>((Table3_1[[#This Row],[Offered Salary]]-$O$25)/$O$26)</f>
        <v>-1.3492547080058452</v>
      </c>
    </row>
    <row r="2837" spans="1:12" x14ac:dyDescent="0.3">
      <c r="A2837">
        <v>168921</v>
      </c>
      <c r="B2837" s="2">
        <v>41877</v>
      </c>
      <c r="C2837" s="3">
        <v>0.47380787037037037</v>
      </c>
      <c r="D2837" t="s">
        <v>30</v>
      </c>
      <c r="E2837" t="s">
        <v>29</v>
      </c>
      <c r="F2837" t="s">
        <v>20</v>
      </c>
      <c r="G2837" t="s">
        <v>4</v>
      </c>
      <c r="H2837">
        <v>42405</v>
      </c>
      <c r="I2837">
        <f>IF(Table3_1[[#This Row],[Status]]="Hired",1,0)</f>
        <v>0</v>
      </c>
      <c r="J2837" t="b">
        <f>OR((Table3_1[[#This Row],[Offered Salary]]&lt;$O$27),(Table3_1[[#This Row],[Offered Salary]]&gt;$O$28))</f>
        <v>0</v>
      </c>
      <c r="K2837" t="str">
        <f>IF(Table3_1[[#This Row],[Offered Salary]]&lt;$O$27,"Low",IF(Table3_1[[#This Row],[Offered Salary]]&gt;$O$28,"High",""))</f>
        <v/>
      </c>
      <c r="L2837" s="6">
        <f>((Table3_1[[#This Row],[Offered Salary]]-$O$25)/$O$26)</f>
        <v>-0.26272132682812377</v>
      </c>
    </row>
    <row r="2838" spans="1:12" x14ac:dyDescent="0.3">
      <c r="A2838">
        <v>753579</v>
      </c>
      <c r="B2838" s="2">
        <v>41780</v>
      </c>
      <c r="C2838" s="3">
        <v>0.39674768518518516</v>
      </c>
      <c r="D2838" t="s">
        <v>31</v>
      </c>
      <c r="E2838" t="s">
        <v>27</v>
      </c>
      <c r="F2838" t="s">
        <v>15</v>
      </c>
      <c r="G2838" t="s">
        <v>8</v>
      </c>
      <c r="H2838">
        <v>47099</v>
      </c>
      <c r="I2838">
        <f>IF(Table3_1[[#This Row],[Status]]="Hired",1,0)</f>
        <v>1</v>
      </c>
      <c r="J2838" t="b">
        <f>OR((Table3_1[[#This Row],[Offered Salary]]&lt;$O$27),(Table3_1[[#This Row],[Offered Salary]]&gt;$O$28))</f>
        <v>0</v>
      </c>
      <c r="K2838" t="str">
        <f>IF(Table3_1[[#This Row],[Offered Salary]]&lt;$O$27,"Low",IF(Table3_1[[#This Row],[Offered Salary]]&gt;$O$28,"High",""))</f>
        <v/>
      </c>
      <c r="L2838" s="6">
        <f>((Table3_1[[#This Row],[Offered Salary]]-$O$25)/$O$26)</f>
        <v>-0.1000203445571497</v>
      </c>
    </row>
    <row r="2839" spans="1:12" x14ac:dyDescent="0.3">
      <c r="A2839">
        <v>536133</v>
      </c>
      <c r="B2839" s="2">
        <v>41780</v>
      </c>
      <c r="C2839" s="3">
        <v>0.39736111111111111</v>
      </c>
      <c r="D2839" t="s">
        <v>31</v>
      </c>
      <c r="E2839" t="s">
        <v>29</v>
      </c>
      <c r="F2839" t="s">
        <v>15</v>
      </c>
      <c r="G2839" t="s">
        <v>8</v>
      </c>
      <c r="H2839">
        <v>24740</v>
      </c>
      <c r="I2839">
        <f>IF(Table3_1[[#This Row],[Status]]="Hired",1,0)</f>
        <v>1</v>
      </c>
      <c r="J2839" t="b">
        <f>OR((Table3_1[[#This Row],[Offered Salary]]&lt;$O$27),(Table3_1[[#This Row],[Offered Salary]]&gt;$O$28))</f>
        <v>0</v>
      </c>
      <c r="K2839" t="str">
        <f>IF(Table3_1[[#This Row],[Offered Salary]]&lt;$O$27,"Low",IF(Table3_1[[#This Row],[Offered Salary]]&gt;$O$28,"High",""))</f>
        <v/>
      </c>
      <c r="L2839" s="6">
        <f>((Table3_1[[#This Row],[Offered Salary]]-$O$25)/$O$26)</f>
        <v>-0.87501635277971246</v>
      </c>
    </row>
    <row r="2840" spans="1:12" x14ac:dyDescent="0.3">
      <c r="A2840">
        <v>88859</v>
      </c>
      <c r="B2840" s="2">
        <v>41780</v>
      </c>
      <c r="C2840" s="3">
        <v>0.39796296296296296</v>
      </c>
      <c r="D2840" t="s">
        <v>31</v>
      </c>
      <c r="E2840" t="s">
        <v>27</v>
      </c>
      <c r="F2840" t="s">
        <v>15</v>
      </c>
      <c r="G2840" t="s">
        <v>8</v>
      </c>
      <c r="H2840">
        <v>11554</v>
      </c>
      <c r="I2840">
        <f>IF(Table3_1[[#This Row],[Status]]="Hired",1,0)</f>
        <v>1</v>
      </c>
      <c r="J2840" t="b">
        <f>OR((Table3_1[[#This Row],[Offered Salary]]&lt;$O$27),(Table3_1[[#This Row],[Offered Salary]]&gt;$O$28))</f>
        <v>1</v>
      </c>
      <c r="K2840" t="str">
        <f>IF(Table3_1[[#This Row],[Offered Salary]]&lt;$O$27,"Low",IF(Table3_1[[#This Row],[Offered Salary]]&gt;$O$28,"High",""))</f>
        <v>Low</v>
      </c>
      <c r="L2840" s="6">
        <f>((Table3_1[[#This Row],[Offered Salary]]-$O$25)/$O$26)</f>
        <v>-1.3320626144382264</v>
      </c>
    </row>
    <row r="2841" spans="1:12" x14ac:dyDescent="0.3">
      <c r="A2841">
        <v>458929</v>
      </c>
      <c r="B2841" s="2">
        <v>41787</v>
      </c>
      <c r="C2841" s="3">
        <v>0.71499999999999997</v>
      </c>
      <c r="D2841" t="s">
        <v>31</v>
      </c>
      <c r="E2841" t="s">
        <v>29</v>
      </c>
      <c r="F2841" t="s">
        <v>15</v>
      </c>
      <c r="G2841" t="s">
        <v>8</v>
      </c>
      <c r="H2841">
        <v>27917</v>
      </c>
      <c r="I2841">
        <f>IF(Table3_1[[#This Row],[Status]]="Hired",1,0)</f>
        <v>1</v>
      </c>
      <c r="J2841" t="b">
        <f>OR((Table3_1[[#This Row],[Offered Salary]]&lt;$O$27),(Table3_1[[#This Row],[Offered Salary]]&gt;$O$28))</f>
        <v>0</v>
      </c>
      <c r="K2841" t="str">
        <f>IF(Table3_1[[#This Row],[Offered Salary]]&lt;$O$27,"Low",IF(Table3_1[[#This Row],[Offered Salary]]&gt;$O$28,"High",""))</f>
        <v/>
      </c>
      <c r="L2841" s="6">
        <f>((Table3_1[[#This Row],[Offered Salary]]-$O$25)/$O$26)</f>
        <v>-0.76489683410163734</v>
      </c>
    </row>
    <row r="2842" spans="1:12" x14ac:dyDescent="0.3">
      <c r="A2842">
        <v>89996</v>
      </c>
      <c r="B2842" s="2">
        <v>41849</v>
      </c>
      <c r="C2842" s="3">
        <v>0.81966435185185182</v>
      </c>
      <c r="D2842" t="s">
        <v>30</v>
      </c>
      <c r="E2842" t="s">
        <v>29</v>
      </c>
      <c r="F2842" t="s">
        <v>15</v>
      </c>
      <c r="G2842" t="s">
        <v>8</v>
      </c>
      <c r="H2842">
        <v>76246</v>
      </c>
      <c r="I2842">
        <f>IF(Table3_1[[#This Row],[Status]]="Hired",1,0)</f>
        <v>0</v>
      </c>
      <c r="J2842" t="b">
        <f>OR((Table3_1[[#This Row],[Offered Salary]]&lt;$O$27),(Table3_1[[#This Row],[Offered Salary]]&gt;$O$28))</f>
        <v>0</v>
      </c>
      <c r="K2842" t="str">
        <f>IF(Table3_1[[#This Row],[Offered Salary]]&lt;$O$27,"Low",IF(Table3_1[[#This Row],[Offered Salary]]&gt;$O$28,"High",""))</f>
        <v/>
      </c>
      <c r="L2842" s="6">
        <f>((Table3_1[[#This Row],[Offered Salary]]-$O$25)/$O$26)</f>
        <v>0.91025778289322989</v>
      </c>
    </row>
    <row r="2843" spans="1:12" x14ac:dyDescent="0.3">
      <c r="A2843">
        <v>636370</v>
      </c>
      <c r="B2843" s="2">
        <v>41849</v>
      </c>
      <c r="C2843" s="3">
        <v>0.81997685185185187</v>
      </c>
      <c r="D2843" t="s">
        <v>31</v>
      </c>
      <c r="E2843" t="s">
        <v>29</v>
      </c>
      <c r="F2843" t="s">
        <v>15</v>
      </c>
      <c r="G2843" t="s">
        <v>8</v>
      </c>
      <c r="H2843">
        <v>66728</v>
      </c>
      <c r="I2843">
        <f>IF(Table3_1[[#This Row],[Status]]="Hired",1,0)</f>
        <v>1</v>
      </c>
      <c r="J2843" t="b">
        <f>OR((Table3_1[[#This Row],[Offered Salary]]&lt;$O$27),(Table3_1[[#This Row],[Offered Salary]]&gt;$O$28))</f>
        <v>0</v>
      </c>
      <c r="K2843" t="str">
        <f>IF(Table3_1[[#This Row],[Offered Salary]]&lt;$O$27,"Low",IF(Table3_1[[#This Row],[Offered Salary]]&gt;$O$28,"High",""))</f>
        <v/>
      </c>
      <c r="L2843" s="6">
        <f>((Table3_1[[#This Row],[Offered Salary]]-$O$25)/$O$26)</f>
        <v>0.58034982608557517</v>
      </c>
    </row>
    <row r="2844" spans="1:12" x14ac:dyDescent="0.3">
      <c r="A2844">
        <v>639922</v>
      </c>
      <c r="B2844" s="2">
        <v>41766</v>
      </c>
      <c r="C2844" s="3">
        <v>0.39908564814814818</v>
      </c>
      <c r="D2844" t="s">
        <v>30</v>
      </c>
      <c r="E2844" t="s">
        <v>29</v>
      </c>
      <c r="F2844" t="s">
        <v>20</v>
      </c>
      <c r="G2844" t="s">
        <v>5</v>
      </c>
      <c r="H2844">
        <v>84559</v>
      </c>
      <c r="I2844">
        <f>IF(Table3_1[[#This Row],[Status]]="Hired",1,0)</f>
        <v>0</v>
      </c>
      <c r="J2844" t="b">
        <f>OR((Table3_1[[#This Row],[Offered Salary]]&lt;$O$27),(Table3_1[[#This Row],[Offered Salary]]&gt;$O$28))</f>
        <v>0</v>
      </c>
      <c r="K2844" t="str">
        <f>IF(Table3_1[[#This Row],[Offered Salary]]&lt;$O$27,"Low",IF(Table3_1[[#This Row],[Offered Salary]]&gt;$O$28,"High",""))</f>
        <v/>
      </c>
      <c r="L2844" s="6">
        <f>((Table3_1[[#This Row],[Offered Salary]]-$O$25)/$O$26)</f>
        <v>1.1983986575456815</v>
      </c>
    </row>
    <row r="2845" spans="1:12" x14ac:dyDescent="0.3">
      <c r="A2845">
        <v>834391</v>
      </c>
      <c r="B2845" s="2">
        <v>41767</v>
      </c>
      <c r="C2845" s="3">
        <v>0.77576388888888892</v>
      </c>
      <c r="D2845" t="s">
        <v>30</v>
      </c>
      <c r="E2845" t="s">
        <v>27</v>
      </c>
      <c r="F2845" t="s">
        <v>20</v>
      </c>
      <c r="G2845" t="s">
        <v>5</v>
      </c>
      <c r="H2845">
        <v>94532</v>
      </c>
      <c r="I2845">
        <f>IF(Table3_1[[#This Row],[Status]]="Hired",1,0)</f>
        <v>0</v>
      </c>
      <c r="J2845" t="b">
        <f>OR((Table3_1[[#This Row],[Offered Salary]]&lt;$O$27),(Table3_1[[#This Row],[Offered Salary]]&gt;$O$28))</f>
        <v>0</v>
      </c>
      <c r="K2845" t="str">
        <f>IF(Table3_1[[#This Row],[Offered Salary]]&lt;$O$27,"Low",IF(Table3_1[[#This Row],[Offered Salary]]&gt;$O$28,"High",""))</f>
        <v/>
      </c>
      <c r="L2845" s="6">
        <f>((Table3_1[[#This Row],[Offered Salary]]-$O$25)/$O$26)</f>
        <v>1.5440775872833092</v>
      </c>
    </row>
    <row r="2846" spans="1:12" x14ac:dyDescent="0.3">
      <c r="A2846">
        <v>446910</v>
      </c>
      <c r="B2846" s="2">
        <v>41767</v>
      </c>
      <c r="C2846" s="3">
        <v>0.77622685185185181</v>
      </c>
      <c r="D2846" t="s">
        <v>31</v>
      </c>
      <c r="E2846" t="s">
        <v>28</v>
      </c>
      <c r="F2846" t="s">
        <v>20</v>
      </c>
      <c r="G2846" t="s">
        <v>5</v>
      </c>
      <c r="H2846">
        <v>34564</v>
      </c>
      <c r="I2846">
        <f>IF(Table3_1[[#This Row],[Status]]="Hired",1,0)</f>
        <v>1</v>
      </c>
      <c r="J2846" t="b">
        <f>OR((Table3_1[[#This Row],[Offered Salary]]&lt;$O$27),(Table3_1[[#This Row],[Offered Salary]]&gt;$O$28))</f>
        <v>0</v>
      </c>
      <c r="K2846" t="str">
        <f>IF(Table3_1[[#This Row],[Offered Salary]]&lt;$O$27,"Low",IF(Table3_1[[#This Row],[Offered Salary]]&gt;$O$28,"High",""))</f>
        <v/>
      </c>
      <c r="L2846" s="6">
        <f>((Table3_1[[#This Row],[Offered Salary]]-$O$25)/$O$26)</f>
        <v>-0.53450198340816379</v>
      </c>
    </row>
    <row r="2847" spans="1:12" x14ac:dyDescent="0.3">
      <c r="A2847">
        <v>942102</v>
      </c>
      <c r="B2847" s="2">
        <v>41872</v>
      </c>
      <c r="C2847" s="3">
        <v>0.73891203703703701</v>
      </c>
      <c r="D2847" t="s">
        <v>31</v>
      </c>
      <c r="E2847" t="s">
        <v>29</v>
      </c>
      <c r="F2847" t="s">
        <v>20</v>
      </c>
      <c r="G2847" t="s">
        <v>5</v>
      </c>
      <c r="H2847">
        <v>45259</v>
      </c>
      <c r="I2847">
        <f>IF(Table3_1[[#This Row],[Status]]="Hired",1,0)</f>
        <v>1</v>
      </c>
      <c r="J2847" t="b">
        <f>OR((Table3_1[[#This Row],[Offered Salary]]&lt;$O$27),(Table3_1[[#This Row],[Offered Salary]]&gt;$O$28))</f>
        <v>0</v>
      </c>
      <c r="K2847" t="str">
        <f>IF(Table3_1[[#This Row],[Offered Salary]]&lt;$O$27,"Low",IF(Table3_1[[#This Row],[Offered Salary]]&gt;$O$28,"High",""))</f>
        <v/>
      </c>
      <c r="L2847" s="6">
        <f>((Table3_1[[#This Row],[Offered Salary]]-$O$25)/$O$26)</f>
        <v>-0.16379746585638114</v>
      </c>
    </row>
    <row r="2848" spans="1:12" x14ac:dyDescent="0.3">
      <c r="A2848">
        <v>887834</v>
      </c>
      <c r="B2848" s="2">
        <v>41872</v>
      </c>
      <c r="C2848" s="3">
        <v>0.73928240740740736</v>
      </c>
      <c r="D2848" t="s">
        <v>31</v>
      </c>
      <c r="E2848" t="s">
        <v>27</v>
      </c>
      <c r="F2848" t="s">
        <v>20</v>
      </c>
      <c r="G2848" t="s">
        <v>5</v>
      </c>
      <c r="H2848">
        <v>68553</v>
      </c>
      <c r="I2848">
        <f>IF(Table3_1[[#This Row],[Status]]="Hired",1,0)</f>
        <v>1</v>
      </c>
      <c r="J2848" t="b">
        <f>OR((Table3_1[[#This Row],[Offered Salary]]&lt;$O$27),(Table3_1[[#This Row],[Offered Salary]]&gt;$O$28))</f>
        <v>0</v>
      </c>
      <c r="K2848" t="str">
        <f>IF(Table3_1[[#This Row],[Offered Salary]]&lt;$O$27,"Low",IF(Table3_1[[#This Row],[Offered Salary]]&gt;$O$28,"High",""))</f>
        <v/>
      </c>
      <c r="L2848" s="6">
        <f>((Table3_1[[#This Row],[Offered Salary]]-$O$25)/$O$26)</f>
        <v>0.643607025200302</v>
      </c>
    </row>
    <row r="2849" spans="1:12" x14ac:dyDescent="0.3">
      <c r="A2849">
        <v>551086</v>
      </c>
      <c r="B2849" s="2">
        <v>41872</v>
      </c>
      <c r="C2849" s="3">
        <v>0.73989583333333331</v>
      </c>
      <c r="D2849" t="s">
        <v>30</v>
      </c>
      <c r="E2849" t="s">
        <v>29</v>
      </c>
      <c r="F2849" t="s">
        <v>20</v>
      </c>
      <c r="G2849" t="s">
        <v>5</v>
      </c>
      <c r="H2849">
        <v>97491</v>
      </c>
      <c r="I2849">
        <f>IF(Table3_1[[#This Row],[Status]]="Hired",1,0)</f>
        <v>0</v>
      </c>
      <c r="J2849" t="b">
        <f>OR((Table3_1[[#This Row],[Offered Salary]]&lt;$O$27),(Table3_1[[#This Row],[Offered Salary]]&gt;$O$28))</f>
        <v>0</v>
      </c>
      <c r="K2849" t="str">
        <f>IF(Table3_1[[#This Row],[Offered Salary]]&lt;$O$27,"Low",IF(Table3_1[[#This Row],[Offered Salary]]&gt;$O$28,"High",""))</f>
        <v/>
      </c>
      <c r="L2849" s="6">
        <f>((Table3_1[[#This Row],[Offered Salary]]-$O$25)/$O$26)</f>
        <v>1.6466409035465841</v>
      </c>
    </row>
    <row r="2850" spans="1:12" x14ac:dyDescent="0.3">
      <c r="A2850">
        <v>47896</v>
      </c>
      <c r="B2850" s="2">
        <v>41872</v>
      </c>
      <c r="C2850" s="3">
        <v>0.74065972222222221</v>
      </c>
      <c r="D2850" t="s">
        <v>30</v>
      </c>
      <c r="E2850" t="s">
        <v>27</v>
      </c>
      <c r="F2850" t="s">
        <v>20</v>
      </c>
      <c r="G2850" t="s">
        <v>5</v>
      </c>
      <c r="H2850">
        <v>1251</v>
      </c>
      <c r="I2850">
        <f>IF(Table3_1[[#This Row],[Status]]="Hired",1,0)</f>
        <v>0</v>
      </c>
      <c r="J2850" t="b">
        <f>OR((Table3_1[[#This Row],[Offered Salary]]&lt;$O$27),(Table3_1[[#This Row],[Offered Salary]]&gt;$O$28))</f>
        <v>1</v>
      </c>
      <c r="K2850" t="str">
        <f>IF(Table3_1[[#This Row],[Offered Salary]]&lt;$O$27,"Low",IF(Table3_1[[#This Row],[Offered Salary]]&gt;$O$28,"High",""))</f>
        <v>Low</v>
      </c>
      <c r="L2850" s="6">
        <f>((Table3_1[[#This Row],[Offered Salary]]-$O$25)/$O$26)</f>
        <v>-1.6891798322349554</v>
      </c>
    </row>
    <row r="2851" spans="1:12" x14ac:dyDescent="0.3">
      <c r="A2851">
        <v>171510</v>
      </c>
      <c r="B2851" s="2">
        <v>41880</v>
      </c>
      <c r="C2851" s="3">
        <v>0.31296296296296294</v>
      </c>
      <c r="D2851" t="s">
        <v>31</v>
      </c>
      <c r="E2851" t="s">
        <v>27</v>
      </c>
      <c r="F2851" t="s">
        <v>20</v>
      </c>
      <c r="G2851" t="s">
        <v>5</v>
      </c>
      <c r="H2851">
        <v>72676</v>
      </c>
      <c r="I2851">
        <f>IF(Table3_1[[#This Row],[Status]]="Hired",1,0)</f>
        <v>1</v>
      </c>
      <c r="J2851" t="b">
        <f>OR((Table3_1[[#This Row],[Offered Salary]]&lt;$O$27),(Table3_1[[#This Row],[Offered Salary]]&gt;$O$28))</f>
        <v>0</v>
      </c>
      <c r="K2851" t="str">
        <f>IF(Table3_1[[#This Row],[Offered Salary]]&lt;$O$27,"Low",IF(Table3_1[[#This Row],[Offered Salary]]&gt;$O$28,"High",""))</f>
        <v/>
      </c>
      <c r="L2851" s="6">
        <f>((Table3_1[[#This Row],[Offered Salary]]-$O$25)/$O$26)</f>
        <v>0.78651630298113417</v>
      </c>
    </row>
    <row r="2852" spans="1:12" x14ac:dyDescent="0.3">
      <c r="A2852">
        <v>478340</v>
      </c>
      <c r="B2852" s="2">
        <v>41815</v>
      </c>
      <c r="C2852" s="3">
        <v>0.74856481481481485</v>
      </c>
      <c r="D2852" t="s">
        <v>30</v>
      </c>
      <c r="E2852" t="s">
        <v>27</v>
      </c>
      <c r="F2852" t="s">
        <v>17</v>
      </c>
      <c r="G2852" t="s">
        <v>6</v>
      </c>
      <c r="H2852">
        <v>62984</v>
      </c>
      <c r="I2852">
        <f>IF(Table3_1[[#This Row],[Status]]="Hired",1,0)</f>
        <v>0</v>
      </c>
      <c r="J2852" t="b">
        <f>OR((Table3_1[[#This Row],[Offered Salary]]&lt;$O$27),(Table3_1[[#This Row],[Offered Salary]]&gt;$O$28))</f>
        <v>0</v>
      </c>
      <c r="K2852" t="str">
        <f>IF(Table3_1[[#This Row],[Offered Salary]]&lt;$O$27,"Low",IF(Table3_1[[#This Row],[Offered Salary]]&gt;$O$28,"High",""))</f>
        <v/>
      </c>
      <c r="L2852" s="6">
        <f>((Table3_1[[#This Row],[Offered Salary]]-$O$25)/$O$26)</f>
        <v>0.45057724883322597</v>
      </c>
    </row>
    <row r="2853" spans="1:12" x14ac:dyDescent="0.3">
      <c r="A2853">
        <v>533413</v>
      </c>
      <c r="B2853" s="2">
        <v>41766</v>
      </c>
      <c r="C2853" s="3">
        <v>0.40032407407407405</v>
      </c>
      <c r="D2853" t="s">
        <v>31</v>
      </c>
      <c r="E2853" t="s">
        <v>29</v>
      </c>
      <c r="F2853" t="s">
        <v>20</v>
      </c>
      <c r="G2853" t="s">
        <v>2</v>
      </c>
      <c r="H2853">
        <v>32457</v>
      </c>
      <c r="I2853">
        <f>IF(Table3_1[[#This Row],[Status]]="Hired",1,0)</f>
        <v>1</v>
      </c>
      <c r="J2853" t="b">
        <f>OR((Table3_1[[#This Row],[Offered Salary]]&lt;$O$27),(Table3_1[[#This Row],[Offered Salary]]&gt;$O$28))</f>
        <v>0</v>
      </c>
      <c r="K2853" t="str">
        <f>IF(Table3_1[[#This Row],[Offered Salary]]&lt;$O$27,"Low",IF(Table3_1[[#This Row],[Offered Salary]]&gt;$O$28,"High",""))</f>
        <v/>
      </c>
      <c r="L2853" s="6">
        <f>((Table3_1[[#This Row],[Offered Salary]]-$O$25)/$O$26)</f>
        <v>-0.6075337195915772</v>
      </c>
    </row>
    <row r="2854" spans="1:12" x14ac:dyDescent="0.3">
      <c r="A2854">
        <v>283022</v>
      </c>
      <c r="B2854" s="2">
        <v>41873</v>
      </c>
      <c r="C2854" s="3">
        <v>0.39229166666666665</v>
      </c>
      <c r="D2854" t="s">
        <v>30</v>
      </c>
      <c r="E2854" t="s">
        <v>29</v>
      </c>
      <c r="F2854" t="s">
        <v>20</v>
      </c>
      <c r="G2854" t="s">
        <v>2</v>
      </c>
      <c r="H2854">
        <v>42052</v>
      </c>
      <c r="I2854">
        <f>IF(Table3_1[[#This Row],[Status]]="Hired",1,0)</f>
        <v>0</v>
      </c>
      <c r="J2854" t="b">
        <f>OR((Table3_1[[#This Row],[Offered Salary]]&lt;$O$27),(Table3_1[[#This Row],[Offered Salary]]&gt;$O$28))</f>
        <v>0</v>
      </c>
      <c r="K2854" t="str">
        <f>IF(Table3_1[[#This Row],[Offered Salary]]&lt;$O$27,"Low",IF(Table3_1[[#This Row],[Offered Salary]]&gt;$O$28,"High",""))</f>
        <v/>
      </c>
      <c r="L2854" s="6">
        <f>((Table3_1[[#This Row],[Offered Salary]]-$O$25)/$O$26)</f>
        <v>-0.27495682890346546</v>
      </c>
    </row>
    <row r="2855" spans="1:12" x14ac:dyDescent="0.3">
      <c r="A2855">
        <v>703363</v>
      </c>
      <c r="B2855" s="2">
        <v>41856</v>
      </c>
      <c r="C2855" s="3">
        <v>0.82815972222222223</v>
      </c>
      <c r="D2855" t="s">
        <v>30</v>
      </c>
      <c r="E2855" t="s">
        <v>27</v>
      </c>
      <c r="F2855" t="s">
        <v>20</v>
      </c>
      <c r="G2855" t="s">
        <v>6</v>
      </c>
      <c r="H2855">
        <v>38880</v>
      </c>
      <c r="I2855">
        <f>IF(Table3_1[[#This Row],[Status]]="Hired",1,0)</f>
        <v>0</v>
      </c>
      <c r="J2855" t="b">
        <f>OR((Table3_1[[#This Row],[Offered Salary]]&lt;$O$27),(Table3_1[[#This Row],[Offered Salary]]&gt;$O$28))</f>
        <v>0</v>
      </c>
      <c r="K2855" t="str">
        <f>IF(Table3_1[[#This Row],[Offered Salary]]&lt;$O$27,"Low",IF(Table3_1[[#This Row],[Offered Salary]]&gt;$O$28,"High",""))</f>
        <v/>
      </c>
      <c r="L2855" s="6">
        <f>((Table3_1[[#This Row],[Offered Salary]]-$O$25)/$O$26)</f>
        <v>-0.38490304018670574</v>
      </c>
    </row>
    <row r="2856" spans="1:12" x14ac:dyDescent="0.3">
      <c r="A2856">
        <v>73267</v>
      </c>
      <c r="B2856" s="2">
        <v>41881</v>
      </c>
      <c r="C2856" s="3">
        <v>0.30473379629629632</v>
      </c>
      <c r="D2856" t="s">
        <v>30</v>
      </c>
      <c r="E2856" t="s">
        <v>27</v>
      </c>
      <c r="F2856" t="s">
        <v>20</v>
      </c>
      <c r="G2856" t="s">
        <v>6</v>
      </c>
      <c r="H2856">
        <v>58547</v>
      </c>
      <c r="I2856">
        <f>IF(Table3_1[[#This Row],[Status]]="Hired",1,0)</f>
        <v>0</v>
      </c>
      <c r="J2856" t="b">
        <f>OR((Table3_1[[#This Row],[Offered Salary]]&lt;$O$27),(Table3_1[[#This Row],[Offered Salary]]&gt;$O$28))</f>
        <v>0</v>
      </c>
      <c r="K2856" t="str">
        <f>IF(Table3_1[[#This Row],[Offered Salary]]&lt;$O$27,"Low",IF(Table3_1[[#This Row],[Offered Salary]]&gt;$O$28,"High",""))</f>
        <v/>
      </c>
      <c r="L2856" s="6">
        <f>((Table3_1[[#This Row],[Offered Salary]]-$O$25)/$O$26)</f>
        <v>0.29678426665676411</v>
      </c>
    </row>
    <row r="2857" spans="1:12" x14ac:dyDescent="0.3">
      <c r="A2857">
        <v>808514</v>
      </c>
      <c r="B2857" s="2">
        <v>41881</v>
      </c>
      <c r="C2857" s="3">
        <v>0.30634259259259261</v>
      </c>
      <c r="D2857" t="s">
        <v>30</v>
      </c>
      <c r="E2857" t="s">
        <v>27</v>
      </c>
      <c r="F2857" t="s">
        <v>20</v>
      </c>
      <c r="G2857" t="s">
        <v>6</v>
      </c>
      <c r="H2857">
        <v>61895</v>
      </c>
      <c r="I2857">
        <f>IF(Table3_1[[#This Row],[Status]]="Hired",1,0)</f>
        <v>0</v>
      </c>
      <c r="J2857" t="b">
        <f>OR((Table3_1[[#This Row],[Offered Salary]]&lt;$O$27),(Table3_1[[#This Row],[Offered Salary]]&gt;$O$28))</f>
        <v>0</v>
      </c>
      <c r="K2857" t="str">
        <f>IF(Table3_1[[#This Row],[Offered Salary]]&lt;$O$27,"Low",IF(Table3_1[[#This Row],[Offered Salary]]&gt;$O$28,"High",""))</f>
        <v/>
      </c>
      <c r="L2857" s="6">
        <f>((Table3_1[[#This Row],[Offered Salary]]-$O$25)/$O$26)</f>
        <v>0.41283089823819175</v>
      </c>
    </row>
    <row r="2858" spans="1:12" x14ac:dyDescent="0.3">
      <c r="A2858">
        <v>999850</v>
      </c>
      <c r="B2858" s="2">
        <v>41881</v>
      </c>
      <c r="C2858" s="3">
        <v>0.30706018518518519</v>
      </c>
      <c r="D2858" t="s">
        <v>31</v>
      </c>
      <c r="E2858" t="s">
        <v>27</v>
      </c>
      <c r="F2858" t="s">
        <v>20</v>
      </c>
      <c r="G2858" t="s">
        <v>6</v>
      </c>
      <c r="H2858">
        <v>50962</v>
      </c>
      <c r="I2858">
        <f>IF(Table3_1[[#This Row],[Status]]="Hired",1,0)</f>
        <v>1</v>
      </c>
      <c r="J2858" t="b">
        <f>OR((Table3_1[[#This Row],[Offered Salary]]&lt;$O$27),(Table3_1[[#This Row],[Offered Salary]]&gt;$O$28))</f>
        <v>0</v>
      </c>
      <c r="K2858" t="str">
        <f>IF(Table3_1[[#This Row],[Offered Salary]]&lt;$O$27,"Low",IF(Table3_1[[#This Row],[Offered Salary]]&gt;$O$28,"High",""))</f>
        <v/>
      </c>
      <c r="L2858" s="6">
        <f>((Table3_1[[#This Row],[Offered Salary]]-$O$25)/$O$26)</f>
        <v>3.3876948692269329E-2</v>
      </c>
    </row>
    <row r="2859" spans="1:12" x14ac:dyDescent="0.3">
      <c r="A2859">
        <v>444836</v>
      </c>
      <c r="B2859" s="2">
        <v>41851</v>
      </c>
      <c r="C2859" s="3">
        <v>0.60219907407407403</v>
      </c>
      <c r="D2859" t="s">
        <v>31</v>
      </c>
      <c r="E2859" t="s">
        <v>27</v>
      </c>
      <c r="F2859" t="s">
        <v>20</v>
      </c>
      <c r="G2859" t="s">
        <v>5</v>
      </c>
      <c r="H2859">
        <v>34487</v>
      </c>
      <c r="I2859">
        <f>IF(Table3_1[[#This Row],[Status]]="Hired",1,0)</f>
        <v>1</v>
      </c>
      <c r="J2859" t="b">
        <f>OR((Table3_1[[#This Row],[Offered Salary]]&lt;$O$27),(Table3_1[[#This Row],[Offered Salary]]&gt;$O$28))</f>
        <v>0</v>
      </c>
      <c r="K2859" t="str">
        <f>IF(Table3_1[[#This Row],[Offered Salary]]&lt;$O$27,"Low",IF(Table3_1[[#This Row],[Offered Salary]]&gt;$O$28,"High",""))</f>
        <v/>
      </c>
      <c r="L2859" s="6">
        <f>((Table3_1[[#This Row],[Offered Salary]]-$O$25)/$O$26)</f>
        <v>-0.53717091728862076</v>
      </c>
    </row>
    <row r="2860" spans="1:12" x14ac:dyDescent="0.3">
      <c r="A2860">
        <v>200966</v>
      </c>
      <c r="B2860" s="2">
        <v>41858</v>
      </c>
      <c r="C2860" s="3">
        <v>0.38184027777777779</v>
      </c>
      <c r="D2860" t="s">
        <v>30</v>
      </c>
      <c r="E2860" t="s">
        <v>27</v>
      </c>
      <c r="F2860" t="s">
        <v>20</v>
      </c>
      <c r="G2860" t="s">
        <v>5</v>
      </c>
      <c r="H2860">
        <v>10383</v>
      </c>
      <c r="I2860">
        <f>IF(Table3_1[[#This Row],[Status]]="Hired",1,0)</f>
        <v>0</v>
      </c>
      <c r="J2860" t="b">
        <f>OR((Table3_1[[#This Row],[Offered Salary]]&lt;$O$27),(Table3_1[[#This Row],[Offered Salary]]&gt;$O$28))</f>
        <v>1</v>
      </c>
      <c r="K2860" t="str">
        <f>IF(Table3_1[[#This Row],[Offered Salary]]&lt;$O$27,"Low",IF(Table3_1[[#This Row],[Offered Salary]]&gt;$O$28,"High",""))</f>
        <v>Low</v>
      </c>
      <c r="L2860" s="6">
        <f>((Table3_1[[#This Row],[Offered Salary]]-$O$25)/$O$26)</f>
        <v>-1.3726512063085525</v>
      </c>
    </row>
    <row r="2861" spans="1:12" x14ac:dyDescent="0.3">
      <c r="A2861">
        <v>600368</v>
      </c>
      <c r="B2861" s="2">
        <v>41859</v>
      </c>
      <c r="C2861" s="3">
        <v>0.79725694444444439</v>
      </c>
      <c r="D2861" t="s">
        <v>31</v>
      </c>
      <c r="E2861" t="s">
        <v>29</v>
      </c>
      <c r="F2861" t="s">
        <v>20</v>
      </c>
      <c r="G2861" t="s">
        <v>5</v>
      </c>
      <c r="H2861">
        <v>36386</v>
      </c>
      <c r="I2861">
        <f>IF(Table3_1[[#This Row],[Status]]="Hired",1,0)</f>
        <v>1</v>
      </c>
      <c r="J2861" t="b">
        <f>OR((Table3_1[[#This Row],[Offered Salary]]&lt;$O$27),(Table3_1[[#This Row],[Offered Salary]]&gt;$O$28))</f>
        <v>0</v>
      </c>
      <c r="K2861" t="str">
        <f>IF(Table3_1[[#This Row],[Offered Salary]]&lt;$O$27,"Low",IF(Table3_1[[#This Row],[Offered Salary]]&gt;$O$28,"High",""))</f>
        <v/>
      </c>
      <c r="L2861" s="6">
        <f>((Table3_1[[#This Row],[Offered Salary]]-$O$25)/$O$26)</f>
        <v>-0.47134876873033793</v>
      </c>
    </row>
    <row r="2862" spans="1:12" x14ac:dyDescent="0.3">
      <c r="A2862">
        <v>827812</v>
      </c>
      <c r="B2862" s="2">
        <v>41860</v>
      </c>
      <c r="C2862" s="3">
        <v>0.38412037037037039</v>
      </c>
      <c r="D2862" t="s">
        <v>31</v>
      </c>
      <c r="E2862" t="s">
        <v>29</v>
      </c>
      <c r="F2862" t="s">
        <v>20</v>
      </c>
      <c r="G2862" t="s">
        <v>5</v>
      </c>
      <c r="H2862">
        <v>72478</v>
      </c>
      <c r="I2862">
        <f>IF(Table3_1[[#This Row],[Status]]="Hired",1,0)</f>
        <v>1</v>
      </c>
      <c r="J2862" t="b">
        <f>OR((Table3_1[[#This Row],[Offered Salary]]&lt;$O$27),(Table3_1[[#This Row],[Offered Salary]]&gt;$O$28))</f>
        <v>0</v>
      </c>
      <c r="K2862" t="str">
        <f>IF(Table3_1[[#This Row],[Offered Salary]]&lt;$O$27,"Low",IF(Table3_1[[#This Row],[Offered Salary]]&gt;$O$28,"High",""))</f>
        <v/>
      </c>
      <c r="L2862" s="6">
        <f>((Table3_1[[#This Row],[Offered Salary]]-$O$25)/$O$26)</f>
        <v>0.7796533301456734</v>
      </c>
    </row>
    <row r="2863" spans="1:12" x14ac:dyDescent="0.3">
      <c r="A2863">
        <v>732025</v>
      </c>
      <c r="B2863" s="2">
        <v>41864</v>
      </c>
      <c r="C2863" s="3">
        <v>0.49337962962962961</v>
      </c>
      <c r="D2863" t="s">
        <v>30</v>
      </c>
      <c r="E2863" t="s">
        <v>27</v>
      </c>
      <c r="F2863" t="s">
        <v>20</v>
      </c>
      <c r="G2863" t="s">
        <v>5</v>
      </c>
      <c r="H2863">
        <v>98218</v>
      </c>
      <c r="I2863">
        <f>IF(Table3_1[[#This Row],[Status]]="Hired",1,0)</f>
        <v>0</v>
      </c>
      <c r="J2863" t="b">
        <f>OR((Table3_1[[#This Row],[Offered Salary]]&lt;$O$27),(Table3_1[[#This Row],[Offered Salary]]&gt;$O$28))</f>
        <v>0</v>
      </c>
      <c r="K2863" t="str">
        <f>IF(Table3_1[[#This Row],[Offered Salary]]&lt;$O$27,"Low",IF(Table3_1[[#This Row],[Offered Salary]]&gt;$O$28,"High",""))</f>
        <v/>
      </c>
      <c r="L2863" s="6">
        <f>((Table3_1[[#This Row],[Offered Salary]]-$O$25)/$O$26)</f>
        <v>1.671839798755574</v>
      </c>
    </row>
    <row r="2864" spans="1:12" x14ac:dyDescent="0.3">
      <c r="A2864">
        <v>275640</v>
      </c>
      <c r="B2864" s="2">
        <v>41865</v>
      </c>
      <c r="C2864" s="3">
        <v>0.42055555555555557</v>
      </c>
      <c r="D2864" t="s">
        <v>31</v>
      </c>
      <c r="E2864" t="s">
        <v>28</v>
      </c>
      <c r="F2864" t="s">
        <v>20</v>
      </c>
      <c r="G2864" t="s">
        <v>5</v>
      </c>
      <c r="H2864">
        <v>52802</v>
      </c>
      <c r="I2864">
        <f>IF(Table3_1[[#This Row],[Status]]="Hired",1,0)</f>
        <v>1</v>
      </c>
      <c r="J2864" t="b">
        <f>OR((Table3_1[[#This Row],[Offered Salary]]&lt;$O$27),(Table3_1[[#This Row],[Offered Salary]]&gt;$O$28))</f>
        <v>0</v>
      </c>
      <c r="K2864" t="str">
        <f>IF(Table3_1[[#This Row],[Offered Salary]]&lt;$O$27,"Low",IF(Table3_1[[#This Row],[Offered Salary]]&gt;$O$28,"High",""))</f>
        <v/>
      </c>
      <c r="L2864" s="6">
        <f>((Table3_1[[#This Row],[Offered Salary]]-$O$25)/$O$26)</f>
        <v>9.7654069991500753E-2</v>
      </c>
    </row>
    <row r="2865" spans="1:12" x14ac:dyDescent="0.3">
      <c r="A2865">
        <v>868305</v>
      </c>
      <c r="B2865" s="2">
        <v>41830</v>
      </c>
      <c r="C2865" s="3">
        <v>0.72729166666666667</v>
      </c>
      <c r="D2865" t="s">
        <v>31</v>
      </c>
      <c r="E2865" t="s">
        <v>27</v>
      </c>
      <c r="F2865" t="s">
        <v>20</v>
      </c>
      <c r="G2865" t="s">
        <v>6</v>
      </c>
      <c r="H2865">
        <v>62805</v>
      </c>
      <c r="I2865">
        <f>IF(Table3_1[[#This Row],[Status]]="Hired",1,0)</f>
        <v>1</v>
      </c>
      <c r="J2865" t="b">
        <f>OR((Table3_1[[#This Row],[Offered Salary]]&lt;$O$27),(Table3_1[[#This Row],[Offered Salary]]&gt;$O$28))</f>
        <v>0</v>
      </c>
      <c r="K2865" t="str">
        <f>IF(Table3_1[[#This Row],[Offered Salary]]&lt;$O$27,"Low",IF(Table3_1[[#This Row],[Offered Salary]]&gt;$O$28,"High",""))</f>
        <v/>
      </c>
      <c r="L2865" s="6">
        <f>((Table3_1[[#This Row],[Offered Salary]]-$O$25)/$O$26)</f>
        <v>0.44437284409813771</v>
      </c>
    </row>
    <row r="2866" spans="1:12" x14ac:dyDescent="0.3">
      <c r="A2866">
        <v>717117</v>
      </c>
      <c r="B2866" s="2">
        <v>41830</v>
      </c>
      <c r="C2866" s="3">
        <v>0.72901620370370368</v>
      </c>
      <c r="D2866" t="s">
        <v>31</v>
      </c>
      <c r="E2866" t="s">
        <v>29</v>
      </c>
      <c r="F2866" t="s">
        <v>20</v>
      </c>
      <c r="G2866" t="s">
        <v>6</v>
      </c>
      <c r="H2866">
        <v>82655</v>
      </c>
      <c r="I2866">
        <f>IF(Table3_1[[#This Row],[Status]]="Hired",1,0)</f>
        <v>1</v>
      </c>
      <c r="J2866" t="b">
        <f>OR((Table3_1[[#This Row],[Offered Salary]]&lt;$O$27),(Table3_1[[#This Row],[Offered Salary]]&gt;$O$28))</f>
        <v>0</v>
      </c>
      <c r="K2866" t="str">
        <f>IF(Table3_1[[#This Row],[Offered Salary]]&lt;$O$27,"Low",IF(Table3_1[[#This Row],[Offered Salary]]&gt;$O$28,"High",""))</f>
        <v/>
      </c>
      <c r="L2866" s="6">
        <f>((Table3_1[[#This Row],[Offered Salary]]-$O$25)/$O$26)</f>
        <v>1.1324032015925638</v>
      </c>
    </row>
    <row r="2867" spans="1:12" x14ac:dyDescent="0.3">
      <c r="A2867">
        <v>259771</v>
      </c>
      <c r="B2867" s="2">
        <v>41824</v>
      </c>
      <c r="C2867" s="3">
        <v>0.39684027777777775</v>
      </c>
      <c r="D2867" t="s">
        <v>30</v>
      </c>
      <c r="E2867" t="s">
        <v>27</v>
      </c>
      <c r="F2867" t="s">
        <v>12</v>
      </c>
      <c r="G2867" t="s">
        <v>2</v>
      </c>
      <c r="H2867">
        <v>36553</v>
      </c>
      <c r="I2867">
        <f>IF(Table3_1[[#This Row],[Status]]="Hired",1,0)</f>
        <v>0</v>
      </c>
      <c r="J2867" t="b">
        <f>OR((Table3_1[[#This Row],[Offered Salary]]&lt;$O$27),(Table3_1[[#This Row],[Offered Salary]]&gt;$O$28))</f>
        <v>0</v>
      </c>
      <c r="K2867" t="str">
        <f>IF(Table3_1[[#This Row],[Offered Salary]]&lt;$O$27,"Low",IF(Table3_1[[#This Row],[Offered Salary]]&gt;$O$28,"High",""))</f>
        <v/>
      </c>
      <c r="L2867" s="6">
        <f>((Table3_1[[#This Row],[Offered Salary]]-$O$25)/$O$26)</f>
        <v>-0.46556030174285329</v>
      </c>
    </row>
    <row r="2868" spans="1:12" x14ac:dyDescent="0.3">
      <c r="A2868">
        <v>227346</v>
      </c>
      <c r="B2868" s="2">
        <v>41824</v>
      </c>
      <c r="C2868" s="3">
        <v>0.39723379629629629</v>
      </c>
      <c r="D2868" t="s">
        <v>30</v>
      </c>
      <c r="E2868" t="s">
        <v>29</v>
      </c>
      <c r="F2868" t="s">
        <v>12</v>
      </c>
      <c r="G2868" t="s">
        <v>2</v>
      </c>
      <c r="H2868">
        <v>9809</v>
      </c>
      <c r="I2868">
        <f>IF(Table3_1[[#This Row],[Status]]="Hired",1,0)</f>
        <v>0</v>
      </c>
      <c r="J2868" t="b">
        <f>OR((Table3_1[[#This Row],[Offered Salary]]&lt;$O$27),(Table3_1[[#This Row],[Offered Salary]]&gt;$O$28))</f>
        <v>1</v>
      </c>
      <c r="K2868" t="str">
        <f>IF(Table3_1[[#This Row],[Offered Salary]]&lt;$O$27,"Low",IF(Table3_1[[#This Row],[Offered Salary]]&gt;$O$28,"High",""))</f>
        <v>Low</v>
      </c>
      <c r="L2868" s="6">
        <f>((Table3_1[[#This Row],[Offered Salary]]-$O$25)/$O$26)</f>
        <v>-1.3925468952355953</v>
      </c>
    </row>
    <row r="2869" spans="1:12" x14ac:dyDescent="0.3">
      <c r="A2869">
        <v>601759</v>
      </c>
      <c r="B2869" s="2">
        <v>41834</v>
      </c>
      <c r="C2869" s="3">
        <v>0.65481481481481485</v>
      </c>
      <c r="D2869" t="s">
        <v>30</v>
      </c>
      <c r="E2869" t="s">
        <v>28</v>
      </c>
      <c r="F2869" t="s">
        <v>12</v>
      </c>
      <c r="G2869" t="s">
        <v>2</v>
      </c>
      <c r="H2869">
        <v>25861</v>
      </c>
      <c r="I2869">
        <f>IF(Table3_1[[#This Row],[Status]]="Hired",1,0)</f>
        <v>0</v>
      </c>
      <c r="J2869" t="b">
        <f>OR((Table3_1[[#This Row],[Offered Salary]]&lt;$O$27),(Table3_1[[#This Row],[Offered Salary]]&gt;$O$28))</f>
        <v>0</v>
      </c>
      <c r="K2869" t="str">
        <f>IF(Table3_1[[#This Row],[Offered Salary]]&lt;$O$27,"Low",IF(Table3_1[[#This Row],[Offered Salary]]&gt;$O$28,"High",""))</f>
        <v/>
      </c>
      <c r="L2869" s="6">
        <f>((Table3_1[[#This Row],[Offered Salary]]-$O$25)/$O$26)</f>
        <v>-0.83616083485773507</v>
      </c>
    </row>
    <row r="2870" spans="1:12" x14ac:dyDescent="0.3">
      <c r="A2870">
        <v>81051</v>
      </c>
      <c r="B2870" s="2">
        <v>41852</v>
      </c>
      <c r="C2870" s="3">
        <v>0.39688657407407407</v>
      </c>
      <c r="D2870" t="s">
        <v>31</v>
      </c>
      <c r="E2870" t="s">
        <v>27</v>
      </c>
      <c r="F2870" t="s">
        <v>12</v>
      </c>
      <c r="G2870" t="s">
        <v>2</v>
      </c>
      <c r="H2870">
        <v>7635</v>
      </c>
      <c r="I2870">
        <f>IF(Table3_1[[#This Row],[Status]]="Hired",1,0)</f>
        <v>1</v>
      </c>
      <c r="J2870" t="b">
        <f>OR((Table3_1[[#This Row],[Offered Salary]]&lt;$O$27),(Table3_1[[#This Row],[Offered Salary]]&gt;$O$28))</f>
        <v>1</v>
      </c>
      <c r="K2870" t="str">
        <f>IF(Table3_1[[#This Row],[Offered Salary]]&lt;$O$27,"Low",IF(Table3_1[[#This Row],[Offered Salary]]&gt;$O$28,"High",""))</f>
        <v>Low</v>
      </c>
      <c r="L2870" s="6">
        <f>((Table3_1[[#This Row],[Offered Salary]]-$O$25)/$O$26)</f>
        <v>-1.467900950509796</v>
      </c>
    </row>
    <row r="2871" spans="1:12" x14ac:dyDescent="0.3">
      <c r="A2871">
        <v>651902</v>
      </c>
      <c r="B2871" s="2">
        <v>41852</v>
      </c>
      <c r="C2871" s="3">
        <v>0.39716435185185184</v>
      </c>
      <c r="D2871" t="s">
        <v>30</v>
      </c>
      <c r="E2871" t="s">
        <v>29</v>
      </c>
      <c r="F2871" t="s">
        <v>12</v>
      </c>
      <c r="G2871" t="s">
        <v>2</v>
      </c>
      <c r="H2871">
        <v>16421</v>
      </c>
      <c r="I2871">
        <f>IF(Table3_1[[#This Row],[Status]]="Hired",1,0)</f>
        <v>0</v>
      </c>
      <c r="J2871" t="b">
        <f>OR((Table3_1[[#This Row],[Offered Salary]]&lt;$O$27),(Table3_1[[#This Row],[Offered Salary]]&gt;$O$28))</f>
        <v>0</v>
      </c>
      <c r="K2871" t="str">
        <f>IF(Table3_1[[#This Row],[Offered Salary]]&lt;$O$27,"Low",IF(Table3_1[[#This Row],[Offered Salary]]&gt;$O$28,"High",""))</f>
        <v/>
      </c>
      <c r="L2871" s="6">
        <f>((Table3_1[[#This Row],[Offered Salary]]-$O$25)/$O$26)</f>
        <v>-1.1633651963059659</v>
      </c>
    </row>
    <row r="2872" spans="1:12" x14ac:dyDescent="0.3">
      <c r="A2872">
        <v>886667</v>
      </c>
      <c r="B2872" s="2">
        <v>41852</v>
      </c>
      <c r="C2872" s="3">
        <v>0.39746527777777779</v>
      </c>
      <c r="D2872" t="s">
        <v>30</v>
      </c>
      <c r="E2872" t="s">
        <v>27</v>
      </c>
      <c r="F2872" t="s">
        <v>12</v>
      </c>
      <c r="G2872" t="s">
        <v>2</v>
      </c>
      <c r="H2872">
        <v>75908</v>
      </c>
      <c r="I2872">
        <f>IF(Table3_1[[#This Row],[Status]]="Hired",1,0)</f>
        <v>0</v>
      </c>
      <c r="J2872" t="b">
        <f>OR((Table3_1[[#This Row],[Offered Salary]]&lt;$O$27),(Table3_1[[#This Row],[Offered Salary]]&gt;$O$28))</f>
        <v>0</v>
      </c>
      <c r="K2872" t="str">
        <f>IF(Table3_1[[#This Row],[Offered Salary]]&lt;$O$27,"Low",IF(Table3_1[[#This Row],[Offered Salary]]&gt;$O$28,"High",""))</f>
        <v/>
      </c>
      <c r="L2872" s="6">
        <f>((Table3_1[[#This Row],[Offered Salary]]-$O$25)/$O$26)</f>
        <v>0.89854220300239285</v>
      </c>
    </row>
    <row r="2873" spans="1:12" x14ac:dyDescent="0.3">
      <c r="A2873">
        <v>719726</v>
      </c>
      <c r="B2873" s="2">
        <v>41852</v>
      </c>
      <c r="C2873" s="3">
        <v>0.39818287037037037</v>
      </c>
      <c r="D2873" t="s">
        <v>31</v>
      </c>
      <c r="E2873" t="s">
        <v>28</v>
      </c>
      <c r="F2873" t="s">
        <v>12</v>
      </c>
      <c r="G2873" t="s">
        <v>2</v>
      </c>
      <c r="H2873">
        <v>89490</v>
      </c>
      <c r="I2873">
        <f>IF(Table3_1[[#This Row],[Status]]="Hired",1,0)</f>
        <v>1</v>
      </c>
      <c r="J2873" t="b">
        <f>OR((Table3_1[[#This Row],[Offered Salary]]&lt;$O$27),(Table3_1[[#This Row],[Offered Salary]]&gt;$O$28))</f>
        <v>0</v>
      </c>
      <c r="K2873" t="str">
        <f>IF(Table3_1[[#This Row],[Offered Salary]]&lt;$O$27,"Low",IF(Table3_1[[#This Row],[Offered Salary]]&gt;$O$28,"High",""))</f>
        <v/>
      </c>
      <c r="L2873" s="6">
        <f>((Table3_1[[#This Row],[Offered Salary]]-$O$25)/$O$26)</f>
        <v>1.3693144103318282</v>
      </c>
    </row>
    <row r="2874" spans="1:12" x14ac:dyDescent="0.3">
      <c r="A2874">
        <v>551264</v>
      </c>
      <c r="B2874" s="2">
        <v>41771</v>
      </c>
      <c r="C2874" s="3">
        <v>0.39778935185185182</v>
      </c>
      <c r="D2874" t="s">
        <v>30</v>
      </c>
      <c r="E2874" t="s">
        <v>27</v>
      </c>
      <c r="F2874" t="s">
        <v>17</v>
      </c>
      <c r="G2874" t="s">
        <v>2</v>
      </c>
      <c r="H2874">
        <v>44105</v>
      </c>
      <c r="I2874">
        <f>IF(Table3_1[[#This Row],[Status]]="Hired",1,0)</f>
        <v>0</v>
      </c>
      <c r="J2874" t="b">
        <f>OR((Table3_1[[#This Row],[Offered Salary]]&lt;$O$27),(Table3_1[[#This Row],[Offered Salary]]&gt;$O$28))</f>
        <v>0</v>
      </c>
      <c r="K2874" t="str">
        <f>IF(Table3_1[[#This Row],[Offered Salary]]&lt;$O$27,"Low",IF(Table3_1[[#This Row],[Offered Salary]]&gt;$O$28,"High",""))</f>
        <v/>
      </c>
      <c r="L2874" s="6">
        <f>((Table3_1[[#This Row],[Offered Salary]]-$O$25)/$O$26)</f>
        <v>-0.20379681258426866</v>
      </c>
    </row>
    <row r="2875" spans="1:12" x14ac:dyDescent="0.3">
      <c r="A2875">
        <v>762737</v>
      </c>
      <c r="B2875" s="2">
        <v>41771</v>
      </c>
      <c r="C2875" s="3">
        <v>0.39958333333333335</v>
      </c>
      <c r="D2875" t="s">
        <v>31</v>
      </c>
      <c r="E2875" t="s">
        <v>27</v>
      </c>
      <c r="F2875" t="s">
        <v>17</v>
      </c>
      <c r="G2875" t="s">
        <v>2</v>
      </c>
      <c r="H2875">
        <v>26952</v>
      </c>
      <c r="I2875">
        <f>IF(Table3_1[[#This Row],[Status]]="Hired",1,0)</f>
        <v>1</v>
      </c>
      <c r="J2875" t="b">
        <f>OR((Table3_1[[#This Row],[Offered Salary]]&lt;$O$27),(Table3_1[[#This Row],[Offered Salary]]&gt;$O$28))</f>
        <v>0</v>
      </c>
      <c r="K2875" t="str">
        <f>IF(Table3_1[[#This Row],[Offered Salary]]&lt;$O$27,"Low",IF(Table3_1[[#This Row],[Offered Salary]]&gt;$O$28,"High",""))</f>
        <v/>
      </c>
      <c r="L2875" s="6">
        <f>((Table3_1[[#This Row],[Offered Salary]]-$O$25)/$O$26)</f>
        <v>-0.79834516130476685</v>
      </c>
    </row>
    <row r="2876" spans="1:12" x14ac:dyDescent="0.3">
      <c r="A2876">
        <v>359396</v>
      </c>
      <c r="B2876" s="2">
        <v>41774</v>
      </c>
      <c r="C2876" s="3">
        <v>0.54355324074074074</v>
      </c>
      <c r="D2876" t="s">
        <v>30</v>
      </c>
      <c r="E2876" t="s">
        <v>29</v>
      </c>
      <c r="F2876" t="s">
        <v>17</v>
      </c>
      <c r="G2876" t="s">
        <v>2</v>
      </c>
      <c r="H2876">
        <v>74233</v>
      </c>
      <c r="I2876">
        <f>IF(Table3_1[[#This Row],[Status]]="Hired",1,0)</f>
        <v>0</v>
      </c>
      <c r="J2876" t="b">
        <f>OR((Table3_1[[#This Row],[Offered Salary]]&lt;$O$27),(Table3_1[[#This Row],[Offered Salary]]&gt;$O$28))</f>
        <v>0</v>
      </c>
      <c r="K2876" t="str">
        <f>IF(Table3_1[[#This Row],[Offered Salary]]&lt;$O$27,"Low",IF(Table3_1[[#This Row],[Offered Salary]]&gt;$O$28,"High",""))</f>
        <v/>
      </c>
      <c r="L2876" s="6">
        <f>((Table3_1[[#This Row],[Offered Salary]]-$O$25)/$O$26)</f>
        <v>0.84048422573271209</v>
      </c>
    </row>
    <row r="2877" spans="1:12" x14ac:dyDescent="0.3">
      <c r="A2877">
        <v>486752</v>
      </c>
      <c r="B2877" s="2">
        <v>41775</v>
      </c>
      <c r="C2877" s="3">
        <v>0.7741203703703704</v>
      </c>
      <c r="D2877" t="s">
        <v>31</v>
      </c>
      <c r="E2877" t="s">
        <v>27</v>
      </c>
      <c r="F2877" t="s">
        <v>17</v>
      </c>
      <c r="G2877" t="s">
        <v>2</v>
      </c>
      <c r="H2877">
        <v>9936</v>
      </c>
      <c r="I2877">
        <f>IF(Table3_1[[#This Row],[Status]]="Hired",1,0)</f>
        <v>1</v>
      </c>
      <c r="J2877" t="b">
        <f>OR((Table3_1[[#This Row],[Offered Salary]]&lt;$O$27),(Table3_1[[#This Row],[Offered Salary]]&gt;$O$28))</f>
        <v>1</v>
      </c>
      <c r="K2877" t="str">
        <f>IF(Table3_1[[#This Row],[Offered Salary]]&lt;$O$27,"Low",IF(Table3_1[[#This Row],[Offered Salary]]&gt;$O$28,"High",""))</f>
        <v>Low</v>
      </c>
      <c r="L2877" s="6">
        <f>((Table3_1[[#This Row],[Offered Salary]]-$O$25)/$O$26)</f>
        <v>-1.3881448874067897</v>
      </c>
    </row>
    <row r="2878" spans="1:12" x14ac:dyDescent="0.3">
      <c r="A2878">
        <v>835053</v>
      </c>
      <c r="B2878" s="2">
        <v>41775</v>
      </c>
      <c r="C2878" s="3">
        <v>0.77377314814814813</v>
      </c>
      <c r="D2878" t="s">
        <v>31</v>
      </c>
      <c r="E2878" t="str">
        <f>E2877</f>
        <v>Male</v>
      </c>
      <c r="F2878" t="s">
        <v>17</v>
      </c>
      <c r="G2878" t="s">
        <v>2</v>
      </c>
      <c r="H2878">
        <v>25583</v>
      </c>
      <c r="I2878">
        <f>IF(Table3_1[[#This Row],[Status]]="Hired",1,0)</f>
        <v>1</v>
      </c>
      <c r="J2878" t="b">
        <f>OR((Table3_1[[#This Row],[Offered Salary]]&lt;$O$27),(Table3_1[[#This Row],[Offered Salary]]&gt;$O$28))</f>
        <v>0</v>
      </c>
      <c r="K2878" t="str">
        <f>IF(Table3_1[[#This Row],[Offered Salary]]&lt;$O$27,"Low",IF(Table3_1[[#This Row],[Offered Salary]]&gt;$O$28,"High",""))</f>
        <v/>
      </c>
      <c r="L2878" s="6">
        <f>((Table3_1[[#This Row],[Offered Salary]]-$O$25)/$O$26)</f>
        <v>-0.84579672601055378</v>
      </c>
    </row>
    <row r="2879" spans="1:12" x14ac:dyDescent="0.3">
      <c r="A2879">
        <v>58029</v>
      </c>
      <c r="B2879" s="2">
        <v>41842</v>
      </c>
      <c r="C2879" s="3">
        <v>0.36634259259259261</v>
      </c>
      <c r="D2879" t="s">
        <v>31</v>
      </c>
      <c r="E2879" t="s">
        <v>27</v>
      </c>
      <c r="F2879" t="s">
        <v>17</v>
      </c>
      <c r="G2879" t="s">
        <v>2</v>
      </c>
      <c r="H2879">
        <v>85262</v>
      </c>
      <c r="I2879">
        <f>IF(Table3_1[[#This Row],[Status]]="Hired",1,0)</f>
        <v>1</v>
      </c>
      <c r="J2879" t="b">
        <f>OR((Table3_1[[#This Row],[Offered Salary]]&lt;$O$27),(Table3_1[[#This Row],[Offered Salary]]&gt;$O$28))</f>
        <v>0</v>
      </c>
      <c r="K2879" t="str">
        <f>IF(Table3_1[[#This Row],[Offered Salary]]&lt;$O$27,"Low",IF(Table3_1[[#This Row],[Offered Salary]]&gt;$O$28,"High",""))</f>
        <v/>
      </c>
      <c r="L2879" s="6">
        <f>((Table3_1[[#This Row],[Offered Salary]]-$O$25)/$O$26)</f>
        <v>1.2227656772594639</v>
      </c>
    </row>
    <row r="2880" spans="1:12" x14ac:dyDescent="0.3">
      <c r="A2880">
        <v>193000</v>
      </c>
      <c r="B2880" s="2">
        <v>41842</v>
      </c>
      <c r="C2880" s="3">
        <v>0.36776620370370372</v>
      </c>
      <c r="D2880" t="s">
        <v>31</v>
      </c>
      <c r="E2880" t="s">
        <v>27</v>
      </c>
      <c r="F2880" t="s">
        <v>17</v>
      </c>
      <c r="G2880" t="s">
        <v>2</v>
      </c>
      <c r="H2880">
        <v>32690</v>
      </c>
      <c r="I2880">
        <f>IF(Table3_1[[#This Row],[Status]]="Hired",1,0)</f>
        <v>1</v>
      </c>
      <c r="J2880" t="b">
        <f>OR((Table3_1[[#This Row],[Offered Salary]]&lt;$O$27),(Table3_1[[#This Row],[Offered Salary]]&gt;$O$28))</f>
        <v>0</v>
      </c>
      <c r="K2880" t="str">
        <f>IF(Table3_1[[#This Row],[Offered Salary]]&lt;$O$27,"Low",IF(Table3_1[[#This Row],[Offered Salary]]&gt;$O$28,"High",""))</f>
        <v/>
      </c>
      <c r="L2880" s="6">
        <f>((Table3_1[[#This Row],[Offered Salary]]-$O$25)/$O$26)</f>
        <v>-0.59945759499227236</v>
      </c>
    </row>
    <row r="2881" spans="1:12" x14ac:dyDescent="0.3">
      <c r="A2881">
        <v>169603</v>
      </c>
      <c r="B2881" s="2">
        <v>41760</v>
      </c>
      <c r="C2881" s="3">
        <v>0.69416666666666671</v>
      </c>
      <c r="D2881" t="s">
        <v>31</v>
      </c>
      <c r="E2881" t="s">
        <v>27</v>
      </c>
      <c r="F2881" t="s">
        <v>17</v>
      </c>
      <c r="G2881" t="s">
        <v>10</v>
      </c>
      <c r="H2881">
        <v>75013</v>
      </c>
      <c r="I2881">
        <f>IF(Table3_1[[#This Row],[Status]]="Hired",1,0)</f>
        <v>1</v>
      </c>
      <c r="J2881" t="b">
        <f>OR((Table3_1[[#This Row],[Offered Salary]]&lt;$O$27),(Table3_1[[#This Row],[Offered Salary]]&gt;$O$28))</f>
        <v>0</v>
      </c>
      <c r="K2881" t="str">
        <f>IF(Table3_1[[#This Row],[Offered Salary]]&lt;$O$27,"Low",IF(Table3_1[[#This Row],[Offered Salary]]&gt;$O$28,"High",""))</f>
        <v/>
      </c>
      <c r="L2881" s="6">
        <f>((Table3_1[[#This Row],[Offered Salary]]-$O$25)/$O$26)</f>
        <v>0.86752017932695147</v>
      </c>
    </row>
    <row r="2882" spans="1:12" x14ac:dyDescent="0.3">
      <c r="A2882">
        <v>56628</v>
      </c>
      <c r="B2882" s="2">
        <v>41820</v>
      </c>
      <c r="C2882" s="3">
        <v>0.39828703703703705</v>
      </c>
      <c r="D2882" t="s">
        <v>30</v>
      </c>
      <c r="E2882" t="s">
        <v>27</v>
      </c>
      <c r="F2882" t="s">
        <v>17</v>
      </c>
      <c r="G2882" t="s">
        <v>4</v>
      </c>
      <c r="H2882">
        <v>5298</v>
      </c>
      <c r="I2882">
        <f>IF(Table3_1[[#This Row],[Status]]="Hired",1,0)</f>
        <v>0</v>
      </c>
      <c r="J2882" t="b">
        <f>OR((Table3_1[[#This Row],[Offered Salary]]&lt;$O$27),(Table3_1[[#This Row],[Offered Salary]]&gt;$O$28))</f>
        <v>1</v>
      </c>
      <c r="K2882" t="str">
        <f>IF(Table3_1[[#This Row],[Offered Salary]]&lt;$O$27,"Low",IF(Table3_1[[#This Row],[Offered Salary]]&gt;$O$28,"High",""))</f>
        <v>Low</v>
      </c>
      <c r="L2882" s="6">
        <f>((Table3_1[[#This Row],[Offered Salary]]-$O$25)/$O$26)</f>
        <v>-1.5489048268556134</v>
      </c>
    </row>
    <row r="2883" spans="1:12" x14ac:dyDescent="0.3">
      <c r="A2883">
        <v>687590</v>
      </c>
      <c r="B2883" s="2">
        <v>41822</v>
      </c>
      <c r="C2883" s="3">
        <v>0.47980324074074077</v>
      </c>
      <c r="D2883" t="s">
        <v>31</v>
      </c>
      <c r="E2883" t="s">
        <v>27</v>
      </c>
      <c r="F2883" t="s">
        <v>17</v>
      </c>
      <c r="G2883" t="s">
        <v>4</v>
      </c>
      <c r="H2883">
        <v>56231</v>
      </c>
      <c r="I2883">
        <f>IF(Table3_1[[#This Row],[Status]]="Hired",1,0)</f>
        <v>1</v>
      </c>
      <c r="J2883" t="b">
        <f>OR((Table3_1[[#This Row],[Offered Salary]]&lt;$O$27),(Table3_1[[#This Row],[Offered Salary]]&gt;$O$28))</f>
        <v>0</v>
      </c>
      <c r="K2883" t="str">
        <f>IF(Table3_1[[#This Row],[Offered Salary]]&lt;$O$27,"Low",IF(Table3_1[[#This Row],[Offered Salary]]&gt;$O$28,"High",""))</f>
        <v/>
      </c>
      <c r="L2883" s="6">
        <f>((Table3_1[[#This Row],[Offered Salary]]-$O$25)/$O$26)</f>
        <v>0.21650828136925324</v>
      </c>
    </row>
    <row r="2884" spans="1:12" x14ac:dyDescent="0.3">
      <c r="A2884">
        <v>420861</v>
      </c>
      <c r="B2884" s="2">
        <v>41822</v>
      </c>
      <c r="C2884" s="3">
        <v>0.48048611111111111</v>
      </c>
      <c r="D2884" t="s">
        <v>31</v>
      </c>
      <c r="E2884" t="s">
        <v>27</v>
      </c>
      <c r="F2884" t="s">
        <v>17</v>
      </c>
      <c r="G2884" t="s">
        <v>4</v>
      </c>
      <c r="H2884">
        <v>16220</v>
      </c>
      <c r="I2884">
        <f>IF(Table3_1[[#This Row],[Status]]="Hired",1,0)</f>
        <v>1</v>
      </c>
      <c r="J2884" t="b">
        <f>OR((Table3_1[[#This Row],[Offered Salary]]&lt;$O$27),(Table3_1[[#This Row],[Offered Salary]]&gt;$O$28))</f>
        <v>0</v>
      </c>
      <c r="K2884" t="str">
        <f>IF(Table3_1[[#This Row],[Offered Salary]]&lt;$O$27,"Low",IF(Table3_1[[#This Row],[Offered Salary]]&gt;$O$28,"High",""))</f>
        <v/>
      </c>
      <c r="L2884" s="6">
        <f>((Table3_1[[#This Row],[Offered Salary]]-$O$25)/$O$26)</f>
        <v>-1.1703321535783275</v>
      </c>
    </row>
    <row r="2885" spans="1:12" x14ac:dyDescent="0.3">
      <c r="A2885">
        <v>538886</v>
      </c>
      <c r="B2885" s="2">
        <v>41822</v>
      </c>
      <c r="C2885" s="3">
        <v>0.48087962962962966</v>
      </c>
      <c r="D2885" t="s">
        <v>31</v>
      </c>
      <c r="E2885" t="s">
        <v>29</v>
      </c>
      <c r="F2885" t="s">
        <v>17</v>
      </c>
      <c r="G2885" t="s">
        <v>4</v>
      </c>
      <c r="H2885">
        <v>44900</v>
      </c>
      <c r="I2885">
        <f>IF(Table3_1[[#This Row],[Status]]="Hired",1,0)</f>
        <v>1</v>
      </c>
      <c r="J2885" t="b">
        <f>OR((Table3_1[[#This Row],[Offered Salary]]&lt;$O$27),(Table3_1[[#This Row],[Offered Salary]]&gt;$O$28))</f>
        <v>0</v>
      </c>
      <c r="K2885" t="str">
        <f>IF(Table3_1[[#This Row],[Offered Salary]]&lt;$O$27,"Low",IF(Table3_1[[#This Row],[Offered Salary]]&gt;$O$28,"High",""))</f>
        <v/>
      </c>
      <c r="L2885" s="6">
        <f>((Table3_1[[#This Row],[Offered Salary]]-$O$25)/$O$26)</f>
        <v>-0.17624093680552466</v>
      </c>
    </row>
    <row r="2886" spans="1:12" x14ac:dyDescent="0.3">
      <c r="A2886">
        <v>298026</v>
      </c>
      <c r="B2886" s="2">
        <v>41838</v>
      </c>
      <c r="C2886" s="3">
        <v>0.52896990740740746</v>
      </c>
      <c r="D2886" t="s">
        <v>31</v>
      </c>
      <c r="E2886" t="s">
        <v>27</v>
      </c>
      <c r="F2886" t="s">
        <v>17</v>
      </c>
      <c r="G2886" t="s">
        <v>4</v>
      </c>
      <c r="H2886">
        <v>33284</v>
      </c>
      <c r="I2886">
        <f>IF(Table3_1[[#This Row],[Status]]="Hired",1,0)</f>
        <v>1</v>
      </c>
      <c r="J2886" t="b">
        <f>OR((Table3_1[[#This Row],[Offered Salary]]&lt;$O$27),(Table3_1[[#This Row],[Offered Salary]]&gt;$O$28))</f>
        <v>0</v>
      </c>
      <c r="K2886" t="str">
        <f>IF(Table3_1[[#This Row],[Offered Salary]]&lt;$O$27,"Low",IF(Table3_1[[#This Row],[Offered Salary]]&gt;$O$28,"High",""))</f>
        <v/>
      </c>
      <c r="L2886" s="6">
        <f>((Table3_1[[#This Row],[Offered Salary]]-$O$25)/$O$26)</f>
        <v>-0.57886867648589002</v>
      </c>
    </row>
    <row r="2887" spans="1:12" x14ac:dyDescent="0.3">
      <c r="A2887">
        <v>942186</v>
      </c>
      <c r="B2887" s="2">
        <v>41838</v>
      </c>
      <c r="C2887" s="3">
        <v>0.52932870370370366</v>
      </c>
      <c r="D2887" t="s">
        <v>31</v>
      </c>
      <c r="E2887" t="s">
        <v>29</v>
      </c>
      <c r="F2887" t="s">
        <v>17</v>
      </c>
      <c r="G2887" t="s">
        <v>4</v>
      </c>
      <c r="H2887">
        <v>48373</v>
      </c>
      <c r="I2887">
        <f>IF(Table3_1[[#This Row],[Status]]="Hired",1,0)</f>
        <v>1</v>
      </c>
      <c r="J2887" t="b">
        <f>OR((Table3_1[[#This Row],[Offered Salary]]&lt;$O$27),(Table3_1[[#This Row],[Offered Salary]]&gt;$O$28))</f>
        <v>0</v>
      </c>
      <c r="K2887" t="str">
        <f>IF(Table3_1[[#This Row],[Offered Salary]]&lt;$O$27,"Low",IF(Table3_1[[#This Row],[Offered Salary]]&gt;$O$28,"High",""))</f>
        <v/>
      </c>
      <c r="L2887" s="6">
        <f>((Table3_1[[#This Row],[Offered Salary]]-$O$25)/$O$26)</f>
        <v>-5.5861620353225332E-2</v>
      </c>
    </row>
    <row r="2888" spans="1:12" x14ac:dyDescent="0.3">
      <c r="A2888">
        <v>962462</v>
      </c>
      <c r="B2888" s="2">
        <v>41768</v>
      </c>
      <c r="C2888" s="3">
        <v>0.3147685185185185</v>
      </c>
      <c r="D2888" t="s">
        <v>31</v>
      </c>
      <c r="E2888" t="s">
        <v>27</v>
      </c>
      <c r="F2888" t="s">
        <v>12</v>
      </c>
      <c r="G2888" t="s">
        <v>2</v>
      </c>
      <c r="H2888">
        <v>28971</v>
      </c>
      <c r="I2888">
        <f>IF(Table3_1[[#This Row],[Status]]="Hired",1,0)</f>
        <v>1</v>
      </c>
      <c r="J2888" t="b">
        <f>OR((Table3_1[[#This Row],[Offered Salary]]&lt;$O$27),(Table3_1[[#This Row],[Offered Salary]]&gt;$O$28))</f>
        <v>0</v>
      </c>
      <c r="K2888" t="str">
        <f>IF(Table3_1[[#This Row],[Offered Salary]]&lt;$O$27,"Low",IF(Table3_1[[#This Row],[Offered Salary]]&gt;$O$28,"High",""))</f>
        <v/>
      </c>
      <c r="L2888" s="6">
        <f>((Table3_1[[#This Row],[Offered Salary]]-$O$25)/$O$26)</f>
        <v>-0.72836363527044712</v>
      </c>
    </row>
    <row r="2889" spans="1:12" x14ac:dyDescent="0.3">
      <c r="A2889">
        <v>628437</v>
      </c>
      <c r="B2889" s="2">
        <v>41768</v>
      </c>
      <c r="C2889" s="3">
        <v>0.31908564814814816</v>
      </c>
      <c r="D2889" t="s">
        <v>30</v>
      </c>
      <c r="E2889" t="s">
        <v>29</v>
      </c>
      <c r="F2889" t="s">
        <v>12</v>
      </c>
      <c r="G2889" t="s">
        <v>2</v>
      </c>
      <c r="H2889">
        <v>34572</v>
      </c>
      <c r="I2889">
        <f>IF(Table3_1[[#This Row],[Status]]="Hired",1,0)</f>
        <v>0</v>
      </c>
      <c r="J2889" t="b">
        <f>OR((Table3_1[[#This Row],[Offered Salary]]&lt;$O$27),(Table3_1[[#This Row],[Offered Salary]]&gt;$O$28))</f>
        <v>0</v>
      </c>
      <c r="K2889" t="str">
        <f>IF(Table3_1[[#This Row],[Offered Salary]]&lt;$O$27,"Low",IF(Table3_1[[#This Row],[Offered Salary]]&gt;$O$28,"High",""))</f>
        <v/>
      </c>
      <c r="L2889" s="6">
        <f>((Table3_1[[#This Row],[Offered Salary]]-$O$25)/$O$26)</f>
        <v>-0.53422469157642805</v>
      </c>
    </row>
    <row r="2890" spans="1:12" x14ac:dyDescent="0.3">
      <c r="A2890">
        <v>180406</v>
      </c>
      <c r="B2890" s="2">
        <v>41785</v>
      </c>
      <c r="C2890" s="3">
        <v>0.39839120370370368</v>
      </c>
      <c r="D2890" t="s">
        <v>31</v>
      </c>
      <c r="E2890" t="s">
        <v>29</v>
      </c>
      <c r="F2890" t="s">
        <v>12</v>
      </c>
      <c r="G2890" t="s">
        <v>2</v>
      </c>
      <c r="H2890">
        <v>67085</v>
      </c>
      <c r="I2890">
        <f>IF(Table3_1[[#This Row],[Status]]="Hired",1,0)</f>
        <v>1</v>
      </c>
      <c r="J2890" t="b">
        <f>OR((Table3_1[[#This Row],[Offered Salary]]&lt;$O$27),(Table3_1[[#This Row],[Offered Salary]]&gt;$O$28))</f>
        <v>0</v>
      </c>
      <c r="K2890" t="str">
        <f>IF(Table3_1[[#This Row],[Offered Salary]]&lt;$O$27,"Low",IF(Table3_1[[#This Row],[Offered Salary]]&gt;$O$28,"High",""))</f>
        <v/>
      </c>
      <c r="L2890" s="6">
        <f>((Table3_1[[#This Row],[Offered Salary]]-$O$25)/$O$26)</f>
        <v>0.59272397407678468</v>
      </c>
    </row>
    <row r="2891" spans="1:12" x14ac:dyDescent="0.3">
      <c r="A2891">
        <v>207769</v>
      </c>
      <c r="B2891" s="2">
        <v>41806</v>
      </c>
      <c r="C2891" s="3">
        <v>0.60024305555555557</v>
      </c>
      <c r="D2891" t="s">
        <v>30</v>
      </c>
      <c r="E2891" t="s">
        <v>27</v>
      </c>
      <c r="F2891" t="s">
        <v>12</v>
      </c>
      <c r="G2891" t="s">
        <v>2</v>
      </c>
      <c r="H2891">
        <v>52828</v>
      </c>
      <c r="I2891">
        <f>IF(Table3_1[[#This Row],[Status]]="Hired",1,0)</f>
        <v>0</v>
      </c>
      <c r="J2891" t="b">
        <f>OR((Table3_1[[#This Row],[Offered Salary]]&lt;$O$27),(Table3_1[[#This Row],[Offered Salary]]&gt;$O$28))</f>
        <v>0</v>
      </c>
      <c r="K2891" t="str">
        <f>IF(Table3_1[[#This Row],[Offered Salary]]&lt;$O$27,"Low",IF(Table3_1[[#This Row],[Offered Salary]]&gt;$O$28,"High",""))</f>
        <v/>
      </c>
      <c r="L2891" s="6">
        <f>((Table3_1[[#This Row],[Offered Salary]]-$O$25)/$O$26)</f>
        <v>9.8555268444642075E-2</v>
      </c>
    </row>
    <row r="2892" spans="1:12" x14ac:dyDescent="0.3">
      <c r="A2892">
        <v>610665</v>
      </c>
      <c r="B2892" s="2">
        <v>41785</v>
      </c>
      <c r="C2892" s="3">
        <v>0.3972222222222222</v>
      </c>
      <c r="D2892" t="s">
        <v>30</v>
      </c>
      <c r="E2892" t="s">
        <v>27</v>
      </c>
      <c r="F2892" t="s">
        <v>20</v>
      </c>
      <c r="G2892" t="s">
        <v>6</v>
      </c>
      <c r="H2892">
        <v>70510</v>
      </c>
      <c r="I2892">
        <f>IF(Table3_1[[#This Row],[Status]]="Hired",1,0)</f>
        <v>0</v>
      </c>
      <c r="J2892" t="b">
        <f>OR((Table3_1[[#This Row],[Offered Salary]]&lt;$O$27),(Table3_1[[#This Row],[Offered Salary]]&gt;$O$28))</f>
        <v>0</v>
      </c>
      <c r="K2892" t="str">
        <f>IF(Table3_1[[#This Row],[Offered Salary]]&lt;$O$27,"Low",IF(Table3_1[[#This Row],[Offered Salary]]&gt;$O$28,"High",""))</f>
        <v/>
      </c>
      <c r="L2892" s="6">
        <f>((Table3_1[[#This Row],[Offered Salary]]-$O$25)/$O$26)</f>
        <v>0.71143953953866934</v>
      </c>
    </row>
    <row r="2893" spans="1:12" x14ac:dyDescent="0.3">
      <c r="A2893">
        <v>941666</v>
      </c>
      <c r="B2893" s="2">
        <v>41799</v>
      </c>
      <c r="C2893" s="3">
        <v>0.39756944444444442</v>
      </c>
      <c r="D2893" t="s">
        <v>31</v>
      </c>
      <c r="E2893" t="s">
        <v>27</v>
      </c>
      <c r="F2893" t="s">
        <v>17</v>
      </c>
      <c r="G2893" t="s">
        <v>7</v>
      </c>
      <c r="H2893">
        <v>44684</v>
      </c>
      <c r="I2893">
        <f>IF(Table3_1[[#This Row],[Status]]="Hired",1,0)</f>
        <v>1</v>
      </c>
      <c r="J2893" t="b">
        <f>OR((Table3_1[[#This Row],[Offered Salary]]&lt;$O$27),(Table3_1[[#This Row],[Offered Salary]]&gt;$O$28))</f>
        <v>0</v>
      </c>
      <c r="K2893" t="str">
        <f>IF(Table3_1[[#This Row],[Offered Salary]]&lt;$O$27,"Low",IF(Table3_1[[#This Row],[Offered Salary]]&gt;$O$28,"High",""))</f>
        <v/>
      </c>
      <c r="L2893" s="6">
        <f>((Table3_1[[#This Row],[Offered Salary]]-$O$25)/$O$26)</f>
        <v>-0.18372781626239096</v>
      </c>
    </row>
    <row r="2894" spans="1:12" x14ac:dyDescent="0.3">
      <c r="A2894">
        <v>110906</v>
      </c>
      <c r="B2894" s="2">
        <v>41778</v>
      </c>
      <c r="C2894" s="3">
        <v>0.2974074074074074</v>
      </c>
      <c r="D2894" t="s">
        <v>30</v>
      </c>
      <c r="E2894" t="s">
        <v>27</v>
      </c>
      <c r="F2894" t="s">
        <v>14</v>
      </c>
      <c r="G2894" t="s">
        <v>4</v>
      </c>
      <c r="H2894">
        <v>77639</v>
      </c>
      <c r="I2894">
        <f>IF(Table3_1[[#This Row],[Status]]="Hired",1,0)</f>
        <v>0</v>
      </c>
      <c r="J2894" t="b">
        <f>OR((Table3_1[[#This Row],[Offered Salary]]&lt;$O$27),(Table3_1[[#This Row],[Offered Salary]]&gt;$O$28))</f>
        <v>0</v>
      </c>
      <c r="K2894" t="str">
        <f>IF(Table3_1[[#This Row],[Offered Salary]]&lt;$O$27,"Low",IF(Table3_1[[#This Row],[Offered Salary]]&gt;$O$28,"High",""))</f>
        <v/>
      </c>
      <c r="L2894" s="6">
        <f>((Table3_1[[#This Row],[Offered Salary]]-$O$25)/$O$26)</f>
        <v>0.95854122309422418</v>
      </c>
    </row>
    <row r="2895" spans="1:12" x14ac:dyDescent="0.3">
      <c r="A2895">
        <v>232275</v>
      </c>
      <c r="B2895" s="2">
        <v>41778</v>
      </c>
      <c r="C2895" s="3">
        <v>0.29773148148148149</v>
      </c>
      <c r="D2895" t="s">
        <v>31</v>
      </c>
      <c r="E2895" t="s">
        <v>29</v>
      </c>
      <c r="F2895" t="s">
        <v>14</v>
      </c>
      <c r="G2895" t="s">
        <v>4</v>
      </c>
      <c r="H2895">
        <v>39301</v>
      </c>
      <c r="I2895">
        <f>IF(Table3_1[[#This Row],[Status]]="Hired",1,0)</f>
        <v>1</v>
      </c>
      <c r="J2895" t="b">
        <f>OR((Table3_1[[#This Row],[Offered Salary]]&lt;$O$27),(Table3_1[[#This Row],[Offered Salary]]&gt;$O$28))</f>
        <v>0</v>
      </c>
      <c r="K2895" t="str">
        <f>IF(Table3_1[[#This Row],[Offered Salary]]&lt;$O$27,"Low",IF(Table3_1[[#This Row],[Offered Salary]]&gt;$O$28,"High",""))</f>
        <v/>
      </c>
      <c r="L2895" s="6">
        <f>((Table3_1[[#This Row],[Offered Salary]]-$O$25)/$O$26)</f>
        <v>-0.37031055754160985</v>
      </c>
    </row>
    <row r="2896" spans="1:12" x14ac:dyDescent="0.3">
      <c r="A2896">
        <v>935715</v>
      </c>
      <c r="B2896" s="2">
        <v>41781</v>
      </c>
      <c r="C2896" s="3">
        <v>0.76504629629629628</v>
      </c>
      <c r="D2896" t="s">
        <v>31</v>
      </c>
      <c r="E2896" t="s">
        <v>27</v>
      </c>
      <c r="F2896" t="s">
        <v>14</v>
      </c>
      <c r="G2896" t="s">
        <v>4</v>
      </c>
      <c r="H2896">
        <v>30803</v>
      </c>
      <c r="I2896">
        <f>IF(Table3_1[[#This Row],[Status]]="Hired",1,0)</f>
        <v>1</v>
      </c>
      <c r="J2896" t="b">
        <f>OR((Table3_1[[#This Row],[Offered Salary]]&lt;$O$27),(Table3_1[[#This Row],[Offered Salary]]&gt;$O$28))</f>
        <v>0</v>
      </c>
      <c r="K2896" t="str">
        <f>IF(Table3_1[[#This Row],[Offered Salary]]&lt;$O$27,"Low",IF(Table3_1[[#This Row],[Offered Salary]]&gt;$O$28,"High",""))</f>
        <v/>
      </c>
      <c r="L2896" s="6">
        <f>((Table3_1[[#This Row],[Offered Salary]]-$O$25)/$O$26)</f>
        <v>-0.66486380580295157</v>
      </c>
    </row>
    <row r="2897" spans="1:12" x14ac:dyDescent="0.3">
      <c r="A2897">
        <v>271935</v>
      </c>
      <c r="B2897" s="2">
        <v>41781</v>
      </c>
      <c r="C2897" s="3">
        <v>0.767974537037037</v>
      </c>
      <c r="D2897" t="s">
        <v>30</v>
      </c>
      <c r="E2897" t="s">
        <v>27</v>
      </c>
      <c r="F2897" t="s">
        <v>14</v>
      </c>
      <c r="G2897" t="s">
        <v>4</v>
      </c>
      <c r="H2897">
        <v>35203</v>
      </c>
      <c r="I2897">
        <f>IF(Table3_1[[#This Row],[Status]]="Hired",1,0)</f>
        <v>0</v>
      </c>
      <c r="J2897" t="b">
        <f>OR((Table3_1[[#This Row],[Offered Salary]]&lt;$O$27),(Table3_1[[#This Row],[Offered Salary]]&gt;$O$28))</f>
        <v>0</v>
      </c>
      <c r="K2897" t="str">
        <f>IF(Table3_1[[#This Row],[Offered Salary]]&lt;$O$27,"Low",IF(Table3_1[[#This Row],[Offered Salary]]&gt;$O$28,"High",""))</f>
        <v/>
      </c>
      <c r="L2897" s="6">
        <f>((Table3_1[[#This Row],[Offered Salary]]-$O$25)/$O$26)</f>
        <v>-0.51235329834826771</v>
      </c>
    </row>
    <row r="2898" spans="1:12" x14ac:dyDescent="0.3">
      <c r="A2898">
        <v>178516</v>
      </c>
      <c r="B2898" s="2">
        <v>41810</v>
      </c>
      <c r="C2898" s="3">
        <v>0.74571759259259263</v>
      </c>
      <c r="D2898" t="s">
        <v>30</v>
      </c>
      <c r="E2898" t="s">
        <v>27</v>
      </c>
      <c r="F2898" t="s">
        <v>14</v>
      </c>
      <c r="G2898" t="s">
        <v>4</v>
      </c>
      <c r="H2898">
        <v>4446</v>
      </c>
      <c r="I2898">
        <f>IF(Table3_1[[#This Row],[Status]]="Hired",1,0)</f>
        <v>0</v>
      </c>
      <c r="J2898" t="b">
        <f>OR((Table3_1[[#This Row],[Offered Salary]]&lt;$O$27),(Table3_1[[#This Row],[Offered Salary]]&gt;$O$28))</f>
        <v>1</v>
      </c>
      <c r="K2898" t="str">
        <f>IF(Table3_1[[#This Row],[Offered Salary]]&lt;$O$27,"Low",IF(Table3_1[[#This Row],[Offered Salary]]&gt;$O$28,"High",""))</f>
        <v>Low</v>
      </c>
      <c r="L2898" s="6">
        <f>((Table3_1[[#This Row],[Offered Salary]]-$O$25)/$O$26)</f>
        <v>-1.5784364069354748</v>
      </c>
    </row>
    <row r="2899" spans="1:12" x14ac:dyDescent="0.3">
      <c r="A2899">
        <v>676521</v>
      </c>
      <c r="B2899" s="2">
        <v>41817</v>
      </c>
      <c r="C2899" s="3">
        <v>0.29456018518518517</v>
      </c>
      <c r="D2899" t="s">
        <v>30</v>
      </c>
      <c r="E2899" t="s">
        <v>27</v>
      </c>
      <c r="F2899" t="s">
        <v>14</v>
      </c>
      <c r="G2899" t="s">
        <v>4</v>
      </c>
      <c r="H2899">
        <v>22895</v>
      </c>
      <c r="I2899">
        <f>IF(Table3_1[[#This Row],[Status]]="Hired",1,0)</f>
        <v>0</v>
      </c>
      <c r="J2899" t="b">
        <f>OR((Table3_1[[#This Row],[Offered Salary]]&lt;$O$27),(Table3_1[[#This Row],[Offered Salary]]&gt;$O$28))</f>
        <v>0</v>
      </c>
      <c r="K2899" t="str">
        <f>IF(Table3_1[[#This Row],[Offered Salary]]&lt;$O$27,"Low",IF(Table3_1[[#This Row],[Offered Salary]]&gt;$O$28,"High",""))</f>
        <v/>
      </c>
      <c r="L2899" s="6">
        <f>((Table3_1[[#This Row],[Offered Salary]]-$O$25)/$O$26)</f>
        <v>-0.93896678147377877</v>
      </c>
    </row>
    <row r="2900" spans="1:12" x14ac:dyDescent="0.3">
      <c r="A2900">
        <v>457025</v>
      </c>
      <c r="B2900" s="2">
        <v>41823</v>
      </c>
      <c r="C2900" s="3">
        <v>0.4652662037037037</v>
      </c>
      <c r="D2900" t="s">
        <v>31</v>
      </c>
      <c r="E2900" t="s">
        <v>27</v>
      </c>
      <c r="F2900" t="s">
        <v>14</v>
      </c>
      <c r="G2900" t="s">
        <v>4</v>
      </c>
      <c r="H2900">
        <v>76523</v>
      </c>
      <c r="I2900">
        <f>IF(Table3_1[[#This Row],[Status]]="Hired",1,0)</f>
        <v>1</v>
      </c>
      <c r="J2900" t="b">
        <f>OR((Table3_1[[#This Row],[Offered Salary]]&lt;$O$27),(Table3_1[[#This Row],[Offered Salary]]&gt;$O$28))</f>
        <v>0</v>
      </c>
      <c r="K2900" t="str">
        <f>IF(Table3_1[[#This Row],[Offered Salary]]&lt;$O$27,"Low",IF(Table3_1[[#This Row],[Offered Salary]]&gt;$O$28,"High",""))</f>
        <v/>
      </c>
      <c r="L2900" s="6">
        <f>((Table3_1[[#This Row],[Offered Salary]]-$O$25)/$O$26)</f>
        <v>0.91985901256708158</v>
      </c>
    </row>
    <row r="2901" spans="1:12" x14ac:dyDescent="0.3">
      <c r="A2901">
        <v>965006</v>
      </c>
      <c r="B2901" s="2">
        <v>41816</v>
      </c>
      <c r="C2901" s="3">
        <v>0.58916666666666662</v>
      </c>
      <c r="D2901" t="s">
        <v>31</v>
      </c>
      <c r="E2901" t="s">
        <v>29</v>
      </c>
      <c r="F2901" t="s">
        <v>14</v>
      </c>
      <c r="G2901" t="s">
        <v>4</v>
      </c>
      <c r="H2901">
        <v>3330</v>
      </c>
      <c r="I2901">
        <f>IF(Table3_1[[#This Row],[Status]]="Hired",1,0)</f>
        <v>1</v>
      </c>
      <c r="J2901" t="b">
        <f>OR((Table3_1[[#This Row],[Offered Salary]]&lt;$O$27),(Table3_1[[#This Row],[Offered Salary]]&gt;$O$28))</f>
        <v>1</v>
      </c>
      <c r="K2901" t="str">
        <f>IF(Table3_1[[#This Row],[Offered Salary]]&lt;$O$27,"Low",IF(Table3_1[[#This Row],[Offered Salary]]&gt;$O$28,"High",""))</f>
        <v>Low</v>
      </c>
      <c r="L2901" s="6">
        <f>((Table3_1[[#This Row],[Offered Salary]]-$O$25)/$O$26)</f>
        <v>-1.6171186174626173</v>
      </c>
    </row>
    <row r="2902" spans="1:12" x14ac:dyDescent="0.3">
      <c r="A2902">
        <v>964269</v>
      </c>
      <c r="B2902" s="2">
        <v>41823</v>
      </c>
      <c r="C2902" s="3">
        <v>0.56086805555555552</v>
      </c>
      <c r="D2902" t="s">
        <v>31</v>
      </c>
      <c r="E2902" t="s">
        <v>27</v>
      </c>
      <c r="F2902" t="s">
        <v>14</v>
      </c>
      <c r="G2902" t="s">
        <v>4</v>
      </c>
      <c r="H2902">
        <v>39177</v>
      </c>
      <c r="I2902">
        <f>IF(Table3_1[[#This Row],[Status]]="Hired",1,0)</f>
        <v>1</v>
      </c>
      <c r="J2902" t="b">
        <f>OR((Table3_1[[#This Row],[Offered Salary]]&lt;$O$27),(Table3_1[[#This Row],[Offered Salary]]&gt;$O$28))</f>
        <v>0</v>
      </c>
      <c r="K2902" t="str">
        <f>IF(Table3_1[[#This Row],[Offered Salary]]&lt;$O$27,"Low",IF(Table3_1[[#This Row],[Offered Salary]]&gt;$O$28,"High",""))</f>
        <v/>
      </c>
      <c r="L2902" s="6">
        <f>((Table3_1[[#This Row],[Offered Salary]]-$O$25)/$O$26)</f>
        <v>-0.37460858093351457</v>
      </c>
    </row>
    <row r="2903" spans="1:12" x14ac:dyDescent="0.3">
      <c r="A2903">
        <v>95159</v>
      </c>
      <c r="B2903" s="2">
        <v>41831</v>
      </c>
      <c r="C2903" s="3">
        <v>0.78071759259259255</v>
      </c>
      <c r="D2903" t="s">
        <v>31</v>
      </c>
      <c r="E2903" t="s">
        <v>29</v>
      </c>
      <c r="F2903" t="s">
        <v>14</v>
      </c>
      <c r="G2903" t="s">
        <v>4</v>
      </c>
      <c r="H2903">
        <v>8815</v>
      </c>
      <c r="I2903">
        <f>IF(Table3_1[[#This Row],[Status]]="Hired",1,0)</f>
        <v>1</v>
      </c>
      <c r="J2903" t="b">
        <f>OR((Table3_1[[#This Row],[Offered Salary]]&lt;$O$27),(Table3_1[[#This Row],[Offered Salary]]&gt;$O$28))</f>
        <v>1</v>
      </c>
      <c r="K2903" t="str">
        <f>IF(Table3_1[[#This Row],[Offered Salary]]&lt;$O$27,"Low",IF(Table3_1[[#This Row],[Offered Salary]]&gt;$O$28,"High",""))</f>
        <v>Low</v>
      </c>
      <c r="L2903" s="6">
        <f>((Table3_1[[#This Row],[Offered Salary]]-$O$25)/$O$26)</f>
        <v>-1.427000405328767</v>
      </c>
    </row>
    <row r="2904" spans="1:12" x14ac:dyDescent="0.3">
      <c r="A2904">
        <v>425402</v>
      </c>
      <c r="B2904" s="2">
        <v>41841</v>
      </c>
      <c r="C2904" s="3">
        <v>0.39684027777777775</v>
      </c>
      <c r="D2904" t="s">
        <v>31</v>
      </c>
      <c r="E2904" t="s">
        <v>27</v>
      </c>
      <c r="F2904" t="s">
        <v>14</v>
      </c>
      <c r="G2904" t="s">
        <v>4</v>
      </c>
      <c r="H2904">
        <v>35297</v>
      </c>
      <c r="I2904">
        <f>IF(Table3_1[[#This Row],[Status]]="Hired",1,0)</f>
        <v>1</v>
      </c>
      <c r="J2904" t="b">
        <f>OR((Table3_1[[#This Row],[Offered Salary]]&lt;$O$27),(Table3_1[[#This Row],[Offered Salary]]&gt;$O$28))</f>
        <v>0</v>
      </c>
      <c r="K2904" t="str">
        <f>IF(Table3_1[[#This Row],[Offered Salary]]&lt;$O$27,"Low",IF(Table3_1[[#This Row],[Offered Salary]]&gt;$O$28,"High",""))</f>
        <v/>
      </c>
      <c r="L2904" s="6">
        <f>((Table3_1[[#This Row],[Offered Salary]]-$O$25)/$O$26)</f>
        <v>-0.50909511932537221</v>
      </c>
    </row>
    <row r="2905" spans="1:12" x14ac:dyDescent="0.3">
      <c r="A2905">
        <v>718399</v>
      </c>
      <c r="B2905" s="2">
        <v>41841</v>
      </c>
      <c r="C2905" s="3">
        <v>0.62410879629629634</v>
      </c>
      <c r="D2905" t="s">
        <v>30</v>
      </c>
      <c r="E2905" t="s">
        <v>29</v>
      </c>
      <c r="F2905" t="s">
        <v>14</v>
      </c>
      <c r="G2905" t="s">
        <v>4</v>
      </c>
      <c r="H2905">
        <v>83350</v>
      </c>
      <c r="I2905">
        <f>IF(Table3_1[[#This Row],[Status]]="Hired",1,0)</f>
        <v>0</v>
      </c>
      <c r="J2905" t="b">
        <f>OR((Table3_1[[#This Row],[Offered Salary]]&lt;$O$27),(Table3_1[[#This Row],[Offered Salary]]&gt;$O$28))</f>
        <v>0</v>
      </c>
      <c r="K2905" t="str">
        <f>IF(Table3_1[[#This Row],[Offered Salary]]&lt;$O$27,"Low",IF(Table3_1[[#This Row],[Offered Salary]]&gt;$O$28,"High",""))</f>
        <v/>
      </c>
      <c r="L2905" s="6">
        <f>((Table3_1[[#This Row],[Offered Salary]]-$O$25)/$O$26)</f>
        <v>1.1564929294746105</v>
      </c>
    </row>
    <row r="2906" spans="1:12" x14ac:dyDescent="0.3">
      <c r="A2906">
        <v>766283</v>
      </c>
      <c r="B2906" s="2">
        <v>41841</v>
      </c>
      <c r="C2906" s="3">
        <v>0.6269675925925926</v>
      </c>
      <c r="D2906" t="s">
        <v>30</v>
      </c>
      <c r="E2906" t="s">
        <v>27</v>
      </c>
      <c r="F2906" t="s">
        <v>14</v>
      </c>
      <c r="G2906" t="s">
        <v>4</v>
      </c>
      <c r="H2906">
        <v>35970</v>
      </c>
      <c r="I2906">
        <f>IF(Table3_1[[#This Row],[Status]]="Hired",1,0)</f>
        <v>0</v>
      </c>
      <c r="J2906" t="b">
        <f>OR((Table3_1[[#This Row],[Offered Salary]]&lt;$O$27),(Table3_1[[#This Row],[Offered Salary]]&gt;$O$28))</f>
        <v>0</v>
      </c>
      <c r="K2906" t="str">
        <f>IF(Table3_1[[#This Row],[Offered Salary]]&lt;$O$27,"Low",IF(Table3_1[[#This Row],[Offered Salary]]&gt;$O$28,"High",""))</f>
        <v/>
      </c>
      <c r="L2906" s="6">
        <f>((Table3_1[[#This Row],[Offered Salary]]-$O$25)/$O$26)</f>
        <v>-0.48576794398059892</v>
      </c>
    </row>
    <row r="2907" spans="1:12" x14ac:dyDescent="0.3">
      <c r="A2907">
        <v>706032</v>
      </c>
      <c r="B2907" s="2">
        <v>41866</v>
      </c>
      <c r="C2907" s="3">
        <v>0.63987268518518514</v>
      </c>
      <c r="D2907" t="s">
        <v>31</v>
      </c>
      <c r="E2907" t="s">
        <v>29</v>
      </c>
      <c r="F2907" t="s">
        <v>14</v>
      </c>
      <c r="G2907" t="s">
        <v>4</v>
      </c>
      <c r="H2907">
        <v>39302</v>
      </c>
      <c r="I2907">
        <f>IF(Table3_1[[#This Row],[Status]]="Hired",1,0)</f>
        <v>1</v>
      </c>
      <c r="J2907" t="b">
        <f>OR((Table3_1[[#This Row],[Offered Salary]]&lt;$O$27),(Table3_1[[#This Row],[Offered Salary]]&gt;$O$28))</f>
        <v>0</v>
      </c>
      <c r="K2907" t="str">
        <f>IF(Table3_1[[#This Row],[Offered Salary]]&lt;$O$27,"Low",IF(Table3_1[[#This Row],[Offered Salary]]&gt;$O$28,"High",""))</f>
        <v/>
      </c>
      <c r="L2907" s="6">
        <f>((Table3_1[[#This Row],[Offered Salary]]-$O$25)/$O$26)</f>
        <v>-0.37027589606264288</v>
      </c>
    </row>
    <row r="2908" spans="1:12" x14ac:dyDescent="0.3">
      <c r="A2908">
        <v>888701</v>
      </c>
      <c r="B2908" s="2">
        <v>41866</v>
      </c>
      <c r="C2908" s="3">
        <v>0.63983796296296291</v>
      </c>
      <c r="D2908" t="s">
        <v>31</v>
      </c>
      <c r="E2908" t="s">
        <v>28</v>
      </c>
      <c r="F2908" t="s">
        <v>14</v>
      </c>
      <c r="G2908" t="s">
        <v>4</v>
      </c>
      <c r="H2908">
        <v>91344</v>
      </c>
      <c r="I2908">
        <f>IF(Table3_1[[#This Row],[Status]]="Hired",1,0)</f>
        <v>1</v>
      </c>
      <c r="J2908" t="b">
        <f>OR((Table3_1[[#This Row],[Offered Salary]]&lt;$O$27),(Table3_1[[#This Row],[Offered Salary]]&gt;$O$28))</f>
        <v>0</v>
      </c>
      <c r="K2908" t="str">
        <f>IF(Table3_1[[#This Row],[Offered Salary]]&lt;$O$27,"Low",IF(Table3_1[[#This Row],[Offered Salary]]&gt;$O$28,"High",""))</f>
        <v/>
      </c>
      <c r="L2908" s="6">
        <f>((Table3_1[[#This Row],[Offered Salary]]-$O$25)/$O$26)</f>
        <v>1.4335767923365974</v>
      </c>
    </row>
    <row r="2909" spans="1:12" x14ac:dyDescent="0.3">
      <c r="A2909">
        <v>283871</v>
      </c>
      <c r="B2909" s="2">
        <v>41866</v>
      </c>
      <c r="C2909" s="3">
        <v>0.64045138888888886</v>
      </c>
      <c r="D2909" t="s">
        <v>31</v>
      </c>
      <c r="E2909" t="s">
        <v>28</v>
      </c>
      <c r="F2909" t="s">
        <v>14</v>
      </c>
      <c r="G2909" t="s">
        <v>4</v>
      </c>
      <c r="H2909">
        <v>28745</v>
      </c>
      <c r="I2909">
        <f>IF(Table3_1[[#This Row],[Status]]="Hired",1,0)</f>
        <v>1</v>
      </c>
      <c r="J2909" t="b">
        <f>OR((Table3_1[[#This Row],[Offered Salary]]&lt;$O$27),(Table3_1[[#This Row],[Offered Salary]]&gt;$O$28))</f>
        <v>0</v>
      </c>
      <c r="K2909" t="str">
        <f>IF(Table3_1[[#This Row],[Offered Salary]]&lt;$O$27,"Low",IF(Table3_1[[#This Row],[Offered Salary]]&gt;$O$28,"High",""))</f>
        <v/>
      </c>
      <c r="L2909" s="6">
        <f>((Table3_1[[#This Row],[Offered Salary]]-$O$25)/$O$26)</f>
        <v>-0.73619712951698324</v>
      </c>
    </row>
    <row r="2910" spans="1:12" x14ac:dyDescent="0.3">
      <c r="A2910">
        <v>867620</v>
      </c>
      <c r="B2910" s="2">
        <v>41864</v>
      </c>
      <c r="C2910" s="3">
        <v>0.78901620370370373</v>
      </c>
      <c r="D2910" t="s">
        <v>30</v>
      </c>
      <c r="E2910" t="s">
        <v>29</v>
      </c>
      <c r="F2910" t="s">
        <v>14</v>
      </c>
      <c r="G2910" t="s">
        <v>4</v>
      </c>
      <c r="H2910">
        <v>55717</v>
      </c>
      <c r="I2910">
        <f>IF(Table3_1[[#This Row],[Status]]="Hired",1,0)</f>
        <v>0</v>
      </c>
      <c r="J2910" t="b">
        <f>OR((Table3_1[[#This Row],[Offered Salary]]&lt;$O$27),(Table3_1[[#This Row],[Offered Salary]]&gt;$O$28))</f>
        <v>0</v>
      </c>
      <c r="K2910" t="str">
        <f>IF(Table3_1[[#This Row],[Offered Salary]]&lt;$O$27,"Low",IF(Table3_1[[#This Row],[Offered Salary]]&gt;$O$28,"High",""))</f>
        <v/>
      </c>
      <c r="L2910" s="6">
        <f>((Table3_1[[#This Row],[Offered Salary]]-$O$25)/$O$26)</f>
        <v>0.1986922811802288</v>
      </c>
    </row>
    <row r="2911" spans="1:12" x14ac:dyDescent="0.3">
      <c r="A2911">
        <v>436657</v>
      </c>
      <c r="B2911" s="2">
        <v>41835</v>
      </c>
      <c r="C2911" s="3">
        <v>0.39710648148148148</v>
      </c>
      <c r="D2911" t="s">
        <v>30</v>
      </c>
      <c r="E2911" t="s">
        <v>27</v>
      </c>
      <c r="F2911" t="s">
        <v>18</v>
      </c>
      <c r="G2911" t="s">
        <v>2</v>
      </c>
      <c r="H2911">
        <v>35811</v>
      </c>
      <c r="I2911">
        <f>IF(Table3_1[[#This Row],[Status]]="Hired",1,0)</f>
        <v>0</v>
      </c>
      <c r="J2911" t="b">
        <f>OR((Table3_1[[#This Row],[Offered Salary]]&lt;$O$27),(Table3_1[[#This Row],[Offered Salary]]&gt;$O$28))</f>
        <v>0</v>
      </c>
      <c r="K2911" t="str">
        <f>IF(Table3_1[[#This Row],[Offered Salary]]&lt;$O$27,"Low",IF(Table3_1[[#This Row],[Offered Salary]]&gt;$O$28,"High",""))</f>
        <v/>
      </c>
      <c r="L2911" s="6">
        <f>((Table3_1[[#This Row],[Offered Salary]]-$O$25)/$O$26)</f>
        <v>-0.49127911913634775</v>
      </c>
    </row>
    <row r="2912" spans="1:12" x14ac:dyDescent="0.3">
      <c r="A2912">
        <v>297331</v>
      </c>
      <c r="B2912" s="2">
        <v>41838</v>
      </c>
      <c r="C2912" s="3">
        <v>0.31974537037037037</v>
      </c>
      <c r="D2912" t="s">
        <v>30</v>
      </c>
      <c r="E2912" t="s">
        <v>29</v>
      </c>
      <c r="F2912" t="s">
        <v>18</v>
      </c>
      <c r="G2912" t="s">
        <v>2</v>
      </c>
      <c r="H2912">
        <v>21674</v>
      </c>
      <c r="I2912">
        <f>IF(Table3_1[[#This Row],[Status]]="Hired",1,0)</f>
        <v>0</v>
      </c>
      <c r="J2912" t="b">
        <f>OR((Table3_1[[#This Row],[Offered Salary]]&lt;$O$27),(Table3_1[[#This Row],[Offered Salary]]&gt;$O$28))</f>
        <v>0</v>
      </c>
      <c r="K2912" t="str">
        <f>IF(Table3_1[[#This Row],[Offered Salary]]&lt;$O$27,"Low",IF(Table3_1[[#This Row],[Offered Salary]]&gt;$O$28,"High",""))</f>
        <v/>
      </c>
      <c r="L2912" s="6">
        <f>((Table3_1[[#This Row],[Offered Salary]]-$O$25)/$O$26)</f>
        <v>-0.98128844729245357</v>
      </c>
    </row>
    <row r="2913" spans="1:12" x14ac:dyDescent="0.3">
      <c r="A2913">
        <v>295779</v>
      </c>
      <c r="B2913" s="2">
        <v>41765</v>
      </c>
      <c r="C2913" s="3">
        <v>0.39729166666666665</v>
      </c>
      <c r="D2913" t="s">
        <v>31</v>
      </c>
      <c r="E2913" t="s">
        <v>27</v>
      </c>
      <c r="F2913" t="s">
        <v>15</v>
      </c>
      <c r="G2913" t="s">
        <v>10</v>
      </c>
      <c r="H2913">
        <v>7371</v>
      </c>
      <c r="I2913">
        <f>IF(Table3_1[[#This Row],[Status]]="Hired",1,0)</f>
        <v>1</v>
      </c>
      <c r="J2913" t="b">
        <f>OR((Table3_1[[#This Row],[Offered Salary]]&lt;$O$27),(Table3_1[[#This Row],[Offered Salary]]&gt;$O$28))</f>
        <v>1</v>
      </c>
      <c r="K2913" t="str">
        <f>IF(Table3_1[[#This Row],[Offered Salary]]&lt;$O$27,"Low",IF(Table3_1[[#This Row],[Offered Salary]]&gt;$O$28,"High",""))</f>
        <v>Low</v>
      </c>
      <c r="L2913" s="6">
        <f>((Table3_1[[#This Row],[Offered Salary]]-$O$25)/$O$26)</f>
        <v>-1.477051580957077</v>
      </c>
    </row>
    <row r="2914" spans="1:12" x14ac:dyDescent="0.3">
      <c r="A2914">
        <v>378942</v>
      </c>
      <c r="B2914" s="2">
        <v>41783</v>
      </c>
      <c r="C2914" s="3">
        <v>0.71887731481481476</v>
      </c>
      <c r="D2914" t="s">
        <v>30</v>
      </c>
      <c r="E2914" t="s">
        <v>29</v>
      </c>
      <c r="F2914" t="s">
        <v>17</v>
      </c>
      <c r="G2914" t="s">
        <v>4</v>
      </c>
      <c r="H2914">
        <v>26686</v>
      </c>
      <c r="I2914">
        <f>IF(Table3_1[[#This Row],[Status]]="Hired",1,0)</f>
        <v>0</v>
      </c>
      <c r="J2914" t="b">
        <f>OR((Table3_1[[#This Row],[Offered Salary]]&lt;$O$27),(Table3_1[[#This Row],[Offered Salary]]&gt;$O$28))</f>
        <v>0</v>
      </c>
      <c r="K2914" t="str">
        <f>IF(Table3_1[[#This Row],[Offered Salary]]&lt;$O$27,"Low",IF(Table3_1[[#This Row],[Offered Salary]]&gt;$O$28,"High",""))</f>
        <v/>
      </c>
      <c r="L2914" s="6">
        <f>((Table3_1[[#This Row],[Offered Salary]]-$O$25)/$O$26)</f>
        <v>-0.80756511470998182</v>
      </c>
    </row>
    <row r="2915" spans="1:12" x14ac:dyDescent="0.3">
      <c r="A2915">
        <v>805679</v>
      </c>
      <c r="B2915" s="2">
        <v>41850</v>
      </c>
      <c r="C2915" s="3">
        <v>0.65225694444444449</v>
      </c>
      <c r="D2915" t="s">
        <v>30</v>
      </c>
      <c r="E2915" t="s">
        <v>27</v>
      </c>
      <c r="F2915" t="s">
        <v>17</v>
      </c>
      <c r="G2915" t="s">
        <v>4</v>
      </c>
      <c r="H2915">
        <v>74073</v>
      </c>
      <c r="I2915">
        <f>IF(Table3_1[[#This Row],[Status]]="Hired",1,0)</f>
        <v>0</v>
      </c>
      <c r="J2915" t="b">
        <f>OR((Table3_1[[#This Row],[Offered Salary]]&lt;$O$27),(Table3_1[[#This Row],[Offered Salary]]&gt;$O$28))</f>
        <v>0</v>
      </c>
      <c r="K2915" t="str">
        <f>IF(Table3_1[[#This Row],[Offered Salary]]&lt;$O$27,"Low",IF(Table3_1[[#This Row],[Offered Salary]]&gt;$O$28,"High",""))</f>
        <v/>
      </c>
      <c r="L2915" s="6">
        <f>((Table3_1[[#This Row],[Offered Salary]]-$O$25)/$O$26)</f>
        <v>0.83493838909799623</v>
      </c>
    </row>
    <row r="2916" spans="1:12" x14ac:dyDescent="0.3">
      <c r="A2916">
        <v>52501</v>
      </c>
      <c r="B2916" s="2">
        <v>41850</v>
      </c>
      <c r="C2916" s="3">
        <v>0.65503472222222225</v>
      </c>
      <c r="D2916" t="s">
        <v>31</v>
      </c>
      <c r="E2916" t="s">
        <v>27</v>
      </c>
      <c r="F2916" t="s">
        <v>17</v>
      </c>
      <c r="G2916" t="s">
        <v>4</v>
      </c>
      <c r="H2916">
        <v>73594</v>
      </c>
      <c r="I2916">
        <f>IF(Table3_1[[#This Row],[Status]]="Hired",1,0)</f>
        <v>1</v>
      </c>
      <c r="J2916" t="b">
        <f>OR((Table3_1[[#This Row],[Offered Salary]]&lt;$O$27),(Table3_1[[#This Row],[Offered Salary]]&gt;$O$28))</f>
        <v>0</v>
      </c>
      <c r="K2916" t="str">
        <f>IF(Table3_1[[#This Row],[Offered Salary]]&lt;$O$27,"Low",IF(Table3_1[[#This Row],[Offered Salary]]&gt;$O$28,"High",""))</f>
        <v/>
      </c>
      <c r="L2916" s="6">
        <f>((Table3_1[[#This Row],[Offered Salary]]-$O$25)/$O$26)</f>
        <v>0.81833554067281589</v>
      </c>
    </row>
    <row r="2917" spans="1:12" x14ac:dyDescent="0.3">
      <c r="A2917">
        <v>615562</v>
      </c>
      <c r="B2917" s="2">
        <v>41852</v>
      </c>
      <c r="C2917" s="3">
        <v>0.80662037037037038</v>
      </c>
      <c r="D2917" t="s">
        <v>31</v>
      </c>
      <c r="E2917" t="s">
        <v>29</v>
      </c>
      <c r="F2917" t="s">
        <v>17</v>
      </c>
      <c r="G2917" t="s">
        <v>4</v>
      </c>
      <c r="H2917">
        <v>84724</v>
      </c>
      <c r="I2917">
        <f>IF(Table3_1[[#This Row],[Status]]="Hired",1,0)</f>
        <v>1</v>
      </c>
      <c r="J2917" t="b">
        <f>OR((Table3_1[[#This Row],[Offered Salary]]&lt;$O$27),(Table3_1[[#This Row],[Offered Salary]]&gt;$O$28))</f>
        <v>0</v>
      </c>
      <c r="K2917" t="str">
        <f>IF(Table3_1[[#This Row],[Offered Salary]]&lt;$O$27,"Low",IF(Table3_1[[#This Row],[Offered Salary]]&gt;$O$28,"High",""))</f>
        <v/>
      </c>
      <c r="L2917" s="6">
        <f>((Table3_1[[#This Row],[Offered Salary]]-$O$25)/$O$26)</f>
        <v>1.2041178015752321</v>
      </c>
    </row>
    <row r="2918" spans="1:12" x14ac:dyDescent="0.3">
      <c r="A2918">
        <v>251545</v>
      </c>
      <c r="B2918" s="2">
        <v>41852</v>
      </c>
      <c r="C2918" s="3">
        <v>0.80704861111111115</v>
      </c>
      <c r="D2918" t="s">
        <v>30</v>
      </c>
      <c r="E2918" t="s">
        <v>27</v>
      </c>
      <c r="F2918" t="s">
        <v>17</v>
      </c>
      <c r="G2918" t="s">
        <v>4</v>
      </c>
      <c r="H2918">
        <v>90511</v>
      </c>
      <c r="I2918">
        <f>IF(Table3_1[[#This Row],[Status]]="Hired",1,0)</f>
        <v>0</v>
      </c>
      <c r="J2918" t="b">
        <f>OR((Table3_1[[#This Row],[Offered Salary]]&lt;$O$27),(Table3_1[[#This Row],[Offered Salary]]&gt;$O$28))</f>
        <v>0</v>
      </c>
      <c r="K2918" t="str">
        <f>IF(Table3_1[[#This Row],[Offered Salary]]&lt;$O$27,"Low",IF(Table3_1[[#This Row],[Offered Salary]]&gt;$O$28,"High",""))</f>
        <v/>
      </c>
      <c r="L2918" s="6">
        <f>((Table3_1[[#This Row],[Offered Salary]]-$O$25)/$O$26)</f>
        <v>1.4047037803571083</v>
      </c>
    </row>
    <row r="2919" spans="1:12" x14ac:dyDescent="0.3">
      <c r="A2919">
        <v>405576</v>
      </c>
      <c r="B2919" s="2">
        <v>41852</v>
      </c>
      <c r="C2919" s="3">
        <v>0.8077199074074074</v>
      </c>
      <c r="D2919" t="s">
        <v>30</v>
      </c>
      <c r="E2919" t="s">
        <v>27</v>
      </c>
      <c r="F2919" t="s">
        <v>17</v>
      </c>
      <c r="G2919" t="s">
        <v>4</v>
      </c>
      <c r="H2919">
        <v>30520</v>
      </c>
      <c r="I2919">
        <f>IF(Table3_1[[#This Row],[Status]]="Hired",1,0)</f>
        <v>0</v>
      </c>
      <c r="J2919" t="b">
        <f>OR((Table3_1[[#This Row],[Offered Salary]]&lt;$O$27),(Table3_1[[#This Row],[Offered Salary]]&gt;$O$28))</f>
        <v>0</v>
      </c>
      <c r="K2919" t="str">
        <f>IF(Table3_1[[#This Row],[Offered Salary]]&lt;$O$27,"Low",IF(Table3_1[[#This Row],[Offered Salary]]&gt;$O$28,"High",""))</f>
        <v/>
      </c>
      <c r="L2919" s="6">
        <f>((Table3_1[[#This Row],[Offered Salary]]-$O$25)/$O$26)</f>
        <v>-0.67467300435060507</v>
      </c>
    </row>
    <row r="2920" spans="1:12" x14ac:dyDescent="0.3">
      <c r="A2920">
        <v>616680</v>
      </c>
      <c r="B2920" s="2">
        <v>41856</v>
      </c>
      <c r="C2920" s="3">
        <v>0.34334490740740742</v>
      </c>
      <c r="D2920" t="s">
        <v>31</v>
      </c>
      <c r="E2920" t="s">
        <v>27</v>
      </c>
      <c r="F2920" t="s">
        <v>17</v>
      </c>
      <c r="G2920" t="s">
        <v>4</v>
      </c>
      <c r="H2920">
        <v>6957</v>
      </c>
      <c r="I2920">
        <f>IF(Table3_1[[#This Row],[Status]]="Hired",1,0)</f>
        <v>1</v>
      </c>
      <c r="J2920" t="b">
        <f>OR((Table3_1[[#This Row],[Offered Salary]]&lt;$O$27),(Table3_1[[#This Row],[Offered Salary]]&gt;$O$28))</f>
        <v>1</v>
      </c>
      <c r="K2920" t="str">
        <f>IF(Table3_1[[#This Row],[Offered Salary]]&lt;$O$27,"Low",IF(Table3_1[[#This Row],[Offered Salary]]&gt;$O$28,"High",""))</f>
        <v>Low</v>
      </c>
      <c r="L2920" s="6">
        <f>((Table3_1[[#This Row],[Offered Salary]]-$O$25)/$O$26)</f>
        <v>-1.4914014332494041</v>
      </c>
    </row>
    <row r="2921" spans="1:12" x14ac:dyDescent="0.3">
      <c r="A2921">
        <v>371227</v>
      </c>
      <c r="B2921" s="2">
        <v>41761</v>
      </c>
      <c r="C2921" s="3">
        <v>0.49432870370370369</v>
      </c>
      <c r="D2921" t="s">
        <v>31</v>
      </c>
      <c r="E2921" t="s">
        <v>29</v>
      </c>
      <c r="F2921" t="s">
        <v>20</v>
      </c>
      <c r="G2921" t="s">
        <v>5</v>
      </c>
      <c r="H2921">
        <v>98227</v>
      </c>
      <c r="I2921">
        <f>IF(Table3_1[[#This Row],[Status]]="Hired",1,0)</f>
        <v>1</v>
      </c>
      <c r="J2921" t="b">
        <f>OR((Table3_1[[#This Row],[Offered Salary]]&lt;$O$27),(Table3_1[[#This Row],[Offered Salary]]&gt;$O$28))</f>
        <v>0</v>
      </c>
      <c r="K2921" t="str">
        <f>IF(Table3_1[[#This Row],[Offered Salary]]&lt;$O$27,"Low",IF(Table3_1[[#This Row],[Offered Salary]]&gt;$O$28,"High",""))</f>
        <v/>
      </c>
      <c r="L2921" s="6">
        <f>((Table3_1[[#This Row],[Offered Salary]]-$O$25)/$O$26)</f>
        <v>1.6721517520662768</v>
      </c>
    </row>
    <row r="2922" spans="1:12" x14ac:dyDescent="0.3">
      <c r="A2922">
        <v>599373</v>
      </c>
      <c r="B2922" s="2">
        <v>41767</v>
      </c>
      <c r="C2922" s="3">
        <v>0.48962962962962964</v>
      </c>
      <c r="D2922" t="s">
        <v>31</v>
      </c>
      <c r="E2922" t="s">
        <v>27</v>
      </c>
      <c r="F2922" t="s">
        <v>20</v>
      </c>
      <c r="G2922" t="s">
        <v>5</v>
      </c>
      <c r="H2922">
        <v>18211</v>
      </c>
      <c r="I2922">
        <f>IF(Table3_1[[#This Row],[Status]]="Hired",1,0)</f>
        <v>1</v>
      </c>
      <c r="J2922" t="b">
        <f>OR((Table3_1[[#This Row],[Offered Salary]]&lt;$O$27),(Table3_1[[#This Row],[Offered Salary]]&gt;$O$28))</f>
        <v>0</v>
      </c>
      <c r="K2922" t="str">
        <f>IF(Table3_1[[#This Row],[Offered Salary]]&lt;$O$27,"Low",IF(Table3_1[[#This Row],[Offered Salary]]&gt;$O$28,"High",""))</f>
        <v/>
      </c>
      <c r="L2922" s="6">
        <f>((Table3_1[[#This Row],[Offered Salary]]-$O$25)/$O$26)</f>
        <v>-1.1013211489550832</v>
      </c>
    </row>
    <row r="2923" spans="1:12" x14ac:dyDescent="0.3">
      <c r="A2923">
        <v>815638</v>
      </c>
      <c r="B2923" s="2">
        <v>41767</v>
      </c>
      <c r="C2923" s="3">
        <v>0.49200231481481482</v>
      </c>
      <c r="D2923" t="s">
        <v>31</v>
      </c>
      <c r="E2923" t="s">
        <v>29</v>
      </c>
      <c r="F2923" t="s">
        <v>20</v>
      </c>
      <c r="G2923" t="s">
        <v>5</v>
      </c>
      <c r="H2923">
        <v>62202</v>
      </c>
      <c r="I2923">
        <f>IF(Table3_1[[#This Row],[Status]]="Hired",1,0)</f>
        <v>1</v>
      </c>
      <c r="J2923" t="b">
        <f>OR((Table3_1[[#This Row],[Offered Salary]]&lt;$O$27),(Table3_1[[#This Row],[Offered Salary]]&gt;$O$28))</f>
        <v>0</v>
      </c>
      <c r="K2923" t="str">
        <f>IF(Table3_1[[#This Row],[Offered Salary]]&lt;$O$27,"Low",IF(Table3_1[[#This Row],[Offered Salary]]&gt;$O$28,"High",""))</f>
        <v/>
      </c>
      <c r="L2923" s="6">
        <f>((Table3_1[[#This Row],[Offered Salary]]-$O$25)/$O$26)</f>
        <v>0.4234719722810526</v>
      </c>
    </row>
    <row r="2924" spans="1:12" x14ac:dyDescent="0.3">
      <c r="A2924">
        <v>713691</v>
      </c>
      <c r="B2924" s="2">
        <v>41773</v>
      </c>
      <c r="C2924" s="3">
        <v>0.43336805555555558</v>
      </c>
      <c r="D2924" t="s">
        <v>31</v>
      </c>
      <c r="E2924" t="s">
        <v>27</v>
      </c>
      <c r="F2924" t="s">
        <v>20</v>
      </c>
      <c r="G2924" t="s">
        <v>5</v>
      </c>
      <c r="H2924">
        <v>69260</v>
      </c>
      <c r="I2924">
        <f>IF(Table3_1[[#This Row],[Status]]="Hired",1,0)</f>
        <v>1</v>
      </c>
      <c r="J2924" t="b">
        <f>OR((Table3_1[[#This Row],[Offered Salary]]&lt;$O$27),(Table3_1[[#This Row],[Offered Salary]]&gt;$O$28))</f>
        <v>0</v>
      </c>
      <c r="K2924" t="str">
        <f>IF(Table3_1[[#This Row],[Offered Salary]]&lt;$O$27,"Low",IF(Table3_1[[#This Row],[Offered Salary]]&gt;$O$28,"High",""))</f>
        <v/>
      </c>
      <c r="L2924" s="6">
        <f>((Table3_1[[#This Row],[Offered Salary]]-$O$25)/$O$26)</f>
        <v>0.66811269082995228</v>
      </c>
    </row>
    <row r="2925" spans="1:12" x14ac:dyDescent="0.3">
      <c r="A2925">
        <v>816300</v>
      </c>
      <c r="B2925" s="2">
        <v>41773</v>
      </c>
      <c r="C2925" s="3">
        <v>0.4367361111111111</v>
      </c>
      <c r="D2925" t="s">
        <v>30</v>
      </c>
      <c r="E2925" t="s">
        <v>29</v>
      </c>
      <c r="F2925" t="s">
        <v>20</v>
      </c>
      <c r="G2925" t="s">
        <v>5</v>
      </c>
      <c r="H2925">
        <v>42369</v>
      </c>
      <c r="I2925">
        <f>IF(Table3_1[[#This Row],[Status]]="Hired",1,0)</f>
        <v>0</v>
      </c>
      <c r="J2925" t="b">
        <f>OR((Table3_1[[#This Row],[Offered Salary]]&lt;$O$27),(Table3_1[[#This Row],[Offered Salary]]&gt;$O$28))</f>
        <v>0</v>
      </c>
      <c r="K2925" t="str">
        <f>IF(Table3_1[[#This Row],[Offered Salary]]&lt;$O$27,"Low",IF(Table3_1[[#This Row],[Offered Salary]]&gt;$O$28,"High",""))</f>
        <v/>
      </c>
      <c r="L2925" s="6">
        <f>((Table3_1[[#This Row],[Offered Salary]]-$O$25)/$O$26)</f>
        <v>-0.26396914007093486</v>
      </c>
    </row>
    <row r="2926" spans="1:12" x14ac:dyDescent="0.3">
      <c r="A2926">
        <v>361525</v>
      </c>
      <c r="B2926" s="2">
        <v>41773</v>
      </c>
      <c r="C2926" s="3">
        <v>0.43386574074074075</v>
      </c>
      <c r="D2926" t="s">
        <v>30</v>
      </c>
      <c r="E2926" t="s">
        <v>28</v>
      </c>
      <c r="F2926" t="s">
        <v>20</v>
      </c>
      <c r="G2926" t="s">
        <v>5</v>
      </c>
      <c r="H2926">
        <v>16843</v>
      </c>
      <c r="I2926">
        <f>IF(Table3_1[[#This Row],[Status]]="Hired",1,0)</f>
        <v>0</v>
      </c>
      <c r="J2926" t="b">
        <f>OR((Table3_1[[#This Row],[Offered Salary]]&lt;$O$27),(Table3_1[[#This Row],[Offered Salary]]&gt;$O$28))</f>
        <v>0</v>
      </c>
      <c r="K2926" t="str">
        <f>IF(Table3_1[[#This Row],[Offered Salary]]&lt;$O$27,"Low",IF(Table3_1[[#This Row],[Offered Salary]]&gt;$O$28,"High",""))</f>
        <v/>
      </c>
      <c r="L2926" s="6">
        <f>((Table3_1[[#This Row],[Offered Salary]]-$O$25)/$O$26)</f>
        <v>-1.1487380521819031</v>
      </c>
    </row>
    <row r="2927" spans="1:12" x14ac:dyDescent="0.3">
      <c r="A2927">
        <v>622459</v>
      </c>
      <c r="B2927" s="2">
        <v>41876</v>
      </c>
      <c r="C2927" s="3">
        <v>0.57685185185185184</v>
      </c>
      <c r="D2927" t="s">
        <v>31</v>
      </c>
      <c r="E2927" t="s">
        <v>27</v>
      </c>
      <c r="F2927" t="s">
        <v>14</v>
      </c>
      <c r="G2927" t="s">
        <v>1</v>
      </c>
      <c r="H2927">
        <v>88090</v>
      </c>
      <c r="I2927">
        <f>IF(Table3_1[[#This Row],[Status]]="Hired",1,0)</f>
        <v>1</v>
      </c>
      <c r="J2927" t="b">
        <f>OR((Table3_1[[#This Row],[Offered Salary]]&lt;$O$27),(Table3_1[[#This Row],[Offered Salary]]&gt;$O$28))</f>
        <v>0</v>
      </c>
      <c r="K2927" t="str">
        <f>IF(Table3_1[[#This Row],[Offered Salary]]&lt;$O$27,"Low",IF(Table3_1[[#This Row],[Offered Salary]]&gt;$O$28,"High",""))</f>
        <v/>
      </c>
      <c r="L2927" s="6">
        <f>((Table3_1[[#This Row],[Offered Salary]]-$O$25)/$O$26)</f>
        <v>1.3207883397780653</v>
      </c>
    </row>
    <row r="2928" spans="1:12" x14ac:dyDescent="0.3">
      <c r="A2928">
        <v>24876</v>
      </c>
      <c r="B2928" s="2">
        <v>41876</v>
      </c>
      <c r="C2928" s="3">
        <v>0.57906250000000004</v>
      </c>
      <c r="D2928" t="s">
        <v>30</v>
      </c>
      <c r="E2928" t="s">
        <v>29</v>
      </c>
      <c r="F2928" t="s">
        <v>14</v>
      </c>
      <c r="G2928" t="s">
        <v>1</v>
      </c>
      <c r="H2928">
        <v>45036</v>
      </c>
      <c r="I2928">
        <f>IF(Table3_1[[#This Row],[Status]]="Hired",1,0)</f>
        <v>0</v>
      </c>
      <c r="J2928" t="b">
        <f>OR((Table3_1[[#This Row],[Offered Salary]]&lt;$O$27),(Table3_1[[#This Row],[Offered Salary]]&gt;$O$28))</f>
        <v>0</v>
      </c>
      <c r="K2928" t="str">
        <f>IF(Table3_1[[#This Row],[Offered Salary]]&lt;$O$27,"Low",IF(Table3_1[[#This Row],[Offered Salary]]&gt;$O$28,"High",""))</f>
        <v/>
      </c>
      <c r="L2928" s="6">
        <f>((Table3_1[[#This Row],[Offered Salary]]-$O$25)/$O$26)</f>
        <v>-0.17152697566601624</v>
      </c>
    </row>
    <row r="2929" spans="1:12" x14ac:dyDescent="0.3">
      <c r="A2929">
        <v>286304</v>
      </c>
      <c r="B2929" s="2">
        <v>41769</v>
      </c>
      <c r="C2929" s="3">
        <v>0.71165509259259263</v>
      </c>
      <c r="D2929" t="s">
        <v>31</v>
      </c>
      <c r="E2929" t="s">
        <v>29</v>
      </c>
      <c r="F2929" t="s">
        <v>20</v>
      </c>
      <c r="G2929" t="s">
        <v>10</v>
      </c>
      <c r="H2929">
        <v>11250</v>
      </c>
      <c r="I2929">
        <f>IF(Table3_1[[#This Row],[Status]]="Hired",1,0)</f>
        <v>1</v>
      </c>
      <c r="J2929" t="b">
        <f>OR((Table3_1[[#This Row],[Offered Salary]]&lt;$O$27),(Table3_1[[#This Row],[Offered Salary]]&gt;$O$28))</f>
        <v>1</v>
      </c>
      <c r="K2929" t="str">
        <f>IF(Table3_1[[#This Row],[Offered Salary]]&lt;$O$27,"Low",IF(Table3_1[[#This Row],[Offered Salary]]&gt;$O$28,"High",""))</f>
        <v>Low</v>
      </c>
      <c r="L2929" s="6">
        <f>((Table3_1[[#This Row],[Offered Salary]]-$O$25)/$O$26)</f>
        <v>-1.3425997040441864</v>
      </c>
    </row>
    <row r="2930" spans="1:12" x14ac:dyDescent="0.3">
      <c r="A2930">
        <v>332762</v>
      </c>
      <c r="B2930" s="2">
        <v>41871</v>
      </c>
      <c r="C2930" s="3">
        <v>0.38468750000000002</v>
      </c>
      <c r="D2930" t="s">
        <v>31</v>
      </c>
      <c r="E2930" t="s">
        <v>27</v>
      </c>
      <c r="F2930" t="s">
        <v>20</v>
      </c>
      <c r="G2930" t="s">
        <v>2</v>
      </c>
      <c r="H2930">
        <v>73631</v>
      </c>
      <c r="I2930">
        <f>IF(Table3_1[[#This Row],[Status]]="Hired",1,0)</f>
        <v>1</v>
      </c>
      <c r="J2930" t="b">
        <f>OR((Table3_1[[#This Row],[Offered Salary]]&lt;$O$27),(Table3_1[[#This Row],[Offered Salary]]&gt;$O$28))</f>
        <v>0</v>
      </c>
      <c r="K2930" t="str">
        <f>IF(Table3_1[[#This Row],[Offered Salary]]&lt;$O$27,"Low",IF(Table3_1[[#This Row],[Offered Salary]]&gt;$O$28,"High",""))</f>
        <v/>
      </c>
      <c r="L2930" s="6">
        <f>((Table3_1[[#This Row],[Offered Salary]]-$O$25)/$O$26)</f>
        <v>0.81961801539459389</v>
      </c>
    </row>
    <row r="2931" spans="1:12" x14ac:dyDescent="0.3">
      <c r="A2931">
        <v>133322</v>
      </c>
      <c r="B2931" s="2">
        <v>41760</v>
      </c>
      <c r="C2931" s="3">
        <v>0.39731481481481479</v>
      </c>
      <c r="D2931" t="s">
        <v>31</v>
      </c>
      <c r="E2931" t="s">
        <v>27</v>
      </c>
      <c r="F2931" t="s">
        <v>17</v>
      </c>
      <c r="G2931" t="s">
        <v>10</v>
      </c>
      <c r="H2931">
        <v>33890</v>
      </c>
      <c r="I2931">
        <f>IF(Table3_1[[#This Row],[Status]]="Hired",1,0)</f>
        <v>1</v>
      </c>
      <c r="J2931" t="b">
        <f>OR((Table3_1[[#This Row],[Offered Salary]]&lt;$O$27),(Table3_1[[#This Row],[Offered Salary]]&gt;$O$28))</f>
        <v>0</v>
      </c>
      <c r="K2931" t="str">
        <f>IF(Table3_1[[#This Row],[Offered Salary]]&lt;$O$27,"Low",IF(Table3_1[[#This Row],[Offered Salary]]&gt;$O$28,"High",""))</f>
        <v/>
      </c>
      <c r="L2931" s="6">
        <f>((Table3_1[[#This Row],[Offered Salary]]-$O$25)/$O$26)</f>
        <v>-0.55786382023190406</v>
      </c>
    </row>
    <row r="2932" spans="1:12" x14ac:dyDescent="0.3">
      <c r="A2932">
        <v>83181</v>
      </c>
      <c r="B2932" s="2">
        <v>41781</v>
      </c>
      <c r="C2932" s="3">
        <v>0.79458333333333331</v>
      </c>
      <c r="D2932" t="s">
        <v>31</v>
      </c>
      <c r="E2932" t="s">
        <v>27</v>
      </c>
      <c r="F2932" t="s">
        <v>20</v>
      </c>
      <c r="G2932" t="s">
        <v>7</v>
      </c>
      <c r="H2932">
        <v>67640</v>
      </c>
      <c r="I2932">
        <f>IF(Table3_1[[#This Row],[Status]]="Hired",1,0)</f>
        <v>1</v>
      </c>
      <c r="J2932" t="b">
        <f>OR((Table3_1[[#This Row],[Offered Salary]]&lt;$O$27),(Table3_1[[#This Row],[Offered Salary]]&gt;$O$28))</f>
        <v>0</v>
      </c>
      <c r="K2932" t="str">
        <f>IF(Table3_1[[#This Row],[Offered Salary]]&lt;$O$27,"Low",IF(Table3_1[[#This Row],[Offered Salary]]&gt;$O$28,"High",""))</f>
        <v/>
      </c>
      <c r="L2932" s="6">
        <f>((Table3_1[[#This Row],[Offered Salary]]-$O$25)/$O$26)</f>
        <v>0.61196109490345507</v>
      </c>
    </row>
    <row r="2933" spans="1:12" x14ac:dyDescent="0.3">
      <c r="A2933">
        <v>761210</v>
      </c>
      <c r="B2933" s="2">
        <v>41783</v>
      </c>
      <c r="C2933" s="3">
        <v>0.57101851851851848</v>
      </c>
      <c r="D2933" t="s">
        <v>31</v>
      </c>
      <c r="E2933" t="s">
        <v>27</v>
      </c>
      <c r="F2933" t="s">
        <v>18</v>
      </c>
      <c r="G2933" t="s">
        <v>8</v>
      </c>
      <c r="H2933">
        <v>32154</v>
      </c>
      <c r="I2933">
        <f>IF(Table3_1[[#This Row],[Status]]="Hired",1,0)</f>
        <v>1</v>
      </c>
      <c r="J2933" t="b">
        <f>OR((Table3_1[[#This Row],[Offered Salary]]&lt;$O$27),(Table3_1[[#This Row],[Offered Salary]]&gt;$O$28))</f>
        <v>0</v>
      </c>
      <c r="K2933" t="str">
        <f>IF(Table3_1[[#This Row],[Offered Salary]]&lt;$O$27,"Low",IF(Table3_1[[#This Row],[Offered Salary]]&gt;$O$28,"High",""))</f>
        <v/>
      </c>
      <c r="L2933" s="6">
        <f>((Table3_1[[#This Row],[Offered Salary]]-$O$25)/$O$26)</f>
        <v>-0.61803614771857018</v>
      </c>
    </row>
    <row r="2934" spans="1:12" x14ac:dyDescent="0.3">
      <c r="A2934">
        <v>851161</v>
      </c>
      <c r="B2934" s="2">
        <v>41783</v>
      </c>
      <c r="C2934" s="3">
        <v>0.57251157407407405</v>
      </c>
      <c r="D2934" t="s">
        <v>31</v>
      </c>
      <c r="E2934" t="s">
        <v>29</v>
      </c>
      <c r="F2934" t="s">
        <v>18</v>
      </c>
      <c r="G2934" t="s">
        <v>8</v>
      </c>
      <c r="H2934">
        <v>10131</v>
      </c>
      <c r="I2934">
        <f>IF(Table3_1[[#This Row],[Status]]="Hired",1,0)</f>
        <v>1</v>
      </c>
      <c r="J2934" t="b">
        <f>OR((Table3_1[[#This Row],[Offered Salary]]&lt;$O$27),(Table3_1[[#This Row],[Offered Salary]]&gt;$O$28))</f>
        <v>1</v>
      </c>
      <c r="K2934" t="str">
        <f>IF(Table3_1[[#This Row],[Offered Salary]]&lt;$O$27,"Low",IF(Table3_1[[#This Row],[Offered Salary]]&gt;$O$28,"High",""))</f>
        <v>Low</v>
      </c>
      <c r="L2934" s="6">
        <f>((Table3_1[[#This Row],[Offered Salary]]-$O$25)/$O$26)</f>
        <v>-1.3813858990082299</v>
      </c>
    </row>
    <row r="2935" spans="1:12" x14ac:dyDescent="0.3">
      <c r="A2935">
        <v>464527</v>
      </c>
      <c r="B2935" s="2">
        <v>41783</v>
      </c>
      <c r="C2935" s="3">
        <v>0.57359953703703703</v>
      </c>
      <c r="D2935" t="s">
        <v>30</v>
      </c>
      <c r="E2935" t="s">
        <v>29</v>
      </c>
      <c r="F2935" t="s">
        <v>18</v>
      </c>
      <c r="G2935" t="s">
        <v>8</v>
      </c>
      <c r="H2935">
        <v>69619</v>
      </c>
      <c r="I2935">
        <f>IF(Table3_1[[#This Row],[Status]]="Hired",1,0)</f>
        <v>0</v>
      </c>
      <c r="J2935" t="b">
        <f>OR((Table3_1[[#This Row],[Offered Salary]]&lt;$O$27),(Table3_1[[#This Row],[Offered Salary]]&gt;$O$28))</f>
        <v>0</v>
      </c>
      <c r="K2935" t="str">
        <f>IF(Table3_1[[#This Row],[Offered Salary]]&lt;$O$27,"Low",IF(Table3_1[[#This Row],[Offered Salary]]&gt;$O$28,"High",""))</f>
        <v/>
      </c>
      <c r="L2935" s="6">
        <f>((Table3_1[[#This Row],[Offered Salary]]-$O$25)/$O$26)</f>
        <v>0.68055616177909584</v>
      </c>
    </row>
    <row r="2936" spans="1:12" x14ac:dyDescent="0.3">
      <c r="A2936">
        <v>185318</v>
      </c>
      <c r="B2936" s="2">
        <v>41810</v>
      </c>
      <c r="C2936" s="3">
        <v>0.39793981481481483</v>
      </c>
      <c r="D2936" t="s">
        <v>31</v>
      </c>
      <c r="E2936" t="s">
        <v>29</v>
      </c>
      <c r="F2936" t="s">
        <v>18</v>
      </c>
      <c r="G2936" t="s">
        <v>8</v>
      </c>
      <c r="H2936">
        <v>83906</v>
      </c>
      <c r="I2936">
        <f>IF(Table3_1[[#This Row],[Status]]="Hired",1,0)</f>
        <v>1</v>
      </c>
      <c r="J2936" t="b">
        <f>OR((Table3_1[[#This Row],[Offered Salary]]&lt;$O$27),(Table3_1[[#This Row],[Offered Salary]]&gt;$O$28))</f>
        <v>0</v>
      </c>
      <c r="K2936" t="str">
        <f>IF(Table3_1[[#This Row],[Offered Salary]]&lt;$O$27,"Low",IF(Table3_1[[#This Row],[Offered Salary]]&gt;$O$28,"High",""))</f>
        <v/>
      </c>
      <c r="L2936" s="6">
        <f>((Table3_1[[#This Row],[Offered Salary]]-$O$25)/$O$26)</f>
        <v>1.1757647117802477</v>
      </c>
    </row>
    <row r="2937" spans="1:12" x14ac:dyDescent="0.3">
      <c r="A2937">
        <v>170202</v>
      </c>
      <c r="B2937" s="2">
        <v>41810</v>
      </c>
      <c r="C2937" s="3">
        <v>0.39733796296296298</v>
      </c>
      <c r="D2937" t="s">
        <v>30</v>
      </c>
      <c r="E2937" t="s">
        <v>28</v>
      </c>
      <c r="F2937" t="s">
        <v>18</v>
      </c>
      <c r="G2937" t="s">
        <v>8</v>
      </c>
      <c r="H2937">
        <v>59150</v>
      </c>
      <c r="I2937">
        <f>IF(Table3_1[[#This Row],[Status]]="Hired",1,0)</f>
        <v>0</v>
      </c>
      <c r="J2937" t="b">
        <f>OR((Table3_1[[#This Row],[Offered Salary]]&lt;$O$27),(Table3_1[[#This Row],[Offered Salary]]&gt;$O$28))</f>
        <v>0</v>
      </c>
      <c r="K2937" t="str">
        <f>IF(Table3_1[[#This Row],[Offered Salary]]&lt;$O$27,"Low",IF(Table3_1[[#This Row],[Offered Salary]]&gt;$O$28,"High",""))</f>
        <v/>
      </c>
      <c r="L2937" s="6">
        <f>((Table3_1[[#This Row],[Offered Salary]]-$O$25)/$O$26)</f>
        <v>0.31768513847384916</v>
      </c>
    </row>
    <row r="2938" spans="1:12" x14ac:dyDescent="0.3">
      <c r="A2938">
        <v>141442</v>
      </c>
      <c r="B2938" s="2">
        <v>41832</v>
      </c>
      <c r="C2938" s="3">
        <v>0.40653935185185186</v>
      </c>
      <c r="D2938" t="s">
        <v>31</v>
      </c>
      <c r="E2938" t="s">
        <v>27</v>
      </c>
      <c r="F2938" t="s">
        <v>18</v>
      </c>
      <c r="G2938" t="s">
        <v>8</v>
      </c>
      <c r="H2938">
        <v>26812</v>
      </c>
      <c r="I2938">
        <f>IF(Table3_1[[#This Row],[Status]]="Hired",1,0)</f>
        <v>1</v>
      </c>
      <c r="J2938" t="b">
        <f>OR((Table3_1[[#This Row],[Offered Salary]]&lt;$O$27),(Table3_1[[#This Row],[Offered Salary]]&gt;$O$28))</f>
        <v>0</v>
      </c>
      <c r="K2938" t="str">
        <f>IF(Table3_1[[#This Row],[Offered Salary]]&lt;$O$27,"Low",IF(Table3_1[[#This Row],[Offered Salary]]&gt;$O$28,"High",""))</f>
        <v/>
      </c>
      <c r="L2938" s="6">
        <f>((Table3_1[[#This Row],[Offered Salary]]-$O$25)/$O$26)</f>
        <v>-0.80319776836014323</v>
      </c>
    </row>
    <row r="2939" spans="1:12" x14ac:dyDescent="0.3">
      <c r="A2939">
        <v>431209</v>
      </c>
      <c r="B2939" s="2">
        <v>41845</v>
      </c>
      <c r="C2939" s="3">
        <v>0.39782407407407405</v>
      </c>
      <c r="D2939" t="s">
        <v>31</v>
      </c>
      <c r="E2939" t="s">
        <v>29</v>
      </c>
      <c r="F2939" t="s">
        <v>18</v>
      </c>
      <c r="G2939" t="s">
        <v>8</v>
      </c>
      <c r="H2939">
        <v>17169</v>
      </c>
      <c r="I2939">
        <f>IF(Table3_1[[#This Row],[Status]]="Hired",1,0)</f>
        <v>1</v>
      </c>
      <c r="J2939" t="b">
        <f>OR((Table3_1[[#This Row],[Offered Salary]]&lt;$O$27),(Table3_1[[#This Row],[Offered Salary]]&gt;$O$28))</f>
        <v>0</v>
      </c>
      <c r="K2939" t="str">
        <f>IF(Table3_1[[#This Row],[Offered Salary]]&lt;$O$27,"Low",IF(Table3_1[[#This Row],[Offered Salary]]&gt;$O$28,"High",""))</f>
        <v/>
      </c>
      <c r="L2939" s="6">
        <f>((Table3_1[[#This Row],[Offered Salary]]-$O$25)/$O$26)</f>
        <v>-1.1374384100386696</v>
      </c>
    </row>
    <row r="2940" spans="1:12" x14ac:dyDescent="0.3">
      <c r="A2940">
        <v>735736</v>
      </c>
      <c r="B2940" s="2">
        <v>41780</v>
      </c>
      <c r="C2940" s="3">
        <v>0.69890046296296293</v>
      </c>
      <c r="D2940" t="s">
        <v>30</v>
      </c>
      <c r="E2940" t="s">
        <v>27</v>
      </c>
      <c r="F2940" t="s">
        <v>17</v>
      </c>
      <c r="G2940" t="s">
        <v>8</v>
      </c>
      <c r="H2940">
        <v>39805</v>
      </c>
      <c r="I2940">
        <f>IF(Table3_1[[#This Row],[Status]]="Hired",1,0)</f>
        <v>0</v>
      </c>
      <c r="J2940" t="b">
        <f>OR((Table3_1[[#This Row],[Offered Salary]]&lt;$O$27),(Table3_1[[#This Row],[Offered Salary]]&gt;$O$28))</f>
        <v>0</v>
      </c>
      <c r="K2940" t="str">
        <f>IF(Table3_1[[#This Row],[Offered Salary]]&lt;$O$27,"Low",IF(Table3_1[[#This Row],[Offered Salary]]&gt;$O$28,"High",""))</f>
        <v/>
      </c>
      <c r="L2940" s="6">
        <f>((Table3_1[[#This Row],[Offered Salary]]-$O$25)/$O$26)</f>
        <v>-0.35284117214225513</v>
      </c>
    </row>
    <row r="2941" spans="1:12" x14ac:dyDescent="0.3">
      <c r="A2941">
        <v>703579</v>
      </c>
      <c r="B2941" s="2">
        <v>41780</v>
      </c>
      <c r="C2941" s="3">
        <v>0.7000925925925926</v>
      </c>
      <c r="D2941" t="s">
        <v>31</v>
      </c>
      <c r="E2941" t="s">
        <v>29</v>
      </c>
      <c r="F2941" t="s">
        <v>17</v>
      </c>
      <c r="G2941" t="s">
        <v>8</v>
      </c>
      <c r="H2941">
        <v>58046</v>
      </c>
      <c r="I2941">
        <f>IF(Table3_1[[#This Row],[Status]]="Hired",1,0)</f>
        <v>1</v>
      </c>
      <c r="J2941" t="b">
        <f>OR((Table3_1[[#This Row],[Offered Salary]]&lt;$O$27),(Table3_1[[#This Row],[Offered Salary]]&gt;$O$28))</f>
        <v>0</v>
      </c>
      <c r="K2941" t="str">
        <f>IF(Table3_1[[#This Row],[Offered Salary]]&lt;$O$27,"Low",IF(Table3_1[[#This Row],[Offered Salary]]&gt;$O$28,"High",""))</f>
        <v/>
      </c>
      <c r="L2941" s="6">
        <f>((Table3_1[[#This Row],[Offered Salary]]-$O$25)/$O$26)</f>
        <v>0.27941886569431035</v>
      </c>
    </row>
    <row r="2942" spans="1:12" x14ac:dyDescent="0.3">
      <c r="A2942">
        <v>322337</v>
      </c>
      <c r="B2942" s="2">
        <v>41803</v>
      </c>
      <c r="C2942" s="3">
        <v>0.39693287037037039</v>
      </c>
      <c r="D2942" t="s">
        <v>31</v>
      </c>
      <c r="E2942" t="s">
        <v>27</v>
      </c>
      <c r="F2942" t="s">
        <v>17</v>
      </c>
      <c r="G2942" t="s">
        <v>8</v>
      </c>
      <c r="H2942">
        <v>46622</v>
      </c>
      <c r="I2942">
        <f>IF(Table3_1[[#This Row],[Status]]="Hired",1,0)</f>
        <v>1</v>
      </c>
      <c r="J2942" t="b">
        <f>OR((Table3_1[[#This Row],[Offered Salary]]&lt;$O$27),(Table3_1[[#This Row],[Offered Salary]]&gt;$O$28))</f>
        <v>0</v>
      </c>
      <c r="K2942" t="str">
        <f>IF(Table3_1[[#This Row],[Offered Salary]]&lt;$O$27,"Low",IF(Table3_1[[#This Row],[Offered Salary]]&gt;$O$28,"High",""))</f>
        <v/>
      </c>
      <c r="L2942" s="6">
        <f>((Table3_1[[#This Row],[Offered Salary]]-$O$25)/$O$26)</f>
        <v>-0.11655387002439611</v>
      </c>
    </row>
    <row r="2943" spans="1:12" x14ac:dyDescent="0.3">
      <c r="A2943">
        <v>675824</v>
      </c>
      <c r="B2943" s="2">
        <v>41816</v>
      </c>
      <c r="C2943" s="3">
        <v>0.73865740740740737</v>
      </c>
      <c r="D2943" t="s">
        <v>30</v>
      </c>
      <c r="E2943" t="s">
        <v>27</v>
      </c>
      <c r="F2943" t="s">
        <v>12</v>
      </c>
      <c r="G2943" t="s">
        <v>2</v>
      </c>
      <c r="H2943">
        <v>10428</v>
      </c>
      <c r="I2943">
        <f>IF(Table3_1[[#This Row],[Status]]="Hired",1,0)</f>
        <v>0</v>
      </c>
      <c r="J2943" t="b">
        <f>OR((Table3_1[[#This Row],[Offered Salary]]&lt;$O$27),(Table3_1[[#This Row],[Offered Salary]]&gt;$O$28))</f>
        <v>1</v>
      </c>
      <c r="K2943" t="str">
        <f>IF(Table3_1[[#This Row],[Offered Salary]]&lt;$O$27,"Low",IF(Table3_1[[#This Row],[Offered Salary]]&gt;$O$28,"High",""))</f>
        <v>Low</v>
      </c>
      <c r="L2943" s="6">
        <f>((Table3_1[[#This Row],[Offered Salary]]-$O$25)/$O$26)</f>
        <v>-1.3710914397550387</v>
      </c>
    </row>
    <row r="2944" spans="1:12" x14ac:dyDescent="0.3">
      <c r="A2944">
        <v>863977</v>
      </c>
      <c r="B2944" s="2">
        <v>41816</v>
      </c>
      <c r="C2944" s="3">
        <v>0.73936342592592597</v>
      </c>
      <c r="D2944" t="s">
        <v>31</v>
      </c>
      <c r="E2944" t="s">
        <v>27</v>
      </c>
      <c r="F2944" t="s">
        <v>12</v>
      </c>
      <c r="G2944" t="s">
        <v>2</v>
      </c>
      <c r="H2944">
        <v>44276</v>
      </c>
      <c r="I2944">
        <f>IF(Table3_1[[#This Row],[Status]]="Hired",1,0)</f>
        <v>1</v>
      </c>
      <c r="J2944" t="b">
        <f>OR((Table3_1[[#This Row],[Offered Salary]]&lt;$O$27),(Table3_1[[#This Row],[Offered Salary]]&gt;$O$28))</f>
        <v>0</v>
      </c>
      <c r="K2944" t="str">
        <f>IF(Table3_1[[#This Row],[Offered Salary]]&lt;$O$27,"Low",IF(Table3_1[[#This Row],[Offered Salary]]&gt;$O$28,"High",""))</f>
        <v/>
      </c>
      <c r="L2944" s="6">
        <f>((Table3_1[[#This Row],[Offered Salary]]-$O$25)/$O$26)</f>
        <v>-0.19786969968091619</v>
      </c>
    </row>
    <row r="2945" spans="1:12" x14ac:dyDescent="0.3">
      <c r="A2945">
        <v>35155</v>
      </c>
      <c r="B2945" s="2">
        <v>41816</v>
      </c>
      <c r="C2945" s="3">
        <v>0.74002314814814818</v>
      </c>
      <c r="D2945" t="s">
        <v>31</v>
      </c>
      <c r="E2945" t="s">
        <v>27</v>
      </c>
      <c r="F2945" t="s">
        <v>12</v>
      </c>
      <c r="G2945" t="s">
        <v>2</v>
      </c>
      <c r="H2945">
        <v>89185</v>
      </c>
      <c r="I2945">
        <f>IF(Table3_1[[#This Row],[Status]]="Hired",1,0)</f>
        <v>1</v>
      </c>
      <c r="J2945" t="b">
        <f>OR((Table3_1[[#This Row],[Offered Salary]]&lt;$O$27),(Table3_1[[#This Row],[Offered Salary]]&gt;$O$28))</f>
        <v>0</v>
      </c>
      <c r="K2945" t="str">
        <f>IF(Table3_1[[#This Row],[Offered Salary]]&lt;$O$27,"Low",IF(Table3_1[[#This Row],[Offered Salary]]&gt;$O$28,"High",""))</f>
        <v/>
      </c>
      <c r="L2945" s="6">
        <f>((Table3_1[[#This Row],[Offered Salary]]-$O$25)/$O$26)</f>
        <v>1.3587426592469014</v>
      </c>
    </row>
    <row r="2946" spans="1:12" x14ac:dyDescent="0.3">
      <c r="A2946">
        <v>991538</v>
      </c>
      <c r="B2946" s="2">
        <v>41830</v>
      </c>
      <c r="C2946" s="3">
        <v>0.80291666666666661</v>
      </c>
      <c r="D2946" t="s">
        <v>30</v>
      </c>
      <c r="E2946" t="s">
        <v>29</v>
      </c>
      <c r="F2946" t="s">
        <v>12</v>
      </c>
      <c r="G2946" t="s">
        <v>2</v>
      </c>
      <c r="H2946">
        <v>68181</v>
      </c>
      <c r="I2946">
        <f>IF(Table3_1[[#This Row],[Status]]="Hired",1,0)</f>
        <v>0</v>
      </c>
      <c r="J2946" t="b">
        <f>OR((Table3_1[[#This Row],[Offered Salary]]&lt;$O$27),(Table3_1[[#This Row],[Offered Salary]]&gt;$O$28))</f>
        <v>0</v>
      </c>
      <c r="K2946" t="str">
        <f>IF(Table3_1[[#This Row],[Offered Salary]]&lt;$O$27,"Low",IF(Table3_1[[#This Row],[Offered Salary]]&gt;$O$28,"High",""))</f>
        <v/>
      </c>
      <c r="L2946" s="6">
        <f>((Table3_1[[#This Row],[Offered Salary]]-$O$25)/$O$26)</f>
        <v>0.6307129550245878</v>
      </c>
    </row>
    <row r="2947" spans="1:12" x14ac:dyDescent="0.3">
      <c r="A2947">
        <v>897545</v>
      </c>
      <c r="B2947" s="2">
        <v>41834</v>
      </c>
      <c r="C2947" s="3">
        <v>0.6114236111111111</v>
      </c>
      <c r="D2947" t="s">
        <v>31</v>
      </c>
      <c r="E2947" t="s">
        <v>27</v>
      </c>
      <c r="F2947" t="s">
        <v>12</v>
      </c>
      <c r="G2947" t="s">
        <v>2</v>
      </c>
      <c r="H2947">
        <v>81741</v>
      </c>
      <c r="I2947">
        <f>IF(Table3_1[[#This Row],[Status]]="Hired",1,0)</f>
        <v>1</v>
      </c>
      <c r="J2947" t="b">
        <f>OR((Table3_1[[#This Row],[Offered Salary]]&lt;$O$27),(Table3_1[[#This Row],[Offered Salary]]&gt;$O$28))</f>
        <v>0</v>
      </c>
      <c r="K2947" t="str">
        <f>IF(Table3_1[[#This Row],[Offered Salary]]&lt;$O$27,"Low",IF(Table3_1[[#This Row],[Offered Salary]]&gt;$O$28,"High",""))</f>
        <v/>
      </c>
      <c r="L2947" s="6">
        <f>((Table3_1[[#This Row],[Offered Salary]]-$O$25)/$O$26)</f>
        <v>1.1007226098167497</v>
      </c>
    </row>
    <row r="2948" spans="1:12" x14ac:dyDescent="0.3">
      <c r="A2948">
        <v>473455</v>
      </c>
      <c r="B2948" s="2">
        <v>41764</v>
      </c>
      <c r="C2948" s="3">
        <v>0.3972222222222222</v>
      </c>
      <c r="D2948" t="s">
        <v>31</v>
      </c>
      <c r="E2948" t="s">
        <v>27</v>
      </c>
      <c r="F2948" t="s">
        <v>20</v>
      </c>
      <c r="G2948" t="s">
        <v>1</v>
      </c>
      <c r="H2948">
        <v>88927</v>
      </c>
      <c r="I2948">
        <f>IF(Table3_1[[#This Row],[Status]]="Hired",1,0)</f>
        <v>1</v>
      </c>
      <c r="J2948" t="b">
        <f>OR((Table3_1[[#This Row],[Offered Salary]]&lt;$O$27),(Table3_1[[#This Row],[Offered Salary]]&gt;$O$28))</f>
        <v>0</v>
      </c>
      <c r="K2948" t="str">
        <f>IF(Table3_1[[#This Row],[Offered Salary]]&lt;$O$27,"Low",IF(Table3_1[[#This Row],[Offered Salary]]&gt;$O$28,"High",""))</f>
        <v/>
      </c>
      <c r="L2948" s="6">
        <f>((Table3_1[[#This Row],[Offered Salary]]-$O$25)/$O$26)</f>
        <v>1.3497999976734221</v>
      </c>
    </row>
    <row r="2949" spans="1:12" x14ac:dyDescent="0.3">
      <c r="A2949">
        <v>360451</v>
      </c>
      <c r="B2949" s="2">
        <v>41785</v>
      </c>
      <c r="C2949" s="3">
        <v>0.71972222222222226</v>
      </c>
      <c r="D2949" t="s">
        <v>31</v>
      </c>
      <c r="E2949" t="s">
        <v>27</v>
      </c>
      <c r="F2949" t="s">
        <v>20</v>
      </c>
      <c r="G2949" t="s">
        <v>1</v>
      </c>
      <c r="H2949">
        <v>51654</v>
      </c>
      <c r="I2949">
        <f>IF(Table3_1[[#This Row],[Status]]="Hired",1,0)</f>
        <v>1</v>
      </c>
      <c r="J2949" t="b">
        <f>OR((Table3_1[[#This Row],[Offered Salary]]&lt;$O$27),(Table3_1[[#This Row],[Offered Salary]]&gt;$O$28))</f>
        <v>0</v>
      </c>
      <c r="K2949" t="str">
        <f>IF(Table3_1[[#This Row],[Offered Salary]]&lt;$O$27,"Low",IF(Table3_1[[#This Row],[Offered Salary]]&gt;$O$28,"High",""))</f>
        <v/>
      </c>
      <c r="L2949" s="6">
        <f>((Table3_1[[#This Row],[Offered Salary]]-$O$25)/$O$26)</f>
        <v>5.7862692137415059E-2</v>
      </c>
    </row>
    <row r="2950" spans="1:12" x14ac:dyDescent="0.3">
      <c r="A2950">
        <v>201849</v>
      </c>
      <c r="B2950" s="2">
        <v>41841</v>
      </c>
      <c r="C2950" s="3">
        <v>0.34971064814814817</v>
      </c>
      <c r="D2950" t="s">
        <v>31</v>
      </c>
      <c r="E2950" t="s">
        <v>27</v>
      </c>
      <c r="F2950" t="s">
        <v>20</v>
      </c>
      <c r="G2950" t="s">
        <v>1</v>
      </c>
      <c r="H2950">
        <v>86328</v>
      </c>
      <c r="I2950">
        <f>IF(Table3_1[[#This Row],[Status]]="Hired",1,0)</f>
        <v>1</v>
      </c>
      <c r="J2950" t="b">
        <f>OR((Table3_1[[#This Row],[Offered Salary]]&lt;$O$27),(Table3_1[[#This Row],[Offered Salary]]&gt;$O$28))</f>
        <v>0</v>
      </c>
      <c r="K2950" t="str">
        <f>IF(Table3_1[[#This Row],[Offered Salary]]&lt;$O$27,"Low",IF(Table3_1[[#This Row],[Offered Salary]]&gt;$O$28,"High",""))</f>
        <v/>
      </c>
      <c r="L2950" s="6">
        <f>((Table3_1[[#This Row],[Offered Salary]]-$O$25)/$O$26)</f>
        <v>1.2597148138382577</v>
      </c>
    </row>
    <row r="2951" spans="1:12" x14ac:dyDescent="0.3">
      <c r="A2951">
        <v>612983</v>
      </c>
      <c r="B2951" s="2">
        <v>41800</v>
      </c>
      <c r="C2951" s="3">
        <v>0.546875</v>
      </c>
      <c r="D2951" t="s">
        <v>31</v>
      </c>
      <c r="E2951" t="s">
        <v>27</v>
      </c>
      <c r="F2951" t="s">
        <v>17</v>
      </c>
      <c r="G2951" t="s">
        <v>2</v>
      </c>
      <c r="H2951">
        <v>89007</v>
      </c>
      <c r="I2951">
        <f>IF(Table3_1[[#This Row],[Status]]="Hired",1,0)</f>
        <v>1</v>
      </c>
      <c r="J2951" t="b">
        <f>OR((Table3_1[[#This Row],[Offered Salary]]&lt;$O$27),(Table3_1[[#This Row],[Offered Salary]]&gt;$O$28))</f>
        <v>0</v>
      </c>
      <c r="K2951" t="str">
        <f>IF(Table3_1[[#This Row],[Offered Salary]]&lt;$O$27,"Low",IF(Table3_1[[#This Row],[Offered Salary]]&gt;$O$28,"High",""))</f>
        <v/>
      </c>
      <c r="L2951" s="6">
        <f>((Table3_1[[#This Row],[Offered Salary]]-$O$25)/$O$26)</f>
        <v>1.35257291599078</v>
      </c>
    </row>
    <row r="2952" spans="1:12" x14ac:dyDescent="0.3">
      <c r="A2952">
        <v>260407</v>
      </c>
      <c r="B2952" s="2">
        <v>41880</v>
      </c>
      <c r="C2952" s="3">
        <v>0.45609953703703704</v>
      </c>
      <c r="D2952" t="s">
        <v>30</v>
      </c>
      <c r="E2952" t="s">
        <v>27</v>
      </c>
      <c r="F2952" t="s">
        <v>17</v>
      </c>
      <c r="G2952" t="s">
        <v>2</v>
      </c>
      <c r="H2952">
        <v>36282</v>
      </c>
      <c r="I2952">
        <f>IF(Table3_1[[#This Row],[Status]]="Hired",1,0)</f>
        <v>0</v>
      </c>
      <c r="J2952" t="b">
        <f>OR((Table3_1[[#This Row],[Offered Salary]]&lt;$O$27),(Table3_1[[#This Row],[Offered Salary]]&gt;$O$28))</f>
        <v>0</v>
      </c>
      <c r="K2952" t="str">
        <f>IF(Table3_1[[#This Row],[Offered Salary]]&lt;$O$27,"Low",IF(Table3_1[[#This Row],[Offered Salary]]&gt;$O$28,"High",""))</f>
        <v/>
      </c>
      <c r="L2952" s="6">
        <f>((Table3_1[[#This Row],[Offered Salary]]-$O$25)/$O$26)</f>
        <v>-0.47495356254290316</v>
      </c>
    </row>
    <row r="2953" spans="1:12" x14ac:dyDescent="0.3">
      <c r="A2953">
        <v>77144</v>
      </c>
      <c r="B2953" s="2">
        <v>41880</v>
      </c>
      <c r="C2953" s="3">
        <v>0.4568402777777778</v>
      </c>
      <c r="D2953" t="s">
        <v>31</v>
      </c>
      <c r="E2953" t="s">
        <v>27</v>
      </c>
      <c r="F2953" t="s">
        <v>17</v>
      </c>
      <c r="G2953" t="s">
        <v>2</v>
      </c>
      <c r="H2953">
        <v>92937</v>
      </c>
      <c r="I2953">
        <f>IF(Table3_1[[#This Row],[Status]]="Hired",1,0)</f>
        <v>1</v>
      </c>
      <c r="J2953" t="b">
        <f>OR((Table3_1[[#This Row],[Offered Salary]]&lt;$O$27),(Table3_1[[#This Row],[Offered Salary]]&gt;$O$28))</f>
        <v>0</v>
      </c>
      <c r="K2953" t="str">
        <f>IF(Table3_1[[#This Row],[Offered Salary]]&lt;$O$27,"Low",IF(Table3_1[[#This Row],[Offered Salary]]&gt;$O$28,"High",""))</f>
        <v/>
      </c>
      <c r="L2953" s="6">
        <f>((Table3_1[[#This Row],[Offered Salary]]-$O$25)/$O$26)</f>
        <v>1.4887925283309864</v>
      </c>
    </row>
    <row r="2954" spans="1:12" x14ac:dyDescent="0.3">
      <c r="A2954">
        <v>605785</v>
      </c>
      <c r="B2954" s="2">
        <v>41761</v>
      </c>
      <c r="C2954" s="3">
        <v>0.44792824074074072</v>
      </c>
      <c r="D2954" t="s">
        <v>30</v>
      </c>
      <c r="E2954" t="s">
        <v>27</v>
      </c>
      <c r="F2954" t="s">
        <v>17</v>
      </c>
      <c r="G2954" t="s">
        <v>2</v>
      </c>
      <c r="H2954">
        <v>83945</v>
      </c>
      <c r="I2954">
        <f>IF(Table3_1[[#This Row],[Status]]="Hired",1,0)</f>
        <v>0</v>
      </c>
      <c r="J2954" t="b">
        <f>OR((Table3_1[[#This Row],[Offered Salary]]&lt;$O$27),(Table3_1[[#This Row],[Offered Salary]]&gt;$O$28))</f>
        <v>0</v>
      </c>
      <c r="K2954" t="str">
        <f>IF(Table3_1[[#This Row],[Offered Salary]]&lt;$O$27,"Low",IF(Table3_1[[#This Row],[Offered Salary]]&gt;$O$28,"High",""))</f>
        <v/>
      </c>
      <c r="L2954" s="6">
        <f>((Table3_1[[#This Row],[Offered Salary]]-$O$25)/$O$26)</f>
        <v>1.1771165094599596</v>
      </c>
    </row>
    <row r="2955" spans="1:12" x14ac:dyDescent="0.3">
      <c r="A2955">
        <v>908115</v>
      </c>
      <c r="B2955" s="2">
        <v>41761</v>
      </c>
      <c r="C2955" s="3">
        <v>0.44931712962962961</v>
      </c>
      <c r="D2955" t="s">
        <v>31</v>
      </c>
      <c r="E2955" t="s">
        <v>29</v>
      </c>
      <c r="F2955" t="s">
        <v>17</v>
      </c>
      <c r="G2955" t="s">
        <v>2</v>
      </c>
      <c r="H2955">
        <v>49829</v>
      </c>
      <c r="I2955">
        <f>IF(Table3_1[[#This Row],[Status]]="Hired",1,0)</f>
        <v>1</v>
      </c>
      <c r="J2955" t="b">
        <f>OR((Table3_1[[#This Row],[Offered Salary]]&lt;$O$27),(Table3_1[[#This Row],[Offered Salary]]&gt;$O$28))</f>
        <v>0</v>
      </c>
      <c r="K2955" t="str">
        <f>IF(Table3_1[[#This Row],[Offered Salary]]&lt;$O$27,"Low",IF(Table3_1[[#This Row],[Offered Salary]]&gt;$O$28,"High",""))</f>
        <v/>
      </c>
      <c r="L2955" s="6">
        <f>((Table3_1[[#This Row],[Offered Salary]]-$O$25)/$O$26)</f>
        <v>-5.3945069773117648E-3</v>
      </c>
    </row>
    <row r="2956" spans="1:12" x14ac:dyDescent="0.3">
      <c r="A2956">
        <v>470160</v>
      </c>
      <c r="B2956" s="2">
        <v>41765</v>
      </c>
      <c r="C2956" s="3">
        <v>0.39839120370370368</v>
      </c>
      <c r="D2956" t="s">
        <v>30</v>
      </c>
      <c r="E2956" t="s">
        <v>27</v>
      </c>
      <c r="F2956" t="s">
        <v>17</v>
      </c>
      <c r="G2956" t="s">
        <v>2</v>
      </c>
      <c r="H2956">
        <v>62884</v>
      </c>
      <c r="I2956">
        <f>IF(Table3_1[[#This Row],[Status]]="Hired",1,0)</f>
        <v>0</v>
      </c>
      <c r="J2956" t="b">
        <f>OR((Table3_1[[#This Row],[Offered Salary]]&lt;$O$27),(Table3_1[[#This Row],[Offered Salary]]&gt;$O$28))</f>
        <v>0</v>
      </c>
      <c r="K2956" t="str">
        <f>IF(Table3_1[[#This Row],[Offered Salary]]&lt;$O$27,"Low",IF(Table3_1[[#This Row],[Offered Salary]]&gt;$O$28,"High",""))</f>
        <v/>
      </c>
      <c r="L2956" s="6">
        <f>((Table3_1[[#This Row],[Offered Salary]]-$O$25)/$O$26)</f>
        <v>0.44711110093652862</v>
      </c>
    </row>
    <row r="2957" spans="1:12" x14ac:dyDescent="0.3">
      <c r="A2957">
        <v>834019</v>
      </c>
      <c r="B2957" s="2">
        <v>41814</v>
      </c>
      <c r="C2957" s="3">
        <v>0.39677083333333335</v>
      </c>
      <c r="D2957" t="s">
        <v>31</v>
      </c>
      <c r="E2957" t="s">
        <v>27</v>
      </c>
      <c r="F2957" t="s">
        <v>17</v>
      </c>
      <c r="G2957" t="s">
        <v>2</v>
      </c>
      <c r="H2957">
        <v>64508</v>
      </c>
      <c r="I2957">
        <f>IF(Table3_1[[#This Row],[Status]]="Hired",1,0)</f>
        <v>1</v>
      </c>
      <c r="J2957" t="b">
        <f>OR((Table3_1[[#This Row],[Offered Salary]]&lt;$O$27),(Table3_1[[#This Row],[Offered Salary]]&gt;$O$28))</f>
        <v>0</v>
      </c>
      <c r="K2957" t="str">
        <f>IF(Table3_1[[#This Row],[Offered Salary]]&lt;$O$27,"Low",IF(Table3_1[[#This Row],[Offered Salary]]&gt;$O$28,"High",""))</f>
        <v/>
      </c>
      <c r="L2957" s="6">
        <f>((Table3_1[[#This Row],[Offered Salary]]-$O$25)/$O$26)</f>
        <v>0.5034013427788937</v>
      </c>
    </row>
    <row r="2958" spans="1:12" x14ac:dyDescent="0.3">
      <c r="A2958">
        <v>202085</v>
      </c>
      <c r="B2958" s="2">
        <v>41814</v>
      </c>
      <c r="C2958" s="3">
        <v>0.39958333333333335</v>
      </c>
      <c r="D2958" t="s">
        <v>30</v>
      </c>
      <c r="E2958" t="s">
        <v>29</v>
      </c>
      <c r="F2958" t="s">
        <v>17</v>
      </c>
      <c r="G2958" t="s">
        <v>2</v>
      </c>
      <c r="H2958">
        <v>79107</v>
      </c>
      <c r="I2958">
        <f>IF(Table3_1[[#This Row],[Status]]="Hired",1,0)</f>
        <v>0</v>
      </c>
      <c r="J2958" t="b">
        <f>OR((Table3_1[[#This Row],[Offered Salary]]&lt;$O$27),(Table3_1[[#This Row],[Offered Salary]]&gt;$O$28))</f>
        <v>0</v>
      </c>
      <c r="K2958" t="str">
        <f>IF(Table3_1[[#This Row],[Offered Salary]]&lt;$O$27,"Low",IF(Table3_1[[#This Row],[Offered Salary]]&gt;$O$28,"High",""))</f>
        <v/>
      </c>
      <c r="L2958" s="6">
        <f>((Table3_1[[#This Row],[Offered Salary]]-$O$25)/$O$26)</f>
        <v>1.0094242742177413</v>
      </c>
    </row>
    <row r="2959" spans="1:12" x14ac:dyDescent="0.3">
      <c r="A2959">
        <v>869497</v>
      </c>
      <c r="B2959" s="2">
        <v>41819</v>
      </c>
      <c r="C2959" s="3">
        <v>0.53248842592592593</v>
      </c>
      <c r="D2959" t="s">
        <v>31</v>
      </c>
      <c r="E2959" t="s">
        <v>29</v>
      </c>
      <c r="F2959" t="s">
        <v>17</v>
      </c>
      <c r="G2959" t="s">
        <v>2</v>
      </c>
      <c r="H2959">
        <v>86111</v>
      </c>
      <c r="I2959">
        <f>IF(Table3_1[[#This Row],[Status]]="Hired",1,0)</f>
        <v>1</v>
      </c>
      <c r="J2959" t="b">
        <f>OR((Table3_1[[#This Row],[Offered Salary]]&lt;$O$27),(Table3_1[[#This Row],[Offered Salary]]&gt;$O$28))</f>
        <v>0</v>
      </c>
      <c r="K2959" t="str">
        <f>IF(Table3_1[[#This Row],[Offered Salary]]&lt;$O$27,"Low",IF(Table3_1[[#This Row],[Offered Salary]]&gt;$O$28,"High",""))</f>
        <v/>
      </c>
      <c r="L2959" s="6">
        <f>((Table3_1[[#This Row],[Offered Salary]]-$O$25)/$O$26)</f>
        <v>1.2521932729024245</v>
      </c>
    </row>
    <row r="2960" spans="1:12" x14ac:dyDescent="0.3">
      <c r="A2960">
        <v>908434</v>
      </c>
      <c r="B2960" s="2">
        <v>41824</v>
      </c>
      <c r="C2960" s="3">
        <v>0.3099884259259259</v>
      </c>
      <c r="D2960" t="s">
        <v>31</v>
      </c>
      <c r="E2960" t="s">
        <v>29</v>
      </c>
      <c r="F2960" t="s">
        <v>17</v>
      </c>
      <c r="G2960" t="s">
        <v>2</v>
      </c>
      <c r="H2960">
        <v>62296</v>
      </c>
      <c r="I2960">
        <f>IF(Table3_1[[#This Row],[Status]]="Hired",1,0)</f>
        <v>1</v>
      </c>
      <c r="J2960" t="b">
        <f>OR((Table3_1[[#This Row],[Offered Salary]]&lt;$O$27),(Table3_1[[#This Row],[Offered Salary]]&gt;$O$28))</f>
        <v>0</v>
      </c>
      <c r="K2960" t="str">
        <f>IF(Table3_1[[#This Row],[Offered Salary]]&lt;$O$27,"Low",IF(Table3_1[[#This Row],[Offered Salary]]&gt;$O$28,"High",""))</f>
        <v/>
      </c>
      <c r="L2960" s="6">
        <f>((Table3_1[[#This Row],[Offered Salary]]-$O$25)/$O$26)</f>
        <v>0.42673015130394815</v>
      </c>
    </row>
    <row r="2961" spans="1:12" x14ac:dyDescent="0.3">
      <c r="A2961">
        <v>817536</v>
      </c>
      <c r="B2961" s="2">
        <v>41830</v>
      </c>
      <c r="C2961" s="3">
        <v>0.81046296296296294</v>
      </c>
      <c r="D2961" t="s">
        <v>30</v>
      </c>
      <c r="E2961" t="s">
        <v>27</v>
      </c>
      <c r="F2961" t="s">
        <v>17</v>
      </c>
      <c r="G2961" t="s">
        <v>2</v>
      </c>
      <c r="H2961">
        <v>65630</v>
      </c>
      <c r="I2961">
        <f>IF(Table3_1[[#This Row],[Status]]="Hired",1,0)</f>
        <v>0</v>
      </c>
      <c r="J2961" t="b">
        <f>OR((Table3_1[[#This Row],[Offered Salary]]&lt;$O$27),(Table3_1[[#This Row],[Offered Salary]]&gt;$O$28))</f>
        <v>0</v>
      </c>
      <c r="K2961" t="str">
        <f>IF(Table3_1[[#This Row],[Offered Salary]]&lt;$O$27,"Low",IF(Table3_1[[#This Row],[Offered Salary]]&gt;$O$28,"High",""))</f>
        <v/>
      </c>
      <c r="L2961" s="6">
        <f>((Table3_1[[#This Row],[Offered Salary]]-$O$25)/$O$26)</f>
        <v>0.54229152217983811</v>
      </c>
    </row>
    <row r="2962" spans="1:12" x14ac:dyDescent="0.3">
      <c r="A2962">
        <v>342721</v>
      </c>
      <c r="B2962" s="2">
        <v>41830</v>
      </c>
      <c r="C2962" s="3">
        <v>0.81233796296296301</v>
      </c>
      <c r="D2962" t="s">
        <v>31</v>
      </c>
      <c r="E2962" t="s">
        <v>29</v>
      </c>
      <c r="F2962" t="s">
        <v>17</v>
      </c>
      <c r="G2962" t="s">
        <v>2</v>
      </c>
      <c r="H2962">
        <v>75933</v>
      </c>
      <c r="I2962">
        <f>IF(Table3_1[[#This Row],[Status]]="Hired",1,0)</f>
        <v>1</v>
      </c>
      <c r="J2962" t="b">
        <f>OR((Table3_1[[#This Row],[Offered Salary]]&lt;$O$27),(Table3_1[[#This Row],[Offered Salary]]&gt;$O$28))</f>
        <v>0</v>
      </c>
      <c r="K2962" t="str">
        <f>IF(Table3_1[[#This Row],[Offered Salary]]&lt;$O$27,"Low",IF(Table3_1[[#This Row],[Offered Salary]]&gt;$O$28,"High",""))</f>
        <v/>
      </c>
      <c r="L2962" s="6">
        <f>((Table3_1[[#This Row],[Offered Salary]]-$O$25)/$O$26)</f>
        <v>0.89940873997656712</v>
      </c>
    </row>
    <row r="2963" spans="1:12" x14ac:dyDescent="0.3">
      <c r="A2963">
        <v>542665</v>
      </c>
      <c r="B2963" s="2">
        <v>41821</v>
      </c>
      <c r="C2963" s="3">
        <v>0.39921296296296294</v>
      </c>
      <c r="D2963" t="s">
        <v>31</v>
      </c>
      <c r="E2963" t="s">
        <v>29</v>
      </c>
      <c r="F2963" t="s">
        <v>17</v>
      </c>
      <c r="G2963" t="s">
        <v>2</v>
      </c>
      <c r="H2963">
        <v>87752</v>
      </c>
      <c r="I2963">
        <f>IF(Table3_1[[#This Row],[Status]]="Hired",1,0)</f>
        <v>1</v>
      </c>
      <c r="J2963" t="b">
        <f>OR((Table3_1[[#This Row],[Offered Salary]]&lt;$O$27),(Table3_1[[#This Row],[Offered Salary]]&gt;$O$28))</f>
        <v>0</v>
      </c>
      <c r="K2963" t="str">
        <f>IF(Table3_1[[#This Row],[Offered Salary]]&lt;$O$27,"Low",IF(Table3_1[[#This Row],[Offered Salary]]&gt;$O$28,"High",""))</f>
        <v/>
      </c>
      <c r="L2963" s="6">
        <f>((Table3_1[[#This Row],[Offered Salary]]-$O$25)/$O$26)</f>
        <v>1.3090727598872283</v>
      </c>
    </row>
    <row r="2964" spans="1:12" x14ac:dyDescent="0.3">
      <c r="A2964">
        <v>208230</v>
      </c>
      <c r="B2964" s="2">
        <v>41793</v>
      </c>
      <c r="C2964" s="3">
        <v>0.39773148148148146</v>
      </c>
      <c r="D2964" t="s">
        <v>31</v>
      </c>
      <c r="E2964" t="s">
        <v>28</v>
      </c>
      <c r="F2964" t="s">
        <v>20</v>
      </c>
      <c r="G2964" t="s">
        <v>10</v>
      </c>
      <c r="H2964">
        <v>32107</v>
      </c>
      <c r="I2964">
        <f>IF(Table3_1[[#This Row],[Status]]="Hired",1,0)</f>
        <v>1</v>
      </c>
      <c r="J2964" t="b">
        <f>OR((Table3_1[[#This Row],[Offered Salary]]&lt;$O$27),(Table3_1[[#This Row],[Offered Salary]]&gt;$O$28))</f>
        <v>0</v>
      </c>
      <c r="K2964" t="str">
        <f>IF(Table3_1[[#This Row],[Offered Salary]]&lt;$O$27,"Low",IF(Table3_1[[#This Row],[Offered Salary]]&gt;$O$28,"High",""))</f>
        <v/>
      </c>
      <c r="L2964" s="6">
        <f>((Table3_1[[#This Row],[Offered Salary]]-$O$25)/$O$26)</f>
        <v>-0.61966523723001798</v>
      </c>
    </row>
    <row r="2965" spans="1:12" x14ac:dyDescent="0.3">
      <c r="A2965">
        <v>313739</v>
      </c>
      <c r="B2965" s="2">
        <v>41809</v>
      </c>
      <c r="C2965" s="3">
        <v>0.73923611111111109</v>
      </c>
      <c r="D2965" t="s">
        <v>31</v>
      </c>
      <c r="E2965" t="s">
        <v>29</v>
      </c>
      <c r="F2965" t="s">
        <v>20</v>
      </c>
      <c r="G2965" t="s">
        <v>8</v>
      </c>
      <c r="H2965">
        <v>83433</v>
      </c>
      <c r="I2965">
        <f>IF(Table3_1[[#This Row],[Status]]="Hired",1,0)</f>
        <v>1</v>
      </c>
      <c r="J2965" t="b">
        <f>OR((Table3_1[[#This Row],[Offered Salary]]&lt;$O$27),(Table3_1[[#This Row],[Offered Salary]]&gt;$O$28))</f>
        <v>0</v>
      </c>
      <c r="K2965" t="str">
        <f>IF(Table3_1[[#This Row],[Offered Salary]]&lt;$O$27,"Low",IF(Table3_1[[#This Row],[Offered Salary]]&gt;$O$28,"High",""))</f>
        <v/>
      </c>
      <c r="L2965" s="6">
        <f>((Table3_1[[#This Row],[Offered Salary]]-$O$25)/$O$26)</f>
        <v>1.1593698322288692</v>
      </c>
    </row>
    <row r="2966" spans="1:12" x14ac:dyDescent="0.3">
      <c r="A2966">
        <v>915263</v>
      </c>
      <c r="B2966" s="2">
        <v>41802</v>
      </c>
      <c r="C2966" s="3">
        <v>0.53792824074074075</v>
      </c>
      <c r="D2966" t="s">
        <v>30</v>
      </c>
      <c r="E2966" t="s">
        <v>29</v>
      </c>
      <c r="F2966" t="s">
        <v>20</v>
      </c>
      <c r="G2966" t="s">
        <v>10</v>
      </c>
      <c r="H2966">
        <v>27944</v>
      </c>
      <c r="I2966">
        <f>IF(Table3_1[[#This Row],[Status]]="Hired",1,0)</f>
        <v>0</v>
      </c>
      <c r="J2966" t="b">
        <f>OR((Table3_1[[#This Row],[Offered Salary]]&lt;$O$27),(Table3_1[[#This Row],[Offered Salary]]&gt;$O$28))</f>
        <v>0</v>
      </c>
      <c r="K2966" t="str">
        <f>IF(Table3_1[[#This Row],[Offered Salary]]&lt;$O$27,"Low",IF(Table3_1[[#This Row],[Offered Salary]]&gt;$O$28,"High",""))</f>
        <v/>
      </c>
      <c r="L2966" s="6">
        <f>((Table3_1[[#This Row],[Offered Salary]]-$O$25)/$O$26)</f>
        <v>-0.76396097416952902</v>
      </c>
    </row>
    <row r="2967" spans="1:12" x14ac:dyDescent="0.3">
      <c r="A2967">
        <v>552486</v>
      </c>
      <c r="B2967" s="2">
        <v>41802</v>
      </c>
      <c r="C2967" s="3">
        <v>0.53743055555555552</v>
      </c>
      <c r="D2967" t="s">
        <v>30</v>
      </c>
      <c r="E2967" t="s">
        <v>28</v>
      </c>
      <c r="F2967" t="s">
        <v>20</v>
      </c>
      <c r="G2967" t="s">
        <v>10</v>
      </c>
      <c r="H2967">
        <v>75940</v>
      </c>
      <c r="I2967">
        <f>IF(Table3_1[[#This Row],[Status]]="Hired",1,0)</f>
        <v>0</v>
      </c>
      <c r="J2967" t="b">
        <f>OR((Table3_1[[#This Row],[Offered Salary]]&lt;$O$27),(Table3_1[[#This Row],[Offered Salary]]&gt;$O$28))</f>
        <v>0</v>
      </c>
      <c r="K2967" t="str">
        <f>IF(Table3_1[[#This Row],[Offered Salary]]&lt;$O$27,"Low",IF(Table3_1[[#This Row],[Offered Salary]]&gt;$O$28,"High",""))</f>
        <v/>
      </c>
      <c r="L2967" s="6">
        <f>((Table3_1[[#This Row],[Offered Salary]]-$O$25)/$O$26)</f>
        <v>0.89965137032933595</v>
      </c>
    </row>
    <row r="2968" spans="1:12" x14ac:dyDescent="0.3">
      <c r="A2968">
        <v>95979</v>
      </c>
      <c r="B2968" s="2">
        <v>41819</v>
      </c>
      <c r="C2968" s="3">
        <v>0.67534722222222221</v>
      </c>
      <c r="D2968" t="s">
        <v>31</v>
      </c>
      <c r="E2968" t="s">
        <v>27</v>
      </c>
      <c r="F2968" t="s">
        <v>20</v>
      </c>
      <c r="G2968" t="s">
        <v>10</v>
      </c>
      <c r="H2968">
        <v>5527</v>
      </c>
      <c r="I2968">
        <f>IF(Table3_1[[#This Row],[Status]]="Hired",1,0)</f>
        <v>1</v>
      </c>
      <c r="J2968" t="b">
        <f>OR((Table3_1[[#This Row],[Offered Salary]]&lt;$O$27),(Table3_1[[#This Row],[Offered Salary]]&gt;$O$28))</f>
        <v>1</v>
      </c>
      <c r="K2968" t="str">
        <f>IF(Table3_1[[#This Row],[Offered Salary]]&lt;$O$27,"Low",IF(Table3_1[[#This Row],[Offered Salary]]&gt;$O$28,"High",""))</f>
        <v>Low</v>
      </c>
      <c r="L2968" s="6">
        <f>((Table3_1[[#This Row],[Offered Salary]]-$O$25)/$O$26)</f>
        <v>-1.5409673481721764</v>
      </c>
    </row>
    <row r="2969" spans="1:12" x14ac:dyDescent="0.3">
      <c r="A2969">
        <v>35410</v>
      </c>
      <c r="B2969" s="2">
        <v>41819</v>
      </c>
      <c r="C2969" s="3">
        <v>0.67606481481481484</v>
      </c>
      <c r="D2969" t="s">
        <v>31</v>
      </c>
      <c r="E2969" t="s">
        <v>29</v>
      </c>
      <c r="F2969" t="s">
        <v>20</v>
      </c>
      <c r="G2969" t="s">
        <v>10</v>
      </c>
      <c r="H2969">
        <v>75449</v>
      </c>
      <c r="I2969">
        <f>IF(Table3_1[[#This Row],[Status]]="Hired",1,0)</f>
        <v>1</v>
      </c>
      <c r="J2969" t="b">
        <f>OR((Table3_1[[#This Row],[Offered Salary]]&lt;$O$27),(Table3_1[[#This Row],[Offered Salary]]&gt;$O$28))</f>
        <v>0</v>
      </c>
      <c r="K2969" t="str">
        <f>IF(Table3_1[[#This Row],[Offered Salary]]&lt;$O$27,"Low",IF(Table3_1[[#This Row],[Offered Salary]]&gt;$O$28,"High",""))</f>
        <v/>
      </c>
      <c r="L2969" s="6">
        <f>((Table3_1[[#This Row],[Offered Salary]]-$O$25)/$O$26)</f>
        <v>0.88263258415655199</v>
      </c>
    </row>
    <row r="2970" spans="1:12" x14ac:dyDescent="0.3">
      <c r="A2970">
        <v>796649</v>
      </c>
      <c r="B2970" s="2">
        <v>41760</v>
      </c>
      <c r="C2970" s="3">
        <v>0.32598379629629631</v>
      </c>
      <c r="D2970" t="s">
        <v>30</v>
      </c>
      <c r="E2970" t="s">
        <v>27</v>
      </c>
      <c r="F2970" t="s">
        <v>20</v>
      </c>
      <c r="G2970" t="s">
        <v>1</v>
      </c>
      <c r="H2970">
        <v>61453</v>
      </c>
      <c r="I2970">
        <f>IF(Table3_1[[#This Row],[Status]]="Hired",1,0)</f>
        <v>0</v>
      </c>
      <c r="J2970" t="b">
        <f>OR((Table3_1[[#This Row],[Offered Salary]]&lt;$O$27),(Table3_1[[#This Row],[Offered Salary]]&gt;$O$28))</f>
        <v>0</v>
      </c>
      <c r="K2970" t="str">
        <f>IF(Table3_1[[#This Row],[Offered Salary]]&lt;$O$27,"Low",IF(Table3_1[[#This Row],[Offered Salary]]&gt;$O$28,"High",""))</f>
        <v/>
      </c>
      <c r="L2970" s="6">
        <f>((Table3_1[[#This Row],[Offered Salary]]-$O$25)/$O$26)</f>
        <v>0.39751052453478941</v>
      </c>
    </row>
    <row r="2971" spans="1:12" x14ac:dyDescent="0.3">
      <c r="A2971">
        <v>926938</v>
      </c>
      <c r="B2971" s="2">
        <v>41760</v>
      </c>
      <c r="C2971" s="3">
        <v>0.32670138888888889</v>
      </c>
      <c r="D2971" t="s">
        <v>31</v>
      </c>
      <c r="E2971" t="s">
        <v>29</v>
      </c>
      <c r="F2971" t="s">
        <v>20</v>
      </c>
      <c r="G2971" t="s">
        <v>1</v>
      </c>
      <c r="H2971">
        <v>1042</v>
      </c>
      <c r="I2971">
        <f>IF(Table3_1[[#This Row],[Status]]="Hired",1,0)</f>
        <v>1</v>
      </c>
      <c r="J2971" t="b">
        <f>OR((Table3_1[[#This Row],[Offered Salary]]&lt;$O$27),(Table3_1[[#This Row],[Offered Salary]]&gt;$O$28))</f>
        <v>1</v>
      </c>
      <c r="K2971" t="str">
        <f>IF(Table3_1[[#This Row],[Offered Salary]]&lt;$O$27,"Low",IF(Table3_1[[#This Row],[Offered Salary]]&gt;$O$28,"High",""))</f>
        <v>Low</v>
      </c>
      <c r="L2971" s="6">
        <f>((Table3_1[[#This Row],[Offered Salary]]-$O$25)/$O$26)</f>
        <v>-1.696424081339053</v>
      </c>
    </row>
    <row r="2972" spans="1:12" x14ac:dyDescent="0.3">
      <c r="A2972">
        <v>458462</v>
      </c>
      <c r="B2972" s="2">
        <v>41760</v>
      </c>
      <c r="C2972" s="3">
        <v>0.32891203703703703</v>
      </c>
      <c r="D2972" t="s">
        <v>31</v>
      </c>
      <c r="E2972" t="s">
        <v>29</v>
      </c>
      <c r="F2972" t="s">
        <v>20</v>
      </c>
      <c r="G2972" t="s">
        <v>1</v>
      </c>
      <c r="H2972">
        <v>32469</v>
      </c>
      <c r="I2972">
        <f>IF(Table3_1[[#This Row],[Status]]="Hired",1,0)</f>
        <v>1</v>
      </c>
      <c r="J2972" t="b">
        <f>OR((Table3_1[[#This Row],[Offered Salary]]&lt;$O$27),(Table3_1[[#This Row],[Offered Salary]]&gt;$O$28))</f>
        <v>0</v>
      </c>
      <c r="K2972" t="str">
        <f>IF(Table3_1[[#This Row],[Offered Salary]]&lt;$O$27,"Low",IF(Table3_1[[#This Row],[Offered Salary]]&gt;$O$28,"High",""))</f>
        <v/>
      </c>
      <c r="L2972" s="6">
        <f>((Table3_1[[#This Row],[Offered Salary]]-$O$25)/$O$26)</f>
        <v>-0.60711778184397347</v>
      </c>
    </row>
    <row r="2973" spans="1:12" x14ac:dyDescent="0.3">
      <c r="A2973">
        <v>412158</v>
      </c>
      <c r="B2973" s="2">
        <v>41761</v>
      </c>
      <c r="C2973" s="3">
        <v>0.7785185185185185</v>
      </c>
      <c r="D2973" t="s">
        <v>30</v>
      </c>
      <c r="E2973" t="s">
        <v>27</v>
      </c>
      <c r="F2973" t="s">
        <v>20</v>
      </c>
      <c r="G2973" t="s">
        <v>1</v>
      </c>
      <c r="H2973">
        <v>48016</v>
      </c>
      <c r="I2973">
        <f>IF(Table3_1[[#This Row],[Status]]="Hired",1,0)</f>
        <v>0</v>
      </c>
      <c r="J2973" t="b">
        <f>OR((Table3_1[[#This Row],[Offered Salary]]&lt;$O$27),(Table3_1[[#This Row],[Offered Salary]]&gt;$O$28))</f>
        <v>0</v>
      </c>
      <c r="K2973" t="str">
        <f>IF(Table3_1[[#This Row],[Offered Salary]]&lt;$O$27,"Low",IF(Table3_1[[#This Row],[Offered Salary]]&gt;$O$28,"High",""))</f>
        <v/>
      </c>
      <c r="L2973" s="6">
        <f>((Table3_1[[#This Row],[Offered Salary]]-$O$25)/$O$26)</f>
        <v>-6.8235768344434913E-2</v>
      </c>
    </row>
    <row r="2974" spans="1:12" x14ac:dyDescent="0.3">
      <c r="A2974">
        <v>819973</v>
      </c>
      <c r="B2974" s="2">
        <v>41765</v>
      </c>
      <c r="C2974" s="3">
        <v>0.81267361111111114</v>
      </c>
      <c r="D2974" t="s">
        <v>31</v>
      </c>
      <c r="E2974" t="s">
        <v>27</v>
      </c>
      <c r="F2974" t="s">
        <v>20</v>
      </c>
      <c r="G2974" t="s">
        <v>1</v>
      </c>
      <c r="H2974">
        <v>99766</v>
      </c>
      <c r="I2974">
        <f>IF(Table3_1[[#This Row],[Status]]="Hired",1,0)</f>
        <v>1</v>
      </c>
      <c r="J2974" t="b">
        <f>OR((Table3_1[[#This Row],[Offered Salary]]&lt;$O$27),(Table3_1[[#This Row],[Offered Salary]]&gt;$O$28))</f>
        <v>0</v>
      </c>
      <c r="K2974" t="str">
        <f>IF(Table3_1[[#This Row],[Offered Salary]]&lt;$O$27,"Low",IF(Table3_1[[#This Row],[Offered Salary]]&gt;$O$28,"High",""))</f>
        <v/>
      </c>
      <c r="L2974" s="6">
        <f>((Table3_1[[#This Row],[Offered Salary]]-$O$25)/$O$26)</f>
        <v>1.7254957681964491</v>
      </c>
    </row>
    <row r="2975" spans="1:12" x14ac:dyDescent="0.3">
      <c r="A2975">
        <v>200163</v>
      </c>
      <c r="B2975" s="2">
        <v>41765</v>
      </c>
      <c r="C2975" s="3">
        <v>0.8162152777777778</v>
      </c>
      <c r="D2975" t="s">
        <v>31</v>
      </c>
      <c r="E2975" t="s">
        <v>27</v>
      </c>
      <c r="F2975" t="s">
        <v>20</v>
      </c>
      <c r="G2975" t="s">
        <v>1</v>
      </c>
      <c r="H2975">
        <v>71067</v>
      </c>
      <c r="I2975">
        <f>IF(Table3_1[[#This Row],[Status]]="Hired",1,0)</f>
        <v>1</v>
      </c>
      <c r="J2975" t="b">
        <f>OR((Table3_1[[#This Row],[Offered Salary]]&lt;$O$27),(Table3_1[[#This Row],[Offered Salary]]&gt;$O$28))</f>
        <v>0</v>
      </c>
      <c r="K2975" t="str">
        <f>IF(Table3_1[[#This Row],[Offered Salary]]&lt;$O$27,"Low",IF(Table3_1[[#This Row],[Offered Salary]]&gt;$O$28,"High",""))</f>
        <v/>
      </c>
      <c r="L2975" s="6">
        <f>((Table3_1[[#This Row],[Offered Salary]]-$O$25)/$O$26)</f>
        <v>0.73074598332327356</v>
      </c>
    </row>
    <row r="2976" spans="1:12" x14ac:dyDescent="0.3">
      <c r="A2976">
        <v>963023</v>
      </c>
      <c r="B2976" s="2">
        <v>41771</v>
      </c>
      <c r="C2976" s="3">
        <v>0.50859953703703709</v>
      </c>
      <c r="D2976" t="s">
        <v>30</v>
      </c>
      <c r="E2976" t="s">
        <v>29</v>
      </c>
      <c r="F2976" t="s">
        <v>20</v>
      </c>
      <c r="G2976" t="s">
        <v>1</v>
      </c>
      <c r="H2976">
        <v>27964</v>
      </c>
      <c r="I2976">
        <f>IF(Table3_1[[#This Row],[Status]]="Hired",1,0)</f>
        <v>0</v>
      </c>
      <c r="J2976" t="b">
        <f>OR((Table3_1[[#This Row],[Offered Salary]]&lt;$O$27),(Table3_1[[#This Row],[Offered Salary]]&gt;$O$28))</f>
        <v>0</v>
      </c>
      <c r="K2976" t="str">
        <f>IF(Table3_1[[#This Row],[Offered Salary]]&lt;$O$27,"Low",IF(Table3_1[[#This Row],[Offered Salary]]&gt;$O$28,"High",""))</f>
        <v/>
      </c>
      <c r="L2976" s="6">
        <f>((Table3_1[[#This Row],[Offered Salary]]-$O$25)/$O$26)</f>
        <v>-0.76326774459018965</v>
      </c>
    </row>
    <row r="2977" spans="1:12" x14ac:dyDescent="0.3">
      <c r="A2977">
        <v>222444</v>
      </c>
      <c r="B2977" s="2">
        <v>41771</v>
      </c>
      <c r="C2977" s="3">
        <v>0.51035879629629632</v>
      </c>
      <c r="D2977" t="s">
        <v>30</v>
      </c>
      <c r="E2977" t="s">
        <v>27</v>
      </c>
      <c r="F2977" t="s">
        <v>20</v>
      </c>
      <c r="G2977" t="s">
        <v>1</v>
      </c>
      <c r="H2977">
        <v>54536</v>
      </c>
      <c r="I2977">
        <f>IF(Table3_1[[#This Row],[Status]]="Hired",1,0)</f>
        <v>0</v>
      </c>
      <c r="J2977" t="b">
        <f>OR((Table3_1[[#This Row],[Offered Salary]]&lt;$O$27),(Table3_1[[#This Row],[Offered Salary]]&gt;$O$28))</f>
        <v>0</v>
      </c>
      <c r="K2977" t="str">
        <f>IF(Table3_1[[#This Row],[Offered Salary]]&lt;$O$27,"Low",IF(Table3_1[[#This Row],[Offered Salary]]&gt;$O$28,"High",""))</f>
        <v/>
      </c>
      <c r="L2977" s="6">
        <f>((Table3_1[[#This Row],[Offered Salary]]-$O$25)/$O$26)</f>
        <v>0.15775707452023299</v>
      </c>
    </row>
    <row r="2978" spans="1:12" x14ac:dyDescent="0.3">
      <c r="A2978">
        <v>841354</v>
      </c>
      <c r="B2978" s="2">
        <v>41771</v>
      </c>
      <c r="C2978" s="3">
        <v>0.51074074074074072</v>
      </c>
      <c r="D2978" t="s">
        <v>31</v>
      </c>
      <c r="E2978" t="s">
        <v>29</v>
      </c>
      <c r="F2978" t="s">
        <v>20</v>
      </c>
      <c r="G2978" t="s">
        <v>1</v>
      </c>
      <c r="H2978">
        <v>33424</v>
      </c>
      <c r="I2978">
        <f>IF(Table3_1[[#This Row],[Status]]="Hired",1,0)</f>
        <v>1</v>
      </c>
      <c r="J2978" t="b">
        <f>OR((Table3_1[[#This Row],[Offered Salary]]&lt;$O$27),(Table3_1[[#This Row],[Offered Salary]]&gt;$O$28))</f>
        <v>0</v>
      </c>
      <c r="K2978" t="str">
        <f>IF(Table3_1[[#This Row],[Offered Salary]]&lt;$O$27,"Low",IF(Table3_1[[#This Row],[Offered Salary]]&gt;$O$28,"High",""))</f>
        <v/>
      </c>
      <c r="L2978" s="6">
        <f>((Table3_1[[#This Row],[Offered Salary]]-$O$25)/$O$26)</f>
        <v>-0.57401606943051375</v>
      </c>
    </row>
    <row r="2979" spans="1:12" x14ac:dyDescent="0.3">
      <c r="A2979">
        <v>428971</v>
      </c>
      <c r="B2979" s="2">
        <v>41772</v>
      </c>
      <c r="C2979" s="3">
        <v>0.42943287037037037</v>
      </c>
      <c r="D2979" t="s">
        <v>30</v>
      </c>
      <c r="E2979" t="s">
        <v>27</v>
      </c>
      <c r="F2979" t="s">
        <v>20</v>
      </c>
      <c r="G2979" t="s">
        <v>1</v>
      </c>
      <c r="H2979">
        <v>30649</v>
      </c>
      <c r="I2979">
        <f>IF(Table3_1[[#This Row],[Status]]="Hired",1,0)</f>
        <v>0</v>
      </c>
      <c r="J2979" t="b">
        <f>OR((Table3_1[[#This Row],[Offered Salary]]&lt;$O$27),(Table3_1[[#This Row],[Offered Salary]]&gt;$O$28))</f>
        <v>0</v>
      </c>
      <c r="K2979" t="str">
        <f>IF(Table3_1[[#This Row],[Offered Salary]]&lt;$O$27,"Low",IF(Table3_1[[#This Row],[Offered Salary]]&gt;$O$28,"High",""))</f>
        <v/>
      </c>
      <c r="L2979" s="6">
        <f>((Table3_1[[#This Row],[Offered Salary]]-$O$25)/$O$26)</f>
        <v>-0.67020167356386551</v>
      </c>
    </row>
    <row r="2980" spans="1:12" x14ac:dyDescent="0.3">
      <c r="A2980">
        <v>149278</v>
      </c>
      <c r="B2980" s="2">
        <v>41772</v>
      </c>
      <c r="C2980" s="3">
        <v>0.43039351851851854</v>
      </c>
      <c r="D2980" t="s">
        <v>30</v>
      </c>
      <c r="E2980" t="s">
        <v>29</v>
      </c>
      <c r="F2980" t="s">
        <v>20</v>
      </c>
      <c r="G2980" t="s">
        <v>1</v>
      </c>
      <c r="H2980">
        <v>84904</v>
      </c>
      <c r="I2980">
        <f>IF(Table3_1[[#This Row],[Status]]="Hired",1,0)</f>
        <v>0</v>
      </c>
      <c r="J2980" t="b">
        <f>OR((Table3_1[[#This Row],[Offered Salary]]&lt;$O$27),(Table3_1[[#This Row],[Offered Salary]]&gt;$O$28))</f>
        <v>0</v>
      </c>
      <c r="K2980" t="str">
        <f>IF(Table3_1[[#This Row],[Offered Salary]]&lt;$O$27,"Low",IF(Table3_1[[#This Row],[Offered Salary]]&gt;$O$28,"High",""))</f>
        <v/>
      </c>
      <c r="L2980" s="6">
        <f>((Table3_1[[#This Row],[Offered Salary]]-$O$25)/$O$26)</f>
        <v>1.2103568677892873</v>
      </c>
    </row>
    <row r="2981" spans="1:12" x14ac:dyDescent="0.3">
      <c r="A2981">
        <v>167930</v>
      </c>
      <c r="B2981" s="2">
        <v>41772</v>
      </c>
      <c r="C2981" s="3">
        <v>0.43229166666666669</v>
      </c>
      <c r="D2981" t="s">
        <v>31</v>
      </c>
      <c r="E2981" t="s">
        <v>29</v>
      </c>
      <c r="F2981" t="s">
        <v>20</v>
      </c>
      <c r="G2981" t="s">
        <v>1</v>
      </c>
      <c r="H2981">
        <v>69475</v>
      </c>
      <c r="I2981">
        <f>IF(Table3_1[[#This Row],[Status]]="Hired",1,0)</f>
        <v>1</v>
      </c>
      <c r="J2981" t="b">
        <f>OR((Table3_1[[#This Row],[Offered Salary]]&lt;$O$27),(Table3_1[[#This Row],[Offered Salary]]&gt;$O$28))</f>
        <v>0</v>
      </c>
      <c r="K2981" t="str">
        <f>IF(Table3_1[[#This Row],[Offered Salary]]&lt;$O$27,"Low",IF(Table3_1[[#This Row],[Offered Salary]]&gt;$O$28,"High",""))</f>
        <v/>
      </c>
      <c r="L2981" s="6">
        <f>((Table3_1[[#This Row],[Offered Salary]]-$O$25)/$O$26)</f>
        <v>0.67556490880785158</v>
      </c>
    </row>
    <row r="2982" spans="1:12" x14ac:dyDescent="0.3">
      <c r="A2982">
        <v>99387</v>
      </c>
      <c r="B2982" s="2">
        <v>41786</v>
      </c>
      <c r="C2982" s="3">
        <v>0.70716435185185189</v>
      </c>
      <c r="D2982" t="s">
        <v>30</v>
      </c>
      <c r="E2982" t="s">
        <v>27</v>
      </c>
      <c r="F2982" t="s">
        <v>20</v>
      </c>
      <c r="G2982" t="s">
        <v>1</v>
      </c>
      <c r="H2982">
        <v>99029</v>
      </c>
      <c r="I2982">
        <f>IF(Table3_1[[#This Row],[Status]]="Hired",1,0)</f>
        <v>0</v>
      </c>
      <c r="J2982" t="b">
        <f>OR((Table3_1[[#This Row],[Offered Salary]]&lt;$O$27),(Table3_1[[#This Row],[Offered Salary]]&gt;$O$28))</f>
        <v>0</v>
      </c>
      <c r="K2982" t="str">
        <f>IF(Table3_1[[#This Row],[Offered Salary]]&lt;$O$27,"Low",IF(Table3_1[[#This Row],[Offered Salary]]&gt;$O$28,"High",""))</f>
        <v/>
      </c>
      <c r="L2982" s="6">
        <f>((Table3_1[[#This Row],[Offered Salary]]-$O$25)/$O$26)</f>
        <v>1.6999502581977894</v>
      </c>
    </row>
    <row r="2983" spans="1:12" x14ac:dyDescent="0.3">
      <c r="A2983">
        <v>741431</v>
      </c>
      <c r="B2983" s="2">
        <v>41786</v>
      </c>
      <c r="C2983" s="3">
        <v>0.70747685185185183</v>
      </c>
      <c r="D2983" t="s">
        <v>30</v>
      </c>
      <c r="E2983" t="s">
        <v>27</v>
      </c>
      <c r="F2983" t="s">
        <v>20</v>
      </c>
      <c r="G2983" t="s">
        <v>1</v>
      </c>
      <c r="H2983">
        <v>62501</v>
      </c>
      <c r="I2983">
        <f>IF(Table3_1[[#This Row],[Status]]="Hired",1,0)</f>
        <v>0</v>
      </c>
      <c r="J2983" t="b">
        <f>OR((Table3_1[[#This Row],[Offered Salary]]&lt;$O$27),(Table3_1[[#This Row],[Offered Salary]]&gt;$O$28))</f>
        <v>0</v>
      </c>
      <c r="K2983" t="str">
        <f>IF(Table3_1[[#This Row],[Offered Salary]]&lt;$O$27,"Low",IF(Table3_1[[#This Row],[Offered Salary]]&gt;$O$28,"High",""))</f>
        <v/>
      </c>
      <c r="L2983" s="6">
        <f>((Table3_1[[#This Row],[Offered Salary]]-$O$25)/$O$26)</f>
        <v>0.43383575449217771</v>
      </c>
    </row>
    <row r="2984" spans="1:12" x14ac:dyDescent="0.3">
      <c r="A2984">
        <v>882227</v>
      </c>
      <c r="B2984" s="2">
        <v>41782</v>
      </c>
      <c r="C2984" s="3">
        <v>0.31317129629629631</v>
      </c>
      <c r="D2984" t="s">
        <v>31</v>
      </c>
      <c r="E2984" t="s">
        <v>27</v>
      </c>
      <c r="F2984" t="s">
        <v>20</v>
      </c>
      <c r="G2984" t="s">
        <v>1</v>
      </c>
      <c r="H2984">
        <v>68581</v>
      </c>
      <c r="I2984">
        <f>IF(Table3_1[[#This Row],[Status]]="Hired",1,0)</f>
        <v>1</v>
      </c>
      <c r="J2984" t="b">
        <f>OR((Table3_1[[#This Row],[Offered Salary]]&lt;$O$27),(Table3_1[[#This Row],[Offered Salary]]&gt;$O$28))</f>
        <v>0</v>
      </c>
      <c r="K2984" t="str">
        <f>IF(Table3_1[[#This Row],[Offered Salary]]&lt;$O$27,"Low",IF(Table3_1[[#This Row],[Offered Salary]]&gt;$O$28,"High",""))</f>
        <v/>
      </c>
      <c r="L2984" s="6">
        <f>((Table3_1[[#This Row],[Offered Salary]]-$O$25)/$O$26)</f>
        <v>0.64457754661137723</v>
      </c>
    </row>
    <row r="2985" spans="1:12" x14ac:dyDescent="0.3">
      <c r="A2985">
        <v>798412</v>
      </c>
      <c r="B2985" s="2">
        <v>41822</v>
      </c>
      <c r="C2985" s="3">
        <v>0.63692129629629635</v>
      </c>
      <c r="D2985" t="s">
        <v>31</v>
      </c>
      <c r="E2985" t="s">
        <v>27</v>
      </c>
      <c r="F2985" t="s">
        <v>20</v>
      </c>
      <c r="G2985" t="s">
        <v>1</v>
      </c>
      <c r="H2985">
        <v>12683</v>
      </c>
      <c r="I2985">
        <f>IF(Table3_1[[#This Row],[Status]]="Hired",1,0)</f>
        <v>1</v>
      </c>
      <c r="J2985" t="b">
        <f>OR((Table3_1[[#This Row],[Offered Salary]]&lt;$O$27),(Table3_1[[#This Row],[Offered Salary]]&gt;$O$28))</f>
        <v>0</v>
      </c>
      <c r="K2985" t="str">
        <f>IF(Table3_1[[#This Row],[Offered Salary]]&lt;$O$27,"Low",IF(Table3_1[[#This Row],[Offered Salary]]&gt;$O$28,"High",""))</f>
        <v/>
      </c>
      <c r="L2985" s="6">
        <f>((Table3_1[[#This Row],[Offered Salary]]-$O$25)/$O$26)</f>
        <v>-1.2929298046845132</v>
      </c>
    </row>
    <row r="2986" spans="1:12" x14ac:dyDescent="0.3">
      <c r="A2986">
        <v>531959</v>
      </c>
      <c r="B2986" s="2">
        <v>41780</v>
      </c>
      <c r="C2986" s="3">
        <v>0.56487268518518519</v>
      </c>
      <c r="D2986" t="s">
        <v>31</v>
      </c>
      <c r="E2986" t="s">
        <v>29</v>
      </c>
      <c r="F2986" t="s">
        <v>17</v>
      </c>
      <c r="G2986" t="s">
        <v>1</v>
      </c>
      <c r="H2986">
        <v>98392</v>
      </c>
      <c r="I2986">
        <f>IF(Table3_1[[#This Row],[Status]]="Hired",1,0)</f>
        <v>1</v>
      </c>
      <c r="J2986" t="b">
        <f>OR((Table3_1[[#This Row],[Offered Salary]]&lt;$O$27),(Table3_1[[#This Row],[Offered Salary]]&gt;$O$28))</f>
        <v>0</v>
      </c>
      <c r="K2986" t="str">
        <f>IF(Table3_1[[#This Row],[Offered Salary]]&lt;$O$27,"Low",IF(Table3_1[[#This Row],[Offered Salary]]&gt;$O$28,"High",""))</f>
        <v/>
      </c>
      <c r="L2986" s="6">
        <f>((Table3_1[[#This Row],[Offered Salary]]-$O$25)/$O$26)</f>
        <v>1.6778708960958273</v>
      </c>
    </row>
    <row r="2987" spans="1:12" x14ac:dyDescent="0.3">
      <c r="A2987">
        <v>445207</v>
      </c>
      <c r="B2987" s="2">
        <v>41780</v>
      </c>
      <c r="C2987" s="3">
        <v>0.56685185185185183</v>
      </c>
      <c r="D2987" t="s">
        <v>30</v>
      </c>
      <c r="E2987" t="s">
        <v>29</v>
      </c>
      <c r="F2987" t="s">
        <v>17</v>
      </c>
      <c r="G2987" t="s">
        <v>1</v>
      </c>
      <c r="H2987">
        <v>86637</v>
      </c>
      <c r="I2987">
        <f>IF(Table3_1[[#This Row],[Status]]="Hired",1,0)</f>
        <v>0</v>
      </c>
      <c r="J2987" t="b">
        <f>OR((Table3_1[[#This Row],[Offered Salary]]&lt;$O$27),(Table3_1[[#This Row],[Offered Salary]]&gt;$O$28))</f>
        <v>0</v>
      </c>
      <c r="K2987" t="str">
        <f>IF(Table3_1[[#This Row],[Offered Salary]]&lt;$O$27,"Low",IF(Table3_1[[#This Row],[Offered Salary]]&gt;$O$28,"High",""))</f>
        <v/>
      </c>
      <c r="L2987" s="6">
        <f>((Table3_1[[#This Row],[Offered Salary]]-$O$25)/$O$26)</f>
        <v>1.2704252108390526</v>
      </c>
    </row>
    <row r="2988" spans="1:12" x14ac:dyDescent="0.3">
      <c r="A2988">
        <v>180405</v>
      </c>
      <c r="B2988" s="2">
        <v>41794</v>
      </c>
      <c r="C2988" s="3">
        <v>0.66105324074074079</v>
      </c>
      <c r="D2988" t="s">
        <v>31</v>
      </c>
      <c r="E2988" t="s">
        <v>29</v>
      </c>
      <c r="F2988" t="s">
        <v>17</v>
      </c>
      <c r="G2988" t="s">
        <v>1</v>
      </c>
      <c r="H2988">
        <v>85294</v>
      </c>
      <c r="I2988">
        <f>IF(Table3_1[[#This Row],[Status]]="Hired",1,0)</f>
        <v>1</v>
      </c>
      <c r="J2988" t="b">
        <f>OR((Table3_1[[#This Row],[Offered Salary]]&lt;$O$27),(Table3_1[[#This Row],[Offered Salary]]&gt;$O$28))</f>
        <v>0</v>
      </c>
      <c r="K2988" t="str">
        <f>IF(Table3_1[[#This Row],[Offered Salary]]&lt;$O$27,"Low",IF(Table3_1[[#This Row],[Offered Salary]]&gt;$O$28,"High",""))</f>
        <v/>
      </c>
      <c r="L2988" s="6">
        <f>((Table3_1[[#This Row],[Offered Salary]]-$O$25)/$O$26)</f>
        <v>1.2238748445864072</v>
      </c>
    </row>
    <row r="2989" spans="1:12" x14ac:dyDescent="0.3">
      <c r="A2989">
        <v>107600</v>
      </c>
      <c r="B2989" s="2">
        <v>41801</v>
      </c>
      <c r="C2989" s="3">
        <v>0.54685185185185181</v>
      </c>
      <c r="D2989" t="s">
        <v>31</v>
      </c>
      <c r="E2989" t="s">
        <v>27</v>
      </c>
      <c r="F2989" t="s">
        <v>17</v>
      </c>
      <c r="G2989" t="s">
        <v>1</v>
      </c>
      <c r="H2989">
        <v>44090</v>
      </c>
      <c r="I2989">
        <f>IF(Table3_1[[#This Row],[Status]]="Hired",1,0)</f>
        <v>1</v>
      </c>
      <c r="J2989" t="b">
        <f>OR((Table3_1[[#This Row],[Offered Salary]]&lt;$O$27),(Table3_1[[#This Row],[Offered Salary]]&gt;$O$28))</f>
        <v>0</v>
      </c>
      <c r="K2989" t="str">
        <f>IF(Table3_1[[#This Row],[Offered Salary]]&lt;$O$27,"Low",IF(Table3_1[[#This Row],[Offered Salary]]&gt;$O$28,"High",""))</f>
        <v/>
      </c>
      <c r="L2989" s="6">
        <f>((Table3_1[[#This Row],[Offered Salary]]-$O$25)/$O$26)</f>
        <v>-0.20431673476877327</v>
      </c>
    </row>
    <row r="2990" spans="1:12" x14ac:dyDescent="0.3">
      <c r="A2990">
        <v>51522</v>
      </c>
      <c r="B2990" s="2">
        <v>41801</v>
      </c>
      <c r="C2990" s="3">
        <v>0.5471759259259259</v>
      </c>
      <c r="D2990" t="s">
        <v>30</v>
      </c>
      <c r="E2990" t="s">
        <v>27</v>
      </c>
      <c r="F2990" t="s">
        <v>17</v>
      </c>
      <c r="G2990" t="s">
        <v>1</v>
      </c>
      <c r="H2990">
        <v>99295</v>
      </c>
      <c r="I2990">
        <f>IF(Table3_1[[#This Row],[Status]]="Hired",1,0)</f>
        <v>0</v>
      </c>
      <c r="J2990" t="b">
        <f>OR((Table3_1[[#This Row],[Offered Salary]]&lt;$O$27),(Table3_1[[#This Row],[Offered Salary]]&gt;$O$28))</f>
        <v>0</v>
      </c>
      <c r="K2990" t="str">
        <f>IF(Table3_1[[#This Row],[Offered Salary]]&lt;$O$27,"Low",IF(Table3_1[[#This Row],[Offered Salary]]&gt;$O$28,"High",""))</f>
        <v/>
      </c>
      <c r="L2990" s="6">
        <f>((Table3_1[[#This Row],[Offered Salary]]-$O$25)/$O$26)</f>
        <v>1.7091702116030045</v>
      </c>
    </row>
    <row r="2991" spans="1:12" x14ac:dyDescent="0.3">
      <c r="A2991">
        <v>276324</v>
      </c>
      <c r="B2991" s="2">
        <v>41815</v>
      </c>
      <c r="C2991" s="3">
        <v>0.52363425925925922</v>
      </c>
      <c r="D2991" t="s">
        <v>30</v>
      </c>
      <c r="E2991" t="s">
        <v>28</v>
      </c>
      <c r="F2991" t="s">
        <v>17</v>
      </c>
      <c r="G2991" t="s">
        <v>1</v>
      </c>
      <c r="H2991">
        <v>79762</v>
      </c>
      <c r="I2991">
        <f>IF(Table3_1[[#This Row],[Status]]="Hired",1,0)</f>
        <v>0</v>
      </c>
      <c r="J2991" t="b">
        <f>OR((Table3_1[[#This Row],[Offered Salary]]&lt;$O$27),(Table3_1[[#This Row],[Offered Salary]]&gt;$O$28))</f>
        <v>0</v>
      </c>
      <c r="K2991" t="str">
        <f>IF(Table3_1[[#This Row],[Offered Salary]]&lt;$O$27,"Low",IF(Table3_1[[#This Row],[Offered Salary]]&gt;$O$28,"High",""))</f>
        <v/>
      </c>
      <c r="L2991" s="6">
        <f>((Table3_1[[#This Row],[Offered Salary]]-$O$25)/$O$26)</f>
        <v>1.032127542941109</v>
      </c>
    </row>
    <row r="2992" spans="1:12" x14ac:dyDescent="0.3">
      <c r="A2992">
        <v>619419</v>
      </c>
      <c r="B2992" s="2">
        <v>41824</v>
      </c>
      <c r="C2992" s="3">
        <v>0.4528240740740741</v>
      </c>
      <c r="D2992" t="s">
        <v>30</v>
      </c>
      <c r="E2992" t="s">
        <v>27</v>
      </c>
      <c r="F2992" t="s">
        <v>17</v>
      </c>
      <c r="G2992" t="s">
        <v>1</v>
      </c>
      <c r="H2992">
        <v>13886</v>
      </c>
      <c r="I2992">
        <f>IF(Table3_1[[#This Row],[Status]]="Hired",1,0)</f>
        <v>0</v>
      </c>
      <c r="J2992" t="b">
        <f>OR((Table3_1[[#This Row],[Offered Salary]]&lt;$O$27),(Table3_1[[#This Row],[Offered Salary]]&gt;$O$28))</f>
        <v>0</v>
      </c>
      <c r="K2992" t="str">
        <f>IF(Table3_1[[#This Row],[Offered Salary]]&lt;$O$27,"Low",IF(Table3_1[[#This Row],[Offered Salary]]&gt;$O$28,"High",""))</f>
        <v/>
      </c>
      <c r="L2992" s="6">
        <f>((Table3_1[[#This Row],[Offered Salary]]-$O$25)/$O$26)</f>
        <v>-1.2512320454872439</v>
      </c>
    </row>
    <row r="2993" spans="1:12" x14ac:dyDescent="0.3">
      <c r="A2993">
        <v>986281</v>
      </c>
      <c r="B2993" s="2">
        <v>41824</v>
      </c>
      <c r="C2993" s="3">
        <v>0.45504629629629628</v>
      </c>
      <c r="D2993" t="s">
        <v>30</v>
      </c>
      <c r="E2993" t="s">
        <v>27</v>
      </c>
      <c r="F2993" t="s">
        <v>17</v>
      </c>
      <c r="G2993" t="s">
        <v>1</v>
      </c>
      <c r="H2993">
        <v>74370</v>
      </c>
      <c r="I2993">
        <f>IF(Table3_1[[#This Row],[Status]]="Hired",1,0)</f>
        <v>0</v>
      </c>
      <c r="J2993" t="b">
        <f>OR((Table3_1[[#This Row],[Offered Salary]]&lt;$O$27),(Table3_1[[#This Row],[Offered Salary]]&gt;$O$28))</f>
        <v>0</v>
      </c>
      <c r="K2993" t="str">
        <f>IF(Table3_1[[#This Row],[Offered Salary]]&lt;$O$27,"Low",IF(Table3_1[[#This Row],[Offered Salary]]&gt;$O$28,"High",""))</f>
        <v/>
      </c>
      <c r="L2993" s="6">
        <f>((Table3_1[[#This Row],[Offered Salary]]-$O$25)/$O$26)</f>
        <v>0.84523284835118739</v>
      </c>
    </row>
    <row r="2994" spans="1:12" x14ac:dyDescent="0.3">
      <c r="A2994">
        <v>192514</v>
      </c>
      <c r="B2994" s="2">
        <v>41824</v>
      </c>
      <c r="C2994" s="3">
        <v>0.45537037037037037</v>
      </c>
      <c r="D2994" t="s">
        <v>30</v>
      </c>
      <c r="E2994" t="s">
        <v>27</v>
      </c>
      <c r="F2994" t="s">
        <v>17</v>
      </c>
      <c r="G2994" t="s">
        <v>1</v>
      </c>
      <c r="H2994">
        <v>23825</v>
      </c>
      <c r="I2994">
        <f>IF(Table3_1[[#This Row],[Status]]="Hired",1,0)</f>
        <v>0</v>
      </c>
      <c r="J2994" t="b">
        <f>OR((Table3_1[[#This Row],[Offered Salary]]&lt;$O$27),(Table3_1[[#This Row],[Offered Salary]]&gt;$O$28))</f>
        <v>0</v>
      </c>
      <c r="K2994" t="str">
        <f>IF(Table3_1[[#This Row],[Offered Salary]]&lt;$O$27,"Low",IF(Table3_1[[#This Row],[Offered Salary]]&gt;$O$28,"High",""))</f>
        <v/>
      </c>
      <c r="L2994" s="6">
        <f>((Table3_1[[#This Row],[Offered Salary]]-$O$25)/$O$26)</f>
        <v>-0.90673160603449332</v>
      </c>
    </row>
    <row r="2995" spans="1:12" x14ac:dyDescent="0.3">
      <c r="A2995">
        <v>709509</v>
      </c>
      <c r="B2995" s="2">
        <v>41824</v>
      </c>
      <c r="C2995" s="3">
        <v>0.45761574074074074</v>
      </c>
      <c r="D2995" t="s">
        <v>31</v>
      </c>
      <c r="E2995" t="s">
        <v>27</v>
      </c>
      <c r="F2995" t="s">
        <v>17</v>
      </c>
      <c r="G2995" t="s">
        <v>1</v>
      </c>
      <c r="H2995">
        <v>62679</v>
      </c>
      <c r="I2995">
        <f>IF(Table3_1[[#This Row],[Status]]="Hired",1,0)</f>
        <v>1</v>
      </c>
      <c r="J2995" t="b">
        <f>OR((Table3_1[[#This Row],[Offered Salary]]&lt;$O$27),(Table3_1[[#This Row],[Offered Salary]]&gt;$O$28))</f>
        <v>0</v>
      </c>
      <c r="K2995" t="str">
        <f>IF(Table3_1[[#This Row],[Offered Salary]]&lt;$O$27,"Low",IF(Table3_1[[#This Row],[Offered Salary]]&gt;$O$28,"High",""))</f>
        <v/>
      </c>
      <c r="L2995" s="6">
        <f>((Table3_1[[#This Row],[Offered Salary]]-$O$25)/$O$26)</f>
        <v>0.44000549774829906</v>
      </c>
    </row>
    <row r="2996" spans="1:12" x14ac:dyDescent="0.3">
      <c r="A2996">
        <v>175812</v>
      </c>
      <c r="B2996" s="2">
        <v>41843</v>
      </c>
      <c r="C2996" s="3">
        <v>0.39773148148148146</v>
      </c>
      <c r="D2996" t="s">
        <v>30</v>
      </c>
      <c r="E2996" t="s">
        <v>27</v>
      </c>
      <c r="F2996" t="s">
        <v>17</v>
      </c>
      <c r="G2996" t="s">
        <v>1</v>
      </c>
      <c r="H2996">
        <v>28508</v>
      </c>
      <c r="I2996">
        <f>IF(Table3_1[[#This Row],[Status]]="Hired",1,0)</f>
        <v>0</v>
      </c>
      <c r="J2996" t="b">
        <f>OR((Table3_1[[#This Row],[Offered Salary]]&lt;$O$27),(Table3_1[[#This Row],[Offered Salary]]&gt;$O$28))</f>
        <v>0</v>
      </c>
      <c r="K2996" t="str">
        <f>IF(Table3_1[[#This Row],[Offered Salary]]&lt;$O$27,"Low",IF(Table3_1[[#This Row],[Offered Salary]]&gt;$O$28,"High",""))</f>
        <v/>
      </c>
      <c r="L2996" s="6">
        <f>((Table3_1[[#This Row],[Offered Salary]]-$O$25)/$O$26)</f>
        <v>-0.74441190003215596</v>
      </c>
    </row>
    <row r="2997" spans="1:12" x14ac:dyDescent="0.3">
      <c r="A2997">
        <v>718350</v>
      </c>
      <c r="B2997" s="2">
        <v>41843</v>
      </c>
      <c r="C2997" s="3">
        <v>0.39938657407407407</v>
      </c>
      <c r="D2997" t="s">
        <v>31</v>
      </c>
      <c r="E2997" t="s">
        <v>27</v>
      </c>
      <c r="F2997" t="s">
        <v>17</v>
      </c>
      <c r="G2997" t="s">
        <v>1</v>
      </c>
      <c r="H2997">
        <v>71040</v>
      </c>
      <c r="I2997">
        <f>IF(Table3_1[[#This Row],[Status]]="Hired",1,0)</f>
        <v>1</v>
      </c>
      <c r="J2997" t="b">
        <f>OR((Table3_1[[#This Row],[Offered Salary]]&lt;$O$27),(Table3_1[[#This Row],[Offered Salary]]&gt;$O$28))</f>
        <v>0</v>
      </c>
      <c r="K2997" t="str">
        <f>IF(Table3_1[[#This Row],[Offered Salary]]&lt;$O$27,"Low",IF(Table3_1[[#This Row],[Offered Salary]]&gt;$O$28,"High",""))</f>
        <v/>
      </c>
      <c r="L2997" s="6">
        <f>((Table3_1[[#This Row],[Offered Salary]]-$O$25)/$O$26)</f>
        <v>0.72981012339116536</v>
      </c>
    </row>
    <row r="2998" spans="1:12" x14ac:dyDescent="0.3">
      <c r="A2998">
        <v>589354</v>
      </c>
      <c r="B2998" s="2">
        <v>41829</v>
      </c>
      <c r="C2998" s="3">
        <v>0.82038194444444446</v>
      </c>
      <c r="D2998" t="s">
        <v>31</v>
      </c>
      <c r="E2998" t="s">
        <v>27</v>
      </c>
      <c r="F2998" t="s">
        <v>20</v>
      </c>
      <c r="G2998" t="s">
        <v>1</v>
      </c>
      <c r="H2998">
        <v>49544</v>
      </c>
      <c r="I2998">
        <f>IF(Table3_1[[#This Row],[Status]]="Hired",1,0)</f>
        <v>1</v>
      </c>
      <c r="J2998" t="b">
        <f>OR((Table3_1[[#This Row],[Offered Salary]]&lt;$O$27),(Table3_1[[#This Row],[Offered Salary]]&gt;$O$28))</f>
        <v>0</v>
      </c>
      <c r="K2998" t="str">
        <f>IF(Table3_1[[#This Row],[Offered Salary]]&lt;$O$27,"Low",IF(Table3_1[[#This Row],[Offered Salary]]&gt;$O$28,"High",""))</f>
        <v/>
      </c>
      <c r="L2998" s="6">
        <f>((Table3_1[[#This Row],[Offered Salary]]-$O$25)/$O$26)</f>
        <v>-1.5273028482899242E-2</v>
      </c>
    </row>
    <row r="2999" spans="1:12" x14ac:dyDescent="0.3">
      <c r="A2999">
        <v>285721</v>
      </c>
      <c r="B2999" s="2">
        <v>41829</v>
      </c>
      <c r="C2999" s="3">
        <v>0.39695601851851853</v>
      </c>
      <c r="D2999" t="s">
        <v>30</v>
      </c>
      <c r="E2999" t="s">
        <v>27</v>
      </c>
      <c r="F2999" t="s">
        <v>20</v>
      </c>
      <c r="G2999" t="s">
        <v>1</v>
      </c>
      <c r="H2999">
        <v>39299</v>
      </c>
      <c r="I2999">
        <f>IF(Table3_1[[#This Row],[Status]]="Hired",1,0)</f>
        <v>0</v>
      </c>
      <c r="J2999" t="b">
        <f>OR((Table3_1[[#This Row],[Offered Salary]]&lt;$O$27),(Table3_1[[#This Row],[Offered Salary]]&gt;$O$28))</f>
        <v>0</v>
      </c>
      <c r="K2999" t="str">
        <f>IF(Table3_1[[#This Row],[Offered Salary]]&lt;$O$27,"Low",IF(Table3_1[[#This Row],[Offered Salary]]&gt;$O$28,"High",""))</f>
        <v/>
      </c>
      <c r="L2999" s="6">
        <f>((Table3_1[[#This Row],[Offered Salary]]-$O$25)/$O$26)</f>
        <v>-0.37037988049954379</v>
      </c>
    </row>
    <row r="3000" spans="1:12" x14ac:dyDescent="0.3">
      <c r="A3000">
        <v>32072</v>
      </c>
      <c r="B3000" s="2">
        <v>41831</v>
      </c>
      <c r="C3000" s="3">
        <v>0.8321412037037037</v>
      </c>
      <c r="D3000" t="s">
        <v>31</v>
      </c>
      <c r="E3000" t="s">
        <v>29</v>
      </c>
      <c r="F3000" t="s">
        <v>20</v>
      </c>
      <c r="G3000" t="s">
        <v>1</v>
      </c>
      <c r="H3000">
        <v>14440</v>
      </c>
      <c r="I3000">
        <f>IF(Table3_1[[#This Row],[Status]]="Hired",1,0)</f>
        <v>1</v>
      </c>
      <c r="J3000" t="b">
        <f>OR((Table3_1[[#This Row],[Offered Salary]]&lt;$O$27),(Table3_1[[#This Row],[Offered Salary]]&gt;$O$28))</f>
        <v>0</v>
      </c>
      <c r="K3000" t="str">
        <f>IF(Table3_1[[#This Row],[Offered Salary]]&lt;$O$27,"Low",IF(Table3_1[[#This Row],[Offered Salary]]&gt;$O$28,"High",""))</f>
        <v/>
      </c>
      <c r="L3000" s="6">
        <f>((Table3_1[[#This Row],[Offered Salary]]-$O$25)/$O$26)</f>
        <v>-1.2320295861395405</v>
      </c>
    </row>
    <row r="3001" spans="1:12" x14ac:dyDescent="0.3">
      <c r="A3001">
        <v>961118</v>
      </c>
      <c r="B3001" s="2">
        <v>41837</v>
      </c>
      <c r="C3001" s="3">
        <v>0.66659722222222217</v>
      </c>
      <c r="D3001" t="s">
        <v>31</v>
      </c>
      <c r="E3001" t="s">
        <v>29</v>
      </c>
      <c r="F3001" t="s">
        <v>17</v>
      </c>
      <c r="G3001" t="s">
        <v>1</v>
      </c>
      <c r="H3001">
        <v>98394</v>
      </c>
      <c r="I3001">
        <f>IF(Table3_1[[#This Row],[Status]]="Hired",1,0)</f>
        <v>1</v>
      </c>
      <c r="J3001" t="b">
        <f>OR((Table3_1[[#This Row],[Offered Salary]]&lt;$O$27),(Table3_1[[#This Row],[Offered Salary]]&gt;$O$28))</f>
        <v>0</v>
      </c>
      <c r="K3001" t="str">
        <f>IF(Table3_1[[#This Row],[Offered Salary]]&lt;$O$27,"Low",IF(Table3_1[[#This Row],[Offered Salary]]&gt;$O$28,"High",""))</f>
        <v/>
      </c>
      <c r="L3001" s="6">
        <f>((Table3_1[[#This Row],[Offered Salary]]-$O$25)/$O$26)</f>
        <v>1.6779402190537613</v>
      </c>
    </row>
    <row r="3002" spans="1:12" x14ac:dyDescent="0.3">
      <c r="A3002">
        <v>727514</v>
      </c>
      <c r="B3002" s="2">
        <v>41842</v>
      </c>
      <c r="C3002" s="3">
        <v>0.34531250000000002</v>
      </c>
      <c r="D3002" t="s">
        <v>30</v>
      </c>
      <c r="E3002" t="s">
        <v>27</v>
      </c>
      <c r="F3002" t="s">
        <v>17</v>
      </c>
      <c r="G3002" t="s">
        <v>2</v>
      </c>
      <c r="H3002">
        <v>84326</v>
      </c>
      <c r="I3002">
        <f>IF(Table3_1[[#This Row],[Status]]="Hired",1,0)</f>
        <v>0</v>
      </c>
      <c r="J3002" t="b">
        <f>OR((Table3_1[[#This Row],[Offered Salary]]&lt;$O$27),(Table3_1[[#This Row],[Offered Salary]]&gt;$O$28))</f>
        <v>0</v>
      </c>
      <c r="K3002" t="str">
        <f>IF(Table3_1[[#This Row],[Offered Salary]]&lt;$O$27,"Low",IF(Table3_1[[#This Row],[Offered Salary]]&gt;$O$28,"High",""))</f>
        <v/>
      </c>
      <c r="L3002" s="6">
        <f>((Table3_1[[#This Row],[Offered Salary]]-$O$25)/$O$26)</f>
        <v>1.1903225329463767</v>
      </c>
    </row>
    <row r="3003" spans="1:12" x14ac:dyDescent="0.3">
      <c r="A3003">
        <v>808477</v>
      </c>
      <c r="B3003" s="2">
        <v>41842</v>
      </c>
      <c r="C3003" s="3">
        <v>0.34666666666666668</v>
      </c>
      <c r="D3003" t="s">
        <v>30</v>
      </c>
      <c r="E3003" t="s">
        <v>27</v>
      </c>
      <c r="F3003" t="s">
        <v>17</v>
      </c>
      <c r="G3003" t="s">
        <v>2</v>
      </c>
      <c r="H3003">
        <v>39503</v>
      </c>
      <c r="I3003">
        <f>IF(Table3_1[[#This Row],[Status]]="Hired",1,0)</f>
        <v>0</v>
      </c>
      <c r="J3003" t="b">
        <f>OR((Table3_1[[#This Row],[Offered Salary]]&lt;$O$27),(Table3_1[[#This Row],[Offered Salary]]&gt;$O$28))</f>
        <v>0</v>
      </c>
      <c r="K3003" t="str">
        <f>IF(Table3_1[[#This Row],[Offered Salary]]&lt;$O$27,"Low",IF(Table3_1[[#This Row],[Offered Salary]]&gt;$O$28,"High",""))</f>
        <v/>
      </c>
      <c r="L3003" s="6">
        <f>((Table3_1[[#This Row],[Offered Salary]]-$O$25)/$O$26)</f>
        <v>-0.3633089387902812</v>
      </c>
    </row>
    <row r="3004" spans="1:12" x14ac:dyDescent="0.3">
      <c r="A3004">
        <v>772058</v>
      </c>
      <c r="B3004" s="2">
        <v>41842</v>
      </c>
      <c r="C3004" s="3">
        <v>0.34643518518518518</v>
      </c>
      <c r="D3004" t="s">
        <v>30</v>
      </c>
      <c r="E3004" t="s">
        <v>29</v>
      </c>
      <c r="F3004" t="s">
        <v>17</v>
      </c>
      <c r="G3004" t="s">
        <v>2</v>
      </c>
      <c r="H3004">
        <v>51121</v>
      </c>
      <c r="I3004">
        <f>IF(Table3_1[[#This Row],[Status]]="Hired",1,0)</f>
        <v>0</v>
      </c>
      <c r="J3004" t="b">
        <f>OR((Table3_1[[#This Row],[Offered Salary]]&lt;$O$27),(Table3_1[[#This Row],[Offered Salary]]&gt;$O$28))</f>
        <v>0</v>
      </c>
      <c r="K3004" t="str">
        <f>IF(Table3_1[[#This Row],[Offered Salary]]&lt;$O$27,"Low",IF(Table3_1[[#This Row],[Offered Salary]]&gt;$O$28,"High",""))</f>
        <v/>
      </c>
      <c r="L3004" s="6">
        <f>((Table3_1[[#This Row],[Offered Salary]]-$O$25)/$O$26)</f>
        <v>3.9388123848018132E-2</v>
      </c>
    </row>
    <row r="3005" spans="1:12" x14ac:dyDescent="0.3">
      <c r="A3005">
        <v>383200</v>
      </c>
      <c r="B3005" s="2">
        <v>41842</v>
      </c>
      <c r="C3005" s="3">
        <v>0.34569444444444447</v>
      </c>
      <c r="D3005" t="s">
        <v>30</v>
      </c>
      <c r="E3005" t="s">
        <v>28</v>
      </c>
      <c r="F3005" t="s">
        <v>17</v>
      </c>
      <c r="G3005" t="s">
        <v>2</v>
      </c>
      <c r="H3005">
        <v>46191</v>
      </c>
      <c r="I3005">
        <f>IF(Table3_1[[#This Row],[Status]]="Hired",1,0)</f>
        <v>0</v>
      </c>
      <c r="J3005" t="b">
        <f>OR((Table3_1[[#This Row],[Offered Salary]]&lt;$O$27),(Table3_1[[#This Row],[Offered Salary]]&gt;$O$28))</f>
        <v>0</v>
      </c>
      <c r="K3005" t="str">
        <f>IF(Table3_1[[#This Row],[Offered Salary]]&lt;$O$27,"Low",IF(Table3_1[[#This Row],[Offered Salary]]&gt;$O$28,"High",""))</f>
        <v/>
      </c>
      <c r="L3005" s="6">
        <f>((Table3_1[[#This Row],[Offered Salary]]-$O$25)/$O$26)</f>
        <v>-0.13149296745916172</v>
      </c>
    </row>
    <row r="3006" spans="1:12" x14ac:dyDescent="0.3">
      <c r="A3006">
        <v>568794</v>
      </c>
      <c r="B3006" s="2">
        <v>41843</v>
      </c>
      <c r="C3006" s="3">
        <v>0.7691782407407407</v>
      </c>
      <c r="D3006" t="s">
        <v>31</v>
      </c>
      <c r="E3006" t="s">
        <v>27</v>
      </c>
      <c r="F3006" t="s">
        <v>17</v>
      </c>
      <c r="G3006" t="s">
        <v>2</v>
      </c>
      <c r="H3006">
        <v>16501</v>
      </c>
      <c r="I3006">
        <f>IF(Table3_1[[#This Row],[Status]]="Hired",1,0)</f>
        <v>1</v>
      </c>
      <c r="J3006" t="b">
        <f>OR((Table3_1[[#This Row],[Offered Salary]]&lt;$O$27),(Table3_1[[#This Row],[Offered Salary]]&gt;$O$28))</f>
        <v>0</v>
      </c>
      <c r="K3006" t="str">
        <f>IF(Table3_1[[#This Row],[Offered Salary]]&lt;$O$27,"Low",IF(Table3_1[[#This Row],[Offered Salary]]&gt;$O$28,"High",""))</f>
        <v/>
      </c>
      <c r="L3006" s="6">
        <f>((Table3_1[[#This Row],[Offered Salary]]-$O$25)/$O$26)</f>
        <v>-1.160592277988608</v>
      </c>
    </row>
    <row r="3007" spans="1:12" x14ac:dyDescent="0.3">
      <c r="A3007">
        <v>590046</v>
      </c>
      <c r="B3007" s="2">
        <v>41797</v>
      </c>
      <c r="C3007" s="3">
        <v>0.54561342592592588</v>
      </c>
      <c r="D3007" t="s">
        <v>31</v>
      </c>
      <c r="E3007" t="s">
        <v>29</v>
      </c>
      <c r="F3007" t="s">
        <v>17</v>
      </c>
      <c r="G3007" t="s">
        <v>6</v>
      </c>
      <c r="H3007">
        <v>83174</v>
      </c>
      <c r="I3007">
        <f>IF(Table3_1[[#This Row],[Status]]="Hired",1,0)</f>
        <v>1</v>
      </c>
      <c r="J3007" t="b">
        <f>OR((Table3_1[[#This Row],[Offered Salary]]&lt;$O$27),(Table3_1[[#This Row],[Offered Salary]]&gt;$O$28))</f>
        <v>0</v>
      </c>
      <c r="K3007" t="str">
        <f>IF(Table3_1[[#This Row],[Offered Salary]]&lt;$O$27,"Low",IF(Table3_1[[#This Row],[Offered Salary]]&gt;$O$28,"High",""))</f>
        <v/>
      </c>
      <c r="L3007" s="6">
        <f>((Table3_1[[#This Row],[Offered Salary]]-$O$25)/$O$26)</f>
        <v>1.1503925091764231</v>
      </c>
    </row>
    <row r="3008" spans="1:12" x14ac:dyDescent="0.3">
      <c r="A3008">
        <v>931111</v>
      </c>
      <c r="B3008" s="2">
        <v>41848</v>
      </c>
      <c r="C3008" s="3">
        <v>0.52695601851851848</v>
      </c>
      <c r="D3008" t="s">
        <v>30</v>
      </c>
      <c r="E3008" t="s">
        <v>27</v>
      </c>
      <c r="F3008" t="s">
        <v>17</v>
      </c>
      <c r="G3008" t="s">
        <v>6</v>
      </c>
      <c r="H3008">
        <v>82917</v>
      </c>
      <c r="I3008">
        <f>IF(Table3_1[[#This Row],[Status]]="Hired",1,0)</f>
        <v>0</v>
      </c>
      <c r="J3008" t="b">
        <f>OR((Table3_1[[#This Row],[Offered Salary]]&lt;$O$27),(Table3_1[[#This Row],[Offered Salary]]&gt;$O$28))</f>
        <v>0</v>
      </c>
      <c r="K3008" t="str">
        <f>IF(Table3_1[[#This Row],[Offered Salary]]&lt;$O$27,"Low",IF(Table3_1[[#This Row],[Offered Salary]]&gt;$O$28,"High",""))</f>
        <v/>
      </c>
      <c r="L3008" s="6">
        <f>((Table3_1[[#This Row],[Offered Salary]]-$O$25)/$O$26)</f>
        <v>1.1414845090819108</v>
      </c>
    </row>
    <row r="3009" spans="1:12" x14ac:dyDescent="0.3">
      <c r="A3009">
        <v>677644</v>
      </c>
      <c r="B3009" s="2">
        <v>41851</v>
      </c>
      <c r="C3009" s="3">
        <v>0.37028935185185186</v>
      </c>
      <c r="D3009" t="s">
        <v>30</v>
      </c>
      <c r="E3009" t="s">
        <v>29</v>
      </c>
      <c r="F3009" t="s">
        <v>17</v>
      </c>
      <c r="G3009" t="s">
        <v>6</v>
      </c>
      <c r="H3009">
        <v>77018</v>
      </c>
      <c r="I3009">
        <f>IF(Table3_1[[#This Row],[Status]]="Hired",1,0)</f>
        <v>0</v>
      </c>
      <c r="J3009" t="b">
        <f>OR((Table3_1[[#This Row],[Offered Salary]]&lt;$O$27),(Table3_1[[#This Row],[Offered Salary]]&gt;$O$28))</f>
        <v>0</v>
      </c>
      <c r="K3009" t="str">
        <f>IF(Table3_1[[#This Row],[Offered Salary]]&lt;$O$27,"Low",IF(Table3_1[[#This Row],[Offered Salary]]&gt;$O$28,"High",""))</f>
        <v/>
      </c>
      <c r="L3009" s="6">
        <f>((Table3_1[[#This Row],[Offered Salary]]-$O$25)/$O$26)</f>
        <v>0.93701644465573353</v>
      </c>
    </row>
    <row r="3010" spans="1:12" x14ac:dyDescent="0.3">
      <c r="A3010">
        <v>175266</v>
      </c>
      <c r="B3010" s="2">
        <v>41851</v>
      </c>
      <c r="C3010" s="3">
        <v>0.37228009259259259</v>
      </c>
      <c r="D3010" t="s">
        <v>31</v>
      </c>
      <c r="E3010" t="s">
        <v>29</v>
      </c>
      <c r="F3010" t="s">
        <v>17</v>
      </c>
      <c r="G3010" t="s">
        <v>6</v>
      </c>
      <c r="H3010">
        <v>3842</v>
      </c>
      <c r="I3010">
        <f>IF(Table3_1[[#This Row],[Status]]="Hired",1,0)</f>
        <v>1</v>
      </c>
      <c r="J3010" t="b">
        <f>OR((Table3_1[[#This Row],[Offered Salary]]&lt;$O$27),(Table3_1[[#This Row],[Offered Salary]]&gt;$O$28))</f>
        <v>1</v>
      </c>
      <c r="K3010" t="str">
        <f>IF(Table3_1[[#This Row],[Offered Salary]]&lt;$O$27,"Low",IF(Table3_1[[#This Row],[Offered Salary]]&gt;$O$28,"High",""))</f>
        <v>Low</v>
      </c>
      <c r="L3010" s="6">
        <f>((Table3_1[[#This Row],[Offered Salary]]-$O$25)/$O$26)</f>
        <v>-1.5993719402315267</v>
      </c>
    </row>
    <row r="3011" spans="1:12" x14ac:dyDescent="0.3">
      <c r="A3011">
        <v>894498</v>
      </c>
      <c r="B3011" s="2">
        <v>41859</v>
      </c>
      <c r="C3011" s="3">
        <v>0.5264699074074074</v>
      </c>
      <c r="D3011" t="s">
        <v>30</v>
      </c>
      <c r="E3011" t="s">
        <v>29</v>
      </c>
      <c r="F3011" t="s">
        <v>17</v>
      </c>
      <c r="G3011" t="s">
        <v>6</v>
      </c>
      <c r="H3011">
        <v>47942</v>
      </c>
      <c r="I3011">
        <f>IF(Table3_1[[#This Row],[Status]]="Hired",1,0)</f>
        <v>0</v>
      </c>
      <c r="J3011" t="b">
        <f>OR((Table3_1[[#This Row],[Offered Salary]]&lt;$O$27),(Table3_1[[#This Row],[Offered Salary]]&gt;$O$28))</f>
        <v>0</v>
      </c>
      <c r="K3011" t="str">
        <f>IF(Table3_1[[#This Row],[Offered Salary]]&lt;$O$27,"Low",IF(Table3_1[[#This Row],[Offered Salary]]&gt;$O$28,"High",""))</f>
        <v/>
      </c>
      <c r="L3011" s="6">
        <f>((Table3_1[[#This Row],[Offered Salary]]-$O$25)/$O$26)</f>
        <v>-7.0800717787990949E-2</v>
      </c>
    </row>
    <row r="3012" spans="1:12" x14ac:dyDescent="0.3">
      <c r="A3012">
        <v>869256</v>
      </c>
      <c r="B3012" s="2">
        <v>41760</v>
      </c>
      <c r="C3012" s="3">
        <v>0.39699074074074076</v>
      </c>
      <c r="D3012" t="s">
        <v>30</v>
      </c>
      <c r="E3012" t="s">
        <v>27</v>
      </c>
      <c r="F3012" t="s">
        <v>17</v>
      </c>
      <c r="G3012" t="s">
        <v>10</v>
      </c>
      <c r="H3012">
        <v>7906</v>
      </c>
      <c r="I3012">
        <f>IF(Table3_1[[#This Row],[Status]]="Hired",1,0)</f>
        <v>0</v>
      </c>
      <c r="J3012" t="b">
        <f>OR((Table3_1[[#This Row],[Offered Salary]]&lt;$O$27),(Table3_1[[#This Row],[Offered Salary]]&gt;$O$28))</f>
        <v>1</v>
      </c>
      <c r="K3012" t="str">
        <f>IF(Table3_1[[#This Row],[Offered Salary]]&lt;$O$27,"Low",IF(Table3_1[[#This Row],[Offered Salary]]&gt;$O$28,"High",""))</f>
        <v>Low</v>
      </c>
      <c r="L3012" s="6">
        <f>((Table3_1[[#This Row],[Offered Salary]]-$O$25)/$O$26)</f>
        <v>-1.4585076897097462</v>
      </c>
    </row>
    <row r="3013" spans="1:12" x14ac:dyDescent="0.3">
      <c r="A3013">
        <v>494577</v>
      </c>
      <c r="B3013" s="2">
        <v>41790</v>
      </c>
      <c r="C3013" s="3">
        <v>0.49807870370370372</v>
      </c>
      <c r="D3013" t="s">
        <v>31</v>
      </c>
      <c r="E3013" t="s">
        <v>29</v>
      </c>
      <c r="F3013" t="s">
        <v>17</v>
      </c>
      <c r="G3013" t="s">
        <v>2</v>
      </c>
      <c r="H3013">
        <v>29973</v>
      </c>
      <c r="I3013">
        <f>IF(Table3_1[[#This Row],[Status]]="Hired",1,0)</f>
        <v>1</v>
      </c>
      <c r="J3013" t="b">
        <f>OR((Table3_1[[#This Row],[Offered Salary]]&lt;$O$27),(Table3_1[[#This Row],[Offered Salary]]&gt;$O$28))</f>
        <v>0</v>
      </c>
      <c r="K3013" t="str">
        <f>IF(Table3_1[[#This Row],[Offered Salary]]&lt;$O$27,"Low",IF(Table3_1[[#This Row],[Offered Salary]]&gt;$O$28,"High",""))</f>
        <v/>
      </c>
      <c r="L3013" s="6">
        <f>((Table3_1[[#This Row],[Offered Salary]]-$O$25)/$O$26)</f>
        <v>-0.6936328333455396</v>
      </c>
    </row>
    <row r="3014" spans="1:12" x14ac:dyDescent="0.3">
      <c r="A3014">
        <v>552496</v>
      </c>
      <c r="B3014" s="2">
        <v>41790</v>
      </c>
      <c r="C3014" s="3">
        <v>0.49840277777777775</v>
      </c>
      <c r="D3014" t="s">
        <v>30</v>
      </c>
      <c r="E3014" t="s">
        <v>27</v>
      </c>
      <c r="F3014" t="s">
        <v>17</v>
      </c>
      <c r="G3014" t="s">
        <v>2</v>
      </c>
      <c r="H3014">
        <v>27939</v>
      </c>
      <c r="I3014">
        <f>IF(Table3_1[[#This Row],[Status]]="Hired",1,0)</f>
        <v>0</v>
      </c>
      <c r="J3014" t="b">
        <f>OR((Table3_1[[#This Row],[Offered Salary]]&lt;$O$27),(Table3_1[[#This Row],[Offered Salary]]&gt;$O$28))</f>
        <v>0</v>
      </c>
      <c r="K3014" t="str">
        <f>IF(Table3_1[[#This Row],[Offered Salary]]&lt;$O$27,"Low",IF(Table3_1[[#This Row],[Offered Salary]]&gt;$O$28,"High",""))</f>
        <v/>
      </c>
      <c r="L3014" s="6">
        <f>((Table3_1[[#This Row],[Offered Salary]]-$O$25)/$O$26)</f>
        <v>-0.76413428156436392</v>
      </c>
    </row>
    <row r="3015" spans="1:12" x14ac:dyDescent="0.3">
      <c r="A3015">
        <v>623700</v>
      </c>
      <c r="B3015" s="2">
        <v>41835</v>
      </c>
      <c r="C3015" s="3">
        <v>0.48031249999999998</v>
      </c>
      <c r="D3015" t="s">
        <v>31</v>
      </c>
      <c r="E3015" t="s">
        <v>29</v>
      </c>
      <c r="F3015" t="s">
        <v>17</v>
      </c>
      <c r="G3015" t="s">
        <v>2</v>
      </c>
      <c r="H3015">
        <v>96961</v>
      </c>
      <c r="I3015">
        <f>IF(Table3_1[[#This Row],[Status]]="Hired",1,0)</f>
        <v>1</v>
      </c>
      <c r="J3015" t="b">
        <f>OR((Table3_1[[#This Row],[Offered Salary]]&lt;$O$27),(Table3_1[[#This Row],[Offered Salary]]&gt;$O$28))</f>
        <v>0</v>
      </c>
      <c r="K3015" t="str">
        <f>IF(Table3_1[[#This Row],[Offered Salary]]&lt;$O$27,"Low",IF(Table3_1[[#This Row],[Offered Salary]]&gt;$O$28,"High",""))</f>
        <v/>
      </c>
      <c r="L3015" s="6">
        <f>((Table3_1[[#This Row],[Offered Salary]]-$O$25)/$O$26)</f>
        <v>1.628270319694088</v>
      </c>
    </row>
    <row r="3016" spans="1:12" x14ac:dyDescent="0.3">
      <c r="A3016">
        <v>966330</v>
      </c>
      <c r="B3016" s="2">
        <v>41791</v>
      </c>
      <c r="C3016" s="3">
        <v>0.48965277777777777</v>
      </c>
      <c r="D3016" t="s">
        <v>31</v>
      </c>
      <c r="E3016" t="s">
        <v>27</v>
      </c>
      <c r="F3016" t="s">
        <v>17</v>
      </c>
      <c r="G3016" t="s">
        <v>6</v>
      </c>
      <c r="H3016">
        <v>42493</v>
      </c>
      <c r="I3016">
        <f>IF(Table3_1[[#This Row],[Status]]="Hired",1,0)</f>
        <v>1</v>
      </c>
      <c r="J3016" t="b">
        <f>OR((Table3_1[[#This Row],[Offered Salary]]&lt;$O$27),(Table3_1[[#This Row],[Offered Salary]]&gt;$O$28))</f>
        <v>0</v>
      </c>
      <c r="K3016" t="str">
        <f>IF(Table3_1[[#This Row],[Offered Salary]]&lt;$O$27,"Low",IF(Table3_1[[#This Row],[Offered Salary]]&gt;$O$28,"High",""))</f>
        <v/>
      </c>
      <c r="L3016" s="6">
        <f>((Table3_1[[#This Row],[Offered Salary]]-$O$25)/$O$26)</f>
        <v>-0.25967111667903009</v>
      </c>
    </row>
    <row r="3017" spans="1:12" x14ac:dyDescent="0.3">
      <c r="A3017">
        <v>813243</v>
      </c>
      <c r="B3017" s="2">
        <v>41791</v>
      </c>
      <c r="C3017" s="3">
        <v>0.49026620370370372</v>
      </c>
      <c r="D3017" t="s">
        <v>31</v>
      </c>
      <c r="E3017" t="s">
        <v>27</v>
      </c>
      <c r="F3017" t="s">
        <v>17</v>
      </c>
      <c r="G3017" t="s">
        <v>6</v>
      </c>
      <c r="H3017">
        <v>38638</v>
      </c>
      <c r="I3017">
        <f>IF(Table3_1[[#This Row],[Status]]="Hired",1,0)</f>
        <v>1</v>
      </c>
      <c r="J3017" t="b">
        <f>OR((Table3_1[[#This Row],[Offered Salary]]&lt;$O$27),(Table3_1[[#This Row],[Offered Salary]]&gt;$O$28))</f>
        <v>0</v>
      </c>
      <c r="K3017" t="str">
        <f>IF(Table3_1[[#This Row],[Offered Salary]]&lt;$O$27,"Low",IF(Table3_1[[#This Row],[Offered Salary]]&gt;$O$28,"High",""))</f>
        <v/>
      </c>
      <c r="L3017" s="6">
        <f>((Table3_1[[#This Row],[Offered Salary]]-$O$25)/$O$26)</f>
        <v>-0.39329111809671335</v>
      </c>
    </row>
    <row r="3018" spans="1:12" x14ac:dyDescent="0.3">
      <c r="A3018">
        <v>804046</v>
      </c>
      <c r="B3018" s="2">
        <v>41817</v>
      </c>
      <c r="C3018" s="3">
        <v>0.39672453703703703</v>
      </c>
      <c r="D3018" t="s">
        <v>30</v>
      </c>
      <c r="E3018" t="s">
        <v>27</v>
      </c>
      <c r="F3018" t="s">
        <v>17</v>
      </c>
      <c r="G3018" t="s">
        <v>6</v>
      </c>
      <c r="H3018">
        <v>42610</v>
      </c>
      <c r="I3018">
        <f>IF(Table3_1[[#This Row],[Status]]="Hired",1,0)</f>
        <v>0</v>
      </c>
      <c r="J3018" t="b">
        <f>OR((Table3_1[[#This Row],[Offered Salary]]&lt;$O$27),(Table3_1[[#This Row],[Offered Salary]]&gt;$O$28))</f>
        <v>0</v>
      </c>
      <c r="K3018" t="str">
        <f>IF(Table3_1[[#This Row],[Offered Salary]]&lt;$O$27,"Low",IF(Table3_1[[#This Row],[Offered Salary]]&gt;$O$28,"High",""))</f>
        <v/>
      </c>
      <c r="L3018" s="6">
        <f>((Table3_1[[#This Row],[Offered Salary]]-$O$25)/$O$26)</f>
        <v>-0.25561572363989421</v>
      </c>
    </row>
    <row r="3019" spans="1:12" x14ac:dyDescent="0.3">
      <c r="A3019">
        <v>236696</v>
      </c>
      <c r="B3019" s="2">
        <v>41821</v>
      </c>
      <c r="C3019" s="3">
        <v>0.58869212962962958</v>
      </c>
      <c r="D3019" t="s">
        <v>31</v>
      </c>
      <c r="E3019" t="s">
        <v>29</v>
      </c>
      <c r="F3019" t="s">
        <v>17</v>
      </c>
      <c r="G3019" t="s">
        <v>6</v>
      </c>
      <c r="H3019">
        <v>57489</v>
      </c>
      <c r="I3019">
        <f>IF(Table3_1[[#This Row],[Status]]="Hired",1,0)</f>
        <v>1</v>
      </c>
      <c r="J3019" t="b">
        <f>OR((Table3_1[[#This Row],[Offered Salary]]&lt;$O$27),(Table3_1[[#This Row],[Offered Salary]]&gt;$O$28))</f>
        <v>0</v>
      </c>
      <c r="K3019" t="str">
        <f>IF(Table3_1[[#This Row],[Offered Salary]]&lt;$O$27,"Low",IF(Table3_1[[#This Row],[Offered Salary]]&gt;$O$28,"High",""))</f>
        <v/>
      </c>
      <c r="L3019" s="6">
        <f>((Table3_1[[#This Row],[Offered Salary]]-$O$25)/$O$26)</f>
        <v>0.26011242190970602</v>
      </c>
    </row>
    <row r="3020" spans="1:12" x14ac:dyDescent="0.3">
      <c r="A3020">
        <v>175958</v>
      </c>
      <c r="B3020" s="2">
        <v>41821</v>
      </c>
      <c r="C3020" s="3">
        <v>0.5891319444444445</v>
      </c>
      <c r="D3020" t="s">
        <v>31</v>
      </c>
      <c r="E3020" t="s">
        <v>29</v>
      </c>
      <c r="F3020" t="s">
        <v>17</v>
      </c>
      <c r="G3020" t="s">
        <v>6</v>
      </c>
      <c r="H3020">
        <v>86704</v>
      </c>
      <c r="I3020">
        <f>IF(Table3_1[[#This Row],[Status]]="Hired",1,0)</f>
        <v>1</v>
      </c>
      <c r="J3020" t="b">
        <f>OR((Table3_1[[#This Row],[Offered Salary]]&lt;$O$27),(Table3_1[[#This Row],[Offered Salary]]&gt;$O$28))</f>
        <v>0</v>
      </c>
      <c r="K3020" t="str">
        <f>IF(Table3_1[[#This Row],[Offered Salary]]&lt;$O$27,"Low",IF(Table3_1[[#This Row],[Offered Salary]]&gt;$O$28,"High",""))</f>
        <v/>
      </c>
      <c r="L3020" s="6">
        <f>((Table3_1[[#This Row],[Offered Salary]]-$O$25)/$O$26)</f>
        <v>1.2727475299298399</v>
      </c>
    </row>
    <row r="3021" spans="1:12" x14ac:dyDescent="0.3">
      <c r="A3021">
        <v>896170</v>
      </c>
      <c r="B3021" s="2">
        <v>41866</v>
      </c>
      <c r="C3021" s="3">
        <v>0.39913194444444444</v>
      </c>
      <c r="D3021" t="s">
        <v>31</v>
      </c>
      <c r="E3021" t="s">
        <v>29</v>
      </c>
      <c r="F3021" t="s">
        <v>17</v>
      </c>
      <c r="G3021" t="s">
        <v>6</v>
      </c>
      <c r="H3021">
        <v>36331</v>
      </c>
      <c r="I3021">
        <f>IF(Table3_1[[#This Row],[Status]]="Hired",1,0)</f>
        <v>1</v>
      </c>
      <c r="J3021" t="b">
        <f>OR((Table3_1[[#This Row],[Offered Salary]]&lt;$O$27),(Table3_1[[#This Row],[Offered Salary]]&gt;$O$28))</f>
        <v>0</v>
      </c>
      <c r="K3021" t="str">
        <f>IF(Table3_1[[#This Row],[Offered Salary]]&lt;$O$27,"Low",IF(Table3_1[[#This Row],[Offered Salary]]&gt;$O$28,"High",""))</f>
        <v/>
      </c>
      <c r="L3021" s="6">
        <f>((Table3_1[[#This Row],[Offered Salary]]-$O$25)/$O$26)</f>
        <v>-0.47325515007352148</v>
      </c>
    </row>
    <row r="3022" spans="1:12" x14ac:dyDescent="0.3">
      <c r="A3022">
        <v>526522</v>
      </c>
      <c r="B3022" s="2">
        <v>41866</v>
      </c>
      <c r="C3022" s="3">
        <v>0.39960648148148148</v>
      </c>
      <c r="D3022" t="s">
        <v>30</v>
      </c>
      <c r="E3022" t="s">
        <v>29</v>
      </c>
      <c r="F3022" t="s">
        <v>17</v>
      </c>
      <c r="G3022" t="s">
        <v>6</v>
      </c>
      <c r="H3022">
        <v>13911</v>
      </c>
      <c r="I3022">
        <f>IF(Table3_1[[#This Row],[Status]]="Hired",1,0)</f>
        <v>0</v>
      </c>
      <c r="J3022" t="b">
        <f>OR((Table3_1[[#This Row],[Offered Salary]]&lt;$O$27),(Table3_1[[#This Row],[Offered Salary]]&gt;$O$28))</f>
        <v>0</v>
      </c>
      <c r="K3022" t="str">
        <f>IF(Table3_1[[#This Row],[Offered Salary]]&lt;$O$27,"Low",IF(Table3_1[[#This Row],[Offered Salary]]&gt;$O$28,"High",""))</f>
        <v/>
      </c>
      <c r="L3022" s="6">
        <f>((Table3_1[[#This Row],[Offered Salary]]-$O$25)/$O$26)</f>
        <v>-1.2503655085130696</v>
      </c>
    </row>
    <row r="3023" spans="1:12" x14ac:dyDescent="0.3">
      <c r="A3023">
        <v>813660</v>
      </c>
      <c r="B3023" s="2">
        <v>41873</v>
      </c>
      <c r="C3023" s="3">
        <v>0.39721064814814816</v>
      </c>
      <c r="D3023" t="s">
        <v>30</v>
      </c>
      <c r="E3023" t="s">
        <v>27</v>
      </c>
      <c r="F3023" t="s">
        <v>17</v>
      </c>
      <c r="G3023" t="s">
        <v>6</v>
      </c>
      <c r="H3023">
        <v>42998</v>
      </c>
      <c r="I3023">
        <f>IF(Table3_1[[#This Row],[Status]]="Hired",1,0)</f>
        <v>0</v>
      </c>
      <c r="J3023" t="b">
        <f>OR((Table3_1[[#This Row],[Offered Salary]]&lt;$O$27),(Table3_1[[#This Row],[Offered Salary]]&gt;$O$28))</f>
        <v>0</v>
      </c>
      <c r="K3023" t="str">
        <f>IF(Table3_1[[#This Row],[Offered Salary]]&lt;$O$27,"Low",IF(Table3_1[[#This Row],[Offered Salary]]&gt;$O$28,"High",""))</f>
        <v/>
      </c>
      <c r="L3023" s="6">
        <f>((Table3_1[[#This Row],[Offered Salary]]-$O$25)/$O$26)</f>
        <v>-0.24216706980070846</v>
      </c>
    </row>
    <row r="3024" spans="1:12" x14ac:dyDescent="0.3">
      <c r="A3024">
        <v>668814</v>
      </c>
      <c r="B3024" s="2">
        <v>41873</v>
      </c>
      <c r="C3024" s="3">
        <v>0.39814814814814814</v>
      </c>
      <c r="D3024" t="s">
        <v>31</v>
      </c>
      <c r="E3024" t="s">
        <v>27</v>
      </c>
      <c r="F3024" t="s">
        <v>17</v>
      </c>
      <c r="G3024" t="s">
        <v>6</v>
      </c>
      <c r="H3024">
        <v>20666</v>
      </c>
      <c r="I3024">
        <f>IF(Table3_1[[#This Row],[Status]]="Hired",1,0)</f>
        <v>1</v>
      </c>
      <c r="J3024" t="b">
        <f>OR((Table3_1[[#This Row],[Offered Salary]]&lt;$O$27),(Table3_1[[#This Row],[Offered Salary]]&gt;$O$28))</f>
        <v>0</v>
      </c>
      <c r="K3024" t="str">
        <f>IF(Table3_1[[#This Row],[Offered Salary]]&lt;$O$27,"Low",IF(Table3_1[[#This Row],[Offered Salary]]&gt;$O$28,"High",""))</f>
        <v/>
      </c>
      <c r="L3024" s="6">
        <f>((Table3_1[[#This Row],[Offered Salary]]-$O$25)/$O$26)</f>
        <v>-1.0162272180911629</v>
      </c>
    </row>
    <row r="3025" spans="1:12" x14ac:dyDescent="0.3">
      <c r="A3025">
        <v>848064</v>
      </c>
      <c r="B3025" s="2">
        <v>41873</v>
      </c>
      <c r="C3025" s="3">
        <v>0.39863425925925927</v>
      </c>
      <c r="D3025" t="s">
        <v>31</v>
      </c>
      <c r="E3025" t="s">
        <v>29</v>
      </c>
      <c r="F3025" t="s">
        <v>17</v>
      </c>
      <c r="G3025" t="s">
        <v>6</v>
      </c>
      <c r="H3025">
        <v>80782</v>
      </c>
      <c r="I3025">
        <f>IF(Table3_1[[#This Row],[Status]]="Hired",1,0)</f>
        <v>1</v>
      </c>
      <c r="J3025" t="b">
        <f>OR((Table3_1[[#This Row],[Offered Salary]]&lt;$O$27),(Table3_1[[#This Row],[Offered Salary]]&gt;$O$28))</f>
        <v>0</v>
      </c>
      <c r="K3025" t="str">
        <f>IF(Table3_1[[#This Row],[Offered Salary]]&lt;$O$27,"Low",IF(Table3_1[[#This Row],[Offered Salary]]&gt;$O$28,"High",""))</f>
        <v/>
      </c>
      <c r="L3025" s="6">
        <f>((Table3_1[[#This Row],[Offered Salary]]-$O$25)/$O$26)</f>
        <v>1.0674822514874223</v>
      </c>
    </row>
    <row r="3026" spans="1:12" x14ac:dyDescent="0.3">
      <c r="A3026">
        <v>669965</v>
      </c>
      <c r="B3026" s="2">
        <v>41857</v>
      </c>
      <c r="C3026" s="3">
        <v>0.26479166666666665</v>
      </c>
      <c r="D3026" t="s">
        <v>30</v>
      </c>
      <c r="E3026" t="s">
        <v>29</v>
      </c>
      <c r="F3026" t="s">
        <v>14</v>
      </c>
      <c r="G3026" t="s">
        <v>10</v>
      </c>
      <c r="H3026">
        <v>45850</v>
      </c>
      <c r="I3026">
        <f>IF(Table3_1[[#This Row],[Status]]="Hired",1,0)</f>
        <v>0</v>
      </c>
      <c r="J3026" t="b">
        <f>OR((Table3_1[[#This Row],[Offered Salary]]&lt;$O$27),(Table3_1[[#This Row],[Offered Salary]]&gt;$O$28))</f>
        <v>0</v>
      </c>
      <c r="K3026" t="str">
        <f>IF(Table3_1[[#This Row],[Offered Salary]]&lt;$O$27,"Low",IF(Table3_1[[#This Row],[Offered Salary]]&gt;$O$28,"High",""))</f>
        <v/>
      </c>
      <c r="L3026" s="6">
        <f>((Table3_1[[#This Row],[Offered Salary]]-$O$25)/$O$26)</f>
        <v>-0.14331253178689973</v>
      </c>
    </row>
    <row r="3027" spans="1:12" x14ac:dyDescent="0.3">
      <c r="A3027">
        <v>407669</v>
      </c>
      <c r="B3027" s="2">
        <v>41858</v>
      </c>
      <c r="C3027" s="3">
        <v>0.81012731481481481</v>
      </c>
      <c r="D3027" t="s">
        <v>31</v>
      </c>
      <c r="E3027" t="s">
        <v>27</v>
      </c>
      <c r="F3027" t="s">
        <v>14</v>
      </c>
      <c r="G3027" t="s">
        <v>10</v>
      </c>
      <c r="H3027">
        <v>84692</v>
      </c>
      <c r="I3027">
        <f>IF(Table3_1[[#This Row],[Status]]="Hired",1,0)</f>
        <v>1</v>
      </c>
      <c r="J3027" t="b">
        <f>OR((Table3_1[[#This Row],[Offered Salary]]&lt;$O$27),(Table3_1[[#This Row],[Offered Salary]]&gt;$O$28))</f>
        <v>0</v>
      </c>
      <c r="K3027" t="str">
        <f>IF(Table3_1[[#This Row],[Offered Salary]]&lt;$O$27,"Low",IF(Table3_1[[#This Row],[Offered Salary]]&gt;$O$28,"High",""))</f>
        <v/>
      </c>
      <c r="L3027" s="6">
        <f>((Table3_1[[#This Row],[Offered Salary]]-$O$25)/$O$26)</f>
        <v>1.2030086342482889</v>
      </c>
    </row>
    <row r="3028" spans="1:12" x14ac:dyDescent="0.3">
      <c r="A3028">
        <v>127411</v>
      </c>
      <c r="B3028" s="2">
        <v>41858</v>
      </c>
      <c r="C3028" s="3">
        <v>0.81054398148148143</v>
      </c>
      <c r="D3028" t="s">
        <v>31</v>
      </c>
      <c r="E3028" t="s">
        <v>29</v>
      </c>
      <c r="F3028" t="s">
        <v>14</v>
      </c>
      <c r="G3028" t="s">
        <v>10</v>
      </c>
      <c r="H3028">
        <v>64735</v>
      </c>
      <c r="I3028">
        <f>IF(Table3_1[[#This Row],[Status]]="Hired",1,0)</f>
        <v>1</v>
      </c>
      <c r="J3028" t="b">
        <f>OR((Table3_1[[#This Row],[Offered Salary]]&lt;$O$27),(Table3_1[[#This Row],[Offered Salary]]&gt;$O$28))</f>
        <v>0</v>
      </c>
      <c r="K3028" t="str">
        <f>IF(Table3_1[[#This Row],[Offered Salary]]&lt;$O$27,"Low",IF(Table3_1[[#This Row],[Offered Salary]]&gt;$O$28,"High",""))</f>
        <v/>
      </c>
      <c r="L3028" s="6">
        <f>((Table3_1[[#This Row],[Offered Salary]]-$O$25)/$O$26)</f>
        <v>0.51126949850439674</v>
      </c>
    </row>
    <row r="3029" spans="1:12" x14ac:dyDescent="0.3">
      <c r="A3029">
        <v>632747</v>
      </c>
      <c r="B3029" s="2">
        <v>41827</v>
      </c>
      <c r="C3029" s="3">
        <v>0.39800925925925928</v>
      </c>
      <c r="D3029" t="s">
        <v>31</v>
      </c>
      <c r="E3029" t="s">
        <v>29</v>
      </c>
      <c r="F3029" t="s">
        <v>12</v>
      </c>
      <c r="G3029" t="s">
        <v>4</v>
      </c>
      <c r="H3029">
        <v>39710</v>
      </c>
      <c r="I3029">
        <f>IF(Table3_1[[#This Row],[Status]]="Hired",1,0)</f>
        <v>1</v>
      </c>
      <c r="J3029" t="b">
        <f>OR((Table3_1[[#This Row],[Offered Salary]]&lt;$O$27),(Table3_1[[#This Row],[Offered Salary]]&gt;$O$28))</f>
        <v>0</v>
      </c>
      <c r="K3029" t="str">
        <f>IF(Table3_1[[#This Row],[Offered Salary]]&lt;$O$27,"Low",IF(Table3_1[[#This Row],[Offered Salary]]&gt;$O$28,"High",""))</f>
        <v/>
      </c>
      <c r="L3029" s="6">
        <f>((Table3_1[[#This Row],[Offered Salary]]-$O$25)/$O$26)</f>
        <v>-0.35613401264411765</v>
      </c>
    </row>
    <row r="3030" spans="1:12" x14ac:dyDescent="0.3">
      <c r="A3030">
        <v>127432</v>
      </c>
      <c r="B3030" s="2">
        <v>41827</v>
      </c>
      <c r="C3030" s="3">
        <v>0.39837962962962964</v>
      </c>
      <c r="D3030" t="s">
        <v>31</v>
      </c>
      <c r="E3030" t="s">
        <v>27</v>
      </c>
      <c r="F3030" t="s">
        <v>12</v>
      </c>
      <c r="G3030" t="s">
        <v>4</v>
      </c>
      <c r="H3030">
        <v>94188</v>
      </c>
      <c r="I3030">
        <f>IF(Table3_1[[#This Row],[Status]]="Hired",1,0)</f>
        <v>1</v>
      </c>
      <c r="J3030" t="b">
        <f>OR((Table3_1[[#This Row],[Offered Salary]]&lt;$O$27),(Table3_1[[#This Row],[Offered Salary]]&gt;$O$28))</f>
        <v>0</v>
      </c>
      <c r="K3030" t="str">
        <f>IF(Table3_1[[#This Row],[Offered Salary]]&lt;$O$27,"Low",IF(Table3_1[[#This Row],[Offered Salary]]&gt;$O$28,"High",""))</f>
        <v/>
      </c>
      <c r="L3030" s="6">
        <f>((Table3_1[[#This Row],[Offered Salary]]-$O$25)/$O$26)</f>
        <v>1.5321540385186703</v>
      </c>
    </row>
    <row r="3031" spans="1:12" x14ac:dyDescent="0.3">
      <c r="A3031">
        <v>861705</v>
      </c>
      <c r="B3031" s="2">
        <v>41827</v>
      </c>
      <c r="C3031" s="3">
        <v>0.39966435185185184</v>
      </c>
      <c r="D3031" t="s">
        <v>30</v>
      </c>
      <c r="E3031" t="s">
        <v>27</v>
      </c>
      <c r="F3031" t="s">
        <v>12</v>
      </c>
      <c r="G3031" t="s">
        <v>4</v>
      </c>
      <c r="H3031">
        <v>11184</v>
      </c>
      <c r="I3031">
        <f>IF(Table3_1[[#This Row],[Status]]="Hired",1,0)</f>
        <v>0</v>
      </c>
      <c r="J3031" t="b">
        <f>OR((Table3_1[[#This Row],[Offered Salary]]&lt;$O$27),(Table3_1[[#This Row],[Offered Salary]]&gt;$O$28))</f>
        <v>1</v>
      </c>
      <c r="K3031" t="str">
        <f>IF(Table3_1[[#This Row],[Offered Salary]]&lt;$O$27,"Low",IF(Table3_1[[#This Row],[Offered Salary]]&gt;$O$28,"High",""))</f>
        <v>Low</v>
      </c>
      <c r="L3031" s="6">
        <f>((Table3_1[[#This Row],[Offered Salary]]-$O$25)/$O$26)</f>
        <v>-1.3448873616560066</v>
      </c>
    </row>
    <row r="3032" spans="1:12" x14ac:dyDescent="0.3">
      <c r="A3032">
        <v>580341</v>
      </c>
      <c r="B3032" s="2">
        <v>41829</v>
      </c>
      <c r="C3032" s="3">
        <v>0.4238425925925926</v>
      </c>
      <c r="D3032" t="s">
        <v>31</v>
      </c>
      <c r="E3032" t="s">
        <v>27</v>
      </c>
      <c r="F3032" t="s">
        <v>12</v>
      </c>
      <c r="G3032" t="s">
        <v>2</v>
      </c>
      <c r="H3032">
        <v>74861</v>
      </c>
      <c r="I3032">
        <f>IF(Table3_1[[#This Row],[Status]]="Hired",1,0)</f>
        <v>1</v>
      </c>
      <c r="J3032" t="b">
        <f>OR((Table3_1[[#This Row],[Offered Salary]]&lt;$O$27),(Table3_1[[#This Row],[Offered Salary]]&gt;$O$28))</f>
        <v>0</v>
      </c>
      <c r="K3032" t="str">
        <f>IF(Table3_1[[#This Row],[Offered Salary]]&lt;$O$27,"Low",IF(Table3_1[[#This Row],[Offered Salary]]&gt;$O$28,"High",""))</f>
        <v/>
      </c>
      <c r="L3032" s="6">
        <f>((Table3_1[[#This Row],[Offered Salary]]-$O$25)/$O$26)</f>
        <v>0.86225163452397147</v>
      </c>
    </row>
    <row r="3033" spans="1:12" x14ac:dyDescent="0.3">
      <c r="A3033">
        <v>176366</v>
      </c>
      <c r="B3033" s="2">
        <v>41829</v>
      </c>
      <c r="C3033" s="3">
        <v>0.42434027777777777</v>
      </c>
      <c r="D3033" t="s">
        <v>30</v>
      </c>
      <c r="E3033" t="s">
        <v>27</v>
      </c>
      <c r="F3033" t="s">
        <v>12</v>
      </c>
      <c r="G3033" t="s">
        <v>2</v>
      </c>
      <c r="H3033">
        <v>41179</v>
      </c>
      <c r="I3033">
        <f>IF(Table3_1[[#This Row],[Status]]="Hired",1,0)</f>
        <v>0</v>
      </c>
      <c r="J3033" t="b">
        <f>OR((Table3_1[[#This Row],[Offered Salary]]&lt;$O$27),(Table3_1[[#This Row],[Offered Salary]]&gt;$O$28))</f>
        <v>0</v>
      </c>
      <c r="K3033" t="str">
        <f>IF(Table3_1[[#This Row],[Offered Salary]]&lt;$O$27,"Low",IF(Table3_1[[#This Row],[Offered Salary]]&gt;$O$28,"High",""))</f>
        <v/>
      </c>
      <c r="L3033" s="6">
        <f>((Table3_1[[#This Row],[Offered Salary]]-$O$25)/$O$26)</f>
        <v>-0.30521630004163341</v>
      </c>
    </row>
    <row r="3034" spans="1:12" x14ac:dyDescent="0.3">
      <c r="A3034">
        <v>395791</v>
      </c>
      <c r="B3034" s="2">
        <v>41829</v>
      </c>
      <c r="C3034" s="3">
        <v>0.42657407407407405</v>
      </c>
      <c r="D3034" t="s">
        <v>31</v>
      </c>
      <c r="E3034" t="s">
        <v>29</v>
      </c>
      <c r="F3034" t="s">
        <v>12</v>
      </c>
      <c r="G3034" t="s">
        <v>2</v>
      </c>
      <c r="H3034">
        <v>81143</v>
      </c>
      <c r="I3034">
        <f>IF(Table3_1[[#This Row],[Status]]="Hired",1,0)</f>
        <v>1</v>
      </c>
      <c r="J3034" t="b">
        <f>OR((Table3_1[[#This Row],[Offered Salary]]&lt;$O$27),(Table3_1[[#This Row],[Offered Salary]]&gt;$O$28))</f>
        <v>0</v>
      </c>
      <c r="K3034" t="str">
        <f>IF(Table3_1[[#This Row],[Offered Salary]]&lt;$O$27,"Low",IF(Table3_1[[#This Row],[Offered Salary]]&gt;$O$28,"High",""))</f>
        <v/>
      </c>
      <c r="L3034" s="6">
        <f>((Table3_1[[#This Row],[Offered Salary]]-$O$25)/$O$26)</f>
        <v>1.0799950453944995</v>
      </c>
    </row>
    <row r="3035" spans="1:12" x14ac:dyDescent="0.3">
      <c r="A3035">
        <v>924809</v>
      </c>
      <c r="B3035" s="2">
        <v>41829</v>
      </c>
      <c r="C3035" s="3">
        <v>0.42753472222222222</v>
      </c>
      <c r="D3035" t="s">
        <v>30</v>
      </c>
      <c r="E3035" t="s">
        <v>27</v>
      </c>
      <c r="F3035" t="s">
        <v>12</v>
      </c>
      <c r="G3035" t="s">
        <v>2</v>
      </c>
      <c r="H3035">
        <v>44275</v>
      </c>
      <c r="I3035">
        <f>IF(Table3_1[[#This Row],[Status]]="Hired",1,0)</f>
        <v>0</v>
      </c>
      <c r="J3035" t="b">
        <f>OR((Table3_1[[#This Row],[Offered Salary]]&lt;$O$27),(Table3_1[[#This Row],[Offered Salary]]&gt;$O$28))</f>
        <v>0</v>
      </c>
      <c r="K3035" t="str">
        <f>IF(Table3_1[[#This Row],[Offered Salary]]&lt;$O$27,"Low",IF(Table3_1[[#This Row],[Offered Salary]]&gt;$O$28,"High",""))</f>
        <v/>
      </c>
      <c r="L3035" s="6">
        <f>((Table3_1[[#This Row],[Offered Salary]]-$O$25)/$O$26)</f>
        <v>-0.19790436115988316</v>
      </c>
    </row>
    <row r="3036" spans="1:12" x14ac:dyDescent="0.3">
      <c r="A3036">
        <v>896824</v>
      </c>
      <c r="B3036" s="2">
        <v>41839</v>
      </c>
      <c r="C3036" s="3">
        <v>0.63048611111111108</v>
      </c>
      <c r="D3036" t="s">
        <v>31</v>
      </c>
      <c r="E3036" t="s">
        <v>27</v>
      </c>
      <c r="F3036" t="s">
        <v>12</v>
      </c>
      <c r="G3036" t="s">
        <v>4</v>
      </c>
      <c r="H3036">
        <v>70297</v>
      </c>
      <c r="I3036">
        <f>IF(Table3_1[[#This Row],[Status]]="Hired",1,0)</f>
        <v>1</v>
      </c>
      <c r="J3036" t="b">
        <f>OR((Table3_1[[#This Row],[Offered Salary]]&lt;$O$27),(Table3_1[[#This Row],[Offered Salary]]&gt;$O$28))</f>
        <v>0</v>
      </c>
      <c r="K3036" t="str">
        <f>IF(Table3_1[[#This Row],[Offered Salary]]&lt;$O$27,"Low",IF(Table3_1[[#This Row],[Offered Salary]]&gt;$O$28,"High",""))</f>
        <v/>
      </c>
      <c r="L3036" s="6">
        <f>((Table3_1[[#This Row],[Offered Salary]]-$O$25)/$O$26)</f>
        <v>0.70405664451870398</v>
      </c>
    </row>
    <row r="3037" spans="1:12" x14ac:dyDescent="0.3">
      <c r="A3037">
        <v>908354</v>
      </c>
      <c r="B3037" s="2">
        <v>41829</v>
      </c>
      <c r="C3037" s="3">
        <v>0.45603009259259258</v>
      </c>
      <c r="D3037" t="s">
        <v>31</v>
      </c>
      <c r="E3037" t="s">
        <v>27</v>
      </c>
      <c r="F3037" t="s">
        <v>17</v>
      </c>
      <c r="G3037" t="s">
        <v>4</v>
      </c>
      <c r="H3037">
        <v>51508</v>
      </c>
      <c r="I3037">
        <f>IF(Table3_1[[#This Row],[Status]]="Hired",1,0)</f>
        <v>1</v>
      </c>
      <c r="J3037" t="b">
        <f>OR((Table3_1[[#This Row],[Offered Salary]]&lt;$O$27),(Table3_1[[#This Row],[Offered Salary]]&gt;$O$28))</f>
        <v>0</v>
      </c>
      <c r="K3037" t="str">
        <f>IF(Table3_1[[#This Row],[Offered Salary]]&lt;$O$27,"Low",IF(Table3_1[[#This Row],[Offered Salary]]&gt;$O$28,"High",""))</f>
        <v/>
      </c>
      <c r="L3037" s="6">
        <f>((Table3_1[[#This Row],[Offered Salary]]-$O$25)/$O$26)</f>
        <v>5.2802116208236917E-2</v>
      </c>
    </row>
    <row r="3038" spans="1:12" x14ac:dyDescent="0.3">
      <c r="A3038">
        <v>582161</v>
      </c>
      <c r="B3038" s="2">
        <v>41829</v>
      </c>
      <c r="C3038" s="3">
        <v>0.4586689814814815</v>
      </c>
      <c r="D3038" t="s">
        <v>31</v>
      </c>
      <c r="E3038" t="s">
        <v>27</v>
      </c>
      <c r="F3038" t="s">
        <v>17</v>
      </c>
      <c r="G3038" t="s">
        <v>4</v>
      </c>
      <c r="H3038">
        <v>43545</v>
      </c>
      <c r="I3038">
        <f>IF(Table3_1[[#This Row],[Status]]="Hired",1,0)</f>
        <v>1</v>
      </c>
      <c r="J3038" t="b">
        <f>OR((Table3_1[[#This Row],[Offered Salary]]&lt;$O$27),(Table3_1[[#This Row],[Offered Salary]]&gt;$O$28))</f>
        <v>0</v>
      </c>
      <c r="K3038" t="str">
        <f>IF(Table3_1[[#This Row],[Offered Salary]]&lt;$O$27,"Low",IF(Table3_1[[#This Row],[Offered Salary]]&gt;$O$28,"High",""))</f>
        <v/>
      </c>
      <c r="L3038" s="6">
        <f>((Table3_1[[#This Row],[Offered Salary]]-$O$25)/$O$26)</f>
        <v>-0.22320724080577389</v>
      </c>
    </row>
    <row r="3039" spans="1:12" x14ac:dyDescent="0.3">
      <c r="A3039">
        <v>397725</v>
      </c>
      <c r="B3039" s="2">
        <v>41831</v>
      </c>
      <c r="C3039" s="3">
        <v>0.4690509259259259</v>
      </c>
      <c r="D3039" t="s">
        <v>30</v>
      </c>
      <c r="E3039" t="s">
        <v>29</v>
      </c>
      <c r="F3039" t="s">
        <v>17</v>
      </c>
      <c r="G3039" t="s">
        <v>4</v>
      </c>
      <c r="H3039">
        <v>3474</v>
      </c>
      <c r="I3039">
        <f>IF(Table3_1[[#This Row],[Status]]="Hired",1,0)</f>
        <v>0</v>
      </c>
      <c r="J3039" t="b">
        <f>OR((Table3_1[[#This Row],[Offered Salary]]&lt;$O$27),(Table3_1[[#This Row],[Offered Salary]]&gt;$O$28))</f>
        <v>1</v>
      </c>
      <c r="K3039" t="str">
        <f>IF(Table3_1[[#This Row],[Offered Salary]]&lt;$O$27,"Low",IF(Table3_1[[#This Row],[Offered Salary]]&gt;$O$28,"High",""))</f>
        <v>Low</v>
      </c>
      <c r="L3039" s="6">
        <f>((Table3_1[[#This Row],[Offered Salary]]-$O$25)/$O$26)</f>
        <v>-1.6121273644913732</v>
      </c>
    </row>
    <row r="3040" spans="1:12" x14ac:dyDescent="0.3">
      <c r="A3040">
        <v>615122</v>
      </c>
      <c r="B3040" s="2">
        <v>41836</v>
      </c>
      <c r="C3040" s="3">
        <v>0.74362268518518515</v>
      </c>
      <c r="D3040" t="s">
        <v>31</v>
      </c>
      <c r="E3040" t="s">
        <v>27</v>
      </c>
      <c r="F3040" t="s">
        <v>17</v>
      </c>
      <c r="G3040" t="s">
        <v>4</v>
      </c>
      <c r="H3040">
        <v>53003</v>
      </c>
      <c r="I3040">
        <f>IF(Table3_1[[#This Row],[Status]]="Hired",1,0)</f>
        <v>1</v>
      </c>
      <c r="J3040" t="b">
        <f>OR((Table3_1[[#This Row],[Offered Salary]]&lt;$O$27),(Table3_1[[#This Row],[Offered Salary]]&gt;$O$28))</f>
        <v>0</v>
      </c>
      <c r="K3040" t="str">
        <f>IF(Table3_1[[#This Row],[Offered Salary]]&lt;$O$27,"Low",IF(Table3_1[[#This Row],[Offered Salary]]&gt;$O$28,"High",""))</f>
        <v/>
      </c>
      <c r="L3040" s="6">
        <f>((Table3_1[[#This Row],[Offered Salary]]-$O$25)/$O$26)</f>
        <v>0.10462102726386245</v>
      </c>
    </row>
    <row r="3041" spans="1:12" x14ac:dyDescent="0.3">
      <c r="A3041">
        <v>885767</v>
      </c>
      <c r="B3041" s="2">
        <v>41865</v>
      </c>
      <c r="C3041" s="3">
        <v>0.47280092592592593</v>
      </c>
      <c r="D3041" t="s">
        <v>31</v>
      </c>
      <c r="E3041" t="s">
        <v>27</v>
      </c>
      <c r="F3041" t="s">
        <v>17</v>
      </c>
      <c r="G3041" t="s">
        <v>4</v>
      </c>
      <c r="H3041">
        <v>38085</v>
      </c>
      <c r="I3041">
        <f>IF(Table3_1[[#This Row],[Status]]="Hired",1,0)</f>
        <v>1</v>
      </c>
      <c r="J3041" t="b">
        <f>OR((Table3_1[[#This Row],[Offered Salary]]&lt;$O$27),(Table3_1[[#This Row],[Offered Salary]]&gt;$O$28))</f>
        <v>0</v>
      </c>
      <c r="K3041" t="str">
        <f>IF(Table3_1[[#This Row],[Offered Salary]]&lt;$O$27,"Low",IF(Table3_1[[#This Row],[Offered Salary]]&gt;$O$28,"High",""))</f>
        <v/>
      </c>
      <c r="L3041" s="6">
        <f>((Table3_1[[#This Row],[Offered Salary]]-$O$25)/$O$26)</f>
        <v>-0.41245891596544976</v>
      </c>
    </row>
    <row r="3042" spans="1:12" x14ac:dyDescent="0.3">
      <c r="A3042">
        <v>509555</v>
      </c>
      <c r="B3042" s="2">
        <v>41834</v>
      </c>
      <c r="C3042" s="3">
        <v>0.39760416666666665</v>
      </c>
      <c r="D3042" t="s">
        <v>30</v>
      </c>
      <c r="E3042" t="s">
        <v>29</v>
      </c>
      <c r="F3042" t="s">
        <v>17</v>
      </c>
      <c r="G3042" t="s">
        <v>4</v>
      </c>
      <c r="H3042">
        <v>49225</v>
      </c>
      <c r="I3042">
        <f>IF(Table3_1[[#This Row],[Status]]="Hired",1,0)</f>
        <v>0</v>
      </c>
      <c r="J3042" t="b">
        <f>OR((Table3_1[[#This Row],[Offered Salary]]&lt;$O$27),(Table3_1[[#This Row],[Offered Salary]]&gt;$O$28))</f>
        <v>0</v>
      </c>
      <c r="K3042" t="str">
        <f>IF(Table3_1[[#This Row],[Offered Salary]]&lt;$O$27,"Low",IF(Table3_1[[#This Row],[Offered Salary]]&gt;$O$28,"High",""))</f>
        <v/>
      </c>
      <c r="L3042" s="6">
        <f>((Table3_1[[#This Row],[Offered Salary]]-$O$25)/$O$26)</f>
        <v>-2.633004027336382E-2</v>
      </c>
    </row>
    <row r="3043" spans="1:12" x14ac:dyDescent="0.3">
      <c r="A3043">
        <v>472651</v>
      </c>
      <c r="B3043" s="2">
        <v>41834</v>
      </c>
      <c r="C3043" s="3">
        <v>0.39947916666666666</v>
      </c>
      <c r="D3043" t="s">
        <v>30</v>
      </c>
      <c r="E3043" t="s">
        <v>27</v>
      </c>
      <c r="F3043" t="s">
        <v>17</v>
      </c>
      <c r="G3043" t="s">
        <v>4</v>
      </c>
      <c r="H3043">
        <v>62015</v>
      </c>
      <c r="I3043">
        <f>IF(Table3_1[[#This Row],[Status]]="Hired",1,0)</f>
        <v>0</v>
      </c>
      <c r="J3043" t="b">
        <f>OR((Table3_1[[#This Row],[Offered Salary]]&lt;$O$27),(Table3_1[[#This Row],[Offered Salary]]&gt;$O$28))</f>
        <v>0</v>
      </c>
      <c r="K3043" t="str">
        <f>IF(Table3_1[[#This Row],[Offered Salary]]&lt;$O$27,"Low",IF(Table3_1[[#This Row],[Offered Salary]]&gt;$O$28,"High",""))</f>
        <v/>
      </c>
      <c r="L3043" s="6">
        <f>((Table3_1[[#This Row],[Offered Salary]]-$O$25)/$O$26)</f>
        <v>0.41699027571422859</v>
      </c>
    </row>
    <row r="3044" spans="1:12" x14ac:dyDescent="0.3">
      <c r="A3044">
        <v>227744</v>
      </c>
      <c r="B3044" s="2">
        <v>41834</v>
      </c>
      <c r="C3044" s="3">
        <v>0.40011574074074074</v>
      </c>
      <c r="D3044" t="s">
        <v>31</v>
      </c>
      <c r="E3044" t="s">
        <v>27</v>
      </c>
      <c r="F3044" t="s">
        <v>17</v>
      </c>
      <c r="G3044" t="s">
        <v>4</v>
      </c>
      <c r="H3044">
        <v>50726</v>
      </c>
      <c r="I3044">
        <f>IF(Table3_1[[#This Row],[Status]]="Hired",1,0)</f>
        <v>1</v>
      </c>
      <c r="J3044" t="b">
        <f>OR((Table3_1[[#This Row],[Offered Salary]]&lt;$O$27),(Table3_1[[#This Row],[Offered Salary]]&gt;$O$28))</f>
        <v>0</v>
      </c>
      <c r="K3044" t="str">
        <f>IF(Table3_1[[#This Row],[Offered Salary]]&lt;$O$27,"Low",IF(Table3_1[[#This Row],[Offered Salary]]&gt;$O$28,"High",""))</f>
        <v/>
      </c>
      <c r="L3044" s="6">
        <f>((Table3_1[[#This Row],[Offered Salary]]-$O$25)/$O$26)</f>
        <v>2.5696839656063557E-2</v>
      </c>
    </row>
    <row r="3045" spans="1:12" x14ac:dyDescent="0.3">
      <c r="A3045">
        <v>877727</v>
      </c>
      <c r="B3045" s="2">
        <v>41835</v>
      </c>
      <c r="C3045" s="3">
        <v>0.53416666666666668</v>
      </c>
      <c r="D3045" t="s">
        <v>31</v>
      </c>
      <c r="E3045" t="s">
        <v>27</v>
      </c>
      <c r="F3045" t="s">
        <v>17</v>
      </c>
      <c r="G3045" t="s">
        <v>4</v>
      </c>
      <c r="H3045">
        <v>19521</v>
      </c>
      <c r="I3045">
        <f>IF(Table3_1[[#This Row],[Status]]="Hired",1,0)</f>
        <v>1</v>
      </c>
      <c r="J3045" t="b">
        <f>OR((Table3_1[[#This Row],[Offered Salary]]&lt;$O$27),(Table3_1[[#This Row],[Offered Salary]]&gt;$O$28))</f>
        <v>0</v>
      </c>
      <c r="K3045" t="str">
        <f>IF(Table3_1[[#This Row],[Offered Salary]]&lt;$O$27,"Low",IF(Table3_1[[#This Row],[Offered Salary]]&gt;$O$28,"High",""))</f>
        <v/>
      </c>
      <c r="L3045" s="6">
        <f>((Table3_1[[#This Row],[Offered Salary]]-$O$25)/$O$26)</f>
        <v>-1.0559146115083478</v>
      </c>
    </row>
    <row r="3046" spans="1:12" x14ac:dyDescent="0.3">
      <c r="A3046">
        <v>842069</v>
      </c>
      <c r="B3046" s="2">
        <v>41841</v>
      </c>
      <c r="C3046" s="3">
        <v>0.57980324074074074</v>
      </c>
      <c r="D3046" t="s">
        <v>31</v>
      </c>
      <c r="E3046" t="s">
        <v>27</v>
      </c>
      <c r="F3046" t="s">
        <v>17</v>
      </c>
      <c r="G3046" t="s">
        <v>4</v>
      </c>
      <c r="H3046">
        <v>39274</v>
      </c>
      <c r="I3046">
        <f>IF(Table3_1[[#This Row],[Status]]="Hired",1,0)</f>
        <v>1</v>
      </c>
      <c r="J3046" t="b">
        <f>OR((Table3_1[[#This Row],[Offered Salary]]&lt;$O$27),(Table3_1[[#This Row],[Offered Salary]]&gt;$O$28))</f>
        <v>0</v>
      </c>
      <c r="K3046" t="str">
        <f>IF(Table3_1[[#This Row],[Offered Salary]]&lt;$O$27,"Low",IF(Table3_1[[#This Row],[Offered Salary]]&gt;$O$28,"High",""))</f>
        <v/>
      </c>
      <c r="L3046" s="6">
        <f>((Table3_1[[#This Row],[Offered Salary]]-$O$25)/$O$26)</f>
        <v>-0.37124641747371812</v>
      </c>
    </row>
    <row r="3047" spans="1:12" x14ac:dyDescent="0.3">
      <c r="A3047">
        <v>528653</v>
      </c>
      <c r="B3047" s="2">
        <v>41856</v>
      </c>
      <c r="C3047" s="3">
        <v>0.42075231481481479</v>
      </c>
      <c r="D3047" t="s">
        <v>31</v>
      </c>
      <c r="E3047" t="s">
        <v>27</v>
      </c>
      <c r="F3047" t="s">
        <v>17</v>
      </c>
      <c r="G3047" t="s">
        <v>4</v>
      </c>
      <c r="H3047">
        <v>40647</v>
      </c>
      <c r="I3047">
        <f>IF(Table3_1[[#This Row],[Status]]="Hired",1,0)</f>
        <v>1</v>
      </c>
      <c r="J3047" t="b">
        <f>OR((Table3_1[[#This Row],[Offered Salary]]&lt;$O$27),(Table3_1[[#This Row],[Offered Salary]]&gt;$O$28))</f>
        <v>0</v>
      </c>
      <c r="K3047" t="str">
        <f>IF(Table3_1[[#This Row],[Offered Salary]]&lt;$O$27,"Low",IF(Table3_1[[#This Row],[Offered Salary]]&gt;$O$28,"High",""))</f>
        <v/>
      </c>
      <c r="L3047" s="6">
        <f>((Table3_1[[#This Row],[Offered Salary]]-$O$25)/$O$26)</f>
        <v>-0.32365620685206337</v>
      </c>
    </row>
    <row r="3048" spans="1:12" x14ac:dyDescent="0.3">
      <c r="A3048">
        <v>757289</v>
      </c>
      <c r="B3048" s="2">
        <v>41814</v>
      </c>
      <c r="C3048" s="3">
        <v>0.39671296296296299</v>
      </c>
      <c r="D3048" t="s">
        <v>30</v>
      </c>
      <c r="E3048" t="s">
        <v>27</v>
      </c>
      <c r="F3048" t="s">
        <v>17</v>
      </c>
      <c r="G3048" t="s">
        <v>5</v>
      </c>
      <c r="H3048">
        <v>9793</v>
      </c>
      <c r="I3048">
        <f>IF(Table3_1[[#This Row],[Status]]="Hired",1,0)</f>
        <v>0</v>
      </c>
      <c r="J3048" t="b">
        <f>OR((Table3_1[[#This Row],[Offered Salary]]&lt;$O$27),(Table3_1[[#This Row],[Offered Salary]]&gt;$O$28))</f>
        <v>1</v>
      </c>
      <c r="K3048" t="str">
        <f>IF(Table3_1[[#This Row],[Offered Salary]]&lt;$O$27,"Low",IF(Table3_1[[#This Row],[Offered Salary]]&gt;$O$28,"High",""))</f>
        <v>Low</v>
      </c>
      <c r="L3048" s="6">
        <f>((Table3_1[[#This Row],[Offered Salary]]-$O$25)/$O$26)</f>
        <v>-1.393101478899067</v>
      </c>
    </row>
    <row r="3049" spans="1:12" x14ac:dyDescent="0.3">
      <c r="A3049">
        <v>542200</v>
      </c>
      <c r="B3049" s="2">
        <v>41835</v>
      </c>
      <c r="C3049" s="3">
        <v>0.39688657407407407</v>
      </c>
      <c r="D3049" t="s">
        <v>30</v>
      </c>
      <c r="E3049" t="s">
        <v>27</v>
      </c>
      <c r="F3049" t="s">
        <v>20</v>
      </c>
      <c r="G3049" t="s">
        <v>4</v>
      </c>
      <c r="H3049">
        <v>44540</v>
      </c>
      <c r="I3049">
        <f>IF(Table3_1[[#This Row],[Status]]="Hired",1,0)</f>
        <v>0</v>
      </c>
      <c r="J3049" t="b">
        <f>OR((Table3_1[[#This Row],[Offered Salary]]&lt;$O$27),(Table3_1[[#This Row],[Offered Salary]]&gt;$O$28))</f>
        <v>0</v>
      </c>
      <c r="K3049" t="str">
        <f>IF(Table3_1[[#This Row],[Offered Salary]]&lt;$O$27,"Low",IF(Table3_1[[#This Row],[Offered Salary]]&gt;$O$28,"High",""))</f>
        <v/>
      </c>
      <c r="L3049" s="6">
        <f>((Table3_1[[#This Row],[Offered Salary]]-$O$25)/$O$26)</f>
        <v>-0.18871906923363516</v>
      </c>
    </row>
    <row r="3050" spans="1:12" x14ac:dyDescent="0.3">
      <c r="A3050">
        <v>52097</v>
      </c>
      <c r="B3050" s="2">
        <v>41794</v>
      </c>
      <c r="C3050" s="3">
        <v>0.54165509259259259</v>
      </c>
      <c r="D3050" t="s">
        <v>31</v>
      </c>
      <c r="E3050" t="s">
        <v>27</v>
      </c>
      <c r="F3050" t="s">
        <v>17</v>
      </c>
      <c r="G3050" t="s">
        <v>10</v>
      </c>
      <c r="H3050">
        <v>2256</v>
      </c>
      <c r="I3050">
        <f>IF(Table3_1[[#This Row],[Status]]="Hired",1,0)</f>
        <v>1</v>
      </c>
      <c r="J3050" t="b">
        <f>OR((Table3_1[[#This Row],[Offered Salary]]&lt;$O$27),(Table3_1[[#This Row],[Offered Salary]]&gt;$O$28))</f>
        <v>1</v>
      </c>
      <c r="K3050" t="str">
        <f>IF(Table3_1[[#This Row],[Offered Salary]]&lt;$O$27,"Low",IF(Table3_1[[#This Row],[Offered Salary]]&gt;$O$28,"High",""))</f>
        <v>Low</v>
      </c>
      <c r="L3050" s="6">
        <f>((Table3_1[[#This Row],[Offered Salary]]-$O$25)/$O$26)</f>
        <v>-1.654345045873147</v>
      </c>
    </row>
    <row r="3051" spans="1:12" x14ac:dyDescent="0.3">
      <c r="A3051">
        <v>960012</v>
      </c>
      <c r="B3051" s="2">
        <v>41794</v>
      </c>
      <c r="C3051" s="3">
        <v>0.54076388888888893</v>
      </c>
      <c r="D3051" t="s">
        <v>30</v>
      </c>
      <c r="E3051" t="s">
        <v>28</v>
      </c>
      <c r="F3051" t="s">
        <v>17</v>
      </c>
      <c r="G3051" t="s">
        <v>10</v>
      </c>
      <c r="H3051">
        <v>99081</v>
      </c>
      <c r="I3051">
        <f>IF(Table3_1[[#This Row],[Status]]="Hired",1,0)</f>
        <v>0</v>
      </c>
      <c r="J3051" t="b">
        <f>OR((Table3_1[[#This Row],[Offered Salary]]&lt;$O$27),(Table3_1[[#This Row],[Offered Salary]]&gt;$O$28))</f>
        <v>0</v>
      </c>
      <c r="K3051" t="str">
        <f>IF(Table3_1[[#This Row],[Offered Salary]]&lt;$O$27,"Low",IF(Table3_1[[#This Row],[Offered Salary]]&gt;$O$28,"High",""))</f>
        <v/>
      </c>
      <c r="L3051" s="6">
        <f>((Table3_1[[#This Row],[Offered Salary]]-$O$25)/$O$26)</f>
        <v>1.701752655104072</v>
      </c>
    </row>
    <row r="3052" spans="1:12" x14ac:dyDescent="0.3">
      <c r="A3052">
        <v>583723</v>
      </c>
      <c r="B3052" s="2">
        <v>41794</v>
      </c>
      <c r="C3052" s="3">
        <v>0.54113425925925929</v>
      </c>
      <c r="D3052" t="s">
        <v>31</v>
      </c>
      <c r="E3052" t="s">
        <v>28</v>
      </c>
      <c r="F3052" t="s">
        <v>17</v>
      </c>
      <c r="G3052" t="s">
        <v>10</v>
      </c>
      <c r="H3052">
        <v>91889</v>
      </c>
      <c r="I3052">
        <f>IF(Table3_1[[#This Row],[Status]]="Hired",1,0)</f>
        <v>1</v>
      </c>
      <c r="J3052" t="b">
        <f>OR((Table3_1[[#This Row],[Offered Salary]]&lt;$O$27),(Table3_1[[#This Row],[Offered Salary]]&gt;$O$28))</f>
        <v>0</v>
      </c>
      <c r="K3052" t="str">
        <f>IF(Table3_1[[#This Row],[Offered Salary]]&lt;$O$27,"Low",IF(Table3_1[[#This Row],[Offered Salary]]&gt;$O$28,"High",""))</f>
        <v/>
      </c>
      <c r="L3052" s="6">
        <f>((Table3_1[[#This Row],[Offered Salary]]-$O$25)/$O$26)</f>
        <v>1.452467298373598</v>
      </c>
    </row>
    <row r="3053" spans="1:12" x14ac:dyDescent="0.3">
      <c r="A3053">
        <v>986480</v>
      </c>
      <c r="B3053" s="2">
        <v>41794</v>
      </c>
      <c r="C3053" s="3">
        <v>0.54145833333333337</v>
      </c>
      <c r="D3053" t="s">
        <v>30</v>
      </c>
      <c r="E3053" t="s">
        <v>28</v>
      </c>
      <c r="F3053" t="s">
        <v>17</v>
      </c>
      <c r="G3053" t="s">
        <v>10</v>
      </c>
      <c r="H3053">
        <v>87393</v>
      </c>
      <c r="I3053">
        <f>IF(Table3_1[[#This Row],[Status]]="Hired",1,0)</f>
        <v>0</v>
      </c>
      <c r="J3053" t="b">
        <f>OR((Table3_1[[#This Row],[Offered Salary]]&lt;$O$27),(Table3_1[[#This Row],[Offered Salary]]&gt;$O$28))</f>
        <v>0</v>
      </c>
      <c r="K3053" t="str">
        <f>IF(Table3_1[[#This Row],[Offered Salary]]&lt;$O$27,"Low",IF(Table3_1[[#This Row],[Offered Salary]]&gt;$O$28,"High",""))</f>
        <v/>
      </c>
      <c r="L3053" s="6">
        <f>((Table3_1[[#This Row],[Offered Salary]]-$O$25)/$O$26)</f>
        <v>1.2966292889380846</v>
      </c>
    </row>
    <row r="3054" spans="1:12" x14ac:dyDescent="0.3">
      <c r="A3054">
        <v>209885</v>
      </c>
      <c r="B3054" s="2">
        <v>41817</v>
      </c>
      <c r="C3054" s="3">
        <v>0.35790509259259257</v>
      </c>
      <c r="D3054" t="s">
        <v>31</v>
      </c>
      <c r="E3054" t="s">
        <v>27</v>
      </c>
      <c r="F3054" t="s">
        <v>17</v>
      </c>
      <c r="G3054" t="s">
        <v>10</v>
      </c>
      <c r="H3054">
        <v>68083</v>
      </c>
      <c r="I3054">
        <f>IF(Table3_1[[#This Row],[Status]]="Hired",1,0)</f>
        <v>1</v>
      </c>
      <c r="J3054" t="b">
        <f>OR((Table3_1[[#This Row],[Offered Salary]]&lt;$O$27),(Table3_1[[#This Row],[Offered Salary]]&gt;$O$28))</f>
        <v>0</v>
      </c>
      <c r="K3054" t="str">
        <f>IF(Table3_1[[#This Row],[Offered Salary]]&lt;$O$27,"Low",IF(Table3_1[[#This Row],[Offered Salary]]&gt;$O$28,"High",""))</f>
        <v/>
      </c>
      <c r="L3054" s="6">
        <f>((Table3_1[[#This Row],[Offered Salary]]-$O$25)/$O$26)</f>
        <v>0.62731613008582443</v>
      </c>
    </row>
    <row r="3055" spans="1:12" x14ac:dyDescent="0.3">
      <c r="A3055">
        <v>374218</v>
      </c>
      <c r="B3055" s="2">
        <v>41814</v>
      </c>
      <c r="C3055" s="3">
        <v>0.47681712962962963</v>
      </c>
      <c r="D3055" t="s">
        <v>30</v>
      </c>
      <c r="E3055" t="s">
        <v>29</v>
      </c>
      <c r="F3055" t="s">
        <v>17</v>
      </c>
      <c r="G3055" t="s">
        <v>10</v>
      </c>
      <c r="H3055">
        <v>63733</v>
      </c>
      <c r="I3055">
        <f>IF(Table3_1[[#This Row],[Status]]="Hired",1,0)</f>
        <v>0</v>
      </c>
      <c r="J3055" t="b">
        <f>OR((Table3_1[[#This Row],[Offered Salary]]&lt;$O$27),(Table3_1[[#This Row],[Offered Salary]]&gt;$O$28))</f>
        <v>0</v>
      </c>
      <c r="K3055" t="str">
        <f>IF(Table3_1[[#This Row],[Offered Salary]]&lt;$O$27,"Low",IF(Table3_1[[#This Row],[Offered Salary]]&gt;$O$28,"High",""))</f>
        <v/>
      </c>
      <c r="L3055" s="6">
        <f>((Table3_1[[#This Row],[Offered Salary]]-$O$25)/$O$26)</f>
        <v>0.47653869657948922</v>
      </c>
    </row>
    <row r="3056" spans="1:12" x14ac:dyDescent="0.3">
      <c r="A3056">
        <v>663337</v>
      </c>
      <c r="B3056" s="2">
        <v>41829</v>
      </c>
      <c r="C3056" s="3">
        <v>0.32872685185185185</v>
      </c>
      <c r="D3056" t="s">
        <v>31</v>
      </c>
      <c r="E3056" t="s">
        <v>28</v>
      </c>
      <c r="F3056" t="s">
        <v>17</v>
      </c>
      <c r="G3056" t="s">
        <v>8</v>
      </c>
      <c r="H3056">
        <v>58949</v>
      </c>
      <c r="I3056">
        <f>IF(Table3_1[[#This Row],[Status]]="Hired",1,0)</f>
        <v>1</v>
      </c>
      <c r="J3056" t="b">
        <f>OR((Table3_1[[#This Row],[Offered Salary]]&lt;$O$27),(Table3_1[[#This Row],[Offered Salary]]&gt;$O$28))</f>
        <v>0</v>
      </c>
      <c r="K3056" t="str">
        <f>IF(Table3_1[[#This Row],[Offered Salary]]&lt;$O$27,"Low",IF(Table3_1[[#This Row],[Offered Salary]]&gt;$O$28,"High",""))</f>
        <v/>
      </c>
      <c r="L3056" s="6">
        <f>((Table3_1[[#This Row],[Offered Salary]]-$O$25)/$O$26)</f>
        <v>0.31071818120148748</v>
      </c>
    </row>
    <row r="3057" spans="1:12" x14ac:dyDescent="0.3">
      <c r="A3057">
        <v>937621</v>
      </c>
      <c r="B3057" s="2">
        <v>41853</v>
      </c>
      <c r="C3057" s="3">
        <v>0.62697916666666664</v>
      </c>
      <c r="D3057" t="s">
        <v>31</v>
      </c>
      <c r="E3057" t="s">
        <v>27</v>
      </c>
      <c r="F3057" t="s">
        <v>17</v>
      </c>
      <c r="G3057" t="s">
        <v>10</v>
      </c>
      <c r="H3057">
        <v>18712</v>
      </c>
      <c r="I3057">
        <f>IF(Table3_1[[#This Row],[Status]]="Hired",1,0)</f>
        <v>1</v>
      </c>
      <c r="J3057" t="b">
        <f>OR((Table3_1[[#This Row],[Offered Salary]]&lt;$O$27),(Table3_1[[#This Row],[Offered Salary]]&gt;$O$28))</f>
        <v>0</v>
      </c>
      <c r="K3057" t="str">
        <f>IF(Table3_1[[#This Row],[Offered Salary]]&lt;$O$27,"Low",IF(Table3_1[[#This Row],[Offered Salary]]&gt;$O$28,"High",""))</f>
        <v/>
      </c>
      <c r="L3057" s="6">
        <f>((Table3_1[[#This Row],[Offered Salary]]-$O$25)/$O$26)</f>
        <v>-1.0839557479926294</v>
      </c>
    </row>
    <row r="3058" spans="1:12" x14ac:dyDescent="0.3">
      <c r="A3058">
        <v>100229</v>
      </c>
      <c r="B3058" s="2">
        <v>41818</v>
      </c>
      <c r="C3058" s="3">
        <v>0.32753472222222224</v>
      </c>
      <c r="D3058" t="s">
        <v>30</v>
      </c>
      <c r="E3058" t="s">
        <v>29</v>
      </c>
      <c r="F3058" t="s">
        <v>17</v>
      </c>
      <c r="G3058" t="s">
        <v>2</v>
      </c>
      <c r="H3058">
        <v>53324</v>
      </c>
      <c r="I3058">
        <f>IF(Table3_1[[#This Row],[Status]]="Hired",1,0)</f>
        <v>0</v>
      </c>
      <c r="J3058" t="b">
        <f>OR((Table3_1[[#This Row],[Offered Salary]]&lt;$O$27),(Table3_1[[#This Row],[Offered Salary]]&gt;$O$28))</f>
        <v>0</v>
      </c>
      <c r="K3058" t="str">
        <f>IF(Table3_1[[#This Row],[Offered Salary]]&lt;$O$27,"Low",IF(Table3_1[[#This Row],[Offered Salary]]&gt;$O$28,"High",""))</f>
        <v/>
      </c>
      <c r="L3058" s="6">
        <f>((Table3_1[[#This Row],[Offered Salary]]-$O$25)/$O$26)</f>
        <v>0.11574736201226098</v>
      </c>
    </row>
    <row r="3059" spans="1:12" x14ac:dyDescent="0.3">
      <c r="A3059">
        <v>897078</v>
      </c>
      <c r="B3059" s="2">
        <v>41818</v>
      </c>
      <c r="C3059" s="3">
        <v>0.32831018518518518</v>
      </c>
      <c r="D3059" t="s">
        <v>31</v>
      </c>
      <c r="E3059" t="s">
        <v>28</v>
      </c>
      <c r="F3059" t="s">
        <v>17</v>
      </c>
      <c r="G3059" t="s">
        <v>2</v>
      </c>
      <c r="H3059">
        <v>98174</v>
      </c>
      <c r="I3059">
        <f>IF(Table3_1[[#This Row],[Status]]="Hired",1,0)</f>
        <v>1</v>
      </c>
      <c r="J3059" t="b">
        <f>OR((Table3_1[[#This Row],[Offered Salary]]&lt;$O$27),(Table3_1[[#This Row],[Offered Salary]]&gt;$O$28))</f>
        <v>0</v>
      </c>
      <c r="K3059" t="str">
        <f>IF(Table3_1[[#This Row],[Offered Salary]]&lt;$O$27,"Low",IF(Table3_1[[#This Row],[Offered Salary]]&gt;$O$28,"High",""))</f>
        <v/>
      </c>
      <c r="L3059" s="6">
        <f>((Table3_1[[#This Row],[Offered Salary]]-$O$25)/$O$26)</f>
        <v>1.6703146936810271</v>
      </c>
    </row>
    <row r="3060" spans="1:12" x14ac:dyDescent="0.3">
      <c r="A3060">
        <v>811119</v>
      </c>
      <c r="B3060" s="2">
        <v>41829</v>
      </c>
      <c r="C3060" s="3">
        <v>0.66306712962962966</v>
      </c>
      <c r="D3060" t="s">
        <v>31</v>
      </c>
      <c r="E3060" t="s">
        <v>28</v>
      </c>
      <c r="F3060" t="s">
        <v>17</v>
      </c>
      <c r="G3060" t="s">
        <v>2</v>
      </c>
      <c r="H3060">
        <v>28767</v>
      </c>
      <c r="I3060">
        <f>IF(Table3_1[[#This Row],[Status]]="Hired",1,0)</f>
        <v>1</v>
      </c>
      <c r="J3060" t="b">
        <f>OR((Table3_1[[#This Row],[Offered Salary]]&lt;$O$27),(Table3_1[[#This Row],[Offered Salary]]&gt;$O$28))</f>
        <v>0</v>
      </c>
      <c r="K3060" t="str">
        <f>IF(Table3_1[[#This Row],[Offered Salary]]&lt;$O$27,"Low",IF(Table3_1[[#This Row],[Offered Salary]]&gt;$O$28,"High",""))</f>
        <v/>
      </c>
      <c r="L3060" s="6">
        <f>((Table3_1[[#This Row],[Offered Salary]]-$O$25)/$O$26)</f>
        <v>-0.73543457697970982</v>
      </c>
    </row>
    <row r="3061" spans="1:12" x14ac:dyDescent="0.3">
      <c r="A3061">
        <v>972184</v>
      </c>
      <c r="B3061" s="2">
        <v>41762</v>
      </c>
      <c r="C3061" s="3">
        <v>0.62480324074074078</v>
      </c>
      <c r="D3061" t="s">
        <v>31</v>
      </c>
      <c r="E3061" t="s">
        <v>27</v>
      </c>
      <c r="F3061" t="s">
        <v>20</v>
      </c>
      <c r="G3061" t="s">
        <v>7</v>
      </c>
      <c r="H3061">
        <v>60685</v>
      </c>
      <c r="I3061">
        <f>IF(Table3_1[[#This Row],[Status]]="Hired",1,0)</f>
        <v>1</v>
      </c>
      <c r="J3061" t="b">
        <f>OR((Table3_1[[#This Row],[Offered Salary]]&lt;$O$27),(Table3_1[[#This Row],[Offered Salary]]&gt;$O$28))</f>
        <v>0</v>
      </c>
      <c r="K3061" t="str">
        <f>IF(Table3_1[[#This Row],[Offered Salary]]&lt;$O$27,"Low",IF(Table3_1[[#This Row],[Offered Salary]]&gt;$O$28,"High",""))</f>
        <v/>
      </c>
      <c r="L3061" s="6">
        <f>((Table3_1[[#This Row],[Offered Salary]]-$O$25)/$O$26)</f>
        <v>0.37089050868815365</v>
      </c>
    </row>
    <row r="3062" spans="1:12" x14ac:dyDescent="0.3">
      <c r="A3062">
        <v>939062</v>
      </c>
      <c r="B3062" s="2">
        <v>41802</v>
      </c>
      <c r="C3062" s="3">
        <v>0.39753472222222225</v>
      </c>
      <c r="D3062" t="s">
        <v>31</v>
      </c>
      <c r="E3062" t="s">
        <v>27</v>
      </c>
      <c r="F3062" t="s">
        <v>20</v>
      </c>
      <c r="G3062" t="s">
        <v>7</v>
      </c>
      <c r="H3062">
        <v>72716</v>
      </c>
      <c r="I3062">
        <f>IF(Table3_1[[#This Row],[Status]]="Hired",1,0)</f>
        <v>1</v>
      </c>
      <c r="J3062" t="b">
        <f>OR((Table3_1[[#This Row],[Offered Salary]]&lt;$O$27),(Table3_1[[#This Row],[Offered Salary]]&gt;$O$28))</f>
        <v>0</v>
      </c>
      <c r="K3062" t="str">
        <f>IF(Table3_1[[#This Row],[Offered Salary]]&lt;$O$27,"Low",IF(Table3_1[[#This Row],[Offered Salary]]&gt;$O$28,"High",""))</f>
        <v/>
      </c>
      <c r="L3062" s="6">
        <f>((Table3_1[[#This Row],[Offered Salary]]-$O$25)/$O$26)</f>
        <v>0.78790276213981303</v>
      </c>
    </row>
    <row r="3063" spans="1:12" x14ac:dyDescent="0.3">
      <c r="A3063">
        <v>244718</v>
      </c>
      <c r="B3063" s="2">
        <v>41839</v>
      </c>
      <c r="C3063" s="3">
        <v>0.75850694444444444</v>
      </c>
      <c r="D3063" t="s">
        <v>31</v>
      </c>
      <c r="E3063" t="s">
        <v>27</v>
      </c>
      <c r="F3063" t="s">
        <v>20</v>
      </c>
      <c r="G3063" t="s">
        <v>7</v>
      </c>
      <c r="H3063">
        <v>52730</v>
      </c>
      <c r="I3063">
        <f>IF(Table3_1[[#This Row],[Status]]="Hired",1,0)</f>
        <v>1</v>
      </c>
      <c r="J3063" t="b">
        <f>OR((Table3_1[[#This Row],[Offered Salary]]&lt;$O$27),(Table3_1[[#This Row],[Offered Salary]]&gt;$O$28))</f>
        <v>0</v>
      </c>
      <c r="K3063" t="str">
        <f>IF(Table3_1[[#This Row],[Offered Salary]]&lt;$O$27,"Low",IF(Table3_1[[#This Row],[Offered Salary]]&gt;$O$28,"High",""))</f>
        <v/>
      </c>
      <c r="L3063" s="6">
        <f>((Table3_1[[#This Row],[Offered Salary]]-$O$25)/$O$26)</f>
        <v>9.5158443505878654E-2</v>
      </c>
    </row>
    <row r="3064" spans="1:12" x14ac:dyDescent="0.3">
      <c r="A3064">
        <v>604170</v>
      </c>
      <c r="B3064" s="2">
        <v>41839</v>
      </c>
      <c r="C3064" s="3">
        <v>0.75943287037037033</v>
      </c>
      <c r="D3064" t="s">
        <v>31</v>
      </c>
      <c r="E3064" t="s">
        <v>29</v>
      </c>
      <c r="F3064" t="s">
        <v>20</v>
      </c>
      <c r="G3064" t="s">
        <v>7</v>
      </c>
      <c r="H3064">
        <v>26170</v>
      </c>
      <c r="I3064">
        <f>IF(Table3_1[[#This Row],[Status]]="Hired",1,0)</f>
        <v>1</v>
      </c>
      <c r="J3064" t="b">
        <f>OR((Table3_1[[#This Row],[Offered Salary]]&lt;$O$27),(Table3_1[[#This Row],[Offered Salary]]&gt;$O$28))</f>
        <v>0</v>
      </c>
      <c r="K3064" t="str">
        <f>IF(Table3_1[[#This Row],[Offered Salary]]&lt;$O$27,"Low",IF(Table3_1[[#This Row],[Offered Salary]]&gt;$O$28,"High",""))</f>
        <v/>
      </c>
      <c r="L3064" s="6">
        <f>((Table3_1[[#This Row],[Offered Salary]]-$O$25)/$O$26)</f>
        <v>-0.82545043785694028</v>
      </c>
    </row>
    <row r="3065" spans="1:12" x14ac:dyDescent="0.3">
      <c r="A3065">
        <v>212961</v>
      </c>
      <c r="B3065" s="2">
        <v>41781</v>
      </c>
      <c r="C3065" s="3">
        <v>0.39681712962962962</v>
      </c>
      <c r="D3065" t="s">
        <v>30</v>
      </c>
      <c r="E3065" t="s">
        <v>27</v>
      </c>
      <c r="F3065" t="s">
        <v>17</v>
      </c>
      <c r="G3065" t="s">
        <v>4</v>
      </c>
      <c r="H3065">
        <v>27555</v>
      </c>
      <c r="I3065">
        <f>IF(Table3_1[[#This Row],[Status]]="Hired",1,0)</f>
        <v>0</v>
      </c>
      <c r="J3065" t="b">
        <f>OR((Table3_1[[#This Row],[Offered Salary]]&lt;$O$27),(Table3_1[[#This Row],[Offered Salary]]&gt;$O$28))</f>
        <v>0</v>
      </c>
      <c r="K3065" t="str">
        <f>IF(Table3_1[[#This Row],[Offered Salary]]&lt;$O$27,"Low",IF(Table3_1[[#This Row],[Offered Salary]]&gt;$O$28,"High",""))</f>
        <v/>
      </c>
      <c r="L3065" s="6">
        <f>((Table3_1[[#This Row],[Offered Salary]]-$O$25)/$O$26)</f>
        <v>-0.77744428948768174</v>
      </c>
    </row>
    <row r="3066" spans="1:12" x14ac:dyDescent="0.3">
      <c r="A3066">
        <v>869836</v>
      </c>
      <c r="B3066" s="2">
        <v>41781</v>
      </c>
      <c r="C3066" s="3">
        <v>0.39732638888888888</v>
      </c>
      <c r="D3066" t="s">
        <v>31</v>
      </c>
      <c r="E3066" t="s">
        <v>27</v>
      </c>
      <c r="F3066" t="s">
        <v>17</v>
      </c>
      <c r="G3066" t="s">
        <v>4</v>
      </c>
      <c r="H3066">
        <v>47925</v>
      </c>
      <c r="I3066">
        <f>IF(Table3_1[[#This Row],[Status]]="Hired",1,0)</f>
        <v>1</v>
      </c>
      <c r="J3066" t="b">
        <f>OR((Table3_1[[#This Row],[Offered Salary]]&lt;$O$27),(Table3_1[[#This Row],[Offered Salary]]&gt;$O$28))</f>
        <v>0</v>
      </c>
      <c r="K3066" t="str">
        <f>IF(Table3_1[[#This Row],[Offered Salary]]&lt;$O$27,"Low",IF(Table3_1[[#This Row],[Offered Salary]]&gt;$O$28,"High",""))</f>
        <v/>
      </c>
      <c r="L3066" s="6">
        <f>((Table3_1[[#This Row],[Offered Salary]]-$O$25)/$O$26)</f>
        <v>-7.1389962930429499E-2</v>
      </c>
    </row>
    <row r="3067" spans="1:12" x14ac:dyDescent="0.3">
      <c r="A3067">
        <v>980584</v>
      </c>
      <c r="B3067" s="2">
        <v>41781</v>
      </c>
      <c r="C3067" s="3">
        <v>0.3986574074074074</v>
      </c>
      <c r="D3067" t="s">
        <v>31</v>
      </c>
      <c r="E3067" t="s">
        <v>27</v>
      </c>
      <c r="F3067" t="s">
        <v>17</v>
      </c>
      <c r="G3067" t="s">
        <v>4</v>
      </c>
      <c r="H3067">
        <v>55271</v>
      </c>
      <c r="I3067">
        <f>IF(Table3_1[[#This Row],[Status]]="Hired",1,0)</f>
        <v>1</v>
      </c>
      <c r="J3067" t="b">
        <f>OR((Table3_1[[#This Row],[Offered Salary]]&lt;$O$27),(Table3_1[[#This Row],[Offered Salary]]&gt;$O$28))</f>
        <v>0</v>
      </c>
      <c r="K3067" t="str">
        <f>IF(Table3_1[[#This Row],[Offered Salary]]&lt;$O$27,"Low",IF(Table3_1[[#This Row],[Offered Salary]]&gt;$O$28,"High",""))</f>
        <v/>
      </c>
      <c r="L3067" s="6">
        <f>((Table3_1[[#This Row],[Offered Salary]]-$O$25)/$O$26)</f>
        <v>0.18323326156095859</v>
      </c>
    </row>
    <row r="3068" spans="1:12" x14ac:dyDescent="0.3">
      <c r="A3068">
        <v>135941</v>
      </c>
      <c r="B3068" s="2">
        <v>41794</v>
      </c>
      <c r="C3068" s="3">
        <v>0.32508101851851851</v>
      </c>
      <c r="D3068" t="s">
        <v>31</v>
      </c>
      <c r="E3068" t="s">
        <v>29</v>
      </c>
      <c r="F3068" t="s">
        <v>17</v>
      </c>
      <c r="G3068" t="s">
        <v>4</v>
      </c>
      <c r="H3068">
        <v>76594</v>
      </c>
      <c r="I3068">
        <f>IF(Table3_1[[#This Row],[Status]]="Hired",1,0)</f>
        <v>1</v>
      </c>
      <c r="J3068" t="b">
        <f>OR((Table3_1[[#This Row],[Offered Salary]]&lt;$O$27),(Table3_1[[#This Row],[Offered Salary]]&gt;$O$28))</f>
        <v>0</v>
      </c>
      <c r="K3068" t="str">
        <f>IF(Table3_1[[#This Row],[Offered Salary]]&lt;$O$27,"Low",IF(Table3_1[[#This Row],[Offered Salary]]&gt;$O$28,"High",""))</f>
        <v/>
      </c>
      <c r="L3068" s="6">
        <f>((Table3_1[[#This Row],[Offered Salary]]-$O$25)/$O$26)</f>
        <v>0.92231997757373674</v>
      </c>
    </row>
    <row r="3069" spans="1:12" x14ac:dyDescent="0.3">
      <c r="A3069">
        <v>170094</v>
      </c>
      <c r="B3069" s="2">
        <v>41794</v>
      </c>
      <c r="C3069" s="3">
        <v>0.32547453703703705</v>
      </c>
      <c r="D3069" t="s">
        <v>31</v>
      </c>
      <c r="E3069" t="s">
        <v>27</v>
      </c>
      <c r="F3069" t="s">
        <v>17</v>
      </c>
      <c r="G3069" t="s">
        <v>4</v>
      </c>
      <c r="H3069">
        <v>32981</v>
      </c>
      <c r="I3069">
        <f>IF(Table3_1[[#This Row],[Status]]="Hired",1,0)</f>
        <v>1</v>
      </c>
      <c r="J3069" t="b">
        <f>OR((Table3_1[[#This Row],[Offered Salary]]&lt;$O$27),(Table3_1[[#This Row],[Offered Salary]]&gt;$O$28))</f>
        <v>0</v>
      </c>
      <c r="K3069" t="str">
        <f>IF(Table3_1[[#This Row],[Offered Salary]]&lt;$O$27,"Low",IF(Table3_1[[#This Row],[Offered Salary]]&gt;$O$28,"High",""))</f>
        <v/>
      </c>
      <c r="L3069" s="6">
        <f>((Table3_1[[#This Row],[Offered Salary]]-$O$25)/$O$26)</f>
        <v>-0.589371104612883</v>
      </c>
    </row>
    <row r="3070" spans="1:12" x14ac:dyDescent="0.3">
      <c r="A3070">
        <v>629913</v>
      </c>
      <c r="B3070" s="2">
        <v>41794</v>
      </c>
      <c r="C3070" s="3">
        <v>0.32579861111111114</v>
      </c>
      <c r="D3070" t="s">
        <v>31</v>
      </c>
      <c r="E3070" t="s">
        <v>29</v>
      </c>
      <c r="F3070" t="s">
        <v>17</v>
      </c>
      <c r="G3070" t="s">
        <v>4</v>
      </c>
      <c r="H3070">
        <v>66738</v>
      </c>
      <c r="I3070">
        <f>IF(Table3_1[[#This Row],[Status]]="Hired",1,0)</f>
        <v>1</v>
      </c>
      <c r="J3070" t="b">
        <f>OR((Table3_1[[#This Row],[Offered Salary]]&lt;$O$27),(Table3_1[[#This Row],[Offered Salary]]&gt;$O$28))</f>
        <v>0</v>
      </c>
      <c r="K3070" t="str">
        <f>IF(Table3_1[[#This Row],[Offered Salary]]&lt;$O$27,"Low",IF(Table3_1[[#This Row],[Offered Salary]]&gt;$O$28,"High",""))</f>
        <v/>
      </c>
      <c r="L3070" s="6">
        <f>((Table3_1[[#This Row],[Offered Salary]]-$O$25)/$O$26)</f>
        <v>0.58069644087524486</v>
      </c>
    </row>
    <row r="3071" spans="1:12" x14ac:dyDescent="0.3">
      <c r="A3071">
        <v>130067</v>
      </c>
      <c r="B3071" s="2">
        <v>41833</v>
      </c>
      <c r="C3071" s="3">
        <v>0.62004629629629626</v>
      </c>
      <c r="D3071" t="s">
        <v>31</v>
      </c>
      <c r="E3071" t="s">
        <v>27</v>
      </c>
      <c r="F3071" t="s">
        <v>17</v>
      </c>
      <c r="G3071" t="s">
        <v>4</v>
      </c>
      <c r="H3071">
        <v>5648</v>
      </c>
      <c r="I3071">
        <f>IF(Table3_1[[#This Row],[Status]]="Hired",1,0)</f>
        <v>1</v>
      </c>
      <c r="J3071" t="b">
        <f>OR((Table3_1[[#This Row],[Offered Salary]]&lt;$O$27),(Table3_1[[#This Row],[Offered Salary]]&gt;$O$28))</f>
        <v>1</v>
      </c>
      <c r="K3071" t="str">
        <f>IF(Table3_1[[#This Row],[Offered Salary]]&lt;$O$27,"Low",IF(Table3_1[[#This Row],[Offered Salary]]&gt;$O$28,"High",""))</f>
        <v>Low</v>
      </c>
      <c r="L3071" s="6">
        <f>((Table3_1[[#This Row],[Offered Salary]]-$O$25)/$O$26)</f>
        <v>-1.5367733092171725</v>
      </c>
    </row>
    <row r="3072" spans="1:12" x14ac:dyDescent="0.3">
      <c r="A3072">
        <v>523692</v>
      </c>
      <c r="B3072" s="2">
        <v>41838</v>
      </c>
      <c r="C3072" s="3">
        <v>0.39688657407407407</v>
      </c>
      <c r="D3072" t="s">
        <v>30</v>
      </c>
      <c r="E3072" t="s">
        <v>27</v>
      </c>
      <c r="F3072" t="s">
        <v>15</v>
      </c>
      <c r="G3072" t="s">
        <v>6</v>
      </c>
      <c r="H3072">
        <v>92689</v>
      </c>
      <c r="I3072">
        <f>IF(Table3_1[[#This Row],[Status]]="Hired",1,0)</f>
        <v>0</v>
      </c>
      <c r="J3072" t="b">
        <f>OR((Table3_1[[#This Row],[Offered Salary]]&lt;$O$27),(Table3_1[[#This Row],[Offered Salary]]&gt;$O$28))</f>
        <v>0</v>
      </c>
      <c r="K3072" t="str">
        <f>IF(Table3_1[[#This Row],[Offered Salary]]&lt;$O$27,"Low",IF(Table3_1[[#This Row],[Offered Salary]]&gt;$O$28,"High",""))</f>
        <v/>
      </c>
      <c r="L3072" s="6">
        <f>((Table3_1[[#This Row],[Offered Salary]]-$O$25)/$O$26)</f>
        <v>1.4801964815471769</v>
      </c>
    </row>
    <row r="3073" spans="1:12" x14ac:dyDescent="0.3">
      <c r="A3073">
        <v>652122</v>
      </c>
      <c r="B3073" s="2">
        <v>41822</v>
      </c>
      <c r="C3073" s="3">
        <v>0.44406250000000003</v>
      </c>
      <c r="D3073" t="s">
        <v>31</v>
      </c>
      <c r="E3073" t="s">
        <v>27</v>
      </c>
      <c r="F3073" t="s">
        <v>12</v>
      </c>
      <c r="G3073" t="s">
        <v>10</v>
      </c>
      <c r="H3073">
        <v>93563</v>
      </c>
      <c r="I3073">
        <f>IF(Table3_1[[#This Row],[Status]]="Hired",1,0)</f>
        <v>1</v>
      </c>
      <c r="J3073" t="b">
        <f>OR((Table3_1[[#This Row],[Offered Salary]]&lt;$O$27),(Table3_1[[#This Row],[Offered Salary]]&gt;$O$28))</f>
        <v>0</v>
      </c>
      <c r="K3073" t="str">
        <f>IF(Table3_1[[#This Row],[Offered Salary]]&lt;$O$27,"Low",IF(Table3_1[[#This Row],[Offered Salary]]&gt;$O$28,"High",""))</f>
        <v/>
      </c>
      <c r="L3073" s="6">
        <f>((Table3_1[[#This Row],[Offered Salary]]-$O$25)/$O$26)</f>
        <v>1.5104906141643117</v>
      </c>
    </row>
    <row r="3074" spans="1:12" x14ac:dyDescent="0.3">
      <c r="A3074">
        <v>766781</v>
      </c>
      <c r="B3074" s="2">
        <v>41880</v>
      </c>
      <c r="C3074" s="3">
        <v>0.3994212962962963</v>
      </c>
      <c r="D3074" t="s">
        <v>31</v>
      </c>
      <c r="E3074" t="s">
        <v>29</v>
      </c>
      <c r="F3074" t="s">
        <v>12</v>
      </c>
      <c r="G3074" t="s">
        <v>10</v>
      </c>
      <c r="H3074">
        <v>92951</v>
      </c>
      <c r="I3074">
        <f>IF(Table3_1[[#This Row],[Status]]="Hired",1,0)</f>
        <v>1</v>
      </c>
      <c r="J3074" t="b">
        <f>OR((Table3_1[[#This Row],[Offered Salary]]&lt;$O$27),(Table3_1[[#This Row],[Offered Salary]]&gt;$O$28))</f>
        <v>0</v>
      </c>
      <c r="K3074" t="str">
        <f>IF(Table3_1[[#This Row],[Offered Salary]]&lt;$O$27,"Low",IF(Table3_1[[#This Row],[Offered Salary]]&gt;$O$28,"High",""))</f>
        <v/>
      </c>
      <c r="L3074" s="6">
        <f>((Table3_1[[#This Row],[Offered Salary]]-$O$25)/$O$26)</f>
        <v>1.4892777890365239</v>
      </c>
    </row>
    <row r="3075" spans="1:12" x14ac:dyDescent="0.3">
      <c r="A3075">
        <v>445735</v>
      </c>
      <c r="B3075" s="2">
        <v>41789</v>
      </c>
      <c r="C3075" s="3">
        <v>0.39690972222222221</v>
      </c>
      <c r="D3075" t="s">
        <v>30</v>
      </c>
      <c r="E3075" t="s">
        <v>27</v>
      </c>
      <c r="F3075" t="s">
        <v>17</v>
      </c>
      <c r="G3075" t="s">
        <v>5</v>
      </c>
      <c r="H3075">
        <v>3010</v>
      </c>
      <c r="I3075">
        <f>IF(Table3_1[[#This Row],[Status]]="Hired",1,0)</f>
        <v>0</v>
      </c>
      <c r="J3075" t="b">
        <f>OR((Table3_1[[#This Row],[Offered Salary]]&lt;$O$27),(Table3_1[[#This Row],[Offered Salary]]&gt;$O$28))</f>
        <v>1</v>
      </c>
      <c r="K3075" t="str">
        <f>IF(Table3_1[[#This Row],[Offered Salary]]&lt;$O$27,"Low",IF(Table3_1[[#This Row],[Offered Salary]]&gt;$O$28,"High",""))</f>
        <v>Low</v>
      </c>
      <c r="L3075" s="6">
        <f>((Table3_1[[#This Row],[Offered Salary]]-$O$25)/$O$26)</f>
        <v>-1.6282102907320488</v>
      </c>
    </row>
    <row r="3076" spans="1:12" x14ac:dyDescent="0.3">
      <c r="A3076">
        <v>501497</v>
      </c>
      <c r="B3076" s="2">
        <v>41789</v>
      </c>
      <c r="C3076" s="3">
        <v>0.39848379629629632</v>
      </c>
      <c r="D3076" t="s">
        <v>31</v>
      </c>
      <c r="E3076" t="s">
        <v>27</v>
      </c>
      <c r="F3076" t="s">
        <v>17</v>
      </c>
      <c r="G3076" t="s">
        <v>5</v>
      </c>
      <c r="H3076">
        <v>50875</v>
      </c>
      <c r="I3076">
        <f>IF(Table3_1[[#This Row],[Status]]="Hired",1,0)</f>
        <v>1</v>
      </c>
      <c r="J3076" t="b">
        <f>OR((Table3_1[[#This Row],[Offered Salary]]&lt;$O$27),(Table3_1[[#This Row],[Offered Salary]]&gt;$O$28))</f>
        <v>0</v>
      </c>
      <c r="K3076" t="str">
        <f>IF(Table3_1[[#This Row],[Offered Salary]]&lt;$O$27,"Low",IF(Table3_1[[#This Row],[Offered Salary]]&gt;$O$28,"High",""))</f>
        <v/>
      </c>
      <c r="L3076" s="6">
        <f>((Table3_1[[#This Row],[Offered Salary]]-$O$25)/$O$26)</f>
        <v>3.0861400022142625E-2</v>
      </c>
    </row>
    <row r="3077" spans="1:12" x14ac:dyDescent="0.3">
      <c r="A3077">
        <v>118188</v>
      </c>
      <c r="B3077" s="2">
        <v>41789</v>
      </c>
      <c r="C3077" s="3">
        <v>0.39869212962962963</v>
      </c>
      <c r="D3077" t="s">
        <v>31</v>
      </c>
      <c r="E3077" t="s">
        <v>28</v>
      </c>
      <c r="F3077" t="s">
        <v>17</v>
      </c>
      <c r="G3077" t="s">
        <v>5</v>
      </c>
      <c r="H3077">
        <v>61568</v>
      </c>
      <c r="I3077">
        <f>IF(Table3_1[[#This Row],[Status]]="Hired",1,0)</f>
        <v>1</v>
      </c>
      <c r="J3077" t="b">
        <f>OR((Table3_1[[#This Row],[Offered Salary]]&lt;$O$27),(Table3_1[[#This Row],[Offered Salary]]&gt;$O$28))</f>
        <v>0</v>
      </c>
      <c r="K3077" t="str">
        <f>IF(Table3_1[[#This Row],[Offered Salary]]&lt;$O$27,"Low",IF(Table3_1[[#This Row],[Offered Salary]]&gt;$O$28,"High",""))</f>
        <v/>
      </c>
      <c r="L3077" s="6">
        <f>((Table3_1[[#This Row],[Offered Salary]]-$O$25)/$O$26)</f>
        <v>0.40149659461599135</v>
      </c>
    </row>
    <row r="3078" spans="1:12" x14ac:dyDescent="0.3">
      <c r="A3078">
        <v>564641</v>
      </c>
      <c r="B3078" s="2">
        <v>41796</v>
      </c>
      <c r="C3078" s="3">
        <v>0.39807870370370368</v>
      </c>
      <c r="D3078" t="s">
        <v>31</v>
      </c>
      <c r="E3078" t="s">
        <v>27</v>
      </c>
      <c r="F3078" t="s">
        <v>17</v>
      </c>
      <c r="G3078" t="s">
        <v>5</v>
      </c>
      <c r="H3078">
        <v>44269</v>
      </c>
      <c r="I3078">
        <f>IF(Table3_1[[#This Row],[Status]]="Hired",1,0)</f>
        <v>1</v>
      </c>
      <c r="J3078" t="b">
        <f>OR((Table3_1[[#This Row],[Offered Salary]]&lt;$O$27),(Table3_1[[#This Row],[Offered Salary]]&gt;$O$28))</f>
        <v>0</v>
      </c>
      <c r="K3078" t="str">
        <f>IF(Table3_1[[#This Row],[Offered Salary]]&lt;$O$27,"Low",IF(Table3_1[[#This Row],[Offered Salary]]&gt;$O$28,"High",""))</f>
        <v/>
      </c>
      <c r="L3078" s="6">
        <f>((Table3_1[[#This Row],[Offered Salary]]-$O$25)/$O$26)</f>
        <v>-0.198112330033685</v>
      </c>
    </row>
    <row r="3079" spans="1:12" x14ac:dyDescent="0.3">
      <c r="A3079">
        <v>525009</v>
      </c>
      <c r="B3079" s="2">
        <v>41801</v>
      </c>
      <c r="C3079" s="3">
        <v>0.54068287037037033</v>
      </c>
      <c r="D3079" t="s">
        <v>31</v>
      </c>
      <c r="E3079" t="s">
        <v>27</v>
      </c>
      <c r="F3079" t="s">
        <v>17</v>
      </c>
      <c r="G3079" t="s">
        <v>5</v>
      </c>
      <c r="H3079">
        <v>78713</v>
      </c>
      <c r="I3079">
        <f>IF(Table3_1[[#This Row],[Status]]="Hired",1,0)</f>
        <v>1</v>
      </c>
      <c r="J3079" t="b">
        <f>OR((Table3_1[[#This Row],[Offered Salary]]&lt;$O$27),(Table3_1[[#This Row],[Offered Salary]]&gt;$O$28))</f>
        <v>0</v>
      </c>
      <c r="K3079" t="str">
        <f>IF(Table3_1[[#This Row],[Offered Salary]]&lt;$O$27,"Low",IF(Table3_1[[#This Row],[Offered Salary]]&gt;$O$28,"High",""))</f>
        <v/>
      </c>
      <c r="L3079" s="6">
        <f>((Table3_1[[#This Row],[Offered Salary]]-$O$25)/$O$26)</f>
        <v>0.99576765150475377</v>
      </c>
    </row>
    <row r="3080" spans="1:12" x14ac:dyDescent="0.3">
      <c r="A3080">
        <v>861850</v>
      </c>
      <c r="B3080" s="2">
        <v>41801</v>
      </c>
      <c r="C3080" s="3">
        <v>0.54268518518518516</v>
      </c>
      <c r="D3080" t="s">
        <v>31</v>
      </c>
      <c r="E3080" t="s">
        <v>27</v>
      </c>
      <c r="F3080" t="s">
        <v>17</v>
      </c>
      <c r="G3080" t="s">
        <v>5</v>
      </c>
      <c r="H3080">
        <v>1185</v>
      </c>
      <c r="I3080">
        <f>IF(Table3_1[[#This Row],[Status]]="Hired",1,0)</f>
        <v>1</v>
      </c>
      <c r="J3080" t="b">
        <f>OR((Table3_1[[#This Row],[Offered Salary]]&lt;$O$27),(Table3_1[[#This Row],[Offered Salary]]&gt;$O$28))</f>
        <v>1</v>
      </c>
      <c r="K3080" t="str">
        <f>IF(Table3_1[[#This Row],[Offered Salary]]&lt;$O$27,"Low",IF(Table3_1[[#This Row],[Offered Salary]]&gt;$O$28,"High",""))</f>
        <v>Low</v>
      </c>
      <c r="L3080" s="6">
        <f>((Table3_1[[#This Row],[Offered Salary]]-$O$25)/$O$26)</f>
        <v>-1.6914674898467756</v>
      </c>
    </row>
    <row r="3081" spans="1:12" x14ac:dyDescent="0.3">
      <c r="A3081">
        <v>111297</v>
      </c>
      <c r="B3081" s="2">
        <v>41804</v>
      </c>
      <c r="C3081" s="3">
        <v>0.5479398148148148</v>
      </c>
      <c r="D3081" t="s">
        <v>31</v>
      </c>
      <c r="E3081" t="s">
        <v>29</v>
      </c>
      <c r="F3081" t="s">
        <v>17</v>
      </c>
      <c r="G3081" t="s">
        <v>5</v>
      </c>
      <c r="H3081">
        <v>69667</v>
      </c>
      <c r="I3081">
        <f>IF(Table3_1[[#This Row],[Status]]="Hired",1,0)</f>
        <v>1</v>
      </c>
      <c r="J3081" t="b">
        <f>OR((Table3_1[[#This Row],[Offered Salary]]&lt;$O$27),(Table3_1[[#This Row],[Offered Salary]]&gt;$O$28))</f>
        <v>0</v>
      </c>
      <c r="K3081" t="str">
        <f>IF(Table3_1[[#This Row],[Offered Salary]]&lt;$O$27,"Low",IF(Table3_1[[#This Row],[Offered Salary]]&gt;$O$28,"High",""))</f>
        <v/>
      </c>
      <c r="L3081" s="6">
        <f>((Table3_1[[#This Row],[Offered Salary]]-$O$25)/$O$26)</f>
        <v>0.68221991276951055</v>
      </c>
    </row>
    <row r="3082" spans="1:12" x14ac:dyDescent="0.3">
      <c r="A3082">
        <v>191688</v>
      </c>
      <c r="B3082" s="2">
        <v>41848</v>
      </c>
      <c r="C3082" s="3">
        <v>0.52984953703703708</v>
      </c>
      <c r="D3082" t="s">
        <v>31</v>
      </c>
      <c r="E3082" t="s">
        <v>29</v>
      </c>
      <c r="F3082" t="s">
        <v>17</v>
      </c>
      <c r="G3082" t="s">
        <v>10</v>
      </c>
      <c r="H3082">
        <v>64051</v>
      </c>
      <c r="I3082">
        <f>IF(Table3_1[[#This Row],[Status]]="Hired",1,0)</f>
        <v>1</v>
      </c>
      <c r="J3082" t="b">
        <f>OR((Table3_1[[#This Row],[Offered Salary]]&lt;$O$27),(Table3_1[[#This Row],[Offered Salary]]&gt;$O$28))</f>
        <v>0</v>
      </c>
      <c r="K3082" t="str">
        <f>IF(Table3_1[[#This Row],[Offered Salary]]&lt;$O$27,"Low",IF(Table3_1[[#This Row],[Offered Salary]]&gt;$O$28,"High",""))</f>
        <v/>
      </c>
      <c r="L3082" s="6">
        <f>((Table3_1[[#This Row],[Offered Salary]]-$O$25)/$O$26)</f>
        <v>0.48756104689098684</v>
      </c>
    </row>
    <row r="3083" spans="1:12" x14ac:dyDescent="0.3">
      <c r="A3083">
        <v>391991</v>
      </c>
      <c r="B3083" s="2">
        <v>41876</v>
      </c>
      <c r="C3083" s="3">
        <v>0.39853009259259259</v>
      </c>
      <c r="D3083" t="s">
        <v>31</v>
      </c>
      <c r="E3083" t="s">
        <v>29</v>
      </c>
      <c r="F3083" t="s">
        <v>17</v>
      </c>
      <c r="G3083" t="s">
        <v>10</v>
      </c>
      <c r="H3083">
        <v>25652</v>
      </c>
      <c r="I3083">
        <f>IF(Table3_1[[#This Row],[Status]]="Hired",1,0)</f>
        <v>1</v>
      </c>
      <c r="J3083" t="b">
        <f>OR((Table3_1[[#This Row],[Offered Salary]]&lt;$O$27),(Table3_1[[#This Row],[Offered Salary]]&gt;$O$28))</f>
        <v>0</v>
      </c>
      <c r="K3083" t="str">
        <f>IF(Table3_1[[#This Row],[Offered Salary]]&lt;$O$27,"Low",IF(Table3_1[[#This Row],[Offered Salary]]&gt;$O$28,"High",""))</f>
        <v/>
      </c>
      <c r="L3083" s="6">
        <f>((Table3_1[[#This Row],[Offered Salary]]-$O$25)/$O$26)</f>
        <v>-0.84340508396183256</v>
      </c>
    </row>
    <row r="3084" spans="1:12" x14ac:dyDescent="0.3">
      <c r="A3084">
        <v>171084</v>
      </c>
      <c r="B3084" s="2">
        <v>41876</v>
      </c>
      <c r="C3084" s="3">
        <v>0.39925925925925926</v>
      </c>
      <c r="D3084" t="s">
        <v>30</v>
      </c>
      <c r="E3084" t="s">
        <v>29</v>
      </c>
      <c r="F3084" t="s">
        <v>17</v>
      </c>
      <c r="G3084" t="s">
        <v>10</v>
      </c>
      <c r="H3084">
        <v>41246</v>
      </c>
      <c r="I3084">
        <f>IF(Table3_1[[#This Row],[Status]]="Hired",1,0)</f>
        <v>0</v>
      </c>
      <c r="J3084" t="b">
        <f>OR((Table3_1[[#This Row],[Offered Salary]]&lt;$O$27),(Table3_1[[#This Row],[Offered Salary]]&gt;$O$28))</f>
        <v>0</v>
      </c>
      <c r="K3084" t="str">
        <f>IF(Table3_1[[#This Row],[Offered Salary]]&lt;$O$27,"Low",IF(Table3_1[[#This Row],[Offered Salary]]&gt;$O$28,"High",""))</f>
        <v/>
      </c>
      <c r="L3084" s="6">
        <f>((Table3_1[[#This Row],[Offered Salary]]-$O$25)/$O$26)</f>
        <v>-0.30289398095084619</v>
      </c>
    </row>
    <row r="3085" spans="1:12" x14ac:dyDescent="0.3">
      <c r="A3085">
        <v>986877</v>
      </c>
      <c r="B3085" s="2">
        <v>41770</v>
      </c>
      <c r="C3085" s="3">
        <v>0.41249999999999998</v>
      </c>
      <c r="D3085" t="s">
        <v>30</v>
      </c>
      <c r="E3085" t="s">
        <v>27</v>
      </c>
      <c r="F3085" t="s">
        <v>20</v>
      </c>
      <c r="G3085" t="s">
        <v>1</v>
      </c>
      <c r="H3085">
        <v>97918</v>
      </c>
      <c r="I3085">
        <f>IF(Table3_1[[#This Row],[Status]]="Hired",1,0)</f>
        <v>0</v>
      </c>
      <c r="J3085" t="b">
        <f>OR((Table3_1[[#This Row],[Offered Salary]]&lt;$O$27),(Table3_1[[#This Row],[Offered Salary]]&gt;$O$28))</f>
        <v>0</v>
      </c>
      <c r="K3085" t="str">
        <f>IF(Table3_1[[#This Row],[Offered Salary]]&lt;$O$27,"Low",IF(Table3_1[[#This Row],[Offered Salary]]&gt;$O$28,"High",""))</f>
        <v/>
      </c>
      <c r="L3085" s="6">
        <f>((Table3_1[[#This Row],[Offered Salary]]-$O$25)/$O$26)</f>
        <v>1.6614413550654819</v>
      </c>
    </row>
    <row r="3086" spans="1:12" x14ac:dyDescent="0.3">
      <c r="A3086">
        <v>958482</v>
      </c>
      <c r="B3086" s="2">
        <v>41770</v>
      </c>
      <c r="C3086" s="3">
        <v>0.41273148148148148</v>
      </c>
      <c r="D3086" t="s">
        <v>30</v>
      </c>
      <c r="E3086" t="s">
        <v>28</v>
      </c>
      <c r="F3086" t="s">
        <v>20</v>
      </c>
      <c r="G3086" t="s">
        <v>1</v>
      </c>
      <c r="H3086">
        <v>21746</v>
      </c>
      <c r="I3086">
        <f>IF(Table3_1[[#This Row],[Status]]="Hired",1,0)</f>
        <v>0</v>
      </c>
      <c r="J3086" t="b">
        <f>OR((Table3_1[[#This Row],[Offered Salary]]&lt;$O$27),(Table3_1[[#This Row],[Offered Salary]]&gt;$O$28))</f>
        <v>0</v>
      </c>
      <c r="K3086" t="str">
        <f>IF(Table3_1[[#This Row],[Offered Salary]]&lt;$O$27,"Low",IF(Table3_1[[#This Row],[Offered Salary]]&gt;$O$28,"High",""))</f>
        <v/>
      </c>
      <c r="L3086" s="6">
        <f>((Table3_1[[#This Row],[Offered Salary]]-$O$25)/$O$26)</f>
        <v>-0.9787928208068315</v>
      </c>
    </row>
    <row r="3087" spans="1:12" x14ac:dyDescent="0.3">
      <c r="A3087">
        <v>273296</v>
      </c>
      <c r="B3087" s="2">
        <v>41796</v>
      </c>
      <c r="C3087" s="3">
        <v>0.56827546296296294</v>
      </c>
      <c r="D3087" t="s">
        <v>30</v>
      </c>
      <c r="E3087" t="s">
        <v>27</v>
      </c>
      <c r="F3087" t="s">
        <v>20</v>
      </c>
      <c r="G3087" t="s">
        <v>10</v>
      </c>
      <c r="H3087">
        <v>11320</v>
      </c>
      <c r="I3087">
        <f>IF(Table3_1[[#This Row],[Status]]="Hired",1,0)</f>
        <v>0</v>
      </c>
      <c r="J3087" t="b">
        <f>OR((Table3_1[[#This Row],[Offered Salary]]&lt;$O$27),(Table3_1[[#This Row],[Offered Salary]]&gt;$O$28))</f>
        <v>1</v>
      </c>
      <c r="K3087" t="str">
        <f>IF(Table3_1[[#This Row],[Offered Salary]]&lt;$O$27,"Low",IF(Table3_1[[#This Row],[Offered Salary]]&gt;$O$28,"High",""))</f>
        <v>Low</v>
      </c>
      <c r="L3087" s="6">
        <f>((Table3_1[[#This Row],[Offered Salary]]-$O$25)/$O$26)</f>
        <v>-1.3401734005164982</v>
      </c>
    </row>
    <row r="3088" spans="1:12" x14ac:dyDescent="0.3">
      <c r="A3088">
        <v>310084</v>
      </c>
      <c r="B3088" s="2">
        <v>41801</v>
      </c>
      <c r="C3088" s="3">
        <v>0.40142361111111113</v>
      </c>
      <c r="D3088" t="s">
        <v>31</v>
      </c>
      <c r="E3088" t="s">
        <v>29</v>
      </c>
      <c r="F3088" t="s">
        <v>20</v>
      </c>
      <c r="G3088" t="s">
        <v>2</v>
      </c>
      <c r="H3088">
        <v>49441</v>
      </c>
      <c r="I3088">
        <f>IF(Table3_1[[#This Row],[Status]]="Hired",1,0)</f>
        <v>1</v>
      </c>
      <c r="J3088" t="b">
        <f>OR((Table3_1[[#This Row],[Offered Salary]]&lt;$O$27),(Table3_1[[#This Row],[Offered Salary]]&gt;$O$28))</f>
        <v>0</v>
      </c>
      <c r="K3088" t="str">
        <f>IF(Table3_1[[#This Row],[Offered Salary]]&lt;$O$27,"Low",IF(Table3_1[[#This Row],[Offered Salary]]&gt;$O$28,"High",""))</f>
        <v/>
      </c>
      <c r="L3088" s="6">
        <f>((Table3_1[[#This Row],[Offered Salary]]-$O$25)/$O$26)</f>
        <v>-1.8843160816497524E-2</v>
      </c>
    </row>
    <row r="3089" spans="1:12" x14ac:dyDescent="0.3">
      <c r="A3089">
        <v>577690</v>
      </c>
      <c r="B3089" s="2">
        <v>41809</v>
      </c>
      <c r="C3089" s="3">
        <v>0.77098379629629632</v>
      </c>
      <c r="D3089" t="s">
        <v>31</v>
      </c>
      <c r="E3089" t="s">
        <v>27</v>
      </c>
      <c r="F3089" t="s">
        <v>20</v>
      </c>
      <c r="G3089" t="s">
        <v>2</v>
      </c>
      <c r="H3089">
        <v>9533</v>
      </c>
      <c r="I3089">
        <f>IF(Table3_1[[#This Row],[Status]]="Hired",1,0)</f>
        <v>1</v>
      </c>
      <c r="J3089" t="b">
        <f>OR((Table3_1[[#This Row],[Offered Salary]]&lt;$O$27),(Table3_1[[#This Row],[Offered Salary]]&gt;$O$28))</f>
        <v>1</v>
      </c>
      <c r="K3089" t="str">
        <f>IF(Table3_1[[#This Row],[Offered Salary]]&lt;$O$27,"Low",IF(Table3_1[[#This Row],[Offered Salary]]&gt;$O$28,"High",""))</f>
        <v>Low</v>
      </c>
      <c r="L3089" s="6">
        <f>((Table3_1[[#This Row],[Offered Salary]]-$O$25)/$O$26)</f>
        <v>-1.4021134634304802</v>
      </c>
    </row>
    <row r="3090" spans="1:12" x14ac:dyDescent="0.3">
      <c r="A3090">
        <v>461741</v>
      </c>
      <c r="B3090" s="2">
        <v>41809</v>
      </c>
      <c r="C3090" s="3">
        <v>0.77200231481481485</v>
      </c>
      <c r="D3090" t="s">
        <v>31</v>
      </c>
      <c r="E3090" t="s">
        <v>27</v>
      </c>
      <c r="F3090" t="s">
        <v>20</v>
      </c>
      <c r="G3090" t="s">
        <v>2</v>
      </c>
      <c r="H3090">
        <v>6988</v>
      </c>
      <c r="I3090">
        <f>IF(Table3_1[[#This Row],[Status]]="Hired",1,0)</f>
        <v>1</v>
      </c>
      <c r="J3090" t="b">
        <f>OR((Table3_1[[#This Row],[Offered Salary]]&lt;$O$27),(Table3_1[[#This Row],[Offered Salary]]&gt;$O$28))</f>
        <v>1</v>
      </c>
      <c r="K3090" t="str">
        <f>IF(Table3_1[[#This Row],[Offered Salary]]&lt;$O$27,"Low",IF(Table3_1[[#This Row],[Offered Salary]]&gt;$O$28,"High",""))</f>
        <v>Low</v>
      </c>
      <c r="L3090" s="6">
        <f>((Table3_1[[#This Row],[Offered Salary]]-$O$25)/$O$26)</f>
        <v>-1.4903269274014279</v>
      </c>
    </row>
    <row r="3091" spans="1:12" x14ac:dyDescent="0.3">
      <c r="A3091">
        <v>362955</v>
      </c>
      <c r="B3091" s="2">
        <v>41845</v>
      </c>
      <c r="C3091" s="3">
        <v>0.63619212962962968</v>
      </c>
      <c r="D3091" t="s">
        <v>30</v>
      </c>
      <c r="E3091" t="s">
        <v>28</v>
      </c>
      <c r="F3091" t="s">
        <v>20</v>
      </c>
      <c r="G3091" t="s">
        <v>2</v>
      </c>
      <c r="H3091">
        <v>41227</v>
      </c>
      <c r="I3091">
        <f>IF(Table3_1[[#This Row],[Status]]="Hired",1,0)</f>
        <v>0</v>
      </c>
      <c r="J3091" t="b">
        <f>OR((Table3_1[[#This Row],[Offered Salary]]&lt;$O$27),(Table3_1[[#This Row],[Offered Salary]]&gt;$O$28))</f>
        <v>0</v>
      </c>
      <c r="K3091" t="str">
        <f>IF(Table3_1[[#This Row],[Offered Salary]]&lt;$O$27,"Low",IF(Table3_1[[#This Row],[Offered Salary]]&gt;$O$28,"High",""))</f>
        <v/>
      </c>
      <c r="L3091" s="6">
        <f>((Table3_1[[#This Row],[Offered Salary]]-$O$25)/$O$26)</f>
        <v>-0.3035525490512187</v>
      </c>
    </row>
    <row r="3092" spans="1:12" x14ac:dyDescent="0.3">
      <c r="A3092">
        <v>629018</v>
      </c>
      <c r="B3092" s="2">
        <v>41863</v>
      </c>
      <c r="C3092" s="3">
        <v>0.39686342592592594</v>
      </c>
      <c r="D3092" t="s">
        <v>31</v>
      </c>
      <c r="E3092" t="s">
        <v>27</v>
      </c>
      <c r="F3092" t="s">
        <v>20</v>
      </c>
      <c r="G3092" t="s">
        <v>10</v>
      </c>
      <c r="H3092">
        <v>10545</v>
      </c>
      <c r="I3092">
        <f>IF(Table3_1[[#This Row],[Status]]="Hired",1,0)</f>
        <v>1</v>
      </c>
      <c r="J3092" t="b">
        <f>OR((Table3_1[[#This Row],[Offered Salary]]&lt;$O$27),(Table3_1[[#This Row],[Offered Salary]]&gt;$O$28))</f>
        <v>1</v>
      </c>
      <c r="K3092" t="str">
        <f>IF(Table3_1[[#This Row],[Offered Salary]]&lt;$O$27,"Low",IF(Table3_1[[#This Row],[Offered Salary]]&gt;$O$28,"High",""))</f>
        <v>Low</v>
      </c>
      <c r="L3092" s="6">
        <f>((Table3_1[[#This Row],[Offered Salary]]-$O$25)/$O$26)</f>
        <v>-1.3670360467159028</v>
      </c>
    </row>
    <row r="3093" spans="1:12" x14ac:dyDescent="0.3">
      <c r="A3093">
        <v>782332</v>
      </c>
      <c r="B3093" s="2">
        <v>41866</v>
      </c>
      <c r="C3093" s="3">
        <v>0.67746527777777776</v>
      </c>
      <c r="D3093" t="s">
        <v>30</v>
      </c>
      <c r="E3093" t="s">
        <v>29</v>
      </c>
      <c r="F3093" t="s">
        <v>20</v>
      </c>
      <c r="G3093" t="s">
        <v>10</v>
      </c>
      <c r="H3093">
        <v>5040</v>
      </c>
      <c r="I3093">
        <f>IF(Table3_1[[#This Row],[Status]]="Hired",1,0)</f>
        <v>0</v>
      </c>
      <c r="J3093" t="b">
        <f>OR((Table3_1[[#This Row],[Offered Salary]]&lt;$O$27),(Table3_1[[#This Row],[Offered Salary]]&gt;$O$28))</f>
        <v>1</v>
      </c>
      <c r="K3093" t="str">
        <f>IF(Table3_1[[#This Row],[Offered Salary]]&lt;$O$27,"Low",IF(Table3_1[[#This Row],[Offered Salary]]&gt;$O$28,"High",""))</f>
        <v>Low</v>
      </c>
      <c r="L3093" s="6">
        <f>((Table3_1[[#This Row],[Offered Salary]]-$O$25)/$O$26)</f>
        <v>-1.5578474884290925</v>
      </c>
    </row>
    <row r="3094" spans="1:12" x14ac:dyDescent="0.3">
      <c r="A3094">
        <v>145093</v>
      </c>
      <c r="B3094" s="2">
        <v>41870</v>
      </c>
      <c r="C3094" s="3">
        <v>0.82180555555555557</v>
      </c>
      <c r="D3094" t="s">
        <v>30</v>
      </c>
      <c r="E3094" t="s">
        <v>27</v>
      </c>
      <c r="F3094" t="s">
        <v>20</v>
      </c>
      <c r="G3094" t="s">
        <v>10</v>
      </c>
      <c r="H3094">
        <v>86339</v>
      </c>
      <c r="I3094">
        <f>IF(Table3_1[[#This Row],[Status]]="Hired",1,0)</f>
        <v>0</v>
      </c>
      <c r="J3094" t="b">
        <f>OR((Table3_1[[#This Row],[Offered Salary]]&lt;$O$27),(Table3_1[[#This Row],[Offered Salary]]&gt;$O$28))</f>
        <v>0</v>
      </c>
      <c r="K3094" t="str">
        <f>IF(Table3_1[[#This Row],[Offered Salary]]&lt;$O$27,"Low",IF(Table3_1[[#This Row],[Offered Salary]]&gt;$O$28,"High",""))</f>
        <v/>
      </c>
      <c r="L3094" s="6">
        <f>((Table3_1[[#This Row],[Offered Salary]]-$O$25)/$O$26)</f>
        <v>1.2600960901068945</v>
      </c>
    </row>
    <row r="3095" spans="1:12" x14ac:dyDescent="0.3">
      <c r="A3095">
        <v>111044</v>
      </c>
      <c r="B3095" s="2">
        <v>41864</v>
      </c>
      <c r="C3095" s="3">
        <v>0.3991898148148148</v>
      </c>
      <c r="D3095" t="s">
        <v>31</v>
      </c>
      <c r="E3095" t="s">
        <v>29</v>
      </c>
      <c r="F3095" t="s">
        <v>20</v>
      </c>
      <c r="G3095" t="s">
        <v>10</v>
      </c>
      <c r="H3095">
        <v>45046</v>
      </c>
      <c r="I3095">
        <f>IF(Table3_1[[#This Row],[Status]]="Hired",1,0)</f>
        <v>1</v>
      </c>
      <c r="J3095" t="b">
        <f>OR((Table3_1[[#This Row],[Offered Salary]]&lt;$O$27),(Table3_1[[#This Row],[Offered Salary]]&gt;$O$28))</f>
        <v>0</v>
      </c>
      <c r="K3095" t="str">
        <f>IF(Table3_1[[#This Row],[Offered Salary]]&lt;$O$27,"Low",IF(Table3_1[[#This Row],[Offered Salary]]&gt;$O$28,"High",""))</f>
        <v/>
      </c>
      <c r="L3095" s="6">
        <f>((Table3_1[[#This Row],[Offered Salary]]-$O$25)/$O$26)</f>
        <v>-0.1711803608763465</v>
      </c>
    </row>
    <row r="3096" spans="1:12" x14ac:dyDescent="0.3">
      <c r="A3096">
        <v>129483</v>
      </c>
      <c r="B3096" s="2">
        <v>41864</v>
      </c>
      <c r="C3096" s="3">
        <v>0.40076388888888886</v>
      </c>
      <c r="D3096" t="s">
        <v>31</v>
      </c>
      <c r="E3096" t="s">
        <v>27</v>
      </c>
      <c r="F3096" t="s">
        <v>20</v>
      </c>
      <c r="G3096" t="s">
        <v>10</v>
      </c>
      <c r="H3096">
        <v>33906</v>
      </c>
      <c r="I3096">
        <f>IF(Table3_1[[#This Row],[Status]]="Hired",1,0)</f>
        <v>1</v>
      </c>
      <c r="J3096" t="b">
        <f>OR((Table3_1[[#This Row],[Offered Salary]]&lt;$O$27),(Table3_1[[#This Row],[Offered Salary]]&gt;$O$28))</f>
        <v>0</v>
      </c>
      <c r="K3096" t="str">
        <f>IF(Table3_1[[#This Row],[Offered Salary]]&lt;$O$27,"Low",IF(Table3_1[[#This Row],[Offered Salary]]&gt;$O$28,"High",""))</f>
        <v/>
      </c>
      <c r="L3096" s="6">
        <f>((Table3_1[[#This Row],[Offered Salary]]-$O$25)/$O$26)</f>
        <v>-0.55730923656843245</v>
      </c>
    </row>
    <row r="3097" spans="1:12" x14ac:dyDescent="0.3">
      <c r="A3097">
        <v>24143</v>
      </c>
      <c r="B3097" s="2">
        <v>41788</v>
      </c>
      <c r="C3097" s="3">
        <v>0.39783564814814815</v>
      </c>
      <c r="D3097" t="s">
        <v>31</v>
      </c>
      <c r="E3097" t="s">
        <v>29</v>
      </c>
      <c r="F3097" t="s">
        <v>17</v>
      </c>
      <c r="G3097" t="s">
        <v>6</v>
      </c>
      <c r="H3097">
        <v>62591</v>
      </c>
      <c r="I3097">
        <f>IF(Table3_1[[#This Row],[Status]]="Hired",1,0)</f>
        <v>1</v>
      </c>
      <c r="J3097" t="b">
        <f>OR((Table3_1[[#This Row],[Offered Salary]]&lt;$O$27),(Table3_1[[#This Row],[Offered Salary]]&gt;$O$28))</f>
        <v>0</v>
      </c>
      <c r="K3097" t="str">
        <f>IF(Table3_1[[#This Row],[Offered Salary]]&lt;$O$27,"Low",IF(Table3_1[[#This Row],[Offered Salary]]&gt;$O$28,"High",""))</f>
        <v/>
      </c>
      <c r="L3097" s="6">
        <f>((Table3_1[[#This Row],[Offered Salary]]-$O$25)/$O$26)</f>
        <v>0.43695528759920538</v>
      </c>
    </row>
    <row r="3098" spans="1:12" x14ac:dyDescent="0.3">
      <c r="A3098">
        <v>544586</v>
      </c>
      <c r="B3098" s="2">
        <v>41788</v>
      </c>
      <c r="C3098" s="3">
        <v>0.39810185185185187</v>
      </c>
      <c r="D3098" t="s">
        <v>31</v>
      </c>
      <c r="E3098" t="s">
        <v>29</v>
      </c>
      <c r="F3098" t="s">
        <v>17</v>
      </c>
      <c r="G3098" t="s">
        <v>6</v>
      </c>
      <c r="H3098">
        <v>1911</v>
      </c>
      <c r="I3098">
        <f>IF(Table3_1[[#This Row],[Status]]="Hired",1,0)</f>
        <v>1</v>
      </c>
      <c r="J3098" t="b">
        <f>OR((Table3_1[[#This Row],[Offered Salary]]&lt;$O$27),(Table3_1[[#This Row],[Offered Salary]]&gt;$O$28))</f>
        <v>1</v>
      </c>
      <c r="K3098" t="str">
        <f>IF(Table3_1[[#This Row],[Offered Salary]]&lt;$O$27,"Low",IF(Table3_1[[#This Row],[Offered Salary]]&gt;$O$28,"High",""))</f>
        <v>Low</v>
      </c>
      <c r="L3098" s="6">
        <f>((Table3_1[[#This Row],[Offered Salary]]-$O$25)/$O$26)</f>
        <v>-1.6663032561167528</v>
      </c>
    </row>
    <row r="3099" spans="1:12" x14ac:dyDescent="0.3">
      <c r="A3099">
        <v>21494</v>
      </c>
      <c r="B3099" s="2">
        <v>41788</v>
      </c>
      <c r="C3099" s="3">
        <v>0.39736111111111111</v>
      </c>
      <c r="D3099" t="s">
        <v>31</v>
      </c>
      <c r="E3099" t="s">
        <v>29</v>
      </c>
      <c r="F3099" t="s">
        <v>17</v>
      </c>
      <c r="G3099" t="s">
        <v>6</v>
      </c>
      <c r="H3099">
        <v>98784</v>
      </c>
      <c r="I3099">
        <f>IF(Table3_1[[#This Row],[Status]]="Hired",1,0)</f>
        <v>1</v>
      </c>
      <c r="J3099" t="b">
        <f>OR((Table3_1[[#This Row],[Offered Salary]]&lt;$O$27),(Table3_1[[#This Row],[Offered Salary]]&gt;$O$28))</f>
        <v>0</v>
      </c>
      <c r="K3099" t="str">
        <f>IF(Table3_1[[#This Row],[Offered Salary]]&lt;$O$27,"Low",IF(Table3_1[[#This Row],[Offered Salary]]&gt;$O$28,"High",""))</f>
        <v/>
      </c>
      <c r="L3099" s="6">
        <f>((Table3_1[[#This Row],[Offered Salary]]-$O$25)/$O$26)</f>
        <v>1.691458195850881</v>
      </c>
    </row>
    <row r="3100" spans="1:12" x14ac:dyDescent="0.3">
      <c r="A3100">
        <v>811033</v>
      </c>
      <c r="B3100" s="2">
        <v>41802</v>
      </c>
      <c r="C3100" s="3">
        <v>0.42789351851851853</v>
      </c>
      <c r="D3100" t="s">
        <v>31</v>
      </c>
      <c r="E3100" t="s">
        <v>29</v>
      </c>
      <c r="F3100" t="s">
        <v>17</v>
      </c>
      <c r="G3100" t="s">
        <v>2</v>
      </c>
      <c r="H3100">
        <v>57085</v>
      </c>
      <c r="I3100">
        <f>IF(Table3_1[[#This Row],[Status]]="Hired",1,0)</f>
        <v>1</v>
      </c>
      <c r="J3100" t="b">
        <f>OR((Table3_1[[#This Row],[Offered Salary]]&lt;$O$27),(Table3_1[[#This Row],[Offered Salary]]&gt;$O$28))</f>
        <v>0</v>
      </c>
      <c r="K3100" t="str">
        <f>IF(Table3_1[[#This Row],[Offered Salary]]&lt;$O$27,"Low",IF(Table3_1[[#This Row],[Offered Salary]]&gt;$O$28,"High",""))</f>
        <v/>
      </c>
      <c r="L3100" s="6">
        <f>((Table3_1[[#This Row],[Offered Salary]]-$O$25)/$O$26)</f>
        <v>0.24610918440704871</v>
      </c>
    </row>
    <row r="3101" spans="1:12" x14ac:dyDescent="0.3">
      <c r="A3101">
        <v>687757</v>
      </c>
      <c r="B3101" s="2">
        <v>41774</v>
      </c>
      <c r="C3101" s="3">
        <v>0.39903935185185185</v>
      </c>
      <c r="D3101" t="s">
        <v>31</v>
      </c>
      <c r="E3101" t="s">
        <v>29</v>
      </c>
      <c r="F3101" t="s">
        <v>17</v>
      </c>
      <c r="G3101" t="s">
        <v>10</v>
      </c>
      <c r="H3101">
        <v>60280</v>
      </c>
      <c r="I3101">
        <f>IF(Table3_1[[#This Row],[Status]]="Hired",1,0)</f>
        <v>1</v>
      </c>
      <c r="J3101" t="b">
        <f>OR((Table3_1[[#This Row],[Offered Salary]]&lt;$O$27),(Table3_1[[#This Row],[Offered Salary]]&gt;$O$28))</f>
        <v>0</v>
      </c>
      <c r="K3101" t="str">
        <f>IF(Table3_1[[#This Row],[Offered Salary]]&lt;$O$27,"Low",IF(Table3_1[[#This Row],[Offered Salary]]&gt;$O$28,"High",""))</f>
        <v/>
      </c>
      <c r="L3101" s="6">
        <f>((Table3_1[[#This Row],[Offered Salary]]-$O$25)/$O$26)</f>
        <v>0.35685260970652938</v>
      </c>
    </row>
    <row r="3102" spans="1:12" x14ac:dyDescent="0.3">
      <c r="A3102">
        <v>934635</v>
      </c>
      <c r="B3102" s="2">
        <v>41838</v>
      </c>
      <c r="C3102" s="3">
        <v>0.4140625</v>
      </c>
      <c r="D3102" t="s">
        <v>31</v>
      </c>
      <c r="E3102" t="s">
        <v>27</v>
      </c>
      <c r="F3102" t="s">
        <v>17</v>
      </c>
      <c r="G3102" t="s">
        <v>2</v>
      </c>
      <c r="H3102">
        <v>38861</v>
      </c>
      <c r="I3102">
        <f>IF(Table3_1[[#This Row],[Status]]="Hired",1,0)</f>
        <v>1</v>
      </c>
      <c r="J3102" t="b">
        <f>OR((Table3_1[[#This Row],[Offered Salary]]&lt;$O$27),(Table3_1[[#This Row],[Offered Salary]]&gt;$O$28))</f>
        <v>0</v>
      </c>
      <c r="K3102" t="str">
        <f>IF(Table3_1[[#This Row],[Offered Salary]]&lt;$O$27,"Low",IF(Table3_1[[#This Row],[Offered Salary]]&gt;$O$28,"High",""))</f>
        <v/>
      </c>
      <c r="L3102" s="6">
        <f>((Table3_1[[#This Row],[Offered Salary]]-$O$25)/$O$26)</f>
        <v>-0.38556160828707825</v>
      </c>
    </row>
    <row r="3103" spans="1:12" x14ac:dyDescent="0.3">
      <c r="A3103">
        <v>229560</v>
      </c>
      <c r="B3103" s="2">
        <v>41838</v>
      </c>
      <c r="C3103" s="3">
        <v>0.41442129629629632</v>
      </c>
      <c r="D3103" t="s">
        <v>30</v>
      </c>
      <c r="E3103" t="s">
        <v>29</v>
      </c>
      <c r="F3103" t="s">
        <v>17</v>
      </c>
      <c r="G3103" t="s">
        <v>2</v>
      </c>
      <c r="H3103">
        <v>96985</v>
      </c>
      <c r="I3103">
        <f>IF(Table3_1[[#This Row],[Status]]="Hired",1,0)</f>
        <v>0</v>
      </c>
      <c r="J3103" t="b">
        <f>OR((Table3_1[[#This Row],[Offered Salary]]&lt;$O$27),(Table3_1[[#This Row],[Offered Salary]]&gt;$O$28))</f>
        <v>0</v>
      </c>
      <c r="K3103" t="str">
        <f>IF(Table3_1[[#This Row],[Offered Salary]]&lt;$O$27,"Low",IF(Table3_1[[#This Row],[Offered Salary]]&gt;$O$28,"High",""))</f>
        <v/>
      </c>
      <c r="L3103" s="6">
        <f>((Table3_1[[#This Row],[Offered Salary]]-$O$25)/$O$26)</f>
        <v>1.6291021951892954</v>
      </c>
    </row>
    <row r="3104" spans="1:12" x14ac:dyDescent="0.3">
      <c r="A3104">
        <v>74788</v>
      </c>
      <c r="B3104" s="2">
        <v>41837</v>
      </c>
      <c r="C3104" s="3">
        <v>0.39678240740740739</v>
      </c>
      <c r="D3104" t="s">
        <v>31</v>
      </c>
      <c r="E3104" t="s">
        <v>27</v>
      </c>
      <c r="F3104" t="s">
        <v>17</v>
      </c>
      <c r="G3104" t="s">
        <v>4</v>
      </c>
      <c r="H3104">
        <v>91506</v>
      </c>
      <c r="I3104">
        <f>IF(Table3_1[[#This Row],[Status]]="Hired",1,0)</f>
        <v>1</v>
      </c>
      <c r="J3104" t="b">
        <f>OR((Table3_1[[#This Row],[Offered Salary]]&lt;$O$27),(Table3_1[[#This Row],[Offered Salary]]&gt;$O$28))</f>
        <v>0</v>
      </c>
      <c r="K3104" t="str">
        <f>IF(Table3_1[[#This Row],[Offered Salary]]&lt;$O$27,"Low",IF(Table3_1[[#This Row],[Offered Salary]]&gt;$O$28,"High",""))</f>
        <v/>
      </c>
      <c r="L3104" s="6">
        <f>((Table3_1[[#This Row],[Offered Salary]]-$O$25)/$O$26)</f>
        <v>1.4391919519292471</v>
      </c>
    </row>
    <row r="3105" spans="1:12" x14ac:dyDescent="0.3">
      <c r="A3105">
        <v>162372</v>
      </c>
      <c r="B3105" s="2">
        <v>41775</v>
      </c>
      <c r="C3105" s="3">
        <v>0.40021990740740743</v>
      </c>
      <c r="D3105" t="s">
        <v>30</v>
      </c>
      <c r="E3105" t="s">
        <v>29</v>
      </c>
      <c r="F3105" t="s">
        <v>18</v>
      </c>
      <c r="G3105" t="s">
        <v>4</v>
      </c>
      <c r="H3105">
        <v>48811</v>
      </c>
      <c r="I3105">
        <f>IF(Table3_1[[#This Row],[Status]]="Hired",1,0)</f>
        <v>0</v>
      </c>
      <c r="J3105" t="b">
        <f>OR((Table3_1[[#This Row],[Offered Salary]]&lt;$O$27),(Table3_1[[#This Row],[Offered Salary]]&gt;$O$28))</f>
        <v>0</v>
      </c>
      <c r="K3105" t="str">
        <f>IF(Table3_1[[#This Row],[Offered Salary]]&lt;$O$27,"Low",IF(Table3_1[[#This Row],[Offered Salary]]&gt;$O$28,"High",""))</f>
        <v/>
      </c>
      <c r="L3105" s="6">
        <f>((Table3_1[[#This Row],[Offered Salary]]-$O$25)/$O$26)</f>
        <v>-4.0679892565690892E-2</v>
      </c>
    </row>
    <row r="3106" spans="1:12" x14ac:dyDescent="0.3">
      <c r="A3106">
        <v>977642</v>
      </c>
      <c r="B3106" s="2">
        <v>41795</v>
      </c>
      <c r="C3106" s="3">
        <v>0.5202430555555555</v>
      </c>
      <c r="D3106" t="s">
        <v>30</v>
      </c>
      <c r="E3106" t="s">
        <v>27</v>
      </c>
      <c r="F3106" t="s">
        <v>18</v>
      </c>
      <c r="G3106" t="s">
        <v>4</v>
      </c>
      <c r="H3106">
        <v>57686</v>
      </c>
      <c r="I3106">
        <f>IF(Table3_1[[#This Row],[Status]]="Hired",1,0)</f>
        <v>0</v>
      </c>
      <c r="J3106" t="b">
        <f>OR((Table3_1[[#This Row],[Offered Salary]]&lt;$O$27),(Table3_1[[#This Row],[Offered Salary]]&gt;$O$28))</f>
        <v>0</v>
      </c>
      <c r="K3106" t="str">
        <f>IF(Table3_1[[#This Row],[Offered Salary]]&lt;$O$27,"Low",IF(Table3_1[[#This Row],[Offered Salary]]&gt;$O$28,"High",""))</f>
        <v/>
      </c>
      <c r="L3106" s="6">
        <f>((Table3_1[[#This Row],[Offered Salary]]-$O$25)/$O$26)</f>
        <v>0.26694073326619983</v>
      </c>
    </row>
    <row r="3107" spans="1:12" x14ac:dyDescent="0.3">
      <c r="A3107">
        <v>765524</v>
      </c>
      <c r="B3107" s="2">
        <v>41795</v>
      </c>
      <c r="C3107" s="3">
        <v>0.52061342592592597</v>
      </c>
      <c r="D3107" t="s">
        <v>30</v>
      </c>
      <c r="E3107" t="s">
        <v>27</v>
      </c>
      <c r="F3107" t="s">
        <v>18</v>
      </c>
      <c r="G3107" t="s">
        <v>4</v>
      </c>
      <c r="H3107">
        <v>11862</v>
      </c>
      <c r="I3107">
        <f>IF(Table3_1[[#This Row],[Status]]="Hired",1,0)</f>
        <v>0</v>
      </c>
      <c r="J3107" t="b">
        <f>OR((Table3_1[[#This Row],[Offered Salary]]&lt;$O$27),(Table3_1[[#This Row],[Offered Salary]]&gt;$O$28))</f>
        <v>1</v>
      </c>
      <c r="K3107" t="str">
        <f>IF(Table3_1[[#This Row],[Offered Salary]]&lt;$O$27,"Low",IF(Table3_1[[#This Row],[Offered Salary]]&gt;$O$28,"High",""))</f>
        <v>Low</v>
      </c>
      <c r="L3107" s="6">
        <f>((Table3_1[[#This Row],[Offered Salary]]-$O$25)/$O$26)</f>
        <v>-1.3213868789163985</v>
      </c>
    </row>
    <row r="3108" spans="1:12" x14ac:dyDescent="0.3">
      <c r="A3108">
        <v>49710</v>
      </c>
      <c r="B3108" s="2">
        <v>41795</v>
      </c>
      <c r="C3108" s="3">
        <v>0.52179398148148148</v>
      </c>
      <c r="D3108" t="s">
        <v>30</v>
      </c>
      <c r="E3108" t="s">
        <v>27</v>
      </c>
      <c r="F3108" t="s">
        <v>18</v>
      </c>
      <c r="G3108" t="s">
        <v>4</v>
      </c>
      <c r="H3108">
        <v>85940</v>
      </c>
      <c r="I3108">
        <f>IF(Table3_1[[#This Row],[Status]]="Hired",1,0)</f>
        <v>0</v>
      </c>
      <c r="J3108" t="b">
        <f>OR((Table3_1[[#This Row],[Offered Salary]]&lt;$O$27),(Table3_1[[#This Row],[Offered Salary]]&gt;$O$28))</f>
        <v>0</v>
      </c>
      <c r="K3108" t="str">
        <f>IF(Table3_1[[#This Row],[Offered Salary]]&lt;$O$27,"Low",IF(Table3_1[[#This Row],[Offered Salary]]&gt;$O$28,"High",""))</f>
        <v/>
      </c>
      <c r="L3108" s="6">
        <f>((Table3_1[[#This Row],[Offered Salary]]-$O$25)/$O$26)</f>
        <v>1.2462661599990721</v>
      </c>
    </row>
    <row r="3109" spans="1:12" x14ac:dyDescent="0.3">
      <c r="A3109">
        <v>288909</v>
      </c>
      <c r="B3109" s="2">
        <v>41795</v>
      </c>
      <c r="C3109" s="3">
        <v>0.5221527777777778</v>
      </c>
      <c r="D3109" t="s">
        <v>30</v>
      </c>
      <c r="E3109" t="s">
        <v>27</v>
      </c>
      <c r="F3109" t="s">
        <v>18</v>
      </c>
      <c r="G3109" t="s">
        <v>4</v>
      </c>
      <c r="H3109">
        <v>67215</v>
      </c>
      <c r="I3109">
        <f>IF(Table3_1[[#This Row],[Status]]="Hired",1,0)</f>
        <v>0</v>
      </c>
      <c r="J3109" t="b">
        <f>OR((Table3_1[[#This Row],[Offered Salary]]&lt;$O$27),(Table3_1[[#This Row],[Offered Salary]]&gt;$O$28))</f>
        <v>0</v>
      </c>
      <c r="K3109" t="str">
        <f>IF(Table3_1[[#This Row],[Offered Salary]]&lt;$O$27,"Low",IF(Table3_1[[#This Row],[Offered Salary]]&gt;$O$28,"High",""))</f>
        <v/>
      </c>
      <c r="L3109" s="6">
        <f>((Table3_1[[#This Row],[Offered Salary]]-$O$25)/$O$26)</f>
        <v>0.59722996634249126</v>
      </c>
    </row>
    <row r="3110" spans="1:12" x14ac:dyDescent="0.3">
      <c r="A3110">
        <v>297679</v>
      </c>
      <c r="B3110" s="2">
        <v>41848</v>
      </c>
      <c r="C3110" s="3">
        <v>0.67274305555555558</v>
      </c>
      <c r="D3110" t="s">
        <v>31</v>
      </c>
      <c r="E3110" t="s">
        <v>27</v>
      </c>
      <c r="F3110" t="s">
        <v>15</v>
      </c>
      <c r="G3110" t="s">
        <v>1</v>
      </c>
      <c r="H3110">
        <v>86043</v>
      </c>
      <c r="I3110">
        <f>IF(Table3_1[[#This Row],[Status]]="Hired",1,0)</f>
        <v>1</v>
      </c>
      <c r="J3110" t="b">
        <f>OR((Table3_1[[#This Row],[Offered Salary]]&lt;$O$27),(Table3_1[[#This Row],[Offered Salary]]&gt;$O$28))</f>
        <v>0</v>
      </c>
      <c r="K3110" t="str">
        <f>IF(Table3_1[[#This Row],[Offered Salary]]&lt;$O$27,"Low",IF(Table3_1[[#This Row],[Offered Salary]]&gt;$O$28,"High",""))</f>
        <v/>
      </c>
      <c r="L3110" s="6">
        <f>((Table3_1[[#This Row],[Offered Salary]]-$O$25)/$O$26)</f>
        <v>1.2498362923326702</v>
      </c>
    </row>
    <row r="3111" spans="1:12" x14ac:dyDescent="0.3">
      <c r="A3111">
        <v>836623</v>
      </c>
      <c r="B3111" s="2">
        <v>41848</v>
      </c>
      <c r="C3111" s="3">
        <v>0.6731018518518519</v>
      </c>
      <c r="D3111" t="s">
        <v>31</v>
      </c>
      <c r="E3111" t="s">
        <v>27</v>
      </c>
      <c r="F3111" t="s">
        <v>15</v>
      </c>
      <c r="G3111" t="s">
        <v>1</v>
      </c>
      <c r="H3111">
        <v>41415</v>
      </c>
      <c r="I3111">
        <f>IF(Table3_1[[#This Row],[Status]]="Hired",1,0)</f>
        <v>1</v>
      </c>
      <c r="J3111" t="b">
        <f>OR((Table3_1[[#This Row],[Offered Salary]]&lt;$O$27),(Table3_1[[#This Row],[Offered Salary]]&gt;$O$28))</f>
        <v>0</v>
      </c>
      <c r="K3111" t="str">
        <f>IF(Table3_1[[#This Row],[Offered Salary]]&lt;$O$27,"Low",IF(Table3_1[[#This Row],[Offered Salary]]&gt;$O$28,"High",""))</f>
        <v/>
      </c>
      <c r="L3111" s="6">
        <f>((Table3_1[[#This Row],[Offered Salary]]-$O$25)/$O$26)</f>
        <v>-0.29703619100542766</v>
      </c>
    </row>
    <row r="3112" spans="1:12" x14ac:dyDescent="0.3">
      <c r="A3112">
        <v>910522</v>
      </c>
      <c r="B3112" s="2">
        <v>41796</v>
      </c>
      <c r="C3112" s="3">
        <v>0.38535879629629627</v>
      </c>
      <c r="D3112" t="s">
        <v>31</v>
      </c>
      <c r="E3112" t="s">
        <v>27</v>
      </c>
      <c r="F3112" t="s">
        <v>20</v>
      </c>
      <c r="G3112" t="s">
        <v>1</v>
      </c>
      <c r="H3112">
        <v>50264</v>
      </c>
      <c r="I3112">
        <f>IF(Table3_1[[#This Row],[Status]]="Hired",1,0)</f>
        <v>1</v>
      </c>
      <c r="J3112" t="b">
        <f>OR((Table3_1[[#This Row],[Offered Salary]]&lt;$O$27),(Table3_1[[#This Row],[Offered Salary]]&gt;$O$28))</f>
        <v>0</v>
      </c>
      <c r="K3112" t="str">
        <f>IF(Table3_1[[#This Row],[Offered Salary]]&lt;$O$27,"Low",IF(Table3_1[[#This Row],[Offered Salary]]&gt;$O$28,"High",""))</f>
        <v/>
      </c>
      <c r="L3112" s="6">
        <f>((Table3_1[[#This Row],[Offered Salary]]-$O$25)/$O$26)</f>
        <v>9.6832363733217516E-3</v>
      </c>
    </row>
    <row r="3113" spans="1:12" x14ac:dyDescent="0.3">
      <c r="A3113">
        <v>932687</v>
      </c>
      <c r="B3113" s="2">
        <v>41796</v>
      </c>
      <c r="C3113" s="3">
        <v>0.38569444444444445</v>
      </c>
      <c r="D3113" t="s">
        <v>31</v>
      </c>
      <c r="E3113" t="s">
        <v>28</v>
      </c>
      <c r="F3113" t="s">
        <v>20</v>
      </c>
      <c r="G3113" t="s">
        <v>1</v>
      </c>
      <c r="H3113">
        <v>12710</v>
      </c>
      <c r="I3113">
        <f>IF(Table3_1[[#This Row],[Status]]="Hired",1,0)</f>
        <v>1</v>
      </c>
      <c r="J3113" t="b">
        <f>OR((Table3_1[[#This Row],[Offered Salary]]&lt;$O$27),(Table3_1[[#This Row],[Offered Salary]]&gt;$O$28))</f>
        <v>0</v>
      </c>
      <c r="K3113" t="str">
        <f>IF(Table3_1[[#This Row],[Offered Salary]]&lt;$O$27,"Low",IF(Table3_1[[#This Row],[Offered Salary]]&gt;$O$28,"High",""))</f>
        <v/>
      </c>
      <c r="L3113" s="6">
        <f>((Table3_1[[#This Row],[Offered Salary]]-$O$25)/$O$26)</f>
        <v>-1.2919939447524049</v>
      </c>
    </row>
    <row r="3114" spans="1:12" x14ac:dyDescent="0.3">
      <c r="A3114">
        <v>981648</v>
      </c>
      <c r="B3114" s="2">
        <v>41788</v>
      </c>
      <c r="C3114" s="3">
        <v>0.6206828703703704</v>
      </c>
      <c r="D3114" t="s">
        <v>31</v>
      </c>
      <c r="E3114" t="s">
        <v>29</v>
      </c>
      <c r="F3114" t="s">
        <v>20</v>
      </c>
      <c r="G3114" t="s">
        <v>10</v>
      </c>
      <c r="H3114">
        <v>4435</v>
      </c>
      <c r="I3114">
        <f>IF(Table3_1[[#This Row],[Status]]="Hired",1,0)</f>
        <v>1</v>
      </c>
      <c r="J3114" t="b">
        <f>OR((Table3_1[[#This Row],[Offered Salary]]&lt;$O$27),(Table3_1[[#This Row],[Offered Salary]]&gt;$O$28))</f>
        <v>1</v>
      </c>
      <c r="K3114" t="str">
        <f>IF(Table3_1[[#This Row],[Offered Salary]]&lt;$O$27,"Low",IF(Table3_1[[#This Row],[Offered Salary]]&gt;$O$28,"High",""))</f>
        <v>Low</v>
      </c>
      <c r="L3114" s="6">
        <f>((Table3_1[[#This Row],[Offered Salary]]-$O$25)/$O$26)</f>
        <v>-1.5788176832041114</v>
      </c>
    </row>
    <row r="3115" spans="1:12" x14ac:dyDescent="0.3">
      <c r="A3115">
        <v>95273</v>
      </c>
      <c r="B3115" s="2">
        <v>41772</v>
      </c>
      <c r="C3115" s="3">
        <v>0.17421296296296296</v>
      </c>
      <c r="D3115" t="s">
        <v>31</v>
      </c>
      <c r="E3115" t="s">
        <v>28</v>
      </c>
      <c r="F3115" t="s">
        <v>17</v>
      </c>
      <c r="G3115" t="s">
        <v>10</v>
      </c>
      <c r="H3115">
        <v>45940</v>
      </c>
      <c r="I3115">
        <f>IF(Table3_1[[#This Row],[Status]]="Hired",1,0)</f>
        <v>1</v>
      </c>
      <c r="J3115" t="b">
        <f>OR((Table3_1[[#This Row],[Offered Salary]]&lt;$O$27),(Table3_1[[#This Row],[Offered Salary]]&gt;$O$28))</f>
        <v>0</v>
      </c>
      <c r="K3115" t="str">
        <f>IF(Table3_1[[#This Row],[Offered Salary]]&lt;$O$27,"Low",IF(Table3_1[[#This Row],[Offered Salary]]&gt;$O$28,"High",""))</f>
        <v/>
      </c>
      <c r="L3115" s="6">
        <f>((Table3_1[[#This Row],[Offered Salary]]-$O$25)/$O$26)</f>
        <v>-0.14019299867987212</v>
      </c>
    </row>
    <row r="3116" spans="1:12" x14ac:dyDescent="0.3">
      <c r="A3116">
        <v>540766</v>
      </c>
      <c r="B3116" s="2">
        <v>41775</v>
      </c>
      <c r="C3116" s="3">
        <v>0.62508101851851849</v>
      </c>
      <c r="D3116" t="s">
        <v>31</v>
      </c>
      <c r="E3116" t="s">
        <v>28</v>
      </c>
      <c r="F3116" t="s">
        <v>17</v>
      </c>
      <c r="G3116" t="s">
        <v>10</v>
      </c>
      <c r="H3116">
        <v>4971</v>
      </c>
      <c r="I3116">
        <f>IF(Table3_1[[#This Row],[Status]]="Hired",1,0)</f>
        <v>1</v>
      </c>
      <c r="J3116" t="b">
        <f>OR((Table3_1[[#This Row],[Offered Salary]]&lt;$O$27),(Table3_1[[#This Row],[Offered Salary]]&gt;$O$28))</f>
        <v>1</v>
      </c>
      <c r="K3116" t="str">
        <f>IF(Table3_1[[#This Row],[Offered Salary]]&lt;$O$27,"Low",IF(Table3_1[[#This Row],[Offered Salary]]&gt;$O$28,"High",""))</f>
        <v>Low</v>
      </c>
      <c r="L3116" s="6">
        <f>((Table3_1[[#This Row],[Offered Salary]]-$O$25)/$O$26)</f>
        <v>-1.5602391304778136</v>
      </c>
    </row>
    <row r="3117" spans="1:12" x14ac:dyDescent="0.3">
      <c r="A3117">
        <v>323976</v>
      </c>
      <c r="B3117" s="2">
        <v>41798</v>
      </c>
      <c r="C3117" s="3">
        <v>0.75835648148148149</v>
      </c>
      <c r="D3117" t="s">
        <v>31</v>
      </c>
      <c r="E3117" t="s">
        <v>27</v>
      </c>
      <c r="F3117" t="s">
        <v>17</v>
      </c>
      <c r="G3117" t="s">
        <v>10</v>
      </c>
      <c r="H3117">
        <v>67919</v>
      </c>
      <c r="I3117">
        <f>IF(Table3_1[[#This Row],[Status]]="Hired",1,0)</f>
        <v>1</v>
      </c>
      <c r="J3117" t="b">
        <f>OR((Table3_1[[#This Row],[Offered Salary]]&lt;$O$27),(Table3_1[[#This Row],[Offered Salary]]&gt;$O$28))</f>
        <v>0</v>
      </c>
      <c r="K3117" t="str">
        <f>IF(Table3_1[[#This Row],[Offered Salary]]&lt;$O$27,"Low",IF(Table3_1[[#This Row],[Offered Salary]]&gt;$O$28,"High",""))</f>
        <v/>
      </c>
      <c r="L3117" s="6">
        <f>((Table3_1[[#This Row],[Offered Salary]]-$O$25)/$O$26)</f>
        <v>0.62163164753524069</v>
      </c>
    </row>
    <row r="3118" spans="1:12" x14ac:dyDescent="0.3">
      <c r="A3118">
        <v>966316</v>
      </c>
      <c r="B3118" s="2">
        <v>41798</v>
      </c>
      <c r="C3118" s="3">
        <v>0.75967592592592592</v>
      </c>
      <c r="D3118" t="s">
        <v>31</v>
      </c>
      <c r="E3118" t="s">
        <v>27</v>
      </c>
      <c r="F3118" t="s">
        <v>17</v>
      </c>
      <c r="G3118" t="s">
        <v>10</v>
      </c>
      <c r="H3118">
        <v>89727</v>
      </c>
      <c r="I3118">
        <f>IF(Table3_1[[#This Row],[Status]]="Hired",1,0)</f>
        <v>1</v>
      </c>
      <c r="J3118" t="b">
        <f>OR((Table3_1[[#This Row],[Offered Salary]]&lt;$O$27),(Table3_1[[#This Row],[Offered Salary]]&gt;$O$28))</f>
        <v>0</v>
      </c>
      <c r="K3118" t="str">
        <f>IF(Table3_1[[#This Row],[Offered Salary]]&lt;$O$27,"Low",IF(Table3_1[[#This Row],[Offered Salary]]&gt;$O$28,"High",""))</f>
        <v/>
      </c>
      <c r="L3118" s="6">
        <f>((Table3_1[[#This Row],[Offered Salary]]-$O$25)/$O$26)</f>
        <v>1.3775291808470009</v>
      </c>
    </row>
    <row r="3119" spans="1:12" x14ac:dyDescent="0.3">
      <c r="A3119">
        <v>711106</v>
      </c>
      <c r="B3119" s="2">
        <v>41810</v>
      </c>
      <c r="C3119" s="3">
        <v>0.30262731481481481</v>
      </c>
      <c r="D3119" t="s">
        <v>30</v>
      </c>
      <c r="E3119" t="s">
        <v>27</v>
      </c>
      <c r="F3119" t="s">
        <v>17</v>
      </c>
      <c r="G3119" t="s">
        <v>10</v>
      </c>
      <c r="H3119">
        <v>72872</v>
      </c>
      <c r="I3119">
        <f>IF(Table3_1[[#This Row],[Status]]="Hired",1,0)</f>
        <v>0</v>
      </c>
      <c r="J3119" t="b">
        <f>OR((Table3_1[[#This Row],[Offered Salary]]&lt;$O$27),(Table3_1[[#This Row],[Offered Salary]]&gt;$O$28))</f>
        <v>0</v>
      </c>
      <c r="K3119" t="str">
        <f>IF(Table3_1[[#This Row],[Offered Salary]]&lt;$O$27,"Low",IF(Table3_1[[#This Row],[Offered Salary]]&gt;$O$28,"High",""))</f>
        <v/>
      </c>
      <c r="L3119" s="6">
        <f>((Table3_1[[#This Row],[Offered Salary]]-$O$25)/$O$26)</f>
        <v>0.79330995285866102</v>
      </c>
    </row>
    <row r="3120" spans="1:12" x14ac:dyDescent="0.3">
      <c r="A3120">
        <v>923992</v>
      </c>
      <c r="B3120" s="2">
        <v>41810</v>
      </c>
      <c r="C3120" s="3">
        <v>0.30420138888888887</v>
      </c>
      <c r="D3120" t="s">
        <v>31</v>
      </c>
      <c r="E3120" t="s">
        <v>29</v>
      </c>
      <c r="F3120" t="s">
        <v>17</v>
      </c>
      <c r="G3120" t="s">
        <v>10</v>
      </c>
      <c r="H3120">
        <v>4799</v>
      </c>
      <c r="I3120">
        <f>IF(Table3_1[[#This Row],[Status]]="Hired",1,0)</f>
        <v>1</v>
      </c>
      <c r="J3120" t="b">
        <f>OR((Table3_1[[#This Row],[Offered Salary]]&lt;$O$27),(Table3_1[[#This Row],[Offered Salary]]&gt;$O$28))</f>
        <v>1</v>
      </c>
      <c r="K3120" t="str">
        <f>IF(Table3_1[[#This Row],[Offered Salary]]&lt;$O$27,"Low",IF(Table3_1[[#This Row],[Offered Salary]]&gt;$O$28,"High",""))</f>
        <v>Low</v>
      </c>
      <c r="L3120" s="6">
        <f>((Table3_1[[#This Row],[Offered Salary]]-$O$25)/$O$26)</f>
        <v>-1.5662009048601331</v>
      </c>
    </row>
    <row r="3121" spans="1:12" x14ac:dyDescent="0.3">
      <c r="A3121">
        <v>700779</v>
      </c>
      <c r="B3121" s="2">
        <v>41830</v>
      </c>
      <c r="C3121" s="3">
        <v>0.72234953703703708</v>
      </c>
      <c r="D3121" t="s">
        <v>30</v>
      </c>
      <c r="E3121" t="s">
        <v>27</v>
      </c>
      <c r="F3121" t="s">
        <v>17</v>
      </c>
      <c r="G3121" t="s">
        <v>10</v>
      </c>
      <c r="H3121">
        <v>18049</v>
      </c>
      <c r="I3121">
        <f>IF(Table3_1[[#This Row],[Status]]="Hired",1,0)</f>
        <v>0</v>
      </c>
      <c r="J3121" t="b">
        <f>OR((Table3_1[[#This Row],[Offered Salary]]&lt;$O$27),(Table3_1[[#This Row],[Offered Salary]]&gt;$O$28))</f>
        <v>0</v>
      </c>
      <c r="K3121" t="str">
        <f>IF(Table3_1[[#This Row],[Offered Salary]]&lt;$O$27,"Low",IF(Table3_1[[#This Row],[Offered Salary]]&gt;$O$28,"High",""))</f>
        <v/>
      </c>
      <c r="L3121" s="6">
        <f>((Table3_1[[#This Row],[Offered Salary]]-$O$25)/$O$26)</f>
        <v>-1.1069363085477328</v>
      </c>
    </row>
    <row r="3122" spans="1:12" x14ac:dyDescent="0.3">
      <c r="A3122">
        <v>984893</v>
      </c>
      <c r="B3122" s="2">
        <v>41852</v>
      </c>
      <c r="C3122" s="3">
        <v>0.49607638888888889</v>
      </c>
      <c r="D3122" t="s">
        <v>30</v>
      </c>
      <c r="E3122" t="s">
        <v>27</v>
      </c>
      <c r="F3122" t="s">
        <v>17</v>
      </c>
      <c r="G3122" t="s">
        <v>10</v>
      </c>
      <c r="H3122">
        <v>98446</v>
      </c>
      <c r="I3122">
        <f>IF(Table3_1[[#This Row],[Status]]="Hired",1,0)</f>
        <v>0</v>
      </c>
      <c r="J3122" t="b">
        <f>OR((Table3_1[[#This Row],[Offered Salary]]&lt;$O$27),(Table3_1[[#This Row],[Offered Salary]]&gt;$O$28))</f>
        <v>0</v>
      </c>
      <c r="K3122" t="str">
        <f>IF(Table3_1[[#This Row],[Offered Salary]]&lt;$O$27,"Low",IF(Table3_1[[#This Row],[Offered Salary]]&gt;$O$28,"High",""))</f>
        <v/>
      </c>
      <c r="L3122" s="6">
        <f>((Table3_1[[#This Row],[Offered Salary]]-$O$25)/$O$26)</f>
        <v>1.6797426159600439</v>
      </c>
    </row>
    <row r="3123" spans="1:12" x14ac:dyDescent="0.3">
      <c r="A3123">
        <v>30555</v>
      </c>
      <c r="B3123" s="2">
        <v>41852</v>
      </c>
      <c r="C3123" s="3">
        <v>0.49839120370370371</v>
      </c>
      <c r="D3123" t="s">
        <v>31</v>
      </c>
      <c r="E3123" t="s">
        <v>29</v>
      </c>
      <c r="F3123" t="s">
        <v>17</v>
      </c>
      <c r="G3123" t="s">
        <v>10</v>
      </c>
      <c r="H3123">
        <v>42923</v>
      </c>
      <c r="I3123">
        <f>IF(Table3_1[[#This Row],[Status]]="Hired",1,0)</f>
        <v>1</v>
      </c>
      <c r="J3123" t="b">
        <f>OR((Table3_1[[#This Row],[Offered Salary]]&lt;$O$27),(Table3_1[[#This Row],[Offered Salary]]&gt;$O$28))</f>
        <v>0</v>
      </c>
      <c r="K3123" t="str">
        <f>IF(Table3_1[[#This Row],[Offered Salary]]&lt;$O$27,"Low",IF(Table3_1[[#This Row],[Offered Salary]]&gt;$O$28,"High",""))</f>
        <v/>
      </c>
      <c r="L3123" s="6">
        <f>((Table3_1[[#This Row],[Offered Salary]]-$O$25)/$O$26)</f>
        <v>-0.24476668072323146</v>
      </c>
    </row>
    <row r="3124" spans="1:12" x14ac:dyDescent="0.3">
      <c r="A3124">
        <v>651394</v>
      </c>
      <c r="B3124" s="2">
        <v>41852</v>
      </c>
      <c r="C3124" s="3">
        <v>0.50002314814814819</v>
      </c>
      <c r="D3124" t="s">
        <v>31</v>
      </c>
      <c r="E3124" t="s">
        <v>29</v>
      </c>
      <c r="F3124" t="s">
        <v>17</v>
      </c>
      <c r="G3124" t="s">
        <v>10</v>
      </c>
      <c r="H3124">
        <v>17496</v>
      </c>
      <c r="I3124">
        <f>IF(Table3_1[[#This Row],[Status]]="Hired",1,0)</f>
        <v>1</v>
      </c>
      <c r="J3124" t="b">
        <f>OR((Table3_1[[#This Row],[Offered Salary]]&lt;$O$27),(Table3_1[[#This Row],[Offered Salary]]&gt;$O$28))</f>
        <v>0</v>
      </c>
      <c r="K3124" t="str">
        <f>IF(Table3_1[[#This Row],[Offered Salary]]&lt;$O$27,"Low",IF(Table3_1[[#This Row],[Offered Salary]]&gt;$O$28,"High",""))</f>
        <v/>
      </c>
      <c r="L3124" s="6">
        <f>((Table3_1[[#This Row],[Offered Salary]]-$O$25)/$O$26)</f>
        <v>-1.1261041064164692</v>
      </c>
    </row>
    <row r="3125" spans="1:12" x14ac:dyDescent="0.3">
      <c r="A3125">
        <v>382496</v>
      </c>
      <c r="B3125" s="2">
        <v>41856</v>
      </c>
      <c r="C3125" s="3">
        <v>0.66701388888888891</v>
      </c>
      <c r="D3125" t="s">
        <v>30</v>
      </c>
      <c r="E3125" t="s">
        <v>27</v>
      </c>
      <c r="F3125" t="s">
        <v>17</v>
      </c>
      <c r="G3125" t="s">
        <v>10</v>
      </c>
      <c r="H3125">
        <v>84044</v>
      </c>
      <c r="I3125">
        <f>IF(Table3_1[[#This Row],[Status]]="Hired",1,0)</f>
        <v>0</v>
      </c>
      <c r="J3125" t="b">
        <f>OR((Table3_1[[#This Row],[Offered Salary]]&lt;$O$27),(Table3_1[[#This Row],[Offered Salary]]&gt;$O$28))</f>
        <v>0</v>
      </c>
      <c r="K3125" t="str">
        <f>IF(Table3_1[[#This Row],[Offered Salary]]&lt;$O$27,"Low",IF(Table3_1[[#This Row],[Offered Salary]]&gt;$O$28,"High",""))</f>
        <v/>
      </c>
      <c r="L3125" s="6">
        <f>((Table3_1[[#This Row],[Offered Salary]]-$O$25)/$O$26)</f>
        <v>1.1805479958776901</v>
      </c>
    </row>
    <row r="3126" spans="1:12" x14ac:dyDescent="0.3">
      <c r="A3126">
        <v>175583</v>
      </c>
      <c r="B3126" s="2">
        <v>41778</v>
      </c>
      <c r="C3126" s="3">
        <v>0.52359953703703699</v>
      </c>
      <c r="D3126" t="s">
        <v>30</v>
      </c>
      <c r="E3126" t="s">
        <v>29</v>
      </c>
      <c r="F3126" t="s">
        <v>20</v>
      </c>
      <c r="G3126" t="s">
        <v>7</v>
      </c>
      <c r="H3126">
        <v>38954</v>
      </c>
      <c r="I3126">
        <f>IF(Table3_1[[#This Row],[Status]]="Hired",1,0)</f>
        <v>0</v>
      </c>
      <c r="J3126" t="b">
        <f>OR((Table3_1[[#This Row],[Offered Salary]]&lt;$O$27),(Table3_1[[#This Row],[Offered Salary]]&gt;$O$28))</f>
        <v>0</v>
      </c>
      <c r="K3126" t="str">
        <f>IF(Table3_1[[#This Row],[Offered Salary]]&lt;$O$27,"Low",IF(Table3_1[[#This Row],[Offered Salary]]&gt;$O$28,"High",""))</f>
        <v/>
      </c>
      <c r="L3126" s="6">
        <f>((Table3_1[[#This Row],[Offered Salary]]-$O$25)/$O$26)</f>
        <v>-0.38233809074314967</v>
      </c>
    </row>
    <row r="3127" spans="1:12" x14ac:dyDescent="0.3">
      <c r="A3127">
        <v>190792</v>
      </c>
      <c r="B3127" s="2">
        <v>41850</v>
      </c>
      <c r="C3127" s="3">
        <v>0.38225694444444447</v>
      </c>
      <c r="D3127" t="s">
        <v>31</v>
      </c>
      <c r="E3127" t="s">
        <v>27</v>
      </c>
      <c r="F3127" t="s">
        <v>20</v>
      </c>
      <c r="G3127" t="s">
        <v>6</v>
      </c>
      <c r="H3127">
        <v>24510</v>
      </c>
      <c r="I3127">
        <f>IF(Table3_1[[#This Row],[Status]]="Hired",1,0)</f>
        <v>1</v>
      </c>
      <c r="J3127" t="b">
        <f>OR((Table3_1[[#This Row],[Offered Salary]]&lt;$O$27),(Table3_1[[#This Row],[Offered Salary]]&gt;$O$28))</f>
        <v>0</v>
      </c>
      <c r="K3127" t="str">
        <f>IF(Table3_1[[#This Row],[Offered Salary]]&lt;$O$27,"Low",IF(Table3_1[[#This Row],[Offered Salary]]&gt;$O$28,"High",""))</f>
        <v/>
      </c>
      <c r="L3127" s="6">
        <f>((Table3_1[[#This Row],[Offered Salary]]-$O$25)/$O$26)</f>
        <v>-0.88298849294211645</v>
      </c>
    </row>
    <row r="3128" spans="1:12" x14ac:dyDescent="0.3">
      <c r="A3128">
        <v>879017</v>
      </c>
      <c r="B3128" s="2">
        <v>41858</v>
      </c>
      <c r="C3128" s="3">
        <v>0.42312499999999997</v>
      </c>
      <c r="D3128" t="s">
        <v>30</v>
      </c>
      <c r="E3128" t="s">
        <v>29</v>
      </c>
      <c r="F3128" t="s">
        <v>20</v>
      </c>
      <c r="G3128" t="s">
        <v>6</v>
      </c>
      <c r="H3128">
        <v>22974</v>
      </c>
      <c r="I3128">
        <f>IF(Table3_1[[#This Row],[Status]]="Hired",1,0)</f>
        <v>0</v>
      </c>
      <c r="J3128" t="b">
        <f>OR((Table3_1[[#This Row],[Offered Salary]]&lt;$O$27),(Table3_1[[#This Row],[Offered Salary]]&gt;$O$28))</f>
        <v>0</v>
      </c>
      <c r="K3128" t="str">
        <f>IF(Table3_1[[#This Row],[Offered Salary]]&lt;$O$27,"Low",IF(Table3_1[[#This Row],[Offered Salary]]&gt;$O$28,"High",""))</f>
        <v/>
      </c>
      <c r="L3128" s="6">
        <f>((Table3_1[[#This Row],[Offered Salary]]-$O$25)/$O$26)</f>
        <v>-0.93622852463538786</v>
      </c>
    </row>
    <row r="3129" spans="1:12" x14ac:dyDescent="0.3">
      <c r="A3129">
        <v>416021</v>
      </c>
      <c r="B3129" s="2">
        <v>41841</v>
      </c>
      <c r="C3129" s="3">
        <v>0.39710648148148148</v>
      </c>
      <c r="D3129" t="s">
        <v>31</v>
      </c>
      <c r="E3129" t="s">
        <v>27</v>
      </c>
      <c r="F3129" t="s">
        <v>20</v>
      </c>
      <c r="G3129" t="s">
        <v>6</v>
      </c>
      <c r="H3129">
        <v>25243</v>
      </c>
      <c r="I3129">
        <f>IF(Table3_1[[#This Row],[Status]]="Hired",1,0)</f>
        <v>1</v>
      </c>
      <c r="J3129" t="b">
        <f>OR((Table3_1[[#This Row],[Offered Salary]]&lt;$O$27),(Table3_1[[#This Row],[Offered Salary]]&gt;$O$28))</f>
        <v>0</v>
      </c>
      <c r="K3129" t="str">
        <f>IF(Table3_1[[#This Row],[Offered Salary]]&lt;$O$27,"Low",IF(Table3_1[[#This Row],[Offered Salary]]&gt;$O$28,"High",""))</f>
        <v/>
      </c>
      <c r="L3129" s="6">
        <f>((Table3_1[[#This Row],[Offered Salary]]-$O$25)/$O$26)</f>
        <v>-0.85758162885932476</v>
      </c>
    </row>
    <row r="3130" spans="1:12" x14ac:dyDescent="0.3">
      <c r="A3130">
        <v>480230</v>
      </c>
      <c r="B3130" s="2">
        <v>41801</v>
      </c>
      <c r="C3130" s="3">
        <v>0.44975694444444442</v>
      </c>
      <c r="D3130" t="s">
        <v>31</v>
      </c>
      <c r="E3130" t="s">
        <v>27</v>
      </c>
      <c r="F3130" t="s">
        <v>17</v>
      </c>
      <c r="G3130" t="s">
        <v>10</v>
      </c>
      <c r="H3130">
        <v>41465</v>
      </c>
      <c r="I3130">
        <f>IF(Table3_1[[#This Row],[Status]]="Hired",1,0)</f>
        <v>1</v>
      </c>
      <c r="J3130" t="b">
        <f>OR((Table3_1[[#This Row],[Offered Salary]]&lt;$O$27),(Table3_1[[#This Row],[Offered Salary]]&gt;$O$28))</f>
        <v>0</v>
      </c>
      <c r="K3130" t="str">
        <f>IF(Table3_1[[#This Row],[Offered Salary]]&lt;$O$27,"Low",IF(Table3_1[[#This Row],[Offered Salary]]&gt;$O$28,"High",""))</f>
        <v/>
      </c>
      <c r="L3130" s="6">
        <f>((Table3_1[[#This Row],[Offered Salary]]-$O$25)/$O$26)</f>
        <v>-0.29530311705707896</v>
      </c>
    </row>
    <row r="3131" spans="1:12" x14ac:dyDescent="0.3">
      <c r="A3131">
        <v>748487</v>
      </c>
      <c r="B3131" s="2">
        <v>41878</v>
      </c>
      <c r="C3131" s="3">
        <v>0.3982060185185185</v>
      </c>
      <c r="D3131" t="s">
        <v>31</v>
      </c>
      <c r="E3131" t="s">
        <v>27</v>
      </c>
      <c r="F3131" t="s">
        <v>12</v>
      </c>
      <c r="G3131" t="s">
        <v>4</v>
      </c>
      <c r="H3131">
        <v>69102</v>
      </c>
      <c r="I3131">
        <f>IF(Table3_1[[#This Row],[Status]]="Hired",1,0)</f>
        <v>1</v>
      </c>
      <c r="J3131" t="b">
        <f>OR((Table3_1[[#This Row],[Offered Salary]]&lt;$O$27),(Table3_1[[#This Row],[Offered Salary]]&gt;$O$28))</f>
        <v>0</v>
      </c>
      <c r="K3131" t="str">
        <f>IF(Table3_1[[#This Row],[Offered Salary]]&lt;$O$27,"Low",IF(Table3_1[[#This Row],[Offered Salary]]&gt;$O$28,"High",""))</f>
        <v/>
      </c>
      <c r="L3131" s="6">
        <f>((Table3_1[[#This Row],[Offered Salary]]-$O$25)/$O$26)</f>
        <v>0.66263617715317047</v>
      </c>
    </row>
    <row r="3132" spans="1:12" x14ac:dyDescent="0.3">
      <c r="A3132">
        <v>222409</v>
      </c>
      <c r="B3132" s="2">
        <v>41824</v>
      </c>
      <c r="C3132" s="3">
        <v>0.41680555555555554</v>
      </c>
      <c r="D3132" t="s">
        <v>30</v>
      </c>
      <c r="E3132" t="s">
        <v>29</v>
      </c>
      <c r="F3132" t="s">
        <v>17</v>
      </c>
      <c r="G3132" t="s">
        <v>2</v>
      </c>
      <c r="H3132">
        <v>78053</v>
      </c>
      <c r="I3132">
        <f>IF(Table3_1[[#This Row],[Status]]="Hired",1,0)</f>
        <v>0</v>
      </c>
      <c r="J3132" t="b">
        <f>OR((Table3_1[[#This Row],[Offered Salary]]&lt;$O$27),(Table3_1[[#This Row],[Offered Salary]]&gt;$O$28))</f>
        <v>0</v>
      </c>
      <c r="K3132" t="str">
        <f>IF(Table3_1[[#This Row],[Offered Salary]]&lt;$O$27,"Low",IF(Table3_1[[#This Row],[Offered Salary]]&gt;$O$28,"High",""))</f>
        <v/>
      </c>
      <c r="L3132" s="6">
        <f>((Table3_1[[#This Row],[Offered Salary]]-$O$25)/$O$26)</f>
        <v>0.97289107538655117</v>
      </c>
    </row>
    <row r="3133" spans="1:12" x14ac:dyDescent="0.3">
      <c r="A3133">
        <v>354617</v>
      </c>
      <c r="B3133" s="2">
        <v>41858</v>
      </c>
      <c r="C3133" s="3">
        <v>0.39887731481481481</v>
      </c>
      <c r="D3133" t="s">
        <v>31</v>
      </c>
      <c r="E3133" t="s">
        <v>29</v>
      </c>
      <c r="F3133" t="s">
        <v>17</v>
      </c>
      <c r="G3133" t="s">
        <v>2</v>
      </c>
      <c r="H3133">
        <v>24846</v>
      </c>
      <c r="I3133">
        <f>IF(Table3_1[[#This Row],[Status]]="Hired",1,0)</f>
        <v>1</v>
      </c>
      <c r="J3133" t="b">
        <f>OR((Table3_1[[#This Row],[Offered Salary]]&lt;$O$27),(Table3_1[[#This Row],[Offered Salary]]&gt;$O$28))</f>
        <v>0</v>
      </c>
      <c r="K3133" t="str">
        <f>IF(Table3_1[[#This Row],[Offered Salary]]&lt;$O$27,"Low",IF(Table3_1[[#This Row],[Offered Salary]]&gt;$O$28,"High",""))</f>
        <v/>
      </c>
      <c r="L3133" s="6">
        <f>((Table3_1[[#This Row],[Offered Salary]]-$O$25)/$O$26)</f>
        <v>-0.87134223600921323</v>
      </c>
    </row>
    <row r="3134" spans="1:12" x14ac:dyDescent="0.3">
      <c r="A3134">
        <v>268906</v>
      </c>
      <c r="B3134" s="2">
        <v>41841</v>
      </c>
      <c r="C3134" s="3">
        <v>0.55374999999999996</v>
      </c>
      <c r="D3134" t="s">
        <v>31</v>
      </c>
      <c r="E3134" t="s">
        <v>29</v>
      </c>
      <c r="F3134" t="s">
        <v>20</v>
      </c>
      <c r="G3134" t="s">
        <v>2</v>
      </c>
      <c r="H3134">
        <v>41568</v>
      </c>
      <c r="I3134">
        <f>IF(Table3_1[[#This Row],[Status]]="Hired",1,0)</f>
        <v>1</v>
      </c>
      <c r="J3134" t="b">
        <f>OR((Table3_1[[#This Row],[Offered Salary]]&lt;$O$27),(Table3_1[[#This Row],[Offered Salary]]&gt;$O$28))</f>
        <v>0</v>
      </c>
      <c r="K3134" t="str">
        <f>IF(Table3_1[[#This Row],[Offered Salary]]&lt;$O$27,"Low",IF(Table3_1[[#This Row],[Offered Salary]]&gt;$O$28,"High",""))</f>
        <v/>
      </c>
      <c r="L3134" s="6">
        <f>((Table3_1[[#This Row],[Offered Salary]]-$O$25)/$O$26)</f>
        <v>-0.29173298472348069</v>
      </c>
    </row>
    <row r="3135" spans="1:12" x14ac:dyDescent="0.3">
      <c r="A3135">
        <v>18538</v>
      </c>
      <c r="B3135" s="2">
        <v>41847</v>
      </c>
      <c r="C3135" s="3">
        <v>0.52229166666666671</v>
      </c>
      <c r="D3135" t="s">
        <v>31</v>
      </c>
      <c r="E3135" t="s">
        <v>27</v>
      </c>
      <c r="F3135" t="s">
        <v>20</v>
      </c>
      <c r="G3135" t="s">
        <v>2</v>
      </c>
      <c r="H3135">
        <v>89826</v>
      </c>
      <c r="I3135">
        <f>IF(Table3_1[[#This Row],[Status]]="Hired",1,0)</f>
        <v>1</v>
      </c>
      <c r="J3135" t="b">
        <f>OR((Table3_1[[#This Row],[Offered Salary]]&lt;$O$27),(Table3_1[[#This Row],[Offered Salary]]&gt;$O$28))</f>
        <v>0</v>
      </c>
      <c r="K3135" t="str">
        <f>IF(Table3_1[[#This Row],[Offered Salary]]&lt;$O$27,"Low",IF(Table3_1[[#This Row],[Offered Salary]]&gt;$O$28,"High",""))</f>
        <v/>
      </c>
      <c r="L3135" s="6">
        <f>((Table3_1[[#This Row],[Offered Salary]]-$O$25)/$O$26)</f>
        <v>1.3809606672647314</v>
      </c>
    </row>
    <row r="3136" spans="1:12" x14ac:dyDescent="0.3">
      <c r="A3136">
        <v>284761</v>
      </c>
      <c r="B3136" s="2">
        <v>41850</v>
      </c>
      <c r="C3136" s="3">
        <v>0.61457175925925922</v>
      </c>
      <c r="D3136" t="s">
        <v>31</v>
      </c>
      <c r="E3136" t="s">
        <v>27</v>
      </c>
      <c r="F3136" t="s">
        <v>12</v>
      </c>
      <c r="G3136" t="s">
        <v>10</v>
      </c>
      <c r="H3136">
        <v>48851</v>
      </c>
      <c r="I3136">
        <f>IF(Table3_1[[#This Row],[Status]]="Hired",1,0)</f>
        <v>1</v>
      </c>
      <c r="J3136" t="b">
        <f>OR((Table3_1[[#This Row],[Offered Salary]]&lt;$O$27),(Table3_1[[#This Row],[Offered Salary]]&gt;$O$28))</f>
        <v>0</v>
      </c>
      <c r="K3136" t="str">
        <f>IF(Table3_1[[#This Row],[Offered Salary]]&lt;$O$27,"Low",IF(Table3_1[[#This Row],[Offered Salary]]&gt;$O$28,"High",""))</f>
        <v/>
      </c>
      <c r="L3136" s="6">
        <f>((Table3_1[[#This Row],[Offered Salary]]-$O$25)/$O$26)</f>
        <v>-3.9293433407011948E-2</v>
      </c>
    </row>
    <row r="3137" spans="1:12" x14ac:dyDescent="0.3">
      <c r="A3137">
        <v>140183</v>
      </c>
      <c r="B3137" s="2">
        <v>41851</v>
      </c>
      <c r="C3137" s="3">
        <v>0.39696759259259257</v>
      </c>
      <c r="D3137" t="s">
        <v>30</v>
      </c>
      <c r="E3137" t="s">
        <v>27</v>
      </c>
      <c r="F3137" t="s">
        <v>12</v>
      </c>
      <c r="G3137" t="s">
        <v>4</v>
      </c>
      <c r="H3137">
        <v>76469</v>
      </c>
      <c r="I3137">
        <f>IF(Table3_1[[#This Row],[Status]]="Hired",1,0)</f>
        <v>0</v>
      </c>
      <c r="J3137" t="b">
        <f>OR((Table3_1[[#This Row],[Offered Salary]]&lt;$O$27),(Table3_1[[#This Row],[Offered Salary]]&gt;$O$28))</f>
        <v>0</v>
      </c>
      <c r="K3137" t="str">
        <f>IF(Table3_1[[#This Row],[Offered Salary]]&lt;$O$27,"Low",IF(Table3_1[[#This Row],[Offered Salary]]&gt;$O$28,"High",""))</f>
        <v/>
      </c>
      <c r="L3137" s="6">
        <f>((Table3_1[[#This Row],[Offered Salary]]-$O$25)/$O$26)</f>
        <v>0.91798729270286505</v>
      </c>
    </row>
    <row r="3138" spans="1:12" x14ac:dyDescent="0.3">
      <c r="A3138">
        <v>53530</v>
      </c>
      <c r="B3138" s="2">
        <v>41788</v>
      </c>
      <c r="C3138" s="3">
        <v>0.67504629629629631</v>
      </c>
      <c r="D3138" t="s">
        <v>30</v>
      </c>
      <c r="E3138" t="s">
        <v>27</v>
      </c>
      <c r="F3138" t="s">
        <v>20</v>
      </c>
      <c r="G3138" t="s">
        <v>2</v>
      </c>
      <c r="H3138">
        <v>63431</v>
      </c>
      <c r="I3138">
        <f>IF(Table3_1[[#This Row],[Status]]="Hired",1,0)</f>
        <v>0</v>
      </c>
      <c r="J3138" t="b">
        <f>OR((Table3_1[[#This Row],[Offered Salary]]&lt;$O$27),(Table3_1[[#This Row],[Offered Salary]]&gt;$O$28))</f>
        <v>0</v>
      </c>
      <c r="K3138" t="str">
        <f>IF(Table3_1[[#This Row],[Offered Salary]]&lt;$O$27,"Low",IF(Table3_1[[#This Row],[Offered Salary]]&gt;$O$28,"High",""))</f>
        <v/>
      </c>
      <c r="L3138" s="6">
        <f>((Table3_1[[#This Row],[Offered Salary]]-$O$25)/$O$26)</f>
        <v>0.46607092993146321</v>
      </c>
    </row>
    <row r="3139" spans="1:12" x14ac:dyDescent="0.3">
      <c r="A3139">
        <v>736038</v>
      </c>
      <c r="B3139" s="2">
        <v>41790</v>
      </c>
      <c r="C3139" s="3">
        <v>3.1712962962962964E-2</v>
      </c>
      <c r="D3139" t="s">
        <v>31</v>
      </c>
      <c r="E3139" t="s">
        <v>27</v>
      </c>
      <c r="F3139" t="s">
        <v>20</v>
      </c>
      <c r="G3139" t="s">
        <v>2</v>
      </c>
      <c r="H3139">
        <v>5665</v>
      </c>
      <c r="I3139">
        <f>IF(Table3_1[[#This Row],[Status]]="Hired",1,0)</f>
        <v>1</v>
      </c>
      <c r="J3139" t="b">
        <f>OR((Table3_1[[#This Row],[Offered Salary]]&lt;$O$27),(Table3_1[[#This Row],[Offered Salary]]&gt;$O$28))</f>
        <v>1</v>
      </c>
      <c r="K3139" t="str">
        <f>IF(Table3_1[[#This Row],[Offered Salary]]&lt;$O$27,"Low",IF(Table3_1[[#This Row],[Offered Salary]]&gt;$O$28,"High",""))</f>
        <v>Low</v>
      </c>
      <c r="L3139" s="6">
        <f>((Table3_1[[#This Row],[Offered Salary]]-$O$25)/$O$26)</f>
        <v>-1.536184064074734</v>
      </c>
    </row>
    <row r="3140" spans="1:12" x14ac:dyDescent="0.3">
      <c r="A3140">
        <v>326698</v>
      </c>
      <c r="B3140" s="2">
        <v>41790</v>
      </c>
      <c r="C3140" s="3">
        <v>3.2546296296296295E-2</v>
      </c>
      <c r="D3140" t="s">
        <v>30</v>
      </c>
      <c r="E3140" t="s">
        <v>27</v>
      </c>
      <c r="F3140" t="s">
        <v>20</v>
      </c>
      <c r="G3140" t="s">
        <v>2</v>
      </c>
      <c r="H3140">
        <v>91576</v>
      </c>
      <c r="I3140">
        <f>IF(Table3_1[[#This Row],[Status]]="Hired",1,0)</f>
        <v>0</v>
      </c>
      <c r="J3140" t="b">
        <f>OR((Table3_1[[#This Row],[Offered Salary]]&lt;$O$27),(Table3_1[[#This Row],[Offered Salary]]&gt;$O$28))</f>
        <v>0</v>
      </c>
      <c r="K3140" t="str">
        <f>IF(Table3_1[[#This Row],[Offered Salary]]&lt;$O$27,"Low",IF(Table3_1[[#This Row],[Offered Salary]]&gt;$O$28,"High",""))</f>
        <v/>
      </c>
      <c r="L3140" s="6">
        <f>((Table3_1[[#This Row],[Offered Salary]]-$O$25)/$O$26)</f>
        <v>1.4416182554569352</v>
      </c>
    </row>
    <row r="3141" spans="1:12" x14ac:dyDescent="0.3">
      <c r="A3141">
        <v>824244</v>
      </c>
      <c r="B3141" s="2">
        <v>41824</v>
      </c>
      <c r="C3141" s="3">
        <v>0.39759259259259261</v>
      </c>
      <c r="D3141" t="s">
        <v>30</v>
      </c>
      <c r="E3141" t="s">
        <v>27</v>
      </c>
      <c r="F3141" t="s">
        <v>20</v>
      </c>
      <c r="G3141" t="s">
        <v>2</v>
      </c>
      <c r="H3141">
        <v>64551</v>
      </c>
      <c r="I3141">
        <f>IF(Table3_1[[#This Row],[Status]]="Hired",1,0)</f>
        <v>0</v>
      </c>
      <c r="J3141" t="b">
        <f>OR((Table3_1[[#This Row],[Offered Salary]]&lt;$O$27),(Table3_1[[#This Row],[Offered Salary]]&gt;$O$28))</f>
        <v>0</v>
      </c>
      <c r="K3141" t="str">
        <f>IF(Table3_1[[#This Row],[Offered Salary]]&lt;$O$27,"Low",IF(Table3_1[[#This Row],[Offered Salary]]&gt;$O$28,"High",""))</f>
        <v/>
      </c>
      <c r="L3141" s="6">
        <f>((Table3_1[[#This Row],[Offered Salary]]-$O$25)/$O$26)</f>
        <v>0.50489178637447363</v>
      </c>
    </row>
    <row r="3142" spans="1:12" x14ac:dyDescent="0.3">
      <c r="A3142">
        <v>797154</v>
      </c>
      <c r="B3142" s="2">
        <v>41876</v>
      </c>
      <c r="C3142" s="3">
        <v>0.39716435185185184</v>
      </c>
      <c r="D3142" t="s">
        <v>31</v>
      </c>
      <c r="E3142" t="s">
        <v>27</v>
      </c>
      <c r="F3142" t="s">
        <v>20</v>
      </c>
      <c r="G3142" t="s">
        <v>10</v>
      </c>
      <c r="H3142">
        <v>53920</v>
      </c>
      <c r="I3142">
        <f>IF(Table3_1[[#This Row],[Status]]="Hired",1,0)</f>
        <v>1</v>
      </c>
      <c r="J3142" t="b">
        <f>OR((Table3_1[[#This Row],[Offered Salary]]&lt;$O$27),(Table3_1[[#This Row],[Offered Salary]]&gt;$O$28))</f>
        <v>0</v>
      </c>
      <c r="K3142" t="str">
        <f>IF(Table3_1[[#This Row],[Offered Salary]]&lt;$O$27,"Low",IF(Table3_1[[#This Row],[Offered Salary]]&gt;$O$28,"High",""))</f>
        <v/>
      </c>
      <c r="L3142" s="6">
        <f>((Table3_1[[#This Row],[Offered Salary]]-$O$25)/$O$26)</f>
        <v>0.13640560347657724</v>
      </c>
    </row>
    <row r="3143" spans="1:12" x14ac:dyDescent="0.3">
      <c r="A3143">
        <v>142690</v>
      </c>
      <c r="B3143" s="2">
        <v>41771</v>
      </c>
      <c r="C3143" s="3">
        <v>0.39697916666666666</v>
      </c>
      <c r="D3143" t="s">
        <v>30</v>
      </c>
      <c r="E3143" t="s">
        <v>28</v>
      </c>
      <c r="F3143" t="s">
        <v>12</v>
      </c>
      <c r="G3143" t="s">
        <v>5</v>
      </c>
      <c r="H3143">
        <v>43660</v>
      </c>
      <c r="I3143">
        <f>IF(Table3_1[[#This Row],[Status]]="Hired",1,0)</f>
        <v>0</v>
      </c>
      <c r="J3143" t="b">
        <f>OR((Table3_1[[#This Row],[Offered Salary]]&lt;$O$27),(Table3_1[[#This Row],[Offered Salary]]&gt;$O$28))</f>
        <v>0</v>
      </c>
      <c r="K3143" t="str">
        <f>IF(Table3_1[[#This Row],[Offered Salary]]&lt;$O$27,"Low",IF(Table3_1[[#This Row],[Offered Salary]]&gt;$O$28,"High",""))</f>
        <v/>
      </c>
      <c r="L3143" s="6">
        <f>((Table3_1[[#This Row],[Offered Salary]]-$O$25)/$O$26)</f>
        <v>-0.21922117072457192</v>
      </c>
    </row>
    <row r="3144" spans="1:12" x14ac:dyDescent="0.3">
      <c r="A3144">
        <v>33341</v>
      </c>
      <c r="B3144" s="2">
        <v>41761</v>
      </c>
      <c r="C3144" s="3">
        <v>0.40137731481481481</v>
      </c>
      <c r="D3144" t="s">
        <v>31</v>
      </c>
      <c r="E3144" t="s">
        <v>27</v>
      </c>
      <c r="F3144" t="s">
        <v>20</v>
      </c>
      <c r="G3144" t="s">
        <v>6</v>
      </c>
      <c r="H3144">
        <v>74846</v>
      </c>
      <c r="I3144">
        <f>IF(Table3_1[[#This Row],[Status]]="Hired",1,0)</f>
        <v>1</v>
      </c>
      <c r="J3144" t="b">
        <f>OR((Table3_1[[#This Row],[Offered Salary]]&lt;$O$27),(Table3_1[[#This Row],[Offered Salary]]&gt;$O$28))</f>
        <v>0</v>
      </c>
      <c r="K3144" t="str">
        <f>IF(Table3_1[[#This Row],[Offered Salary]]&lt;$O$27,"Low",IF(Table3_1[[#This Row],[Offered Salary]]&gt;$O$28,"High",""))</f>
        <v/>
      </c>
      <c r="L3144" s="6">
        <f>((Table3_1[[#This Row],[Offered Salary]]-$O$25)/$O$26)</f>
        <v>0.86173171233946688</v>
      </c>
    </row>
    <row r="3145" spans="1:12" x14ac:dyDescent="0.3">
      <c r="A3145">
        <v>62645</v>
      </c>
      <c r="B3145" s="2">
        <v>41761</v>
      </c>
      <c r="C3145" s="3">
        <v>0.40091435185185187</v>
      </c>
      <c r="D3145" t="s">
        <v>31</v>
      </c>
      <c r="E3145" t="s">
        <v>28</v>
      </c>
      <c r="F3145" t="s">
        <v>20</v>
      </c>
      <c r="G3145" t="s">
        <v>6</v>
      </c>
      <c r="H3145">
        <v>18152</v>
      </c>
      <c r="I3145">
        <f>IF(Table3_1[[#This Row],[Status]]="Hired",1,0)</f>
        <v>1</v>
      </c>
      <c r="J3145" t="b">
        <f>OR((Table3_1[[#This Row],[Offered Salary]]&lt;$O$27),(Table3_1[[#This Row],[Offered Salary]]&gt;$O$28))</f>
        <v>0</v>
      </c>
      <c r="K3145" t="str">
        <f>IF(Table3_1[[#This Row],[Offered Salary]]&lt;$O$27,"Low",IF(Table3_1[[#This Row],[Offered Salary]]&gt;$O$28,"High",""))</f>
        <v/>
      </c>
      <c r="L3145" s="6">
        <f>((Table3_1[[#This Row],[Offered Salary]]-$O$25)/$O$26)</f>
        <v>-1.1033661762141347</v>
      </c>
    </row>
    <row r="3146" spans="1:12" x14ac:dyDescent="0.3">
      <c r="A3146">
        <v>901790</v>
      </c>
      <c r="B3146" s="2">
        <v>41769</v>
      </c>
      <c r="C3146" s="3">
        <v>0.73515046296296294</v>
      </c>
      <c r="D3146" t="s">
        <v>30</v>
      </c>
      <c r="E3146" t="s">
        <v>29</v>
      </c>
      <c r="F3146" t="s">
        <v>20</v>
      </c>
      <c r="G3146" t="s">
        <v>6</v>
      </c>
      <c r="H3146">
        <v>44748</v>
      </c>
      <c r="I3146">
        <f>IF(Table3_1[[#This Row],[Status]]="Hired",1,0)</f>
        <v>0</v>
      </c>
      <c r="J3146" t="b">
        <f>OR((Table3_1[[#This Row],[Offered Salary]]&lt;$O$27),(Table3_1[[#This Row],[Offered Salary]]&gt;$O$28))</f>
        <v>0</v>
      </c>
      <c r="K3146" t="str">
        <f>IF(Table3_1[[#This Row],[Offered Salary]]&lt;$O$27,"Low",IF(Table3_1[[#This Row],[Offered Salary]]&gt;$O$28,"High",""))</f>
        <v/>
      </c>
      <c r="L3146" s="6">
        <f>((Table3_1[[#This Row],[Offered Salary]]-$O$25)/$O$26)</f>
        <v>-0.18150948160850464</v>
      </c>
    </row>
    <row r="3147" spans="1:12" x14ac:dyDescent="0.3">
      <c r="A3147">
        <v>863539</v>
      </c>
      <c r="B3147" s="2">
        <v>41780</v>
      </c>
      <c r="C3147" s="3">
        <v>0.55608796296296292</v>
      </c>
      <c r="D3147" t="s">
        <v>31</v>
      </c>
      <c r="E3147" t="s">
        <v>27</v>
      </c>
      <c r="F3147" t="s">
        <v>14</v>
      </c>
      <c r="G3147" t="s">
        <v>2</v>
      </c>
      <c r="H3147">
        <v>56859</v>
      </c>
      <c r="I3147">
        <f>IF(Table3_1[[#This Row],[Status]]="Hired",1,0)</f>
        <v>1</v>
      </c>
      <c r="J3147" t="b">
        <f>OR((Table3_1[[#This Row],[Offered Salary]]&lt;$O$27),(Table3_1[[#This Row],[Offered Salary]]&gt;$O$28))</f>
        <v>0</v>
      </c>
      <c r="K3147" t="str">
        <f>IF(Table3_1[[#This Row],[Offered Salary]]&lt;$O$27,"Low",IF(Table3_1[[#This Row],[Offered Salary]]&gt;$O$28,"High",""))</f>
        <v/>
      </c>
      <c r="L3147" s="6">
        <f>((Table3_1[[#This Row],[Offered Salary]]-$O$25)/$O$26)</f>
        <v>0.23827569016051267</v>
      </c>
    </row>
    <row r="3148" spans="1:12" x14ac:dyDescent="0.3">
      <c r="A3148">
        <v>897272</v>
      </c>
      <c r="B3148" s="2">
        <v>41780</v>
      </c>
      <c r="C3148" s="3">
        <v>0.55480324074074072</v>
      </c>
      <c r="D3148" t="s">
        <v>30</v>
      </c>
      <c r="E3148" t="s">
        <v>28</v>
      </c>
      <c r="F3148" t="s">
        <v>14</v>
      </c>
      <c r="G3148" t="s">
        <v>2</v>
      </c>
      <c r="H3148">
        <v>22264</v>
      </c>
      <c r="I3148">
        <f>IF(Table3_1[[#This Row],[Status]]="Hired",1,0)</f>
        <v>0</v>
      </c>
      <c r="J3148" t="b">
        <f>OR((Table3_1[[#This Row],[Offered Salary]]&lt;$O$27),(Table3_1[[#This Row],[Offered Salary]]&gt;$O$28))</f>
        <v>0</v>
      </c>
      <c r="K3148" t="str">
        <f>IF(Table3_1[[#This Row],[Offered Salary]]&lt;$O$27,"Low",IF(Table3_1[[#This Row],[Offered Salary]]&gt;$O$28,"High",""))</f>
        <v/>
      </c>
      <c r="L3148" s="6">
        <f>((Table3_1[[#This Row],[Offered Salary]]-$O$25)/$O$26)</f>
        <v>-0.96083817470193911</v>
      </c>
    </row>
    <row r="3149" spans="1:12" x14ac:dyDescent="0.3">
      <c r="A3149">
        <v>372503</v>
      </c>
      <c r="B3149" s="2">
        <v>41790</v>
      </c>
      <c r="C3149" s="3">
        <v>0.9231018518518519</v>
      </c>
      <c r="D3149" t="s">
        <v>30</v>
      </c>
      <c r="E3149" t="s">
        <v>29</v>
      </c>
      <c r="F3149" t="s">
        <v>13</v>
      </c>
      <c r="G3149" t="s">
        <v>6</v>
      </c>
      <c r="H3149">
        <v>53916</v>
      </c>
      <c r="I3149">
        <f>IF(Table3_1[[#This Row],[Status]]="Hired",1,0)</f>
        <v>0</v>
      </c>
      <c r="J3149" t="b">
        <f>OR((Table3_1[[#This Row],[Offered Salary]]&lt;$O$27),(Table3_1[[#This Row],[Offered Salary]]&gt;$O$28))</f>
        <v>0</v>
      </c>
      <c r="K3149" t="str">
        <f>IF(Table3_1[[#This Row],[Offered Salary]]&lt;$O$27,"Low",IF(Table3_1[[#This Row],[Offered Salary]]&gt;$O$28,"High",""))</f>
        <v/>
      </c>
      <c r="L3149" s="6">
        <f>((Table3_1[[#This Row],[Offered Salary]]-$O$25)/$O$26)</f>
        <v>0.13626695756070936</v>
      </c>
    </row>
    <row r="3150" spans="1:12" x14ac:dyDescent="0.3">
      <c r="A3150">
        <v>803907</v>
      </c>
      <c r="B3150" s="2">
        <v>41790</v>
      </c>
      <c r="C3150" s="3">
        <v>0.92309027777777775</v>
      </c>
      <c r="D3150" t="s">
        <v>30</v>
      </c>
      <c r="E3150" t="s">
        <v>28</v>
      </c>
      <c r="F3150" t="s">
        <v>13</v>
      </c>
      <c r="G3150" t="s">
        <v>6</v>
      </c>
      <c r="H3150">
        <v>5911</v>
      </c>
      <c r="I3150">
        <f>IF(Table3_1[[#This Row],[Status]]="Hired",1,0)</f>
        <v>0</v>
      </c>
      <c r="J3150" t="b">
        <f>OR((Table3_1[[#This Row],[Offered Salary]]&lt;$O$27),(Table3_1[[#This Row],[Offered Salary]]&gt;$O$28))</f>
        <v>1</v>
      </c>
      <c r="K3150" t="str">
        <f>IF(Table3_1[[#This Row],[Offered Salary]]&lt;$O$27,"Low",IF(Table3_1[[#This Row],[Offered Salary]]&gt;$O$28,"High",""))</f>
        <v>Low</v>
      </c>
      <c r="L3150" s="6">
        <f>((Table3_1[[#This Row],[Offered Salary]]-$O$25)/$O$26)</f>
        <v>-1.5276573402488585</v>
      </c>
    </row>
    <row r="3151" spans="1:12" x14ac:dyDescent="0.3">
      <c r="A3151">
        <v>619035</v>
      </c>
      <c r="B3151" s="2">
        <v>41835</v>
      </c>
      <c r="C3151" s="3">
        <v>0.65711805555555558</v>
      </c>
      <c r="D3151" t="s">
        <v>31</v>
      </c>
      <c r="E3151" t="s">
        <v>28</v>
      </c>
      <c r="F3151" t="s">
        <v>13</v>
      </c>
      <c r="G3151" t="s">
        <v>6</v>
      </c>
      <c r="H3151">
        <v>51497</v>
      </c>
      <c r="I3151">
        <f>IF(Table3_1[[#This Row],[Status]]="Hired",1,0)</f>
        <v>1</v>
      </c>
      <c r="J3151" t="b">
        <f>OR((Table3_1[[#This Row],[Offered Salary]]&lt;$O$27),(Table3_1[[#This Row],[Offered Salary]]&gt;$O$28))</f>
        <v>0</v>
      </c>
      <c r="K3151" t="str">
        <f>IF(Table3_1[[#This Row],[Offered Salary]]&lt;$O$27,"Low",IF(Table3_1[[#This Row],[Offered Salary]]&gt;$O$28,"High",""))</f>
        <v/>
      </c>
      <c r="L3151" s="6">
        <f>((Table3_1[[#This Row],[Offered Salary]]-$O$25)/$O$26)</f>
        <v>5.2420839939600207E-2</v>
      </c>
    </row>
    <row r="3152" spans="1:12" x14ac:dyDescent="0.3">
      <c r="A3152">
        <v>365469</v>
      </c>
      <c r="B3152" s="2">
        <v>41856</v>
      </c>
      <c r="C3152" s="3">
        <v>0.3984375</v>
      </c>
      <c r="D3152" t="s">
        <v>31</v>
      </c>
      <c r="E3152" t="s">
        <v>28</v>
      </c>
      <c r="F3152" t="s">
        <v>13</v>
      </c>
      <c r="G3152" t="s">
        <v>6</v>
      </c>
      <c r="H3152">
        <v>7287</v>
      </c>
      <c r="I3152">
        <f>IF(Table3_1[[#This Row],[Status]]="Hired",1,0)</f>
        <v>1</v>
      </c>
      <c r="J3152" t="b">
        <f>OR((Table3_1[[#This Row],[Offered Salary]]&lt;$O$27),(Table3_1[[#This Row],[Offered Salary]]&gt;$O$28))</f>
        <v>1</v>
      </c>
      <c r="K3152" t="str">
        <f>IF(Table3_1[[#This Row],[Offered Salary]]&lt;$O$27,"Low",IF(Table3_1[[#This Row],[Offered Salary]]&gt;$O$28,"High",""))</f>
        <v>Low</v>
      </c>
      <c r="L3152" s="6">
        <f>((Table3_1[[#This Row],[Offered Salary]]-$O$25)/$O$26)</f>
        <v>-1.4799631451903028</v>
      </c>
    </row>
    <row r="3153" spans="1:12" x14ac:dyDescent="0.3">
      <c r="A3153">
        <v>272402</v>
      </c>
      <c r="B3153" s="2">
        <v>41793</v>
      </c>
      <c r="C3153" s="3">
        <v>0.39724537037037039</v>
      </c>
      <c r="D3153" t="s">
        <v>31</v>
      </c>
      <c r="E3153" t="s">
        <v>29</v>
      </c>
      <c r="F3153" t="s">
        <v>20</v>
      </c>
      <c r="G3153" t="s">
        <v>7</v>
      </c>
      <c r="H3153">
        <v>13290</v>
      </c>
      <c r="I3153">
        <f>IF(Table3_1[[#This Row],[Status]]="Hired",1,0)</f>
        <v>1</v>
      </c>
      <c r="J3153" t="b">
        <f>OR((Table3_1[[#This Row],[Offered Salary]]&lt;$O$27),(Table3_1[[#This Row],[Offered Salary]]&gt;$O$28))</f>
        <v>0</v>
      </c>
      <c r="K3153" t="str">
        <f>IF(Table3_1[[#This Row],[Offered Salary]]&lt;$O$27,"Low",IF(Table3_1[[#This Row],[Offered Salary]]&gt;$O$28,"High",""))</f>
        <v/>
      </c>
      <c r="L3153" s="6">
        <f>((Table3_1[[#This Row],[Offered Salary]]-$O$25)/$O$26)</f>
        <v>-1.2718902869515603</v>
      </c>
    </row>
    <row r="3154" spans="1:12" x14ac:dyDescent="0.3">
      <c r="A3154">
        <v>498218</v>
      </c>
      <c r="B3154" s="2">
        <v>41828</v>
      </c>
      <c r="C3154" s="3">
        <v>0.39721064814814816</v>
      </c>
      <c r="D3154" t="s">
        <v>30</v>
      </c>
      <c r="E3154" t="s">
        <v>29</v>
      </c>
      <c r="F3154" t="s">
        <v>13</v>
      </c>
      <c r="G3154" t="s">
        <v>2</v>
      </c>
      <c r="H3154">
        <v>98527</v>
      </c>
      <c r="I3154">
        <f>IF(Table3_1[[#This Row],[Status]]="Hired",1,0)</f>
        <v>0</v>
      </c>
      <c r="J3154" t="b">
        <f>OR((Table3_1[[#This Row],[Offered Salary]]&lt;$O$27),(Table3_1[[#This Row],[Offered Salary]]&gt;$O$28))</f>
        <v>0</v>
      </c>
      <c r="K3154" t="str">
        <f>IF(Table3_1[[#This Row],[Offered Salary]]&lt;$O$27,"Low",IF(Table3_1[[#This Row],[Offered Salary]]&gt;$O$28,"High",""))</f>
        <v/>
      </c>
      <c r="L3154" s="6">
        <f>((Table3_1[[#This Row],[Offered Salary]]-$O$25)/$O$26)</f>
        <v>1.6825501957563687</v>
      </c>
    </row>
    <row r="3155" spans="1:12" x14ac:dyDescent="0.3">
      <c r="A3155">
        <v>368462</v>
      </c>
      <c r="B3155" s="2">
        <v>41808</v>
      </c>
      <c r="C3155" s="3">
        <v>0.39682870370370371</v>
      </c>
      <c r="D3155" t="s">
        <v>31</v>
      </c>
      <c r="E3155" t="s">
        <v>27</v>
      </c>
      <c r="F3155" t="s">
        <v>20</v>
      </c>
      <c r="G3155" t="s">
        <v>8</v>
      </c>
      <c r="H3155">
        <v>38502</v>
      </c>
      <c r="I3155">
        <f>IF(Table3_1[[#This Row],[Status]]="Hired",1,0)</f>
        <v>1</v>
      </c>
      <c r="J3155" t="b">
        <f>OR((Table3_1[[#This Row],[Offered Salary]]&lt;$O$27),(Table3_1[[#This Row],[Offered Salary]]&gt;$O$28))</f>
        <v>0</v>
      </c>
      <c r="K3155" t="str">
        <f>IF(Table3_1[[#This Row],[Offered Salary]]&lt;$O$27,"Low",IF(Table3_1[[#This Row],[Offered Salary]]&gt;$O$28,"High",""))</f>
        <v/>
      </c>
      <c r="L3155" s="6">
        <f>((Table3_1[[#This Row],[Offered Salary]]-$O$25)/$O$26)</f>
        <v>-0.39800507923622175</v>
      </c>
    </row>
    <row r="3156" spans="1:12" x14ac:dyDescent="0.3">
      <c r="A3156">
        <v>288898</v>
      </c>
      <c r="B3156" s="2">
        <v>41773</v>
      </c>
      <c r="C3156" s="3">
        <v>0.3999537037037037</v>
      </c>
      <c r="D3156" t="s">
        <v>30</v>
      </c>
      <c r="E3156" t="s">
        <v>27</v>
      </c>
      <c r="F3156" t="s">
        <v>12</v>
      </c>
      <c r="G3156" t="s">
        <v>10</v>
      </c>
      <c r="H3156">
        <v>74689</v>
      </c>
      <c r="I3156">
        <f>IF(Table3_1[[#This Row],[Status]]="Hired",1,0)</f>
        <v>0</v>
      </c>
      <c r="J3156" t="b">
        <f>OR((Table3_1[[#This Row],[Offered Salary]]&lt;$O$27),(Table3_1[[#This Row],[Offered Salary]]&gt;$O$28))</f>
        <v>0</v>
      </c>
      <c r="K3156" t="str">
        <f>IF(Table3_1[[#This Row],[Offered Salary]]&lt;$O$27,"Low",IF(Table3_1[[#This Row],[Offered Salary]]&gt;$O$28,"High",""))</f>
        <v/>
      </c>
      <c r="L3156" s="6">
        <f>((Table3_1[[#This Row],[Offered Salary]]-$O$25)/$O$26)</f>
        <v>0.85628986014165198</v>
      </c>
    </row>
    <row r="3157" spans="1:12" x14ac:dyDescent="0.3">
      <c r="A3157">
        <v>897047</v>
      </c>
      <c r="B3157" s="2">
        <v>41788</v>
      </c>
      <c r="C3157" s="3">
        <v>0.82822916666666668</v>
      </c>
      <c r="D3157" t="s">
        <v>31</v>
      </c>
      <c r="E3157" t="s">
        <v>29</v>
      </c>
      <c r="F3157" t="s">
        <v>12</v>
      </c>
      <c r="G3157" t="s">
        <v>10</v>
      </c>
      <c r="H3157">
        <v>59225</v>
      </c>
      <c r="I3157">
        <f>IF(Table3_1[[#This Row],[Status]]="Hired",1,0)</f>
        <v>1</v>
      </c>
      <c r="J3157" t="b">
        <f>OR((Table3_1[[#This Row],[Offered Salary]]&lt;$O$27),(Table3_1[[#This Row],[Offered Salary]]&gt;$O$28))</f>
        <v>0</v>
      </c>
      <c r="K3157" t="str">
        <f>IF(Table3_1[[#This Row],[Offered Salary]]&lt;$O$27,"Low",IF(Table3_1[[#This Row],[Offered Salary]]&gt;$O$28,"High",""))</f>
        <v/>
      </c>
      <c r="L3157" s="6">
        <f>((Table3_1[[#This Row],[Offered Salary]]-$O$25)/$O$26)</f>
        <v>0.32028474939637219</v>
      </c>
    </row>
    <row r="3158" spans="1:12" x14ac:dyDescent="0.3">
      <c r="A3158">
        <v>109984</v>
      </c>
      <c r="B3158" s="2">
        <v>41788</v>
      </c>
      <c r="C3158" s="3">
        <v>0.82929398148148148</v>
      </c>
      <c r="D3158" t="s">
        <v>30</v>
      </c>
      <c r="E3158" t="s">
        <v>27</v>
      </c>
      <c r="F3158" t="s">
        <v>12</v>
      </c>
      <c r="G3158" t="s">
        <v>10</v>
      </c>
      <c r="H3158">
        <v>78640</v>
      </c>
      <c r="I3158">
        <f>IF(Table3_1[[#This Row],[Status]]="Hired",1,0)</f>
        <v>0</v>
      </c>
      <c r="J3158" t="b">
        <f>OR((Table3_1[[#This Row],[Offered Salary]]&lt;$O$27),(Table3_1[[#This Row],[Offered Salary]]&gt;$O$28))</f>
        <v>0</v>
      </c>
      <c r="K3158" t="str">
        <f>IF(Table3_1[[#This Row],[Offered Salary]]&lt;$O$27,"Low",IF(Table3_1[[#This Row],[Offered Salary]]&gt;$O$28,"High",""))</f>
        <v/>
      </c>
      <c r="L3158" s="6">
        <f>((Table3_1[[#This Row],[Offered Salary]]-$O$25)/$O$26)</f>
        <v>0.99323736354016467</v>
      </c>
    </row>
    <row r="3159" spans="1:12" x14ac:dyDescent="0.3">
      <c r="A3159">
        <v>779678</v>
      </c>
      <c r="B3159" s="2">
        <v>41788</v>
      </c>
      <c r="C3159" s="3">
        <v>0.83188657407407407</v>
      </c>
      <c r="D3159" t="s">
        <v>31</v>
      </c>
      <c r="E3159" t="s">
        <v>27</v>
      </c>
      <c r="F3159" t="s">
        <v>12</v>
      </c>
      <c r="G3159" t="s">
        <v>10</v>
      </c>
      <c r="H3159">
        <v>56913</v>
      </c>
      <c r="I3159">
        <f>IF(Table3_1[[#This Row],[Status]]="Hired",1,0)</f>
        <v>1</v>
      </c>
      <c r="J3159" t="b">
        <f>OR((Table3_1[[#This Row],[Offered Salary]]&lt;$O$27),(Table3_1[[#This Row],[Offered Salary]]&gt;$O$28))</f>
        <v>0</v>
      </c>
      <c r="K3159" t="str">
        <f>IF(Table3_1[[#This Row],[Offered Salary]]&lt;$O$27,"Low",IF(Table3_1[[#This Row],[Offered Salary]]&gt;$O$28,"High",""))</f>
        <v/>
      </c>
      <c r="L3159" s="6">
        <f>((Table3_1[[#This Row],[Offered Salary]]-$O$25)/$O$26)</f>
        <v>0.24014741002472922</v>
      </c>
    </row>
    <row r="3160" spans="1:12" x14ac:dyDescent="0.3">
      <c r="A3160">
        <v>785577</v>
      </c>
      <c r="B3160" s="2">
        <v>41878</v>
      </c>
      <c r="C3160" s="3">
        <v>0.39799768518518519</v>
      </c>
      <c r="D3160" t="s">
        <v>31</v>
      </c>
      <c r="E3160" t="s">
        <v>27</v>
      </c>
      <c r="F3160" t="s">
        <v>12</v>
      </c>
      <c r="G3160" t="s">
        <v>10</v>
      </c>
      <c r="H3160">
        <v>46459</v>
      </c>
      <c r="I3160">
        <f>IF(Table3_1[[#This Row],[Status]]="Hired",1,0)</f>
        <v>1</v>
      </c>
      <c r="J3160" t="b">
        <f>OR((Table3_1[[#This Row],[Offered Salary]]&lt;$O$27),(Table3_1[[#This Row],[Offered Salary]]&gt;$O$28))</f>
        <v>0</v>
      </c>
      <c r="K3160" t="str">
        <f>IF(Table3_1[[#This Row],[Offered Salary]]&lt;$O$27,"Low",IF(Table3_1[[#This Row],[Offered Salary]]&gt;$O$28,"High",""))</f>
        <v/>
      </c>
      <c r="L3160" s="6">
        <f>((Table3_1[[#This Row],[Offered Salary]]-$O$25)/$O$26)</f>
        <v>-0.12220369109601281</v>
      </c>
    </row>
    <row r="3161" spans="1:12" x14ac:dyDescent="0.3">
      <c r="A3161">
        <v>895233</v>
      </c>
      <c r="B3161" s="2">
        <v>41774</v>
      </c>
      <c r="C3161" s="3">
        <v>0.37202546296296296</v>
      </c>
      <c r="D3161" t="s">
        <v>31</v>
      </c>
      <c r="E3161" t="s">
        <v>29</v>
      </c>
      <c r="F3161" t="s">
        <v>12</v>
      </c>
      <c r="G3161" t="s">
        <v>1</v>
      </c>
      <c r="H3161">
        <v>90033</v>
      </c>
      <c r="I3161">
        <f>IF(Table3_1[[#This Row],[Status]]="Hired",1,0)</f>
        <v>1</v>
      </c>
      <c r="J3161" t="b">
        <f>OR((Table3_1[[#This Row],[Offered Salary]]&lt;$O$27),(Table3_1[[#This Row],[Offered Salary]]&gt;$O$28))</f>
        <v>0</v>
      </c>
      <c r="K3161" t="str">
        <f>IF(Table3_1[[#This Row],[Offered Salary]]&lt;$O$27,"Low",IF(Table3_1[[#This Row],[Offered Salary]]&gt;$O$28,"High",""))</f>
        <v/>
      </c>
      <c r="L3161" s="6">
        <f>((Table3_1[[#This Row],[Offered Salary]]-$O$25)/$O$26)</f>
        <v>1.388135593410895</v>
      </c>
    </row>
    <row r="3162" spans="1:12" x14ac:dyDescent="0.3">
      <c r="A3162">
        <v>211374</v>
      </c>
      <c r="B3162" s="2">
        <v>41786</v>
      </c>
      <c r="C3162" s="3">
        <v>0.59243055555555557</v>
      </c>
      <c r="D3162" t="s">
        <v>30</v>
      </c>
      <c r="E3162" t="s">
        <v>27</v>
      </c>
      <c r="F3162" t="s">
        <v>20</v>
      </c>
      <c r="G3162" t="s">
        <v>2</v>
      </c>
      <c r="H3162">
        <v>7727</v>
      </c>
      <c r="I3162">
        <f>IF(Table3_1[[#This Row],[Status]]="Hired",1,0)</f>
        <v>0</v>
      </c>
      <c r="J3162" t="b">
        <f>OR((Table3_1[[#This Row],[Offered Salary]]&lt;$O$27),(Table3_1[[#This Row],[Offered Salary]]&gt;$O$28))</f>
        <v>1</v>
      </c>
      <c r="K3162" t="str">
        <f>IF(Table3_1[[#This Row],[Offered Salary]]&lt;$O$27,"Low",IF(Table3_1[[#This Row],[Offered Salary]]&gt;$O$28,"High",""))</f>
        <v>Low</v>
      </c>
      <c r="L3162" s="6">
        <f>((Table3_1[[#This Row],[Offered Salary]]-$O$25)/$O$26)</f>
        <v>-1.4647120944448344</v>
      </c>
    </row>
    <row r="3163" spans="1:12" x14ac:dyDescent="0.3">
      <c r="A3163">
        <v>387757</v>
      </c>
      <c r="B3163" s="2">
        <v>41855</v>
      </c>
      <c r="C3163" s="3">
        <v>0.68674768518518514</v>
      </c>
      <c r="D3163" t="s">
        <v>31</v>
      </c>
      <c r="E3163" t="s">
        <v>27</v>
      </c>
      <c r="F3163" t="s">
        <v>20</v>
      </c>
      <c r="G3163" t="s">
        <v>5</v>
      </c>
      <c r="H3163">
        <v>18392</v>
      </c>
      <c r="I3163">
        <f>IF(Table3_1[[#This Row],[Status]]="Hired",1,0)</f>
        <v>1</v>
      </c>
      <c r="J3163" t="b">
        <f>OR((Table3_1[[#This Row],[Offered Salary]]&lt;$O$27),(Table3_1[[#This Row],[Offered Salary]]&gt;$O$28))</f>
        <v>0</v>
      </c>
      <c r="K3163" t="str">
        <f>IF(Table3_1[[#This Row],[Offered Salary]]&lt;$O$27,"Low",IF(Table3_1[[#This Row],[Offered Salary]]&gt;$O$28,"High",""))</f>
        <v/>
      </c>
      <c r="L3163" s="6">
        <f>((Table3_1[[#This Row],[Offered Salary]]-$O$25)/$O$26)</f>
        <v>-1.0950474212620609</v>
      </c>
    </row>
    <row r="3164" spans="1:12" x14ac:dyDescent="0.3">
      <c r="A3164">
        <v>913104</v>
      </c>
      <c r="B3164" s="2">
        <v>41856</v>
      </c>
      <c r="C3164" s="3">
        <v>0.46356481481481482</v>
      </c>
      <c r="D3164" t="s">
        <v>30</v>
      </c>
      <c r="E3164" t="s">
        <v>27</v>
      </c>
      <c r="F3164" t="s">
        <v>20</v>
      </c>
      <c r="G3164" t="s">
        <v>5</v>
      </c>
      <c r="H3164">
        <v>78741</v>
      </c>
      <c r="I3164">
        <f>IF(Table3_1[[#This Row],[Status]]="Hired",1,0)</f>
        <v>0</v>
      </c>
      <c r="J3164" t="b">
        <f>OR((Table3_1[[#This Row],[Offered Salary]]&lt;$O$27),(Table3_1[[#This Row],[Offered Salary]]&gt;$O$28))</f>
        <v>0</v>
      </c>
      <c r="K3164" t="str">
        <f>IF(Table3_1[[#This Row],[Offered Salary]]&lt;$O$27,"Low",IF(Table3_1[[#This Row],[Offered Salary]]&gt;$O$28,"High",""))</f>
        <v/>
      </c>
      <c r="L3164" s="6">
        <f>((Table3_1[[#This Row],[Offered Salary]]-$O$25)/$O$26)</f>
        <v>0.996738172915829</v>
      </c>
    </row>
    <row r="3165" spans="1:12" x14ac:dyDescent="0.3">
      <c r="A3165">
        <v>111974</v>
      </c>
      <c r="B3165" s="2">
        <v>41777</v>
      </c>
      <c r="C3165" s="3">
        <v>0.41305555555555556</v>
      </c>
      <c r="D3165" t="s">
        <v>31</v>
      </c>
      <c r="E3165" t="s">
        <v>29</v>
      </c>
      <c r="F3165" t="s">
        <v>17</v>
      </c>
      <c r="G3165" t="s">
        <v>10</v>
      </c>
      <c r="H3165">
        <v>42594</v>
      </c>
      <c r="I3165">
        <f>IF(Table3_1[[#This Row],[Status]]="Hired",1,0)</f>
        <v>1</v>
      </c>
      <c r="J3165" t="b">
        <f>OR((Table3_1[[#This Row],[Offered Salary]]&lt;$O$27),(Table3_1[[#This Row],[Offered Salary]]&gt;$O$28))</f>
        <v>0</v>
      </c>
      <c r="K3165" t="str">
        <f>IF(Table3_1[[#This Row],[Offered Salary]]&lt;$O$27,"Low",IF(Table3_1[[#This Row],[Offered Salary]]&gt;$O$28,"High",""))</f>
        <v/>
      </c>
      <c r="L3165" s="6">
        <f>((Table3_1[[#This Row],[Offered Salary]]-$O$25)/$O$26)</f>
        <v>-0.25617030730336576</v>
      </c>
    </row>
    <row r="3166" spans="1:12" x14ac:dyDescent="0.3">
      <c r="A3166">
        <v>877234</v>
      </c>
      <c r="B3166" s="2">
        <v>41780</v>
      </c>
      <c r="C3166" s="3">
        <v>0.75591435185185185</v>
      </c>
      <c r="D3166" t="s">
        <v>30</v>
      </c>
      <c r="E3166" t="s">
        <v>27</v>
      </c>
      <c r="F3166" t="s">
        <v>17</v>
      </c>
      <c r="G3166" t="s">
        <v>10</v>
      </c>
      <c r="H3166">
        <v>13609</v>
      </c>
      <c r="I3166">
        <f>IF(Table3_1[[#This Row],[Status]]="Hired",1,0)</f>
        <v>0</v>
      </c>
      <c r="J3166" t="b">
        <f>OR((Table3_1[[#This Row],[Offered Salary]]&lt;$O$27),(Table3_1[[#This Row],[Offered Salary]]&gt;$O$28))</f>
        <v>0</v>
      </c>
      <c r="K3166" t="str">
        <f>IF(Table3_1[[#This Row],[Offered Salary]]&lt;$O$27,"Low",IF(Table3_1[[#This Row],[Offered Salary]]&gt;$O$28,"High",""))</f>
        <v/>
      </c>
      <c r="L3166" s="6">
        <f>((Table3_1[[#This Row],[Offered Salary]]-$O$25)/$O$26)</f>
        <v>-1.2608332751610956</v>
      </c>
    </row>
    <row r="3167" spans="1:12" x14ac:dyDescent="0.3">
      <c r="A3167">
        <v>751309</v>
      </c>
      <c r="B3167" s="2">
        <v>41880</v>
      </c>
      <c r="C3167" s="3">
        <v>0.39681712962962962</v>
      </c>
      <c r="D3167" t="s">
        <v>31</v>
      </c>
      <c r="E3167" t="s">
        <v>27</v>
      </c>
      <c r="F3167" t="s">
        <v>17</v>
      </c>
      <c r="G3167" t="s">
        <v>2</v>
      </c>
      <c r="H3167">
        <v>33554</v>
      </c>
      <c r="I3167">
        <f>IF(Table3_1[[#This Row],[Status]]="Hired",1,0)</f>
        <v>1</v>
      </c>
      <c r="J3167" t="b">
        <f>OR((Table3_1[[#This Row],[Offered Salary]]&lt;$O$27),(Table3_1[[#This Row],[Offered Salary]]&gt;$O$28))</f>
        <v>0</v>
      </c>
      <c r="K3167" t="str">
        <f>IF(Table3_1[[#This Row],[Offered Salary]]&lt;$O$27,"Low",IF(Table3_1[[#This Row],[Offered Salary]]&gt;$O$28,"High",""))</f>
        <v/>
      </c>
      <c r="L3167" s="6">
        <f>((Table3_1[[#This Row],[Offered Salary]]-$O$25)/$O$26)</f>
        <v>-0.56951007716480717</v>
      </c>
    </row>
    <row r="3168" spans="1:12" x14ac:dyDescent="0.3">
      <c r="A3168">
        <v>652702</v>
      </c>
      <c r="B3168" s="2">
        <v>41855</v>
      </c>
      <c r="C3168" s="3">
        <v>0.39781250000000001</v>
      </c>
      <c r="D3168" t="s">
        <v>31</v>
      </c>
      <c r="E3168" t="s">
        <v>29</v>
      </c>
      <c r="F3168" t="s">
        <v>20</v>
      </c>
      <c r="G3168" t="s">
        <v>6</v>
      </c>
      <c r="H3168">
        <v>16977</v>
      </c>
      <c r="I3168">
        <f>IF(Table3_1[[#This Row],[Status]]="Hired",1,0)</f>
        <v>1</v>
      </c>
      <c r="J3168" t="b">
        <f>OR((Table3_1[[#This Row],[Offered Salary]]&lt;$O$27),(Table3_1[[#This Row],[Offered Salary]]&gt;$O$28))</f>
        <v>0</v>
      </c>
      <c r="K3168" t="str">
        <f>IF(Table3_1[[#This Row],[Offered Salary]]&lt;$O$27,"Low",IF(Table3_1[[#This Row],[Offered Salary]]&gt;$O$28,"High",""))</f>
        <v/>
      </c>
      <c r="L3168" s="6">
        <f>((Table3_1[[#This Row],[Offered Salary]]-$O$25)/$O$26)</f>
        <v>-1.1440934140003285</v>
      </c>
    </row>
    <row r="3169" spans="1:12" x14ac:dyDescent="0.3">
      <c r="A3169">
        <v>475749</v>
      </c>
      <c r="B3169" s="2">
        <v>41867</v>
      </c>
      <c r="C3169" s="3">
        <v>0.64728009259259256</v>
      </c>
      <c r="D3169" t="s">
        <v>31</v>
      </c>
      <c r="E3169" t="s">
        <v>27</v>
      </c>
      <c r="F3169" t="s">
        <v>20</v>
      </c>
      <c r="G3169" t="s">
        <v>6</v>
      </c>
      <c r="H3169">
        <v>52556</v>
      </c>
      <c r="I3169">
        <f>IF(Table3_1[[#This Row],[Status]]="Hired",1,0)</f>
        <v>1</v>
      </c>
      <c r="J3169" t="b">
        <f>OR((Table3_1[[#This Row],[Offered Salary]]&lt;$O$27),(Table3_1[[#This Row],[Offered Salary]]&gt;$O$28))</f>
        <v>0</v>
      </c>
      <c r="K3169" t="str">
        <f>IF(Table3_1[[#This Row],[Offered Salary]]&lt;$O$27,"Low",IF(Table3_1[[#This Row],[Offered Salary]]&gt;$O$28,"High",""))</f>
        <v/>
      </c>
      <c r="L3169" s="6">
        <f>((Table3_1[[#This Row],[Offered Salary]]-$O$25)/$O$26)</f>
        <v>8.9127346165625246E-2</v>
      </c>
    </row>
    <row r="3170" spans="1:12" x14ac:dyDescent="0.3">
      <c r="A3170">
        <v>855985</v>
      </c>
      <c r="B3170" s="2">
        <v>41867</v>
      </c>
      <c r="C3170" s="3">
        <v>0.64888888888888885</v>
      </c>
      <c r="D3170" t="s">
        <v>31</v>
      </c>
      <c r="E3170" t="s">
        <v>29</v>
      </c>
      <c r="F3170" t="s">
        <v>20</v>
      </c>
      <c r="G3170" t="s">
        <v>6</v>
      </c>
      <c r="H3170">
        <v>49673</v>
      </c>
      <c r="I3170">
        <f>IF(Table3_1[[#This Row],[Status]]="Hired",1,0)</f>
        <v>1</v>
      </c>
      <c r="J3170" t="b">
        <f>OR((Table3_1[[#This Row],[Offered Salary]]&lt;$O$27),(Table3_1[[#This Row],[Offered Salary]]&gt;$O$28))</f>
        <v>0</v>
      </c>
      <c r="K3170" t="str">
        <f>IF(Table3_1[[#This Row],[Offered Salary]]&lt;$O$27,"Low",IF(Table3_1[[#This Row],[Offered Salary]]&gt;$O$28,"High",""))</f>
        <v/>
      </c>
      <c r="L3170" s="6">
        <f>((Table3_1[[#This Row],[Offered Salary]]-$O$25)/$O$26)</f>
        <v>-1.0801697696159646E-2</v>
      </c>
    </row>
    <row r="3171" spans="1:12" x14ac:dyDescent="0.3">
      <c r="A3171">
        <v>211689</v>
      </c>
      <c r="B3171" s="2">
        <v>41764</v>
      </c>
      <c r="C3171" s="3">
        <v>0.39822916666666669</v>
      </c>
      <c r="D3171" t="s">
        <v>30</v>
      </c>
      <c r="E3171" t="s">
        <v>29</v>
      </c>
      <c r="F3171" t="s">
        <v>17</v>
      </c>
      <c r="G3171" t="s">
        <v>8</v>
      </c>
      <c r="H3171">
        <v>96350</v>
      </c>
      <c r="I3171">
        <f>IF(Table3_1[[#This Row],[Status]]="Hired",1,0)</f>
        <v>0</v>
      </c>
      <c r="J3171" t="b">
        <f>OR((Table3_1[[#This Row],[Offered Salary]]&lt;$O$27),(Table3_1[[#This Row],[Offered Salary]]&gt;$O$28))</f>
        <v>0</v>
      </c>
      <c r="K3171" t="str">
        <f>IF(Table3_1[[#This Row],[Offered Salary]]&lt;$O$27,"Low",IF(Table3_1[[#This Row],[Offered Salary]]&gt;$O$28,"High",""))</f>
        <v/>
      </c>
      <c r="L3171" s="6">
        <f>((Table3_1[[#This Row],[Offered Salary]]-$O$25)/$O$26)</f>
        <v>1.6070921560452671</v>
      </c>
    </row>
    <row r="3172" spans="1:12" x14ac:dyDescent="0.3">
      <c r="A3172">
        <v>423758</v>
      </c>
      <c r="B3172" s="2">
        <v>41764</v>
      </c>
      <c r="C3172" s="3">
        <v>0.40035879629629628</v>
      </c>
      <c r="D3172" t="s">
        <v>31</v>
      </c>
      <c r="E3172" t="s">
        <v>27</v>
      </c>
      <c r="F3172" t="s">
        <v>17</v>
      </c>
      <c r="G3172" t="s">
        <v>8</v>
      </c>
      <c r="H3172">
        <v>35381</v>
      </c>
      <c r="I3172">
        <f>IF(Table3_1[[#This Row],[Status]]="Hired",1,0)</f>
        <v>1</v>
      </c>
      <c r="J3172" t="b">
        <f>OR((Table3_1[[#This Row],[Offered Salary]]&lt;$O$27),(Table3_1[[#This Row],[Offered Salary]]&gt;$O$28))</f>
        <v>0</v>
      </c>
      <c r="K3172" t="str">
        <f>IF(Table3_1[[#This Row],[Offered Salary]]&lt;$O$27,"Low",IF(Table3_1[[#This Row],[Offered Salary]]&gt;$O$28,"High",""))</f>
        <v/>
      </c>
      <c r="L3172" s="6">
        <f>((Table3_1[[#This Row],[Offered Salary]]-$O$25)/$O$26)</f>
        <v>-0.50618355509214641</v>
      </c>
    </row>
    <row r="3173" spans="1:12" x14ac:dyDescent="0.3">
      <c r="A3173">
        <v>684373</v>
      </c>
      <c r="B3173" s="2">
        <v>41764</v>
      </c>
      <c r="C3173" s="3">
        <v>0.71974537037037034</v>
      </c>
      <c r="D3173" t="s">
        <v>31</v>
      </c>
      <c r="E3173" t="s">
        <v>29</v>
      </c>
      <c r="F3173" t="s">
        <v>17</v>
      </c>
      <c r="G3173" t="s">
        <v>8</v>
      </c>
      <c r="H3173">
        <v>79587</v>
      </c>
      <c r="I3173">
        <f>IF(Table3_1[[#This Row],[Status]]="Hired",1,0)</f>
        <v>1</v>
      </c>
      <c r="J3173" t="b">
        <f>OR((Table3_1[[#This Row],[Offered Salary]]&lt;$O$27),(Table3_1[[#This Row],[Offered Salary]]&gt;$O$28))</f>
        <v>0</v>
      </c>
      <c r="K3173" t="str">
        <f>IF(Table3_1[[#This Row],[Offered Salary]]&lt;$O$27,"Low",IF(Table3_1[[#This Row],[Offered Salary]]&gt;$O$28,"High",""))</f>
        <v/>
      </c>
      <c r="L3173" s="6">
        <f>((Table3_1[[#This Row],[Offered Salary]]-$O$25)/$O$26)</f>
        <v>1.0260617841218886</v>
      </c>
    </row>
    <row r="3174" spans="1:12" x14ac:dyDescent="0.3">
      <c r="A3174">
        <v>972481</v>
      </c>
      <c r="B3174" s="2">
        <v>41764</v>
      </c>
      <c r="C3174" s="3">
        <v>0.72086805555555555</v>
      </c>
      <c r="D3174" t="s">
        <v>31</v>
      </c>
      <c r="E3174" t="s">
        <v>27</v>
      </c>
      <c r="F3174" t="s">
        <v>17</v>
      </c>
      <c r="G3174" t="s">
        <v>8</v>
      </c>
      <c r="H3174">
        <v>22587</v>
      </c>
      <c r="I3174">
        <f>IF(Table3_1[[#This Row],[Status]]="Hired",1,0)</f>
        <v>1</v>
      </c>
      <c r="J3174" t="b">
        <f>OR((Table3_1[[#This Row],[Offered Salary]]&lt;$O$27),(Table3_1[[#This Row],[Offered Salary]]&gt;$O$28))</f>
        <v>0</v>
      </c>
      <c r="K3174" t="str">
        <f>IF(Table3_1[[#This Row],[Offered Salary]]&lt;$O$27,"Low",IF(Table3_1[[#This Row],[Offered Salary]]&gt;$O$28,"High",""))</f>
        <v/>
      </c>
      <c r="L3174" s="6">
        <f>((Table3_1[[#This Row],[Offered Salary]]-$O$25)/$O$26)</f>
        <v>-0.94964251699560664</v>
      </c>
    </row>
    <row r="3175" spans="1:12" x14ac:dyDescent="0.3">
      <c r="A3175">
        <v>949027</v>
      </c>
      <c r="B3175" s="2">
        <v>41785</v>
      </c>
      <c r="C3175" s="3">
        <v>0.39673611111111112</v>
      </c>
      <c r="D3175" t="s">
        <v>31</v>
      </c>
      <c r="E3175" t="s">
        <v>27</v>
      </c>
      <c r="F3175" t="s">
        <v>17</v>
      </c>
      <c r="G3175" t="s">
        <v>8</v>
      </c>
      <c r="H3175">
        <v>71933</v>
      </c>
      <c r="I3175">
        <f>IF(Table3_1[[#This Row],[Status]]="Hired",1,0)</f>
        <v>1</v>
      </c>
      <c r="J3175" t="b">
        <f>OR((Table3_1[[#This Row],[Offered Salary]]&lt;$O$27),(Table3_1[[#This Row],[Offered Salary]]&gt;$O$28))</f>
        <v>0</v>
      </c>
      <c r="K3175" t="str">
        <f>IF(Table3_1[[#This Row],[Offered Salary]]&lt;$O$27,"Low",IF(Table3_1[[#This Row],[Offered Salary]]&gt;$O$28,"High",""))</f>
        <v/>
      </c>
      <c r="L3175" s="6">
        <f>((Table3_1[[#This Row],[Offered Salary]]-$O$25)/$O$26)</f>
        <v>0.7607628241086728</v>
      </c>
    </row>
    <row r="3176" spans="1:12" x14ac:dyDescent="0.3">
      <c r="A3176">
        <v>80545</v>
      </c>
      <c r="B3176" s="2">
        <v>41785</v>
      </c>
      <c r="C3176" s="3">
        <v>0.39736111111111111</v>
      </c>
      <c r="D3176" t="s">
        <v>30</v>
      </c>
      <c r="E3176" t="s">
        <v>29</v>
      </c>
      <c r="F3176" t="s">
        <v>17</v>
      </c>
      <c r="G3176" t="s">
        <v>8</v>
      </c>
      <c r="H3176">
        <v>35833</v>
      </c>
      <c r="I3176">
        <f>IF(Table3_1[[#This Row],[Status]]="Hired",1,0)</f>
        <v>0</v>
      </c>
      <c r="J3176" t="b">
        <f>OR((Table3_1[[#This Row],[Offered Salary]]&lt;$O$27),(Table3_1[[#This Row],[Offered Salary]]&gt;$O$28))</f>
        <v>0</v>
      </c>
      <c r="K3176" t="str">
        <f>IF(Table3_1[[#This Row],[Offered Salary]]&lt;$O$27,"Low",IF(Table3_1[[#This Row],[Offered Salary]]&gt;$O$28,"High",""))</f>
        <v/>
      </c>
      <c r="L3176" s="6">
        <f>((Table3_1[[#This Row],[Offered Salary]]-$O$25)/$O$26)</f>
        <v>-0.49051656659907433</v>
      </c>
    </row>
    <row r="3177" spans="1:12" x14ac:dyDescent="0.3">
      <c r="A3177">
        <v>535917</v>
      </c>
      <c r="B3177" s="2">
        <v>41772</v>
      </c>
      <c r="C3177" s="3">
        <v>0.9443287037037037</v>
      </c>
      <c r="D3177" t="s">
        <v>31</v>
      </c>
      <c r="E3177" t="s">
        <v>27</v>
      </c>
      <c r="F3177" t="s">
        <v>14</v>
      </c>
      <c r="G3177" t="s">
        <v>8</v>
      </c>
      <c r="H3177">
        <v>23321</v>
      </c>
      <c r="I3177">
        <f>IF(Table3_1[[#This Row],[Status]]="Hired",1,0)</f>
        <v>1</v>
      </c>
      <c r="J3177" t="b">
        <f>OR((Table3_1[[#This Row],[Offered Salary]]&lt;$O$27),(Table3_1[[#This Row],[Offered Salary]]&gt;$O$28))</f>
        <v>0</v>
      </c>
      <c r="K3177" t="str">
        <f>IF(Table3_1[[#This Row],[Offered Salary]]&lt;$O$27,"Low",IF(Table3_1[[#This Row],[Offered Salary]]&gt;$O$28,"High",""))</f>
        <v/>
      </c>
      <c r="L3177" s="6">
        <f>((Table3_1[[#This Row],[Offered Salary]]-$O$25)/$O$26)</f>
        <v>-0.92420099143384804</v>
      </c>
    </row>
    <row r="3178" spans="1:12" x14ac:dyDescent="0.3">
      <c r="A3178">
        <v>978933</v>
      </c>
      <c r="B3178" s="2">
        <v>41772</v>
      </c>
      <c r="C3178" s="3">
        <v>0.94503472222222218</v>
      </c>
      <c r="D3178" t="s">
        <v>31</v>
      </c>
      <c r="E3178" t="s">
        <v>27</v>
      </c>
      <c r="F3178" t="s">
        <v>14</v>
      </c>
      <c r="G3178" t="s">
        <v>8</v>
      </c>
      <c r="H3178">
        <v>42513</v>
      </c>
      <c r="I3178">
        <f>IF(Table3_1[[#This Row],[Status]]="Hired",1,0)</f>
        <v>1</v>
      </c>
      <c r="J3178" t="b">
        <f>OR((Table3_1[[#This Row],[Offered Salary]]&lt;$O$27),(Table3_1[[#This Row],[Offered Salary]]&gt;$O$28))</f>
        <v>0</v>
      </c>
      <c r="K3178" t="str">
        <f>IF(Table3_1[[#This Row],[Offered Salary]]&lt;$O$27,"Low",IF(Table3_1[[#This Row],[Offered Salary]]&gt;$O$28,"High",""))</f>
        <v/>
      </c>
      <c r="L3178" s="6">
        <f>((Table3_1[[#This Row],[Offered Salary]]-$O$25)/$O$26)</f>
        <v>-0.25897788709969066</v>
      </c>
    </row>
    <row r="3179" spans="1:12" x14ac:dyDescent="0.3">
      <c r="A3179">
        <v>628609</v>
      </c>
      <c r="B3179" s="2">
        <v>41772</v>
      </c>
      <c r="C3179" s="3">
        <v>0.9459143518518518</v>
      </c>
      <c r="D3179" t="s">
        <v>30</v>
      </c>
      <c r="E3179" t="s">
        <v>29</v>
      </c>
      <c r="F3179" t="s">
        <v>14</v>
      </c>
      <c r="G3179" t="s">
        <v>8</v>
      </c>
      <c r="H3179">
        <v>52656</v>
      </c>
      <c r="I3179">
        <f>IF(Table3_1[[#This Row],[Status]]="Hired",1,0)</f>
        <v>0</v>
      </c>
      <c r="J3179" t="b">
        <f>OR((Table3_1[[#This Row],[Offered Salary]]&lt;$O$27),(Table3_1[[#This Row],[Offered Salary]]&gt;$O$28))</f>
        <v>0</v>
      </c>
      <c r="K3179" t="str">
        <f>IF(Table3_1[[#This Row],[Offered Salary]]&lt;$O$27,"Low",IF(Table3_1[[#This Row],[Offered Salary]]&gt;$O$28,"High",""))</f>
        <v/>
      </c>
      <c r="L3179" s="6">
        <f>((Table3_1[[#This Row],[Offered Salary]]-$O$25)/$O$26)</f>
        <v>9.2593494062322604E-2</v>
      </c>
    </row>
    <row r="3180" spans="1:12" x14ac:dyDescent="0.3">
      <c r="A3180">
        <v>268801</v>
      </c>
      <c r="B3180" s="2">
        <v>41783</v>
      </c>
      <c r="C3180" s="3">
        <v>0.29692129629629632</v>
      </c>
      <c r="D3180" t="s">
        <v>31</v>
      </c>
      <c r="E3180" t="s">
        <v>29</v>
      </c>
      <c r="F3180" t="s">
        <v>14</v>
      </c>
      <c r="G3180" t="s">
        <v>8</v>
      </c>
      <c r="H3180">
        <v>58605</v>
      </c>
      <c r="I3180">
        <f>IF(Table3_1[[#This Row],[Status]]="Hired",1,0)</f>
        <v>1</v>
      </c>
      <c r="J3180" t="b">
        <f>OR((Table3_1[[#This Row],[Offered Salary]]&lt;$O$27),(Table3_1[[#This Row],[Offered Salary]]&gt;$O$28))</f>
        <v>0</v>
      </c>
      <c r="K3180" t="str">
        <f>IF(Table3_1[[#This Row],[Offered Salary]]&lt;$O$27,"Low",IF(Table3_1[[#This Row],[Offered Salary]]&gt;$O$28,"High",""))</f>
        <v/>
      </c>
      <c r="L3180" s="6">
        <f>((Table3_1[[#This Row],[Offered Salary]]-$O$25)/$O$26)</f>
        <v>0.29879463243684856</v>
      </c>
    </row>
    <row r="3181" spans="1:12" x14ac:dyDescent="0.3">
      <c r="A3181">
        <v>990318</v>
      </c>
      <c r="B3181" s="2">
        <v>41783</v>
      </c>
      <c r="C3181" s="3">
        <v>0.29829861111111111</v>
      </c>
      <c r="D3181" t="s">
        <v>31</v>
      </c>
      <c r="E3181" t="s">
        <v>29</v>
      </c>
      <c r="F3181" t="s">
        <v>14</v>
      </c>
      <c r="G3181" t="s">
        <v>8</v>
      </c>
      <c r="H3181">
        <v>1210</v>
      </c>
      <c r="I3181">
        <f>IF(Table3_1[[#This Row],[Status]]="Hired",1,0)</f>
        <v>1</v>
      </c>
      <c r="J3181" t="b">
        <f>OR((Table3_1[[#This Row],[Offered Salary]]&lt;$O$27),(Table3_1[[#This Row],[Offered Salary]]&gt;$O$28))</f>
        <v>1</v>
      </c>
      <c r="K3181" t="str">
        <f>IF(Table3_1[[#This Row],[Offered Salary]]&lt;$O$27,"Low",IF(Table3_1[[#This Row],[Offered Salary]]&gt;$O$28,"High",""))</f>
        <v>Low</v>
      </c>
      <c r="L3181" s="6">
        <f>((Table3_1[[#This Row],[Offered Salary]]-$O$25)/$O$26)</f>
        <v>-1.6906009528726014</v>
      </c>
    </row>
    <row r="3182" spans="1:12" x14ac:dyDescent="0.3">
      <c r="A3182">
        <v>811653</v>
      </c>
      <c r="B3182" s="2">
        <v>41783</v>
      </c>
      <c r="C3182" s="3">
        <v>0.29853009259259261</v>
      </c>
      <c r="D3182" t="s">
        <v>31</v>
      </c>
      <c r="E3182" t="s">
        <v>27</v>
      </c>
      <c r="F3182" t="s">
        <v>14</v>
      </c>
      <c r="G3182" t="s">
        <v>8</v>
      </c>
      <c r="H3182">
        <v>43872</v>
      </c>
      <c r="I3182">
        <f>IF(Table3_1[[#This Row],[Status]]="Hired",1,0)</f>
        <v>1</v>
      </c>
      <c r="J3182" t="b">
        <f>OR((Table3_1[[#This Row],[Offered Salary]]&lt;$O$27),(Table3_1[[#This Row],[Offered Salary]]&gt;$O$28))</f>
        <v>0</v>
      </c>
      <c r="K3182" t="str">
        <f>IF(Table3_1[[#This Row],[Offered Salary]]&lt;$O$27,"Low",IF(Table3_1[[#This Row],[Offered Salary]]&gt;$O$28,"High",""))</f>
        <v/>
      </c>
      <c r="L3182" s="6">
        <f>((Table3_1[[#This Row],[Offered Salary]]-$O$25)/$O$26)</f>
        <v>-0.21187293718357353</v>
      </c>
    </row>
    <row r="3183" spans="1:12" x14ac:dyDescent="0.3">
      <c r="A3183">
        <v>220491</v>
      </c>
      <c r="B3183" s="2">
        <v>41783</v>
      </c>
      <c r="C3183" s="3">
        <v>0.2991550925925926</v>
      </c>
      <c r="D3183" t="s">
        <v>30</v>
      </c>
      <c r="E3183" t="s">
        <v>27</v>
      </c>
      <c r="F3183" t="s">
        <v>14</v>
      </c>
      <c r="G3183" t="s">
        <v>8</v>
      </c>
      <c r="H3183">
        <v>81463</v>
      </c>
      <c r="I3183">
        <f>IF(Table3_1[[#This Row],[Status]]="Hired",1,0)</f>
        <v>0</v>
      </c>
      <c r="J3183" t="b">
        <f>OR((Table3_1[[#This Row],[Offered Salary]]&lt;$O$27),(Table3_1[[#This Row],[Offered Salary]]&gt;$O$28))</f>
        <v>0</v>
      </c>
      <c r="K3183" t="str">
        <f>IF(Table3_1[[#This Row],[Offered Salary]]&lt;$O$27,"Low",IF(Table3_1[[#This Row],[Offered Salary]]&gt;$O$28,"High",""))</f>
        <v/>
      </c>
      <c r="L3183" s="6">
        <f>((Table3_1[[#This Row],[Offered Salary]]-$O$25)/$O$26)</f>
        <v>1.0910867186639313</v>
      </c>
    </row>
    <row r="3184" spans="1:12" x14ac:dyDescent="0.3">
      <c r="A3184">
        <v>418227</v>
      </c>
      <c r="B3184" s="2">
        <v>41793</v>
      </c>
      <c r="C3184" s="3">
        <v>0.30200231481481482</v>
      </c>
      <c r="D3184" t="s">
        <v>31</v>
      </c>
      <c r="E3184" t="s">
        <v>29</v>
      </c>
      <c r="F3184" t="s">
        <v>12</v>
      </c>
      <c r="G3184" t="s">
        <v>10</v>
      </c>
      <c r="H3184">
        <v>59932</v>
      </c>
      <c r="I3184">
        <f>IF(Table3_1[[#This Row],[Status]]="Hired",1,0)</f>
        <v>1</v>
      </c>
      <c r="J3184" t="b">
        <f>OR((Table3_1[[#This Row],[Offered Salary]]&lt;$O$27),(Table3_1[[#This Row],[Offered Salary]]&gt;$O$28))</f>
        <v>0</v>
      </c>
      <c r="K3184" t="str">
        <f>IF(Table3_1[[#This Row],[Offered Salary]]&lt;$O$27,"Low",IF(Table3_1[[#This Row],[Offered Salary]]&gt;$O$28,"High",""))</f>
        <v/>
      </c>
      <c r="L3184" s="6">
        <f>((Table3_1[[#This Row],[Offered Salary]]-$O$25)/$O$26)</f>
        <v>0.34479041502602253</v>
      </c>
    </row>
    <row r="3185" spans="1:12" x14ac:dyDescent="0.3">
      <c r="A3185">
        <v>311168</v>
      </c>
      <c r="B3185" s="2">
        <v>41801</v>
      </c>
      <c r="C3185" s="3">
        <v>0.42295138888888889</v>
      </c>
      <c r="D3185" t="s">
        <v>31</v>
      </c>
      <c r="E3185" t="s">
        <v>27</v>
      </c>
      <c r="F3185" t="s">
        <v>12</v>
      </c>
      <c r="G3185" t="s">
        <v>10</v>
      </c>
      <c r="H3185">
        <v>40859</v>
      </c>
      <c r="I3185">
        <f>IF(Table3_1[[#This Row],[Status]]="Hired",1,0)</f>
        <v>1</v>
      </c>
      <c r="J3185" t="b">
        <f>OR((Table3_1[[#This Row],[Offered Salary]]&lt;$O$27),(Table3_1[[#This Row],[Offered Salary]]&gt;$O$28))</f>
        <v>0</v>
      </c>
      <c r="K3185" t="str">
        <f>IF(Table3_1[[#This Row],[Offered Salary]]&lt;$O$27,"Low",IF(Table3_1[[#This Row],[Offered Salary]]&gt;$O$28,"High",""))</f>
        <v/>
      </c>
      <c r="L3185" s="6">
        <f>((Table3_1[[#This Row],[Offered Salary]]-$O$25)/$O$26)</f>
        <v>-0.31630797331106497</v>
      </c>
    </row>
    <row r="3186" spans="1:12" x14ac:dyDescent="0.3">
      <c r="A3186">
        <v>961990</v>
      </c>
      <c r="B3186" s="2">
        <v>41801</v>
      </c>
      <c r="C3186" s="3">
        <v>0.42496527777777776</v>
      </c>
      <c r="D3186" t="s">
        <v>30</v>
      </c>
      <c r="E3186" t="s">
        <v>27</v>
      </c>
      <c r="F3186" t="s">
        <v>12</v>
      </c>
      <c r="G3186" t="s">
        <v>10</v>
      </c>
      <c r="H3186">
        <v>36776</v>
      </c>
      <c r="I3186">
        <f>IF(Table3_1[[#This Row],[Status]]="Hired",1,0)</f>
        <v>0</v>
      </c>
      <c r="J3186" t="b">
        <f>OR((Table3_1[[#This Row],[Offered Salary]]&lt;$O$27),(Table3_1[[#This Row],[Offered Salary]]&gt;$O$28))</f>
        <v>0</v>
      </c>
      <c r="K3186" t="str">
        <f>IF(Table3_1[[#This Row],[Offered Salary]]&lt;$O$27,"Low",IF(Table3_1[[#This Row],[Offered Salary]]&gt;$O$28,"High",""))</f>
        <v/>
      </c>
      <c r="L3186" s="6">
        <f>((Table3_1[[#This Row],[Offered Salary]]-$O$25)/$O$26)</f>
        <v>-0.45783079193321818</v>
      </c>
    </row>
    <row r="3187" spans="1:12" x14ac:dyDescent="0.3">
      <c r="A3187">
        <v>386600</v>
      </c>
      <c r="B3187" s="2">
        <v>41811</v>
      </c>
      <c r="C3187" s="3">
        <v>9.0335648148148151E-2</v>
      </c>
      <c r="D3187" t="s">
        <v>30</v>
      </c>
      <c r="E3187" t="s">
        <v>27</v>
      </c>
      <c r="F3187" t="s">
        <v>12</v>
      </c>
      <c r="G3187" t="s">
        <v>5</v>
      </c>
      <c r="H3187">
        <v>4892</v>
      </c>
      <c r="I3187">
        <f>IF(Table3_1[[#This Row],[Status]]="Hired",1,0)</f>
        <v>0</v>
      </c>
      <c r="J3187" t="b">
        <f>OR((Table3_1[[#This Row],[Offered Salary]]&lt;$O$27),(Table3_1[[#This Row],[Offered Salary]]&gt;$O$28))</f>
        <v>1</v>
      </c>
      <c r="K3187" t="str">
        <f>IF(Table3_1[[#This Row],[Offered Salary]]&lt;$O$27,"Low",IF(Table3_1[[#This Row],[Offered Salary]]&gt;$O$28,"High",""))</f>
        <v>Low</v>
      </c>
      <c r="L3187" s="6">
        <f>((Table3_1[[#This Row],[Offered Salary]]-$O$25)/$O$26)</f>
        <v>-1.5629773873162045</v>
      </c>
    </row>
    <row r="3188" spans="1:12" x14ac:dyDescent="0.3">
      <c r="A3188">
        <v>249754</v>
      </c>
      <c r="B3188" s="2">
        <v>41811</v>
      </c>
      <c r="C3188" s="3">
        <v>9.2106481481481484E-2</v>
      </c>
      <c r="D3188" t="s">
        <v>30</v>
      </c>
      <c r="E3188" t="s">
        <v>27</v>
      </c>
      <c r="F3188" t="s">
        <v>12</v>
      </c>
      <c r="G3188" t="s">
        <v>5</v>
      </c>
      <c r="H3188">
        <v>48222</v>
      </c>
      <c r="I3188">
        <f>IF(Table3_1[[#This Row],[Status]]="Hired",1,0)</f>
        <v>0</v>
      </c>
      <c r="J3188" t="b">
        <f>OR((Table3_1[[#This Row],[Offered Salary]]&lt;$O$27),(Table3_1[[#This Row],[Offered Salary]]&gt;$O$28))</f>
        <v>0</v>
      </c>
      <c r="K3188" t="str">
        <f>IF(Table3_1[[#This Row],[Offered Salary]]&lt;$O$27,"Low",IF(Table3_1[[#This Row],[Offered Salary]]&gt;$O$28,"High",""))</f>
        <v/>
      </c>
      <c r="L3188" s="6">
        <f>((Table3_1[[#This Row],[Offered Salary]]-$O$25)/$O$26)</f>
        <v>-6.1095503677238344E-2</v>
      </c>
    </row>
    <row r="3189" spans="1:12" x14ac:dyDescent="0.3">
      <c r="A3189">
        <v>139619</v>
      </c>
      <c r="B3189" s="2">
        <v>41811</v>
      </c>
      <c r="C3189" s="3">
        <v>9.2766203703703698E-2</v>
      </c>
      <c r="D3189" t="s">
        <v>30</v>
      </c>
      <c r="E3189" t="s">
        <v>29</v>
      </c>
      <c r="F3189" t="s">
        <v>12</v>
      </c>
      <c r="G3189" t="s">
        <v>5</v>
      </c>
      <c r="H3189">
        <v>83296</v>
      </c>
      <c r="I3189">
        <f>IF(Table3_1[[#This Row],[Status]]="Hired",1,0)</f>
        <v>0</v>
      </c>
      <c r="J3189" t="b">
        <f>OR((Table3_1[[#This Row],[Offered Salary]]&lt;$O$27),(Table3_1[[#This Row],[Offered Salary]]&gt;$O$28))</f>
        <v>0</v>
      </c>
      <c r="K3189" t="str">
        <f>IF(Table3_1[[#This Row],[Offered Salary]]&lt;$O$27,"Low",IF(Table3_1[[#This Row],[Offered Salary]]&gt;$O$28,"High",""))</f>
        <v/>
      </c>
      <c r="L3189" s="6">
        <f>((Table3_1[[#This Row],[Offered Salary]]-$O$25)/$O$26)</f>
        <v>1.1546212096103938</v>
      </c>
    </row>
    <row r="3190" spans="1:12" x14ac:dyDescent="0.3">
      <c r="A3190">
        <v>777513</v>
      </c>
      <c r="B3190" s="2">
        <v>41806</v>
      </c>
      <c r="C3190" s="3">
        <v>0.39697916666666666</v>
      </c>
      <c r="D3190" t="s">
        <v>30</v>
      </c>
      <c r="E3190" t="s">
        <v>27</v>
      </c>
      <c r="F3190" t="s">
        <v>12</v>
      </c>
      <c r="G3190" t="s">
        <v>10</v>
      </c>
      <c r="H3190">
        <v>41843</v>
      </c>
      <c r="I3190">
        <f>IF(Table3_1[[#This Row],[Status]]="Hired",1,0)</f>
        <v>0</v>
      </c>
      <c r="J3190" t="b">
        <f>OR((Table3_1[[#This Row],[Offered Salary]]&lt;$O$27),(Table3_1[[#This Row],[Offered Salary]]&gt;$O$28))</f>
        <v>0</v>
      </c>
      <c r="K3190" t="str">
        <f>IF(Table3_1[[#This Row],[Offered Salary]]&lt;$O$27,"Low",IF(Table3_1[[#This Row],[Offered Salary]]&gt;$O$28,"High",""))</f>
        <v/>
      </c>
      <c r="L3190" s="6">
        <f>((Table3_1[[#This Row],[Offered Salary]]-$O$25)/$O$26)</f>
        <v>-0.28220107800756294</v>
      </c>
    </row>
    <row r="3191" spans="1:12" x14ac:dyDescent="0.3">
      <c r="A3191">
        <v>127559</v>
      </c>
      <c r="B3191" s="2">
        <v>41806</v>
      </c>
      <c r="C3191" s="3">
        <v>0.39726851851851852</v>
      </c>
      <c r="D3191" t="s">
        <v>31</v>
      </c>
      <c r="E3191" t="s">
        <v>27</v>
      </c>
      <c r="F3191" t="s">
        <v>12</v>
      </c>
      <c r="G3191" t="s">
        <v>10</v>
      </c>
      <c r="H3191">
        <v>48675</v>
      </c>
      <c r="I3191">
        <f>IF(Table3_1[[#This Row],[Status]]="Hired",1,0)</f>
        <v>1</v>
      </c>
      <c r="J3191" t="b">
        <f>OR((Table3_1[[#This Row],[Offered Salary]]&lt;$O$27),(Table3_1[[#This Row],[Offered Salary]]&gt;$O$28))</f>
        <v>0</v>
      </c>
      <c r="K3191" t="str">
        <f>IF(Table3_1[[#This Row],[Offered Salary]]&lt;$O$27,"Low",IF(Table3_1[[#This Row],[Offered Salary]]&gt;$O$28,"High",""))</f>
        <v/>
      </c>
      <c r="L3191" s="6">
        <f>((Table3_1[[#This Row],[Offered Salary]]-$O$25)/$O$26)</f>
        <v>-4.53938537051993E-2</v>
      </c>
    </row>
    <row r="3192" spans="1:12" x14ac:dyDescent="0.3">
      <c r="A3192">
        <v>589852</v>
      </c>
      <c r="B3192" s="2">
        <v>41810</v>
      </c>
      <c r="C3192" s="3">
        <v>0.58180555555555558</v>
      </c>
      <c r="D3192" t="s">
        <v>30</v>
      </c>
      <c r="E3192" t="s">
        <v>27</v>
      </c>
      <c r="F3192" t="s">
        <v>12</v>
      </c>
      <c r="G3192" t="s">
        <v>10</v>
      </c>
      <c r="H3192">
        <v>81290</v>
      </c>
      <c r="I3192">
        <f>IF(Table3_1[[#This Row],[Status]]="Hired",1,0)</f>
        <v>0</v>
      </c>
      <c r="J3192" t="b">
        <f>OR((Table3_1[[#This Row],[Offered Salary]]&lt;$O$27),(Table3_1[[#This Row],[Offered Salary]]&gt;$O$28))</f>
        <v>0</v>
      </c>
      <c r="K3192" t="str">
        <f>IF(Table3_1[[#This Row],[Offered Salary]]&lt;$O$27,"Low",IF(Table3_1[[#This Row],[Offered Salary]]&gt;$O$28,"High",""))</f>
        <v/>
      </c>
      <c r="L3192" s="6">
        <f>((Table3_1[[#This Row],[Offered Salary]]-$O$25)/$O$26)</f>
        <v>1.0850902828026447</v>
      </c>
    </row>
    <row r="3193" spans="1:12" x14ac:dyDescent="0.3">
      <c r="A3193">
        <v>41532</v>
      </c>
      <c r="B3193" s="2">
        <v>41817</v>
      </c>
      <c r="C3193" s="3">
        <v>0.4569212962962963</v>
      </c>
      <c r="D3193" t="s">
        <v>30</v>
      </c>
      <c r="E3193" t="s">
        <v>28</v>
      </c>
      <c r="F3193" t="s">
        <v>12</v>
      </c>
      <c r="G3193" t="s">
        <v>5</v>
      </c>
      <c r="H3193">
        <v>52214</v>
      </c>
      <c r="I3193">
        <f>IF(Table3_1[[#This Row],[Status]]="Hired",1,0)</f>
        <v>0</v>
      </c>
      <c r="J3193" t="b">
        <f>OR((Table3_1[[#This Row],[Offered Salary]]&lt;$O$27),(Table3_1[[#This Row],[Offered Salary]]&gt;$O$28))</f>
        <v>0</v>
      </c>
      <c r="K3193" t="str">
        <f>IF(Table3_1[[#This Row],[Offered Salary]]&lt;$O$27,"Low",IF(Table3_1[[#This Row],[Offered Salary]]&gt;$O$28,"High",""))</f>
        <v/>
      </c>
      <c r="L3193" s="6">
        <f>((Table3_1[[#This Row],[Offered Salary]]-$O$25)/$O$26)</f>
        <v>7.7273120358920283E-2</v>
      </c>
    </row>
    <row r="3194" spans="1:12" x14ac:dyDescent="0.3">
      <c r="A3194">
        <v>964469</v>
      </c>
      <c r="B3194" s="2">
        <v>41822</v>
      </c>
      <c r="C3194" s="3">
        <v>0.76111111111111107</v>
      </c>
      <c r="D3194" t="s">
        <v>31</v>
      </c>
      <c r="E3194" t="s">
        <v>27</v>
      </c>
      <c r="F3194" t="s">
        <v>12</v>
      </c>
      <c r="G3194" t="s">
        <v>5</v>
      </c>
      <c r="H3194">
        <v>32961</v>
      </c>
      <c r="I3194">
        <f>IF(Table3_1[[#This Row],[Status]]="Hired",1,0)</f>
        <v>1</v>
      </c>
      <c r="J3194" t="b">
        <f>OR((Table3_1[[#This Row],[Offered Salary]]&lt;$O$27),(Table3_1[[#This Row],[Offered Salary]]&gt;$O$28))</f>
        <v>0</v>
      </c>
      <c r="K3194" t="str">
        <f>IF(Table3_1[[#This Row],[Offered Salary]]&lt;$O$27,"Low",IF(Table3_1[[#This Row],[Offered Salary]]&gt;$O$28,"High",""))</f>
        <v/>
      </c>
      <c r="L3194" s="6">
        <f>((Table3_1[[#This Row],[Offered Salary]]-$O$25)/$O$26)</f>
        <v>-0.59006433419222248</v>
      </c>
    </row>
    <row r="3195" spans="1:12" x14ac:dyDescent="0.3">
      <c r="A3195">
        <v>976657</v>
      </c>
      <c r="B3195" s="2">
        <v>41822</v>
      </c>
      <c r="C3195" s="3">
        <v>0.76199074074074069</v>
      </c>
      <c r="D3195" t="s">
        <v>31</v>
      </c>
      <c r="E3195" t="s">
        <v>29</v>
      </c>
      <c r="F3195" t="s">
        <v>12</v>
      </c>
      <c r="G3195" t="s">
        <v>5</v>
      </c>
      <c r="H3195">
        <v>20760</v>
      </c>
      <c r="I3195">
        <f>IF(Table3_1[[#This Row],[Status]]="Hired",1,0)</f>
        <v>1</v>
      </c>
      <c r="J3195" t="b">
        <f>OR((Table3_1[[#This Row],[Offered Salary]]&lt;$O$27),(Table3_1[[#This Row],[Offered Salary]]&gt;$O$28))</f>
        <v>0</v>
      </c>
      <c r="K3195" t="str">
        <f>IF(Table3_1[[#This Row],[Offered Salary]]&lt;$O$27,"Low",IF(Table3_1[[#This Row],[Offered Salary]]&gt;$O$28,"High",""))</f>
        <v/>
      </c>
      <c r="L3195" s="6">
        <f>((Table3_1[[#This Row],[Offered Salary]]-$O$25)/$O$26)</f>
        <v>-1.0129690390682675</v>
      </c>
    </row>
    <row r="3196" spans="1:12" x14ac:dyDescent="0.3">
      <c r="A3196">
        <v>235151</v>
      </c>
      <c r="B3196" s="2">
        <v>41870</v>
      </c>
      <c r="C3196" s="3">
        <v>0.7634143518518518</v>
      </c>
      <c r="D3196" t="s">
        <v>31</v>
      </c>
      <c r="E3196" t="s">
        <v>27</v>
      </c>
      <c r="F3196" t="s">
        <v>17</v>
      </c>
      <c r="G3196" t="s">
        <v>10</v>
      </c>
      <c r="H3196">
        <v>44070</v>
      </c>
      <c r="I3196">
        <f>IF(Table3_1[[#This Row],[Status]]="Hired",1,0)</f>
        <v>1</v>
      </c>
      <c r="J3196" t="b">
        <f>OR((Table3_1[[#This Row],[Offered Salary]]&lt;$O$27),(Table3_1[[#This Row],[Offered Salary]]&gt;$O$28))</f>
        <v>0</v>
      </c>
      <c r="K3196" t="str">
        <f>IF(Table3_1[[#This Row],[Offered Salary]]&lt;$O$27,"Low",IF(Table3_1[[#This Row],[Offered Salary]]&gt;$O$28,"High",""))</f>
        <v/>
      </c>
      <c r="L3196" s="6">
        <f>((Table3_1[[#This Row],[Offered Salary]]-$O$25)/$O$26)</f>
        <v>-0.20500996434811275</v>
      </c>
    </row>
    <row r="3197" spans="1:12" x14ac:dyDescent="0.3">
      <c r="A3197">
        <v>572031</v>
      </c>
      <c r="B3197" s="2">
        <v>41869</v>
      </c>
      <c r="C3197" s="3">
        <v>0.39724537037037039</v>
      </c>
      <c r="D3197" t="s">
        <v>31</v>
      </c>
      <c r="E3197" t="s">
        <v>28</v>
      </c>
      <c r="F3197" t="s">
        <v>14</v>
      </c>
      <c r="G3197" t="s">
        <v>6</v>
      </c>
      <c r="H3197">
        <v>25378</v>
      </c>
      <c r="I3197">
        <f>IF(Table3_1[[#This Row],[Status]]="Hired",1,0)</f>
        <v>1</v>
      </c>
      <c r="J3197" t="b">
        <f>OR((Table3_1[[#This Row],[Offered Salary]]&lt;$O$27),(Table3_1[[#This Row],[Offered Salary]]&gt;$O$28))</f>
        <v>0</v>
      </c>
      <c r="K3197" t="str">
        <f>IF(Table3_1[[#This Row],[Offered Salary]]&lt;$O$27,"Low",IF(Table3_1[[#This Row],[Offered Salary]]&gt;$O$28,"High",""))</f>
        <v/>
      </c>
      <c r="L3197" s="6">
        <f>((Table3_1[[#This Row],[Offered Salary]]-$O$25)/$O$26)</f>
        <v>-0.85290232919878328</v>
      </c>
    </row>
    <row r="3198" spans="1:12" x14ac:dyDescent="0.3">
      <c r="A3198">
        <v>180899</v>
      </c>
      <c r="B3198" s="2">
        <v>41859</v>
      </c>
      <c r="C3198" s="3">
        <v>0.48670138888888886</v>
      </c>
      <c r="D3198" t="s">
        <v>31</v>
      </c>
      <c r="E3198" t="s">
        <v>27</v>
      </c>
      <c r="F3198" t="s">
        <v>17</v>
      </c>
      <c r="G3198" t="s">
        <v>4</v>
      </c>
      <c r="H3198">
        <v>23320</v>
      </c>
      <c r="I3198">
        <f>IF(Table3_1[[#This Row],[Status]]="Hired",1,0)</f>
        <v>1</v>
      </c>
      <c r="J3198" t="b">
        <f>OR((Table3_1[[#This Row],[Offered Salary]]&lt;$O$27),(Table3_1[[#This Row],[Offered Salary]]&gt;$O$28))</f>
        <v>0</v>
      </c>
      <c r="K3198" t="str">
        <f>IF(Table3_1[[#This Row],[Offered Salary]]&lt;$O$27,"Low",IF(Table3_1[[#This Row],[Offered Salary]]&gt;$O$28,"High",""))</f>
        <v/>
      </c>
      <c r="L3198" s="6">
        <f>((Table3_1[[#This Row],[Offered Salary]]-$O$25)/$O$26)</f>
        <v>-0.92423565291281495</v>
      </c>
    </row>
    <row r="3199" spans="1:12" x14ac:dyDescent="0.3">
      <c r="A3199">
        <v>946296</v>
      </c>
      <c r="B3199" s="2">
        <v>41859</v>
      </c>
      <c r="C3199" s="3">
        <v>0.48876157407407406</v>
      </c>
      <c r="D3199" t="s">
        <v>30</v>
      </c>
      <c r="E3199" t="s">
        <v>29</v>
      </c>
      <c r="F3199" t="s">
        <v>17</v>
      </c>
      <c r="G3199" t="s">
        <v>4</v>
      </c>
      <c r="H3199">
        <v>6783</v>
      </c>
      <c r="I3199">
        <f>IF(Table3_1[[#This Row],[Status]]="Hired",1,0)</f>
        <v>0</v>
      </c>
      <c r="J3199" t="b">
        <f>OR((Table3_1[[#This Row],[Offered Salary]]&lt;$O$27),(Table3_1[[#This Row],[Offered Salary]]&gt;$O$28))</f>
        <v>1</v>
      </c>
      <c r="K3199" t="str">
        <f>IF(Table3_1[[#This Row],[Offered Salary]]&lt;$O$27,"Low",IF(Table3_1[[#This Row],[Offered Salary]]&gt;$O$28,"High",""))</f>
        <v>Low</v>
      </c>
      <c r="L3199" s="6">
        <f>((Table3_1[[#This Row],[Offered Salary]]-$O$25)/$O$26)</f>
        <v>-1.4974325305896574</v>
      </c>
    </row>
    <row r="3200" spans="1:12" x14ac:dyDescent="0.3">
      <c r="A3200">
        <v>521742</v>
      </c>
      <c r="B3200" s="2">
        <v>41859</v>
      </c>
      <c r="C3200" s="3">
        <v>0.48781249999999998</v>
      </c>
      <c r="D3200" t="s">
        <v>31</v>
      </c>
      <c r="E3200" t="s">
        <v>29</v>
      </c>
      <c r="F3200" t="s">
        <v>17</v>
      </c>
      <c r="G3200" t="s">
        <v>4</v>
      </c>
      <c r="H3200">
        <v>34249</v>
      </c>
      <c r="I3200">
        <f>IF(Table3_1[[#This Row],[Status]]="Hired",1,0)</f>
        <v>1</v>
      </c>
      <c r="J3200" t="b">
        <f>OR((Table3_1[[#This Row],[Offered Salary]]&lt;$O$27),(Table3_1[[#This Row],[Offered Salary]]&gt;$O$28))</f>
        <v>0</v>
      </c>
      <c r="K3200" t="str">
        <f>IF(Table3_1[[#This Row],[Offered Salary]]&lt;$O$27,"Low",IF(Table3_1[[#This Row],[Offered Salary]]&gt;$O$28,"High",""))</f>
        <v/>
      </c>
      <c r="L3200" s="6">
        <f>((Table3_1[[#This Row],[Offered Salary]]-$O$25)/$O$26)</f>
        <v>-0.54542034928276051</v>
      </c>
    </row>
    <row r="3201" spans="1:12" x14ac:dyDescent="0.3">
      <c r="A3201">
        <v>570413</v>
      </c>
      <c r="B3201" s="2">
        <v>41859</v>
      </c>
      <c r="C3201" s="3">
        <v>0.48814814814814816</v>
      </c>
      <c r="D3201" t="s">
        <v>30</v>
      </c>
      <c r="E3201" t="s">
        <v>29</v>
      </c>
      <c r="F3201" t="s">
        <v>17</v>
      </c>
      <c r="G3201" t="s">
        <v>4</v>
      </c>
      <c r="H3201">
        <v>6224</v>
      </c>
      <c r="I3201">
        <f>IF(Table3_1[[#This Row],[Status]]="Hired",1,0)</f>
        <v>0</v>
      </c>
      <c r="J3201" t="b">
        <f>OR((Table3_1[[#This Row],[Offered Salary]]&lt;$O$27),(Table3_1[[#This Row],[Offered Salary]]&gt;$O$28))</f>
        <v>1</v>
      </c>
      <c r="K3201" t="str">
        <f>IF(Table3_1[[#This Row],[Offered Salary]]&lt;$O$27,"Low",IF(Table3_1[[#This Row],[Offered Salary]]&gt;$O$28,"High",""))</f>
        <v>Low</v>
      </c>
      <c r="L3201" s="6">
        <f>((Table3_1[[#This Row],[Offered Salary]]-$O$25)/$O$26)</f>
        <v>-1.5168082973321957</v>
      </c>
    </row>
    <row r="3202" spans="1:12" x14ac:dyDescent="0.3">
      <c r="A3202">
        <v>706182</v>
      </c>
      <c r="B3202" s="2">
        <v>41814</v>
      </c>
      <c r="C3202" s="3">
        <v>0.39716435185185184</v>
      </c>
      <c r="D3202" t="s">
        <v>31</v>
      </c>
      <c r="E3202" t="s">
        <v>27</v>
      </c>
      <c r="F3202" t="s">
        <v>12</v>
      </c>
      <c r="G3202" t="s">
        <v>10</v>
      </c>
      <c r="H3202">
        <v>7123</v>
      </c>
      <c r="I3202">
        <f>IF(Table3_1[[#This Row],[Status]]="Hired",1,0)</f>
        <v>1</v>
      </c>
      <c r="J3202" t="b">
        <f>OR((Table3_1[[#This Row],[Offered Salary]]&lt;$O$27),(Table3_1[[#This Row],[Offered Salary]]&gt;$O$28))</f>
        <v>1</v>
      </c>
      <c r="K3202" t="str">
        <f>IF(Table3_1[[#This Row],[Offered Salary]]&lt;$O$27,"Low",IF(Table3_1[[#This Row],[Offered Salary]]&gt;$O$28,"High",""))</f>
        <v>Low</v>
      </c>
      <c r="L3202" s="6">
        <f>((Table3_1[[#This Row],[Offered Salary]]-$O$25)/$O$26)</f>
        <v>-1.4856476277408865</v>
      </c>
    </row>
    <row r="3203" spans="1:12" x14ac:dyDescent="0.3">
      <c r="A3203">
        <v>26159</v>
      </c>
      <c r="B3203" s="2">
        <v>41814</v>
      </c>
      <c r="C3203" s="3">
        <v>0.4010185185185185</v>
      </c>
      <c r="D3203" t="s">
        <v>31</v>
      </c>
      <c r="E3203" t="s">
        <v>29</v>
      </c>
      <c r="F3203" t="s">
        <v>12</v>
      </c>
      <c r="G3203" t="s">
        <v>10</v>
      </c>
      <c r="H3203">
        <v>79172</v>
      </c>
      <c r="I3203">
        <f>IF(Table3_1[[#This Row],[Status]]="Hired",1,0)</f>
        <v>1</v>
      </c>
      <c r="J3203" t="b">
        <f>OR((Table3_1[[#This Row],[Offered Salary]]&lt;$O$27),(Table3_1[[#This Row],[Offered Salary]]&gt;$O$28))</f>
        <v>0</v>
      </c>
      <c r="K3203" t="str">
        <f>IF(Table3_1[[#This Row],[Offered Salary]]&lt;$O$27,"Low",IF(Table3_1[[#This Row],[Offered Salary]]&gt;$O$28,"High",""))</f>
        <v/>
      </c>
      <c r="L3203" s="6">
        <f>((Table3_1[[#This Row],[Offered Salary]]-$O$25)/$O$26)</f>
        <v>1.0116772703505947</v>
      </c>
    </row>
    <row r="3204" spans="1:12" x14ac:dyDescent="0.3">
      <c r="A3204">
        <v>980516</v>
      </c>
      <c r="B3204" s="2">
        <v>41849</v>
      </c>
      <c r="C3204" s="3">
        <v>0.39905092592592595</v>
      </c>
      <c r="D3204" t="s">
        <v>31</v>
      </c>
      <c r="E3204" t="s">
        <v>27</v>
      </c>
      <c r="F3204" t="s">
        <v>12</v>
      </c>
      <c r="G3204" t="s">
        <v>10</v>
      </c>
      <c r="H3204">
        <v>28326</v>
      </c>
      <c r="I3204">
        <f>IF(Table3_1[[#This Row],[Status]]="Hired",1,0)</f>
        <v>1</v>
      </c>
      <c r="J3204" t="b">
        <f>OR((Table3_1[[#This Row],[Offered Salary]]&lt;$O$27),(Table3_1[[#This Row],[Offered Salary]]&gt;$O$28))</f>
        <v>0</v>
      </c>
      <c r="K3204" t="str">
        <f>IF(Table3_1[[#This Row],[Offered Salary]]&lt;$O$27,"Low",IF(Table3_1[[#This Row],[Offered Salary]]&gt;$O$28,"High",""))</f>
        <v/>
      </c>
      <c r="L3204" s="6">
        <f>((Table3_1[[#This Row],[Offered Salary]]-$O$25)/$O$26)</f>
        <v>-0.75072028920414513</v>
      </c>
    </row>
    <row r="3205" spans="1:12" x14ac:dyDescent="0.3">
      <c r="A3205">
        <v>818591</v>
      </c>
      <c r="B3205" s="2">
        <v>41849</v>
      </c>
      <c r="C3205" s="3">
        <v>0.39952546296296299</v>
      </c>
      <c r="D3205" t="s">
        <v>31</v>
      </c>
      <c r="E3205" t="s">
        <v>29</v>
      </c>
      <c r="F3205" t="s">
        <v>12</v>
      </c>
      <c r="G3205" t="s">
        <v>10</v>
      </c>
      <c r="H3205">
        <v>68839</v>
      </c>
      <c r="I3205">
        <f>IF(Table3_1[[#This Row],[Status]]="Hired",1,0)</f>
        <v>1</v>
      </c>
      <c r="J3205" t="b">
        <f>OR((Table3_1[[#This Row],[Offered Salary]]&lt;$O$27),(Table3_1[[#This Row],[Offered Salary]]&gt;$O$28))</f>
        <v>0</v>
      </c>
      <c r="K3205" t="str">
        <f>IF(Table3_1[[#This Row],[Offered Salary]]&lt;$O$27,"Low",IF(Table3_1[[#This Row],[Offered Salary]]&gt;$O$28,"High",""))</f>
        <v/>
      </c>
      <c r="L3205" s="6">
        <f>((Table3_1[[#This Row],[Offered Salary]]-$O$25)/$O$26)</f>
        <v>0.65352020818485645</v>
      </c>
    </row>
    <row r="3206" spans="1:12" x14ac:dyDescent="0.3">
      <c r="A3206">
        <v>717754</v>
      </c>
      <c r="B3206" s="2">
        <v>41849</v>
      </c>
      <c r="C3206" s="3">
        <v>0.39756944444444442</v>
      </c>
      <c r="D3206" t="s">
        <v>31</v>
      </c>
      <c r="E3206" t="s">
        <v>29</v>
      </c>
      <c r="F3206" t="s">
        <v>12</v>
      </c>
      <c r="G3206" t="s">
        <v>10</v>
      </c>
      <c r="H3206">
        <v>68792</v>
      </c>
      <c r="I3206">
        <f>IF(Table3_1[[#This Row],[Status]]="Hired",1,0)</f>
        <v>1</v>
      </c>
      <c r="J3206" t="b">
        <f>OR((Table3_1[[#This Row],[Offered Salary]]&lt;$O$27),(Table3_1[[#This Row],[Offered Salary]]&gt;$O$28))</f>
        <v>0</v>
      </c>
      <c r="K3206" t="str">
        <f>IF(Table3_1[[#This Row],[Offered Salary]]&lt;$O$27,"Low",IF(Table3_1[[#This Row],[Offered Salary]]&gt;$O$28,"High",""))</f>
        <v/>
      </c>
      <c r="L3206" s="6">
        <f>((Table3_1[[#This Row],[Offered Salary]]-$O$25)/$O$26)</f>
        <v>0.65189111867340865</v>
      </c>
    </row>
    <row r="3207" spans="1:12" x14ac:dyDescent="0.3">
      <c r="A3207">
        <v>669804</v>
      </c>
      <c r="B3207" s="2">
        <v>41865</v>
      </c>
      <c r="C3207" s="3">
        <v>0.65914351851851849</v>
      </c>
      <c r="D3207" t="s">
        <v>31</v>
      </c>
      <c r="E3207" t="s">
        <v>27</v>
      </c>
      <c r="F3207" t="s">
        <v>12</v>
      </c>
      <c r="G3207" t="s">
        <v>10</v>
      </c>
      <c r="H3207">
        <v>62873</v>
      </c>
      <c r="I3207">
        <f>IF(Table3_1[[#This Row],[Status]]="Hired",1,0)</f>
        <v>1</v>
      </c>
      <c r="J3207" t="b">
        <f>OR((Table3_1[[#This Row],[Offered Salary]]&lt;$O$27),(Table3_1[[#This Row],[Offered Salary]]&gt;$O$28))</f>
        <v>0</v>
      </c>
      <c r="K3207" t="str">
        <f>IF(Table3_1[[#This Row],[Offered Salary]]&lt;$O$27,"Low",IF(Table3_1[[#This Row],[Offered Salary]]&gt;$O$28,"High",""))</f>
        <v/>
      </c>
      <c r="L3207" s="6">
        <f>((Table3_1[[#This Row],[Offered Salary]]-$O$25)/$O$26)</f>
        <v>0.44672982466789191</v>
      </c>
    </row>
    <row r="3208" spans="1:12" x14ac:dyDescent="0.3">
      <c r="A3208">
        <v>474723</v>
      </c>
      <c r="B3208" s="2">
        <v>41865</v>
      </c>
      <c r="C3208" s="3">
        <v>0.65812499999999996</v>
      </c>
      <c r="D3208" t="s">
        <v>31</v>
      </c>
      <c r="E3208" t="s">
        <v>29</v>
      </c>
      <c r="F3208" t="s">
        <v>12</v>
      </c>
      <c r="G3208" t="s">
        <v>10</v>
      </c>
      <c r="H3208">
        <v>9900</v>
      </c>
      <c r="I3208">
        <f>IF(Table3_1[[#This Row],[Status]]="Hired",1,0)</f>
        <v>1</v>
      </c>
      <c r="J3208" t="b">
        <f>OR((Table3_1[[#This Row],[Offered Salary]]&lt;$O$27),(Table3_1[[#This Row],[Offered Salary]]&gt;$O$28))</f>
        <v>1</v>
      </c>
      <c r="K3208" t="str">
        <f>IF(Table3_1[[#This Row],[Offered Salary]]&lt;$O$27,"Low",IF(Table3_1[[#This Row],[Offered Salary]]&gt;$O$28,"High",""))</f>
        <v>Low</v>
      </c>
      <c r="L3208" s="6">
        <f>((Table3_1[[#This Row],[Offered Salary]]-$O$25)/$O$26)</f>
        <v>-1.3893927006496007</v>
      </c>
    </row>
    <row r="3209" spans="1:12" x14ac:dyDescent="0.3">
      <c r="A3209">
        <v>220070</v>
      </c>
      <c r="B3209" s="2">
        <v>41865</v>
      </c>
      <c r="C3209" s="3">
        <v>0.65771990740740738</v>
      </c>
      <c r="D3209" t="s">
        <v>30</v>
      </c>
      <c r="E3209" t="s">
        <v>29</v>
      </c>
      <c r="F3209" t="s">
        <v>12</v>
      </c>
      <c r="G3209" t="s">
        <v>10</v>
      </c>
      <c r="H3209">
        <v>5917</v>
      </c>
      <c r="I3209">
        <f>IF(Table3_1[[#This Row],[Status]]="Hired",1,0)</f>
        <v>0</v>
      </c>
      <c r="J3209" t="b">
        <f>OR((Table3_1[[#This Row],[Offered Salary]]&lt;$O$27),(Table3_1[[#This Row],[Offered Salary]]&gt;$O$28))</f>
        <v>1</v>
      </c>
      <c r="K3209" t="str">
        <f>IF(Table3_1[[#This Row],[Offered Salary]]&lt;$O$27,"Low",IF(Table3_1[[#This Row],[Offered Salary]]&gt;$O$28,"High",""))</f>
        <v>Low</v>
      </c>
      <c r="L3209" s="6">
        <f>((Table3_1[[#This Row],[Offered Salary]]-$O$25)/$O$26)</f>
        <v>-1.5274493713750565</v>
      </c>
    </row>
    <row r="3210" spans="1:12" x14ac:dyDescent="0.3">
      <c r="A3210">
        <v>507036</v>
      </c>
      <c r="B3210" s="2">
        <v>41865</v>
      </c>
      <c r="C3210" s="3">
        <v>0.66070601851851851</v>
      </c>
      <c r="D3210" t="s">
        <v>31</v>
      </c>
      <c r="E3210" t="s">
        <v>29</v>
      </c>
      <c r="F3210" t="s">
        <v>12</v>
      </c>
      <c r="G3210" t="s">
        <v>10</v>
      </c>
      <c r="H3210">
        <v>47444</v>
      </c>
      <c r="I3210">
        <f>IF(Table3_1[[#This Row],[Status]]="Hired",1,0)</f>
        <v>1</v>
      </c>
      <c r="J3210" t="b">
        <f>OR((Table3_1[[#This Row],[Offered Salary]]&lt;$O$27),(Table3_1[[#This Row],[Offered Salary]]&gt;$O$28))</f>
        <v>0</v>
      </c>
      <c r="K3210" t="str">
        <f>IF(Table3_1[[#This Row],[Offered Salary]]&lt;$O$27,"Low",IF(Table3_1[[#This Row],[Offered Salary]]&gt;$O$28,"High",""))</f>
        <v/>
      </c>
      <c r="L3210" s="6">
        <f>((Table3_1[[#This Row],[Offered Salary]]-$O$25)/$O$26)</f>
        <v>-8.8062134313543802E-2</v>
      </c>
    </row>
    <row r="3211" spans="1:12" x14ac:dyDescent="0.3">
      <c r="A3211">
        <v>736041</v>
      </c>
      <c r="B3211" s="2">
        <v>41869</v>
      </c>
      <c r="C3211" s="3">
        <v>0.35318287037037038</v>
      </c>
      <c r="D3211" t="s">
        <v>31</v>
      </c>
      <c r="E3211" t="s">
        <v>27</v>
      </c>
      <c r="F3211" t="s">
        <v>12</v>
      </c>
      <c r="G3211" t="s">
        <v>10</v>
      </c>
      <c r="H3211">
        <v>9946</v>
      </c>
      <c r="I3211">
        <f>IF(Table3_1[[#This Row],[Status]]="Hired",1,0)</f>
        <v>1</v>
      </c>
      <c r="J3211" t="b">
        <f>OR((Table3_1[[#This Row],[Offered Salary]]&lt;$O$27),(Table3_1[[#This Row],[Offered Salary]]&gt;$O$28))</f>
        <v>1</v>
      </c>
      <c r="K3211" t="str">
        <f>IF(Table3_1[[#This Row],[Offered Salary]]&lt;$O$27,"Low",IF(Table3_1[[#This Row],[Offered Salary]]&gt;$O$28,"High",""))</f>
        <v>Low</v>
      </c>
      <c r="L3211" s="6">
        <f>((Table3_1[[#This Row],[Offered Salary]]-$O$25)/$O$26)</f>
        <v>-1.3877982726171199</v>
      </c>
    </row>
    <row r="3212" spans="1:12" x14ac:dyDescent="0.3">
      <c r="A3212">
        <v>401482</v>
      </c>
      <c r="B3212" s="2">
        <v>41864</v>
      </c>
      <c r="C3212" s="3">
        <v>0.39663194444444444</v>
      </c>
      <c r="D3212" t="s">
        <v>31</v>
      </c>
      <c r="E3212" t="s">
        <v>27</v>
      </c>
      <c r="F3212" t="s">
        <v>20</v>
      </c>
      <c r="G3212" t="s">
        <v>10</v>
      </c>
      <c r="H3212">
        <v>20655</v>
      </c>
      <c r="I3212">
        <f>IF(Table3_1[[#This Row],[Status]]="Hired",1,0)</f>
        <v>1</v>
      </c>
      <c r="J3212" t="b">
        <f>OR((Table3_1[[#This Row],[Offered Salary]]&lt;$O$27),(Table3_1[[#This Row],[Offered Salary]]&gt;$O$28))</f>
        <v>0</v>
      </c>
      <c r="K3212" t="str">
        <f>IF(Table3_1[[#This Row],[Offered Salary]]&lt;$O$27,"Low",IF(Table3_1[[#This Row],[Offered Salary]]&gt;$O$28,"High",""))</f>
        <v/>
      </c>
      <c r="L3212" s="6">
        <f>((Table3_1[[#This Row],[Offered Salary]]-$O$25)/$O$26)</f>
        <v>-1.0166084943597997</v>
      </c>
    </row>
    <row r="3213" spans="1:12" x14ac:dyDescent="0.3">
      <c r="A3213">
        <v>19895</v>
      </c>
      <c r="B3213" s="2">
        <v>41829</v>
      </c>
      <c r="C3213" s="3">
        <v>0.3719675925925926</v>
      </c>
      <c r="D3213" t="s">
        <v>31</v>
      </c>
      <c r="E3213" t="s">
        <v>27</v>
      </c>
      <c r="F3213" t="s">
        <v>17</v>
      </c>
      <c r="G3213" t="s">
        <v>5</v>
      </c>
      <c r="H3213">
        <v>63225</v>
      </c>
      <c r="I3213">
        <f>IF(Table3_1[[#This Row],[Status]]="Hired",1,0)</f>
        <v>1</v>
      </c>
      <c r="J3213" t="b">
        <f>OR((Table3_1[[#This Row],[Offered Salary]]&lt;$O$27),(Table3_1[[#This Row],[Offered Salary]]&gt;$O$28))</f>
        <v>0</v>
      </c>
      <c r="K3213" t="str">
        <f>IF(Table3_1[[#This Row],[Offered Salary]]&lt;$O$27,"Low",IF(Table3_1[[#This Row],[Offered Salary]]&gt;$O$28,"High",""))</f>
        <v/>
      </c>
      <c r="L3213" s="6">
        <f>((Table3_1[[#This Row],[Offered Salary]]-$O$25)/$O$26)</f>
        <v>0.45893066526426662</v>
      </c>
    </row>
    <row r="3214" spans="1:12" x14ac:dyDescent="0.3">
      <c r="A3214">
        <v>326192</v>
      </c>
      <c r="B3214" s="2">
        <v>41760</v>
      </c>
      <c r="C3214" s="3">
        <v>0.39740740740740743</v>
      </c>
      <c r="D3214" t="s">
        <v>31</v>
      </c>
      <c r="E3214" t="s">
        <v>27</v>
      </c>
      <c r="F3214" t="s">
        <v>17</v>
      </c>
      <c r="G3214" t="s">
        <v>2</v>
      </c>
      <c r="H3214">
        <v>32306</v>
      </c>
      <c r="I3214">
        <f>IF(Table3_1[[#This Row],[Status]]="Hired",1,0)</f>
        <v>1</v>
      </c>
      <c r="J3214" t="b">
        <f>OR((Table3_1[[#This Row],[Offered Salary]]&lt;$O$27),(Table3_1[[#This Row],[Offered Salary]]&gt;$O$28))</f>
        <v>0</v>
      </c>
      <c r="K3214" t="str">
        <f>IF(Table3_1[[#This Row],[Offered Salary]]&lt;$O$27,"Low",IF(Table3_1[[#This Row],[Offered Salary]]&gt;$O$28,"High",""))</f>
        <v/>
      </c>
      <c r="L3214" s="6">
        <f>((Table3_1[[#This Row],[Offered Salary]]-$O$25)/$O$26)</f>
        <v>-0.61276760291559018</v>
      </c>
    </row>
    <row r="3215" spans="1:12" x14ac:dyDescent="0.3">
      <c r="A3215">
        <v>881007</v>
      </c>
      <c r="B3215" s="2">
        <v>41760</v>
      </c>
      <c r="C3215" s="3">
        <v>0.39981481481481479</v>
      </c>
      <c r="D3215" t="s">
        <v>31</v>
      </c>
      <c r="E3215" t="s">
        <v>27</v>
      </c>
      <c r="F3215" t="s">
        <v>17</v>
      </c>
      <c r="G3215" t="s">
        <v>2</v>
      </c>
      <c r="H3215">
        <v>76581</v>
      </c>
      <c r="I3215">
        <f>IF(Table3_1[[#This Row],[Status]]="Hired",1,0)</f>
        <v>1</v>
      </c>
      <c r="J3215" t="b">
        <f>OR((Table3_1[[#This Row],[Offered Salary]]&lt;$O$27),(Table3_1[[#This Row],[Offered Salary]]&gt;$O$28))</f>
        <v>0</v>
      </c>
      <c r="K3215" t="str">
        <f>IF(Table3_1[[#This Row],[Offered Salary]]&lt;$O$27,"Low",IF(Table3_1[[#This Row],[Offered Salary]]&gt;$O$28,"High",""))</f>
        <v/>
      </c>
      <c r="L3215" s="6">
        <f>((Table3_1[[#This Row],[Offered Salary]]-$O$25)/$O$26)</f>
        <v>0.92186937834716609</v>
      </c>
    </row>
    <row r="3216" spans="1:12" x14ac:dyDescent="0.3">
      <c r="A3216">
        <v>805270</v>
      </c>
      <c r="B3216" s="2">
        <v>41779</v>
      </c>
      <c r="C3216" s="3">
        <v>0.5408680555555555</v>
      </c>
      <c r="D3216" t="s">
        <v>31</v>
      </c>
      <c r="E3216" t="s">
        <v>29</v>
      </c>
      <c r="F3216" t="s">
        <v>17</v>
      </c>
      <c r="G3216" t="s">
        <v>2</v>
      </c>
      <c r="H3216">
        <v>42803</v>
      </c>
      <c r="I3216">
        <f>IF(Table3_1[[#This Row],[Status]]="Hired",1,0)</f>
        <v>1</v>
      </c>
      <c r="J3216" t="b">
        <f>OR((Table3_1[[#This Row],[Offered Salary]]&lt;$O$27),(Table3_1[[#This Row],[Offered Salary]]&gt;$O$28))</f>
        <v>0</v>
      </c>
      <c r="K3216" t="str">
        <f>IF(Table3_1[[#This Row],[Offered Salary]]&lt;$O$27,"Low",IF(Table3_1[[#This Row],[Offered Salary]]&gt;$O$28,"High",""))</f>
        <v/>
      </c>
      <c r="L3216" s="6">
        <f>((Table3_1[[#This Row],[Offered Salary]]-$O$25)/$O$26)</f>
        <v>-0.2489260581992683</v>
      </c>
    </row>
    <row r="3217" spans="1:12" x14ac:dyDescent="0.3">
      <c r="A3217">
        <v>255063</v>
      </c>
      <c r="B3217" s="2">
        <v>41779</v>
      </c>
      <c r="C3217" s="3">
        <v>0.54322916666666665</v>
      </c>
      <c r="D3217" t="s">
        <v>31</v>
      </c>
      <c r="E3217" t="s">
        <v>29</v>
      </c>
      <c r="F3217" t="s">
        <v>17</v>
      </c>
      <c r="G3217" t="s">
        <v>2</v>
      </c>
      <c r="H3217">
        <v>94634</v>
      </c>
      <c r="I3217">
        <f>IF(Table3_1[[#This Row],[Status]]="Hired",1,0)</f>
        <v>1</v>
      </c>
      <c r="J3217" t="b">
        <f>OR((Table3_1[[#This Row],[Offered Salary]]&lt;$O$27),(Table3_1[[#This Row],[Offered Salary]]&gt;$O$28))</f>
        <v>0</v>
      </c>
      <c r="K3217" t="str">
        <f>IF(Table3_1[[#This Row],[Offered Salary]]&lt;$O$27,"Low",IF(Table3_1[[#This Row],[Offered Salary]]&gt;$O$28,"High",""))</f>
        <v/>
      </c>
      <c r="L3217" s="6">
        <f>((Table3_1[[#This Row],[Offered Salary]]-$O$25)/$O$26)</f>
        <v>1.5476130581379406</v>
      </c>
    </row>
    <row r="3218" spans="1:12" x14ac:dyDescent="0.3">
      <c r="A3218">
        <v>798324</v>
      </c>
      <c r="B3218" s="2">
        <v>41779</v>
      </c>
      <c r="C3218" s="3">
        <v>0.53923611111111114</v>
      </c>
      <c r="D3218" t="s">
        <v>31</v>
      </c>
      <c r="E3218" t="s">
        <v>29</v>
      </c>
      <c r="F3218" t="s">
        <v>17</v>
      </c>
      <c r="G3218" t="s">
        <v>2</v>
      </c>
      <c r="H3218">
        <v>51293</v>
      </c>
      <c r="I3218">
        <f>IF(Table3_1[[#This Row],[Status]]="Hired",1,0)</f>
        <v>1</v>
      </c>
      <c r="J3218" t="b">
        <f>OR((Table3_1[[#This Row],[Offered Salary]]&lt;$O$27),(Table3_1[[#This Row],[Offered Salary]]&gt;$O$28))</f>
        <v>0</v>
      </c>
      <c r="K3218" t="str">
        <f>IF(Table3_1[[#This Row],[Offered Salary]]&lt;$O$27,"Low",IF(Table3_1[[#This Row],[Offered Salary]]&gt;$O$28,"High",""))</f>
        <v/>
      </c>
      <c r="L3218" s="6">
        <f>((Table3_1[[#This Row],[Offered Salary]]-$O$25)/$O$26)</f>
        <v>4.5349898230337589E-2</v>
      </c>
    </row>
    <row r="3219" spans="1:12" x14ac:dyDescent="0.3">
      <c r="A3219">
        <v>412624</v>
      </c>
      <c r="B3219" s="2">
        <v>41780</v>
      </c>
      <c r="C3219" s="3">
        <v>0.59717592592592594</v>
      </c>
      <c r="D3219" t="s">
        <v>31</v>
      </c>
      <c r="E3219" t="s">
        <v>27</v>
      </c>
      <c r="F3219" t="s">
        <v>17</v>
      </c>
      <c r="G3219" t="s">
        <v>2</v>
      </c>
      <c r="H3219">
        <v>97066</v>
      </c>
      <c r="I3219">
        <f>IF(Table3_1[[#This Row],[Status]]="Hired",1,0)</f>
        <v>1</v>
      </c>
      <c r="J3219" t="b">
        <f>OR((Table3_1[[#This Row],[Offered Salary]]&lt;$O$27),(Table3_1[[#This Row],[Offered Salary]]&gt;$O$28))</f>
        <v>0</v>
      </c>
      <c r="K3219" t="str">
        <f>IF(Table3_1[[#This Row],[Offered Salary]]&lt;$O$27,"Low",IF(Table3_1[[#This Row],[Offered Salary]]&gt;$O$28,"High",""))</f>
        <v/>
      </c>
      <c r="L3219" s="6">
        <f>((Table3_1[[#This Row],[Offered Salary]]-$O$25)/$O$26)</f>
        <v>1.6319097749856204</v>
      </c>
    </row>
    <row r="3220" spans="1:12" x14ac:dyDescent="0.3">
      <c r="A3220">
        <v>962745</v>
      </c>
      <c r="B3220" s="2">
        <v>41781</v>
      </c>
      <c r="C3220" s="3">
        <v>0.63547453703703705</v>
      </c>
      <c r="D3220" t="s">
        <v>30</v>
      </c>
      <c r="E3220" t="s">
        <v>27</v>
      </c>
      <c r="F3220" t="s">
        <v>17</v>
      </c>
      <c r="G3220" t="s">
        <v>2</v>
      </c>
      <c r="H3220">
        <v>30637</v>
      </c>
      <c r="I3220">
        <f>IF(Table3_1[[#This Row],[Status]]="Hired",1,0)</f>
        <v>0</v>
      </c>
      <c r="J3220" t="b">
        <f>OR((Table3_1[[#This Row],[Offered Salary]]&lt;$O$27),(Table3_1[[#This Row],[Offered Salary]]&gt;$O$28))</f>
        <v>0</v>
      </c>
      <c r="K3220" t="str">
        <f>IF(Table3_1[[#This Row],[Offered Salary]]&lt;$O$27,"Low",IF(Table3_1[[#This Row],[Offered Salary]]&gt;$O$28,"High",""))</f>
        <v/>
      </c>
      <c r="L3220" s="6">
        <f>((Table3_1[[#This Row],[Offered Salary]]-$O$25)/$O$26)</f>
        <v>-0.67061761131146913</v>
      </c>
    </row>
    <row r="3221" spans="1:12" x14ac:dyDescent="0.3">
      <c r="A3221">
        <v>157956</v>
      </c>
      <c r="B3221" s="2">
        <v>41788</v>
      </c>
      <c r="C3221" s="3">
        <v>0.58185185185185184</v>
      </c>
      <c r="D3221" t="s">
        <v>31</v>
      </c>
      <c r="E3221" t="s">
        <v>27</v>
      </c>
      <c r="F3221" t="s">
        <v>17</v>
      </c>
      <c r="G3221" t="s">
        <v>2</v>
      </c>
      <c r="H3221">
        <v>67035</v>
      </c>
      <c r="I3221">
        <f>IF(Table3_1[[#This Row],[Status]]="Hired",1,0)</f>
        <v>1</v>
      </c>
      <c r="J3221" t="b">
        <f>OR((Table3_1[[#This Row],[Offered Salary]]&lt;$O$27),(Table3_1[[#This Row],[Offered Salary]]&gt;$O$28))</f>
        <v>0</v>
      </c>
      <c r="K3221" t="str">
        <f>IF(Table3_1[[#This Row],[Offered Salary]]&lt;$O$27,"Low",IF(Table3_1[[#This Row],[Offered Salary]]&gt;$O$28,"High",""))</f>
        <v/>
      </c>
      <c r="L3221" s="6">
        <f>((Table3_1[[#This Row],[Offered Salary]]-$O$25)/$O$26)</f>
        <v>0.59099090012843603</v>
      </c>
    </row>
    <row r="3222" spans="1:12" x14ac:dyDescent="0.3">
      <c r="A3222">
        <v>89359</v>
      </c>
      <c r="B3222" s="2">
        <v>41788</v>
      </c>
      <c r="C3222" s="3">
        <v>0.5839699074074074</v>
      </c>
      <c r="D3222" t="s">
        <v>31</v>
      </c>
      <c r="E3222" t="s">
        <v>29</v>
      </c>
      <c r="F3222" t="s">
        <v>17</v>
      </c>
      <c r="G3222" t="s">
        <v>2</v>
      </c>
      <c r="H3222">
        <v>40000</v>
      </c>
      <c r="I3222">
        <f>IF(Table3_1[[#This Row],[Status]]="Hired",1,0)</f>
        <v>1</v>
      </c>
      <c r="J3222" t="b">
        <f>OR((Table3_1[[#This Row],[Offered Salary]]&lt;$O$27),(Table3_1[[#This Row],[Offered Salary]]&gt;$O$28))</f>
        <v>0</v>
      </c>
      <c r="K3222" t="str">
        <f>IF(Table3_1[[#This Row],[Offered Salary]]&lt;$O$27,"Low",IF(Table3_1[[#This Row],[Offered Salary]]&gt;$O$28,"High",""))</f>
        <v/>
      </c>
      <c r="L3222" s="6">
        <f>((Table3_1[[#This Row],[Offered Salary]]-$O$25)/$O$26)</f>
        <v>-0.34608218374369532</v>
      </c>
    </row>
    <row r="3223" spans="1:12" x14ac:dyDescent="0.3">
      <c r="A3223">
        <v>717589</v>
      </c>
      <c r="B3223" s="2">
        <v>41844</v>
      </c>
      <c r="C3223" s="3">
        <v>0.39671296296296299</v>
      </c>
      <c r="D3223" t="s">
        <v>31</v>
      </c>
      <c r="E3223" t="s">
        <v>27</v>
      </c>
      <c r="F3223" t="s">
        <v>12</v>
      </c>
      <c r="G3223" t="s">
        <v>6</v>
      </c>
      <c r="H3223">
        <v>37843</v>
      </c>
      <c r="I3223">
        <f>IF(Table3_1[[#This Row],[Status]]="Hired",1,0)</f>
        <v>1</v>
      </c>
      <c r="J3223" t="b">
        <f>OR((Table3_1[[#This Row],[Offered Salary]]&lt;$O$27),(Table3_1[[#This Row],[Offered Salary]]&gt;$O$28))</f>
        <v>0</v>
      </c>
      <c r="K3223" t="str">
        <f>IF(Table3_1[[#This Row],[Offered Salary]]&lt;$O$27,"Low",IF(Table3_1[[#This Row],[Offered Salary]]&gt;$O$28,"High",""))</f>
        <v/>
      </c>
      <c r="L3223" s="6">
        <f>((Table3_1[[#This Row],[Offered Salary]]-$O$25)/$O$26)</f>
        <v>-0.42084699387545738</v>
      </c>
    </row>
    <row r="3224" spans="1:12" x14ac:dyDescent="0.3">
      <c r="A3224">
        <v>391333</v>
      </c>
      <c r="B3224" s="2">
        <v>41782</v>
      </c>
      <c r="C3224" s="3">
        <v>0.39944444444444444</v>
      </c>
      <c r="D3224" t="s">
        <v>30</v>
      </c>
      <c r="E3224" t="s">
        <v>27</v>
      </c>
      <c r="F3224" t="s">
        <v>20</v>
      </c>
      <c r="G3224" t="s">
        <v>6</v>
      </c>
      <c r="H3224">
        <v>91920</v>
      </c>
      <c r="I3224">
        <f>IF(Table3_1[[#This Row],[Status]]="Hired",1,0)</f>
        <v>0</v>
      </c>
      <c r="J3224" t="b">
        <f>OR((Table3_1[[#This Row],[Offered Salary]]&lt;$O$27),(Table3_1[[#This Row],[Offered Salary]]&gt;$O$28))</f>
        <v>0</v>
      </c>
      <c r="K3224" t="str">
        <f>IF(Table3_1[[#This Row],[Offered Salary]]&lt;$O$27,"Low",IF(Table3_1[[#This Row],[Offered Salary]]&gt;$O$28,"High",""))</f>
        <v/>
      </c>
      <c r="L3224" s="6">
        <f>((Table3_1[[#This Row],[Offered Salary]]-$O$25)/$O$26)</f>
        <v>1.4535418042215742</v>
      </c>
    </row>
    <row r="3225" spans="1:12" x14ac:dyDescent="0.3">
      <c r="A3225">
        <v>416449</v>
      </c>
      <c r="B3225" s="2">
        <v>41787</v>
      </c>
      <c r="C3225" s="3">
        <v>0.68164351851851857</v>
      </c>
      <c r="D3225" t="s">
        <v>31</v>
      </c>
      <c r="E3225" t="s">
        <v>29</v>
      </c>
      <c r="F3225" t="s">
        <v>20</v>
      </c>
      <c r="G3225" t="s">
        <v>6</v>
      </c>
      <c r="H3225">
        <v>77091</v>
      </c>
      <c r="I3225">
        <f>IF(Table3_1[[#This Row],[Status]]="Hired",1,0)</f>
        <v>1</v>
      </c>
      <c r="J3225" t="b">
        <f>OR((Table3_1[[#This Row],[Offered Salary]]&lt;$O$27),(Table3_1[[#This Row],[Offered Salary]]&gt;$O$28))</f>
        <v>0</v>
      </c>
      <c r="K3225" t="str">
        <f>IF(Table3_1[[#This Row],[Offered Salary]]&lt;$O$27,"Low",IF(Table3_1[[#This Row],[Offered Salary]]&gt;$O$28,"High",""))</f>
        <v/>
      </c>
      <c r="L3225" s="6">
        <f>((Table3_1[[#This Row],[Offered Salary]]-$O$25)/$O$26)</f>
        <v>0.93954673262032262</v>
      </c>
    </row>
    <row r="3226" spans="1:12" x14ac:dyDescent="0.3">
      <c r="A3226">
        <v>728481</v>
      </c>
      <c r="B3226" s="2">
        <v>41787</v>
      </c>
      <c r="C3226" s="3">
        <v>0.6824189814814815</v>
      </c>
      <c r="D3226" t="s">
        <v>31</v>
      </c>
      <c r="E3226" t="s">
        <v>27</v>
      </c>
      <c r="F3226" t="s">
        <v>20</v>
      </c>
      <c r="G3226" t="s">
        <v>6</v>
      </c>
      <c r="H3226">
        <v>6459</v>
      </c>
      <c r="I3226">
        <f>IF(Table3_1[[#This Row],[Status]]="Hired",1,0)</f>
        <v>1</v>
      </c>
      <c r="J3226" t="b">
        <f>OR((Table3_1[[#This Row],[Offered Salary]]&lt;$O$27),(Table3_1[[#This Row],[Offered Salary]]&gt;$O$28))</f>
        <v>1</v>
      </c>
      <c r="K3226" t="str">
        <f>IF(Table3_1[[#This Row],[Offered Salary]]&lt;$O$27,"Low",IF(Table3_1[[#This Row],[Offered Salary]]&gt;$O$28,"High",""))</f>
        <v>Low</v>
      </c>
      <c r="L3226" s="6">
        <f>((Table3_1[[#This Row],[Offered Salary]]-$O$25)/$O$26)</f>
        <v>-1.508662849774957</v>
      </c>
    </row>
    <row r="3227" spans="1:12" x14ac:dyDescent="0.3">
      <c r="A3227">
        <v>241250</v>
      </c>
      <c r="B3227" s="2">
        <v>41796</v>
      </c>
      <c r="C3227" s="3">
        <v>0.42208333333333331</v>
      </c>
      <c r="D3227" t="s">
        <v>31</v>
      </c>
      <c r="E3227" t="s">
        <v>29</v>
      </c>
      <c r="F3227" t="s">
        <v>20</v>
      </c>
      <c r="G3227" t="s">
        <v>6</v>
      </c>
      <c r="H3227">
        <v>22600</v>
      </c>
      <c r="I3227">
        <f>IF(Table3_1[[#This Row],[Status]]="Hired",1,0)</f>
        <v>1</v>
      </c>
      <c r="J3227" t="b">
        <f>OR((Table3_1[[#This Row],[Offered Salary]]&lt;$O$27),(Table3_1[[#This Row],[Offered Salary]]&gt;$O$28))</f>
        <v>0</v>
      </c>
      <c r="K3227" t="str">
        <f>IF(Table3_1[[#This Row],[Offered Salary]]&lt;$O$27,"Low",IF(Table3_1[[#This Row],[Offered Salary]]&gt;$O$28,"High",""))</f>
        <v/>
      </c>
      <c r="L3227" s="6">
        <f>((Table3_1[[#This Row],[Offered Salary]]-$O$25)/$O$26)</f>
        <v>-0.949191917769036</v>
      </c>
    </row>
    <row r="3228" spans="1:12" x14ac:dyDescent="0.3">
      <c r="A3228">
        <v>124271</v>
      </c>
      <c r="B3228" s="2">
        <v>41810</v>
      </c>
      <c r="C3228" s="3">
        <v>0.71672453703703709</v>
      </c>
      <c r="D3228" t="s">
        <v>31</v>
      </c>
      <c r="E3228" t="s">
        <v>27</v>
      </c>
      <c r="F3228" t="s">
        <v>20</v>
      </c>
      <c r="G3228" t="s">
        <v>6</v>
      </c>
      <c r="H3228">
        <v>31893</v>
      </c>
      <c r="I3228">
        <f>IF(Table3_1[[#This Row],[Status]]="Hired",1,0)</f>
        <v>1</v>
      </c>
      <c r="J3228" t="b">
        <f>OR((Table3_1[[#This Row],[Offered Salary]]&lt;$O$27),(Table3_1[[#This Row],[Offered Salary]]&gt;$O$28))</f>
        <v>0</v>
      </c>
      <c r="K3228" t="str">
        <f>IF(Table3_1[[#This Row],[Offered Salary]]&lt;$O$27,"Low",IF(Table3_1[[#This Row],[Offered Salary]]&gt;$O$28,"High",""))</f>
        <v/>
      </c>
      <c r="L3228" s="6">
        <f>((Table3_1[[#This Row],[Offered Salary]]-$O$25)/$O$26)</f>
        <v>-0.62708279372895026</v>
      </c>
    </row>
    <row r="3229" spans="1:12" x14ac:dyDescent="0.3">
      <c r="A3229">
        <v>771658</v>
      </c>
      <c r="B3229" s="2">
        <v>41776</v>
      </c>
      <c r="C3229" s="3">
        <v>0.58240740740740737</v>
      </c>
      <c r="D3229" t="s">
        <v>30</v>
      </c>
      <c r="E3229" t="s">
        <v>27</v>
      </c>
      <c r="F3229" t="s">
        <v>17</v>
      </c>
      <c r="G3229" t="s">
        <v>10</v>
      </c>
      <c r="H3229">
        <v>82718</v>
      </c>
      <c r="I3229">
        <f>IF(Table3_1[[#This Row],[Status]]="Hired",1,0)</f>
        <v>0</v>
      </c>
      <c r="J3229" t="b">
        <f>OR((Table3_1[[#This Row],[Offered Salary]]&lt;$O$27),(Table3_1[[#This Row],[Offered Salary]]&gt;$O$28))</f>
        <v>0</v>
      </c>
      <c r="K3229" t="str">
        <f>IF(Table3_1[[#This Row],[Offered Salary]]&lt;$O$27,"Low",IF(Table3_1[[#This Row],[Offered Salary]]&gt;$O$28,"High",""))</f>
        <v/>
      </c>
      <c r="L3229" s="6">
        <f>((Table3_1[[#This Row],[Offered Salary]]-$O$25)/$O$26)</f>
        <v>1.134586874767483</v>
      </c>
    </row>
    <row r="3230" spans="1:12" x14ac:dyDescent="0.3">
      <c r="A3230">
        <v>555783</v>
      </c>
      <c r="B3230" s="2">
        <v>41785</v>
      </c>
      <c r="C3230" s="3">
        <v>0.58025462962962959</v>
      </c>
      <c r="D3230" t="s">
        <v>31</v>
      </c>
      <c r="E3230" t="s">
        <v>27</v>
      </c>
      <c r="F3230" t="s">
        <v>17</v>
      </c>
      <c r="G3230" t="s">
        <v>10</v>
      </c>
      <c r="H3230">
        <v>86177</v>
      </c>
      <c r="I3230">
        <f>IF(Table3_1[[#This Row],[Status]]="Hired",1,0)</f>
        <v>1</v>
      </c>
      <c r="J3230" t="b">
        <f>OR((Table3_1[[#This Row],[Offered Salary]]&lt;$O$27),(Table3_1[[#This Row],[Offered Salary]]&gt;$O$28))</f>
        <v>0</v>
      </c>
      <c r="K3230" t="str">
        <f>IF(Table3_1[[#This Row],[Offered Salary]]&lt;$O$27,"Low",IF(Table3_1[[#This Row],[Offered Salary]]&gt;$O$28,"High",""))</f>
        <v/>
      </c>
      <c r="L3230" s="6">
        <f>((Table3_1[[#This Row],[Offered Salary]]-$O$25)/$O$26)</f>
        <v>1.2544809305142448</v>
      </c>
    </row>
    <row r="3231" spans="1:12" x14ac:dyDescent="0.3">
      <c r="A3231">
        <v>295010</v>
      </c>
      <c r="B3231" s="2">
        <v>41785</v>
      </c>
      <c r="C3231" s="3">
        <v>0.58245370370370375</v>
      </c>
      <c r="D3231" t="s">
        <v>31</v>
      </c>
      <c r="E3231" t="s">
        <v>29</v>
      </c>
      <c r="F3231" t="s">
        <v>17</v>
      </c>
      <c r="G3231" t="s">
        <v>10</v>
      </c>
      <c r="H3231">
        <v>1389</v>
      </c>
      <c r="I3231">
        <f>IF(Table3_1[[#This Row],[Status]]="Hired",1,0)</f>
        <v>1</v>
      </c>
      <c r="J3231" t="b">
        <f>OR((Table3_1[[#This Row],[Offered Salary]]&lt;$O$27),(Table3_1[[#This Row],[Offered Salary]]&gt;$O$28))</f>
        <v>1</v>
      </c>
      <c r="K3231" t="str">
        <f>IF(Table3_1[[#This Row],[Offered Salary]]&lt;$O$27,"Low",IF(Table3_1[[#This Row],[Offered Salary]]&gt;$O$28,"High",""))</f>
        <v>Low</v>
      </c>
      <c r="L3231" s="6">
        <f>((Table3_1[[#This Row],[Offered Salary]]-$O$25)/$O$26)</f>
        <v>-1.6843965481375132</v>
      </c>
    </row>
    <row r="3232" spans="1:12" x14ac:dyDescent="0.3">
      <c r="A3232">
        <v>191186</v>
      </c>
      <c r="B3232" s="2">
        <v>41788</v>
      </c>
      <c r="C3232" s="3">
        <v>0.59469907407407407</v>
      </c>
      <c r="D3232" t="s">
        <v>30</v>
      </c>
      <c r="E3232" t="s">
        <v>27</v>
      </c>
      <c r="F3232" t="s">
        <v>17</v>
      </c>
      <c r="G3232" t="s">
        <v>10</v>
      </c>
      <c r="H3232">
        <v>25627</v>
      </c>
      <c r="I3232">
        <f>IF(Table3_1[[#This Row],[Status]]="Hired",1,0)</f>
        <v>0</v>
      </c>
      <c r="J3232" t="b">
        <f>OR((Table3_1[[#This Row],[Offered Salary]]&lt;$O$27),(Table3_1[[#This Row],[Offered Salary]]&gt;$O$28))</f>
        <v>0</v>
      </c>
      <c r="K3232" t="str">
        <f>IF(Table3_1[[#This Row],[Offered Salary]]&lt;$O$27,"Low",IF(Table3_1[[#This Row],[Offered Salary]]&gt;$O$28,"High",""))</f>
        <v/>
      </c>
      <c r="L3232" s="6">
        <f>((Table3_1[[#This Row],[Offered Salary]]-$O$25)/$O$26)</f>
        <v>-0.84427162093600694</v>
      </c>
    </row>
    <row r="3233" spans="1:12" x14ac:dyDescent="0.3">
      <c r="A3233">
        <v>35482</v>
      </c>
      <c r="B3233" s="2">
        <v>41788</v>
      </c>
      <c r="C3233" s="3">
        <v>0.59943287037037041</v>
      </c>
      <c r="D3233" t="s">
        <v>31</v>
      </c>
      <c r="E3233" t="s">
        <v>29</v>
      </c>
      <c r="F3233" t="s">
        <v>17</v>
      </c>
      <c r="G3233" t="s">
        <v>10</v>
      </c>
      <c r="H3233">
        <v>91603</v>
      </c>
      <c r="I3233">
        <f>IF(Table3_1[[#This Row],[Status]]="Hired",1,0)</f>
        <v>1</v>
      </c>
      <c r="J3233" t="b">
        <f>OR((Table3_1[[#This Row],[Offered Salary]]&lt;$O$27),(Table3_1[[#This Row],[Offered Salary]]&gt;$O$28))</f>
        <v>0</v>
      </c>
      <c r="K3233" t="str">
        <f>IF(Table3_1[[#This Row],[Offered Salary]]&lt;$O$27,"Low",IF(Table3_1[[#This Row],[Offered Salary]]&gt;$O$28,"High",""))</f>
        <v/>
      </c>
      <c r="L3233" s="6">
        <f>((Table3_1[[#This Row],[Offered Salary]]-$O$25)/$O$26)</f>
        <v>1.4425541153890435</v>
      </c>
    </row>
    <row r="3234" spans="1:12" x14ac:dyDescent="0.3">
      <c r="A3234">
        <v>501268</v>
      </c>
      <c r="B3234" s="2">
        <v>41793</v>
      </c>
      <c r="C3234" s="3">
        <v>0.68230324074074078</v>
      </c>
      <c r="D3234" t="s">
        <v>31</v>
      </c>
      <c r="E3234" t="s">
        <v>27</v>
      </c>
      <c r="F3234" t="s">
        <v>17</v>
      </c>
      <c r="G3234" t="s">
        <v>10</v>
      </c>
      <c r="H3234">
        <v>14197</v>
      </c>
      <c r="I3234">
        <f>IF(Table3_1[[#This Row],[Status]]="Hired",1,0)</f>
        <v>1</v>
      </c>
      <c r="J3234" t="b">
        <f>OR((Table3_1[[#This Row],[Offered Salary]]&lt;$O$27),(Table3_1[[#This Row],[Offered Salary]]&gt;$O$28))</f>
        <v>0</v>
      </c>
      <c r="K3234" t="str">
        <f>IF(Table3_1[[#This Row],[Offered Salary]]&lt;$O$27,"Low",IF(Table3_1[[#This Row],[Offered Salary]]&gt;$O$28,"High",""))</f>
        <v/>
      </c>
      <c r="L3234" s="6">
        <f>((Table3_1[[#This Row],[Offered Salary]]-$O$25)/$O$26)</f>
        <v>-1.2404523255285151</v>
      </c>
    </row>
    <row r="3235" spans="1:12" x14ac:dyDescent="0.3">
      <c r="A3235">
        <v>476705</v>
      </c>
      <c r="B3235" s="2">
        <v>41803</v>
      </c>
      <c r="C3235" s="3">
        <v>0.39747685185185183</v>
      </c>
      <c r="D3235" t="s">
        <v>30</v>
      </c>
      <c r="E3235" t="s">
        <v>27</v>
      </c>
      <c r="F3235" t="s">
        <v>17</v>
      </c>
      <c r="G3235" t="s">
        <v>10</v>
      </c>
      <c r="H3235">
        <v>76771</v>
      </c>
      <c r="I3235">
        <f>IF(Table3_1[[#This Row],[Status]]="Hired",1,0)</f>
        <v>0</v>
      </c>
      <c r="J3235" t="b">
        <f>OR((Table3_1[[#This Row],[Offered Salary]]&lt;$O$27),(Table3_1[[#This Row],[Offered Salary]]&gt;$O$28))</f>
        <v>0</v>
      </c>
      <c r="K3235" t="str">
        <f>IF(Table3_1[[#This Row],[Offered Salary]]&lt;$O$27,"Low",IF(Table3_1[[#This Row],[Offered Salary]]&gt;$O$28,"High",""))</f>
        <v/>
      </c>
      <c r="L3235" s="6">
        <f>((Table3_1[[#This Row],[Offered Salary]]-$O$25)/$O$26)</f>
        <v>0.92845505935089101</v>
      </c>
    </row>
    <row r="3236" spans="1:12" x14ac:dyDescent="0.3">
      <c r="A3236">
        <v>864490</v>
      </c>
      <c r="B3236" s="2">
        <v>41778</v>
      </c>
      <c r="C3236" s="3">
        <v>0.81791666666666663</v>
      </c>
      <c r="D3236" t="s">
        <v>30</v>
      </c>
      <c r="E3236" t="s">
        <v>27</v>
      </c>
      <c r="F3236" t="s">
        <v>17</v>
      </c>
      <c r="G3236" t="s">
        <v>10</v>
      </c>
      <c r="H3236">
        <v>64995</v>
      </c>
      <c r="I3236">
        <f>IF(Table3_1[[#This Row],[Status]]="Hired",1,0)</f>
        <v>0</v>
      </c>
      <c r="J3236" t="b">
        <f>OR((Table3_1[[#This Row],[Offered Salary]]&lt;$O$27),(Table3_1[[#This Row],[Offered Salary]]&gt;$O$28))</f>
        <v>0</v>
      </c>
      <c r="K3236" t="str">
        <f>IF(Table3_1[[#This Row],[Offered Salary]]&lt;$O$27,"Low",IF(Table3_1[[#This Row],[Offered Salary]]&gt;$O$28,"High",""))</f>
        <v/>
      </c>
      <c r="L3236" s="6">
        <f>((Table3_1[[#This Row],[Offered Salary]]-$O$25)/$O$26)</f>
        <v>0.5202814830358099</v>
      </c>
    </row>
    <row r="3237" spans="1:12" x14ac:dyDescent="0.3">
      <c r="A3237">
        <v>870435</v>
      </c>
      <c r="B3237" s="2">
        <v>41778</v>
      </c>
      <c r="C3237" s="3">
        <v>0.81829861111111113</v>
      </c>
      <c r="D3237" t="s">
        <v>31</v>
      </c>
      <c r="E3237" t="s">
        <v>27</v>
      </c>
      <c r="F3237" t="s">
        <v>17</v>
      </c>
      <c r="G3237" t="s">
        <v>10</v>
      </c>
      <c r="H3237">
        <v>35264</v>
      </c>
      <c r="I3237">
        <f>IF(Table3_1[[#This Row],[Status]]="Hired",1,0)</f>
        <v>1</v>
      </c>
      <c r="J3237" t="b">
        <f>OR((Table3_1[[#This Row],[Offered Salary]]&lt;$O$27),(Table3_1[[#This Row],[Offered Salary]]&gt;$O$28))</f>
        <v>0</v>
      </c>
      <c r="K3237" t="str">
        <f>IF(Table3_1[[#This Row],[Offered Salary]]&lt;$O$27,"Low",IF(Table3_1[[#This Row],[Offered Salary]]&gt;$O$28,"High",""))</f>
        <v/>
      </c>
      <c r="L3237" s="6">
        <f>((Table3_1[[#This Row],[Offered Salary]]-$O$25)/$O$26)</f>
        <v>-0.51023894813128234</v>
      </c>
    </row>
    <row r="3238" spans="1:12" x14ac:dyDescent="0.3">
      <c r="A3238">
        <v>663150</v>
      </c>
      <c r="B3238" s="2">
        <v>41778</v>
      </c>
      <c r="C3238" s="3">
        <v>0.81819444444444445</v>
      </c>
      <c r="D3238" t="s">
        <v>31</v>
      </c>
      <c r="E3238" t="s">
        <v>29</v>
      </c>
      <c r="F3238" t="s">
        <v>17</v>
      </c>
      <c r="G3238" t="s">
        <v>10</v>
      </c>
      <c r="H3238">
        <v>70471</v>
      </c>
      <c r="I3238">
        <f>IF(Table3_1[[#This Row],[Status]]="Hired",1,0)</f>
        <v>1</v>
      </c>
      <c r="J3238" t="b">
        <f>OR((Table3_1[[#This Row],[Offered Salary]]&lt;$O$27),(Table3_1[[#This Row],[Offered Salary]]&gt;$O$28))</f>
        <v>0</v>
      </c>
      <c r="K3238" t="str">
        <f>IF(Table3_1[[#This Row],[Offered Salary]]&lt;$O$27,"Low",IF(Table3_1[[#This Row],[Offered Salary]]&gt;$O$28,"High",""))</f>
        <v/>
      </c>
      <c r="L3238" s="6">
        <f>((Table3_1[[#This Row],[Offered Salary]]-$O$25)/$O$26)</f>
        <v>0.71008774185895729</v>
      </c>
    </row>
    <row r="3239" spans="1:12" x14ac:dyDescent="0.3">
      <c r="A3239">
        <v>293055</v>
      </c>
      <c r="B3239" s="2">
        <v>41786</v>
      </c>
      <c r="C3239" s="3">
        <v>0.53706018518518517</v>
      </c>
      <c r="D3239" t="s">
        <v>31</v>
      </c>
      <c r="E3239" t="s">
        <v>27</v>
      </c>
      <c r="F3239" t="s">
        <v>17</v>
      </c>
      <c r="G3239" t="s">
        <v>10</v>
      </c>
      <c r="H3239">
        <v>25660</v>
      </c>
      <c r="I3239">
        <f>IF(Table3_1[[#This Row],[Status]]="Hired",1,0)</f>
        <v>1</v>
      </c>
      <c r="J3239" t="b">
        <f>OR((Table3_1[[#This Row],[Offered Salary]]&lt;$O$27),(Table3_1[[#This Row],[Offered Salary]]&gt;$O$28))</f>
        <v>0</v>
      </c>
      <c r="K3239" t="str">
        <f>IF(Table3_1[[#This Row],[Offered Salary]]&lt;$O$27,"Low",IF(Table3_1[[#This Row],[Offered Salary]]&gt;$O$28,"High",""))</f>
        <v/>
      </c>
      <c r="L3239" s="6">
        <f>((Table3_1[[#This Row],[Offered Salary]]-$O$25)/$O$26)</f>
        <v>-0.84312779213009681</v>
      </c>
    </row>
    <row r="3240" spans="1:12" x14ac:dyDescent="0.3">
      <c r="A3240">
        <v>372242</v>
      </c>
      <c r="B3240" s="2">
        <v>41786</v>
      </c>
      <c r="C3240" s="3">
        <v>0.53623842592592597</v>
      </c>
      <c r="D3240" t="s">
        <v>31</v>
      </c>
      <c r="E3240" t="s">
        <v>29</v>
      </c>
      <c r="F3240" t="s">
        <v>17</v>
      </c>
      <c r="G3240" t="s">
        <v>10</v>
      </c>
      <c r="H3240">
        <v>14281</v>
      </c>
      <c r="I3240">
        <f>IF(Table3_1[[#This Row],[Status]]="Hired",1,0)</f>
        <v>1</v>
      </c>
      <c r="J3240" t="b">
        <f>OR((Table3_1[[#This Row],[Offered Salary]]&lt;$O$27),(Table3_1[[#This Row],[Offered Salary]]&gt;$O$28))</f>
        <v>0</v>
      </c>
      <c r="K3240" t="str">
        <f>IF(Table3_1[[#This Row],[Offered Salary]]&lt;$O$27,"Low",IF(Table3_1[[#This Row],[Offered Salary]]&gt;$O$28,"High",""))</f>
        <v/>
      </c>
      <c r="L3240" s="6">
        <f>((Table3_1[[#This Row],[Offered Salary]]-$O$25)/$O$26)</f>
        <v>-1.2375407612952893</v>
      </c>
    </row>
    <row r="3241" spans="1:12" x14ac:dyDescent="0.3">
      <c r="A3241">
        <v>461858</v>
      </c>
      <c r="B3241" s="2">
        <v>41802</v>
      </c>
      <c r="C3241" s="3">
        <v>0.67248842592592595</v>
      </c>
      <c r="D3241" t="s">
        <v>31</v>
      </c>
      <c r="E3241" t="s">
        <v>27</v>
      </c>
      <c r="F3241" t="s">
        <v>17</v>
      </c>
      <c r="G3241" t="s">
        <v>10</v>
      </c>
      <c r="H3241">
        <v>62495</v>
      </c>
      <c r="I3241">
        <f>IF(Table3_1[[#This Row],[Status]]="Hired",1,0)</f>
        <v>1</v>
      </c>
      <c r="J3241" t="b">
        <f>OR((Table3_1[[#This Row],[Offered Salary]]&lt;$O$27),(Table3_1[[#This Row],[Offered Salary]]&gt;$O$28))</f>
        <v>0</v>
      </c>
      <c r="K3241" t="str">
        <f>IF(Table3_1[[#This Row],[Offered Salary]]&lt;$O$27,"Low",IF(Table3_1[[#This Row],[Offered Salary]]&gt;$O$28,"High",""))</f>
        <v/>
      </c>
      <c r="L3241" s="6">
        <f>((Table3_1[[#This Row],[Offered Salary]]-$O$25)/$O$26)</f>
        <v>0.43362778561837589</v>
      </c>
    </row>
    <row r="3242" spans="1:12" x14ac:dyDescent="0.3">
      <c r="A3242">
        <v>96586</v>
      </c>
      <c r="B3242" s="2">
        <v>41802</v>
      </c>
      <c r="C3242" s="3">
        <v>0.6731018518518519</v>
      </c>
      <c r="D3242" t="s">
        <v>31</v>
      </c>
      <c r="E3242" t="s">
        <v>27</v>
      </c>
      <c r="F3242" t="s">
        <v>17</v>
      </c>
      <c r="G3242" t="s">
        <v>10</v>
      </c>
      <c r="H3242">
        <v>79181</v>
      </c>
      <c r="I3242">
        <f>IF(Table3_1[[#This Row],[Status]]="Hired",1,0)</f>
        <v>1</v>
      </c>
      <c r="J3242" t="b">
        <f>OR((Table3_1[[#This Row],[Offered Salary]]&lt;$O$27),(Table3_1[[#This Row],[Offered Salary]]&gt;$O$28))</f>
        <v>0</v>
      </c>
      <c r="K3242" t="str">
        <f>IF(Table3_1[[#This Row],[Offered Salary]]&lt;$O$27,"Low",IF(Table3_1[[#This Row],[Offered Salary]]&gt;$O$28,"High",""))</f>
        <v/>
      </c>
      <c r="L3242" s="6">
        <f>((Table3_1[[#This Row],[Offered Salary]]-$O$25)/$O$26)</f>
        <v>1.0119892236612975</v>
      </c>
    </row>
    <row r="3243" spans="1:12" x14ac:dyDescent="0.3">
      <c r="A3243">
        <v>239312</v>
      </c>
      <c r="B3243" s="2">
        <v>41802</v>
      </c>
      <c r="C3243" s="3">
        <v>0.67457175925925927</v>
      </c>
      <c r="D3243" t="s">
        <v>30</v>
      </c>
      <c r="E3243" t="s">
        <v>27</v>
      </c>
      <c r="F3243" t="s">
        <v>17</v>
      </c>
      <c r="G3243" t="s">
        <v>10</v>
      </c>
      <c r="H3243">
        <v>11583</v>
      </c>
      <c r="I3243">
        <f>IF(Table3_1[[#This Row],[Status]]="Hired",1,0)</f>
        <v>0</v>
      </c>
      <c r="J3243" t="b">
        <f>OR((Table3_1[[#This Row],[Offered Salary]]&lt;$O$27),(Table3_1[[#This Row],[Offered Salary]]&gt;$O$28))</f>
        <v>1</v>
      </c>
      <c r="K3243" t="str">
        <f>IF(Table3_1[[#This Row],[Offered Salary]]&lt;$O$27,"Low",IF(Table3_1[[#This Row],[Offered Salary]]&gt;$O$28,"High",""))</f>
        <v>Low</v>
      </c>
      <c r="L3243" s="6">
        <f>((Table3_1[[#This Row],[Offered Salary]]-$O$25)/$O$26)</f>
        <v>-1.3310574315481842</v>
      </c>
    </row>
    <row r="3244" spans="1:12" x14ac:dyDescent="0.3">
      <c r="A3244">
        <v>301586</v>
      </c>
      <c r="B3244" s="2">
        <v>41848</v>
      </c>
      <c r="C3244" s="3">
        <v>0.50328703703703703</v>
      </c>
      <c r="D3244" t="s">
        <v>31</v>
      </c>
      <c r="E3244" t="s">
        <v>27</v>
      </c>
      <c r="F3244" t="s">
        <v>20</v>
      </c>
      <c r="G3244" t="s">
        <v>4</v>
      </c>
      <c r="H3244">
        <v>96908</v>
      </c>
      <c r="I3244">
        <f>IF(Table3_1[[#This Row],[Status]]="Hired",1,0)</f>
        <v>1</v>
      </c>
      <c r="J3244" t="b">
        <f>OR((Table3_1[[#This Row],[Offered Salary]]&lt;$O$27),(Table3_1[[#This Row],[Offered Salary]]&gt;$O$28))</f>
        <v>0</v>
      </c>
      <c r="K3244" t="str">
        <f>IF(Table3_1[[#This Row],[Offered Salary]]&lt;$O$27,"Low",IF(Table3_1[[#This Row],[Offered Salary]]&gt;$O$28,"High",""))</f>
        <v/>
      </c>
      <c r="L3244" s="6">
        <f>((Table3_1[[#This Row],[Offered Salary]]-$O$25)/$O$26)</f>
        <v>1.6264332613088386</v>
      </c>
    </row>
    <row r="3245" spans="1:12" x14ac:dyDescent="0.3">
      <c r="A3245">
        <v>346190</v>
      </c>
      <c r="B3245" s="2">
        <v>41848</v>
      </c>
      <c r="C3245" s="3">
        <v>0.50364583333333335</v>
      </c>
      <c r="D3245" t="s">
        <v>31</v>
      </c>
      <c r="E3245" t="s">
        <v>27</v>
      </c>
      <c r="F3245" t="s">
        <v>20</v>
      </c>
      <c r="G3245" t="s">
        <v>4</v>
      </c>
      <c r="H3245">
        <v>54330</v>
      </c>
      <c r="I3245">
        <f>IF(Table3_1[[#This Row],[Status]]="Hired",1,0)</f>
        <v>1</v>
      </c>
      <c r="J3245" t="b">
        <f>OR((Table3_1[[#This Row],[Offered Salary]]&lt;$O$27),(Table3_1[[#This Row],[Offered Salary]]&gt;$O$28))</f>
        <v>0</v>
      </c>
      <c r="K3245" t="str">
        <f>IF(Table3_1[[#This Row],[Offered Salary]]&lt;$O$27,"Low",IF(Table3_1[[#This Row],[Offered Salary]]&gt;$O$28,"High",""))</f>
        <v/>
      </c>
      <c r="L3245" s="6">
        <f>((Table3_1[[#This Row],[Offered Salary]]-$O$25)/$O$26)</f>
        <v>0.15061680985303641</v>
      </c>
    </row>
    <row r="3246" spans="1:12" x14ac:dyDescent="0.3">
      <c r="A3246">
        <v>209714</v>
      </c>
      <c r="B3246" s="2">
        <v>41813</v>
      </c>
      <c r="C3246" s="3">
        <v>0.39733796296296298</v>
      </c>
      <c r="D3246" t="s">
        <v>31</v>
      </c>
      <c r="E3246" t="s">
        <v>27</v>
      </c>
      <c r="F3246" t="s">
        <v>17</v>
      </c>
      <c r="G3246" t="s">
        <v>2</v>
      </c>
      <c r="H3246">
        <v>86414</v>
      </c>
      <c r="I3246">
        <f>IF(Table3_1[[#This Row],[Status]]="Hired",1,0)</f>
        <v>1</v>
      </c>
      <c r="J3246" t="b">
        <f>OR((Table3_1[[#This Row],[Offered Salary]]&lt;$O$27),(Table3_1[[#This Row],[Offered Salary]]&gt;$O$28))</f>
        <v>0</v>
      </c>
      <c r="K3246" t="str">
        <f>IF(Table3_1[[#This Row],[Offered Salary]]&lt;$O$27,"Low",IF(Table3_1[[#This Row],[Offered Salary]]&gt;$O$28,"High",""))</f>
        <v/>
      </c>
      <c r="L3246" s="6">
        <f>((Table3_1[[#This Row],[Offered Salary]]-$O$25)/$O$26)</f>
        <v>1.2626957010294175</v>
      </c>
    </row>
    <row r="3247" spans="1:12" x14ac:dyDescent="0.3">
      <c r="A3247">
        <v>450326</v>
      </c>
      <c r="B3247" s="2">
        <v>41824</v>
      </c>
      <c r="C3247" s="3">
        <v>0.79685185185185181</v>
      </c>
      <c r="D3247" t="s">
        <v>30</v>
      </c>
      <c r="E3247" t="s">
        <v>29</v>
      </c>
      <c r="F3247" t="s">
        <v>17</v>
      </c>
      <c r="G3247" t="s">
        <v>2</v>
      </c>
      <c r="H3247">
        <v>53110</v>
      </c>
      <c r="I3247">
        <f>IF(Table3_1[[#This Row],[Status]]="Hired",1,0)</f>
        <v>0</v>
      </c>
      <c r="J3247" t="b">
        <f>OR((Table3_1[[#This Row],[Offered Salary]]&lt;$O$27),(Table3_1[[#This Row],[Offered Salary]]&gt;$O$28))</f>
        <v>0</v>
      </c>
      <c r="K3247" t="str">
        <f>IF(Table3_1[[#This Row],[Offered Salary]]&lt;$O$27,"Low",IF(Table3_1[[#This Row],[Offered Salary]]&gt;$O$28,"High",""))</f>
        <v/>
      </c>
      <c r="L3247" s="6">
        <f>((Table3_1[[#This Row],[Offered Salary]]-$O$25)/$O$26)</f>
        <v>0.10832980551332863</v>
      </c>
    </row>
    <row r="3248" spans="1:12" x14ac:dyDescent="0.3">
      <c r="A3248">
        <v>692156</v>
      </c>
      <c r="B3248" s="2">
        <v>41824</v>
      </c>
      <c r="C3248" s="3">
        <v>0.79863425925925924</v>
      </c>
      <c r="D3248" t="s">
        <v>30</v>
      </c>
      <c r="E3248" t="s">
        <v>27</v>
      </c>
      <c r="F3248" t="s">
        <v>17</v>
      </c>
      <c r="G3248" t="s">
        <v>2</v>
      </c>
      <c r="H3248">
        <v>96435</v>
      </c>
      <c r="I3248">
        <f>IF(Table3_1[[#This Row],[Status]]="Hired",1,0)</f>
        <v>0</v>
      </c>
      <c r="J3248" t="b">
        <f>OR((Table3_1[[#This Row],[Offered Salary]]&lt;$O$27),(Table3_1[[#This Row],[Offered Salary]]&gt;$O$28))</f>
        <v>0</v>
      </c>
      <c r="K3248" t="str">
        <f>IF(Table3_1[[#This Row],[Offered Salary]]&lt;$O$27,"Low",IF(Table3_1[[#This Row],[Offered Salary]]&gt;$O$28,"High",""))</f>
        <v/>
      </c>
      <c r="L3248" s="6">
        <f>((Table3_1[[#This Row],[Offered Salary]]-$O$25)/$O$26)</f>
        <v>1.6100383817574599</v>
      </c>
    </row>
    <row r="3249" spans="1:12" x14ac:dyDescent="0.3">
      <c r="A3249">
        <v>314177</v>
      </c>
      <c r="B3249" s="2">
        <v>41838</v>
      </c>
      <c r="C3249" s="3">
        <v>0.81136574074074075</v>
      </c>
      <c r="D3249" t="s">
        <v>31</v>
      </c>
      <c r="E3249" t="s">
        <v>29</v>
      </c>
      <c r="F3249" t="s">
        <v>17</v>
      </c>
      <c r="G3249" t="s">
        <v>2</v>
      </c>
      <c r="H3249">
        <v>40265</v>
      </c>
      <c r="I3249">
        <f>IF(Table3_1[[#This Row],[Status]]="Hired",1,0)</f>
        <v>1</v>
      </c>
      <c r="J3249" t="b">
        <f>OR((Table3_1[[#This Row],[Offered Salary]]&lt;$O$27),(Table3_1[[#This Row],[Offered Salary]]&gt;$O$28))</f>
        <v>0</v>
      </c>
      <c r="K3249" t="str">
        <f>IF(Table3_1[[#This Row],[Offered Salary]]&lt;$O$27,"Low",IF(Table3_1[[#This Row],[Offered Salary]]&gt;$O$28,"High",""))</f>
        <v/>
      </c>
      <c r="L3249" s="6">
        <f>((Table3_1[[#This Row],[Offered Salary]]-$O$25)/$O$26)</f>
        <v>-0.33689689181744731</v>
      </c>
    </row>
    <row r="3250" spans="1:12" x14ac:dyDescent="0.3">
      <c r="A3250">
        <v>287282</v>
      </c>
      <c r="B3250" s="2">
        <v>41841</v>
      </c>
      <c r="C3250" s="3">
        <v>0.39803240740740742</v>
      </c>
      <c r="D3250" t="s">
        <v>30</v>
      </c>
      <c r="E3250" t="s">
        <v>29</v>
      </c>
      <c r="F3250" t="s">
        <v>17</v>
      </c>
      <c r="G3250" t="s">
        <v>2</v>
      </c>
      <c r="H3250">
        <v>68115</v>
      </c>
      <c r="I3250">
        <f>IF(Table3_1[[#This Row],[Status]]="Hired",1,0)</f>
        <v>0</v>
      </c>
      <c r="J3250" t="b">
        <f>OR((Table3_1[[#This Row],[Offered Salary]]&lt;$O$27),(Table3_1[[#This Row],[Offered Salary]]&gt;$O$28))</f>
        <v>0</v>
      </c>
      <c r="K3250" t="str">
        <f>IF(Table3_1[[#This Row],[Offered Salary]]&lt;$O$27,"Low",IF(Table3_1[[#This Row],[Offered Salary]]&gt;$O$28,"High",""))</f>
        <v/>
      </c>
      <c r="L3250" s="6">
        <f>((Table3_1[[#This Row],[Offered Salary]]-$O$25)/$O$26)</f>
        <v>0.62842529741276754</v>
      </c>
    </row>
    <row r="3251" spans="1:12" x14ac:dyDescent="0.3">
      <c r="A3251">
        <v>425236</v>
      </c>
      <c r="B3251" s="2">
        <v>41852</v>
      </c>
      <c r="C3251" s="3">
        <v>0.5508912037037037</v>
      </c>
      <c r="D3251" t="s">
        <v>31</v>
      </c>
      <c r="E3251" t="s">
        <v>29</v>
      </c>
      <c r="F3251" t="s">
        <v>17</v>
      </c>
      <c r="G3251" t="s">
        <v>2</v>
      </c>
      <c r="H3251">
        <v>25430</v>
      </c>
      <c r="I3251">
        <f>IF(Table3_1[[#This Row],[Status]]="Hired",1,0)</f>
        <v>1</v>
      </c>
      <c r="J3251" t="b">
        <f>OR((Table3_1[[#This Row],[Offered Salary]]&lt;$O$27),(Table3_1[[#This Row],[Offered Salary]]&gt;$O$28))</f>
        <v>0</v>
      </c>
      <c r="K3251" t="str">
        <f>IF(Table3_1[[#This Row],[Offered Salary]]&lt;$O$27,"Low",IF(Table3_1[[#This Row],[Offered Salary]]&gt;$O$28,"High",""))</f>
        <v/>
      </c>
      <c r="L3251" s="6">
        <f>((Table3_1[[#This Row],[Offered Salary]]-$O$25)/$O$26)</f>
        <v>-0.85109993229250069</v>
      </c>
    </row>
    <row r="3252" spans="1:12" x14ac:dyDescent="0.3">
      <c r="A3252">
        <v>411122</v>
      </c>
      <c r="B3252" s="2">
        <v>41852</v>
      </c>
      <c r="C3252" s="3">
        <v>0.55021990740740745</v>
      </c>
      <c r="D3252" t="s">
        <v>30</v>
      </c>
      <c r="E3252" t="s">
        <v>28</v>
      </c>
      <c r="F3252" t="s">
        <v>17</v>
      </c>
      <c r="G3252" t="s">
        <v>2</v>
      </c>
      <c r="H3252">
        <v>6861</v>
      </c>
      <c r="I3252">
        <f>IF(Table3_1[[#This Row],[Status]]="Hired",1,0)</f>
        <v>0</v>
      </c>
      <c r="J3252" t="b">
        <f>OR((Table3_1[[#This Row],[Offered Salary]]&lt;$O$27),(Table3_1[[#This Row],[Offered Salary]]&gt;$O$28))</f>
        <v>1</v>
      </c>
      <c r="K3252" t="str">
        <f>IF(Table3_1[[#This Row],[Offered Salary]]&lt;$O$27,"Low",IF(Table3_1[[#This Row],[Offered Salary]]&gt;$O$28,"High",""))</f>
        <v>Low</v>
      </c>
      <c r="L3252" s="6">
        <f>((Table3_1[[#This Row],[Offered Salary]]-$O$25)/$O$26)</f>
        <v>-1.4947289352302335</v>
      </c>
    </row>
    <row r="3253" spans="1:12" x14ac:dyDescent="0.3">
      <c r="A3253">
        <v>879110</v>
      </c>
      <c r="B3253" s="2">
        <v>41852</v>
      </c>
      <c r="C3253" s="3">
        <v>0.55157407407407411</v>
      </c>
      <c r="D3253" t="s">
        <v>30</v>
      </c>
      <c r="E3253" t="s">
        <v>28</v>
      </c>
      <c r="F3253" t="s">
        <v>17</v>
      </c>
      <c r="G3253" t="s">
        <v>2</v>
      </c>
      <c r="H3253">
        <v>24435</v>
      </c>
      <c r="I3253">
        <f>IF(Table3_1[[#This Row],[Status]]="Hired",1,0)</f>
        <v>0</v>
      </c>
      <c r="J3253" t="b">
        <f>OR((Table3_1[[#This Row],[Offered Salary]]&lt;$O$27),(Table3_1[[#This Row],[Offered Salary]]&gt;$O$28))</f>
        <v>0</v>
      </c>
      <c r="K3253" t="str">
        <f>IF(Table3_1[[#This Row],[Offered Salary]]&lt;$O$27,"Low",IF(Table3_1[[#This Row],[Offered Salary]]&gt;$O$28,"High",""))</f>
        <v/>
      </c>
      <c r="L3253" s="6">
        <f>((Table3_1[[#This Row],[Offered Salary]]-$O$25)/$O$26)</f>
        <v>-0.88558810386463949</v>
      </c>
    </row>
    <row r="3254" spans="1:12" x14ac:dyDescent="0.3">
      <c r="A3254">
        <v>427364</v>
      </c>
      <c r="B3254" s="2">
        <v>41766</v>
      </c>
      <c r="C3254" s="3">
        <v>0.8870717592592593</v>
      </c>
      <c r="D3254" t="s">
        <v>31</v>
      </c>
      <c r="E3254" t="s">
        <v>27</v>
      </c>
      <c r="F3254" t="s">
        <v>15</v>
      </c>
      <c r="G3254" t="s">
        <v>10</v>
      </c>
      <c r="H3254">
        <v>58484</v>
      </c>
      <c r="I3254">
        <f>IF(Table3_1[[#This Row],[Status]]="Hired",1,0)</f>
        <v>1</v>
      </c>
      <c r="J3254" t="b">
        <f>OR((Table3_1[[#This Row],[Offered Salary]]&lt;$O$27),(Table3_1[[#This Row],[Offered Salary]]&gt;$O$28))</f>
        <v>0</v>
      </c>
      <c r="K3254" t="str">
        <f>IF(Table3_1[[#This Row],[Offered Salary]]&lt;$O$27,"Low",IF(Table3_1[[#This Row],[Offered Salary]]&gt;$O$28,"High",""))</f>
        <v/>
      </c>
      <c r="L3254" s="6">
        <f>((Table3_1[[#This Row],[Offered Salary]]-$O$25)/$O$26)</f>
        <v>0.29460059348184475</v>
      </c>
    </row>
    <row r="3255" spans="1:12" x14ac:dyDescent="0.3">
      <c r="A3255">
        <v>582836</v>
      </c>
      <c r="B3255" s="2">
        <v>41766</v>
      </c>
      <c r="C3255" s="3">
        <v>0.88765046296296302</v>
      </c>
      <c r="D3255" t="s">
        <v>31</v>
      </c>
      <c r="E3255" t="s">
        <v>27</v>
      </c>
      <c r="F3255" t="s">
        <v>15</v>
      </c>
      <c r="G3255" t="s">
        <v>10</v>
      </c>
      <c r="H3255">
        <v>73096</v>
      </c>
      <c r="I3255">
        <f>IF(Table3_1[[#This Row],[Status]]="Hired",1,0)</f>
        <v>1</v>
      </c>
      <c r="J3255" t="b">
        <f>OR((Table3_1[[#This Row],[Offered Salary]]&lt;$O$27),(Table3_1[[#This Row],[Offered Salary]]&gt;$O$28))</f>
        <v>0</v>
      </c>
      <c r="K3255" t="str">
        <f>IF(Table3_1[[#This Row],[Offered Salary]]&lt;$O$27,"Low",IF(Table3_1[[#This Row],[Offered Salary]]&gt;$O$28,"High",""))</f>
        <v/>
      </c>
      <c r="L3255" s="6">
        <f>((Table3_1[[#This Row],[Offered Salary]]-$O$25)/$O$26)</f>
        <v>0.80107412414726309</v>
      </c>
    </row>
    <row r="3256" spans="1:12" x14ac:dyDescent="0.3">
      <c r="A3256">
        <v>808760</v>
      </c>
      <c r="B3256" s="2">
        <v>41820</v>
      </c>
      <c r="C3256" s="3">
        <v>0.39719907407407407</v>
      </c>
      <c r="D3256" t="s">
        <v>30</v>
      </c>
      <c r="E3256" t="s">
        <v>29</v>
      </c>
      <c r="F3256" t="s">
        <v>12</v>
      </c>
      <c r="G3256" t="s">
        <v>2</v>
      </c>
      <c r="H3256">
        <v>89061</v>
      </c>
      <c r="I3256">
        <f>IF(Table3_1[[#This Row],[Status]]="Hired",1,0)</f>
        <v>0</v>
      </c>
      <c r="J3256" t="b">
        <f>OR((Table3_1[[#This Row],[Offered Salary]]&lt;$O$27),(Table3_1[[#This Row],[Offered Salary]]&gt;$O$28))</f>
        <v>0</v>
      </c>
      <c r="K3256" t="str">
        <f>IF(Table3_1[[#This Row],[Offered Salary]]&lt;$O$27,"Low",IF(Table3_1[[#This Row],[Offered Salary]]&gt;$O$28,"High",""))</f>
        <v/>
      </c>
      <c r="L3256" s="6">
        <f>((Table3_1[[#This Row],[Offered Salary]]-$O$25)/$O$26)</f>
        <v>1.3544446358549966</v>
      </c>
    </row>
    <row r="3257" spans="1:12" x14ac:dyDescent="0.3">
      <c r="A3257">
        <v>897562</v>
      </c>
      <c r="B3257" s="2">
        <v>41831</v>
      </c>
      <c r="C3257" s="3">
        <v>0.61871527777777779</v>
      </c>
      <c r="D3257" t="s">
        <v>31</v>
      </c>
      <c r="E3257" t="s">
        <v>29</v>
      </c>
      <c r="F3257" t="s">
        <v>12</v>
      </c>
      <c r="G3257" t="s">
        <v>2</v>
      </c>
      <c r="H3257">
        <v>55201</v>
      </c>
      <c r="I3257">
        <f>IF(Table3_1[[#This Row],[Status]]="Hired",1,0)</f>
        <v>1</v>
      </c>
      <c r="J3257" t="b">
        <f>OR((Table3_1[[#This Row],[Offered Salary]]&lt;$O$27),(Table3_1[[#This Row],[Offered Salary]]&gt;$O$28))</f>
        <v>0</v>
      </c>
      <c r="K3257" t="str">
        <f>IF(Table3_1[[#This Row],[Offered Salary]]&lt;$O$27,"Low",IF(Table3_1[[#This Row],[Offered Salary]]&gt;$O$28,"High",""))</f>
        <v/>
      </c>
      <c r="L3257" s="6">
        <f>((Table3_1[[#This Row],[Offered Salary]]-$O$25)/$O$26)</f>
        <v>0.18080695803327043</v>
      </c>
    </row>
    <row r="3258" spans="1:12" x14ac:dyDescent="0.3">
      <c r="A3258">
        <v>770021</v>
      </c>
      <c r="B3258" s="2">
        <v>41831</v>
      </c>
      <c r="C3258" s="3">
        <v>0.61943287037037043</v>
      </c>
      <c r="D3258" t="s">
        <v>31</v>
      </c>
      <c r="E3258" t="s">
        <v>29</v>
      </c>
      <c r="F3258" t="s">
        <v>12</v>
      </c>
      <c r="G3258" t="s">
        <v>2</v>
      </c>
      <c r="H3258">
        <v>82207</v>
      </c>
      <c r="I3258">
        <f>IF(Table3_1[[#This Row],[Status]]="Hired",1,0)</f>
        <v>1</v>
      </c>
      <c r="J3258" t="b">
        <f>OR((Table3_1[[#This Row],[Offered Salary]]&lt;$O$27),(Table3_1[[#This Row],[Offered Salary]]&gt;$O$28))</f>
        <v>0</v>
      </c>
      <c r="K3258" t="str">
        <f>IF(Table3_1[[#This Row],[Offered Salary]]&lt;$O$27,"Low",IF(Table3_1[[#This Row],[Offered Salary]]&gt;$O$28,"High",""))</f>
        <v/>
      </c>
      <c r="L3258" s="6">
        <f>((Table3_1[[#This Row],[Offered Salary]]-$O$25)/$O$26)</f>
        <v>1.1168748590153597</v>
      </c>
    </row>
    <row r="3259" spans="1:12" x14ac:dyDescent="0.3">
      <c r="A3259">
        <v>444043</v>
      </c>
      <c r="B3259" s="2">
        <v>41831</v>
      </c>
      <c r="C3259" s="3">
        <v>0.61972222222222217</v>
      </c>
      <c r="D3259" t="s">
        <v>31</v>
      </c>
      <c r="E3259" t="str">
        <f>E3258</f>
        <v>Female</v>
      </c>
      <c r="F3259" t="s">
        <v>12</v>
      </c>
      <c r="G3259" t="s">
        <v>2</v>
      </c>
      <c r="H3259">
        <v>80262</v>
      </c>
      <c r="I3259">
        <f>IF(Table3_1[[#This Row],[Status]]="Hired",1,0)</f>
        <v>1</v>
      </c>
      <c r="J3259" t="b">
        <f>OR((Table3_1[[#This Row],[Offered Salary]]&lt;$O$27),(Table3_1[[#This Row],[Offered Salary]]&gt;$O$28))</f>
        <v>0</v>
      </c>
      <c r="K3259" t="str">
        <f>IF(Table3_1[[#This Row],[Offered Salary]]&lt;$O$27,"Low",IF(Table3_1[[#This Row],[Offered Salary]]&gt;$O$28,"High",""))</f>
        <v/>
      </c>
      <c r="L3259" s="6">
        <f>((Table3_1[[#This Row],[Offered Salary]]-$O$25)/$O$26)</f>
        <v>1.0494582824245959</v>
      </c>
    </row>
    <row r="3260" spans="1:12" x14ac:dyDescent="0.3">
      <c r="A3260">
        <v>493811</v>
      </c>
      <c r="B3260" s="2">
        <v>41827</v>
      </c>
      <c r="C3260" s="3">
        <v>0.39728009259259262</v>
      </c>
      <c r="D3260" t="s">
        <v>31</v>
      </c>
      <c r="E3260" t="s">
        <v>29</v>
      </c>
      <c r="F3260" t="s">
        <v>12</v>
      </c>
      <c r="G3260" t="s">
        <v>6</v>
      </c>
      <c r="H3260">
        <v>9847</v>
      </c>
      <c r="I3260">
        <f>IF(Table3_1[[#This Row],[Status]]="Hired",1,0)</f>
        <v>1</v>
      </c>
      <c r="J3260" t="b">
        <f>OR((Table3_1[[#This Row],[Offered Salary]]&lt;$O$27),(Table3_1[[#This Row],[Offered Salary]]&gt;$O$28))</f>
        <v>1</v>
      </c>
      <c r="K3260" t="str">
        <f>IF(Table3_1[[#This Row],[Offered Salary]]&lt;$O$27,"Low",IF(Table3_1[[#This Row],[Offered Salary]]&gt;$O$28,"High",""))</f>
        <v>Low</v>
      </c>
      <c r="L3260" s="6">
        <f>((Table3_1[[#This Row],[Offered Salary]]-$O$25)/$O$26)</f>
        <v>-1.3912297590348504</v>
      </c>
    </row>
    <row r="3261" spans="1:12" x14ac:dyDescent="0.3">
      <c r="A3261">
        <v>571621</v>
      </c>
      <c r="B3261" s="2">
        <v>41862</v>
      </c>
      <c r="C3261" s="3">
        <v>0.39723379629629629</v>
      </c>
      <c r="D3261" t="s">
        <v>31</v>
      </c>
      <c r="E3261" t="s">
        <v>27</v>
      </c>
      <c r="F3261" t="s">
        <v>12</v>
      </c>
      <c r="G3261" t="s">
        <v>2</v>
      </c>
      <c r="H3261">
        <v>35504</v>
      </c>
      <c r="I3261">
        <f>IF(Table3_1[[#This Row],[Status]]="Hired",1,0)</f>
        <v>1</v>
      </c>
      <c r="J3261" t="b">
        <f>OR((Table3_1[[#This Row],[Offered Salary]]&lt;$O$27),(Table3_1[[#This Row],[Offered Salary]]&gt;$O$28))</f>
        <v>0</v>
      </c>
      <c r="K3261" t="str">
        <f>IF(Table3_1[[#This Row],[Offered Salary]]&lt;$O$27,"Low",IF(Table3_1[[#This Row],[Offered Salary]]&gt;$O$28,"High",""))</f>
        <v/>
      </c>
      <c r="L3261" s="6">
        <f>((Table3_1[[#This Row],[Offered Salary]]-$O$25)/$O$26)</f>
        <v>-0.50192019317920866</v>
      </c>
    </row>
    <row r="3262" spans="1:12" x14ac:dyDescent="0.3">
      <c r="A3262">
        <v>946771</v>
      </c>
      <c r="B3262" s="2">
        <v>41874</v>
      </c>
      <c r="C3262" s="3">
        <v>0.36329861111111111</v>
      </c>
      <c r="D3262" t="s">
        <v>31</v>
      </c>
      <c r="E3262" t="s">
        <v>27</v>
      </c>
      <c r="F3262" t="s">
        <v>17</v>
      </c>
      <c r="G3262" t="s">
        <v>2</v>
      </c>
      <c r="H3262">
        <v>55305</v>
      </c>
      <c r="I3262">
        <f>IF(Table3_1[[#This Row],[Status]]="Hired",1,0)</f>
        <v>1</v>
      </c>
      <c r="J3262" t="b">
        <f>OR((Table3_1[[#This Row],[Offered Salary]]&lt;$O$27),(Table3_1[[#This Row],[Offered Salary]]&gt;$O$28))</f>
        <v>0</v>
      </c>
      <c r="K3262" t="str">
        <f>IF(Table3_1[[#This Row],[Offered Salary]]&lt;$O$27,"Low",IF(Table3_1[[#This Row],[Offered Salary]]&gt;$O$28,"High",""))</f>
        <v/>
      </c>
      <c r="L3262" s="6">
        <f>((Table3_1[[#This Row],[Offered Salary]]-$O$25)/$O$26)</f>
        <v>0.18441175184583569</v>
      </c>
    </row>
    <row r="3263" spans="1:12" x14ac:dyDescent="0.3">
      <c r="A3263">
        <v>36448</v>
      </c>
      <c r="B3263" s="2">
        <v>41874</v>
      </c>
      <c r="C3263" s="3">
        <v>0.36358796296296297</v>
      </c>
      <c r="D3263" t="s">
        <v>30</v>
      </c>
      <c r="E3263" t="s">
        <v>29</v>
      </c>
      <c r="F3263" t="s">
        <v>17</v>
      </c>
      <c r="G3263" t="s">
        <v>2</v>
      </c>
      <c r="H3263">
        <v>92809</v>
      </c>
      <c r="I3263">
        <f>IF(Table3_1[[#This Row],[Status]]="Hired",1,0)</f>
        <v>0</v>
      </c>
      <c r="J3263" t="b">
        <f>OR((Table3_1[[#This Row],[Offered Salary]]&lt;$O$27),(Table3_1[[#This Row],[Offered Salary]]&gt;$O$28))</f>
        <v>0</v>
      </c>
      <c r="K3263" t="str">
        <f>IF(Table3_1[[#This Row],[Offered Salary]]&lt;$O$27,"Low",IF(Table3_1[[#This Row],[Offered Salary]]&gt;$O$28,"High",""))</f>
        <v/>
      </c>
      <c r="L3263" s="6">
        <f>((Table3_1[[#This Row],[Offered Salary]]-$O$25)/$O$26)</f>
        <v>1.4843558590232138</v>
      </c>
    </row>
    <row r="3264" spans="1:12" x14ac:dyDescent="0.3">
      <c r="A3264">
        <v>545541</v>
      </c>
      <c r="B3264" s="2">
        <v>41776</v>
      </c>
      <c r="C3264" s="3">
        <v>0.7192708333333333</v>
      </c>
      <c r="D3264" t="s">
        <v>31</v>
      </c>
      <c r="E3264" t="s">
        <v>27</v>
      </c>
      <c r="F3264" t="s">
        <v>17</v>
      </c>
      <c r="G3264" t="s">
        <v>2</v>
      </c>
      <c r="H3264">
        <v>85322</v>
      </c>
      <c r="I3264">
        <f>IF(Table3_1[[#This Row],[Status]]="Hired",1,0)</f>
        <v>1</v>
      </c>
      <c r="J3264" t="b">
        <f>OR((Table3_1[[#This Row],[Offered Salary]]&lt;$O$27),(Table3_1[[#This Row],[Offered Salary]]&gt;$O$28))</f>
        <v>0</v>
      </c>
      <c r="K3264" t="str">
        <f>IF(Table3_1[[#This Row],[Offered Salary]]&lt;$O$27,"Low",IF(Table3_1[[#This Row],[Offered Salary]]&gt;$O$28,"High",""))</f>
        <v/>
      </c>
      <c r="L3264" s="6">
        <f>((Table3_1[[#This Row],[Offered Salary]]-$O$25)/$O$26)</f>
        <v>1.2248453659974823</v>
      </c>
    </row>
    <row r="3265" spans="1:12" x14ac:dyDescent="0.3">
      <c r="A3265">
        <v>51387</v>
      </c>
      <c r="B3265" s="2">
        <v>41880</v>
      </c>
      <c r="C3265" s="3">
        <v>0.46478009259259262</v>
      </c>
      <c r="D3265" t="s">
        <v>30</v>
      </c>
      <c r="E3265" t="s">
        <v>27</v>
      </c>
      <c r="F3265" t="s">
        <v>20</v>
      </c>
      <c r="G3265" t="s">
        <v>10</v>
      </c>
      <c r="H3265">
        <v>39630</v>
      </c>
      <c r="I3265">
        <f>IF(Table3_1[[#This Row],[Status]]="Hired",1,0)</f>
        <v>0</v>
      </c>
      <c r="J3265" t="b">
        <f>OR((Table3_1[[#This Row],[Offered Salary]]&lt;$O$27),(Table3_1[[#This Row],[Offered Salary]]&gt;$O$28))</f>
        <v>0</v>
      </c>
      <c r="K3265" t="str">
        <f>IF(Table3_1[[#This Row],[Offered Salary]]&lt;$O$27,"Low",IF(Table3_1[[#This Row],[Offered Salary]]&gt;$O$28,"High",""))</f>
        <v/>
      </c>
      <c r="L3265" s="6">
        <f>((Table3_1[[#This Row],[Offered Salary]]-$O$25)/$O$26)</f>
        <v>-0.35890693096147552</v>
      </c>
    </row>
    <row r="3266" spans="1:12" x14ac:dyDescent="0.3">
      <c r="A3266">
        <v>187628</v>
      </c>
      <c r="B3266" s="2">
        <v>41772</v>
      </c>
      <c r="C3266" s="3">
        <v>0.39753472222222225</v>
      </c>
      <c r="D3266" t="s">
        <v>30</v>
      </c>
      <c r="E3266" t="s">
        <v>29</v>
      </c>
      <c r="F3266" t="s">
        <v>17</v>
      </c>
      <c r="G3266" t="s">
        <v>4</v>
      </c>
      <c r="H3266">
        <v>87060</v>
      </c>
      <c r="I3266">
        <f>IF(Table3_1[[#This Row],[Status]]="Hired",1,0)</f>
        <v>0</v>
      </c>
      <c r="J3266" t="b">
        <f>OR((Table3_1[[#This Row],[Offered Salary]]&lt;$O$27),(Table3_1[[#This Row],[Offered Salary]]&gt;$O$28))</f>
        <v>0</v>
      </c>
      <c r="K3266" t="str">
        <f>IF(Table3_1[[#This Row],[Offered Salary]]&lt;$O$27,"Low",IF(Table3_1[[#This Row],[Offered Salary]]&gt;$O$28,"High",""))</f>
        <v/>
      </c>
      <c r="L3266" s="6">
        <f>((Table3_1[[#This Row],[Offered Salary]]-$O$25)/$O$26)</f>
        <v>1.2850870164420825</v>
      </c>
    </row>
    <row r="3267" spans="1:12" x14ac:dyDescent="0.3">
      <c r="A3267">
        <v>20274</v>
      </c>
      <c r="B3267" s="2">
        <v>41779</v>
      </c>
      <c r="C3267" s="3">
        <v>0.72864583333333333</v>
      </c>
      <c r="D3267" t="s">
        <v>31</v>
      </c>
      <c r="E3267" t="s">
        <v>27</v>
      </c>
      <c r="F3267" t="s">
        <v>17</v>
      </c>
      <c r="G3267" t="s">
        <v>4</v>
      </c>
      <c r="H3267">
        <v>42409</v>
      </c>
      <c r="I3267">
        <f>IF(Table3_1[[#This Row],[Status]]="Hired",1,0)</f>
        <v>1</v>
      </c>
      <c r="J3267" t="b">
        <f>OR((Table3_1[[#This Row],[Offered Salary]]&lt;$O$27),(Table3_1[[#This Row],[Offered Salary]]&gt;$O$28))</f>
        <v>0</v>
      </c>
      <c r="K3267" t="str">
        <f>IF(Table3_1[[#This Row],[Offered Salary]]&lt;$O$27,"Low",IF(Table3_1[[#This Row],[Offered Salary]]&gt;$O$28,"High",""))</f>
        <v/>
      </c>
      <c r="L3267" s="6">
        <f>((Table3_1[[#This Row],[Offered Salary]]-$O$25)/$O$26)</f>
        <v>-0.26258268091225589</v>
      </c>
    </row>
    <row r="3268" spans="1:12" x14ac:dyDescent="0.3">
      <c r="A3268">
        <v>476863</v>
      </c>
      <c r="B3268" s="2">
        <v>41780</v>
      </c>
      <c r="C3268" s="3">
        <v>0.31479166666666669</v>
      </c>
      <c r="D3268" t="s">
        <v>30</v>
      </c>
      <c r="E3268" t="s">
        <v>27</v>
      </c>
      <c r="F3268" t="s">
        <v>17</v>
      </c>
      <c r="G3268" t="s">
        <v>4</v>
      </c>
      <c r="H3268">
        <v>86320</v>
      </c>
      <c r="I3268">
        <f>IF(Table3_1[[#This Row],[Status]]="Hired",1,0)</f>
        <v>0</v>
      </c>
      <c r="J3268" t="b">
        <f>OR((Table3_1[[#This Row],[Offered Salary]]&lt;$O$27),(Table3_1[[#This Row],[Offered Salary]]&gt;$O$28))</f>
        <v>0</v>
      </c>
      <c r="K3268" t="str">
        <f>IF(Table3_1[[#This Row],[Offered Salary]]&lt;$O$27,"Low",IF(Table3_1[[#This Row],[Offered Salary]]&gt;$O$28,"High",""))</f>
        <v/>
      </c>
      <c r="L3268" s="6">
        <f>((Table3_1[[#This Row],[Offered Salary]]-$O$25)/$O$26)</f>
        <v>1.2594375220065219</v>
      </c>
    </row>
    <row r="3269" spans="1:12" x14ac:dyDescent="0.3">
      <c r="A3269">
        <v>553212</v>
      </c>
      <c r="B3269" s="2">
        <v>41807</v>
      </c>
      <c r="C3269" s="3">
        <v>0.55859953703703702</v>
      </c>
      <c r="D3269" t="s">
        <v>31</v>
      </c>
      <c r="E3269" t="s">
        <v>27</v>
      </c>
      <c r="F3269" t="s">
        <v>20</v>
      </c>
      <c r="G3269" t="s">
        <v>2</v>
      </c>
      <c r="H3269">
        <v>37219</v>
      </c>
      <c r="I3269">
        <f>IF(Table3_1[[#This Row],[Status]]="Hired",1,0)</f>
        <v>1</v>
      </c>
      <c r="J3269" t="b">
        <f>OR((Table3_1[[#This Row],[Offered Salary]]&lt;$O$27),(Table3_1[[#This Row],[Offered Salary]]&gt;$O$28))</f>
        <v>0</v>
      </c>
      <c r="K3269" t="str">
        <f>IF(Table3_1[[#This Row],[Offered Salary]]&lt;$O$27,"Low",IF(Table3_1[[#This Row],[Offered Salary]]&gt;$O$28,"High",""))</f>
        <v/>
      </c>
      <c r="L3269" s="6">
        <f>((Table3_1[[#This Row],[Offered Salary]]-$O$25)/$O$26)</f>
        <v>-0.44247575675084888</v>
      </c>
    </row>
    <row r="3270" spans="1:12" x14ac:dyDescent="0.3">
      <c r="A3270">
        <v>654399</v>
      </c>
      <c r="B3270" s="2">
        <v>41807</v>
      </c>
      <c r="C3270" s="3">
        <v>0.5609143518518519</v>
      </c>
      <c r="D3270" t="s">
        <v>30</v>
      </c>
      <c r="E3270" t="s">
        <v>27</v>
      </c>
      <c r="F3270" t="s">
        <v>20</v>
      </c>
      <c r="G3270" t="s">
        <v>2</v>
      </c>
      <c r="H3270">
        <v>87338</v>
      </c>
      <c r="I3270">
        <f>IF(Table3_1[[#This Row],[Status]]="Hired",1,0)</f>
        <v>0</v>
      </c>
      <c r="J3270" t="b">
        <f>OR((Table3_1[[#This Row],[Offered Salary]]&lt;$O$27),(Table3_1[[#This Row],[Offered Salary]]&gt;$O$28))</f>
        <v>0</v>
      </c>
      <c r="K3270" t="str">
        <f>IF(Table3_1[[#This Row],[Offered Salary]]&lt;$O$27,"Low",IF(Table3_1[[#This Row],[Offered Salary]]&gt;$O$28,"High",""))</f>
        <v/>
      </c>
      <c r="L3270" s="6">
        <f>((Table3_1[[#This Row],[Offered Salary]]-$O$25)/$O$26)</f>
        <v>1.2947229075949012</v>
      </c>
    </row>
    <row r="3271" spans="1:12" x14ac:dyDescent="0.3">
      <c r="A3271">
        <v>299015</v>
      </c>
      <c r="B3271" s="2">
        <v>41849</v>
      </c>
      <c r="C3271" s="3">
        <v>0.49656250000000002</v>
      </c>
      <c r="D3271" t="s">
        <v>31</v>
      </c>
      <c r="E3271" t="s">
        <v>27</v>
      </c>
      <c r="F3271" t="s">
        <v>20</v>
      </c>
      <c r="G3271" t="s">
        <v>5</v>
      </c>
      <c r="H3271">
        <v>57769</v>
      </c>
      <c r="I3271">
        <f>IF(Table3_1[[#This Row],[Status]]="Hired",1,0)</f>
        <v>1</v>
      </c>
      <c r="J3271" t="b">
        <f>OR((Table3_1[[#This Row],[Offered Salary]]&lt;$O$27),(Table3_1[[#This Row],[Offered Salary]]&gt;$O$28))</f>
        <v>0</v>
      </c>
      <c r="K3271" t="str">
        <f>IF(Table3_1[[#This Row],[Offered Salary]]&lt;$O$27,"Low",IF(Table3_1[[#This Row],[Offered Salary]]&gt;$O$28,"High",""))</f>
        <v/>
      </c>
      <c r="L3271" s="6">
        <f>((Table3_1[[#This Row],[Offered Salary]]-$O$25)/$O$26)</f>
        <v>0.26981763602045866</v>
      </c>
    </row>
    <row r="3272" spans="1:12" x14ac:dyDescent="0.3">
      <c r="A3272">
        <v>850119</v>
      </c>
      <c r="B3272" s="2">
        <v>41797</v>
      </c>
      <c r="C3272" s="3">
        <v>0.6345601851851852</v>
      </c>
      <c r="D3272" t="s">
        <v>30</v>
      </c>
      <c r="E3272" t="s">
        <v>29</v>
      </c>
      <c r="F3272" t="s">
        <v>13</v>
      </c>
      <c r="G3272" t="s">
        <v>8</v>
      </c>
      <c r="H3272">
        <v>24204</v>
      </c>
      <c r="I3272">
        <f>IF(Table3_1[[#This Row],[Status]]="Hired",1,0)</f>
        <v>0</v>
      </c>
      <c r="J3272" t="b">
        <f>OR((Table3_1[[#This Row],[Offered Salary]]&lt;$O$27),(Table3_1[[#This Row],[Offered Salary]]&gt;$O$28))</f>
        <v>0</v>
      </c>
      <c r="K3272" t="str">
        <f>IF(Table3_1[[#This Row],[Offered Salary]]&lt;$O$27,"Low",IF(Table3_1[[#This Row],[Offered Salary]]&gt;$O$28,"High",""))</f>
        <v/>
      </c>
      <c r="L3272" s="6">
        <f>((Table3_1[[#This Row],[Offered Salary]]-$O$25)/$O$26)</f>
        <v>-0.89359490550601028</v>
      </c>
    </row>
    <row r="3273" spans="1:12" x14ac:dyDescent="0.3">
      <c r="A3273">
        <v>709912</v>
      </c>
      <c r="B3273" s="2">
        <v>41794</v>
      </c>
      <c r="C3273" s="3">
        <v>0.39792824074074074</v>
      </c>
      <c r="D3273" t="s">
        <v>31</v>
      </c>
      <c r="E3273" t="s">
        <v>29</v>
      </c>
      <c r="F3273" t="s">
        <v>13</v>
      </c>
      <c r="G3273" t="s">
        <v>8</v>
      </c>
      <c r="H3273">
        <v>58771</v>
      </c>
      <c r="I3273">
        <f>IF(Table3_1[[#This Row],[Status]]="Hired",1,0)</f>
        <v>1</v>
      </c>
      <c r="J3273" t="b">
        <f>OR((Table3_1[[#This Row],[Offered Salary]]&lt;$O$27),(Table3_1[[#This Row],[Offered Salary]]&gt;$O$28))</f>
        <v>0</v>
      </c>
      <c r="K3273" t="str">
        <f>IF(Table3_1[[#This Row],[Offered Salary]]&lt;$O$27,"Low",IF(Table3_1[[#This Row],[Offered Salary]]&gt;$O$28,"High",""))</f>
        <v/>
      </c>
      <c r="L3273" s="6">
        <f>((Table3_1[[#This Row],[Offered Salary]]-$O$25)/$O$26)</f>
        <v>0.30454843794536618</v>
      </c>
    </row>
    <row r="3274" spans="1:12" x14ac:dyDescent="0.3">
      <c r="A3274">
        <v>496401</v>
      </c>
      <c r="B3274" s="2">
        <v>41830</v>
      </c>
      <c r="C3274" s="3">
        <v>0.41060185185185183</v>
      </c>
      <c r="D3274" t="s">
        <v>30</v>
      </c>
      <c r="E3274" t="s">
        <v>29</v>
      </c>
      <c r="F3274" t="s">
        <v>13</v>
      </c>
      <c r="G3274" t="s">
        <v>8</v>
      </c>
      <c r="H3274">
        <v>99762</v>
      </c>
      <c r="I3274">
        <f>IF(Table3_1[[#This Row],[Status]]="Hired",1,0)</f>
        <v>0</v>
      </c>
      <c r="J3274" t="b">
        <f>OR((Table3_1[[#This Row],[Offered Salary]]&lt;$O$27),(Table3_1[[#This Row],[Offered Salary]]&gt;$O$28))</f>
        <v>0</v>
      </c>
      <c r="K3274" t="str">
        <f>IF(Table3_1[[#This Row],[Offered Salary]]&lt;$O$27,"Low",IF(Table3_1[[#This Row],[Offered Salary]]&gt;$O$28,"High",""))</f>
        <v/>
      </c>
      <c r="L3274" s="6">
        <f>((Table3_1[[#This Row],[Offered Salary]]-$O$25)/$O$26)</f>
        <v>1.7253571222805812</v>
      </c>
    </row>
    <row r="3275" spans="1:12" x14ac:dyDescent="0.3">
      <c r="A3275">
        <v>294190</v>
      </c>
      <c r="B3275" s="2">
        <v>41830</v>
      </c>
      <c r="C3275" s="3">
        <v>0.41085648148148146</v>
      </c>
      <c r="D3275" t="s">
        <v>30</v>
      </c>
      <c r="E3275" t="s">
        <v>29</v>
      </c>
      <c r="F3275" t="s">
        <v>13</v>
      </c>
      <c r="G3275" t="s">
        <v>8</v>
      </c>
      <c r="H3275">
        <v>67051</v>
      </c>
      <c r="I3275">
        <f>IF(Table3_1[[#This Row],[Status]]="Hired",1,0)</f>
        <v>0</v>
      </c>
      <c r="J3275" t="b">
        <f>OR((Table3_1[[#This Row],[Offered Salary]]&lt;$O$27),(Table3_1[[#This Row],[Offered Salary]]&gt;$O$28))</f>
        <v>0</v>
      </c>
      <c r="K3275" t="str">
        <f>IF(Table3_1[[#This Row],[Offered Salary]]&lt;$O$27,"Low",IF(Table3_1[[#This Row],[Offered Salary]]&gt;$O$28,"High",""))</f>
        <v/>
      </c>
      <c r="L3275" s="6">
        <f>((Table3_1[[#This Row],[Offered Salary]]-$O$25)/$O$26)</f>
        <v>0.59154548379190763</v>
      </c>
    </row>
    <row r="3276" spans="1:12" x14ac:dyDescent="0.3">
      <c r="A3276">
        <v>588537</v>
      </c>
      <c r="B3276" s="2">
        <v>41830</v>
      </c>
      <c r="C3276" s="3">
        <v>0.41114583333333332</v>
      </c>
      <c r="D3276" t="s">
        <v>30</v>
      </c>
      <c r="E3276" t="s">
        <v>29</v>
      </c>
      <c r="F3276" t="s">
        <v>13</v>
      </c>
      <c r="G3276" t="s">
        <v>8</v>
      </c>
      <c r="H3276">
        <v>13802</v>
      </c>
      <c r="I3276">
        <f>IF(Table3_1[[#This Row],[Status]]="Hired",1,0)</f>
        <v>0</v>
      </c>
      <c r="J3276" t="b">
        <f>OR((Table3_1[[#This Row],[Offered Salary]]&lt;$O$27),(Table3_1[[#This Row],[Offered Salary]]&gt;$O$28))</f>
        <v>0</v>
      </c>
      <c r="K3276" t="str">
        <f>IF(Table3_1[[#This Row],[Offered Salary]]&lt;$O$27,"Low",IF(Table3_1[[#This Row],[Offered Salary]]&gt;$O$28,"High",""))</f>
        <v/>
      </c>
      <c r="L3276" s="6">
        <f>((Table3_1[[#This Row],[Offered Salary]]-$O$25)/$O$26)</f>
        <v>-1.2541436097204697</v>
      </c>
    </row>
    <row r="3277" spans="1:12" x14ac:dyDescent="0.3">
      <c r="A3277">
        <v>265882</v>
      </c>
      <c r="B3277" s="2">
        <v>41830</v>
      </c>
      <c r="C3277" s="3">
        <v>0.41509259259259257</v>
      </c>
      <c r="D3277" t="s">
        <v>30</v>
      </c>
      <c r="E3277" t="s">
        <v>29</v>
      </c>
      <c r="F3277" t="s">
        <v>13</v>
      </c>
      <c r="G3277" t="s">
        <v>8</v>
      </c>
      <c r="H3277">
        <v>56785</v>
      </c>
      <c r="I3277">
        <f>IF(Table3_1[[#This Row],[Status]]="Hired",1,0)</f>
        <v>0</v>
      </c>
      <c r="J3277" t="b">
        <f>OR((Table3_1[[#This Row],[Offered Salary]]&lt;$O$27),(Table3_1[[#This Row],[Offered Salary]]&gt;$O$28))</f>
        <v>0</v>
      </c>
      <c r="K3277" t="str">
        <f>IF(Table3_1[[#This Row],[Offered Salary]]&lt;$O$27,"Low",IF(Table3_1[[#This Row],[Offered Salary]]&gt;$O$28,"High",""))</f>
        <v/>
      </c>
      <c r="L3277" s="6">
        <f>((Table3_1[[#This Row],[Offered Salary]]-$O$25)/$O$26)</f>
        <v>0.23571074071695661</v>
      </c>
    </row>
    <row r="3278" spans="1:12" x14ac:dyDescent="0.3">
      <c r="A3278">
        <v>198865</v>
      </c>
      <c r="B3278" s="2">
        <v>41809</v>
      </c>
      <c r="C3278" s="3">
        <v>0.39872685185185186</v>
      </c>
      <c r="D3278" t="s">
        <v>31</v>
      </c>
      <c r="E3278" t="s">
        <v>29</v>
      </c>
      <c r="F3278" t="s">
        <v>17</v>
      </c>
      <c r="G3278" t="s">
        <v>10</v>
      </c>
      <c r="H3278">
        <v>49604</v>
      </c>
      <c r="I3278">
        <f>IF(Table3_1[[#This Row],[Status]]="Hired",1,0)</f>
        <v>1</v>
      </c>
      <c r="J3278" t="b">
        <f>OR((Table3_1[[#This Row],[Offered Salary]]&lt;$O$27),(Table3_1[[#This Row],[Offered Salary]]&gt;$O$28))</f>
        <v>0</v>
      </c>
      <c r="K3278" t="str">
        <f>IF(Table3_1[[#This Row],[Offered Salary]]&lt;$O$27,"Low",IF(Table3_1[[#This Row],[Offered Salary]]&gt;$O$28,"High",""))</f>
        <v/>
      </c>
      <c r="L3278" s="6">
        <f>((Table3_1[[#This Row],[Offered Salary]]-$O$25)/$O$26)</f>
        <v>-1.3193339744880826E-2</v>
      </c>
    </row>
    <row r="3279" spans="1:12" x14ac:dyDescent="0.3">
      <c r="A3279">
        <v>571114</v>
      </c>
      <c r="B3279" s="2">
        <v>41772</v>
      </c>
      <c r="C3279" s="3">
        <v>0.73074074074074069</v>
      </c>
      <c r="D3279" t="s">
        <v>30</v>
      </c>
      <c r="E3279" t="s">
        <v>27</v>
      </c>
      <c r="F3279" t="s">
        <v>14</v>
      </c>
      <c r="G3279" t="s">
        <v>2</v>
      </c>
      <c r="H3279">
        <v>91926</v>
      </c>
      <c r="I3279">
        <f>IF(Table3_1[[#This Row],[Status]]="Hired",1,0)</f>
        <v>0</v>
      </c>
      <c r="J3279" t="b">
        <f>OR((Table3_1[[#This Row],[Offered Salary]]&lt;$O$27),(Table3_1[[#This Row],[Offered Salary]]&gt;$O$28))</f>
        <v>0</v>
      </c>
      <c r="K3279" t="str">
        <f>IF(Table3_1[[#This Row],[Offered Salary]]&lt;$O$27,"Low",IF(Table3_1[[#This Row],[Offered Salary]]&gt;$O$28,"High",""))</f>
        <v/>
      </c>
      <c r="L3279" s="6">
        <f>((Table3_1[[#This Row],[Offered Salary]]-$O$25)/$O$26)</f>
        <v>1.4537497730953759</v>
      </c>
    </row>
    <row r="3280" spans="1:12" x14ac:dyDescent="0.3">
      <c r="A3280">
        <v>480106</v>
      </c>
      <c r="B3280" s="2">
        <v>41781</v>
      </c>
      <c r="C3280" s="3">
        <v>0.39739583333333334</v>
      </c>
      <c r="D3280" t="s">
        <v>31</v>
      </c>
      <c r="E3280" t="s">
        <v>27</v>
      </c>
      <c r="F3280" t="s">
        <v>15</v>
      </c>
      <c r="G3280" t="s">
        <v>4</v>
      </c>
      <c r="H3280">
        <v>27928</v>
      </c>
      <c r="I3280">
        <f>IF(Table3_1[[#This Row],[Status]]="Hired",1,0)</f>
        <v>1</v>
      </c>
      <c r="J3280" t="b">
        <f>OR((Table3_1[[#This Row],[Offered Salary]]&lt;$O$27),(Table3_1[[#This Row],[Offered Salary]]&gt;$O$28))</f>
        <v>0</v>
      </c>
      <c r="K3280" t="str">
        <f>IF(Table3_1[[#This Row],[Offered Salary]]&lt;$O$27,"Low",IF(Table3_1[[#This Row],[Offered Salary]]&gt;$O$28,"High",""))</f>
        <v/>
      </c>
      <c r="L3280" s="6">
        <f>((Table3_1[[#This Row],[Offered Salary]]-$O$25)/$O$26)</f>
        <v>-0.76451555783300063</v>
      </c>
    </row>
    <row r="3281" spans="1:12" x14ac:dyDescent="0.3">
      <c r="A3281">
        <v>45977</v>
      </c>
      <c r="B3281" s="2">
        <v>41802</v>
      </c>
      <c r="C3281" s="3">
        <v>0.3971412037037037</v>
      </c>
      <c r="D3281" t="s">
        <v>31</v>
      </c>
      <c r="E3281" t="s">
        <v>27</v>
      </c>
      <c r="F3281" t="s">
        <v>15</v>
      </c>
      <c r="G3281" t="s">
        <v>4</v>
      </c>
      <c r="H3281">
        <v>47813</v>
      </c>
      <c r="I3281">
        <f>IF(Table3_1[[#This Row],[Status]]="Hired",1,0)</f>
        <v>1</v>
      </c>
      <c r="J3281" t="b">
        <f>OR((Table3_1[[#This Row],[Offered Salary]]&lt;$O$27),(Table3_1[[#This Row],[Offered Salary]]&gt;$O$28))</f>
        <v>0</v>
      </c>
      <c r="K3281" t="str">
        <f>IF(Table3_1[[#This Row],[Offered Salary]]&lt;$O$27,"Low",IF(Table3_1[[#This Row],[Offered Salary]]&gt;$O$28,"High",""))</f>
        <v/>
      </c>
      <c r="L3281" s="6">
        <f>((Table3_1[[#This Row],[Offered Salary]]-$O$25)/$O$26)</f>
        <v>-7.5272048574730549E-2</v>
      </c>
    </row>
    <row r="3282" spans="1:12" x14ac:dyDescent="0.3">
      <c r="A3282">
        <v>161328</v>
      </c>
      <c r="B3282" s="2">
        <v>41789</v>
      </c>
      <c r="C3282" s="3">
        <v>0.95979166666666671</v>
      </c>
      <c r="D3282" t="s">
        <v>31</v>
      </c>
      <c r="E3282" t="s">
        <v>29</v>
      </c>
      <c r="F3282" t="s">
        <v>13</v>
      </c>
      <c r="G3282" t="s">
        <v>1</v>
      </c>
      <c r="H3282">
        <v>22912</v>
      </c>
      <c r="I3282">
        <f>IF(Table3_1[[#This Row],[Status]]="Hired",1,0)</f>
        <v>1</v>
      </c>
      <c r="J3282" t="b">
        <f>OR((Table3_1[[#This Row],[Offered Salary]]&lt;$O$27),(Table3_1[[#This Row],[Offered Salary]]&gt;$O$28))</f>
        <v>0</v>
      </c>
      <c r="K3282" t="str">
        <f>IF(Table3_1[[#This Row],[Offered Salary]]&lt;$O$27,"Low",IF(Table3_1[[#This Row],[Offered Salary]]&gt;$O$28,"High",""))</f>
        <v/>
      </c>
      <c r="L3282" s="6">
        <f>((Table3_1[[#This Row],[Offered Salary]]-$O$25)/$O$26)</f>
        <v>-0.93837753633134025</v>
      </c>
    </row>
    <row r="3283" spans="1:12" x14ac:dyDescent="0.3">
      <c r="A3283">
        <v>507460</v>
      </c>
      <c r="B3283" s="2">
        <v>41761</v>
      </c>
      <c r="C3283" s="3">
        <v>0.39828703703703705</v>
      </c>
      <c r="D3283" t="s">
        <v>31</v>
      </c>
      <c r="E3283" t="s">
        <v>27</v>
      </c>
      <c r="F3283" t="s">
        <v>18</v>
      </c>
      <c r="G3283" t="s">
        <v>10</v>
      </c>
      <c r="H3283">
        <v>19477</v>
      </c>
      <c r="I3283">
        <f>IF(Table3_1[[#This Row],[Status]]="Hired",1,0)</f>
        <v>1</v>
      </c>
      <c r="J3283" t="b">
        <f>OR((Table3_1[[#This Row],[Offered Salary]]&lt;$O$27),(Table3_1[[#This Row],[Offered Salary]]&gt;$O$28))</f>
        <v>0</v>
      </c>
      <c r="K3283" t="str">
        <f>IF(Table3_1[[#This Row],[Offered Salary]]&lt;$O$27,"Low",IF(Table3_1[[#This Row],[Offered Salary]]&gt;$O$28,"High",""))</f>
        <v/>
      </c>
      <c r="L3283" s="6">
        <f>((Table3_1[[#This Row],[Offered Salary]]-$O$25)/$O$26)</f>
        <v>-1.0574397165828946</v>
      </c>
    </row>
    <row r="3284" spans="1:12" x14ac:dyDescent="0.3">
      <c r="A3284">
        <v>529167</v>
      </c>
      <c r="B3284" s="2">
        <v>41765</v>
      </c>
      <c r="C3284" s="3">
        <v>0.52434027777777781</v>
      </c>
      <c r="D3284" t="s">
        <v>30</v>
      </c>
      <c r="E3284" t="s">
        <v>29</v>
      </c>
      <c r="F3284" t="s">
        <v>18</v>
      </c>
      <c r="G3284" t="s">
        <v>10</v>
      </c>
      <c r="H3284">
        <v>55175</v>
      </c>
      <c r="I3284">
        <f>IF(Table3_1[[#This Row],[Status]]="Hired",1,0)</f>
        <v>0</v>
      </c>
      <c r="J3284" t="b">
        <f>OR((Table3_1[[#This Row],[Offered Salary]]&lt;$O$27),(Table3_1[[#This Row],[Offered Salary]]&gt;$O$28))</f>
        <v>0</v>
      </c>
      <c r="K3284" t="str">
        <f>IF(Table3_1[[#This Row],[Offered Salary]]&lt;$O$27,"Low",IF(Table3_1[[#This Row],[Offered Salary]]&gt;$O$28,"High",""))</f>
        <v/>
      </c>
      <c r="L3284" s="6">
        <f>((Table3_1[[#This Row],[Offered Salary]]-$O$25)/$O$26)</f>
        <v>0.17990575958012911</v>
      </c>
    </row>
    <row r="3285" spans="1:12" x14ac:dyDescent="0.3">
      <c r="A3285">
        <v>876558</v>
      </c>
      <c r="B3285" s="2">
        <v>41765</v>
      </c>
      <c r="C3285" s="3">
        <v>0.52714120370370365</v>
      </c>
      <c r="D3285" t="s">
        <v>31</v>
      </c>
      <c r="E3285" t="s">
        <v>27</v>
      </c>
      <c r="F3285" t="s">
        <v>18</v>
      </c>
      <c r="G3285" t="s">
        <v>10</v>
      </c>
      <c r="H3285">
        <v>69352</v>
      </c>
      <c r="I3285">
        <f>IF(Table3_1[[#This Row],[Status]]="Hired",1,0)</f>
        <v>1</v>
      </c>
      <c r="J3285" t="b">
        <f>OR((Table3_1[[#This Row],[Offered Salary]]&lt;$O$27),(Table3_1[[#This Row],[Offered Salary]]&gt;$O$28))</f>
        <v>0</v>
      </c>
      <c r="K3285" t="str">
        <f>IF(Table3_1[[#This Row],[Offered Salary]]&lt;$O$27,"Low",IF(Table3_1[[#This Row],[Offered Salary]]&gt;$O$28,"High",""))</f>
        <v/>
      </c>
      <c r="L3285" s="6">
        <f>((Table3_1[[#This Row],[Offered Salary]]-$O$25)/$O$26)</f>
        <v>0.67130154689491384</v>
      </c>
    </row>
    <row r="3286" spans="1:12" x14ac:dyDescent="0.3">
      <c r="A3286">
        <v>107983</v>
      </c>
      <c r="B3286" s="2">
        <v>41767</v>
      </c>
      <c r="C3286" s="3">
        <v>0.39748842592592593</v>
      </c>
      <c r="D3286" t="s">
        <v>31</v>
      </c>
      <c r="E3286" t="s">
        <v>27</v>
      </c>
      <c r="F3286" t="s">
        <v>18</v>
      </c>
      <c r="G3286" t="s">
        <v>10</v>
      </c>
      <c r="H3286">
        <v>98779</v>
      </c>
      <c r="I3286">
        <f>IF(Table3_1[[#This Row],[Status]]="Hired",1,0)</f>
        <v>1</v>
      </c>
      <c r="J3286" t="b">
        <f>OR((Table3_1[[#This Row],[Offered Salary]]&lt;$O$27),(Table3_1[[#This Row],[Offered Salary]]&gt;$O$28))</f>
        <v>0</v>
      </c>
      <c r="K3286" t="str">
        <f>IF(Table3_1[[#This Row],[Offered Salary]]&lt;$O$27,"Low",IF(Table3_1[[#This Row],[Offered Salary]]&gt;$O$28,"High",""))</f>
        <v/>
      </c>
      <c r="L3286" s="6">
        <f>((Table3_1[[#This Row],[Offered Salary]]-$O$25)/$O$26)</f>
        <v>1.6912848884560461</v>
      </c>
    </row>
    <row r="3287" spans="1:12" x14ac:dyDescent="0.3">
      <c r="A3287">
        <v>589965</v>
      </c>
      <c r="B3287" s="2">
        <v>41767</v>
      </c>
      <c r="C3287" s="3">
        <v>0.39789351851851851</v>
      </c>
      <c r="D3287" t="s">
        <v>30</v>
      </c>
      <c r="E3287" t="s">
        <v>27</v>
      </c>
      <c r="F3287" t="s">
        <v>18</v>
      </c>
      <c r="G3287" t="s">
        <v>10</v>
      </c>
      <c r="H3287">
        <v>64388</v>
      </c>
      <c r="I3287">
        <f>IF(Table3_1[[#This Row],[Status]]="Hired",1,0)</f>
        <v>0</v>
      </c>
      <c r="J3287" t="b">
        <f>OR((Table3_1[[#This Row],[Offered Salary]]&lt;$O$27),(Table3_1[[#This Row],[Offered Salary]]&gt;$O$28))</f>
        <v>0</v>
      </c>
      <c r="K3287" t="str">
        <f>IF(Table3_1[[#This Row],[Offered Salary]]&lt;$O$27,"Low",IF(Table3_1[[#This Row],[Offered Salary]]&gt;$O$28,"High",""))</f>
        <v/>
      </c>
      <c r="L3287" s="6">
        <f>((Table3_1[[#This Row],[Offered Salary]]-$O$25)/$O$26)</f>
        <v>0.49924196530285692</v>
      </c>
    </row>
    <row r="3288" spans="1:12" x14ac:dyDescent="0.3">
      <c r="A3288">
        <v>822154</v>
      </c>
      <c r="B3288" s="2">
        <v>41772</v>
      </c>
      <c r="C3288" s="3">
        <v>0.81616898148148154</v>
      </c>
      <c r="D3288" t="s">
        <v>31</v>
      </c>
      <c r="E3288" t="s">
        <v>29</v>
      </c>
      <c r="F3288" t="s">
        <v>18</v>
      </c>
      <c r="G3288" t="s">
        <v>10</v>
      </c>
      <c r="H3288">
        <v>72835</v>
      </c>
      <c r="I3288">
        <f>IF(Table3_1[[#This Row],[Status]]="Hired",1,0)</f>
        <v>1</v>
      </c>
      <c r="J3288" t="b">
        <f>OR((Table3_1[[#This Row],[Offered Salary]]&lt;$O$27),(Table3_1[[#This Row],[Offered Salary]]&gt;$O$28))</f>
        <v>0</v>
      </c>
      <c r="K3288" t="str">
        <f>IF(Table3_1[[#This Row],[Offered Salary]]&lt;$O$27,"Low",IF(Table3_1[[#This Row],[Offered Salary]]&gt;$O$28,"High",""))</f>
        <v/>
      </c>
      <c r="L3288" s="6">
        <f>((Table3_1[[#This Row],[Offered Salary]]-$O$25)/$O$26)</f>
        <v>0.7920274781368829</v>
      </c>
    </row>
    <row r="3289" spans="1:12" x14ac:dyDescent="0.3">
      <c r="A3289">
        <v>191002</v>
      </c>
      <c r="B3289" s="2">
        <v>41772</v>
      </c>
      <c r="C3289" s="3">
        <v>0.81645833333333329</v>
      </c>
      <c r="D3289" t="s">
        <v>30</v>
      </c>
      <c r="E3289" t="s">
        <v>29</v>
      </c>
      <c r="F3289" t="s">
        <v>18</v>
      </c>
      <c r="G3289" t="s">
        <v>10</v>
      </c>
      <c r="H3289">
        <v>23976</v>
      </c>
      <c r="I3289">
        <f>IF(Table3_1[[#This Row],[Status]]="Hired",1,0)</f>
        <v>0</v>
      </c>
      <c r="J3289" t="b">
        <f>OR((Table3_1[[#This Row],[Offered Salary]]&lt;$O$27),(Table3_1[[#This Row],[Offered Salary]]&gt;$O$28))</f>
        <v>0</v>
      </c>
      <c r="K3289" t="str">
        <f>IF(Table3_1[[#This Row],[Offered Salary]]&lt;$O$27,"Low",IF(Table3_1[[#This Row],[Offered Salary]]&gt;$O$28,"High",""))</f>
        <v/>
      </c>
      <c r="L3289" s="6">
        <f>((Table3_1[[#This Row],[Offered Salary]]-$O$25)/$O$26)</f>
        <v>-0.90149772271048034</v>
      </c>
    </row>
    <row r="3290" spans="1:12" x14ac:dyDescent="0.3">
      <c r="A3290">
        <v>872734</v>
      </c>
      <c r="B3290" s="2">
        <v>41772</v>
      </c>
      <c r="C3290" s="3">
        <v>0.81677083333333333</v>
      </c>
      <c r="D3290" t="s">
        <v>30</v>
      </c>
      <c r="E3290" t="s">
        <v>27</v>
      </c>
      <c r="F3290" t="s">
        <v>18</v>
      </c>
      <c r="G3290" t="s">
        <v>10</v>
      </c>
      <c r="H3290">
        <v>87545</v>
      </c>
      <c r="I3290">
        <f>IF(Table3_1[[#This Row],[Status]]="Hired",1,0)</f>
        <v>0</v>
      </c>
      <c r="J3290" t="b">
        <f>OR((Table3_1[[#This Row],[Offered Salary]]&lt;$O$27),(Table3_1[[#This Row],[Offered Salary]]&gt;$O$28))</f>
        <v>0</v>
      </c>
      <c r="K3290" t="str">
        <f>IF(Table3_1[[#This Row],[Offered Salary]]&lt;$O$27,"Low",IF(Table3_1[[#This Row],[Offered Salary]]&gt;$O$28,"High",""))</f>
        <v/>
      </c>
      <c r="L3290" s="6">
        <f>((Table3_1[[#This Row],[Offered Salary]]-$O$25)/$O$26)</f>
        <v>1.3018978337410647</v>
      </c>
    </row>
    <row r="3291" spans="1:12" x14ac:dyDescent="0.3">
      <c r="A3291">
        <v>890170</v>
      </c>
      <c r="B3291" s="2">
        <v>41772</v>
      </c>
      <c r="C3291" s="3">
        <v>0.81754629629629627</v>
      </c>
      <c r="D3291" t="s">
        <v>30</v>
      </c>
      <c r="E3291" t="s">
        <v>27</v>
      </c>
      <c r="F3291" t="s">
        <v>18</v>
      </c>
      <c r="G3291" t="s">
        <v>10</v>
      </c>
      <c r="H3291">
        <v>56592</v>
      </c>
      <c r="I3291">
        <f>IF(Table3_1[[#This Row],[Status]]="Hired",1,0)</f>
        <v>0</v>
      </c>
      <c r="J3291" t="b">
        <f>OR((Table3_1[[#This Row],[Offered Salary]]&lt;$O$27),(Table3_1[[#This Row],[Offered Salary]]&gt;$O$28))</f>
        <v>0</v>
      </c>
      <c r="K3291" t="str">
        <f>IF(Table3_1[[#This Row],[Offered Salary]]&lt;$O$27,"Low",IF(Table3_1[[#This Row],[Offered Salary]]&gt;$O$28,"High",""))</f>
        <v/>
      </c>
      <c r="L3291" s="6">
        <f>((Table3_1[[#This Row],[Offered Salary]]-$O$25)/$O$26)</f>
        <v>0.2290210752763307</v>
      </c>
    </row>
    <row r="3292" spans="1:12" x14ac:dyDescent="0.3">
      <c r="A3292">
        <v>355469</v>
      </c>
      <c r="B3292" s="2">
        <v>41772</v>
      </c>
      <c r="C3292" s="3">
        <v>0.81873842592592594</v>
      </c>
      <c r="D3292" t="s">
        <v>30</v>
      </c>
      <c r="E3292" t="s">
        <v>27</v>
      </c>
      <c r="F3292" t="s">
        <v>18</v>
      </c>
      <c r="G3292" t="s">
        <v>10</v>
      </c>
      <c r="H3292">
        <v>21741</v>
      </c>
      <c r="I3292">
        <f>IF(Table3_1[[#This Row],[Status]]="Hired",1,0)</f>
        <v>0</v>
      </c>
      <c r="J3292" t="b">
        <f>OR((Table3_1[[#This Row],[Offered Salary]]&lt;$O$27),(Table3_1[[#This Row],[Offered Salary]]&gt;$O$28))</f>
        <v>0</v>
      </c>
      <c r="K3292" t="str">
        <f>IF(Table3_1[[#This Row],[Offered Salary]]&lt;$O$27,"Low",IF(Table3_1[[#This Row],[Offered Salary]]&gt;$O$28,"High",""))</f>
        <v/>
      </c>
      <c r="L3292" s="6">
        <f>((Table3_1[[#This Row],[Offered Salary]]-$O$25)/$O$26)</f>
        <v>-0.97896612820166629</v>
      </c>
    </row>
    <row r="3293" spans="1:12" x14ac:dyDescent="0.3">
      <c r="A3293">
        <v>527847</v>
      </c>
      <c r="B3293" s="2">
        <v>41838</v>
      </c>
      <c r="C3293" s="3">
        <v>0.82496527777777773</v>
      </c>
      <c r="D3293" t="s">
        <v>30</v>
      </c>
      <c r="E3293" t="s">
        <v>27</v>
      </c>
      <c r="F3293" t="s">
        <v>18</v>
      </c>
      <c r="G3293" t="s">
        <v>10</v>
      </c>
      <c r="H3293">
        <v>10127</v>
      </c>
      <c r="I3293">
        <f>IF(Table3_1[[#This Row],[Status]]="Hired",1,0)</f>
        <v>0</v>
      </c>
      <c r="J3293" t="b">
        <f>OR((Table3_1[[#This Row],[Offered Salary]]&lt;$O$27),(Table3_1[[#This Row],[Offered Salary]]&gt;$O$28))</f>
        <v>1</v>
      </c>
      <c r="K3293" t="str">
        <f>IF(Table3_1[[#This Row],[Offered Salary]]&lt;$O$27,"Low",IF(Table3_1[[#This Row],[Offered Salary]]&gt;$O$28,"High",""))</f>
        <v>Low</v>
      </c>
      <c r="L3293" s="6">
        <f>((Table3_1[[#This Row],[Offered Salary]]-$O$25)/$O$26)</f>
        <v>-1.3815245449240978</v>
      </c>
    </row>
    <row r="3294" spans="1:12" x14ac:dyDescent="0.3">
      <c r="A3294">
        <v>944319</v>
      </c>
      <c r="B3294" s="2">
        <v>41838</v>
      </c>
      <c r="C3294" s="3">
        <v>0.82773148148148146</v>
      </c>
      <c r="D3294" t="s">
        <v>30</v>
      </c>
      <c r="E3294" t="s">
        <v>29</v>
      </c>
      <c r="F3294" t="s">
        <v>18</v>
      </c>
      <c r="G3294" t="s">
        <v>10</v>
      </c>
      <c r="H3294">
        <v>17048</v>
      </c>
      <c r="I3294">
        <f>IF(Table3_1[[#This Row],[Status]]="Hired",1,0)</f>
        <v>0</v>
      </c>
      <c r="J3294" t="b">
        <f>OR((Table3_1[[#This Row],[Offered Salary]]&lt;$O$27),(Table3_1[[#This Row],[Offered Salary]]&gt;$O$28))</f>
        <v>0</v>
      </c>
      <c r="K3294" t="str">
        <f>IF(Table3_1[[#This Row],[Offered Salary]]&lt;$O$27,"Low",IF(Table3_1[[#This Row],[Offered Salary]]&gt;$O$28,"High",""))</f>
        <v/>
      </c>
      <c r="L3294" s="6">
        <f>((Table3_1[[#This Row],[Offered Salary]]-$O$25)/$O$26)</f>
        <v>-1.1416324489936733</v>
      </c>
    </row>
    <row r="3295" spans="1:12" x14ac:dyDescent="0.3">
      <c r="A3295">
        <v>279834</v>
      </c>
      <c r="B3295" s="2">
        <v>41842</v>
      </c>
      <c r="C3295" s="3">
        <v>0.71701388888888884</v>
      </c>
      <c r="D3295" t="s">
        <v>31</v>
      </c>
      <c r="E3295" t="s">
        <v>27</v>
      </c>
      <c r="F3295" t="s">
        <v>18</v>
      </c>
      <c r="G3295" t="s">
        <v>2</v>
      </c>
      <c r="H3295">
        <v>78795</v>
      </c>
      <c r="I3295">
        <f>IF(Table3_1[[#This Row],[Status]]="Hired",1,0)</f>
        <v>1</v>
      </c>
      <c r="J3295" t="b">
        <f>OR((Table3_1[[#This Row],[Offered Salary]]&lt;$O$27),(Table3_1[[#This Row],[Offered Salary]]&gt;$O$28))</f>
        <v>0</v>
      </c>
      <c r="K3295" t="str">
        <f>IF(Table3_1[[#This Row],[Offered Salary]]&lt;$O$27,"Low",IF(Table3_1[[#This Row],[Offered Salary]]&gt;$O$28,"High",""))</f>
        <v/>
      </c>
      <c r="L3295" s="6">
        <f>((Table3_1[[#This Row],[Offered Salary]]-$O$25)/$O$26)</f>
        <v>0.99860989278004564</v>
      </c>
    </row>
    <row r="3296" spans="1:12" x14ac:dyDescent="0.3">
      <c r="A3296">
        <v>901345</v>
      </c>
      <c r="B3296" s="2">
        <v>41842</v>
      </c>
      <c r="C3296" s="3">
        <v>0.71826388888888892</v>
      </c>
      <c r="D3296" t="s">
        <v>31</v>
      </c>
      <c r="E3296" t="s">
        <v>27</v>
      </c>
      <c r="F3296" t="s">
        <v>18</v>
      </c>
      <c r="G3296" t="s">
        <v>2</v>
      </c>
      <c r="H3296">
        <v>8630</v>
      </c>
      <c r="I3296">
        <f>IF(Table3_1[[#This Row],[Status]]="Hired",1,0)</f>
        <v>1</v>
      </c>
      <c r="J3296" t="b">
        <f>OR((Table3_1[[#This Row],[Offered Salary]]&lt;$O$27),(Table3_1[[#This Row],[Offered Salary]]&gt;$O$28))</f>
        <v>1</v>
      </c>
      <c r="K3296" t="str">
        <f>IF(Table3_1[[#This Row],[Offered Salary]]&lt;$O$27,"Low",IF(Table3_1[[#This Row],[Offered Salary]]&gt;$O$28,"High",""))</f>
        <v>Low</v>
      </c>
      <c r="L3296" s="6">
        <f>((Table3_1[[#This Row],[Offered Salary]]-$O$25)/$O$26)</f>
        <v>-1.4334127789376572</v>
      </c>
    </row>
    <row r="3297" spans="1:12" x14ac:dyDescent="0.3">
      <c r="A3297">
        <v>410046</v>
      </c>
      <c r="B3297" s="2">
        <v>41880</v>
      </c>
      <c r="C3297" s="3">
        <v>0.39703703703703702</v>
      </c>
      <c r="D3297" t="s">
        <v>31</v>
      </c>
      <c r="E3297" t="s">
        <v>29</v>
      </c>
      <c r="F3297" t="s">
        <v>18</v>
      </c>
      <c r="G3297" t="s">
        <v>10</v>
      </c>
      <c r="H3297">
        <v>5352</v>
      </c>
      <c r="I3297">
        <f>IF(Table3_1[[#This Row],[Status]]="Hired",1,0)</f>
        <v>1</v>
      </c>
      <c r="J3297" t="b">
        <f>OR((Table3_1[[#This Row],[Offered Salary]]&lt;$O$27),(Table3_1[[#This Row],[Offered Salary]]&gt;$O$28))</f>
        <v>1</v>
      </c>
      <c r="K3297" t="str">
        <f>IF(Table3_1[[#This Row],[Offered Salary]]&lt;$O$27,"Low",IF(Table3_1[[#This Row],[Offered Salary]]&gt;$O$28,"High",""))</f>
        <v>Low</v>
      </c>
      <c r="L3297" s="6">
        <f>((Table3_1[[#This Row],[Offered Salary]]-$O$25)/$O$26)</f>
        <v>-1.5470331069913967</v>
      </c>
    </row>
    <row r="3298" spans="1:12" x14ac:dyDescent="0.3">
      <c r="A3298">
        <v>680526</v>
      </c>
      <c r="B3298" s="2">
        <v>41880</v>
      </c>
      <c r="C3298" s="3">
        <v>0.39797453703703706</v>
      </c>
      <c r="D3298" t="s">
        <v>30</v>
      </c>
      <c r="E3298" t="s">
        <v>29</v>
      </c>
      <c r="F3298" t="s">
        <v>18</v>
      </c>
      <c r="G3298" t="s">
        <v>10</v>
      </c>
      <c r="H3298">
        <v>30324</v>
      </c>
      <c r="I3298">
        <f>IF(Table3_1[[#This Row],[Status]]="Hired",1,0)</f>
        <v>0</v>
      </c>
      <c r="J3298" t="b">
        <f>OR((Table3_1[[#This Row],[Offered Salary]]&lt;$O$27),(Table3_1[[#This Row],[Offered Salary]]&gt;$O$28))</f>
        <v>0</v>
      </c>
      <c r="K3298" t="str">
        <f>IF(Table3_1[[#This Row],[Offered Salary]]&lt;$O$27,"Low",IF(Table3_1[[#This Row],[Offered Salary]]&gt;$O$28,"High",""))</f>
        <v/>
      </c>
      <c r="L3298" s="6">
        <f>((Table3_1[[#This Row],[Offered Salary]]-$O$25)/$O$26)</f>
        <v>-0.68146665422813191</v>
      </c>
    </row>
    <row r="3299" spans="1:12" x14ac:dyDescent="0.3">
      <c r="A3299">
        <v>653570</v>
      </c>
      <c r="B3299" s="2">
        <v>41880</v>
      </c>
      <c r="C3299" s="3">
        <v>0.39831018518518518</v>
      </c>
      <c r="D3299" t="s">
        <v>31</v>
      </c>
      <c r="E3299" t="s">
        <v>27</v>
      </c>
      <c r="F3299" t="s">
        <v>18</v>
      </c>
      <c r="G3299" t="s">
        <v>10</v>
      </c>
      <c r="H3299">
        <v>67527</v>
      </c>
      <c r="I3299">
        <f>IF(Table3_1[[#This Row],[Status]]="Hired",1,0)</f>
        <v>1</v>
      </c>
      <c r="J3299" t="b">
        <f>OR((Table3_1[[#This Row],[Offered Salary]]&lt;$O$27),(Table3_1[[#This Row],[Offered Salary]]&gt;$O$28))</f>
        <v>0</v>
      </c>
      <c r="K3299" t="str">
        <f>IF(Table3_1[[#This Row],[Offered Salary]]&lt;$O$27,"Low",IF(Table3_1[[#This Row],[Offered Salary]]&gt;$O$28,"High",""))</f>
        <v/>
      </c>
      <c r="L3299" s="6">
        <f>((Table3_1[[#This Row],[Offered Salary]]-$O$25)/$O$26)</f>
        <v>0.60804434778018701</v>
      </c>
    </row>
    <row r="3300" spans="1:12" x14ac:dyDescent="0.3">
      <c r="A3300">
        <v>373265</v>
      </c>
      <c r="B3300" s="2">
        <v>41782</v>
      </c>
      <c r="C3300" s="3">
        <v>0.39681712962962962</v>
      </c>
      <c r="D3300" t="s">
        <v>30</v>
      </c>
      <c r="E3300" t="s">
        <v>27</v>
      </c>
      <c r="F3300" t="s">
        <v>17</v>
      </c>
      <c r="G3300" t="s">
        <v>2</v>
      </c>
      <c r="H3300">
        <v>82628</v>
      </c>
      <c r="I3300">
        <f>IF(Table3_1[[#This Row],[Status]]="Hired",1,0)</f>
        <v>0</v>
      </c>
      <c r="J3300" t="b">
        <f>OR((Table3_1[[#This Row],[Offered Salary]]&lt;$O$27),(Table3_1[[#This Row],[Offered Salary]]&gt;$O$28))</f>
        <v>0</v>
      </c>
      <c r="K3300" t="str">
        <f>IF(Table3_1[[#This Row],[Offered Salary]]&lt;$O$27,"Low",IF(Table3_1[[#This Row],[Offered Salary]]&gt;$O$28,"High",""))</f>
        <v/>
      </c>
      <c r="L3300" s="6">
        <f>((Table3_1[[#This Row],[Offered Salary]]-$O$25)/$O$26)</f>
        <v>1.1314673416604555</v>
      </c>
    </row>
    <row r="3301" spans="1:12" x14ac:dyDescent="0.3">
      <c r="A3301">
        <v>395383</v>
      </c>
      <c r="B3301" s="2">
        <v>41859</v>
      </c>
      <c r="C3301" s="3">
        <v>0.39738425925925924</v>
      </c>
      <c r="D3301" t="s">
        <v>31</v>
      </c>
      <c r="E3301" t="s">
        <v>27</v>
      </c>
      <c r="F3301" t="s">
        <v>15</v>
      </c>
      <c r="G3301" t="s">
        <v>2</v>
      </c>
      <c r="H3301">
        <v>14051</v>
      </c>
      <c r="I3301">
        <f>IF(Table3_1[[#This Row],[Status]]="Hired",1,0)</f>
        <v>1</v>
      </c>
      <c r="J3301" t="b">
        <f>OR((Table3_1[[#This Row],[Offered Salary]]&lt;$O$27),(Table3_1[[#This Row],[Offered Salary]]&gt;$O$28))</f>
        <v>0</v>
      </c>
      <c r="K3301" t="str">
        <f>IF(Table3_1[[#This Row],[Offered Salary]]&lt;$O$27,"Low",IF(Table3_1[[#This Row],[Offered Salary]]&gt;$O$28,"High",""))</f>
        <v/>
      </c>
      <c r="L3301" s="6">
        <f>((Table3_1[[#This Row],[Offered Salary]]-$O$25)/$O$26)</f>
        <v>-1.2455129014576933</v>
      </c>
    </row>
    <row r="3302" spans="1:12" x14ac:dyDescent="0.3">
      <c r="A3302">
        <v>506014</v>
      </c>
      <c r="B3302" s="2">
        <v>41799</v>
      </c>
      <c r="C3302" s="3">
        <v>0.39674768518518516</v>
      </c>
      <c r="D3302" t="s">
        <v>31</v>
      </c>
      <c r="E3302" t="s">
        <v>27</v>
      </c>
      <c r="F3302" t="s">
        <v>17</v>
      </c>
      <c r="G3302" t="s">
        <v>8</v>
      </c>
      <c r="H3302">
        <v>27703</v>
      </c>
      <c r="I3302">
        <f>IF(Table3_1[[#This Row],[Status]]="Hired",1,0)</f>
        <v>1</v>
      </c>
      <c r="J3302" t="b">
        <f>OR((Table3_1[[#This Row],[Offered Salary]]&lt;$O$27),(Table3_1[[#This Row],[Offered Salary]]&gt;$O$28))</f>
        <v>0</v>
      </c>
      <c r="K3302" t="str">
        <f>IF(Table3_1[[#This Row],[Offered Salary]]&lt;$O$27,"Low",IF(Table3_1[[#This Row],[Offered Salary]]&gt;$O$28,"High",""))</f>
        <v/>
      </c>
      <c r="L3302" s="6">
        <f>((Table3_1[[#This Row],[Offered Salary]]-$O$25)/$O$26)</f>
        <v>-0.77231439060056972</v>
      </c>
    </row>
    <row r="3303" spans="1:12" x14ac:dyDescent="0.3">
      <c r="A3303">
        <v>448476</v>
      </c>
      <c r="B3303" s="2">
        <v>41820</v>
      </c>
      <c r="C3303" s="3">
        <v>0.32991898148148147</v>
      </c>
      <c r="D3303" t="s">
        <v>31</v>
      </c>
      <c r="E3303" t="s">
        <v>27</v>
      </c>
      <c r="F3303" t="s">
        <v>17</v>
      </c>
      <c r="G3303" t="s">
        <v>8</v>
      </c>
      <c r="H3303">
        <v>42138</v>
      </c>
      <c r="I3303">
        <f>IF(Table3_1[[#This Row],[Status]]="Hired",1,0)</f>
        <v>1</v>
      </c>
      <c r="J3303" t="b">
        <f>OR((Table3_1[[#This Row],[Offered Salary]]&lt;$O$27),(Table3_1[[#This Row],[Offered Salary]]&gt;$O$28))</f>
        <v>0</v>
      </c>
      <c r="K3303" t="str">
        <f>IF(Table3_1[[#This Row],[Offered Salary]]&lt;$O$27,"Low",IF(Table3_1[[#This Row],[Offered Salary]]&gt;$O$28,"High",""))</f>
        <v/>
      </c>
      <c r="L3303" s="6">
        <f>((Table3_1[[#This Row],[Offered Salary]]-$O$25)/$O$26)</f>
        <v>-0.27197594171230577</v>
      </c>
    </row>
    <row r="3304" spans="1:12" x14ac:dyDescent="0.3">
      <c r="A3304">
        <v>164695</v>
      </c>
      <c r="B3304" s="2">
        <v>41820</v>
      </c>
      <c r="C3304" s="3">
        <v>0.33340277777777777</v>
      </c>
      <c r="D3304" t="s">
        <v>31</v>
      </c>
      <c r="E3304" t="s">
        <v>27</v>
      </c>
      <c r="F3304" t="s">
        <v>17</v>
      </c>
      <c r="G3304" t="s">
        <v>8</v>
      </c>
      <c r="H3304">
        <v>16268</v>
      </c>
      <c r="I3304">
        <f>IF(Table3_1[[#This Row],[Status]]="Hired",1,0)</f>
        <v>1</v>
      </c>
      <c r="J3304" t="b">
        <f>OR((Table3_1[[#This Row],[Offered Salary]]&lt;$O$27),(Table3_1[[#This Row],[Offered Salary]]&gt;$O$28))</f>
        <v>0</v>
      </c>
      <c r="K3304" t="str">
        <f>IF(Table3_1[[#This Row],[Offered Salary]]&lt;$O$27,"Low",IF(Table3_1[[#This Row],[Offered Salary]]&gt;$O$28,"High",""))</f>
        <v/>
      </c>
      <c r="L3304" s="6">
        <f>((Table3_1[[#This Row],[Offered Salary]]-$O$25)/$O$26)</f>
        <v>-1.1686684025879128</v>
      </c>
    </row>
    <row r="3305" spans="1:12" x14ac:dyDescent="0.3">
      <c r="A3305">
        <v>677313</v>
      </c>
      <c r="B3305" s="2">
        <v>41848</v>
      </c>
      <c r="C3305" s="3">
        <v>0.39690972222222221</v>
      </c>
      <c r="D3305" t="s">
        <v>31</v>
      </c>
      <c r="E3305" t="s">
        <v>27</v>
      </c>
      <c r="F3305" t="s">
        <v>17</v>
      </c>
      <c r="G3305" t="s">
        <v>10</v>
      </c>
      <c r="H3305">
        <v>18431</v>
      </c>
      <c r="I3305">
        <f>IF(Table3_1[[#This Row],[Status]]="Hired",1,0)</f>
        <v>1</v>
      </c>
      <c r="J3305" t="b">
        <f>OR((Table3_1[[#This Row],[Offered Salary]]&lt;$O$27),(Table3_1[[#This Row],[Offered Salary]]&gt;$O$28))</f>
        <v>0</v>
      </c>
      <c r="K3305" t="str">
        <f>IF(Table3_1[[#This Row],[Offered Salary]]&lt;$O$27,"Low",IF(Table3_1[[#This Row],[Offered Salary]]&gt;$O$28,"High",""))</f>
        <v/>
      </c>
      <c r="L3305" s="6">
        <f>((Table3_1[[#This Row],[Offered Salary]]-$O$25)/$O$26)</f>
        <v>-1.093695623582349</v>
      </c>
    </row>
    <row r="3306" spans="1:12" x14ac:dyDescent="0.3">
      <c r="A3306">
        <v>805606</v>
      </c>
      <c r="B3306" s="2">
        <v>41849</v>
      </c>
      <c r="C3306" s="3">
        <v>0.50337962962962968</v>
      </c>
      <c r="D3306" t="s">
        <v>31</v>
      </c>
      <c r="E3306" t="s">
        <v>27</v>
      </c>
      <c r="F3306" t="s">
        <v>17</v>
      </c>
      <c r="G3306" t="s">
        <v>5</v>
      </c>
      <c r="H3306">
        <v>10691</v>
      </c>
      <c r="I3306">
        <f>IF(Table3_1[[#This Row],[Status]]="Hired",1,0)</f>
        <v>1</v>
      </c>
      <c r="J3306" t="b">
        <f>OR((Table3_1[[#This Row],[Offered Salary]]&lt;$O$27),(Table3_1[[#This Row],[Offered Salary]]&gt;$O$28))</f>
        <v>1</v>
      </c>
      <c r="K3306" t="str">
        <f>IF(Table3_1[[#This Row],[Offered Salary]]&lt;$O$27,"Low",IF(Table3_1[[#This Row],[Offered Salary]]&gt;$O$28,"High",""))</f>
        <v>Low</v>
      </c>
      <c r="L3306" s="6">
        <f>((Table3_1[[#This Row],[Offered Salary]]-$O$25)/$O$26)</f>
        <v>-1.3619754707867247</v>
      </c>
    </row>
    <row r="3307" spans="1:12" x14ac:dyDescent="0.3">
      <c r="A3307">
        <v>476925</v>
      </c>
      <c r="B3307" s="2">
        <v>41865</v>
      </c>
      <c r="C3307" s="3">
        <v>0.47391203703703705</v>
      </c>
      <c r="D3307" t="s">
        <v>31</v>
      </c>
      <c r="E3307" t="s">
        <v>27</v>
      </c>
      <c r="F3307" t="s">
        <v>17</v>
      </c>
      <c r="G3307" t="s">
        <v>10</v>
      </c>
      <c r="H3307">
        <v>99554</v>
      </c>
      <c r="I3307">
        <f>IF(Table3_1[[#This Row],[Status]]="Hired",1,0)</f>
        <v>1</v>
      </c>
      <c r="J3307" t="b">
        <f>OR((Table3_1[[#This Row],[Offered Salary]]&lt;$O$27),(Table3_1[[#This Row],[Offered Salary]]&gt;$O$28))</f>
        <v>0</v>
      </c>
      <c r="K3307" t="str">
        <f>IF(Table3_1[[#This Row],[Offered Salary]]&lt;$O$27,"Low",IF(Table3_1[[#This Row],[Offered Salary]]&gt;$O$28,"High",""))</f>
        <v/>
      </c>
      <c r="L3307" s="6">
        <f>((Table3_1[[#This Row],[Offered Salary]]-$O$25)/$O$26)</f>
        <v>1.7181475346554507</v>
      </c>
    </row>
    <row r="3308" spans="1:12" x14ac:dyDescent="0.3">
      <c r="A3308">
        <v>345513</v>
      </c>
      <c r="B3308" s="2">
        <v>41865</v>
      </c>
      <c r="C3308" s="3">
        <v>0.47473379629629631</v>
      </c>
      <c r="D3308" t="s">
        <v>31</v>
      </c>
      <c r="E3308" t="s">
        <v>27</v>
      </c>
      <c r="F3308" t="s">
        <v>17</v>
      </c>
      <c r="G3308" t="s">
        <v>10</v>
      </c>
      <c r="H3308">
        <v>24756</v>
      </c>
      <c r="I3308">
        <f>IF(Table3_1[[#This Row],[Status]]="Hired",1,0)</f>
        <v>1</v>
      </c>
      <c r="J3308" t="b">
        <f>OR((Table3_1[[#This Row],[Offered Salary]]&lt;$O$27),(Table3_1[[#This Row],[Offered Salary]]&gt;$O$28))</f>
        <v>0</v>
      </c>
      <c r="K3308" t="str">
        <f>IF(Table3_1[[#This Row],[Offered Salary]]&lt;$O$27,"Low",IF(Table3_1[[#This Row],[Offered Salary]]&gt;$O$28,"High",""))</f>
        <v/>
      </c>
      <c r="L3308" s="6">
        <f>((Table3_1[[#This Row],[Offered Salary]]-$O$25)/$O$26)</f>
        <v>-0.87446176911624096</v>
      </c>
    </row>
    <row r="3309" spans="1:12" x14ac:dyDescent="0.3">
      <c r="A3309">
        <v>264413</v>
      </c>
      <c r="B3309" s="2">
        <v>41865</v>
      </c>
      <c r="C3309" s="3">
        <v>0.47377314814814814</v>
      </c>
      <c r="D3309" t="s">
        <v>30</v>
      </c>
      <c r="E3309" t="s">
        <v>28</v>
      </c>
      <c r="F3309" t="s">
        <v>17</v>
      </c>
      <c r="G3309" t="s">
        <v>10</v>
      </c>
      <c r="H3309">
        <v>84552</v>
      </c>
      <c r="I3309">
        <f>IF(Table3_1[[#This Row],[Status]]="Hired",1,0)</f>
        <v>0</v>
      </c>
      <c r="J3309" t="b">
        <f>OR((Table3_1[[#This Row],[Offered Salary]]&lt;$O$27),(Table3_1[[#This Row],[Offered Salary]]&gt;$O$28))</f>
        <v>0</v>
      </c>
      <c r="K3309" t="str">
        <f>IF(Table3_1[[#This Row],[Offered Salary]]&lt;$O$27,"Low",IF(Table3_1[[#This Row],[Offered Salary]]&gt;$O$28,"High",""))</f>
        <v/>
      </c>
      <c r="L3309" s="6">
        <f>((Table3_1[[#This Row],[Offered Salary]]-$O$25)/$O$26)</f>
        <v>1.1981560271929126</v>
      </c>
    </row>
    <row r="3310" spans="1:12" x14ac:dyDescent="0.3">
      <c r="A3310">
        <v>971950</v>
      </c>
      <c r="B3310" s="2">
        <v>41872</v>
      </c>
      <c r="C3310" s="3">
        <v>0.72873842592592597</v>
      </c>
      <c r="D3310" t="s">
        <v>31</v>
      </c>
      <c r="E3310" t="s">
        <v>27</v>
      </c>
      <c r="F3310" t="s">
        <v>17</v>
      </c>
      <c r="G3310" t="s">
        <v>8</v>
      </c>
      <c r="H3310">
        <v>28180</v>
      </c>
      <c r="I3310">
        <f>IF(Table3_1[[#This Row],[Status]]="Hired",1,0)</f>
        <v>1</v>
      </c>
      <c r="J3310" t="b">
        <f>OR((Table3_1[[#This Row],[Offered Salary]]&lt;$O$27),(Table3_1[[#This Row],[Offered Salary]]&gt;$O$28))</f>
        <v>0</v>
      </c>
      <c r="K3310" t="str">
        <f>IF(Table3_1[[#This Row],[Offered Salary]]&lt;$O$27,"Low",IF(Table3_1[[#This Row],[Offered Salary]]&gt;$O$28,"High",""))</f>
        <v/>
      </c>
      <c r="L3310" s="6">
        <f>((Table3_1[[#This Row],[Offered Salary]]-$O$25)/$O$26)</f>
        <v>-0.75578086513332332</v>
      </c>
    </row>
    <row r="3311" spans="1:12" x14ac:dyDescent="0.3">
      <c r="A3311">
        <v>828711</v>
      </c>
      <c r="B3311" s="2">
        <v>41872</v>
      </c>
      <c r="C3311" s="3">
        <v>0.72956018518518517</v>
      </c>
      <c r="D3311" t="s">
        <v>31</v>
      </c>
      <c r="E3311" t="s">
        <v>29</v>
      </c>
      <c r="F3311" t="s">
        <v>17</v>
      </c>
      <c r="G3311" t="s">
        <v>8</v>
      </c>
      <c r="H3311">
        <v>75762</v>
      </c>
      <c r="I3311">
        <f>IF(Table3_1[[#This Row],[Status]]="Hired",1,0)</f>
        <v>1</v>
      </c>
      <c r="J3311" t="b">
        <f>OR((Table3_1[[#This Row],[Offered Salary]]&lt;$O$27),(Table3_1[[#This Row],[Offered Salary]]&gt;$O$28))</f>
        <v>0</v>
      </c>
      <c r="K3311" t="str">
        <f>IF(Table3_1[[#This Row],[Offered Salary]]&lt;$O$27,"Low",IF(Table3_1[[#This Row],[Offered Salary]]&gt;$O$28,"High",""))</f>
        <v/>
      </c>
      <c r="L3311" s="6">
        <f>((Table3_1[[#This Row],[Offered Salary]]-$O$25)/$O$26)</f>
        <v>0.89348162707321466</v>
      </c>
    </row>
    <row r="3312" spans="1:12" x14ac:dyDescent="0.3">
      <c r="A3312">
        <v>369701</v>
      </c>
      <c r="B3312" s="2">
        <v>41872</v>
      </c>
      <c r="C3312" s="3">
        <v>0.78612268518518513</v>
      </c>
      <c r="D3312" t="s">
        <v>31</v>
      </c>
      <c r="E3312" t="s">
        <v>27</v>
      </c>
      <c r="F3312" t="s">
        <v>17</v>
      </c>
      <c r="G3312" t="s">
        <v>8</v>
      </c>
      <c r="H3312">
        <v>42790</v>
      </c>
      <c r="I3312">
        <f>IF(Table3_1[[#This Row],[Status]]="Hired",1,0)</f>
        <v>1</v>
      </c>
      <c r="J3312" t="b">
        <f>OR((Table3_1[[#This Row],[Offered Salary]]&lt;$O$27),(Table3_1[[#This Row],[Offered Salary]]&gt;$O$28))</f>
        <v>0</v>
      </c>
      <c r="K3312" t="str">
        <f>IF(Table3_1[[#This Row],[Offered Salary]]&lt;$O$27,"Low",IF(Table3_1[[#This Row],[Offered Salary]]&gt;$O$28,"High",""))</f>
        <v/>
      </c>
      <c r="L3312" s="6">
        <f>((Table3_1[[#This Row],[Offered Salary]]-$O$25)/$O$26)</f>
        <v>-0.24937665742583895</v>
      </c>
    </row>
    <row r="3313" spans="1:12" x14ac:dyDescent="0.3">
      <c r="A3313">
        <v>786103</v>
      </c>
      <c r="B3313" s="2">
        <v>41873</v>
      </c>
      <c r="C3313" s="3">
        <v>0.5767592592592593</v>
      </c>
      <c r="D3313" t="s">
        <v>30</v>
      </c>
      <c r="E3313" t="s">
        <v>29</v>
      </c>
      <c r="F3313" t="s">
        <v>17</v>
      </c>
      <c r="G3313" t="s">
        <v>5</v>
      </c>
      <c r="H3313">
        <v>19217</v>
      </c>
      <c r="I3313">
        <f>IF(Table3_1[[#This Row],[Status]]="Hired",1,0)</f>
        <v>0</v>
      </c>
      <c r="J3313" t="b">
        <f>OR((Table3_1[[#This Row],[Offered Salary]]&lt;$O$27),(Table3_1[[#This Row],[Offered Salary]]&gt;$O$28))</f>
        <v>0</v>
      </c>
      <c r="K3313" t="str">
        <f>IF(Table3_1[[#This Row],[Offered Salary]]&lt;$O$27,"Low",IF(Table3_1[[#This Row],[Offered Salary]]&gt;$O$28,"High",""))</f>
        <v/>
      </c>
      <c r="L3313" s="6">
        <f>((Table3_1[[#This Row],[Offered Salary]]-$O$25)/$O$26)</f>
        <v>-1.0664517011143078</v>
      </c>
    </row>
    <row r="3314" spans="1:12" x14ac:dyDescent="0.3">
      <c r="A3314">
        <v>596520</v>
      </c>
      <c r="B3314" s="2">
        <v>41878</v>
      </c>
      <c r="C3314" s="3">
        <v>0.58097222222222222</v>
      </c>
      <c r="D3314" t="s">
        <v>30</v>
      </c>
      <c r="E3314" t="s">
        <v>29</v>
      </c>
      <c r="F3314" t="s">
        <v>17</v>
      </c>
      <c r="G3314" t="s">
        <v>10</v>
      </c>
      <c r="H3314">
        <v>43284</v>
      </c>
      <c r="I3314">
        <f>IF(Table3_1[[#This Row],[Status]]="Hired",1,0)</f>
        <v>0</v>
      </c>
      <c r="J3314" t="b">
        <f>OR((Table3_1[[#This Row],[Offered Salary]]&lt;$O$27),(Table3_1[[#This Row],[Offered Salary]]&gt;$O$28))</f>
        <v>0</v>
      </c>
      <c r="K3314" t="str">
        <f>IF(Table3_1[[#This Row],[Offered Salary]]&lt;$O$27,"Low",IF(Table3_1[[#This Row],[Offered Salary]]&gt;$O$28,"High",""))</f>
        <v/>
      </c>
      <c r="L3314" s="6">
        <f>((Table3_1[[#This Row],[Offered Salary]]-$O$25)/$O$26)</f>
        <v>-0.232253886816154</v>
      </c>
    </row>
    <row r="3315" spans="1:12" x14ac:dyDescent="0.3">
      <c r="A3315">
        <v>716768</v>
      </c>
      <c r="B3315" s="2">
        <v>41876</v>
      </c>
      <c r="C3315" s="3">
        <v>0.39891203703703704</v>
      </c>
      <c r="D3315" t="s">
        <v>30</v>
      </c>
      <c r="E3315" t="s">
        <v>27</v>
      </c>
      <c r="F3315" t="s">
        <v>17</v>
      </c>
      <c r="G3315" t="s">
        <v>6</v>
      </c>
      <c r="H3315">
        <v>5433</v>
      </c>
      <c r="I3315">
        <f>IF(Table3_1[[#This Row],[Status]]="Hired",1,0)</f>
        <v>0</v>
      </c>
      <c r="J3315" t="b">
        <f>OR((Table3_1[[#This Row],[Offered Salary]]&lt;$O$27),(Table3_1[[#This Row],[Offered Salary]]&gt;$O$28))</f>
        <v>1</v>
      </c>
      <c r="K3315" t="str">
        <f>IF(Table3_1[[#This Row],[Offered Salary]]&lt;$O$27,"Low",IF(Table3_1[[#This Row],[Offered Salary]]&gt;$O$28,"High",""))</f>
        <v>Low</v>
      </c>
      <c r="L3315" s="6">
        <f>((Table3_1[[#This Row],[Offered Salary]]-$O$25)/$O$26)</f>
        <v>-1.5442255271950718</v>
      </c>
    </row>
    <row r="3316" spans="1:12" x14ac:dyDescent="0.3">
      <c r="A3316">
        <v>729601</v>
      </c>
      <c r="B3316" s="2">
        <v>41877</v>
      </c>
      <c r="C3316" s="3">
        <v>0.39550925925925928</v>
      </c>
      <c r="D3316" t="s">
        <v>31</v>
      </c>
      <c r="E3316" t="s">
        <v>29</v>
      </c>
      <c r="F3316" t="s">
        <v>17</v>
      </c>
      <c r="G3316" t="s">
        <v>6</v>
      </c>
      <c r="H3316">
        <v>37115</v>
      </c>
      <c r="I3316">
        <f>IF(Table3_1[[#This Row],[Status]]="Hired",1,0)</f>
        <v>1</v>
      </c>
      <c r="J3316" t="b">
        <f>OR((Table3_1[[#This Row],[Offered Salary]]&lt;$O$27),(Table3_1[[#This Row],[Offered Salary]]&gt;$O$28))</f>
        <v>0</v>
      </c>
      <c r="K3316" t="str">
        <f>IF(Table3_1[[#This Row],[Offered Salary]]&lt;$O$27,"Low",IF(Table3_1[[#This Row],[Offered Salary]]&gt;$O$28,"High",""))</f>
        <v/>
      </c>
      <c r="L3316" s="6">
        <f>((Table3_1[[#This Row],[Offered Salary]]-$O$25)/$O$26)</f>
        <v>-0.44608055056341417</v>
      </c>
    </row>
    <row r="3317" spans="1:12" x14ac:dyDescent="0.3">
      <c r="A3317">
        <v>391507</v>
      </c>
      <c r="B3317" s="2">
        <v>41862</v>
      </c>
      <c r="C3317" s="3">
        <v>0.39799768518518519</v>
      </c>
      <c r="D3317" t="s">
        <v>31</v>
      </c>
      <c r="E3317" t="s">
        <v>29</v>
      </c>
      <c r="F3317" t="s">
        <v>12</v>
      </c>
      <c r="G3317" t="s">
        <v>10</v>
      </c>
      <c r="H3317">
        <v>24210</v>
      </c>
      <c r="I3317">
        <f>IF(Table3_1[[#This Row],[Status]]="Hired",1,0)</f>
        <v>1</v>
      </c>
      <c r="J3317" t="b">
        <f>OR((Table3_1[[#This Row],[Offered Salary]]&lt;$O$27),(Table3_1[[#This Row],[Offered Salary]]&gt;$O$28))</f>
        <v>0</v>
      </c>
      <c r="K3317" t="str">
        <f>IF(Table3_1[[#This Row],[Offered Salary]]&lt;$O$27,"Low",IF(Table3_1[[#This Row],[Offered Salary]]&gt;$O$28,"High",""))</f>
        <v/>
      </c>
      <c r="L3317" s="6">
        <f>((Table3_1[[#This Row],[Offered Salary]]-$O$25)/$O$26)</f>
        <v>-0.89338693663220847</v>
      </c>
    </row>
    <row r="3318" spans="1:12" x14ac:dyDescent="0.3">
      <c r="A3318">
        <v>794711</v>
      </c>
      <c r="B3318" s="2">
        <v>41849</v>
      </c>
      <c r="C3318" s="3">
        <v>0.60173611111111114</v>
      </c>
      <c r="D3318" t="s">
        <v>31</v>
      </c>
      <c r="E3318" t="s">
        <v>29</v>
      </c>
      <c r="F3318" t="s">
        <v>12</v>
      </c>
      <c r="G3318" t="s">
        <v>4</v>
      </c>
      <c r="H3318">
        <v>90076</v>
      </c>
      <c r="I3318">
        <f>IF(Table3_1[[#This Row],[Status]]="Hired",1,0)</f>
        <v>1</v>
      </c>
      <c r="J3318" t="b">
        <f>OR((Table3_1[[#This Row],[Offered Salary]]&lt;$O$27),(Table3_1[[#This Row],[Offered Salary]]&gt;$O$28))</f>
        <v>0</v>
      </c>
      <c r="K3318" t="str">
        <f>IF(Table3_1[[#This Row],[Offered Salary]]&lt;$O$27,"Low",IF(Table3_1[[#This Row],[Offered Salary]]&gt;$O$28,"High",""))</f>
        <v/>
      </c>
      <c r="L3318" s="6">
        <f>((Table3_1[[#This Row],[Offered Salary]]-$O$25)/$O$26)</f>
        <v>1.3896260370064748</v>
      </c>
    </row>
    <row r="3319" spans="1:12" x14ac:dyDescent="0.3">
      <c r="A3319">
        <v>656787</v>
      </c>
      <c r="B3319" s="2">
        <v>41782</v>
      </c>
      <c r="C3319" s="3">
        <v>0.74912037037037038</v>
      </c>
      <c r="D3319" t="s">
        <v>30</v>
      </c>
      <c r="E3319" t="s">
        <v>29</v>
      </c>
      <c r="F3319" t="s">
        <v>20</v>
      </c>
      <c r="G3319" t="s">
        <v>10</v>
      </c>
      <c r="H3319">
        <v>32731</v>
      </c>
      <c r="I3319">
        <f>IF(Table3_1[[#This Row],[Status]]="Hired",1,0)</f>
        <v>0</v>
      </c>
      <c r="J3319" t="b">
        <f>OR((Table3_1[[#This Row],[Offered Salary]]&lt;$O$27),(Table3_1[[#This Row],[Offered Salary]]&gt;$O$28))</f>
        <v>0</v>
      </c>
      <c r="K3319" t="str">
        <f>IF(Table3_1[[#This Row],[Offered Salary]]&lt;$O$27,"Low",IF(Table3_1[[#This Row],[Offered Salary]]&gt;$O$28,"High",""))</f>
        <v/>
      </c>
      <c r="L3319" s="6">
        <f>((Table3_1[[#This Row],[Offered Salary]]-$O$25)/$O$26)</f>
        <v>-0.59803647435462648</v>
      </c>
    </row>
    <row r="3320" spans="1:12" x14ac:dyDescent="0.3">
      <c r="A3320">
        <v>410418</v>
      </c>
      <c r="B3320" s="2">
        <v>41782</v>
      </c>
      <c r="C3320" s="3">
        <v>0.75129629629629635</v>
      </c>
      <c r="D3320" t="s">
        <v>31</v>
      </c>
      <c r="E3320" t="s">
        <v>27</v>
      </c>
      <c r="F3320" t="s">
        <v>20</v>
      </c>
      <c r="G3320" t="s">
        <v>10</v>
      </c>
      <c r="H3320">
        <v>75381</v>
      </c>
      <c r="I3320">
        <f>IF(Table3_1[[#This Row],[Status]]="Hired",1,0)</f>
        <v>1</v>
      </c>
      <c r="J3320" t="b">
        <f>OR((Table3_1[[#This Row],[Offered Salary]]&lt;$O$27),(Table3_1[[#This Row],[Offered Salary]]&gt;$O$28))</f>
        <v>0</v>
      </c>
      <c r="K3320" t="str">
        <f>IF(Table3_1[[#This Row],[Offered Salary]]&lt;$O$27,"Low",IF(Table3_1[[#This Row],[Offered Salary]]&gt;$O$28,"High",""))</f>
        <v/>
      </c>
      <c r="L3320" s="6">
        <f>((Table3_1[[#This Row],[Offered Salary]]-$O$25)/$O$26)</f>
        <v>0.88027560358679768</v>
      </c>
    </row>
    <row r="3321" spans="1:12" x14ac:dyDescent="0.3">
      <c r="A3321">
        <v>475908</v>
      </c>
      <c r="B3321" s="2">
        <v>41775</v>
      </c>
      <c r="C3321" s="3">
        <v>0.73747685185185186</v>
      </c>
      <c r="D3321" t="s">
        <v>31</v>
      </c>
      <c r="E3321" t="s">
        <v>27</v>
      </c>
      <c r="F3321" t="s">
        <v>20</v>
      </c>
      <c r="G3321" t="s">
        <v>10</v>
      </c>
      <c r="H3321">
        <v>58723</v>
      </c>
      <c r="I3321">
        <f>IF(Table3_1[[#This Row],[Status]]="Hired",1,0)</f>
        <v>1</v>
      </c>
      <c r="J3321" t="b">
        <f>OR((Table3_1[[#This Row],[Offered Salary]]&lt;$O$27),(Table3_1[[#This Row],[Offered Salary]]&gt;$O$28))</f>
        <v>0</v>
      </c>
      <c r="K3321" t="str">
        <f>IF(Table3_1[[#This Row],[Offered Salary]]&lt;$O$27,"Low",IF(Table3_1[[#This Row],[Offered Salary]]&gt;$O$28,"High",""))</f>
        <v/>
      </c>
      <c r="L3321" s="6">
        <f>((Table3_1[[#This Row],[Offered Salary]]-$O$25)/$O$26)</f>
        <v>0.30288468695495147</v>
      </c>
    </row>
    <row r="3322" spans="1:12" x14ac:dyDescent="0.3">
      <c r="A3322">
        <v>825365</v>
      </c>
      <c r="B3322" s="2">
        <v>41775</v>
      </c>
      <c r="C3322" s="3">
        <v>0.74010416666666667</v>
      </c>
      <c r="D3322" t="s">
        <v>30</v>
      </c>
      <c r="E3322" t="s">
        <v>27</v>
      </c>
      <c r="F3322" t="s">
        <v>20</v>
      </c>
      <c r="G3322" t="s">
        <v>10</v>
      </c>
      <c r="H3322">
        <v>66849</v>
      </c>
      <c r="I3322">
        <f>IF(Table3_1[[#This Row],[Status]]="Hired",1,0)</f>
        <v>0</v>
      </c>
      <c r="J3322" t="b">
        <f>OR((Table3_1[[#This Row],[Offered Salary]]&lt;$O$27),(Table3_1[[#This Row],[Offered Salary]]&gt;$O$28))</f>
        <v>0</v>
      </c>
      <c r="K3322" t="str">
        <f>IF(Table3_1[[#This Row],[Offered Salary]]&lt;$O$27,"Low",IF(Table3_1[[#This Row],[Offered Salary]]&gt;$O$28,"High",""))</f>
        <v/>
      </c>
      <c r="L3322" s="6">
        <f>((Table3_1[[#This Row],[Offered Salary]]-$O$25)/$O$26)</f>
        <v>0.58454386504057898</v>
      </c>
    </row>
    <row r="3323" spans="1:12" x14ac:dyDescent="0.3">
      <c r="A3323">
        <v>747318</v>
      </c>
      <c r="B3323" s="2">
        <v>41775</v>
      </c>
      <c r="C3323" s="3">
        <v>0.7377893518518519</v>
      </c>
      <c r="D3323" t="s">
        <v>31</v>
      </c>
      <c r="E3323" t="s">
        <v>28</v>
      </c>
      <c r="F3323" t="s">
        <v>20</v>
      </c>
      <c r="G3323" t="s">
        <v>10</v>
      </c>
      <c r="H3323">
        <v>14799</v>
      </c>
      <c r="I3323">
        <f>IF(Table3_1[[#This Row],[Status]]="Hired",1,0)</f>
        <v>1</v>
      </c>
      <c r="J3323" t="b">
        <f>OR((Table3_1[[#This Row],[Offered Salary]]&lt;$O$27),(Table3_1[[#This Row],[Offered Salary]]&gt;$O$28))</f>
        <v>0</v>
      </c>
      <c r="K3323" t="str">
        <f>IF(Table3_1[[#This Row],[Offered Salary]]&lt;$O$27,"Low",IF(Table3_1[[#This Row],[Offered Salary]]&gt;$O$28,"High",""))</f>
        <v/>
      </c>
      <c r="L3323" s="6">
        <f>((Table3_1[[#This Row],[Offered Salary]]-$O$25)/$O$26)</f>
        <v>-1.2195861151903971</v>
      </c>
    </row>
    <row r="3324" spans="1:12" x14ac:dyDescent="0.3">
      <c r="A3324">
        <v>729869</v>
      </c>
      <c r="B3324" s="2">
        <v>41775</v>
      </c>
      <c r="C3324" s="3">
        <v>0.73804398148148154</v>
      </c>
      <c r="D3324" t="s">
        <v>31</v>
      </c>
      <c r="E3324" t="s">
        <v>28</v>
      </c>
      <c r="F3324" t="s">
        <v>20</v>
      </c>
      <c r="G3324" t="s">
        <v>10</v>
      </c>
      <c r="H3324">
        <v>33179</v>
      </c>
      <c r="I3324">
        <f>IF(Table3_1[[#This Row],[Status]]="Hired",1,0)</f>
        <v>1</v>
      </c>
      <c r="J3324" t="b">
        <f>OR((Table3_1[[#This Row],[Offered Salary]]&lt;$O$27),(Table3_1[[#This Row],[Offered Salary]]&gt;$O$28))</f>
        <v>0</v>
      </c>
      <c r="K3324" t="str">
        <f>IF(Table3_1[[#This Row],[Offered Salary]]&lt;$O$27,"Low",IF(Table3_1[[#This Row],[Offered Salary]]&gt;$O$28,"High",""))</f>
        <v/>
      </c>
      <c r="L3324" s="6">
        <f>((Table3_1[[#This Row],[Offered Salary]]-$O$25)/$O$26)</f>
        <v>-0.58250813177742222</v>
      </c>
    </row>
    <row r="3325" spans="1:12" x14ac:dyDescent="0.3">
      <c r="A3325">
        <v>114826</v>
      </c>
      <c r="B3325" s="2">
        <v>41871</v>
      </c>
      <c r="C3325" s="3">
        <v>0.64094907407407409</v>
      </c>
      <c r="D3325" t="s">
        <v>30</v>
      </c>
      <c r="E3325" t="s">
        <v>29</v>
      </c>
      <c r="F3325" t="s">
        <v>20</v>
      </c>
      <c r="G3325" t="s">
        <v>10</v>
      </c>
      <c r="H3325">
        <v>41054</v>
      </c>
      <c r="I3325">
        <f>IF(Table3_1[[#This Row],[Status]]="Hired",1,0)</f>
        <v>0</v>
      </c>
      <c r="J3325" t="b">
        <f>OR((Table3_1[[#This Row],[Offered Salary]]&lt;$O$27),(Table3_1[[#This Row],[Offered Salary]]&gt;$O$28))</f>
        <v>0</v>
      </c>
      <c r="K3325" t="str">
        <f>IF(Table3_1[[#This Row],[Offered Salary]]&lt;$O$27,"Low",IF(Table3_1[[#This Row],[Offered Salary]]&gt;$O$28,"High",""))</f>
        <v/>
      </c>
      <c r="L3325" s="6">
        <f>((Table3_1[[#This Row],[Offered Salary]]-$O$25)/$O$26)</f>
        <v>-0.30954898491250515</v>
      </c>
    </row>
    <row r="3326" spans="1:12" x14ac:dyDescent="0.3">
      <c r="A3326">
        <v>899997</v>
      </c>
      <c r="B3326" s="2">
        <v>41871</v>
      </c>
      <c r="C3326" s="3">
        <v>0.78258101851851847</v>
      </c>
      <c r="D3326" t="s">
        <v>30</v>
      </c>
      <c r="E3326" t="s">
        <v>29</v>
      </c>
      <c r="F3326" t="s">
        <v>20</v>
      </c>
      <c r="G3326" t="s">
        <v>10</v>
      </c>
      <c r="H3326">
        <v>91371</v>
      </c>
      <c r="I3326">
        <f>IF(Table3_1[[#This Row],[Status]]="Hired",1,0)</f>
        <v>0</v>
      </c>
      <c r="J3326" t="b">
        <f>OR((Table3_1[[#This Row],[Offered Salary]]&lt;$O$27),(Table3_1[[#This Row],[Offered Salary]]&gt;$O$28))</f>
        <v>0</v>
      </c>
      <c r="K3326" t="str">
        <f>IF(Table3_1[[#This Row],[Offered Salary]]&lt;$O$27,"Low",IF(Table3_1[[#This Row],[Offered Salary]]&gt;$O$28,"High",""))</f>
        <v/>
      </c>
      <c r="L3326" s="6">
        <f>((Table3_1[[#This Row],[Offered Salary]]-$O$25)/$O$26)</f>
        <v>1.4345126522687057</v>
      </c>
    </row>
    <row r="3327" spans="1:12" x14ac:dyDescent="0.3">
      <c r="A3327">
        <v>390743</v>
      </c>
      <c r="B3327" s="2">
        <v>41871</v>
      </c>
      <c r="C3327" s="3">
        <v>0.7835185185185185</v>
      </c>
      <c r="D3327" t="s">
        <v>31</v>
      </c>
      <c r="E3327" t="s">
        <v>29</v>
      </c>
      <c r="F3327" t="s">
        <v>20</v>
      </c>
      <c r="G3327" t="s">
        <v>10</v>
      </c>
      <c r="H3327">
        <v>33532</v>
      </c>
      <c r="I3327">
        <f>IF(Table3_1[[#This Row],[Status]]="Hired",1,0)</f>
        <v>1</v>
      </c>
      <c r="J3327" t="b">
        <f>OR((Table3_1[[#This Row],[Offered Salary]]&lt;$O$27),(Table3_1[[#This Row],[Offered Salary]]&gt;$O$28))</f>
        <v>0</v>
      </c>
      <c r="K3327" t="str">
        <f>IF(Table3_1[[#This Row],[Offered Salary]]&lt;$O$27,"Low",IF(Table3_1[[#This Row],[Offered Salary]]&gt;$O$28,"High",""))</f>
        <v/>
      </c>
      <c r="L3327" s="6">
        <f>((Table3_1[[#This Row],[Offered Salary]]-$O$25)/$O$26)</f>
        <v>-0.57027262970208059</v>
      </c>
    </row>
    <row r="3328" spans="1:12" x14ac:dyDescent="0.3">
      <c r="A3328">
        <v>169266</v>
      </c>
      <c r="B3328" s="2">
        <v>41871</v>
      </c>
      <c r="C3328" s="3">
        <v>0.78549768518518515</v>
      </c>
      <c r="D3328" t="s">
        <v>30</v>
      </c>
      <c r="E3328" t="s">
        <v>29</v>
      </c>
      <c r="F3328" t="s">
        <v>20</v>
      </c>
      <c r="G3328" t="s">
        <v>10</v>
      </c>
      <c r="H3328">
        <v>1188</v>
      </c>
      <c r="I3328">
        <f>IF(Table3_1[[#This Row],[Status]]="Hired",1,0)</f>
        <v>0</v>
      </c>
      <c r="J3328" t="b">
        <f>OR((Table3_1[[#This Row],[Offered Salary]]&lt;$O$27),(Table3_1[[#This Row],[Offered Salary]]&gt;$O$28))</f>
        <v>1</v>
      </c>
      <c r="K3328" t="str">
        <f>IF(Table3_1[[#This Row],[Offered Salary]]&lt;$O$27,"Low",IF(Table3_1[[#This Row],[Offered Salary]]&gt;$O$28,"High",""))</f>
        <v>Low</v>
      </c>
      <c r="L3328" s="6">
        <f>((Table3_1[[#This Row],[Offered Salary]]-$O$25)/$O$26)</f>
        <v>-1.6913635054098748</v>
      </c>
    </row>
    <row r="3329" spans="1:12" x14ac:dyDescent="0.3">
      <c r="A3329">
        <v>114741</v>
      </c>
      <c r="B3329" s="2">
        <v>41871</v>
      </c>
      <c r="C3329" s="3">
        <v>0.78418981481481487</v>
      </c>
      <c r="D3329" t="s">
        <v>31</v>
      </c>
      <c r="E3329" t="s">
        <v>29</v>
      </c>
      <c r="F3329" t="s">
        <v>20</v>
      </c>
      <c r="G3329" t="s">
        <v>10</v>
      </c>
      <c r="H3329">
        <v>12959</v>
      </c>
      <c r="I3329">
        <f>IF(Table3_1[[#This Row],[Status]]="Hired",1,0)</f>
        <v>1</v>
      </c>
      <c r="J3329" t="b">
        <f>OR((Table3_1[[#This Row],[Offered Salary]]&lt;$O$27),(Table3_1[[#This Row],[Offered Salary]]&gt;$O$28))</f>
        <v>0</v>
      </c>
      <c r="K3329" t="str">
        <f>IF(Table3_1[[#This Row],[Offered Salary]]&lt;$O$27,"Low",IF(Table3_1[[#This Row],[Offered Salary]]&gt;$O$28,"High",""))</f>
        <v/>
      </c>
      <c r="L3329" s="6">
        <f>((Table3_1[[#This Row],[Offered Salary]]-$O$25)/$O$26)</f>
        <v>-1.2833632364896286</v>
      </c>
    </row>
    <row r="3330" spans="1:12" x14ac:dyDescent="0.3">
      <c r="A3330">
        <v>161963</v>
      </c>
      <c r="B3330" s="2">
        <v>41871</v>
      </c>
      <c r="C3330" s="3">
        <v>0.78892361111111109</v>
      </c>
      <c r="D3330" t="s">
        <v>30</v>
      </c>
      <c r="E3330" t="s">
        <v>29</v>
      </c>
      <c r="F3330" t="s">
        <v>20</v>
      </c>
      <c r="G3330" t="s">
        <v>10</v>
      </c>
      <c r="H3330">
        <v>68381</v>
      </c>
      <c r="I3330">
        <f>IF(Table3_1[[#This Row],[Status]]="Hired",1,0)</f>
        <v>0</v>
      </c>
      <c r="J3330" t="b">
        <f>OR((Table3_1[[#This Row],[Offered Salary]]&lt;$O$27),(Table3_1[[#This Row],[Offered Salary]]&gt;$O$28))</f>
        <v>0</v>
      </c>
      <c r="K3330" t="str">
        <f>IF(Table3_1[[#This Row],[Offered Salary]]&lt;$O$27,"Low",IF(Table3_1[[#This Row],[Offered Salary]]&gt;$O$28,"High",""))</f>
        <v/>
      </c>
      <c r="L3330" s="6">
        <f>((Table3_1[[#This Row],[Offered Salary]]-$O$25)/$O$26)</f>
        <v>0.63764525081798251</v>
      </c>
    </row>
    <row r="3331" spans="1:12" x14ac:dyDescent="0.3">
      <c r="A3331">
        <v>897881</v>
      </c>
      <c r="B3331" s="2">
        <v>41871</v>
      </c>
      <c r="C3331" s="3">
        <v>0.78923611111111114</v>
      </c>
      <c r="D3331" t="s">
        <v>30</v>
      </c>
      <c r="E3331" t="s">
        <v>29</v>
      </c>
      <c r="F3331" t="s">
        <v>20</v>
      </c>
      <c r="G3331" t="s">
        <v>10</v>
      </c>
      <c r="H3331">
        <v>7690</v>
      </c>
      <c r="I3331">
        <f>IF(Table3_1[[#This Row],[Status]]="Hired",1,0)</f>
        <v>0</v>
      </c>
      <c r="J3331" t="b">
        <f>OR((Table3_1[[#This Row],[Offered Salary]]&lt;$O$27),(Table3_1[[#This Row],[Offered Salary]]&gt;$O$28))</f>
        <v>1</v>
      </c>
      <c r="K3331" t="str">
        <f>IF(Table3_1[[#This Row],[Offered Salary]]&lt;$O$27,"Low",IF(Table3_1[[#This Row],[Offered Salary]]&gt;$O$28,"High",""))</f>
        <v>Low</v>
      </c>
      <c r="L3331" s="6">
        <f>((Table3_1[[#This Row],[Offered Salary]]-$O$25)/$O$26)</f>
        <v>-1.4659945691666123</v>
      </c>
    </row>
    <row r="3332" spans="1:12" x14ac:dyDescent="0.3">
      <c r="A3332">
        <v>331487</v>
      </c>
      <c r="B3332" s="2">
        <v>41877</v>
      </c>
      <c r="C3332" s="3">
        <v>0.63288194444444446</v>
      </c>
      <c r="D3332" t="s">
        <v>31</v>
      </c>
      <c r="E3332" t="s">
        <v>27</v>
      </c>
      <c r="F3332" t="s">
        <v>20</v>
      </c>
      <c r="G3332" t="s">
        <v>10</v>
      </c>
      <c r="H3332">
        <v>55670</v>
      </c>
      <c r="I3332">
        <f>IF(Table3_1[[#This Row],[Status]]="Hired",1,0)</f>
        <v>1</v>
      </c>
      <c r="J3332" t="b">
        <f>OR((Table3_1[[#This Row],[Offered Salary]]&lt;$O$27),(Table3_1[[#This Row],[Offered Salary]]&gt;$O$28))</f>
        <v>0</v>
      </c>
      <c r="K3332" t="str">
        <f>IF(Table3_1[[#This Row],[Offered Salary]]&lt;$O$27,"Low",IF(Table3_1[[#This Row],[Offered Salary]]&gt;$O$28,"High",""))</f>
        <v/>
      </c>
      <c r="L3332" s="6">
        <f>((Table3_1[[#This Row],[Offered Salary]]-$O$25)/$O$26)</f>
        <v>0.19706319166878106</v>
      </c>
    </row>
    <row r="3333" spans="1:12" x14ac:dyDescent="0.3">
      <c r="A3333">
        <v>219953</v>
      </c>
      <c r="B3333" s="2">
        <v>41879</v>
      </c>
      <c r="C3333" s="3">
        <v>0.67848379629629629</v>
      </c>
      <c r="D3333" t="s">
        <v>31</v>
      </c>
      <c r="E3333" t="s">
        <v>29</v>
      </c>
      <c r="F3333" t="s">
        <v>20</v>
      </c>
      <c r="G3333" t="s">
        <v>10</v>
      </c>
      <c r="H3333">
        <v>88338</v>
      </c>
      <c r="I3333">
        <f>IF(Table3_1[[#This Row],[Status]]="Hired",1,0)</f>
        <v>1</v>
      </c>
      <c r="J3333" t="b">
        <f>OR((Table3_1[[#This Row],[Offered Salary]]&lt;$O$27),(Table3_1[[#This Row],[Offered Salary]]&gt;$O$28))</f>
        <v>0</v>
      </c>
      <c r="K3333" t="str">
        <f>IF(Table3_1[[#This Row],[Offered Salary]]&lt;$O$27,"Low",IF(Table3_1[[#This Row],[Offered Salary]]&gt;$O$28,"High",""))</f>
        <v/>
      </c>
      <c r="L3333" s="6">
        <f>((Table3_1[[#This Row],[Offered Salary]]-$O$25)/$O$26)</f>
        <v>1.3293843865618746</v>
      </c>
    </row>
    <row r="3334" spans="1:12" x14ac:dyDescent="0.3">
      <c r="A3334">
        <v>590522</v>
      </c>
      <c r="B3334" s="2">
        <v>41879</v>
      </c>
      <c r="C3334" s="3">
        <v>0.68098379629629635</v>
      </c>
      <c r="D3334" t="s">
        <v>30</v>
      </c>
      <c r="E3334" t="s">
        <v>29</v>
      </c>
      <c r="F3334" t="s">
        <v>20</v>
      </c>
      <c r="G3334" t="s">
        <v>10</v>
      </c>
      <c r="H3334">
        <v>91558</v>
      </c>
      <c r="I3334">
        <f>IF(Table3_1[[#This Row],[Status]]="Hired",1,0)</f>
        <v>0</v>
      </c>
      <c r="J3334" t="b">
        <f>OR((Table3_1[[#This Row],[Offered Salary]]&lt;$O$27),(Table3_1[[#This Row],[Offered Salary]]&gt;$O$28))</f>
        <v>0</v>
      </c>
      <c r="K3334" t="str">
        <f>IF(Table3_1[[#This Row],[Offered Salary]]&lt;$O$27,"Low",IF(Table3_1[[#This Row],[Offered Salary]]&gt;$O$28,"High",""))</f>
        <v/>
      </c>
      <c r="L3334" s="6">
        <f>((Table3_1[[#This Row],[Offered Salary]]-$O$25)/$O$26)</f>
        <v>1.4409943488355297</v>
      </c>
    </row>
    <row r="3335" spans="1:12" x14ac:dyDescent="0.3">
      <c r="A3335">
        <v>646084</v>
      </c>
      <c r="B3335" s="2">
        <v>41788</v>
      </c>
      <c r="C3335" s="3">
        <v>0.31377314814814816</v>
      </c>
      <c r="D3335" t="s">
        <v>30</v>
      </c>
      <c r="E3335" t="s">
        <v>29</v>
      </c>
      <c r="F3335" t="s">
        <v>17</v>
      </c>
      <c r="G3335" t="s">
        <v>1</v>
      </c>
      <c r="H3335">
        <v>89351</v>
      </c>
      <c r="I3335">
        <f>IF(Table3_1[[#This Row],[Status]]="Hired",1,0)</f>
        <v>0</v>
      </c>
      <c r="J3335" t="b">
        <f>OR((Table3_1[[#This Row],[Offered Salary]]&lt;$O$27),(Table3_1[[#This Row],[Offered Salary]]&gt;$O$28))</f>
        <v>0</v>
      </c>
      <c r="K3335" t="str">
        <f>IF(Table3_1[[#This Row],[Offered Salary]]&lt;$O$27,"Low",IF(Table3_1[[#This Row],[Offered Salary]]&gt;$O$28,"High",""))</f>
        <v/>
      </c>
      <c r="L3335" s="6">
        <f>((Table3_1[[#This Row],[Offered Salary]]-$O$25)/$O$26)</f>
        <v>1.364496464755419</v>
      </c>
    </row>
    <row r="3336" spans="1:12" x14ac:dyDescent="0.3">
      <c r="A3336">
        <v>510340</v>
      </c>
      <c r="B3336" s="2">
        <v>41786</v>
      </c>
      <c r="C3336" s="3">
        <v>0.49753472222222223</v>
      </c>
      <c r="D3336" t="s">
        <v>31</v>
      </c>
      <c r="E3336" t="s">
        <v>27</v>
      </c>
      <c r="F3336" t="s">
        <v>17</v>
      </c>
      <c r="G3336" t="s">
        <v>1</v>
      </c>
      <c r="H3336">
        <v>88420</v>
      </c>
      <c r="I3336">
        <f>IF(Table3_1[[#This Row],[Status]]="Hired",1,0)</f>
        <v>1</v>
      </c>
      <c r="J3336" t="b">
        <f>OR((Table3_1[[#This Row],[Offered Salary]]&lt;$O$27),(Table3_1[[#This Row],[Offered Salary]]&gt;$O$28))</f>
        <v>0</v>
      </c>
      <c r="K3336" t="str">
        <f>IF(Table3_1[[#This Row],[Offered Salary]]&lt;$O$27,"Low",IF(Table3_1[[#This Row],[Offered Salary]]&gt;$O$28,"High",""))</f>
        <v/>
      </c>
      <c r="L3336" s="6">
        <f>((Table3_1[[#This Row],[Offered Salary]]-$O$25)/$O$26)</f>
        <v>1.3322266278371666</v>
      </c>
    </row>
    <row r="3337" spans="1:12" x14ac:dyDescent="0.3">
      <c r="A3337">
        <v>259229</v>
      </c>
      <c r="B3337" s="2">
        <v>41816</v>
      </c>
      <c r="C3337" s="3">
        <v>0.43039351851851854</v>
      </c>
      <c r="D3337" t="s">
        <v>31</v>
      </c>
      <c r="E3337" t="s">
        <v>27</v>
      </c>
      <c r="F3337" t="s">
        <v>12</v>
      </c>
      <c r="G3337" t="s">
        <v>6</v>
      </c>
      <c r="H3337">
        <v>27256</v>
      </c>
      <c r="I3337">
        <f>IF(Table3_1[[#This Row],[Status]]="Hired",1,0)</f>
        <v>1</v>
      </c>
      <c r="J3337" t="b">
        <f>OR((Table3_1[[#This Row],[Offered Salary]]&lt;$O$27),(Table3_1[[#This Row],[Offered Salary]]&gt;$O$28))</f>
        <v>0</v>
      </c>
      <c r="K3337" t="str">
        <f>IF(Table3_1[[#This Row],[Offered Salary]]&lt;$O$27,"Low",IF(Table3_1[[#This Row],[Offered Salary]]&gt;$O$28,"High",""))</f>
        <v/>
      </c>
      <c r="L3337" s="6">
        <f>((Table3_1[[#This Row],[Offered Salary]]-$O$25)/$O$26)</f>
        <v>-0.78780807169880696</v>
      </c>
    </row>
    <row r="3338" spans="1:12" x14ac:dyDescent="0.3">
      <c r="A3338">
        <v>604800</v>
      </c>
      <c r="B3338" s="2">
        <v>41816</v>
      </c>
      <c r="C3338" s="3">
        <v>0.43135416666666665</v>
      </c>
      <c r="D3338" t="s">
        <v>30</v>
      </c>
      <c r="E3338" t="s">
        <v>27</v>
      </c>
      <c r="F3338" t="s">
        <v>12</v>
      </c>
      <c r="G3338" t="s">
        <v>6</v>
      </c>
      <c r="H3338">
        <v>78196</v>
      </c>
      <c r="I3338">
        <f>IF(Table3_1[[#This Row],[Status]]="Hired",1,0)</f>
        <v>0</v>
      </c>
      <c r="J3338" t="b">
        <f>OR((Table3_1[[#This Row],[Offered Salary]]&lt;$O$27),(Table3_1[[#This Row],[Offered Salary]]&gt;$O$28))</f>
        <v>0</v>
      </c>
      <c r="K3338" t="str">
        <f>IF(Table3_1[[#This Row],[Offered Salary]]&lt;$O$27,"Low",IF(Table3_1[[#This Row],[Offered Salary]]&gt;$O$28,"High",""))</f>
        <v/>
      </c>
      <c r="L3338" s="6">
        <f>((Table3_1[[#This Row],[Offered Salary]]-$O$25)/$O$26)</f>
        <v>0.9778476668788284</v>
      </c>
    </row>
    <row r="3339" spans="1:12" x14ac:dyDescent="0.3">
      <c r="A3339">
        <v>696733</v>
      </c>
      <c r="B3339" s="2">
        <v>41816</v>
      </c>
      <c r="C3339" s="3">
        <v>0.43170138888888887</v>
      </c>
      <c r="D3339" t="s">
        <v>31</v>
      </c>
      <c r="E3339" t="s">
        <v>29</v>
      </c>
      <c r="F3339" t="s">
        <v>12</v>
      </c>
      <c r="G3339" t="s">
        <v>6</v>
      </c>
      <c r="H3339">
        <v>88465</v>
      </c>
      <c r="I3339">
        <f>IF(Table3_1[[#This Row],[Status]]="Hired",1,0)</f>
        <v>1</v>
      </c>
      <c r="J3339" t="b">
        <f>OR((Table3_1[[#This Row],[Offered Salary]]&lt;$O$27),(Table3_1[[#This Row],[Offered Salary]]&gt;$O$28))</f>
        <v>0</v>
      </c>
      <c r="K3339" t="str">
        <f>IF(Table3_1[[#This Row],[Offered Salary]]&lt;$O$27,"Low",IF(Table3_1[[#This Row],[Offered Salary]]&gt;$O$28,"High",""))</f>
        <v/>
      </c>
      <c r="L3339" s="6">
        <f>((Table3_1[[#This Row],[Offered Salary]]-$O$25)/$O$26)</f>
        <v>1.3337863943906803</v>
      </c>
    </row>
    <row r="3340" spans="1:12" x14ac:dyDescent="0.3">
      <c r="A3340">
        <v>930905</v>
      </c>
      <c r="B3340" s="2">
        <v>41816</v>
      </c>
      <c r="C3340" s="3">
        <v>0.43390046296296297</v>
      </c>
      <c r="D3340" t="s">
        <v>30</v>
      </c>
      <c r="E3340" t="s">
        <v>27</v>
      </c>
      <c r="F3340" t="s">
        <v>12</v>
      </c>
      <c r="G3340" t="s">
        <v>6</v>
      </c>
      <c r="H3340">
        <v>25454</v>
      </c>
      <c r="I3340">
        <f>IF(Table3_1[[#This Row],[Status]]="Hired",1,0)</f>
        <v>0</v>
      </c>
      <c r="J3340" t="b">
        <f>OR((Table3_1[[#This Row],[Offered Salary]]&lt;$O$27),(Table3_1[[#This Row],[Offered Salary]]&gt;$O$28))</f>
        <v>0</v>
      </c>
      <c r="K3340" t="str">
        <f>IF(Table3_1[[#This Row],[Offered Salary]]&lt;$O$27,"Low",IF(Table3_1[[#This Row],[Offered Salary]]&gt;$O$28,"High",""))</f>
        <v/>
      </c>
      <c r="L3340" s="6">
        <f>((Table3_1[[#This Row],[Offered Salary]]-$O$25)/$O$26)</f>
        <v>-0.85026805679729334</v>
      </c>
    </row>
    <row r="3341" spans="1:12" x14ac:dyDescent="0.3">
      <c r="A3341">
        <v>379513</v>
      </c>
      <c r="B3341" s="2">
        <v>41822</v>
      </c>
      <c r="C3341" s="3">
        <v>0.49887731481481479</v>
      </c>
      <c r="D3341" t="s">
        <v>31</v>
      </c>
      <c r="E3341" t="s">
        <v>27</v>
      </c>
      <c r="F3341" t="s">
        <v>12</v>
      </c>
      <c r="G3341" t="s">
        <v>6</v>
      </c>
      <c r="H3341">
        <v>12909</v>
      </c>
      <c r="I3341">
        <f>IF(Table3_1[[#This Row],[Status]]="Hired",1,0)</f>
        <v>1</v>
      </c>
      <c r="J3341" t="b">
        <f>OR((Table3_1[[#This Row],[Offered Salary]]&lt;$O$27),(Table3_1[[#This Row],[Offered Salary]]&gt;$O$28))</f>
        <v>0</v>
      </c>
      <c r="K3341" t="str">
        <f>IF(Table3_1[[#This Row],[Offered Salary]]&lt;$O$27,"Low",IF(Table3_1[[#This Row],[Offered Salary]]&gt;$O$28,"High",""))</f>
        <v/>
      </c>
      <c r="L3341" s="6">
        <f>((Table3_1[[#This Row],[Offered Salary]]-$O$25)/$O$26)</f>
        <v>-1.2850963104379771</v>
      </c>
    </row>
    <row r="3342" spans="1:12" x14ac:dyDescent="0.3">
      <c r="A3342">
        <v>492225</v>
      </c>
      <c r="B3342" s="2">
        <v>41822</v>
      </c>
      <c r="C3342" s="3">
        <v>0.49989583333333332</v>
      </c>
      <c r="D3342" t="s">
        <v>31</v>
      </c>
      <c r="E3342" t="s">
        <v>27</v>
      </c>
      <c r="F3342" t="s">
        <v>12</v>
      </c>
      <c r="G3342" t="s">
        <v>6</v>
      </c>
      <c r="H3342">
        <v>71033</v>
      </c>
      <c r="I3342">
        <f>IF(Table3_1[[#This Row],[Status]]="Hired",1,0)</f>
        <v>1</v>
      </c>
      <c r="J3342" t="b">
        <f>OR((Table3_1[[#This Row],[Offered Salary]]&lt;$O$27),(Table3_1[[#This Row],[Offered Salary]]&gt;$O$28))</f>
        <v>0</v>
      </c>
      <c r="K3342" t="str">
        <f>IF(Table3_1[[#This Row],[Offered Salary]]&lt;$O$27,"Low",IF(Table3_1[[#This Row],[Offered Salary]]&gt;$O$28,"High",""))</f>
        <v/>
      </c>
      <c r="L3342" s="6">
        <f>((Table3_1[[#This Row],[Offered Salary]]-$O$25)/$O$26)</f>
        <v>0.72956749303839652</v>
      </c>
    </row>
    <row r="3343" spans="1:12" x14ac:dyDescent="0.3">
      <c r="A3343">
        <v>909614</v>
      </c>
      <c r="B3343" s="2">
        <v>41822</v>
      </c>
      <c r="C3343" s="3">
        <v>0.50032407407407409</v>
      </c>
      <c r="D3343" t="s">
        <v>30</v>
      </c>
      <c r="E3343" t="s">
        <v>29</v>
      </c>
      <c r="F3343" t="s">
        <v>12</v>
      </c>
      <c r="G3343" t="s">
        <v>6</v>
      </c>
      <c r="H3343">
        <v>96078</v>
      </c>
      <c r="I3343">
        <f>IF(Table3_1[[#This Row],[Status]]="Hired",1,0)</f>
        <v>0</v>
      </c>
      <c r="J3343" t="b">
        <f>OR((Table3_1[[#This Row],[Offered Salary]]&lt;$O$27),(Table3_1[[#This Row],[Offered Salary]]&gt;$O$28))</f>
        <v>0</v>
      </c>
      <c r="K3343" t="str">
        <f>IF(Table3_1[[#This Row],[Offered Salary]]&lt;$O$27,"Low",IF(Table3_1[[#This Row],[Offered Salary]]&gt;$O$28,"High",""))</f>
        <v/>
      </c>
      <c r="L3343" s="6">
        <f>((Table3_1[[#This Row],[Offered Salary]]-$O$25)/$O$26)</f>
        <v>1.5976642337662503</v>
      </c>
    </row>
    <row r="3344" spans="1:12" x14ac:dyDescent="0.3">
      <c r="A3344">
        <v>591038</v>
      </c>
      <c r="B3344" s="2">
        <v>41822</v>
      </c>
      <c r="C3344" s="3">
        <v>0.50127314814814816</v>
      </c>
      <c r="D3344" t="s">
        <v>30</v>
      </c>
      <c r="E3344" t="s">
        <v>29</v>
      </c>
      <c r="F3344" t="s">
        <v>12</v>
      </c>
      <c r="G3344" t="s">
        <v>6</v>
      </c>
      <c r="H3344">
        <v>42203</v>
      </c>
      <c r="I3344">
        <f>IF(Table3_1[[#This Row],[Status]]="Hired",1,0)</f>
        <v>0</v>
      </c>
      <c r="J3344" t="b">
        <f>OR((Table3_1[[#This Row],[Offered Salary]]&lt;$O$27),(Table3_1[[#This Row],[Offered Salary]]&gt;$O$28))</f>
        <v>0</v>
      </c>
      <c r="K3344" t="str">
        <f>IF(Table3_1[[#This Row],[Offered Salary]]&lt;$O$27,"Low",IF(Table3_1[[#This Row],[Offered Salary]]&gt;$O$28,"High",""))</f>
        <v/>
      </c>
      <c r="L3344" s="6">
        <f>((Table3_1[[#This Row],[Offered Salary]]-$O$25)/$O$26)</f>
        <v>-0.26972294557945248</v>
      </c>
    </row>
    <row r="3345" spans="1:12" x14ac:dyDescent="0.3">
      <c r="A3345">
        <v>676043</v>
      </c>
      <c r="B3345" s="2">
        <v>41822</v>
      </c>
      <c r="C3345" s="3">
        <v>0.50238425925925922</v>
      </c>
      <c r="D3345" t="s">
        <v>31</v>
      </c>
      <c r="E3345" t="s">
        <v>29</v>
      </c>
      <c r="F3345" t="s">
        <v>12</v>
      </c>
      <c r="G3345" t="s">
        <v>6</v>
      </c>
      <c r="H3345">
        <v>63510</v>
      </c>
      <c r="I3345">
        <f>IF(Table3_1[[#This Row],[Status]]="Hired",1,0)</f>
        <v>1</v>
      </c>
      <c r="J3345" t="b">
        <f>OR((Table3_1[[#This Row],[Offered Salary]]&lt;$O$27),(Table3_1[[#This Row],[Offered Salary]]&gt;$O$28))</f>
        <v>0</v>
      </c>
      <c r="K3345" t="str">
        <f>IF(Table3_1[[#This Row],[Offered Salary]]&lt;$O$27,"Low",IF(Table3_1[[#This Row],[Offered Salary]]&gt;$O$28,"High",""))</f>
        <v/>
      </c>
      <c r="L3345" s="6">
        <f>((Table3_1[[#This Row],[Offered Salary]]-$O$25)/$O$26)</f>
        <v>0.46880918676985411</v>
      </c>
    </row>
    <row r="3346" spans="1:12" x14ac:dyDescent="0.3">
      <c r="A3346">
        <v>273255</v>
      </c>
      <c r="B3346" s="2">
        <v>41815</v>
      </c>
      <c r="C3346" s="3">
        <v>0.76969907407407412</v>
      </c>
      <c r="D3346" t="s">
        <v>31</v>
      </c>
      <c r="E3346" t="s">
        <v>27</v>
      </c>
      <c r="F3346" t="s">
        <v>17</v>
      </c>
      <c r="G3346" t="s">
        <v>10</v>
      </c>
      <c r="H3346">
        <v>36183</v>
      </c>
      <c r="I3346">
        <f>IF(Table3_1[[#This Row],[Status]]="Hired",1,0)</f>
        <v>1</v>
      </c>
      <c r="J3346" t="b">
        <f>OR((Table3_1[[#This Row],[Offered Salary]]&lt;$O$27),(Table3_1[[#This Row],[Offered Salary]]&gt;$O$28))</f>
        <v>0</v>
      </c>
      <c r="K3346" t="str">
        <f>IF(Table3_1[[#This Row],[Offered Salary]]&lt;$O$27,"Low",IF(Table3_1[[#This Row],[Offered Salary]]&gt;$O$28,"High",""))</f>
        <v/>
      </c>
      <c r="L3346" s="6">
        <f>((Table3_1[[#This Row],[Offered Salary]]-$O$25)/$O$26)</f>
        <v>-0.47838504896063355</v>
      </c>
    </row>
    <row r="3347" spans="1:12" x14ac:dyDescent="0.3">
      <c r="A3347">
        <v>84107</v>
      </c>
      <c r="B3347" s="2">
        <v>41815</v>
      </c>
      <c r="C3347" s="3">
        <v>0.77104166666666663</v>
      </c>
      <c r="D3347" t="s">
        <v>31</v>
      </c>
      <c r="E3347" t="s">
        <v>27</v>
      </c>
      <c r="F3347" t="s">
        <v>17</v>
      </c>
      <c r="G3347" t="s">
        <v>10</v>
      </c>
      <c r="H3347">
        <v>62664</v>
      </c>
      <c r="I3347">
        <f>IF(Table3_1[[#This Row],[Status]]="Hired",1,0)</f>
        <v>1</v>
      </c>
      <c r="J3347" t="b">
        <f>OR((Table3_1[[#This Row],[Offered Salary]]&lt;$O$27),(Table3_1[[#This Row],[Offered Salary]]&gt;$O$28))</f>
        <v>0</v>
      </c>
      <c r="K3347" t="str">
        <f>IF(Table3_1[[#This Row],[Offered Salary]]&lt;$O$27,"Low",IF(Table3_1[[#This Row],[Offered Salary]]&gt;$O$28,"High",""))</f>
        <v/>
      </c>
      <c r="L3347" s="6">
        <f>((Table3_1[[#This Row],[Offered Salary]]-$O$25)/$O$26)</f>
        <v>0.43948557556379442</v>
      </c>
    </row>
    <row r="3348" spans="1:12" x14ac:dyDescent="0.3">
      <c r="A3348">
        <v>365351</v>
      </c>
      <c r="B3348" s="2">
        <v>41815</v>
      </c>
      <c r="C3348" s="3">
        <v>0.77346064814814819</v>
      </c>
      <c r="D3348" t="s">
        <v>30</v>
      </c>
      <c r="E3348" t="s">
        <v>29</v>
      </c>
      <c r="F3348" t="s">
        <v>17</v>
      </c>
      <c r="G3348" t="s">
        <v>10</v>
      </c>
      <c r="H3348">
        <v>45092</v>
      </c>
      <c r="I3348">
        <f>IF(Table3_1[[#This Row],[Status]]="Hired",1,0)</f>
        <v>0</v>
      </c>
      <c r="J3348" t="b">
        <f>OR((Table3_1[[#This Row],[Offered Salary]]&lt;$O$27),(Table3_1[[#This Row],[Offered Salary]]&gt;$O$28))</f>
        <v>0</v>
      </c>
      <c r="K3348" t="str">
        <f>IF(Table3_1[[#This Row],[Offered Salary]]&lt;$O$27,"Low",IF(Table3_1[[#This Row],[Offered Salary]]&gt;$O$28,"High",""))</f>
        <v/>
      </c>
      <c r="L3348" s="6">
        <f>((Table3_1[[#This Row],[Offered Salary]]-$O$25)/$O$26)</f>
        <v>-0.16958593284386572</v>
      </c>
    </row>
    <row r="3349" spans="1:12" x14ac:dyDescent="0.3">
      <c r="A3349">
        <v>322814</v>
      </c>
      <c r="B3349" s="2">
        <v>41815</v>
      </c>
      <c r="C3349" s="3">
        <v>0.77422453703703709</v>
      </c>
      <c r="D3349" t="s">
        <v>30</v>
      </c>
      <c r="E3349" t="s">
        <v>29</v>
      </c>
      <c r="F3349" t="s">
        <v>17</v>
      </c>
      <c r="G3349" t="s">
        <v>10</v>
      </c>
      <c r="H3349">
        <v>86015</v>
      </c>
      <c r="I3349">
        <f>IF(Table3_1[[#This Row],[Status]]="Hired",1,0)</f>
        <v>0</v>
      </c>
      <c r="J3349" t="b">
        <f>OR((Table3_1[[#This Row],[Offered Salary]]&lt;$O$27),(Table3_1[[#This Row],[Offered Salary]]&gt;$O$28))</f>
        <v>0</v>
      </c>
      <c r="K3349" t="str">
        <f>IF(Table3_1[[#This Row],[Offered Salary]]&lt;$O$27,"Low",IF(Table3_1[[#This Row],[Offered Salary]]&gt;$O$28,"High",""))</f>
        <v/>
      </c>
      <c r="L3349" s="6">
        <f>((Table3_1[[#This Row],[Offered Salary]]-$O$25)/$O$26)</f>
        <v>1.2488657709215951</v>
      </c>
    </row>
    <row r="3350" spans="1:12" x14ac:dyDescent="0.3">
      <c r="A3350">
        <v>228996</v>
      </c>
      <c r="B3350" s="2">
        <v>41815</v>
      </c>
      <c r="C3350" s="3">
        <v>0.77096064814814813</v>
      </c>
      <c r="D3350" t="s">
        <v>31</v>
      </c>
      <c r="E3350" t="s">
        <v>29</v>
      </c>
      <c r="F3350" t="s">
        <v>17</v>
      </c>
      <c r="G3350" t="s">
        <v>10</v>
      </c>
      <c r="H3350">
        <v>56965</v>
      </c>
      <c r="I3350">
        <f>IF(Table3_1[[#This Row],[Status]]="Hired",1,0)</f>
        <v>1</v>
      </c>
      <c r="J3350" t="b">
        <f>OR((Table3_1[[#This Row],[Offered Salary]]&lt;$O$27),(Table3_1[[#This Row],[Offered Salary]]&gt;$O$28))</f>
        <v>0</v>
      </c>
      <c r="K3350" t="str">
        <f>IF(Table3_1[[#This Row],[Offered Salary]]&lt;$O$27,"Low",IF(Table3_1[[#This Row],[Offered Salary]]&gt;$O$28,"High",""))</f>
        <v/>
      </c>
      <c r="L3350" s="6">
        <f>((Table3_1[[#This Row],[Offered Salary]]-$O$25)/$O$26)</f>
        <v>0.24194980693101187</v>
      </c>
    </row>
    <row r="3351" spans="1:12" x14ac:dyDescent="0.3">
      <c r="A3351">
        <v>696532</v>
      </c>
      <c r="B3351" s="2">
        <v>41835</v>
      </c>
      <c r="C3351" s="3">
        <v>0.39755787037037038</v>
      </c>
      <c r="D3351" t="s">
        <v>31</v>
      </c>
      <c r="E3351" t="s">
        <v>29</v>
      </c>
      <c r="F3351" t="s">
        <v>20</v>
      </c>
      <c r="G3351" t="s">
        <v>2</v>
      </c>
      <c r="H3351">
        <v>12626</v>
      </c>
      <c r="I3351">
        <f>IF(Table3_1[[#This Row],[Status]]="Hired",1,0)</f>
        <v>1</v>
      </c>
      <c r="J3351" t="b">
        <f>OR((Table3_1[[#This Row],[Offered Salary]]&lt;$O$27),(Table3_1[[#This Row],[Offered Salary]]&gt;$O$28))</f>
        <v>0</v>
      </c>
      <c r="K3351" t="str">
        <f>IF(Table3_1[[#This Row],[Offered Salary]]&lt;$O$27,"Low",IF(Table3_1[[#This Row],[Offered Salary]]&gt;$O$28,"High",""))</f>
        <v/>
      </c>
      <c r="L3351" s="6">
        <f>((Table3_1[[#This Row],[Offered Salary]]-$O$25)/$O$26)</f>
        <v>-1.2949055089856307</v>
      </c>
    </row>
    <row r="3352" spans="1:12" x14ac:dyDescent="0.3">
      <c r="A3352">
        <v>432427</v>
      </c>
      <c r="B3352" s="2">
        <v>41772</v>
      </c>
      <c r="C3352" s="3">
        <v>0.67787037037037035</v>
      </c>
      <c r="D3352" t="s">
        <v>31</v>
      </c>
      <c r="E3352" t="s">
        <v>29</v>
      </c>
      <c r="F3352" t="s">
        <v>19</v>
      </c>
      <c r="G3352" t="s">
        <v>10</v>
      </c>
      <c r="H3352">
        <v>80332</v>
      </c>
      <c r="I3352">
        <f>IF(Table3_1[[#This Row],[Status]]="Hired",1,0)</f>
        <v>1</v>
      </c>
      <c r="J3352" t="b">
        <f>OR((Table3_1[[#This Row],[Offered Salary]]&lt;$O$27),(Table3_1[[#This Row],[Offered Salary]]&gt;$O$28))</f>
        <v>0</v>
      </c>
      <c r="K3352" t="str">
        <f>IF(Table3_1[[#This Row],[Offered Salary]]&lt;$O$27,"Low",IF(Table3_1[[#This Row],[Offered Salary]]&gt;$O$28,"High",""))</f>
        <v/>
      </c>
      <c r="L3352" s="6">
        <f>((Table3_1[[#This Row],[Offered Salary]]-$O$25)/$O$26)</f>
        <v>1.0518845859522841</v>
      </c>
    </row>
    <row r="3353" spans="1:12" x14ac:dyDescent="0.3">
      <c r="A3353">
        <v>274225</v>
      </c>
      <c r="B3353" s="2">
        <v>41773</v>
      </c>
      <c r="C3353" s="3">
        <v>0.63296296296296295</v>
      </c>
      <c r="D3353" t="s">
        <v>31</v>
      </c>
      <c r="E3353" t="s">
        <v>29</v>
      </c>
      <c r="F3353" t="s">
        <v>19</v>
      </c>
      <c r="G3353" t="s">
        <v>10</v>
      </c>
      <c r="H3353">
        <v>91583</v>
      </c>
      <c r="I3353">
        <f>IF(Table3_1[[#This Row],[Status]]="Hired",1,0)</f>
        <v>1</v>
      </c>
      <c r="J3353" t="b">
        <f>OR((Table3_1[[#This Row],[Offered Salary]]&lt;$O$27),(Table3_1[[#This Row],[Offered Salary]]&gt;$O$28))</f>
        <v>0</v>
      </c>
      <c r="K3353" t="str">
        <f>IF(Table3_1[[#This Row],[Offered Salary]]&lt;$O$27,"Low",IF(Table3_1[[#This Row],[Offered Salary]]&gt;$O$28,"High",""))</f>
        <v/>
      </c>
      <c r="L3353" s="6">
        <f>((Table3_1[[#This Row],[Offered Salary]]-$O$25)/$O$26)</f>
        <v>1.441860885809704</v>
      </c>
    </row>
    <row r="3354" spans="1:12" x14ac:dyDescent="0.3">
      <c r="A3354">
        <v>190670</v>
      </c>
      <c r="B3354" s="2">
        <v>41771</v>
      </c>
      <c r="C3354" s="3">
        <v>0.66841435185185183</v>
      </c>
      <c r="D3354" t="s">
        <v>31</v>
      </c>
      <c r="E3354" t="s">
        <v>29</v>
      </c>
      <c r="F3354" t="s">
        <v>19</v>
      </c>
      <c r="G3354" t="s">
        <v>10</v>
      </c>
      <c r="H3354">
        <v>78751</v>
      </c>
      <c r="I3354">
        <f>IF(Table3_1[[#This Row],[Status]]="Hired",1,0)</f>
        <v>1</v>
      </c>
      <c r="J3354" t="b">
        <f>OR((Table3_1[[#This Row],[Offered Salary]]&lt;$O$27),(Table3_1[[#This Row],[Offered Salary]]&gt;$O$28))</f>
        <v>0</v>
      </c>
      <c r="K3354" t="str">
        <f>IF(Table3_1[[#This Row],[Offered Salary]]&lt;$O$27,"Low",IF(Table3_1[[#This Row],[Offered Salary]]&gt;$O$28,"High",""))</f>
        <v/>
      </c>
      <c r="L3354" s="6">
        <f>((Table3_1[[#This Row],[Offered Salary]]-$O$25)/$O$26)</f>
        <v>0.9970847877054988</v>
      </c>
    </row>
    <row r="3355" spans="1:12" x14ac:dyDescent="0.3">
      <c r="A3355">
        <v>795543</v>
      </c>
      <c r="B3355" s="2">
        <v>41779</v>
      </c>
      <c r="C3355" s="3">
        <v>0.60581018518518515</v>
      </c>
      <c r="D3355" t="s">
        <v>31</v>
      </c>
      <c r="E3355" t="s">
        <v>29</v>
      </c>
      <c r="F3355" t="s">
        <v>14</v>
      </c>
      <c r="G3355" t="s">
        <v>6</v>
      </c>
      <c r="H3355">
        <v>8091</v>
      </c>
      <c r="I3355">
        <f>IF(Table3_1[[#This Row],[Status]]="Hired",1,0)</f>
        <v>1</v>
      </c>
      <c r="J3355" t="b">
        <f>OR((Table3_1[[#This Row],[Offered Salary]]&lt;$O$27),(Table3_1[[#This Row],[Offered Salary]]&gt;$O$28))</f>
        <v>1</v>
      </c>
      <c r="K3355" t="str">
        <f>IF(Table3_1[[#This Row],[Offered Salary]]&lt;$O$27,"Low",IF(Table3_1[[#This Row],[Offered Salary]]&gt;$O$28,"High",""))</f>
        <v>Low</v>
      </c>
      <c r="L3355" s="6">
        <f>((Table3_1[[#This Row],[Offered Salary]]-$O$25)/$O$26)</f>
        <v>-1.4520953161008561</v>
      </c>
    </row>
    <row r="3356" spans="1:12" x14ac:dyDescent="0.3">
      <c r="A3356">
        <v>498378</v>
      </c>
      <c r="B3356" s="2">
        <v>41760</v>
      </c>
      <c r="C3356" s="3">
        <v>0.3991898148148148</v>
      </c>
      <c r="D3356" t="s">
        <v>30</v>
      </c>
      <c r="E3356" t="s">
        <v>27</v>
      </c>
      <c r="F3356" t="s">
        <v>17</v>
      </c>
      <c r="G3356" t="s">
        <v>2</v>
      </c>
      <c r="H3356">
        <v>64300</v>
      </c>
      <c r="I3356">
        <f>IF(Table3_1[[#This Row],[Status]]="Hired",1,0)</f>
        <v>0</v>
      </c>
      <c r="J3356" t="b">
        <f>OR((Table3_1[[#This Row],[Offered Salary]]&lt;$O$27),(Table3_1[[#This Row],[Offered Salary]]&gt;$O$28))</f>
        <v>0</v>
      </c>
      <c r="K3356" t="str">
        <f>IF(Table3_1[[#This Row],[Offered Salary]]&lt;$O$27,"Low",IF(Table3_1[[#This Row],[Offered Salary]]&gt;$O$28,"High",""))</f>
        <v/>
      </c>
      <c r="L3356" s="6">
        <f>((Table3_1[[#This Row],[Offered Salary]]-$O$25)/$O$26)</f>
        <v>0.49619175515376324</v>
      </c>
    </row>
    <row r="3357" spans="1:12" x14ac:dyDescent="0.3">
      <c r="A3357">
        <v>209648</v>
      </c>
      <c r="B3357" s="2">
        <v>41761</v>
      </c>
      <c r="C3357" s="3">
        <v>0.73702546296296301</v>
      </c>
      <c r="D3357" t="s">
        <v>31</v>
      </c>
      <c r="E3357" t="s">
        <v>27</v>
      </c>
      <c r="F3357" t="s">
        <v>17</v>
      </c>
      <c r="G3357" t="s">
        <v>2</v>
      </c>
      <c r="H3357">
        <v>83423</v>
      </c>
      <c r="I3357">
        <f>IF(Table3_1[[#This Row],[Status]]="Hired",1,0)</f>
        <v>1</v>
      </c>
      <c r="J3357" t="b">
        <f>OR((Table3_1[[#This Row],[Offered Salary]]&lt;$O$27),(Table3_1[[#This Row],[Offered Salary]]&gt;$O$28))</f>
        <v>0</v>
      </c>
      <c r="K3357" t="str">
        <f>IF(Table3_1[[#This Row],[Offered Salary]]&lt;$O$27,"Low",IF(Table3_1[[#This Row],[Offered Salary]]&gt;$O$28,"High",""))</f>
        <v/>
      </c>
      <c r="L3357" s="6">
        <f>((Table3_1[[#This Row],[Offered Salary]]-$O$25)/$O$26)</f>
        <v>1.1590232174391994</v>
      </c>
    </row>
    <row r="3358" spans="1:12" x14ac:dyDescent="0.3">
      <c r="A3358">
        <v>516009</v>
      </c>
      <c r="B3358" s="2">
        <v>41761</v>
      </c>
      <c r="C3358" s="3">
        <v>0.73819444444444449</v>
      </c>
      <c r="D3358" t="s">
        <v>30</v>
      </c>
      <c r="E3358" t="s">
        <v>29</v>
      </c>
      <c r="F3358" t="s">
        <v>17</v>
      </c>
      <c r="G3358" t="s">
        <v>2</v>
      </c>
      <c r="H3358">
        <v>52475</v>
      </c>
      <c r="I3358">
        <f>IF(Table3_1[[#This Row],[Status]]="Hired",1,0)</f>
        <v>0</v>
      </c>
      <c r="J3358" t="b">
        <f>OR((Table3_1[[#This Row],[Offered Salary]]&lt;$O$27),(Table3_1[[#This Row],[Offered Salary]]&gt;$O$28))</f>
        <v>0</v>
      </c>
      <c r="K3358" t="str">
        <f>IF(Table3_1[[#This Row],[Offered Salary]]&lt;$O$27,"Low",IF(Table3_1[[#This Row],[Offered Salary]]&gt;$O$28,"High",""))</f>
        <v/>
      </c>
      <c r="L3358" s="6">
        <f>((Table3_1[[#This Row],[Offered Salary]]-$O$25)/$O$26)</f>
        <v>8.6319766369300388E-2</v>
      </c>
    </row>
    <row r="3359" spans="1:12" x14ac:dyDescent="0.3">
      <c r="A3359">
        <v>568970</v>
      </c>
      <c r="B3359" s="2">
        <v>41761</v>
      </c>
      <c r="C3359" s="3">
        <v>0.7377893518518519</v>
      </c>
      <c r="D3359" t="s">
        <v>31</v>
      </c>
      <c r="E3359" t="s">
        <v>29</v>
      </c>
      <c r="F3359" t="s">
        <v>17</v>
      </c>
      <c r="G3359" t="s">
        <v>2</v>
      </c>
      <c r="H3359">
        <v>19753</v>
      </c>
      <c r="I3359">
        <f>IF(Table3_1[[#This Row],[Status]]="Hired",1,0)</f>
        <v>1</v>
      </c>
      <c r="J3359" t="b">
        <f>OR((Table3_1[[#This Row],[Offered Salary]]&lt;$O$27),(Table3_1[[#This Row],[Offered Salary]]&gt;$O$28))</f>
        <v>0</v>
      </c>
      <c r="K3359" t="str">
        <f>IF(Table3_1[[#This Row],[Offered Salary]]&lt;$O$27,"Low",IF(Table3_1[[#This Row],[Offered Salary]]&gt;$O$28,"High",""))</f>
        <v/>
      </c>
      <c r="L3359" s="6">
        <f>((Table3_1[[#This Row],[Offered Salary]]-$O$25)/$O$26)</f>
        <v>-1.0478731483880099</v>
      </c>
    </row>
    <row r="3360" spans="1:12" x14ac:dyDescent="0.3">
      <c r="A3360">
        <v>76858</v>
      </c>
      <c r="B3360" s="2">
        <v>41830</v>
      </c>
      <c r="C3360" s="3">
        <v>0.39673611111111112</v>
      </c>
      <c r="D3360" t="s">
        <v>30</v>
      </c>
      <c r="E3360" t="s">
        <v>27</v>
      </c>
      <c r="F3360" t="s">
        <v>20</v>
      </c>
      <c r="G3360" t="s">
        <v>10</v>
      </c>
      <c r="H3360">
        <v>69372</v>
      </c>
      <c r="I3360">
        <f>IF(Table3_1[[#This Row],[Status]]="Hired",1,0)</f>
        <v>0</v>
      </c>
      <c r="J3360" t="b">
        <f>OR((Table3_1[[#This Row],[Offered Salary]]&lt;$O$27),(Table3_1[[#This Row],[Offered Salary]]&gt;$O$28))</f>
        <v>0</v>
      </c>
      <c r="K3360" t="str">
        <f>IF(Table3_1[[#This Row],[Offered Salary]]&lt;$O$27,"Low",IF(Table3_1[[#This Row],[Offered Salary]]&gt;$O$28,"High",""))</f>
        <v/>
      </c>
      <c r="L3360" s="6">
        <f>((Table3_1[[#This Row],[Offered Salary]]-$O$25)/$O$26)</f>
        <v>0.67199477647425332</v>
      </c>
    </row>
    <row r="3361" spans="1:12" x14ac:dyDescent="0.3">
      <c r="A3361">
        <v>45586</v>
      </c>
      <c r="B3361" s="2">
        <v>41830</v>
      </c>
      <c r="C3361" s="3">
        <v>0.39708333333333334</v>
      </c>
      <c r="D3361" t="s">
        <v>30</v>
      </c>
      <c r="E3361" t="s">
        <v>27</v>
      </c>
      <c r="F3361" t="s">
        <v>20</v>
      </c>
      <c r="G3361" t="s">
        <v>10</v>
      </c>
      <c r="H3361">
        <v>57732</v>
      </c>
      <c r="I3361">
        <f>IF(Table3_1[[#This Row],[Status]]="Hired",1,0)</f>
        <v>0</v>
      </c>
      <c r="J3361" t="b">
        <f>OR((Table3_1[[#This Row],[Offered Salary]]&lt;$O$27),(Table3_1[[#This Row],[Offered Salary]]&gt;$O$28))</f>
        <v>0</v>
      </c>
      <c r="K3361" t="str">
        <f>IF(Table3_1[[#This Row],[Offered Salary]]&lt;$O$27,"Low",IF(Table3_1[[#This Row],[Offered Salary]]&gt;$O$28,"High",""))</f>
        <v/>
      </c>
      <c r="L3361" s="6">
        <f>((Table3_1[[#This Row],[Offered Salary]]-$O$25)/$O$26)</f>
        <v>0.2685351612986806</v>
      </c>
    </row>
    <row r="3362" spans="1:12" x14ac:dyDescent="0.3">
      <c r="A3362">
        <v>435558</v>
      </c>
      <c r="B3362" s="2">
        <v>41762</v>
      </c>
      <c r="C3362" s="3">
        <v>0.80920138888888893</v>
      </c>
      <c r="D3362" t="s">
        <v>31</v>
      </c>
      <c r="E3362" t="s">
        <v>29</v>
      </c>
      <c r="F3362" t="s">
        <v>17</v>
      </c>
      <c r="G3362" t="s">
        <v>4</v>
      </c>
      <c r="H3362">
        <v>31878</v>
      </c>
      <c r="I3362">
        <f>IF(Table3_1[[#This Row],[Status]]="Hired",1,0)</f>
        <v>1</v>
      </c>
      <c r="J3362" t="b">
        <f>OR((Table3_1[[#This Row],[Offered Salary]]&lt;$O$27),(Table3_1[[#This Row],[Offered Salary]]&gt;$O$28))</f>
        <v>0</v>
      </c>
      <c r="K3362" t="str">
        <f>IF(Table3_1[[#This Row],[Offered Salary]]&lt;$O$27,"Low",IF(Table3_1[[#This Row],[Offered Salary]]&gt;$O$28,"High",""))</f>
        <v/>
      </c>
      <c r="L3362" s="6">
        <f>((Table3_1[[#This Row],[Offered Salary]]-$O$25)/$O$26)</f>
        <v>-0.62760271591345496</v>
      </c>
    </row>
    <row r="3363" spans="1:12" x14ac:dyDescent="0.3">
      <c r="A3363">
        <v>602613</v>
      </c>
      <c r="B3363" s="2">
        <v>41762</v>
      </c>
      <c r="C3363" s="3">
        <v>0.80980324074074073</v>
      </c>
      <c r="D3363" t="s">
        <v>30</v>
      </c>
      <c r="E3363" t="s">
        <v>29</v>
      </c>
      <c r="F3363" t="s">
        <v>17</v>
      </c>
      <c r="G3363" t="s">
        <v>4</v>
      </c>
      <c r="H3363">
        <v>60876</v>
      </c>
      <c r="I3363">
        <f>IF(Table3_1[[#This Row],[Status]]="Hired",1,0)</f>
        <v>0</v>
      </c>
      <c r="J3363" t="b">
        <f>OR((Table3_1[[#This Row],[Offered Salary]]&lt;$O$27),(Table3_1[[#This Row],[Offered Salary]]&gt;$O$28))</f>
        <v>0</v>
      </c>
      <c r="K3363" t="str">
        <f>IF(Table3_1[[#This Row],[Offered Salary]]&lt;$O$27,"Low",IF(Table3_1[[#This Row],[Offered Salary]]&gt;$O$28,"High",""))</f>
        <v/>
      </c>
      <c r="L3363" s="6">
        <f>((Table3_1[[#This Row],[Offered Salary]]-$O$25)/$O$26)</f>
        <v>0.37751085117084565</v>
      </c>
    </row>
    <row r="3364" spans="1:12" x14ac:dyDescent="0.3">
      <c r="A3364">
        <v>770165</v>
      </c>
      <c r="B3364" s="2">
        <v>41762</v>
      </c>
      <c r="C3364" s="3">
        <v>0.80917824074074074</v>
      </c>
      <c r="D3364" t="s">
        <v>31</v>
      </c>
      <c r="E3364" t="s">
        <v>29</v>
      </c>
      <c r="F3364" t="s">
        <v>17</v>
      </c>
      <c r="G3364" t="s">
        <v>4</v>
      </c>
      <c r="H3364">
        <v>50356</v>
      </c>
      <c r="I3364">
        <f>IF(Table3_1[[#This Row],[Status]]="Hired",1,0)</f>
        <v>1</v>
      </c>
      <c r="J3364" t="b">
        <f>OR((Table3_1[[#This Row],[Offered Salary]]&lt;$O$27),(Table3_1[[#This Row],[Offered Salary]]&gt;$O$28))</f>
        <v>0</v>
      </c>
      <c r="K3364" t="str">
        <f>IF(Table3_1[[#This Row],[Offered Salary]]&lt;$O$27,"Low",IF(Table3_1[[#This Row],[Offered Salary]]&gt;$O$28,"High",""))</f>
        <v/>
      </c>
      <c r="L3364" s="6">
        <f>((Table3_1[[#This Row],[Offered Salary]]-$O$25)/$O$26)</f>
        <v>1.2872092438283324E-2</v>
      </c>
    </row>
    <row r="3365" spans="1:12" x14ac:dyDescent="0.3">
      <c r="A3365">
        <v>102190</v>
      </c>
      <c r="B3365" s="2">
        <v>41762</v>
      </c>
      <c r="C3365" s="3">
        <v>0.80866898148148147</v>
      </c>
      <c r="D3365" t="s">
        <v>31</v>
      </c>
      <c r="E3365" t="s">
        <v>29</v>
      </c>
      <c r="F3365" t="s">
        <v>17</v>
      </c>
      <c r="G3365" t="s">
        <v>4</v>
      </c>
      <c r="H3365">
        <v>77465</v>
      </c>
      <c r="I3365">
        <f>IF(Table3_1[[#This Row],[Status]]="Hired",1,0)</f>
        <v>1</v>
      </c>
      <c r="J3365" t="b">
        <f>OR((Table3_1[[#This Row],[Offered Salary]]&lt;$O$27),(Table3_1[[#This Row],[Offered Salary]]&gt;$O$28))</f>
        <v>0</v>
      </c>
      <c r="K3365" t="str">
        <f>IF(Table3_1[[#This Row],[Offered Salary]]&lt;$O$27,"Low",IF(Table3_1[[#This Row],[Offered Salary]]&gt;$O$28,"High",""))</f>
        <v/>
      </c>
      <c r="L3365" s="6">
        <f>((Table3_1[[#This Row],[Offered Salary]]-$O$25)/$O$26)</f>
        <v>0.95251012575397076</v>
      </c>
    </row>
    <row r="3366" spans="1:12" x14ac:dyDescent="0.3">
      <c r="A3366">
        <v>825318</v>
      </c>
      <c r="B3366" s="2">
        <v>41820</v>
      </c>
      <c r="C3366" s="3">
        <v>0.64541666666666664</v>
      </c>
      <c r="D3366" t="s">
        <v>30</v>
      </c>
      <c r="E3366" t="s">
        <v>27</v>
      </c>
      <c r="F3366" t="s">
        <v>17</v>
      </c>
      <c r="G3366" t="s">
        <v>4</v>
      </c>
      <c r="H3366">
        <v>85202</v>
      </c>
      <c r="I3366">
        <f>IF(Table3_1[[#This Row],[Status]]="Hired",1,0)</f>
        <v>0</v>
      </c>
      <c r="J3366" t="b">
        <f>OR((Table3_1[[#This Row],[Offered Salary]]&lt;$O$27),(Table3_1[[#This Row],[Offered Salary]]&gt;$O$28))</f>
        <v>0</v>
      </c>
      <c r="K3366" t="str">
        <f>IF(Table3_1[[#This Row],[Offered Salary]]&lt;$O$27,"Low",IF(Table3_1[[#This Row],[Offered Salary]]&gt;$O$28,"High",""))</f>
        <v/>
      </c>
      <c r="L3366" s="6">
        <f>((Table3_1[[#This Row],[Offered Salary]]-$O$25)/$O$26)</f>
        <v>1.2206859885214454</v>
      </c>
    </row>
    <row r="3367" spans="1:12" x14ac:dyDescent="0.3">
      <c r="A3367">
        <v>677490</v>
      </c>
      <c r="B3367" s="2">
        <v>41820</v>
      </c>
      <c r="C3367" s="3">
        <v>0.64613425925925927</v>
      </c>
      <c r="D3367" t="s">
        <v>30</v>
      </c>
      <c r="E3367" t="s">
        <v>27</v>
      </c>
      <c r="F3367" t="s">
        <v>17</v>
      </c>
      <c r="G3367" t="s">
        <v>4</v>
      </c>
      <c r="H3367">
        <v>66876</v>
      </c>
      <c r="I3367">
        <f>IF(Table3_1[[#This Row],[Status]]="Hired",1,0)</f>
        <v>0</v>
      </c>
      <c r="J3367" t="b">
        <f>OR((Table3_1[[#This Row],[Offered Salary]]&lt;$O$27),(Table3_1[[#This Row],[Offered Salary]]&gt;$O$28))</f>
        <v>0</v>
      </c>
      <c r="K3367" t="str">
        <f>IF(Table3_1[[#This Row],[Offered Salary]]&lt;$O$27,"Low",IF(Table3_1[[#This Row],[Offered Salary]]&gt;$O$28,"High",""))</f>
        <v/>
      </c>
      <c r="L3367" s="6">
        <f>((Table3_1[[#This Row],[Offered Salary]]-$O$25)/$O$26)</f>
        <v>0.58547972497268719</v>
      </c>
    </row>
    <row r="3368" spans="1:12" x14ac:dyDescent="0.3">
      <c r="A3368">
        <v>231481</v>
      </c>
      <c r="B3368" s="2">
        <v>41820</v>
      </c>
      <c r="C3368" s="3">
        <v>0.64770833333333333</v>
      </c>
      <c r="D3368" t="s">
        <v>31</v>
      </c>
      <c r="E3368" t="s">
        <v>29</v>
      </c>
      <c r="F3368" t="s">
        <v>17</v>
      </c>
      <c r="G3368" t="s">
        <v>4</v>
      </c>
      <c r="H3368">
        <v>68875</v>
      </c>
      <c r="I3368">
        <f>IF(Table3_1[[#This Row],[Status]]="Hired",1,0)</f>
        <v>1</v>
      </c>
      <c r="J3368" t="b">
        <f>OR((Table3_1[[#This Row],[Offered Salary]]&lt;$O$27),(Table3_1[[#This Row],[Offered Salary]]&gt;$O$28))</f>
        <v>0</v>
      </c>
      <c r="K3368" t="str">
        <f>IF(Table3_1[[#This Row],[Offered Salary]]&lt;$O$27,"Low",IF(Table3_1[[#This Row],[Offered Salary]]&gt;$O$28,"High",""))</f>
        <v/>
      </c>
      <c r="L3368" s="6">
        <f>((Table3_1[[#This Row],[Offered Salary]]-$O$25)/$O$26)</f>
        <v>0.65476802142766743</v>
      </c>
    </row>
    <row r="3369" spans="1:12" x14ac:dyDescent="0.3">
      <c r="A3369">
        <v>226498</v>
      </c>
      <c r="B3369" s="2">
        <v>41820</v>
      </c>
      <c r="C3369" s="3">
        <v>0.64883101851851854</v>
      </c>
      <c r="D3369" t="s">
        <v>31</v>
      </c>
      <c r="E3369" t="s">
        <v>29</v>
      </c>
      <c r="F3369" t="s">
        <v>17</v>
      </c>
      <c r="G3369" t="s">
        <v>4</v>
      </c>
      <c r="H3369">
        <v>69912</v>
      </c>
      <c r="I3369">
        <f>IF(Table3_1[[#This Row],[Status]]="Hired",1,0)</f>
        <v>1</v>
      </c>
      <c r="J3369" t="b">
        <f>OR((Table3_1[[#This Row],[Offered Salary]]&lt;$O$27),(Table3_1[[#This Row],[Offered Salary]]&gt;$O$28))</f>
        <v>0</v>
      </c>
      <c r="K3369" t="str">
        <f>IF(Table3_1[[#This Row],[Offered Salary]]&lt;$O$27,"Low",IF(Table3_1[[#This Row],[Offered Salary]]&gt;$O$28,"High",""))</f>
        <v/>
      </c>
      <c r="L3369" s="6">
        <f>((Table3_1[[#This Row],[Offered Salary]]-$O$25)/$O$26)</f>
        <v>0.69071197511641913</v>
      </c>
    </row>
    <row r="3370" spans="1:12" x14ac:dyDescent="0.3">
      <c r="A3370">
        <v>81536</v>
      </c>
      <c r="B3370" s="2">
        <v>41820</v>
      </c>
      <c r="C3370" s="3">
        <v>0.65068287037037043</v>
      </c>
      <c r="D3370" t="s">
        <v>31</v>
      </c>
      <c r="E3370" t="s">
        <v>27</v>
      </c>
      <c r="F3370" t="s">
        <v>17</v>
      </c>
      <c r="G3370" t="s">
        <v>4</v>
      </c>
      <c r="H3370">
        <v>57554</v>
      </c>
      <c r="I3370">
        <f>IF(Table3_1[[#This Row],[Status]]="Hired",1,0)</f>
        <v>1</v>
      </c>
      <c r="J3370" t="b">
        <f>OR((Table3_1[[#This Row],[Offered Salary]]&lt;$O$27),(Table3_1[[#This Row],[Offered Salary]]&gt;$O$28))</f>
        <v>0</v>
      </c>
      <c r="K3370" t="str">
        <f>IF(Table3_1[[#This Row],[Offered Salary]]&lt;$O$27,"Low",IF(Table3_1[[#This Row],[Offered Salary]]&gt;$O$28,"High",""))</f>
        <v/>
      </c>
      <c r="L3370" s="6">
        <f>((Table3_1[[#This Row],[Offered Salary]]-$O$25)/$O$26)</f>
        <v>0.26236541804255931</v>
      </c>
    </row>
    <row r="3371" spans="1:12" x14ac:dyDescent="0.3">
      <c r="A3371">
        <v>177150</v>
      </c>
      <c r="B3371" s="2">
        <v>41820</v>
      </c>
      <c r="C3371" s="3">
        <v>0.65096064814814814</v>
      </c>
      <c r="D3371" t="s">
        <v>31</v>
      </c>
      <c r="E3371" t="s">
        <v>29</v>
      </c>
      <c r="F3371" t="s">
        <v>17</v>
      </c>
      <c r="G3371" t="s">
        <v>4</v>
      </c>
      <c r="H3371">
        <v>8302</v>
      </c>
      <c r="I3371">
        <f>IF(Table3_1[[#This Row],[Status]]="Hired",1,0)</f>
        <v>1</v>
      </c>
      <c r="J3371" t="b">
        <f>OR((Table3_1[[#This Row],[Offered Salary]]&lt;$O$27),(Table3_1[[#This Row],[Offered Salary]]&gt;$O$28))</f>
        <v>1</v>
      </c>
      <c r="K3371" t="str">
        <f>IF(Table3_1[[#This Row],[Offered Salary]]&lt;$O$27,"Low",IF(Table3_1[[#This Row],[Offered Salary]]&gt;$O$28,"High",""))</f>
        <v>Low</v>
      </c>
      <c r="L3371" s="6">
        <f>((Table3_1[[#This Row],[Offered Salary]]-$O$25)/$O$26)</f>
        <v>-1.4447817440388246</v>
      </c>
    </row>
    <row r="3372" spans="1:12" x14ac:dyDescent="0.3">
      <c r="A3372">
        <v>476248</v>
      </c>
      <c r="B3372" s="2">
        <v>41859</v>
      </c>
      <c r="C3372" s="3">
        <v>0.44988425925925923</v>
      </c>
      <c r="D3372" t="s">
        <v>31</v>
      </c>
      <c r="E3372" t="s">
        <v>27</v>
      </c>
      <c r="F3372" t="s">
        <v>17</v>
      </c>
      <c r="G3372" t="s">
        <v>4</v>
      </c>
      <c r="H3372">
        <v>70632</v>
      </c>
      <c r="I3372">
        <f>IF(Table3_1[[#This Row],[Status]]="Hired",1,0)</f>
        <v>1</v>
      </c>
      <c r="J3372" t="b">
        <f>OR((Table3_1[[#This Row],[Offered Salary]]&lt;$O$27),(Table3_1[[#This Row],[Offered Salary]]&gt;$O$28))</f>
        <v>0</v>
      </c>
      <c r="K3372" t="str">
        <f>IF(Table3_1[[#This Row],[Offered Salary]]&lt;$O$27,"Low",IF(Table3_1[[#This Row],[Offered Salary]]&gt;$O$28,"High",""))</f>
        <v/>
      </c>
      <c r="L3372" s="6">
        <f>((Table3_1[[#This Row],[Offered Salary]]-$O$25)/$O$26)</f>
        <v>0.71566823997264006</v>
      </c>
    </row>
    <row r="3373" spans="1:12" x14ac:dyDescent="0.3">
      <c r="A3373">
        <v>214731</v>
      </c>
      <c r="B3373" s="2">
        <v>41859</v>
      </c>
      <c r="C3373" s="3">
        <v>0.45020833333333332</v>
      </c>
      <c r="D3373" t="s">
        <v>31</v>
      </c>
      <c r="E3373" t="s">
        <v>29</v>
      </c>
      <c r="F3373" t="s">
        <v>17</v>
      </c>
      <c r="G3373" t="s">
        <v>4</v>
      </c>
      <c r="H3373">
        <v>98878</v>
      </c>
      <c r="I3373">
        <f>IF(Table3_1[[#This Row],[Status]]="Hired",1,0)</f>
        <v>1</v>
      </c>
      <c r="J3373" t="b">
        <f>OR((Table3_1[[#This Row],[Offered Salary]]&lt;$O$27),(Table3_1[[#This Row],[Offered Salary]]&gt;$O$28))</f>
        <v>0</v>
      </c>
      <c r="K3373" t="str">
        <f>IF(Table3_1[[#This Row],[Offered Salary]]&lt;$O$27,"Low",IF(Table3_1[[#This Row],[Offered Salary]]&gt;$O$28,"High",""))</f>
        <v/>
      </c>
      <c r="L3373" s="6">
        <f>((Table3_1[[#This Row],[Offered Salary]]-$O$25)/$O$26)</f>
        <v>1.6947163748737766</v>
      </c>
    </row>
    <row r="3374" spans="1:12" x14ac:dyDescent="0.3">
      <c r="A3374">
        <v>710689</v>
      </c>
      <c r="B3374" s="2">
        <v>41859</v>
      </c>
      <c r="C3374" s="3">
        <v>0.45144675925925926</v>
      </c>
      <c r="D3374" t="s">
        <v>31</v>
      </c>
      <c r="E3374" t="s">
        <v>27</v>
      </c>
      <c r="F3374" t="s">
        <v>17</v>
      </c>
      <c r="G3374" t="s">
        <v>4</v>
      </c>
      <c r="H3374">
        <v>34404</v>
      </c>
      <c r="I3374">
        <f>IF(Table3_1[[#This Row],[Status]]="Hired",1,0)</f>
        <v>1</v>
      </c>
      <c r="J3374" t="b">
        <f>OR((Table3_1[[#This Row],[Offered Salary]]&lt;$O$27),(Table3_1[[#This Row],[Offered Salary]]&gt;$O$28))</f>
        <v>0</v>
      </c>
      <c r="K3374" t="str">
        <f>IF(Table3_1[[#This Row],[Offered Salary]]&lt;$O$27,"Low",IF(Table3_1[[#This Row],[Offered Salary]]&gt;$O$28,"High",""))</f>
        <v/>
      </c>
      <c r="L3374" s="6">
        <f>((Table3_1[[#This Row],[Offered Salary]]-$O$25)/$O$26)</f>
        <v>-0.54004782004287954</v>
      </c>
    </row>
    <row r="3375" spans="1:12" x14ac:dyDescent="0.3">
      <c r="A3375">
        <v>298052</v>
      </c>
      <c r="B3375" s="2">
        <v>41790</v>
      </c>
      <c r="C3375" s="3">
        <v>0.32709490740740743</v>
      </c>
      <c r="D3375" t="s">
        <v>31</v>
      </c>
      <c r="E3375" t="s">
        <v>29</v>
      </c>
      <c r="F3375" t="s">
        <v>19</v>
      </c>
      <c r="G3375" t="s">
        <v>8</v>
      </c>
      <c r="H3375">
        <v>21211</v>
      </c>
      <c r="I3375">
        <f>IF(Table3_1[[#This Row],[Status]]="Hired",1,0)</f>
        <v>1</v>
      </c>
      <c r="J3375" t="b">
        <f>OR((Table3_1[[#This Row],[Offered Salary]]&lt;$O$27),(Table3_1[[#This Row],[Offered Salary]]&gt;$O$28))</f>
        <v>0</v>
      </c>
      <c r="K3375" t="str">
        <f>IF(Table3_1[[#This Row],[Offered Salary]]&lt;$O$27,"Low",IF(Table3_1[[#This Row],[Offered Salary]]&gt;$O$28,"High",""))</f>
        <v/>
      </c>
      <c r="L3375" s="6">
        <f>((Table3_1[[#This Row],[Offered Salary]]-$O$25)/$O$26)</f>
        <v>-0.9973367120541623</v>
      </c>
    </row>
    <row r="3376" spans="1:12" x14ac:dyDescent="0.3">
      <c r="A3376">
        <v>596092</v>
      </c>
      <c r="B3376" s="2">
        <v>41816</v>
      </c>
      <c r="C3376" s="3">
        <v>0.12234953703703703</v>
      </c>
      <c r="D3376" t="s">
        <v>31</v>
      </c>
      <c r="E3376" t="s">
        <v>28</v>
      </c>
      <c r="F3376" t="s">
        <v>19</v>
      </c>
      <c r="G3376" t="s">
        <v>8</v>
      </c>
      <c r="H3376">
        <v>30957</v>
      </c>
      <c r="I3376">
        <f>IF(Table3_1[[#This Row],[Status]]="Hired",1,0)</f>
        <v>1</v>
      </c>
      <c r="J3376" t="b">
        <f>OR((Table3_1[[#This Row],[Offered Salary]]&lt;$O$27),(Table3_1[[#This Row],[Offered Salary]]&gt;$O$28))</f>
        <v>0</v>
      </c>
      <c r="K3376" t="str">
        <f>IF(Table3_1[[#This Row],[Offered Salary]]&lt;$O$27,"Low",IF(Table3_1[[#This Row],[Offered Salary]]&gt;$O$28,"High",""))</f>
        <v/>
      </c>
      <c r="L3376" s="6">
        <f>((Table3_1[[#This Row],[Offered Salary]]-$O$25)/$O$26)</f>
        <v>-0.65952593804203763</v>
      </c>
    </row>
    <row r="3377" spans="1:12" x14ac:dyDescent="0.3">
      <c r="A3377">
        <v>104664</v>
      </c>
      <c r="B3377" s="2">
        <v>41774</v>
      </c>
      <c r="C3377" s="3">
        <v>0.48206018518518517</v>
      </c>
      <c r="D3377" t="s">
        <v>31</v>
      </c>
      <c r="E3377" t="s">
        <v>29</v>
      </c>
      <c r="F3377" t="s">
        <v>16</v>
      </c>
      <c r="G3377" t="s">
        <v>6</v>
      </c>
      <c r="H3377">
        <v>78664</v>
      </c>
      <c r="I3377">
        <f>IF(Table3_1[[#This Row],[Status]]="Hired",1,0)</f>
        <v>1</v>
      </c>
      <c r="J3377" t="b">
        <f>OR((Table3_1[[#This Row],[Offered Salary]]&lt;$O$27),(Table3_1[[#This Row],[Offered Salary]]&gt;$O$28))</f>
        <v>0</v>
      </c>
      <c r="K3377" t="str">
        <f>IF(Table3_1[[#This Row],[Offered Salary]]&lt;$O$27,"Low",IF(Table3_1[[#This Row],[Offered Salary]]&gt;$O$28,"High",""))</f>
        <v/>
      </c>
      <c r="L3377" s="6">
        <f>((Table3_1[[#This Row],[Offered Salary]]-$O$25)/$O$26)</f>
        <v>0.99406923903537203</v>
      </c>
    </row>
    <row r="3378" spans="1:12" x14ac:dyDescent="0.3">
      <c r="A3378">
        <v>781527</v>
      </c>
      <c r="B3378" s="2">
        <v>41774</v>
      </c>
      <c r="C3378" s="3">
        <v>0.48310185185185184</v>
      </c>
      <c r="D3378" t="s">
        <v>31</v>
      </c>
      <c r="E3378" t="s">
        <v>27</v>
      </c>
      <c r="F3378" t="s">
        <v>16</v>
      </c>
      <c r="G3378" t="s">
        <v>6</v>
      </c>
      <c r="H3378">
        <v>92123</v>
      </c>
      <c r="I3378">
        <f>IF(Table3_1[[#This Row],[Status]]="Hired",1,0)</f>
        <v>1</v>
      </c>
      <c r="J3378" t="b">
        <f>OR((Table3_1[[#This Row],[Offered Salary]]&lt;$O$27),(Table3_1[[#This Row],[Offered Salary]]&gt;$O$28))</f>
        <v>0</v>
      </c>
      <c r="K3378" t="str">
        <f>IF(Table3_1[[#This Row],[Offered Salary]]&lt;$O$27,"Low",IF(Table3_1[[#This Row],[Offered Salary]]&gt;$O$28,"High",""))</f>
        <v/>
      </c>
      <c r="L3378" s="6">
        <f>((Table3_1[[#This Row],[Offered Salary]]-$O$25)/$O$26)</f>
        <v>1.4605780844518699</v>
      </c>
    </row>
    <row r="3379" spans="1:12" x14ac:dyDescent="0.3">
      <c r="A3379">
        <v>159533</v>
      </c>
      <c r="B3379" s="2">
        <v>41781</v>
      </c>
      <c r="C3379" s="3">
        <v>0.70675925925925931</v>
      </c>
      <c r="D3379" t="s">
        <v>31</v>
      </c>
      <c r="E3379" t="s">
        <v>27</v>
      </c>
      <c r="F3379" t="s">
        <v>16</v>
      </c>
      <c r="G3379" t="s">
        <v>6</v>
      </c>
      <c r="H3379">
        <v>76523</v>
      </c>
      <c r="I3379">
        <f>IF(Table3_1[[#This Row],[Status]]="Hired",1,0)</f>
        <v>1</v>
      </c>
      <c r="J3379" t="b">
        <f>OR((Table3_1[[#This Row],[Offered Salary]]&lt;$O$27),(Table3_1[[#This Row],[Offered Salary]]&gt;$O$28))</f>
        <v>0</v>
      </c>
      <c r="K3379" t="str">
        <f>IF(Table3_1[[#This Row],[Offered Salary]]&lt;$O$27,"Low",IF(Table3_1[[#This Row],[Offered Salary]]&gt;$O$28,"High",""))</f>
        <v/>
      </c>
      <c r="L3379" s="6">
        <f>((Table3_1[[#This Row],[Offered Salary]]-$O$25)/$O$26)</f>
        <v>0.91985901256708158</v>
      </c>
    </row>
    <row r="3380" spans="1:12" x14ac:dyDescent="0.3">
      <c r="A3380">
        <v>81368</v>
      </c>
      <c r="B3380" s="2">
        <v>41781</v>
      </c>
      <c r="C3380" s="3">
        <v>0.70746527777777779</v>
      </c>
      <c r="D3380" t="s">
        <v>31</v>
      </c>
      <c r="E3380" t="s">
        <v>27</v>
      </c>
      <c r="F3380" t="s">
        <v>16</v>
      </c>
      <c r="G3380" t="s">
        <v>6</v>
      </c>
      <c r="H3380">
        <v>68168</v>
      </c>
      <c r="I3380">
        <f>IF(Table3_1[[#This Row],[Status]]="Hired",1,0)</f>
        <v>1</v>
      </c>
      <c r="J3380" t="b">
        <f>OR((Table3_1[[#This Row],[Offered Salary]]&lt;$O$27),(Table3_1[[#This Row],[Offered Salary]]&gt;$O$28))</f>
        <v>0</v>
      </c>
      <c r="K3380" t="str">
        <f>IF(Table3_1[[#This Row],[Offered Salary]]&lt;$O$27,"Low",IF(Table3_1[[#This Row],[Offered Salary]]&gt;$O$28,"High",""))</f>
        <v/>
      </c>
      <c r="L3380" s="6">
        <f>((Table3_1[[#This Row],[Offered Salary]]-$O$25)/$O$26)</f>
        <v>0.63026235579801715</v>
      </c>
    </row>
    <row r="3381" spans="1:12" x14ac:dyDescent="0.3">
      <c r="A3381">
        <v>843289</v>
      </c>
      <c r="B3381" s="2">
        <v>41796</v>
      </c>
      <c r="C3381" s="3">
        <v>0.54959490740740746</v>
      </c>
      <c r="D3381" t="s">
        <v>31</v>
      </c>
      <c r="E3381" t="s">
        <v>29</v>
      </c>
      <c r="F3381" t="s">
        <v>16</v>
      </c>
      <c r="G3381" t="s">
        <v>6</v>
      </c>
      <c r="H3381">
        <v>3876</v>
      </c>
      <c r="I3381">
        <f>IF(Table3_1[[#This Row],[Status]]="Hired",1,0)</f>
        <v>1</v>
      </c>
      <c r="J3381" t="b">
        <f>OR((Table3_1[[#This Row],[Offered Salary]]&lt;$O$27),(Table3_1[[#This Row],[Offered Salary]]&gt;$O$28))</f>
        <v>1</v>
      </c>
      <c r="K3381" t="str">
        <f>IF(Table3_1[[#This Row],[Offered Salary]]&lt;$O$27,"Low",IF(Table3_1[[#This Row],[Offered Salary]]&gt;$O$28,"High",""))</f>
        <v>Low</v>
      </c>
      <c r="L3381" s="6">
        <f>((Table3_1[[#This Row],[Offered Salary]]-$O$25)/$O$26)</f>
        <v>-1.5981934499466497</v>
      </c>
    </row>
    <row r="3382" spans="1:12" x14ac:dyDescent="0.3">
      <c r="A3382">
        <v>84522</v>
      </c>
      <c r="B3382" s="2">
        <v>41796</v>
      </c>
      <c r="C3382" s="3">
        <v>0.70129629629629631</v>
      </c>
      <c r="D3382" t="s">
        <v>30</v>
      </c>
      <c r="E3382" t="s">
        <v>27</v>
      </c>
      <c r="F3382" t="s">
        <v>16</v>
      </c>
      <c r="G3382" t="s">
        <v>6</v>
      </c>
      <c r="H3382">
        <v>12247</v>
      </c>
      <c r="I3382">
        <f>IF(Table3_1[[#This Row],[Status]]="Hired",1,0)</f>
        <v>0</v>
      </c>
      <c r="J3382" t="b">
        <f>OR((Table3_1[[#This Row],[Offered Salary]]&lt;$O$27),(Table3_1[[#This Row],[Offered Salary]]&gt;$O$28))</f>
        <v>1</v>
      </c>
      <c r="K3382" t="str">
        <f>IF(Table3_1[[#This Row],[Offered Salary]]&lt;$O$27,"Low",IF(Table3_1[[#This Row],[Offered Salary]]&gt;$O$28,"High",""))</f>
        <v>Low</v>
      </c>
      <c r="L3382" s="6">
        <f>((Table3_1[[#This Row],[Offered Salary]]-$O$25)/$O$26)</f>
        <v>-1.3080422095141138</v>
      </c>
    </row>
    <row r="3383" spans="1:12" x14ac:dyDescent="0.3">
      <c r="A3383">
        <v>645085</v>
      </c>
      <c r="B3383" s="2">
        <v>41796</v>
      </c>
      <c r="C3383" s="3">
        <v>0.70209490740740743</v>
      </c>
      <c r="D3383" t="s">
        <v>31</v>
      </c>
      <c r="E3383" t="s">
        <v>27</v>
      </c>
      <c r="F3383" t="s">
        <v>16</v>
      </c>
      <c r="G3383" t="s">
        <v>6</v>
      </c>
      <c r="H3383">
        <v>27527</v>
      </c>
      <c r="I3383">
        <f>IF(Table3_1[[#This Row],[Status]]="Hired",1,0)</f>
        <v>1</v>
      </c>
      <c r="J3383" t="b">
        <f>OR((Table3_1[[#This Row],[Offered Salary]]&lt;$O$27),(Table3_1[[#This Row],[Offered Salary]]&gt;$O$28))</f>
        <v>0</v>
      </c>
      <c r="K3383" t="str">
        <f>IF(Table3_1[[#This Row],[Offered Salary]]&lt;$O$27,"Low",IF(Table3_1[[#This Row],[Offered Salary]]&gt;$O$28,"High",""))</f>
        <v/>
      </c>
      <c r="L3383" s="6">
        <f>((Table3_1[[#This Row],[Offered Salary]]-$O$25)/$O$26)</f>
        <v>-0.77841481089875708</v>
      </c>
    </row>
    <row r="3384" spans="1:12" x14ac:dyDescent="0.3">
      <c r="A3384">
        <v>910749</v>
      </c>
      <c r="B3384" s="2">
        <v>41799</v>
      </c>
      <c r="C3384" s="3">
        <v>0.40915509259259258</v>
      </c>
      <c r="D3384" t="s">
        <v>31</v>
      </c>
      <c r="E3384" t="s">
        <v>27</v>
      </c>
      <c r="F3384" t="s">
        <v>16</v>
      </c>
      <c r="G3384" t="s">
        <v>6</v>
      </c>
      <c r="H3384">
        <v>84552</v>
      </c>
      <c r="I3384">
        <f>IF(Table3_1[[#This Row],[Status]]="Hired",1,0)</f>
        <v>1</v>
      </c>
      <c r="J3384" t="b">
        <f>OR((Table3_1[[#This Row],[Offered Salary]]&lt;$O$27),(Table3_1[[#This Row],[Offered Salary]]&gt;$O$28))</f>
        <v>0</v>
      </c>
      <c r="K3384" t="str">
        <f>IF(Table3_1[[#This Row],[Offered Salary]]&lt;$O$27,"Low",IF(Table3_1[[#This Row],[Offered Salary]]&gt;$O$28,"High",""))</f>
        <v/>
      </c>
      <c r="L3384" s="6">
        <f>((Table3_1[[#This Row],[Offered Salary]]-$O$25)/$O$26)</f>
        <v>1.1981560271929126</v>
      </c>
    </row>
    <row r="3385" spans="1:12" x14ac:dyDescent="0.3">
      <c r="A3385">
        <v>726973</v>
      </c>
      <c r="B3385" s="2">
        <v>41799</v>
      </c>
      <c r="C3385" s="3">
        <v>0.4100462962962963</v>
      </c>
      <c r="D3385" t="s">
        <v>31</v>
      </c>
      <c r="E3385" t="s">
        <v>27</v>
      </c>
      <c r="F3385" t="s">
        <v>16</v>
      </c>
      <c r="G3385" t="s">
        <v>6</v>
      </c>
      <c r="H3385">
        <v>82887</v>
      </c>
      <c r="I3385">
        <f>IF(Table3_1[[#This Row],[Status]]="Hired",1,0)</f>
        <v>1</v>
      </c>
      <c r="J3385" t="b">
        <f>OR((Table3_1[[#This Row],[Offered Salary]]&lt;$O$27),(Table3_1[[#This Row],[Offered Salary]]&gt;$O$28))</f>
        <v>0</v>
      </c>
      <c r="K3385" t="str">
        <f>IF(Table3_1[[#This Row],[Offered Salary]]&lt;$O$27,"Low",IF(Table3_1[[#This Row],[Offered Salary]]&gt;$O$28,"High",""))</f>
        <v/>
      </c>
      <c r="L3385" s="6">
        <f>((Table3_1[[#This Row],[Offered Salary]]-$O$25)/$O$26)</f>
        <v>1.1404446647129016</v>
      </c>
    </row>
    <row r="3386" spans="1:12" x14ac:dyDescent="0.3">
      <c r="A3386">
        <v>440340</v>
      </c>
      <c r="B3386" s="2">
        <v>41799</v>
      </c>
      <c r="C3386" s="3">
        <v>0.41047453703703701</v>
      </c>
      <c r="D3386" t="s">
        <v>31</v>
      </c>
      <c r="E3386" t="s">
        <v>27</v>
      </c>
      <c r="F3386" t="s">
        <v>16</v>
      </c>
      <c r="G3386" t="s">
        <v>6</v>
      </c>
      <c r="H3386">
        <v>92421</v>
      </c>
      <c r="I3386">
        <f>IF(Table3_1[[#This Row],[Status]]="Hired",1,0)</f>
        <v>1</v>
      </c>
      <c r="J3386" t="b">
        <f>OR((Table3_1[[#This Row],[Offered Salary]]&lt;$O$27),(Table3_1[[#This Row],[Offered Salary]]&gt;$O$28))</f>
        <v>0</v>
      </c>
      <c r="K3386" t="str">
        <f>IF(Table3_1[[#This Row],[Offered Salary]]&lt;$O$27,"Low",IF(Table3_1[[#This Row],[Offered Salary]]&gt;$O$28,"High",""))</f>
        <v/>
      </c>
      <c r="L3386" s="6">
        <f>((Table3_1[[#This Row],[Offered Salary]]-$O$25)/$O$26)</f>
        <v>1.470907205184028</v>
      </c>
    </row>
    <row r="3387" spans="1:12" x14ac:dyDescent="0.3">
      <c r="A3387">
        <v>644551</v>
      </c>
      <c r="B3387" s="2">
        <v>41799</v>
      </c>
      <c r="C3387" s="3">
        <v>0.41119212962962964</v>
      </c>
      <c r="D3387" t="s">
        <v>31</v>
      </c>
      <c r="E3387" t="s">
        <v>29</v>
      </c>
      <c r="F3387" t="s">
        <v>16</v>
      </c>
      <c r="G3387" t="s">
        <v>6</v>
      </c>
      <c r="H3387">
        <v>68769</v>
      </c>
      <c r="I3387">
        <f>IF(Table3_1[[#This Row],[Status]]="Hired",1,0)</f>
        <v>1</v>
      </c>
      <c r="J3387" t="b">
        <f>OR((Table3_1[[#This Row],[Offered Salary]]&lt;$O$27),(Table3_1[[#This Row],[Offered Salary]]&gt;$O$28))</f>
        <v>0</v>
      </c>
      <c r="K3387" t="str">
        <f>IF(Table3_1[[#This Row],[Offered Salary]]&lt;$O$27,"Low",IF(Table3_1[[#This Row],[Offered Salary]]&gt;$O$28,"High",""))</f>
        <v/>
      </c>
      <c r="L3387" s="6">
        <f>((Table3_1[[#This Row],[Offered Salary]]-$O$25)/$O$26)</f>
        <v>0.65109390465716832</v>
      </c>
    </row>
    <row r="3388" spans="1:12" x14ac:dyDescent="0.3">
      <c r="A3388">
        <v>538556</v>
      </c>
      <c r="B3388" s="2">
        <v>41799</v>
      </c>
      <c r="C3388" s="3">
        <v>0.40947916666666667</v>
      </c>
      <c r="D3388" t="s">
        <v>31</v>
      </c>
      <c r="E3388" t="s">
        <v>29</v>
      </c>
      <c r="F3388" t="s">
        <v>16</v>
      </c>
      <c r="G3388" t="s">
        <v>6</v>
      </c>
      <c r="H3388">
        <v>7313</v>
      </c>
      <c r="I3388">
        <f>IF(Table3_1[[#This Row],[Status]]="Hired",1,0)</f>
        <v>1</v>
      </c>
      <c r="J3388" t="b">
        <f>OR((Table3_1[[#This Row],[Offered Salary]]&lt;$O$27),(Table3_1[[#This Row],[Offered Salary]]&gt;$O$28))</f>
        <v>1</v>
      </c>
      <c r="K3388" t="str">
        <f>IF(Table3_1[[#This Row],[Offered Salary]]&lt;$O$27,"Low",IF(Table3_1[[#This Row],[Offered Salary]]&gt;$O$28,"High",""))</f>
        <v>Low</v>
      </c>
      <c r="L3388" s="6">
        <f>((Table3_1[[#This Row],[Offered Salary]]-$O$25)/$O$26)</f>
        <v>-1.4790619467371615</v>
      </c>
    </row>
    <row r="3389" spans="1:12" x14ac:dyDescent="0.3">
      <c r="A3389">
        <v>713246</v>
      </c>
      <c r="B3389" s="2">
        <v>41815</v>
      </c>
      <c r="C3389" s="3">
        <v>0.38232638888888887</v>
      </c>
      <c r="D3389" t="s">
        <v>30</v>
      </c>
      <c r="E3389" t="s">
        <v>27</v>
      </c>
      <c r="F3389" t="s">
        <v>16</v>
      </c>
      <c r="G3389" t="s">
        <v>6</v>
      </c>
      <c r="H3389">
        <v>48995</v>
      </c>
      <c r="I3389">
        <f>IF(Table3_1[[#This Row],[Status]]="Hired",1,0)</f>
        <v>0</v>
      </c>
      <c r="J3389" t="b">
        <f>OR((Table3_1[[#This Row],[Offered Salary]]&lt;$O$27),(Table3_1[[#This Row],[Offered Salary]]&gt;$O$28))</f>
        <v>0</v>
      </c>
      <c r="K3389" t="str">
        <f>IF(Table3_1[[#This Row],[Offered Salary]]&lt;$O$27,"Low",IF(Table3_1[[#This Row],[Offered Salary]]&gt;$O$28,"High",""))</f>
        <v/>
      </c>
      <c r="L3389" s="6">
        <f>((Table3_1[[#This Row],[Offered Salary]]-$O$25)/$O$26)</f>
        <v>-3.430218043576775E-2</v>
      </c>
    </row>
    <row r="3390" spans="1:12" x14ac:dyDescent="0.3">
      <c r="A3390">
        <v>808970</v>
      </c>
      <c r="B3390" s="2">
        <v>41817</v>
      </c>
      <c r="C3390" s="3">
        <v>0.81643518518518521</v>
      </c>
      <c r="D3390" t="s">
        <v>31</v>
      </c>
      <c r="E3390" t="s">
        <v>27</v>
      </c>
      <c r="F3390" t="s">
        <v>16</v>
      </c>
      <c r="G3390" t="s">
        <v>6</v>
      </c>
      <c r="H3390">
        <v>73949</v>
      </c>
      <c r="I3390">
        <f>IF(Table3_1[[#This Row],[Status]]="Hired",1,0)</f>
        <v>1</v>
      </c>
      <c r="J3390" t="b">
        <f>OR((Table3_1[[#This Row],[Offered Salary]]&lt;$O$27),(Table3_1[[#This Row],[Offered Salary]]&gt;$O$28))</f>
        <v>0</v>
      </c>
      <c r="K3390" t="str">
        <f>IF(Table3_1[[#This Row],[Offered Salary]]&lt;$O$27,"Low",IF(Table3_1[[#This Row],[Offered Salary]]&gt;$O$28,"High",""))</f>
        <v/>
      </c>
      <c r="L3390" s="6">
        <f>((Table3_1[[#This Row],[Offered Salary]]-$O$25)/$O$26)</f>
        <v>0.83064036570609157</v>
      </c>
    </row>
    <row r="3391" spans="1:12" x14ac:dyDescent="0.3">
      <c r="A3391">
        <v>223386</v>
      </c>
      <c r="B3391" s="2">
        <v>41817</v>
      </c>
      <c r="C3391" s="3">
        <v>0.81751157407407404</v>
      </c>
      <c r="D3391" t="s">
        <v>30</v>
      </c>
      <c r="E3391" t="s">
        <v>29</v>
      </c>
      <c r="F3391" t="s">
        <v>16</v>
      </c>
      <c r="G3391" t="s">
        <v>6</v>
      </c>
      <c r="H3391">
        <v>33123</v>
      </c>
      <c r="I3391">
        <f>IF(Table3_1[[#This Row],[Status]]="Hired",1,0)</f>
        <v>0</v>
      </c>
      <c r="J3391" t="b">
        <f>OR((Table3_1[[#This Row],[Offered Salary]]&lt;$O$27),(Table3_1[[#This Row],[Offered Salary]]&gt;$O$28))</f>
        <v>0</v>
      </c>
      <c r="K3391" t="str">
        <f>IF(Table3_1[[#This Row],[Offered Salary]]&lt;$O$27,"Low",IF(Table3_1[[#This Row],[Offered Salary]]&gt;$O$28,"High",""))</f>
        <v/>
      </c>
      <c r="L3391" s="6">
        <f>((Table3_1[[#This Row],[Offered Salary]]-$O$25)/$O$26)</f>
        <v>-0.5844491745995728</v>
      </c>
    </row>
    <row r="3392" spans="1:12" x14ac:dyDescent="0.3">
      <c r="A3392">
        <v>610446</v>
      </c>
      <c r="B3392" s="2">
        <v>41817</v>
      </c>
      <c r="C3392" s="3">
        <v>0.81885416666666666</v>
      </c>
      <c r="D3392" t="s">
        <v>31</v>
      </c>
      <c r="E3392" t="s">
        <v>27</v>
      </c>
      <c r="F3392" t="s">
        <v>16</v>
      </c>
      <c r="G3392" t="s">
        <v>6</v>
      </c>
      <c r="H3392">
        <v>7264</v>
      </c>
      <c r="I3392">
        <f>IF(Table3_1[[#This Row],[Status]]="Hired",1,0)</f>
        <v>1</v>
      </c>
      <c r="J3392" t="b">
        <f>OR((Table3_1[[#This Row],[Offered Salary]]&lt;$O$27),(Table3_1[[#This Row],[Offered Salary]]&gt;$O$28))</f>
        <v>1</v>
      </c>
      <c r="K3392" t="str">
        <f>IF(Table3_1[[#This Row],[Offered Salary]]&lt;$O$27,"Low",IF(Table3_1[[#This Row],[Offered Salary]]&gt;$O$28,"High",""))</f>
        <v>Low</v>
      </c>
      <c r="L3392" s="6">
        <f>((Table3_1[[#This Row],[Offered Salary]]-$O$25)/$O$26)</f>
        <v>-1.4807603592065433</v>
      </c>
    </row>
    <row r="3393" spans="1:12" x14ac:dyDescent="0.3">
      <c r="A3393">
        <v>236922</v>
      </c>
      <c r="B3393" s="2">
        <v>41810</v>
      </c>
      <c r="C3393" s="3">
        <v>0.39774305555555556</v>
      </c>
      <c r="D3393" t="s">
        <v>30</v>
      </c>
      <c r="E3393" t="s">
        <v>27</v>
      </c>
      <c r="F3393" t="s">
        <v>16</v>
      </c>
      <c r="G3393" t="s">
        <v>6</v>
      </c>
      <c r="H3393">
        <v>69383</v>
      </c>
      <c r="I3393">
        <f>IF(Table3_1[[#This Row],[Status]]="Hired",1,0)</f>
        <v>0</v>
      </c>
      <c r="J3393" t="b">
        <f>OR((Table3_1[[#This Row],[Offered Salary]]&lt;$O$27),(Table3_1[[#This Row],[Offered Salary]]&gt;$O$28))</f>
        <v>0</v>
      </c>
      <c r="K3393" t="str">
        <f>IF(Table3_1[[#This Row],[Offered Salary]]&lt;$O$27,"Low",IF(Table3_1[[#This Row],[Offered Salary]]&gt;$O$28,"High",""))</f>
        <v/>
      </c>
      <c r="L3393" s="6">
        <f>((Table3_1[[#This Row],[Offered Salary]]-$O$25)/$O$26)</f>
        <v>0.67237605274289003</v>
      </c>
    </row>
    <row r="3394" spans="1:12" x14ac:dyDescent="0.3">
      <c r="A3394">
        <v>415631</v>
      </c>
      <c r="B3394" s="2">
        <v>41814</v>
      </c>
      <c r="C3394" s="3">
        <v>0.53340277777777778</v>
      </c>
      <c r="D3394" t="s">
        <v>30</v>
      </c>
      <c r="E3394" t="s">
        <v>27</v>
      </c>
      <c r="F3394" t="s">
        <v>16</v>
      </c>
      <c r="G3394" t="s">
        <v>6</v>
      </c>
      <c r="H3394">
        <v>39293</v>
      </c>
      <c r="I3394">
        <f>IF(Table3_1[[#This Row],[Status]]="Hired",1,0)</f>
        <v>0</v>
      </c>
      <c r="J3394" t="b">
        <f>OR((Table3_1[[#This Row],[Offered Salary]]&lt;$O$27),(Table3_1[[#This Row],[Offered Salary]]&gt;$O$28))</f>
        <v>0</v>
      </c>
      <c r="K3394" t="str">
        <f>IF(Table3_1[[#This Row],[Offered Salary]]&lt;$O$27,"Low",IF(Table3_1[[#This Row],[Offered Salary]]&gt;$O$28,"High",""))</f>
        <v/>
      </c>
      <c r="L3394" s="6">
        <f>((Table3_1[[#This Row],[Offered Salary]]-$O$25)/$O$26)</f>
        <v>-0.37058784937334566</v>
      </c>
    </row>
    <row r="3395" spans="1:12" x14ac:dyDescent="0.3">
      <c r="A3395">
        <v>872631</v>
      </c>
      <c r="B3395" s="2">
        <v>41814</v>
      </c>
      <c r="C3395" s="3">
        <v>0.53412037037037041</v>
      </c>
      <c r="D3395" t="s">
        <v>31</v>
      </c>
      <c r="E3395" t="s">
        <v>29</v>
      </c>
      <c r="F3395" t="s">
        <v>16</v>
      </c>
      <c r="G3395" t="s">
        <v>6</v>
      </c>
      <c r="H3395">
        <v>85723</v>
      </c>
      <c r="I3395">
        <f>IF(Table3_1[[#This Row],[Status]]="Hired",1,0)</f>
        <v>1</v>
      </c>
      <c r="J3395" t="b">
        <f>OR((Table3_1[[#This Row],[Offered Salary]]&lt;$O$27),(Table3_1[[#This Row],[Offered Salary]]&gt;$O$28))</f>
        <v>0</v>
      </c>
      <c r="K3395" t="str">
        <f>IF(Table3_1[[#This Row],[Offered Salary]]&lt;$O$27,"Low",IF(Table3_1[[#This Row],[Offered Salary]]&gt;$O$28,"High",""))</f>
        <v/>
      </c>
      <c r="L3395" s="6">
        <f>((Table3_1[[#This Row],[Offered Salary]]-$O$25)/$O$26)</f>
        <v>1.2387446190632387</v>
      </c>
    </row>
    <row r="3396" spans="1:12" x14ac:dyDescent="0.3">
      <c r="A3396">
        <v>662744</v>
      </c>
      <c r="B3396" s="2">
        <v>41873</v>
      </c>
      <c r="C3396" s="3">
        <v>0.39776620370370369</v>
      </c>
      <c r="D3396" t="s">
        <v>31</v>
      </c>
      <c r="E3396" t="s">
        <v>29</v>
      </c>
      <c r="F3396" t="s">
        <v>16</v>
      </c>
      <c r="G3396" t="s">
        <v>6</v>
      </c>
      <c r="H3396">
        <v>30372</v>
      </c>
      <c r="I3396">
        <f>IF(Table3_1[[#This Row],[Status]]="Hired",1,0)</f>
        <v>1</v>
      </c>
      <c r="J3396" t="b">
        <f>OR((Table3_1[[#This Row],[Offered Salary]]&lt;$O$27),(Table3_1[[#This Row],[Offered Salary]]&gt;$O$28))</f>
        <v>0</v>
      </c>
      <c r="K3396" t="str">
        <f>IF(Table3_1[[#This Row],[Offered Salary]]&lt;$O$27,"Low",IF(Table3_1[[#This Row],[Offered Salary]]&gt;$O$28,"High",""))</f>
        <v/>
      </c>
      <c r="L3396" s="6">
        <f>((Table3_1[[#This Row],[Offered Salary]]-$O$25)/$O$26)</f>
        <v>-0.67980290323771719</v>
      </c>
    </row>
    <row r="3397" spans="1:12" x14ac:dyDescent="0.3">
      <c r="A3397">
        <v>153327</v>
      </c>
      <c r="B3397" s="2">
        <v>41789</v>
      </c>
      <c r="C3397" s="3">
        <v>0.39937499999999998</v>
      </c>
      <c r="D3397" t="s">
        <v>31</v>
      </c>
      <c r="E3397" t="s">
        <v>27</v>
      </c>
      <c r="F3397" t="s">
        <v>17</v>
      </c>
      <c r="G3397" t="s">
        <v>8</v>
      </c>
      <c r="H3397">
        <v>70088</v>
      </c>
      <c r="I3397">
        <f>IF(Table3_1[[#This Row],[Status]]="Hired",1,0)</f>
        <v>1</v>
      </c>
      <c r="J3397" t="b">
        <f>OR((Table3_1[[#This Row],[Offered Salary]]&lt;$O$27),(Table3_1[[#This Row],[Offered Salary]]&gt;$O$28))</f>
        <v>0</v>
      </c>
      <c r="K3397" t="str">
        <f>IF(Table3_1[[#This Row],[Offered Salary]]&lt;$O$27,"Low",IF(Table3_1[[#This Row],[Offered Salary]]&gt;$O$28,"High",""))</f>
        <v/>
      </c>
      <c r="L3397" s="6">
        <f>((Table3_1[[#This Row],[Offered Salary]]-$O$25)/$O$26)</f>
        <v>0.69681239541460649</v>
      </c>
    </row>
    <row r="3398" spans="1:12" x14ac:dyDescent="0.3">
      <c r="A3398">
        <v>574895</v>
      </c>
      <c r="B3398" s="2">
        <v>41782</v>
      </c>
      <c r="C3398" s="3">
        <v>0.39832175925925928</v>
      </c>
      <c r="D3398" t="s">
        <v>31</v>
      </c>
      <c r="E3398" t="s">
        <v>29</v>
      </c>
      <c r="F3398" t="s">
        <v>17</v>
      </c>
      <c r="G3398" t="s">
        <v>2</v>
      </c>
      <c r="H3398">
        <v>89482</v>
      </c>
      <c r="I3398">
        <f>IF(Table3_1[[#This Row],[Status]]="Hired",1,0)</f>
        <v>1</v>
      </c>
      <c r="J3398" t="b">
        <f>OR((Table3_1[[#This Row],[Offered Salary]]&lt;$O$27),(Table3_1[[#This Row],[Offered Salary]]&gt;$O$28))</f>
        <v>0</v>
      </c>
      <c r="K3398" t="str">
        <f>IF(Table3_1[[#This Row],[Offered Salary]]&lt;$O$27,"Low",IF(Table3_1[[#This Row],[Offered Salary]]&gt;$O$28,"High",""))</f>
        <v/>
      </c>
      <c r="L3398" s="6">
        <f>((Table3_1[[#This Row],[Offered Salary]]-$O$25)/$O$26)</f>
        <v>1.3690371185000925</v>
      </c>
    </row>
    <row r="3399" spans="1:12" x14ac:dyDescent="0.3">
      <c r="A3399">
        <v>307227</v>
      </c>
      <c r="B3399" s="2">
        <v>41782</v>
      </c>
      <c r="C3399" s="3">
        <v>0.39935185185185185</v>
      </c>
      <c r="D3399" t="s">
        <v>30</v>
      </c>
      <c r="E3399" t="s">
        <v>27</v>
      </c>
      <c r="F3399" t="s">
        <v>17</v>
      </c>
      <c r="G3399" t="s">
        <v>2</v>
      </c>
      <c r="H3399">
        <v>54160</v>
      </c>
      <c r="I3399">
        <f>IF(Table3_1[[#This Row],[Status]]="Hired",1,0)</f>
        <v>0</v>
      </c>
      <c r="J3399" t="b">
        <f>OR((Table3_1[[#This Row],[Offered Salary]]&lt;$O$27),(Table3_1[[#This Row],[Offered Salary]]&gt;$O$28))</f>
        <v>0</v>
      </c>
      <c r="K3399" t="str">
        <f>IF(Table3_1[[#This Row],[Offered Salary]]&lt;$O$27,"Low",IF(Table3_1[[#This Row],[Offered Salary]]&gt;$O$28,"High",""))</f>
        <v/>
      </c>
      <c r="L3399" s="6">
        <f>((Table3_1[[#This Row],[Offered Salary]]-$O$25)/$O$26)</f>
        <v>0.14472435842865092</v>
      </c>
    </row>
    <row r="3400" spans="1:12" x14ac:dyDescent="0.3">
      <c r="A3400">
        <v>473427</v>
      </c>
      <c r="B3400" s="2">
        <v>41797</v>
      </c>
      <c r="C3400" s="3">
        <v>0.44743055555555555</v>
      </c>
      <c r="D3400" t="s">
        <v>31</v>
      </c>
      <c r="E3400" t="s">
        <v>27</v>
      </c>
      <c r="F3400" t="s">
        <v>17</v>
      </c>
      <c r="G3400" t="s">
        <v>2</v>
      </c>
      <c r="H3400">
        <v>24409</v>
      </c>
      <c r="I3400">
        <f>IF(Table3_1[[#This Row],[Status]]="Hired",1,0)</f>
        <v>1</v>
      </c>
      <c r="J3400" t="b">
        <f>OR((Table3_1[[#This Row],[Offered Salary]]&lt;$O$27),(Table3_1[[#This Row],[Offered Salary]]&gt;$O$28))</f>
        <v>0</v>
      </c>
      <c r="K3400" t="str">
        <f>IF(Table3_1[[#This Row],[Offered Salary]]&lt;$O$27,"Low",IF(Table3_1[[#This Row],[Offered Salary]]&gt;$O$28,"High",""))</f>
        <v/>
      </c>
      <c r="L3400" s="6">
        <f>((Table3_1[[#This Row],[Offered Salary]]-$O$25)/$O$26)</f>
        <v>-0.88648930231778078</v>
      </c>
    </row>
    <row r="3401" spans="1:12" x14ac:dyDescent="0.3">
      <c r="A3401">
        <v>993206</v>
      </c>
      <c r="B3401" s="2">
        <v>41838</v>
      </c>
      <c r="C3401" s="3">
        <v>0.39957175925925925</v>
      </c>
      <c r="D3401" t="s">
        <v>31</v>
      </c>
      <c r="E3401" t="s">
        <v>27</v>
      </c>
      <c r="F3401" t="s">
        <v>17</v>
      </c>
      <c r="G3401" t="s">
        <v>2</v>
      </c>
      <c r="H3401">
        <v>79742</v>
      </c>
      <c r="I3401">
        <f>IF(Table3_1[[#This Row],[Status]]="Hired",1,0)</f>
        <v>1</v>
      </c>
      <c r="J3401" t="b">
        <f>OR((Table3_1[[#This Row],[Offered Salary]]&lt;$O$27),(Table3_1[[#This Row],[Offered Salary]]&gt;$O$28))</f>
        <v>0</v>
      </c>
      <c r="K3401" t="str">
        <f>IF(Table3_1[[#This Row],[Offered Salary]]&lt;$O$27,"Low",IF(Table3_1[[#This Row],[Offered Salary]]&gt;$O$28,"High",""))</f>
        <v/>
      </c>
      <c r="L3401" s="6">
        <f>((Table3_1[[#This Row],[Offered Salary]]-$O$25)/$O$26)</f>
        <v>1.0314343133617696</v>
      </c>
    </row>
    <row r="3402" spans="1:12" x14ac:dyDescent="0.3">
      <c r="A3402">
        <v>609596</v>
      </c>
      <c r="B3402" s="2">
        <v>41841</v>
      </c>
      <c r="C3402" s="3">
        <v>0.4704861111111111</v>
      </c>
      <c r="D3402" t="s">
        <v>30</v>
      </c>
      <c r="E3402" t="s">
        <v>27</v>
      </c>
      <c r="F3402" t="s">
        <v>17</v>
      </c>
      <c r="G3402" t="s">
        <v>2</v>
      </c>
      <c r="H3402">
        <v>95702</v>
      </c>
      <c r="I3402">
        <f>IF(Table3_1[[#This Row],[Status]]="Hired",1,0)</f>
        <v>0</v>
      </c>
      <c r="J3402" t="b">
        <f>OR((Table3_1[[#This Row],[Offered Salary]]&lt;$O$27),(Table3_1[[#This Row],[Offered Salary]]&gt;$O$28))</f>
        <v>0</v>
      </c>
      <c r="K3402" t="str">
        <f>IF(Table3_1[[#This Row],[Offered Salary]]&lt;$O$27,"Low",IF(Table3_1[[#This Row],[Offered Salary]]&gt;$O$28,"High",""))</f>
        <v/>
      </c>
      <c r="L3402" s="6">
        <f>((Table3_1[[#This Row],[Offered Salary]]-$O$25)/$O$26)</f>
        <v>1.5846315176746684</v>
      </c>
    </row>
    <row r="3403" spans="1:12" x14ac:dyDescent="0.3">
      <c r="A3403">
        <v>911832</v>
      </c>
      <c r="B3403" s="2">
        <v>41841</v>
      </c>
      <c r="C3403" s="3">
        <v>0.47074074074074074</v>
      </c>
      <c r="D3403" t="s">
        <v>30</v>
      </c>
      <c r="E3403" t="s">
        <v>27</v>
      </c>
      <c r="F3403" t="s">
        <v>17</v>
      </c>
      <c r="G3403" t="s">
        <v>2</v>
      </c>
      <c r="H3403">
        <v>4665</v>
      </c>
      <c r="I3403">
        <f>IF(Table3_1[[#This Row],[Status]]="Hired",1,0)</f>
        <v>0</v>
      </c>
      <c r="J3403" t="b">
        <f>OR((Table3_1[[#This Row],[Offered Salary]]&lt;$O$27),(Table3_1[[#This Row],[Offered Salary]]&gt;$O$28))</f>
        <v>1</v>
      </c>
      <c r="K3403" t="str">
        <f>IF(Table3_1[[#This Row],[Offered Salary]]&lt;$O$27,"Low",IF(Table3_1[[#This Row],[Offered Salary]]&gt;$O$28,"High",""))</f>
        <v>Low</v>
      </c>
      <c r="L3403" s="6">
        <f>((Table3_1[[#This Row],[Offered Salary]]-$O$25)/$O$26)</f>
        <v>-1.5708455430417076</v>
      </c>
    </row>
    <row r="3404" spans="1:12" x14ac:dyDescent="0.3">
      <c r="A3404">
        <v>203158</v>
      </c>
      <c r="B3404" s="2">
        <v>41842</v>
      </c>
      <c r="C3404" s="3">
        <v>0.54664351851851856</v>
      </c>
      <c r="D3404" t="s">
        <v>30</v>
      </c>
      <c r="E3404" t="s">
        <v>27</v>
      </c>
      <c r="F3404" t="s">
        <v>17</v>
      </c>
      <c r="G3404" t="s">
        <v>10</v>
      </c>
      <c r="H3404">
        <v>81419</v>
      </c>
      <c r="I3404">
        <f>IF(Table3_1[[#This Row],[Status]]="Hired",1,0)</f>
        <v>0</v>
      </c>
      <c r="J3404" t="b">
        <f>OR((Table3_1[[#This Row],[Offered Salary]]&lt;$O$27),(Table3_1[[#This Row],[Offered Salary]]&gt;$O$28))</f>
        <v>0</v>
      </c>
      <c r="K3404" t="str">
        <f>IF(Table3_1[[#This Row],[Offered Salary]]&lt;$O$27,"Low",IF(Table3_1[[#This Row],[Offered Salary]]&gt;$O$28,"High",""))</f>
        <v/>
      </c>
      <c r="L3404" s="6">
        <f>((Table3_1[[#This Row],[Offered Salary]]-$O$25)/$O$26)</f>
        <v>1.0895616135893844</v>
      </c>
    </row>
    <row r="3405" spans="1:12" x14ac:dyDescent="0.3">
      <c r="A3405">
        <v>844634</v>
      </c>
      <c r="B3405" s="2">
        <v>41842</v>
      </c>
      <c r="C3405" s="3">
        <v>0.54874999999999996</v>
      </c>
      <c r="D3405" t="s">
        <v>31</v>
      </c>
      <c r="E3405" t="s">
        <v>27</v>
      </c>
      <c r="F3405" t="s">
        <v>17</v>
      </c>
      <c r="G3405" t="s">
        <v>10</v>
      </c>
      <c r="H3405">
        <v>85902</v>
      </c>
      <c r="I3405">
        <f>IF(Table3_1[[#This Row],[Status]]="Hired",1,0)</f>
        <v>1</v>
      </c>
      <c r="J3405" t="b">
        <f>OR((Table3_1[[#This Row],[Offered Salary]]&lt;$O$27),(Table3_1[[#This Row],[Offered Salary]]&gt;$O$28))</f>
        <v>0</v>
      </c>
      <c r="K3405" t="str">
        <f>IF(Table3_1[[#This Row],[Offered Salary]]&lt;$O$27,"Low",IF(Table3_1[[#This Row],[Offered Salary]]&gt;$O$28,"High",""))</f>
        <v/>
      </c>
      <c r="L3405" s="6">
        <f>((Table3_1[[#This Row],[Offered Salary]]-$O$25)/$O$26)</f>
        <v>1.2449490237983269</v>
      </c>
    </row>
    <row r="3406" spans="1:12" x14ac:dyDescent="0.3">
      <c r="A3406">
        <v>142362</v>
      </c>
      <c r="B3406" s="2">
        <v>41842</v>
      </c>
      <c r="C3406" s="3">
        <v>0.54729166666666662</v>
      </c>
      <c r="D3406" t="s">
        <v>30</v>
      </c>
      <c r="E3406" t="s">
        <v>29</v>
      </c>
      <c r="F3406" t="s">
        <v>17</v>
      </c>
      <c r="G3406" t="s">
        <v>10</v>
      </c>
      <c r="H3406">
        <v>75180</v>
      </c>
      <c r="I3406">
        <f>IF(Table3_1[[#This Row],[Status]]="Hired",1,0)</f>
        <v>0</v>
      </c>
      <c r="J3406" t="b">
        <f>OR((Table3_1[[#This Row],[Offered Salary]]&lt;$O$27),(Table3_1[[#This Row],[Offered Salary]]&gt;$O$28))</f>
        <v>0</v>
      </c>
      <c r="K3406" t="str">
        <f>IF(Table3_1[[#This Row],[Offered Salary]]&lt;$O$27,"Low",IF(Table3_1[[#This Row],[Offered Salary]]&gt;$O$28,"High",""))</f>
        <v/>
      </c>
      <c r="L3406" s="6">
        <f>((Table3_1[[#This Row],[Offered Salary]]-$O$25)/$O$26)</f>
        <v>0.87330864631443605</v>
      </c>
    </row>
    <row r="3407" spans="1:12" x14ac:dyDescent="0.3">
      <c r="A3407">
        <v>292591</v>
      </c>
      <c r="B3407" s="2">
        <v>41842</v>
      </c>
      <c r="C3407" s="3">
        <v>0.55077546296296298</v>
      </c>
      <c r="D3407" t="s">
        <v>31</v>
      </c>
      <c r="E3407" t="s">
        <v>29</v>
      </c>
      <c r="F3407" t="s">
        <v>17</v>
      </c>
      <c r="G3407" t="s">
        <v>10</v>
      </c>
      <c r="H3407">
        <v>20789</v>
      </c>
      <c r="I3407">
        <f>IF(Table3_1[[#This Row],[Status]]="Hired",1,0)</f>
        <v>1</v>
      </c>
      <c r="J3407" t="b">
        <f>OR((Table3_1[[#This Row],[Offered Salary]]&lt;$O$27),(Table3_1[[#This Row],[Offered Salary]]&gt;$O$28))</f>
        <v>0</v>
      </c>
      <c r="K3407" t="str">
        <f>IF(Table3_1[[#This Row],[Offered Salary]]&lt;$O$27,"Low",IF(Table3_1[[#This Row],[Offered Salary]]&gt;$O$28,"High",""))</f>
        <v/>
      </c>
      <c r="L3407" s="6">
        <f>((Table3_1[[#This Row],[Offered Salary]]-$O$25)/$O$26)</f>
        <v>-1.0119638561782252</v>
      </c>
    </row>
    <row r="3408" spans="1:12" x14ac:dyDescent="0.3">
      <c r="A3408">
        <v>950745</v>
      </c>
      <c r="B3408" s="2">
        <v>41842</v>
      </c>
      <c r="C3408" s="3">
        <v>0.54700231481481476</v>
      </c>
      <c r="D3408" t="s">
        <v>30</v>
      </c>
      <c r="E3408" t="s">
        <v>28</v>
      </c>
      <c r="F3408" t="s">
        <v>17</v>
      </c>
      <c r="G3408" t="s">
        <v>10</v>
      </c>
      <c r="H3408">
        <v>36897</v>
      </c>
      <c r="I3408">
        <f>IF(Table3_1[[#This Row],[Status]]="Hired",1,0)</f>
        <v>0</v>
      </c>
      <c r="J3408" t="b">
        <f>OR((Table3_1[[#This Row],[Offered Salary]]&lt;$O$27),(Table3_1[[#This Row],[Offered Salary]]&gt;$O$28))</f>
        <v>0</v>
      </c>
      <c r="K3408" t="str">
        <f>IF(Table3_1[[#This Row],[Offered Salary]]&lt;$O$27,"Low",IF(Table3_1[[#This Row],[Offered Salary]]&gt;$O$28,"High",""))</f>
        <v/>
      </c>
      <c r="L3408" s="6">
        <f>((Table3_1[[#This Row],[Offered Salary]]-$O$25)/$O$26)</f>
        <v>-0.45363675297821437</v>
      </c>
    </row>
    <row r="3409" spans="1:12" x14ac:dyDescent="0.3">
      <c r="A3409">
        <v>407392</v>
      </c>
      <c r="B3409" s="2">
        <v>41850</v>
      </c>
      <c r="C3409" s="3">
        <v>0.66340277777777779</v>
      </c>
      <c r="D3409" t="s">
        <v>31</v>
      </c>
      <c r="E3409" t="s">
        <v>27</v>
      </c>
      <c r="F3409" t="s">
        <v>17</v>
      </c>
      <c r="G3409" t="s">
        <v>10</v>
      </c>
      <c r="H3409">
        <v>33426</v>
      </c>
      <c r="I3409">
        <f>IF(Table3_1[[#This Row],[Status]]="Hired",1,0)</f>
        <v>1</v>
      </c>
      <c r="J3409" t="b">
        <f>OR((Table3_1[[#This Row],[Offered Salary]]&lt;$O$27),(Table3_1[[#This Row],[Offered Salary]]&gt;$O$28))</f>
        <v>0</v>
      </c>
      <c r="K3409" t="str">
        <f>IF(Table3_1[[#This Row],[Offered Salary]]&lt;$O$27,"Low",IF(Table3_1[[#This Row],[Offered Salary]]&gt;$O$28,"High",""))</f>
        <v/>
      </c>
      <c r="L3409" s="6">
        <f>((Table3_1[[#This Row],[Offered Salary]]-$O$25)/$O$26)</f>
        <v>-0.57394674647257982</v>
      </c>
    </row>
    <row r="3410" spans="1:12" x14ac:dyDescent="0.3">
      <c r="A3410">
        <v>438945</v>
      </c>
      <c r="B3410" s="2">
        <v>41855</v>
      </c>
      <c r="C3410" s="3">
        <v>0.55650462962962965</v>
      </c>
      <c r="D3410" t="s">
        <v>30</v>
      </c>
      <c r="E3410" t="s">
        <v>27</v>
      </c>
      <c r="F3410" t="s">
        <v>17</v>
      </c>
      <c r="G3410" t="s">
        <v>2</v>
      </c>
      <c r="H3410">
        <v>58513</v>
      </c>
      <c r="I3410">
        <f>IF(Table3_1[[#This Row],[Status]]="Hired",1,0)</f>
        <v>0</v>
      </c>
      <c r="J3410" t="b">
        <f>OR((Table3_1[[#This Row],[Offered Salary]]&lt;$O$27),(Table3_1[[#This Row],[Offered Salary]]&gt;$O$28))</f>
        <v>0</v>
      </c>
      <c r="K3410" t="str">
        <f>IF(Table3_1[[#This Row],[Offered Salary]]&lt;$O$27,"Low",IF(Table3_1[[#This Row],[Offered Salary]]&gt;$O$28,"High",""))</f>
        <v/>
      </c>
      <c r="L3410" s="6">
        <f>((Table3_1[[#This Row],[Offered Salary]]-$O$25)/$O$26)</f>
        <v>0.29560577637188701</v>
      </c>
    </row>
    <row r="3411" spans="1:12" x14ac:dyDescent="0.3">
      <c r="A3411">
        <v>346065</v>
      </c>
      <c r="B3411" s="2">
        <v>41855</v>
      </c>
      <c r="C3411" s="3">
        <v>0.55679398148148151</v>
      </c>
      <c r="D3411" t="s">
        <v>31</v>
      </c>
      <c r="E3411" t="s">
        <v>27</v>
      </c>
      <c r="F3411" t="s">
        <v>17</v>
      </c>
      <c r="G3411" t="s">
        <v>2</v>
      </c>
      <c r="H3411">
        <v>88507</v>
      </c>
      <c r="I3411">
        <f>IF(Table3_1[[#This Row],[Status]]="Hired",1,0)</f>
        <v>1</v>
      </c>
      <c r="J3411" t="b">
        <f>OR((Table3_1[[#This Row],[Offered Salary]]&lt;$O$27),(Table3_1[[#This Row],[Offered Salary]]&gt;$O$28))</f>
        <v>0</v>
      </c>
      <c r="K3411" t="str">
        <f>IF(Table3_1[[#This Row],[Offered Salary]]&lt;$O$27,"Low",IF(Table3_1[[#This Row],[Offered Salary]]&gt;$O$28,"High",""))</f>
        <v/>
      </c>
      <c r="L3411" s="6">
        <f>((Table3_1[[#This Row],[Offered Salary]]-$O$25)/$O$26)</f>
        <v>1.3352421765072933</v>
      </c>
    </row>
    <row r="3412" spans="1:12" x14ac:dyDescent="0.3">
      <c r="A3412">
        <v>394250</v>
      </c>
      <c r="B3412" s="2">
        <v>41855</v>
      </c>
      <c r="C3412" s="3">
        <v>0.557037037037037</v>
      </c>
      <c r="D3412" t="s">
        <v>30</v>
      </c>
      <c r="E3412" t="s">
        <v>27</v>
      </c>
      <c r="F3412" t="s">
        <v>17</v>
      </c>
      <c r="G3412" t="s">
        <v>2</v>
      </c>
      <c r="H3412">
        <v>54952</v>
      </c>
      <c r="I3412">
        <f>IF(Table3_1[[#This Row],[Status]]="Hired",1,0)</f>
        <v>0</v>
      </c>
      <c r="J3412" t="b">
        <f>OR((Table3_1[[#This Row],[Offered Salary]]&lt;$O$27),(Table3_1[[#This Row],[Offered Salary]]&gt;$O$28))</f>
        <v>0</v>
      </c>
      <c r="K3412" t="str">
        <f>IF(Table3_1[[#This Row],[Offered Salary]]&lt;$O$27,"Low",IF(Table3_1[[#This Row],[Offered Salary]]&gt;$O$28,"High",""))</f>
        <v/>
      </c>
      <c r="L3412" s="6">
        <f>((Table3_1[[#This Row],[Offered Salary]]-$O$25)/$O$26)</f>
        <v>0.17217624977049401</v>
      </c>
    </row>
    <row r="3413" spans="1:12" x14ac:dyDescent="0.3">
      <c r="A3413">
        <v>882084</v>
      </c>
      <c r="B3413" s="2">
        <v>41855</v>
      </c>
      <c r="C3413" s="3">
        <v>0.55768518518518517</v>
      </c>
      <c r="D3413" t="s">
        <v>30</v>
      </c>
      <c r="E3413" t="s">
        <v>27</v>
      </c>
      <c r="F3413" t="s">
        <v>17</v>
      </c>
      <c r="G3413" t="s">
        <v>2</v>
      </c>
      <c r="H3413">
        <v>60226</v>
      </c>
      <c r="I3413">
        <f>IF(Table3_1[[#This Row],[Status]]="Hired",1,0)</f>
        <v>0</v>
      </c>
      <c r="J3413" t="b">
        <f>OR((Table3_1[[#This Row],[Offered Salary]]&lt;$O$27),(Table3_1[[#This Row],[Offered Salary]]&gt;$O$28))</f>
        <v>0</v>
      </c>
      <c r="K3413" t="str">
        <f>IF(Table3_1[[#This Row],[Offered Salary]]&lt;$O$27,"Low",IF(Table3_1[[#This Row],[Offered Salary]]&gt;$O$28,"High",""))</f>
        <v/>
      </c>
      <c r="L3413" s="6">
        <f>((Table3_1[[#This Row],[Offered Salary]]-$O$25)/$O$26)</f>
        <v>0.3549808898423128</v>
      </c>
    </row>
    <row r="3414" spans="1:12" x14ac:dyDescent="0.3">
      <c r="A3414">
        <v>181952</v>
      </c>
      <c r="B3414" s="2">
        <v>41850</v>
      </c>
      <c r="C3414" s="3">
        <v>0.52006944444444447</v>
      </c>
      <c r="D3414" t="s">
        <v>31</v>
      </c>
      <c r="E3414" t="s">
        <v>27</v>
      </c>
      <c r="F3414" t="s">
        <v>17</v>
      </c>
      <c r="G3414" t="s">
        <v>10</v>
      </c>
      <c r="H3414">
        <v>1351</v>
      </c>
      <c r="I3414">
        <f>IF(Table3_1[[#This Row],[Status]]="Hired",1,0)</f>
        <v>1</v>
      </c>
      <c r="J3414" t="b">
        <f>OR((Table3_1[[#This Row],[Offered Salary]]&lt;$O$27),(Table3_1[[#This Row],[Offered Salary]]&gt;$O$28))</f>
        <v>1</v>
      </c>
      <c r="K3414" t="str">
        <f>IF(Table3_1[[#This Row],[Offered Salary]]&lt;$O$27,"Low",IF(Table3_1[[#This Row],[Offered Salary]]&gt;$O$28,"High",""))</f>
        <v>Low</v>
      </c>
      <c r="L3414" s="6">
        <f>((Table3_1[[#This Row],[Offered Salary]]-$O$25)/$O$26)</f>
        <v>-1.6857136843382581</v>
      </c>
    </row>
    <row r="3415" spans="1:12" x14ac:dyDescent="0.3">
      <c r="A3415">
        <v>484669</v>
      </c>
      <c r="B3415" s="2">
        <v>41850</v>
      </c>
      <c r="C3415" s="3">
        <v>0.52270833333333333</v>
      </c>
      <c r="D3415" t="s">
        <v>31</v>
      </c>
      <c r="E3415" t="s">
        <v>29</v>
      </c>
      <c r="F3415" t="s">
        <v>17</v>
      </c>
      <c r="G3415" t="s">
        <v>10</v>
      </c>
      <c r="H3415">
        <v>26156</v>
      </c>
      <c r="I3415">
        <f>IF(Table3_1[[#This Row],[Status]]="Hired",1,0)</f>
        <v>1</v>
      </c>
      <c r="J3415" t="b">
        <f>OR((Table3_1[[#This Row],[Offered Salary]]&lt;$O$27),(Table3_1[[#This Row],[Offered Salary]]&gt;$O$28))</f>
        <v>0</v>
      </c>
      <c r="K3415" t="str">
        <f>IF(Table3_1[[#This Row],[Offered Salary]]&lt;$O$27,"Low",IF(Table3_1[[#This Row],[Offered Salary]]&gt;$O$28,"High",""))</f>
        <v/>
      </c>
      <c r="L3415" s="6">
        <f>((Table3_1[[#This Row],[Offered Salary]]-$O$25)/$O$26)</f>
        <v>-0.82593569856247784</v>
      </c>
    </row>
    <row r="3416" spans="1:12" x14ac:dyDescent="0.3">
      <c r="A3416">
        <v>152014</v>
      </c>
      <c r="B3416" s="2">
        <v>41852</v>
      </c>
      <c r="C3416" s="3">
        <v>0.51026620370370368</v>
      </c>
      <c r="D3416" t="s">
        <v>31</v>
      </c>
      <c r="E3416" t="s">
        <v>27</v>
      </c>
      <c r="F3416" t="s">
        <v>17</v>
      </c>
      <c r="G3416" t="s">
        <v>10</v>
      </c>
      <c r="H3416">
        <v>1808</v>
      </c>
      <c r="I3416">
        <f>IF(Table3_1[[#This Row],[Status]]="Hired",1,0)</f>
        <v>1</v>
      </c>
      <c r="J3416" t="b">
        <f>OR((Table3_1[[#This Row],[Offered Salary]]&lt;$O$27),(Table3_1[[#This Row],[Offered Salary]]&gt;$O$28))</f>
        <v>1</v>
      </c>
      <c r="K3416" t="str">
        <f>IF(Table3_1[[#This Row],[Offered Salary]]&lt;$O$27,"Low",IF(Table3_1[[#This Row],[Offered Salary]]&gt;$O$28,"High",""))</f>
        <v>Low</v>
      </c>
      <c r="L3416" s="6">
        <f>((Table3_1[[#This Row],[Offered Salary]]-$O$25)/$O$26)</f>
        <v>-1.6698733884503512</v>
      </c>
    </row>
    <row r="3417" spans="1:12" x14ac:dyDescent="0.3">
      <c r="A3417">
        <v>573438</v>
      </c>
      <c r="B3417" s="2">
        <v>41852</v>
      </c>
      <c r="C3417" s="3">
        <v>0.51092592592592589</v>
      </c>
      <c r="D3417" t="s">
        <v>30</v>
      </c>
      <c r="E3417" t="s">
        <v>27</v>
      </c>
      <c r="F3417" t="s">
        <v>17</v>
      </c>
      <c r="G3417" t="s">
        <v>10</v>
      </c>
      <c r="H3417">
        <v>44750</v>
      </c>
      <c r="I3417">
        <f>IF(Table3_1[[#This Row],[Status]]="Hired",1,0)</f>
        <v>0</v>
      </c>
      <c r="J3417" t="b">
        <f>OR((Table3_1[[#This Row],[Offered Salary]]&lt;$O$27),(Table3_1[[#This Row],[Offered Salary]]&gt;$O$28))</f>
        <v>0</v>
      </c>
      <c r="K3417" t="str">
        <f>IF(Table3_1[[#This Row],[Offered Salary]]&lt;$O$27,"Low",IF(Table3_1[[#This Row],[Offered Salary]]&gt;$O$28,"High",""))</f>
        <v/>
      </c>
      <c r="L3417" s="6">
        <f>((Table3_1[[#This Row],[Offered Salary]]-$O$25)/$O$26)</f>
        <v>-0.1814401586505707</v>
      </c>
    </row>
    <row r="3418" spans="1:12" x14ac:dyDescent="0.3">
      <c r="A3418">
        <v>340032</v>
      </c>
      <c r="B3418" s="2">
        <v>41856</v>
      </c>
      <c r="C3418" s="3">
        <v>0.27310185185185187</v>
      </c>
      <c r="D3418" t="s">
        <v>31</v>
      </c>
      <c r="E3418" t="s">
        <v>27</v>
      </c>
      <c r="F3418" t="s">
        <v>17</v>
      </c>
      <c r="G3418" t="s">
        <v>10</v>
      </c>
      <c r="H3418">
        <v>73978</v>
      </c>
      <c r="I3418">
        <f>IF(Table3_1[[#This Row],[Status]]="Hired",1,0)</f>
        <v>1</v>
      </c>
      <c r="J3418" t="b">
        <f>OR((Table3_1[[#This Row],[Offered Salary]]&lt;$O$27),(Table3_1[[#This Row],[Offered Salary]]&gt;$O$28))</f>
        <v>0</v>
      </c>
      <c r="K3418" t="str">
        <f>IF(Table3_1[[#This Row],[Offered Salary]]&lt;$O$27,"Low",IF(Table3_1[[#This Row],[Offered Salary]]&gt;$O$28,"High",""))</f>
        <v/>
      </c>
      <c r="L3418" s="6">
        <f>((Table3_1[[#This Row],[Offered Salary]]-$O$25)/$O$26)</f>
        <v>0.83164554859613382</v>
      </c>
    </row>
    <row r="3419" spans="1:12" x14ac:dyDescent="0.3">
      <c r="A3419">
        <v>492572</v>
      </c>
      <c r="B3419" s="2">
        <v>41856</v>
      </c>
      <c r="C3419" s="3">
        <v>0.27392361111111113</v>
      </c>
      <c r="D3419" t="s">
        <v>30</v>
      </c>
      <c r="E3419" t="s">
        <v>29</v>
      </c>
      <c r="F3419" t="s">
        <v>17</v>
      </c>
      <c r="G3419" t="s">
        <v>10</v>
      </c>
      <c r="H3419">
        <v>47467</v>
      </c>
      <c r="I3419">
        <f>IF(Table3_1[[#This Row],[Status]]="Hired",1,0)</f>
        <v>0</v>
      </c>
      <c r="J3419" t="b">
        <f>OR((Table3_1[[#This Row],[Offered Salary]]&lt;$O$27),(Table3_1[[#This Row],[Offered Salary]]&gt;$O$28))</f>
        <v>0</v>
      </c>
      <c r="K3419" t="str">
        <f>IF(Table3_1[[#This Row],[Offered Salary]]&lt;$O$27,"Low",IF(Table3_1[[#This Row],[Offered Salary]]&gt;$O$28,"High",""))</f>
        <v/>
      </c>
      <c r="L3419" s="6">
        <f>((Table3_1[[#This Row],[Offered Salary]]-$O$25)/$O$26)</f>
        <v>-8.7264920297303414E-2</v>
      </c>
    </row>
    <row r="3420" spans="1:12" x14ac:dyDescent="0.3">
      <c r="A3420">
        <v>865052</v>
      </c>
      <c r="B3420" s="2">
        <v>41856</v>
      </c>
      <c r="C3420" s="3">
        <v>0.27452546296296299</v>
      </c>
      <c r="D3420" t="s">
        <v>30</v>
      </c>
      <c r="E3420" t="s">
        <v>29</v>
      </c>
      <c r="F3420" t="s">
        <v>17</v>
      </c>
      <c r="G3420" t="s">
        <v>10</v>
      </c>
      <c r="H3420">
        <v>18125</v>
      </c>
      <c r="I3420">
        <f>IF(Table3_1[[#This Row],[Status]]="Hired",1,0)</f>
        <v>0</v>
      </c>
      <c r="J3420" t="b">
        <f>OR((Table3_1[[#This Row],[Offered Salary]]&lt;$O$27),(Table3_1[[#This Row],[Offered Salary]]&gt;$O$28))</f>
        <v>0</v>
      </c>
      <c r="K3420" t="str">
        <f>IF(Table3_1[[#This Row],[Offered Salary]]&lt;$O$27,"Low",IF(Table3_1[[#This Row],[Offered Salary]]&gt;$O$28,"High",""))</f>
        <v/>
      </c>
      <c r="L3420" s="6">
        <f>((Table3_1[[#This Row],[Offered Salary]]-$O$25)/$O$26)</f>
        <v>-1.1043020361462428</v>
      </c>
    </row>
    <row r="3421" spans="1:12" x14ac:dyDescent="0.3">
      <c r="A3421">
        <v>59309</v>
      </c>
      <c r="B3421" s="2">
        <v>41858</v>
      </c>
      <c r="C3421" s="3">
        <v>0.63184027777777774</v>
      </c>
      <c r="D3421" t="s">
        <v>31</v>
      </c>
      <c r="E3421" t="s">
        <v>29</v>
      </c>
      <c r="F3421" t="s">
        <v>17</v>
      </c>
      <c r="G3421" t="s">
        <v>10</v>
      </c>
      <c r="H3421">
        <v>36217</v>
      </c>
      <c r="I3421">
        <f>IF(Table3_1[[#This Row],[Status]]="Hired",1,0)</f>
        <v>1</v>
      </c>
      <c r="J3421" t="b">
        <f>OR((Table3_1[[#This Row],[Offered Salary]]&lt;$O$27),(Table3_1[[#This Row],[Offered Salary]]&gt;$O$28))</f>
        <v>0</v>
      </c>
      <c r="K3421" t="str">
        <f>IF(Table3_1[[#This Row],[Offered Salary]]&lt;$O$27,"Low",IF(Table3_1[[#This Row],[Offered Salary]]&gt;$O$28,"High",""))</f>
        <v/>
      </c>
      <c r="L3421" s="6">
        <f>((Table3_1[[#This Row],[Offered Salary]]-$O$25)/$O$26)</f>
        <v>-0.47720655867575645</v>
      </c>
    </row>
    <row r="3422" spans="1:12" x14ac:dyDescent="0.3">
      <c r="A3422">
        <v>280569</v>
      </c>
      <c r="B3422" s="2">
        <v>41761</v>
      </c>
      <c r="C3422" s="3">
        <v>0.39674768518518516</v>
      </c>
      <c r="D3422" t="s">
        <v>31</v>
      </c>
      <c r="E3422" t="s">
        <v>29</v>
      </c>
      <c r="F3422" t="s">
        <v>13</v>
      </c>
      <c r="G3422" t="s">
        <v>10</v>
      </c>
      <c r="H3422">
        <v>45914</v>
      </c>
      <c r="I3422">
        <f>IF(Table3_1[[#This Row],[Status]]="Hired",1,0)</f>
        <v>1</v>
      </c>
      <c r="J3422" t="b">
        <f>OR((Table3_1[[#This Row],[Offered Salary]]&lt;$O$27),(Table3_1[[#This Row],[Offered Salary]]&gt;$O$28))</f>
        <v>0</v>
      </c>
      <c r="K3422" t="str">
        <f>IF(Table3_1[[#This Row],[Offered Salary]]&lt;$O$27,"Low",IF(Table3_1[[#This Row],[Offered Salary]]&gt;$O$28,"High",""))</f>
        <v/>
      </c>
      <c r="L3422" s="6">
        <f>((Table3_1[[#This Row],[Offered Salary]]-$O$25)/$O$26)</f>
        <v>-0.14109419713301341</v>
      </c>
    </row>
    <row r="3423" spans="1:12" x14ac:dyDescent="0.3">
      <c r="A3423">
        <v>82756</v>
      </c>
      <c r="B3423" s="2">
        <v>41811</v>
      </c>
      <c r="C3423" s="3">
        <v>0.87146990740740737</v>
      </c>
      <c r="D3423" t="s">
        <v>30</v>
      </c>
      <c r="E3423" t="s">
        <v>29</v>
      </c>
      <c r="F3423" t="s">
        <v>13</v>
      </c>
      <c r="G3423" t="s">
        <v>10</v>
      </c>
      <c r="H3423">
        <v>26560</v>
      </c>
      <c r="I3423">
        <f>IF(Table3_1[[#This Row],[Status]]="Hired",1,0)</f>
        <v>0</v>
      </c>
      <c r="J3423" t="b">
        <f>OR((Table3_1[[#This Row],[Offered Salary]]&lt;$O$27),(Table3_1[[#This Row],[Offered Salary]]&gt;$O$28))</f>
        <v>0</v>
      </c>
      <c r="K3423" t="str">
        <f>IF(Table3_1[[#This Row],[Offered Salary]]&lt;$O$27,"Low",IF(Table3_1[[#This Row],[Offered Salary]]&gt;$O$28,"High",""))</f>
        <v/>
      </c>
      <c r="L3423" s="6">
        <f>((Table3_1[[#This Row],[Offered Salary]]-$O$25)/$O$26)</f>
        <v>-0.81193246105982053</v>
      </c>
    </row>
    <row r="3424" spans="1:12" x14ac:dyDescent="0.3">
      <c r="A3424">
        <v>440222</v>
      </c>
      <c r="B3424" s="2">
        <v>41814</v>
      </c>
      <c r="C3424" s="3">
        <v>0.51493055555555556</v>
      </c>
      <c r="D3424" t="s">
        <v>31</v>
      </c>
      <c r="E3424" t="s">
        <v>29</v>
      </c>
      <c r="F3424" t="s">
        <v>13</v>
      </c>
      <c r="G3424" t="s">
        <v>10</v>
      </c>
      <c r="H3424">
        <v>45915</v>
      </c>
      <c r="I3424">
        <f>IF(Table3_1[[#This Row],[Status]]="Hired",1,0)</f>
        <v>1</v>
      </c>
      <c r="J3424" t="b">
        <f>OR((Table3_1[[#This Row],[Offered Salary]]&lt;$O$27),(Table3_1[[#This Row],[Offered Salary]]&gt;$O$28))</f>
        <v>0</v>
      </c>
      <c r="K3424" t="str">
        <f>IF(Table3_1[[#This Row],[Offered Salary]]&lt;$O$27,"Low",IF(Table3_1[[#This Row],[Offered Salary]]&gt;$O$28,"High",""))</f>
        <v/>
      </c>
      <c r="L3424" s="6">
        <f>((Table3_1[[#This Row],[Offered Salary]]-$O$25)/$O$26)</f>
        <v>-0.14105953565404644</v>
      </c>
    </row>
    <row r="3425" spans="1:12" x14ac:dyDescent="0.3">
      <c r="A3425">
        <v>195831</v>
      </c>
      <c r="B3425" s="2">
        <v>41814</v>
      </c>
      <c r="C3425" s="3">
        <v>0.51526620370370368</v>
      </c>
      <c r="D3425" t="s">
        <v>31</v>
      </c>
      <c r="E3425" t="s">
        <v>29</v>
      </c>
      <c r="F3425" t="s">
        <v>13</v>
      </c>
      <c r="G3425" t="s">
        <v>10</v>
      </c>
      <c r="H3425">
        <v>66002</v>
      </c>
      <c r="I3425">
        <f>IF(Table3_1[[#This Row],[Status]]="Hired",1,0)</f>
        <v>1</v>
      </c>
      <c r="J3425" t="b">
        <f>OR((Table3_1[[#This Row],[Offered Salary]]&lt;$O$27),(Table3_1[[#This Row],[Offered Salary]]&gt;$O$28))</f>
        <v>0</v>
      </c>
      <c r="K3425" t="str">
        <f>IF(Table3_1[[#This Row],[Offered Salary]]&lt;$O$27,"Low",IF(Table3_1[[#This Row],[Offered Salary]]&gt;$O$28,"High",""))</f>
        <v/>
      </c>
      <c r="L3425" s="6">
        <f>((Table3_1[[#This Row],[Offered Salary]]-$O$25)/$O$26)</f>
        <v>0.55518559235555232</v>
      </c>
    </row>
    <row r="3426" spans="1:12" x14ac:dyDescent="0.3">
      <c r="A3426">
        <v>587861</v>
      </c>
      <c r="B3426" s="2">
        <v>41880</v>
      </c>
      <c r="C3426" s="3">
        <v>0.39694444444444443</v>
      </c>
      <c r="D3426" t="s">
        <v>31</v>
      </c>
      <c r="E3426" t="s">
        <v>27</v>
      </c>
      <c r="F3426" t="s">
        <v>17</v>
      </c>
      <c r="G3426" t="s">
        <v>2</v>
      </c>
      <c r="H3426">
        <v>86256</v>
      </c>
      <c r="I3426">
        <f>IF(Table3_1[[#This Row],[Status]]="Hired",1,0)</f>
        <v>1</v>
      </c>
      <c r="J3426" t="b">
        <f>OR((Table3_1[[#This Row],[Offered Salary]]&lt;$O$27),(Table3_1[[#This Row],[Offered Salary]]&gt;$O$28))</f>
        <v>0</v>
      </c>
      <c r="K3426" t="str">
        <f>IF(Table3_1[[#This Row],[Offered Salary]]&lt;$O$27,"Low",IF(Table3_1[[#This Row],[Offered Salary]]&gt;$O$28,"High",""))</f>
        <v/>
      </c>
      <c r="L3426" s="6">
        <f>((Table3_1[[#This Row],[Offered Salary]]-$O$25)/$O$26)</f>
        <v>1.2572191873526357</v>
      </c>
    </row>
    <row r="3427" spans="1:12" x14ac:dyDescent="0.3">
      <c r="A3427">
        <v>355986</v>
      </c>
      <c r="B3427" s="2">
        <v>41778</v>
      </c>
      <c r="C3427" s="3">
        <v>0.39710648148148148</v>
      </c>
      <c r="D3427" t="s">
        <v>31</v>
      </c>
      <c r="E3427" t="s">
        <v>27</v>
      </c>
      <c r="F3427" t="s">
        <v>20</v>
      </c>
      <c r="G3427" t="s">
        <v>5</v>
      </c>
      <c r="H3427">
        <v>31623</v>
      </c>
      <c r="I3427">
        <f>IF(Table3_1[[#This Row],[Status]]="Hired",1,0)</f>
        <v>1</v>
      </c>
      <c r="J3427" t="b">
        <f>OR((Table3_1[[#This Row],[Offered Salary]]&lt;$O$27),(Table3_1[[#This Row],[Offered Salary]]&gt;$O$28))</f>
        <v>0</v>
      </c>
      <c r="K3427" t="str">
        <f>IF(Table3_1[[#This Row],[Offered Salary]]&lt;$O$27,"Low",IF(Table3_1[[#This Row],[Offered Salary]]&gt;$O$28,"High",""))</f>
        <v/>
      </c>
      <c r="L3427" s="6">
        <f>((Table3_1[[#This Row],[Offered Salary]]-$O$25)/$O$26)</f>
        <v>-0.63644139305003322</v>
      </c>
    </row>
    <row r="3428" spans="1:12" x14ac:dyDescent="0.3">
      <c r="A3428">
        <v>706625</v>
      </c>
      <c r="B3428" s="2">
        <v>41778</v>
      </c>
      <c r="C3428" s="3">
        <v>0.40028935185185183</v>
      </c>
      <c r="D3428" t="s">
        <v>30</v>
      </c>
      <c r="E3428" t="s">
        <v>29</v>
      </c>
      <c r="F3428" t="s">
        <v>20</v>
      </c>
      <c r="G3428" t="s">
        <v>5</v>
      </c>
      <c r="H3428">
        <v>40517</v>
      </c>
      <c r="I3428">
        <f>IF(Table3_1[[#This Row],[Status]]="Hired",1,0)</f>
        <v>0</v>
      </c>
      <c r="J3428" t="b">
        <f>OR((Table3_1[[#This Row],[Offered Salary]]&lt;$O$27),(Table3_1[[#This Row],[Offered Salary]]&gt;$O$28))</f>
        <v>0</v>
      </c>
      <c r="K3428" t="str">
        <f>IF(Table3_1[[#This Row],[Offered Salary]]&lt;$O$27,"Low",IF(Table3_1[[#This Row],[Offered Salary]]&gt;$O$28,"High",""))</f>
        <v/>
      </c>
      <c r="L3428" s="6">
        <f>((Table3_1[[#This Row],[Offered Salary]]-$O$25)/$O$26)</f>
        <v>-0.32816219911776995</v>
      </c>
    </row>
    <row r="3429" spans="1:12" x14ac:dyDescent="0.3">
      <c r="A3429">
        <v>86320</v>
      </c>
      <c r="B3429" s="2">
        <v>41778</v>
      </c>
      <c r="C3429" s="3">
        <v>0.40055555555555555</v>
      </c>
      <c r="D3429" t="s">
        <v>31</v>
      </c>
      <c r="E3429" t="s">
        <v>27</v>
      </c>
      <c r="F3429" t="s">
        <v>20</v>
      </c>
      <c r="G3429" t="s">
        <v>5</v>
      </c>
      <c r="H3429">
        <v>75379</v>
      </c>
      <c r="I3429">
        <f>IF(Table3_1[[#This Row],[Status]]="Hired",1,0)</f>
        <v>1</v>
      </c>
      <c r="J3429" t="b">
        <f>OR((Table3_1[[#This Row],[Offered Salary]]&lt;$O$27),(Table3_1[[#This Row],[Offered Salary]]&gt;$O$28))</f>
        <v>0</v>
      </c>
      <c r="K3429" t="str">
        <f>IF(Table3_1[[#This Row],[Offered Salary]]&lt;$O$27,"Low",IF(Table3_1[[#This Row],[Offered Salary]]&gt;$O$28,"High",""))</f>
        <v/>
      </c>
      <c r="L3429" s="6">
        <f>((Table3_1[[#This Row],[Offered Salary]]-$O$25)/$O$26)</f>
        <v>0.88020628062886375</v>
      </c>
    </row>
    <row r="3430" spans="1:12" x14ac:dyDescent="0.3">
      <c r="A3430">
        <v>858811</v>
      </c>
      <c r="B3430" s="2">
        <v>41829</v>
      </c>
      <c r="C3430" s="3">
        <v>0.69430555555555551</v>
      </c>
      <c r="D3430" t="s">
        <v>30</v>
      </c>
      <c r="E3430" t="s">
        <v>27</v>
      </c>
      <c r="F3430" t="s">
        <v>20</v>
      </c>
      <c r="G3430" t="s">
        <v>5</v>
      </c>
      <c r="H3430">
        <v>37921</v>
      </c>
      <c r="I3430">
        <f>IF(Table3_1[[#This Row],[Status]]="Hired",1,0)</f>
        <v>0</v>
      </c>
      <c r="J3430" t="b">
        <f>OR((Table3_1[[#This Row],[Offered Salary]]&lt;$O$27),(Table3_1[[#This Row],[Offered Salary]]&gt;$O$28))</f>
        <v>0</v>
      </c>
      <c r="K3430" t="str">
        <f>IF(Table3_1[[#This Row],[Offered Salary]]&lt;$O$27,"Low",IF(Table3_1[[#This Row],[Offered Salary]]&gt;$O$28,"High",""))</f>
        <v/>
      </c>
      <c r="L3430" s="6">
        <f>((Table3_1[[#This Row],[Offered Salary]]-$O$25)/$O$26)</f>
        <v>-0.41814339851603344</v>
      </c>
    </row>
    <row r="3431" spans="1:12" x14ac:dyDescent="0.3">
      <c r="A3431">
        <v>448438</v>
      </c>
      <c r="B3431" s="2">
        <v>41829</v>
      </c>
      <c r="C3431" s="3">
        <v>0.69459490740740737</v>
      </c>
      <c r="D3431" t="s">
        <v>31</v>
      </c>
      <c r="E3431" t="s">
        <v>27</v>
      </c>
      <c r="F3431" t="s">
        <v>20</v>
      </c>
      <c r="G3431" t="s">
        <v>5</v>
      </c>
      <c r="H3431">
        <v>21848</v>
      </c>
      <c r="I3431">
        <f>IF(Table3_1[[#This Row],[Status]]="Hired",1,0)</f>
        <v>1</v>
      </c>
      <c r="J3431" t="b">
        <f>OR((Table3_1[[#This Row],[Offered Salary]]&lt;$O$27),(Table3_1[[#This Row],[Offered Salary]]&gt;$O$28))</f>
        <v>0</v>
      </c>
      <c r="K3431" t="str">
        <f>IF(Table3_1[[#This Row],[Offered Salary]]&lt;$O$27,"Low",IF(Table3_1[[#This Row],[Offered Salary]]&gt;$O$28,"High",""))</f>
        <v/>
      </c>
      <c r="L3431" s="6">
        <f>((Table3_1[[#This Row],[Offered Salary]]-$O$25)/$O$26)</f>
        <v>-0.97525734995220015</v>
      </c>
    </row>
    <row r="3432" spans="1:12" x14ac:dyDescent="0.3">
      <c r="A3432">
        <v>509679</v>
      </c>
      <c r="B3432" s="2">
        <v>41829</v>
      </c>
      <c r="C3432" s="3">
        <v>0.69528935185185181</v>
      </c>
      <c r="D3432" t="s">
        <v>31</v>
      </c>
      <c r="E3432" t="s">
        <v>29</v>
      </c>
      <c r="F3432" t="s">
        <v>20</v>
      </c>
      <c r="G3432" t="s">
        <v>5</v>
      </c>
      <c r="H3432">
        <v>38979</v>
      </c>
      <c r="I3432">
        <f>IF(Table3_1[[#This Row],[Status]]="Hired",1,0)</f>
        <v>1</v>
      </c>
      <c r="J3432" t="b">
        <f>OR((Table3_1[[#This Row],[Offered Salary]]&lt;$O$27),(Table3_1[[#This Row],[Offered Salary]]&gt;$O$28))</f>
        <v>0</v>
      </c>
      <c r="K3432" t="str">
        <f>IF(Table3_1[[#This Row],[Offered Salary]]&lt;$O$27,"Low",IF(Table3_1[[#This Row],[Offered Salary]]&gt;$O$28,"High",""))</f>
        <v/>
      </c>
      <c r="L3432" s="6">
        <f>((Table3_1[[#This Row],[Offered Salary]]-$O$25)/$O$26)</f>
        <v>-0.38147155376897535</v>
      </c>
    </row>
    <row r="3433" spans="1:12" x14ac:dyDescent="0.3">
      <c r="A3433">
        <v>330851</v>
      </c>
      <c r="B3433" s="2">
        <v>41790</v>
      </c>
      <c r="C3433" s="3">
        <v>0.65486111111111112</v>
      </c>
      <c r="D3433" t="s">
        <v>31</v>
      </c>
      <c r="E3433" t="s">
        <v>29</v>
      </c>
      <c r="F3433" t="s">
        <v>14</v>
      </c>
      <c r="G3433" t="s">
        <v>2</v>
      </c>
      <c r="H3433">
        <v>99086</v>
      </c>
      <c r="I3433">
        <f>IF(Table3_1[[#This Row],[Status]]="Hired",1,0)</f>
        <v>1</v>
      </c>
      <c r="J3433" t="b">
        <f>OR((Table3_1[[#This Row],[Offered Salary]]&lt;$O$27),(Table3_1[[#This Row],[Offered Salary]]&gt;$O$28))</f>
        <v>0</v>
      </c>
      <c r="K3433" t="str">
        <f>IF(Table3_1[[#This Row],[Offered Salary]]&lt;$O$27,"Low",IF(Table3_1[[#This Row],[Offered Salary]]&gt;$O$28,"High",""))</f>
        <v/>
      </c>
      <c r="L3433" s="6">
        <f>((Table3_1[[#This Row],[Offered Salary]]-$O$25)/$O$26)</f>
        <v>1.7019259624989069</v>
      </c>
    </row>
    <row r="3434" spans="1:12" x14ac:dyDescent="0.3">
      <c r="A3434">
        <v>482929</v>
      </c>
      <c r="B3434" s="2">
        <v>41790</v>
      </c>
      <c r="C3434" s="3">
        <v>0.65554398148148152</v>
      </c>
      <c r="D3434" t="s">
        <v>30</v>
      </c>
      <c r="E3434" t="s">
        <v>27</v>
      </c>
      <c r="F3434" t="s">
        <v>14</v>
      </c>
      <c r="G3434" t="s">
        <v>2</v>
      </c>
      <c r="H3434">
        <v>27444</v>
      </c>
      <c r="I3434">
        <f>IF(Table3_1[[#This Row],[Status]]="Hired",1,0)</f>
        <v>0</v>
      </c>
      <c r="J3434" t="b">
        <f>OR((Table3_1[[#This Row],[Offered Salary]]&lt;$O$27),(Table3_1[[#This Row],[Offered Salary]]&gt;$O$28))</f>
        <v>0</v>
      </c>
      <c r="K3434" t="str">
        <f>IF(Table3_1[[#This Row],[Offered Salary]]&lt;$O$27,"Low",IF(Table3_1[[#This Row],[Offered Salary]]&gt;$O$28,"High",""))</f>
        <v/>
      </c>
      <c r="L3434" s="6">
        <f>((Table3_1[[#This Row],[Offered Salary]]-$O$25)/$O$26)</f>
        <v>-0.78129171365301586</v>
      </c>
    </row>
    <row r="3435" spans="1:12" x14ac:dyDescent="0.3">
      <c r="A3435">
        <v>587398</v>
      </c>
      <c r="B3435" s="2">
        <v>41790</v>
      </c>
      <c r="C3435" s="3">
        <v>0.65583333333333338</v>
      </c>
      <c r="D3435" t="s">
        <v>30</v>
      </c>
      <c r="E3435" t="s">
        <v>27</v>
      </c>
      <c r="F3435" t="s">
        <v>14</v>
      </c>
      <c r="G3435" t="s">
        <v>2</v>
      </c>
      <c r="H3435">
        <v>33554</v>
      </c>
      <c r="I3435">
        <f>IF(Table3_1[[#This Row],[Status]]="Hired",1,0)</f>
        <v>0</v>
      </c>
      <c r="J3435" t="b">
        <f>OR((Table3_1[[#This Row],[Offered Salary]]&lt;$O$27),(Table3_1[[#This Row],[Offered Salary]]&gt;$O$28))</f>
        <v>0</v>
      </c>
      <c r="K3435" t="str">
        <f>IF(Table3_1[[#This Row],[Offered Salary]]&lt;$O$27,"Low",IF(Table3_1[[#This Row],[Offered Salary]]&gt;$O$28,"High",""))</f>
        <v/>
      </c>
      <c r="L3435" s="6">
        <f>((Table3_1[[#This Row],[Offered Salary]]-$O$25)/$O$26)</f>
        <v>-0.56951007716480717</v>
      </c>
    </row>
    <row r="3436" spans="1:12" x14ac:dyDescent="0.3">
      <c r="A3436">
        <v>448993</v>
      </c>
      <c r="B3436" s="2">
        <v>41790</v>
      </c>
      <c r="C3436" s="3">
        <v>0.65621527777777777</v>
      </c>
      <c r="D3436" t="s">
        <v>30</v>
      </c>
      <c r="E3436" t="s">
        <v>29</v>
      </c>
      <c r="F3436" t="s">
        <v>14</v>
      </c>
      <c r="G3436" t="s">
        <v>2</v>
      </c>
      <c r="H3436">
        <v>75895</v>
      </c>
      <c r="I3436">
        <f>IF(Table3_1[[#This Row],[Status]]="Hired",1,0)</f>
        <v>0</v>
      </c>
      <c r="J3436" t="b">
        <f>OR((Table3_1[[#This Row],[Offered Salary]]&lt;$O$27),(Table3_1[[#This Row],[Offered Salary]]&gt;$O$28))</f>
        <v>0</v>
      </c>
      <c r="K3436" t="str">
        <f>IF(Table3_1[[#This Row],[Offered Salary]]&lt;$O$27,"Low",IF(Table3_1[[#This Row],[Offered Salary]]&gt;$O$28,"High",""))</f>
        <v/>
      </c>
      <c r="L3436" s="6">
        <f>((Table3_1[[#This Row],[Offered Salary]]-$O$25)/$O$26)</f>
        <v>0.8980916037758222</v>
      </c>
    </row>
    <row r="3437" spans="1:12" x14ac:dyDescent="0.3">
      <c r="A3437">
        <v>205250</v>
      </c>
      <c r="B3437" s="2">
        <v>41790</v>
      </c>
      <c r="C3437" s="3">
        <v>0.65670138888888885</v>
      </c>
      <c r="D3437" t="s">
        <v>31</v>
      </c>
      <c r="E3437" t="s">
        <v>27</v>
      </c>
      <c r="F3437" t="s">
        <v>14</v>
      </c>
      <c r="G3437" t="s">
        <v>2</v>
      </c>
      <c r="H3437">
        <v>15482</v>
      </c>
      <c r="I3437">
        <f>IF(Table3_1[[#This Row],[Status]]="Hired",1,0)</f>
        <v>1</v>
      </c>
      <c r="J3437" t="b">
        <f>OR((Table3_1[[#This Row],[Offered Salary]]&lt;$O$27),(Table3_1[[#This Row],[Offered Salary]]&gt;$O$28))</f>
        <v>0</v>
      </c>
      <c r="K3437" t="str">
        <f>IF(Table3_1[[#This Row],[Offered Salary]]&lt;$O$27,"Low",IF(Table3_1[[#This Row],[Offered Salary]]&gt;$O$28,"High",""))</f>
        <v/>
      </c>
      <c r="L3437" s="6">
        <f>((Table3_1[[#This Row],[Offered Salary]]-$O$25)/$O$26)</f>
        <v>-1.195912325055954</v>
      </c>
    </row>
    <row r="3438" spans="1:12" x14ac:dyDescent="0.3">
      <c r="A3438">
        <v>266100</v>
      </c>
      <c r="B3438" s="2">
        <v>41824</v>
      </c>
      <c r="C3438" s="3">
        <v>0.82484953703703701</v>
      </c>
      <c r="D3438" t="s">
        <v>31</v>
      </c>
      <c r="E3438" t="s">
        <v>27</v>
      </c>
      <c r="F3438" t="s">
        <v>14</v>
      </c>
      <c r="G3438" t="s">
        <v>2</v>
      </c>
      <c r="H3438">
        <v>88155</v>
      </c>
      <c r="I3438">
        <f>IF(Table3_1[[#This Row],[Status]]="Hired",1,0)</f>
        <v>1</v>
      </c>
      <c r="J3438" t="b">
        <f>OR((Table3_1[[#This Row],[Offered Salary]]&lt;$O$27),(Table3_1[[#This Row],[Offered Salary]]&gt;$O$28))</f>
        <v>0</v>
      </c>
      <c r="K3438" t="str">
        <f>IF(Table3_1[[#This Row],[Offered Salary]]&lt;$O$27,"Low",IF(Table3_1[[#This Row],[Offered Salary]]&gt;$O$28,"High",""))</f>
        <v/>
      </c>
      <c r="L3438" s="6">
        <f>((Table3_1[[#This Row],[Offered Salary]]-$O$25)/$O$26)</f>
        <v>1.3230413359109185</v>
      </c>
    </row>
    <row r="3439" spans="1:12" x14ac:dyDescent="0.3">
      <c r="A3439">
        <v>568466</v>
      </c>
      <c r="B3439" s="2">
        <v>41824</v>
      </c>
      <c r="C3439" s="3">
        <v>0.82552083333333337</v>
      </c>
      <c r="D3439" t="s">
        <v>31</v>
      </c>
      <c r="E3439" t="s">
        <v>29</v>
      </c>
      <c r="F3439" t="s">
        <v>14</v>
      </c>
      <c r="G3439" t="s">
        <v>2</v>
      </c>
      <c r="H3439">
        <v>46479</v>
      </c>
      <c r="I3439">
        <f>IF(Table3_1[[#This Row],[Status]]="Hired",1,0)</f>
        <v>1</v>
      </c>
      <c r="J3439" t="b">
        <f>OR((Table3_1[[#This Row],[Offered Salary]]&lt;$O$27),(Table3_1[[#This Row],[Offered Salary]]&gt;$O$28))</f>
        <v>0</v>
      </c>
      <c r="K3439" t="str">
        <f>IF(Table3_1[[#This Row],[Offered Salary]]&lt;$O$27,"Low",IF(Table3_1[[#This Row],[Offered Salary]]&gt;$O$28,"High",""))</f>
        <v/>
      </c>
      <c r="L3439" s="6">
        <f>((Table3_1[[#This Row],[Offered Salary]]-$O$25)/$O$26)</f>
        <v>-0.12151046151667333</v>
      </c>
    </row>
    <row r="3440" spans="1:12" x14ac:dyDescent="0.3">
      <c r="A3440">
        <v>119064</v>
      </c>
      <c r="B3440" s="2">
        <v>41829</v>
      </c>
      <c r="C3440" s="3">
        <v>0.80388888888888888</v>
      </c>
      <c r="D3440" t="s">
        <v>30</v>
      </c>
      <c r="E3440" t="s">
        <v>27</v>
      </c>
      <c r="F3440" t="s">
        <v>14</v>
      </c>
      <c r="G3440" t="s">
        <v>2</v>
      </c>
      <c r="H3440">
        <v>14237</v>
      </c>
      <c r="I3440">
        <f>IF(Table3_1[[#This Row],[Status]]="Hired",1,0)</f>
        <v>0</v>
      </c>
      <c r="J3440" t="b">
        <f>OR((Table3_1[[#This Row],[Offered Salary]]&lt;$O$27),(Table3_1[[#This Row],[Offered Salary]]&gt;$O$28))</f>
        <v>0</v>
      </c>
      <c r="K3440" t="str">
        <f>IF(Table3_1[[#This Row],[Offered Salary]]&lt;$O$27,"Low",IF(Table3_1[[#This Row],[Offered Salary]]&gt;$O$28,"High",""))</f>
        <v/>
      </c>
      <c r="L3440" s="6">
        <f>((Table3_1[[#This Row],[Offered Salary]]-$O$25)/$O$26)</f>
        <v>-1.2390658663698362</v>
      </c>
    </row>
    <row r="3441" spans="1:12" x14ac:dyDescent="0.3">
      <c r="A3441">
        <v>355731</v>
      </c>
      <c r="B3441" s="2">
        <v>41829</v>
      </c>
      <c r="C3441" s="3">
        <v>0.80459490740740736</v>
      </c>
      <c r="D3441" t="s">
        <v>31</v>
      </c>
      <c r="E3441" t="s">
        <v>29</v>
      </c>
      <c r="F3441" t="s">
        <v>14</v>
      </c>
      <c r="G3441" t="s">
        <v>2</v>
      </c>
      <c r="H3441">
        <v>5301</v>
      </c>
      <c r="I3441">
        <f>IF(Table3_1[[#This Row],[Status]]="Hired",1,0)</f>
        <v>1</v>
      </c>
      <c r="J3441" t="b">
        <f>OR((Table3_1[[#This Row],[Offered Salary]]&lt;$O$27),(Table3_1[[#This Row],[Offered Salary]]&gt;$O$28))</f>
        <v>1</v>
      </c>
      <c r="K3441" t="str">
        <f>IF(Table3_1[[#This Row],[Offered Salary]]&lt;$O$27,"Low",IF(Table3_1[[#This Row],[Offered Salary]]&gt;$O$28,"High",""))</f>
        <v>Low</v>
      </c>
      <c r="L3441" s="6">
        <f>((Table3_1[[#This Row],[Offered Salary]]-$O$25)/$O$26)</f>
        <v>-1.5488008424187123</v>
      </c>
    </row>
    <row r="3442" spans="1:12" x14ac:dyDescent="0.3">
      <c r="A3442">
        <v>96027</v>
      </c>
      <c r="B3442" s="2">
        <v>41837</v>
      </c>
      <c r="C3442" s="3">
        <v>0.76526620370370368</v>
      </c>
      <c r="D3442" t="s">
        <v>30</v>
      </c>
      <c r="E3442" t="s">
        <v>27</v>
      </c>
      <c r="F3442" t="s">
        <v>20</v>
      </c>
      <c r="G3442" t="s">
        <v>2</v>
      </c>
      <c r="H3442">
        <v>26058</v>
      </c>
      <c r="I3442">
        <f>IF(Table3_1[[#This Row],[Status]]="Hired",1,0)</f>
        <v>0</v>
      </c>
      <c r="J3442" t="b">
        <f>OR((Table3_1[[#This Row],[Offered Salary]]&lt;$O$27),(Table3_1[[#This Row],[Offered Salary]]&gt;$O$28))</f>
        <v>0</v>
      </c>
      <c r="K3442" t="str">
        <f>IF(Table3_1[[#This Row],[Offered Salary]]&lt;$O$27,"Low",IF(Table3_1[[#This Row],[Offered Salary]]&gt;$O$28,"High",""))</f>
        <v/>
      </c>
      <c r="L3442" s="6">
        <f>((Table3_1[[#This Row],[Offered Salary]]-$O$25)/$O$26)</f>
        <v>-0.82933252350124131</v>
      </c>
    </row>
    <row r="3443" spans="1:12" x14ac:dyDescent="0.3">
      <c r="A3443">
        <v>120567</v>
      </c>
      <c r="B3443" s="2">
        <v>41837</v>
      </c>
      <c r="C3443" s="3">
        <v>0.76692129629629635</v>
      </c>
      <c r="D3443" t="s">
        <v>30</v>
      </c>
      <c r="E3443" t="s">
        <v>29</v>
      </c>
      <c r="F3443" t="s">
        <v>20</v>
      </c>
      <c r="G3443" t="s">
        <v>2</v>
      </c>
      <c r="H3443">
        <v>53350</v>
      </c>
      <c r="I3443">
        <f>IF(Table3_1[[#This Row],[Status]]="Hired",1,0)</f>
        <v>0</v>
      </c>
      <c r="J3443" t="b">
        <f>OR((Table3_1[[#This Row],[Offered Salary]]&lt;$O$27),(Table3_1[[#This Row],[Offered Salary]]&gt;$O$28))</f>
        <v>0</v>
      </c>
      <c r="K3443" t="str">
        <f>IF(Table3_1[[#This Row],[Offered Salary]]&lt;$O$27,"Low",IF(Table3_1[[#This Row],[Offered Salary]]&gt;$O$28,"High",""))</f>
        <v/>
      </c>
      <c r="L3443" s="6">
        <f>((Table3_1[[#This Row],[Offered Salary]]-$O$25)/$O$26)</f>
        <v>0.11664856046540228</v>
      </c>
    </row>
    <row r="3444" spans="1:12" x14ac:dyDescent="0.3">
      <c r="A3444">
        <v>926169</v>
      </c>
      <c r="B3444" s="2">
        <v>41772</v>
      </c>
      <c r="C3444" s="3">
        <v>0.39825231481481482</v>
      </c>
      <c r="D3444" t="s">
        <v>31</v>
      </c>
      <c r="E3444" t="s">
        <v>27</v>
      </c>
      <c r="F3444" t="s">
        <v>17</v>
      </c>
      <c r="G3444" t="s">
        <v>1</v>
      </c>
      <c r="H3444">
        <v>74005</v>
      </c>
      <c r="I3444">
        <f>IF(Table3_1[[#This Row],[Status]]="Hired",1,0)</f>
        <v>1</v>
      </c>
      <c r="J3444" t="b">
        <f>OR((Table3_1[[#This Row],[Offered Salary]]&lt;$O$27),(Table3_1[[#This Row],[Offered Salary]]&gt;$O$28))</f>
        <v>0</v>
      </c>
      <c r="K3444" t="str">
        <f>IF(Table3_1[[#This Row],[Offered Salary]]&lt;$O$27,"Low",IF(Table3_1[[#This Row],[Offered Salary]]&gt;$O$28,"High",""))</f>
        <v/>
      </c>
      <c r="L3444" s="6">
        <f>((Table3_1[[#This Row],[Offered Salary]]-$O$25)/$O$26)</f>
        <v>0.83258140852824203</v>
      </c>
    </row>
    <row r="3445" spans="1:12" x14ac:dyDescent="0.3">
      <c r="A3445">
        <v>569868</v>
      </c>
      <c r="B3445" s="2">
        <v>41807</v>
      </c>
      <c r="C3445" s="3">
        <v>0.40119212962962963</v>
      </c>
      <c r="D3445" t="s">
        <v>30</v>
      </c>
      <c r="E3445" t="s">
        <v>29</v>
      </c>
      <c r="F3445" t="s">
        <v>17</v>
      </c>
      <c r="G3445" t="s">
        <v>1</v>
      </c>
      <c r="H3445">
        <v>57447</v>
      </c>
      <c r="I3445">
        <f>IF(Table3_1[[#This Row],[Status]]="Hired",1,0)</f>
        <v>0</v>
      </c>
      <c r="J3445" t="b">
        <f>OR((Table3_1[[#This Row],[Offered Salary]]&lt;$O$27),(Table3_1[[#This Row],[Offered Salary]]&gt;$O$28))</f>
        <v>0</v>
      </c>
      <c r="K3445" t="str">
        <f>IF(Table3_1[[#This Row],[Offered Salary]]&lt;$O$27,"Low",IF(Table3_1[[#This Row],[Offered Salary]]&gt;$O$28,"High",""))</f>
        <v/>
      </c>
      <c r="L3445" s="6">
        <f>((Table3_1[[#This Row],[Offered Salary]]-$O$25)/$O$26)</f>
        <v>0.25865663979309317</v>
      </c>
    </row>
    <row r="3446" spans="1:12" x14ac:dyDescent="0.3">
      <c r="A3446">
        <v>118591</v>
      </c>
      <c r="B3446" s="2">
        <v>41850</v>
      </c>
      <c r="C3446" s="3">
        <v>0.45050925925925928</v>
      </c>
      <c r="D3446" t="s">
        <v>31</v>
      </c>
      <c r="E3446" t="s">
        <v>27</v>
      </c>
      <c r="F3446" t="s">
        <v>17</v>
      </c>
      <c r="G3446" t="s">
        <v>1</v>
      </c>
      <c r="H3446">
        <v>42927</v>
      </c>
      <c r="I3446">
        <f>IF(Table3_1[[#This Row],[Status]]="Hired",1,0)</f>
        <v>1</v>
      </c>
      <c r="J3446" t="b">
        <f>OR((Table3_1[[#This Row],[Offered Salary]]&lt;$O$27),(Table3_1[[#This Row],[Offered Salary]]&gt;$O$28))</f>
        <v>0</v>
      </c>
      <c r="K3446" t="str">
        <f>IF(Table3_1[[#This Row],[Offered Salary]]&lt;$O$27,"Low",IF(Table3_1[[#This Row],[Offered Salary]]&gt;$O$28,"High",""))</f>
        <v/>
      </c>
      <c r="L3446" s="6">
        <f>((Table3_1[[#This Row],[Offered Salary]]-$O$25)/$O$26)</f>
        <v>-0.24462803480736356</v>
      </c>
    </row>
    <row r="3447" spans="1:12" x14ac:dyDescent="0.3">
      <c r="A3447">
        <v>500344</v>
      </c>
      <c r="B3447" s="2">
        <v>41850</v>
      </c>
      <c r="C3447" s="3">
        <v>0.45089120370370372</v>
      </c>
      <c r="D3447" t="s">
        <v>30</v>
      </c>
      <c r="E3447" t="s">
        <v>27</v>
      </c>
      <c r="F3447" t="s">
        <v>17</v>
      </c>
      <c r="G3447" t="s">
        <v>1</v>
      </c>
      <c r="H3447">
        <v>92701</v>
      </c>
      <c r="I3447">
        <f>IF(Table3_1[[#This Row],[Status]]="Hired",1,0)</f>
        <v>0</v>
      </c>
      <c r="J3447" t="b">
        <f>OR((Table3_1[[#This Row],[Offered Salary]]&lt;$O$27),(Table3_1[[#This Row],[Offered Salary]]&gt;$O$28))</f>
        <v>0</v>
      </c>
      <c r="K3447" t="str">
        <f>IF(Table3_1[[#This Row],[Offered Salary]]&lt;$O$27,"Low",IF(Table3_1[[#This Row],[Offered Salary]]&gt;$O$28,"High",""))</f>
        <v/>
      </c>
      <c r="L3447" s="6">
        <f>((Table3_1[[#This Row],[Offered Salary]]-$O$25)/$O$26)</f>
        <v>1.4806124192947805</v>
      </c>
    </row>
    <row r="3448" spans="1:12" x14ac:dyDescent="0.3">
      <c r="A3448">
        <v>651323</v>
      </c>
      <c r="B3448" s="2">
        <v>41850</v>
      </c>
      <c r="C3448" s="3">
        <v>0.45265046296296296</v>
      </c>
      <c r="D3448" t="s">
        <v>30</v>
      </c>
      <c r="E3448" t="s">
        <v>29</v>
      </c>
      <c r="F3448" t="s">
        <v>17</v>
      </c>
      <c r="G3448" t="s">
        <v>1</v>
      </c>
      <c r="H3448">
        <v>72220</v>
      </c>
      <c r="I3448">
        <f>IF(Table3_1[[#This Row],[Status]]="Hired",1,0)</f>
        <v>0</v>
      </c>
      <c r="J3448" t="b">
        <f>OR((Table3_1[[#This Row],[Offered Salary]]&lt;$O$27),(Table3_1[[#This Row],[Offered Salary]]&gt;$O$28))</f>
        <v>0</v>
      </c>
      <c r="K3448" t="str">
        <f>IF(Table3_1[[#This Row],[Offered Salary]]&lt;$O$27,"Low",IF(Table3_1[[#This Row],[Offered Salary]]&gt;$O$28,"High",""))</f>
        <v/>
      </c>
      <c r="L3448" s="6">
        <f>((Table3_1[[#This Row],[Offered Salary]]-$O$25)/$O$26)</f>
        <v>0.77071066857219417</v>
      </c>
    </row>
    <row r="3449" spans="1:12" x14ac:dyDescent="0.3">
      <c r="A3449">
        <v>791199</v>
      </c>
      <c r="B3449" s="2">
        <v>41850</v>
      </c>
      <c r="C3449" s="3">
        <v>0.4508449074074074</v>
      </c>
      <c r="D3449" t="s">
        <v>30</v>
      </c>
      <c r="E3449" t="s">
        <v>28</v>
      </c>
      <c r="F3449" t="s">
        <v>17</v>
      </c>
      <c r="G3449" t="s">
        <v>1</v>
      </c>
      <c r="H3449">
        <v>33291</v>
      </c>
      <c r="I3449">
        <f>IF(Table3_1[[#This Row],[Status]]="Hired",1,0)</f>
        <v>0</v>
      </c>
      <c r="J3449" t="b">
        <f>OR((Table3_1[[#This Row],[Offered Salary]]&lt;$O$27),(Table3_1[[#This Row],[Offered Salary]]&gt;$O$28))</f>
        <v>0</v>
      </c>
      <c r="K3449" t="str">
        <f>IF(Table3_1[[#This Row],[Offered Salary]]&lt;$O$27,"Low",IF(Table3_1[[#This Row],[Offered Salary]]&gt;$O$28,"High",""))</f>
        <v/>
      </c>
      <c r="L3449" s="6">
        <f>((Table3_1[[#This Row],[Offered Salary]]-$O$25)/$O$26)</f>
        <v>-0.57862604613312119</v>
      </c>
    </row>
    <row r="3450" spans="1:12" x14ac:dyDescent="0.3">
      <c r="A3450">
        <v>439089</v>
      </c>
      <c r="B3450" s="2">
        <v>41861</v>
      </c>
      <c r="C3450" s="3">
        <v>0.50092592592592589</v>
      </c>
      <c r="D3450" t="s">
        <v>30</v>
      </c>
      <c r="E3450" t="s">
        <v>29</v>
      </c>
      <c r="F3450" t="s">
        <v>17</v>
      </c>
      <c r="G3450" t="s">
        <v>1</v>
      </c>
      <c r="H3450">
        <v>97711</v>
      </c>
      <c r="I3450">
        <f>IF(Table3_1[[#This Row],[Status]]="Hired",1,0)</f>
        <v>0</v>
      </c>
      <c r="J3450" t="b">
        <f>OR((Table3_1[[#This Row],[Offered Salary]]&lt;$O$27),(Table3_1[[#This Row],[Offered Salary]]&gt;$O$28))</f>
        <v>0</v>
      </c>
      <c r="K3450" t="str">
        <f>IF(Table3_1[[#This Row],[Offered Salary]]&lt;$O$27,"Low",IF(Table3_1[[#This Row],[Offered Salary]]&gt;$O$28,"High",""))</f>
        <v/>
      </c>
      <c r="L3450" s="6">
        <f>((Table3_1[[#This Row],[Offered Salary]]-$O$25)/$O$26)</f>
        <v>1.6542664289193183</v>
      </c>
    </row>
    <row r="3451" spans="1:12" x14ac:dyDescent="0.3">
      <c r="A3451">
        <v>441573</v>
      </c>
      <c r="B3451" s="2">
        <v>41861</v>
      </c>
      <c r="C3451" s="3">
        <v>0.50152777777777779</v>
      </c>
      <c r="D3451" t="s">
        <v>30</v>
      </c>
      <c r="E3451" t="s">
        <v>29</v>
      </c>
      <c r="F3451" t="s">
        <v>17</v>
      </c>
      <c r="G3451" t="s">
        <v>1</v>
      </c>
      <c r="H3451">
        <v>45833</v>
      </c>
      <c r="I3451">
        <f>IF(Table3_1[[#This Row],[Status]]="Hired",1,0)</f>
        <v>0</v>
      </c>
      <c r="J3451" t="b">
        <f>OR((Table3_1[[#This Row],[Offered Salary]]&lt;$O$27),(Table3_1[[#This Row],[Offered Salary]]&gt;$O$28))</f>
        <v>0</v>
      </c>
      <c r="K3451" t="str">
        <f>IF(Table3_1[[#This Row],[Offered Salary]]&lt;$O$27,"Low",IF(Table3_1[[#This Row],[Offered Salary]]&gt;$O$28,"High",""))</f>
        <v/>
      </c>
      <c r="L3451" s="6">
        <f>((Table3_1[[#This Row],[Offered Salary]]-$O$25)/$O$26)</f>
        <v>-0.14390177692933828</v>
      </c>
    </row>
    <row r="3452" spans="1:12" x14ac:dyDescent="0.3">
      <c r="A3452">
        <v>534643</v>
      </c>
      <c r="B3452" s="2">
        <v>41861</v>
      </c>
      <c r="C3452" s="3">
        <v>0.50100694444444449</v>
      </c>
      <c r="D3452" t="s">
        <v>30</v>
      </c>
      <c r="E3452" t="s">
        <v>28</v>
      </c>
      <c r="F3452" t="s">
        <v>17</v>
      </c>
      <c r="G3452" t="s">
        <v>1</v>
      </c>
      <c r="H3452">
        <v>38669</v>
      </c>
      <c r="I3452">
        <f>IF(Table3_1[[#This Row],[Status]]="Hired",1,0)</f>
        <v>0</v>
      </c>
      <c r="J3452" t="b">
        <f>OR((Table3_1[[#This Row],[Offered Salary]]&lt;$O$27),(Table3_1[[#This Row],[Offered Salary]]&gt;$O$28))</f>
        <v>0</v>
      </c>
      <c r="K3452" t="str">
        <f>IF(Table3_1[[#This Row],[Offered Salary]]&lt;$O$27,"Low",IF(Table3_1[[#This Row],[Offered Salary]]&gt;$O$28,"High",""))</f>
        <v/>
      </c>
      <c r="L3452" s="6">
        <f>((Table3_1[[#This Row],[Offered Salary]]-$O$25)/$O$26)</f>
        <v>-0.39221661224873716</v>
      </c>
    </row>
    <row r="3453" spans="1:12" x14ac:dyDescent="0.3">
      <c r="A3453">
        <v>387342</v>
      </c>
      <c r="B3453" s="2">
        <v>41861</v>
      </c>
      <c r="C3453" s="3">
        <v>0.5013657407407407</v>
      </c>
      <c r="D3453" t="s">
        <v>31</v>
      </c>
      <c r="E3453" t="s">
        <v>28</v>
      </c>
      <c r="F3453" t="s">
        <v>17</v>
      </c>
      <c r="G3453" t="s">
        <v>1</v>
      </c>
      <c r="H3453">
        <v>4639</v>
      </c>
      <c r="I3453">
        <f>IF(Table3_1[[#This Row],[Status]]="Hired",1,0)</f>
        <v>1</v>
      </c>
      <c r="J3453" t="b">
        <f>OR((Table3_1[[#This Row],[Offered Salary]]&lt;$O$27),(Table3_1[[#This Row],[Offered Salary]]&gt;$O$28))</f>
        <v>1</v>
      </c>
      <c r="K3453" t="str">
        <f>IF(Table3_1[[#This Row],[Offered Salary]]&lt;$O$27,"Low",IF(Table3_1[[#This Row],[Offered Salary]]&gt;$O$28,"High",""))</f>
        <v>Low</v>
      </c>
      <c r="L3453" s="6">
        <f>((Table3_1[[#This Row],[Offered Salary]]-$O$25)/$O$26)</f>
        <v>-1.5717467414948489</v>
      </c>
    </row>
    <row r="3454" spans="1:12" x14ac:dyDescent="0.3">
      <c r="A3454">
        <v>749064</v>
      </c>
      <c r="B3454" s="2">
        <v>41787</v>
      </c>
      <c r="C3454" s="3">
        <v>0.39829861111111109</v>
      </c>
      <c r="D3454" t="s">
        <v>30</v>
      </c>
      <c r="E3454" t="s">
        <v>27</v>
      </c>
      <c r="F3454" t="s">
        <v>14</v>
      </c>
      <c r="G3454" t="s">
        <v>10</v>
      </c>
      <c r="H3454">
        <v>70857</v>
      </c>
      <c r="I3454">
        <f>IF(Table3_1[[#This Row],[Status]]="Hired",1,0)</f>
        <v>0</v>
      </c>
      <c r="J3454" t="b">
        <f>OR((Table3_1[[#This Row],[Offered Salary]]&lt;$O$27),(Table3_1[[#This Row],[Offered Salary]]&gt;$O$28))</f>
        <v>0</v>
      </c>
      <c r="K3454" t="str">
        <f>IF(Table3_1[[#This Row],[Offered Salary]]&lt;$O$27,"Low",IF(Table3_1[[#This Row],[Offered Salary]]&gt;$O$28,"High",""))</f>
        <v/>
      </c>
      <c r="L3454" s="6">
        <f>((Table3_1[[#This Row],[Offered Salary]]-$O$25)/$O$26)</f>
        <v>0.72346707274020916</v>
      </c>
    </row>
    <row r="3455" spans="1:12" x14ac:dyDescent="0.3">
      <c r="A3455">
        <v>986093</v>
      </c>
      <c r="B3455" s="2">
        <v>41792</v>
      </c>
      <c r="C3455" s="3">
        <v>0.62605324074074076</v>
      </c>
      <c r="D3455" t="s">
        <v>31</v>
      </c>
      <c r="E3455" t="s">
        <v>27</v>
      </c>
      <c r="F3455" t="s">
        <v>14</v>
      </c>
      <c r="G3455" t="s">
        <v>10</v>
      </c>
      <c r="H3455">
        <v>90933</v>
      </c>
      <c r="I3455">
        <f>IF(Table3_1[[#This Row],[Status]]="Hired",1,0)</f>
        <v>1</v>
      </c>
      <c r="J3455" t="b">
        <f>OR((Table3_1[[#This Row],[Offered Salary]]&lt;$O$27),(Table3_1[[#This Row],[Offered Salary]]&gt;$O$28))</f>
        <v>0</v>
      </c>
      <c r="K3455" t="str">
        <f>IF(Table3_1[[#This Row],[Offered Salary]]&lt;$O$27,"Low",IF(Table3_1[[#This Row],[Offered Salary]]&gt;$O$28,"High",""))</f>
        <v/>
      </c>
      <c r="L3455" s="6">
        <f>((Table3_1[[#This Row],[Offered Salary]]-$O$25)/$O$26)</f>
        <v>1.4193309244811712</v>
      </c>
    </row>
    <row r="3456" spans="1:12" x14ac:dyDescent="0.3">
      <c r="A3456">
        <v>950771</v>
      </c>
      <c r="B3456" s="2">
        <v>41836</v>
      </c>
      <c r="C3456" s="3">
        <v>0.39734953703703701</v>
      </c>
      <c r="D3456" t="s">
        <v>30</v>
      </c>
      <c r="E3456" t="s">
        <v>27</v>
      </c>
      <c r="F3456" t="s">
        <v>14</v>
      </c>
      <c r="G3456" t="s">
        <v>1</v>
      </c>
      <c r="H3456">
        <v>17845</v>
      </c>
      <c r="I3456">
        <f>IF(Table3_1[[#This Row],[Status]]="Hired",1,0)</f>
        <v>0</v>
      </c>
      <c r="J3456" t="b">
        <f>OR((Table3_1[[#This Row],[Offered Salary]]&lt;$O$27),(Table3_1[[#This Row],[Offered Salary]]&gt;$O$28))</f>
        <v>0</v>
      </c>
      <c r="K3456" t="str">
        <f>IF(Table3_1[[#This Row],[Offered Salary]]&lt;$O$27,"Low",IF(Table3_1[[#This Row],[Offered Salary]]&gt;$O$28,"High",""))</f>
        <v/>
      </c>
      <c r="L3456" s="6">
        <f>((Table3_1[[#This Row],[Offered Salary]]-$O$25)/$O$26)</f>
        <v>-1.1140072502569955</v>
      </c>
    </row>
    <row r="3457" spans="1:12" x14ac:dyDescent="0.3">
      <c r="A3457">
        <v>354179</v>
      </c>
      <c r="B3457" s="2">
        <v>41836</v>
      </c>
      <c r="C3457" s="3">
        <v>0.39975694444444443</v>
      </c>
      <c r="D3457" t="s">
        <v>31</v>
      </c>
      <c r="E3457" t="s">
        <v>27</v>
      </c>
      <c r="F3457" t="s">
        <v>14</v>
      </c>
      <c r="G3457" t="s">
        <v>1</v>
      </c>
      <c r="H3457">
        <v>57885</v>
      </c>
      <c r="I3457">
        <f>IF(Table3_1[[#This Row],[Status]]="Hired",1,0)</f>
        <v>1</v>
      </c>
      <c r="J3457" t="b">
        <f>OR((Table3_1[[#This Row],[Offered Salary]]&lt;$O$27),(Table3_1[[#This Row],[Offered Salary]]&gt;$O$28))</f>
        <v>0</v>
      </c>
      <c r="K3457" t="str">
        <f>IF(Table3_1[[#This Row],[Offered Salary]]&lt;$O$27,"Low",IF(Table3_1[[#This Row],[Offered Salary]]&gt;$O$28,"High",""))</f>
        <v/>
      </c>
      <c r="L3457" s="6">
        <f>((Table3_1[[#This Row],[Offered Salary]]-$O$25)/$O$26)</f>
        <v>0.27383836758062757</v>
      </c>
    </row>
    <row r="3458" spans="1:12" x14ac:dyDescent="0.3">
      <c r="A3458">
        <v>632495</v>
      </c>
      <c r="B3458" s="2">
        <v>41878</v>
      </c>
      <c r="C3458" s="3">
        <v>0.39752314814814815</v>
      </c>
      <c r="D3458" t="s">
        <v>30</v>
      </c>
      <c r="E3458" t="s">
        <v>27</v>
      </c>
      <c r="F3458" t="s">
        <v>14</v>
      </c>
      <c r="G3458" t="s">
        <v>10</v>
      </c>
      <c r="H3458">
        <v>70824</v>
      </c>
      <c r="I3458">
        <f>IF(Table3_1[[#This Row],[Status]]="Hired",1,0)</f>
        <v>0</v>
      </c>
      <c r="J3458" t="b">
        <f>OR((Table3_1[[#This Row],[Offered Salary]]&lt;$O$27),(Table3_1[[#This Row],[Offered Salary]]&gt;$O$28))</f>
        <v>0</v>
      </c>
      <c r="K3458" t="str">
        <f>IF(Table3_1[[#This Row],[Offered Salary]]&lt;$O$27,"Low",IF(Table3_1[[#This Row],[Offered Salary]]&gt;$O$28,"High",""))</f>
        <v/>
      </c>
      <c r="L3458" s="6">
        <f>((Table3_1[[#This Row],[Offered Salary]]-$O$25)/$O$26)</f>
        <v>0.72232324393429903</v>
      </c>
    </row>
    <row r="3459" spans="1:12" x14ac:dyDescent="0.3">
      <c r="A3459">
        <v>217137</v>
      </c>
      <c r="B3459" s="2">
        <v>41878</v>
      </c>
      <c r="C3459" s="3">
        <v>0.39910879629629631</v>
      </c>
      <c r="D3459" t="s">
        <v>31</v>
      </c>
      <c r="E3459" t="s">
        <v>27</v>
      </c>
      <c r="F3459" t="s">
        <v>14</v>
      </c>
      <c r="G3459" t="s">
        <v>10</v>
      </c>
      <c r="H3459">
        <v>84008</v>
      </c>
      <c r="I3459">
        <f>IF(Table3_1[[#This Row],[Status]]="Hired",1,0)</f>
        <v>1</v>
      </c>
      <c r="J3459" t="b">
        <f>OR((Table3_1[[#This Row],[Offered Salary]]&lt;$O$27),(Table3_1[[#This Row],[Offered Salary]]&gt;$O$28))</f>
        <v>0</v>
      </c>
      <c r="K3459" t="str">
        <f>IF(Table3_1[[#This Row],[Offered Salary]]&lt;$O$27,"Low",IF(Table3_1[[#This Row],[Offered Salary]]&gt;$O$28,"High",""))</f>
        <v/>
      </c>
      <c r="L3459" s="6">
        <f>((Table3_1[[#This Row],[Offered Salary]]-$O$25)/$O$26)</f>
        <v>1.179300182634879</v>
      </c>
    </row>
    <row r="3460" spans="1:12" x14ac:dyDescent="0.3">
      <c r="A3460">
        <v>414677</v>
      </c>
      <c r="B3460" s="2">
        <v>41773</v>
      </c>
      <c r="C3460" s="3">
        <v>0.39666666666666667</v>
      </c>
      <c r="D3460" t="s">
        <v>30</v>
      </c>
      <c r="E3460" t="s">
        <v>27</v>
      </c>
      <c r="F3460" t="s">
        <v>20</v>
      </c>
      <c r="G3460" t="s">
        <v>10</v>
      </c>
      <c r="H3460">
        <v>11887</v>
      </c>
      <c r="I3460">
        <f>IF(Table3_1[[#This Row],[Status]]="Hired",1,0)</f>
        <v>0</v>
      </c>
      <c r="J3460" t="b">
        <f>OR((Table3_1[[#This Row],[Offered Salary]]&lt;$O$27),(Table3_1[[#This Row],[Offered Salary]]&gt;$O$28))</f>
        <v>1</v>
      </c>
      <c r="K3460" t="str">
        <f>IF(Table3_1[[#This Row],[Offered Salary]]&lt;$O$27,"Low",IF(Table3_1[[#This Row],[Offered Salary]]&gt;$O$28,"High",""))</f>
        <v>Low</v>
      </c>
      <c r="L3460" s="6">
        <f>((Table3_1[[#This Row],[Offered Salary]]-$O$25)/$O$26)</f>
        <v>-1.3205203419422242</v>
      </c>
    </row>
    <row r="3461" spans="1:12" x14ac:dyDescent="0.3">
      <c r="A3461">
        <v>914171</v>
      </c>
      <c r="B3461" s="2">
        <v>41780</v>
      </c>
      <c r="C3461" s="3">
        <v>0.39694444444444443</v>
      </c>
      <c r="D3461" t="s">
        <v>31</v>
      </c>
      <c r="E3461" t="s">
        <v>27</v>
      </c>
      <c r="F3461" t="s">
        <v>20</v>
      </c>
      <c r="G3461" t="s">
        <v>10</v>
      </c>
      <c r="H3461">
        <v>83231</v>
      </c>
      <c r="I3461">
        <f>IF(Table3_1[[#This Row],[Status]]="Hired",1,0)</f>
        <v>1</v>
      </c>
      <c r="J3461" t="b">
        <f>OR((Table3_1[[#This Row],[Offered Salary]]&lt;$O$27),(Table3_1[[#This Row],[Offered Salary]]&gt;$O$28))</f>
        <v>0</v>
      </c>
      <c r="K3461" t="str">
        <f>IF(Table3_1[[#This Row],[Offered Salary]]&lt;$O$27,"Low",IF(Table3_1[[#This Row],[Offered Salary]]&gt;$O$28,"High",""))</f>
        <v/>
      </c>
      <c r="L3461" s="6">
        <f>((Table3_1[[#This Row],[Offered Salary]]-$O$25)/$O$26)</f>
        <v>1.1523682134775406</v>
      </c>
    </row>
    <row r="3462" spans="1:12" x14ac:dyDescent="0.3">
      <c r="A3462">
        <v>434519</v>
      </c>
      <c r="B3462" s="2">
        <v>41780</v>
      </c>
      <c r="C3462" s="3">
        <v>0.3973726851851852</v>
      </c>
      <c r="D3462" t="s">
        <v>30</v>
      </c>
      <c r="E3462" t="s">
        <v>27</v>
      </c>
      <c r="F3462" t="s">
        <v>20</v>
      </c>
      <c r="G3462" t="s">
        <v>10</v>
      </c>
      <c r="H3462">
        <v>69911</v>
      </c>
      <c r="I3462">
        <f>IF(Table3_1[[#This Row],[Status]]="Hired",1,0)</f>
        <v>0</v>
      </c>
      <c r="J3462" t="b">
        <f>OR((Table3_1[[#This Row],[Offered Salary]]&lt;$O$27),(Table3_1[[#This Row],[Offered Salary]]&gt;$O$28))</f>
        <v>0</v>
      </c>
      <c r="K3462" t="str">
        <f>IF(Table3_1[[#This Row],[Offered Salary]]&lt;$O$27,"Low",IF(Table3_1[[#This Row],[Offered Salary]]&gt;$O$28,"High",""))</f>
        <v/>
      </c>
      <c r="L3462" s="6">
        <f>((Table3_1[[#This Row],[Offered Salary]]-$O$25)/$O$26)</f>
        <v>0.69067731363745211</v>
      </c>
    </row>
    <row r="3463" spans="1:12" x14ac:dyDescent="0.3">
      <c r="A3463">
        <v>324829</v>
      </c>
      <c r="B3463" s="2">
        <v>41788</v>
      </c>
      <c r="C3463" s="3">
        <v>0.33746527777777779</v>
      </c>
      <c r="D3463" t="s">
        <v>31</v>
      </c>
      <c r="E3463" t="s">
        <v>27</v>
      </c>
      <c r="F3463" t="s">
        <v>20</v>
      </c>
      <c r="G3463" t="s">
        <v>10</v>
      </c>
      <c r="H3463">
        <v>41816</v>
      </c>
      <c r="I3463">
        <f>IF(Table3_1[[#This Row],[Status]]="Hired",1,0)</f>
        <v>1</v>
      </c>
      <c r="J3463" t="b">
        <f>OR((Table3_1[[#This Row],[Offered Salary]]&lt;$O$27),(Table3_1[[#This Row],[Offered Salary]]&gt;$O$28))</f>
        <v>0</v>
      </c>
      <c r="K3463" t="str">
        <f>IF(Table3_1[[#This Row],[Offered Salary]]&lt;$O$27,"Low",IF(Table3_1[[#This Row],[Offered Salary]]&gt;$O$28,"High",""))</f>
        <v/>
      </c>
      <c r="L3463" s="6">
        <f>((Table3_1[[#This Row],[Offered Salary]]-$O$25)/$O$26)</f>
        <v>-0.28313693793967126</v>
      </c>
    </row>
    <row r="3464" spans="1:12" x14ac:dyDescent="0.3">
      <c r="A3464">
        <v>547772</v>
      </c>
      <c r="B3464" s="2">
        <v>41788</v>
      </c>
      <c r="C3464" s="3">
        <v>0.34063657407407405</v>
      </c>
      <c r="D3464" t="s">
        <v>30</v>
      </c>
      <c r="E3464" t="s">
        <v>27</v>
      </c>
      <c r="F3464" t="s">
        <v>20</v>
      </c>
      <c r="G3464" t="s">
        <v>10</v>
      </c>
      <c r="H3464">
        <v>15518</v>
      </c>
      <c r="I3464">
        <f>IF(Table3_1[[#This Row],[Status]]="Hired",1,0)</f>
        <v>0</v>
      </c>
      <c r="J3464" t="b">
        <f>OR((Table3_1[[#This Row],[Offered Salary]]&lt;$O$27),(Table3_1[[#This Row],[Offered Salary]]&gt;$O$28))</f>
        <v>0</v>
      </c>
      <c r="K3464" t="str">
        <f>IF(Table3_1[[#This Row],[Offered Salary]]&lt;$O$27,"Low",IF(Table3_1[[#This Row],[Offered Salary]]&gt;$O$28,"High",""))</f>
        <v/>
      </c>
      <c r="L3464" s="6">
        <f>((Table3_1[[#This Row],[Offered Salary]]-$O$25)/$O$26)</f>
        <v>-1.1946645118131431</v>
      </c>
    </row>
    <row r="3465" spans="1:12" x14ac:dyDescent="0.3">
      <c r="A3465">
        <v>140769</v>
      </c>
      <c r="B3465" s="2">
        <v>41788</v>
      </c>
      <c r="C3465" s="3">
        <v>0.66557870370370376</v>
      </c>
      <c r="D3465" t="s">
        <v>31</v>
      </c>
      <c r="E3465" t="s">
        <v>27</v>
      </c>
      <c r="F3465" t="s">
        <v>20</v>
      </c>
      <c r="G3465" t="s">
        <v>10</v>
      </c>
      <c r="H3465">
        <v>40844</v>
      </c>
      <c r="I3465">
        <f>IF(Table3_1[[#This Row],[Status]]="Hired",1,0)</f>
        <v>1</v>
      </c>
      <c r="J3465" t="b">
        <f>OR((Table3_1[[#This Row],[Offered Salary]]&lt;$O$27),(Table3_1[[#This Row],[Offered Salary]]&gt;$O$28))</f>
        <v>0</v>
      </c>
      <c r="K3465" t="str">
        <f>IF(Table3_1[[#This Row],[Offered Salary]]&lt;$O$27,"Low",IF(Table3_1[[#This Row],[Offered Salary]]&gt;$O$28,"High",""))</f>
        <v/>
      </c>
      <c r="L3465" s="6">
        <f>((Table3_1[[#This Row],[Offered Salary]]-$O$25)/$O$26)</f>
        <v>-0.31682789549556961</v>
      </c>
    </row>
    <row r="3466" spans="1:12" x14ac:dyDescent="0.3">
      <c r="A3466">
        <v>738594</v>
      </c>
      <c r="B3466" s="2">
        <v>41789</v>
      </c>
      <c r="C3466" s="3">
        <v>0.82788194444444441</v>
      </c>
      <c r="D3466" t="s">
        <v>31</v>
      </c>
      <c r="E3466" t="s">
        <v>27</v>
      </c>
      <c r="F3466" t="s">
        <v>20</v>
      </c>
      <c r="G3466" t="s">
        <v>2</v>
      </c>
      <c r="H3466">
        <v>54437</v>
      </c>
      <c r="I3466">
        <f>IF(Table3_1[[#This Row],[Status]]="Hired",1,0)</f>
        <v>1</v>
      </c>
      <c r="J3466" t="b">
        <f>OR((Table3_1[[#This Row],[Offered Salary]]&lt;$O$27),(Table3_1[[#This Row],[Offered Salary]]&gt;$O$28))</f>
        <v>0</v>
      </c>
      <c r="K3466" t="str">
        <f>IF(Table3_1[[#This Row],[Offered Salary]]&lt;$O$27,"Low",IF(Table3_1[[#This Row],[Offered Salary]]&gt;$O$28,"High",""))</f>
        <v/>
      </c>
      <c r="L3466" s="6">
        <f>((Table3_1[[#This Row],[Offered Salary]]-$O$25)/$O$26)</f>
        <v>0.1543255881025026</v>
      </c>
    </row>
    <row r="3467" spans="1:12" x14ac:dyDescent="0.3">
      <c r="A3467">
        <v>375007</v>
      </c>
      <c r="B3467" s="2">
        <v>41767</v>
      </c>
      <c r="C3467" s="3">
        <v>0.68331018518518516</v>
      </c>
      <c r="D3467" t="s">
        <v>30</v>
      </c>
      <c r="E3467" t="s">
        <v>27</v>
      </c>
      <c r="F3467" t="s">
        <v>12</v>
      </c>
      <c r="G3467" t="s">
        <v>1</v>
      </c>
      <c r="H3467">
        <v>25106</v>
      </c>
      <c r="I3467">
        <f>IF(Table3_1[[#This Row],[Status]]="Hired",1,0)</f>
        <v>0</v>
      </c>
      <c r="J3467" t="b">
        <f>OR((Table3_1[[#This Row],[Offered Salary]]&lt;$O$27),(Table3_1[[#This Row],[Offered Salary]]&gt;$O$28))</f>
        <v>0</v>
      </c>
      <c r="K3467" t="str">
        <f>IF(Table3_1[[#This Row],[Offered Salary]]&lt;$O$27,"Low",IF(Table3_1[[#This Row],[Offered Salary]]&gt;$O$28,"High",""))</f>
        <v/>
      </c>
      <c r="L3467" s="6">
        <f>((Table3_1[[#This Row],[Offered Salary]]-$O$25)/$O$26)</f>
        <v>-0.86233025147780018</v>
      </c>
    </row>
    <row r="3468" spans="1:12" x14ac:dyDescent="0.3">
      <c r="A3468">
        <v>351440</v>
      </c>
      <c r="B3468" s="2">
        <v>41767</v>
      </c>
      <c r="C3468" s="3">
        <v>0.68442129629629633</v>
      </c>
      <c r="D3468" t="s">
        <v>30</v>
      </c>
      <c r="E3468" t="s">
        <v>29</v>
      </c>
      <c r="F3468" t="s">
        <v>12</v>
      </c>
      <c r="G3468" t="s">
        <v>1</v>
      </c>
      <c r="H3468">
        <v>56131</v>
      </c>
      <c r="I3468">
        <f>IF(Table3_1[[#This Row],[Status]]="Hired",1,0)</f>
        <v>0</v>
      </c>
      <c r="J3468" t="b">
        <f>OR((Table3_1[[#This Row],[Offered Salary]]&lt;$O$27),(Table3_1[[#This Row],[Offered Salary]]&gt;$O$28))</f>
        <v>0</v>
      </c>
      <c r="K3468" t="str">
        <f>IF(Table3_1[[#This Row],[Offered Salary]]&lt;$O$27,"Low",IF(Table3_1[[#This Row],[Offered Salary]]&gt;$O$28,"High",""))</f>
        <v/>
      </c>
      <c r="L3468" s="6">
        <f>((Table3_1[[#This Row],[Offered Salary]]-$O$25)/$O$26)</f>
        <v>0.21304213347255588</v>
      </c>
    </row>
    <row r="3469" spans="1:12" x14ac:dyDescent="0.3">
      <c r="A3469">
        <v>580428</v>
      </c>
      <c r="B3469" s="2">
        <v>41772</v>
      </c>
      <c r="C3469" s="3">
        <v>0.44777777777777777</v>
      </c>
      <c r="D3469" t="s">
        <v>31</v>
      </c>
      <c r="E3469" t="s">
        <v>27</v>
      </c>
      <c r="F3469" t="s">
        <v>12</v>
      </c>
      <c r="G3469" t="s">
        <v>1</v>
      </c>
      <c r="H3469">
        <v>25602</v>
      </c>
      <c r="I3469">
        <f>IF(Table3_1[[#This Row],[Status]]="Hired",1,0)</f>
        <v>1</v>
      </c>
      <c r="J3469" t="b">
        <f>OR((Table3_1[[#This Row],[Offered Salary]]&lt;$O$27),(Table3_1[[#This Row],[Offered Salary]]&gt;$O$28))</f>
        <v>0</v>
      </c>
      <c r="K3469" t="str">
        <f>IF(Table3_1[[#This Row],[Offered Salary]]&lt;$O$27,"Low",IF(Table3_1[[#This Row],[Offered Salary]]&gt;$O$28,"High",""))</f>
        <v/>
      </c>
      <c r="L3469" s="6">
        <f>((Table3_1[[#This Row],[Offered Salary]]-$O$25)/$O$26)</f>
        <v>-0.84513815791018121</v>
      </c>
    </row>
    <row r="3470" spans="1:12" x14ac:dyDescent="0.3">
      <c r="A3470">
        <v>404793</v>
      </c>
      <c r="B3470" s="2">
        <v>41779</v>
      </c>
      <c r="C3470" s="3">
        <v>0.88799768518518518</v>
      </c>
      <c r="D3470" t="s">
        <v>31</v>
      </c>
      <c r="E3470" t="s">
        <v>27</v>
      </c>
      <c r="F3470" t="s">
        <v>12</v>
      </c>
      <c r="G3470" t="s">
        <v>1</v>
      </c>
      <c r="H3470">
        <v>48910</v>
      </c>
      <c r="I3470">
        <f>IF(Table3_1[[#This Row],[Status]]="Hired",1,0)</f>
        <v>1</v>
      </c>
      <c r="J3470" t="b">
        <f>OR((Table3_1[[#This Row],[Offered Salary]]&lt;$O$27),(Table3_1[[#This Row],[Offered Salary]]&gt;$O$28))</f>
        <v>0</v>
      </c>
      <c r="K3470" t="str">
        <f>IF(Table3_1[[#This Row],[Offered Salary]]&lt;$O$27,"Low",IF(Table3_1[[#This Row],[Offered Salary]]&gt;$O$28,"High",""))</f>
        <v/>
      </c>
      <c r="L3470" s="6">
        <f>((Table3_1[[#This Row],[Offered Salary]]-$O$25)/$O$26)</f>
        <v>-3.7248406147960503E-2</v>
      </c>
    </row>
    <row r="3471" spans="1:12" x14ac:dyDescent="0.3">
      <c r="A3471">
        <v>635529</v>
      </c>
      <c r="B3471" s="2">
        <v>41779</v>
      </c>
      <c r="C3471" s="3">
        <v>0.88847222222222222</v>
      </c>
      <c r="D3471" t="s">
        <v>31</v>
      </c>
      <c r="E3471" t="s">
        <v>29</v>
      </c>
      <c r="F3471" t="s">
        <v>12</v>
      </c>
      <c r="G3471" t="s">
        <v>1</v>
      </c>
      <c r="H3471">
        <v>2641</v>
      </c>
      <c r="I3471">
        <f>IF(Table3_1[[#This Row],[Status]]="Hired",1,0)</f>
        <v>1</v>
      </c>
      <c r="J3471" t="b">
        <f>OR((Table3_1[[#This Row],[Offered Salary]]&lt;$O$27),(Table3_1[[#This Row],[Offered Salary]]&gt;$O$28))</f>
        <v>1</v>
      </c>
      <c r="K3471" t="str">
        <f>IF(Table3_1[[#This Row],[Offered Salary]]&lt;$O$27,"Low",IF(Table3_1[[#This Row],[Offered Salary]]&gt;$O$28,"High",""))</f>
        <v>Low</v>
      </c>
      <c r="L3471" s="6">
        <f>((Table3_1[[#This Row],[Offered Salary]]-$O$25)/$O$26)</f>
        <v>-1.6410003764708621</v>
      </c>
    </row>
    <row r="3472" spans="1:12" x14ac:dyDescent="0.3">
      <c r="A3472">
        <v>266248</v>
      </c>
      <c r="B3472" s="2">
        <v>41794</v>
      </c>
      <c r="C3472" s="3">
        <v>0.39684027777777775</v>
      </c>
      <c r="D3472" t="s">
        <v>31</v>
      </c>
      <c r="E3472" t="s">
        <v>27</v>
      </c>
      <c r="F3472" t="s">
        <v>12</v>
      </c>
      <c r="G3472" t="s">
        <v>1</v>
      </c>
      <c r="H3472">
        <v>80984</v>
      </c>
      <c r="I3472">
        <f>IF(Table3_1[[#This Row],[Status]]="Hired",1,0)</f>
        <v>1</v>
      </c>
      <c r="J3472" t="b">
        <f>OR((Table3_1[[#This Row],[Offered Salary]]&lt;$O$27),(Table3_1[[#This Row],[Offered Salary]]&gt;$O$28))</f>
        <v>0</v>
      </c>
      <c r="K3472" t="str">
        <f>IF(Table3_1[[#This Row],[Offered Salary]]&lt;$O$27,"Low",IF(Table3_1[[#This Row],[Offered Salary]]&gt;$O$28,"High",""))</f>
        <v/>
      </c>
      <c r="L3472" s="6">
        <f>((Table3_1[[#This Row],[Offered Salary]]-$O$25)/$O$26)</f>
        <v>1.0744838702387509</v>
      </c>
    </row>
    <row r="3473" spans="1:12" x14ac:dyDescent="0.3">
      <c r="A3473">
        <v>288734</v>
      </c>
      <c r="B3473" s="2">
        <v>41794</v>
      </c>
      <c r="C3473" s="3">
        <v>0.39730324074074075</v>
      </c>
      <c r="D3473" t="s">
        <v>31</v>
      </c>
      <c r="E3473" t="s">
        <v>27</v>
      </c>
      <c r="F3473" t="s">
        <v>12</v>
      </c>
      <c r="G3473" t="s">
        <v>1</v>
      </c>
      <c r="H3473">
        <v>84331</v>
      </c>
      <c r="I3473">
        <f>IF(Table3_1[[#This Row],[Status]]="Hired",1,0)</f>
        <v>1</v>
      </c>
      <c r="J3473" t="b">
        <f>OR((Table3_1[[#This Row],[Offered Salary]]&lt;$O$27),(Table3_1[[#This Row],[Offered Salary]]&gt;$O$28))</f>
        <v>0</v>
      </c>
      <c r="K3473" t="str">
        <f>IF(Table3_1[[#This Row],[Offered Salary]]&lt;$O$27,"Low",IF(Table3_1[[#This Row],[Offered Salary]]&gt;$O$28,"High",""))</f>
        <v/>
      </c>
      <c r="L3473" s="6">
        <f>((Table3_1[[#This Row],[Offered Salary]]-$O$25)/$O$26)</f>
        <v>1.1904958403412116</v>
      </c>
    </row>
    <row r="3474" spans="1:12" x14ac:dyDescent="0.3">
      <c r="A3474">
        <v>280722</v>
      </c>
      <c r="B3474" s="2">
        <v>41811</v>
      </c>
      <c r="C3474" s="3">
        <v>0.48575231481481479</v>
      </c>
      <c r="D3474" t="s">
        <v>31</v>
      </c>
      <c r="E3474" t="s">
        <v>29</v>
      </c>
      <c r="F3474" t="s">
        <v>12</v>
      </c>
      <c r="G3474" t="s">
        <v>1</v>
      </c>
      <c r="H3474">
        <v>6329</v>
      </c>
      <c r="I3474">
        <f>IF(Table3_1[[#This Row],[Status]]="Hired",1,0)</f>
        <v>1</v>
      </c>
      <c r="J3474" t="b">
        <f>OR((Table3_1[[#This Row],[Offered Salary]]&lt;$O$27),(Table3_1[[#This Row],[Offered Salary]]&gt;$O$28))</f>
        <v>1</v>
      </c>
      <c r="K3474" t="str">
        <f>IF(Table3_1[[#This Row],[Offered Salary]]&lt;$O$27,"Low",IF(Table3_1[[#This Row],[Offered Salary]]&gt;$O$28,"High",""))</f>
        <v>Low</v>
      </c>
      <c r="L3474" s="6">
        <f>((Table3_1[[#This Row],[Offered Salary]]-$O$25)/$O$26)</f>
        <v>-1.5131688420406635</v>
      </c>
    </row>
    <row r="3475" spans="1:12" x14ac:dyDescent="0.3">
      <c r="A3475">
        <v>369763</v>
      </c>
      <c r="B3475" s="2">
        <v>41818</v>
      </c>
      <c r="C3475" s="3">
        <v>0.71398148148148144</v>
      </c>
      <c r="D3475" t="s">
        <v>31</v>
      </c>
      <c r="E3475" t="s">
        <v>29</v>
      </c>
      <c r="F3475" t="s">
        <v>12</v>
      </c>
      <c r="G3475" t="s">
        <v>1</v>
      </c>
      <c r="H3475">
        <v>40828</v>
      </c>
      <c r="I3475">
        <f>IF(Table3_1[[#This Row],[Status]]="Hired",1,0)</f>
        <v>1</v>
      </c>
      <c r="J3475" t="b">
        <f>OR((Table3_1[[#This Row],[Offered Salary]]&lt;$O$27),(Table3_1[[#This Row],[Offered Salary]]&gt;$O$28))</f>
        <v>0</v>
      </c>
      <c r="K3475" t="str">
        <f>IF(Table3_1[[#This Row],[Offered Salary]]&lt;$O$27,"Low",IF(Table3_1[[#This Row],[Offered Salary]]&gt;$O$28,"High",""))</f>
        <v/>
      </c>
      <c r="L3475" s="6">
        <f>((Table3_1[[#This Row],[Offered Salary]]-$O$25)/$O$26)</f>
        <v>-0.31738247915904116</v>
      </c>
    </row>
    <row r="3476" spans="1:12" x14ac:dyDescent="0.3">
      <c r="A3476">
        <v>890690</v>
      </c>
      <c r="B3476" s="2">
        <v>41808</v>
      </c>
      <c r="C3476" s="3">
        <v>0.51005787037037043</v>
      </c>
      <c r="D3476" t="s">
        <v>31</v>
      </c>
      <c r="E3476" t="s">
        <v>27</v>
      </c>
      <c r="F3476" t="s">
        <v>17</v>
      </c>
      <c r="G3476" t="s">
        <v>1</v>
      </c>
      <c r="H3476">
        <v>67278</v>
      </c>
      <c r="I3476">
        <f>IF(Table3_1[[#This Row],[Status]]="Hired",1,0)</f>
        <v>1</v>
      </c>
      <c r="J3476" t="b">
        <f>OR((Table3_1[[#This Row],[Offered Salary]]&lt;$O$27),(Table3_1[[#This Row],[Offered Salary]]&gt;$O$28))</f>
        <v>0</v>
      </c>
      <c r="K3476" t="str">
        <f>IF(Table3_1[[#This Row],[Offered Salary]]&lt;$O$27,"Low",IF(Table3_1[[#This Row],[Offered Salary]]&gt;$O$28,"High",""))</f>
        <v/>
      </c>
      <c r="L3476" s="6">
        <f>((Table3_1[[#This Row],[Offered Salary]]-$O$25)/$O$26)</f>
        <v>0.59941363951741067</v>
      </c>
    </row>
    <row r="3477" spans="1:12" x14ac:dyDescent="0.3">
      <c r="A3477">
        <v>50851</v>
      </c>
      <c r="B3477" s="2">
        <v>41810</v>
      </c>
      <c r="C3477" s="3">
        <v>0.43265046296296295</v>
      </c>
      <c r="D3477" t="s">
        <v>31</v>
      </c>
      <c r="E3477" t="s">
        <v>27</v>
      </c>
      <c r="F3477" t="s">
        <v>17</v>
      </c>
      <c r="G3477" t="s">
        <v>1</v>
      </c>
      <c r="H3477">
        <v>54399</v>
      </c>
      <c r="I3477">
        <f>IF(Table3_1[[#This Row],[Status]]="Hired",1,0)</f>
        <v>1</v>
      </c>
      <c r="J3477" t="b">
        <f>OR((Table3_1[[#This Row],[Offered Salary]]&lt;$O$27),(Table3_1[[#This Row],[Offered Salary]]&gt;$O$28))</f>
        <v>0</v>
      </c>
      <c r="K3477" t="str">
        <f>IF(Table3_1[[#This Row],[Offered Salary]]&lt;$O$27,"Low",IF(Table3_1[[#This Row],[Offered Salary]]&gt;$O$28,"High",""))</f>
        <v/>
      </c>
      <c r="L3477" s="6">
        <f>((Table3_1[[#This Row],[Offered Salary]]-$O$25)/$O$26)</f>
        <v>0.1530084519017576</v>
      </c>
    </row>
    <row r="3478" spans="1:12" x14ac:dyDescent="0.3">
      <c r="A3478">
        <v>482193</v>
      </c>
      <c r="B3478" s="2">
        <v>41810</v>
      </c>
      <c r="C3478" s="3">
        <v>0.43402777777777779</v>
      </c>
      <c r="D3478" t="s">
        <v>30</v>
      </c>
      <c r="E3478" t="s">
        <v>28</v>
      </c>
      <c r="F3478" t="s">
        <v>17</v>
      </c>
      <c r="G3478" t="s">
        <v>1</v>
      </c>
      <c r="H3478">
        <v>4341</v>
      </c>
      <c r="I3478">
        <f>IF(Table3_1[[#This Row],[Status]]="Hired",1,0)</f>
        <v>0</v>
      </c>
      <c r="J3478" t="b">
        <f>OR((Table3_1[[#This Row],[Offered Salary]]&lt;$O$27),(Table3_1[[#This Row],[Offered Salary]]&gt;$O$28))</f>
        <v>1</v>
      </c>
      <c r="K3478" t="str">
        <f>IF(Table3_1[[#This Row],[Offered Salary]]&lt;$O$27,"Low",IF(Table3_1[[#This Row],[Offered Salary]]&gt;$O$28,"High",""))</f>
        <v>Low</v>
      </c>
      <c r="L3478" s="6">
        <f>((Table3_1[[#This Row],[Offered Salary]]-$O$25)/$O$26)</f>
        <v>-1.582075862227007</v>
      </c>
    </row>
    <row r="3479" spans="1:12" x14ac:dyDescent="0.3">
      <c r="A3479">
        <v>248927</v>
      </c>
      <c r="B3479" s="2">
        <v>41821</v>
      </c>
      <c r="C3479" s="3">
        <v>0.74246527777777782</v>
      </c>
      <c r="D3479" t="s">
        <v>31</v>
      </c>
      <c r="E3479" t="s">
        <v>27</v>
      </c>
      <c r="F3479" t="s">
        <v>17</v>
      </c>
      <c r="G3479" t="s">
        <v>1</v>
      </c>
      <c r="H3479">
        <v>65670</v>
      </c>
      <c r="I3479">
        <f>IF(Table3_1[[#This Row],[Status]]="Hired",1,0)</f>
        <v>1</v>
      </c>
      <c r="J3479" t="b">
        <f>OR((Table3_1[[#This Row],[Offered Salary]]&lt;$O$27),(Table3_1[[#This Row],[Offered Salary]]&gt;$O$28))</f>
        <v>0</v>
      </c>
      <c r="K3479" t="str">
        <f>IF(Table3_1[[#This Row],[Offered Salary]]&lt;$O$27,"Low",IF(Table3_1[[#This Row],[Offered Salary]]&gt;$O$28,"High",""))</f>
        <v/>
      </c>
      <c r="L3479" s="6">
        <f>((Table3_1[[#This Row],[Offered Salary]]-$O$25)/$O$26)</f>
        <v>0.54367798133851708</v>
      </c>
    </row>
    <row r="3480" spans="1:12" x14ac:dyDescent="0.3">
      <c r="A3480">
        <v>161102</v>
      </c>
      <c r="B3480" s="2">
        <v>41822</v>
      </c>
      <c r="C3480" s="3">
        <v>0.5640856481481481</v>
      </c>
      <c r="D3480" t="s">
        <v>30</v>
      </c>
      <c r="E3480" t="s">
        <v>27</v>
      </c>
      <c r="F3480" t="s">
        <v>17</v>
      </c>
      <c r="G3480" t="s">
        <v>1</v>
      </c>
      <c r="H3480">
        <v>82259</v>
      </c>
      <c r="I3480">
        <f>IF(Table3_1[[#This Row],[Status]]="Hired",1,0)</f>
        <v>0</v>
      </c>
      <c r="J3480" t="b">
        <f>OR((Table3_1[[#This Row],[Offered Salary]]&lt;$O$27),(Table3_1[[#This Row],[Offered Salary]]&gt;$O$28))</f>
        <v>0</v>
      </c>
      <c r="K3480" t="str">
        <f>IF(Table3_1[[#This Row],[Offered Salary]]&lt;$O$27,"Low",IF(Table3_1[[#This Row],[Offered Salary]]&gt;$O$28,"High",""))</f>
        <v/>
      </c>
      <c r="L3480" s="6">
        <f>((Table3_1[[#This Row],[Offered Salary]]-$O$25)/$O$26)</f>
        <v>1.1186772559216422</v>
      </c>
    </row>
    <row r="3481" spans="1:12" x14ac:dyDescent="0.3">
      <c r="A3481">
        <v>581490</v>
      </c>
      <c r="B3481" s="2">
        <v>41806</v>
      </c>
      <c r="C3481" s="3">
        <v>0.39733796296296298</v>
      </c>
      <c r="D3481" t="s">
        <v>31</v>
      </c>
      <c r="E3481" t="s">
        <v>29</v>
      </c>
      <c r="F3481" t="s">
        <v>19</v>
      </c>
      <c r="G3481" t="s">
        <v>2</v>
      </c>
      <c r="H3481">
        <v>74944</v>
      </c>
      <c r="I3481">
        <f>IF(Table3_1[[#This Row],[Status]]="Hired",1,0)</f>
        <v>1</v>
      </c>
      <c r="J3481" t="b">
        <f>OR((Table3_1[[#This Row],[Offered Salary]]&lt;$O$27),(Table3_1[[#This Row],[Offered Salary]]&gt;$O$28))</f>
        <v>0</v>
      </c>
      <c r="K3481" t="str">
        <f>IF(Table3_1[[#This Row],[Offered Salary]]&lt;$O$27,"Low",IF(Table3_1[[#This Row],[Offered Salary]]&gt;$O$28,"High",""))</f>
        <v/>
      </c>
      <c r="L3481" s="6">
        <f>((Table3_1[[#This Row],[Offered Salary]]-$O$25)/$O$26)</f>
        <v>0.86512853727823025</v>
      </c>
    </row>
    <row r="3482" spans="1:12" x14ac:dyDescent="0.3">
      <c r="A3482">
        <v>998680</v>
      </c>
      <c r="B3482" s="2">
        <v>41876</v>
      </c>
      <c r="C3482" s="3">
        <v>0.39791666666666664</v>
      </c>
      <c r="D3482" t="s">
        <v>31</v>
      </c>
      <c r="E3482" t="s">
        <v>27</v>
      </c>
      <c r="F3482" t="s">
        <v>20</v>
      </c>
      <c r="G3482" t="s">
        <v>2</v>
      </c>
      <c r="H3482">
        <v>75715</v>
      </c>
      <c r="I3482">
        <f>IF(Table3_1[[#This Row],[Status]]="Hired",1,0)</f>
        <v>1</v>
      </c>
      <c r="J3482" t="b">
        <f>OR((Table3_1[[#This Row],[Offered Salary]]&lt;$O$27),(Table3_1[[#This Row],[Offered Salary]]&gt;$O$28))</f>
        <v>0</v>
      </c>
      <c r="K3482" t="str">
        <f>IF(Table3_1[[#This Row],[Offered Salary]]&lt;$O$27,"Low",IF(Table3_1[[#This Row],[Offered Salary]]&gt;$O$28,"High",""))</f>
        <v/>
      </c>
      <c r="L3482" s="6">
        <f>((Table3_1[[#This Row],[Offered Salary]]-$O$25)/$O$26)</f>
        <v>0.89185253756176697</v>
      </c>
    </row>
    <row r="3483" spans="1:12" x14ac:dyDescent="0.3">
      <c r="A3483">
        <v>43618</v>
      </c>
      <c r="B3483" s="2">
        <v>41876</v>
      </c>
      <c r="C3483" s="3">
        <v>0.39721064814814816</v>
      </c>
      <c r="D3483" t="s">
        <v>30</v>
      </c>
      <c r="E3483" t="s">
        <v>29</v>
      </c>
      <c r="F3483" t="s">
        <v>20</v>
      </c>
      <c r="G3483" t="s">
        <v>2</v>
      </c>
      <c r="H3483">
        <v>52349</v>
      </c>
      <c r="I3483">
        <f>IF(Table3_1[[#This Row],[Status]]="Hired",1,0)</f>
        <v>0</v>
      </c>
      <c r="J3483" t="b">
        <f>OR((Table3_1[[#This Row],[Offered Salary]]&lt;$O$27),(Table3_1[[#This Row],[Offered Salary]]&gt;$O$28))</f>
        <v>0</v>
      </c>
      <c r="K3483" t="str">
        <f>IF(Table3_1[[#This Row],[Offered Salary]]&lt;$O$27,"Low",IF(Table3_1[[#This Row],[Offered Salary]]&gt;$O$28,"High",""))</f>
        <v/>
      </c>
      <c r="L3483" s="6">
        <f>((Table3_1[[#This Row],[Offered Salary]]-$O$25)/$O$26)</f>
        <v>8.1952420019461708E-2</v>
      </c>
    </row>
    <row r="3484" spans="1:12" x14ac:dyDescent="0.3">
      <c r="A3484">
        <v>697349</v>
      </c>
      <c r="B3484" s="2">
        <v>41806</v>
      </c>
      <c r="C3484" s="3">
        <v>0.39680555555555558</v>
      </c>
      <c r="D3484" t="s">
        <v>31</v>
      </c>
      <c r="E3484" t="s">
        <v>27</v>
      </c>
      <c r="F3484" t="s">
        <v>14</v>
      </c>
      <c r="G3484" t="s">
        <v>2</v>
      </c>
      <c r="H3484">
        <v>6018</v>
      </c>
      <c r="I3484">
        <f>IF(Table3_1[[#This Row],[Status]]="Hired",1,0)</f>
        <v>1</v>
      </c>
      <c r="J3484" t="b">
        <f>OR((Table3_1[[#This Row],[Offered Salary]]&lt;$O$27),(Table3_1[[#This Row],[Offered Salary]]&gt;$O$28))</f>
        <v>1</v>
      </c>
      <c r="K3484" t="str">
        <f>IF(Table3_1[[#This Row],[Offered Salary]]&lt;$O$27,"Low",IF(Table3_1[[#This Row],[Offered Salary]]&gt;$O$28,"High",""))</f>
        <v>Low</v>
      </c>
      <c r="L3484" s="6">
        <f>((Table3_1[[#This Row],[Offered Salary]]-$O$25)/$O$26)</f>
        <v>-1.5239485619993922</v>
      </c>
    </row>
    <row r="3485" spans="1:12" x14ac:dyDescent="0.3">
      <c r="A3485">
        <v>546459</v>
      </c>
      <c r="B3485" s="2">
        <v>41806</v>
      </c>
      <c r="C3485" s="3">
        <v>0.39936342592592594</v>
      </c>
      <c r="D3485" t="s">
        <v>31</v>
      </c>
      <c r="E3485" t="s">
        <v>29</v>
      </c>
      <c r="F3485" t="s">
        <v>14</v>
      </c>
      <c r="G3485" t="s">
        <v>2</v>
      </c>
      <c r="H3485">
        <v>24050</v>
      </c>
      <c r="I3485">
        <f>IF(Table3_1[[#This Row],[Status]]="Hired",1,0)</f>
        <v>1</v>
      </c>
      <c r="J3485" t="b">
        <f>OR((Table3_1[[#This Row],[Offered Salary]]&lt;$O$27),(Table3_1[[#This Row],[Offered Salary]]&gt;$O$28))</f>
        <v>0</v>
      </c>
      <c r="K3485" t="str">
        <f>IF(Table3_1[[#This Row],[Offered Salary]]&lt;$O$27,"Low",IF(Table3_1[[#This Row],[Offered Salary]]&gt;$O$28,"High",""))</f>
        <v/>
      </c>
      <c r="L3485" s="6">
        <f>((Table3_1[[#This Row],[Offered Salary]]-$O$25)/$O$26)</f>
        <v>-0.89893277326692422</v>
      </c>
    </row>
    <row r="3486" spans="1:12" x14ac:dyDescent="0.3">
      <c r="A3486">
        <v>489333</v>
      </c>
      <c r="B3486" s="2">
        <v>41806</v>
      </c>
      <c r="C3486" s="3">
        <v>0.40098379629629627</v>
      </c>
      <c r="D3486" t="s">
        <v>30</v>
      </c>
      <c r="E3486" t="s">
        <v>27</v>
      </c>
      <c r="F3486" t="s">
        <v>14</v>
      </c>
      <c r="G3486" t="s">
        <v>2</v>
      </c>
      <c r="H3486">
        <v>29794</v>
      </c>
      <c r="I3486">
        <f>IF(Table3_1[[#This Row],[Status]]="Hired",1,0)</f>
        <v>0</v>
      </c>
      <c r="J3486" t="b">
        <f>OR((Table3_1[[#This Row],[Offered Salary]]&lt;$O$27),(Table3_1[[#This Row],[Offered Salary]]&gt;$O$28))</f>
        <v>0</v>
      </c>
      <c r="K3486" t="str">
        <f>IF(Table3_1[[#This Row],[Offered Salary]]&lt;$O$27,"Low",IF(Table3_1[[#This Row],[Offered Salary]]&gt;$O$28,"High",""))</f>
        <v/>
      </c>
      <c r="L3486" s="6">
        <f>((Table3_1[[#This Row],[Offered Salary]]-$O$25)/$O$26)</f>
        <v>-0.69983723808062792</v>
      </c>
    </row>
    <row r="3487" spans="1:12" x14ac:dyDescent="0.3">
      <c r="A3487">
        <v>408311</v>
      </c>
      <c r="B3487" s="2">
        <v>41806</v>
      </c>
      <c r="C3487" s="3">
        <v>0.40126157407407409</v>
      </c>
      <c r="D3487" t="s">
        <v>31</v>
      </c>
      <c r="E3487" t="s">
        <v>27</v>
      </c>
      <c r="F3487" t="s">
        <v>14</v>
      </c>
      <c r="G3487" t="s">
        <v>2</v>
      </c>
      <c r="H3487">
        <v>50973</v>
      </c>
      <c r="I3487">
        <f>IF(Table3_1[[#This Row],[Status]]="Hired",1,0)</f>
        <v>1</v>
      </c>
      <c r="J3487" t="b">
        <f>OR((Table3_1[[#This Row],[Offered Salary]]&lt;$O$27),(Table3_1[[#This Row],[Offered Salary]]&gt;$O$28))</f>
        <v>0</v>
      </c>
      <c r="K3487" t="str">
        <f>IF(Table3_1[[#This Row],[Offered Salary]]&lt;$O$27,"Low",IF(Table3_1[[#This Row],[Offered Salary]]&gt;$O$28,"High",""))</f>
        <v/>
      </c>
      <c r="L3487" s="6">
        <f>((Table3_1[[#This Row],[Offered Salary]]-$O$25)/$O$26)</f>
        <v>3.4258224960906039E-2</v>
      </c>
    </row>
    <row r="3488" spans="1:12" x14ac:dyDescent="0.3">
      <c r="A3488">
        <v>729470</v>
      </c>
      <c r="B3488" s="2">
        <v>41813</v>
      </c>
      <c r="C3488" s="3">
        <v>4.0509259259259259E-2</v>
      </c>
      <c r="D3488" t="s">
        <v>30</v>
      </c>
      <c r="E3488" t="s">
        <v>29</v>
      </c>
      <c r="F3488" t="s">
        <v>14</v>
      </c>
      <c r="G3488" t="s">
        <v>10</v>
      </c>
      <c r="H3488">
        <v>2229</v>
      </c>
      <c r="I3488">
        <f>IF(Table3_1[[#This Row],[Status]]="Hired",1,0)</f>
        <v>0</v>
      </c>
      <c r="J3488" t="b">
        <f>OR((Table3_1[[#This Row],[Offered Salary]]&lt;$O$27),(Table3_1[[#This Row],[Offered Salary]]&gt;$O$28))</f>
        <v>1</v>
      </c>
      <c r="K3488" t="str">
        <f>IF(Table3_1[[#This Row],[Offered Salary]]&lt;$O$27,"Low",IF(Table3_1[[#This Row],[Offered Salary]]&gt;$O$28,"High",""))</f>
        <v>Low</v>
      </c>
      <c r="L3488" s="6">
        <f>((Table3_1[[#This Row],[Offered Salary]]-$O$25)/$O$26)</f>
        <v>-1.6552809058052553</v>
      </c>
    </row>
    <row r="3489" spans="1:12" x14ac:dyDescent="0.3">
      <c r="A3489">
        <v>656502</v>
      </c>
      <c r="B3489" s="2">
        <v>41834</v>
      </c>
      <c r="C3489" s="3">
        <v>0.39723379629629629</v>
      </c>
      <c r="D3489" t="s">
        <v>31</v>
      </c>
      <c r="E3489" t="s">
        <v>29</v>
      </c>
      <c r="F3489" t="s">
        <v>14</v>
      </c>
      <c r="G3489" t="s">
        <v>10</v>
      </c>
      <c r="H3489">
        <v>57388</v>
      </c>
      <c r="I3489">
        <f>IF(Table3_1[[#This Row],[Status]]="Hired",1,0)</f>
        <v>1</v>
      </c>
      <c r="J3489" t="b">
        <f>OR((Table3_1[[#This Row],[Offered Salary]]&lt;$O$27),(Table3_1[[#This Row],[Offered Salary]]&gt;$O$28))</f>
        <v>0</v>
      </c>
      <c r="K3489" t="str">
        <f>IF(Table3_1[[#This Row],[Offered Salary]]&lt;$O$27,"Low",IF(Table3_1[[#This Row],[Offered Salary]]&gt;$O$28,"High",""))</f>
        <v/>
      </c>
      <c r="L3489" s="6">
        <f>((Table3_1[[#This Row],[Offered Salary]]-$O$25)/$O$26)</f>
        <v>0.25661161253404169</v>
      </c>
    </row>
    <row r="3490" spans="1:12" x14ac:dyDescent="0.3">
      <c r="A3490">
        <v>996016</v>
      </c>
      <c r="B3490" s="2">
        <v>41842</v>
      </c>
      <c r="C3490" s="3">
        <v>0.6284953703703704</v>
      </c>
      <c r="D3490" t="s">
        <v>31</v>
      </c>
      <c r="E3490" t="s">
        <v>27</v>
      </c>
      <c r="F3490" t="s">
        <v>14</v>
      </c>
      <c r="G3490" t="s">
        <v>2</v>
      </c>
      <c r="H3490">
        <v>78167</v>
      </c>
      <c r="I3490">
        <f>IF(Table3_1[[#This Row],[Status]]="Hired",1,0)</f>
        <v>1</v>
      </c>
      <c r="J3490" t="b">
        <f>OR((Table3_1[[#This Row],[Offered Salary]]&lt;$O$27),(Table3_1[[#This Row],[Offered Salary]]&gt;$O$28))</f>
        <v>0</v>
      </c>
      <c r="K3490" t="str">
        <f>IF(Table3_1[[#This Row],[Offered Salary]]&lt;$O$27,"Low",IF(Table3_1[[#This Row],[Offered Salary]]&gt;$O$28,"High",""))</f>
        <v/>
      </c>
      <c r="L3490" s="6">
        <f>((Table3_1[[#This Row],[Offered Salary]]-$O$25)/$O$26)</f>
        <v>0.97684248398878615</v>
      </c>
    </row>
    <row r="3491" spans="1:12" x14ac:dyDescent="0.3">
      <c r="A3491">
        <v>83297</v>
      </c>
      <c r="B3491" s="2">
        <v>41842</v>
      </c>
      <c r="C3491" s="3">
        <v>0.63040509259259259</v>
      </c>
      <c r="D3491" t="s">
        <v>31</v>
      </c>
      <c r="E3491" t="s">
        <v>27</v>
      </c>
      <c r="F3491" t="s">
        <v>14</v>
      </c>
      <c r="G3491" t="s">
        <v>2</v>
      </c>
      <c r="H3491">
        <v>25911</v>
      </c>
      <c r="I3491">
        <f>IF(Table3_1[[#This Row],[Status]]="Hired",1,0)</f>
        <v>1</v>
      </c>
      <c r="J3491" t="b">
        <f>OR((Table3_1[[#This Row],[Offered Salary]]&lt;$O$27),(Table3_1[[#This Row],[Offered Salary]]&gt;$O$28))</f>
        <v>0</v>
      </c>
      <c r="K3491" t="str">
        <f>IF(Table3_1[[#This Row],[Offered Salary]]&lt;$O$27,"Low",IF(Table3_1[[#This Row],[Offered Salary]]&gt;$O$28,"High",""))</f>
        <v/>
      </c>
      <c r="L3491" s="6">
        <f>((Table3_1[[#This Row],[Offered Salary]]-$O$25)/$O$26)</f>
        <v>-0.83442776090938642</v>
      </c>
    </row>
    <row r="3492" spans="1:12" x14ac:dyDescent="0.3">
      <c r="A3492">
        <v>998767</v>
      </c>
      <c r="B3492" s="2">
        <v>41844</v>
      </c>
      <c r="C3492" s="3">
        <v>0.44532407407407409</v>
      </c>
      <c r="D3492" t="s">
        <v>30</v>
      </c>
      <c r="E3492" t="s">
        <v>29</v>
      </c>
      <c r="F3492" t="s">
        <v>14</v>
      </c>
      <c r="G3492" t="s">
        <v>2</v>
      </c>
      <c r="H3492">
        <v>99178</v>
      </c>
      <c r="I3492">
        <f>IF(Table3_1[[#This Row],[Status]]="Hired",1,0)</f>
        <v>0</v>
      </c>
      <c r="J3492" t="b">
        <f>OR((Table3_1[[#This Row],[Offered Salary]]&lt;$O$27),(Table3_1[[#This Row],[Offered Salary]]&gt;$O$28))</f>
        <v>0</v>
      </c>
      <c r="K3492" t="str">
        <f>IF(Table3_1[[#This Row],[Offered Salary]]&lt;$O$27,"Low",IF(Table3_1[[#This Row],[Offered Salary]]&gt;$O$28,"High",""))</f>
        <v/>
      </c>
      <c r="L3492" s="6">
        <f>((Table3_1[[#This Row],[Offered Salary]]-$O$25)/$O$26)</f>
        <v>1.7051148185638685</v>
      </c>
    </row>
    <row r="3493" spans="1:12" x14ac:dyDescent="0.3">
      <c r="A3493">
        <v>93533</v>
      </c>
      <c r="B3493" s="2">
        <v>41844</v>
      </c>
      <c r="C3493" s="3">
        <v>0.44620370370370371</v>
      </c>
      <c r="D3493" t="s">
        <v>31</v>
      </c>
      <c r="E3493" t="s">
        <v>27</v>
      </c>
      <c r="F3493" t="s">
        <v>14</v>
      </c>
      <c r="G3493" t="s">
        <v>2</v>
      </c>
      <c r="H3493">
        <v>45429</v>
      </c>
      <c r="I3493">
        <f>IF(Table3_1[[#This Row],[Status]]="Hired",1,0)</f>
        <v>1</v>
      </c>
      <c r="J3493" t="b">
        <f>OR((Table3_1[[#This Row],[Offered Salary]]&lt;$O$27),(Table3_1[[#This Row],[Offered Salary]]&gt;$O$28))</f>
        <v>0</v>
      </c>
      <c r="K3493" t="str">
        <f>IF(Table3_1[[#This Row],[Offered Salary]]&lt;$O$27,"Low",IF(Table3_1[[#This Row],[Offered Salary]]&gt;$O$28,"High",""))</f>
        <v/>
      </c>
      <c r="L3493" s="6">
        <f>((Table3_1[[#This Row],[Offered Salary]]-$O$25)/$O$26)</f>
        <v>-0.15790501443199562</v>
      </c>
    </row>
    <row r="3494" spans="1:12" x14ac:dyDescent="0.3">
      <c r="A3494">
        <v>208383</v>
      </c>
      <c r="B3494" s="2">
        <v>41844</v>
      </c>
      <c r="C3494" s="3">
        <v>0.6514699074074074</v>
      </c>
      <c r="D3494" t="s">
        <v>31</v>
      </c>
      <c r="E3494" t="s">
        <v>27</v>
      </c>
      <c r="F3494" t="s">
        <v>14</v>
      </c>
      <c r="G3494" t="s">
        <v>2</v>
      </c>
      <c r="H3494">
        <v>94033</v>
      </c>
      <c r="I3494">
        <f>IF(Table3_1[[#This Row],[Status]]="Hired",1,0)</f>
        <v>1</v>
      </c>
      <c r="J3494" t="b">
        <f>OR((Table3_1[[#This Row],[Offered Salary]]&lt;$O$27),(Table3_1[[#This Row],[Offered Salary]]&gt;$O$28))</f>
        <v>0</v>
      </c>
      <c r="K3494" t="str">
        <f>IF(Table3_1[[#This Row],[Offered Salary]]&lt;$O$27,"Low",IF(Table3_1[[#This Row],[Offered Salary]]&gt;$O$28,"High",""))</f>
        <v/>
      </c>
      <c r="L3494" s="6">
        <f>((Table3_1[[#This Row],[Offered Salary]]-$O$25)/$O$26)</f>
        <v>1.5267815092787893</v>
      </c>
    </row>
    <row r="3495" spans="1:12" x14ac:dyDescent="0.3">
      <c r="A3495">
        <v>979283</v>
      </c>
      <c r="B3495" s="2">
        <v>41862</v>
      </c>
      <c r="C3495" s="3">
        <v>0.39726851851851852</v>
      </c>
      <c r="D3495" t="s">
        <v>31</v>
      </c>
      <c r="E3495" t="s">
        <v>27</v>
      </c>
      <c r="F3495" t="s">
        <v>14</v>
      </c>
      <c r="G3495" t="s">
        <v>2</v>
      </c>
      <c r="H3495">
        <v>49733</v>
      </c>
      <c r="I3495">
        <f>IF(Table3_1[[#This Row],[Status]]="Hired",1,0)</f>
        <v>1</v>
      </c>
      <c r="J3495" t="b">
        <f>OR((Table3_1[[#This Row],[Offered Salary]]&lt;$O$27),(Table3_1[[#This Row],[Offered Salary]]&gt;$O$28))</f>
        <v>0</v>
      </c>
      <c r="K3495" t="str">
        <f>IF(Table3_1[[#This Row],[Offered Salary]]&lt;$O$27,"Low",IF(Table3_1[[#This Row],[Offered Salary]]&gt;$O$28,"High",""))</f>
        <v/>
      </c>
      <c r="L3495" s="6">
        <f>((Table3_1[[#This Row],[Offered Salary]]-$O$25)/$O$26)</f>
        <v>-8.7220089581412311E-3</v>
      </c>
    </row>
    <row r="3496" spans="1:12" x14ac:dyDescent="0.3">
      <c r="A3496">
        <v>339547</v>
      </c>
      <c r="B3496" s="2">
        <v>41862</v>
      </c>
      <c r="C3496" s="3">
        <v>0.39777777777777779</v>
      </c>
      <c r="D3496" t="s">
        <v>31</v>
      </c>
      <c r="E3496" t="s">
        <v>29</v>
      </c>
      <c r="F3496" t="s">
        <v>14</v>
      </c>
      <c r="G3496" t="s">
        <v>2</v>
      </c>
      <c r="H3496">
        <v>56545</v>
      </c>
      <c r="I3496">
        <f>IF(Table3_1[[#This Row],[Status]]="Hired",1,0)</f>
        <v>1</v>
      </c>
      <c r="J3496" t="b">
        <f>OR((Table3_1[[#This Row],[Offered Salary]]&lt;$O$27),(Table3_1[[#This Row],[Offered Salary]]&gt;$O$28))</f>
        <v>0</v>
      </c>
      <c r="K3496" t="str">
        <f>IF(Table3_1[[#This Row],[Offered Salary]]&lt;$O$27,"Low",IF(Table3_1[[#This Row],[Offered Salary]]&gt;$O$28,"High",""))</f>
        <v/>
      </c>
      <c r="L3496" s="6">
        <f>((Table3_1[[#This Row],[Offered Salary]]-$O$25)/$O$26)</f>
        <v>0.22739198576488295</v>
      </c>
    </row>
    <row r="3497" spans="1:12" x14ac:dyDescent="0.3">
      <c r="A3497">
        <v>715346</v>
      </c>
      <c r="B3497" s="2">
        <v>41862</v>
      </c>
      <c r="C3497" s="3">
        <v>0.3984375</v>
      </c>
      <c r="D3497" t="s">
        <v>31</v>
      </c>
      <c r="E3497" t="s">
        <v>29</v>
      </c>
      <c r="F3497" t="s">
        <v>14</v>
      </c>
      <c r="G3497" t="s">
        <v>2</v>
      </c>
      <c r="H3497">
        <v>71548</v>
      </c>
      <c r="I3497">
        <f>IF(Table3_1[[#This Row],[Status]]="Hired",1,0)</f>
        <v>1</v>
      </c>
      <c r="J3497" t="b">
        <f>OR((Table3_1[[#This Row],[Offered Salary]]&lt;$O$27),(Table3_1[[#This Row],[Offered Salary]]&gt;$O$28))</f>
        <v>0</v>
      </c>
      <c r="K3497" t="str">
        <f>IF(Table3_1[[#This Row],[Offered Salary]]&lt;$O$27,"Low",IF(Table3_1[[#This Row],[Offered Salary]]&gt;$O$28,"High",""))</f>
        <v/>
      </c>
      <c r="L3497" s="6">
        <f>((Table3_1[[#This Row],[Offered Salary]]-$O$25)/$O$26)</f>
        <v>0.74741815470638795</v>
      </c>
    </row>
    <row r="3498" spans="1:12" x14ac:dyDescent="0.3">
      <c r="A3498">
        <v>738113</v>
      </c>
      <c r="B3498" s="2">
        <v>41761</v>
      </c>
      <c r="C3498" s="3">
        <v>0.23390046296296296</v>
      </c>
      <c r="D3498" t="s">
        <v>31</v>
      </c>
      <c r="E3498" t="s">
        <v>29</v>
      </c>
      <c r="F3498" t="s">
        <v>12</v>
      </c>
      <c r="G3498" t="s">
        <v>1</v>
      </c>
      <c r="H3498">
        <v>36205</v>
      </c>
      <c r="I3498">
        <f>IF(Table3_1[[#This Row],[Status]]="Hired",1,0)</f>
        <v>1</v>
      </c>
      <c r="J3498" t="b">
        <f>OR((Table3_1[[#This Row],[Offered Salary]]&lt;$O$27),(Table3_1[[#This Row],[Offered Salary]]&gt;$O$28))</f>
        <v>0</v>
      </c>
      <c r="K3498" t="str">
        <f>IF(Table3_1[[#This Row],[Offered Salary]]&lt;$O$27,"Low",IF(Table3_1[[#This Row],[Offered Salary]]&gt;$O$28,"High",""))</f>
        <v/>
      </c>
      <c r="L3498" s="6">
        <f>((Table3_1[[#This Row],[Offered Salary]]-$O$25)/$O$26)</f>
        <v>-0.47762249642336013</v>
      </c>
    </row>
    <row r="3499" spans="1:12" x14ac:dyDescent="0.3">
      <c r="A3499">
        <v>869596</v>
      </c>
      <c r="B3499" s="2">
        <v>41761</v>
      </c>
      <c r="C3499" s="3">
        <v>0.23449074074074075</v>
      </c>
      <c r="D3499" t="s">
        <v>31</v>
      </c>
      <c r="E3499" t="s">
        <v>29</v>
      </c>
      <c r="F3499" t="s">
        <v>12</v>
      </c>
      <c r="G3499" t="s">
        <v>1</v>
      </c>
      <c r="H3499">
        <v>23770</v>
      </c>
      <c r="I3499">
        <f>IF(Table3_1[[#This Row],[Status]]="Hired",1,0)</f>
        <v>1</v>
      </c>
      <c r="J3499" t="b">
        <f>OR((Table3_1[[#This Row],[Offered Salary]]&lt;$O$27),(Table3_1[[#This Row],[Offered Salary]]&gt;$O$28))</f>
        <v>0</v>
      </c>
      <c r="K3499" t="str">
        <f>IF(Table3_1[[#This Row],[Offered Salary]]&lt;$O$27,"Low",IF(Table3_1[[#This Row],[Offered Salary]]&gt;$O$28,"High",""))</f>
        <v/>
      </c>
      <c r="L3499" s="6">
        <f>((Table3_1[[#This Row],[Offered Salary]]-$O$25)/$O$26)</f>
        <v>-0.90863798737767687</v>
      </c>
    </row>
    <row r="3500" spans="1:12" x14ac:dyDescent="0.3">
      <c r="A3500">
        <v>484750</v>
      </c>
      <c r="B3500" s="2">
        <v>41761</v>
      </c>
      <c r="C3500" s="3">
        <v>0.23586805555555557</v>
      </c>
      <c r="D3500" t="s">
        <v>30</v>
      </c>
      <c r="E3500" t="s">
        <v>29</v>
      </c>
      <c r="F3500" t="s">
        <v>12</v>
      </c>
      <c r="G3500" t="s">
        <v>1</v>
      </c>
      <c r="H3500">
        <v>70206</v>
      </c>
      <c r="I3500">
        <f>IF(Table3_1[[#This Row],[Status]]="Hired",1,0)</f>
        <v>0</v>
      </c>
      <c r="J3500" t="b">
        <f>OR((Table3_1[[#This Row],[Offered Salary]]&lt;$O$27),(Table3_1[[#This Row],[Offered Salary]]&gt;$O$28))</f>
        <v>0</v>
      </c>
      <c r="K3500" t="str">
        <f>IF(Table3_1[[#This Row],[Offered Salary]]&lt;$O$27,"Low",IF(Table3_1[[#This Row],[Offered Salary]]&gt;$O$28,"High",""))</f>
        <v/>
      </c>
      <c r="L3500" s="6">
        <f>((Table3_1[[#This Row],[Offered Salary]]-$O$25)/$O$26)</f>
        <v>0.70090244993270934</v>
      </c>
    </row>
    <row r="3501" spans="1:12" x14ac:dyDescent="0.3">
      <c r="A3501">
        <v>994801</v>
      </c>
      <c r="B3501" s="2">
        <v>41761</v>
      </c>
      <c r="C3501" s="3">
        <v>0.23695601851851852</v>
      </c>
      <c r="D3501" t="s">
        <v>31</v>
      </c>
      <c r="E3501" t="s">
        <v>29</v>
      </c>
      <c r="F3501" t="s">
        <v>12</v>
      </c>
      <c r="G3501" t="s">
        <v>1</v>
      </c>
      <c r="H3501">
        <v>37277</v>
      </c>
      <c r="I3501">
        <f>IF(Table3_1[[#This Row],[Status]]="Hired",1,0)</f>
        <v>1</v>
      </c>
      <c r="J3501" t="b">
        <f>OR((Table3_1[[#This Row],[Offered Salary]]&lt;$O$27),(Table3_1[[#This Row],[Offered Salary]]&gt;$O$28))</f>
        <v>0</v>
      </c>
      <c r="K3501" t="str">
        <f>IF(Table3_1[[#This Row],[Offered Salary]]&lt;$O$27,"Low",IF(Table3_1[[#This Row],[Offered Salary]]&gt;$O$28,"High",""))</f>
        <v/>
      </c>
      <c r="L3501" s="6">
        <f>((Table3_1[[#This Row],[Offered Salary]]-$O$25)/$O$26)</f>
        <v>-0.44046539097076443</v>
      </c>
    </row>
    <row r="3502" spans="1:12" x14ac:dyDescent="0.3">
      <c r="A3502">
        <v>327634</v>
      </c>
      <c r="B3502" s="2">
        <v>41851</v>
      </c>
      <c r="C3502" s="3">
        <v>0.44364583333333335</v>
      </c>
      <c r="D3502" t="s">
        <v>30</v>
      </c>
      <c r="E3502" t="s">
        <v>29</v>
      </c>
      <c r="F3502" t="s">
        <v>12</v>
      </c>
      <c r="G3502" t="s">
        <v>1</v>
      </c>
      <c r="H3502">
        <v>58294</v>
      </c>
      <c r="I3502">
        <f>IF(Table3_1[[#This Row],[Status]]="Hired",1,0)</f>
        <v>0</v>
      </c>
      <c r="J3502" t="b">
        <f>OR((Table3_1[[#This Row],[Offered Salary]]&lt;$O$27),(Table3_1[[#This Row],[Offered Salary]]&gt;$O$28))</f>
        <v>0</v>
      </c>
      <c r="K3502" t="str">
        <f>IF(Table3_1[[#This Row],[Offered Salary]]&lt;$O$27,"Low",IF(Table3_1[[#This Row],[Offered Salary]]&gt;$O$28,"High",""))</f>
        <v/>
      </c>
      <c r="L3502" s="6">
        <f>((Table3_1[[#This Row],[Offered Salary]]-$O$25)/$O$26)</f>
        <v>0.28801491247811978</v>
      </c>
    </row>
    <row r="3503" spans="1:12" x14ac:dyDescent="0.3">
      <c r="A3503">
        <v>560195</v>
      </c>
      <c r="B3503" s="2">
        <v>41851</v>
      </c>
      <c r="C3503" s="3">
        <v>0.44556712962962963</v>
      </c>
      <c r="D3503" t="s">
        <v>31</v>
      </c>
      <c r="E3503" t="s">
        <v>29</v>
      </c>
      <c r="F3503" t="s">
        <v>12</v>
      </c>
      <c r="G3503" t="s">
        <v>1</v>
      </c>
      <c r="H3503">
        <v>88998</v>
      </c>
      <c r="I3503">
        <f>IF(Table3_1[[#This Row],[Status]]="Hired",1,0)</f>
        <v>1</v>
      </c>
      <c r="J3503" t="b">
        <f>OR((Table3_1[[#This Row],[Offered Salary]]&lt;$O$27),(Table3_1[[#This Row],[Offered Salary]]&gt;$O$28))</f>
        <v>0</v>
      </c>
      <c r="K3503" t="str">
        <f>IF(Table3_1[[#This Row],[Offered Salary]]&lt;$O$27,"Low",IF(Table3_1[[#This Row],[Offered Salary]]&gt;$O$28,"High",""))</f>
        <v/>
      </c>
      <c r="L3503" s="6">
        <f>((Table3_1[[#This Row],[Offered Salary]]-$O$25)/$O$26)</f>
        <v>1.3522609626800772</v>
      </c>
    </row>
    <row r="3504" spans="1:12" x14ac:dyDescent="0.3">
      <c r="A3504">
        <v>249505</v>
      </c>
      <c r="B3504" s="2">
        <v>41864</v>
      </c>
      <c r="C3504" s="3">
        <v>0.50718750000000001</v>
      </c>
      <c r="D3504" t="s">
        <v>31</v>
      </c>
      <c r="E3504" t="s">
        <v>27</v>
      </c>
      <c r="F3504" t="s">
        <v>12</v>
      </c>
      <c r="G3504" t="s">
        <v>1</v>
      </c>
      <c r="H3504">
        <v>91251</v>
      </c>
      <c r="I3504">
        <f>IF(Table3_1[[#This Row],[Status]]="Hired",1,0)</f>
        <v>1</v>
      </c>
      <c r="J3504" t="b">
        <f>OR((Table3_1[[#This Row],[Offered Salary]]&lt;$O$27),(Table3_1[[#This Row],[Offered Salary]]&gt;$O$28))</f>
        <v>0</v>
      </c>
      <c r="K3504" t="str">
        <f>IF(Table3_1[[#This Row],[Offered Salary]]&lt;$O$27,"Low",IF(Table3_1[[#This Row],[Offered Salary]]&gt;$O$28,"High",""))</f>
        <v/>
      </c>
      <c r="L3504" s="6">
        <f>((Table3_1[[#This Row],[Offered Salary]]-$O$25)/$O$26)</f>
        <v>1.4303532747926688</v>
      </c>
    </row>
    <row r="3505" spans="1:12" x14ac:dyDescent="0.3">
      <c r="A3505">
        <v>973017</v>
      </c>
      <c r="B3505" s="2">
        <v>41872</v>
      </c>
      <c r="C3505" s="3">
        <v>0.35135416666666669</v>
      </c>
      <c r="D3505" t="s">
        <v>31</v>
      </c>
      <c r="E3505" t="s">
        <v>27</v>
      </c>
      <c r="F3505" t="s">
        <v>12</v>
      </c>
      <c r="G3505" t="s">
        <v>1</v>
      </c>
      <c r="H3505">
        <v>8803</v>
      </c>
      <c r="I3505">
        <f>IF(Table3_1[[#This Row],[Status]]="Hired",1,0)</f>
        <v>1</v>
      </c>
      <c r="J3505" t="b">
        <f>OR((Table3_1[[#This Row],[Offered Salary]]&lt;$O$27),(Table3_1[[#This Row],[Offered Salary]]&gt;$O$28))</f>
        <v>1</v>
      </c>
      <c r="K3505" t="str">
        <f>IF(Table3_1[[#This Row],[Offered Salary]]&lt;$O$27,"Low",IF(Table3_1[[#This Row],[Offered Salary]]&gt;$O$28,"High",""))</f>
        <v>Low</v>
      </c>
      <c r="L3505" s="6">
        <f>((Table3_1[[#This Row],[Offered Salary]]-$O$25)/$O$26)</f>
        <v>-1.4274163430763709</v>
      </c>
    </row>
    <row r="3506" spans="1:12" x14ac:dyDescent="0.3">
      <c r="A3506">
        <v>896284</v>
      </c>
      <c r="B3506" s="2">
        <v>41872</v>
      </c>
      <c r="C3506" s="3">
        <v>0.35342592592592592</v>
      </c>
      <c r="D3506" t="s">
        <v>30</v>
      </c>
      <c r="E3506" t="s">
        <v>27</v>
      </c>
      <c r="F3506" t="s">
        <v>12</v>
      </c>
      <c r="G3506" t="s">
        <v>1</v>
      </c>
      <c r="H3506">
        <v>81268</v>
      </c>
      <c r="I3506">
        <f>IF(Table3_1[[#This Row],[Status]]="Hired",1,0)</f>
        <v>0</v>
      </c>
      <c r="J3506" t="b">
        <f>OR((Table3_1[[#This Row],[Offered Salary]]&lt;$O$27),(Table3_1[[#This Row],[Offered Salary]]&gt;$O$28))</f>
        <v>0</v>
      </c>
      <c r="K3506" t="str">
        <f>IF(Table3_1[[#This Row],[Offered Salary]]&lt;$O$27,"Low",IF(Table3_1[[#This Row],[Offered Salary]]&gt;$O$28,"High",""))</f>
        <v/>
      </c>
      <c r="L3506" s="6">
        <f>((Table3_1[[#This Row],[Offered Salary]]-$O$25)/$O$26)</f>
        <v>1.0843277302653713</v>
      </c>
    </row>
    <row r="3507" spans="1:12" x14ac:dyDescent="0.3">
      <c r="A3507">
        <v>314661</v>
      </c>
      <c r="B3507" s="2">
        <v>41872</v>
      </c>
      <c r="C3507" s="3">
        <v>0.35408564814814814</v>
      </c>
      <c r="D3507" t="s">
        <v>31</v>
      </c>
      <c r="E3507" t="s">
        <v>27</v>
      </c>
      <c r="F3507" t="s">
        <v>12</v>
      </c>
      <c r="G3507" t="s">
        <v>1</v>
      </c>
      <c r="H3507">
        <v>30905</v>
      </c>
      <c r="I3507">
        <f>IF(Table3_1[[#This Row],[Status]]="Hired",1,0)</f>
        <v>1</v>
      </c>
      <c r="J3507" t="b">
        <f>OR((Table3_1[[#This Row],[Offered Salary]]&lt;$O$27),(Table3_1[[#This Row],[Offered Salary]]&gt;$O$28))</f>
        <v>0</v>
      </c>
      <c r="K3507" t="str">
        <f>IF(Table3_1[[#This Row],[Offered Salary]]&lt;$O$27,"Low",IF(Table3_1[[#This Row],[Offered Salary]]&gt;$O$28,"High",""))</f>
        <v/>
      </c>
      <c r="L3507" s="6">
        <f>((Table3_1[[#This Row],[Offered Salary]]-$O$25)/$O$26)</f>
        <v>-0.66132833494832022</v>
      </c>
    </row>
    <row r="3508" spans="1:12" x14ac:dyDescent="0.3">
      <c r="A3508">
        <v>719581</v>
      </c>
      <c r="B3508" s="2">
        <v>41836</v>
      </c>
      <c r="C3508" s="3">
        <v>0.7023611111111111</v>
      </c>
      <c r="D3508" t="s">
        <v>30</v>
      </c>
      <c r="E3508" t="s">
        <v>27</v>
      </c>
      <c r="F3508" t="s">
        <v>20</v>
      </c>
      <c r="G3508" t="s">
        <v>10</v>
      </c>
      <c r="H3508">
        <v>40726</v>
      </c>
      <c r="I3508">
        <f>IF(Table3_1[[#This Row],[Status]]="Hired",1,0)</f>
        <v>0</v>
      </c>
      <c r="J3508" t="b">
        <f>OR((Table3_1[[#This Row],[Offered Salary]]&lt;$O$27),(Table3_1[[#This Row],[Offered Salary]]&gt;$O$28))</f>
        <v>0</v>
      </c>
      <c r="K3508" t="str">
        <f>IF(Table3_1[[#This Row],[Offered Salary]]&lt;$O$27,"Low",IF(Table3_1[[#This Row],[Offered Salary]]&gt;$O$28,"High",""))</f>
        <v/>
      </c>
      <c r="L3508" s="6">
        <f>((Table3_1[[#This Row],[Offered Salary]]-$O$25)/$O$26)</f>
        <v>-0.32091795001367246</v>
      </c>
    </row>
    <row r="3509" spans="1:12" x14ac:dyDescent="0.3">
      <c r="A3509">
        <v>913942</v>
      </c>
      <c r="B3509" s="2">
        <v>41760</v>
      </c>
      <c r="C3509" s="3">
        <v>0.44175925925925924</v>
      </c>
      <c r="D3509" t="s">
        <v>30</v>
      </c>
      <c r="E3509" t="s">
        <v>27</v>
      </c>
      <c r="F3509" t="s">
        <v>15</v>
      </c>
      <c r="G3509" t="s">
        <v>2</v>
      </c>
      <c r="H3509">
        <v>15926</v>
      </c>
      <c r="I3509">
        <f>IF(Table3_1[[#This Row],[Status]]="Hired",1,0)</f>
        <v>0</v>
      </c>
      <c r="J3509" t="b">
        <f>OR((Table3_1[[#This Row],[Offered Salary]]&lt;$O$27),(Table3_1[[#This Row],[Offered Salary]]&gt;$O$28))</f>
        <v>0</v>
      </c>
      <c r="K3509" t="str">
        <f>IF(Table3_1[[#This Row],[Offered Salary]]&lt;$O$27,"Low",IF(Table3_1[[#This Row],[Offered Salary]]&gt;$O$28,"High",""))</f>
        <v/>
      </c>
      <c r="L3509" s="6">
        <f>((Table3_1[[#This Row],[Offered Salary]]-$O$25)/$O$26)</f>
        <v>-1.1805226283946177</v>
      </c>
    </row>
    <row r="3510" spans="1:12" x14ac:dyDescent="0.3">
      <c r="A3510">
        <v>475175</v>
      </c>
      <c r="B3510" s="2">
        <v>41764</v>
      </c>
      <c r="C3510" s="3">
        <v>0.6390393518518519</v>
      </c>
      <c r="D3510" t="s">
        <v>30</v>
      </c>
      <c r="E3510" t="s">
        <v>29</v>
      </c>
      <c r="F3510" t="s">
        <v>15</v>
      </c>
      <c r="G3510" t="s">
        <v>2</v>
      </c>
      <c r="H3510">
        <v>8553</v>
      </c>
      <c r="I3510">
        <f>IF(Table3_1[[#This Row],[Status]]="Hired",1,0)</f>
        <v>0</v>
      </c>
      <c r="J3510" t="b">
        <f>OR((Table3_1[[#This Row],[Offered Salary]]&lt;$O$27),(Table3_1[[#This Row],[Offered Salary]]&gt;$O$28))</f>
        <v>1</v>
      </c>
      <c r="K3510" t="str">
        <f>IF(Table3_1[[#This Row],[Offered Salary]]&lt;$O$27,"Low",IF(Table3_1[[#This Row],[Offered Salary]]&gt;$O$28,"High",""))</f>
        <v>Low</v>
      </c>
      <c r="L3510" s="6">
        <f>((Table3_1[[#This Row],[Offered Salary]]-$O$25)/$O$26)</f>
        <v>-1.4360817128181143</v>
      </c>
    </row>
    <row r="3511" spans="1:12" x14ac:dyDescent="0.3">
      <c r="A3511">
        <v>821934</v>
      </c>
      <c r="B3511" s="2">
        <v>41772</v>
      </c>
      <c r="C3511" s="3">
        <v>0.75725694444444447</v>
      </c>
      <c r="D3511" t="s">
        <v>30</v>
      </c>
      <c r="E3511" t="s">
        <v>29</v>
      </c>
      <c r="F3511" t="s">
        <v>15</v>
      </c>
      <c r="G3511" t="s">
        <v>10</v>
      </c>
      <c r="H3511">
        <v>9142</v>
      </c>
      <c r="I3511">
        <f>IF(Table3_1[[#This Row],[Status]]="Hired",1,0)</f>
        <v>0</v>
      </c>
      <c r="J3511" t="b">
        <f>OR((Table3_1[[#This Row],[Offered Salary]]&lt;$O$27),(Table3_1[[#This Row],[Offered Salary]]&gt;$O$28))</f>
        <v>1</v>
      </c>
      <c r="K3511" t="str">
        <f>IF(Table3_1[[#This Row],[Offered Salary]]&lt;$O$27,"Low",IF(Table3_1[[#This Row],[Offered Salary]]&gt;$O$28,"High",""))</f>
        <v>Low</v>
      </c>
      <c r="L3511" s="6">
        <f>((Table3_1[[#This Row],[Offered Salary]]-$O$25)/$O$26)</f>
        <v>-1.4156661017065668</v>
      </c>
    </row>
    <row r="3512" spans="1:12" x14ac:dyDescent="0.3">
      <c r="A3512">
        <v>120099</v>
      </c>
      <c r="B3512" s="2">
        <v>41803</v>
      </c>
      <c r="C3512" s="3">
        <v>0.42780092592592595</v>
      </c>
      <c r="D3512" t="s">
        <v>31</v>
      </c>
      <c r="E3512" t="s">
        <v>27</v>
      </c>
      <c r="F3512" t="s">
        <v>15</v>
      </c>
      <c r="G3512" t="s">
        <v>10</v>
      </c>
      <c r="H3512">
        <v>5379</v>
      </c>
      <c r="I3512">
        <f>IF(Table3_1[[#This Row],[Status]]="Hired",1,0)</f>
        <v>1</v>
      </c>
      <c r="J3512" t="b">
        <f>OR((Table3_1[[#This Row],[Offered Salary]]&lt;$O$27),(Table3_1[[#This Row],[Offered Salary]]&gt;$O$28))</f>
        <v>1</v>
      </c>
      <c r="K3512" t="str">
        <f>IF(Table3_1[[#This Row],[Offered Salary]]&lt;$O$27,"Low",IF(Table3_1[[#This Row],[Offered Salary]]&gt;$O$28,"High",""))</f>
        <v>Low</v>
      </c>
      <c r="L3512" s="6">
        <f>((Table3_1[[#This Row],[Offered Salary]]-$O$25)/$O$26)</f>
        <v>-1.5460972470592884</v>
      </c>
    </row>
    <row r="3513" spans="1:12" x14ac:dyDescent="0.3">
      <c r="A3513">
        <v>61387</v>
      </c>
      <c r="B3513" s="2">
        <v>41859</v>
      </c>
      <c r="C3513" s="3">
        <v>0.52280092592592597</v>
      </c>
      <c r="D3513" t="s">
        <v>30</v>
      </c>
      <c r="E3513" t="s">
        <v>28</v>
      </c>
      <c r="F3513" t="s">
        <v>17</v>
      </c>
      <c r="G3513" t="s">
        <v>8</v>
      </c>
      <c r="H3513">
        <v>5757</v>
      </c>
      <c r="I3513">
        <f>IF(Table3_1[[#This Row],[Status]]="Hired",1,0)</f>
        <v>0</v>
      </c>
      <c r="J3513" t="b">
        <f>OR((Table3_1[[#This Row],[Offered Salary]]&lt;$O$27),(Table3_1[[#This Row],[Offered Salary]]&gt;$O$28))</f>
        <v>1</v>
      </c>
      <c r="K3513" t="str">
        <f>IF(Table3_1[[#This Row],[Offered Salary]]&lt;$O$27,"Low",IF(Table3_1[[#This Row],[Offered Salary]]&gt;$O$28,"High",""))</f>
        <v>Low</v>
      </c>
      <c r="L3513" s="6">
        <f>((Table3_1[[#This Row],[Offered Salary]]-$O$25)/$O$26)</f>
        <v>-1.5329952080097724</v>
      </c>
    </row>
    <row r="3514" spans="1:12" x14ac:dyDescent="0.3">
      <c r="A3514">
        <v>756858</v>
      </c>
      <c r="B3514" s="2">
        <v>41863</v>
      </c>
      <c r="C3514" s="3">
        <v>0.39828703703703705</v>
      </c>
      <c r="D3514" t="s">
        <v>31</v>
      </c>
      <c r="E3514" t="s">
        <v>29</v>
      </c>
      <c r="F3514" t="s">
        <v>17</v>
      </c>
      <c r="G3514" t="s">
        <v>8</v>
      </c>
      <c r="H3514">
        <v>49903</v>
      </c>
      <c r="I3514">
        <f>IF(Table3_1[[#This Row],[Status]]="Hired",1,0)</f>
        <v>1</v>
      </c>
      <c r="J3514" t="b">
        <f>OR((Table3_1[[#This Row],[Offered Salary]]&lt;$O$27),(Table3_1[[#This Row],[Offered Salary]]&gt;$O$28))</f>
        <v>0</v>
      </c>
      <c r="K3514" t="str">
        <f>IF(Table3_1[[#This Row],[Offered Salary]]&lt;$O$27,"Low",IF(Table3_1[[#This Row],[Offered Salary]]&gt;$O$28,"High",""))</f>
        <v/>
      </c>
      <c r="L3514" s="6">
        <f>((Table3_1[[#This Row],[Offered Salary]]-$O$25)/$O$26)</f>
        <v>-2.8295575337557183E-3</v>
      </c>
    </row>
    <row r="3515" spans="1:12" x14ac:dyDescent="0.3">
      <c r="A3515">
        <v>770131</v>
      </c>
      <c r="B3515" s="2">
        <v>41828</v>
      </c>
      <c r="C3515" s="3">
        <v>0.39734953703703701</v>
      </c>
      <c r="D3515" t="s">
        <v>31</v>
      </c>
      <c r="E3515" t="s">
        <v>29</v>
      </c>
      <c r="F3515" t="s">
        <v>20</v>
      </c>
      <c r="G3515" t="s">
        <v>8</v>
      </c>
      <c r="H3515">
        <v>40540</v>
      </c>
      <c r="I3515">
        <f>IF(Table3_1[[#This Row],[Status]]="Hired",1,0)</f>
        <v>1</v>
      </c>
      <c r="J3515" t="b">
        <f>OR((Table3_1[[#This Row],[Offered Salary]]&lt;$O$27),(Table3_1[[#This Row],[Offered Salary]]&gt;$O$28))</f>
        <v>0</v>
      </c>
      <c r="K3515" t="str">
        <f>IF(Table3_1[[#This Row],[Offered Salary]]&lt;$O$27,"Low",IF(Table3_1[[#This Row],[Offered Salary]]&gt;$O$28,"High",""))</f>
        <v/>
      </c>
      <c r="L3515" s="6">
        <f>((Table3_1[[#This Row],[Offered Salary]]-$O$25)/$O$26)</f>
        <v>-0.32736498510152956</v>
      </c>
    </row>
    <row r="3516" spans="1:12" x14ac:dyDescent="0.3">
      <c r="A3516">
        <v>649883</v>
      </c>
      <c r="B3516" s="2">
        <v>41842</v>
      </c>
      <c r="C3516" s="3">
        <v>0.30776620370370372</v>
      </c>
      <c r="D3516" t="s">
        <v>31</v>
      </c>
      <c r="E3516" t="s">
        <v>27</v>
      </c>
      <c r="F3516" t="s">
        <v>20</v>
      </c>
      <c r="G3516" t="s">
        <v>8</v>
      </c>
      <c r="H3516">
        <v>3595</v>
      </c>
      <c r="I3516">
        <f>IF(Table3_1[[#This Row],[Status]]="Hired",1,0)</f>
        <v>1</v>
      </c>
      <c r="J3516" t="b">
        <f>OR((Table3_1[[#This Row],[Offered Salary]]&lt;$O$27),(Table3_1[[#This Row],[Offered Salary]]&gt;$O$28))</f>
        <v>1</v>
      </c>
      <c r="K3516" t="str">
        <f>IF(Table3_1[[#This Row],[Offered Salary]]&lt;$O$27,"Low",IF(Table3_1[[#This Row],[Offered Salary]]&gt;$O$28,"High",""))</f>
        <v>Low</v>
      </c>
      <c r="L3516" s="6">
        <f>((Table3_1[[#This Row],[Offered Salary]]-$O$25)/$O$26)</f>
        <v>-1.6079333255363693</v>
      </c>
    </row>
    <row r="3517" spans="1:12" x14ac:dyDescent="0.3">
      <c r="A3517">
        <v>306825</v>
      </c>
      <c r="B3517" s="2">
        <v>41807</v>
      </c>
      <c r="C3517" s="3">
        <v>0.47995370370370372</v>
      </c>
      <c r="D3517" t="s">
        <v>30</v>
      </c>
      <c r="E3517" t="s">
        <v>27</v>
      </c>
      <c r="F3517" t="s">
        <v>17</v>
      </c>
      <c r="G3517" t="s">
        <v>1</v>
      </c>
      <c r="H3517">
        <v>14794</v>
      </c>
      <c r="I3517">
        <f>IF(Table3_1[[#This Row],[Status]]="Hired",1,0)</f>
        <v>0</v>
      </c>
      <c r="J3517" t="b">
        <f>OR((Table3_1[[#This Row],[Offered Salary]]&lt;$O$27),(Table3_1[[#This Row],[Offered Salary]]&gt;$O$28))</f>
        <v>0</v>
      </c>
      <c r="K3517" t="str">
        <f>IF(Table3_1[[#This Row],[Offered Salary]]&lt;$O$27,"Low",IF(Table3_1[[#This Row],[Offered Salary]]&gt;$O$28,"High",""))</f>
        <v/>
      </c>
      <c r="L3517" s="6">
        <f>((Table3_1[[#This Row],[Offered Salary]]-$O$25)/$O$26)</f>
        <v>-1.219759422585232</v>
      </c>
    </row>
    <row r="3518" spans="1:12" x14ac:dyDescent="0.3">
      <c r="A3518">
        <v>942408</v>
      </c>
      <c r="B3518" s="2">
        <v>41836</v>
      </c>
      <c r="C3518" s="3">
        <v>0.65358796296296295</v>
      </c>
      <c r="D3518" t="s">
        <v>31</v>
      </c>
      <c r="E3518" t="s">
        <v>27</v>
      </c>
      <c r="F3518" t="s">
        <v>20</v>
      </c>
      <c r="G3518" t="s">
        <v>2</v>
      </c>
      <c r="H3518">
        <v>84735</v>
      </c>
      <c r="I3518">
        <f>IF(Table3_1[[#This Row],[Status]]="Hired",1,0)</f>
        <v>1</v>
      </c>
      <c r="J3518" t="b">
        <f>OR((Table3_1[[#This Row],[Offered Salary]]&lt;$O$27),(Table3_1[[#This Row],[Offered Salary]]&gt;$O$28))</f>
        <v>0</v>
      </c>
      <c r="K3518" t="str">
        <f>IF(Table3_1[[#This Row],[Offered Salary]]&lt;$O$27,"Low",IF(Table3_1[[#This Row],[Offered Salary]]&gt;$O$28,"High",""))</f>
        <v/>
      </c>
      <c r="L3518" s="6">
        <f>((Table3_1[[#This Row],[Offered Salary]]-$O$25)/$O$26)</f>
        <v>1.2044990778438689</v>
      </c>
    </row>
    <row r="3519" spans="1:12" x14ac:dyDescent="0.3">
      <c r="A3519">
        <v>669080</v>
      </c>
      <c r="B3519" s="2">
        <v>41837</v>
      </c>
      <c r="C3519" s="3">
        <v>0.70944444444444443</v>
      </c>
      <c r="D3519" t="s">
        <v>30</v>
      </c>
      <c r="E3519" t="s">
        <v>27</v>
      </c>
      <c r="F3519" t="s">
        <v>20</v>
      </c>
      <c r="G3519" t="s">
        <v>2</v>
      </c>
      <c r="H3519">
        <v>37286</v>
      </c>
      <c r="I3519">
        <f>IF(Table3_1[[#This Row],[Status]]="Hired",1,0)</f>
        <v>0</v>
      </c>
      <c r="J3519" t="b">
        <f>OR((Table3_1[[#This Row],[Offered Salary]]&lt;$O$27),(Table3_1[[#This Row],[Offered Salary]]&gt;$O$28))</f>
        <v>0</v>
      </c>
      <c r="K3519" t="str">
        <f>IF(Table3_1[[#This Row],[Offered Salary]]&lt;$O$27,"Low",IF(Table3_1[[#This Row],[Offered Salary]]&gt;$O$28,"High",""))</f>
        <v/>
      </c>
      <c r="L3519" s="6">
        <f>((Table3_1[[#This Row],[Offered Salary]]-$O$25)/$O$26)</f>
        <v>-0.44015343766006165</v>
      </c>
    </row>
    <row r="3520" spans="1:12" x14ac:dyDescent="0.3">
      <c r="A3520">
        <v>178137</v>
      </c>
      <c r="B3520" s="2">
        <v>41843</v>
      </c>
      <c r="C3520" s="3">
        <v>0.63346064814814818</v>
      </c>
      <c r="D3520" t="s">
        <v>30</v>
      </c>
      <c r="E3520" t="s">
        <v>27</v>
      </c>
      <c r="F3520" t="s">
        <v>20</v>
      </c>
      <c r="G3520" t="s">
        <v>2</v>
      </c>
      <c r="H3520">
        <v>91614</v>
      </c>
      <c r="I3520">
        <f>IF(Table3_1[[#This Row],[Status]]="Hired",1,0)</f>
        <v>0</v>
      </c>
      <c r="J3520" t="b">
        <f>OR((Table3_1[[#This Row],[Offered Salary]]&lt;$O$27),(Table3_1[[#This Row],[Offered Salary]]&gt;$O$28))</f>
        <v>0</v>
      </c>
      <c r="K3520" t="str">
        <f>IF(Table3_1[[#This Row],[Offered Salary]]&lt;$O$27,"Low",IF(Table3_1[[#This Row],[Offered Salary]]&gt;$O$28,"High",""))</f>
        <v/>
      </c>
      <c r="L3520" s="6">
        <f>((Table3_1[[#This Row],[Offered Salary]]-$O$25)/$O$26)</f>
        <v>1.4429353916576801</v>
      </c>
    </row>
    <row r="3521" spans="1:12" x14ac:dyDescent="0.3">
      <c r="A3521">
        <v>521320</v>
      </c>
      <c r="B3521" s="2">
        <v>41850</v>
      </c>
      <c r="C3521" s="3">
        <v>0.63288194444444446</v>
      </c>
      <c r="D3521" t="s">
        <v>30</v>
      </c>
      <c r="E3521" t="s">
        <v>27</v>
      </c>
      <c r="F3521" t="s">
        <v>20</v>
      </c>
      <c r="G3521" t="s">
        <v>2</v>
      </c>
      <c r="H3521">
        <v>45554</v>
      </c>
      <c r="I3521">
        <f>IF(Table3_1[[#This Row],[Status]]="Hired",1,0)</f>
        <v>0</v>
      </c>
      <c r="J3521" t="b">
        <f>OR((Table3_1[[#This Row],[Offered Salary]]&lt;$O$27),(Table3_1[[#This Row],[Offered Salary]]&gt;$O$28))</f>
        <v>0</v>
      </c>
      <c r="K3521" t="str">
        <f>IF(Table3_1[[#This Row],[Offered Salary]]&lt;$O$27,"Low",IF(Table3_1[[#This Row],[Offered Salary]]&gt;$O$28,"High",""))</f>
        <v/>
      </c>
      <c r="L3521" s="6">
        <f>((Table3_1[[#This Row],[Offered Salary]]-$O$25)/$O$26)</f>
        <v>-0.1535723295611239</v>
      </c>
    </row>
    <row r="3522" spans="1:12" x14ac:dyDescent="0.3">
      <c r="A3522">
        <v>160361</v>
      </c>
      <c r="B3522" s="2">
        <v>41869</v>
      </c>
      <c r="C3522" s="3">
        <v>0.78028935185185189</v>
      </c>
      <c r="D3522" t="s">
        <v>31</v>
      </c>
      <c r="E3522" t="s">
        <v>27</v>
      </c>
      <c r="F3522" t="s">
        <v>20</v>
      </c>
      <c r="G3522" t="s">
        <v>2</v>
      </c>
      <c r="H3522">
        <v>77907</v>
      </c>
      <c r="I3522">
        <f>IF(Table3_1[[#This Row],[Status]]="Hired",1,0)</f>
        <v>1</v>
      </c>
      <c r="J3522" t="b">
        <f>OR((Table3_1[[#This Row],[Offered Salary]]&lt;$O$27),(Table3_1[[#This Row],[Offered Salary]]&gt;$O$28))</f>
        <v>0</v>
      </c>
      <c r="K3522" t="str">
        <f>IF(Table3_1[[#This Row],[Offered Salary]]&lt;$O$27,"Low",IF(Table3_1[[#This Row],[Offered Salary]]&gt;$O$28,"High",""))</f>
        <v/>
      </c>
      <c r="L3522" s="6">
        <f>((Table3_1[[#This Row],[Offered Salary]]-$O$25)/$O$26)</f>
        <v>0.96783049945737309</v>
      </c>
    </row>
    <row r="3523" spans="1:12" x14ac:dyDescent="0.3">
      <c r="A3523">
        <v>282540</v>
      </c>
      <c r="B3523" s="2">
        <v>41869</v>
      </c>
      <c r="C3523" s="3">
        <v>0.78200231481481486</v>
      </c>
      <c r="D3523" t="s">
        <v>31</v>
      </c>
      <c r="E3523" t="s">
        <v>29</v>
      </c>
      <c r="F3523" t="s">
        <v>20</v>
      </c>
      <c r="G3523" t="s">
        <v>2</v>
      </c>
      <c r="H3523">
        <v>52319</v>
      </c>
      <c r="I3523">
        <f>IF(Table3_1[[#This Row],[Status]]="Hired",1,0)</f>
        <v>1</v>
      </c>
      <c r="J3523" t="b">
        <f>OR((Table3_1[[#This Row],[Offered Salary]]&lt;$O$27),(Table3_1[[#This Row],[Offered Salary]]&gt;$O$28))</f>
        <v>0</v>
      </c>
      <c r="K3523" t="str">
        <f>IF(Table3_1[[#This Row],[Offered Salary]]&lt;$O$27,"Low",IF(Table3_1[[#This Row],[Offered Salary]]&gt;$O$28,"High",""))</f>
        <v/>
      </c>
      <c r="L3523" s="6">
        <f>((Table3_1[[#This Row],[Offered Salary]]-$O$25)/$O$26)</f>
        <v>8.0912575650452512E-2</v>
      </c>
    </row>
    <row r="3524" spans="1:12" x14ac:dyDescent="0.3">
      <c r="A3524">
        <v>123721</v>
      </c>
      <c r="B3524" s="2">
        <v>41852</v>
      </c>
      <c r="C3524" s="3">
        <v>0.74162037037037032</v>
      </c>
      <c r="D3524" t="s">
        <v>31</v>
      </c>
      <c r="E3524" t="s">
        <v>29</v>
      </c>
      <c r="F3524" t="s">
        <v>17</v>
      </c>
      <c r="G3524" t="s">
        <v>7</v>
      </c>
      <c r="H3524">
        <v>55487</v>
      </c>
      <c r="I3524">
        <f>IF(Table3_1[[#This Row],[Status]]="Hired",1,0)</f>
        <v>1</v>
      </c>
      <c r="J3524" t="b">
        <f>OR((Table3_1[[#This Row],[Offered Salary]]&lt;$O$27),(Table3_1[[#This Row],[Offered Salary]]&gt;$O$28))</f>
        <v>0</v>
      </c>
      <c r="K3524" t="str">
        <f>IF(Table3_1[[#This Row],[Offered Salary]]&lt;$O$27,"Low",IF(Table3_1[[#This Row],[Offered Salary]]&gt;$O$28,"High",""))</f>
        <v/>
      </c>
      <c r="L3524" s="6">
        <f>((Table3_1[[#This Row],[Offered Salary]]-$O$25)/$O$26)</f>
        <v>0.19072014101782489</v>
      </c>
    </row>
    <row r="3525" spans="1:12" x14ac:dyDescent="0.3">
      <c r="A3525">
        <v>306163</v>
      </c>
      <c r="B3525" s="2">
        <v>41847</v>
      </c>
      <c r="C3525" s="3">
        <v>0.35987268518518517</v>
      </c>
      <c r="D3525" t="s">
        <v>31</v>
      </c>
      <c r="E3525" t="s">
        <v>27</v>
      </c>
      <c r="F3525" t="s">
        <v>17</v>
      </c>
      <c r="G3525" t="s">
        <v>7</v>
      </c>
      <c r="H3525">
        <v>12105</v>
      </c>
      <c r="I3525">
        <f>IF(Table3_1[[#This Row],[Status]]="Hired",1,0)</f>
        <v>1</v>
      </c>
      <c r="J3525" t="b">
        <f>OR((Table3_1[[#This Row],[Offered Salary]]&lt;$O$27),(Table3_1[[#This Row],[Offered Salary]]&gt;$O$28))</f>
        <v>1</v>
      </c>
      <c r="K3525" t="str">
        <f>IF(Table3_1[[#This Row],[Offered Salary]]&lt;$O$27,"Low",IF(Table3_1[[#This Row],[Offered Salary]]&gt;$O$28,"High",""))</f>
        <v>Low</v>
      </c>
      <c r="L3525" s="6">
        <f>((Table3_1[[#This Row],[Offered Salary]]-$O$25)/$O$26)</f>
        <v>-1.3129641395274239</v>
      </c>
    </row>
    <row r="3526" spans="1:12" x14ac:dyDescent="0.3">
      <c r="A3526">
        <v>141433</v>
      </c>
      <c r="B3526" s="2">
        <v>41816</v>
      </c>
      <c r="C3526" s="3">
        <v>0.3972222222222222</v>
      </c>
      <c r="D3526" t="s">
        <v>31</v>
      </c>
      <c r="E3526" t="s">
        <v>27</v>
      </c>
      <c r="F3526" t="s">
        <v>17</v>
      </c>
      <c r="G3526" t="s">
        <v>2</v>
      </c>
      <c r="H3526">
        <v>89135</v>
      </c>
      <c r="I3526">
        <f>IF(Table3_1[[#This Row],[Status]]="Hired",1,0)</f>
        <v>1</v>
      </c>
      <c r="J3526" t="b">
        <f>OR((Table3_1[[#This Row],[Offered Salary]]&lt;$O$27),(Table3_1[[#This Row],[Offered Salary]]&gt;$O$28))</f>
        <v>0</v>
      </c>
      <c r="K3526" t="str">
        <f>IF(Table3_1[[#This Row],[Offered Salary]]&lt;$O$27,"Low",IF(Table3_1[[#This Row],[Offered Salary]]&gt;$O$28,"High",""))</f>
        <v/>
      </c>
      <c r="L3526" s="6">
        <f>((Table3_1[[#This Row],[Offered Salary]]-$O$25)/$O$26)</f>
        <v>1.3570095852985526</v>
      </c>
    </row>
    <row r="3527" spans="1:12" x14ac:dyDescent="0.3">
      <c r="A3527">
        <v>503081</v>
      </c>
      <c r="B3527" s="2">
        <v>41868</v>
      </c>
      <c r="C3527" s="3">
        <v>0.57468750000000002</v>
      </c>
      <c r="D3527" t="s">
        <v>31</v>
      </c>
      <c r="E3527" t="s">
        <v>27</v>
      </c>
      <c r="F3527" t="s">
        <v>17</v>
      </c>
      <c r="G3527" t="s">
        <v>2</v>
      </c>
      <c r="H3527">
        <v>17512</v>
      </c>
      <c r="I3527">
        <f>IF(Table3_1[[#This Row],[Status]]="Hired",1,0)</f>
        <v>1</v>
      </c>
      <c r="J3527" t="b">
        <f>OR((Table3_1[[#This Row],[Offered Salary]]&lt;$O$27),(Table3_1[[#This Row],[Offered Salary]]&gt;$O$28))</f>
        <v>0</v>
      </c>
      <c r="K3527" t="str">
        <f>IF(Table3_1[[#This Row],[Offered Salary]]&lt;$O$27,"Low",IF(Table3_1[[#This Row],[Offered Salary]]&gt;$O$28,"High",""))</f>
        <v/>
      </c>
      <c r="L3527" s="6">
        <f>((Table3_1[[#This Row],[Offered Salary]]-$O$25)/$O$26)</f>
        <v>-1.1255495227529977</v>
      </c>
    </row>
    <row r="3528" spans="1:12" x14ac:dyDescent="0.3">
      <c r="A3528">
        <v>976197</v>
      </c>
      <c r="B3528" s="2">
        <v>41868</v>
      </c>
      <c r="C3528" s="3">
        <v>0.57501157407407411</v>
      </c>
      <c r="D3528" t="s">
        <v>31</v>
      </c>
      <c r="E3528" t="s">
        <v>29</v>
      </c>
      <c r="F3528" t="s">
        <v>17</v>
      </c>
      <c r="G3528" t="s">
        <v>2</v>
      </c>
      <c r="H3528">
        <v>41667</v>
      </c>
      <c r="I3528">
        <f>IF(Table3_1[[#This Row],[Status]]="Hired",1,0)</f>
        <v>1</v>
      </c>
      <c r="J3528" t="b">
        <f>OR((Table3_1[[#This Row],[Offered Salary]]&lt;$O$27),(Table3_1[[#This Row],[Offered Salary]]&gt;$O$28))</f>
        <v>0</v>
      </c>
      <c r="K3528" t="str">
        <f>IF(Table3_1[[#This Row],[Offered Salary]]&lt;$O$27,"Low",IF(Table3_1[[#This Row],[Offered Salary]]&gt;$O$28,"High",""))</f>
        <v/>
      </c>
      <c r="L3528" s="6">
        <f>((Table3_1[[#This Row],[Offered Salary]]-$O$25)/$O$26)</f>
        <v>-0.2883014983057503</v>
      </c>
    </row>
    <row r="3529" spans="1:12" x14ac:dyDescent="0.3">
      <c r="A3529">
        <v>729174</v>
      </c>
      <c r="B3529" s="2">
        <v>41851</v>
      </c>
      <c r="C3529" s="3">
        <v>0.39761574074074074</v>
      </c>
      <c r="D3529" t="s">
        <v>31</v>
      </c>
      <c r="E3529" t="s">
        <v>27</v>
      </c>
      <c r="F3529" t="s">
        <v>17</v>
      </c>
      <c r="G3529" t="s">
        <v>2</v>
      </c>
      <c r="H3529">
        <v>56352</v>
      </c>
      <c r="I3529">
        <f>IF(Table3_1[[#This Row],[Status]]="Hired",1,0)</f>
        <v>1</v>
      </c>
      <c r="J3529" t="b">
        <f>OR((Table3_1[[#This Row],[Offered Salary]]&lt;$O$27),(Table3_1[[#This Row],[Offered Salary]]&gt;$O$28))</f>
        <v>0</v>
      </c>
      <c r="K3529" t="str">
        <f>IF(Table3_1[[#This Row],[Offered Salary]]&lt;$O$27,"Low",IF(Table3_1[[#This Row],[Offered Salary]]&gt;$O$28,"High",""))</f>
        <v/>
      </c>
      <c r="L3529" s="6">
        <f>((Table3_1[[#This Row],[Offered Salary]]-$O$25)/$O$26)</f>
        <v>0.22070232032425705</v>
      </c>
    </row>
    <row r="3530" spans="1:12" x14ac:dyDescent="0.3">
      <c r="A3530">
        <v>937152</v>
      </c>
      <c r="B3530" s="2">
        <v>41788</v>
      </c>
      <c r="C3530" s="3">
        <v>0.40004629629629629</v>
      </c>
      <c r="D3530" t="s">
        <v>30</v>
      </c>
      <c r="E3530" t="s">
        <v>27</v>
      </c>
      <c r="F3530" t="s">
        <v>17</v>
      </c>
      <c r="G3530" t="s">
        <v>10</v>
      </c>
      <c r="H3530">
        <v>71803</v>
      </c>
      <c r="I3530">
        <f>IF(Table3_1[[#This Row],[Status]]="Hired",1,0)</f>
        <v>0</v>
      </c>
      <c r="J3530" t="b">
        <f>OR((Table3_1[[#This Row],[Offered Salary]]&lt;$O$27),(Table3_1[[#This Row],[Offered Salary]]&gt;$O$28))</f>
        <v>0</v>
      </c>
      <c r="K3530" t="str">
        <f>IF(Table3_1[[#This Row],[Offered Salary]]&lt;$O$27,"Low",IF(Table3_1[[#This Row],[Offered Salary]]&gt;$O$28,"High",""))</f>
        <v/>
      </c>
      <c r="L3530" s="6">
        <f>((Table3_1[[#This Row],[Offered Salary]]-$O$25)/$O$26)</f>
        <v>0.75625683184296622</v>
      </c>
    </row>
    <row r="3531" spans="1:12" x14ac:dyDescent="0.3">
      <c r="A3531">
        <v>798215</v>
      </c>
      <c r="B3531" s="2">
        <v>41814</v>
      </c>
      <c r="C3531" s="3">
        <v>0.3096875</v>
      </c>
      <c r="D3531" t="s">
        <v>30</v>
      </c>
      <c r="E3531" t="s">
        <v>29</v>
      </c>
      <c r="F3531" t="s">
        <v>17</v>
      </c>
      <c r="G3531" t="s">
        <v>10</v>
      </c>
      <c r="H3531">
        <v>18475</v>
      </c>
      <c r="I3531">
        <f>IF(Table3_1[[#This Row],[Status]]="Hired",1,0)</f>
        <v>0</v>
      </c>
      <c r="J3531" t="b">
        <f>OR((Table3_1[[#This Row],[Offered Salary]]&lt;$O$27),(Table3_1[[#This Row],[Offered Salary]]&gt;$O$28))</f>
        <v>0</v>
      </c>
      <c r="K3531" t="str">
        <f>IF(Table3_1[[#This Row],[Offered Salary]]&lt;$O$27,"Low",IF(Table3_1[[#This Row],[Offered Salary]]&gt;$O$28,"High",""))</f>
        <v/>
      </c>
      <c r="L3531" s="6">
        <f>((Table3_1[[#This Row],[Offered Salary]]-$O$25)/$O$26)</f>
        <v>-1.0921705185078021</v>
      </c>
    </row>
    <row r="3532" spans="1:12" x14ac:dyDescent="0.3">
      <c r="A3532">
        <v>188079</v>
      </c>
      <c r="B3532" s="2">
        <v>41814</v>
      </c>
      <c r="C3532" s="3">
        <v>0.30905092592592592</v>
      </c>
      <c r="D3532" t="s">
        <v>31</v>
      </c>
      <c r="E3532" t="s">
        <v>28</v>
      </c>
      <c r="F3532" t="s">
        <v>17</v>
      </c>
      <c r="G3532" t="s">
        <v>10</v>
      </c>
      <c r="H3532">
        <v>86347</v>
      </c>
      <c r="I3532">
        <f>IF(Table3_1[[#This Row],[Status]]="Hired",1,0)</f>
        <v>1</v>
      </c>
      <c r="J3532" t="b">
        <f>OR((Table3_1[[#This Row],[Offered Salary]]&lt;$O$27),(Table3_1[[#This Row],[Offered Salary]]&gt;$O$28))</f>
        <v>0</v>
      </c>
      <c r="K3532" t="str">
        <f>IF(Table3_1[[#This Row],[Offered Salary]]&lt;$O$27,"Low",IF(Table3_1[[#This Row],[Offered Salary]]&gt;$O$28,"High",""))</f>
        <v/>
      </c>
      <c r="L3532" s="6">
        <f>((Table3_1[[#This Row],[Offered Salary]]-$O$25)/$O$26)</f>
        <v>1.2603733819386302</v>
      </c>
    </row>
    <row r="3533" spans="1:12" x14ac:dyDescent="0.3">
      <c r="A3533">
        <v>571355</v>
      </c>
      <c r="B3533" s="2">
        <v>41814</v>
      </c>
      <c r="C3533" s="3">
        <v>0.85781249999999998</v>
      </c>
      <c r="D3533" t="s">
        <v>31</v>
      </c>
      <c r="E3533" t="s">
        <v>29</v>
      </c>
      <c r="F3533" t="s">
        <v>17</v>
      </c>
      <c r="G3533" t="s">
        <v>10</v>
      </c>
      <c r="H3533">
        <v>19117</v>
      </c>
      <c r="I3533">
        <f>IF(Table3_1[[#This Row],[Status]]="Hired",1,0)</f>
        <v>1</v>
      </c>
      <c r="J3533" t="b">
        <f>OR((Table3_1[[#This Row],[Offered Salary]]&lt;$O$27),(Table3_1[[#This Row],[Offered Salary]]&gt;$O$28))</f>
        <v>0</v>
      </c>
      <c r="K3533" t="str">
        <f>IF(Table3_1[[#This Row],[Offered Salary]]&lt;$O$27,"Low",IF(Table3_1[[#This Row],[Offered Salary]]&gt;$O$28,"High",""))</f>
        <v/>
      </c>
      <c r="L3533" s="6">
        <f>((Table3_1[[#This Row],[Offered Salary]]-$O$25)/$O$26)</f>
        <v>-1.0699178490110051</v>
      </c>
    </row>
    <row r="3534" spans="1:12" x14ac:dyDescent="0.3">
      <c r="A3534">
        <v>990783</v>
      </c>
      <c r="B3534" s="2">
        <v>41814</v>
      </c>
      <c r="C3534" s="3">
        <v>0.85812500000000003</v>
      </c>
      <c r="D3534" t="s">
        <v>30</v>
      </c>
      <c r="E3534" t="s">
        <v>27</v>
      </c>
      <c r="F3534" t="s">
        <v>17</v>
      </c>
      <c r="G3534" t="s">
        <v>10</v>
      </c>
      <c r="H3534">
        <v>1326</v>
      </c>
      <c r="I3534">
        <f>IF(Table3_1[[#This Row],[Status]]="Hired",1,0)</f>
        <v>0</v>
      </c>
      <c r="J3534" t="b">
        <f>OR((Table3_1[[#This Row],[Offered Salary]]&lt;$O$27),(Table3_1[[#This Row],[Offered Salary]]&gt;$O$28))</f>
        <v>1</v>
      </c>
      <c r="K3534" t="str">
        <f>IF(Table3_1[[#This Row],[Offered Salary]]&lt;$O$27,"Low",IF(Table3_1[[#This Row],[Offered Salary]]&gt;$O$28,"High",""))</f>
        <v>Low</v>
      </c>
      <c r="L3534" s="6">
        <f>((Table3_1[[#This Row],[Offered Salary]]-$O$25)/$O$26)</f>
        <v>-1.6865802213124323</v>
      </c>
    </row>
    <row r="3535" spans="1:12" x14ac:dyDescent="0.3">
      <c r="A3535">
        <v>513992</v>
      </c>
      <c r="B3535" s="2">
        <v>41814</v>
      </c>
      <c r="C3535" s="3">
        <v>0.85979166666666662</v>
      </c>
      <c r="D3535" t="s">
        <v>31</v>
      </c>
      <c r="E3535" t="s">
        <v>27</v>
      </c>
      <c r="F3535" t="s">
        <v>17</v>
      </c>
      <c r="G3535" t="s">
        <v>10</v>
      </c>
      <c r="H3535">
        <v>3701</v>
      </c>
      <c r="I3535">
        <f>IF(Table3_1[[#This Row],[Status]]="Hired",1,0)</f>
        <v>1</v>
      </c>
      <c r="J3535" t="b">
        <f>OR((Table3_1[[#This Row],[Offered Salary]]&lt;$O$27),(Table3_1[[#This Row],[Offered Salary]]&gt;$O$28))</f>
        <v>1</v>
      </c>
      <c r="K3535" t="str">
        <f>IF(Table3_1[[#This Row],[Offered Salary]]&lt;$O$27,"Low",IF(Table3_1[[#This Row],[Offered Salary]]&gt;$O$28,"High",""))</f>
        <v>Low</v>
      </c>
      <c r="L3535" s="6">
        <f>((Table3_1[[#This Row],[Offered Salary]]-$O$25)/$O$26)</f>
        <v>-1.60425920876587</v>
      </c>
    </row>
    <row r="3536" spans="1:12" x14ac:dyDescent="0.3">
      <c r="A3536">
        <v>198610</v>
      </c>
      <c r="B3536" s="2">
        <v>41815</v>
      </c>
      <c r="C3536" s="3">
        <v>0.57234953703703706</v>
      </c>
      <c r="D3536" t="s">
        <v>31</v>
      </c>
      <c r="E3536" t="s">
        <v>27</v>
      </c>
      <c r="F3536" t="s">
        <v>17</v>
      </c>
      <c r="G3536" t="s">
        <v>10</v>
      </c>
      <c r="H3536">
        <v>27219</v>
      </c>
      <c r="I3536">
        <f>IF(Table3_1[[#This Row],[Status]]="Hired",1,0)</f>
        <v>1</v>
      </c>
      <c r="J3536" t="b">
        <f>OR((Table3_1[[#This Row],[Offered Salary]]&lt;$O$27),(Table3_1[[#This Row],[Offered Salary]]&gt;$O$28))</f>
        <v>0</v>
      </c>
      <c r="K3536" t="str">
        <f>IF(Table3_1[[#This Row],[Offered Salary]]&lt;$O$27,"Low",IF(Table3_1[[#This Row],[Offered Salary]]&gt;$O$28,"High",""))</f>
        <v/>
      </c>
      <c r="L3536" s="6">
        <f>((Table3_1[[#This Row],[Offered Salary]]-$O$25)/$O$26)</f>
        <v>-0.78909054642058496</v>
      </c>
    </row>
    <row r="3537" spans="1:12" x14ac:dyDescent="0.3">
      <c r="A3537">
        <v>671060</v>
      </c>
      <c r="B3537" s="2">
        <v>41815</v>
      </c>
      <c r="C3537" s="3">
        <v>0.57325231481481487</v>
      </c>
      <c r="D3537" t="s">
        <v>31</v>
      </c>
      <c r="E3537" t="s">
        <v>27</v>
      </c>
      <c r="F3537" t="s">
        <v>17</v>
      </c>
      <c r="G3537" t="s">
        <v>10</v>
      </c>
      <c r="H3537">
        <v>88285</v>
      </c>
      <c r="I3537">
        <f>IF(Table3_1[[#This Row],[Status]]="Hired",1,0)</f>
        <v>1</v>
      </c>
      <c r="J3537" t="b">
        <f>OR((Table3_1[[#This Row],[Offered Salary]]&lt;$O$27),(Table3_1[[#This Row],[Offered Salary]]&gt;$O$28))</f>
        <v>0</v>
      </c>
      <c r="K3537" t="str">
        <f>IF(Table3_1[[#This Row],[Offered Salary]]&lt;$O$27,"Low",IF(Table3_1[[#This Row],[Offered Salary]]&gt;$O$28,"High",""))</f>
        <v/>
      </c>
      <c r="L3537" s="6">
        <f>((Table3_1[[#This Row],[Offered Salary]]-$O$25)/$O$26)</f>
        <v>1.327547328176625</v>
      </c>
    </row>
    <row r="3538" spans="1:12" x14ac:dyDescent="0.3">
      <c r="A3538">
        <v>16811</v>
      </c>
      <c r="B3538" s="2">
        <v>41809</v>
      </c>
      <c r="C3538" s="3">
        <v>0.39908564814814818</v>
      </c>
      <c r="D3538" t="s">
        <v>31</v>
      </c>
      <c r="E3538" t="s">
        <v>29</v>
      </c>
      <c r="F3538" t="s">
        <v>20</v>
      </c>
      <c r="G3538" t="s">
        <v>2</v>
      </c>
      <c r="H3538">
        <v>4083</v>
      </c>
      <c r="I3538">
        <f>IF(Table3_1[[#This Row],[Status]]="Hired",1,0)</f>
        <v>1</v>
      </c>
      <c r="J3538" t="b">
        <f>OR((Table3_1[[#This Row],[Offered Salary]]&lt;$O$27),(Table3_1[[#This Row],[Offered Salary]]&gt;$O$28))</f>
        <v>1</v>
      </c>
      <c r="K3538" t="str">
        <f>IF(Table3_1[[#This Row],[Offered Salary]]&lt;$O$27,"Low",IF(Table3_1[[#This Row],[Offered Salary]]&gt;$O$28,"High",""))</f>
        <v>Low</v>
      </c>
      <c r="L3538" s="6">
        <f>((Table3_1[[#This Row],[Offered Salary]]-$O$25)/$O$26)</f>
        <v>-1.5910185238004861</v>
      </c>
    </row>
    <row r="3539" spans="1:12" x14ac:dyDescent="0.3">
      <c r="A3539">
        <v>162703</v>
      </c>
      <c r="B3539" s="2">
        <v>41819</v>
      </c>
      <c r="C3539" s="3">
        <v>0.70109953703703709</v>
      </c>
      <c r="D3539" t="s">
        <v>30</v>
      </c>
      <c r="E3539" t="s">
        <v>29</v>
      </c>
      <c r="F3539" t="s">
        <v>20</v>
      </c>
      <c r="G3539" t="s">
        <v>2</v>
      </c>
      <c r="H3539">
        <v>6345</v>
      </c>
      <c r="I3539">
        <f>IF(Table3_1[[#This Row],[Status]]="Hired",1,0)</f>
        <v>0</v>
      </c>
      <c r="J3539" t="b">
        <f>OR((Table3_1[[#This Row],[Offered Salary]]&lt;$O$27),(Table3_1[[#This Row],[Offered Salary]]&gt;$O$28))</f>
        <v>1</v>
      </c>
      <c r="K3539" t="str">
        <f>IF(Table3_1[[#This Row],[Offered Salary]]&lt;$O$27,"Low",IF(Table3_1[[#This Row],[Offered Salary]]&gt;$O$28,"High",""))</f>
        <v>Low</v>
      </c>
      <c r="L3539" s="6">
        <f>((Table3_1[[#This Row],[Offered Salary]]-$O$25)/$O$26)</f>
        <v>-1.512614258377192</v>
      </c>
    </row>
    <row r="3540" spans="1:12" x14ac:dyDescent="0.3">
      <c r="A3540">
        <v>114187</v>
      </c>
      <c r="B3540" s="2">
        <v>41819</v>
      </c>
      <c r="C3540" s="3">
        <v>0.70202546296296298</v>
      </c>
      <c r="D3540" t="s">
        <v>30</v>
      </c>
      <c r="E3540" t="s">
        <v>27</v>
      </c>
      <c r="F3540" t="s">
        <v>20</v>
      </c>
      <c r="G3540" t="s">
        <v>2</v>
      </c>
      <c r="H3540">
        <v>13732</v>
      </c>
      <c r="I3540">
        <f>IF(Table3_1[[#This Row],[Status]]="Hired",1,0)</f>
        <v>0</v>
      </c>
      <c r="J3540" t="b">
        <f>OR((Table3_1[[#This Row],[Offered Salary]]&lt;$O$27),(Table3_1[[#This Row],[Offered Salary]]&gt;$O$28))</f>
        <v>0</v>
      </c>
      <c r="K3540" t="str">
        <f>IF(Table3_1[[#This Row],[Offered Salary]]&lt;$O$27,"Low",IF(Table3_1[[#This Row],[Offered Salary]]&gt;$O$28,"High",""))</f>
        <v/>
      </c>
      <c r="L3540" s="6">
        <f>((Table3_1[[#This Row],[Offered Salary]]-$O$25)/$O$26)</f>
        <v>-1.2565699132481578</v>
      </c>
    </row>
    <row r="3541" spans="1:12" x14ac:dyDescent="0.3">
      <c r="A3541">
        <v>993049</v>
      </c>
      <c r="B3541" s="2">
        <v>41819</v>
      </c>
      <c r="C3541" s="3">
        <v>0.70241898148148152</v>
      </c>
      <c r="D3541" t="s">
        <v>31</v>
      </c>
      <c r="E3541" t="s">
        <v>29</v>
      </c>
      <c r="F3541" t="s">
        <v>20</v>
      </c>
      <c r="G3541" t="s">
        <v>2</v>
      </c>
      <c r="H3541">
        <v>58033</v>
      </c>
      <c r="I3541">
        <f>IF(Table3_1[[#This Row],[Status]]="Hired",1,0)</f>
        <v>1</v>
      </c>
      <c r="J3541" t="b">
        <f>OR((Table3_1[[#This Row],[Offered Salary]]&lt;$O$27),(Table3_1[[#This Row],[Offered Salary]]&gt;$O$28))</f>
        <v>0</v>
      </c>
      <c r="K3541" t="str">
        <f>IF(Table3_1[[#This Row],[Offered Salary]]&lt;$O$27,"Low",IF(Table3_1[[#This Row],[Offered Salary]]&gt;$O$28,"High",""))</f>
        <v/>
      </c>
      <c r="L3541" s="6">
        <f>((Table3_1[[#This Row],[Offered Salary]]-$O$25)/$O$26)</f>
        <v>0.27896826646773965</v>
      </c>
    </row>
    <row r="3542" spans="1:12" x14ac:dyDescent="0.3">
      <c r="A3542">
        <v>987712</v>
      </c>
      <c r="B3542" s="2">
        <v>41823</v>
      </c>
      <c r="C3542" s="3">
        <v>0.6100578703703704</v>
      </c>
      <c r="D3542" t="s">
        <v>30</v>
      </c>
      <c r="E3542" t="s">
        <v>27</v>
      </c>
      <c r="F3542" t="s">
        <v>20</v>
      </c>
      <c r="G3542" t="s">
        <v>10</v>
      </c>
      <c r="H3542">
        <v>74931</v>
      </c>
      <c r="I3542">
        <f>IF(Table3_1[[#This Row],[Status]]="Hired",1,0)</f>
        <v>0</v>
      </c>
      <c r="J3542" t="b">
        <f>OR((Table3_1[[#This Row],[Offered Salary]]&lt;$O$27),(Table3_1[[#This Row],[Offered Salary]]&gt;$O$28))</f>
        <v>0</v>
      </c>
      <c r="K3542" t="str">
        <f>IF(Table3_1[[#This Row],[Offered Salary]]&lt;$O$27,"Low",IF(Table3_1[[#This Row],[Offered Salary]]&gt;$O$28,"High",""))</f>
        <v/>
      </c>
      <c r="L3542" s="6">
        <f>((Table3_1[[#This Row],[Offered Salary]]-$O$25)/$O$26)</f>
        <v>0.8646779380516596</v>
      </c>
    </row>
    <row r="3543" spans="1:12" x14ac:dyDescent="0.3">
      <c r="A3543">
        <v>342038</v>
      </c>
      <c r="B3543" s="2">
        <v>41827</v>
      </c>
      <c r="C3543" s="3">
        <v>0.71334490740740741</v>
      </c>
      <c r="D3543" t="s">
        <v>30</v>
      </c>
      <c r="E3543" t="s">
        <v>29</v>
      </c>
      <c r="F3543" t="s">
        <v>20</v>
      </c>
      <c r="G3543" t="s">
        <v>2</v>
      </c>
      <c r="H3543">
        <v>73062</v>
      </c>
      <c r="I3543">
        <f>IF(Table3_1[[#This Row],[Status]]="Hired",1,0)</f>
        <v>0</v>
      </c>
      <c r="J3543" t="b">
        <f>OR((Table3_1[[#This Row],[Offered Salary]]&lt;$O$27),(Table3_1[[#This Row],[Offered Salary]]&gt;$O$28))</f>
        <v>0</v>
      </c>
      <c r="K3543" t="str">
        <f>IF(Table3_1[[#This Row],[Offered Salary]]&lt;$O$27,"Low",IF(Table3_1[[#This Row],[Offered Salary]]&gt;$O$28,"High",""))</f>
        <v/>
      </c>
      <c r="L3543" s="6">
        <f>((Table3_1[[#This Row],[Offered Salary]]-$O$25)/$O$26)</f>
        <v>0.79989563386238594</v>
      </c>
    </row>
    <row r="3544" spans="1:12" x14ac:dyDescent="0.3">
      <c r="A3544">
        <v>201002</v>
      </c>
      <c r="B3544" s="2">
        <v>41831</v>
      </c>
      <c r="C3544" s="3">
        <v>0.11100694444444445</v>
      </c>
      <c r="D3544" t="s">
        <v>31</v>
      </c>
      <c r="E3544" t="s">
        <v>27</v>
      </c>
      <c r="F3544" t="s">
        <v>20</v>
      </c>
      <c r="G3544" t="s">
        <v>10</v>
      </c>
      <c r="H3544">
        <v>59009</v>
      </c>
      <c r="I3544">
        <f>IF(Table3_1[[#This Row],[Status]]="Hired",1,0)</f>
        <v>1</v>
      </c>
      <c r="J3544" t="b">
        <f>OR((Table3_1[[#This Row],[Offered Salary]]&lt;$O$27),(Table3_1[[#This Row],[Offered Salary]]&gt;$O$28))</f>
        <v>0</v>
      </c>
      <c r="K3544" t="str">
        <f>IF(Table3_1[[#This Row],[Offered Salary]]&lt;$O$27,"Low",IF(Table3_1[[#This Row],[Offered Salary]]&gt;$O$28,"High",""))</f>
        <v/>
      </c>
      <c r="L3544" s="6">
        <f>((Table3_1[[#This Row],[Offered Salary]]-$O$25)/$O$26)</f>
        <v>0.31279786993950592</v>
      </c>
    </row>
    <row r="3545" spans="1:12" x14ac:dyDescent="0.3">
      <c r="A3545">
        <v>758129</v>
      </c>
      <c r="B3545" s="2">
        <v>41831</v>
      </c>
      <c r="C3545" s="3">
        <v>0.47752314814814817</v>
      </c>
      <c r="D3545" t="s">
        <v>31</v>
      </c>
      <c r="E3545" t="s">
        <v>27</v>
      </c>
      <c r="F3545" t="s">
        <v>20</v>
      </c>
      <c r="G3545" t="s">
        <v>10</v>
      </c>
      <c r="H3545">
        <v>73556</v>
      </c>
      <c r="I3545">
        <f>IF(Table3_1[[#This Row],[Status]]="Hired",1,0)</f>
        <v>1</v>
      </c>
      <c r="J3545" t="b">
        <f>OR((Table3_1[[#This Row],[Offered Salary]]&lt;$O$27),(Table3_1[[#This Row],[Offered Salary]]&gt;$O$28))</f>
        <v>0</v>
      </c>
      <c r="K3545" t="str">
        <f>IF(Table3_1[[#This Row],[Offered Salary]]&lt;$O$27,"Low",IF(Table3_1[[#This Row],[Offered Salary]]&gt;$O$28,"High",""))</f>
        <v/>
      </c>
      <c r="L3545" s="6">
        <f>((Table3_1[[#This Row],[Offered Salary]]-$O$25)/$O$26)</f>
        <v>0.81701840447207086</v>
      </c>
    </row>
    <row r="3546" spans="1:12" x14ac:dyDescent="0.3">
      <c r="A3546">
        <v>610135</v>
      </c>
      <c r="B3546" s="2">
        <v>41831</v>
      </c>
      <c r="C3546" s="3">
        <v>0.47890046296296296</v>
      </c>
      <c r="D3546" t="s">
        <v>31</v>
      </c>
      <c r="E3546" t="s">
        <v>29</v>
      </c>
      <c r="F3546" t="s">
        <v>20</v>
      </c>
      <c r="G3546" t="s">
        <v>10</v>
      </c>
      <c r="H3546">
        <v>70146</v>
      </c>
      <c r="I3546">
        <f>IF(Table3_1[[#This Row],[Status]]="Hired",1,0)</f>
        <v>1</v>
      </c>
      <c r="J3546" t="b">
        <f>OR((Table3_1[[#This Row],[Offered Salary]]&lt;$O$27),(Table3_1[[#This Row],[Offered Salary]]&gt;$O$28))</f>
        <v>0</v>
      </c>
      <c r="K3546" t="str">
        <f>IF(Table3_1[[#This Row],[Offered Salary]]&lt;$O$27,"Low",IF(Table3_1[[#This Row],[Offered Salary]]&gt;$O$28,"High",""))</f>
        <v/>
      </c>
      <c r="L3546" s="6">
        <f>((Table3_1[[#This Row],[Offered Salary]]-$O$25)/$O$26)</f>
        <v>0.69882276119469089</v>
      </c>
    </row>
    <row r="3547" spans="1:12" x14ac:dyDescent="0.3">
      <c r="A3547">
        <v>752352</v>
      </c>
      <c r="B3547" s="2">
        <v>41834</v>
      </c>
      <c r="C3547" s="3">
        <v>0.75100694444444449</v>
      </c>
      <c r="D3547" t="s">
        <v>30</v>
      </c>
      <c r="E3547" t="s">
        <v>28</v>
      </c>
      <c r="F3547" t="s">
        <v>20</v>
      </c>
      <c r="G3547" t="s">
        <v>2</v>
      </c>
      <c r="H3547">
        <v>5227</v>
      </c>
      <c r="I3547">
        <f>IF(Table3_1[[#This Row],[Status]]="Hired",1,0)</f>
        <v>0</v>
      </c>
      <c r="J3547" t="b">
        <f>OR((Table3_1[[#This Row],[Offered Salary]]&lt;$O$27),(Table3_1[[#This Row],[Offered Salary]]&gt;$O$28))</f>
        <v>1</v>
      </c>
      <c r="K3547" t="str">
        <f>IF(Table3_1[[#This Row],[Offered Salary]]&lt;$O$27,"Low",IF(Table3_1[[#This Row],[Offered Salary]]&gt;$O$28,"High",""))</f>
        <v>Low</v>
      </c>
      <c r="L3547" s="6">
        <f>((Table3_1[[#This Row],[Offered Salary]]-$O$25)/$O$26)</f>
        <v>-1.5513657918622683</v>
      </c>
    </row>
    <row r="3548" spans="1:12" x14ac:dyDescent="0.3">
      <c r="A3548">
        <v>553291</v>
      </c>
      <c r="B3548" s="2">
        <v>41837</v>
      </c>
      <c r="C3548" s="3">
        <v>0.31078703703703703</v>
      </c>
      <c r="D3548" t="s">
        <v>30</v>
      </c>
      <c r="E3548" t="s">
        <v>27</v>
      </c>
      <c r="F3548" t="s">
        <v>20</v>
      </c>
      <c r="G3548" t="s">
        <v>2</v>
      </c>
      <c r="H3548">
        <v>36761</v>
      </c>
      <c r="I3548">
        <f>IF(Table3_1[[#This Row],[Status]]="Hired",1,0)</f>
        <v>0</v>
      </c>
      <c r="J3548" t="b">
        <f>OR((Table3_1[[#This Row],[Offered Salary]]&lt;$O$27),(Table3_1[[#This Row],[Offered Salary]]&gt;$O$28))</f>
        <v>0</v>
      </c>
      <c r="K3548" t="str">
        <f>IF(Table3_1[[#This Row],[Offered Salary]]&lt;$O$27,"Low",IF(Table3_1[[#This Row],[Offered Salary]]&gt;$O$28,"High",""))</f>
        <v/>
      </c>
      <c r="L3548" s="6">
        <f>((Table3_1[[#This Row],[Offered Salary]]-$O$25)/$O$26)</f>
        <v>-0.45835071411772282</v>
      </c>
    </row>
    <row r="3549" spans="1:12" x14ac:dyDescent="0.3">
      <c r="A3549">
        <v>742503</v>
      </c>
      <c r="B3549" s="2">
        <v>41837</v>
      </c>
      <c r="C3549" s="3">
        <v>0.31181712962962965</v>
      </c>
      <c r="D3549" t="s">
        <v>31</v>
      </c>
      <c r="E3549" t="s">
        <v>29</v>
      </c>
      <c r="F3549" t="s">
        <v>20</v>
      </c>
      <c r="G3549" t="s">
        <v>2</v>
      </c>
      <c r="H3549">
        <v>83910</v>
      </c>
      <c r="I3549">
        <f>IF(Table3_1[[#This Row],[Status]]="Hired",1,0)</f>
        <v>1</v>
      </c>
      <c r="J3549" t="b">
        <f>OR((Table3_1[[#This Row],[Offered Salary]]&lt;$O$27),(Table3_1[[#This Row],[Offered Salary]]&gt;$O$28))</f>
        <v>0</v>
      </c>
      <c r="K3549" t="str">
        <f>IF(Table3_1[[#This Row],[Offered Salary]]&lt;$O$27,"Low",IF(Table3_1[[#This Row],[Offered Salary]]&gt;$O$28,"High",""))</f>
        <v/>
      </c>
      <c r="L3549" s="6">
        <f>((Table3_1[[#This Row],[Offered Salary]]-$O$25)/$O$26)</f>
        <v>1.1759033576961155</v>
      </c>
    </row>
    <row r="3550" spans="1:12" x14ac:dyDescent="0.3">
      <c r="A3550">
        <v>256604</v>
      </c>
      <c r="B3550" s="2">
        <v>41837</v>
      </c>
      <c r="C3550" s="3">
        <v>0.30973379629629627</v>
      </c>
      <c r="D3550" t="s">
        <v>31</v>
      </c>
      <c r="E3550" t="s">
        <v>29</v>
      </c>
      <c r="F3550" t="s">
        <v>20</v>
      </c>
      <c r="G3550" t="s">
        <v>2</v>
      </c>
      <c r="H3550">
        <v>9963</v>
      </c>
      <c r="I3550">
        <f>IF(Table3_1[[#This Row],[Status]]="Hired",1,0)</f>
        <v>1</v>
      </c>
      <c r="J3550" t="b">
        <f>OR((Table3_1[[#This Row],[Offered Salary]]&lt;$O$27),(Table3_1[[#This Row],[Offered Salary]]&gt;$O$28))</f>
        <v>1</v>
      </c>
      <c r="K3550" t="str">
        <f>IF(Table3_1[[#This Row],[Offered Salary]]&lt;$O$27,"Low",IF(Table3_1[[#This Row],[Offered Salary]]&gt;$O$28,"High",""))</f>
        <v>Low</v>
      </c>
      <c r="L3550" s="6">
        <f>((Table3_1[[#This Row],[Offered Salary]]-$O$25)/$O$26)</f>
        <v>-1.3872090274746813</v>
      </c>
    </row>
    <row r="3551" spans="1:12" x14ac:dyDescent="0.3">
      <c r="A3551">
        <v>470979</v>
      </c>
      <c r="B3551" s="2">
        <v>41816</v>
      </c>
      <c r="C3551" s="3">
        <v>0.4</v>
      </c>
      <c r="D3551" t="s">
        <v>31</v>
      </c>
      <c r="E3551" t="s">
        <v>29</v>
      </c>
      <c r="F3551" t="s">
        <v>20</v>
      </c>
      <c r="G3551" t="s">
        <v>2</v>
      </c>
      <c r="H3551">
        <v>33791</v>
      </c>
      <c r="I3551">
        <f>IF(Table3_1[[#This Row],[Status]]="Hired",1,0)</f>
        <v>1</v>
      </c>
      <c r="J3551" t="b">
        <f>OR((Table3_1[[#This Row],[Offered Salary]]&lt;$O$27),(Table3_1[[#This Row],[Offered Salary]]&gt;$O$28))</f>
        <v>0</v>
      </c>
      <c r="K3551" t="str">
        <f>IF(Table3_1[[#This Row],[Offered Salary]]&lt;$O$27,"Low",IF(Table3_1[[#This Row],[Offered Salary]]&gt;$O$28,"High",""))</f>
        <v/>
      </c>
      <c r="L3551" s="6">
        <f>((Table3_1[[#This Row],[Offered Salary]]-$O$25)/$O$26)</f>
        <v>-0.56129530664963445</v>
      </c>
    </row>
    <row r="3552" spans="1:12" x14ac:dyDescent="0.3">
      <c r="A3552">
        <v>995423</v>
      </c>
      <c r="B3552" s="2">
        <v>41816</v>
      </c>
      <c r="C3552" s="3">
        <v>0.40055555555555555</v>
      </c>
      <c r="D3552" t="s">
        <v>31</v>
      </c>
      <c r="E3552" t="s">
        <v>27</v>
      </c>
      <c r="F3552" t="s">
        <v>20</v>
      </c>
      <c r="G3552" t="s">
        <v>2</v>
      </c>
      <c r="H3552">
        <v>37655</v>
      </c>
      <c r="I3552">
        <f>IF(Table3_1[[#This Row],[Status]]="Hired",1,0)</f>
        <v>1</v>
      </c>
      <c r="J3552" t="b">
        <f>OR((Table3_1[[#This Row],[Offered Salary]]&lt;$O$27),(Table3_1[[#This Row],[Offered Salary]]&gt;$O$28))</f>
        <v>0</v>
      </c>
      <c r="K3552" t="str">
        <f>IF(Table3_1[[#This Row],[Offered Salary]]&lt;$O$27,"Low",IF(Table3_1[[#This Row],[Offered Salary]]&gt;$O$28,"High",""))</f>
        <v/>
      </c>
      <c r="L3552" s="6">
        <f>((Table3_1[[#This Row],[Offered Salary]]-$O$25)/$O$26)</f>
        <v>-0.42736335192124841</v>
      </c>
    </row>
    <row r="3553" spans="1:12" x14ac:dyDescent="0.3">
      <c r="A3553">
        <v>322860</v>
      </c>
      <c r="B3553" s="2">
        <v>41816</v>
      </c>
      <c r="C3553" s="3">
        <v>0.39717592592592593</v>
      </c>
      <c r="D3553" t="s">
        <v>31</v>
      </c>
      <c r="E3553" t="s">
        <v>28</v>
      </c>
      <c r="F3553" t="s">
        <v>20</v>
      </c>
      <c r="G3553" t="s">
        <v>2</v>
      </c>
      <c r="H3553">
        <v>42972</v>
      </c>
      <c r="I3553">
        <f>IF(Table3_1[[#This Row],[Status]]="Hired",1,0)</f>
        <v>1</v>
      </c>
      <c r="J3553" t="b">
        <f>OR((Table3_1[[#This Row],[Offered Salary]]&lt;$O$27),(Table3_1[[#This Row],[Offered Salary]]&gt;$O$28))</f>
        <v>0</v>
      </c>
      <c r="K3553" t="str">
        <f>IF(Table3_1[[#This Row],[Offered Salary]]&lt;$O$27,"Low",IF(Table3_1[[#This Row],[Offered Salary]]&gt;$O$28,"High",""))</f>
        <v/>
      </c>
      <c r="L3553" s="6">
        <f>((Table3_1[[#This Row],[Offered Salary]]-$O$25)/$O$26)</f>
        <v>-0.24306826825384975</v>
      </c>
    </row>
    <row r="3554" spans="1:12" x14ac:dyDescent="0.3">
      <c r="A3554">
        <v>469009</v>
      </c>
      <c r="B3554" s="2">
        <v>41825</v>
      </c>
      <c r="C3554" s="3">
        <v>0.69467592592592597</v>
      </c>
      <c r="D3554" t="s">
        <v>30</v>
      </c>
      <c r="E3554" t="s">
        <v>27</v>
      </c>
      <c r="F3554" t="s">
        <v>20</v>
      </c>
      <c r="G3554" t="s">
        <v>2</v>
      </c>
      <c r="H3554">
        <v>62982</v>
      </c>
      <c r="I3554">
        <f>IF(Table3_1[[#This Row],[Status]]="Hired",1,0)</f>
        <v>0</v>
      </c>
      <c r="J3554" t="b">
        <f>OR((Table3_1[[#This Row],[Offered Salary]]&lt;$O$27),(Table3_1[[#This Row],[Offered Salary]]&gt;$O$28))</f>
        <v>0</v>
      </c>
      <c r="K3554" t="str">
        <f>IF(Table3_1[[#This Row],[Offered Salary]]&lt;$O$27,"Low",IF(Table3_1[[#This Row],[Offered Salary]]&gt;$O$28,"High",""))</f>
        <v/>
      </c>
      <c r="L3554" s="6">
        <f>((Table3_1[[#This Row],[Offered Salary]]-$O$25)/$O$26)</f>
        <v>0.45050792587529204</v>
      </c>
    </row>
    <row r="3555" spans="1:12" x14ac:dyDescent="0.3">
      <c r="A3555">
        <v>604024</v>
      </c>
      <c r="B3555" s="2">
        <v>41828</v>
      </c>
      <c r="C3555" s="3">
        <v>0.40954861111111113</v>
      </c>
      <c r="D3555" t="s">
        <v>31</v>
      </c>
      <c r="E3555" t="s">
        <v>27</v>
      </c>
      <c r="F3555" t="s">
        <v>20</v>
      </c>
      <c r="G3555" t="s">
        <v>2</v>
      </c>
      <c r="H3555">
        <v>99345</v>
      </c>
      <c r="I3555">
        <f>IF(Table3_1[[#This Row],[Status]]="Hired",1,0)</f>
        <v>1</v>
      </c>
      <c r="J3555" t="b">
        <f>OR((Table3_1[[#This Row],[Offered Salary]]&lt;$O$27),(Table3_1[[#This Row],[Offered Salary]]&gt;$O$28))</f>
        <v>0</v>
      </c>
      <c r="K3555" t="str">
        <f>IF(Table3_1[[#This Row],[Offered Salary]]&lt;$O$27,"Low",IF(Table3_1[[#This Row],[Offered Salary]]&gt;$O$28,"High",""))</f>
        <v/>
      </c>
      <c r="L3555" s="6">
        <f>((Table3_1[[#This Row],[Offered Salary]]-$O$25)/$O$26)</f>
        <v>1.7109032855513531</v>
      </c>
    </row>
    <row r="3556" spans="1:12" x14ac:dyDescent="0.3">
      <c r="A3556">
        <v>21822</v>
      </c>
      <c r="B3556" s="2">
        <v>41781</v>
      </c>
      <c r="C3556" s="3">
        <v>0.70868055555555554</v>
      </c>
      <c r="D3556" t="s">
        <v>31</v>
      </c>
      <c r="E3556" t="s">
        <v>29</v>
      </c>
      <c r="F3556" t="s">
        <v>20</v>
      </c>
      <c r="G3556" t="s">
        <v>4</v>
      </c>
      <c r="H3556">
        <v>57333</v>
      </c>
      <c r="I3556">
        <f>IF(Table3_1[[#This Row],[Status]]="Hired",1,0)</f>
        <v>1</v>
      </c>
      <c r="J3556" t="b">
        <f>OR((Table3_1[[#This Row],[Offered Salary]]&lt;$O$27),(Table3_1[[#This Row],[Offered Salary]]&gt;$O$28))</f>
        <v>0</v>
      </c>
      <c r="K3556" t="str">
        <f>IF(Table3_1[[#This Row],[Offered Salary]]&lt;$O$27,"Low",IF(Table3_1[[#This Row],[Offered Salary]]&gt;$O$28,"High",""))</f>
        <v/>
      </c>
      <c r="L3556" s="6">
        <f>((Table3_1[[#This Row],[Offered Salary]]-$O$25)/$O$26)</f>
        <v>0.25470523119085814</v>
      </c>
    </row>
    <row r="3557" spans="1:12" x14ac:dyDescent="0.3">
      <c r="A3557">
        <v>420095</v>
      </c>
      <c r="B3557" s="2">
        <v>41810</v>
      </c>
      <c r="C3557" s="3">
        <v>0.39812500000000001</v>
      </c>
      <c r="D3557" t="s">
        <v>30</v>
      </c>
      <c r="E3557" t="s">
        <v>27</v>
      </c>
      <c r="F3557" t="s">
        <v>20</v>
      </c>
      <c r="G3557" t="s">
        <v>4</v>
      </c>
      <c r="H3557">
        <v>14745</v>
      </c>
      <c r="I3557">
        <f>IF(Table3_1[[#This Row],[Status]]="Hired",1,0)</f>
        <v>0</v>
      </c>
      <c r="J3557" t="b">
        <f>OR((Table3_1[[#This Row],[Offered Salary]]&lt;$O$27),(Table3_1[[#This Row],[Offered Salary]]&gt;$O$28))</f>
        <v>0</v>
      </c>
      <c r="K3557" t="str">
        <f>IF(Table3_1[[#This Row],[Offered Salary]]&lt;$O$27,"Low",IF(Table3_1[[#This Row],[Offered Salary]]&gt;$O$28,"High",""))</f>
        <v/>
      </c>
      <c r="L3557" s="6">
        <f>((Table3_1[[#This Row],[Offered Salary]]-$O$25)/$O$26)</f>
        <v>-1.2214578350546137</v>
      </c>
    </row>
    <row r="3558" spans="1:12" x14ac:dyDescent="0.3">
      <c r="A3558">
        <v>356027</v>
      </c>
      <c r="B3558" s="2">
        <v>41838</v>
      </c>
      <c r="C3558" s="3">
        <v>0.39894675925925926</v>
      </c>
      <c r="D3558" t="s">
        <v>31</v>
      </c>
      <c r="E3558" t="s">
        <v>29</v>
      </c>
      <c r="F3558" t="s">
        <v>20</v>
      </c>
      <c r="G3558" t="s">
        <v>4</v>
      </c>
      <c r="H3558">
        <v>81124</v>
      </c>
      <c r="I3558">
        <f>IF(Table3_1[[#This Row],[Status]]="Hired",1,0)</f>
        <v>1</v>
      </c>
      <c r="J3558" t="b">
        <f>OR((Table3_1[[#This Row],[Offered Salary]]&lt;$O$27),(Table3_1[[#This Row],[Offered Salary]]&gt;$O$28))</f>
        <v>0</v>
      </c>
      <c r="K3558" t="str">
        <f>IF(Table3_1[[#This Row],[Offered Salary]]&lt;$O$27,"Low",IF(Table3_1[[#This Row],[Offered Salary]]&gt;$O$28,"High",""))</f>
        <v/>
      </c>
      <c r="L3558" s="6">
        <f>((Table3_1[[#This Row],[Offered Salary]]-$O$25)/$O$26)</f>
        <v>1.0793364772941272</v>
      </c>
    </row>
    <row r="3559" spans="1:12" x14ac:dyDescent="0.3">
      <c r="A3559">
        <v>655082</v>
      </c>
      <c r="B3559" s="2">
        <v>41845</v>
      </c>
      <c r="C3559" s="3">
        <v>0.72211805555555553</v>
      </c>
      <c r="D3559" t="s">
        <v>30</v>
      </c>
      <c r="E3559" t="s">
        <v>27</v>
      </c>
      <c r="F3559" t="s">
        <v>20</v>
      </c>
      <c r="G3559" t="s">
        <v>4</v>
      </c>
      <c r="H3559">
        <v>63777</v>
      </c>
      <c r="I3559">
        <f>IF(Table3_1[[#This Row],[Status]]="Hired",1,0)</f>
        <v>0</v>
      </c>
      <c r="J3559" t="b">
        <f>OR((Table3_1[[#This Row],[Offered Salary]]&lt;$O$27),(Table3_1[[#This Row],[Offered Salary]]&gt;$O$28))</f>
        <v>0</v>
      </c>
      <c r="K3559" t="str">
        <f>IF(Table3_1[[#This Row],[Offered Salary]]&lt;$O$27,"Low",IF(Table3_1[[#This Row],[Offered Salary]]&gt;$O$28,"High",""))</f>
        <v/>
      </c>
      <c r="L3559" s="6">
        <f>((Table3_1[[#This Row],[Offered Salary]]-$O$25)/$O$26)</f>
        <v>0.47806380165403606</v>
      </c>
    </row>
    <row r="3560" spans="1:12" x14ac:dyDescent="0.3">
      <c r="A3560">
        <v>970300</v>
      </c>
      <c r="B3560" s="2">
        <v>41845</v>
      </c>
      <c r="C3560" s="3">
        <v>0.72442129629629626</v>
      </c>
      <c r="D3560" t="s">
        <v>31</v>
      </c>
      <c r="E3560" t="s">
        <v>27</v>
      </c>
      <c r="F3560" t="s">
        <v>20</v>
      </c>
      <c r="G3560" t="s">
        <v>4</v>
      </c>
      <c r="H3560">
        <v>36932</v>
      </c>
      <c r="I3560">
        <f>IF(Table3_1[[#This Row],[Status]]="Hired",1,0)</f>
        <v>1</v>
      </c>
      <c r="J3560" t="b">
        <f>OR((Table3_1[[#This Row],[Offered Salary]]&lt;$O$27),(Table3_1[[#This Row],[Offered Salary]]&gt;$O$28))</f>
        <v>0</v>
      </c>
      <c r="K3560" t="str">
        <f>IF(Table3_1[[#This Row],[Offered Salary]]&lt;$O$27,"Low",IF(Table3_1[[#This Row],[Offered Salary]]&gt;$O$28,"High",""))</f>
        <v/>
      </c>
      <c r="L3560" s="6">
        <f>((Table3_1[[#This Row],[Offered Salary]]-$O$25)/$O$26)</f>
        <v>-0.45242360121437031</v>
      </c>
    </row>
    <row r="3561" spans="1:12" x14ac:dyDescent="0.3">
      <c r="A3561">
        <v>607770</v>
      </c>
      <c r="B3561" s="2">
        <v>41845</v>
      </c>
      <c r="C3561" s="3">
        <v>0.72593750000000001</v>
      </c>
      <c r="D3561" t="s">
        <v>31</v>
      </c>
      <c r="E3561" t="s">
        <v>29</v>
      </c>
      <c r="F3561" t="s">
        <v>20</v>
      </c>
      <c r="G3561" t="s">
        <v>4</v>
      </c>
      <c r="H3561">
        <v>81106</v>
      </c>
      <c r="I3561">
        <f>IF(Table3_1[[#This Row],[Status]]="Hired",1,0)</f>
        <v>1</v>
      </c>
      <c r="J3561" t="b">
        <f>OR((Table3_1[[#This Row],[Offered Salary]]&lt;$O$27),(Table3_1[[#This Row],[Offered Salary]]&gt;$O$28))</f>
        <v>0</v>
      </c>
      <c r="K3561" t="str">
        <f>IF(Table3_1[[#This Row],[Offered Salary]]&lt;$O$27,"Low",IF(Table3_1[[#This Row],[Offered Salary]]&gt;$O$28,"High",""))</f>
        <v/>
      </c>
      <c r="L3561" s="6">
        <f>((Table3_1[[#This Row],[Offered Salary]]-$O$25)/$O$26)</f>
        <v>1.0787125706727216</v>
      </c>
    </row>
    <row r="3562" spans="1:12" x14ac:dyDescent="0.3">
      <c r="A3562">
        <v>346303</v>
      </c>
      <c r="B3562" s="2">
        <v>41851</v>
      </c>
      <c r="C3562" s="3">
        <v>0.57590277777777776</v>
      </c>
      <c r="D3562" t="s">
        <v>31</v>
      </c>
      <c r="E3562" t="s">
        <v>29</v>
      </c>
      <c r="F3562" t="s">
        <v>20</v>
      </c>
      <c r="G3562" t="s">
        <v>4</v>
      </c>
      <c r="H3562">
        <v>55056</v>
      </c>
      <c r="I3562">
        <f>IF(Table3_1[[#This Row],[Status]]="Hired",1,0)</f>
        <v>1</v>
      </c>
      <c r="J3562" t="b">
        <f>OR((Table3_1[[#This Row],[Offered Salary]]&lt;$O$27),(Table3_1[[#This Row],[Offered Salary]]&gt;$O$28))</f>
        <v>0</v>
      </c>
      <c r="K3562" t="str">
        <f>IF(Table3_1[[#This Row],[Offered Salary]]&lt;$O$27,"Low",IF(Table3_1[[#This Row],[Offered Salary]]&gt;$O$28,"High",""))</f>
        <v/>
      </c>
      <c r="L3562" s="6">
        <f>((Table3_1[[#This Row],[Offered Salary]]-$O$25)/$O$26)</f>
        <v>0.17578104358305927</v>
      </c>
    </row>
    <row r="3563" spans="1:12" x14ac:dyDescent="0.3">
      <c r="A3563">
        <v>961113</v>
      </c>
      <c r="B3563" s="2">
        <v>41864</v>
      </c>
      <c r="C3563" s="3">
        <v>0.79513888888888884</v>
      </c>
      <c r="D3563" t="s">
        <v>31</v>
      </c>
      <c r="E3563" t="s">
        <v>27</v>
      </c>
      <c r="F3563" t="s">
        <v>20</v>
      </c>
      <c r="G3563" t="s">
        <v>4</v>
      </c>
      <c r="H3563">
        <v>47856</v>
      </c>
      <c r="I3563">
        <f>IF(Table3_1[[#This Row],[Status]]="Hired",1,0)</f>
        <v>1</v>
      </c>
      <c r="J3563" t="b">
        <f>OR((Table3_1[[#This Row],[Offered Salary]]&lt;$O$27),(Table3_1[[#This Row],[Offered Salary]]&gt;$O$28))</f>
        <v>0</v>
      </c>
      <c r="K3563" t="str">
        <f>IF(Table3_1[[#This Row],[Offered Salary]]&lt;$O$27,"Low",IF(Table3_1[[#This Row],[Offered Salary]]&gt;$O$28,"High",""))</f>
        <v/>
      </c>
      <c r="L3563" s="6">
        <f>((Table3_1[[#This Row],[Offered Salary]]-$O$25)/$O$26)</f>
        <v>-7.3781604979150678E-2</v>
      </c>
    </row>
    <row r="3564" spans="1:12" x14ac:dyDescent="0.3">
      <c r="A3564">
        <v>517292</v>
      </c>
      <c r="B3564" s="2">
        <v>41876</v>
      </c>
      <c r="C3564" s="3">
        <v>0.60021990740740738</v>
      </c>
      <c r="D3564" t="s">
        <v>31</v>
      </c>
      <c r="E3564" t="s">
        <v>27</v>
      </c>
      <c r="F3564" t="s">
        <v>20</v>
      </c>
      <c r="G3564" t="s">
        <v>4</v>
      </c>
      <c r="H3564">
        <v>94052</v>
      </c>
      <c r="I3564">
        <f>IF(Table3_1[[#This Row],[Status]]="Hired",1,0)</f>
        <v>1</v>
      </c>
      <c r="J3564" t="b">
        <f>OR((Table3_1[[#This Row],[Offered Salary]]&lt;$O$27),(Table3_1[[#This Row],[Offered Salary]]&gt;$O$28))</f>
        <v>0</v>
      </c>
      <c r="K3564" t="str">
        <f>IF(Table3_1[[#This Row],[Offered Salary]]&lt;$O$27,"Low",IF(Table3_1[[#This Row],[Offered Salary]]&gt;$O$28,"High",""))</f>
        <v/>
      </c>
      <c r="L3564" s="6">
        <f>((Table3_1[[#This Row],[Offered Salary]]-$O$25)/$O$26)</f>
        <v>1.5274400773791619</v>
      </c>
    </row>
    <row r="3565" spans="1:12" x14ac:dyDescent="0.3">
      <c r="A3565">
        <v>141631</v>
      </c>
      <c r="B3565" s="2">
        <v>41876</v>
      </c>
      <c r="C3565" s="3">
        <v>0.60093750000000001</v>
      </c>
      <c r="D3565" t="s">
        <v>31</v>
      </c>
      <c r="E3565" t="s">
        <v>29</v>
      </c>
      <c r="F3565" t="s">
        <v>20</v>
      </c>
      <c r="G3565" t="s">
        <v>4</v>
      </c>
      <c r="H3565">
        <v>5534</v>
      </c>
      <c r="I3565">
        <f>IF(Table3_1[[#This Row],[Status]]="Hired",1,0)</f>
        <v>1</v>
      </c>
      <c r="J3565" t="b">
        <f>OR((Table3_1[[#This Row],[Offered Salary]]&lt;$O$27),(Table3_1[[#This Row],[Offered Salary]]&gt;$O$28))</f>
        <v>1</v>
      </c>
      <c r="K3565" t="str">
        <f>IF(Table3_1[[#This Row],[Offered Salary]]&lt;$O$27,"Low",IF(Table3_1[[#This Row],[Offered Salary]]&gt;$O$28,"High",""))</f>
        <v>Low</v>
      </c>
      <c r="L3565" s="6">
        <f>((Table3_1[[#This Row],[Offered Salary]]-$O$25)/$O$26)</f>
        <v>-1.5407247178194075</v>
      </c>
    </row>
    <row r="3566" spans="1:12" x14ac:dyDescent="0.3">
      <c r="A3566">
        <v>347699</v>
      </c>
      <c r="B3566" s="2">
        <v>41878</v>
      </c>
      <c r="C3566" s="3">
        <v>0.34692129629629631</v>
      </c>
      <c r="D3566" t="s">
        <v>30</v>
      </c>
      <c r="E3566" t="s">
        <v>28</v>
      </c>
      <c r="F3566" t="s">
        <v>20</v>
      </c>
      <c r="G3566" t="s">
        <v>4</v>
      </c>
      <c r="H3566">
        <v>14617</v>
      </c>
      <c r="I3566">
        <f>IF(Table3_1[[#This Row],[Status]]="Hired",1,0)</f>
        <v>0</v>
      </c>
      <c r="J3566" t="b">
        <f>OR((Table3_1[[#This Row],[Offered Salary]]&lt;$O$27),(Table3_1[[#This Row],[Offered Salary]]&gt;$O$28))</f>
        <v>0</v>
      </c>
      <c r="K3566" t="str">
        <f>IF(Table3_1[[#This Row],[Offered Salary]]&lt;$O$27,"Low",IF(Table3_1[[#This Row],[Offered Salary]]&gt;$O$28,"High",""))</f>
        <v/>
      </c>
      <c r="L3566" s="6">
        <f>((Table3_1[[#This Row],[Offered Salary]]-$O$25)/$O$26)</f>
        <v>-1.2258945043623863</v>
      </c>
    </row>
    <row r="3567" spans="1:12" x14ac:dyDescent="0.3">
      <c r="A3567">
        <v>58230</v>
      </c>
      <c r="B3567" s="2">
        <v>41873</v>
      </c>
      <c r="C3567" s="3">
        <v>0.39688657407407407</v>
      </c>
      <c r="D3567" t="s">
        <v>31</v>
      </c>
      <c r="E3567" t="s">
        <v>27</v>
      </c>
      <c r="F3567" t="s">
        <v>17</v>
      </c>
      <c r="G3567" t="s">
        <v>2</v>
      </c>
      <c r="H3567">
        <v>99343</v>
      </c>
      <c r="I3567">
        <f>IF(Table3_1[[#This Row],[Status]]="Hired",1,0)</f>
        <v>1</v>
      </c>
      <c r="J3567" t="b">
        <f>OR((Table3_1[[#This Row],[Offered Salary]]&lt;$O$27),(Table3_1[[#This Row],[Offered Salary]]&gt;$O$28))</f>
        <v>0</v>
      </c>
      <c r="K3567" t="str">
        <f>IF(Table3_1[[#This Row],[Offered Salary]]&lt;$O$27,"Low",IF(Table3_1[[#This Row],[Offered Salary]]&gt;$O$28,"High",""))</f>
        <v/>
      </c>
      <c r="L3567" s="6">
        <f>((Table3_1[[#This Row],[Offered Salary]]-$O$25)/$O$26)</f>
        <v>1.7108339625934192</v>
      </c>
    </row>
    <row r="3568" spans="1:12" x14ac:dyDescent="0.3">
      <c r="A3568">
        <v>366376</v>
      </c>
      <c r="B3568" s="2">
        <v>41873</v>
      </c>
      <c r="C3568" s="3">
        <v>0.39846064814814813</v>
      </c>
      <c r="D3568" t="s">
        <v>30</v>
      </c>
      <c r="E3568" t="s">
        <v>27</v>
      </c>
      <c r="F3568" t="s">
        <v>17</v>
      </c>
      <c r="G3568" t="s">
        <v>2</v>
      </c>
      <c r="H3568">
        <v>69100</v>
      </c>
      <c r="I3568">
        <f>IF(Table3_1[[#This Row],[Status]]="Hired",1,0)</f>
        <v>0</v>
      </c>
      <c r="J3568" t="b">
        <f>OR((Table3_1[[#This Row],[Offered Salary]]&lt;$O$27),(Table3_1[[#This Row],[Offered Salary]]&gt;$O$28))</f>
        <v>0</v>
      </c>
      <c r="K3568" t="str">
        <f>IF(Table3_1[[#This Row],[Offered Salary]]&lt;$O$27,"Low",IF(Table3_1[[#This Row],[Offered Salary]]&gt;$O$28,"High",""))</f>
        <v/>
      </c>
      <c r="L3568" s="6">
        <f>((Table3_1[[#This Row],[Offered Salary]]-$O$25)/$O$26)</f>
        <v>0.66256685419523653</v>
      </c>
    </row>
    <row r="3569" spans="1:12" x14ac:dyDescent="0.3">
      <c r="A3569">
        <v>752726</v>
      </c>
      <c r="B3569" s="2">
        <v>41763</v>
      </c>
      <c r="C3569" s="3">
        <v>0.57188657407407406</v>
      </c>
      <c r="D3569" t="s">
        <v>31</v>
      </c>
      <c r="E3569" t="s">
        <v>27</v>
      </c>
      <c r="F3569" t="s">
        <v>12</v>
      </c>
      <c r="G3569" t="s">
        <v>10</v>
      </c>
      <c r="H3569">
        <v>96405</v>
      </c>
      <c r="I3569">
        <f>IF(Table3_1[[#This Row],[Status]]="Hired",1,0)</f>
        <v>1</v>
      </c>
      <c r="J3569" t="b">
        <f>OR((Table3_1[[#This Row],[Offered Salary]]&lt;$O$27),(Table3_1[[#This Row],[Offered Salary]]&gt;$O$28))</f>
        <v>0</v>
      </c>
      <c r="K3569" t="str">
        <f>IF(Table3_1[[#This Row],[Offered Salary]]&lt;$O$27,"Low",IF(Table3_1[[#This Row],[Offered Salary]]&gt;$O$28,"High",""))</f>
        <v/>
      </c>
      <c r="L3569" s="6">
        <f>((Table3_1[[#This Row],[Offered Salary]]-$O$25)/$O$26)</f>
        <v>1.6089985373884508</v>
      </c>
    </row>
    <row r="3570" spans="1:12" x14ac:dyDescent="0.3">
      <c r="A3570">
        <v>783920</v>
      </c>
      <c r="B3570" s="2">
        <v>41765</v>
      </c>
      <c r="C3570" s="3">
        <v>0.46497685185185184</v>
      </c>
      <c r="D3570" t="s">
        <v>30</v>
      </c>
      <c r="E3570" t="s">
        <v>27</v>
      </c>
      <c r="F3570" t="s">
        <v>12</v>
      </c>
      <c r="G3570" t="s">
        <v>10</v>
      </c>
      <c r="H3570">
        <v>45721</v>
      </c>
      <c r="I3570">
        <f>IF(Table3_1[[#This Row],[Status]]="Hired",1,0)</f>
        <v>0</v>
      </c>
      <c r="J3570" t="b">
        <f>OR((Table3_1[[#This Row],[Offered Salary]]&lt;$O$27),(Table3_1[[#This Row],[Offered Salary]]&gt;$O$28))</f>
        <v>0</v>
      </c>
      <c r="K3570" t="str">
        <f>IF(Table3_1[[#This Row],[Offered Salary]]&lt;$O$27,"Low",IF(Table3_1[[#This Row],[Offered Salary]]&gt;$O$28,"High",""))</f>
        <v/>
      </c>
      <c r="L3570" s="6">
        <f>((Table3_1[[#This Row],[Offered Salary]]-$O$25)/$O$26)</f>
        <v>-0.14778386257363932</v>
      </c>
    </row>
    <row r="3571" spans="1:12" x14ac:dyDescent="0.3">
      <c r="A3571">
        <v>520387</v>
      </c>
      <c r="B3571" s="2">
        <v>41767</v>
      </c>
      <c r="C3571" s="3">
        <v>0.51060185185185181</v>
      </c>
      <c r="D3571" t="s">
        <v>31</v>
      </c>
      <c r="E3571" t="s">
        <v>29</v>
      </c>
      <c r="F3571" t="s">
        <v>12</v>
      </c>
      <c r="G3571" t="s">
        <v>2</v>
      </c>
      <c r="H3571">
        <v>79271</v>
      </c>
      <c r="I3571">
        <f>IF(Table3_1[[#This Row],[Status]]="Hired",1,0)</f>
        <v>1</v>
      </c>
      <c r="J3571" t="b">
        <f>OR((Table3_1[[#This Row],[Offered Salary]]&lt;$O$27),(Table3_1[[#This Row],[Offered Salary]]&gt;$O$28))</f>
        <v>0</v>
      </c>
      <c r="K3571" t="str">
        <f>IF(Table3_1[[#This Row],[Offered Salary]]&lt;$O$27,"Low",IF(Table3_1[[#This Row],[Offered Salary]]&gt;$O$28,"High",""))</f>
        <v/>
      </c>
      <c r="L3571" s="6">
        <f>((Table3_1[[#This Row],[Offered Salary]]-$O$25)/$O$26)</f>
        <v>1.015108756768325</v>
      </c>
    </row>
    <row r="3572" spans="1:12" x14ac:dyDescent="0.3">
      <c r="A3572">
        <v>853118</v>
      </c>
      <c r="B3572" s="2">
        <v>41767</v>
      </c>
      <c r="C3572" s="3">
        <v>0.51179398148148147</v>
      </c>
      <c r="D3572" t="s">
        <v>31</v>
      </c>
      <c r="E3572" t="s">
        <v>27</v>
      </c>
      <c r="F3572" t="s">
        <v>12</v>
      </c>
      <c r="G3572" t="s">
        <v>2</v>
      </c>
      <c r="H3572">
        <v>61301</v>
      </c>
      <c r="I3572">
        <f>IF(Table3_1[[#This Row],[Status]]="Hired",1,0)</f>
        <v>1</v>
      </c>
      <c r="J3572" t="b">
        <f>OR((Table3_1[[#This Row],[Offered Salary]]&lt;$O$27),(Table3_1[[#This Row],[Offered Salary]]&gt;$O$28))</f>
        <v>0</v>
      </c>
      <c r="K3572" t="str">
        <f>IF(Table3_1[[#This Row],[Offered Salary]]&lt;$O$27,"Low",IF(Table3_1[[#This Row],[Offered Salary]]&gt;$O$28,"High",""))</f>
        <v/>
      </c>
      <c r="L3572" s="6">
        <f>((Table3_1[[#This Row],[Offered Salary]]-$O$25)/$O$26)</f>
        <v>0.39224197973180941</v>
      </c>
    </row>
    <row r="3573" spans="1:12" x14ac:dyDescent="0.3">
      <c r="A3573">
        <v>501928</v>
      </c>
      <c r="B3573" s="2">
        <v>41773</v>
      </c>
      <c r="C3573" s="3">
        <v>0.46326388888888886</v>
      </c>
      <c r="D3573" t="s">
        <v>30</v>
      </c>
      <c r="E3573" t="s">
        <v>29</v>
      </c>
      <c r="F3573" t="s">
        <v>12</v>
      </c>
      <c r="G3573" t="s">
        <v>2</v>
      </c>
      <c r="H3573">
        <v>21961</v>
      </c>
      <c r="I3573">
        <f>IF(Table3_1[[#This Row],[Status]]="Hired",1,0)</f>
        <v>0</v>
      </c>
      <c r="J3573" t="b">
        <f>OR((Table3_1[[#This Row],[Offered Salary]]&lt;$O$27),(Table3_1[[#This Row],[Offered Salary]]&gt;$O$28))</f>
        <v>0</v>
      </c>
      <c r="K3573" t="str">
        <f>IF(Table3_1[[#This Row],[Offered Salary]]&lt;$O$27,"Low",IF(Table3_1[[#This Row],[Offered Salary]]&gt;$O$28,"High",""))</f>
        <v/>
      </c>
      <c r="L3573" s="6">
        <f>((Table3_1[[#This Row],[Offered Salary]]-$O$25)/$O$26)</f>
        <v>-0.97134060282893209</v>
      </c>
    </row>
    <row r="3574" spans="1:12" x14ac:dyDescent="0.3">
      <c r="A3574">
        <v>58373</v>
      </c>
      <c r="B3574" s="2">
        <v>41780</v>
      </c>
      <c r="C3574" s="3">
        <v>0.42982638888888891</v>
      </c>
      <c r="D3574" t="s">
        <v>31</v>
      </c>
      <c r="E3574" t="s">
        <v>27</v>
      </c>
      <c r="F3574" t="s">
        <v>12</v>
      </c>
      <c r="G3574" t="s">
        <v>10</v>
      </c>
      <c r="H3574">
        <v>7745</v>
      </c>
      <c r="I3574">
        <f>IF(Table3_1[[#This Row],[Status]]="Hired",1,0)</f>
        <v>1</v>
      </c>
      <c r="J3574" t="b">
        <f>OR((Table3_1[[#This Row],[Offered Salary]]&lt;$O$27),(Table3_1[[#This Row],[Offered Salary]]&gt;$O$28))</f>
        <v>1</v>
      </c>
      <c r="K3574" t="str">
        <f>IF(Table3_1[[#This Row],[Offered Salary]]&lt;$O$27,"Low",IF(Table3_1[[#This Row],[Offered Salary]]&gt;$O$28,"High",""))</f>
        <v>Low</v>
      </c>
      <c r="L3574" s="6">
        <f>((Table3_1[[#This Row],[Offered Salary]]-$O$25)/$O$26)</f>
        <v>-1.4640881878234289</v>
      </c>
    </row>
    <row r="3575" spans="1:12" x14ac:dyDescent="0.3">
      <c r="A3575">
        <v>523831</v>
      </c>
      <c r="B3575" s="2">
        <v>41780</v>
      </c>
      <c r="C3575" s="3">
        <v>0.43386574074074075</v>
      </c>
      <c r="D3575" t="s">
        <v>31</v>
      </c>
      <c r="E3575" t="s">
        <v>29</v>
      </c>
      <c r="F3575" t="s">
        <v>12</v>
      </c>
      <c r="G3575" t="s">
        <v>10</v>
      </c>
      <c r="H3575">
        <v>87802</v>
      </c>
      <c r="I3575">
        <f>IF(Table3_1[[#This Row],[Status]]="Hired",1,0)</f>
        <v>1</v>
      </c>
      <c r="J3575" t="b">
        <f>OR((Table3_1[[#This Row],[Offered Salary]]&lt;$O$27),(Table3_1[[#This Row],[Offered Salary]]&gt;$O$28))</f>
        <v>0</v>
      </c>
      <c r="K3575" t="str">
        <f>IF(Table3_1[[#This Row],[Offered Salary]]&lt;$O$27,"Low",IF(Table3_1[[#This Row],[Offered Salary]]&gt;$O$28,"High",""))</f>
        <v/>
      </c>
      <c r="L3575" s="6">
        <f>((Table3_1[[#This Row],[Offered Salary]]-$O$25)/$O$26)</f>
        <v>1.3108058338355768</v>
      </c>
    </row>
    <row r="3576" spans="1:12" x14ac:dyDescent="0.3">
      <c r="A3576">
        <v>949606</v>
      </c>
      <c r="B3576" s="2">
        <v>41848</v>
      </c>
      <c r="C3576" s="3">
        <v>0.39935185185185185</v>
      </c>
      <c r="D3576" t="s">
        <v>31</v>
      </c>
      <c r="E3576" t="s">
        <v>29</v>
      </c>
      <c r="F3576" t="s">
        <v>12</v>
      </c>
      <c r="G3576" t="s">
        <v>10</v>
      </c>
      <c r="H3576">
        <v>45966</v>
      </c>
      <c r="I3576">
        <f>IF(Table3_1[[#This Row],[Status]]="Hired",1,0)</f>
        <v>1</v>
      </c>
      <c r="J3576" t="b">
        <f>OR((Table3_1[[#This Row],[Offered Salary]]&lt;$O$27),(Table3_1[[#This Row],[Offered Salary]]&gt;$O$28))</f>
        <v>0</v>
      </c>
      <c r="K3576" t="str">
        <f>IF(Table3_1[[#This Row],[Offered Salary]]&lt;$O$27,"Low",IF(Table3_1[[#This Row],[Offered Salary]]&gt;$O$28,"High",""))</f>
        <v/>
      </c>
      <c r="L3576" s="6">
        <f>((Table3_1[[#This Row],[Offered Salary]]-$O$25)/$O$26)</f>
        <v>-0.13929180022673079</v>
      </c>
    </row>
    <row r="3577" spans="1:12" x14ac:dyDescent="0.3">
      <c r="A3577">
        <v>488008</v>
      </c>
      <c r="B3577" s="2">
        <v>41849</v>
      </c>
      <c r="C3577" s="3">
        <v>0.77885416666666663</v>
      </c>
      <c r="D3577" t="s">
        <v>31</v>
      </c>
      <c r="E3577" t="s">
        <v>27</v>
      </c>
      <c r="F3577" t="s">
        <v>12</v>
      </c>
      <c r="G3577" t="s">
        <v>10</v>
      </c>
      <c r="H3577">
        <v>10712</v>
      </c>
      <c r="I3577">
        <f>IF(Table3_1[[#This Row],[Status]]="Hired",1,0)</f>
        <v>1</v>
      </c>
      <c r="J3577" t="b">
        <f>OR((Table3_1[[#This Row],[Offered Salary]]&lt;$O$27),(Table3_1[[#This Row],[Offered Salary]]&gt;$O$28))</f>
        <v>1</v>
      </c>
      <c r="K3577" t="str">
        <f>IF(Table3_1[[#This Row],[Offered Salary]]&lt;$O$27,"Low",IF(Table3_1[[#This Row],[Offered Salary]]&gt;$O$28,"High",""))</f>
        <v>Low</v>
      </c>
      <c r="L3577" s="6">
        <f>((Table3_1[[#This Row],[Offered Salary]]-$O$25)/$O$26)</f>
        <v>-1.3612475797284183</v>
      </c>
    </row>
    <row r="3578" spans="1:12" x14ac:dyDescent="0.3">
      <c r="A3578">
        <v>476269</v>
      </c>
      <c r="B3578" s="2">
        <v>41860</v>
      </c>
      <c r="C3578" s="3">
        <v>0.7584953703703704</v>
      </c>
      <c r="D3578" t="s">
        <v>30</v>
      </c>
      <c r="E3578" t="s">
        <v>27</v>
      </c>
      <c r="F3578" t="s">
        <v>12</v>
      </c>
      <c r="G3578" t="s">
        <v>10</v>
      </c>
      <c r="H3578">
        <v>15227</v>
      </c>
      <c r="I3578">
        <f>IF(Table3_1[[#This Row],[Status]]="Hired",1,0)</f>
        <v>0</v>
      </c>
      <c r="J3578" t="b">
        <f>OR((Table3_1[[#This Row],[Offered Salary]]&lt;$O$27),(Table3_1[[#This Row],[Offered Salary]]&gt;$O$28))</f>
        <v>0</v>
      </c>
      <c r="K3578" t="str">
        <f>IF(Table3_1[[#This Row],[Offered Salary]]&lt;$O$27,"Low",IF(Table3_1[[#This Row],[Offered Salary]]&gt;$O$28,"High",""))</f>
        <v/>
      </c>
      <c r="L3578" s="6">
        <f>((Table3_1[[#This Row],[Offered Salary]]-$O$25)/$O$26)</f>
        <v>-1.2047510021925323</v>
      </c>
    </row>
    <row r="3579" spans="1:12" x14ac:dyDescent="0.3">
      <c r="A3579">
        <v>165558</v>
      </c>
      <c r="B3579" s="2">
        <v>41848</v>
      </c>
      <c r="C3579" s="3">
        <v>0.39734953703703701</v>
      </c>
      <c r="D3579" t="s">
        <v>31</v>
      </c>
      <c r="E3579" t="s">
        <v>29</v>
      </c>
      <c r="F3579" t="s">
        <v>17</v>
      </c>
      <c r="G3579" t="s">
        <v>5</v>
      </c>
      <c r="H3579">
        <v>77540</v>
      </c>
      <c r="I3579">
        <f>IF(Table3_1[[#This Row],[Status]]="Hired",1,0)</f>
        <v>1</v>
      </c>
      <c r="J3579" t="b">
        <f>OR((Table3_1[[#This Row],[Offered Salary]]&lt;$O$27),(Table3_1[[#This Row],[Offered Salary]]&gt;$O$28))</f>
        <v>0</v>
      </c>
      <c r="K3579" t="str">
        <f>IF(Table3_1[[#This Row],[Offered Salary]]&lt;$O$27,"Low",IF(Table3_1[[#This Row],[Offered Salary]]&gt;$O$28,"High",""))</f>
        <v/>
      </c>
      <c r="L3579" s="6">
        <f>((Table3_1[[#This Row],[Offered Salary]]-$O$25)/$O$26)</f>
        <v>0.95510973667649379</v>
      </c>
    </row>
    <row r="3580" spans="1:12" x14ac:dyDescent="0.3">
      <c r="A3580">
        <v>63476</v>
      </c>
      <c r="B3580" s="2">
        <v>41855</v>
      </c>
      <c r="C3580" s="3">
        <v>0.54040509259259262</v>
      </c>
      <c r="D3580" t="s">
        <v>30</v>
      </c>
      <c r="E3580" t="s">
        <v>27</v>
      </c>
      <c r="F3580" t="s">
        <v>17</v>
      </c>
      <c r="G3580" t="s">
        <v>5</v>
      </c>
      <c r="H3580">
        <v>52833</v>
      </c>
      <c r="I3580">
        <f>IF(Table3_1[[#This Row],[Status]]="Hired",1,0)</f>
        <v>0</v>
      </c>
      <c r="J3580" t="b">
        <f>OR((Table3_1[[#This Row],[Offered Salary]]&lt;$O$27),(Table3_1[[#This Row],[Offered Salary]]&gt;$O$28))</f>
        <v>0</v>
      </c>
      <c r="K3580" t="str">
        <f>IF(Table3_1[[#This Row],[Offered Salary]]&lt;$O$27,"Low",IF(Table3_1[[#This Row],[Offered Salary]]&gt;$O$28,"High",""))</f>
        <v/>
      </c>
      <c r="L3580" s="6">
        <f>((Table3_1[[#This Row],[Offered Salary]]-$O$25)/$O$26)</f>
        <v>9.8728575839476931E-2</v>
      </c>
    </row>
    <row r="3581" spans="1:12" x14ac:dyDescent="0.3">
      <c r="A3581">
        <v>793418</v>
      </c>
      <c r="B3581" s="2">
        <v>41855</v>
      </c>
      <c r="C3581" s="3">
        <v>0.3969212962962963</v>
      </c>
      <c r="D3581" t="s">
        <v>31</v>
      </c>
      <c r="E3581" t="s">
        <v>27</v>
      </c>
      <c r="F3581" t="s">
        <v>20</v>
      </c>
      <c r="G3581" t="s">
        <v>8</v>
      </c>
      <c r="H3581">
        <v>79712</v>
      </c>
      <c r="I3581">
        <f>IF(Table3_1[[#This Row],[Status]]="Hired",1,0)</f>
        <v>1</v>
      </c>
      <c r="J3581" t="b">
        <f>OR((Table3_1[[#This Row],[Offered Salary]]&lt;$O$27),(Table3_1[[#This Row],[Offered Salary]]&gt;$O$28))</f>
        <v>0</v>
      </c>
      <c r="K3581" t="str">
        <f>IF(Table3_1[[#This Row],[Offered Salary]]&lt;$O$27,"Low",IF(Table3_1[[#This Row],[Offered Salary]]&gt;$O$28,"High",""))</f>
        <v/>
      </c>
      <c r="L3581" s="6">
        <f>((Table3_1[[#This Row],[Offered Salary]]-$O$25)/$O$26)</f>
        <v>1.0303944689927604</v>
      </c>
    </row>
    <row r="3582" spans="1:12" x14ac:dyDescent="0.3">
      <c r="A3582">
        <v>719478</v>
      </c>
      <c r="B3582" s="2">
        <v>41761</v>
      </c>
      <c r="C3582" s="3">
        <v>0.82309027777777777</v>
      </c>
      <c r="D3582" t="s">
        <v>30</v>
      </c>
      <c r="E3582" t="s">
        <v>27</v>
      </c>
      <c r="F3582" t="s">
        <v>17</v>
      </c>
      <c r="G3582" t="s">
        <v>8</v>
      </c>
      <c r="H3582">
        <v>5553</v>
      </c>
      <c r="I3582">
        <f>IF(Table3_1[[#This Row],[Status]]="Hired",1,0)</f>
        <v>0</v>
      </c>
      <c r="J3582" t="b">
        <f>OR((Table3_1[[#This Row],[Offered Salary]]&lt;$O$27),(Table3_1[[#This Row],[Offered Salary]]&gt;$O$28))</f>
        <v>1</v>
      </c>
      <c r="K3582" t="str">
        <f>IF(Table3_1[[#This Row],[Offered Salary]]&lt;$O$27,"Low",IF(Table3_1[[#This Row],[Offered Salary]]&gt;$O$28,"High",""))</f>
        <v>Low</v>
      </c>
      <c r="L3582" s="6">
        <f>((Table3_1[[#This Row],[Offered Salary]]-$O$25)/$O$26)</f>
        <v>-1.5400661497190351</v>
      </c>
    </row>
    <row r="3583" spans="1:12" x14ac:dyDescent="0.3">
      <c r="A3583">
        <v>664697</v>
      </c>
      <c r="B3583" s="2">
        <v>41761</v>
      </c>
      <c r="C3583" s="3">
        <v>0.82453703703703707</v>
      </c>
      <c r="D3583" t="s">
        <v>31</v>
      </c>
      <c r="E3583" t="s">
        <v>27</v>
      </c>
      <c r="F3583" t="s">
        <v>17</v>
      </c>
      <c r="G3583" t="s">
        <v>8</v>
      </c>
      <c r="H3583">
        <v>28257</v>
      </c>
      <c r="I3583">
        <f>IF(Table3_1[[#This Row],[Status]]="Hired",1,0)</f>
        <v>1</v>
      </c>
      <c r="J3583" t="b">
        <f>OR((Table3_1[[#This Row],[Offered Salary]]&lt;$O$27),(Table3_1[[#This Row],[Offered Salary]]&gt;$O$28))</f>
        <v>0</v>
      </c>
      <c r="K3583" t="str">
        <f>IF(Table3_1[[#This Row],[Offered Salary]]&lt;$O$27,"Low",IF(Table3_1[[#This Row],[Offered Salary]]&gt;$O$28,"High",""))</f>
        <v/>
      </c>
      <c r="L3583" s="6">
        <f>((Table3_1[[#This Row],[Offered Salary]]-$O$25)/$O$26)</f>
        <v>-0.75311193125286635</v>
      </c>
    </row>
    <row r="3584" spans="1:12" x14ac:dyDescent="0.3">
      <c r="A3584">
        <v>766137</v>
      </c>
      <c r="B3584" s="2">
        <v>41761</v>
      </c>
      <c r="C3584" s="3">
        <v>0.82480324074074074</v>
      </c>
      <c r="D3584" t="s">
        <v>31</v>
      </c>
      <c r="E3584" t="s">
        <v>29</v>
      </c>
      <c r="F3584" t="s">
        <v>17</v>
      </c>
      <c r="G3584" t="s">
        <v>8</v>
      </c>
      <c r="H3584">
        <v>78187</v>
      </c>
      <c r="I3584">
        <f>IF(Table3_1[[#This Row],[Status]]="Hired",1,0)</f>
        <v>1</v>
      </c>
      <c r="J3584" t="b">
        <f>OR((Table3_1[[#This Row],[Offered Salary]]&lt;$O$27),(Table3_1[[#This Row],[Offered Salary]]&gt;$O$28))</f>
        <v>0</v>
      </c>
      <c r="K3584" t="str">
        <f>IF(Table3_1[[#This Row],[Offered Salary]]&lt;$O$27,"Low",IF(Table3_1[[#This Row],[Offered Salary]]&gt;$O$28,"High",""))</f>
        <v/>
      </c>
      <c r="L3584" s="6">
        <f>((Table3_1[[#This Row],[Offered Salary]]-$O$25)/$O$26)</f>
        <v>0.97753571356812563</v>
      </c>
    </row>
    <row r="3585" spans="1:12" x14ac:dyDescent="0.3">
      <c r="A3585">
        <v>690257</v>
      </c>
      <c r="B3585" s="2">
        <v>41768</v>
      </c>
      <c r="C3585" s="3">
        <v>0.42777777777777776</v>
      </c>
      <c r="D3585" t="s">
        <v>30</v>
      </c>
      <c r="E3585" t="s">
        <v>29</v>
      </c>
      <c r="F3585" t="s">
        <v>17</v>
      </c>
      <c r="G3585" t="s">
        <v>8</v>
      </c>
      <c r="H3585">
        <v>57304</v>
      </c>
      <c r="I3585">
        <f>IF(Table3_1[[#This Row],[Status]]="Hired",1,0)</f>
        <v>0</v>
      </c>
      <c r="J3585" t="b">
        <f>OR((Table3_1[[#This Row],[Offered Salary]]&lt;$O$27),(Table3_1[[#This Row],[Offered Salary]]&gt;$O$28))</f>
        <v>0</v>
      </c>
      <c r="K3585" t="str">
        <f>IF(Table3_1[[#This Row],[Offered Salary]]&lt;$O$27,"Low",IF(Table3_1[[#This Row],[Offered Salary]]&gt;$O$28,"High",""))</f>
        <v/>
      </c>
      <c r="L3585" s="6">
        <f>((Table3_1[[#This Row],[Offered Salary]]-$O$25)/$O$26)</f>
        <v>0.25370004830081594</v>
      </c>
    </row>
    <row r="3586" spans="1:12" x14ac:dyDescent="0.3">
      <c r="A3586">
        <v>881053</v>
      </c>
      <c r="B3586" s="2">
        <v>41768</v>
      </c>
      <c r="C3586" s="3">
        <v>0.42815972222222221</v>
      </c>
      <c r="D3586" t="s">
        <v>31</v>
      </c>
      <c r="E3586" t="s">
        <v>27</v>
      </c>
      <c r="F3586" t="s">
        <v>17</v>
      </c>
      <c r="G3586" t="s">
        <v>8</v>
      </c>
      <c r="H3586">
        <v>97560</v>
      </c>
      <c r="I3586">
        <f>IF(Table3_1[[#This Row],[Status]]="Hired",1,0)</f>
        <v>1</v>
      </c>
      <c r="J3586" t="b">
        <f>OR((Table3_1[[#This Row],[Offered Salary]]&lt;$O$27),(Table3_1[[#This Row],[Offered Salary]]&gt;$O$28))</f>
        <v>0</v>
      </c>
      <c r="K3586" t="str">
        <f>IF(Table3_1[[#This Row],[Offered Salary]]&lt;$O$27,"Low",IF(Table3_1[[#This Row],[Offered Salary]]&gt;$O$28,"High",""))</f>
        <v/>
      </c>
      <c r="L3586" s="6">
        <f>((Table3_1[[#This Row],[Offered Salary]]-$O$25)/$O$26)</f>
        <v>1.6490325455953052</v>
      </c>
    </row>
    <row r="3587" spans="1:12" x14ac:dyDescent="0.3">
      <c r="A3587">
        <v>121902</v>
      </c>
      <c r="B3587" s="2">
        <v>41768</v>
      </c>
      <c r="C3587" s="3">
        <v>0.42846064814814816</v>
      </c>
      <c r="D3587" t="s">
        <v>31</v>
      </c>
      <c r="E3587" t="s">
        <v>27</v>
      </c>
      <c r="F3587" t="s">
        <v>17</v>
      </c>
      <c r="G3587" t="s">
        <v>8</v>
      </c>
      <c r="H3587">
        <v>25403</v>
      </c>
      <c r="I3587">
        <f>IF(Table3_1[[#This Row],[Status]]="Hired",1,0)</f>
        <v>1</v>
      </c>
      <c r="J3587" t="b">
        <f>OR((Table3_1[[#This Row],[Offered Salary]]&lt;$O$27),(Table3_1[[#This Row],[Offered Salary]]&gt;$O$28))</f>
        <v>0</v>
      </c>
      <c r="K3587" t="str">
        <f>IF(Table3_1[[#This Row],[Offered Salary]]&lt;$O$27,"Low",IF(Table3_1[[#This Row],[Offered Salary]]&gt;$O$28,"High",""))</f>
        <v/>
      </c>
      <c r="L3587" s="6">
        <f>((Table3_1[[#This Row],[Offered Salary]]-$O$25)/$O$26)</f>
        <v>-0.85203579222460901</v>
      </c>
    </row>
    <row r="3588" spans="1:12" x14ac:dyDescent="0.3">
      <c r="A3588">
        <v>572267</v>
      </c>
      <c r="B3588" s="2">
        <v>41772</v>
      </c>
      <c r="C3588" s="3">
        <v>0.70776620370370369</v>
      </c>
      <c r="D3588" t="s">
        <v>30</v>
      </c>
      <c r="E3588" t="s">
        <v>29</v>
      </c>
      <c r="F3588" t="s">
        <v>17</v>
      </c>
      <c r="G3588" t="s">
        <v>8</v>
      </c>
      <c r="H3588">
        <v>34974</v>
      </c>
      <c r="I3588">
        <f>IF(Table3_1[[#This Row],[Status]]="Hired",1,0)</f>
        <v>0</v>
      </c>
      <c r="J3588" t="b">
        <f>OR((Table3_1[[#This Row],[Offered Salary]]&lt;$O$27),(Table3_1[[#This Row],[Offered Salary]]&gt;$O$28))</f>
        <v>0</v>
      </c>
      <c r="K3588" t="str">
        <f>IF(Table3_1[[#This Row],[Offered Salary]]&lt;$O$27,"Low",IF(Table3_1[[#This Row],[Offered Salary]]&gt;$O$28,"High",""))</f>
        <v/>
      </c>
      <c r="L3588" s="6">
        <f>((Table3_1[[#This Row],[Offered Salary]]-$O$25)/$O$26)</f>
        <v>-0.52029077703170468</v>
      </c>
    </row>
    <row r="3589" spans="1:12" x14ac:dyDescent="0.3">
      <c r="A3589">
        <v>750370</v>
      </c>
      <c r="B3589" s="2">
        <v>41772</v>
      </c>
      <c r="C3589" s="3">
        <v>0.70807870370370374</v>
      </c>
      <c r="D3589" t="s">
        <v>30</v>
      </c>
      <c r="E3589" t="s">
        <v>27</v>
      </c>
      <c r="F3589" t="s">
        <v>17</v>
      </c>
      <c r="G3589" t="s">
        <v>8</v>
      </c>
      <c r="H3589">
        <v>85237</v>
      </c>
      <c r="I3589">
        <f>IF(Table3_1[[#This Row],[Status]]="Hired",1,0)</f>
        <v>0</v>
      </c>
      <c r="J3589" t="b">
        <f>OR((Table3_1[[#This Row],[Offered Salary]]&lt;$O$27),(Table3_1[[#This Row],[Offered Salary]]&gt;$O$28))</f>
        <v>0</v>
      </c>
      <c r="K3589" t="str">
        <f>IF(Table3_1[[#This Row],[Offered Salary]]&lt;$O$27,"Low",IF(Table3_1[[#This Row],[Offered Salary]]&gt;$O$28,"High",""))</f>
        <v/>
      </c>
      <c r="L3589" s="6">
        <f>((Table3_1[[#This Row],[Offered Salary]]-$O$25)/$O$26)</f>
        <v>1.2218991402852895</v>
      </c>
    </row>
    <row r="3590" spans="1:12" x14ac:dyDescent="0.3">
      <c r="A3590">
        <v>72946</v>
      </c>
      <c r="B3590" s="2">
        <v>41855</v>
      </c>
      <c r="C3590" s="3">
        <v>0.39902777777777776</v>
      </c>
      <c r="D3590" t="s">
        <v>31</v>
      </c>
      <c r="E3590" t="s">
        <v>27</v>
      </c>
      <c r="F3590" t="s">
        <v>17</v>
      </c>
      <c r="G3590" t="s">
        <v>8</v>
      </c>
      <c r="H3590">
        <v>79985</v>
      </c>
      <c r="I3590">
        <f>IF(Table3_1[[#This Row],[Status]]="Hired",1,0)</f>
        <v>1</v>
      </c>
      <c r="J3590" t="b">
        <f>OR((Table3_1[[#This Row],[Offered Salary]]&lt;$O$27),(Table3_1[[#This Row],[Offered Salary]]&gt;$O$28))</f>
        <v>0</v>
      </c>
      <c r="K3590" t="str">
        <f>IF(Table3_1[[#This Row],[Offered Salary]]&lt;$O$27,"Low",IF(Table3_1[[#This Row],[Offered Salary]]&gt;$O$28,"High",""))</f>
        <v/>
      </c>
      <c r="L3590" s="6">
        <f>((Table3_1[[#This Row],[Offered Salary]]-$O$25)/$O$26)</f>
        <v>1.0398570527507442</v>
      </c>
    </row>
    <row r="3591" spans="1:12" x14ac:dyDescent="0.3">
      <c r="A3591">
        <v>104284</v>
      </c>
      <c r="B3591" s="2">
        <v>41855</v>
      </c>
      <c r="C3591" s="3">
        <v>0.39934027777777775</v>
      </c>
      <c r="D3591" t="s">
        <v>30</v>
      </c>
      <c r="E3591" t="s">
        <v>27</v>
      </c>
      <c r="F3591" t="s">
        <v>17</v>
      </c>
      <c r="G3591" t="s">
        <v>8</v>
      </c>
      <c r="H3591">
        <v>67822</v>
      </c>
      <c r="I3591">
        <f>IF(Table3_1[[#This Row],[Status]]="Hired",1,0)</f>
        <v>0</v>
      </c>
      <c r="J3591" t="b">
        <f>OR((Table3_1[[#This Row],[Offered Salary]]&lt;$O$27),(Table3_1[[#This Row],[Offered Salary]]&gt;$O$28))</f>
        <v>0</v>
      </c>
      <c r="K3591" t="str">
        <f>IF(Table3_1[[#This Row],[Offered Salary]]&lt;$O$27,"Low",IF(Table3_1[[#This Row],[Offered Salary]]&gt;$O$28,"High",""))</f>
        <v/>
      </c>
      <c r="L3591" s="6">
        <f>((Table3_1[[#This Row],[Offered Salary]]-$O$25)/$O$26)</f>
        <v>0.61826948407544424</v>
      </c>
    </row>
    <row r="3592" spans="1:12" x14ac:dyDescent="0.3">
      <c r="A3592">
        <v>938023</v>
      </c>
      <c r="B3592" s="2">
        <v>41859</v>
      </c>
      <c r="C3592" s="3">
        <v>0.63883101851851853</v>
      </c>
      <c r="D3592" t="s">
        <v>30</v>
      </c>
      <c r="E3592" t="s">
        <v>27</v>
      </c>
      <c r="F3592" t="s">
        <v>17</v>
      </c>
      <c r="G3592" t="s">
        <v>8</v>
      </c>
      <c r="H3592">
        <v>78911</v>
      </c>
      <c r="I3592">
        <f>IF(Table3_1[[#This Row],[Status]]="Hired",1,0)</f>
        <v>0</v>
      </c>
      <c r="J3592" t="b">
        <f>OR((Table3_1[[#This Row],[Offered Salary]]&lt;$O$27),(Table3_1[[#This Row],[Offered Salary]]&gt;$O$28))</f>
        <v>0</v>
      </c>
      <c r="K3592" t="str">
        <f>IF(Table3_1[[#This Row],[Offered Salary]]&lt;$O$27,"Low",IF(Table3_1[[#This Row],[Offered Salary]]&gt;$O$28,"High",""))</f>
        <v/>
      </c>
      <c r="L3592" s="6">
        <f>((Table3_1[[#This Row],[Offered Salary]]-$O$25)/$O$26)</f>
        <v>1.0026306243402145</v>
      </c>
    </row>
    <row r="3593" spans="1:12" x14ac:dyDescent="0.3">
      <c r="A3593">
        <v>945961</v>
      </c>
      <c r="B3593" s="2">
        <v>41859</v>
      </c>
      <c r="C3593" s="3">
        <v>0.63858796296296294</v>
      </c>
      <c r="D3593" t="s">
        <v>31</v>
      </c>
      <c r="E3593" t="s">
        <v>29</v>
      </c>
      <c r="F3593" t="s">
        <v>17</v>
      </c>
      <c r="G3593" t="s">
        <v>8</v>
      </c>
      <c r="H3593">
        <v>91185</v>
      </c>
      <c r="I3593">
        <f>IF(Table3_1[[#This Row],[Status]]="Hired",1,0)</f>
        <v>1</v>
      </c>
      <c r="J3593" t="b">
        <f>OR((Table3_1[[#This Row],[Offered Salary]]&lt;$O$27),(Table3_1[[#This Row],[Offered Salary]]&gt;$O$28))</f>
        <v>0</v>
      </c>
      <c r="K3593" t="str">
        <f>IF(Table3_1[[#This Row],[Offered Salary]]&lt;$O$27,"Low",IF(Table3_1[[#This Row],[Offered Salary]]&gt;$O$28,"High",""))</f>
        <v/>
      </c>
      <c r="L3593" s="6">
        <f>((Table3_1[[#This Row],[Offered Salary]]-$O$25)/$O$26)</f>
        <v>1.4280656171808486</v>
      </c>
    </row>
    <row r="3594" spans="1:12" x14ac:dyDescent="0.3">
      <c r="A3594">
        <v>789972</v>
      </c>
      <c r="B3594" s="2">
        <v>41815</v>
      </c>
      <c r="C3594" s="3">
        <v>0.86048611111111106</v>
      </c>
      <c r="D3594" t="s">
        <v>30</v>
      </c>
      <c r="E3594" t="s">
        <v>27</v>
      </c>
      <c r="F3594" t="s">
        <v>17</v>
      </c>
      <c r="G3594" t="s">
        <v>10</v>
      </c>
      <c r="H3594">
        <v>47837</v>
      </c>
      <c r="I3594">
        <f>IF(Table3_1[[#This Row],[Status]]="Hired",1,0)</f>
        <v>0</v>
      </c>
      <c r="J3594" t="b">
        <f>OR((Table3_1[[#This Row],[Offered Salary]]&lt;$O$27),(Table3_1[[#This Row],[Offered Salary]]&gt;$O$28))</f>
        <v>0</v>
      </c>
      <c r="K3594" t="str">
        <f>IF(Table3_1[[#This Row],[Offered Salary]]&lt;$O$27,"Low",IF(Table3_1[[#This Row],[Offered Salary]]&gt;$O$28,"High",""))</f>
        <v/>
      </c>
      <c r="L3594" s="6">
        <f>((Table3_1[[#This Row],[Offered Salary]]-$O$25)/$O$26)</f>
        <v>-7.4440173079523178E-2</v>
      </c>
    </row>
    <row r="3595" spans="1:12" x14ac:dyDescent="0.3">
      <c r="A3595">
        <v>203714</v>
      </c>
      <c r="B3595" s="2">
        <v>41815</v>
      </c>
      <c r="C3595" s="3">
        <v>0.86208333333333331</v>
      </c>
      <c r="D3595" t="s">
        <v>31</v>
      </c>
      <c r="E3595" t="s">
        <v>27</v>
      </c>
      <c r="F3595" t="s">
        <v>17</v>
      </c>
      <c r="G3595" t="s">
        <v>10</v>
      </c>
      <c r="H3595">
        <v>75116</v>
      </c>
      <c r="I3595">
        <f>IF(Table3_1[[#This Row],[Status]]="Hired",1,0)</f>
        <v>1</v>
      </c>
      <c r="J3595" t="b">
        <f>OR((Table3_1[[#This Row],[Offered Salary]]&lt;$O$27),(Table3_1[[#This Row],[Offered Salary]]&gt;$O$28))</f>
        <v>0</v>
      </c>
      <c r="K3595" t="str">
        <f>IF(Table3_1[[#This Row],[Offered Salary]]&lt;$O$27,"Low",IF(Table3_1[[#This Row],[Offered Salary]]&gt;$O$28,"High",""))</f>
        <v/>
      </c>
      <c r="L3595" s="6">
        <f>((Table3_1[[#This Row],[Offered Salary]]-$O$25)/$O$26)</f>
        <v>0.87109031166054973</v>
      </c>
    </row>
    <row r="3596" spans="1:12" x14ac:dyDescent="0.3">
      <c r="A3596">
        <v>286879</v>
      </c>
      <c r="B3596" s="2">
        <v>41815</v>
      </c>
      <c r="C3596" s="3">
        <v>0.39716435185185184</v>
      </c>
      <c r="D3596" t="s">
        <v>30</v>
      </c>
      <c r="E3596" t="s">
        <v>29</v>
      </c>
      <c r="F3596" t="s">
        <v>20</v>
      </c>
      <c r="G3596" t="s">
        <v>6</v>
      </c>
      <c r="H3596">
        <v>7763</v>
      </c>
      <c r="I3596">
        <f>IF(Table3_1[[#This Row],[Status]]="Hired",1,0)</f>
        <v>0</v>
      </c>
      <c r="J3596" t="b">
        <f>OR((Table3_1[[#This Row],[Offered Salary]]&lt;$O$27),(Table3_1[[#This Row],[Offered Salary]]&gt;$O$28))</f>
        <v>1</v>
      </c>
      <c r="K3596" t="str">
        <f>IF(Table3_1[[#This Row],[Offered Salary]]&lt;$O$27,"Low",IF(Table3_1[[#This Row],[Offered Salary]]&gt;$O$28,"High",""))</f>
        <v>Low</v>
      </c>
      <c r="L3596" s="6">
        <f>((Table3_1[[#This Row],[Offered Salary]]-$O$25)/$O$26)</f>
        <v>-1.4634642812020233</v>
      </c>
    </row>
    <row r="3597" spans="1:12" x14ac:dyDescent="0.3">
      <c r="A3597">
        <v>542343</v>
      </c>
      <c r="B3597" s="2">
        <v>41780</v>
      </c>
      <c r="C3597" s="3">
        <v>0.39681712962962962</v>
      </c>
      <c r="D3597" t="s">
        <v>30</v>
      </c>
      <c r="E3597" t="s">
        <v>27</v>
      </c>
      <c r="F3597" t="s">
        <v>20</v>
      </c>
      <c r="G3597" t="s">
        <v>2</v>
      </c>
      <c r="H3597">
        <v>14251</v>
      </c>
      <c r="I3597">
        <f>IF(Table3_1[[#This Row],[Status]]="Hired",1,0)</f>
        <v>0</v>
      </c>
      <c r="J3597" t="b">
        <f>OR((Table3_1[[#This Row],[Offered Salary]]&lt;$O$27),(Table3_1[[#This Row],[Offered Salary]]&gt;$O$28))</f>
        <v>0</v>
      </c>
      <c r="K3597" t="str">
        <f>IF(Table3_1[[#This Row],[Offered Salary]]&lt;$O$27,"Low",IF(Table3_1[[#This Row],[Offered Salary]]&gt;$O$28,"High",""))</f>
        <v/>
      </c>
      <c r="L3597" s="6">
        <f>((Table3_1[[#This Row],[Offered Salary]]-$O$25)/$O$26)</f>
        <v>-1.2385806056642985</v>
      </c>
    </row>
    <row r="3598" spans="1:12" x14ac:dyDescent="0.3">
      <c r="A3598">
        <v>873237</v>
      </c>
      <c r="B3598" s="2">
        <v>41780</v>
      </c>
      <c r="C3598" s="3">
        <v>0.39957175925925925</v>
      </c>
      <c r="D3598" t="s">
        <v>31</v>
      </c>
      <c r="E3598" t="s">
        <v>29</v>
      </c>
      <c r="F3598" t="s">
        <v>20</v>
      </c>
      <c r="G3598" t="s">
        <v>2</v>
      </c>
      <c r="H3598">
        <v>18555</v>
      </c>
      <c r="I3598">
        <f>IF(Table3_1[[#This Row],[Status]]="Hired",1,0)</f>
        <v>1</v>
      </c>
      <c r="J3598" t="b">
        <f>OR((Table3_1[[#This Row],[Offered Salary]]&lt;$O$27),(Table3_1[[#This Row],[Offered Salary]]&gt;$O$28))</f>
        <v>0</v>
      </c>
      <c r="K3598" t="str">
        <f>IF(Table3_1[[#This Row],[Offered Salary]]&lt;$O$27,"Low",IF(Table3_1[[#This Row],[Offered Salary]]&gt;$O$28,"High",""))</f>
        <v/>
      </c>
      <c r="L3598" s="6">
        <f>((Table3_1[[#This Row],[Offered Salary]]-$O$25)/$O$26)</f>
        <v>-1.0893976001904442</v>
      </c>
    </row>
    <row r="3599" spans="1:12" x14ac:dyDescent="0.3">
      <c r="A3599">
        <v>365081</v>
      </c>
      <c r="B3599" s="2">
        <v>41780</v>
      </c>
      <c r="C3599" s="3">
        <v>0.39996527777777779</v>
      </c>
      <c r="D3599" t="s">
        <v>31</v>
      </c>
      <c r="E3599" t="s">
        <v>27</v>
      </c>
      <c r="F3599" t="s">
        <v>20</v>
      </c>
      <c r="G3599" t="s">
        <v>2</v>
      </c>
      <c r="H3599">
        <v>92097</v>
      </c>
      <c r="I3599">
        <f>IF(Table3_1[[#This Row],[Status]]="Hired",1,0)</f>
        <v>1</v>
      </c>
      <c r="J3599" t="b">
        <f>OR((Table3_1[[#This Row],[Offered Salary]]&lt;$O$27),(Table3_1[[#This Row],[Offered Salary]]&gt;$O$28))</f>
        <v>0</v>
      </c>
      <c r="K3599" t="str">
        <f>IF(Table3_1[[#This Row],[Offered Salary]]&lt;$O$27,"Low",IF(Table3_1[[#This Row],[Offered Salary]]&gt;$O$28,"High",""))</f>
        <v/>
      </c>
      <c r="L3599" s="6">
        <f>((Table3_1[[#This Row],[Offered Salary]]-$O$25)/$O$26)</f>
        <v>1.4596768859987286</v>
      </c>
    </row>
    <row r="3600" spans="1:12" x14ac:dyDescent="0.3">
      <c r="A3600">
        <v>777804</v>
      </c>
      <c r="B3600" s="2">
        <v>41876</v>
      </c>
      <c r="C3600" s="3">
        <v>0.45322916666666668</v>
      </c>
      <c r="D3600" t="s">
        <v>31</v>
      </c>
      <c r="E3600" t="s">
        <v>27</v>
      </c>
      <c r="F3600" t="s">
        <v>17</v>
      </c>
      <c r="G3600" t="s">
        <v>10</v>
      </c>
      <c r="H3600">
        <v>19035</v>
      </c>
      <c r="I3600">
        <f>IF(Table3_1[[#This Row],[Status]]="Hired",1,0)</f>
        <v>1</v>
      </c>
      <c r="J3600" t="b">
        <f>OR((Table3_1[[#This Row],[Offered Salary]]&lt;$O$27),(Table3_1[[#This Row],[Offered Salary]]&gt;$O$28))</f>
        <v>0</v>
      </c>
      <c r="K3600" t="str">
        <f>IF(Table3_1[[#This Row],[Offered Salary]]&lt;$O$27,"Low",IF(Table3_1[[#This Row],[Offered Salary]]&gt;$O$28,"High",""))</f>
        <v/>
      </c>
      <c r="L3600" s="6">
        <f>((Table3_1[[#This Row],[Offered Salary]]-$O$25)/$O$26)</f>
        <v>-1.0727600902862968</v>
      </c>
    </row>
    <row r="3601" spans="1:12" x14ac:dyDescent="0.3">
      <c r="A3601">
        <v>936259</v>
      </c>
      <c r="B3601" s="2">
        <v>41876</v>
      </c>
      <c r="C3601" s="3">
        <v>0.45427083333333335</v>
      </c>
      <c r="D3601" t="s">
        <v>30</v>
      </c>
      <c r="E3601" t="s">
        <v>29</v>
      </c>
      <c r="F3601" t="s">
        <v>17</v>
      </c>
      <c r="G3601" t="s">
        <v>10</v>
      </c>
      <c r="H3601">
        <v>38306</v>
      </c>
      <c r="I3601">
        <f>IF(Table3_1[[#This Row],[Status]]="Hired",1,0)</f>
        <v>0</v>
      </c>
      <c r="J3601" t="b">
        <f>OR((Table3_1[[#This Row],[Offered Salary]]&lt;$O$27),(Table3_1[[#This Row],[Offered Salary]]&gt;$O$28))</f>
        <v>0</v>
      </c>
      <c r="K3601" t="str">
        <f>IF(Table3_1[[#This Row],[Offered Salary]]&lt;$O$27,"Low",IF(Table3_1[[#This Row],[Offered Salary]]&gt;$O$28,"High",""))</f>
        <v/>
      </c>
      <c r="L3601" s="6">
        <f>((Table3_1[[#This Row],[Offered Salary]]-$O$25)/$O$26)</f>
        <v>-0.40479872911374859</v>
      </c>
    </row>
    <row r="3602" spans="1:12" x14ac:dyDescent="0.3">
      <c r="A3602">
        <v>574541</v>
      </c>
      <c r="B3602" s="2">
        <v>41801</v>
      </c>
      <c r="C3602" s="3">
        <v>0.39831018518518518</v>
      </c>
      <c r="D3602" t="s">
        <v>31</v>
      </c>
      <c r="E3602" t="s">
        <v>27</v>
      </c>
      <c r="F3602" t="s">
        <v>20</v>
      </c>
      <c r="G3602" t="s">
        <v>2</v>
      </c>
      <c r="H3602">
        <v>71065</v>
      </c>
      <c r="I3602">
        <f>IF(Table3_1[[#This Row],[Status]]="Hired",1,0)</f>
        <v>1</v>
      </c>
      <c r="J3602" t="b">
        <f>OR((Table3_1[[#This Row],[Offered Salary]]&lt;$O$27),(Table3_1[[#This Row],[Offered Salary]]&gt;$O$28))</f>
        <v>0</v>
      </c>
      <c r="K3602" t="str">
        <f>IF(Table3_1[[#This Row],[Offered Salary]]&lt;$O$27,"Low",IF(Table3_1[[#This Row],[Offered Salary]]&gt;$O$28,"High",""))</f>
        <v/>
      </c>
      <c r="L3602" s="6">
        <f>((Table3_1[[#This Row],[Offered Salary]]-$O$25)/$O$26)</f>
        <v>0.73067666036533963</v>
      </c>
    </row>
    <row r="3603" spans="1:12" x14ac:dyDescent="0.3">
      <c r="A3603">
        <v>320750</v>
      </c>
      <c r="B3603" s="2">
        <v>41806</v>
      </c>
      <c r="C3603" s="3">
        <v>4.1840277777777775E-2</v>
      </c>
      <c r="D3603" t="s">
        <v>31</v>
      </c>
      <c r="E3603" t="s">
        <v>27</v>
      </c>
      <c r="F3603" t="s">
        <v>15</v>
      </c>
      <c r="G3603" t="s">
        <v>10</v>
      </c>
      <c r="H3603">
        <v>83315</v>
      </c>
      <c r="I3603">
        <f>IF(Table3_1[[#This Row],[Status]]="Hired",1,0)</f>
        <v>1</v>
      </c>
      <c r="J3603" t="b">
        <f>OR((Table3_1[[#This Row],[Offered Salary]]&lt;$O$27),(Table3_1[[#This Row],[Offered Salary]]&gt;$O$28))</f>
        <v>0</v>
      </c>
      <c r="K3603" t="str">
        <f>IF(Table3_1[[#This Row],[Offered Salary]]&lt;$O$27,"Low",IF(Table3_1[[#This Row],[Offered Salary]]&gt;$O$28,"High",""))</f>
        <v/>
      </c>
      <c r="L3603" s="6">
        <f>((Table3_1[[#This Row],[Offered Salary]]-$O$25)/$O$26)</f>
        <v>1.1552797777107664</v>
      </c>
    </row>
    <row r="3604" spans="1:12" x14ac:dyDescent="0.3">
      <c r="A3604">
        <v>654726</v>
      </c>
      <c r="B3604" s="2">
        <v>41822</v>
      </c>
      <c r="C3604" s="3">
        <v>0.4649652777777778</v>
      </c>
      <c r="D3604" t="s">
        <v>31</v>
      </c>
      <c r="E3604" t="s">
        <v>28</v>
      </c>
      <c r="F3604" t="s">
        <v>15</v>
      </c>
      <c r="G3604" t="s">
        <v>10</v>
      </c>
      <c r="H3604">
        <v>52826</v>
      </c>
      <c r="I3604">
        <f>IF(Table3_1[[#This Row],[Status]]="Hired",1,0)</f>
        <v>1</v>
      </c>
      <c r="J3604" t="b">
        <f>OR((Table3_1[[#This Row],[Offered Salary]]&lt;$O$27),(Table3_1[[#This Row],[Offered Salary]]&gt;$O$28))</f>
        <v>0</v>
      </c>
      <c r="K3604" t="str">
        <f>IF(Table3_1[[#This Row],[Offered Salary]]&lt;$O$27,"Low",IF(Table3_1[[#This Row],[Offered Salary]]&gt;$O$28,"High",""))</f>
        <v/>
      </c>
      <c r="L3604" s="6">
        <f>((Table3_1[[#This Row],[Offered Salary]]-$O$25)/$O$26)</f>
        <v>9.8485945486708124E-2</v>
      </c>
    </row>
    <row r="3605" spans="1:12" x14ac:dyDescent="0.3">
      <c r="A3605">
        <v>25694</v>
      </c>
      <c r="B3605" s="2">
        <v>41872</v>
      </c>
      <c r="C3605" s="3">
        <v>0.39734953703703701</v>
      </c>
      <c r="D3605" t="s">
        <v>31</v>
      </c>
      <c r="E3605" t="s">
        <v>28</v>
      </c>
      <c r="F3605" t="s">
        <v>20</v>
      </c>
      <c r="G3605" t="s">
        <v>4</v>
      </c>
      <c r="H3605">
        <v>77478</v>
      </c>
      <c r="I3605">
        <f>IF(Table3_1[[#This Row],[Status]]="Hired",1,0)</f>
        <v>1</v>
      </c>
      <c r="J3605" t="b">
        <f>OR((Table3_1[[#This Row],[Offered Salary]]&lt;$O$27),(Table3_1[[#This Row],[Offered Salary]]&gt;$O$28))</f>
        <v>0</v>
      </c>
      <c r="K3605" t="str">
        <f>IF(Table3_1[[#This Row],[Offered Salary]]&lt;$O$27,"Low",IF(Table3_1[[#This Row],[Offered Salary]]&gt;$O$28,"High",""))</f>
        <v/>
      </c>
      <c r="L3605" s="6">
        <f>((Table3_1[[#This Row],[Offered Salary]]-$O$25)/$O$26)</f>
        <v>0.95296072498054141</v>
      </c>
    </row>
    <row r="3606" spans="1:12" x14ac:dyDescent="0.3">
      <c r="A3606">
        <v>51662</v>
      </c>
      <c r="B3606" s="2">
        <v>41873</v>
      </c>
      <c r="C3606" s="3">
        <v>0.53211805555555558</v>
      </c>
      <c r="D3606" t="s">
        <v>31</v>
      </c>
      <c r="E3606" t="s">
        <v>29</v>
      </c>
      <c r="F3606" t="s">
        <v>20</v>
      </c>
      <c r="G3606" t="s">
        <v>4</v>
      </c>
      <c r="H3606">
        <v>98662</v>
      </c>
      <c r="I3606">
        <f>IF(Table3_1[[#This Row],[Status]]="Hired",1,0)</f>
        <v>1</v>
      </c>
      <c r="J3606" t="b">
        <f>OR((Table3_1[[#This Row],[Offered Salary]]&lt;$O$27),(Table3_1[[#This Row],[Offered Salary]]&gt;$O$28))</f>
        <v>0</v>
      </c>
      <c r="K3606" t="str">
        <f>IF(Table3_1[[#This Row],[Offered Salary]]&lt;$O$27,"Low",IF(Table3_1[[#This Row],[Offered Salary]]&gt;$O$28,"High",""))</f>
        <v/>
      </c>
      <c r="L3606" s="6">
        <f>((Table3_1[[#This Row],[Offered Salary]]-$O$25)/$O$26)</f>
        <v>1.6872294954169103</v>
      </c>
    </row>
    <row r="3607" spans="1:12" x14ac:dyDescent="0.3">
      <c r="A3607">
        <v>829481</v>
      </c>
      <c r="B3607" s="2">
        <v>41873</v>
      </c>
      <c r="C3607" s="3">
        <v>0.53344907407407405</v>
      </c>
      <c r="D3607" t="s">
        <v>31</v>
      </c>
      <c r="E3607" t="s">
        <v>27</v>
      </c>
      <c r="F3607" t="s">
        <v>20</v>
      </c>
      <c r="G3607" t="s">
        <v>4</v>
      </c>
      <c r="H3607">
        <v>69017</v>
      </c>
      <c r="I3607">
        <f>IF(Table3_1[[#This Row],[Status]]="Hired",1,0)</f>
        <v>1</v>
      </c>
      <c r="J3607" t="b">
        <f>OR((Table3_1[[#This Row],[Offered Salary]]&lt;$O$27),(Table3_1[[#This Row],[Offered Salary]]&gt;$O$28))</f>
        <v>0</v>
      </c>
      <c r="K3607" t="str">
        <f>IF(Table3_1[[#This Row],[Offered Salary]]&lt;$O$27,"Low",IF(Table3_1[[#This Row],[Offered Salary]]&gt;$O$28,"High",""))</f>
        <v/>
      </c>
      <c r="L3607" s="6">
        <f>((Table3_1[[#This Row],[Offered Salary]]-$O$25)/$O$26)</f>
        <v>0.65968995144097775</v>
      </c>
    </row>
    <row r="3608" spans="1:12" x14ac:dyDescent="0.3">
      <c r="A3608">
        <v>726699</v>
      </c>
      <c r="B3608" s="2">
        <v>41873</v>
      </c>
      <c r="C3608" s="3">
        <v>0.53416666666666668</v>
      </c>
      <c r="D3608" t="s">
        <v>31</v>
      </c>
      <c r="E3608" t="s">
        <v>29</v>
      </c>
      <c r="F3608" t="s">
        <v>20</v>
      </c>
      <c r="G3608" t="s">
        <v>4</v>
      </c>
      <c r="H3608">
        <v>31542</v>
      </c>
      <c r="I3608">
        <f>IF(Table3_1[[#This Row],[Status]]="Hired",1,0)</f>
        <v>1</v>
      </c>
      <c r="J3608" t="b">
        <f>OR((Table3_1[[#This Row],[Offered Salary]]&lt;$O$27),(Table3_1[[#This Row],[Offered Salary]]&gt;$O$28))</f>
        <v>0</v>
      </c>
      <c r="K3608" t="str">
        <f>IF(Table3_1[[#This Row],[Offered Salary]]&lt;$O$27,"Low",IF(Table3_1[[#This Row],[Offered Salary]]&gt;$O$28,"High",""))</f>
        <v/>
      </c>
      <c r="L3608" s="6">
        <f>((Table3_1[[#This Row],[Offered Salary]]-$O$25)/$O$26)</f>
        <v>-0.63924897284635807</v>
      </c>
    </row>
    <row r="3609" spans="1:12" x14ac:dyDescent="0.3">
      <c r="A3609">
        <v>866875</v>
      </c>
      <c r="B3609" s="2">
        <v>41873</v>
      </c>
      <c r="C3609" s="3">
        <v>0.5344444444444445</v>
      </c>
      <c r="D3609" t="s">
        <v>30</v>
      </c>
      <c r="E3609" t="s">
        <v>27</v>
      </c>
      <c r="F3609" t="s">
        <v>20</v>
      </c>
      <c r="G3609" t="s">
        <v>4</v>
      </c>
      <c r="H3609">
        <v>61401</v>
      </c>
      <c r="I3609">
        <f>IF(Table3_1[[#This Row],[Status]]="Hired",1,0)</f>
        <v>0</v>
      </c>
      <c r="J3609" t="b">
        <f>OR((Table3_1[[#This Row],[Offered Salary]]&lt;$O$27),(Table3_1[[#This Row],[Offered Salary]]&gt;$O$28))</f>
        <v>0</v>
      </c>
      <c r="K3609" t="str">
        <f>IF(Table3_1[[#This Row],[Offered Salary]]&lt;$O$27,"Low",IF(Table3_1[[#This Row],[Offered Salary]]&gt;$O$28,"High",""))</f>
        <v/>
      </c>
      <c r="L3609" s="6">
        <f>((Table3_1[[#This Row],[Offered Salary]]-$O$25)/$O$26)</f>
        <v>0.39570812762850677</v>
      </c>
    </row>
    <row r="3610" spans="1:12" x14ac:dyDescent="0.3">
      <c r="A3610">
        <v>721414</v>
      </c>
      <c r="B3610" s="2">
        <v>41781</v>
      </c>
      <c r="C3610" s="3">
        <v>0.39739583333333334</v>
      </c>
      <c r="D3610" t="s">
        <v>30</v>
      </c>
      <c r="E3610" t="s">
        <v>27</v>
      </c>
      <c r="F3610" t="s">
        <v>17</v>
      </c>
      <c r="G3610" t="s">
        <v>2</v>
      </c>
      <c r="H3610">
        <v>75544</v>
      </c>
      <c r="I3610">
        <f>IF(Table3_1[[#This Row],[Status]]="Hired",1,0)</f>
        <v>0</v>
      </c>
      <c r="J3610" t="b">
        <f>OR((Table3_1[[#This Row],[Offered Salary]]&lt;$O$27),(Table3_1[[#This Row],[Offered Salary]]&gt;$O$28))</f>
        <v>0</v>
      </c>
      <c r="K3610" t="str">
        <f>IF(Table3_1[[#This Row],[Offered Salary]]&lt;$O$27,"Low",IF(Table3_1[[#This Row],[Offered Salary]]&gt;$O$28,"High",""))</f>
        <v/>
      </c>
      <c r="L3610" s="6">
        <f>((Table3_1[[#This Row],[Offered Salary]]-$O$25)/$O$26)</f>
        <v>0.8859254246584144</v>
      </c>
    </row>
    <row r="3611" spans="1:12" x14ac:dyDescent="0.3">
      <c r="A3611">
        <v>386336</v>
      </c>
      <c r="B3611" s="2">
        <v>41781</v>
      </c>
      <c r="C3611" s="3">
        <v>0.39837962962962964</v>
      </c>
      <c r="D3611" t="s">
        <v>30</v>
      </c>
      <c r="E3611" t="s">
        <v>27</v>
      </c>
      <c r="F3611" t="s">
        <v>17</v>
      </c>
      <c r="G3611" t="s">
        <v>2</v>
      </c>
      <c r="H3611">
        <v>11142</v>
      </c>
      <c r="I3611">
        <f>IF(Table3_1[[#This Row],[Status]]="Hired",1,0)</f>
        <v>0</v>
      </c>
      <c r="J3611" t="b">
        <f>OR((Table3_1[[#This Row],[Offered Salary]]&lt;$O$27),(Table3_1[[#This Row],[Offered Salary]]&gt;$O$28))</f>
        <v>1</v>
      </c>
      <c r="K3611" t="str">
        <f>IF(Table3_1[[#This Row],[Offered Salary]]&lt;$O$27,"Low",IF(Table3_1[[#This Row],[Offered Salary]]&gt;$O$28,"High",""))</f>
        <v>Low</v>
      </c>
      <c r="L3611" s="6">
        <f>((Table3_1[[#This Row],[Offered Salary]]-$O$25)/$O$26)</f>
        <v>-1.3463431437726194</v>
      </c>
    </row>
    <row r="3612" spans="1:12" x14ac:dyDescent="0.3">
      <c r="A3612">
        <v>149551</v>
      </c>
      <c r="B3612" s="2">
        <v>41795</v>
      </c>
      <c r="C3612" s="3">
        <v>0.75934027777777779</v>
      </c>
      <c r="D3612" t="s">
        <v>31</v>
      </c>
      <c r="E3612" t="s">
        <v>27</v>
      </c>
      <c r="F3612" t="s">
        <v>17</v>
      </c>
      <c r="G3612" t="s">
        <v>2</v>
      </c>
      <c r="H3612">
        <v>15887</v>
      </c>
      <c r="I3612">
        <f>IF(Table3_1[[#This Row],[Status]]="Hired",1,0)</f>
        <v>1</v>
      </c>
      <c r="J3612" t="b">
        <f>OR((Table3_1[[#This Row],[Offered Salary]]&lt;$O$27),(Table3_1[[#This Row],[Offered Salary]]&gt;$O$28))</f>
        <v>0</v>
      </c>
      <c r="K3612" t="str">
        <f>IF(Table3_1[[#This Row],[Offered Salary]]&lt;$O$27,"Low",IF(Table3_1[[#This Row],[Offered Salary]]&gt;$O$28,"High",""))</f>
        <v/>
      </c>
      <c r="L3612" s="6">
        <f>((Table3_1[[#This Row],[Offered Salary]]-$O$25)/$O$26)</f>
        <v>-1.1818744260743297</v>
      </c>
    </row>
    <row r="3613" spans="1:12" x14ac:dyDescent="0.3">
      <c r="A3613">
        <v>201882</v>
      </c>
      <c r="B3613" s="2">
        <v>41795</v>
      </c>
      <c r="C3613" s="3">
        <v>0.75968749999999996</v>
      </c>
      <c r="D3613" t="s">
        <v>31</v>
      </c>
      <c r="E3613" t="s">
        <v>29</v>
      </c>
      <c r="F3613" t="s">
        <v>17</v>
      </c>
      <c r="G3613" t="s">
        <v>2</v>
      </c>
      <c r="H3613">
        <v>93106</v>
      </c>
      <c r="I3613">
        <f>IF(Table3_1[[#This Row],[Status]]="Hired",1,0)</f>
        <v>1</v>
      </c>
      <c r="J3613" t="b">
        <f>OR((Table3_1[[#This Row],[Offered Salary]]&lt;$O$27),(Table3_1[[#This Row],[Offered Salary]]&gt;$O$28))</f>
        <v>0</v>
      </c>
      <c r="K3613" t="str">
        <f>IF(Table3_1[[#This Row],[Offered Salary]]&lt;$O$27,"Low",IF(Table3_1[[#This Row],[Offered Salary]]&gt;$O$28,"High",""))</f>
        <v/>
      </c>
      <c r="L3613" s="6">
        <f>((Table3_1[[#This Row],[Offered Salary]]-$O$25)/$O$26)</f>
        <v>1.4946503182764048</v>
      </c>
    </row>
    <row r="3614" spans="1:12" x14ac:dyDescent="0.3">
      <c r="A3614">
        <v>595148</v>
      </c>
      <c r="B3614" s="2">
        <v>41795</v>
      </c>
      <c r="C3614" s="3">
        <v>0.760162037037037</v>
      </c>
      <c r="D3614" t="s">
        <v>31</v>
      </c>
      <c r="E3614" t="s">
        <v>27</v>
      </c>
      <c r="F3614" t="s">
        <v>17</v>
      </c>
      <c r="G3614" t="s">
        <v>2</v>
      </c>
      <c r="H3614">
        <v>3251</v>
      </c>
      <c r="I3614">
        <f>IF(Table3_1[[#This Row],[Status]]="Hired",1,0)</f>
        <v>1</v>
      </c>
      <c r="J3614" t="b">
        <f>OR((Table3_1[[#This Row],[Offered Salary]]&lt;$O$27),(Table3_1[[#This Row],[Offered Salary]]&gt;$O$28))</f>
        <v>1</v>
      </c>
      <c r="K3614" t="str">
        <f>IF(Table3_1[[#This Row],[Offered Salary]]&lt;$O$27,"Low",IF(Table3_1[[#This Row],[Offered Salary]]&gt;$O$28,"High",""))</f>
        <v>Low</v>
      </c>
      <c r="L3614" s="6">
        <f>((Table3_1[[#This Row],[Offered Salary]]-$O$25)/$O$26)</f>
        <v>-1.6198568743010082</v>
      </c>
    </row>
    <row r="3615" spans="1:12" x14ac:dyDescent="0.3">
      <c r="A3615">
        <v>434492</v>
      </c>
      <c r="B3615" s="2">
        <v>41797</v>
      </c>
      <c r="C3615" s="3">
        <v>0.48951388888888892</v>
      </c>
      <c r="D3615" t="s">
        <v>30</v>
      </c>
      <c r="E3615" t="s">
        <v>29</v>
      </c>
      <c r="F3615" t="s">
        <v>17</v>
      </c>
      <c r="G3615" t="s">
        <v>2</v>
      </c>
      <c r="H3615">
        <v>51865</v>
      </c>
      <c r="I3615">
        <f>IF(Table3_1[[#This Row],[Status]]="Hired",1,0)</f>
        <v>0</v>
      </c>
      <c r="J3615" t="b">
        <f>OR((Table3_1[[#This Row],[Offered Salary]]&lt;$O$27),(Table3_1[[#This Row],[Offered Salary]]&gt;$O$28))</f>
        <v>0</v>
      </c>
      <c r="K3615" t="str">
        <f>IF(Table3_1[[#This Row],[Offered Salary]]&lt;$O$27,"Low",IF(Table3_1[[#This Row],[Offered Salary]]&gt;$O$28,"High",""))</f>
        <v/>
      </c>
      <c r="L3615" s="6">
        <f>((Table3_1[[#This Row],[Offered Salary]]-$O$25)/$O$26)</f>
        <v>6.5176264199446485E-2</v>
      </c>
    </row>
    <row r="3616" spans="1:12" x14ac:dyDescent="0.3">
      <c r="A3616">
        <v>149844</v>
      </c>
      <c r="B3616" s="2">
        <v>41837</v>
      </c>
      <c r="C3616" s="3">
        <v>0.40186342592592594</v>
      </c>
      <c r="D3616" t="s">
        <v>31</v>
      </c>
      <c r="E3616" t="s">
        <v>27</v>
      </c>
      <c r="F3616" t="s">
        <v>17</v>
      </c>
      <c r="G3616" t="s">
        <v>2</v>
      </c>
      <c r="H3616">
        <v>95833</v>
      </c>
      <c r="I3616">
        <f>IF(Table3_1[[#This Row],[Status]]="Hired",1,0)</f>
        <v>1</v>
      </c>
      <c r="J3616" t="b">
        <f>OR((Table3_1[[#This Row],[Offered Salary]]&lt;$O$27),(Table3_1[[#This Row],[Offered Salary]]&gt;$O$28))</f>
        <v>0</v>
      </c>
      <c r="K3616" t="str">
        <f>IF(Table3_1[[#This Row],[Offered Salary]]&lt;$O$27,"Low",IF(Table3_1[[#This Row],[Offered Salary]]&gt;$O$28,"High",""))</f>
        <v/>
      </c>
      <c r="L3616" s="6">
        <f>((Table3_1[[#This Row],[Offered Salary]]-$O$25)/$O$26)</f>
        <v>1.5891721714193419</v>
      </c>
    </row>
    <row r="3617" spans="1:12" x14ac:dyDescent="0.3">
      <c r="A3617">
        <v>641503</v>
      </c>
      <c r="B3617" s="2">
        <v>41837</v>
      </c>
      <c r="C3617" s="3">
        <v>0.40256944444444442</v>
      </c>
      <c r="D3617" t="s">
        <v>30</v>
      </c>
      <c r="E3617" t="s">
        <v>29</v>
      </c>
      <c r="F3617" t="s">
        <v>17</v>
      </c>
      <c r="G3617" t="s">
        <v>2</v>
      </c>
      <c r="H3617">
        <v>28413</v>
      </c>
      <c r="I3617">
        <f>IF(Table3_1[[#This Row],[Status]]="Hired",1,0)</f>
        <v>0</v>
      </c>
      <c r="J3617" t="b">
        <f>OR((Table3_1[[#This Row],[Offered Salary]]&lt;$O$27),(Table3_1[[#This Row],[Offered Salary]]&gt;$O$28))</f>
        <v>0</v>
      </c>
      <c r="K3617" t="str">
        <f>IF(Table3_1[[#This Row],[Offered Salary]]&lt;$O$27,"Low",IF(Table3_1[[#This Row],[Offered Salary]]&gt;$O$28,"High",""))</f>
        <v/>
      </c>
      <c r="L3617" s="6">
        <f>((Table3_1[[#This Row],[Offered Salary]]-$O$25)/$O$26)</f>
        <v>-0.74770474053401847</v>
      </c>
    </row>
    <row r="3618" spans="1:12" x14ac:dyDescent="0.3">
      <c r="A3618">
        <v>37024</v>
      </c>
      <c r="B3618" s="2">
        <v>41837</v>
      </c>
      <c r="C3618" s="3">
        <v>0.40371527777777777</v>
      </c>
      <c r="D3618" t="s">
        <v>30</v>
      </c>
      <c r="E3618" t="s">
        <v>29</v>
      </c>
      <c r="F3618" t="s">
        <v>17</v>
      </c>
      <c r="G3618" t="s">
        <v>2</v>
      </c>
      <c r="H3618">
        <v>73512</v>
      </c>
      <c r="I3618">
        <f>IF(Table3_1[[#This Row],[Status]]="Hired",1,0)</f>
        <v>0</v>
      </c>
      <c r="J3618" t="b">
        <f>OR((Table3_1[[#This Row],[Offered Salary]]&lt;$O$27),(Table3_1[[#This Row],[Offered Salary]]&gt;$O$28))</f>
        <v>0</v>
      </c>
      <c r="K3618" t="str">
        <f>IF(Table3_1[[#This Row],[Offered Salary]]&lt;$O$27,"Low",IF(Table3_1[[#This Row],[Offered Salary]]&gt;$O$28,"High",""))</f>
        <v/>
      </c>
      <c r="L3618" s="6">
        <f>((Table3_1[[#This Row],[Offered Salary]]-$O$25)/$O$26)</f>
        <v>0.81549329939752402</v>
      </c>
    </row>
    <row r="3619" spans="1:12" x14ac:dyDescent="0.3">
      <c r="A3619">
        <v>508595</v>
      </c>
      <c r="B3619" s="2">
        <v>41837</v>
      </c>
      <c r="C3619" s="3">
        <v>0.40472222222222221</v>
      </c>
      <c r="D3619" t="s">
        <v>30</v>
      </c>
      <c r="E3619" t="s">
        <v>29</v>
      </c>
      <c r="F3619" t="s">
        <v>17</v>
      </c>
      <c r="G3619" t="s">
        <v>2</v>
      </c>
      <c r="H3619">
        <v>52875</v>
      </c>
      <c r="I3619">
        <f>IF(Table3_1[[#This Row],[Status]]="Hired",1,0)</f>
        <v>0</v>
      </c>
      <c r="J3619" t="b">
        <f>OR((Table3_1[[#This Row],[Offered Salary]]&lt;$O$27),(Table3_1[[#This Row],[Offered Salary]]&gt;$O$28))</f>
        <v>0</v>
      </c>
      <c r="K3619" t="str">
        <f>IF(Table3_1[[#This Row],[Offered Salary]]&lt;$O$27,"Low",IF(Table3_1[[#This Row],[Offered Salary]]&gt;$O$28,"High",""))</f>
        <v/>
      </c>
      <c r="L3619" s="6">
        <f>((Table3_1[[#This Row],[Offered Salary]]-$O$25)/$O$26)</f>
        <v>0.10018435795608983</v>
      </c>
    </row>
    <row r="3620" spans="1:12" x14ac:dyDescent="0.3">
      <c r="A3620">
        <v>604590</v>
      </c>
      <c r="B3620" s="2">
        <v>41837</v>
      </c>
      <c r="C3620" s="3">
        <v>0.40517361111111111</v>
      </c>
      <c r="D3620" t="s">
        <v>30</v>
      </c>
      <c r="E3620" t="s">
        <v>27</v>
      </c>
      <c r="F3620" t="s">
        <v>17</v>
      </c>
      <c r="G3620" t="s">
        <v>2</v>
      </c>
      <c r="H3620">
        <v>78962</v>
      </c>
      <c r="I3620">
        <f>IF(Table3_1[[#This Row],[Status]]="Hired",1,0)</f>
        <v>0</v>
      </c>
      <c r="J3620" t="b">
        <f>OR((Table3_1[[#This Row],[Offered Salary]]&lt;$O$27),(Table3_1[[#This Row],[Offered Salary]]&gt;$O$28))</f>
        <v>0</v>
      </c>
      <c r="K3620" t="str">
        <f>IF(Table3_1[[#This Row],[Offered Salary]]&lt;$O$27,"Low",IF(Table3_1[[#This Row],[Offered Salary]]&gt;$O$28,"High",""))</f>
        <v/>
      </c>
      <c r="L3620" s="6">
        <f>((Table3_1[[#This Row],[Offered Salary]]-$O$25)/$O$26)</f>
        <v>1.0043983597675301</v>
      </c>
    </row>
    <row r="3621" spans="1:12" x14ac:dyDescent="0.3">
      <c r="A3621">
        <v>461013</v>
      </c>
      <c r="B3621" s="2">
        <v>41838</v>
      </c>
      <c r="C3621" s="3">
        <v>0.59263888888888894</v>
      </c>
      <c r="D3621" t="s">
        <v>31</v>
      </c>
      <c r="E3621" t="s">
        <v>27</v>
      </c>
      <c r="F3621" t="s">
        <v>17</v>
      </c>
      <c r="G3621" t="s">
        <v>2</v>
      </c>
      <c r="H3621">
        <v>27465</v>
      </c>
      <c r="I3621">
        <f>IF(Table3_1[[#This Row],[Status]]="Hired",1,0)</f>
        <v>1</v>
      </c>
      <c r="J3621" t="b">
        <f>OR((Table3_1[[#This Row],[Offered Salary]]&lt;$O$27),(Table3_1[[#This Row],[Offered Salary]]&gt;$O$28))</f>
        <v>0</v>
      </c>
      <c r="K3621" t="str">
        <f>IF(Table3_1[[#This Row],[Offered Salary]]&lt;$O$27,"Low",IF(Table3_1[[#This Row],[Offered Salary]]&gt;$O$28,"High",""))</f>
        <v/>
      </c>
      <c r="L3621" s="6">
        <f>((Table3_1[[#This Row],[Offered Salary]]-$O$25)/$O$26)</f>
        <v>-0.78056382259470947</v>
      </c>
    </row>
    <row r="3622" spans="1:12" x14ac:dyDescent="0.3">
      <c r="A3622">
        <v>844190</v>
      </c>
      <c r="B3622" s="2">
        <v>41838</v>
      </c>
      <c r="C3622" s="3">
        <v>0.59354166666666663</v>
      </c>
      <c r="D3622" t="s">
        <v>31</v>
      </c>
      <c r="E3622" t="s">
        <v>27</v>
      </c>
      <c r="F3622" t="s">
        <v>17</v>
      </c>
      <c r="G3622" t="s">
        <v>2</v>
      </c>
      <c r="H3622">
        <v>40744</v>
      </c>
      <c r="I3622">
        <f>IF(Table3_1[[#This Row],[Status]]="Hired",1,0)</f>
        <v>1</v>
      </c>
      <c r="J3622" t="b">
        <f>OR((Table3_1[[#This Row],[Offered Salary]]&lt;$O$27),(Table3_1[[#This Row],[Offered Salary]]&gt;$O$28))</f>
        <v>0</v>
      </c>
      <c r="K3622" t="str">
        <f>IF(Table3_1[[#This Row],[Offered Salary]]&lt;$O$27,"Low",IF(Table3_1[[#This Row],[Offered Salary]]&gt;$O$28,"High",""))</f>
        <v/>
      </c>
      <c r="L3622" s="6">
        <f>((Table3_1[[#This Row],[Offered Salary]]-$O$25)/$O$26)</f>
        <v>-0.32029404339226697</v>
      </c>
    </row>
    <row r="3623" spans="1:12" x14ac:dyDescent="0.3">
      <c r="A3623">
        <v>684558</v>
      </c>
      <c r="B3623" s="2">
        <v>41838</v>
      </c>
      <c r="C3623" s="3">
        <v>0.59425925925925926</v>
      </c>
      <c r="D3623" t="s">
        <v>30</v>
      </c>
      <c r="E3623" t="s">
        <v>27</v>
      </c>
      <c r="F3623" t="s">
        <v>17</v>
      </c>
      <c r="G3623" t="s">
        <v>2</v>
      </c>
      <c r="H3623">
        <v>58001</v>
      </c>
      <c r="I3623">
        <f>IF(Table3_1[[#This Row],[Status]]="Hired",1,0)</f>
        <v>0</v>
      </c>
      <c r="J3623" t="b">
        <f>OR((Table3_1[[#This Row],[Offered Salary]]&lt;$O$27),(Table3_1[[#This Row],[Offered Salary]]&gt;$O$28))</f>
        <v>0</v>
      </c>
      <c r="K3623" t="str">
        <f>IF(Table3_1[[#This Row],[Offered Salary]]&lt;$O$27,"Low",IF(Table3_1[[#This Row],[Offered Salary]]&gt;$O$28,"High",""))</f>
        <v/>
      </c>
      <c r="L3623" s="6">
        <f>((Table3_1[[#This Row],[Offered Salary]]-$O$25)/$O$26)</f>
        <v>0.27785909914079654</v>
      </c>
    </row>
    <row r="3624" spans="1:12" x14ac:dyDescent="0.3">
      <c r="A3624">
        <v>707322</v>
      </c>
      <c r="B3624" s="2">
        <v>41867</v>
      </c>
      <c r="C3624" s="3">
        <v>0.4042013888888889</v>
      </c>
      <c r="D3624" t="s">
        <v>31</v>
      </c>
      <c r="E3624" t="s">
        <v>29</v>
      </c>
      <c r="F3624" t="s">
        <v>17</v>
      </c>
      <c r="G3624" t="s">
        <v>2</v>
      </c>
      <c r="H3624">
        <v>52191</v>
      </c>
      <c r="I3624">
        <f>IF(Table3_1[[#This Row],[Status]]="Hired",1,0)</f>
        <v>1</v>
      </c>
      <c r="J3624" t="b">
        <f>OR((Table3_1[[#This Row],[Offered Salary]]&lt;$O$27),(Table3_1[[#This Row],[Offered Salary]]&gt;$O$28))</f>
        <v>0</v>
      </c>
      <c r="K3624" t="str">
        <f>IF(Table3_1[[#This Row],[Offered Salary]]&lt;$O$27,"Low",IF(Table3_1[[#This Row],[Offered Salary]]&gt;$O$28,"High",""))</f>
        <v/>
      </c>
      <c r="L3624" s="6">
        <f>((Table3_1[[#This Row],[Offered Salary]]-$O$25)/$O$26)</f>
        <v>7.6475906342679881E-2</v>
      </c>
    </row>
    <row r="3625" spans="1:12" x14ac:dyDescent="0.3">
      <c r="A3625">
        <v>801707</v>
      </c>
      <c r="B3625" s="2">
        <v>41872</v>
      </c>
      <c r="C3625" s="3">
        <v>0.33902777777777776</v>
      </c>
      <c r="D3625" t="s">
        <v>30</v>
      </c>
      <c r="E3625" t="s">
        <v>27</v>
      </c>
      <c r="F3625" t="s">
        <v>17</v>
      </c>
      <c r="G3625" t="s">
        <v>2</v>
      </c>
      <c r="H3625">
        <v>15641</v>
      </c>
      <c r="I3625">
        <f>IF(Table3_1[[#This Row],[Status]]="Hired",1,0)</f>
        <v>0</v>
      </c>
      <c r="J3625" t="b">
        <f>OR((Table3_1[[#This Row],[Offered Salary]]&lt;$O$27),(Table3_1[[#This Row],[Offered Salary]]&gt;$O$28))</f>
        <v>0</v>
      </c>
      <c r="K3625" t="str">
        <f>IF(Table3_1[[#This Row],[Offered Salary]]&lt;$O$27,"Low",IF(Table3_1[[#This Row],[Offered Salary]]&gt;$O$28,"High",""))</f>
        <v/>
      </c>
      <c r="L3625" s="6">
        <f>((Table3_1[[#This Row],[Offered Salary]]-$O$25)/$O$26)</f>
        <v>-1.1904011499002054</v>
      </c>
    </row>
    <row r="3626" spans="1:12" x14ac:dyDescent="0.3">
      <c r="A3626">
        <v>592371</v>
      </c>
      <c r="B3626" s="2">
        <v>41872</v>
      </c>
      <c r="C3626" s="3">
        <v>0.33971064814814816</v>
      </c>
      <c r="D3626" t="s">
        <v>30</v>
      </c>
      <c r="E3626" t="s">
        <v>27</v>
      </c>
      <c r="F3626" t="s">
        <v>17</v>
      </c>
      <c r="G3626" t="s">
        <v>2</v>
      </c>
      <c r="H3626">
        <v>28415</v>
      </c>
      <c r="I3626">
        <f>IF(Table3_1[[#This Row],[Status]]="Hired",1,0)</f>
        <v>0</v>
      </c>
      <c r="J3626" t="b">
        <f>OR((Table3_1[[#This Row],[Offered Salary]]&lt;$O$27),(Table3_1[[#This Row],[Offered Salary]]&gt;$O$28))</f>
        <v>0</v>
      </c>
      <c r="K3626" t="str">
        <f>IF(Table3_1[[#This Row],[Offered Salary]]&lt;$O$27,"Low",IF(Table3_1[[#This Row],[Offered Salary]]&gt;$O$28,"High",""))</f>
        <v/>
      </c>
      <c r="L3626" s="6">
        <f>((Table3_1[[#This Row],[Offered Salary]]-$O$25)/$O$26)</f>
        <v>-0.74763541757608454</v>
      </c>
    </row>
    <row r="3627" spans="1:12" x14ac:dyDescent="0.3">
      <c r="A3627">
        <v>283689</v>
      </c>
      <c r="B3627" s="2">
        <v>41872</v>
      </c>
      <c r="C3627" s="3">
        <v>0.34153935185185186</v>
      </c>
      <c r="D3627" t="s">
        <v>31</v>
      </c>
      <c r="E3627" t="s">
        <v>27</v>
      </c>
      <c r="F3627" t="s">
        <v>17</v>
      </c>
      <c r="G3627" t="s">
        <v>2</v>
      </c>
      <c r="H3627">
        <v>2654</v>
      </c>
      <c r="I3627">
        <f>IF(Table3_1[[#This Row],[Status]]="Hired",1,0)</f>
        <v>1</v>
      </c>
      <c r="J3627" t="b">
        <f>OR((Table3_1[[#This Row],[Offered Salary]]&lt;$O$27),(Table3_1[[#This Row],[Offered Salary]]&gt;$O$28))</f>
        <v>1</v>
      </c>
      <c r="K3627" t="str">
        <f>IF(Table3_1[[#This Row],[Offered Salary]]&lt;$O$27,"Low",IF(Table3_1[[#This Row],[Offered Salary]]&gt;$O$28,"High",""))</f>
        <v>Low</v>
      </c>
      <c r="L3627" s="6">
        <f>((Table3_1[[#This Row],[Offered Salary]]-$O$25)/$O$26)</f>
        <v>-1.6405497772442914</v>
      </c>
    </row>
    <row r="3628" spans="1:12" x14ac:dyDescent="0.3">
      <c r="A3628">
        <v>651680</v>
      </c>
      <c r="B3628" s="2">
        <v>41826</v>
      </c>
      <c r="C3628" s="3">
        <v>0.52922453703703709</v>
      </c>
      <c r="D3628" t="s">
        <v>30</v>
      </c>
      <c r="E3628" t="s">
        <v>27</v>
      </c>
      <c r="F3628" t="s">
        <v>12</v>
      </c>
      <c r="G3628" t="s">
        <v>8</v>
      </c>
      <c r="H3628">
        <v>17318</v>
      </c>
      <c r="I3628">
        <f>IF(Table3_1[[#This Row],[Status]]="Hired",1,0)</f>
        <v>0</v>
      </c>
      <c r="J3628" t="b">
        <f>OR((Table3_1[[#This Row],[Offered Salary]]&lt;$O$27),(Table3_1[[#This Row],[Offered Salary]]&gt;$O$28))</f>
        <v>0</v>
      </c>
      <c r="K3628" t="str">
        <f>IF(Table3_1[[#This Row],[Offered Salary]]&lt;$O$27,"Low",IF(Table3_1[[#This Row],[Offered Salary]]&gt;$O$28,"High",""))</f>
        <v/>
      </c>
      <c r="L3628" s="6">
        <f>((Table3_1[[#This Row],[Offered Salary]]-$O$25)/$O$26)</f>
        <v>-1.1322738496725906</v>
      </c>
    </row>
    <row r="3629" spans="1:12" x14ac:dyDescent="0.3">
      <c r="A3629">
        <v>915258</v>
      </c>
      <c r="B3629" s="2">
        <v>41826</v>
      </c>
      <c r="C3629" s="3">
        <v>0.52995370370370365</v>
      </c>
      <c r="D3629" t="s">
        <v>30</v>
      </c>
      <c r="E3629" t="s">
        <v>29</v>
      </c>
      <c r="F3629" t="s">
        <v>12</v>
      </c>
      <c r="G3629" t="s">
        <v>8</v>
      </c>
      <c r="H3629">
        <v>11600</v>
      </c>
      <c r="I3629">
        <f>IF(Table3_1[[#This Row],[Status]]="Hired",1,0)</f>
        <v>0</v>
      </c>
      <c r="J3629" t="b">
        <f>OR((Table3_1[[#This Row],[Offered Salary]]&lt;$O$27),(Table3_1[[#This Row],[Offered Salary]]&gt;$O$28))</f>
        <v>1</v>
      </c>
      <c r="K3629" t="str">
        <f>IF(Table3_1[[#This Row],[Offered Salary]]&lt;$O$27,"Low",IF(Table3_1[[#This Row],[Offered Salary]]&gt;$O$28,"High",""))</f>
        <v>Low</v>
      </c>
      <c r="L3629" s="6">
        <f>((Table3_1[[#This Row],[Offered Salary]]-$O$25)/$O$26)</f>
        <v>-1.3304681864057457</v>
      </c>
    </row>
    <row r="3630" spans="1:12" x14ac:dyDescent="0.3">
      <c r="A3630">
        <v>609394</v>
      </c>
      <c r="B3630" s="2">
        <v>41828</v>
      </c>
      <c r="C3630" s="3">
        <v>0.46163194444444444</v>
      </c>
      <c r="D3630" t="s">
        <v>31</v>
      </c>
      <c r="E3630" t="s">
        <v>29</v>
      </c>
      <c r="F3630" t="s">
        <v>12</v>
      </c>
      <c r="G3630" t="s">
        <v>8</v>
      </c>
      <c r="H3630">
        <v>43241</v>
      </c>
      <c r="I3630">
        <f>IF(Table3_1[[#This Row],[Status]]="Hired",1,0)</f>
        <v>1</v>
      </c>
      <c r="J3630" t="b">
        <f>OR((Table3_1[[#This Row],[Offered Salary]]&lt;$O$27),(Table3_1[[#This Row],[Offered Salary]]&gt;$O$28))</f>
        <v>0</v>
      </c>
      <c r="K3630" t="str">
        <f>IF(Table3_1[[#This Row],[Offered Salary]]&lt;$O$27,"Low",IF(Table3_1[[#This Row],[Offered Salary]]&gt;$O$28,"High",""))</f>
        <v/>
      </c>
      <c r="L3630" s="6">
        <f>((Table3_1[[#This Row],[Offered Salary]]-$O$25)/$O$26)</f>
        <v>-0.23374433041173387</v>
      </c>
    </row>
    <row r="3631" spans="1:12" x14ac:dyDescent="0.3">
      <c r="A3631">
        <v>106616</v>
      </c>
      <c r="B3631" s="2">
        <v>41836</v>
      </c>
      <c r="C3631" s="3">
        <v>0.99866898148148153</v>
      </c>
      <c r="D3631" t="s">
        <v>30</v>
      </c>
      <c r="E3631" t="s">
        <v>29</v>
      </c>
      <c r="F3631" t="s">
        <v>12</v>
      </c>
      <c r="G3631" t="s">
        <v>8</v>
      </c>
      <c r="H3631">
        <v>62097</v>
      </c>
      <c r="I3631">
        <f>IF(Table3_1[[#This Row],[Status]]="Hired",1,0)</f>
        <v>0</v>
      </c>
      <c r="J3631" t="b">
        <f>OR((Table3_1[[#This Row],[Offered Salary]]&lt;$O$27),(Table3_1[[#This Row],[Offered Salary]]&gt;$O$28))</f>
        <v>0</v>
      </c>
      <c r="K3631" t="str">
        <f>IF(Table3_1[[#This Row],[Offered Salary]]&lt;$O$27,"Low",IF(Table3_1[[#This Row],[Offered Salary]]&gt;$O$28,"High",""))</f>
        <v/>
      </c>
      <c r="L3631" s="6">
        <f>((Table3_1[[#This Row],[Offered Salary]]-$O$25)/$O$26)</f>
        <v>0.4198325169895204</v>
      </c>
    </row>
    <row r="3632" spans="1:12" x14ac:dyDescent="0.3">
      <c r="A3632">
        <v>620338</v>
      </c>
      <c r="B3632" s="2">
        <v>41803</v>
      </c>
      <c r="C3632" s="3">
        <v>0.39810185185185187</v>
      </c>
      <c r="D3632" t="s">
        <v>31</v>
      </c>
      <c r="E3632" t="s">
        <v>27</v>
      </c>
      <c r="F3632" t="s">
        <v>17</v>
      </c>
      <c r="G3632" t="s">
        <v>4</v>
      </c>
      <c r="H3632">
        <v>91273</v>
      </c>
      <c r="I3632">
        <f>IF(Table3_1[[#This Row],[Status]]="Hired",1,0)</f>
        <v>1</v>
      </c>
      <c r="J3632" t="b">
        <f>OR((Table3_1[[#This Row],[Offered Salary]]&lt;$O$27),(Table3_1[[#This Row],[Offered Salary]]&gt;$O$28))</f>
        <v>0</v>
      </c>
      <c r="K3632" t="str">
        <f>IF(Table3_1[[#This Row],[Offered Salary]]&lt;$O$27,"Low",IF(Table3_1[[#This Row],[Offered Salary]]&gt;$O$28,"High",""))</f>
        <v/>
      </c>
      <c r="L3632" s="6">
        <f>((Table3_1[[#This Row],[Offered Salary]]-$O$25)/$O$26)</f>
        <v>1.4311158273299422</v>
      </c>
    </row>
    <row r="3633" spans="1:12" x14ac:dyDescent="0.3">
      <c r="A3633">
        <v>514881</v>
      </c>
      <c r="B3633" s="2">
        <v>41821</v>
      </c>
      <c r="C3633" s="3">
        <v>0.21542824074074074</v>
      </c>
      <c r="D3633" t="s">
        <v>30</v>
      </c>
      <c r="E3633" t="s">
        <v>28</v>
      </c>
      <c r="F3633" t="s">
        <v>17</v>
      </c>
      <c r="G3633" t="s">
        <v>4</v>
      </c>
      <c r="H3633">
        <v>63585</v>
      </c>
      <c r="I3633">
        <f>IF(Table3_1[[#This Row],[Status]]="Hired",1,0)</f>
        <v>0</v>
      </c>
      <c r="J3633" t="b">
        <f>OR((Table3_1[[#This Row],[Offered Salary]]&lt;$O$27),(Table3_1[[#This Row],[Offered Salary]]&gt;$O$28))</f>
        <v>0</v>
      </c>
      <c r="K3633" t="str">
        <f>IF(Table3_1[[#This Row],[Offered Salary]]&lt;$O$27,"Low",IF(Table3_1[[#This Row],[Offered Salary]]&gt;$O$28,"High",""))</f>
        <v/>
      </c>
      <c r="L3633" s="6">
        <f>((Table3_1[[#This Row],[Offered Salary]]-$O$25)/$O$26)</f>
        <v>0.47140879769237709</v>
      </c>
    </row>
    <row r="3634" spans="1:12" x14ac:dyDescent="0.3">
      <c r="A3634">
        <v>662089</v>
      </c>
      <c r="B3634" s="2">
        <v>41831</v>
      </c>
      <c r="C3634" s="3">
        <v>0.39949074074074076</v>
      </c>
      <c r="D3634" t="s">
        <v>31</v>
      </c>
      <c r="E3634" t="s">
        <v>27</v>
      </c>
      <c r="F3634" t="s">
        <v>17</v>
      </c>
      <c r="G3634" t="s">
        <v>4</v>
      </c>
      <c r="H3634">
        <v>29896</v>
      </c>
      <c r="I3634">
        <f>IF(Table3_1[[#This Row],[Status]]="Hired",1,0)</f>
        <v>1</v>
      </c>
      <c r="J3634" t="b">
        <f>OR((Table3_1[[#This Row],[Offered Salary]]&lt;$O$27),(Table3_1[[#This Row],[Offered Salary]]&gt;$O$28))</f>
        <v>0</v>
      </c>
      <c r="K3634" t="str">
        <f>IF(Table3_1[[#This Row],[Offered Salary]]&lt;$O$27,"Low",IF(Table3_1[[#This Row],[Offered Salary]]&gt;$O$28,"High",""))</f>
        <v/>
      </c>
      <c r="L3634" s="6">
        <f>((Table3_1[[#This Row],[Offered Salary]]-$O$25)/$O$26)</f>
        <v>-0.69630176722599657</v>
      </c>
    </row>
    <row r="3635" spans="1:12" x14ac:dyDescent="0.3">
      <c r="A3635">
        <v>282188</v>
      </c>
      <c r="B3635" s="2">
        <v>41831</v>
      </c>
      <c r="C3635" s="3">
        <v>0.39981481481481479</v>
      </c>
      <c r="D3635" t="s">
        <v>31</v>
      </c>
      <c r="E3635" t="s">
        <v>27</v>
      </c>
      <c r="F3635" t="s">
        <v>17</v>
      </c>
      <c r="G3635" t="s">
        <v>4</v>
      </c>
      <c r="H3635">
        <v>67135</v>
      </c>
      <c r="I3635">
        <f>IF(Table3_1[[#This Row],[Status]]="Hired",1,0)</f>
        <v>1</v>
      </c>
      <c r="J3635" t="b">
        <f>OR((Table3_1[[#This Row],[Offered Salary]]&lt;$O$27),(Table3_1[[#This Row],[Offered Salary]]&gt;$O$28))</f>
        <v>0</v>
      </c>
      <c r="K3635" t="str">
        <f>IF(Table3_1[[#This Row],[Offered Salary]]&lt;$O$27,"Low",IF(Table3_1[[#This Row],[Offered Salary]]&gt;$O$28,"High",""))</f>
        <v/>
      </c>
      <c r="L3635" s="6">
        <f>((Table3_1[[#This Row],[Offered Salary]]-$O$25)/$O$26)</f>
        <v>0.59445704802513344</v>
      </c>
    </row>
    <row r="3636" spans="1:12" x14ac:dyDescent="0.3">
      <c r="A3636">
        <v>563335</v>
      </c>
      <c r="B3636" s="2">
        <v>41831</v>
      </c>
      <c r="C3636" s="3">
        <v>0.40046296296296297</v>
      </c>
      <c r="D3636" t="s">
        <v>31</v>
      </c>
      <c r="E3636" t="s">
        <v>29</v>
      </c>
      <c r="F3636" t="s">
        <v>17</v>
      </c>
      <c r="G3636" t="s">
        <v>4</v>
      </c>
      <c r="H3636">
        <v>24723</v>
      </c>
      <c r="I3636">
        <f>IF(Table3_1[[#This Row],[Status]]="Hired",1,0)</f>
        <v>1</v>
      </c>
      <c r="J3636" t="b">
        <f>OR((Table3_1[[#This Row],[Offered Salary]]&lt;$O$27),(Table3_1[[#This Row],[Offered Salary]]&gt;$O$28))</f>
        <v>0</v>
      </c>
      <c r="K3636" t="str">
        <f>IF(Table3_1[[#This Row],[Offered Salary]]&lt;$O$27,"Low",IF(Table3_1[[#This Row],[Offered Salary]]&gt;$O$28,"High",""))</f>
        <v/>
      </c>
      <c r="L3636" s="6">
        <f>((Table3_1[[#This Row],[Offered Salary]]-$O$25)/$O$26)</f>
        <v>-0.87560559792215109</v>
      </c>
    </row>
    <row r="3637" spans="1:12" x14ac:dyDescent="0.3">
      <c r="A3637">
        <v>579155</v>
      </c>
      <c r="B3637" s="2">
        <v>41848</v>
      </c>
      <c r="C3637" s="3">
        <v>0.77331018518518524</v>
      </c>
      <c r="D3637" t="s">
        <v>30</v>
      </c>
      <c r="E3637" t="s">
        <v>27</v>
      </c>
      <c r="F3637" t="s">
        <v>17</v>
      </c>
      <c r="G3637" t="s">
        <v>4</v>
      </c>
      <c r="H3637">
        <v>47646</v>
      </c>
      <c r="I3637">
        <f>IF(Table3_1[[#This Row],[Status]]="Hired",1,0)</f>
        <v>0</v>
      </c>
      <c r="J3637" t="b">
        <f>OR((Table3_1[[#This Row],[Offered Salary]]&lt;$O$27),(Table3_1[[#This Row],[Offered Salary]]&gt;$O$28))</f>
        <v>0</v>
      </c>
      <c r="K3637" t="str">
        <f>IF(Table3_1[[#This Row],[Offered Salary]]&lt;$O$27,"Low",IF(Table3_1[[#This Row],[Offered Salary]]&gt;$O$28,"High",""))</f>
        <v/>
      </c>
      <c r="L3637" s="6">
        <f>((Table3_1[[#This Row],[Offered Salary]]-$O$25)/$O$26)</f>
        <v>-8.1060515562215135E-2</v>
      </c>
    </row>
    <row r="3638" spans="1:12" x14ac:dyDescent="0.3">
      <c r="A3638">
        <v>53039</v>
      </c>
      <c r="B3638" s="2">
        <v>41812</v>
      </c>
      <c r="C3638" s="3">
        <v>0.62908564814814816</v>
      </c>
      <c r="D3638" t="s">
        <v>31</v>
      </c>
      <c r="E3638" t="s">
        <v>27</v>
      </c>
      <c r="F3638" t="s">
        <v>20</v>
      </c>
      <c r="G3638" t="s">
        <v>1</v>
      </c>
      <c r="H3638">
        <v>38704</v>
      </c>
      <c r="I3638">
        <f>IF(Table3_1[[#This Row],[Status]]="Hired",1,0)</f>
        <v>1</v>
      </c>
      <c r="J3638" t="b">
        <f>OR((Table3_1[[#This Row],[Offered Salary]]&lt;$O$27),(Table3_1[[#This Row],[Offered Salary]]&gt;$O$28))</f>
        <v>0</v>
      </c>
      <c r="K3638" t="str">
        <f>IF(Table3_1[[#This Row],[Offered Salary]]&lt;$O$27,"Low",IF(Table3_1[[#This Row],[Offered Salary]]&gt;$O$28,"High",""))</f>
        <v/>
      </c>
      <c r="L3638" s="6">
        <f>((Table3_1[[#This Row],[Offered Salary]]-$O$25)/$O$26)</f>
        <v>-0.3910034604848931</v>
      </c>
    </row>
    <row r="3639" spans="1:12" x14ac:dyDescent="0.3">
      <c r="A3639">
        <v>71209</v>
      </c>
      <c r="B3639" s="2">
        <v>41824</v>
      </c>
      <c r="C3639" s="3">
        <v>0.39677083333333335</v>
      </c>
      <c r="D3639" t="s">
        <v>30</v>
      </c>
      <c r="E3639" t="s">
        <v>27</v>
      </c>
      <c r="F3639" t="s">
        <v>20</v>
      </c>
      <c r="G3639" t="s">
        <v>2</v>
      </c>
      <c r="H3639">
        <v>37788</v>
      </c>
      <c r="I3639">
        <f>IF(Table3_1[[#This Row],[Status]]="Hired",1,0)</f>
        <v>0</v>
      </c>
      <c r="J3639" t="b">
        <f>OR((Table3_1[[#This Row],[Offered Salary]]&lt;$O$27),(Table3_1[[#This Row],[Offered Salary]]&gt;$O$28))</f>
        <v>0</v>
      </c>
      <c r="K3639" t="str">
        <f>IF(Table3_1[[#This Row],[Offered Salary]]&lt;$O$27,"Low",IF(Table3_1[[#This Row],[Offered Salary]]&gt;$O$28,"High",""))</f>
        <v/>
      </c>
      <c r="L3639" s="6">
        <f>((Table3_1[[#This Row],[Offered Salary]]-$O$25)/$O$26)</f>
        <v>-0.42275337521864093</v>
      </c>
    </row>
    <row r="3640" spans="1:12" x14ac:dyDescent="0.3">
      <c r="A3640">
        <v>703701</v>
      </c>
      <c r="B3640" s="2">
        <v>41829</v>
      </c>
      <c r="C3640" s="3">
        <v>0.72900462962962964</v>
      </c>
      <c r="D3640" t="s">
        <v>30</v>
      </c>
      <c r="E3640" t="s">
        <v>29</v>
      </c>
      <c r="F3640" t="s">
        <v>20</v>
      </c>
      <c r="G3640" t="s">
        <v>2</v>
      </c>
      <c r="H3640">
        <v>82292</v>
      </c>
      <c r="I3640">
        <f>IF(Table3_1[[#This Row],[Status]]="Hired",1,0)</f>
        <v>0</v>
      </c>
      <c r="J3640" t="b">
        <f>OR((Table3_1[[#This Row],[Offered Salary]]&lt;$O$27),(Table3_1[[#This Row],[Offered Salary]]&gt;$O$28))</f>
        <v>0</v>
      </c>
      <c r="K3640" t="str">
        <f>IF(Table3_1[[#This Row],[Offered Salary]]&lt;$O$27,"Low",IF(Table3_1[[#This Row],[Offered Salary]]&gt;$O$28,"High",""))</f>
        <v/>
      </c>
      <c r="L3640" s="6">
        <f>((Table3_1[[#This Row],[Offered Salary]]-$O$25)/$O$26)</f>
        <v>1.1198210847275523</v>
      </c>
    </row>
    <row r="3641" spans="1:12" x14ac:dyDescent="0.3">
      <c r="A3641">
        <v>25908</v>
      </c>
      <c r="B3641" s="2">
        <v>41878</v>
      </c>
      <c r="C3641" s="3">
        <v>0.72018518518518515</v>
      </c>
      <c r="D3641" t="s">
        <v>30</v>
      </c>
      <c r="E3641" t="s">
        <v>27</v>
      </c>
      <c r="F3641" t="s">
        <v>17</v>
      </c>
      <c r="G3641" t="s">
        <v>8</v>
      </c>
      <c r="H3641">
        <v>80073</v>
      </c>
      <c r="I3641">
        <f>IF(Table3_1[[#This Row],[Status]]="Hired",1,0)</f>
        <v>0</v>
      </c>
      <c r="J3641" t="b">
        <f>OR((Table3_1[[#This Row],[Offered Salary]]&lt;$O$27),(Table3_1[[#This Row],[Offered Salary]]&gt;$O$28))</f>
        <v>0</v>
      </c>
      <c r="K3641" t="str">
        <f>IF(Table3_1[[#This Row],[Offered Salary]]&lt;$O$27,"Low",IF(Table3_1[[#This Row],[Offered Salary]]&gt;$O$28,"High",""))</f>
        <v/>
      </c>
      <c r="L3641" s="6">
        <f>((Table3_1[[#This Row],[Offered Salary]]-$O$25)/$O$26)</f>
        <v>1.0429072628998379</v>
      </c>
    </row>
    <row r="3642" spans="1:12" x14ac:dyDescent="0.3">
      <c r="A3642">
        <v>863065</v>
      </c>
      <c r="B3642" s="2">
        <v>41795</v>
      </c>
      <c r="C3642" s="3">
        <v>0.38050925925925927</v>
      </c>
      <c r="D3642" t="s">
        <v>30</v>
      </c>
      <c r="E3642" t="s">
        <v>28</v>
      </c>
      <c r="F3642" t="s">
        <v>20</v>
      </c>
      <c r="G3642" t="s">
        <v>10</v>
      </c>
      <c r="H3642">
        <v>36377</v>
      </c>
      <c r="I3642">
        <f>IF(Table3_1[[#This Row],[Status]]="Hired",1,0)</f>
        <v>0</v>
      </c>
      <c r="J3642" t="b">
        <f>OR((Table3_1[[#This Row],[Offered Salary]]&lt;$O$27),(Table3_1[[#This Row],[Offered Salary]]&gt;$O$28))</f>
        <v>0</v>
      </c>
      <c r="K3642" t="str">
        <f>IF(Table3_1[[#This Row],[Offered Salary]]&lt;$O$27,"Low",IF(Table3_1[[#This Row],[Offered Salary]]&gt;$O$28,"High",""))</f>
        <v/>
      </c>
      <c r="L3642" s="6">
        <f>((Table3_1[[#This Row],[Offered Salary]]-$O$25)/$O$26)</f>
        <v>-0.47166072204104065</v>
      </c>
    </row>
    <row r="3643" spans="1:12" x14ac:dyDescent="0.3">
      <c r="A3643">
        <v>24745</v>
      </c>
      <c r="B3643" s="2">
        <v>41768</v>
      </c>
      <c r="C3643" s="3">
        <v>0.7836805555555556</v>
      </c>
      <c r="D3643" t="s">
        <v>30</v>
      </c>
      <c r="E3643" t="s">
        <v>29</v>
      </c>
      <c r="F3643" t="s">
        <v>20</v>
      </c>
      <c r="G3643" t="s">
        <v>1</v>
      </c>
      <c r="H3643">
        <v>63523</v>
      </c>
      <c r="I3643">
        <f>IF(Table3_1[[#This Row],[Status]]="Hired",1,0)</f>
        <v>0</v>
      </c>
      <c r="J3643" t="b">
        <f>OR((Table3_1[[#This Row],[Offered Salary]]&lt;$O$27),(Table3_1[[#This Row],[Offered Salary]]&gt;$O$28))</f>
        <v>0</v>
      </c>
      <c r="K3643" t="str">
        <f>IF(Table3_1[[#This Row],[Offered Salary]]&lt;$O$27,"Low",IF(Table3_1[[#This Row],[Offered Salary]]&gt;$O$28,"High",""))</f>
        <v/>
      </c>
      <c r="L3643" s="6">
        <f>((Table3_1[[#This Row],[Offered Salary]]-$O$25)/$O$26)</f>
        <v>0.46925978599642476</v>
      </c>
    </row>
    <row r="3644" spans="1:12" x14ac:dyDescent="0.3">
      <c r="A3644">
        <v>671181</v>
      </c>
      <c r="B3644" s="2">
        <v>41818</v>
      </c>
      <c r="C3644" s="3">
        <v>0.81418981481481478</v>
      </c>
      <c r="D3644" t="s">
        <v>30</v>
      </c>
      <c r="E3644" t="s">
        <v>29</v>
      </c>
      <c r="F3644" t="s">
        <v>20</v>
      </c>
      <c r="G3644" t="s">
        <v>1</v>
      </c>
      <c r="H3644">
        <v>81792</v>
      </c>
      <c r="I3644">
        <f>IF(Table3_1[[#This Row],[Status]]="Hired",1,0)</f>
        <v>0</v>
      </c>
      <c r="J3644" t="b">
        <f>OR((Table3_1[[#This Row],[Offered Salary]]&lt;$O$27),(Table3_1[[#This Row],[Offered Salary]]&gt;$O$28))</f>
        <v>0</v>
      </c>
      <c r="K3644" t="str">
        <f>IF(Table3_1[[#This Row],[Offered Salary]]&lt;$O$27,"Low",IF(Table3_1[[#This Row],[Offered Salary]]&gt;$O$28,"High",""))</f>
        <v/>
      </c>
      <c r="L3644" s="6">
        <f>((Table3_1[[#This Row],[Offered Salary]]-$O$25)/$O$26)</f>
        <v>1.1024903452440655</v>
      </c>
    </row>
    <row r="3645" spans="1:12" x14ac:dyDescent="0.3">
      <c r="A3645">
        <v>460744</v>
      </c>
      <c r="B3645" s="2">
        <v>41818</v>
      </c>
      <c r="C3645" s="3">
        <v>0.81464120370370374</v>
      </c>
      <c r="D3645" t="s">
        <v>31</v>
      </c>
      <c r="E3645" t="s">
        <v>27</v>
      </c>
      <c r="F3645" t="s">
        <v>20</v>
      </c>
      <c r="G3645" t="s">
        <v>1</v>
      </c>
      <c r="H3645">
        <v>62673</v>
      </c>
      <c r="I3645">
        <f>IF(Table3_1[[#This Row],[Status]]="Hired",1,0)</f>
        <v>1</v>
      </c>
      <c r="J3645" t="b">
        <f>OR((Table3_1[[#This Row],[Offered Salary]]&lt;$O$27),(Table3_1[[#This Row],[Offered Salary]]&gt;$O$28))</f>
        <v>0</v>
      </c>
      <c r="K3645" t="str">
        <f>IF(Table3_1[[#This Row],[Offered Salary]]&lt;$O$27,"Low",IF(Table3_1[[#This Row],[Offered Salary]]&gt;$O$28,"High",""))</f>
        <v/>
      </c>
      <c r="L3645" s="6">
        <f>((Table3_1[[#This Row],[Offered Salary]]-$O$25)/$O$26)</f>
        <v>0.43979752887449719</v>
      </c>
    </row>
    <row r="3646" spans="1:12" x14ac:dyDescent="0.3">
      <c r="A3646">
        <v>597345</v>
      </c>
      <c r="B3646" s="2">
        <v>41822</v>
      </c>
      <c r="C3646" s="3">
        <v>0.34679398148148149</v>
      </c>
      <c r="D3646" t="s">
        <v>31</v>
      </c>
      <c r="E3646" t="s">
        <v>27</v>
      </c>
      <c r="F3646" t="s">
        <v>20</v>
      </c>
      <c r="G3646" t="s">
        <v>1</v>
      </c>
      <c r="H3646">
        <v>49159</v>
      </c>
      <c r="I3646">
        <f>IF(Table3_1[[#This Row],[Status]]="Hired",1,0)</f>
        <v>1</v>
      </c>
      <c r="J3646" t="b">
        <f>OR((Table3_1[[#This Row],[Offered Salary]]&lt;$O$27),(Table3_1[[#This Row],[Offered Salary]]&gt;$O$28))</f>
        <v>0</v>
      </c>
      <c r="K3646" t="str">
        <f>IF(Table3_1[[#This Row],[Offered Salary]]&lt;$O$27,"Low",IF(Table3_1[[#This Row],[Offered Salary]]&gt;$O$28,"High",""))</f>
        <v/>
      </c>
      <c r="L3646" s="6">
        <f>((Table3_1[[#This Row],[Offered Salary]]-$O$25)/$O$26)</f>
        <v>-2.861769788518408E-2</v>
      </c>
    </row>
    <row r="3647" spans="1:12" x14ac:dyDescent="0.3">
      <c r="A3647">
        <v>777203</v>
      </c>
      <c r="B3647" s="2">
        <v>41822</v>
      </c>
      <c r="C3647" s="3">
        <v>0.35002314814814817</v>
      </c>
      <c r="D3647" t="s">
        <v>31</v>
      </c>
      <c r="E3647" t="s">
        <v>27</v>
      </c>
      <c r="F3647" t="s">
        <v>20</v>
      </c>
      <c r="G3647" t="s">
        <v>1</v>
      </c>
      <c r="H3647">
        <v>98583</v>
      </c>
      <c r="I3647">
        <f>IF(Table3_1[[#This Row],[Status]]="Hired",1,0)</f>
        <v>1</v>
      </c>
      <c r="J3647" t="b">
        <f>OR((Table3_1[[#This Row],[Offered Salary]]&lt;$O$27),(Table3_1[[#This Row],[Offered Salary]]&gt;$O$28))</f>
        <v>0</v>
      </c>
      <c r="K3647" t="str">
        <f>IF(Table3_1[[#This Row],[Offered Salary]]&lt;$O$27,"Low",IF(Table3_1[[#This Row],[Offered Salary]]&gt;$O$28,"High",""))</f>
        <v/>
      </c>
      <c r="L3647" s="6">
        <f>((Table3_1[[#This Row],[Offered Salary]]-$O$25)/$O$26)</f>
        <v>1.6844912385785193</v>
      </c>
    </row>
    <row r="3648" spans="1:12" x14ac:dyDescent="0.3">
      <c r="A3648">
        <v>525233</v>
      </c>
      <c r="B3648" s="2">
        <v>41822</v>
      </c>
      <c r="C3648" s="3">
        <v>0.35031250000000003</v>
      </c>
      <c r="D3648" t="s">
        <v>30</v>
      </c>
      <c r="E3648" t="s">
        <v>27</v>
      </c>
      <c r="F3648" t="s">
        <v>20</v>
      </c>
      <c r="G3648" t="s">
        <v>1</v>
      </c>
      <c r="H3648">
        <v>16398</v>
      </c>
      <c r="I3648">
        <f>IF(Table3_1[[#This Row],[Status]]="Hired",1,0)</f>
        <v>0</v>
      </c>
      <c r="J3648" t="b">
        <f>OR((Table3_1[[#This Row],[Offered Salary]]&lt;$O$27),(Table3_1[[#This Row],[Offered Salary]]&gt;$O$28))</f>
        <v>0</v>
      </c>
      <c r="K3648" t="str">
        <f>IF(Table3_1[[#This Row],[Offered Salary]]&lt;$O$27,"Low",IF(Table3_1[[#This Row],[Offered Salary]]&gt;$O$28,"High",""))</f>
        <v/>
      </c>
      <c r="L3648" s="6">
        <f>((Table3_1[[#This Row],[Offered Salary]]-$O$25)/$O$26)</f>
        <v>-1.1641624103222064</v>
      </c>
    </row>
    <row r="3649" spans="1:12" x14ac:dyDescent="0.3">
      <c r="A3649">
        <v>671784</v>
      </c>
      <c r="B3649" s="2">
        <v>41824</v>
      </c>
      <c r="C3649" s="3">
        <v>0.43652777777777779</v>
      </c>
      <c r="D3649" t="s">
        <v>31</v>
      </c>
      <c r="E3649" t="s">
        <v>27</v>
      </c>
      <c r="F3649" t="s">
        <v>20</v>
      </c>
      <c r="G3649" t="s">
        <v>1</v>
      </c>
      <c r="H3649">
        <v>39972</v>
      </c>
      <c r="I3649">
        <f>IF(Table3_1[[#This Row],[Status]]="Hired",1,0)</f>
        <v>1</v>
      </c>
      <c r="J3649" t="b">
        <f>OR((Table3_1[[#This Row],[Offered Salary]]&lt;$O$27),(Table3_1[[#This Row],[Offered Salary]]&gt;$O$28))</f>
        <v>0</v>
      </c>
      <c r="K3649" t="str">
        <f>IF(Table3_1[[#This Row],[Offered Salary]]&lt;$O$27,"Low",IF(Table3_1[[#This Row],[Offered Salary]]&gt;$O$28,"High",""))</f>
        <v/>
      </c>
      <c r="L3649" s="6">
        <f>((Table3_1[[#This Row],[Offered Salary]]-$O$25)/$O$26)</f>
        <v>-0.34705270515477055</v>
      </c>
    </row>
    <row r="3650" spans="1:12" x14ac:dyDescent="0.3">
      <c r="A3650">
        <v>612796</v>
      </c>
      <c r="B3650" s="2">
        <v>41835</v>
      </c>
      <c r="C3650" s="3">
        <v>0.58775462962962965</v>
      </c>
      <c r="D3650" t="s">
        <v>31</v>
      </c>
      <c r="E3650" t="s">
        <v>27</v>
      </c>
      <c r="F3650" t="s">
        <v>20</v>
      </c>
      <c r="G3650" t="s">
        <v>1</v>
      </c>
      <c r="H3650">
        <v>36097</v>
      </c>
      <c r="I3650">
        <f>IF(Table3_1[[#This Row],[Status]]="Hired",1,0)</f>
        <v>1</v>
      </c>
      <c r="J3650" t="b">
        <f>OR((Table3_1[[#This Row],[Offered Salary]]&lt;$O$27),(Table3_1[[#This Row],[Offered Salary]]&gt;$O$28))</f>
        <v>0</v>
      </c>
      <c r="K3650" t="str">
        <f>IF(Table3_1[[#This Row],[Offered Salary]]&lt;$O$27,"Low",IF(Table3_1[[#This Row],[Offered Salary]]&gt;$O$28,"High",""))</f>
        <v/>
      </c>
      <c r="L3650" s="6">
        <f>((Table3_1[[#This Row],[Offered Salary]]-$O$25)/$O$26)</f>
        <v>-0.48136593615179329</v>
      </c>
    </row>
    <row r="3651" spans="1:12" x14ac:dyDescent="0.3">
      <c r="A3651">
        <v>220918</v>
      </c>
      <c r="B3651" s="2">
        <v>41835</v>
      </c>
      <c r="C3651" s="3">
        <v>0.58849537037037036</v>
      </c>
      <c r="D3651" t="s">
        <v>31</v>
      </c>
      <c r="E3651" t="s">
        <v>29</v>
      </c>
      <c r="F3651" t="s">
        <v>20</v>
      </c>
      <c r="G3651" t="s">
        <v>1</v>
      </c>
      <c r="H3651">
        <v>85690</v>
      </c>
      <c r="I3651">
        <f>IF(Table3_1[[#This Row],[Status]]="Hired",1,0)</f>
        <v>1</v>
      </c>
      <c r="J3651" t="b">
        <f>OR((Table3_1[[#This Row],[Offered Salary]]&lt;$O$27),(Table3_1[[#This Row],[Offered Salary]]&gt;$O$28))</f>
        <v>0</v>
      </c>
      <c r="K3651" t="str">
        <f>IF(Table3_1[[#This Row],[Offered Salary]]&lt;$O$27,"Low",IF(Table3_1[[#This Row],[Offered Salary]]&gt;$O$28,"High",""))</f>
        <v/>
      </c>
      <c r="L3651" s="6">
        <f>((Table3_1[[#This Row],[Offered Salary]]-$O$25)/$O$26)</f>
        <v>1.2376007902573285</v>
      </c>
    </row>
    <row r="3652" spans="1:12" x14ac:dyDescent="0.3">
      <c r="A3652">
        <v>82002</v>
      </c>
      <c r="B3652" s="2">
        <v>41836</v>
      </c>
      <c r="C3652" s="3">
        <v>0.82574074074074078</v>
      </c>
      <c r="D3652" t="s">
        <v>31</v>
      </c>
      <c r="E3652" t="s">
        <v>27</v>
      </c>
      <c r="F3652" t="s">
        <v>20</v>
      </c>
      <c r="G3652" t="s">
        <v>1</v>
      </c>
      <c r="H3652">
        <v>31165</v>
      </c>
      <c r="I3652">
        <f>IF(Table3_1[[#This Row],[Status]]="Hired",1,0)</f>
        <v>1</v>
      </c>
      <c r="J3652" t="b">
        <f>OR((Table3_1[[#This Row],[Offered Salary]]&lt;$O$27),(Table3_1[[#This Row],[Offered Salary]]&gt;$O$28))</f>
        <v>0</v>
      </c>
      <c r="K3652" t="str">
        <f>IF(Table3_1[[#This Row],[Offered Salary]]&lt;$O$27,"Low",IF(Table3_1[[#This Row],[Offered Salary]]&gt;$O$28,"High",""))</f>
        <v/>
      </c>
      <c r="L3652" s="6">
        <f>((Table3_1[[#This Row],[Offered Salary]]-$O$25)/$O$26)</f>
        <v>-0.65231635041690705</v>
      </c>
    </row>
    <row r="3653" spans="1:12" x14ac:dyDescent="0.3">
      <c r="A3653">
        <v>220656</v>
      </c>
      <c r="B3653" s="2">
        <v>41796</v>
      </c>
      <c r="C3653" s="3">
        <v>0.74675925925925923</v>
      </c>
      <c r="D3653" t="s">
        <v>30</v>
      </c>
      <c r="E3653" t="s">
        <v>29</v>
      </c>
      <c r="F3653" t="s">
        <v>20</v>
      </c>
      <c r="G3653" t="s">
        <v>7</v>
      </c>
      <c r="H3653">
        <v>28224</v>
      </c>
      <c r="I3653">
        <f>IF(Table3_1[[#This Row],[Status]]="Hired",1,0)</f>
        <v>0</v>
      </c>
      <c r="J3653" t="b">
        <f>OR((Table3_1[[#This Row],[Offered Salary]]&lt;$O$27),(Table3_1[[#This Row],[Offered Salary]]&gt;$O$28))</f>
        <v>0</v>
      </c>
      <c r="K3653" t="str">
        <f>IF(Table3_1[[#This Row],[Offered Salary]]&lt;$O$27,"Low",IF(Table3_1[[#This Row],[Offered Salary]]&gt;$O$28,"High",""))</f>
        <v/>
      </c>
      <c r="L3653" s="6">
        <f>((Table3_1[[#This Row],[Offered Salary]]-$O$25)/$O$26)</f>
        <v>-0.75425576005877648</v>
      </c>
    </row>
    <row r="3654" spans="1:12" x14ac:dyDescent="0.3">
      <c r="A3654">
        <v>688724</v>
      </c>
      <c r="B3654" s="2">
        <v>41811</v>
      </c>
      <c r="C3654" s="3">
        <v>0.91130787037037042</v>
      </c>
      <c r="D3654" t="s">
        <v>31</v>
      </c>
      <c r="E3654" t="s">
        <v>27</v>
      </c>
      <c r="F3654" t="s">
        <v>20</v>
      </c>
      <c r="G3654" t="s">
        <v>7</v>
      </c>
      <c r="H3654">
        <v>13036</v>
      </c>
      <c r="I3654">
        <f>IF(Table3_1[[#This Row],[Status]]="Hired",1,0)</f>
        <v>1</v>
      </c>
      <c r="J3654" t="b">
        <f>OR((Table3_1[[#This Row],[Offered Salary]]&lt;$O$27),(Table3_1[[#This Row],[Offered Salary]]&gt;$O$28))</f>
        <v>0</v>
      </c>
      <c r="K3654" t="str">
        <f>IF(Table3_1[[#This Row],[Offered Salary]]&lt;$O$27,"Low",IF(Table3_1[[#This Row],[Offered Salary]]&gt;$O$28,"High",""))</f>
        <v/>
      </c>
      <c r="L3654" s="6">
        <f>((Table3_1[[#This Row],[Offered Salary]]-$O$25)/$O$26)</f>
        <v>-1.2806943026091715</v>
      </c>
    </row>
    <row r="3655" spans="1:12" x14ac:dyDescent="0.3">
      <c r="A3655">
        <v>893990</v>
      </c>
      <c r="B3655" s="2">
        <v>41811</v>
      </c>
      <c r="C3655" s="3">
        <v>0.91194444444444445</v>
      </c>
      <c r="D3655" t="s">
        <v>30</v>
      </c>
      <c r="E3655" t="s">
        <v>27</v>
      </c>
      <c r="F3655" t="s">
        <v>20</v>
      </c>
      <c r="G3655" t="s">
        <v>7</v>
      </c>
      <c r="H3655">
        <v>71044</v>
      </c>
      <c r="I3655">
        <f>IF(Table3_1[[#This Row],[Status]]="Hired",1,0)</f>
        <v>0</v>
      </c>
      <c r="J3655" t="b">
        <f>OR((Table3_1[[#This Row],[Offered Salary]]&lt;$O$27),(Table3_1[[#This Row],[Offered Salary]]&gt;$O$28))</f>
        <v>0</v>
      </c>
      <c r="K3655" t="str">
        <f>IF(Table3_1[[#This Row],[Offered Salary]]&lt;$O$27,"Low",IF(Table3_1[[#This Row],[Offered Salary]]&gt;$O$28,"High",""))</f>
        <v/>
      </c>
      <c r="L3655" s="6">
        <f>((Table3_1[[#This Row],[Offered Salary]]-$O$25)/$O$26)</f>
        <v>0.72994876930703323</v>
      </c>
    </row>
    <row r="3656" spans="1:12" x14ac:dyDescent="0.3">
      <c r="A3656">
        <v>508655</v>
      </c>
      <c r="B3656" s="2">
        <v>41811</v>
      </c>
      <c r="C3656" s="3">
        <v>0.91253472222222221</v>
      </c>
      <c r="D3656" t="s">
        <v>31</v>
      </c>
      <c r="E3656" t="s">
        <v>29</v>
      </c>
      <c r="F3656" t="s">
        <v>20</v>
      </c>
      <c r="G3656" t="s">
        <v>7</v>
      </c>
      <c r="H3656">
        <v>52526</v>
      </c>
      <c r="I3656">
        <f>IF(Table3_1[[#This Row],[Status]]="Hired",1,0)</f>
        <v>1</v>
      </c>
      <c r="J3656" t="b">
        <f>OR((Table3_1[[#This Row],[Offered Salary]]&lt;$O$27),(Table3_1[[#This Row],[Offered Salary]]&gt;$O$28))</f>
        <v>0</v>
      </c>
      <c r="K3656" t="str">
        <f>IF(Table3_1[[#This Row],[Offered Salary]]&lt;$O$27,"Low",IF(Table3_1[[#This Row],[Offered Salary]]&gt;$O$28,"High",""))</f>
        <v/>
      </c>
      <c r="L3656" s="6">
        <f>((Table3_1[[#This Row],[Offered Salary]]-$O$25)/$O$26)</f>
        <v>8.8087501796616036E-2</v>
      </c>
    </row>
    <row r="3657" spans="1:12" x14ac:dyDescent="0.3">
      <c r="A3657">
        <v>465892</v>
      </c>
      <c r="B3657" s="2">
        <v>41811</v>
      </c>
      <c r="C3657" s="3">
        <v>0.91248842592592594</v>
      </c>
      <c r="D3657" t="s">
        <v>30</v>
      </c>
      <c r="E3657" t="s">
        <v>29</v>
      </c>
      <c r="F3657" t="s">
        <v>20</v>
      </c>
      <c r="G3657" t="s">
        <v>7</v>
      </c>
      <c r="H3657">
        <v>90091</v>
      </c>
      <c r="I3657">
        <f>IF(Table3_1[[#This Row],[Status]]="Hired",1,0)</f>
        <v>0</v>
      </c>
      <c r="J3657" t="b">
        <f>OR((Table3_1[[#This Row],[Offered Salary]]&lt;$O$27),(Table3_1[[#This Row],[Offered Salary]]&gt;$O$28))</f>
        <v>0</v>
      </c>
      <c r="K3657" t="str">
        <f>IF(Table3_1[[#This Row],[Offered Salary]]&lt;$O$27,"Low",IF(Table3_1[[#This Row],[Offered Salary]]&gt;$O$28,"High",""))</f>
        <v/>
      </c>
      <c r="L3657" s="6">
        <f>((Table3_1[[#This Row],[Offered Salary]]-$O$25)/$O$26)</f>
        <v>1.3901459591909795</v>
      </c>
    </row>
    <row r="3658" spans="1:12" x14ac:dyDescent="0.3">
      <c r="A3658">
        <v>875078</v>
      </c>
      <c r="B3658" s="2">
        <v>41811</v>
      </c>
      <c r="C3658" s="3">
        <v>0.91340277777777779</v>
      </c>
      <c r="D3658" t="s">
        <v>30</v>
      </c>
      <c r="E3658" t="s">
        <v>29</v>
      </c>
      <c r="F3658" t="s">
        <v>20</v>
      </c>
      <c r="G3658" t="s">
        <v>7</v>
      </c>
      <c r="H3658">
        <v>45885</v>
      </c>
      <c r="I3658">
        <f>IF(Table3_1[[#This Row],[Status]]="Hired",1,0)</f>
        <v>0</v>
      </c>
      <c r="J3658" t="b">
        <f>OR((Table3_1[[#This Row],[Offered Salary]]&lt;$O$27),(Table3_1[[#This Row],[Offered Salary]]&gt;$O$28))</f>
        <v>0</v>
      </c>
      <c r="K3658" t="str">
        <f>IF(Table3_1[[#This Row],[Offered Salary]]&lt;$O$27,"Low",IF(Table3_1[[#This Row],[Offered Salary]]&gt;$O$28,"High",""))</f>
        <v/>
      </c>
      <c r="L3658" s="6">
        <f>((Table3_1[[#This Row],[Offered Salary]]-$O$25)/$O$26)</f>
        <v>-0.14209938002305567</v>
      </c>
    </row>
    <row r="3659" spans="1:12" x14ac:dyDescent="0.3">
      <c r="A3659">
        <v>131063</v>
      </c>
      <c r="B3659" s="2">
        <v>41811</v>
      </c>
      <c r="C3659" s="3">
        <v>0.91442129629629632</v>
      </c>
      <c r="D3659" t="s">
        <v>30</v>
      </c>
      <c r="E3659" t="s">
        <v>29</v>
      </c>
      <c r="F3659" t="s">
        <v>20</v>
      </c>
      <c r="G3659" t="s">
        <v>7</v>
      </c>
      <c r="H3659">
        <v>77873</v>
      </c>
      <c r="I3659">
        <f>IF(Table3_1[[#This Row],[Status]]="Hired",1,0)</f>
        <v>0</v>
      </c>
      <c r="J3659" t="b">
        <f>OR((Table3_1[[#This Row],[Offered Salary]]&lt;$O$27),(Table3_1[[#This Row],[Offered Salary]]&gt;$O$28))</f>
        <v>0</v>
      </c>
      <c r="K3659" t="str">
        <f>IF(Table3_1[[#This Row],[Offered Salary]]&lt;$O$27,"Low",IF(Table3_1[[#This Row],[Offered Salary]]&gt;$O$28,"High",""))</f>
        <v/>
      </c>
      <c r="L3659" s="6">
        <f>((Table3_1[[#This Row],[Offered Salary]]-$O$25)/$O$26)</f>
        <v>0.96665200917249594</v>
      </c>
    </row>
    <row r="3660" spans="1:12" x14ac:dyDescent="0.3">
      <c r="A3660">
        <v>82215</v>
      </c>
      <c r="B3660" s="2">
        <v>41811</v>
      </c>
      <c r="C3660" s="3">
        <v>0.91416666666666668</v>
      </c>
      <c r="D3660" t="s">
        <v>31</v>
      </c>
      <c r="E3660" t="s">
        <v>29</v>
      </c>
      <c r="F3660" t="s">
        <v>20</v>
      </c>
      <c r="G3660" t="s">
        <v>7</v>
      </c>
      <c r="H3660">
        <v>86491</v>
      </c>
      <c r="I3660">
        <f>IF(Table3_1[[#This Row],[Status]]="Hired",1,0)</f>
        <v>1</v>
      </c>
      <c r="J3660" t="b">
        <f>OR((Table3_1[[#This Row],[Offered Salary]]&lt;$O$27),(Table3_1[[#This Row],[Offered Salary]]&gt;$O$28))</f>
        <v>0</v>
      </c>
      <c r="K3660" t="str">
        <f>IF(Table3_1[[#This Row],[Offered Salary]]&lt;$O$27,"Low",IF(Table3_1[[#This Row],[Offered Salary]]&gt;$O$28,"High",""))</f>
        <v/>
      </c>
      <c r="L3660" s="6">
        <f>((Table3_1[[#This Row],[Offered Salary]]-$O$25)/$O$26)</f>
        <v>1.2653646349098744</v>
      </c>
    </row>
    <row r="3661" spans="1:12" x14ac:dyDescent="0.3">
      <c r="A3661">
        <v>23223</v>
      </c>
      <c r="B3661" s="2">
        <v>41848</v>
      </c>
      <c r="C3661" s="3">
        <v>0.39892361111111113</v>
      </c>
      <c r="D3661" t="s">
        <v>31</v>
      </c>
      <c r="E3661" t="s">
        <v>27</v>
      </c>
      <c r="F3661" t="s">
        <v>20</v>
      </c>
      <c r="G3661" t="s">
        <v>7</v>
      </c>
      <c r="H3661">
        <v>81439</v>
      </c>
      <c r="I3661">
        <f>IF(Table3_1[[#This Row],[Status]]="Hired",1,0)</f>
        <v>1</v>
      </c>
      <c r="J3661" t="b">
        <f>OR((Table3_1[[#This Row],[Offered Salary]]&lt;$O$27),(Table3_1[[#This Row],[Offered Salary]]&gt;$O$28))</f>
        <v>0</v>
      </c>
      <c r="K3661" t="str">
        <f>IF(Table3_1[[#This Row],[Offered Salary]]&lt;$O$27,"Low",IF(Table3_1[[#This Row],[Offered Salary]]&gt;$O$28,"High",""))</f>
        <v/>
      </c>
      <c r="L3661" s="6">
        <f>((Table3_1[[#This Row],[Offered Salary]]-$O$25)/$O$26)</f>
        <v>1.0902548431687238</v>
      </c>
    </row>
    <row r="3662" spans="1:12" x14ac:dyDescent="0.3">
      <c r="A3662">
        <v>493696</v>
      </c>
      <c r="B3662" s="2">
        <v>41862</v>
      </c>
      <c r="C3662" s="3">
        <v>0.36988425925925927</v>
      </c>
      <c r="D3662" t="s">
        <v>30</v>
      </c>
      <c r="E3662" t="s">
        <v>27</v>
      </c>
      <c r="F3662" t="s">
        <v>20</v>
      </c>
      <c r="G3662" t="s">
        <v>7</v>
      </c>
      <c r="H3662">
        <v>28168</v>
      </c>
      <c r="I3662">
        <f>IF(Table3_1[[#This Row],[Status]]="Hired",1,0)</f>
        <v>0</v>
      </c>
      <c r="J3662" t="b">
        <f>OR((Table3_1[[#This Row],[Offered Salary]]&lt;$O$27),(Table3_1[[#This Row],[Offered Salary]]&gt;$O$28))</f>
        <v>0</v>
      </c>
      <c r="K3662" t="str">
        <f>IF(Table3_1[[#This Row],[Offered Salary]]&lt;$O$27,"Low",IF(Table3_1[[#This Row],[Offered Salary]]&gt;$O$28,"High",""))</f>
        <v/>
      </c>
      <c r="L3662" s="6">
        <f>((Table3_1[[#This Row],[Offered Salary]]-$O$25)/$O$26)</f>
        <v>-0.75619680288092694</v>
      </c>
    </row>
    <row r="3663" spans="1:12" x14ac:dyDescent="0.3">
      <c r="A3663">
        <v>90917</v>
      </c>
      <c r="B3663" s="2">
        <v>41841</v>
      </c>
      <c r="C3663" s="3">
        <v>0.39734953703703701</v>
      </c>
      <c r="D3663" t="s">
        <v>30</v>
      </c>
      <c r="E3663" t="s">
        <v>29</v>
      </c>
      <c r="F3663" t="s">
        <v>20</v>
      </c>
      <c r="G3663" t="s">
        <v>4</v>
      </c>
      <c r="H3663">
        <v>51580</v>
      </c>
      <c r="I3663">
        <f>IF(Table3_1[[#This Row],[Status]]="Hired",1,0)</f>
        <v>0</v>
      </c>
      <c r="J3663" t="b">
        <f>OR((Table3_1[[#This Row],[Offered Salary]]&lt;$O$27),(Table3_1[[#This Row],[Offered Salary]]&gt;$O$28))</f>
        <v>0</v>
      </c>
      <c r="K3663" t="str">
        <f>IF(Table3_1[[#This Row],[Offered Salary]]&lt;$O$27,"Low",IF(Table3_1[[#This Row],[Offered Salary]]&gt;$O$28,"High",""))</f>
        <v/>
      </c>
      <c r="L3663" s="6">
        <f>((Table3_1[[#This Row],[Offered Salary]]-$O$25)/$O$26)</f>
        <v>5.5297742693859016E-2</v>
      </c>
    </row>
    <row r="3664" spans="1:12" x14ac:dyDescent="0.3">
      <c r="A3664">
        <v>685934</v>
      </c>
      <c r="B3664" s="2">
        <v>41843</v>
      </c>
      <c r="C3664" s="3">
        <v>0.52659722222222227</v>
      </c>
      <c r="D3664" t="s">
        <v>30</v>
      </c>
      <c r="E3664" t="s">
        <v>27</v>
      </c>
      <c r="F3664" t="s">
        <v>17</v>
      </c>
      <c r="G3664" t="s">
        <v>6</v>
      </c>
      <c r="H3664">
        <v>63577</v>
      </c>
      <c r="I3664">
        <f>IF(Table3_1[[#This Row],[Status]]="Hired",1,0)</f>
        <v>0</v>
      </c>
      <c r="J3664" t="b">
        <f>OR((Table3_1[[#This Row],[Offered Salary]]&lt;$O$27),(Table3_1[[#This Row],[Offered Salary]]&gt;$O$28))</f>
        <v>0</v>
      </c>
      <c r="K3664" t="str">
        <f>IF(Table3_1[[#This Row],[Offered Salary]]&lt;$O$27,"Low",IF(Table3_1[[#This Row],[Offered Salary]]&gt;$O$28,"High",""))</f>
        <v/>
      </c>
      <c r="L3664" s="6">
        <f>((Table3_1[[#This Row],[Offered Salary]]-$O$25)/$O$26)</f>
        <v>0.47113150586064134</v>
      </c>
    </row>
    <row r="3665" spans="1:12" x14ac:dyDescent="0.3">
      <c r="A3665">
        <v>844493</v>
      </c>
      <c r="B3665" s="2">
        <v>41765</v>
      </c>
      <c r="C3665" s="3">
        <v>0.39755787037037038</v>
      </c>
      <c r="D3665" t="s">
        <v>31</v>
      </c>
      <c r="E3665" t="s">
        <v>27</v>
      </c>
      <c r="F3665" t="s">
        <v>17</v>
      </c>
      <c r="G3665" t="s">
        <v>6</v>
      </c>
      <c r="H3665">
        <v>84470</v>
      </c>
      <c r="I3665">
        <f>IF(Table3_1[[#This Row],[Status]]="Hired",1,0)</f>
        <v>1</v>
      </c>
      <c r="J3665" t="b">
        <f>OR((Table3_1[[#This Row],[Offered Salary]]&lt;$O$27),(Table3_1[[#This Row],[Offered Salary]]&gt;$O$28))</f>
        <v>0</v>
      </c>
      <c r="K3665" t="str">
        <f>IF(Table3_1[[#This Row],[Offered Salary]]&lt;$O$27,"Low",IF(Table3_1[[#This Row],[Offered Salary]]&gt;$O$28,"High",""))</f>
        <v/>
      </c>
      <c r="L3665" s="6">
        <f>((Table3_1[[#This Row],[Offered Salary]]-$O$25)/$O$26)</f>
        <v>1.1953137859176208</v>
      </c>
    </row>
    <row r="3666" spans="1:12" x14ac:dyDescent="0.3">
      <c r="A3666">
        <v>233446</v>
      </c>
      <c r="B3666" s="2">
        <v>41765</v>
      </c>
      <c r="C3666" s="3">
        <v>0.44038194444444445</v>
      </c>
      <c r="D3666" t="s">
        <v>31</v>
      </c>
      <c r="E3666" t="s">
        <v>29</v>
      </c>
      <c r="F3666" t="s">
        <v>17</v>
      </c>
      <c r="G3666" t="s">
        <v>1</v>
      </c>
      <c r="H3666">
        <v>46708</v>
      </c>
      <c r="I3666">
        <f>IF(Table3_1[[#This Row],[Status]]="Hired",1,0)</f>
        <v>1</v>
      </c>
      <c r="J3666" t="b">
        <f>OR((Table3_1[[#This Row],[Offered Salary]]&lt;$O$27),(Table3_1[[#This Row],[Offered Salary]]&gt;$O$28))</f>
        <v>0</v>
      </c>
      <c r="K3666" t="str">
        <f>IF(Table3_1[[#This Row],[Offered Salary]]&lt;$O$27,"Low",IF(Table3_1[[#This Row],[Offered Salary]]&gt;$O$28,"High",""))</f>
        <v/>
      </c>
      <c r="L3666" s="6">
        <f>((Table3_1[[#This Row],[Offered Salary]]-$O$25)/$O$26)</f>
        <v>-0.11357298283323639</v>
      </c>
    </row>
    <row r="3667" spans="1:12" x14ac:dyDescent="0.3">
      <c r="A3667">
        <v>233095</v>
      </c>
      <c r="B3667" s="2">
        <v>41786</v>
      </c>
      <c r="C3667" s="3">
        <v>0.3966898148148148</v>
      </c>
      <c r="D3667" t="s">
        <v>30</v>
      </c>
      <c r="E3667" t="s">
        <v>27</v>
      </c>
      <c r="F3667" t="s">
        <v>17</v>
      </c>
      <c r="G3667" t="s">
        <v>1</v>
      </c>
      <c r="H3667">
        <v>57238</v>
      </c>
      <c r="I3667">
        <f>IF(Table3_1[[#This Row],[Status]]="Hired",1,0)</f>
        <v>0</v>
      </c>
      <c r="J3667" t="b">
        <f>OR((Table3_1[[#This Row],[Offered Salary]]&lt;$O$27),(Table3_1[[#This Row],[Offered Salary]]&gt;$O$28))</f>
        <v>0</v>
      </c>
      <c r="K3667" t="str">
        <f>IF(Table3_1[[#This Row],[Offered Salary]]&lt;$O$27,"Low",IF(Table3_1[[#This Row],[Offered Salary]]&gt;$O$28,"High",""))</f>
        <v/>
      </c>
      <c r="L3667" s="6">
        <f>((Table3_1[[#This Row],[Offered Salary]]-$O$25)/$O$26)</f>
        <v>0.25141239068899568</v>
      </c>
    </row>
    <row r="3668" spans="1:12" x14ac:dyDescent="0.3">
      <c r="A3668">
        <v>62277</v>
      </c>
      <c r="B3668" s="2">
        <v>41821</v>
      </c>
      <c r="C3668" s="3">
        <v>3.2881944444444443E-2</v>
      </c>
      <c r="D3668" t="s">
        <v>30</v>
      </c>
      <c r="E3668" t="s">
        <v>27</v>
      </c>
      <c r="F3668" t="s">
        <v>20</v>
      </c>
      <c r="G3668" t="s">
        <v>2</v>
      </c>
      <c r="H3668">
        <v>11906</v>
      </c>
      <c r="I3668">
        <f>IF(Table3_1[[#This Row],[Status]]="Hired",1,0)</f>
        <v>0</v>
      </c>
      <c r="J3668" t="b">
        <f>OR((Table3_1[[#This Row],[Offered Salary]]&lt;$O$27),(Table3_1[[#This Row],[Offered Salary]]&gt;$O$28))</f>
        <v>1</v>
      </c>
      <c r="K3668" t="str">
        <f>IF(Table3_1[[#This Row],[Offered Salary]]&lt;$O$27,"Low",IF(Table3_1[[#This Row],[Offered Salary]]&gt;$O$28,"High",""))</f>
        <v>Low</v>
      </c>
      <c r="L3668" s="6">
        <f>((Table3_1[[#This Row],[Offered Salary]]-$O$25)/$O$26)</f>
        <v>-1.3198617738418517</v>
      </c>
    </row>
    <row r="3669" spans="1:12" x14ac:dyDescent="0.3">
      <c r="A3669">
        <v>428368</v>
      </c>
      <c r="B3669" s="2">
        <v>41782</v>
      </c>
      <c r="C3669" s="3">
        <v>0.58061342592592591</v>
      </c>
      <c r="D3669" t="s">
        <v>31</v>
      </c>
      <c r="E3669" t="s">
        <v>29</v>
      </c>
      <c r="F3669" t="s">
        <v>20</v>
      </c>
      <c r="G3669" t="s">
        <v>2</v>
      </c>
      <c r="H3669">
        <v>38848</v>
      </c>
      <c r="I3669">
        <f>IF(Table3_1[[#This Row],[Status]]="Hired",1,0)</f>
        <v>1</v>
      </c>
      <c r="J3669" t="b">
        <f>OR((Table3_1[[#This Row],[Offered Salary]]&lt;$O$27),(Table3_1[[#This Row],[Offered Salary]]&gt;$O$28))</f>
        <v>0</v>
      </c>
      <c r="K3669" t="str">
        <f>IF(Table3_1[[#This Row],[Offered Salary]]&lt;$O$27,"Low",IF(Table3_1[[#This Row],[Offered Salary]]&gt;$O$28,"High",""))</f>
        <v/>
      </c>
      <c r="L3669" s="6">
        <f>((Table3_1[[#This Row],[Offered Salary]]-$O$25)/$O$26)</f>
        <v>-0.3860122075136489</v>
      </c>
    </row>
    <row r="3670" spans="1:12" x14ac:dyDescent="0.3">
      <c r="A3670">
        <v>106645</v>
      </c>
      <c r="B3670" s="2">
        <v>41773</v>
      </c>
      <c r="C3670" s="3">
        <v>0.73921296296296302</v>
      </c>
      <c r="D3670" t="s">
        <v>30</v>
      </c>
      <c r="E3670" t="s">
        <v>29</v>
      </c>
      <c r="F3670" t="s">
        <v>20</v>
      </c>
      <c r="G3670" t="s">
        <v>2</v>
      </c>
      <c r="H3670">
        <v>63329</v>
      </c>
      <c r="I3670">
        <f>IF(Table3_1[[#This Row],[Status]]="Hired",1,0)</f>
        <v>0</v>
      </c>
      <c r="J3670" t="b">
        <f>OR((Table3_1[[#This Row],[Offered Salary]]&lt;$O$27),(Table3_1[[#This Row],[Offered Salary]]&gt;$O$28))</f>
        <v>0</v>
      </c>
      <c r="K3670" t="str">
        <f>IF(Table3_1[[#This Row],[Offered Salary]]&lt;$O$27,"Low",IF(Table3_1[[#This Row],[Offered Salary]]&gt;$O$28,"High",""))</f>
        <v/>
      </c>
      <c r="L3670" s="6">
        <f>((Table3_1[[#This Row],[Offered Salary]]-$O$25)/$O$26)</f>
        <v>0.46253545907683186</v>
      </c>
    </row>
    <row r="3671" spans="1:12" x14ac:dyDescent="0.3">
      <c r="A3671">
        <v>254722</v>
      </c>
      <c r="B3671" s="2">
        <v>41775</v>
      </c>
      <c r="C3671" s="3">
        <v>0.82895833333333335</v>
      </c>
      <c r="D3671" t="s">
        <v>31</v>
      </c>
      <c r="E3671" t="s">
        <v>27</v>
      </c>
      <c r="F3671" t="s">
        <v>20</v>
      </c>
      <c r="G3671" t="s">
        <v>2</v>
      </c>
      <c r="H3671">
        <v>1686</v>
      </c>
      <c r="I3671">
        <f>IF(Table3_1[[#This Row],[Status]]="Hired",1,0)</f>
        <v>1</v>
      </c>
      <c r="J3671" t="b">
        <f>OR((Table3_1[[#This Row],[Offered Salary]]&lt;$O$27),(Table3_1[[#This Row],[Offered Salary]]&gt;$O$28))</f>
        <v>1</v>
      </c>
      <c r="K3671" t="str">
        <f>IF(Table3_1[[#This Row],[Offered Salary]]&lt;$O$27,"Low",IF(Table3_1[[#This Row],[Offered Salary]]&gt;$O$28,"High",""))</f>
        <v>Low</v>
      </c>
      <c r="L3671" s="6">
        <f>((Table3_1[[#This Row],[Offered Salary]]-$O$25)/$O$26)</f>
        <v>-1.6741020888843219</v>
      </c>
    </row>
    <row r="3672" spans="1:12" x14ac:dyDescent="0.3">
      <c r="A3672">
        <v>267483</v>
      </c>
      <c r="B3672" s="2">
        <v>41775</v>
      </c>
      <c r="C3672" s="3">
        <v>0.82924768518518521</v>
      </c>
      <c r="D3672" t="s">
        <v>30</v>
      </c>
      <c r="E3672" t="s">
        <v>29</v>
      </c>
      <c r="F3672" t="s">
        <v>20</v>
      </c>
      <c r="G3672" t="s">
        <v>2</v>
      </c>
      <c r="H3672">
        <v>27000</v>
      </c>
      <c r="I3672">
        <f>IF(Table3_1[[#This Row],[Status]]="Hired",1,0)</f>
        <v>0</v>
      </c>
      <c r="J3672" t="b">
        <f>OR((Table3_1[[#This Row],[Offered Salary]]&lt;$O$27),(Table3_1[[#This Row],[Offered Salary]]&gt;$O$28))</f>
        <v>0</v>
      </c>
      <c r="K3672" t="str">
        <f>IF(Table3_1[[#This Row],[Offered Salary]]&lt;$O$27,"Low",IF(Table3_1[[#This Row],[Offered Salary]]&gt;$O$28,"High",""))</f>
        <v/>
      </c>
      <c r="L3672" s="6">
        <f>((Table3_1[[#This Row],[Offered Salary]]-$O$25)/$O$26)</f>
        <v>-0.79668141031435213</v>
      </c>
    </row>
    <row r="3673" spans="1:12" x14ac:dyDescent="0.3">
      <c r="A3673">
        <v>851416</v>
      </c>
      <c r="B3673" s="2">
        <v>41864</v>
      </c>
      <c r="C3673" s="3">
        <v>0.39739583333333334</v>
      </c>
      <c r="D3673" t="s">
        <v>30</v>
      </c>
      <c r="E3673" t="s">
        <v>28</v>
      </c>
      <c r="F3673" t="s">
        <v>20</v>
      </c>
      <c r="G3673" t="s">
        <v>2</v>
      </c>
      <c r="H3673">
        <v>90172</v>
      </c>
      <c r="I3673">
        <f>IF(Table3_1[[#This Row],[Status]]="Hired",1,0)</f>
        <v>0</v>
      </c>
      <c r="J3673" t="b">
        <f>OR((Table3_1[[#This Row],[Offered Salary]]&lt;$O$27),(Table3_1[[#This Row],[Offered Salary]]&gt;$O$28))</f>
        <v>0</v>
      </c>
      <c r="K3673" t="str">
        <f>IF(Table3_1[[#This Row],[Offered Salary]]&lt;$O$27,"Low",IF(Table3_1[[#This Row],[Offered Salary]]&gt;$O$28,"High",""))</f>
        <v/>
      </c>
      <c r="L3673" s="6">
        <f>((Table3_1[[#This Row],[Offered Salary]]-$O$25)/$O$26)</f>
        <v>1.3929535389873042</v>
      </c>
    </row>
    <row r="3674" spans="1:12" x14ac:dyDescent="0.3">
      <c r="A3674">
        <v>593322</v>
      </c>
      <c r="B3674" s="2">
        <v>41873</v>
      </c>
      <c r="C3674" s="3">
        <v>0.19883101851851853</v>
      </c>
      <c r="D3674" t="s">
        <v>30</v>
      </c>
      <c r="E3674" t="s">
        <v>27</v>
      </c>
      <c r="F3674" t="s">
        <v>20</v>
      </c>
      <c r="G3674" t="s">
        <v>2</v>
      </c>
      <c r="H3674">
        <v>94846</v>
      </c>
      <c r="I3674">
        <f>IF(Table3_1[[#This Row],[Status]]="Hired",1,0)</f>
        <v>0</v>
      </c>
      <c r="J3674" t="b">
        <f>OR((Table3_1[[#This Row],[Offered Salary]]&lt;$O$27),(Table3_1[[#This Row],[Offered Salary]]&gt;$O$28))</f>
        <v>0</v>
      </c>
      <c r="K3674" t="str">
        <f>IF(Table3_1[[#This Row],[Offered Salary]]&lt;$O$27,"Low",IF(Table3_1[[#This Row],[Offered Salary]]&gt;$O$28,"High",""))</f>
        <v/>
      </c>
      <c r="L3674" s="6">
        <f>((Table3_1[[#This Row],[Offered Salary]]-$O$25)/$O$26)</f>
        <v>1.5549612916789388</v>
      </c>
    </row>
    <row r="3675" spans="1:12" x14ac:dyDescent="0.3">
      <c r="A3675">
        <v>755633</v>
      </c>
      <c r="B3675" s="2">
        <v>41873</v>
      </c>
      <c r="C3675" s="3">
        <v>0.20002314814814814</v>
      </c>
      <c r="D3675" t="s">
        <v>30</v>
      </c>
      <c r="E3675" t="s">
        <v>29</v>
      </c>
      <c r="F3675" t="s">
        <v>20</v>
      </c>
      <c r="G3675" t="s">
        <v>2</v>
      </c>
      <c r="H3675">
        <v>87873</v>
      </c>
      <c r="I3675">
        <f>IF(Table3_1[[#This Row],[Status]]="Hired",1,0)</f>
        <v>0</v>
      </c>
      <c r="J3675" t="b">
        <f>OR((Table3_1[[#This Row],[Offered Salary]]&lt;$O$27),(Table3_1[[#This Row],[Offered Salary]]&gt;$O$28))</f>
        <v>0</v>
      </c>
      <c r="K3675" t="str">
        <f>IF(Table3_1[[#This Row],[Offered Salary]]&lt;$O$27,"Low",IF(Table3_1[[#This Row],[Offered Salary]]&gt;$O$28,"High",""))</f>
        <v/>
      </c>
      <c r="L3675" s="6">
        <f>((Table3_1[[#This Row],[Offered Salary]]-$O$25)/$O$26)</f>
        <v>1.313266798842232</v>
      </c>
    </row>
    <row r="3676" spans="1:12" x14ac:dyDescent="0.3">
      <c r="A3676">
        <v>286810</v>
      </c>
      <c r="B3676" s="2">
        <v>41873</v>
      </c>
      <c r="C3676" s="3">
        <v>0.20052083333333334</v>
      </c>
      <c r="D3676" t="s">
        <v>31</v>
      </c>
      <c r="E3676" t="s">
        <v>27</v>
      </c>
      <c r="F3676" t="s">
        <v>20</v>
      </c>
      <c r="G3676" t="s">
        <v>2</v>
      </c>
      <c r="H3676">
        <v>68890</v>
      </c>
      <c r="I3676">
        <f>IF(Table3_1[[#This Row],[Status]]="Hired",1,0)</f>
        <v>1</v>
      </c>
      <c r="J3676" t="b">
        <f>OR((Table3_1[[#This Row],[Offered Salary]]&lt;$O$27),(Table3_1[[#This Row],[Offered Salary]]&gt;$O$28))</f>
        <v>0</v>
      </c>
      <c r="K3676" t="str">
        <f>IF(Table3_1[[#This Row],[Offered Salary]]&lt;$O$27,"Low",IF(Table3_1[[#This Row],[Offered Salary]]&gt;$O$28,"High",""))</f>
        <v/>
      </c>
      <c r="L3676" s="6">
        <f>((Table3_1[[#This Row],[Offered Salary]]-$O$25)/$O$26)</f>
        <v>0.65528794361217213</v>
      </c>
    </row>
    <row r="3677" spans="1:12" x14ac:dyDescent="0.3">
      <c r="A3677">
        <v>272792</v>
      </c>
      <c r="B3677" s="2">
        <v>41874</v>
      </c>
      <c r="C3677" s="3">
        <v>0.40475694444444443</v>
      </c>
      <c r="D3677" t="s">
        <v>31</v>
      </c>
      <c r="E3677" t="s">
        <v>29</v>
      </c>
      <c r="F3677" t="s">
        <v>20</v>
      </c>
      <c r="G3677" t="s">
        <v>2</v>
      </c>
      <c r="H3677">
        <v>51993</v>
      </c>
      <c r="I3677">
        <f>IF(Table3_1[[#This Row],[Status]]="Hired",1,0)</f>
        <v>1</v>
      </c>
      <c r="J3677" t="b">
        <f>OR((Table3_1[[#This Row],[Offered Salary]]&lt;$O$27),(Table3_1[[#This Row],[Offered Salary]]&gt;$O$28))</f>
        <v>0</v>
      </c>
      <c r="K3677" t="str">
        <f>IF(Table3_1[[#This Row],[Offered Salary]]&lt;$O$27,"Low",IF(Table3_1[[#This Row],[Offered Salary]]&gt;$O$28,"High",""))</f>
        <v/>
      </c>
      <c r="L3677" s="6">
        <f>((Table3_1[[#This Row],[Offered Salary]]-$O$25)/$O$26)</f>
        <v>6.9612933507219116E-2</v>
      </c>
    </row>
    <row r="3678" spans="1:12" x14ac:dyDescent="0.3">
      <c r="A3678">
        <v>231924</v>
      </c>
      <c r="B3678" s="2">
        <v>41874</v>
      </c>
      <c r="C3678" s="3">
        <v>0.40629629629629632</v>
      </c>
      <c r="D3678" t="s">
        <v>31</v>
      </c>
      <c r="E3678" t="s">
        <v>29</v>
      </c>
      <c r="F3678" t="s">
        <v>20</v>
      </c>
      <c r="G3678" t="s">
        <v>2</v>
      </c>
      <c r="H3678">
        <v>89458</v>
      </c>
      <c r="I3678">
        <f>IF(Table3_1[[#This Row],[Status]]="Hired",1,0)</f>
        <v>1</v>
      </c>
      <c r="J3678" t="b">
        <f>OR((Table3_1[[#This Row],[Offered Salary]]&lt;$O$27),(Table3_1[[#This Row],[Offered Salary]]&gt;$O$28))</f>
        <v>0</v>
      </c>
      <c r="K3678" t="str">
        <f>IF(Table3_1[[#This Row],[Offered Salary]]&lt;$O$27,"Low",IF(Table3_1[[#This Row],[Offered Salary]]&gt;$O$28,"High",""))</f>
        <v/>
      </c>
      <c r="L3678" s="6">
        <f>((Table3_1[[#This Row],[Offered Salary]]-$O$25)/$O$26)</f>
        <v>1.3682052430048852</v>
      </c>
    </row>
    <row r="3679" spans="1:12" x14ac:dyDescent="0.3">
      <c r="A3679">
        <v>522338</v>
      </c>
      <c r="B3679" s="2">
        <v>41881</v>
      </c>
      <c r="C3679" s="3">
        <v>0.65596064814814814</v>
      </c>
      <c r="D3679" t="s">
        <v>31</v>
      </c>
      <c r="E3679" t="s">
        <v>29</v>
      </c>
      <c r="F3679" t="s">
        <v>20</v>
      </c>
      <c r="G3679" t="s">
        <v>2</v>
      </c>
      <c r="H3679">
        <v>44529</v>
      </c>
      <c r="I3679">
        <f>IF(Table3_1[[#This Row],[Status]]="Hired",1,0)</f>
        <v>1</v>
      </c>
      <c r="J3679" t="b">
        <f>OR((Table3_1[[#This Row],[Offered Salary]]&lt;$O$27),(Table3_1[[#This Row],[Offered Salary]]&gt;$O$28))</f>
        <v>0</v>
      </c>
      <c r="K3679" t="str">
        <f>IF(Table3_1[[#This Row],[Offered Salary]]&lt;$O$27,"Low",IF(Table3_1[[#This Row],[Offered Salary]]&gt;$O$28,"High",""))</f>
        <v/>
      </c>
      <c r="L3679" s="6">
        <f>((Table3_1[[#This Row],[Offered Salary]]-$O$25)/$O$26)</f>
        <v>-0.18910034550227187</v>
      </c>
    </row>
    <row r="3680" spans="1:12" x14ac:dyDescent="0.3">
      <c r="A3680">
        <v>840292</v>
      </c>
      <c r="B3680" s="2">
        <v>41836</v>
      </c>
      <c r="C3680" s="3">
        <v>0.39805555555555555</v>
      </c>
      <c r="D3680" t="s">
        <v>30</v>
      </c>
      <c r="E3680" t="s">
        <v>29</v>
      </c>
      <c r="F3680" t="s">
        <v>20</v>
      </c>
      <c r="G3680" t="s">
        <v>10</v>
      </c>
      <c r="H3680">
        <v>65419</v>
      </c>
      <c r="I3680">
        <f>IF(Table3_1[[#This Row],[Status]]="Hired",1,0)</f>
        <v>0</v>
      </c>
      <c r="J3680" t="b">
        <f>OR((Table3_1[[#This Row],[Offered Salary]]&lt;$O$27),(Table3_1[[#This Row],[Offered Salary]]&gt;$O$28))</f>
        <v>0</v>
      </c>
      <c r="K3680" t="str">
        <f>IF(Table3_1[[#This Row],[Offered Salary]]&lt;$O$27,"Low",IF(Table3_1[[#This Row],[Offered Salary]]&gt;$O$28,"High",""))</f>
        <v/>
      </c>
      <c r="L3680" s="6">
        <f>((Table3_1[[#This Row],[Offered Salary]]-$O$25)/$O$26)</f>
        <v>0.53497795011780669</v>
      </c>
    </row>
    <row r="3681" spans="1:12" x14ac:dyDescent="0.3">
      <c r="A3681">
        <v>662487</v>
      </c>
      <c r="B3681" s="2">
        <v>41780</v>
      </c>
      <c r="C3681" s="3">
        <v>0.3969212962962963</v>
      </c>
      <c r="D3681" t="s">
        <v>31</v>
      </c>
      <c r="E3681" t="s">
        <v>27</v>
      </c>
      <c r="F3681" t="s">
        <v>17</v>
      </c>
      <c r="G3681" t="s">
        <v>10</v>
      </c>
      <c r="H3681">
        <v>80916</v>
      </c>
      <c r="I3681">
        <f>IF(Table3_1[[#This Row],[Status]]="Hired",1,0)</f>
        <v>1</v>
      </c>
      <c r="J3681" t="b">
        <f>OR((Table3_1[[#This Row],[Offered Salary]]&lt;$O$27),(Table3_1[[#This Row],[Offered Salary]]&gt;$O$28))</f>
        <v>0</v>
      </c>
      <c r="K3681" t="str">
        <f>IF(Table3_1[[#This Row],[Offered Salary]]&lt;$O$27,"Low",IF(Table3_1[[#This Row],[Offered Salary]]&gt;$O$28,"High",""))</f>
        <v/>
      </c>
      <c r="L3681" s="6">
        <f>((Table3_1[[#This Row],[Offered Salary]]-$O$25)/$O$26)</f>
        <v>1.0721268896689966</v>
      </c>
    </row>
    <row r="3682" spans="1:12" x14ac:dyDescent="0.3">
      <c r="A3682">
        <v>131773</v>
      </c>
      <c r="B3682" s="2">
        <v>41810</v>
      </c>
      <c r="C3682" s="3">
        <v>0.56158564814814815</v>
      </c>
      <c r="D3682" t="s">
        <v>30</v>
      </c>
      <c r="E3682" t="s">
        <v>27</v>
      </c>
      <c r="F3682" t="s">
        <v>17</v>
      </c>
      <c r="G3682" t="s">
        <v>10</v>
      </c>
      <c r="H3682">
        <v>69933</v>
      </c>
      <c r="I3682">
        <f>IF(Table3_1[[#This Row],[Status]]="Hired",1,0)</f>
        <v>0</v>
      </c>
      <c r="J3682" t="b">
        <f>OR((Table3_1[[#This Row],[Offered Salary]]&lt;$O$27),(Table3_1[[#This Row],[Offered Salary]]&gt;$O$28))</f>
        <v>0</v>
      </c>
      <c r="K3682" t="str">
        <f>IF(Table3_1[[#This Row],[Offered Salary]]&lt;$O$27,"Low",IF(Table3_1[[#This Row],[Offered Salary]]&gt;$O$28,"High",""))</f>
        <v/>
      </c>
      <c r="L3682" s="6">
        <f>((Table3_1[[#This Row],[Offered Salary]]-$O$25)/$O$26)</f>
        <v>0.69143986617472553</v>
      </c>
    </row>
    <row r="3683" spans="1:12" x14ac:dyDescent="0.3">
      <c r="A3683">
        <v>830960</v>
      </c>
      <c r="B3683" s="2">
        <v>41831</v>
      </c>
      <c r="C3683" s="3">
        <v>0.39753472222222225</v>
      </c>
      <c r="D3683" t="s">
        <v>30</v>
      </c>
      <c r="E3683" t="s">
        <v>28</v>
      </c>
      <c r="F3683" t="s">
        <v>17</v>
      </c>
      <c r="G3683" t="s">
        <v>10</v>
      </c>
      <c r="H3683">
        <v>80857</v>
      </c>
      <c r="I3683">
        <f>IF(Table3_1[[#This Row],[Status]]="Hired",1,0)</f>
        <v>0</v>
      </c>
      <c r="J3683" t="b">
        <f>OR((Table3_1[[#This Row],[Offered Salary]]&lt;$O$27),(Table3_1[[#This Row],[Offered Salary]]&gt;$O$28))</f>
        <v>0</v>
      </c>
      <c r="K3683" t="str">
        <f>IF(Table3_1[[#This Row],[Offered Salary]]&lt;$O$27,"Low",IF(Table3_1[[#This Row],[Offered Salary]]&gt;$O$28,"High",""))</f>
        <v/>
      </c>
      <c r="L3683" s="6">
        <f>((Table3_1[[#This Row],[Offered Salary]]-$O$25)/$O$26)</f>
        <v>1.0700818624099451</v>
      </c>
    </row>
    <row r="3684" spans="1:12" x14ac:dyDescent="0.3">
      <c r="A3684">
        <v>803879</v>
      </c>
      <c r="B3684" s="2">
        <v>41870</v>
      </c>
      <c r="C3684" s="3">
        <v>0.71754629629629629</v>
      </c>
      <c r="D3684" t="s">
        <v>31</v>
      </c>
      <c r="E3684" t="s">
        <v>27</v>
      </c>
      <c r="F3684" t="s">
        <v>14</v>
      </c>
      <c r="G3684" t="s">
        <v>8</v>
      </c>
      <c r="H3684">
        <v>59043</v>
      </c>
      <c r="I3684">
        <f>IF(Table3_1[[#This Row],[Status]]="Hired",1,0)</f>
        <v>1</v>
      </c>
      <c r="J3684" t="b">
        <f>OR((Table3_1[[#This Row],[Offered Salary]]&lt;$O$27),(Table3_1[[#This Row],[Offered Salary]]&gt;$O$28))</f>
        <v>0</v>
      </c>
      <c r="K3684" t="str">
        <f>IF(Table3_1[[#This Row],[Offered Salary]]&lt;$O$27,"Low",IF(Table3_1[[#This Row],[Offered Salary]]&gt;$O$28,"High",""))</f>
        <v/>
      </c>
      <c r="L3684" s="6">
        <f>((Table3_1[[#This Row],[Offered Salary]]-$O$25)/$O$26)</f>
        <v>0.31397636022438302</v>
      </c>
    </row>
    <row r="3685" spans="1:12" x14ac:dyDescent="0.3">
      <c r="A3685">
        <v>926957</v>
      </c>
      <c r="B3685" s="2">
        <v>41775</v>
      </c>
      <c r="C3685" s="3">
        <v>0.74787037037037041</v>
      </c>
      <c r="D3685" t="s">
        <v>31</v>
      </c>
      <c r="E3685" t="s">
        <v>27</v>
      </c>
      <c r="F3685" t="s">
        <v>17</v>
      </c>
      <c r="G3685" t="s">
        <v>8</v>
      </c>
      <c r="H3685">
        <v>66430</v>
      </c>
      <c r="I3685">
        <f>IF(Table3_1[[#This Row],[Status]]="Hired",1,0)</f>
        <v>1</v>
      </c>
      <c r="J3685" t="b">
        <f>OR((Table3_1[[#This Row],[Offered Salary]]&lt;$O$27),(Table3_1[[#This Row],[Offered Salary]]&gt;$O$28))</f>
        <v>0</v>
      </c>
      <c r="K3685" t="str">
        <f>IF(Table3_1[[#This Row],[Offered Salary]]&lt;$O$27,"Low",IF(Table3_1[[#This Row],[Offered Salary]]&gt;$O$28,"High",""))</f>
        <v/>
      </c>
      <c r="L3685" s="6">
        <f>((Table3_1[[#This Row],[Offered Salary]]-$O$25)/$O$26)</f>
        <v>0.57002070535341698</v>
      </c>
    </row>
    <row r="3686" spans="1:12" x14ac:dyDescent="0.3">
      <c r="A3686">
        <v>818752</v>
      </c>
      <c r="B3686" s="2">
        <v>41781</v>
      </c>
      <c r="C3686" s="3">
        <v>0.77797453703703701</v>
      </c>
      <c r="D3686" t="s">
        <v>31</v>
      </c>
      <c r="E3686" t="s">
        <v>29</v>
      </c>
      <c r="F3686" t="s">
        <v>17</v>
      </c>
      <c r="G3686" t="s">
        <v>4</v>
      </c>
      <c r="H3686">
        <v>59012</v>
      </c>
      <c r="I3686">
        <f>IF(Table3_1[[#This Row],[Status]]="Hired",1,0)</f>
        <v>1</v>
      </c>
      <c r="J3686" t="b">
        <f>OR((Table3_1[[#This Row],[Offered Salary]]&lt;$O$27),(Table3_1[[#This Row],[Offered Salary]]&gt;$O$28))</f>
        <v>0</v>
      </c>
      <c r="K3686" t="str">
        <f>IF(Table3_1[[#This Row],[Offered Salary]]&lt;$O$27,"Low",IF(Table3_1[[#This Row],[Offered Salary]]&gt;$O$28,"High",""))</f>
        <v/>
      </c>
      <c r="L3686" s="6">
        <f>((Table3_1[[#This Row],[Offered Salary]]-$O$25)/$O$26)</f>
        <v>0.31290185437640683</v>
      </c>
    </row>
    <row r="3687" spans="1:12" x14ac:dyDescent="0.3">
      <c r="A3687">
        <v>554427</v>
      </c>
      <c r="B3687" s="2">
        <v>41781</v>
      </c>
      <c r="C3687" s="3">
        <v>0.77835648148148151</v>
      </c>
      <c r="D3687" t="s">
        <v>31</v>
      </c>
      <c r="E3687" t="s">
        <v>27</v>
      </c>
      <c r="F3687" t="s">
        <v>17</v>
      </c>
      <c r="G3687" t="s">
        <v>4</v>
      </c>
      <c r="H3687">
        <v>5107</v>
      </c>
      <c r="I3687">
        <f>IF(Table3_1[[#This Row],[Status]]="Hired",1,0)</f>
        <v>1</v>
      </c>
      <c r="J3687" t="b">
        <f>OR((Table3_1[[#This Row],[Offered Salary]]&lt;$O$27),(Table3_1[[#This Row],[Offered Salary]]&gt;$O$28))</f>
        <v>1</v>
      </c>
      <c r="K3687" t="str">
        <f>IF(Table3_1[[#This Row],[Offered Salary]]&lt;$O$27,"Low",IF(Table3_1[[#This Row],[Offered Salary]]&gt;$O$28,"High",""))</f>
        <v>Low</v>
      </c>
      <c r="L3687" s="6">
        <f>((Table3_1[[#This Row],[Offered Salary]]-$O$25)/$O$26)</f>
        <v>-1.5555251693383052</v>
      </c>
    </row>
    <row r="3688" spans="1:12" x14ac:dyDescent="0.3">
      <c r="A3688">
        <v>281882</v>
      </c>
      <c r="B3688" s="2">
        <v>41781</v>
      </c>
      <c r="C3688" s="3">
        <v>0.77862268518518518</v>
      </c>
      <c r="D3688" t="s">
        <v>30</v>
      </c>
      <c r="E3688" t="s">
        <v>29</v>
      </c>
      <c r="F3688" t="s">
        <v>17</v>
      </c>
      <c r="G3688" t="s">
        <v>4</v>
      </c>
      <c r="H3688">
        <v>99408</v>
      </c>
      <c r="I3688">
        <f>IF(Table3_1[[#This Row],[Status]]="Hired",1,0)</f>
        <v>0</v>
      </c>
      <c r="J3688" t="b">
        <f>OR((Table3_1[[#This Row],[Offered Salary]]&lt;$O$27),(Table3_1[[#This Row],[Offered Salary]]&gt;$O$28))</f>
        <v>0</v>
      </c>
      <c r="K3688" t="str">
        <f>IF(Table3_1[[#This Row],[Offered Salary]]&lt;$O$27,"Low",IF(Table3_1[[#This Row],[Offered Salary]]&gt;$O$28,"High",""))</f>
        <v/>
      </c>
      <c r="L3688" s="6">
        <f>((Table3_1[[#This Row],[Offered Salary]]-$O$25)/$O$26)</f>
        <v>1.7130869587262725</v>
      </c>
    </row>
    <row r="3689" spans="1:12" x14ac:dyDescent="0.3">
      <c r="A3689">
        <v>262806</v>
      </c>
      <c r="B3689" s="2">
        <v>41781</v>
      </c>
      <c r="C3689" s="3">
        <v>0.7779166666666667</v>
      </c>
      <c r="D3689" t="s">
        <v>31</v>
      </c>
      <c r="E3689" t="s">
        <v>28</v>
      </c>
      <c r="F3689" t="s">
        <v>17</v>
      </c>
      <c r="G3689" t="s">
        <v>4</v>
      </c>
      <c r="H3689">
        <v>87327</v>
      </c>
      <c r="I3689">
        <f>IF(Table3_1[[#This Row],[Status]]="Hired",1,0)</f>
        <v>1</v>
      </c>
      <c r="J3689" t="b">
        <f>OR((Table3_1[[#This Row],[Offered Salary]]&lt;$O$27),(Table3_1[[#This Row],[Offered Salary]]&gt;$O$28))</f>
        <v>0</v>
      </c>
      <c r="K3689" t="str">
        <f>IF(Table3_1[[#This Row],[Offered Salary]]&lt;$O$27,"Low",IF(Table3_1[[#This Row],[Offered Salary]]&gt;$O$28,"High",""))</f>
        <v/>
      </c>
      <c r="L3689" s="6">
        <f>((Table3_1[[#This Row],[Offered Salary]]-$O$25)/$O$26)</f>
        <v>1.2943416313262643</v>
      </c>
    </row>
    <row r="3690" spans="1:12" x14ac:dyDescent="0.3">
      <c r="A3690">
        <v>691563</v>
      </c>
      <c r="B3690" s="2">
        <v>41816</v>
      </c>
      <c r="C3690" s="3">
        <v>0.39693287037037039</v>
      </c>
      <c r="D3690" t="s">
        <v>31</v>
      </c>
      <c r="E3690" t="s">
        <v>27</v>
      </c>
      <c r="F3690" t="s">
        <v>17</v>
      </c>
      <c r="G3690" t="s">
        <v>4</v>
      </c>
      <c r="H3690">
        <v>68344</v>
      </c>
      <c r="I3690">
        <f>IF(Table3_1[[#This Row],[Status]]="Hired",1,0)</f>
        <v>1</v>
      </c>
      <c r="J3690" t="b">
        <f>OR((Table3_1[[#This Row],[Offered Salary]]&lt;$O$27),(Table3_1[[#This Row],[Offered Salary]]&gt;$O$28))</f>
        <v>0</v>
      </c>
      <c r="K3690" t="str">
        <f>IF(Table3_1[[#This Row],[Offered Salary]]&lt;$O$27,"Low",IF(Table3_1[[#This Row],[Offered Salary]]&gt;$O$28,"High",""))</f>
        <v/>
      </c>
      <c r="L3690" s="6">
        <f>((Table3_1[[#This Row],[Offered Salary]]-$O$25)/$O$26)</f>
        <v>0.63636277609620451</v>
      </c>
    </row>
    <row r="3691" spans="1:12" x14ac:dyDescent="0.3">
      <c r="A3691">
        <v>42630</v>
      </c>
      <c r="B3691" s="2">
        <v>41830</v>
      </c>
      <c r="C3691" s="3">
        <v>0.39728009259259262</v>
      </c>
      <c r="D3691" t="s">
        <v>30</v>
      </c>
      <c r="E3691" t="s">
        <v>27</v>
      </c>
      <c r="F3691" t="s">
        <v>17</v>
      </c>
      <c r="G3691" t="s">
        <v>4</v>
      </c>
      <c r="H3691">
        <v>7149</v>
      </c>
      <c r="I3691">
        <f>IF(Table3_1[[#This Row],[Status]]="Hired",1,0)</f>
        <v>0</v>
      </c>
      <c r="J3691" t="b">
        <f>OR((Table3_1[[#This Row],[Offered Salary]]&lt;$O$27),(Table3_1[[#This Row],[Offered Salary]]&gt;$O$28))</f>
        <v>1</v>
      </c>
      <c r="K3691" t="str">
        <f>IF(Table3_1[[#This Row],[Offered Salary]]&lt;$O$27,"Low",IF(Table3_1[[#This Row],[Offered Salary]]&gt;$O$28,"High",""))</f>
        <v>Low</v>
      </c>
      <c r="L3691" s="6">
        <f>((Table3_1[[#This Row],[Offered Salary]]-$O$25)/$O$26)</f>
        <v>-1.484746429287745</v>
      </c>
    </row>
    <row r="3692" spans="1:12" x14ac:dyDescent="0.3">
      <c r="A3692">
        <v>145654</v>
      </c>
      <c r="B3692" s="2">
        <v>41802</v>
      </c>
      <c r="C3692" s="3">
        <v>0.39753472222222225</v>
      </c>
      <c r="D3692" t="s">
        <v>31</v>
      </c>
      <c r="E3692" t="s">
        <v>29</v>
      </c>
      <c r="F3692" t="s">
        <v>20</v>
      </c>
      <c r="G3692" t="s">
        <v>4</v>
      </c>
      <c r="H3692">
        <v>79265</v>
      </c>
      <c r="I3692">
        <f>IF(Table3_1[[#This Row],[Status]]="Hired",1,0)</f>
        <v>1</v>
      </c>
      <c r="J3692" t="b">
        <f>OR((Table3_1[[#This Row],[Offered Salary]]&lt;$O$27),(Table3_1[[#This Row],[Offered Salary]]&gt;$O$28))</f>
        <v>0</v>
      </c>
      <c r="K3692" t="str">
        <f>IF(Table3_1[[#This Row],[Offered Salary]]&lt;$O$27,"Low",IF(Table3_1[[#This Row],[Offered Salary]]&gt;$O$28,"High",""))</f>
        <v/>
      </c>
      <c r="L3692" s="6">
        <f>((Table3_1[[#This Row],[Offered Salary]]-$O$25)/$O$26)</f>
        <v>1.0149007878945233</v>
      </c>
    </row>
    <row r="3693" spans="1:12" x14ac:dyDescent="0.3">
      <c r="A3693">
        <v>450068</v>
      </c>
      <c r="B3693" s="2">
        <v>41849</v>
      </c>
      <c r="C3693" s="3">
        <v>0.66037037037037039</v>
      </c>
      <c r="D3693" t="s">
        <v>31</v>
      </c>
      <c r="E3693" t="s">
        <v>27</v>
      </c>
      <c r="F3693" t="s">
        <v>20</v>
      </c>
      <c r="G3693" t="s">
        <v>6</v>
      </c>
      <c r="H3693">
        <v>98599</v>
      </c>
      <c r="I3693">
        <f>IF(Table3_1[[#This Row],[Status]]="Hired",1,0)</f>
        <v>1</v>
      </c>
      <c r="J3693" t="b">
        <f>OR((Table3_1[[#This Row],[Offered Salary]]&lt;$O$27),(Table3_1[[#This Row],[Offered Salary]]&gt;$O$28))</f>
        <v>0</v>
      </c>
      <c r="K3693" t="str">
        <f>IF(Table3_1[[#This Row],[Offered Salary]]&lt;$O$27,"Low",IF(Table3_1[[#This Row],[Offered Salary]]&gt;$O$28,"High",""))</f>
        <v/>
      </c>
      <c r="L3693" s="6">
        <f>((Table3_1[[#This Row],[Offered Salary]]-$O$25)/$O$26)</f>
        <v>1.6850458222419908</v>
      </c>
    </row>
    <row r="3694" spans="1:12" x14ac:dyDescent="0.3">
      <c r="A3694">
        <v>991377</v>
      </c>
      <c r="B3694" s="2">
        <v>41790</v>
      </c>
      <c r="C3694" s="3">
        <v>0.76078703703703698</v>
      </c>
      <c r="D3694" t="s">
        <v>31</v>
      </c>
      <c r="E3694" t="s">
        <v>27</v>
      </c>
      <c r="F3694" t="s">
        <v>12</v>
      </c>
      <c r="G3694" t="s">
        <v>7</v>
      </c>
      <c r="H3694">
        <v>5776</v>
      </c>
      <c r="I3694">
        <f>IF(Table3_1[[#This Row],[Status]]="Hired",1,0)</f>
        <v>1</v>
      </c>
      <c r="J3694" t="b">
        <f>OR((Table3_1[[#This Row],[Offered Salary]]&lt;$O$27),(Table3_1[[#This Row],[Offered Salary]]&gt;$O$28))</f>
        <v>1</v>
      </c>
      <c r="K3694" t="str">
        <f>IF(Table3_1[[#This Row],[Offered Salary]]&lt;$O$27,"Low",IF(Table3_1[[#This Row],[Offered Salary]]&gt;$O$28,"High",""))</f>
        <v>Low</v>
      </c>
      <c r="L3694" s="6">
        <f>((Table3_1[[#This Row],[Offered Salary]]-$O$25)/$O$26)</f>
        <v>-1.5323366399093998</v>
      </c>
    </row>
    <row r="3695" spans="1:12" x14ac:dyDescent="0.3">
      <c r="A3695">
        <v>972418</v>
      </c>
      <c r="B3695" s="2">
        <v>41838</v>
      </c>
      <c r="C3695" s="3">
        <v>0.39844907407407409</v>
      </c>
      <c r="D3695" t="s">
        <v>31</v>
      </c>
      <c r="E3695" t="s">
        <v>27</v>
      </c>
      <c r="F3695" t="s">
        <v>12</v>
      </c>
      <c r="G3695" t="s">
        <v>10</v>
      </c>
      <c r="H3695">
        <v>17920</v>
      </c>
      <c r="I3695">
        <f>IF(Table3_1[[#This Row],[Status]]="Hired",1,0)</f>
        <v>1</v>
      </c>
      <c r="J3695" t="b">
        <f>OR((Table3_1[[#This Row],[Offered Salary]]&lt;$O$27),(Table3_1[[#This Row],[Offered Salary]]&gt;$O$28))</f>
        <v>0</v>
      </c>
      <c r="K3695" t="str">
        <f>IF(Table3_1[[#This Row],[Offered Salary]]&lt;$O$27,"Low",IF(Table3_1[[#This Row],[Offered Salary]]&gt;$O$28,"High",""))</f>
        <v/>
      </c>
      <c r="L3695" s="6">
        <f>((Table3_1[[#This Row],[Offered Salary]]-$O$25)/$O$26)</f>
        <v>-1.1114076393344725</v>
      </c>
    </row>
    <row r="3696" spans="1:12" x14ac:dyDescent="0.3">
      <c r="A3696">
        <v>758770</v>
      </c>
      <c r="B3696" s="2">
        <v>41865</v>
      </c>
      <c r="C3696" s="3">
        <v>0.71125000000000005</v>
      </c>
      <c r="D3696" t="s">
        <v>31</v>
      </c>
      <c r="E3696" t="s">
        <v>27</v>
      </c>
      <c r="F3696" t="s">
        <v>12</v>
      </c>
      <c r="G3696" t="s">
        <v>10</v>
      </c>
      <c r="H3696">
        <v>26390</v>
      </c>
      <c r="I3696">
        <f>IF(Table3_1[[#This Row],[Status]]="Hired",1,0)</f>
        <v>1</v>
      </c>
      <c r="J3696" t="b">
        <f>OR((Table3_1[[#This Row],[Offered Salary]]&lt;$O$27),(Table3_1[[#This Row],[Offered Salary]]&gt;$O$28))</f>
        <v>0</v>
      </c>
      <c r="K3696" t="str">
        <f>IF(Table3_1[[#This Row],[Offered Salary]]&lt;$O$27,"Low",IF(Table3_1[[#This Row],[Offered Salary]]&gt;$O$28,"High",""))</f>
        <v/>
      </c>
      <c r="L3696" s="6">
        <f>((Table3_1[[#This Row],[Offered Salary]]-$O$25)/$O$26)</f>
        <v>-0.81782491248420608</v>
      </c>
    </row>
    <row r="3697" spans="1:12" x14ac:dyDescent="0.3">
      <c r="A3697">
        <v>339709</v>
      </c>
      <c r="B3697" s="2">
        <v>41865</v>
      </c>
      <c r="C3697" s="3">
        <v>0.71190972222222226</v>
      </c>
      <c r="D3697" t="s">
        <v>31</v>
      </c>
      <c r="E3697" t="s">
        <v>27</v>
      </c>
      <c r="F3697" t="s">
        <v>12</v>
      </c>
      <c r="G3697" t="s">
        <v>10</v>
      </c>
      <c r="H3697">
        <v>41454</v>
      </c>
      <c r="I3697">
        <f>IF(Table3_1[[#This Row],[Status]]="Hired",1,0)</f>
        <v>1</v>
      </c>
      <c r="J3697" t="b">
        <f>OR((Table3_1[[#This Row],[Offered Salary]]&lt;$O$27),(Table3_1[[#This Row],[Offered Salary]]&gt;$O$28))</f>
        <v>0</v>
      </c>
      <c r="K3697" t="str">
        <f>IF(Table3_1[[#This Row],[Offered Salary]]&lt;$O$27,"Low",IF(Table3_1[[#This Row],[Offered Salary]]&gt;$O$28,"High",""))</f>
        <v/>
      </c>
      <c r="L3697" s="6">
        <f>((Table3_1[[#This Row],[Offered Salary]]-$O$25)/$O$26)</f>
        <v>-0.29568439332571567</v>
      </c>
    </row>
    <row r="3698" spans="1:12" x14ac:dyDescent="0.3">
      <c r="A3698">
        <v>665151</v>
      </c>
      <c r="B3698" s="2">
        <v>41778</v>
      </c>
      <c r="C3698" s="3">
        <v>0.39697916666666666</v>
      </c>
      <c r="D3698" t="s">
        <v>31</v>
      </c>
      <c r="E3698" t="s">
        <v>27</v>
      </c>
      <c r="F3698" t="s">
        <v>20</v>
      </c>
      <c r="G3698" t="s">
        <v>8</v>
      </c>
      <c r="H3698">
        <v>57695</v>
      </c>
      <c r="I3698">
        <f>IF(Table3_1[[#This Row],[Status]]="Hired",1,0)</f>
        <v>1</v>
      </c>
      <c r="J3698" t="b">
        <f>OR((Table3_1[[#This Row],[Offered Salary]]&lt;$O$27),(Table3_1[[#This Row],[Offered Salary]]&gt;$O$28))</f>
        <v>0</v>
      </c>
      <c r="K3698" t="str">
        <f>IF(Table3_1[[#This Row],[Offered Salary]]&lt;$O$27,"Low",IF(Table3_1[[#This Row],[Offered Salary]]&gt;$O$28,"High",""))</f>
        <v/>
      </c>
      <c r="L3698" s="6">
        <f>((Table3_1[[#This Row],[Offered Salary]]-$O$25)/$O$26)</f>
        <v>0.2672526865769026</v>
      </c>
    </row>
    <row r="3699" spans="1:12" x14ac:dyDescent="0.3">
      <c r="A3699">
        <v>425591</v>
      </c>
      <c r="B3699" s="2">
        <v>41778</v>
      </c>
      <c r="C3699" s="3">
        <v>0.39804398148148146</v>
      </c>
      <c r="D3699" t="s">
        <v>30</v>
      </c>
      <c r="E3699" t="s">
        <v>27</v>
      </c>
      <c r="F3699" t="s">
        <v>20</v>
      </c>
      <c r="G3699" t="s">
        <v>8</v>
      </c>
      <c r="H3699">
        <v>52882</v>
      </c>
      <c r="I3699">
        <f>IF(Table3_1[[#This Row],[Status]]="Hired",1,0)</f>
        <v>0</v>
      </c>
      <c r="J3699" t="b">
        <f>OR((Table3_1[[#This Row],[Offered Salary]]&lt;$O$27),(Table3_1[[#This Row],[Offered Salary]]&gt;$O$28))</f>
        <v>0</v>
      </c>
      <c r="K3699" t="str">
        <f>IF(Table3_1[[#This Row],[Offered Salary]]&lt;$O$27,"Low",IF(Table3_1[[#This Row],[Offered Salary]]&gt;$O$28,"High",""))</f>
        <v/>
      </c>
      <c r="L3699" s="6">
        <f>((Table3_1[[#This Row],[Offered Salary]]-$O$25)/$O$26)</f>
        <v>0.10042698830885864</v>
      </c>
    </row>
    <row r="3700" spans="1:12" x14ac:dyDescent="0.3">
      <c r="A3700">
        <v>918977</v>
      </c>
      <c r="B3700" s="2">
        <v>41778</v>
      </c>
      <c r="C3700" s="3">
        <v>0.39849537037037036</v>
      </c>
      <c r="D3700" t="s">
        <v>31</v>
      </c>
      <c r="E3700" t="s">
        <v>27</v>
      </c>
      <c r="F3700" t="s">
        <v>20</v>
      </c>
      <c r="G3700" t="s">
        <v>8</v>
      </c>
      <c r="H3700">
        <v>61359</v>
      </c>
      <c r="I3700">
        <f>IF(Table3_1[[#This Row],[Status]]="Hired",1,0)</f>
        <v>1</v>
      </c>
      <c r="J3700" t="b">
        <f>OR((Table3_1[[#This Row],[Offered Salary]]&lt;$O$27),(Table3_1[[#This Row],[Offered Salary]]&gt;$O$28))</f>
        <v>0</v>
      </c>
      <c r="K3700" t="str">
        <f>IF(Table3_1[[#This Row],[Offered Salary]]&lt;$O$27,"Low",IF(Table3_1[[#This Row],[Offered Salary]]&gt;$O$28,"High",""))</f>
        <v/>
      </c>
      <c r="L3700" s="6">
        <f>((Table3_1[[#This Row],[Offered Salary]]-$O$25)/$O$26)</f>
        <v>0.39425234551189386</v>
      </c>
    </row>
    <row r="3701" spans="1:12" x14ac:dyDescent="0.3">
      <c r="A3701">
        <v>91761</v>
      </c>
      <c r="B3701" s="2">
        <v>41803</v>
      </c>
      <c r="C3701" s="3">
        <v>0.79276620370370365</v>
      </c>
      <c r="D3701" t="s">
        <v>30</v>
      </c>
      <c r="E3701" t="s">
        <v>29</v>
      </c>
      <c r="F3701" t="s">
        <v>20</v>
      </c>
      <c r="G3701" t="s">
        <v>8</v>
      </c>
      <c r="H3701">
        <v>83626</v>
      </c>
      <c r="I3701">
        <f>IF(Table3_1[[#This Row],[Status]]="Hired",1,0)</f>
        <v>0</v>
      </c>
      <c r="J3701" t="b">
        <f>OR((Table3_1[[#This Row],[Offered Salary]]&lt;$O$27),(Table3_1[[#This Row],[Offered Salary]]&gt;$O$28))</f>
        <v>0</v>
      </c>
      <c r="K3701" t="str">
        <f>IF(Table3_1[[#This Row],[Offered Salary]]&lt;$O$27,"Low",IF(Table3_1[[#This Row],[Offered Salary]]&gt;$O$28,"High",""))</f>
        <v/>
      </c>
      <c r="L3701" s="6">
        <f>((Table3_1[[#This Row],[Offered Salary]]-$O$25)/$O$26)</f>
        <v>1.1660594976694951</v>
      </c>
    </row>
    <row r="3702" spans="1:12" x14ac:dyDescent="0.3">
      <c r="A3702">
        <v>59571</v>
      </c>
      <c r="B3702" s="2">
        <v>41803</v>
      </c>
      <c r="C3702" s="3">
        <v>0.79503472222222227</v>
      </c>
      <c r="D3702" t="s">
        <v>31</v>
      </c>
      <c r="E3702" t="s">
        <v>29</v>
      </c>
      <c r="F3702" t="s">
        <v>20</v>
      </c>
      <c r="G3702" t="s">
        <v>8</v>
      </c>
      <c r="H3702">
        <v>44515</v>
      </c>
      <c r="I3702">
        <f>IF(Table3_1[[#This Row],[Status]]="Hired",1,0)</f>
        <v>1</v>
      </c>
      <c r="J3702" t="b">
        <f>OR((Table3_1[[#This Row],[Offered Salary]]&lt;$O$27),(Table3_1[[#This Row],[Offered Salary]]&gt;$O$28))</f>
        <v>0</v>
      </c>
      <c r="K3702" t="str">
        <f>IF(Table3_1[[#This Row],[Offered Salary]]&lt;$O$27,"Low",IF(Table3_1[[#This Row],[Offered Salary]]&gt;$O$28,"High",""))</f>
        <v/>
      </c>
      <c r="L3702" s="6">
        <f>((Table3_1[[#This Row],[Offered Salary]]-$O$25)/$O$26)</f>
        <v>-0.18958560620780948</v>
      </c>
    </row>
    <row r="3703" spans="1:12" x14ac:dyDescent="0.3">
      <c r="A3703">
        <v>763575</v>
      </c>
      <c r="B3703" s="2">
        <v>41794</v>
      </c>
      <c r="C3703" s="3">
        <v>0.69797453703703705</v>
      </c>
      <c r="D3703" t="s">
        <v>31</v>
      </c>
      <c r="E3703" t="s">
        <v>27</v>
      </c>
      <c r="F3703" t="s">
        <v>20</v>
      </c>
      <c r="G3703" t="s">
        <v>5</v>
      </c>
      <c r="H3703">
        <v>79839</v>
      </c>
      <c r="I3703">
        <f>IF(Table3_1[[#This Row],[Status]]="Hired",1,0)</f>
        <v>1</v>
      </c>
      <c r="J3703" t="b">
        <f>OR((Table3_1[[#This Row],[Offered Salary]]&lt;$O$27),(Table3_1[[#This Row],[Offered Salary]]&gt;$O$28))</f>
        <v>0</v>
      </c>
      <c r="K3703" t="str">
        <f>IF(Table3_1[[#This Row],[Offered Salary]]&lt;$O$27,"Low",IF(Table3_1[[#This Row],[Offered Salary]]&gt;$O$28,"High",""))</f>
        <v/>
      </c>
      <c r="L3703" s="6">
        <f>((Table3_1[[#This Row],[Offered Salary]]-$O$25)/$O$26)</f>
        <v>1.0347964768215661</v>
      </c>
    </row>
    <row r="3704" spans="1:12" x14ac:dyDescent="0.3">
      <c r="A3704">
        <v>907089</v>
      </c>
      <c r="B3704" s="2">
        <v>41797</v>
      </c>
      <c r="C3704" s="3">
        <v>0.77454861111111106</v>
      </c>
      <c r="D3704" t="s">
        <v>31</v>
      </c>
      <c r="E3704" t="s">
        <v>27</v>
      </c>
      <c r="F3704" t="s">
        <v>20</v>
      </c>
      <c r="G3704" t="s">
        <v>10</v>
      </c>
      <c r="H3704">
        <v>4882</v>
      </c>
      <c r="I3704">
        <f>IF(Table3_1[[#This Row],[Status]]="Hired",1,0)</f>
        <v>1</v>
      </c>
      <c r="J3704" t="b">
        <f>OR((Table3_1[[#This Row],[Offered Salary]]&lt;$O$27),(Table3_1[[#This Row],[Offered Salary]]&gt;$O$28))</f>
        <v>1</v>
      </c>
      <c r="K3704" t="str">
        <f>IF(Table3_1[[#This Row],[Offered Salary]]&lt;$O$27,"Low",IF(Table3_1[[#This Row],[Offered Salary]]&gt;$O$28,"High",""))</f>
        <v>Low</v>
      </c>
      <c r="L3704" s="6">
        <f>((Table3_1[[#This Row],[Offered Salary]]-$O$25)/$O$26)</f>
        <v>-1.5633240021058743</v>
      </c>
    </row>
    <row r="3705" spans="1:12" x14ac:dyDescent="0.3">
      <c r="A3705">
        <v>327925</v>
      </c>
      <c r="B3705" s="2">
        <v>41812</v>
      </c>
      <c r="C3705" s="3">
        <v>0.66429398148148144</v>
      </c>
      <c r="D3705" t="s">
        <v>31</v>
      </c>
      <c r="E3705" t="s">
        <v>28</v>
      </c>
      <c r="F3705" t="s">
        <v>20</v>
      </c>
      <c r="G3705" t="s">
        <v>10</v>
      </c>
      <c r="H3705">
        <v>85704</v>
      </c>
      <c r="I3705">
        <f>IF(Table3_1[[#This Row],[Status]]="Hired",1,0)</f>
        <v>1</v>
      </c>
      <c r="J3705" t="b">
        <f>OR((Table3_1[[#This Row],[Offered Salary]]&lt;$O$27),(Table3_1[[#This Row],[Offered Salary]]&gt;$O$28))</f>
        <v>0</v>
      </c>
      <c r="K3705" t="str">
        <f>IF(Table3_1[[#This Row],[Offered Salary]]&lt;$O$27,"Low",IF(Table3_1[[#This Row],[Offered Salary]]&gt;$O$28,"High",""))</f>
        <v/>
      </c>
      <c r="L3705" s="6">
        <f>((Table3_1[[#This Row],[Offered Salary]]-$O$25)/$O$26)</f>
        <v>1.2380860509628662</v>
      </c>
    </row>
    <row r="3706" spans="1:12" x14ac:dyDescent="0.3">
      <c r="A3706">
        <v>828285</v>
      </c>
      <c r="B3706" s="2">
        <v>41822</v>
      </c>
      <c r="C3706" s="3">
        <v>0.72456018518518517</v>
      </c>
      <c r="D3706" t="s">
        <v>31</v>
      </c>
      <c r="E3706" t="s">
        <v>27</v>
      </c>
      <c r="F3706" t="s">
        <v>20</v>
      </c>
      <c r="G3706" t="s">
        <v>10</v>
      </c>
      <c r="H3706">
        <v>24144</v>
      </c>
      <c r="I3706">
        <f>IF(Table3_1[[#This Row],[Status]]="Hired",1,0)</f>
        <v>1</v>
      </c>
      <c r="J3706" t="b">
        <f>OR((Table3_1[[#This Row],[Offered Salary]]&lt;$O$27),(Table3_1[[#This Row],[Offered Salary]]&gt;$O$28))</f>
        <v>0</v>
      </c>
      <c r="K3706" t="str">
        <f>IF(Table3_1[[#This Row],[Offered Salary]]&lt;$O$27,"Low",IF(Table3_1[[#This Row],[Offered Salary]]&gt;$O$28,"High",""))</f>
        <v/>
      </c>
      <c r="L3706" s="6">
        <f>((Table3_1[[#This Row],[Offered Salary]]-$O$25)/$O$26)</f>
        <v>-0.89567459424402873</v>
      </c>
    </row>
    <row r="3707" spans="1:12" x14ac:dyDescent="0.3">
      <c r="A3707">
        <v>464131</v>
      </c>
      <c r="B3707" s="2">
        <v>41822</v>
      </c>
      <c r="C3707" s="3">
        <v>0.72490740740740744</v>
      </c>
      <c r="D3707" t="s">
        <v>31</v>
      </c>
      <c r="E3707" t="s">
        <v>27</v>
      </c>
      <c r="F3707" t="s">
        <v>20</v>
      </c>
      <c r="G3707" t="s">
        <v>10</v>
      </c>
      <c r="H3707">
        <v>71756</v>
      </c>
      <c r="I3707">
        <f>IF(Table3_1[[#This Row],[Status]]="Hired",1,0)</f>
        <v>1</v>
      </c>
      <c r="J3707" t="b">
        <f>OR((Table3_1[[#This Row],[Offered Salary]]&lt;$O$27),(Table3_1[[#This Row],[Offered Salary]]&gt;$O$28))</f>
        <v>0</v>
      </c>
      <c r="K3707" t="str">
        <f>IF(Table3_1[[#This Row],[Offered Salary]]&lt;$O$27,"Low",IF(Table3_1[[#This Row],[Offered Salary]]&gt;$O$28,"High",""))</f>
        <v/>
      </c>
      <c r="L3707" s="6">
        <f>((Table3_1[[#This Row],[Offered Salary]]-$O$25)/$O$26)</f>
        <v>0.75462774233151841</v>
      </c>
    </row>
    <row r="3708" spans="1:12" x14ac:dyDescent="0.3">
      <c r="A3708">
        <v>974929</v>
      </c>
      <c r="B3708" s="2">
        <v>41876</v>
      </c>
      <c r="C3708" s="3">
        <v>0.39694444444444443</v>
      </c>
      <c r="D3708" t="s">
        <v>30</v>
      </c>
      <c r="E3708" t="s">
        <v>27</v>
      </c>
      <c r="F3708" t="s">
        <v>20</v>
      </c>
      <c r="G3708" t="s">
        <v>10</v>
      </c>
      <c r="H3708">
        <v>75979</v>
      </c>
      <c r="I3708">
        <f>IF(Table3_1[[#This Row],[Status]]="Hired",1,0)</f>
        <v>0</v>
      </c>
      <c r="J3708" t="b">
        <f>OR((Table3_1[[#This Row],[Offered Salary]]&lt;$O$27),(Table3_1[[#This Row],[Offered Salary]]&gt;$O$28))</f>
        <v>0</v>
      </c>
      <c r="K3708" t="str">
        <f>IF(Table3_1[[#This Row],[Offered Salary]]&lt;$O$27,"Low",IF(Table3_1[[#This Row],[Offered Salary]]&gt;$O$28,"High",""))</f>
        <v/>
      </c>
      <c r="L3708" s="6">
        <f>((Table3_1[[#This Row],[Offered Salary]]-$O$25)/$O$26)</f>
        <v>0.90100316800904789</v>
      </c>
    </row>
    <row r="3709" spans="1:12" x14ac:dyDescent="0.3">
      <c r="A3709">
        <v>936032</v>
      </c>
      <c r="B3709" s="2">
        <v>41882</v>
      </c>
      <c r="C3709" s="3">
        <v>0.32319444444444445</v>
      </c>
      <c r="D3709" t="s">
        <v>31</v>
      </c>
      <c r="E3709" t="s">
        <v>27</v>
      </c>
      <c r="F3709" t="s">
        <v>20</v>
      </c>
      <c r="G3709" t="s">
        <v>5</v>
      </c>
      <c r="H3709">
        <v>14929</v>
      </c>
      <c r="I3709">
        <f>IF(Table3_1[[#This Row],[Status]]="Hired",1,0)</f>
        <v>1</v>
      </c>
      <c r="J3709" t="b">
        <f>OR((Table3_1[[#This Row],[Offered Salary]]&lt;$O$27),(Table3_1[[#This Row],[Offered Salary]]&gt;$O$28))</f>
        <v>0</v>
      </c>
      <c r="K3709" t="str">
        <f>IF(Table3_1[[#This Row],[Offered Salary]]&lt;$O$27,"Low",IF(Table3_1[[#This Row],[Offered Salary]]&gt;$O$28,"High",""))</f>
        <v/>
      </c>
      <c r="L3709" s="6">
        <f>((Table3_1[[#This Row],[Offered Salary]]-$O$25)/$O$26)</f>
        <v>-1.2150801229246906</v>
      </c>
    </row>
    <row r="3710" spans="1:12" x14ac:dyDescent="0.3">
      <c r="A3710">
        <v>373434</v>
      </c>
      <c r="B3710" s="2">
        <v>41849</v>
      </c>
      <c r="C3710" s="3">
        <v>0.39848379629629632</v>
      </c>
      <c r="D3710" t="s">
        <v>30</v>
      </c>
      <c r="E3710" t="s">
        <v>27</v>
      </c>
      <c r="F3710" t="s">
        <v>14</v>
      </c>
      <c r="G3710" t="s">
        <v>10</v>
      </c>
      <c r="H3710">
        <v>30239</v>
      </c>
      <c r="I3710">
        <f>IF(Table3_1[[#This Row],[Status]]="Hired",1,0)</f>
        <v>0</v>
      </c>
      <c r="J3710" t="b">
        <f>OR((Table3_1[[#This Row],[Offered Salary]]&lt;$O$27),(Table3_1[[#This Row],[Offered Salary]]&gt;$O$28))</f>
        <v>0</v>
      </c>
      <c r="K3710" t="str">
        <f>IF(Table3_1[[#This Row],[Offered Salary]]&lt;$O$27,"Low",IF(Table3_1[[#This Row],[Offered Salary]]&gt;$O$28,"High",""))</f>
        <v/>
      </c>
      <c r="L3710" s="6">
        <f>((Table3_1[[#This Row],[Offered Salary]]-$O$25)/$O$26)</f>
        <v>-0.68441287994032463</v>
      </c>
    </row>
    <row r="3711" spans="1:12" x14ac:dyDescent="0.3">
      <c r="A3711">
        <v>512510</v>
      </c>
      <c r="B3711" s="2">
        <v>41849</v>
      </c>
      <c r="C3711" s="3">
        <v>0.49031249999999998</v>
      </c>
      <c r="D3711" t="s">
        <v>31</v>
      </c>
      <c r="E3711" t="s">
        <v>29</v>
      </c>
      <c r="F3711" t="s">
        <v>14</v>
      </c>
      <c r="G3711" t="s">
        <v>10</v>
      </c>
      <c r="H3711">
        <v>29908</v>
      </c>
      <c r="I3711">
        <f>IF(Table3_1[[#This Row],[Status]]="Hired",1,0)</f>
        <v>1</v>
      </c>
      <c r="J3711" t="b">
        <f>OR((Table3_1[[#This Row],[Offered Salary]]&lt;$O$27),(Table3_1[[#This Row],[Offered Salary]]&gt;$O$28))</f>
        <v>0</v>
      </c>
      <c r="K3711" t="str">
        <f>IF(Table3_1[[#This Row],[Offered Salary]]&lt;$O$27,"Low",IF(Table3_1[[#This Row],[Offered Salary]]&gt;$O$28,"High",""))</f>
        <v/>
      </c>
      <c r="L3711" s="6">
        <f>((Table3_1[[#This Row],[Offered Salary]]-$O$25)/$O$26)</f>
        <v>-0.69588582947839295</v>
      </c>
    </row>
    <row r="3712" spans="1:12" x14ac:dyDescent="0.3">
      <c r="A3712">
        <v>45706</v>
      </c>
      <c r="B3712" s="2">
        <v>41850</v>
      </c>
      <c r="C3712" s="3">
        <v>0.51646990740740739</v>
      </c>
      <c r="D3712" t="s">
        <v>31</v>
      </c>
      <c r="E3712" t="s">
        <v>27</v>
      </c>
      <c r="F3712" t="s">
        <v>14</v>
      </c>
      <c r="G3712" t="s">
        <v>10</v>
      </c>
      <c r="H3712">
        <v>69338</v>
      </c>
      <c r="I3712">
        <f>IF(Table3_1[[#This Row],[Status]]="Hired",1,0)</f>
        <v>1</v>
      </c>
      <c r="J3712" t="b">
        <f>OR((Table3_1[[#This Row],[Offered Salary]]&lt;$O$27),(Table3_1[[#This Row],[Offered Salary]]&gt;$O$28))</f>
        <v>0</v>
      </c>
      <c r="K3712" t="str">
        <f>IF(Table3_1[[#This Row],[Offered Salary]]&lt;$O$27,"Low",IF(Table3_1[[#This Row],[Offered Salary]]&gt;$O$28,"High",""))</f>
        <v/>
      </c>
      <c r="L3712" s="6">
        <f>((Table3_1[[#This Row],[Offered Salary]]-$O$25)/$O$26)</f>
        <v>0.67081628618937628</v>
      </c>
    </row>
    <row r="3713" spans="1:12" x14ac:dyDescent="0.3">
      <c r="A3713">
        <v>548266</v>
      </c>
      <c r="B3713" s="2">
        <v>41850</v>
      </c>
      <c r="C3713" s="3">
        <v>0.51752314814814815</v>
      </c>
      <c r="D3713" t="s">
        <v>30</v>
      </c>
      <c r="E3713" t="s">
        <v>27</v>
      </c>
      <c r="F3713" t="s">
        <v>14</v>
      </c>
      <c r="G3713" t="s">
        <v>10</v>
      </c>
      <c r="H3713">
        <v>72531</v>
      </c>
      <c r="I3713">
        <f>IF(Table3_1[[#This Row],[Status]]="Hired",1,0)</f>
        <v>0</v>
      </c>
      <c r="J3713" t="b">
        <f>OR((Table3_1[[#This Row],[Offered Salary]]&lt;$O$27),(Table3_1[[#This Row],[Offered Salary]]&gt;$O$28))</f>
        <v>0</v>
      </c>
      <c r="K3713" t="str">
        <f>IF(Table3_1[[#This Row],[Offered Salary]]&lt;$O$27,"Low",IF(Table3_1[[#This Row],[Offered Salary]]&gt;$O$28,"High",""))</f>
        <v/>
      </c>
      <c r="L3713" s="6">
        <f>((Table3_1[[#This Row],[Offered Salary]]-$O$25)/$O$26)</f>
        <v>0.78149038853092301</v>
      </c>
    </row>
    <row r="3714" spans="1:12" x14ac:dyDescent="0.3">
      <c r="A3714">
        <v>604191</v>
      </c>
      <c r="B3714" s="2">
        <v>41850</v>
      </c>
      <c r="C3714" s="3">
        <v>0.51883101851851854</v>
      </c>
      <c r="D3714" t="s">
        <v>31</v>
      </c>
      <c r="E3714" t="s">
        <v>29</v>
      </c>
      <c r="F3714" t="s">
        <v>14</v>
      </c>
      <c r="G3714" t="s">
        <v>10</v>
      </c>
      <c r="H3714">
        <v>7769</v>
      </c>
      <c r="I3714">
        <f>IF(Table3_1[[#This Row],[Status]]="Hired",1,0)</f>
        <v>1</v>
      </c>
      <c r="J3714" t="b">
        <f>OR((Table3_1[[#This Row],[Offered Salary]]&lt;$O$27),(Table3_1[[#This Row],[Offered Salary]]&gt;$O$28))</f>
        <v>1</v>
      </c>
      <c r="K3714" t="str">
        <f>IF(Table3_1[[#This Row],[Offered Salary]]&lt;$O$27,"Low",IF(Table3_1[[#This Row],[Offered Salary]]&gt;$O$28,"High",""))</f>
        <v>Low</v>
      </c>
      <c r="L3714" s="6">
        <f>((Table3_1[[#This Row],[Offered Salary]]-$O$25)/$O$26)</f>
        <v>-1.4632563123282214</v>
      </c>
    </row>
    <row r="3715" spans="1:12" x14ac:dyDescent="0.3">
      <c r="A3715">
        <v>127094</v>
      </c>
      <c r="B3715" s="2">
        <v>41861</v>
      </c>
      <c r="C3715" s="3">
        <v>0.43180555555555555</v>
      </c>
      <c r="D3715" t="s">
        <v>30</v>
      </c>
      <c r="E3715" t="s">
        <v>29</v>
      </c>
      <c r="F3715" t="s">
        <v>14</v>
      </c>
      <c r="G3715" t="s">
        <v>10</v>
      </c>
      <c r="H3715">
        <v>76330</v>
      </c>
      <c r="I3715">
        <f>IF(Table3_1[[#This Row],[Status]]="Hired",1,0)</f>
        <v>0</v>
      </c>
      <c r="J3715" t="b">
        <f>OR((Table3_1[[#This Row],[Offered Salary]]&lt;$O$27),(Table3_1[[#This Row],[Offered Salary]]&gt;$O$28))</f>
        <v>0</v>
      </c>
      <c r="K3715" t="str">
        <f>IF(Table3_1[[#This Row],[Offered Salary]]&lt;$O$27,"Low",IF(Table3_1[[#This Row],[Offered Salary]]&gt;$O$28,"High",""))</f>
        <v/>
      </c>
      <c r="L3715" s="6">
        <f>((Table3_1[[#This Row],[Offered Salary]]-$O$25)/$O$26)</f>
        <v>0.9131693471264557</v>
      </c>
    </row>
    <row r="3716" spans="1:12" x14ac:dyDescent="0.3">
      <c r="A3716">
        <v>695887</v>
      </c>
      <c r="B3716" s="2">
        <v>41835</v>
      </c>
      <c r="C3716" s="3">
        <v>0.39729166666666665</v>
      </c>
      <c r="D3716" t="s">
        <v>30</v>
      </c>
      <c r="E3716" t="s">
        <v>27</v>
      </c>
      <c r="F3716" t="s">
        <v>17</v>
      </c>
      <c r="G3716" t="s">
        <v>10</v>
      </c>
      <c r="H3716">
        <v>50191</v>
      </c>
      <c r="I3716">
        <f>IF(Table3_1[[#This Row],[Status]]="Hired",1,0)</f>
        <v>0</v>
      </c>
      <c r="J3716" t="b">
        <f>OR((Table3_1[[#This Row],[Offered Salary]]&lt;$O$27),(Table3_1[[#This Row],[Offered Salary]]&gt;$O$28))</f>
        <v>0</v>
      </c>
      <c r="K3716" t="str">
        <f>IF(Table3_1[[#This Row],[Offered Salary]]&lt;$O$27,"Low",IF(Table3_1[[#This Row],[Offered Salary]]&gt;$O$28,"High",""))</f>
        <v/>
      </c>
      <c r="L3716" s="6">
        <f>((Table3_1[[#This Row],[Offered Salary]]-$O$25)/$O$26)</f>
        <v>7.1529484087326798E-3</v>
      </c>
    </row>
    <row r="3717" spans="1:12" x14ac:dyDescent="0.3">
      <c r="A3717">
        <v>137208</v>
      </c>
      <c r="B3717" s="2">
        <v>41844</v>
      </c>
      <c r="C3717" s="3">
        <v>0.67587962962962966</v>
      </c>
      <c r="D3717" t="s">
        <v>30</v>
      </c>
      <c r="E3717" t="s">
        <v>27</v>
      </c>
      <c r="F3717" t="s">
        <v>20</v>
      </c>
      <c r="G3717" t="s">
        <v>2</v>
      </c>
      <c r="H3717">
        <v>19665</v>
      </c>
      <c r="I3717">
        <f>IF(Table3_1[[#This Row],[Status]]="Hired",1,0)</f>
        <v>0</v>
      </c>
      <c r="J3717" t="b">
        <f>OR((Table3_1[[#This Row],[Offered Salary]]&lt;$O$27),(Table3_1[[#This Row],[Offered Salary]]&gt;$O$28))</f>
        <v>0</v>
      </c>
      <c r="K3717" t="str">
        <f>IF(Table3_1[[#This Row],[Offered Salary]]&lt;$O$27,"Low",IF(Table3_1[[#This Row],[Offered Salary]]&gt;$O$28,"High",""))</f>
        <v/>
      </c>
      <c r="L3717" s="6">
        <f>((Table3_1[[#This Row],[Offered Salary]]-$O$25)/$O$26)</f>
        <v>-1.0509233585371036</v>
      </c>
    </row>
    <row r="3718" spans="1:12" x14ac:dyDescent="0.3">
      <c r="A3718">
        <v>295614</v>
      </c>
      <c r="B3718" s="2">
        <v>41766</v>
      </c>
      <c r="C3718" s="3">
        <v>0.39693287037037039</v>
      </c>
      <c r="D3718" t="s">
        <v>30</v>
      </c>
      <c r="E3718" t="s">
        <v>29</v>
      </c>
      <c r="F3718" t="s">
        <v>13</v>
      </c>
      <c r="G3718" t="s">
        <v>2</v>
      </c>
      <c r="H3718">
        <v>96621</v>
      </c>
      <c r="I3718">
        <f>IF(Table3_1[[#This Row],[Status]]="Hired",1,0)</f>
        <v>0</v>
      </c>
      <c r="J3718" t="b">
        <f>OR((Table3_1[[#This Row],[Offered Salary]]&lt;$O$27),(Table3_1[[#This Row],[Offered Salary]]&gt;$O$28))</f>
        <v>0</v>
      </c>
      <c r="K3718" t="str">
        <f>IF(Table3_1[[#This Row],[Offered Salary]]&lt;$O$27,"Low",IF(Table3_1[[#This Row],[Offered Salary]]&gt;$O$28,"High",""))</f>
        <v/>
      </c>
      <c r="L3718" s="6">
        <f>((Table3_1[[#This Row],[Offered Salary]]-$O$25)/$O$26)</f>
        <v>1.6164854168453171</v>
      </c>
    </row>
    <row r="3719" spans="1:12" x14ac:dyDescent="0.3">
      <c r="A3719">
        <v>638258</v>
      </c>
      <c r="B3719" s="2">
        <v>41864</v>
      </c>
      <c r="C3719" s="3">
        <v>0.50489583333333332</v>
      </c>
      <c r="D3719" t="s">
        <v>31</v>
      </c>
      <c r="E3719" t="s">
        <v>29</v>
      </c>
      <c r="F3719" t="s">
        <v>13</v>
      </c>
      <c r="G3719" t="s">
        <v>2</v>
      </c>
      <c r="H3719">
        <v>28497</v>
      </c>
      <c r="I3719">
        <f>IF(Table3_1[[#This Row],[Status]]="Hired",1,0)</f>
        <v>1</v>
      </c>
      <c r="J3719" t="b">
        <f>OR((Table3_1[[#This Row],[Offered Salary]]&lt;$O$27),(Table3_1[[#This Row],[Offered Salary]]&gt;$O$28))</f>
        <v>0</v>
      </c>
      <c r="K3719" t="str">
        <f>IF(Table3_1[[#This Row],[Offered Salary]]&lt;$O$27,"Low",IF(Table3_1[[#This Row],[Offered Salary]]&gt;$O$28,"High",""))</f>
        <v/>
      </c>
      <c r="L3719" s="6">
        <f>((Table3_1[[#This Row],[Offered Salary]]-$O$25)/$O$26)</f>
        <v>-0.74479317630079267</v>
      </c>
    </row>
    <row r="3720" spans="1:12" x14ac:dyDescent="0.3">
      <c r="A3720">
        <v>581201</v>
      </c>
      <c r="B3720" s="2">
        <v>41871</v>
      </c>
      <c r="C3720" s="3">
        <v>0.39783564814814815</v>
      </c>
      <c r="D3720" t="s">
        <v>31</v>
      </c>
      <c r="E3720" t="s">
        <v>29</v>
      </c>
      <c r="F3720" t="s">
        <v>17</v>
      </c>
      <c r="G3720" t="s">
        <v>8</v>
      </c>
      <c r="H3720">
        <v>18067</v>
      </c>
      <c r="I3720">
        <f>IF(Table3_1[[#This Row],[Status]]="Hired",1,0)</f>
        <v>1</v>
      </c>
      <c r="J3720" t="b">
        <f>OR((Table3_1[[#This Row],[Offered Salary]]&lt;$O$27),(Table3_1[[#This Row],[Offered Salary]]&gt;$O$28))</f>
        <v>0</v>
      </c>
      <c r="K3720" t="str">
        <f>IF(Table3_1[[#This Row],[Offered Salary]]&lt;$O$27,"Low",IF(Table3_1[[#This Row],[Offered Salary]]&gt;$O$28,"High",""))</f>
        <v/>
      </c>
      <c r="L3720" s="6">
        <f>((Table3_1[[#This Row],[Offered Salary]]-$O$25)/$O$26)</f>
        <v>-1.1063124019263273</v>
      </c>
    </row>
    <row r="3721" spans="1:12" x14ac:dyDescent="0.3">
      <c r="A3721">
        <v>771782</v>
      </c>
      <c r="B3721" s="2">
        <v>41828</v>
      </c>
      <c r="C3721" s="3">
        <v>0.38390046296296299</v>
      </c>
      <c r="D3721" t="s">
        <v>31</v>
      </c>
      <c r="E3721" t="s">
        <v>29</v>
      </c>
      <c r="F3721" t="s">
        <v>19</v>
      </c>
      <c r="G3721" t="s">
        <v>4</v>
      </c>
      <c r="H3721">
        <v>14603</v>
      </c>
      <c r="I3721">
        <f>IF(Table3_1[[#This Row],[Status]]="Hired",1,0)</f>
        <v>1</v>
      </c>
      <c r="J3721" t="b">
        <f>OR((Table3_1[[#This Row],[Offered Salary]]&lt;$O$27),(Table3_1[[#This Row],[Offered Salary]]&gt;$O$28))</f>
        <v>0</v>
      </c>
      <c r="K3721" t="str">
        <f>IF(Table3_1[[#This Row],[Offered Salary]]&lt;$O$27,"Low",IF(Table3_1[[#This Row],[Offered Salary]]&gt;$O$28,"High",""))</f>
        <v/>
      </c>
      <c r="L3721" s="6">
        <f>((Table3_1[[#This Row],[Offered Salary]]-$O$25)/$O$26)</f>
        <v>-1.2263797650679238</v>
      </c>
    </row>
    <row r="3722" spans="1:12" x14ac:dyDescent="0.3">
      <c r="A3722">
        <v>539267</v>
      </c>
      <c r="B3722" s="2">
        <v>41801</v>
      </c>
      <c r="C3722" s="3">
        <v>0.62432870370370375</v>
      </c>
      <c r="D3722" t="s">
        <v>31</v>
      </c>
      <c r="E3722" t="s">
        <v>27</v>
      </c>
      <c r="F3722" t="s">
        <v>18</v>
      </c>
      <c r="G3722" t="s">
        <v>2</v>
      </c>
      <c r="H3722">
        <v>59472</v>
      </c>
      <c r="I3722">
        <f>IF(Table3_1[[#This Row],[Status]]="Hired",1,0)</f>
        <v>1</v>
      </c>
      <c r="J3722" t="b">
        <f>OR((Table3_1[[#This Row],[Offered Salary]]&lt;$O$27),(Table3_1[[#This Row],[Offered Salary]]&gt;$O$28))</f>
        <v>0</v>
      </c>
      <c r="K3722" t="str">
        <f>IF(Table3_1[[#This Row],[Offered Salary]]&lt;$O$27,"Low",IF(Table3_1[[#This Row],[Offered Salary]]&gt;$O$28,"High",""))</f>
        <v/>
      </c>
      <c r="L3722" s="6">
        <f>((Table3_1[[#This Row],[Offered Salary]]-$O$25)/$O$26)</f>
        <v>0.32884613470121471</v>
      </c>
    </row>
    <row r="3723" spans="1:12" x14ac:dyDescent="0.3">
      <c r="A3723">
        <v>708635</v>
      </c>
      <c r="B3723" s="2">
        <v>41801</v>
      </c>
      <c r="C3723" s="3">
        <v>0.62605324074074076</v>
      </c>
      <c r="D3723" t="s">
        <v>30</v>
      </c>
      <c r="E3723" t="s">
        <v>29</v>
      </c>
      <c r="F3723" t="s">
        <v>18</v>
      </c>
      <c r="G3723" t="s">
        <v>2</v>
      </c>
      <c r="H3723">
        <v>59436</v>
      </c>
      <c r="I3723">
        <f>IF(Table3_1[[#This Row],[Status]]="Hired",1,0)</f>
        <v>0</v>
      </c>
      <c r="J3723" t="b">
        <f>OR((Table3_1[[#This Row],[Offered Salary]]&lt;$O$27),(Table3_1[[#This Row],[Offered Salary]]&gt;$O$28))</f>
        <v>0</v>
      </c>
      <c r="K3723" t="str">
        <f>IF(Table3_1[[#This Row],[Offered Salary]]&lt;$O$27,"Low",IF(Table3_1[[#This Row],[Offered Salary]]&gt;$O$28,"High",""))</f>
        <v/>
      </c>
      <c r="L3723" s="6">
        <f>((Table3_1[[#This Row],[Offered Salary]]-$O$25)/$O$26)</f>
        <v>0.32759832145840362</v>
      </c>
    </row>
    <row r="3724" spans="1:12" x14ac:dyDescent="0.3">
      <c r="A3724">
        <v>282409</v>
      </c>
      <c r="B3724" s="2">
        <v>41801</v>
      </c>
      <c r="C3724" s="3">
        <v>0.62723379629629628</v>
      </c>
      <c r="D3724" t="s">
        <v>31</v>
      </c>
      <c r="E3724" t="s">
        <v>29</v>
      </c>
      <c r="F3724" t="s">
        <v>18</v>
      </c>
      <c r="G3724" t="s">
        <v>2</v>
      </c>
      <c r="H3724">
        <v>78804</v>
      </c>
      <c r="I3724">
        <f>IF(Table3_1[[#This Row],[Status]]="Hired",1,0)</f>
        <v>1</v>
      </c>
      <c r="J3724" t="b">
        <f>OR((Table3_1[[#This Row],[Offered Salary]]&lt;$O$27),(Table3_1[[#This Row],[Offered Salary]]&gt;$O$28))</f>
        <v>0</v>
      </c>
      <c r="K3724" t="str">
        <f>IF(Table3_1[[#This Row],[Offered Salary]]&lt;$O$27,"Low",IF(Table3_1[[#This Row],[Offered Salary]]&gt;$O$28,"High",""))</f>
        <v/>
      </c>
      <c r="L3724" s="6">
        <f>((Table3_1[[#This Row],[Offered Salary]]-$O$25)/$O$26)</f>
        <v>0.99892184609074841</v>
      </c>
    </row>
    <row r="3725" spans="1:12" x14ac:dyDescent="0.3">
      <c r="A3725">
        <v>967490</v>
      </c>
      <c r="B3725" s="2">
        <v>41815</v>
      </c>
      <c r="C3725" s="3">
        <v>0.52784722222222225</v>
      </c>
      <c r="D3725" t="s">
        <v>31</v>
      </c>
      <c r="E3725" t="s">
        <v>27</v>
      </c>
      <c r="F3725" t="s">
        <v>18</v>
      </c>
      <c r="G3725" t="s">
        <v>2</v>
      </c>
      <c r="H3725">
        <v>65576</v>
      </c>
      <c r="I3725">
        <f>IF(Table3_1[[#This Row],[Status]]="Hired",1,0)</f>
        <v>1</v>
      </c>
      <c r="J3725" t="b">
        <f>OR((Table3_1[[#This Row],[Offered Salary]]&lt;$O$27),(Table3_1[[#This Row],[Offered Salary]]&gt;$O$28))</f>
        <v>0</v>
      </c>
      <c r="K3725" t="str">
        <f>IF(Table3_1[[#This Row],[Offered Salary]]&lt;$O$27,"Low",IF(Table3_1[[#This Row],[Offered Salary]]&gt;$O$28,"High",""))</f>
        <v/>
      </c>
      <c r="L3725" s="6">
        <f>((Table3_1[[#This Row],[Offered Salary]]-$O$25)/$O$26)</f>
        <v>0.54041980231562159</v>
      </c>
    </row>
    <row r="3726" spans="1:12" x14ac:dyDescent="0.3">
      <c r="A3726">
        <v>901147</v>
      </c>
      <c r="B3726" s="2">
        <v>41815</v>
      </c>
      <c r="C3726" s="3">
        <v>0.53159722222222228</v>
      </c>
      <c r="D3726" t="s">
        <v>30</v>
      </c>
      <c r="E3726" t="s">
        <v>29</v>
      </c>
      <c r="F3726" t="s">
        <v>18</v>
      </c>
      <c r="G3726" t="s">
        <v>2</v>
      </c>
      <c r="H3726">
        <v>61290</v>
      </c>
      <c r="I3726">
        <f>IF(Table3_1[[#This Row],[Status]]="Hired",1,0)</f>
        <v>0</v>
      </c>
      <c r="J3726" t="b">
        <f>OR((Table3_1[[#This Row],[Offered Salary]]&lt;$O$27),(Table3_1[[#This Row],[Offered Salary]]&gt;$O$28))</f>
        <v>0</v>
      </c>
      <c r="K3726" t="str">
        <f>IF(Table3_1[[#This Row],[Offered Salary]]&lt;$O$27,"Low",IF(Table3_1[[#This Row],[Offered Salary]]&gt;$O$28,"High",""))</f>
        <v/>
      </c>
      <c r="L3726" s="6">
        <f>((Table3_1[[#This Row],[Offered Salary]]-$O$25)/$O$26)</f>
        <v>0.3918607034631727</v>
      </c>
    </row>
    <row r="3727" spans="1:12" x14ac:dyDescent="0.3">
      <c r="A3727">
        <v>450797</v>
      </c>
      <c r="B3727" s="2">
        <v>41830</v>
      </c>
      <c r="C3727" s="3">
        <v>0.39770833333333333</v>
      </c>
      <c r="D3727" t="s">
        <v>31</v>
      </c>
      <c r="E3727" t="s">
        <v>27</v>
      </c>
      <c r="F3727" t="s">
        <v>14</v>
      </c>
      <c r="G3727" t="s">
        <v>4</v>
      </c>
      <c r="H3727">
        <v>15586</v>
      </c>
      <c r="I3727">
        <f>IF(Table3_1[[#This Row],[Status]]="Hired",1,0)</f>
        <v>1</v>
      </c>
      <c r="J3727" t="b">
        <f>OR((Table3_1[[#This Row],[Offered Salary]]&lt;$O$27),(Table3_1[[#This Row],[Offered Salary]]&gt;$O$28))</f>
        <v>0</v>
      </c>
      <c r="K3727" t="str">
        <f>IF(Table3_1[[#This Row],[Offered Salary]]&lt;$O$27,"Low",IF(Table3_1[[#This Row],[Offered Salary]]&gt;$O$28,"High",""))</f>
        <v/>
      </c>
      <c r="L3727" s="6">
        <f>((Table3_1[[#This Row],[Offered Salary]]-$O$25)/$O$26)</f>
        <v>-1.1923075312433888</v>
      </c>
    </row>
    <row r="3728" spans="1:12" x14ac:dyDescent="0.3">
      <c r="A3728">
        <v>355389</v>
      </c>
      <c r="B3728" s="2">
        <v>41830</v>
      </c>
      <c r="C3728" s="3">
        <v>0.39809027777777778</v>
      </c>
      <c r="D3728" t="s">
        <v>30</v>
      </c>
      <c r="E3728" t="s">
        <v>27</v>
      </c>
      <c r="F3728" t="s">
        <v>14</v>
      </c>
      <c r="G3728" t="s">
        <v>4</v>
      </c>
      <c r="H3728">
        <v>8577</v>
      </c>
      <c r="I3728">
        <f>IF(Table3_1[[#This Row],[Status]]="Hired",1,0)</f>
        <v>0</v>
      </c>
      <c r="J3728" t="b">
        <f>OR((Table3_1[[#This Row],[Offered Salary]]&lt;$O$27),(Table3_1[[#This Row],[Offered Salary]]&gt;$O$28))</f>
        <v>1</v>
      </c>
      <c r="K3728" t="str">
        <f>IF(Table3_1[[#This Row],[Offered Salary]]&lt;$O$27,"Low",IF(Table3_1[[#This Row],[Offered Salary]]&gt;$O$28,"High",""))</f>
        <v>Low</v>
      </c>
      <c r="L3728" s="6">
        <f>((Table3_1[[#This Row],[Offered Salary]]-$O$25)/$O$26)</f>
        <v>-1.4352498373229068</v>
      </c>
    </row>
    <row r="3729" spans="1:12" x14ac:dyDescent="0.3">
      <c r="A3729">
        <v>176038</v>
      </c>
      <c r="B3729" s="2">
        <v>41830</v>
      </c>
      <c r="C3729" s="3">
        <v>0.39702546296296298</v>
      </c>
      <c r="D3729" t="s">
        <v>31</v>
      </c>
      <c r="E3729" t="s">
        <v>29</v>
      </c>
      <c r="F3729" t="s">
        <v>14</v>
      </c>
      <c r="G3729" t="s">
        <v>4</v>
      </c>
      <c r="H3729">
        <v>51636</v>
      </c>
      <c r="I3729">
        <f>IF(Table3_1[[#This Row],[Status]]="Hired",1,0)</f>
        <v>1</v>
      </c>
      <c r="J3729" t="b">
        <f>OR((Table3_1[[#This Row],[Offered Salary]]&lt;$O$27),(Table3_1[[#This Row],[Offered Salary]]&gt;$O$28))</f>
        <v>0</v>
      </c>
      <c r="K3729" t="str">
        <f>IF(Table3_1[[#This Row],[Offered Salary]]&lt;$O$27,"Low",IF(Table3_1[[#This Row],[Offered Salary]]&gt;$O$28,"High",""))</f>
        <v/>
      </c>
      <c r="L3729" s="6">
        <f>((Table3_1[[#This Row],[Offered Salary]]-$O$25)/$O$26)</f>
        <v>5.7238785516009534E-2</v>
      </c>
    </row>
    <row r="3730" spans="1:12" x14ac:dyDescent="0.3">
      <c r="A3730">
        <v>288349</v>
      </c>
      <c r="B3730" s="2">
        <v>41865</v>
      </c>
      <c r="C3730" s="3">
        <v>0.48085648148148147</v>
      </c>
      <c r="D3730" t="s">
        <v>30</v>
      </c>
      <c r="E3730" t="s">
        <v>28</v>
      </c>
      <c r="F3730" t="s">
        <v>17</v>
      </c>
      <c r="G3730" t="s">
        <v>2</v>
      </c>
      <c r="H3730">
        <v>36109</v>
      </c>
      <c r="I3730">
        <f>IF(Table3_1[[#This Row],[Status]]="Hired",1,0)</f>
        <v>0</v>
      </c>
      <c r="J3730" t="b">
        <f>OR((Table3_1[[#This Row],[Offered Salary]]&lt;$O$27),(Table3_1[[#This Row],[Offered Salary]]&gt;$O$28))</f>
        <v>0</v>
      </c>
      <c r="K3730" t="str">
        <f>IF(Table3_1[[#This Row],[Offered Salary]]&lt;$O$27,"Low",IF(Table3_1[[#This Row],[Offered Salary]]&gt;$O$28,"High",""))</f>
        <v/>
      </c>
      <c r="L3730" s="6">
        <f>((Table3_1[[#This Row],[Offered Salary]]-$O$25)/$O$26)</f>
        <v>-0.48094999840418962</v>
      </c>
    </row>
    <row r="3731" spans="1:12" x14ac:dyDescent="0.3">
      <c r="A3731">
        <v>899385</v>
      </c>
      <c r="B3731" s="2">
        <v>41785</v>
      </c>
      <c r="C3731" s="3">
        <v>0.43166666666666664</v>
      </c>
      <c r="D3731" t="s">
        <v>30</v>
      </c>
      <c r="E3731" t="s">
        <v>29</v>
      </c>
      <c r="F3731" t="s">
        <v>12</v>
      </c>
      <c r="G3731" t="s">
        <v>1</v>
      </c>
      <c r="H3731">
        <v>52454</v>
      </c>
      <c r="I3731">
        <f>IF(Table3_1[[#This Row],[Status]]="Hired",1,0)</f>
        <v>0</v>
      </c>
      <c r="J3731" t="b">
        <f>OR((Table3_1[[#This Row],[Offered Salary]]&lt;$O$27),(Table3_1[[#This Row],[Offered Salary]]&gt;$O$28))</f>
        <v>0</v>
      </c>
      <c r="K3731" t="str">
        <f>IF(Table3_1[[#This Row],[Offered Salary]]&lt;$O$27,"Low",IF(Table3_1[[#This Row],[Offered Salary]]&gt;$O$28,"High",""))</f>
        <v/>
      </c>
      <c r="L3731" s="6">
        <f>((Table3_1[[#This Row],[Offered Salary]]-$O$25)/$O$26)</f>
        <v>8.5591875310993937E-2</v>
      </c>
    </row>
    <row r="3732" spans="1:12" x14ac:dyDescent="0.3">
      <c r="A3732">
        <v>448071</v>
      </c>
      <c r="B3732" s="2">
        <v>41785</v>
      </c>
      <c r="C3732" s="3">
        <v>0.43238425925925927</v>
      </c>
      <c r="D3732" t="s">
        <v>31</v>
      </c>
      <c r="E3732" t="s">
        <v>27</v>
      </c>
      <c r="F3732" t="s">
        <v>12</v>
      </c>
      <c r="G3732" t="s">
        <v>1</v>
      </c>
      <c r="H3732">
        <v>13399</v>
      </c>
      <c r="I3732">
        <f>IF(Table3_1[[#This Row],[Status]]="Hired",1,0)</f>
        <v>1</v>
      </c>
      <c r="J3732" t="b">
        <f>OR((Table3_1[[#This Row],[Offered Salary]]&lt;$O$27),(Table3_1[[#This Row],[Offered Salary]]&gt;$O$28))</f>
        <v>0</v>
      </c>
      <c r="K3732" t="str">
        <f>IF(Table3_1[[#This Row],[Offered Salary]]&lt;$O$27,"Low",IF(Table3_1[[#This Row],[Offered Salary]]&gt;$O$28,"High",""))</f>
        <v/>
      </c>
      <c r="L3732" s="6">
        <f>((Table3_1[[#This Row],[Offered Salary]]-$O$25)/$O$26)</f>
        <v>-1.2681121857441602</v>
      </c>
    </row>
    <row r="3733" spans="1:12" x14ac:dyDescent="0.3">
      <c r="A3733">
        <v>198021</v>
      </c>
      <c r="B3733" s="2">
        <v>41785</v>
      </c>
      <c r="C3733" s="3">
        <v>0.4342361111111111</v>
      </c>
      <c r="D3733" t="s">
        <v>30</v>
      </c>
      <c r="E3733" t="s">
        <v>27</v>
      </c>
      <c r="F3733" t="s">
        <v>12</v>
      </c>
      <c r="G3733" t="s">
        <v>1</v>
      </c>
      <c r="H3733">
        <v>16821</v>
      </c>
      <c r="I3733">
        <f>IF(Table3_1[[#This Row],[Status]]="Hired",1,0)</f>
        <v>0</v>
      </c>
      <c r="J3733" t="b">
        <f>OR((Table3_1[[#This Row],[Offered Salary]]&lt;$O$27),(Table3_1[[#This Row],[Offered Salary]]&gt;$O$28))</f>
        <v>0</v>
      </c>
      <c r="K3733" t="str">
        <f>IF(Table3_1[[#This Row],[Offered Salary]]&lt;$O$27,"Low",IF(Table3_1[[#This Row],[Offered Salary]]&gt;$O$28,"High",""))</f>
        <v/>
      </c>
      <c r="L3733" s="6">
        <f>((Table3_1[[#This Row],[Offered Salary]]-$O$25)/$O$26)</f>
        <v>-1.1495006047191765</v>
      </c>
    </row>
    <row r="3734" spans="1:12" x14ac:dyDescent="0.3">
      <c r="A3734">
        <v>834760</v>
      </c>
      <c r="B3734" s="2">
        <v>41785</v>
      </c>
      <c r="C3734" s="3">
        <v>0.43612268518518521</v>
      </c>
      <c r="D3734" t="s">
        <v>31</v>
      </c>
      <c r="E3734" t="s">
        <v>29</v>
      </c>
      <c r="F3734" t="s">
        <v>12</v>
      </c>
      <c r="G3734" t="s">
        <v>1</v>
      </c>
      <c r="H3734">
        <v>5776</v>
      </c>
      <c r="I3734">
        <f>IF(Table3_1[[#This Row],[Status]]="Hired",1,0)</f>
        <v>1</v>
      </c>
      <c r="J3734" t="b">
        <f>OR((Table3_1[[#This Row],[Offered Salary]]&lt;$O$27),(Table3_1[[#This Row],[Offered Salary]]&gt;$O$28))</f>
        <v>1</v>
      </c>
      <c r="K3734" t="str">
        <f>IF(Table3_1[[#This Row],[Offered Salary]]&lt;$O$27,"Low",IF(Table3_1[[#This Row],[Offered Salary]]&gt;$O$28,"High",""))</f>
        <v>Low</v>
      </c>
      <c r="L3734" s="6">
        <f>((Table3_1[[#This Row],[Offered Salary]]-$O$25)/$O$26)</f>
        <v>-1.5323366399093998</v>
      </c>
    </row>
    <row r="3735" spans="1:12" x14ac:dyDescent="0.3">
      <c r="A3735">
        <v>46552</v>
      </c>
      <c r="B3735" s="2">
        <v>41782</v>
      </c>
      <c r="C3735" s="3">
        <v>0.39699074074074076</v>
      </c>
      <c r="D3735" t="s">
        <v>31</v>
      </c>
      <c r="E3735" t="s">
        <v>27</v>
      </c>
      <c r="F3735" t="s">
        <v>12</v>
      </c>
      <c r="G3735" t="s">
        <v>2</v>
      </c>
      <c r="H3735">
        <v>14363</v>
      </c>
      <c r="I3735">
        <f>IF(Table3_1[[#This Row],[Status]]="Hired",1,0)</f>
        <v>1</v>
      </c>
      <c r="J3735" t="b">
        <f>OR((Table3_1[[#This Row],[Offered Salary]]&lt;$O$27),(Table3_1[[#This Row],[Offered Salary]]&gt;$O$28))</f>
        <v>0</v>
      </c>
      <c r="K3735" t="str">
        <f>IF(Table3_1[[#This Row],[Offered Salary]]&lt;$O$27,"Low",IF(Table3_1[[#This Row],[Offered Salary]]&gt;$O$28,"High",""))</f>
        <v/>
      </c>
      <c r="L3735" s="6">
        <f>((Table3_1[[#This Row],[Offered Salary]]-$O$25)/$O$26)</f>
        <v>-1.2346985200199976</v>
      </c>
    </row>
    <row r="3736" spans="1:12" x14ac:dyDescent="0.3">
      <c r="A3736">
        <v>313780</v>
      </c>
      <c r="B3736" s="2">
        <v>41785</v>
      </c>
      <c r="C3736" s="3">
        <v>0.73914351851851856</v>
      </c>
      <c r="D3736" t="s">
        <v>31</v>
      </c>
      <c r="E3736" t="s">
        <v>27</v>
      </c>
      <c r="F3736" t="s">
        <v>12</v>
      </c>
      <c r="G3736" t="s">
        <v>2</v>
      </c>
      <c r="H3736">
        <v>53084</v>
      </c>
      <c r="I3736">
        <f>IF(Table3_1[[#This Row],[Status]]="Hired",1,0)</f>
        <v>1</v>
      </c>
      <c r="J3736" t="b">
        <f>OR((Table3_1[[#This Row],[Offered Salary]]&lt;$O$27),(Table3_1[[#This Row],[Offered Salary]]&gt;$O$28))</f>
        <v>0</v>
      </c>
      <c r="K3736" t="str">
        <f>IF(Table3_1[[#This Row],[Offered Salary]]&lt;$O$27,"Low",IF(Table3_1[[#This Row],[Offered Salary]]&gt;$O$28,"High",""))</f>
        <v/>
      </c>
      <c r="L3736" s="6">
        <f>((Table3_1[[#This Row],[Offered Salary]]-$O$25)/$O$26)</f>
        <v>0.10742860706018731</v>
      </c>
    </row>
    <row r="3737" spans="1:12" x14ac:dyDescent="0.3">
      <c r="A3737">
        <v>751383</v>
      </c>
      <c r="B3737" s="2">
        <v>41785</v>
      </c>
      <c r="C3737" s="3">
        <v>0.74019675925925921</v>
      </c>
      <c r="D3737" t="s">
        <v>31</v>
      </c>
      <c r="E3737" t="s">
        <v>27</v>
      </c>
      <c r="F3737" t="s">
        <v>12</v>
      </c>
      <c r="G3737" t="s">
        <v>2</v>
      </c>
      <c r="H3737">
        <v>42628</v>
      </c>
      <c r="I3737">
        <f>IF(Table3_1[[#This Row],[Status]]="Hired",1,0)</f>
        <v>1</v>
      </c>
      <c r="J3737" t="b">
        <f>OR((Table3_1[[#This Row],[Offered Salary]]&lt;$O$27),(Table3_1[[#This Row],[Offered Salary]]&gt;$O$28))</f>
        <v>0</v>
      </c>
      <c r="K3737" t="str">
        <f>IF(Table3_1[[#This Row],[Offered Salary]]&lt;$O$27,"Low",IF(Table3_1[[#This Row],[Offered Salary]]&gt;$O$28,"High",""))</f>
        <v/>
      </c>
      <c r="L3737" s="6">
        <f>((Table3_1[[#This Row],[Offered Salary]]-$O$25)/$O$26)</f>
        <v>-0.25499181701848866</v>
      </c>
    </row>
    <row r="3738" spans="1:12" x14ac:dyDescent="0.3">
      <c r="A3738">
        <v>511866</v>
      </c>
      <c r="B3738" s="2">
        <v>41785</v>
      </c>
      <c r="C3738" s="3">
        <v>0.74118055555555551</v>
      </c>
      <c r="D3738" t="s">
        <v>31</v>
      </c>
      <c r="E3738" t="s">
        <v>29</v>
      </c>
      <c r="F3738" t="s">
        <v>12</v>
      </c>
      <c r="G3738" t="s">
        <v>2</v>
      </c>
      <c r="H3738">
        <v>18669</v>
      </c>
      <c r="I3738">
        <f>IF(Table3_1[[#This Row],[Status]]="Hired",1,0)</f>
        <v>1</v>
      </c>
      <c r="J3738" t="b">
        <f>OR((Table3_1[[#This Row],[Offered Salary]]&lt;$O$27),(Table3_1[[#This Row],[Offered Salary]]&gt;$O$28))</f>
        <v>0</v>
      </c>
      <c r="K3738" t="str">
        <f>IF(Table3_1[[#This Row],[Offered Salary]]&lt;$O$27,"Low",IF(Table3_1[[#This Row],[Offered Salary]]&gt;$O$28,"High",""))</f>
        <v/>
      </c>
      <c r="L3738" s="6">
        <f>((Table3_1[[#This Row],[Offered Salary]]-$O$25)/$O$26)</f>
        <v>-1.0854461915882092</v>
      </c>
    </row>
    <row r="3739" spans="1:12" x14ac:dyDescent="0.3">
      <c r="A3739">
        <v>164053</v>
      </c>
      <c r="B3739" s="2">
        <v>41785</v>
      </c>
      <c r="C3739" s="3">
        <v>0.74160879629629628</v>
      </c>
      <c r="D3739" t="s">
        <v>30</v>
      </c>
      <c r="E3739" t="s">
        <v>27</v>
      </c>
      <c r="F3739" t="s">
        <v>12</v>
      </c>
      <c r="G3739" t="s">
        <v>2</v>
      </c>
      <c r="H3739">
        <v>90777</v>
      </c>
      <c r="I3739">
        <f>IF(Table3_1[[#This Row],[Status]]="Hired",1,0)</f>
        <v>0</v>
      </c>
      <c r="J3739" t="b">
        <f>OR((Table3_1[[#This Row],[Offered Salary]]&lt;$O$27),(Table3_1[[#This Row],[Offered Salary]]&gt;$O$28))</f>
        <v>0</v>
      </c>
      <c r="K3739" t="str">
        <f>IF(Table3_1[[#This Row],[Offered Salary]]&lt;$O$27,"Low",IF(Table3_1[[#This Row],[Offered Salary]]&gt;$O$28,"High",""))</f>
        <v/>
      </c>
      <c r="L3739" s="6">
        <f>((Table3_1[[#This Row],[Offered Salary]]-$O$25)/$O$26)</f>
        <v>1.4139237337623234</v>
      </c>
    </row>
    <row r="3740" spans="1:12" x14ac:dyDescent="0.3">
      <c r="A3740">
        <v>440123</v>
      </c>
      <c r="B3740" s="2">
        <v>41787</v>
      </c>
      <c r="C3740" s="3">
        <v>0.13969907407407409</v>
      </c>
      <c r="D3740" t="s">
        <v>31</v>
      </c>
      <c r="E3740" t="s">
        <v>29</v>
      </c>
      <c r="F3740" t="s">
        <v>12</v>
      </c>
      <c r="G3740" t="s">
        <v>2</v>
      </c>
      <c r="H3740">
        <v>41469</v>
      </c>
      <c r="I3740">
        <f>IF(Table3_1[[#This Row],[Status]]="Hired",1,0)</f>
        <v>1</v>
      </c>
      <c r="J3740" t="b">
        <f>OR((Table3_1[[#This Row],[Offered Salary]]&lt;$O$27),(Table3_1[[#This Row],[Offered Salary]]&gt;$O$28))</f>
        <v>0</v>
      </c>
      <c r="K3740" t="str">
        <f>IF(Table3_1[[#This Row],[Offered Salary]]&lt;$O$27,"Low",IF(Table3_1[[#This Row],[Offered Salary]]&gt;$O$28,"High",""))</f>
        <v/>
      </c>
      <c r="L3740" s="6">
        <f>((Table3_1[[#This Row],[Offered Salary]]-$O$25)/$O$26)</f>
        <v>-0.29516447114121108</v>
      </c>
    </row>
    <row r="3741" spans="1:12" x14ac:dyDescent="0.3">
      <c r="A3741">
        <v>552123</v>
      </c>
      <c r="B3741" s="2">
        <v>41790</v>
      </c>
      <c r="C3741" s="3">
        <v>0.61555555555555552</v>
      </c>
      <c r="D3741" t="s">
        <v>30</v>
      </c>
      <c r="E3741" t="s">
        <v>27</v>
      </c>
      <c r="F3741" t="s">
        <v>12</v>
      </c>
      <c r="G3741" t="s">
        <v>2</v>
      </c>
      <c r="H3741">
        <v>71525</v>
      </c>
      <c r="I3741">
        <f>IF(Table3_1[[#This Row],[Status]]="Hired",1,0)</f>
        <v>0</v>
      </c>
      <c r="J3741" t="b">
        <f>OR((Table3_1[[#This Row],[Offered Salary]]&lt;$O$27),(Table3_1[[#This Row],[Offered Salary]]&gt;$O$28))</f>
        <v>0</v>
      </c>
      <c r="K3741" t="str">
        <f>IF(Table3_1[[#This Row],[Offered Salary]]&lt;$O$27,"Low",IF(Table3_1[[#This Row],[Offered Salary]]&gt;$O$28,"High",""))</f>
        <v/>
      </c>
      <c r="L3741" s="6">
        <f>((Table3_1[[#This Row],[Offered Salary]]-$O$25)/$O$26)</f>
        <v>0.74662094069014751</v>
      </c>
    </row>
    <row r="3742" spans="1:12" x14ac:dyDescent="0.3">
      <c r="A3742">
        <v>716926</v>
      </c>
      <c r="B3742" s="2">
        <v>41797</v>
      </c>
      <c r="C3742" s="3">
        <v>3.1886574074074074E-2</v>
      </c>
      <c r="D3742" t="s">
        <v>31</v>
      </c>
      <c r="E3742" t="s">
        <v>27</v>
      </c>
      <c r="F3742" t="s">
        <v>12</v>
      </c>
      <c r="G3742" t="s">
        <v>2</v>
      </c>
      <c r="H3742">
        <v>2102</v>
      </c>
      <c r="I3742">
        <f>IF(Table3_1[[#This Row],[Status]]="Hired",1,0)</f>
        <v>1</v>
      </c>
      <c r="J3742" t="b">
        <f>OR((Table3_1[[#This Row],[Offered Salary]]&lt;$O$27),(Table3_1[[#This Row],[Offered Salary]]&gt;$O$28))</f>
        <v>1</v>
      </c>
      <c r="K3742" t="str">
        <f>IF(Table3_1[[#This Row],[Offered Salary]]&lt;$O$27,"Low",IF(Table3_1[[#This Row],[Offered Salary]]&gt;$O$28,"High",""))</f>
        <v>Low</v>
      </c>
      <c r="L3742" s="6">
        <f>((Table3_1[[#This Row],[Offered Salary]]-$O$25)/$O$26)</f>
        <v>-1.659682913634061</v>
      </c>
    </row>
    <row r="3743" spans="1:12" x14ac:dyDescent="0.3">
      <c r="A3743">
        <v>469866</v>
      </c>
      <c r="B3743" s="2">
        <v>41797</v>
      </c>
      <c r="C3743" s="3">
        <v>3.2557870370370369E-2</v>
      </c>
      <c r="D3743" t="s">
        <v>30</v>
      </c>
      <c r="E3743" t="s">
        <v>29</v>
      </c>
      <c r="F3743" t="s">
        <v>12</v>
      </c>
      <c r="G3743" t="s">
        <v>2</v>
      </c>
      <c r="H3743">
        <v>60471</v>
      </c>
      <c r="I3743">
        <f>IF(Table3_1[[#This Row],[Status]]="Hired",1,0)</f>
        <v>0</v>
      </c>
      <c r="J3743" t="b">
        <f>OR((Table3_1[[#This Row],[Offered Salary]]&lt;$O$27),(Table3_1[[#This Row],[Offered Salary]]&gt;$O$28))</f>
        <v>0</v>
      </c>
      <c r="K3743" t="str">
        <f>IF(Table3_1[[#This Row],[Offered Salary]]&lt;$O$27,"Low",IF(Table3_1[[#This Row],[Offered Salary]]&gt;$O$28,"High",""))</f>
        <v/>
      </c>
      <c r="L3743" s="6">
        <f>((Table3_1[[#This Row],[Offered Salary]]-$O$25)/$O$26)</f>
        <v>0.36347295218922132</v>
      </c>
    </row>
    <row r="3744" spans="1:12" x14ac:dyDescent="0.3">
      <c r="A3744">
        <v>721500</v>
      </c>
      <c r="B3744" s="2">
        <v>41817</v>
      </c>
      <c r="C3744" s="3">
        <v>0.39690972222222221</v>
      </c>
      <c r="D3744" t="s">
        <v>31</v>
      </c>
      <c r="E3744" t="s">
        <v>27</v>
      </c>
      <c r="F3744" t="s">
        <v>12</v>
      </c>
      <c r="G3744" t="s">
        <v>2</v>
      </c>
      <c r="H3744">
        <v>30608</v>
      </c>
      <c r="I3744">
        <f>IF(Table3_1[[#This Row],[Status]]="Hired",1,0)</f>
        <v>1</v>
      </c>
      <c r="J3744" t="b">
        <f>OR((Table3_1[[#This Row],[Offered Salary]]&lt;$O$27),(Table3_1[[#This Row],[Offered Salary]]&gt;$O$28))</f>
        <v>0</v>
      </c>
      <c r="K3744" t="str">
        <f>IF(Table3_1[[#This Row],[Offered Salary]]&lt;$O$27,"Low",IF(Table3_1[[#This Row],[Offered Salary]]&gt;$O$28,"High",""))</f>
        <v/>
      </c>
      <c r="L3744" s="6">
        <f>((Table3_1[[#This Row],[Offered Salary]]-$O$25)/$O$26)</f>
        <v>-0.67162279420151139</v>
      </c>
    </row>
    <row r="3745" spans="1:12" x14ac:dyDescent="0.3">
      <c r="A3745">
        <v>175237</v>
      </c>
      <c r="B3745" s="2">
        <v>41817</v>
      </c>
      <c r="C3745" s="3">
        <v>0.39921296296296294</v>
      </c>
      <c r="D3745" t="s">
        <v>30</v>
      </c>
      <c r="E3745" t="s">
        <v>29</v>
      </c>
      <c r="F3745" t="s">
        <v>12</v>
      </c>
      <c r="G3745" t="s">
        <v>2</v>
      </c>
      <c r="H3745">
        <v>68598</v>
      </c>
      <c r="I3745">
        <f>IF(Table3_1[[#This Row],[Status]]="Hired",1,0)</f>
        <v>0</v>
      </c>
      <c r="J3745" t="b">
        <f>OR((Table3_1[[#This Row],[Offered Salary]]&lt;$O$27),(Table3_1[[#This Row],[Offered Salary]]&gt;$O$28))</f>
        <v>0</v>
      </c>
      <c r="K3745" t="str">
        <f>IF(Table3_1[[#This Row],[Offered Salary]]&lt;$O$27,"Low",IF(Table3_1[[#This Row],[Offered Salary]]&gt;$O$28,"High",""))</f>
        <v/>
      </c>
      <c r="L3745" s="6">
        <f>((Table3_1[[#This Row],[Offered Salary]]-$O$25)/$O$26)</f>
        <v>0.64516679175381575</v>
      </c>
    </row>
    <row r="3746" spans="1:12" x14ac:dyDescent="0.3">
      <c r="A3746">
        <v>256965</v>
      </c>
      <c r="B3746" s="2">
        <v>41817</v>
      </c>
      <c r="C3746" s="3">
        <v>0.39983796296296298</v>
      </c>
      <c r="D3746" t="s">
        <v>31</v>
      </c>
      <c r="E3746" t="s">
        <v>27</v>
      </c>
      <c r="F3746" t="s">
        <v>12</v>
      </c>
      <c r="G3746" t="s">
        <v>2</v>
      </c>
      <c r="H3746">
        <v>16789</v>
      </c>
      <c r="I3746">
        <f>IF(Table3_1[[#This Row],[Status]]="Hired",1,0)</f>
        <v>1</v>
      </c>
      <c r="J3746" t="b">
        <f>OR((Table3_1[[#This Row],[Offered Salary]]&lt;$O$27),(Table3_1[[#This Row],[Offered Salary]]&gt;$O$28))</f>
        <v>0</v>
      </c>
      <c r="K3746" t="str">
        <f>IF(Table3_1[[#This Row],[Offered Salary]]&lt;$O$27,"Low",IF(Table3_1[[#This Row],[Offered Salary]]&gt;$O$28,"High",""))</f>
        <v/>
      </c>
      <c r="L3746" s="6">
        <f>((Table3_1[[#This Row],[Offered Salary]]-$O$25)/$O$26)</f>
        <v>-1.1506097720461197</v>
      </c>
    </row>
    <row r="3747" spans="1:12" x14ac:dyDescent="0.3">
      <c r="A3747">
        <v>708129</v>
      </c>
      <c r="B3747" s="2">
        <v>41830</v>
      </c>
      <c r="C3747" s="3">
        <v>0.3583101851851852</v>
      </c>
      <c r="D3747" t="s">
        <v>31</v>
      </c>
      <c r="E3747" t="s">
        <v>29</v>
      </c>
      <c r="F3747" t="s">
        <v>12</v>
      </c>
      <c r="G3747" t="s">
        <v>2</v>
      </c>
      <c r="H3747">
        <v>20821</v>
      </c>
      <c r="I3747">
        <f>IF(Table3_1[[#This Row],[Status]]="Hired",1,0)</f>
        <v>1</v>
      </c>
      <c r="J3747" t="b">
        <f>OR((Table3_1[[#This Row],[Offered Salary]]&lt;$O$27),(Table3_1[[#This Row],[Offered Salary]]&gt;$O$28))</f>
        <v>0</v>
      </c>
      <c r="K3747" t="str">
        <f>IF(Table3_1[[#This Row],[Offered Salary]]&lt;$O$27,"Low",IF(Table3_1[[#This Row],[Offered Salary]]&gt;$O$28,"High",""))</f>
        <v/>
      </c>
      <c r="L3747" s="6">
        <f>((Table3_1[[#This Row],[Offered Salary]]-$O$25)/$O$26)</f>
        <v>-1.0108546888512819</v>
      </c>
    </row>
    <row r="3748" spans="1:12" x14ac:dyDescent="0.3">
      <c r="A3748">
        <v>426077</v>
      </c>
      <c r="B3748" s="2">
        <v>41830</v>
      </c>
      <c r="C3748" s="3">
        <v>0.74010416666666667</v>
      </c>
      <c r="D3748" t="s">
        <v>30</v>
      </c>
      <c r="E3748" t="s">
        <v>29</v>
      </c>
      <c r="F3748" t="s">
        <v>12</v>
      </c>
      <c r="G3748" t="s">
        <v>2</v>
      </c>
      <c r="H3748">
        <v>58588</v>
      </c>
      <c r="I3748">
        <f>IF(Table3_1[[#This Row],[Status]]="Hired",1,0)</f>
        <v>0</v>
      </c>
      <c r="J3748" t="b">
        <f>OR((Table3_1[[#This Row],[Offered Salary]]&lt;$O$27),(Table3_1[[#This Row],[Offered Salary]]&gt;$O$28))</f>
        <v>0</v>
      </c>
      <c r="K3748" t="str">
        <f>IF(Table3_1[[#This Row],[Offered Salary]]&lt;$O$27,"Low",IF(Table3_1[[#This Row],[Offered Salary]]&gt;$O$28,"High",""))</f>
        <v/>
      </c>
      <c r="L3748" s="6">
        <f>((Table3_1[[#This Row],[Offered Salary]]-$O$25)/$O$26)</f>
        <v>0.29820538729441004</v>
      </c>
    </row>
    <row r="3749" spans="1:12" x14ac:dyDescent="0.3">
      <c r="A3749">
        <v>438671</v>
      </c>
      <c r="B3749" s="2">
        <v>41767</v>
      </c>
      <c r="C3749" s="3">
        <v>0.65173611111111107</v>
      </c>
      <c r="D3749" t="s">
        <v>30</v>
      </c>
      <c r="E3749" t="s">
        <v>27</v>
      </c>
      <c r="F3749" t="s">
        <v>14</v>
      </c>
      <c r="G3749" t="s">
        <v>6</v>
      </c>
      <c r="H3749">
        <v>31090</v>
      </c>
      <c r="I3749">
        <f>IF(Table3_1[[#This Row],[Status]]="Hired",1,0)</f>
        <v>0</v>
      </c>
      <c r="J3749" t="b">
        <f>OR((Table3_1[[#This Row],[Offered Salary]]&lt;$O$27),(Table3_1[[#This Row],[Offered Salary]]&gt;$O$28))</f>
        <v>0</v>
      </c>
      <c r="K3749" t="str">
        <f>IF(Table3_1[[#This Row],[Offered Salary]]&lt;$O$27,"Low",IF(Table3_1[[#This Row],[Offered Salary]]&gt;$O$28,"High",""))</f>
        <v/>
      </c>
      <c r="L3749" s="6">
        <f>((Table3_1[[#This Row],[Offered Salary]]-$O$25)/$O$26)</f>
        <v>-0.65491596133943009</v>
      </c>
    </row>
    <row r="3750" spans="1:12" x14ac:dyDescent="0.3">
      <c r="A3750">
        <v>493681</v>
      </c>
      <c r="B3750" s="2">
        <v>41774</v>
      </c>
      <c r="C3750" s="3">
        <v>0.51700231481481485</v>
      </c>
      <c r="D3750" t="s">
        <v>31</v>
      </c>
      <c r="E3750" t="s">
        <v>27</v>
      </c>
      <c r="F3750" t="s">
        <v>14</v>
      </c>
      <c r="G3750" t="s">
        <v>6</v>
      </c>
      <c r="H3750">
        <v>58292</v>
      </c>
      <c r="I3750">
        <f>IF(Table3_1[[#This Row],[Status]]="Hired",1,0)</f>
        <v>1</v>
      </c>
      <c r="J3750" t="b">
        <f>OR((Table3_1[[#This Row],[Offered Salary]]&lt;$O$27),(Table3_1[[#This Row],[Offered Salary]]&gt;$O$28))</f>
        <v>0</v>
      </c>
      <c r="K3750" t="str">
        <f>IF(Table3_1[[#This Row],[Offered Salary]]&lt;$O$27,"Low",IF(Table3_1[[#This Row],[Offered Salary]]&gt;$O$28,"High",""))</f>
        <v/>
      </c>
      <c r="L3750" s="6">
        <f>((Table3_1[[#This Row],[Offered Salary]]-$O$25)/$O$26)</f>
        <v>0.28794558952018584</v>
      </c>
    </row>
    <row r="3751" spans="1:12" x14ac:dyDescent="0.3">
      <c r="A3751">
        <v>163682</v>
      </c>
      <c r="B3751" s="2">
        <v>41804</v>
      </c>
      <c r="C3751" s="3">
        <v>0.57855324074074077</v>
      </c>
      <c r="D3751" t="s">
        <v>31</v>
      </c>
      <c r="E3751" t="s">
        <v>27</v>
      </c>
      <c r="F3751" t="s">
        <v>17</v>
      </c>
      <c r="G3751" t="s">
        <v>2</v>
      </c>
      <c r="H3751">
        <v>78826</v>
      </c>
      <c r="I3751">
        <f>IF(Table3_1[[#This Row],[Status]]="Hired",1,0)</f>
        <v>1</v>
      </c>
      <c r="J3751" t="b">
        <f>OR((Table3_1[[#This Row],[Offered Salary]]&lt;$O$27),(Table3_1[[#This Row],[Offered Salary]]&gt;$O$28))</f>
        <v>0</v>
      </c>
      <c r="K3751" t="str">
        <f>IF(Table3_1[[#This Row],[Offered Salary]]&lt;$O$27,"Low",IF(Table3_1[[#This Row],[Offered Salary]]&gt;$O$28,"High",""))</f>
        <v/>
      </c>
      <c r="L3751" s="6">
        <f>((Table3_1[[#This Row],[Offered Salary]]-$O$25)/$O$26)</f>
        <v>0.99968439862802183</v>
      </c>
    </row>
    <row r="3752" spans="1:12" x14ac:dyDescent="0.3">
      <c r="A3752">
        <v>690427</v>
      </c>
      <c r="B3752" s="2">
        <v>41804</v>
      </c>
      <c r="C3752" s="3">
        <v>0.57981481481481478</v>
      </c>
      <c r="D3752" t="s">
        <v>31</v>
      </c>
      <c r="E3752" t="s">
        <v>27</v>
      </c>
      <c r="F3752" t="s">
        <v>17</v>
      </c>
      <c r="G3752" t="s">
        <v>2</v>
      </c>
      <c r="H3752">
        <v>99948</v>
      </c>
      <c r="I3752">
        <f>IF(Table3_1[[#This Row],[Status]]="Hired",1,0)</f>
        <v>1</v>
      </c>
      <c r="J3752" t="b">
        <f>OR((Table3_1[[#This Row],[Offered Salary]]&lt;$O$27),(Table3_1[[#This Row],[Offered Salary]]&gt;$O$28))</f>
        <v>0</v>
      </c>
      <c r="K3752" t="str">
        <f>IF(Table3_1[[#This Row],[Offered Salary]]&lt;$O$27,"Low",IF(Table3_1[[#This Row],[Offered Salary]]&gt;$O$28,"High",""))</f>
        <v/>
      </c>
      <c r="L3752" s="6">
        <f>((Table3_1[[#This Row],[Offered Salary]]-$O$25)/$O$26)</f>
        <v>1.7318041573684382</v>
      </c>
    </row>
    <row r="3753" spans="1:12" x14ac:dyDescent="0.3">
      <c r="A3753">
        <v>526126</v>
      </c>
      <c r="B3753" s="2">
        <v>41817</v>
      </c>
      <c r="C3753" s="3">
        <v>0.24432870370370371</v>
      </c>
      <c r="D3753" t="s">
        <v>31</v>
      </c>
      <c r="E3753" t="s">
        <v>29</v>
      </c>
      <c r="F3753" t="s">
        <v>17</v>
      </c>
      <c r="G3753" t="s">
        <v>2</v>
      </c>
      <c r="H3753">
        <v>86706</v>
      </c>
      <c r="I3753">
        <f>IF(Table3_1[[#This Row],[Status]]="Hired",1,0)</f>
        <v>1</v>
      </c>
      <c r="J3753" t="b">
        <f>OR((Table3_1[[#This Row],[Offered Salary]]&lt;$O$27),(Table3_1[[#This Row],[Offered Salary]]&gt;$O$28))</f>
        <v>0</v>
      </c>
      <c r="K3753" t="str">
        <f>IF(Table3_1[[#This Row],[Offered Salary]]&lt;$O$27,"Low",IF(Table3_1[[#This Row],[Offered Salary]]&gt;$O$28,"High",""))</f>
        <v/>
      </c>
      <c r="L3753" s="6">
        <f>((Table3_1[[#This Row],[Offered Salary]]-$O$25)/$O$26)</f>
        <v>1.2728168528877737</v>
      </c>
    </row>
    <row r="3754" spans="1:12" x14ac:dyDescent="0.3">
      <c r="A3754">
        <v>303583</v>
      </c>
      <c r="B3754" s="2">
        <v>41817</v>
      </c>
      <c r="C3754" s="3">
        <v>0.24589120370370371</v>
      </c>
      <c r="D3754" t="s">
        <v>31</v>
      </c>
      <c r="E3754" t="s">
        <v>27</v>
      </c>
      <c r="F3754" t="s">
        <v>17</v>
      </c>
      <c r="G3754" t="s">
        <v>2</v>
      </c>
      <c r="H3754">
        <v>91305</v>
      </c>
      <c r="I3754">
        <f>IF(Table3_1[[#This Row],[Status]]="Hired",1,0)</f>
        <v>1</v>
      </c>
      <c r="J3754" t="b">
        <f>OR((Table3_1[[#This Row],[Offered Salary]]&lt;$O$27),(Table3_1[[#This Row],[Offered Salary]]&gt;$O$28))</f>
        <v>0</v>
      </c>
      <c r="K3754" t="str">
        <f>IF(Table3_1[[#This Row],[Offered Salary]]&lt;$O$27,"Low",IF(Table3_1[[#This Row],[Offered Salary]]&gt;$O$28,"High",""))</f>
        <v/>
      </c>
      <c r="L3754" s="6">
        <f>((Table3_1[[#This Row],[Offered Salary]]-$O$25)/$O$26)</f>
        <v>1.4322249946568855</v>
      </c>
    </row>
    <row r="3755" spans="1:12" x14ac:dyDescent="0.3">
      <c r="A3755">
        <v>852401</v>
      </c>
      <c r="B3755" s="2">
        <v>41817</v>
      </c>
      <c r="C3755" s="3">
        <v>0.24628472222222222</v>
      </c>
      <c r="D3755" t="s">
        <v>31</v>
      </c>
      <c r="E3755" t="s">
        <v>29</v>
      </c>
      <c r="F3755" t="s">
        <v>17</v>
      </c>
      <c r="G3755" t="s">
        <v>2</v>
      </c>
      <c r="H3755">
        <v>81579</v>
      </c>
      <c r="I3755">
        <f>IF(Table3_1[[#This Row],[Status]]="Hired",1,0)</f>
        <v>1</v>
      </c>
      <c r="J3755" t="b">
        <f>OR((Table3_1[[#This Row],[Offered Salary]]&lt;$O$27),(Table3_1[[#This Row],[Offered Salary]]&gt;$O$28))</f>
        <v>0</v>
      </c>
      <c r="K3755" t="str">
        <f>IF(Table3_1[[#This Row],[Offered Salary]]&lt;$O$27,"Low",IF(Table3_1[[#This Row],[Offered Salary]]&gt;$O$28,"High",""))</f>
        <v/>
      </c>
      <c r="L3755" s="6">
        <f>((Table3_1[[#This Row],[Offered Salary]]-$O$25)/$O$26)</f>
        <v>1.0951074502241001</v>
      </c>
    </row>
    <row r="3756" spans="1:12" x14ac:dyDescent="0.3">
      <c r="A3756">
        <v>494189</v>
      </c>
      <c r="B3756" s="2">
        <v>41771</v>
      </c>
      <c r="C3756" s="3">
        <v>0.59611111111111115</v>
      </c>
      <c r="D3756" t="s">
        <v>31</v>
      </c>
      <c r="E3756" t="s">
        <v>27</v>
      </c>
      <c r="F3756" t="s">
        <v>17</v>
      </c>
      <c r="G3756" t="s">
        <v>10</v>
      </c>
      <c r="H3756">
        <v>92741</v>
      </c>
      <c r="I3756">
        <f>IF(Table3_1[[#This Row],[Status]]="Hired",1,0)</f>
        <v>1</v>
      </c>
      <c r="J3756" t="b">
        <f>OR((Table3_1[[#This Row],[Offered Salary]]&lt;$O$27),(Table3_1[[#This Row],[Offered Salary]]&gt;$O$28))</f>
        <v>0</v>
      </c>
      <c r="K3756" t="str">
        <f>IF(Table3_1[[#This Row],[Offered Salary]]&lt;$O$27,"Low",IF(Table3_1[[#This Row],[Offered Salary]]&gt;$O$28,"High",""))</f>
        <v/>
      </c>
      <c r="L3756" s="6">
        <f>((Table3_1[[#This Row],[Offered Salary]]-$O$25)/$O$26)</f>
        <v>1.4819988784534595</v>
      </c>
    </row>
    <row r="3757" spans="1:12" x14ac:dyDescent="0.3">
      <c r="A3757">
        <v>873066</v>
      </c>
      <c r="B3757" s="2">
        <v>41775</v>
      </c>
      <c r="C3757" s="3">
        <v>0.39771990740740742</v>
      </c>
      <c r="D3757" t="s">
        <v>31</v>
      </c>
      <c r="E3757" t="s">
        <v>27</v>
      </c>
      <c r="F3757" t="s">
        <v>17</v>
      </c>
      <c r="G3757" t="s">
        <v>10</v>
      </c>
      <c r="H3757">
        <v>81960</v>
      </c>
      <c r="I3757">
        <f>IF(Table3_1[[#This Row],[Status]]="Hired",1,0)</f>
        <v>1</v>
      </c>
      <c r="J3757" t="b">
        <f>OR((Table3_1[[#This Row],[Offered Salary]]&lt;$O$27),(Table3_1[[#This Row],[Offered Salary]]&gt;$O$28))</f>
        <v>0</v>
      </c>
      <c r="K3757" t="str">
        <f>IF(Table3_1[[#This Row],[Offered Salary]]&lt;$O$27,"Low",IF(Table3_1[[#This Row],[Offered Salary]]&gt;$O$28,"High",""))</f>
        <v/>
      </c>
      <c r="L3757" s="6">
        <f>((Table3_1[[#This Row],[Offered Salary]]-$O$25)/$O$26)</f>
        <v>1.1083134737105171</v>
      </c>
    </row>
    <row r="3758" spans="1:12" x14ac:dyDescent="0.3">
      <c r="A3758">
        <v>846549</v>
      </c>
      <c r="B3758" s="2">
        <v>41836</v>
      </c>
      <c r="C3758" s="3">
        <v>0.70745370370370375</v>
      </c>
      <c r="D3758" t="s">
        <v>30</v>
      </c>
      <c r="E3758" t="s">
        <v>29</v>
      </c>
      <c r="F3758" t="s">
        <v>20</v>
      </c>
      <c r="G3758" t="s">
        <v>10</v>
      </c>
      <c r="H3758">
        <v>49155</v>
      </c>
      <c r="I3758">
        <f>IF(Table3_1[[#This Row],[Status]]="Hired",1,0)</f>
        <v>0</v>
      </c>
      <c r="J3758" t="b">
        <f>OR((Table3_1[[#This Row],[Offered Salary]]&lt;$O$27),(Table3_1[[#This Row],[Offered Salary]]&gt;$O$28))</f>
        <v>0</v>
      </c>
      <c r="K3758" t="str">
        <f>IF(Table3_1[[#This Row],[Offered Salary]]&lt;$O$27,"Low",IF(Table3_1[[#This Row],[Offered Salary]]&gt;$O$28,"High",""))</f>
        <v/>
      </c>
      <c r="L3758" s="6">
        <f>((Table3_1[[#This Row],[Offered Salary]]-$O$25)/$O$26)</f>
        <v>-2.8756343801051971E-2</v>
      </c>
    </row>
    <row r="3759" spans="1:12" x14ac:dyDescent="0.3">
      <c r="A3759">
        <v>89706</v>
      </c>
      <c r="B3759" s="2">
        <v>41789</v>
      </c>
      <c r="C3759" s="3">
        <v>0.39776620370370369</v>
      </c>
      <c r="D3759" t="s">
        <v>30</v>
      </c>
      <c r="E3759" t="s">
        <v>29</v>
      </c>
      <c r="F3759" t="s">
        <v>13</v>
      </c>
      <c r="G3759" t="s">
        <v>4</v>
      </c>
      <c r="H3759">
        <v>45386</v>
      </c>
      <c r="I3759">
        <f>IF(Table3_1[[#This Row],[Status]]="Hired",1,0)</f>
        <v>0</v>
      </c>
      <c r="J3759" t="b">
        <f>OR((Table3_1[[#This Row],[Offered Salary]]&lt;$O$27),(Table3_1[[#This Row],[Offered Salary]]&gt;$O$28))</f>
        <v>0</v>
      </c>
      <c r="K3759" t="str">
        <f>IF(Table3_1[[#This Row],[Offered Salary]]&lt;$O$27,"Low",IF(Table3_1[[#This Row],[Offered Salary]]&gt;$O$28,"High",""))</f>
        <v/>
      </c>
      <c r="L3759" s="6">
        <f>((Table3_1[[#This Row],[Offered Salary]]-$O$25)/$O$26)</f>
        <v>-0.15939545802757549</v>
      </c>
    </row>
    <row r="3760" spans="1:12" x14ac:dyDescent="0.3">
      <c r="A3760">
        <v>700473</v>
      </c>
      <c r="B3760" s="2">
        <v>41789</v>
      </c>
      <c r="C3760" s="3">
        <v>0.39810185185185187</v>
      </c>
      <c r="D3760" t="s">
        <v>30</v>
      </c>
      <c r="E3760" t="s">
        <v>29</v>
      </c>
      <c r="F3760" t="s">
        <v>13</v>
      </c>
      <c r="G3760" t="s">
        <v>4</v>
      </c>
      <c r="H3760">
        <v>15600</v>
      </c>
      <c r="I3760">
        <f>IF(Table3_1[[#This Row],[Status]]="Hired",1,0)</f>
        <v>0</v>
      </c>
      <c r="J3760" t="b">
        <f>OR((Table3_1[[#This Row],[Offered Salary]]&lt;$O$27),(Table3_1[[#This Row],[Offered Salary]]&gt;$O$28))</f>
        <v>0</v>
      </c>
      <c r="K3760" t="str">
        <f>IF(Table3_1[[#This Row],[Offered Salary]]&lt;$O$27,"Low",IF(Table3_1[[#This Row],[Offered Salary]]&gt;$O$28,"High",""))</f>
        <v/>
      </c>
      <c r="L3760" s="6">
        <f>((Table3_1[[#This Row],[Offered Salary]]-$O$25)/$O$26)</f>
        <v>-1.1918222705378512</v>
      </c>
    </row>
    <row r="3761" spans="1:12" x14ac:dyDescent="0.3">
      <c r="A3761">
        <v>655848</v>
      </c>
      <c r="B3761" s="2">
        <v>41789</v>
      </c>
      <c r="C3761" s="3">
        <v>0.39694444444444443</v>
      </c>
      <c r="D3761" t="s">
        <v>31</v>
      </c>
      <c r="E3761" t="s">
        <v>28</v>
      </c>
      <c r="F3761" t="s">
        <v>13</v>
      </c>
      <c r="G3761" t="s">
        <v>4</v>
      </c>
      <c r="H3761">
        <v>34584</v>
      </c>
      <c r="I3761">
        <f>IF(Table3_1[[#This Row],[Status]]="Hired",1,0)</f>
        <v>1</v>
      </c>
      <c r="J3761" t="b">
        <f>OR((Table3_1[[#This Row],[Offered Salary]]&lt;$O$27),(Table3_1[[#This Row],[Offered Salary]]&gt;$O$28))</f>
        <v>0</v>
      </c>
      <c r="K3761" t="str">
        <f>IF(Table3_1[[#This Row],[Offered Salary]]&lt;$O$27,"Low",IF(Table3_1[[#This Row],[Offered Salary]]&gt;$O$28,"High",""))</f>
        <v/>
      </c>
      <c r="L3761" s="6">
        <f>((Table3_1[[#This Row],[Offered Salary]]-$O$25)/$O$26)</f>
        <v>-0.53380875382882431</v>
      </c>
    </row>
    <row r="3762" spans="1:12" x14ac:dyDescent="0.3">
      <c r="A3762">
        <v>458862</v>
      </c>
      <c r="B3762" s="2">
        <v>41792</v>
      </c>
      <c r="C3762" s="3">
        <v>0.44170138888888888</v>
      </c>
      <c r="D3762" t="s">
        <v>30</v>
      </c>
      <c r="E3762" t="s">
        <v>29</v>
      </c>
      <c r="F3762" t="s">
        <v>13</v>
      </c>
      <c r="G3762" t="s">
        <v>4</v>
      </c>
      <c r="H3762">
        <v>60897</v>
      </c>
      <c r="I3762">
        <f>IF(Table3_1[[#This Row],[Status]]="Hired",1,0)</f>
        <v>0</v>
      </c>
      <c r="J3762" t="b">
        <f>OR((Table3_1[[#This Row],[Offered Salary]]&lt;$O$27),(Table3_1[[#This Row],[Offered Salary]]&gt;$O$28))</f>
        <v>0</v>
      </c>
      <c r="K3762" t="str">
        <f>IF(Table3_1[[#This Row],[Offered Salary]]&lt;$O$27,"Low",IF(Table3_1[[#This Row],[Offered Salary]]&gt;$O$28,"High",""))</f>
        <v/>
      </c>
      <c r="L3762" s="6">
        <f>((Table3_1[[#This Row],[Offered Salary]]-$O$25)/$O$26)</f>
        <v>0.37823874222915205</v>
      </c>
    </row>
    <row r="3763" spans="1:12" x14ac:dyDescent="0.3">
      <c r="A3763">
        <v>499184</v>
      </c>
      <c r="B3763" s="2">
        <v>41823</v>
      </c>
      <c r="C3763" s="3">
        <v>0.58663194444444444</v>
      </c>
      <c r="D3763" t="s">
        <v>30</v>
      </c>
      <c r="E3763" t="s">
        <v>29</v>
      </c>
      <c r="F3763" t="s">
        <v>13</v>
      </c>
      <c r="G3763" t="s">
        <v>4</v>
      </c>
      <c r="H3763">
        <v>67018</v>
      </c>
      <c r="I3763">
        <f>IF(Table3_1[[#This Row],[Status]]="Hired",1,0)</f>
        <v>0</v>
      </c>
      <c r="J3763" t="b">
        <f>OR((Table3_1[[#This Row],[Offered Salary]]&lt;$O$27),(Table3_1[[#This Row],[Offered Salary]]&gt;$O$28))</f>
        <v>0</v>
      </c>
      <c r="K3763" t="str">
        <f>IF(Table3_1[[#This Row],[Offered Salary]]&lt;$O$27,"Low",IF(Table3_1[[#This Row],[Offered Salary]]&gt;$O$28,"High",""))</f>
        <v/>
      </c>
      <c r="L3763" s="6">
        <f>((Table3_1[[#This Row],[Offered Salary]]-$O$25)/$O$26)</f>
        <v>0.5904016549859975</v>
      </c>
    </row>
    <row r="3764" spans="1:12" x14ac:dyDescent="0.3">
      <c r="A3764">
        <v>502192</v>
      </c>
      <c r="B3764" s="2">
        <v>41823</v>
      </c>
      <c r="C3764" s="3">
        <v>0.5883680555555556</v>
      </c>
      <c r="D3764" t="s">
        <v>31</v>
      </c>
      <c r="E3764" t="s">
        <v>29</v>
      </c>
      <c r="F3764" t="s">
        <v>13</v>
      </c>
      <c r="G3764" t="s">
        <v>4</v>
      </c>
      <c r="H3764">
        <v>24664</v>
      </c>
      <c r="I3764">
        <f>IF(Table3_1[[#This Row],[Status]]="Hired",1,0)</f>
        <v>1</v>
      </c>
      <c r="J3764" t="b">
        <f>OR((Table3_1[[#This Row],[Offered Salary]]&lt;$O$27),(Table3_1[[#This Row],[Offered Salary]]&gt;$O$28))</f>
        <v>0</v>
      </c>
      <c r="K3764" t="str">
        <f>IF(Table3_1[[#This Row],[Offered Salary]]&lt;$O$27,"Low",IF(Table3_1[[#This Row],[Offered Salary]]&gt;$O$28,"High",""))</f>
        <v/>
      </c>
      <c r="L3764" s="6">
        <f>((Table3_1[[#This Row],[Offered Salary]]-$O$25)/$O$26)</f>
        <v>-0.87765062518120252</v>
      </c>
    </row>
    <row r="3765" spans="1:12" x14ac:dyDescent="0.3">
      <c r="A3765">
        <v>496087</v>
      </c>
      <c r="B3765" s="2">
        <v>41802</v>
      </c>
      <c r="C3765" s="3">
        <v>0.78960648148148149</v>
      </c>
      <c r="D3765" t="s">
        <v>31</v>
      </c>
      <c r="E3765" t="s">
        <v>29</v>
      </c>
      <c r="F3765" t="s">
        <v>19</v>
      </c>
      <c r="G3765" t="s">
        <v>2</v>
      </c>
      <c r="H3765">
        <v>67205</v>
      </c>
      <c r="I3765">
        <f>IF(Table3_1[[#This Row],[Status]]="Hired",1,0)</f>
        <v>1</v>
      </c>
      <c r="J3765" t="b">
        <f>OR((Table3_1[[#This Row],[Offered Salary]]&lt;$O$27),(Table3_1[[#This Row],[Offered Salary]]&gt;$O$28))</f>
        <v>0</v>
      </c>
      <c r="K3765" t="str">
        <f>IF(Table3_1[[#This Row],[Offered Salary]]&lt;$O$27,"Low",IF(Table3_1[[#This Row],[Offered Salary]]&gt;$O$28,"High",""))</f>
        <v/>
      </c>
      <c r="L3765" s="6">
        <f>((Table3_1[[#This Row],[Offered Salary]]-$O$25)/$O$26)</f>
        <v>0.59688335155282157</v>
      </c>
    </row>
    <row r="3766" spans="1:12" x14ac:dyDescent="0.3">
      <c r="A3766">
        <v>216538</v>
      </c>
      <c r="B3766" s="2">
        <v>41824</v>
      </c>
      <c r="C3766" s="3">
        <v>0.39680555555555558</v>
      </c>
      <c r="D3766" t="s">
        <v>30</v>
      </c>
      <c r="E3766" t="s">
        <v>29</v>
      </c>
      <c r="F3766" t="s">
        <v>19</v>
      </c>
      <c r="G3766" t="s">
        <v>2</v>
      </c>
      <c r="H3766">
        <v>28841</v>
      </c>
      <c r="I3766">
        <f>IF(Table3_1[[#This Row],[Status]]="Hired",1,0)</f>
        <v>0</v>
      </c>
      <c r="J3766" t="b">
        <f>OR((Table3_1[[#This Row],[Offered Salary]]&lt;$O$27),(Table3_1[[#This Row],[Offered Salary]]&gt;$O$28))</f>
        <v>0</v>
      </c>
      <c r="K3766" t="str">
        <f>IF(Table3_1[[#This Row],[Offered Salary]]&lt;$O$27,"Low",IF(Table3_1[[#This Row],[Offered Salary]]&gt;$O$28,"High",""))</f>
        <v/>
      </c>
      <c r="L3766" s="6">
        <f>((Table3_1[[#This Row],[Offered Salary]]-$O$25)/$O$26)</f>
        <v>-0.7328696275361537</v>
      </c>
    </row>
    <row r="3767" spans="1:12" x14ac:dyDescent="0.3">
      <c r="A3767">
        <v>269459</v>
      </c>
      <c r="B3767" s="2">
        <v>41824</v>
      </c>
      <c r="C3767" s="3">
        <v>0.39761574074074074</v>
      </c>
      <c r="D3767" t="s">
        <v>31</v>
      </c>
      <c r="E3767" t="s">
        <v>29</v>
      </c>
      <c r="F3767" t="s">
        <v>19</v>
      </c>
      <c r="G3767" t="s">
        <v>2</v>
      </c>
      <c r="H3767">
        <v>36784</v>
      </c>
      <c r="I3767">
        <f>IF(Table3_1[[#This Row],[Status]]="Hired",1,0)</f>
        <v>1</v>
      </c>
      <c r="J3767" t="b">
        <f>OR((Table3_1[[#This Row],[Offered Salary]]&lt;$O$27),(Table3_1[[#This Row],[Offered Salary]]&gt;$O$28))</f>
        <v>0</v>
      </c>
      <c r="K3767" t="str">
        <f>IF(Table3_1[[#This Row],[Offered Salary]]&lt;$O$27,"Low",IF(Table3_1[[#This Row],[Offered Salary]]&gt;$O$28,"High",""))</f>
        <v/>
      </c>
      <c r="L3767" s="6">
        <f>((Table3_1[[#This Row],[Offered Salary]]-$O$25)/$O$26)</f>
        <v>-0.45755350010148244</v>
      </c>
    </row>
    <row r="3768" spans="1:12" x14ac:dyDescent="0.3">
      <c r="A3768">
        <v>426605</v>
      </c>
      <c r="B3768" s="2">
        <v>41824</v>
      </c>
      <c r="C3768" s="3">
        <v>0.3989699074074074</v>
      </c>
      <c r="D3768" t="s">
        <v>31</v>
      </c>
      <c r="E3768" t="s">
        <v>29</v>
      </c>
      <c r="F3768" t="s">
        <v>19</v>
      </c>
      <c r="G3768" t="s">
        <v>2</v>
      </c>
      <c r="H3768">
        <v>79450</v>
      </c>
      <c r="I3768">
        <f>IF(Table3_1[[#This Row],[Status]]="Hired",1,0)</f>
        <v>1</v>
      </c>
      <c r="J3768" t="b">
        <f>OR((Table3_1[[#This Row],[Offered Salary]]&lt;$O$27),(Table3_1[[#This Row],[Offered Salary]]&gt;$O$28))</f>
        <v>0</v>
      </c>
      <c r="K3768" t="str">
        <f>IF(Table3_1[[#This Row],[Offered Salary]]&lt;$O$27,"Low",IF(Table3_1[[#This Row],[Offered Salary]]&gt;$O$28,"High",""))</f>
        <v/>
      </c>
      <c r="L3768" s="6">
        <f>((Table3_1[[#This Row],[Offered Salary]]-$O$25)/$O$26)</f>
        <v>1.0213131615034132</v>
      </c>
    </row>
    <row r="3769" spans="1:12" x14ac:dyDescent="0.3">
      <c r="A3769">
        <v>965697</v>
      </c>
      <c r="B3769" s="2">
        <v>41810</v>
      </c>
      <c r="C3769" s="3">
        <v>0.39736111111111111</v>
      </c>
      <c r="D3769" t="s">
        <v>31</v>
      </c>
      <c r="E3769" t="s">
        <v>27</v>
      </c>
      <c r="F3769" t="s">
        <v>20</v>
      </c>
      <c r="G3769" t="s">
        <v>5</v>
      </c>
      <c r="H3769">
        <v>77969</v>
      </c>
      <c r="I3769">
        <f>IF(Table3_1[[#This Row],[Status]]="Hired",1,0)</f>
        <v>1</v>
      </c>
      <c r="J3769" t="b">
        <f>OR((Table3_1[[#This Row],[Offered Salary]]&lt;$O$27),(Table3_1[[#This Row],[Offered Salary]]&gt;$O$28))</f>
        <v>0</v>
      </c>
      <c r="K3769" t="str">
        <f>IF(Table3_1[[#This Row],[Offered Salary]]&lt;$O$27,"Low",IF(Table3_1[[#This Row],[Offered Salary]]&gt;$O$28,"High",""))</f>
        <v/>
      </c>
      <c r="L3769" s="6">
        <f>((Table3_1[[#This Row],[Offered Salary]]-$O$25)/$O$26)</f>
        <v>0.96997951115332537</v>
      </c>
    </row>
    <row r="3770" spans="1:12" x14ac:dyDescent="0.3">
      <c r="A3770">
        <v>766041</v>
      </c>
      <c r="B3770" s="2">
        <v>41852</v>
      </c>
      <c r="C3770" s="3">
        <v>0.3974421296296296</v>
      </c>
      <c r="D3770" t="s">
        <v>30</v>
      </c>
      <c r="E3770" t="s">
        <v>27</v>
      </c>
      <c r="F3770" t="s">
        <v>20</v>
      </c>
      <c r="G3770" t="s">
        <v>8</v>
      </c>
      <c r="H3770">
        <v>1074</v>
      </c>
      <c r="I3770">
        <f>IF(Table3_1[[#This Row],[Status]]="Hired",1,0)</f>
        <v>0</v>
      </c>
      <c r="J3770" t="b">
        <f>OR((Table3_1[[#This Row],[Offered Salary]]&lt;$O$27),(Table3_1[[#This Row],[Offered Salary]]&gt;$O$28))</f>
        <v>1</v>
      </c>
      <c r="K3770" t="str">
        <f>IF(Table3_1[[#This Row],[Offered Salary]]&lt;$O$27,"Low",IF(Table3_1[[#This Row],[Offered Salary]]&gt;$O$28,"High",""))</f>
        <v>Low</v>
      </c>
      <c r="L3770" s="6">
        <f>((Table3_1[[#This Row],[Offered Salary]]-$O$25)/$O$26)</f>
        <v>-1.6953149140121098</v>
      </c>
    </row>
    <row r="3771" spans="1:12" x14ac:dyDescent="0.3">
      <c r="A3771">
        <v>273938</v>
      </c>
      <c r="B3771" s="2">
        <v>41771</v>
      </c>
      <c r="C3771" s="3">
        <v>0.39766203703703706</v>
      </c>
      <c r="D3771" t="s">
        <v>31</v>
      </c>
      <c r="E3771" t="s">
        <v>29</v>
      </c>
      <c r="F3771" t="s">
        <v>20</v>
      </c>
      <c r="G3771" t="s">
        <v>6</v>
      </c>
      <c r="H3771">
        <v>4408</v>
      </c>
      <c r="I3771">
        <f>IF(Table3_1[[#This Row],[Status]]="Hired",1,0)</f>
        <v>1</v>
      </c>
      <c r="J3771" t="b">
        <f>OR((Table3_1[[#This Row],[Offered Salary]]&lt;$O$27),(Table3_1[[#This Row],[Offered Salary]]&gt;$O$28))</f>
        <v>1</v>
      </c>
      <c r="K3771" t="str">
        <f>IF(Table3_1[[#This Row],[Offered Salary]]&lt;$O$27,"Low",IF(Table3_1[[#This Row],[Offered Salary]]&gt;$O$28,"High",""))</f>
        <v>Low</v>
      </c>
      <c r="L3771" s="6">
        <f>((Table3_1[[#This Row],[Offered Salary]]-$O$25)/$O$26)</f>
        <v>-1.5797535431362197</v>
      </c>
    </row>
    <row r="3772" spans="1:12" x14ac:dyDescent="0.3">
      <c r="A3772">
        <v>563699</v>
      </c>
      <c r="B3772" s="2">
        <v>41771</v>
      </c>
      <c r="C3772" s="3">
        <v>0.39836805555555554</v>
      </c>
      <c r="D3772" t="s">
        <v>30</v>
      </c>
      <c r="E3772" t="s">
        <v>27</v>
      </c>
      <c r="F3772" t="s">
        <v>20</v>
      </c>
      <c r="G3772" t="s">
        <v>6</v>
      </c>
      <c r="H3772">
        <v>63585</v>
      </c>
      <c r="I3772">
        <f>IF(Table3_1[[#This Row],[Status]]="Hired",1,0)</f>
        <v>0</v>
      </c>
      <c r="J3772" t="b">
        <f>OR((Table3_1[[#This Row],[Offered Salary]]&lt;$O$27),(Table3_1[[#This Row],[Offered Salary]]&gt;$O$28))</f>
        <v>0</v>
      </c>
      <c r="K3772" t="str">
        <f>IF(Table3_1[[#This Row],[Offered Salary]]&lt;$O$27,"Low",IF(Table3_1[[#This Row],[Offered Salary]]&gt;$O$28,"High",""))</f>
        <v/>
      </c>
      <c r="L3772" s="6">
        <f>((Table3_1[[#This Row],[Offered Salary]]-$O$25)/$O$26)</f>
        <v>0.47140879769237709</v>
      </c>
    </row>
    <row r="3773" spans="1:12" x14ac:dyDescent="0.3">
      <c r="A3773">
        <v>890060</v>
      </c>
      <c r="B3773" s="2">
        <v>41771</v>
      </c>
      <c r="C3773" s="3">
        <v>0.3986689814814815</v>
      </c>
      <c r="D3773" t="s">
        <v>30</v>
      </c>
      <c r="E3773" t="s">
        <v>29</v>
      </c>
      <c r="F3773" t="s">
        <v>20</v>
      </c>
      <c r="G3773" t="s">
        <v>6</v>
      </c>
      <c r="H3773">
        <v>66603</v>
      </c>
      <c r="I3773">
        <f>IF(Table3_1[[#This Row],[Status]]="Hired",1,0)</f>
        <v>0</v>
      </c>
      <c r="J3773" t="b">
        <f>OR((Table3_1[[#This Row],[Offered Salary]]&lt;$O$27),(Table3_1[[#This Row],[Offered Salary]]&gt;$O$28))</f>
        <v>0</v>
      </c>
      <c r="K3773" t="str">
        <f>IF(Table3_1[[#This Row],[Offered Salary]]&lt;$O$27,"Low",IF(Table3_1[[#This Row],[Offered Salary]]&gt;$O$28,"High",""))</f>
        <v/>
      </c>
      <c r="L3773" s="6">
        <f>((Table3_1[[#This Row],[Offered Salary]]-$O$25)/$O$26)</f>
        <v>0.57601714121470349</v>
      </c>
    </row>
    <row r="3774" spans="1:12" x14ac:dyDescent="0.3">
      <c r="A3774">
        <v>901127</v>
      </c>
      <c r="B3774" s="2">
        <v>41771</v>
      </c>
      <c r="C3774" s="3">
        <v>0.40057870370370369</v>
      </c>
      <c r="D3774" t="s">
        <v>30</v>
      </c>
      <c r="E3774" t="s">
        <v>27</v>
      </c>
      <c r="F3774" t="s">
        <v>20</v>
      </c>
      <c r="G3774" t="s">
        <v>6</v>
      </c>
      <c r="H3774">
        <v>80789</v>
      </c>
      <c r="I3774">
        <f>IF(Table3_1[[#This Row],[Status]]="Hired",1,0)</f>
        <v>0</v>
      </c>
      <c r="J3774" t="b">
        <f>OR((Table3_1[[#This Row],[Offered Salary]]&lt;$O$27),(Table3_1[[#This Row],[Offered Salary]]&gt;$O$28))</f>
        <v>0</v>
      </c>
      <c r="K3774" t="str">
        <f>IF(Table3_1[[#This Row],[Offered Salary]]&lt;$O$27,"Low",IF(Table3_1[[#This Row],[Offered Salary]]&gt;$O$28,"High",""))</f>
        <v/>
      </c>
      <c r="L3774" s="6">
        <f>((Table3_1[[#This Row],[Offered Salary]]-$O$25)/$O$26)</f>
        <v>1.067724881840191</v>
      </c>
    </row>
    <row r="3775" spans="1:12" x14ac:dyDescent="0.3">
      <c r="A3775">
        <v>526795</v>
      </c>
      <c r="B3775" s="2">
        <v>41806</v>
      </c>
      <c r="C3775" s="3">
        <v>0.39700231481481479</v>
      </c>
      <c r="D3775" t="s">
        <v>30</v>
      </c>
      <c r="E3775" t="s">
        <v>29</v>
      </c>
      <c r="F3775" t="s">
        <v>17</v>
      </c>
      <c r="G3775" t="s">
        <v>5</v>
      </c>
      <c r="H3775">
        <v>30441</v>
      </c>
      <c r="I3775">
        <f>IF(Table3_1[[#This Row],[Status]]="Hired",1,0)</f>
        <v>0</v>
      </c>
      <c r="J3775" t="b">
        <f>OR((Table3_1[[#This Row],[Offered Salary]]&lt;$O$27),(Table3_1[[#This Row],[Offered Salary]]&gt;$O$28))</f>
        <v>0</v>
      </c>
      <c r="K3775" t="str">
        <f>IF(Table3_1[[#This Row],[Offered Salary]]&lt;$O$27,"Low",IF(Table3_1[[#This Row],[Offered Salary]]&gt;$O$28,"High",""))</f>
        <v/>
      </c>
      <c r="L3775" s="6">
        <f>((Table3_1[[#This Row],[Offered Salary]]-$O$25)/$O$26)</f>
        <v>-0.67741126118899597</v>
      </c>
    </row>
    <row r="3776" spans="1:12" x14ac:dyDescent="0.3">
      <c r="A3776">
        <v>661250</v>
      </c>
      <c r="B3776" s="2">
        <v>41806</v>
      </c>
      <c r="C3776" s="3">
        <v>0.3973726851851852</v>
      </c>
      <c r="D3776" t="s">
        <v>30</v>
      </c>
      <c r="E3776" t="s">
        <v>29</v>
      </c>
      <c r="F3776" t="s">
        <v>17</v>
      </c>
      <c r="G3776" t="s">
        <v>5</v>
      </c>
      <c r="H3776">
        <v>80845</v>
      </c>
      <c r="I3776">
        <f>IF(Table3_1[[#This Row],[Status]]="Hired",1,0)</f>
        <v>0</v>
      </c>
      <c r="J3776" t="b">
        <f>OR((Table3_1[[#This Row],[Offered Salary]]&lt;$O$27),(Table3_1[[#This Row],[Offered Salary]]&gt;$O$28))</f>
        <v>0</v>
      </c>
      <c r="K3776" t="str">
        <f>IF(Table3_1[[#This Row],[Offered Salary]]&lt;$O$27,"Low",IF(Table3_1[[#This Row],[Offered Salary]]&gt;$O$28,"High",""))</f>
        <v/>
      </c>
      <c r="L3776" s="6">
        <f>((Table3_1[[#This Row],[Offered Salary]]-$O$25)/$O$26)</f>
        <v>1.0696659246623414</v>
      </c>
    </row>
    <row r="3777" spans="1:12" x14ac:dyDescent="0.3">
      <c r="A3777">
        <v>941070</v>
      </c>
      <c r="B3777" s="2">
        <v>41869</v>
      </c>
      <c r="C3777" s="3">
        <v>0.39861111111111114</v>
      </c>
      <c r="D3777" t="s">
        <v>30</v>
      </c>
      <c r="E3777" t="s">
        <v>27</v>
      </c>
      <c r="F3777" t="s">
        <v>17</v>
      </c>
      <c r="G3777" t="s">
        <v>2</v>
      </c>
      <c r="H3777">
        <v>44468</v>
      </c>
      <c r="I3777">
        <f>IF(Table3_1[[#This Row],[Status]]="Hired",1,0)</f>
        <v>0</v>
      </c>
      <c r="J3777" t="b">
        <f>OR((Table3_1[[#This Row],[Offered Salary]]&lt;$O$27),(Table3_1[[#This Row],[Offered Salary]]&gt;$O$28))</f>
        <v>0</v>
      </c>
      <c r="K3777" t="str">
        <f>IF(Table3_1[[#This Row],[Offered Salary]]&lt;$O$27,"Low",IF(Table3_1[[#This Row],[Offered Salary]]&gt;$O$28,"High",""))</f>
        <v/>
      </c>
      <c r="L3777" s="6">
        <f>((Table3_1[[#This Row],[Offered Salary]]-$O$25)/$O$26)</f>
        <v>-0.19121469571925725</v>
      </c>
    </row>
    <row r="3778" spans="1:12" x14ac:dyDescent="0.3">
      <c r="A3778">
        <v>372091</v>
      </c>
      <c r="B3778" s="2">
        <v>41869</v>
      </c>
      <c r="C3778" s="3">
        <v>0.39885416666666668</v>
      </c>
      <c r="D3778" t="s">
        <v>30</v>
      </c>
      <c r="E3778" t="s">
        <v>27</v>
      </c>
      <c r="F3778" t="s">
        <v>17</v>
      </c>
      <c r="G3778" t="s">
        <v>2</v>
      </c>
      <c r="H3778">
        <v>14577</v>
      </c>
      <c r="I3778">
        <f>IF(Table3_1[[#This Row],[Status]]="Hired",1,0)</f>
        <v>0</v>
      </c>
      <c r="J3778" t="b">
        <f>OR((Table3_1[[#This Row],[Offered Salary]]&lt;$O$27),(Table3_1[[#This Row],[Offered Salary]]&gt;$O$28))</f>
        <v>0</v>
      </c>
      <c r="K3778" t="str">
        <f>IF(Table3_1[[#This Row],[Offered Salary]]&lt;$O$27,"Low",IF(Table3_1[[#This Row],[Offered Salary]]&gt;$O$28,"High",""))</f>
        <v/>
      </c>
      <c r="L3778" s="6">
        <f>((Table3_1[[#This Row],[Offered Salary]]-$O$25)/$O$26)</f>
        <v>-1.2272809635210653</v>
      </c>
    </row>
    <row r="3779" spans="1:12" x14ac:dyDescent="0.3">
      <c r="A3779">
        <v>208725</v>
      </c>
      <c r="B3779" s="2">
        <v>41869</v>
      </c>
      <c r="C3779" s="3">
        <v>0.4007060185185185</v>
      </c>
      <c r="D3779" t="s">
        <v>30</v>
      </c>
      <c r="E3779" t="s">
        <v>27</v>
      </c>
      <c r="F3779" t="s">
        <v>17</v>
      </c>
      <c r="G3779" t="s">
        <v>2</v>
      </c>
      <c r="H3779">
        <v>5043</v>
      </c>
      <c r="I3779">
        <f>IF(Table3_1[[#This Row],[Status]]="Hired",1,0)</f>
        <v>0</v>
      </c>
      <c r="J3779" t="b">
        <f>OR((Table3_1[[#This Row],[Offered Salary]]&lt;$O$27),(Table3_1[[#This Row],[Offered Salary]]&gt;$O$28))</f>
        <v>1</v>
      </c>
      <c r="K3779" t="str">
        <f>IF(Table3_1[[#This Row],[Offered Salary]]&lt;$O$27,"Low",IF(Table3_1[[#This Row],[Offered Salary]]&gt;$O$28,"High",""))</f>
        <v>Low</v>
      </c>
      <c r="L3779" s="6">
        <f>((Table3_1[[#This Row],[Offered Salary]]-$O$25)/$O$26)</f>
        <v>-1.5577435039921916</v>
      </c>
    </row>
    <row r="3780" spans="1:12" x14ac:dyDescent="0.3">
      <c r="A3780">
        <v>512042</v>
      </c>
      <c r="B3780" s="2">
        <v>41855</v>
      </c>
      <c r="C3780" s="3">
        <v>0.76320601851851855</v>
      </c>
      <c r="D3780" t="s">
        <v>30</v>
      </c>
      <c r="E3780" t="s">
        <v>28</v>
      </c>
      <c r="F3780" t="s">
        <v>12</v>
      </c>
      <c r="G3780" t="s">
        <v>4</v>
      </c>
      <c r="H3780">
        <v>16215</v>
      </c>
      <c r="I3780">
        <f>IF(Table3_1[[#This Row],[Status]]="Hired",1,0)</f>
        <v>0</v>
      </c>
      <c r="J3780" t="b">
        <f>OR((Table3_1[[#This Row],[Offered Salary]]&lt;$O$27),(Table3_1[[#This Row],[Offered Salary]]&gt;$O$28))</f>
        <v>0</v>
      </c>
      <c r="K3780" t="str">
        <f>IF(Table3_1[[#This Row],[Offered Salary]]&lt;$O$27,"Low",IF(Table3_1[[#This Row],[Offered Salary]]&gt;$O$28,"High",""))</f>
        <v/>
      </c>
      <c r="L3780" s="6">
        <f>((Table3_1[[#This Row],[Offered Salary]]-$O$25)/$O$26)</f>
        <v>-1.1705054609731624</v>
      </c>
    </row>
    <row r="3781" spans="1:12" x14ac:dyDescent="0.3">
      <c r="A3781">
        <v>502562</v>
      </c>
      <c r="B3781" s="2">
        <v>41855</v>
      </c>
      <c r="C3781" s="3">
        <v>0.76351851851851849</v>
      </c>
      <c r="D3781" t="s">
        <v>31</v>
      </c>
      <c r="E3781" t="s">
        <v>28</v>
      </c>
      <c r="F3781" t="s">
        <v>12</v>
      </c>
      <c r="G3781" t="s">
        <v>4</v>
      </c>
      <c r="H3781">
        <v>70851</v>
      </c>
      <c r="I3781">
        <f>IF(Table3_1[[#This Row],[Status]]="Hired",1,0)</f>
        <v>1</v>
      </c>
      <c r="J3781" t="b">
        <f>OR((Table3_1[[#This Row],[Offered Salary]]&lt;$O$27),(Table3_1[[#This Row],[Offered Salary]]&gt;$O$28))</f>
        <v>0</v>
      </c>
      <c r="K3781" t="str">
        <f>IF(Table3_1[[#This Row],[Offered Salary]]&lt;$O$27,"Low",IF(Table3_1[[#This Row],[Offered Salary]]&gt;$O$28,"High",""))</f>
        <v/>
      </c>
      <c r="L3781" s="6">
        <f>((Table3_1[[#This Row],[Offered Salary]]-$O$25)/$O$26)</f>
        <v>0.72325910386640735</v>
      </c>
    </row>
    <row r="3782" spans="1:12" x14ac:dyDescent="0.3">
      <c r="A3782">
        <v>710677</v>
      </c>
      <c r="B3782" s="2">
        <v>41864</v>
      </c>
      <c r="C3782" s="3">
        <v>0.29866898148148147</v>
      </c>
      <c r="D3782" t="s">
        <v>30</v>
      </c>
      <c r="E3782" t="s">
        <v>27</v>
      </c>
      <c r="F3782" t="s">
        <v>12</v>
      </c>
      <c r="G3782" t="s">
        <v>4</v>
      </c>
      <c r="H3782">
        <v>21016</v>
      </c>
      <c r="I3782">
        <f>IF(Table3_1[[#This Row],[Status]]="Hired",1,0)</f>
        <v>0</v>
      </c>
      <c r="J3782" t="b">
        <f>OR((Table3_1[[#This Row],[Offered Salary]]&lt;$O$27),(Table3_1[[#This Row],[Offered Salary]]&gt;$O$28))</f>
        <v>0</v>
      </c>
      <c r="K3782" t="str">
        <f>IF(Table3_1[[#This Row],[Offered Salary]]&lt;$O$27,"Low",IF(Table3_1[[#This Row],[Offered Salary]]&gt;$O$28,"High",""))</f>
        <v/>
      </c>
      <c r="L3782" s="6">
        <f>((Table3_1[[#This Row],[Offered Salary]]-$O$25)/$O$26)</f>
        <v>-1.0040957004527222</v>
      </c>
    </row>
    <row r="3783" spans="1:12" x14ac:dyDescent="0.3">
      <c r="A3783">
        <v>838240</v>
      </c>
      <c r="B3783" s="2">
        <v>41878</v>
      </c>
      <c r="C3783" s="3">
        <v>0.72241898148148154</v>
      </c>
      <c r="D3783" t="s">
        <v>31</v>
      </c>
      <c r="E3783" t="s">
        <v>29</v>
      </c>
      <c r="F3783" t="s">
        <v>12</v>
      </c>
      <c r="G3783" t="s">
        <v>4</v>
      </c>
      <c r="H3783">
        <v>17473</v>
      </c>
      <c r="I3783">
        <f>IF(Table3_1[[#This Row],[Status]]="Hired",1,0)</f>
        <v>1</v>
      </c>
      <c r="J3783" t="b">
        <f>OR((Table3_1[[#This Row],[Offered Salary]]&lt;$O$27),(Table3_1[[#This Row],[Offered Salary]]&gt;$O$28))</f>
        <v>0</v>
      </c>
      <c r="K3783" t="str">
        <f>IF(Table3_1[[#This Row],[Offered Salary]]&lt;$O$27,"Low",IF(Table3_1[[#This Row],[Offered Salary]]&gt;$O$28,"High",""))</f>
        <v/>
      </c>
      <c r="L3783" s="6">
        <f>((Table3_1[[#This Row],[Offered Salary]]-$O$25)/$O$26)</f>
        <v>-1.1269013204327096</v>
      </c>
    </row>
    <row r="3784" spans="1:12" x14ac:dyDescent="0.3">
      <c r="A3784">
        <v>301382</v>
      </c>
      <c r="B3784" s="2">
        <v>41764</v>
      </c>
      <c r="C3784" s="3">
        <v>0.39766203703703706</v>
      </c>
      <c r="D3784" t="s">
        <v>31</v>
      </c>
      <c r="E3784" t="s">
        <v>29</v>
      </c>
      <c r="F3784" t="s">
        <v>17</v>
      </c>
      <c r="G3784" t="s">
        <v>4</v>
      </c>
      <c r="H3784">
        <v>52816</v>
      </c>
      <c r="I3784">
        <f>IF(Table3_1[[#This Row],[Status]]="Hired",1,0)</f>
        <v>1</v>
      </c>
      <c r="J3784" t="b">
        <f>OR((Table3_1[[#This Row],[Offered Salary]]&lt;$O$27),(Table3_1[[#This Row],[Offered Salary]]&gt;$O$28))</f>
        <v>0</v>
      </c>
      <c r="K3784" t="str">
        <f>IF(Table3_1[[#This Row],[Offered Salary]]&lt;$O$27,"Low",IF(Table3_1[[#This Row],[Offered Salary]]&gt;$O$28,"High",""))</f>
        <v/>
      </c>
      <c r="L3784" s="6">
        <f>((Table3_1[[#This Row],[Offered Salary]]-$O$25)/$O$26)</f>
        <v>9.8139330697038382E-2</v>
      </c>
    </row>
    <row r="3785" spans="1:12" x14ac:dyDescent="0.3">
      <c r="A3785">
        <v>314905</v>
      </c>
      <c r="B3785" s="2">
        <v>41767</v>
      </c>
      <c r="C3785" s="3">
        <v>0.57287037037037036</v>
      </c>
      <c r="D3785" t="s">
        <v>30</v>
      </c>
      <c r="E3785" t="s">
        <v>27</v>
      </c>
      <c r="F3785" t="s">
        <v>17</v>
      </c>
      <c r="G3785" t="s">
        <v>7</v>
      </c>
      <c r="H3785">
        <v>54283</v>
      </c>
      <c r="I3785">
        <f>IF(Table3_1[[#This Row],[Status]]="Hired",1,0)</f>
        <v>0</v>
      </c>
      <c r="J3785" t="b">
        <f>OR((Table3_1[[#This Row],[Offered Salary]]&lt;$O$27),(Table3_1[[#This Row],[Offered Salary]]&gt;$O$28))</f>
        <v>0</v>
      </c>
      <c r="K3785" t="str">
        <f>IF(Table3_1[[#This Row],[Offered Salary]]&lt;$O$27,"Low",IF(Table3_1[[#This Row],[Offered Salary]]&gt;$O$28,"High",""))</f>
        <v/>
      </c>
      <c r="L3785" s="6">
        <f>((Table3_1[[#This Row],[Offered Salary]]-$O$25)/$O$26)</f>
        <v>0.14898772034158866</v>
      </c>
    </row>
    <row r="3786" spans="1:12" x14ac:dyDescent="0.3">
      <c r="A3786">
        <v>841929</v>
      </c>
      <c r="B3786" s="2">
        <v>41813</v>
      </c>
      <c r="C3786" s="3">
        <v>0.39795138888888887</v>
      </c>
      <c r="D3786" t="s">
        <v>31</v>
      </c>
      <c r="E3786" t="s">
        <v>29</v>
      </c>
      <c r="F3786" t="s">
        <v>17</v>
      </c>
      <c r="G3786" t="s">
        <v>4</v>
      </c>
      <c r="H3786">
        <v>54176</v>
      </c>
      <c r="I3786">
        <f>IF(Table3_1[[#This Row],[Status]]="Hired",1,0)</f>
        <v>1</v>
      </c>
      <c r="J3786" t="b">
        <f>OR((Table3_1[[#This Row],[Offered Salary]]&lt;$O$27),(Table3_1[[#This Row],[Offered Salary]]&gt;$O$28))</f>
        <v>0</v>
      </c>
      <c r="K3786" t="str">
        <f>IF(Table3_1[[#This Row],[Offered Salary]]&lt;$O$27,"Low",IF(Table3_1[[#This Row],[Offered Salary]]&gt;$O$28,"High",""))</f>
        <v/>
      </c>
      <c r="L3786" s="6">
        <f>((Table3_1[[#This Row],[Offered Salary]]-$O$25)/$O$26)</f>
        <v>0.1452789420921225</v>
      </c>
    </row>
    <row r="3787" spans="1:12" x14ac:dyDescent="0.3">
      <c r="A3787">
        <v>338221</v>
      </c>
      <c r="B3787" s="2">
        <v>41813</v>
      </c>
      <c r="C3787" s="3">
        <v>0.39708333333333334</v>
      </c>
      <c r="D3787" t="s">
        <v>31</v>
      </c>
      <c r="E3787" t="s">
        <v>29</v>
      </c>
      <c r="F3787" t="s">
        <v>17</v>
      </c>
      <c r="G3787" t="s">
        <v>4</v>
      </c>
      <c r="H3787">
        <v>58527</v>
      </c>
      <c r="I3787">
        <f>IF(Table3_1[[#This Row],[Status]]="Hired",1,0)</f>
        <v>1</v>
      </c>
      <c r="J3787" t="b">
        <f>OR((Table3_1[[#This Row],[Offered Salary]]&lt;$O$27),(Table3_1[[#This Row],[Offered Salary]]&gt;$O$28))</f>
        <v>0</v>
      </c>
      <c r="K3787" t="str">
        <f>IF(Table3_1[[#This Row],[Offered Salary]]&lt;$O$27,"Low",IF(Table3_1[[#This Row],[Offered Salary]]&gt;$O$28,"High",""))</f>
        <v/>
      </c>
      <c r="L3787" s="6">
        <f>((Table3_1[[#This Row],[Offered Salary]]-$O$25)/$O$26)</f>
        <v>0.29609103707742462</v>
      </c>
    </row>
    <row r="3788" spans="1:12" x14ac:dyDescent="0.3">
      <c r="A3788">
        <v>394323</v>
      </c>
      <c r="B3788" s="2">
        <v>41815</v>
      </c>
      <c r="C3788" s="3">
        <v>0.74771990740740746</v>
      </c>
      <c r="D3788" t="s">
        <v>31</v>
      </c>
      <c r="E3788" t="s">
        <v>27</v>
      </c>
      <c r="F3788" t="s">
        <v>17</v>
      </c>
      <c r="G3788" t="s">
        <v>10</v>
      </c>
      <c r="H3788">
        <v>57181</v>
      </c>
      <c r="I3788">
        <f>IF(Table3_1[[#This Row],[Status]]="Hired",1,0)</f>
        <v>1</v>
      </c>
      <c r="J3788" t="b">
        <f>OR((Table3_1[[#This Row],[Offered Salary]]&lt;$O$27),(Table3_1[[#This Row],[Offered Salary]]&gt;$O$28))</f>
        <v>0</v>
      </c>
      <c r="K3788" t="str">
        <f>IF(Table3_1[[#This Row],[Offered Salary]]&lt;$O$27,"Low",IF(Table3_1[[#This Row],[Offered Salary]]&gt;$O$28,"High",""))</f>
        <v/>
      </c>
      <c r="L3788" s="6">
        <f>((Table3_1[[#This Row],[Offered Salary]]-$O$25)/$O$26)</f>
        <v>0.24943668638787816</v>
      </c>
    </row>
    <row r="3789" spans="1:12" x14ac:dyDescent="0.3">
      <c r="A3789">
        <v>583920</v>
      </c>
      <c r="B3789" s="2">
        <v>41815</v>
      </c>
      <c r="C3789" s="3">
        <v>0.7484143518518519</v>
      </c>
      <c r="D3789" t="s">
        <v>31</v>
      </c>
      <c r="E3789" t="s">
        <v>27</v>
      </c>
      <c r="F3789" t="s">
        <v>17</v>
      </c>
      <c r="G3789" t="s">
        <v>10</v>
      </c>
      <c r="H3789">
        <v>25059</v>
      </c>
      <c r="I3789">
        <f>IF(Table3_1[[#This Row],[Status]]="Hired",1,0)</f>
        <v>1</v>
      </c>
      <c r="J3789" t="b">
        <f>OR((Table3_1[[#This Row],[Offered Salary]]&lt;$O$27),(Table3_1[[#This Row],[Offered Salary]]&gt;$O$28))</f>
        <v>0</v>
      </c>
      <c r="K3789" t="str">
        <f>IF(Table3_1[[#This Row],[Offered Salary]]&lt;$O$27,"Low",IF(Table3_1[[#This Row],[Offered Salary]]&gt;$O$28,"High",""))</f>
        <v/>
      </c>
      <c r="L3789" s="6">
        <f>((Table3_1[[#This Row],[Offered Salary]]-$O$25)/$O$26)</f>
        <v>-0.86395934098924787</v>
      </c>
    </row>
    <row r="3790" spans="1:12" x14ac:dyDescent="0.3">
      <c r="A3790">
        <v>849885</v>
      </c>
      <c r="B3790" s="2">
        <v>41820</v>
      </c>
      <c r="C3790" s="3">
        <v>0.65521990740740743</v>
      </c>
      <c r="D3790" t="s">
        <v>31</v>
      </c>
      <c r="E3790" t="s">
        <v>27</v>
      </c>
      <c r="F3790" t="s">
        <v>17</v>
      </c>
      <c r="G3790" t="s">
        <v>7</v>
      </c>
      <c r="H3790">
        <v>2626</v>
      </c>
      <c r="I3790">
        <f>IF(Table3_1[[#This Row],[Status]]="Hired",1,0)</f>
        <v>1</v>
      </c>
      <c r="J3790" t="b">
        <f>OR((Table3_1[[#This Row],[Offered Salary]]&lt;$O$27),(Table3_1[[#This Row],[Offered Salary]]&gt;$O$28))</f>
        <v>1</v>
      </c>
      <c r="K3790" t="str">
        <f>IF(Table3_1[[#This Row],[Offered Salary]]&lt;$O$27,"Low",IF(Table3_1[[#This Row],[Offered Salary]]&gt;$O$28,"High",""))</f>
        <v>Low</v>
      </c>
      <c r="L3790" s="6">
        <f>((Table3_1[[#This Row],[Offered Salary]]-$O$25)/$O$26)</f>
        <v>-1.6415202986553667</v>
      </c>
    </row>
    <row r="3791" spans="1:12" x14ac:dyDescent="0.3">
      <c r="A3791">
        <v>540241</v>
      </c>
      <c r="B3791" s="2">
        <v>41824</v>
      </c>
      <c r="C3791" s="3">
        <v>0.63129629629629624</v>
      </c>
      <c r="D3791" t="s">
        <v>31</v>
      </c>
      <c r="E3791" t="s">
        <v>27</v>
      </c>
      <c r="F3791" t="s">
        <v>17</v>
      </c>
      <c r="G3791" t="s">
        <v>4</v>
      </c>
      <c r="H3791">
        <v>8433</v>
      </c>
      <c r="I3791">
        <f>IF(Table3_1[[#This Row],[Status]]="Hired",1,0)</f>
        <v>1</v>
      </c>
      <c r="J3791" t="b">
        <f>OR((Table3_1[[#This Row],[Offered Salary]]&lt;$O$27),(Table3_1[[#This Row],[Offered Salary]]&gt;$O$28))</f>
        <v>1</v>
      </c>
      <c r="K3791" t="str">
        <f>IF(Table3_1[[#This Row],[Offered Salary]]&lt;$O$27,"Low",IF(Table3_1[[#This Row],[Offered Salary]]&gt;$O$28,"High",""))</f>
        <v>Low</v>
      </c>
      <c r="L3791" s="6">
        <f>((Table3_1[[#This Row],[Offered Salary]]-$O$25)/$O$26)</f>
        <v>-1.4402410902941509</v>
      </c>
    </row>
    <row r="3792" spans="1:12" x14ac:dyDescent="0.3">
      <c r="A3792">
        <v>491692</v>
      </c>
      <c r="B3792" s="2">
        <v>41764</v>
      </c>
      <c r="C3792" s="3">
        <v>0.39817129629629627</v>
      </c>
      <c r="D3792" t="s">
        <v>30</v>
      </c>
      <c r="E3792" t="s">
        <v>29</v>
      </c>
      <c r="F3792" t="s">
        <v>20</v>
      </c>
      <c r="G3792" t="s">
        <v>10</v>
      </c>
      <c r="H3792">
        <v>57291</v>
      </c>
      <c r="I3792">
        <f>IF(Table3_1[[#This Row],[Status]]="Hired",1,0)</f>
        <v>0</v>
      </c>
      <c r="J3792" t="b">
        <f>OR((Table3_1[[#This Row],[Offered Salary]]&lt;$O$27),(Table3_1[[#This Row],[Offered Salary]]&gt;$O$28))</f>
        <v>0</v>
      </c>
      <c r="K3792" t="str">
        <f>IF(Table3_1[[#This Row],[Offered Salary]]&lt;$O$27,"Low",IF(Table3_1[[#This Row],[Offered Salary]]&gt;$O$28,"High",""))</f>
        <v/>
      </c>
      <c r="L3792" s="6">
        <f>((Table3_1[[#This Row],[Offered Salary]]-$O$25)/$O$26)</f>
        <v>0.25324944907424524</v>
      </c>
    </row>
    <row r="3793" spans="1:12" x14ac:dyDescent="0.3">
      <c r="A3793">
        <v>715095</v>
      </c>
      <c r="B3793" s="2">
        <v>41764</v>
      </c>
      <c r="C3793" s="3">
        <v>0.80988425925925922</v>
      </c>
      <c r="D3793" t="s">
        <v>31</v>
      </c>
      <c r="E3793" t="s">
        <v>27</v>
      </c>
      <c r="F3793" t="s">
        <v>17</v>
      </c>
      <c r="G3793" t="s">
        <v>4</v>
      </c>
      <c r="H3793">
        <v>65169</v>
      </c>
      <c r="I3793">
        <f>IF(Table3_1[[#This Row],[Status]]="Hired",1,0)</f>
        <v>1</v>
      </c>
      <c r="J3793" t="b">
        <f>OR((Table3_1[[#This Row],[Offered Salary]]&lt;$O$27),(Table3_1[[#This Row],[Offered Salary]]&gt;$O$28))</f>
        <v>0</v>
      </c>
      <c r="K3793" t="str">
        <f>IF(Table3_1[[#This Row],[Offered Salary]]&lt;$O$27,"Low",IF(Table3_1[[#This Row],[Offered Salary]]&gt;$O$28,"High",""))</f>
        <v/>
      </c>
      <c r="L3793" s="6">
        <f>((Table3_1[[#This Row],[Offered Salary]]-$O$25)/$O$26)</f>
        <v>0.52631258037606332</v>
      </c>
    </row>
    <row r="3794" spans="1:12" x14ac:dyDescent="0.3">
      <c r="A3794">
        <v>188572</v>
      </c>
      <c r="B3794" s="2">
        <v>41842</v>
      </c>
      <c r="C3794" s="3">
        <v>0.39817129629629627</v>
      </c>
      <c r="D3794" t="s">
        <v>31</v>
      </c>
      <c r="E3794" t="s">
        <v>27</v>
      </c>
      <c r="F3794" t="s">
        <v>17</v>
      </c>
      <c r="G3794" t="s">
        <v>4</v>
      </c>
      <c r="H3794">
        <v>26028</v>
      </c>
      <c r="I3794">
        <f>IF(Table3_1[[#This Row],[Status]]="Hired",1,0)</f>
        <v>1</v>
      </c>
      <c r="J3794" t="b">
        <f>OR((Table3_1[[#This Row],[Offered Salary]]&lt;$O$27),(Table3_1[[#This Row],[Offered Salary]]&gt;$O$28))</f>
        <v>0</v>
      </c>
      <c r="K3794" t="str">
        <f>IF(Table3_1[[#This Row],[Offered Salary]]&lt;$O$27,"Low",IF(Table3_1[[#This Row],[Offered Salary]]&gt;$O$28,"High",""))</f>
        <v/>
      </c>
      <c r="L3794" s="6">
        <f>((Table3_1[[#This Row],[Offered Salary]]-$O$25)/$O$26)</f>
        <v>-0.83037236787025048</v>
      </c>
    </row>
    <row r="3795" spans="1:12" x14ac:dyDescent="0.3">
      <c r="A3795">
        <v>836201</v>
      </c>
      <c r="B3795" s="2">
        <v>41794</v>
      </c>
      <c r="C3795" s="3">
        <v>0.39730324074074075</v>
      </c>
      <c r="D3795" t="s">
        <v>31</v>
      </c>
      <c r="E3795" t="s">
        <v>29</v>
      </c>
      <c r="F3795" t="s">
        <v>20</v>
      </c>
      <c r="G3795" t="s">
        <v>10</v>
      </c>
      <c r="H3795">
        <v>48402</v>
      </c>
      <c r="I3795">
        <f>IF(Table3_1[[#This Row],[Status]]="Hired",1,0)</f>
        <v>1</v>
      </c>
      <c r="J3795" t="b">
        <f>OR((Table3_1[[#This Row],[Offered Salary]]&lt;$O$27),(Table3_1[[#This Row],[Offered Salary]]&gt;$O$28))</f>
        <v>0</v>
      </c>
      <c r="K3795" t="str">
        <f>IF(Table3_1[[#This Row],[Offered Salary]]&lt;$O$27,"Low",IF(Table3_1[[#This Row],[Offered Salary]]&gt;$O$28,"High",""))</f>
        <v/>
      </c>
      <c r="L3795" s="6">
        <f>((Table3_1[[#This Row],[Offered Salary]]-$O$25)/$O$26)</f>
        <v>-5.4856437463183097E-2</v>
      </c>
    </row>
    <row r="3796" spans="1:12" x14ac:dyDescent="0.3">
      <c r="A3796">
        <v>399899</v>
      </c>
      <c r="B3796" s="2">
        <v>41794</v>
      </c>
      <c r="C3796" s="3">
        <v>0.3976851851851852</v>
      </c>
      <c r="D3796" t="s">
        <v>31</v>
      </c>
      <c r="E3796" t="s">
        <v>27</v>
      </c>
      <c r="F3796" t="s">
        <v>20</v>
      </c>
      <c r="G3796" t="s">
        <v>10</v>
      </c>
      <c r="H3796">
        <v>41353</v>
      </c>
      <c r="I3796">
        <f>IF(Table3_1[[#This Row],[Status]]="Hired",1,0)</f>
        <v>1</v>
      </c>
      <c r="J3796" t="b">
        <f>OR((Table3_1[[#This Row],[Offered Salary]]&lt;$O$27),(Table3_1[[#This Row],[Offered Salary]]&gt;$O$28))</f>
        <v>0</v>
      </c>
      <c r="K3796" t="str">
        <f>IF(Table3_1[[#This Row],[Offered Salary]]&lt;$O$27,"Low",IF(Table3_1[[#This Row],[Offered Salary]]&gt;$O$28,"High",""))</f>
        <v/>
      </c>
      <c r="L3796" s="6">
        <f>((Table3_1[[#This Row],[Offered Salary]]-$O$25)/$O$26)</f>
        <v>-0.29918520270138005</v>
      </c>
    </row>
    <row r="3797" spans="1:12" x14ac:dyDescent="0.3">
      <c r="A3797">
        <v>799492</v>
      </c>
      <c r="B3797" s="2">
        <v>41794</v>
      </c>
      <c r="C3797" s="3">
        <v>0.39728009259259262</v>
      </c>
      <c r="D3797" t="s">
        <v>31</v>
      </c>
      <c r="E3797" t="s">
        <v>28</v>
      </c>
      <c r="F3797" t="s">
        <v>20</v>
      </c>
      <c r="G3797" t="s">
        <v>10</v>
      </c>
      <c r="H3797">
        <v>9449</v>
      </c>
      <c r="I3797">
        <f>IF(Table3_1[[#This Row],[Status]]="Hired",1,0)</f>
        <v>1</v>
      </c>
      <c r="J3797" t="b">
        <f>OR((Table3_1[[#This Row],[Offered Salary]]&lt;$O$27),(Table3_1[[#This Row],[Offered Salary]]&gt;$O$28))</f>
        <v>1</v>
      </c>
      <c r="K3797" t="str">
        <f>IF(Table3_1[[#This Row],[Offered Salary]]&lt;$O$27,"Low",IF(Table3_1[[#This Row],[Offered Salary]]&gt;$O$28,"High",""))</f>
        <v>Low</v>
      </c>
      <c r="L3797" s="6">
        <f>((Table3_1[[#This Row],[Offered Salary]]-$O$25)/$O$26)</f>
        <v>-1.4050250276637057</v>
      </c>
    </row>
    <row r="3798" spans="1:12" x14ac:dyDescent="0.3">
      <c r="A3798">
        <v>410407</v>
      </c>
      <c r="B3798" s="2">
        <v>41817</v>
      </c>
      <c r="C3798" s="3">
        <v>0.48041666666666666</v>
      </c>
      <c r="D3798" t="s">
        <v>30</v>
      </c>
      <c r="E3798" t="s">
        <v>27</v>
      </c>
      <c r="F3798" t="s">
        <v>20</v>
      </c>
      <c r="G3798" t="s">
        <v>10</v>
      </c>
      <c r="H3798">
        <v>49247</v>
      </c>
      <c r="I3798">
        <f>IF(Table3_1[[#This Row],[Status]]="Hired",1,0)</f>
        <v>0</v>
      </c>
      <c r="J3798" t="b">
        <f>OR((Table3_1[[#This Row],[Offered Salary]]&lt;$O$27),(Table3_1[[#This Row],[Offered Salary]]&gt;$O$28))</f>
        <v>0</v>
      </c>
      <c r="K3798" t="str">
        <f>IF(Table3_1[[#This Row],[Offered Salary]]&lt;$O$27,"Low",IF(Table3_1[[#This Row],[Offered Salary]]&gt;$O$28,"High",""))</f>
        <v/>
      </c>
      <c r="L3798" s="6">
        <f>((Table3_1[[#This Row],[Offered Salary]]-$O$25)/$O$26)</f>
        <v>-2.55674877360904E-2</v>
      </c>
    </row>
    <row r="3799" spans="1:12" x14ac:dyDescent="0.3">
      <c r="A3799">
        <v>86558</v>
      </c>
      <c r="B3799" s="2">
        <v>41760</v>
      </c>
      <c r="C3799" s="3">
        <v>0.73245370370370366</v>
      </c>
      <c r="D3799" t="s">
        <v>31</v>
      </c>
      <c r="E3799" t="s">
        <v>27</v>
      </c>
      <c r="F3799" t="s">
        <v>17</v>
      </c>
      <c r="G3799" t="s">
        <v>8</v>
      </c>
      <c r="H3799">
        <v>45622</v>
      </c>
      <c r="I3799">
        <f>IF(Table3_1[[#This Row],[Status]]="Hired",1,0)</f>
        <v>1</v>
      </c>
      <c r="J3799" t="b">
        <f>OR((Table3_1[[#This Row],[Offered Salary]]&lt;$O$27),(Table3_1[[#This Row],[Offered Salary]]&gt;$O$28))</f>
        <v>0</v>
      </c>
      <c r="K3799" t="str">
        <f>IF(Table3_1[[#This Row],[Offered Salary]]&lt;$O$27,"Low",IF(Table3_1[[#This Row],[Offered Salary]]&gt;$O$28,"High",""))</f>
        <v/>
      </c>
      <c r="L3799" s="6">
        <f>((Table3_1[[#This Row],[Offered Salary]]-$O$25)/$O$26)</f>
        <v>-0.15121534899136971</v>
      </c>
    </row>
    <row r="3800" spans="1:12" x14ac:dyDescent="0.3">
      <c r="A3800">
        <v>968366</v>
      </c>
      <c r="B3800" s="2">
        <v>41761</v>
      </c>
      <c r="C3800" s="3">
        <v>0.7193518518518518</v>
      </c>
      <c r="D3800" t="s">
        <v>31</v>
      </c>
      <c r="E3800" t="s">
        <v>27</v>
      </c>
      <c r="F3800" t="s">
        <v>18</v>
      </c>
      <c r="G3800" t="s">
        <v>6</v>
      </c>
      <c r="H3800">
        <v>76109</v>
      </c>
      <c r="I3800">
        <f>IF(Table3_1[[#This Row],[Status]]="Hired",1,0)</f>
        <v>1</v>
      </c>
      <c r="J3800" t="b">
        <f>OR((Table3_1[[#This Row],[Offered Salary]]&lt;$O$27),(Table3_1[[#This Row],[Offered Salary]]&gt;$O$28))</f>
        <v>0</v>
      </c>
      <c r="K3800" t="str">
        <f>IF(Table3_1[[#This Row],[Offered Salary]]&lt;$O$27,"Low",IF(Table3_1[[#This Row],[Offered Salary]]&gt;$O$28,"High",""))</f>
        <v/>
      </c>
      <c r="L3800" s="6">
        <f>((Table3_1[[#This Row],[Offered Salary]]-$O$25)/$O$26)</f>
        <v>0.90550916027475448</v>
      </c>
    </row>
    <row r="3801" spans="1:12" x14ac:dyDescent="0.3">
      <c r="A3801">
        <v>962795</v>
      </c>
      <c r="B3801" s="2">
        <v>41772</v>
      </c>
      <c r="C3801" s="3">
        <v>0.78959490740740745</v>
      </c>
      <c r="D3801" t="s">
        <v>31</v>
      </c>
      <c r="E3801" t="s">
        <v>27</v>
      </c>
      <c r="F3801" t="s">
        <v>18</v>
      </c>
      <c r="G3801" t="s">
        <v>2</v>
      </c>
      <c r="H3801">
        <v>22110</v>
      </c>
      <c r="I3801">
        <f>IF(Table3_1[[#This Row],[Status]]="Hired",1,0)</f>
        <v>1</v>
      </c>
      <c r="J3801" t="b">
        <f>OR((Table3_1[[#This Row],[Offered Salary]]&lt;$O$27),(Table3_1[[#This Row],[Offered Salary]]&gt;$O$28))</f>
        <v>0</v>
      </c>
      <c r="K3801" t="str">
        <f>IF(Table3_1[[#This Row],[Offered Salary]]&lt;$O$27,"Low",IF(Table3_1[[#This Row],[Offered Salary]]&gt;$O$28,"High",""))</f>
        <v/>
      </c>
      <c r="L3801" s="6">
        <f>((Table3_1[[#This Row],[Offered Salary]]-$O$25)/$O$26)</f>
        <v>-0.96617604246285305</v>
      </c>
    </row>
    <row r="3802" spans="1:12" x14ac:dyDescent="0.3">
      <c r="A3802">
        <v>599645</v>
      </c>
      <c r="B3802" s="2">
        <v>41795</v>
      </c>
      <c r="C3802" s="3">
        <v>0.39655092592592595</v>
      </c>
      <c r="D3802" t="s">
        <v>30</v>
      </c>
      <c r="E3802" t="s">
        <v>27</v>
      </c>
      <c r="F3802" t="s">
        <v>18</v>
      </c>
      <c r="G3802" t="s">
        <v>2</v>
      </c>
      <c r="H3802">
        <v>80401</v>
      </c>
      <c r="I3802">
        <f>IF(Table3_1[[#This Row],[Status]]="Hired",1,0)</f>
        <v>0</v>
      </c>
      <c r="J3802" t="b">
        <f>OR((Table3_1[[#This Row],[Offered Salary]]&lt;$O$27),(Table3_1[[#This Row],[Offered Salary]]&gt;$O$28))</f>
        <v>0</v>
      </c>
      <c r="K3802" t="str">
        <f>IF(Table3_1[[#This Row],[Offered Salary]]&lt;$O$27,"Low",IF(Table3_1[[#This Row],[Offered Salary]]&gt;$O$28,"High",""))</f>
        <v/>
      </c>
      <c r="L3802" s="6">
        <f>((Table3_1[[#This Row],[Offered Salary]]-$O$25)/$O$26)</f>
        <v>1.0542762280010052</v>
      </c>
    </row>
    <row r="3803" spans="1:12" x14ac:dyDescent="0.3">
      <c r="A3803">
        <v>970537</v>
      </c>
      <c r="B3803" s="2">
        <v>41795</v>
      </c>
      <c r="C3803" s="3">
        <v>0.39754629629629629</v>
      </c>
      <c r="D3803" t="s">
        <v>30</v>
      </c>
      <c r="E3803" t="s">
        <v>29</v>
      </c>
      <c r="F3803" t="s">
        <v>18</v>
      </c>
      <c r="G3803" t="s">
        <v>2</v>
      </c>
      <c r="H3803">
        <v>70883</v>
      </c>
      <c r="I3803">
        <f>IF(Table3_1[[#This Row],[Status]]="Hired",1,0)</f>
        <v>0</v>
      </c>
      <c r="J3803" t="b">
        <f>OR((Table3_1[[#This Row],[Offered Salary]]&lt;$O$27),(Table3_1[[#This Row],[Offered Salary]]&gt;$O$28))</f>
        <v>0</v>
      </c>
      <c r="K3803" t="str">
        <f>IF(Table3_1[[#This Row],[Offered Salary]]&lt;$O$27,"Low",IF(Table3_1[[#This Row],[Offered Salary]]&gt;$O$28,"High",""))</f>
        <v/>
      </c>
      <c r="L3803" s="6">
        <f>((Table3_1[[#This Row],[Offered Salary]]-$O$25)/$O$26)</f>
        <v>0.72436827119335045</v>
      </c>
    </row>
    <row r="3804" spans="1:12" x14ac:dyDescent="0.3">
      <c r="A3804">
        <v>597166</v>
      </c>
      <c r="B3804" s="2">
        <v>41800</v>
      </c>
      <c r="C3804" s="3">
        <v>0.34021990740740743</v>
      </c>
      <c r="D3804" t="s">
        <v>30</v>
      </c>
      <c r="E3804" t="s">
        <v>27</v>
      </c>
      <c r="F3804" t="s">
        <v>18</v>
      </c>
      <c r="G3804" t="s">
        <v>2</v>
      </c>
      <c r="H3804">
        <v>57331</v>
      </c>
      <c r="I3804">
        <f>IF(Table3_1[[#This Row],[Status]]="Hired",1,0)</f>
        <v>0</v>
      </c>
      <c r="J3804" t="b">
        <f>OR((Table3_1[[#This Row],[Offered Salary]]&lt;$O$27),(Table3_1[[#This Row],[Offered Salary]]&gt;$O$28))</f>
        <v>0</v>
      </c>
      <c r="K3804" t="str">
        <f>IF(Table3_1[[#This Row],[Offered Salary]]&lt;$O$27,"Low",IF(Table3_1[[#This Row],[Offered Salary]]&gt;$O$28,"High",""))</f>
        <v/>
      </c>
      <c r="L3804" s="6">
        <f>((Table3_1[[#This Row],[Offered Salary]]-$O$25)/$O$26)</f>
        <v>0.2546359082329242</v>
      </c>
    </row>
    <row r="3805" spans="1:12" x14ac:dyDescent="0.3">
      <c r="A3805">
        <v>268141</v>
      </c>
      <c r="B3805" s="2">
        <v>41800</v>
      </c>
      <c r="C3805" s="3">
        <v>0.34070601851851851</v>
      </c>
      <c r="D3805" t="s">
        <v>30</v>
      </c>
      <c r="E3805" t="s">
        <v>29</v>
      </c>
      <c r="F3805" t="s">
        <v>18</v>
      </c>
      <c r="G3805" t="s">
        <v>2</v>
      </c>
      <c r="H3805">
        <v>53837</v>
      </c>
      <c r="I3805">
        <f>IF(Table3_1[[#This Row],[Status]]="Hired",1,0)</f>
        <v>0</v>
      </c>
      <c r="J3805" t="b">
        <f>OR((Table3_1[[#This Row],[Offered Salary]]&lt;$O$27),(Table3_1[[#This Row],[Offered Salary]]&gt;$O$28))</f>
        <v>0</v>
      </c>
      <c r="K3805" t="str">
        <f>IF(Table3_1[[#This Row],[Offered Salary]]&lt;$O$27,"Low",IF(Table3_1[[#This Row],[Offered Salary]]&gt;$O$28,"High",""))</f>
        <v/>
      </c>
      <c r="L3805" s="6">
        <f>((Table3_1[[#This Row],[Offered Salary]]-$O$25)/$O$26)</f>
        <v>0.13352870072231843</v>
      </c>
    </row>
    <row r="3806" spans="1:12" x14ac:dyDescent="0.3">
      <c r="A3806">
        <v>150743</v>
      </c>
      <c r="B3806" s="2">
        <v>41801</v>
      </c>
      <c r="C3806" s="3">
        <v>0.61780092592592595</v>
      </c>
      <c r="D3806" t="s">
        <v>31</v>
      </c>
      <c r="E3806" t="s">
        <v>29</v>
      </c>
      <c r="F3806" t="s">
        <v>18</v>
      </c>
      <c r="G3806" t="s">
        <v>2</v>
      </c>
      <c r="H3806">
        <v>5068</v>
      </c>
      <c r="I3806">
        <f>IF(Table3_1[[#This Row],[Status]]="Hired",1,0)</f>
        <v>1</v>
      </c>
      <c r="J3806" t="b">
        <f>OR((Table3_1[[#This Row],[Offered Salary]]&lt;$O$27),(Table3_1[[#This Row],[Offered Salary]]&gt;$O$28))</f>
        <v>1</v>
      </c>
      <c r="K3806" t="str">
        <f>IF(Table3_1[[#This Row],[Offered Salary]]&lt;$O$27,"Low",IF(Table3_1[[#This Row],[Offered Salary]]&gt;$O$28,"High",""))</f>
        <v>Low</v>
      </c>
      <c r="L3806" s="6">
        <f>((Table3_1[[#This Row],[Offered Salary]]-$O$25)/$O$26)</f>
        <v>-1.5568769670180171</v>
      </c>
    </row>
    <row r="3807" spans="1:12" x14ac:dyDescent="0.3">
      <c r="A3807">
        <v>140184</v>
      </c>
      <c r="B3807" s="2">
        <v>41801</v>
      </c>
      <c r="C3807" s="3">
        <v>0.61856481481481485</v>
      </c>
      <c r="D3807" t="s">
        <v>31</v>
      </c>
      <c r="E3807" t="s">
        <v>27</v>
      </c>
      <c r="F3807" t="s">
        <v>18</v>
      </c>
      <c r="G3807" t="s">
        <v>2</v>
      </c>
      <c r="H3807">
        <v>81546</v>
      </c>
      <c r="I3807">
        <f>IF(Table3_1[[#This Row],[Status]]="Hired",1,0)</f>
        <v>1</v>
      </c>
      <c r="J3807" t="b">
        <f>OR((Table3_1[[#This Row],[Offered Salary]]&lt;$O$27),(Table3_1[[#This Row],[Offered Salary]]&gt;$O$28))</f>
        <v>0</v>
      </c>
      <c r="K3807" t="str">
        <f>IF(Table3_1[[#This Row],[Offered Salary]]&lt;$O$27,"Low",IF(Table3_1[[#This Row],[Offered Salary]]&gt;$O$28,"High",""))</f>
        <v/>
      </c>
      <c r="L3807" s="6">
        <f>((Table3_1[[#This Row],[Offered Salary]]-$O$25)/$O$26)</f>
        <v>1.09396362141819</v>
      </c>
    </row>
    <row r="3808" spans="1:12" x14ac:dyDescent="0.3">
      <c r="A3808">
        <v>935507</v>
      </c>
      <c r="B3808" s="2">
        <v>41802</v>
      </c>
      <c r="C3808" s="3">
        <v>0.50601851851851853</v>
      </c>
      <c r="D3808" t="s">
        <v>30</v>
      </c>
      <c r="E3808" t="s">
        <v>27</v>
      </c>
      <c r="F3808" t="s">
        <v>18</v>
      </c>
      <c r="G3808" t="s">
        <v>2</v>
      </c>
      <c r="H3808">
        <v>36685</v>
      </c>
      <c r="I3808">
        <f>IF(Table3_1[[#This Row],[Status]]="Hired",1,0)</f>
        <v>0</v>
      </c>
      <c r="J3808" t="b">
        <f>OR((Table3_1[[#This Row],[Offered Salary]]&lt;$O$27),(Table3_1[[#This Row],[Offered Salary]]&gt;$O$28))</f>
        <v>0</v>
      </c>
      <c r="K3808" t="str">
        <f>IF(Table3_1[[#This Row],[Offered Salary]]&lt;$O$27,"Low",IF(Table3_1[[#This Row],[Offered Salary]]&gt;$O$28,"High",""))</f>
        <v/>
      </c>
      <c r="L3808" s="6">
        <f>((Table3_1[[#This Row],[Offered Salary]]-$O$25)/$O$26)</f>
        <v>-0.46098498651921282</v>
      </c>
    </row>
    <row r="3809" spans="1:12" x14ac:dyDescent="0.3">
      <c r="A3809">
        <v>314773</v>
      </c>
      <c r="B3809" s="2">
        <v>41802</v>
      </c>
      <c r="C3809" s="3">
        <v>0.50732638888888892</v>
      </c>
      <c r="D3809" t="s">
        <v>30</v>
      </c>
      <c r="E3809" t="s">
        <v>27</v>
      </c>
      <c r="F3809" t="s">
        <v>18</v>
      </c>
      <c r="G3809" t="s">
        <v>2</v>
      </c>
      <c r="H3809">
        <v>84370</v>
      </c>
      <c r="I3809">
        <f>IF(Table3_1[[#This Row],[Status]]="Hired",1,0)</f>
        <v>0</v>
      </c>
      <c r="J3809" t="b">
        <f>OR((Table3_1[[#This Row],[Offered Salary]]&lt;$O$27),(Table3_1[[#This Row],[Offered Salary]]&gt;$O$28))</f>
        <v>0</v>
      </c>
      <c r="K3809" t="str">
        <f>IF(Table3_1[[#This Row],[Offered Salary]]&lt;$O$27,"Low",IF(Table3_1[[#This Row],[Offered Salary]]&gt;$O$28,"High",""))</f>
        <v/>
      </c>
      <c r="L3809" s="6">
        <f>((Table3_1[[#This Row],[Offered Salary]]-$O$25)/$O$26)</f>
        <v>1.1918476380209235</v>
      </c>
    </row>
    <row r="3810" spans="1:12" x14ac:dyDescent="0.3">
      <c r="A3810">
        <v>460232</v>
      </c>
      <c r="B3810" s="2">
        <v>41865</v>
      </c>
      <c r="C3810" s="3">
        <v>0.39833333333333332</v>
      </c>
      <c r="D3810" t="s">
        <v>30</v>
      </c>
      <c r="E3810" t="s">
        <v>27</v>
      </c>
      <c r="F3810" t="s">
        <v>18</v>
      </c>
      <c r="G3810" t="s">
        <v>10</v>
      </c>
      <c r="H3810">
        <v>21446</v>
      </c>
      <c r="I3810">
        <f>IF(Table3_1[[#This Row],[Status]]="Hired",1,0)</f>
        <v>0</v>
      </c>
      <c r="J3810" t="b">
        <f>OR((Table3_1[[#This Row],[Offered Salary]]&lt;$O$27),(Table3_1[[#This Row],[Offered Salary]]&gt;$O$28))</f>
        <v>0</v>
      </c>
      <c r="K3810" t="str">
        <f>IF(Table3_1[[#This Row],[Offered Salary]]&lt;$O$27,"Low",IF(Table3_1[[#This Row],[Offered Salary]]&gt;$O$28,"High",""))</f>
        <v/>
      </c>
      <c r="L3810" s="6">
        <f>((Table3_1[[#This Row],[Offered Salary]]-$O$25)/$O$26)</f>
        <v>-0.98919126449692352</v>
      </c>
    </row>
    <row r="3811" spans="1:12" x14ac:dyDescent="0.3">
      <c r="A3811">
        <v>117720</v>
      </c>
      <c r="B3811" s="2">
        <v>41870</v>
      </c>
      <c r="C3811" s="3">
        <v>0.76277777777777778</v>
      </c>
      <c r="D3811" t="s">
        <v>31</v>
      </c>
      <c r="E3811" t="s">
        <v>27</v>
      </c>
      <c r="F3811" t="s">
        <v>18</v>
      </c>
      <c r="G3811" t="s">
        <v>10</v>
      </c>
      <c r="H3811">
        <v>50784</v>
      </c>
      <c r="I3811">
        <f>IF(Table3_1[[#This Row],[Status]]="Hired",1,0)</f>
        <v>1</v>
      </c>
      <c r="J3811" t="b">
        <f>OR((Table3_1[[#This Row],[Offered Salary]]&lt;$O$27),(Table3_1[[#This Row],[Offered Salary]]&gt;$O$28))</f>
        <v>0</v>
      </c>
      <c r="K3811" t="str">
        <f>IF(Table3_1[[#This Row],[Offered Salary]]&lt;$O$27,"Low",IF(Table3_1[[#This Row],[Offered Salary]]&gt;$O$28,"High",""))</f>
        <v/>
      </c>
      <c r="L3811" s="6">
        <f>((Table3_1[[#This Row],[Offered Salary]]-$O$25)/$O$26)</f>
        <v>2.7707205436148026E-2</v>
      </c>
    </row>
    <row r="3812" spans="1:12" x14ac:dyDescent="0.3">
      <c r="A3812">
        <v>74315</v>
      </c>
      <c r="B3812" s="2">
        <v>41870</v>
      </c>
      <c r="C3812" s="3">
        <v>0.76306712962962964</v>
      </c>
      <c r="D3812" t="s">
        <v>30</v>
      </c>
      <c r="E3812" t="s">
        <v>29</v>
      </c>
      <c r="F3812" t="s">
        <v>18</v>
      </c>
      <c r="G3812" t="s">
        <v>10</v>
      </c>
      <c r="H3812">
        <v>18091</v>
      </c>
      <c r="I3812">
        <f>IF(Table3_1[[#This Row],[Status]]="Hired",1,0)</f>
        <v>0</v>
      </c>
      <c r="J3812" t="b">
        <f>OR((Table3_1[[#This Row],[Offered Salary]]&lt;$O$27),(Table3_1[[#This Row],[Offered Salary]]&gt;$O$28))</f>
        <v>0</v>
      </c>
      <c r="K3812" t="str">
        <f>IF(Table3_1[[#This Row],[Offered Salary]]&lt;$O$27,"Low",IF(Table3_1[[#This Row],[Offered Salary]]&gt;$O$28,"High",""))</f>
        <v/>
      </c>
      <c r="L3812" s="6">
        <f>((Table3_1[[#This Row],[Offered Salary]]-$O$25)/$O$26)</f>
        <v>-1.10548052643112</v>
      </c>
    </row>
    <row r="3813" spans="1:12" x14ac:dyDescent="0.3">
      <c r="A3813">
        <v>595366</v>
      </c>
      <c r="B3813" s="2">
        <v>41872</v>
      </c>
      <c r="C3813" s="3">
        <v>0.39814814814814814</v>
      </c>
      <c r="D3813" t="s">
        <v>30</v>
      </c>
      <c r="E3813" t="s">
        <v>27</v>
      </c>
      <c r="F3813" t="s">
        <v>18</v>
      </c>
      <c r="G3813" t="s">
        <v>10</v>
      </c>
      <c r="H3813">
        <v>77783</v>
      </c>
      <c r="I3813">
        <f>IF(Table3_1[[#This Row],[Status]]="Hired",1,0)</f>
        <v>0</v>
      </c>
      <c r="J3813" t="b">
        <f>OR((Table3_1[[#This Row],[Offered Salary]]&lt;$O$27),(Table3_1[[#This Row],[Offered Salary]]&gt;$O$28))</f>
        <v>0</v>
      </c>
      <c r="K3813" t="str">
        <f>IF(Table3_1[[#This Row],[Offered Salary]]&lt;$O$27,"Low",IF(Table3_1[[#This Row],[Offered Salary]]&gt;$O$28,"High",""))</f>
        <v/>
      </c>
      <c r="L3813" s="6">
        <f>((Table3_1[[#This Row],[Offered Salary]]-$O$25)/$O$26)</f>
        <v>0.96353247606546832</v>
      </c>
    </row>
    <row r="3814" spans="1:12" x14ac:dyDescent="0.3">
      <c r="A3814">
        <v>392430</v>
      </c>
      <c r="B3814" s="2">
        <v>41881</v>
      </c>
      <c r="C3814" s="3">
        <v>0.34167824074074077</v>
      </c>
      <c r="D3814" t="s">
        <v>31</v>
      </c>
      <c r="E3814" t="s">
        <v>27</v>
      </c>
      <c r="F3814" t="s">
        <v>18</v>
      </c>
      <c r="G3814" t="s">
        <v>10</v>
      </c>
      <c r="H3814">
        <v>7350</v>
      </c>
      <c r="I3814">
        <f>IF(Table3_1[[#This Row],[Status]]="Hired",1,0)</f>
        <v>1</v>
      </c>
      <c r="J3814" t="b">
        <f>OR((Table3_1[[#This Row],[Offered Salary]]&lt;$O$27),(Table3_1[[#This Row],[Offered Salary]]&gt;$O$28))</f>
        <v>1</v>
      </c>
      <c r="K3814" t="str">
        <f>IF(Table3_1[[#This Row],[Offered Salary]]&lt;$O$27,"Low",IF(Table3_1[[#This Row],[Offered Salary]]&gt;$O$28,"High",""))</f>
        <v>Low</v>
      </c>
      <c r="L3814" s="6">
        <f>((Table3_1[[#This Row],[Offered Salary]]-$O$25)/$O$26)</f>
        <v>-1.4777794720153834</v>
      </c>
    </row>
    <row r="3815" spans="1:12" x14ac:dyDescent="0.3">
      <c r="A3815">
        <v>135861</v>
      </c>
      <c r="B3815" s="2">
        <v>41881</v>
      </c>
      <c r="C3815" s="3">
        <v>0.34363425925925928</v>
      </c>
      <c r="D3815" t="s">
        <v>31</v>
      </c>
      <c r="E3815" t="s">
        <v>27</v>
      </c>
      <c r="F3815" t="s">
        <v>18</v>
      </c>
      <c r="G3815" t="s">
        <v>10</v>
      </c>
      <c r="H3815">
        <v>69448</v>
      </c>
      <c r="I3815">
        <f>IF(Table3_1[[#This Row],[Status]]="Hired",1,0)</f>
        <v>1</v>
      </c>
      <c r="J3815" t="b">
        <f>OR((Table3_1[[#This Row],[Offered Salary]]&lt;$O$27),(Table3_1[[#This Row],[Offered Salary]]&gt;$O$28))</f>
        <v>0</v>
      </c>
      <c r="K3815" t="str">
        <f>IF(Table3_1[[#This Row],[Offered Salary]]&lt;$O$27,"Low",IF(Table3_1[[#This Row],[Offered Salary]]&gt;$O$28,"High",""))</f>
        <v/>
      </c>
      <c r="L3815" s="6">
        <f>((Table3_1[[#This Row],[Offered Salary]]-$O$25)/$O$26)</f>
        <v>0.67462904887574338</v>
      </c>
    </row>
    <row r="3816" spans="1:12" x14ac:dyDescent="0.3">
      <c r="A3816">
        <v>111755</v>
      </c>
      <c r="B3816" s="2">
        <v>41881</v>
      </c>
      <c r="C3816" s="3">
        <v>0.34395833333333331</v>
      </c>
      <c r="D3816" t="s">
        <v>31</v>
      </c>
      <c r="E3816" t="s">
        <v>29</v>
      </c>
      <c r="F3816" t="s">
        <v>18</v>
      </c>
      <c r="G3816" t="s">
        <v>10</v>
      </c>
      <c r="H3816">
        <v>44632</v>
      </c>
      <c r="I3816">
        <f>IF(Table3_1[[#This Row],[Status]]="Hired",1,0)</f>
        <v>1</v>
      </c>
      <c r="J3816" t="b">
        <f>OR((Table3_1[[#This Row],[Offered Salary]]&lt;$O$27),(Table3_1[[#This Row],[Offered Salary]]&gt;$O$28))</f>
        <v>0</v>
      </c>
      <c r="K3816" t="str">
        <f>IF(Table3_1[[#This Row],[Offered Salary]]&lt;$O$27,"Low",IF(Table3_1[[#This Row],[Offered Salary]]&gt;$O$28,"High",""))</f>
        <v/>
      </c>
      <c r="L3816" s="6">
        <f>((Table3_1[[#This Row],[Offered Salary]]-$O$25)/$O$26)</f>
        <v>-0.18553021316867357</v>
      </c>
    </row>
    <row r="3817" spans="1:12" x14ac:dyDescent="0.3">
      <c r="A3817">
        <v>846037</v>
      </c>
      <c r="B3817" s="2">
        <v>41781</v>
      </c>
      <c r="C3817" s="3">
        <v>0.63981481481481484</v>
      </c>
      <c r="D3817" t="s">
        <v>30</v>
      </c>
      <c r="E3817" t="s">
        <v>28</v>
      </c>
      <c r="F3817" t="s">
        <v>12</v>
      </c>
      <c r="G3817" t="s">
        <v>2</v>
      </c>
      <c r="H3817">
        <v>61147</v>
      </c>
      <c r="I3817">
        <f>IF(Table3_1[[#This Row],[Status]]="Hired",1,0)</f>
        <v>0</v>
      </c>
      <c r="J3817" t="b">
        <f>OR((Table3_1[[#This Row],[Offered Salary]]&lt;$O$27),(Table3_1[[#This Row],[Offered Salary]]&gt;$O$28))</f>
        <v>0</v>
      </c>
      <c r="K3817" t="str">
        <f>IF(Table3_1[[#This Row],[Offered Salary]]&lt;$O$27,"Low",IF(Table3_1[[#This Row],[Offered Salary]]&gt;$O$28,"High",""))</f>
        <v/>
      </c>
      <c r="L3817" s="6">
        <f>((Table3_1[[#This Row],[Offered Salary]]-$O$25)/$O$26)</f>
        <v>0.38690411197089547</v>
      </c>
    </row>
    <row r="3818" spans="1:12" x14ac:dyDescent="0.3">
      <c r="A3818">
        <v>389356</v>
      </c>
      <c r="B3818" s="2">
        <v>41773</v>
      </c>
      <c r="C3818" s="3">
        <v>0.70725694444444442</v>
      </c>
      <c r="D3818" t="s">
        <v>30</v>
      </c>
      <c r="E3818" t="s">
        <v>29</v>
      </c>
      <c r="F3818" t="s">
        <v>17</v>
      </c>
      <c r="G3818" t="s">
        <v>6</v>
      </c>
      <c r="H3818">
        <v>46857</v>
      </c>
      <c r="I3818">
        <f>IF(Table3_1[[#This Row],[Status]]="Hired",1,0)</f>
        <v>0</v>
      </c>
      <c r="J3818" t="b">
        <f>OR((Table3_1[[#This Row],[Offered Salary]]&lt;$O$27),(Table3_1[[#This Row],[Offered Salary]]&gt;$O$28))</f>
        <v>0</v>
      </c>
      <c r="K3818" t="str">
        <f>IF(Table3_1[[#This Row],[Offered Salary]]&lt;$O$27,"Low",IF(Table3_1[[#This Row],[Offered Salary]]&gt;$O$28,"High",""))</f>
        <v/>
      </c>
      <c r="L3818" s="6">
        <f>((Table3_1[[#This Row],[Offered Salary]]-$O$25)/$O$26)</f>
        <v>-0.10840842246715732</v>
      </c>
    </row>
    <row r="3819" spans="1:12" x14ac:dyDescent="0.3">
      <c r="A3819">
        <v>544804</v>
      </c>
      <c r="B3819" s="2">
        <v>41792</v>
      </c>
      <c r="C3819" s="3">
        <v>0.42971064814814813</v>
      </c>
      <c r="D3819" t="s">
        <v>30</v>
      </c>
      <c r="E3819" t="s">
        <v>27</v>
      </c>
      <c r="F3819" t="s">
        <v>17</v>
      </c>
      <c r="G3819" t="s">
        <v>6</v>
      </c>
      <c r="H3819">
        <v>13458</v>
      </c>
      <c r="I3819">
        <f>IF(Table3_1[[#This Row],[Status]]="Hired",1,0)</f>
        <v>0</v>
      </c>
      <c r="J3819" t="b">
        <f>OR((Table3_1[[#This Row],[Offered Salary]]&lt;$O$27),(Table3_1[[#This Row],[Offered Salary]]&gt;$O$28))</f>
        <v>0</v>
      </c>
      <c r="K3819" t="str">
        <f>IF(Table3_1[[#This Row],[Offered Salary]]&lt;$O$27,"Low",IF(Table3_1[[#This Row],[Offered Salary]]&gt;$O$28,"High",""))</f>
        <v/>
      </c>
      <c r="L3819" s="6">
        <f>((Table3_1[[#This Row],[Offered Salary]]-$O$25)/$O$26)</f>
        <v>-1.2660671584851086</v>
      </c>
    </row>
    <row r="3820" spans="1:12" x14ac:dyDescent="0.3">
      <c r="A3820">
        <v>581823</v>
      </c>
      <c r="B3820" s="2">
        <v>41793</v>
      </c>
      <c r="C3820" s="3">
        <v>0.56164351851851857</v>
      </c>
      <c r="D3820" t="s">
        <v>31</v>
      </c>
      <c r="E3820" t="s">
        <v>27</v>
      </c>
      <c r="F3820" t="s">
        <v>17</v>
      </c>
      <c r="G3820" t="s">
        <v>6</v>
      </c>
      <c r="H3820">
        <v>86978</v>
      </c>
      <c r="I3820">
        <f>IF(Table3_1[[#This Row],[Status]]="Hired",1,0)</f>
        <v>1</v>
      </c>
      <c r="J3820" t="b">
        <f>OR((Table3_1[[#This Row],[Offered Salary]]&lt;$O$27),(Table3_1[[#This Row],[Offered Salary]]&gt;$O$28))</f>
        <v>0</v>
      </c>
      <c r="K3820" t="str">
        <f>IF(Table3_1[[#This Row],[Offered Salary]]&lt;$O$27,"Low",IF(Table3_1[[#This Row],[Offered Salary]]&gt;$O$28,"High",""))</f>
        <v/>
      </c>
      <c r="L3820" s="6">
        <f>((Table3_1[[#This Row],[Offered Salary]]-$O$25)/$O$26)</f>
        <v>1.2822447751667907</v>
      </c>
    </row>
    <row r="3821" spans="1:12" x14ac:dyDescent="0.3">
      <c r="A3821">
        <v>162502</v>
      </c>
      <c r="B3821" s="2">
        <v>41793</v>
      </c>
      <c r="C3821" s="3">
        <v>0.80076388888888894</v>
      </c>
      <c r="D3821" t="s">
        <v>31</v>
      </c>
      <c r="E3821" t="s">
        <v>27</v>
      </c>
      <c r="F3821" t="s">
        <v>17</v>
      </c>
      <c r="G3821" t="s">
        <v>6</v>
      </c>
      <c r="H3821">
        <v>32356</v>
      </c>
      <c r="I3821">
        <f>IF(Table3_1[[#This Row],[Status]]="Hired",1,0)</f>
        <v>1</v>
      </c>
      <c r="J3821" t="b">
        <f>OR((Table3_1[[#This Row],[Offered Salary]]&lt;$O$27),(Table3_1[[#This Row],[Offered Salary]]&gt;$O$28))</f>
        <v>0</v>
      </c>
      <c r="K3821" t="str">
        <f>IF(Table3_1[[#This Row],[Offered Salary]]&lt;$O$27,"Low",IF(Table3_1[[#This Row],[Offered Salary]]&gt;$O$28,"High",""))</f>
        <v/>
      </c>
      <c r="L3821" s="6">
        <f>((Table3_1[[#This Row],[Offered Salary]]-$O$25)/$O$26)</f>
        <v>-0.61103452896724153</v>
      </c>
    </row>
    <row r="3822" spans="1:12" x14ac:dyDescent="0.3">
      <c r="A3822">
        <v>752842</v>
      </c>
      <c r="B3822" s="2">
        <v>41796</v>
      </c>
      <c r="C3822" s="3">
        <v>0.81465277777777778</v>
      </c>
      <c r="D3822" t="s">
        <v>31</v>
      </c>
      <c r="E3822" t="s">
        <v>29</v>
      </c>
      <c r="F3822" t="s">
        <v>17</v>
      </c>
      <c r="G3822" t="s">
        <v>6</v>
      </c>
      <c r="H3822">
        <v>69060</v>
      </c>
      <c r="I3822">
        <f>IF(Table3_1[[#This Row],[Status]]="Hired",1,0)</f>
        <v>1</v>
      </c>
      <c r="J3822" t="b">
        <f>OR((Table3_1[[#This Row],[Offered Salary]]&lt;$O$27),(Table3_1[[#This Row],[Offered Salary]]&gt;$O$28))</f>
        <v>0</v>
      </c>
      <c r="K3822" t="str">
        <f>IF(Table3_1[[#This Row],[Offered Salary]]&lt;$O$27,"Low",IF(Table3_1[[#This Row],[Offered Salary]]&gt;$O$28,"High",""))</f>
        <v/>
      </c>
      <c r="L3822" s="6">
        <f>((Table3_1[[#This Row],[Offered Salary]]-$O$25)/$O$26)</f>
        <v>0.66118039503655757</v>
      </c>
    </row>
    <row r="3823" spans="1:12" x14ac:dyDescent="0.3">
      <c r="A3823">
        <v>668210</v>
      </c>
      <c r="B3823" s="2">
        <v>41796</v>
      </c>
      <c r="C3823" s="3">
        <v>0.81719907407407411</v>
      </c>
      <c r="D3823" t="s">
        <v>30</v>
      </c>
      <c r="E3823" t="s">
        <v>29</v>
      </c>
      <c r="F3823" t="s">
        <v>17</v>
      </c>
      <c r="G3823" t="s">
        <v>6</v>
      </c>
      <c r="H3823">
        <v>10907</v>
      </c>
      <c r="I3823">
        <f>IF(Table3_1[[#This Row],[Status]]="Hired",1,0)</f>
        <v>0</v>
      </c>
      <c r="J3823" t="b">
        <f>OR((Table3_1[[#This Row],[Offered Salary]]&lt;$O$27),(Table3_1[[#This Row],[Offered Salary]]&gt;$O$28))</f>
        <v>1</v>
      </c>
      <c r="K3823" t="str">
        <f>IF(Table3_1[[#This Row],[Offered Salary]]&lt;$O$27,"Low",IF(Table3_1[[#This Row],[Offered Salary]]&gt;$O$28,"High",""))</f>
        <v>Low</v>
      </c>
      <c r="L3823" s="6">
        <f>((Table3_1[[#This Row],[Offered Salary]]-$O$25)/$O$26)</f>
        <v>-1.3544885913298583</v>
      </c>
    </row>
    <row r="3824" spans="1:12" x14ac:dyDescent="0.3">
      <c r="A3824">
        <v>807867</v>
      </c>
      <c r="B3824" s="2">
        <v>41803</v>
      </c>
      <c r="C3824" s="3">
        <v>0.71038194444444447</v>
      </c>
      <c r="D3824" t="s">
        <v>30</v>
      </c>
      <c r="E3824" t="s">
        <v>27</v>
      </c>
      <c r="F3824" t="s">
        <v>17</v>
      </c>
      <c r="G3824" t="s">
        <v>6</v>
      </c>
      <c r="H3824">
        <v>22441</v>
      </c>
      <c r="I3824">
        <f>IF(Table3_1[[#This Row],[Status]]="Hired",1,0)</f>
        <v>0</v>
      </c>
      <c r="J3824" t="b">
        <f>OR((Table3_1[[#This Row],[Offered Salary]]&lt;$O$27),(Table3_1[[#This Row],[Offered Salary]]&gt;$O$28))</f>
        <v>0</v>
      </c>
      <c r="K3824" t="str">
        <f>IF(Table3_1[[#This Row],[Offered Salary]]&lt;$O$27,"Low",IF(Table3_1[[#This Row],[Offered Salary]]&gt;$O$28,"High",""))</f>
        <v/>
      </c>
      <c r="L3824" s="6">
        <f>((Table3_1[[#This Row],[Offered Salary]]-$O$25)/$O$26)</f>
        <v>-0.95470309292478484</v>
      </c>
    </row>
    <row r="3825" spans="1:12" x14ac:dyDescent="0.3">
      <c r="A3825">
        <v>490961</v>
      </c>
      <c r="B3825" s="2">
        <v>41803</v>
      </c>
      <c r="C3825" s="3">
        <v>0.71116898148148144</v>
      </c>
      <c r="D3825" t="s">
        <v>31</v>
      </c>
      <c r="E3825" t="s">
        <v>27</v>
      </c>
      <c r="F3825" t="s">
        <v>17</v>
      </c>
      <c r="G3825" t="s">
        <v>6</v>
      </c>
      <c r="H3825">
        <v>87059</v>
      </c>
      <c r="I3825">
        <f>IF(Table3_1[[#This Row],[Status]]="Hired",1,0)</f>
        <v>1</v>
      </c>
      <c r="J3825" t="b">
        <f>OR((Table3_1[[#This Row],[Offered Salary]]&lt;$O$27),(Table3_1[[#This Row],[Offered Salary]]&gt;$O$28))</f>
        <v>0</v>
      </c>
      <c r="K3825" t="str">
        <f>IF(Table3_1[[#This Row],[Offered Salary]]&lt;$O$27,"Low",IF(Table3_1[[#This Row],[Offered Salary]]&gt;$O$28,"High",""))</f>
        <v/>
      </c>
      <c r="L3825" s="6">
        <f>((Table3_1[[#This Row],[Offered Salary]]-$O$25)/$O$26)</f>
        <v>1.2850523549631154</v>
      </c>
    </row>
    <row r="3826" spans="1:12" x14ac:dyDescent="0.3">
      <c r="A3826">
        <v>775320</v>
      </c>
      <c r="B3826" s="2">
        <v>41803</v>
      </c>
      <c r="C3826" s="3">
        <v>0.71146990740740745</v>
      </c>
      <c r="D3826" t="s">
        <v>31</v>
      </c>
      <c r="E3826" t="s">
        <v>27</v>
      </c>
      <c r="F3826" t="s">
        <v>17</v>
      </c>
      <c r="G3826" t="s">
        <v>6</v>
      </c>
      <c r="H3826">
        <v>10554</v>
      </c>
      <c r="I3826">
        <f>IF(Table3_1[[#This Row],[Status]]="Hired",1,0)</f>
        <v>1</v>
      </c>
      <c r="J3826" t="b">
        <f>OR((Table3_1[[#This Row],[Offered Salary]]&lt;$O$27),(Table3_1[[#This Row],[Offered Salary]]&gt;$O$28))</f>
        <v>1</v>
      </c>
      <c r="K3826" t="str">
        <f>IF(Table3_1[[#This Row],[Offered Salary]]&lt;$O$27,"Low",IF(Table3_1[[#This Row],[Offered Salary]]&gt;$O$28,"High",""))</f>
        <v>Low</v>
      </c>
      <c r="L3826" s="6">
        <f>((Table3_1[[#This Row],[Offered Salary]]-$O$25)/$O$26)</f>
        <v>-1.3667240934052001</v>
      </c>
    </row>
    <row r="3827" spans="1:12" x14ac:dyDescent="0.3">
      <c r="A3827">
        <v>995000</v>
      </c>
      <c r="B3827" s="2">
        <v>41803</v>
      </c>
      <c r="C3827" s="3">
        <v>0.71178240740740739</v>
      </c>
      <c r="D3827" t="s">
        <v>30</v>
      </c>
      <c r="E3827" t="s">
        <v>27</v>
      </c>
      <c r="F3827" t="s">
        <v>17</v>
      </c>
      <c r="G3827" t="s">
        <v>6</v>
      </c>
      <c r="H3827">
        <v>43167</v>
      </c>
      <c r="I3827">
        <f>IF(Table3_1[[#This Row],[Status]]="Hired",1,0)</f>
        <v>0</v>
      </c>
      <c r="J3827" t="b">
        <f>OR((Table3_1[[#This Row],[Offered Salary]]&lt;$O$27),(Table3_1[[#This Row],[Offered Salary]]&gt;$O$28))</f>
        <v>0</v>
      </c>
      <c r="K3827" t="str">
        <f>IF(Table3_1[[#This Row],[Offered Salary]]&lt;$O$27,"Low",IF(Table3_1[[#This Row],[Offered Salary]]&gt;$O$28,"High",""))</f>
        <v/>
      </c>
      <c r="L3827" s="6">
        <f>((Table3_1[[#This Row],[Offered Salary]]-$O$25)/$O$26)</f>
        <v>-0.23630927985528991</v>
      </c>
    </row>
    <row r="3828" spans="1:12" x14ac:dyDescent="0.3">
      <c r="A3828">
        <v>92908</v>
      </c>
      <c r="B3828" s="2">
        <v>41817</v>
      </c>
      <c r="C3828" s="3">
        <v>0.5455902777777778</v>
      </c>
      <c r="D3828" t="s">
        <v>31</v>
      </c>
      <c r="E3828" t="s">
        <v>27</v>
      </c>
      <c r="F3828" t="s">
        <v>17</v>
      </c>
      <c r="G3828" t="s">
        <v>6</v>
      </c>
      <c r="H3828">
        <v>28427</v>
      </c>
      <c r="I3828">
        <f>IF(Table3_1[[#This Row],[Status]]="Hired",1,0)</f>
        <v>1</v>
      </c>
      <c r="J3828" t="b">
        <f>OR((Table3_1[[#This Row],[Offered Salary]]&lt;$O$27),(Table3_1[[#This Row],[Offered Salary]]&gt;$O$28))</f>
        <v>0</v>
      </c>
      <c r="K3828" t="str">
        <f>IF(Table3_1[[#This Row],[Offered Salary]]&lt;$O$27,"Low",IF(Table3_1[[#This Row],[Offered Salary]]&gt;$O$28,"High",""))</f>
        <v/>
      </c>
      <c r="L3828" s="6">
        <f>((Table3_1[[#This Row],[Offered Salary]]-$O$25)/$O$26)</f>
        <v>-0.7472194798284808</v>
      </c>
    </row>
    <row r="3829" spans="1:12" x14ac:dyDescent="0.3">
      <c r="A3829">
        <v>410576</v>
      </c>
      <c r="B3829" s="2">
        <v>41817</v>
      </c>
      <c r="C3829" s="3">
        <v>0.54592592592592593</v>
      </c>
      <c r="D3829" t="s">
        <v>31</v>
      </c>
      <c r="E3829" t="s">
        <v>29</v>
      </c>
      <c r="F3829" t="s">
        <v>17</v>
      </c>
      <c r="G3829" t="s">
        <v>6</v>
      </c>
      <c r="H3829">
        <v>76961</v>
      </c>
      <c r="I3829">
        <f>IF(Table3_1[[#This Row],[Status]]="Hired",1,0)</f>
        <v>1</v>
      </c>
      <c r="J3829" t="b">
        <f>OR((Table3_1[[#This Row],[Offered Salary]]&lt;$O$27),(Table3_1[[#This Row],[Offered Salary]]&gt;$O$28))</f>
        <v>0</v>
      </c>
      <c r="K3829" t="str">
        <f>IF(Table3_1[[#This Row],[Offered Salary]]&lt;$O$27,"Low",IF(Table3_1[[#This Row],[Offered Salary]]&gt;$O$28,"High",""))</f>
        <v/>
      </c>
      <c r="L3829" s="6">
        <f>((Table3_1[[#This Row],[Offered Salary]]-$O$25)/$O$26)</f>
        <v>0.93504074035461604</v>
      </c>
    </row>
    <row r="3830" spans="1:12" x14ac:dyDescent="0.3">
      <c r="A3830">
        <v>445934</v>
      </c>
      <c r="B3830" s="2">
        <v>41817</v>
      </c>
      <c r="C3830" s="3">
        <v>0.55039351851851848</v>
      </c>
      <c r="D3830" t="s">
        <v>31</v>
      </c>
      <c r="E3830" t="s">
        <v>29</v>
      </c>
      <c r="F3830" t="s">
        <v>17</v>
      </c>
      <c r="G3830" t="s">
        <v>6</v>
      </c>
      <c r="H3830">
        <v>45433</v>
      </c>
      <c r="I3830">
        <f>IF(Table3_1[[#This Row],[Status]]="Hired",1,0)</f>
        <v>1</v>
      </c>
      <c r="J3830" t="b">
        <f>OR((Table3_1[[#This Row],[Offered Salary]]&lt;$O$27),(Table3_1[[#This Row],[Offered Salary]]&gt;$O$28))</f>
        <v>0</v>
      </c>
      <c r="K3830" t="str">
        <f>IF(Table3_1[[#This Row],[Offered Salary]]&lt;$O$27,"Low",IF(Table3_1[[#This Row],[Offered Salary]]&gt;$O$28,"High",""))</f>
        <v/>
      </c>
      <c r="L3830" s="6">
        <f>((Table3_1[[#This Row],[Offered Salary]]-$O$25)/$O$26)</f>
        <v>-0.15776636851612771</v>
      </c>
    </row>
    <row r="3831" spans="1:12" x14ac:dyDescent="0.3">
      <c r="A3831">
        <v>489709</v>
      </c>
      <c r="B3831" s="2">
        <v>41817</v>
      </c>
      <c r="C3831" s="3">
        <v>0.55075231481481479</v>
      </c>
      <c r="D3831" t="s">
        <v>30</v>
      </c>
      <c r="E3831" t="s">
        <v>29</v>
      </c>
      <c r="F3831" t="s">
        <v>17</v>
      </c>
      <c r="G3831" t="s">
        <v>6</v>
      </c>
      <c r="H3831">
        <v>74065</v>
      </c>
      <c r="I3831">
        <f>IF(Table3_1[[#This Row],[Status]]="Hired",1,0)</f>
        <v>0</v>
      </c>
      <c r="J3831" t="b">
        <f>OR((Table3_1[[#This Row],[Offered Salary]]&lt;$O$27),(Table3_1[[#This Row],[Offered Salary]]&gt;$O$28))</f>
        <v>0</v>
      </c>
      <c r="K3831" t="str">
        <f>IF(Table3_1[[#This Row],[Offered Salary]]&lt;$O$27,"Low",IF(Table3_1[[#This Row],[Offered Salary]]&gt;$O$28,"High",""))</f>
        <v/>
      </c>
      <c r="L3831" s="6">
        <f>((Table3_1[[#This Row],[Offered Salary]]-$O$25)/$O$26)</f>
        <v>0.83466109726626048</v>
      </c>
    </row>
    <row r="3832" spans="1:12" x14ac:dyDescent="0.3">
      <c r="A3832">
        <v>347050</v>
      </c>
      <c r="B3832" s="2">
        <v>41880</v>
      </c>
      <c r="C3832" s="3">
        <v>0.39869212962962963</v>
      </c>
      <c r="D3832" t="s">
        <v>31</v>
      </c>
      <c r="E3832" t="s">
        <v>29</v>
      </c>
      <c r="F3832" t="s">
        <v>17</v>
      </c>
      <c r="G3832" t="s">
        <v>6</v>
      </c>
      <c r="H3832">
        <v>72901</v>
      </c>
      <c r="I3832">
        <f>IF(Table3_1[[#This Row],[Status]]="Hired",1,0)</f>
        <v>1</v>
      </c>
      <c r="J3832" t="b">
        <f>OR((Table3_1[[#This Row],[Offered Salary]]&lt;$O$27),(Table3_1[[#This Row],[Offered Salary]]&gt;$O$28))</f>
        <v>0</v>
      </c>
      <c r="K3832" t="str">
        <f>IF(Table3_1[[#This Row],[Offered Salary]]&lt;$O$27,"Low",IF(Table3_1[[#This Row],[Offered Salary]]&gt;$O$28,"High",""))</f>
        <v/>
      </c>
      <c r="L3832" s="6">
        <f>((Table3_1[[#This Row],[Offered Salary]]-$O$25)/$O$26)</f>
        <v>0.79431513574870316</v>
      </c>
    </row>
    <row r="3833" spans="1:12" x14ac:dyDescent="0.3">
      <c r="A3833">
        <v>402395</v>
      </c>
      <c r="B3833" s="2">
        <v>41880</v>
      </c>
      <c r="C3833" s="3">
        <v>0.39902777777777776</v>
      </c>
      <c r="D3833" t="s">
        <v>31</v>
      </c>
      <c r="E3833" t="s">
        <v>27</v>
      </c>
      <c r="F3833" t="s">
        <v>17</v>
      </c>
      <c r="G3833" t="s">
        <v>6</v>
      </c>
      <c r="H3833">
        <v>40686</v>
      </c>
      <c r="I3833">
        <f>IF(Table3_1[[#This Row],[Status]]="Hired",1,0)</f>
        <v>1</v>
      </c>
      <c r="J3833" t="b">
        <f>OR((Table3_1[[#This Row],[Offered Salary]]&lt;$O$27),(Table3_1[[#This Row],[Offered Salary]]&gt;$O$28))</f>
        <v>0</v>
      </c>
      <c r="K3833" t="str">
        <f>IF(Table3_1[[#This Row],[Offered Salary]]&lt;$O$27,"Low",IF(Table3_1[[#This Row],[Offered Salary]]&gt;$O$28,"High",""))</f>
        <v/>
      </c>
      <c r="L3833" s="6">
        <f>((Table3_1[[#This Row],[Offered Salary]]-$O$25)/$O$26)</f>
        <v>-0.32230440917235142</v>
      </c>
    </row>
    <row r="3834" spans="1:12" x14ac:dyDescent="0.3">
      <c r="A3834">
        <v>714920</v>
      </c>
      <c r="B3834" s="2">
        <v>41835</v>
      </c>
      <c r="C3834" s="3">
        <v>0.60296296296296292</v>
      </c>
      <c r="D3834" t="s">
        <v>31</v>
      </c>
      <c r="E3834" t="s">
        <v>28</v>
      </c>
      <c r="F3834" t="s">
        <v>17</v>
      </c>
      <c r="G3834" t="s">
        <v>10</v>
      </c>
      <c r="H3834">
        <v>78340</v>
      </c>
      <c r="I3834">
        <f>IF(Table3_1[[#This Row],[Status]]="Hired",1,0)</f>
        <v>1</v>
      </c>
      <c r="J3834" t="b">
        <f>OR((Table3_1[[#This Row],[Offered Salary]]&lt;$O$27),(Table3_1[[#This Row],[Offered Salary]]&gt;$O$28))</f>
        <v>0</v>
      </c>
      <c r="K3834" t="str">
        <f>IF(Table3_1[[#This Row],[Offered Salary]]&lt;$O$27,"Low",IF(Table3_1[[#This Row],[Offered Salary]]&gt;$O$28,"High",""))</f>
        <v/>
      </c>
      <c r="L3834" s="6">
        <f>((Table3_1[[#This Row],[Offered Salary]]-$O$25)/$O$26)</f>
        <v>0.98283891985007266</v>
      </c>
    </row>
    <row r="3835" spans="1:12" x14ac:dyDescent="0.3">
      <c r="A3835">
        <v>111014</v>
      </c>
      <c r="B3835" s="2">
        <v>41848</v>
      </c>
      <c r="C3835" s="3">
        <v>0.3971412037037037</v>
      </c>
      <c r="D3835" t="s">
        <v>30</v>
      </c>
      <c r="E3835" t="s">
        <v>27</v>
      </c>
      <c r="F3835" t="s">
        <v>17</v>
      </c>
      <c r="G3835" t="s">
        <v>10</v>
      </c>
      <c r="H3835">
        <v>68392</v>
      </c>
      <c r="I3835">
        <f>IF(Table3_1[[#This Row],[Status]]="Hired",1,0)</f>
        <v>0</v>
      </c>
      <c r="J3835" t="b">
        <f>OR((Table3_1[[#This Row],[Offered Salary]]&lt;$O$27),(Table3_1[[#This Row],[Offered Salary]]&gt;$O$28))</f>
        <v>0</v>
      </c>
      <c r="K3835" t="str">
        <f>IF(Table3_1[[#This Row],[Offered Salary]]&lt;$O$27,"Low",IF(Table3_1[[#This Row],[Offered Salary]]&gt;$O$28,"High",""))</f>
        <v/>
      </c>
      <c r="L3835" s="6">
        <f>((Table3_1[[#This Row],[Offered Salary]]-$O$25)/$O$26)</f>
        <v>0.63802652708661922</v>
      </c>
    </row>
    <row r="3836" spans="1:12" x14ac:dyDescent="0.3">
      <c r="A3836">
        <v>455088</v>
      </c>
      <c r="B3836" s="2">
        <v>41778</v>
      </c>
      <c r="C3836" s="3">
        <v>0.39733796296296298</v>
      </c>
      <c r="D3836" t="s">
        <v>30</v>
      </c>
      <c r="E3836" t="s">
        <v>28</v>
      </c>
      <c r="F3836" t="s">
        <v>17</v>
      </c>
      <c r="G3836" t="s">
        <v>5</v>
      </c>
      <c r="H3836">
        <v>38741</v>
      </c>
      <c r="I3836">
        <f>IF(Table3_1[[#This Row],[Status]]="Hired",1,0)</f>
        <v>0</v>
      </c>
      <c r="J3836" t="b">
        <f>OR((Table3_1[[#This Row],[Offered Salary]]&lt;$O$27),(Table3_1[[#This Row],[Offered Salary]]&gt;$O$28))</f>
        <v>0</v>
      </c>
      <c r="K3836" t="str">
        <f>IF(Table3_1[[#This Row],[Offered Salary]]&lt;$O$27,"Low",IF(Table3_1[[#This Row],[Offered Salary]]&gt;$O$28,"High",""))</f>
        <v/>
      </c>
      <c r="L3836" s="6">
        <f>((Table3_1[[#This Row],[Offered Salary]]-$O$25)/$O$26)</f>
        <v>-0.38972098576311509</v>
      </c>
    </row>
    <row r="3837" spans="1:12" x14ac:dyDescent="0.3">
      <c r="A3837">
        <v>345724</v>
      </c>
      <c r="B3837" s="2">
        <v>41778</v>
      </c>
      <c r="C3837" s="3">
        <v>0.39842592592592591</v>
      </c>
      <c r="D3837" t="s">
        <v>30</v>
      </c>
      <c r="E3837" t="s">
        <v>28</v>
      </c>
      <c r="F3837" t="s">
        <v>17</v>
      </c>
      <c r="G3837" t="s">
        <v>5</v>
      </c>
      <c r="H3837">
        <v>73038</v>
      </c>
      <c r="I3837">
        <f>IF(Table3_1[[#This Row],[Status]]="Hired",1,0)</f>
        <v>0</v>
      </c>
      <c r="J3837" t="b">
        <f>OR((Table3_1[[#This Row],[Offered Salary]]&lt;$O$27),(Table3_1[[#This Row],[Offered Salary]]&gt;$O$28))</f>
        <v>0</v>
      </c>
      <c r="K3837" t="str">
        <f>IF(Table3_1[[#This Row],[Offered Salary]]&lt;$O$27,"Low",IF(Table3_1[[#This Row],[Offered Salary]]&gt;$O$28,"High",""))</f>
        <v/>
      </c>
      <c r="L3837" s="6">
        <f>((Table3_1[[#This Row],[Offered Salary]]-$O$25)/$O$26)</f>
        <v>0.79906375836717858</v>
      </c>
    </row>
    <row r="3838" spans="1:12" x14ac:dyDescent="0.3">
      <c r="A3838">
        <v>280171</v>
      </c>
      <c r="B3838" s="2">
        <v>41778</v>
      </c>
      <c r="C3838" s="3">
        <v>0.39871527777777777</v>
      </c>
      <c r="D3838" t="s">
        <v>30</v>
      </c>
      <c r="E3838" t="s">
        <v>28</v>
      </c>
      <c r="F3838" t="s">
        <v>17</v>
      </c>
      <c r="G3838" t="s">
        <v>5</v>
      </c>
      <c r="H3838">
        <v>68777</v>
      </c>
      <c r="I3838">
        <f>IF(Table3_1[[#This Row],[Status]]="Hired",1,0)</f>
        <v>0</v>
      </c>
      <c r="J3838" t="b">
        <f>OR((Table3_1[[#This Row],[Offered Salary]]&lt;$O$27),(Table3_1[[#This Row],[Offered Salary]]&gt;$O$28))</f>
        <v>0</v>
      </c>
      <c r="K3838" t="str">
        <f>IF(Table3_1[[#This Row],[Offered Salary]]&lt;$O$27,"Low",IF(Table3_1[[#This Row],[Offered Salary]]&gt;$O$28,"High",""))</f>
        <v/>
      </c>
      <c r="L3838" s="6">
        <f>((Table3_1[[#This Row],[Offered Salary]]-$O$25)/$O$26)</f>
        <v>0.65137119648890407</v>
      </c>
    </row>
    <row r="3839" spans="1:12" x14ac:dyDescent="0.3">
      <c r="A3839">
        <v>174611</v>
      </c>
      <c r="B3839" s="2">
        <v>41789</v>
      </c>
      <c r="C3839" s="3">
        <v>0.98499999999999999</v>
      </c>
      <c r="D3839" t="s">
        <v>30</v>
      </c>
      <c r="E3839" t="s">
        <v>27</v>
      </c>
      <c r="F3839" t="s">
        <v>17</v>
      </c>
      <c r="G3839" t="s">
        <v>5</v>
      </c>
      <c r="H3839">
        <v>81964</v>
      </c>
      <c r="I3839">
        <f>IF(Table3_1[[#This Row],[Status]]="Hired",1,0)</f>
        <v>0</v>
      </c>
      <c r="J3839" t="b">
        <f>OR((Table3_1[[#This Row],[Offered Salary]]&lt;$O$27),(Table3_1[[#This Row],[Offered Salary]]&gt;$O$28))</f>
        <v>0</v>
      </c>
      <c r="K3839" t="str">
        <f>IF(Table3_1[[#This Row],[Offered Salary]]&lt;$O$27,"Low",IF(Table3_1[[#This Row],[Offered Salary]]&gt;$O$28,"High",""))</f>
        <v/>
      </c>
      <c r="L3839" s="6">
        <f>((Table3_1[[#This Row],[Offered Salary]]-$O$25)/$O$26)</f>
        <v>1.108452119626385</v>
      </c>
    </row>
    <row r="3840" spans="1:12" x14ac:dyDescent="0.3">
      <c r="A3840">
        <v>192049</v>
      </c>
      <c r="B3840" s="2">
        <v>41864</v>
      </c>
      <c r="C3840" s="3">
        <v>0.66880787037037037</v>
      </c>
      <c r="D3840" t="s">
        <v>31</v>
      </c>
      <c r="E3840" t="s">
        <v>27</v>
      </c>
      <c r="F3840" t="s">
        <v>17</v>
      </c>
      <c r="G3840" t="s">
        <v>5</v>
      </c>
      <c r="H3840">
        <v>11856</v>
      </c>
      <c r="I3840">
        <f>IF(Table3_1[[#This Row],[Status]]="Hired",1,0)</f>
        <v>1</v>
      </c>
      <c r="J3840" t="b">
        <f>OR((Table3_1[[#This Row],[Offered Salary]]&lt;$O$27),(Table3_1[[#This Row],[Offered Salary]]&gt;$O$28))</f>
        <v>1</v>
      </c>
      <c r="K3840" t="str">
        <f>IF(Table3_1[[#This Row],[Offered Salary]]&lt;$O$27,"Low",IF(Table3_1[[#This Row],[Offered Salary]]&gt;$O$28,"High",""))</f>
        <v>Low</v>
      </c>
      <c r="L3840" s="6">
        <f>((Table3_1[[#This Row],[Offered Salary]]-$O$25)/$O$26)</f>
        <v>-1.3215948477902004</v>
      </c>
    </row>
    <row r="3841" spans="1:12" x14ac:dyDescent="0.3">
      <c r="A3841">
        <v>489111</v>
      </c>
      <c r="B3841" s="2">
        <v>41864</v>
      </c>
      <c r="C3841" s="3">
        <v>0.66915509259259254</v>
      </c>
      <c r="D3841" t="s">
        <v>31</v>
      </c>
      <c r="E3841" t="s">
        <v>27</v>
      </c>
      <c r="F3841" t="s">
        <v>17</v>
      </c>
      <c r="G3841" t="s">
        <v>5</v>
      </c>
      <c r="H3841">
        <v>89202</v>
      </c>
      <c r="I3841">
        <f>IF(Table3_1[[#This Row],[Status]]="Hired",1,0)</f>
        <v>1</v>
      </c>
      <c r="J3841" t="b">
        <f>OR((Table3_1[[#This Row],[Offered Salary]]&lt;$O$27),(Table3_1[[#This Row],[Offered Salary]]&gt;$O$28))</f>
        <v>0</v>
      </c>
      <c r="K3841" t="str">
        <f>IF(Table3_1[[#This Row],[Offered Salary]]&lt;$O$27,"Low",IF(Table3_1[[#This Row],[Offered Salary]]&gt;$O$28,"High",""))</f>
        <v/>
      </c>
      <c r="L3841" s="6">
        <f>((Table3_1[[#This Row],[Offered Salary]]-$O$25)/$O$26)</f>
        <v>1.3593319043893399</v>
      </c>
    </row>
    <row r="3842" spans="1:12" x14ac:dyDescent="0.3">
      <c r="A3842">
        <v>81510</v>
      </c>
      <c r="B3842" s="2">
        <v>41795</v>
      </c>
      <c r="C3842" s="3">
        <v>0.62094907407407407</v>
      </c>
      <c r="D3842" t="s">
        <v>31</v>
      </c>
      <c r="E3842" t="s">
        <v>27</v>
      </c>
      <c r="F3842" t="s">
        <v>12</v>
      </c>
      <c r="G3842" t="s">
        <v>10</v>
      </c>
      <c r="H3842">
        <v>58367</v>
      </c>
      <c r="I3842">
        <f>IF(Table3_1[[#This Row],[Status]]="Hired",1,0)</f>
        <v>1</v>
      </c>
      <c r="J3842" t="b">
        <f>OR((Table3_1[[#This Row],[Offered Salary]]&lt;$O$27),(Table3_1[[#This Row],[Offered Salary]]&gt;$O$28))</f>
        <v>0</v>
      </c>
      <c r="K3842" t="str">
        <f>IF(Table3_1[[#This Row],[Offered Salary]]&lt;$O$27,"Low",IF(Table3_1[[#This Row],[Offered Salary]]&gt;$O$28,"High",""))</f>
        <v/>
      </c>
      <c r="L3842" s="6">
        <f>((Table3_1[[#This Row],[Offered Salary]]-$O$25)/$O$26)</f>
        <v>0.29054520044270887</v>
      </c>
    </row>
    <row r="3843" spans="1:12" x14ac:dyDescent="0.3">
      <c r="A3843">
        <v>118276</v>
      </c>
      <c r="B3843" s="2">
        <v>41828</v>
      </c>
      <c r="C3843" s="3">
        <v>0.7018981481481481</v>
      </c>
      <c r="D3843" t="s">
        <v>30</v>
      </c>
      <c r="E3843" t="s">
        <v>29</v>
      </c>
      <c r="F3843" t="s">
        <v>12</v>
      </c>
      <c r="G3843" t="s">
        <v>10</v>
      </c>
      <c r="H3843">
        <v>44023</v>
      </c>
      <c r="I3843">
        <f>IF(Table3_1[[#This Row],[Status]]="Hired",1,0)</f>
        <v>0</v>
      </c>
      <c r="J3843" t="b">
        <f>OR((Table3_1[[#This Row],[Offered Salary]]&lt;$O$27),(Table3_1[[#This Row],[Offered Salary]]&gt;$O$28))</f>
        <v>0</v>
      </c>
      <c r="K3843" t="str">
        <f>IF(Table3_1[[#This Row],[Offered Salary]]&lt;$O$27,"Low",IF(Table3_1[[#This Row],[Offered Salary]]&gt;$O$28,"High",""))</f>
        <v/>
      </c>
      <c r="L3843" s="6">
        <f>((Table3_1[[#This Row],[Offered Salary]]-$O$25)/$O$26)</f>
        <v>-0.2066390538595605</v>
      </c>
    </row>
    <row r="3844" spans="1:12" x14ac:dyDescent="0.3">
      <c r="A3844">
        <v>910160</v>
      </c>
      <c r="B3844" s="2">
        <v>41828</v>
      </c>
      <c r="C3844" s="3">
        <v>0.70254629629629628</v>
      </c>
      <c r="D3844" t="s">
        <v>30</v>
      </c>
      <c r="E3844" t="s">
        <v>29</v>
      </c>
      <c r="F3844" t="s">
        <v>12</v>
      </c>
      <c r="G3844" t="s">
        <v>10</v>
      </c>
      <c r="H3844">
        <v>93939</v>
      </c>
      <c r="I3844">
        <f>IF(Table3_1[[#This Row],[Status]]="Hired",1,0)</f>
        <v>0</v>
      </c>
      <c r="J3844" t="b">
        <f>OR((Table3_1[[#This Row],[Offered Salary]]&lt;$O$27),(Table3_1[[#This Row],[Offered Salary]]&gt;$O$28))</f>
        <v>0</v>
      </c>
      <c r="K3844" t="str">
        <f>IF(Table3_1[[#This Row],[Offered Salary]]&lt;$O$27,"Low",IF(Table3_1[[#This Row],[Offered Salary]]&gt;$O$28,"High",""))</f>
        <v/>
      </c>
      <c r="L3844" s="6">
        <f>((Table3_1[[#This Row],[Offered Salary]]-$O$25)/$O$26)</f>
        <v>1.5235233302558939</v>
      </c>
    </row>
    <row r="3845" spans="1:12" x14ac:dyDescent="0.3">
      <c r="A3845">
        <v>804019</v>
      </c>
      <c r="B3845" s="2">
        <v>41828</v>
      </c>
      <c r="C3845" s="3">
        <v>0.70327546296296295</v>
      </c>
      <c r="D3845" t="s">
        <v>31</v>
      </c>
      <c r="E3845" t="s">
        <v>29</v>
      </c>
      <c r="F3845" t="s">
        <v>12</v>
      </c>
      <c r="G3845" t="s">
        <v>10</v>
      </c>
      <c r="H3845">
        <v>85130</v>
      </c>
      <c r="I3845">
        <f>IF(Table3_1[[#This Row],[Status]]="Hired",1,0)</f>
        <v>1</v>
      </c>
      <c r="J3845" t="b">
        <f>OR((Table3_1[[#This Row],[Offered Salary]]&lt;$O$27),(Table3_1[[#This Row],[Offered Salary]]&gt;$O$28))</f>
        <v>0</v>
      </c>
      <c r="K3845" t="str">
        <f>IF(Table3_1[[#This Row],[Offered Salary]]&lt;$O$27,"Low",IF(Table3_1[[#This Row],[Offered Salary]]&gt;$O$28,"High",""))</f>
        <v/>
      </c>
      <c r="L3845" s="6">
        <f>((Table3_1[[#This Row],[Offered Salary]]-$O$25)/$O$26)</f>
        <v>1.2181903620358234</v>
      </c>
    </row>
    <row r="3846" spans="1:12" x14ac:dyDescent="0.3">
      <c r="A3846">
        <v>402580</v>
      </c>
      <c r="B3846" s="2">
        <v>41848</v>
      </c>
      <c r="C3846" s="3">
        <v>0.39901620370370372</v>
      </c>
      <c r="D3846" t="s">
        <v>31</v>
      </c>
      <c r="E3846" t="s">
        <v>29</v>
      </c>
      <c r="F3846" t="s">
        <v>20</v>
      </c>
      <c r="G3846" t="s">
        <v>4</v>
      </c>
      <c r="H3846">
        <v>47672</v>
      </c>
      <c r="I3846">
        <f>IF(Table3_1[[#This Row],[Status]]="Hired",1,0)</f>
        <v>1</v>
      </c>
      <c r="J3846" t="b">
        <f>OR((Table3_1[[#This Row],[Offered Salary]]&lt;$O$27),(Table3_1[[#This Row],[Offered Salary]]&gt;$O$28))</f>
        <v>0</v>
      </c>
      <c r="K3846" t="str">
        <f>IF(Table3_1[[#This Row],[Offered Salary]]&lt;$O$27,"Low",IF(Table3_1[[#This Row],[Offered Salary]]&gt;$O$28,"High",""))</f>
        <v/>
      </c>
      <c r="L3846" s="6">
        <f>((Table3_1[[#This Row],[Offered Salary]]-$O$25)/$O$26)</f>
        <v>-8.0159317109073827E-2</v>
      </c>
    </row>
    <row r="3847" spans="1:12" x14ac:dyDescent="0.3">
      <c r="A3847">
        <v>574351</v>
      </c>
      <c r="B3847" s="2">
        <v>41865</v>
      </c>
      <c r="C3847" s="3">
        <v>0.4186111111111111</v>
      </c>
      <c r="D3847" t="s">
        <v>31</v>
      </c>
      <c r="E3847" t="s">
        <v>27</v>
      </c>
      <c r="F3847" t="s">
        <v>20</v>
      </c>
      <c r="G3847" t="s">
        <v>4</v>
      </c>
      <c r="H3847">
        <v>15263</v>
      </c>
      <c r="I3847">
        <f>IF(Table3_1[[#This Row],[Status]]="Hired",1,0)</f>
        <v>1</v>
      </c>
      <c r="J3847" t="b">
        <f>OR((Table3_1[[#This Row],[Offered Salary]]&lt;$O$27),(Table3_1[[#This Row],[Offered Salary]]&gt;$O$28))</f>
        <v>0</v>
      </c>
      <c r="K3847" t="str">
        <f>IF(Table3_1[[#This Row],[Offered Salary]]&lt;$O$27,"Low",IF(Table3_1[[#This Row],[Offered Salary]]&gt;$O$28,"High",""))</f>
        <v/>
      </c>
      <c r="L3847" s="6">
        <f>((Table3_1[[#This Row],[Offered Salary]]-$O$25)/$O$26)</f>
        <v>-1.2035031889497214</v>
      </c>
    </row>
    <row r="3848" spans="1:12" x14ac:dyDescent="0.3">
      <c r="A3848">
        <v>760336</v>
      </c>
      <c r="B3848" s="2">
        <v>41866</v>
      </c>
      <c r="C3848" s="3">
        <v>0.18096064814814813</v>
      </c>
      <c r="D3848" t="s">
        <v>31</v>
      </c>
      <c r="E3848" t="s">
        <v>27</v>
      </c>
      <c r="F3848" t="s">
        <v>20</v>
      </c>
      <c r="G3848" t="s">
        <v>4</v>
      </c>
      <c r="H3848">
        <v>93321</v>
      </c>
      <c r="I3848">
        <f>IF(Table3_1[[#This Row],[Status]]="Hired",1,0)</f>
        <v>1</v>
      </c>
      <c r="J3848" t="b">
        <f>OR((Table3_1[[#This Row],[Offered Salary]]&lt;$O$27),(Table3_1[[#This Row],[Offered Salary]]&gt;$O$28))</f>
        <v>0</v>
      </c>
      <c r="K3848" t="str">
        <f>IF(Table3_1[[#This Row],[Offered Salary]]&lt;$O$27,"Low",IF(Table3_1[[#This Row],[Offered Salary]]&gt;$O$28,"High",""))</f>
        <v/>
      </c>
      <c r="L3848" s="6">
        <f>((Table3_1[[#This Row],[Offered Salary]]-$O$25)/$O$26)</f>
        <v>1.5021025362543041</v>
      </c>
    </row>
    <row r="3849" spans="1:12" x14ac:dyDescent="0.3">
      <c r="A3849">
        <v>647782</v>
      </c>
      <c r="B3849" s="2">
        <v>41841</v>
      </c>
      <c r="C3849" s="3">
        <v>0.39841435185185187</v>
      </c>
      <c r="D3849" t="s">
        <v>30</v>
      </c>
      <c r="E3849" t="s">
        <v>27</v>
      </c>
      <c r="F3849" t="s">
        <v>18</v>
      </c>
      <c r="G3849" t="s">
        <v>6</v>
      </c>
      <c r="H3849">
        <v>36633</v>
      </c>
      <c r="I3849">
        <f>IF(Table3_1[[#This Row],[Status]]="Hired",1,0)</f>
        <v>0</v>
      </c>
      <c r="J3849" t="b">
        <f>OR((Table3_1[[#This Row],[Offered Salary]]&lt;$O$27),(Table3_1[[#This Row],[Offered Salary]]&gt;$O$28))</f>
        <v>0</v>
      </c>
      <c r="K3849" t="str">
        <f>IF(Table3_1[[#This Row],[Offered Salary]]&lt;$O$27,"Low",IF(Table3_1[[#This Row],[Offered Salary]]&gt;$O$28,"High",""))</f>
        <v/>
      </c>
      <c r="L3849" s="6">
        <f>((Table3_1[[#This Row],[Offered Salary]]-$O$25)/$O$26)</f>
        <v>-0.46278738342549541</v>
      </c>
    </row>
    <row r="3850" spans="1:12" x14ac:dyDescent="0.3">
      <c r="A3850">
        <v>654173</v>
      </c>
      <c r="B3850" s="2">
        <v>41842</v>
      </c>
      <c r="C3850" s="3">
        <v>0.75818287037037035</v>
      </c>
      <c r="D3850" t="s">
        <v>31</v>
      </c>
      <c r="E3850" t="s">
        <v>29</v>
      </c>
      <c r="F3850" t="s">
        <v>18</v>
      </c>
      <c r="G3850" t="s">
        <v>6</v>
      </c>
      <c r="H3850">
        <v>84213</v>
      </c>
      <c r="I3850">
        <f>IF(Table3_1[[#This Row],[Status]]="Hired",1,0)</f>
        <v>1</v>
      </c>
      <c r="J3850" t="b">
        <f>OR((Table3_1[[#This Row],[Offered Salary]]&lt;$O$27),(Table3_1[[#This Row],[Offered Salary]]&gt;$O$28))</f>
        <v>0</v>
      </c>
      <c r="K3850" t="str">
        <f>IF(Table3_1[[#This Row],[Offered Salary]]&lt;$O$27,"Low",IF(Table3_1[[#This Row],[Offered Salary]]&gt;$O$28,"High",""))</f>
        <v/>
      </c>
      <c r="L3850" s="6">
        <f>((Table3_1[[#This Row],[Offered Salary]]-$O$25)/$O$26)</f>
        <v>1.1864057858231085</v>
      </c>
    </row>
    <row r="3851" spans="1:12" x14ac:dyDescent="0.3">
      <c r="A3851">
        <v>723768</v>
      </c>
      <c r="B3851" s="2">
        <v>41842</v>
      </c>
      <c r="C3851" s="3">
        <v>0.75850694444444444</v>
      </c>
      <c r="D3851" t="s">
        <v>31</v>
      </c>
      <c r="E3851" t="s">
        <v>29</v>
      </c>
      <c r="F3851" t="s">
        <v>18</v>
      </c>
      <c r="G3851" t="s">
        <v>6</v>
      </c>
      <c r="H3851">
        <v>7276</v>
      </c>
      <c r="I3851">
        <f>IF(Table3_1[[#This Row],[Status]]="Hired",1,0)</f>
        <v>1</v>
      </c>
      <c r="J3851" t="b">
        <f>OR((Table3_1[[#This Row],[Offered Salary]]&lt;$O$27),(Table3_1[[#This Row],[Offered Salary]]&gt;$O$28))</f>
        <v>1</v>
      </c>
      <c r="K3851" t="str">
        <f>IF(Table3_1[[#This Row],[Offered Salary]]&lt;$O$27,"Low",IF(Table3_1[[#This Row],[Offered Salary]]&gt;$O$28,"High",""))</f>
        <v>Low</v>
      </c>
      <c r="L3851" s="6">
        <f>((Table3_1[[#This Row],[Offered Salary]]-$O$25)/$O$26)</f>
        <v>-1.4803444214589394</v>
      </c>
    </row>
    <row r="3852" spans="1:12" x14ac:dyDescent="0.3">
      <c r="A3852">
        <v>38475</v>
      </c>
      <c r="B3852" s="2">
        <v>41842</v>
      </c>
      <c r="C3852" s="3">
        <v>0.75960648148148147</v>
      </c>
      <c r="D3852" t="s">
        <v>30</v>
      </c>
      <c r="E3852" t="s">
        <v>29</v>
      </c>
      <c r="F3852" t="s">
        <v>18</v>
      </c>
      <c r="G3852" t="s">
        <v>6</v>
      </c>
      <c r="H3852">
        <v>92846</v>
      </c>
      <c r="I3852">
        <f>IF(Table3_1[[#This Row],[Status]]="Hired",1,0)</f>
        <v>0</v>
      </c>
      <c r="J3852" t="b">
        <f>OR((Table3_1[[#This Row],[Offered Salary]]&lt;$O$27),(Table3_1[[#This Row],[Offered Salary]]&gt;$O$28))</f>
        <v>0</v>
      </c>
      <c r="K3852" t="str">
        <f>IF(Table3_1[[#This Row],[Offered Salary]]&lt;$O$27,"Low",IF(Table3_1[[#This Row],[Offered Salary]]&gt;$O$28,"High",""))</f>
        <v/>
      </c>
      <c r="L3852" s="6">
        <f>((Table3_1[[#This Row],[Offered Salary]]-$O$25)/$O$26)</f>
        <v>1.4856383337449917</v>
      </c>
    </row>
    <row r="3853" spans="1:12" x14ac:dyDescent="0.3">
      <c r="A3853">
        <v>796703</v>
      </c>
      <c r="B3853" s="2">
        <v>41858</v>
      </c>
      <c r="C3853" s="3">
        <v>0.72841435185185188</v>
      </c>
      <c r="D3853" t="s">
        <v>31</v>
      </c>
      <c r="E3853" t="s">
        <v>29</v>
      </c>
      <c r="F3853" t="s">
        <v>18</v>
      </c>
      <c r="G3853" t="s">
        <v>6</v>
      </c>
      <c r="H3853">
        <v>96490</v>
      </c>
      <c r="I3853">
        <f>IF(Table3_1[[#This Row],[Status]]="Hired",1,0)</f>
        <v>1</v>
      </c>
      <c r="J3853" t="b">
        <f>OR((Table3_1[[#This Row],[Offered Salary]]&lt;$O$27),(Table3_1[[#This Row],[Offered Salary]]&gt;$O$28))</f>
        <v>0</v>
      </c>
      <c r="K3853" t="str">
        <f>IF(Table3_1[[#This Row],[Offered Salary]]&lt;$O$27,"Low",IF(Table3_1[[#This Row],[Offered Salary]]&gt;$O$28,"High",""))</f>
        <v/>
      </c>
      <c r="L3853" s="6">
        <f>((Table3_1[[#This Row],[Offered Salary]]-$O$25)/$O$26)</f>
        <v>1.6119447631006436</v>
      </c>
    </row>
    <row r="3854" spans="1:12" x14ac:dyDescent="0.3">
      <c r="A3854">
        <v>707194</v>
      </c>
      <c r="B3854" s="2">
        <v>41859</v>
      </c>
      <c r="C3854" s="3">
        <v>0.55057870370370365</v>
      </c>
      <c r="D3854" t="s">
        <v>30</v>
      </c>
      <c r="E3854" t="s">
        <v>27</v>
      </c>
      <c r="F3854" t="s">
        <v>18</v>
      </c>
      <c r="G3854" t="s">
        <v>6</v>
      </c>
      <c r="H3854">
        <v>80623</v>
      </c>
      <c r="I3854">
        <f>IF(Table3_1[[#This Row],[Status]]="Hired",1,0)</f>
        <v>0</v>
      </c>
      <c r="J3854" t="b">
        <f>OR((Table3_1[[#This Row],[Offered Salary]]&lt;$O$27),(Table3_1[[#This Row],[Offered Salary]]&gt;$O$28))</f>
        <v>0</v>
      </c>
      <c r="K3854" t="str">
        <f>IF(Table3_1[[#This Row],[Offered Salary]]&lt;$O$27,"Low",IF(Table3_1[[#This Row],[Offered Salary]]&gt;$O$28,"High",""))</f>
        <v/>
      </c>
      <c r="L3854" s="6">
        <f>((Table3_1[[#This Row],[Offered Salary]]-$O$25)/$O$26)</f>
        <v>1.0619710763316734</v>
      </c>
    </row>
    <row r="3855" spans="1:12" x14ac:dyDescent="0.3">
      <c r="A3855">
        <v>815305</v>
      </c>
      <c r="B3855" s="2">
        <v>41866</v>
      </c>
      <c r="C3855" s="3">
        <v>0.6771759259259259</v>
      </c>
      <c r="D3855" t="s">
        <v>30</v>
      </c>
      <c r="E3855" t="s">
        <v>27</v>
      </c>
      <c r="F3855" t="s">
        <v>18</v>
      </c>
      <c r="G3855" t="s">
        <v>6</v>
      </c>
      <c r="H3855">
        <v>19223</v>
      </c>
      <c r="I3855">
        <f>IF(Table3_1[[#This Row],[Status]]="Hired",1,0)</f>
        <v>0</v>
      </c>
      <c r="J3855" t="b">
        <f>OR((Table3_1[[#This Row],[Offered Salary]]&lt;$O$27),(Table3_1[[#This Row],[Offered Salary]]&gt;$O$28))</f>
        <v>0</v>
      </c>
      <c r="K3855" t="str">
        <f>IF(Table3_1[[#This Row],[Offered Salary]]&lt;$O$27,"Low",IF(Table3_1[[#This Row],[Offered Salary]]&gt;$O$28,"High",""))</f>
        <v/>
      </c>
      <c r="L3855" s="6">
        <f>((Table3_1[[#This Row],[Offered Salary]]-$O$25)/$O$26)</f>
        <v>-1.0662437322405058</v>
      </c>
    </row>
    <row r="3856" spans="1:12" x14ac:dyDescent="0.3">
      <c r="A3856">
        <v>838148</v>
      </c>
      <c r="B3856" s="2">
        <v>41866</v>
      </c>
      <c r="C3856" s="3">
        <v>0.67743055555555554</v>
      </c>
      <c r="D3856" t="s">
        <v>30</v>
      </c>
      <c r="E3856" t="s">
        <v>29</v>
      </c>
      <c r="F3856" t="s">
        <v>18</v>
      </c>
      <c r="G3856" t="s">
        <v>6</v>
      </c>
      <c r="H3856">
        <v>18593</v>
      </c>
      <c r="I3856">
        <f>IF(Table3_1[[#This Row],[Status]]="Hired",1,0)</f>
        <v>0</v>
      </c>
      <c r="J3856" t="b">
        <f>OR((Table3_1[[#This Row],[Offered Salary]]&lt;$O$27),(Table3_1[[#This Row],[Offered Salary]]&gt;$O$28))</f>
        <v>0</v>
      </c>
      <c r="K3856" t="str">
        <f>IF(Table3_1[[#This Row],[Offered Salary]]&lt;$O$27,"Low",IF(Table3_1[[#This Row],[Offered Salary]]&gt;$O$28,"High",""))</f>
        <v/>
      </c>
      <c r="L3856" s="6">
        <f>((Table3_1[[#This Row],[Offered Salary]]-$O$25)/$O$26)</f>
        <v>-1.0880804639896993</v>
      </c>
    </row>
    <row r="3857" spans="1:12" x14ac:dyDescent="0.3">
      <c r="A3857">
        <v>656362</v>
      </c>
      <c r="B3857" s="2">
        <v>41866</v>
      </c>
      <c r="C3857" s="3">
        <v>0.67979166666666668</v>
      </c>
      <c r="D3857" t="s">
        <v>30</v>
      </c>
      <c r="E3857" t="s">
        <v>29</v>
      </c>
      <c r="F3857" t="s">
        <v>18</v>
      </c>
      <c r="G3857" t="s">
        <v>6</v>
      </c>
      <c r="H3857">
        <v>27447</v>
      </c>
      <c r="I3857">
        <f>IF(Table3_1[[#This Row],[Status]]="Hired",1,0)</f>
        <v>0</v>
      </c>
      <c r="J3857" t="b">
        <f>OR((Table3_1[[#This Row],[Offered Salary]]&lt;$O$27),(Table3_1[[#This Row],[Offered Salary]]&gt;$O$28))</f>
        <v>0</v>
      </c>
      <c r="K3857" t="str">
        <f>IF(Table3_1[[#This Row],[Offered Salary]]&lt;$O$27,"Low",IF(Table3_1[[#This Row],[Offered Salary]]&gt;$O$28,"High",""))</f>
        <v/>
      </c>
      <c r="L3857" s="6">
        <f>((Table3_1[[#This Row],[Offered Salary]]-$O$25)/$O$26)</f>
        <v>-0.7811877292161149</v>
      </c>
    </row>
    <row r="3858" spans="1:12" x14ac:dyDescent="0.3">
      <c r="A3858">
        <v>632753</v>
      </c>
      <c r="B3858" s="2">
        <v>41866</v>
      </c>
      <c r="C3858" s="3">
        <v>0.68111111111111111</v>
      </c>
      <c r="D3858" t="s">
        <v>30</v>
      </c>
      <c r="E3858" t="s">
        <v>29</v>
      </c>
      <c r="F3858" t="s">
        <v>18</v>
      </c>
      <c r="G3858" t="s">
        <v>6</v>
      </c>
      <c r="H3858">
        <v>87626</v>
      </c>
      <c r="I3858">
        <f>IF(Table3_1[[#This Row],[Status]]="Hired",1,0)</f>
        <v>0</v>
      </c>
      <c r="J3858" t="b">
        <f>OR((Table3_1[[#This Row],[Offered Salary]]&lt;$O$27),(Table3_1[[#This Row],[Offered Salary]]&gt;$O$28))</f>
        <v>0</v>
      </c>
      <c r="K3858" t="str">
        <f>IF(Table3_1[[#This Row],[Offered Salary]]&lt;$O$27,"Low",IF(Table3_1[[#This Row],[Offered Salary]]&gt;$O$28,"High",""))</f>
        <v/>
      </c>
      <c r="L3858" s="6">
        <f>((Table3_1[[#This Row],[Offered Salary]]-$O$25)/$O$26)</f>
        <v>1.3047054135373894</v>
      </c>
    </row>
    <row r="3859" spans="1:12" x14ac:dyDescent="0.3">
      <c r="A3859">
        <v>213937</v>
      </c>
      <c r="B3859" s="2">
        <v>41877</v>
      </c>
      <c r="C3859" s="3">
        <v>0.5521180555555556</v>
      </c>
      <c r="D3859" t="s">
        <v>30</v>
      </c>
      <c r="E3859" t="s">
        <v>29</v>
      </c>
      <c r="F3859" t="s">
        <v>18</v>
      </c>
      <c r="G3859" t="s">
        <v>6</v>
      </c>
      <c r="H3859">
        <v>97502</v>
      </c>
      <c r="I3859">
        <f>IF(Table3_1[[#This Row],[Status]]="Hired",1,0)</f>
        <v>0</v>
      </c>
      <c r="J3859" t="b">
        <f>OR((Table3_1[[#This Row],[Offered Salary]]&lt;$O$27),(Table3_1[[#This Row],[Offered Salary]]&gt;$O$28))</f>
        <v>0</v>
      </c>
      <c r="K3859" t="str">
        <f>IF(Table3_1[[#This Row],[Offered Salary]]&lt;$O$27,"Low",IF(Table3_1[[#This Row],[Offered Salary]]&gt;$O$28,"High",""))</f>
        <v/>
      </c>
      <c r="L3859" s="6">
        <f>((Table3_1[[#This Row],[Offered Salary]]-$O$25)/$O$26)</f>
        <v>1.6470221798152207</v>
      </c>
    </row>
    <row r="3860" spans="1:12" x14ac:dyDescent="0.3">
      <c r="A3860">
        <v>839265</v>
      </c>
      <c r="B3860" s="2">
        <v>41764</v>
      </c>
      <c r="C3860" s="3">
        <v>0.55274305555555558</v>
      </c>
      <c r="D3860" t="s">
        <v>31</v>
      </c>
      <c r="E3860" t="s">
        <v>27</v>
      </c>
      <c r="F3860" t="s">
        <v>17</v>
      </c>
      <c r="G3860" t="s">
        <v>10</v>
      </c>
      <c r="H3860">
        <v>33367</v>
      </c>
      <c r="I3860">
        <f>IF(Table3_1[[#This Row],[Status]]="Hired",1,0)</f>
        <v>1</v>
      </c>
      <c r="J3860" t="b">
        <f>OR((Table3_1[[#This Row],[Offered Salary]]&lt;$O$27),(Table3_1[[#This Row],[Offered Salary]]&gt;$O$28))</f>
        <v>0</v>
      </c>
      <c r="K3860" t="str">
        <f>IF(Table3_1[[#This Row],[Offered Salary]]&lt;$O$27,"Low",IF(Table3_1[[#This Row],[Offered Salary]]&gt;$O$28,"High",""))</f>
        <v/>
      </c>
      <c r="L3860" s="6">
        <f>((Table3_1[[#This Row],[Offered Salary]]-$O$25)/$O$26)</f>
        <v>-0.57599177373163124</v>
      </c>
    </row>
    <row r="3861" spans="1:12" x14ac:dyDescent="0.3">
      <c r="A3861">
        <v>934573</v>
      </c>
      <c r="B3861" s="2">
        <v>41764</v>
      </c>
      <c r="C3861" s="3">
        <v>0.55339120370370365</v>
      </c>
      <c r="D3861" t="s">
        <v>31</v>
      </c>
      <c r="E3861" t="s">
        <v>29</v>
      </c>
      <c r="F3861" t="s">
        <v>17</v>
      </c>
      <c r="G3861" t="s">
        <v>10</v>
      </c>
      <c r="H3861">
        <v>69471</v>
      </c>
      <c r="I3861">
        <f>IF(Table3_1[[#This Row],[Status]]="Hired",1,0)</f>
        <v>1</v>
      </c>
      <c r="J3861" t="b">
        <f>OR((Table3_1[[#This Row],[Offered Salary]]&lt;$O$27),(Table3_1[[#This Row],[Offered Salary]]&gt;$O$28))</f>
        <v>0</v>
      </c>
      <c r="K3861" t="str">
        <f>IF(Table3_1[[#This Row],[Offered Salary]]&lt;$O$27,"Low",IF(Table3_1[[#This Row],[Offered Salary]]&gt;$O$28,"High",""))</f>
        <v/>
      </c>
      <c r="L3861" s="6">
        <f>((Table3_1[[#This Row],[Offered Salary]]-$O$25)/$O$26)</f>
        <v>0.67542626289198371</v>
      </c>
    </row>
    <row r="3862" spans="1:12" x14ac:dyDescent="0.3">
      <c r="A3862">
        <v>41899</v>
      </c>
      <c r="B3862" s="2">
        <v>41764</v>
      </c>
      <c r="C3862" s="3">
        <v>0.55513888888888885</v>
      </c>
      <c r="D3862" t="s">
        <v>31</v>
      </c>
      <c r="E3862" t="s">
        <v>29</v>
      </c>
      <c r="F3862" t="s">
        <v>17</v>
      </c>
      <c r="G3862" t="s">
        <v>10</v>
      </c>
      <c r="H3862">
        <v>12070</v>
      </c>
      <c r="I3862">
        <f>IF(Table3_1[[#This Row],[Status]]="Hired",1,0)</f>
        <v>1</v>
      </c>
      <c r="J3862" t="b">
        <f>OR((Table3_1[[#This Row],[Offered Salary]]&lt;$O$27),(Table3_1[[#This Row],[Offered Salary]]&gt;$O$28))</f>
        <v>1</v>
      </c>
      <c r="K3862" t="str">
        <f>IF(Table3_1[[#This Row],[Offered Salary]]&lt;$O$27,"Low",IF(Table3_1[[#This Row],[Offered Salary]]&gt;$O$28,"High",""))</f>
        <v>Low</v>
      </c>
      <c r="L3862" s="6">
        <f>((Table3_1[[#This Row],[Offered Salary]]-$O$25)/$O$26)</f>
        <v>-1.3141772912912679</v>
      </c>
    </row>
    <row r="3863" spans="1:12" x14ac:dyDescent="0.3">
      <c r="A3863">
        <v>366947</v>
      </c>
      <c r="B3863" s="2">
        <v>41765</v>
      </c>
      <c r="C3863" s="3">
        <v>0.70341435185185186</v>
      </c>
      <c r="D3863" t="s">
        <v>31</v>
      </c>
      <c r="E3863" t="s">
        <v>27</v>
      </c>
      <c r="F3863" t="s">
        <v>17</v>
      </c>
      <c r="G3863" t="s">
        <v>5</v>
      </c>
      <c r="H3863">
        <v>29273</v>
      </c>
      <c r="I3863">
        <f>IF(Table3_1[[#This Row],[Status]]="Hired",1,0)</f>
        <v>1</v>
      </c>
      <c r="J3863" t="b">
        <f>OR((Table3_1[[#This Row],[Offered Salary]]&lt;$O$27),(Table3_1[[#This Row],[Offered Salary]]&gt;$O$28))</f>
        <v>0</v>
      </c>
      <c r="K3863" t="str">
        <f>IF(Table3_1[[#This Row],[Offered Salary]]&lt;$O$27,"Low",IF(Table3_1[[#This Row],[Offered Salary]]&gt;$O$28,"High",""))</f>
        <v/>
      </c>
      <c r="L3863" s="6">
        <f>((Table3_1[[#This Row],[Offered Salary]]-$O$25)/$O$26)</f>
        <v>-0.71789586862242116</v>
      </c>
    </row>
    <row r="3864" spans="1:12" x14ac:dyDescent="0.3">
      <c r="A3864">
        <v>873768</v>
      </c>
      <c r="B3864" s="2">
        <v>41765</v>
      </c>
      <c r="C3864" s="3">
        <v>0.70379629629629625</v>
      </c>
      <c r="D3864" t="s">
        <v>31</v>
      </c>
      <c r="E3864" t="s">
        <v>29</v>
      </c>
      <c r="F3864" t="s">
        <v>17</v>
      </c>
      <c r="G3864" t="s">
        <v>5</v>
      </c>
      <c r="H3864">
        <v>48191</v>
      </c>
      <c r="I3864">
        <f>IF(Table3_1[[#This Row],[Status]]="Hired",1,0)</f>
        <v>1</v>
      </c>
      <c r="J3864" t="b">
        <f>OR((Table3_1[[#This Row],[Offered Salary]]&lt;$O$27),(Table3_1[[#This Row],[Offered Salary]]&gt;$O$28))</f>
        <v>0</v>
      </c>
      <c r="K3864" t="str">
        <f>IF(Table3_1[[#This Row],[Offered Salary]]&lt;$O$27,"Low",IF(Table3_1[[#This Row],[Offered Salary]]&gt;$O$28,"High",""))</f>
        <v/>
      </c>
      <c r="L3864" s="6">
        <f>((Table3_1[[#This Row],[Offered Salary]]-$O$25)/$O$26)</f>
        <v>-6.2170009525214523E-2</v>
      </c>
    </row>
    <row r="3865" spans="1:12" x14ac:dyDescent="0.3">
      <c r="A3865">
        <v>823286</v>
      </c>
      <c r="B3865" s="2">
        <v>41838</v>
      </c>
      <c r="C3865" s="3">
        <v>0.55872685185185189</v>
      </c>
      <c r="D3865" t="s">
        <v>30</v>
      </c>
      <c r="E3865" t="s">
        <v>29</v>
      </c>
      <c r="F3865" t="s">
        <v>17</v>
      </c>
      <c r="G3865" t="s">
        <v>10</v>
      </c>
      <c r="H3865">
        <v>44155</v>
      </c>
      <c r="I3865">
        <f>IF(Table3_1[[#This Row],[Status]]="Hired",1,0)</f>
        <v>0</v>
      </c>
      <c r="J3865" t="b">
        <f>OR((Table3_1[[#This Row],[Offered Salary]]&lt;$O$27),(Table3_1[[#This Row],[Offered Salary]]&gt;$O$28))</f>
        <v>0</v>
      </c>
      <c r="K3865" t="str">
        <f>IF(Table3_1[[#This Row],[Offered Salary]]&lt;$O$27,"Low",IF(Table3_1[[#This Row],[Offered Salary]]&gt;$O$28,"High",""))</f>
        <v/>
      </c>
      <c r="L3865" s="6">
        <f>((Table3_1[[#This Row],[Offered Salary]]-$O$25)/$O$26)</f>
        <v>-0.20206373863591998</v>
      </c>
    </row>
    <row r="3866" spans="1:12" x14ac:dyDescent="0.3">
      <c r="A3866">
        <v>865295</v>
      </c>
      <c r="B3866" s="2">
        <v>41838</v>
      </c>
      <c r="C3866" s="3">
        <v>0.55905092592592598</v>
      </c>
      <c r="D3866" t="s">
        <v>30</v>
      </c>
      <c r="E3866" t="s">
        <v>27</v>
      </c>
      <c r="F3866" t="s">
        <v>17</v>
      </c>
      <c r="G3866" t="s">
        <v>10</v>
      </c>
      <c r="H3866">
        <v>83387</v>
      </c>
      <c r="I3866">
        <f>IF(Table3_1[[#This Row],[Status]]="Hired",1,0)</f>
        <v>0</v>
      </c>
      <c r="J3866" t="b">
        <f>OR((Table3_1[[#This Row],[Offered Salary]]&lt;$O$27),(Table3_1[[#This Row],[Offered Salary]]&gt;$O$28))</f>
        <v>0</v>
      </c>
      <c r="K3866" t="str">
        <f>IF(Table3_1[[#This Row],[Offered Salary]]&lt;$O$27,"Low",IF(Table3_1[[#This Row],[Offered Salary]]&gt;$O$28,"High",""))</f>
        <v/>
      </c>
      <c r="L3866" s="6">
        <f>((Table3_1[[#This Row],[Offered Salary]]-$O$25)/$O$26)</f>
        <v>1.1577754041963884</v>
      </c>
    </row>
    <row r="3867" spans="1:12" x14ac:dyDescent="0.3">
      <c r="A3867">
        <v>503622</v>
      </c>
      <c r="B3867" s="2">
        <v>41838</v>
      </c>
      <c r="C3867" s="3">
        <v>0.55966435185185182</v>
      </c>
      <c r="D3867" t="s">
        <v>31</v>
      </c>
      <c r="E3867" t="s">
        <v>27</v>
      </c>
      <c r="F3867" t="s">
        <v>17</v>
      </c>
      <c r="G3867" t="s">
        <v>10</v>
      </c>
      <c r="H3867">
        <v>99127</v>
      </c>
      <c r="I3867">
        <f>IF(Table3_1[[#This Row],[Status]]="Hired",1,0)</f>
        <v>1</v>
      </c>
      <c r="J3867" t="b">
        <f>OR((Table3_1[[#This Row],[Offered Salary]]&lt;$O$27),(Table3_1[[#This Row],[Offered Salary]]&gt;$O$28))</f>
        <v>0</v>
      </c>
      <c r="K3867" t="str">
        <f>IF(Table3_1[[#This Row],[Offered Salary]]&lt;$O$27,"Low",IF(Table3_1[[#This Row],[Offered Salary]]&gt;$O$28,"High",""))</f>
        <v/>
      </c>
      <c r="L3867" s="6">
        <f>((Table3_1[[#This Row],[Offered Salary]]-$O$25)/$O$26)</f>
        <v>1.7033470831365529</v>
      </c>
    </row>
    <row r="3868" spans="1:12" x14ac:dyDescent="0.3">
      <c r="A3868">
        <v>697309</v>
      </c>
      <c r="B3868" s="2">
        <v>41878</v>
      </c>
      <c r="C3868" s="3">
        <v>0.79450231481481481</v>
      </c>
      <c r="D3868" t="s">
        <v>30</v>
      </c>
      <c r="E3868" t="s">
        <v>27</v>
      </c>
      <c r="F3868" t="s">
        <v>17</v>
      </c>
      <c r="G3868" t="s">
        <v>5</v>
      </c>
      <c r="H3868">
        <v>48129</v>
      </c>
      <c r="I3868">
        <f>IF(Table3_1[[#This Row],[Status]]="Hired",1,0)</f>
        <v>0</v>
      </c>
      <c r="J3868" t="b">
        <f>OR((Table3_1[[#This Row],[Offered Salary]]&lt;$O$27),(Table3_1[[#This Row],[Offered Salary]]&gt;$O$28))</f>
        <v>0</v>
      </c>
      <c r="K3868" t="str">
        <f>IF(Table3_1[[#This Row],[Offered Salary]]&lt;$O$27,"Low",IF(Table3_1[[#This Row],[Offered Salary]]&gt;$O$28,"High",""))</f>
        <v/>
      </c>
      <c r="L3868" s="6">
        <f>((Table3_1[[#This Row],[Offered Salary]]-$O$25)/$O$26)</f>
        <v>-6.4319021221166894E-2</v>
      </c>
    </row>
    <row r="3869" spans="1:12" x14ac:dyDescent="0.3">
      <c r="A3869">
        <v>543138</v>
      </c>
      <c r="B3869" s="2">
        <v>41785</v>
      </c>
      <c r="C3869" s="3">
        <v>0.66390046296296301</v>
      </c>
      <c r="D3869" t="s">
        <v>31</v>
      </c>
      <c r="E3869" t="s">
        <v>27</v>
      </c>
      <c r="F3869" t="s">
        <v>17</v>
      </c>
      <c r="G3869" t="s">
        <v>2</v>
      </c>
      <c r="H3869">
        <v>68590</v>
      </c>
      <c r="I3869">
        <f>IF(Table3_1[[#This Row],[Status]]="Hired",1,0)</f>
        <v>1</v>
      </c>
      <c r="J3869" t="b">
        <f>OR((Table3_1[[#This Row],[Offered Salary]]&lt;$O$27),(Table3_1[[#This Row],[Offered Salary]]&gt;$O$28))</f>
        <v>0</v>
      </c>
      <c r="K3869" t="str">
        <f>IF(Table3_1[[#This Row],[Offered Salary]]&lt;$O$27,"Low",IF(Table3_1[[#This Row],[Offered Salary]]&gt;$O$28,"High",""))</f>
        <v/>
      </c>
      <c r="L3869" s="6">
        <f>((Table3_1[[#This Row],[Offered Salary]]-$O$25)/$O$26)</f>
        <v>0.64488949992208</v>
      </c>
    </row>
    <row r="3870" spans="1:12" x14ac:dyDescent="0.3">
      <c r="A3870">
        <v>166850</v>
      </c>
      <c r="B3870" s="2">
        <v>41789</v>
      </c>
      <c r="C3870" s="3">
        <v>0.28737268518518516</v>
      </c>
      <c r="D3870" t="s">
        <v>31</v>
      </c>
      <c r="E3870" t="s">
        <v>29</v>
      </c>
      <c r="F3870" t="s">
        <v>17</v>
      </c>
      <c r="G3870" t="s">
        <v>2</v>
      </c>
      <c r="H3870">
        <v>23249</v>
      </c>
      <c r="I3870">
        <f>IF(Table3_1[[#This Row],[Status]]="Hired",1,0)</f>
        <v>1</v>
      </c>
      <c r="J3870" t="b">
        <f>OR((Table3_1[[#This Row],[Offered Salary]]&lt;$O$27),(Table3_1[[#This Row],[Offered Salary]]&gt;$O$28))</f>
        <v>0</v>
      </c>
      <c r="K3870" t="str">
        <f>IF(Table3_1[[#This Row],[Offered Salary]]&lt;$O$27,"Low",IF(Table3_1[[#This Row],[Offered Salary]]&gt;$O$28,"High",""))</f>
        <v/>
      </c>
      <c r="L3870" s="6">
        <f>((Table3_1[[#This Row],[Offered Salary]]-$O$25)/$O$26)</f>
        <v>-0.92669661791947011</v>
      </c>
    </row>
    <row r="3871" spans="1:12" x14ac:dyDescent="0.3">
      <c r="A3871">
        <v>710798</v>
      </c>
      <c r="B3871" s="2">
        <v>41829</v>
      </c>
      <c r="C3871" s="3">
        <v>0.39681712962962962</v>
      </c>
      <c r="D3871" t="s">
        <v>30</v>
      </c>
      <c r="E3871" t="s">
        <v>27</v>
      </c>
      <c r="F3871" t="s">
        <v>17</v>
      </c>
      <c r="G3871" t="s">
        <v>2</v>
      </c>
      <c r="H3871">
        <v>30140</v>
      </c>
      <c r="I3871">
        <f>IF(Table3_1[[#This Row],[Status]]="Hired",1,0)</f>
        <v>0</v>
      </c>
      <c r="J3871" t="b">
        <f>OR((Table3_1[[#This Row],[Offered Salary]]&lt;$O$27),(Table3_1[[#This Row],[Offered Salary]]&gt;$O$28))</f>
        <v>0</v>
      </c>
      <c r="K3871" t="str">
        <f>IF(Table3_1[[#This Row],[Offered Salary]]&lt;$O$27,"Low",IF(Table3_1[[#This Row],[Offered Salary]]&gt;$O$28,"High",""))</f>
        <v/>
      </c>
      <c r="L3871" s="6">
        <f>((Table3_1[[#This Row],[Offered Salary]]-$O$25)/$O$26)</f>
        <v>-0.68784436635805501</v>
      </c>
    </row>
    <row r="3872" spans="1:12" x14ac:dyDescent="0.3">
      <c r="A3872">
        <v>562873</v>
      </c>
      <c r="B3872" s="2">
        <v>41829</v>
      </c>
      <c r="C3872" s="3">
        <v>0.39891203703703704</v>
      </c>
      <c r="D3872" t="s">
        <v>31</v>
      </c>
      <c r="E3872" t="s">
        <v>27</v>
      </c>
      <c r="F3872" t="s">
        <v>17</v>
      </c>
      <c r="G3872" t="s">
        <v>2</v>
      </c>
      <c r="H3872">
        <v>30100</v>
      </c>
      <c r="I3872">
        <f>IF(Table3_1[[#This Row],[Status]]="Hired",1,0)</f>
        <v>1</v>
      </c>
      <c r="J3872" t="b">
        <f>OR((Table3_1[[#This Row],[Offered Salary]]&lt;$O$27),(Table3_1[[#This Row],[Offered Salary]]&gt;$O$28))</f>
        <v>0</v>
      </c>
      <c r="K3872" t="str">
        <f>IF(Table3_1[[#This Row],[Offered Salary]]&lt;$O$27,"Low",IF(Table3_1[[#This Row],[Offered Salary]]&gt;$O$28,"High",""))</f>
        <v/>
      </c>
      <c r="L3872" s="6">
        <f>((Table3_1[[#This Row],[Offered Salary]]-$O$25)/$O$26)</f>
        <v>-0.68923082551673398</v>
      </c>
    </row>
    <row r="3873" spans="1:12" x14ac:dyDescent="0.3">
      <c r="A3873">
        <v>116216</v>
      </c>
      <c r="B3873" s="2">
        <v>41829</v>
      </c>
      <c r="C3873" s="3">
        <v>0.39929398148148149</v>
      </c>
      <c r="D3873" t="s">
        <v>31</v>
      </c>
      <c r="E3873" t="s">
        <v>29</v>
      </c>
      <c r="F3873" t="s">
        <v>17</v>
      </c>
      <c r="G3873" t="s">
        <v>2</v>
      </c>
      <c r="H3873">
        <v>19850</v>
      </c>
      <c r="I3873">
        <f>IF(Table3_1[[#This Row],[Status]]="Hired",1,0)</f>
        <v>1</v>
      </c>
      <c r="J3873" t="b">
        <f>OR((Table3_1[[#This Row],[Offered Salary]]&lt;$O$27),(Table3_1[[#This Row],[Offered Salary]]&gt;$O$28))</f>
        <v>0</v>
      </c>
      <c r="K3873" t="str">
        <f>IF(Table3_1[[#This Row],[Offered Salary]]&lt;$O$27,"Low",IF(Table3_1[[#This Row],[Offered Salary]]&gt;$O$28,"High",""))</f>
        <v/>
      </c>
      <c r="L3873" s="6">
        <f>((Table3_1[[#This Row],[Offered Salary]]-$O$25)/$O$26)</f>
        <v>-1.0445109849282135</v>
      </c>
    </row>
    <row r="3874" spans="1:12" x14ac:dyDescent="0.3">
      <c r="A3874">
        <v>213662</v>
      </c>
      <c r="B3874" s="2">
        <v>41782</v>
      </c>
      <c r="C3874" s="3">
        <v>0.68519675925925927</v>
      </c>
      <c r="D3874" t="s">
        <v>30</v>
      </c>
      <c r="E3874" t="s">
        <v>27</v>
      </c>
      <c r="F3874" t="s">
        <v>20</v>
      </c>
      <c r="G3874" t="s">
        <v>8</v>
      </c>
      <c r="H3874">
        <v>36874</v>
      </c>
      <c r="I3874">
        <f>IF(Table3_1[[#This Row],[Status]]="Hired",1,0)</f>
        <v>0</v>
      </c>
      <c r="J3874" t="b">
        <f>OR((Table3_1[[#This Row],[Offered Salary]]&lt;$O$27),(Table3_1[[#This Row],[Offered Salary]]&gt;$O$28))</f>
        <v>0</v>
      </c>
      <c r="K3874" t="str">
        <f>IF(Table3_1[[#This Row],[Offered Salary]]&lt;$O$27,"Low",IF(Table3_1[[#This Row],[Offered Salary]]&gt;$O$28,"High",""))</f>
        <v/>
      </c>
      <c r="L3874" s="6">
        <f>((Table3_1[[#This Row],[Offered Salary]]-$O$25)/$O$26)</f>
        <v>-0.45443396699445476</v>
      </c>
    </row>
    <row r="3875" spans="1:12" x14ac:dyDescent="0.3">
      <c r="A3875">
        <v>329443</v>
      </c>
      <c r="B3875" s="2">
        <v>41782</v>
      </c>
      <c r="C3875" s="3">
        <v>0.68668981481481484</v>
      </c>
      <c r="D3875" t="s">
        <v>30</v>
      </c>
      <c r="E3875" t="s">
        <v>29</v>
      </c>
      <c r="F3875" t="s">
        <v>20</v>
      </c>
      <c r="G3875" t="s">
        <v>8</v>
      </c>
      <c r="H3875">
        <v>10836</v>
      </c>
      <c r="I3875">
        <f>IF(Table3_1[[#This Row],[Status]]="Hired",1,0)</f>
        <v>0</v>
      </c>
      <c r="J3875" t="b">
        <f>OR((Table3_1[[#This Row],[Offered Salary]]&lt;$O$27),(Table3_1[[#This Row],[Offered Salary]]&gt;$O$28))</f>
        <v>1</v>
      </c>
      <c r="K3875" t="str">
        <f>IF(Table3_1[[#This Row],[Offered Salary]]&lt;$O$27,"Low",IF(Table3_1[[#This Row],[Offered Salary]]&gt;$O$28,"High",""))</f>
        <v>Low</v>
      </c>
      <c r="L3875" s="6">
        <f>((Table3_1[[#This Row],[Offered Salary]]-$O$25)/$O$26)</f>
        <v>-1.3569495563365135</v>
      </c>
    </row>
    <row r="3876" spans="1:12" x14ac:dyDescent="0.3">
      <c r="A3876">
        <v>37098</v>
      </c>
      <c r="B3876" s="2">
        <v>41782</v>
      </c>
      <c r="C3876" s="3">
        <v>0.68707175925925923</v>
      </c>
      <c r="D3876" t="s">
        <v>30</v>
      </c>
      <c r="E3876" t="s">
        <v>27</v>
      </c>
      <c r="F3876" t="s">
        <v>20</v>
      </c>
      <c r="G3876" t="s">
        <v>8</v>
      </c>
      <c r="H3876">
        <v>99068</v>
      </c>
      <c r="I3876">
        <f>IF(Table3_1[[#This Row],[Status]]="Hired",1,0)</f>
        <v>0</v>
      </c>
      <c r="J3876" t="b">
        <f>OR((Table3_1[[#This Row],[Offered Salary]]&lt;$O$27),(Table3_1[[#This Row],[Offered Salary]]&gt;$O$28))</f>
        <v>0</v>
      </c>
      <c r="K3876" t="str">
        <f>IF(Table3_1[[#This Row],[Offered Salary]]&lt;$O$27,"Low",IF(Table3_1[[#This Row],[Offered Salary]]&gt;$O$28,"High",""))</f>
        <v/>
      </c>
      <c r="L3876" s="6">
        <f>((Table3_1[[#This Row],[Offered Salary]]-$O$25)/$O$26)</f>
        <v>1.7013020558775014</v>
      </c>
    </row>
    <row r="3877" spans="1:12" x14ac:dyDescent="0.3">
      <c r="A3877">
        <v>65925</v>
      </c>
      <c r="B3877" s="2">
        <v>41760</v>
      </c>
      <c r="C3877" s="3">
        <v>0.62327546296296299</v>
      </c>
      <c r="D3877" t="s">
        <v>31</v>
      </c>
      <c r="E3877" t="s">
        <v>29</v>
      </c>
      <c r="F3877" t="s">
        <v>12</v>
      </c>
      <c r="G3877" t="s">
        <v>4</v>
      </c>
      <c r="H3877">
        <v>40878</v>
      </c>
      <c r="I3877">
        <f>IF(Table3_1[[#This Row],[Status]]="Hired",1,0)</f>
        <v>1</v>
      </c>
      <c r="J3877" t="b">
        <f>OR((Table3_1[[#This Row],[Offered Salary]]&lt;$O$27),(Table3_1[[#This Row],[Offered Salary]]&gt;$O$28))</f>
        <v>0</v>
      </c>
      <c r="K3877" t="str">
        <f>IF(Table3_1[[#This Row],[Offered Salary]]&lt;$O$27,"Low",IF(Table3_1[[#This Row],[Offered Salary]]&gt;$O$28,"High",""))</f>
        <v/>
      </c>
      <c r="L3877" s="6">
        <f>((Table3_1[[#This Row],[Offered Salary]]-$O$25)/$O$26)</f>
        <v>-0.31564940521069246</v>
      </c>
    </row>
    <row r="3878" spans="1:12" x14ac:dyDescent="0.3">
      <c r="A3878">
        <v>846476</v>
      </c>
      <c r="B3878" s="2">
        <v>41786</v>
      </c>
      <c r="C3878" s="3">
        <v>0.67086805555555551</v>
      </c>
      <c r="D3878" t="s">
        <v>31</v>
      </c>
      <c r="E3878" t="s">
        <v>27</v>
      </c>
      <c r="F3878" t="s">
        <v>12</v>
      </c>
      <c r="G3878" t="s">
        <v>4</v>
      </c>
      <c r="H3878">
        <v>22937</v>
      </c>
      <c r="I3878">
        <f>IF(Table3_1[[#This Row],[Status]]="Hired",1,0)</f>
        <v>1</v>
      </c>
      <c r="J3878" t="b">
        <f>OR((Table3_1[[#This Row],[Offered Salary]]&lt;$O$27),(Table3_1[[#This Row],[Offered Salary]]&gt;$O$28))</f>
        <v>0</v>
      </c>
      <c r="K3878" t="str">
        <f>IF(Table3_1[[#This Row],[Offered Salary]]&lt;$O$27,"Low",IF(Table3_1[[#This Row],[Offered Salary]]&gt;$O$28,"High",""))</f>
        <v/>
      </c>
      <c r="L3878" s="6">
        <f>((Table3_1[[#This Row],[Offered Salary]]-$O$25)/$O$26)</f>
        <v>-0.93751099935716586</v>
      </c>
    </row>
    <row r="3879" spans="1:12" x14ac:dyDescent="0.3">
      <c r="A3879">
        <v>448790</v>
      </c>
      <c r="B3879" s="2">
        <v>41800</v>
      </c>
      <c r="C3879" s="3">
        <v>0.75577546296296294</v>
      </c>
      <c r="D3879" t="s">
        <v>31</v>
      </c>
      <c r="E3879" t="s">
        <v>27</v>
      </c>
      <c r="F3879" t="s">
        <v>12</v>
      </c>
      <c r="G3879" t="s">
        <v>4</v>
      </c>
      <c r="H3879">
        <v>40784</v>
      </c>
      <c r="I3879">
        <f>IF(Table3_1[[#This Row],[Status]]="Hired",1,0)</f>
        <v>1</v>
      </c>
      <c r="J3879" t="b">
        <f>OR((Table3_1[[#This Row],[Offered Salary]]&lt;$O$27),(Table3_1[[#This Row],[Offered Salary]]&gt;$O$28))</f>
        <v>0</v>
      </c>
      <c r="K3879" t="str">
        <f>IF(Table3_1[[#This Row],[Offered Salary]]&lt;$O$27,"Low",IF(Table3_1[[#This Row],[Offered Salary]]&gt;$O$28,"High",""))</f>
        <v/>
      </c>
      <c r="L3879" s="6">
        <f>((Table3_1[[#This Row],[Offered Salary]]-$O$25)/$O$26)</f>
        <v>-0.318907584233588</v>
      </c>
    </row>
    <row r="3880" spans="1:12" x14ac:dyDescent="0.3">
      <c r="A3880">
        <v>727895</v>
      </c>
      <c r="B3880" s="2">
        <v>41862</v>
      </c>
      <c r="C3880" s="3">
        <v>0.57247685185185182</v>
      </c>
      <c r="D3880" t="s">
        <v>31</v>
      </c>
      <c r="E3880" t="s">
        <v>28</v>
      </c>
      <c r="F3880" t="s">
        <v>12</v>
      </c>
      <c r="G3880" t="s">
        <v>4</v>
      </c>
      <c r="H3880">
        <v>18169</v>
      </c>
      <c r="I3880">
        <f>IF(Table3_1[[#This Row],[Status]]="Hired",1,0)</f>
        <v>1</v>
      </c>
      <c r="J3880" t="b">
        <f>OR((Table3_1[[#This Row],[Offered Salary]]&lt;$O$27),(Table3_1[[#This Row],[Offered Salary]]&gt;$O$28))</f>
        <v>0</v>
      </c>
      <c r="K3880" t="str">
        <f>IF(Table3_1[[#This Row],[Offered Salary]]&lt;$O$27,"Low",IF(Table3_1[[#This Row],[Offered Salary]]&gt;$O$28,"High",""))</f>
        <v/>
      </c>
      <c r="L3880" s="6">
        <f>((Table3_1[[#This Row],[Offered Salary]]-$O$25)/$O$26)</f>
        <v>-1.1027769310716959</v>
      </c>
    </row>
    <row r="3881" spans="1:12" x14ac:dyDescent="0.3">
      <c r="A3881">
        <v>180428</v>
      </c>
      <c r="B3881" s="2">
        <v>41866</v>
      </c>
      <c r="C3881" s="3">
        <v>0.66813657407407412</v>
      </c>
      <c r="D3881" t="s">
        <v>31</v>
      </c>
      <c r="E3881" t="s">
        <v>29</v>
      </c>
      <c r="F3881" t="s">
        <v>12</v>
      </c>
      <c r="G3881" t="s">
        <v>4</v>
      </c>
      <c r="H3881">
        <v>33097</v>
      </c>
      <c r="I3881">
        <f>IF(Table3_1[[#This Row],[Status]]="Hired",1,0)</f>
        <v>1</v>
      </c>
      <c r="J3881" t="b">
        <f>OR((Table3_1[[#This Row],[Offered Salary]]&lt;$O$27),(Table3_1[[#This Row],[Offered Salary]]&gt;$O$28))</f>
        <v>0</v>
      </c>
      <c r="K3881" t="str">
        <f>IF(Table3_1[[#This Row],[Offered Salary]]&lt;$O$27,"Low",IF(Table3_1[[#This Row],[Offered Salary]]&gt;$O$28,"High",""))</f>
        <v/>
      </c>
      <c r="L3881" s="6">
        <f>((Table3_1[[#This Row],[Offered Salary]]-$O$25)/$O$26)</f>
        <v>-0.58535037305271409</v>
      </c>
    </row>
    <row r="3882" spans="1:12" x14ac:dyDescent="0.3">
      <c r="A3882">
        <v>751086</v>
      </c>
      <c r="B3882" s="2">
        <v>41866</v>
      </c>
      <c r="C3882" s="3">
        <v>0.66962962962962957</v>
      </c>
      <c r="D3882" t="s">
        <v>30</v>
      </c>
      <c r="E3882" t="s">
        <v>27</v>
      </c>
      <c r="F3882" t="s">
        <v>12</v>
      </c>
      <c r="G3882" t="s">
        <v>4</v>
      </c>
      <c r="H3882">
        <v>90542</v>
      </c>
      <c r="I3882">
        <f>IF(Table3_1[[#This Row],[Status]]="Hired",1,0)</f>
        <v>0</v>
      </c>
      <c r="J3882" t="b">
        <f>OR((Table3_1[[#This Row],[Offered Salary]]&lt;$O$27),(Table3_1[[#This Row],[Offered Salary]]&gt;$O$28))</f>
        <v>0</v>
      </c>
      <c r="K3882" t="str">
        <f>IF(Table3_1[[#This Row],[Offered Salary]]&lt;$O$27,"Low",IF(Table3_1[[#This Row],[Offered Salary]]&gt;$O$28,"High",""))</f>
        <v/>
      </c>
      <c r="L3882" s="6">
        <f>((Table3_1[[#This Row],[Offered Salary]]-$O$25)/$O$26)</f>
        <v>1.4057782862050845</v>
      </c>
    </row>
    <row r="3883" spans="1:12" x14ac:dyDescent="0.3">
      <c r="A3883">
        <v>259042</v>
      </c>
      <c r="B3883" s="2">
        <v>41870</v>
      </c>
      <c r="C3883" s="3">
        <v>0.77372685185185186</v>
      </c>
      <c r="D3883" t="s">
        <v>30</v>
      </c>
      <c r="E3883" t="s">
        <v>29</v>
      </c>
      <c r="F3883" t="s">
        <v>12</v>
      </c>
      <c r="G3883" t="s">
        <v>4</v>
      </c>
      <c r="H3883">
        <v>12767</v>
      </c>
      <c r="I3883">
        <f>IF(Table3_1[[#This Row],[Status]]="Hired",1,0)</f>
        <v>0</v>
      </c>
      <c r="J3883" t="b">
        <f>OR((Table3_1[[#This Row],[Offered Salary]]&lt;$O$27),(Table3_1[[#This Row],[Offered Salary]]&gt;$O$28))</f>
        <v>0</v>
      </c>
      <c r="K3883" t="str">
        <f>IF(Table3_1[[#This Row],[Offered Salary]]&lt;$O$27,"Low",IF(Table3_1[[#This Row],[Offered Salary]]&gt;$O$28,"High",""))</f>
        <v/>
      </c>
      <c r="L3883" s="6">
        <f>((Table3_1[[#This Row],[Offered Salary]]-$O$25)/$O$26)</f>
        <v>-1.2900182404512874</v>
      </c>
    </row>
    <row r="3884" spans="1:12" x14ac:dyDescent="0.3">
      <c r="A3884">
        <v>732769</v>
      </c>
      <c r="B3884" s="2">
        <v>41870</v>
      </c>
      <c r="C3884" s="3">
        <v>0.77478009259259262</v>
      </c>
      <c r="D3884" t="s">
        <v>30</v>
      </c>
      <c r="E3884" t="s">
        <v>29</v>
      </c>
      <c r="F3884" t="s">
        <v>12</v>
      </c>
      <c r="G3884" t="s">
        <v>4</v>
      </c>
      <c r="H3884">
        <v>62176</v>
      </c>
      <c r="I3884">
        <f>IF(Table3_1[[#This Row],[Status]]="Hired",1,0)</f>
        <v>0</v>
      </c>
      <c r="J3884" t="b">
        <f>OR((Table3_1[[#This Row],[Offered Salary]]&lt;$O$27),(Table3_1[[#This Row],[Offered Salary]]&gt;$O$28))</f>
        <v>0</v>
      </c>
      <c r="K3884" t="str">
        <f>IF(Table3_1[[#This Row],[Offered Salary]]&lt;$O$27,"Low",IF(Table3_1[[#This Row],[Offered Salary]]&gt;$O$28,"High",""))</f>
        <v/>
      </c>
      <c r="L3884" s="6">
        <f>((Table3_1[[#This Row],[Offered Salary]]-$O$25)/$O$26)</f>
        <v>0.42257077382791131</v>
      </c>
    </row>
    <row r="3885" spans="1:12" x14ac:dyDescent="0.3">
      <c r="A3885">
        <v>521689</v>
      </c>
      <c r="B3885" s="2">
        <v>41870</v>
      </c>
      <c r="C3885" s="3">
        <v>0.77543981481481483</v>
      </c>
      <c r="D3885" t="s">
        <v>30</v>
      </c>
      <c r="E3885" t="s">
        <v>29</v>
      </c>
      <c r="F3885" t="s">
        <v>12</v>
      </c>
      <c r="G3885" t="s">
        <v>4</v>
      </c>
      <c r="H3885">
        <v>29803</v>
      </c>
      <c r="I3885">
        <f>IF(Table3_1[[#This Row],[Status]]="Hired",1,0)</f>
        <v>0</v>
      </c>
      <c r="J3885" t="b">
        <f>OR((Table3_1[[#This Row],[Offered Salary]]&lt;$O$27),(Table3_1[[#This Row],[Offered Salary]]&gt;$O$28))</f>
        <v>0</v>
      </c>
      <c r="K3885" t="str">
        <f>IF(Table3_1[[#This Row],[Offered Salary]]&lt;$O$27,"Low",IF(Table3_1[[#This Row],[Offered Salary]]&gt;$O$28,"High",""))</f>
        <v/>
      </c>
      <c r="L3885" s="6">
        <f>((Table3_1[[#This Row],[Offered Salary]]-$O$25)/$O$26)</f>
        <v>-0.69952528476992515</v>
      </c>
    </row>
    <row r="3886" spans="1:12" x14ac:dyDescent="0.3">
      <c r="A3886">
        <v>822019</v>
      </c>
      <c r="B3886" s="2">
        <v>41865</v>
      </c>
      <c r="C3886" s="3">
        <v>0.45178240740740738</v>
      </c>
      <c r="D3886" t="s">
        <v>31</v>
      </c>
      <c r="E3886" t="s">
        <v>29</v>
      </c>
      <c r="F3886" t="s">
        <v>12</v>
      </c>
      <c r="G3886" t="s">
        <v>4</v>
      </c>
      <c r="H3886">
        <v>51490</v>
      </c>
      <c r="I3886">
        <f>IF(Table3_1[[#This Row],[Status]]="Hired",1,0)</f>
        <v>1</v>
      </c>
      <c r="J3886" t="b">
        <f>OR((Table3_1[[#This Row],[Offered Salary]]&lt;$O$27),(Table3_1[[#This Row],[Offered Salary]]&gt;$O$28))</f>
        <v>0</v>
      </c>
      <c r="K3886" t="str">
        <f>IF(Table3_1[[#This Row],[Offered Salary]]&lt;$O$27,"Low",IF(Table3_1[[#This Row],[Offered Salary]]&gt;$O$28,"High",""))</f>
        <v/>
      </c>
      <c r="L3886" s="6">
        <f>((Table3_1[[#This Row],[Offered Salary]]-$O$25)/$O$26)</f>
        <v>5.2178209586831392E-2</v>
      </c>
    </row>
    <row r="3887" spans="1:12" x14ac:dyDescent="0.3">
      <c r="A3887">
        <v>223062</v>
      </c>
      <c r="B3887" s="2">
        <v>41865</v>
      </c>
      <c r="C3887" s="3">
        <v>0.45209490740740743</v>
      </c>
      <c r="D3887" t="s">
        <v>30</v>
      </c>
      <c r="E3887" t="s">
        <v>27</v>
      </c>
      <c r="F3887" t="s">
        <v>12</v>
      </c>
      <c r="G3887" t="s">
        <v>4</v>
      </c>
      <c r="H3887">
        <v>51267</v>
      </c>
      <c r="I3887">
        <f>IF(Table3_1[[#This Row],[Status]]="Hired",1,0)</f>
        <v>0</v>
      </c>
      <c r="J3887" t="b">
        <f>OR((Table3_1[[#This Row],[Offered Salary]]&lt;$O$27),(Table3_1[[#This Row],[Offered Salary]]&gt;$O$28))</f>
        <v>0</v>
      </c>
      <c r="K3887" t="str">
        <f>IF(Table3_1[[#This Row],[Offered Salary]]&lt;$O$27,"Low",IF(Table3_1[[#This Row],[Offered Salary]]&gt;$O$28,"High",""))</f>
        <v/>
      </c>
      <c r="L3887" s="6">
        <f>((Table3_1[[#This Row],[Offered Salary]]-$O$25)/$O$26)</f>
        <v>4.4448699777196274E-2</v>
      </c>
    </row>
    <row r="3888" spans="1:12" x14ac:dyDescent="0.3">
      <c r="A3888">
        <v>751533</v>
      </c>
      <c r="B3888" s="2">
        <v>41865</v>
      </c>
      <c r="C3888" s="3">
        <v>0.45041666666666669</v>
      </c>
      <c r="D3888" t="s">
        <v>30</v>
      </c>
      <c r="E3888" t="s">
        <v>28</v>
      </c>
      <c r="F3888" t="s">
        <v>12</v>
      </c>
      <c r="G3888" t="s">
        <v>4</v>
      </c>
      <c r="H3888">
        <v>83544</v>
      </c>
      <c r="I3888">
        <f>IF(Table3_1[[#This Row],[Status]]="Hired",1,0)</f>
        <v>0</v>
      </c>
      <c r="J3888" t="b">
        <f>OR((Table3_1[[#This Row],[Offered Salary]]&lt;$O$27),(Table3_1[[#This Row],[Offered Salary]]&gt;$O$28))</f>
        <v>0</v>
      </c>
      <c r="K3888" t="str">
        <f>IF(Table3_1[[#This Row],[Offered Salary]]&lt;$O$27,"Low",IF(Table3_1[[#This Row],[Offered Salary]]&gt;$O$28,"High",""))</f>
        <v/>
      </c>
      <c r="L3888" s="6">
        <f>((Table3_1[[#This Row],[Offered Salary]]-$O$25)/$O$26)</f>
        <v>1.1632172563942031</v>
      </c>
    </row>
    <row r="3889" spans="1:12" x14ac:dyDescent="0.3">
      <c r="A3889">
        <v>713455</v>
      </c>
      <c r="B3889" s="2">
        <v>41878</v>
      </c>
      <c r="C3889" s="3">
        <v>0.39886574074074072</v>
      </c>
      <c r="D3889" t="s">
        <v>30</v>
      </c>
      <c r="E3889" t="s">
        <v>27</v>
      </c>
      <c r="F3889" t="s">
        <v>12</v>
      </c>
      <c r="G3889" t="s">
        <v>4</v>
      </c>
      <c r="H3889">
        <v>24604</v>
      </c>
      <c r="I3889">
        <f>IF(Table3_1[[#This Row],[Status]]="Hired",1,0)</f>
        <v>0</v>
      </c>
      <c r="J3889" t="b">
        <f>OR((Table3_1[[#This Row],[Offered Salary]]&lt;$O$27),(Table3_1[[#This Row],[Offered Salary]]&gt;$O$28))</f>
        <v>0</v>
      </c>
      <c r="K3889" t="str">
        <f>IF(Table3_1[[#This Row],[Offered Salary]]&lt;$O$27,"Low",IF(Table3_1[[#This Row],[Offered Salary]]&gt;$O$28,"High",""))</f>
        <v/>
      </c>
      <c r="L3889" s="6">
        <f>((Table3_1[[#This Row],[Offered Salary]]-$O$25)/$O$26)</f>
        <v>-0.87973031391922085</v>
      </c>
    </row>
    <row r="3890" spans="1:12" x14ac:dyDescent="0.3">
      <c r="A3890">
        <v>712086</v>
      </c>
      <c r="B3890" s="2">
        <v>41879</v>
      </c>
      <c r="C3890" s="3">
        <v>0.65533564814814815</v>
      </c>
      <c r="D3890" t="s">
        <v>31</v>
      </c>
      <c r="E3890" t="s">
        <v>27</v>
      </c>
      <c r="F3890" t="s">
        <v>12</v>
      </c>
      <c r="G3890" t="s">
        <v>4</v>
      </c>
      <c r="H3890">
        <v>53964</v>
      </c>
      <c r="I3890">
        <f>IF(Table3_1[[#This Row],[Status]]="Hired",1,0)</f>
        <v>1</v>
      </c>
      <c r="J3890" t="b">
        <f>OR((Table3_1[[#This Row],[Offered Salary]]&lt;$O$27),(Table3_1[[#This Row],[Offered Salary]]&gt;$O$28))</f>
        <v>0</v>
      </c>
      <c r="K3890" t="str">
        <f>IF(Table3_1[[#This Row],[Offered Salary]]&lt;$O$27,"Low",IF(Table3_1[[#This Row],[Offered Salary]]&gt;$O$28,"High",""))</f>
        <v/>
      </c>
      <c r="L3890" s="6">
        <f>((Table3_1[[#This Row],[Offered Salary]]-$O$25)/$O$26)</f>
        <v>0.13793070855112408</v>
      </c>
    </row>
    <row r="3891" spans="1:12" x14ac:dyDescent="0.3">
      <c r="A3891">
        <v>765652</v>
      </c>
      <c r="B3891" s="2">
        <v>41789</v>
      </c>
      <c r="C3891" s="3">
        <v>0.74101851851851852</v>
      </c>
      <c r="D3891" t="s">
        <v>31</v>
      </c>
      <c r="E3891" t="s">
        <v>29</v>
      </c>
      <c r="F3891" t="s">
        <v>19</v>
      </c>
      <c r="G3891" t="s">
        <v>2</v>
      </c>
      <c r="H3891">
        <v>7125</v>
      </c>
      <c r="I3891">
        <f>IF(Table3_1[[#This Row],[Status]]="Hired",1,0)</f>
        <v>1</v>
      </c>
      <c r="J3891" t="b">
        <f>OR((Table3_1[[#This Row],[Offered Salary]]&lt;$O$27),(Table3_1[[#This Row],[Offered Salary]]&gt;$O$28))</f>
        <v>1</v>
      </c>
      <c r="K3891" t="str">
        <f>IF(Table3_1[[#This Row],[Offered Salary]]&lt;$O$27,"Low",IF(Table3_1[[#This Row],[Offered Salary]]&gt;$O$28,"High",""))</f>
        <v>Low</v>
      </c>
      <c r="L3891" s="6">
        <f>((Table3_1[[#This Row],[Offered Salary]]-$O$25)/$O$26)</f>
        <v>-1.4855783047829525</v>
      </c>
    </row>
    <row r="3892" spans="1:12" x14ac:dyDescent="0.3">
      <c r="A3892">
        <v>605996</v>
      </c>
      <c r="B3892" s="2">
        <v>41789</v>
      </c>
      <c r="C3892" s="3">
        <v>0.74193287037037037</v>
      </c>
      <c r="D3892" t="s">
        <v>30</v>
      </c>
      <c r="E3892" t="s">
        <v>29</v>
      </c>
      <c r="F3892" t="s">
        <v>19</v>
      </c>
      <c r="G3892" t="s">
        <v>2</v>
      </c>
      <c r="H3892">
        <v>51428</v>
      </c>
      <c r="I3892">
        <f>IF(Table3_1[[#This Row],[Status]]="Hired",1,0)</f>
        <v>0</v>
      </c>
      <c r="J3892" t="b">
        <f>OR((Table3_1[[#This Row],[Offered Salary]]&lt;$O$27),(Table3_1[[#This Row],[Offered Salary]]&gt;$O$28))</f>
        <v>0</v>
      </c>
      <c r="K3892" t="str">
        <f>IF(Table3_1[[#This Row],[Offered Salary]]&lt;$O$27,"Low",IF(Table3_1[[#This Row],[Offered Salary]]&gt;$O$28,"High",""))</f>
        <v/>
      </c>
      <c r="L3892" s="6">
        <f>((Table3_1[[#This Row],[Offered Salary]]-$O$25)/$O$26)</f>
        <v>5.0029197890879028E-2</v>
      </c>
    </row>
    <row r="3893" spans="1:12" x14ac:dyDescent="0.3">
      <c r="A3893">
        <v>498321</v>
      </c>
      <c r="B3893" s="2">
        <v>41789</v>
      </c>
      <c r="C3893" s="3">
        <v>0.74092592592592588</v>
      </c>
      <c r="D3893" t="s">
        <v>31</v>
      </c>
      <c r="E3893" t="s">
        <v>28</v>
      </c>
      <c r="F3893" t="s">
        <v>19</v>
      </c>
      <c r="G3893" t="s">
        <v>2</v>
      </c>
      <c r="H3893">
        <v>10707</v>
      </c>
      <c r="I3893">
        <f>IF(Table3_1[[#This Row],[Status]]="Hired",1,0)</f>
        <v>1</v>
      </c>
      <c r="J3893" t="b">
        <f>OR((Table3_1[[#This Row],[Offered Salary]]&lt;$O$27),(Table3_1[[#This Row],[Offered Salary]]&gt;$O$28))</f>
        <v>1</v>
      </c>
      <c r="K3893" t="str">
        <f>IF(Table3_1[[#This Row],[Offered Salary]]&lt;$O$27,"Low",IF(Table3_1[[#This Row],[Offered Salary]]&gt;$O$28,"High",""))</f>
        <v>Low</v>
      </c>
      <c r="L3893" s="6">
        <f>((Table3_1[[#This Row],[Offered Salary]]-$O$25)/$O$26)</f>
        <v>-1.3614208871232532</v>
      </c>
    </row>
    <row r="3894" spans="1:12" x14ac:dyDescent="0.3">
      <c r="A3894">
        <v>971400</v>
      </c>
      <c r="B3894" s="2">
        <v>41761</v>
      </c>
      <c r="C3894" s="3">
        <v>0.46660879629629631</v>
      </c>
      <c r="D3894" t="s">
        <v>30</v>
      </c>
      <c r="E3894" t="s">
        <v>29</v>
      </c>
      <c r="F3894" t="s">
        <v>14</v>
      </c>
      <c r="G3894" t="s">
        <v>5</v>
      </c>
      <c r="H3894">
        <v>20974</v>
      </c>
      <c r="I3894">
        <f>IF(Table3_1[[#This Row],[Status]]="Hired",1,0)</f>
        <v>0</v>
      </c>
      <c r="J3894" t="b">
        <f>OR((Table3_1[[#This Row],[Offered Salary]]&lt;$O$27),(Table3_1[[#This Row],[Offered Salary]]&gt;$O$28))</f>
        <v>0</v>
      </c>
      <c r="K3894" t="str">
        <f>IF(Table3_1[[#This Row],[Offered Salary]]&lt;$O$27,"Low",IF(Table3_1[[#This Row],[Offered Salary]]&gt;$O$28,"High",""))</f>
        <v/>
      </c>
      <c r="L3894" s="6">
        <f>((Table3_1[[#This Row],[Offered Salary]]-$O$25)/$O$26)</f>
        <v>-1.005551482569335</v>
      </c>
    </row>
    <row r="3895" spans="1:12" x14ac:dyDescent="0.3">
      <c r="A3895">
        <v>311218</v>
      </c>
      <c r="B3895" s="2">
        <v>41793</v>
      </c>
      <c r="C3895" s="3">
        <v>0.68881944444444443</v>
      </c>
      <c r="D3895" t="s">
        <v>30</v>
      </c>
      <c r="E3895" t="s">
        <v>27</v>
      </c>
      <c r="F3895" t="s">
        <v>15</v>
      </c>
      <c r="G3895" t="s">
        <v>10</v>
      </c>
      <c r="H3895">
        <v>46028</v>
      </c>
      <c r="I3895">
        <f>IF(Table3_1[[#This Row],[Status]]="Hired",1,0)</f>
        <v>0</v>
      </c>
      <c r="J3895" t="b">
        <f>OR((Table3_1[[#This Row],[Offered Salary]]&lt;$O$27),(Table3_1[[#This Row],[Offered Salary]]&gt;$O$28))</f>
        <v>0</v>
      </c>
      <c r="K3895" t="str">
        <f>IF(Table3_1[[#This Row],[Offered Salary]]&lt;$O$27,"Low",IF(Table3_1[[#This Row],[Offered Salary]]&gt;$O$28,"High",""))</f>
        <v/>
      </c>
      <c r="L3895" s="6">
        <f>((Table3_1[[#This Row],[Offered Salary]]-$O$25)/$O$26)</f>
        <v>-0.13714278853077844</v>
      </c>
    </row>
    <row r="3896" spans="1:12" x14ac:dyDescent="0.3">
      <c r="A3896">
        <v>590807</v>
      </c>
      <c r="B3896" s="2">
        <v>41809</v>
      </c>
      <c r="C3896" s="3">
        <v>0.60714120370370372</v>
      </c>
      <c r="D3896" t="s">
        <v>31</v>
      </c>
      <c r="E3896" t="s">
        <v>27</v>
      </c>
      <c r="F3896" t="s">
        <v>15</v>
      </c>
      <c r="G3896" t="s">
        <v>10</v>
      </c>
      <c r="H3896">
        <v>34189</v>
      </c>
      <c r="I3896">
        <f>IF(Table3_1[[#This Row],[Status]]="Hired",1,0)</f>
        <v>1</v>
      </c>
      <c r="J3896" t="b">
        <f>OR((Table3_1[[#This Row],[Offered Salary]]&lt;$O$27),(Table3_1[[#This Row],[Offered Salary]]&gt;$O$28))</f>
        <v>0</v>
      </c>
      <c r="K3896" t="str">
        <f>IF(Table3_1[[#This Row],[Offered Salary]]&lt;$O$27,"Low",IF(Table3_1[[#This Row],[Offered Salary]]&gt;$O$28,"High",""))</f>
        <v/>
      </c>
      <c r="L3896" s="6">
        <f>((Table3_1[[#This Row],[Offered Salary]]-$O$25)/$O$26)</f>
        <v>-0.54750003802077896</v>
      </c>
    </row>
    <row r="3897" spans="1:12" x14ac:dyDescent="0.3">
      <c r="A3897">
        <v>951578</v>
      </c>
      <c r="B3897" s="2">
        <v>41822</v>
      </c>
      <c r="C3897" s="3">
        <v>0.25648148148148148</v>
      </c>
      <c r="D3897" t="s">
        <v>31</v>
      </c>
      <c r="E3897" t="s">
        <v>29</v>
      </c>
      <c r="F3897" t="s">
        <v>15</v>
      </c>
      <c r="G3897" t="s">
        <v>10</v>
      </c>
      <c r="H3897">
        <v>56011</v>
      </c>
      <c r="I3897">
        <f>IF(Table3_1[[#This Row],[Status]]="Hired",1,0)</f>
        <v>1</v>
      </c>
      <c r="J3897" t="b">
        <f>OR((Table3_1[[#This Row],[Offered Salary]]&lt;$O$27),(Table3_1[[#This Row],[Offered Salary]]&gt;$O$28))</f>
        <v>0</v>
      </c>
      <c r="K3897" t="str">
        <f>IF(Table3_1[[#This Row],[Offered Salary]]&lt;$O$27,"Low",IF(Table3_1[[#This Row],[Offered Salary]]&gt;$O$28,"High",""))</f>
        <v/>
      </c>
      <c r="L3897" s="6">
        <f>((Table3_1[[#This Row],[Offered Salary]]-$O$25)/$O$26)</f>
        <v>0.20888275599651904</v>
      </c>
    </row>
    <row r="3898" spans="1:12" x14ac:dyDescent="0.3">
      <c r="A3898">
        <v>389877</v>
      </c>
      <c r="B3898" s="2">
        <v>41824</v>
      </c>
      <c r="C3898" s="3">
        <v>0.80693287037037043</v>
      </c>
      <c r="D3898" t="s">
        <v>31</v>
      </c>
      <c r="E3898" t="s">
        <v>27</v>
      </c>
      <c r="F3898" t="s">
        <v>15</v>
      </c>
      <c r="G3898" t="s">
        <v>10</v>
      </c>
      <c r="H3898">
        <v>86815</v>
      </c>
      <c r="I3898">
        <f>IF(Table3_1[[#This Row],[Status]]="Hired",1,0)</f>
        <v>1</v>
      </c>
      <c r="J3898" t="b">
        <f>OR((Table3_1[[#This Row],[Offered Salary]]&lt;$O$27),(Table3_1[[#This Row],[Offered Salary]]&gt;$O$28))</f>
        <v>0</v>
      </c>
      <c r="K3898" t="str">
        <f>IF(Table3_1[[#This Row],[Offered Salary]]&lt;$O$27,"Low",IF(Table3_1[[#This Row],[Offered Salary]]&gt;$O$28,"High",""))</f>
        <v/>
      </c>
      <c r="L3898" s="6">
        <f>((Table3_1[[#This Row],[Offered Salary]]-$O$25)/$O$26)</f>
        <v>1.276594954095174</v>
      </c>
    </row>
    <row r="3899" spans="1:12" x14ac:dyDescent="0.3">
      <c r="A3899">
        <v>229668</v>
      </c>
      <c r="B3899" s="2">
        <v>41768</v>
      </c>
      <c r="C3899" s="3">
        <v>0.39884259259259258</v>
      </c>
      <c r="D3899" t="s">
        <v>30</v>
      </c>
      <c r="E3899" t="s">
        <v>27</v>
      </c>
      <c r="F3899" t="s">
        <v>15</v>
      </c>
      <c r="G3899" t="s">
        <v>10</v>
      </c>
      <c r="H3899">
        <v>2719</v>
      </c>
      <c r="I3899">
        <f>IF(Table3_1[[#This Row],[Status]]="Hired",1,0)</f>
        <v>0</v>
      </c>
      <c r="J3899" t="b">
        <f>OR((Table3_1[[#This Row],[Offered Salary]]&lt;$O$27),(Table3_1[[#This Row],[Offered Salary]]&gt;$O$28))</f>
        <v>1</v>
      </c>
      <c r="K3899" t="str">
        <f>IF(Table3_1[[#This Row],[Offered Salary]]&lt;$O$27,"Low",IF(Table3_1[[#This Row],[Offered Salary]]&gt;$O$28,"High",""))</f>
        <v>Low</v>
      </c>
      <c r="L3899" s="6">
        <f>((Table3_1[[#This Row],[Offered Salary]]-$O$25)/$O$26)</f>
        <v>-1.6382967811114382</v>
      </c>
    </row>
    <row r="3900" spans="1:12" x14ac:dyDescent="0.3">
      <c r="A3900">
        <v>335797</v>
      </c>
      <c r="B3900" s="2">
        <v>41768</v>
      </c>
      <c r="C3900" s="3">
        <v>0.39946759259259257</v>
      </c>
      <c r="D3900" t="s">
        <v>30</v>
      </c>
      <c r="E3900" t="s">
        <v>27</v>
      </c>
      <c r="F3900" t="s">
        <v>15</v>
      </c>
      <c r="G3900" t="s">
        <v>10</v>
      </c>
      <c r="H3900">
        <v>78945</v>
      </c>
      <c r="I3900">
        <f>IF(Table3_1[[#This Row],[Status]]="Hired",1,0)</f>
        <v>0</v>
      </c>
      <c r="J3900" t="b">
        <f>OR((Table3_1[[#This Row],[Offered Salary]]&lt;$O$27),(Table3_1[[#This Row],[Offered Salary]]&gt;$O$28))</f>
        <v>0</v>
      </c>
      <c r="K3900" t="str">
        <f>IF(Table3_1[[#This Row],[Offered Salary]]&lt;$O$27,"Low",IF(Table3_1[[#This Row],[Offered Salary]]&gt;$O$28,"High",""))</f>
        <v/>
      </c>
      <c r="L3900" s="6">
        <f>((Table3_1[[#This Row],[Offered Salary]]-$O$25)/$O$26)</f>
        <v>1.0038091146250916</v>
      </c>
    </row>
    <row r="3901" spans="1:12" x14ac:dyDescent="0.3">
      <c r="A3901">
        <v>579041</v>
      </c>
      <c r="B3901" s="2">
        <v>41782</v>
      </c>
      <c r="C3901" s="3">
        <v>0.40166666666666667</v>
      </c>
      <c r="D3901" t="s">
        <v>30</v>
      </c>
      <c r="E3901" t="s">
        <v>27</v>
      </c>
      <c r="F3901" t="s">
        <v>15</v>
      </c>
      <c r="G3901" t="s">
        <v>10</v>
      </c>
      <c r="H3901">
        <v>82458</v>
      </c>
      <c r="I3901">
        <f>IF(Table3_1[[#This Row],[Status]]="Hired",1,0)</f>
        <v>0</v>
      </c>
      <c r="J3901" t="b">
        <f>OR((Table3_1[[#This Row],[Offered Salary]]&lt;$O$27),(Table3_1[[#This Row],[Offered Salary]]&gt;$O$28))</f>
        <v>0</v>
      </c>
      <c r="K3901" t="str">
        <f>IF(Table3_1[[#This Row],[Offered Salary]]&lt;$O$27,"Low",IF(Table3_1[[#This Row],[Offered Salary]]&gt;$O$28,"High",""))</f>
        <v/>
      </c>
      <c r="L3901" s="6">
        <f>((Table3_1[[#This Row],[Offered Salary]]-$O$25)/$O$26)</f>
        <v>1.1255748902360698</v>
      </c>
    </row>
    <row r="3902" spans="1:12" x14ac:dyDescent="0.3">
      <c r="A3902">
        <v>248344</v>
      </c>
      <c r="B3902" s="2">
        <v>41787</v>
      </c>
      <c r="C3902" s="3">
        <v>0.8618055555555556</v>
      </c>
      <c r="D3902" t="s">
        <v>30</v>
      </c>
      <c r="E3902" t="s">
        <v>29</v>
      </c>
      <c r="F3902" t="s">
        <v>15</v>
      </c>
      <c r="G3902" t="s">
        <v>10</v>
      </c>
      <c r="H3902">
        <v>50915</v>
      </c>
      <c r="I3902">
        <f>IF(Table3_1[[#This Row],[Status]]="Hired",1,0)</f>
        <v>0</v>
      </c>
      <c r="J3902" t="b">
        <f>OR((Table3_1[[#This Row],[Offered Salary]]&lt;$O$27),(Table3_1[[#This Row],[Offered Salary]]&gt;$O$28))</f>
        <v>0</v>
      </c>
      <c r="K3902" t="str">
        <f>IF(Table3_1[[#This Row],[Offered Salary]]&lt;$O$27,"Low",IF(Table3_1[[#This Row],[Offered Salary]]&gt;$O$28,"High",""))</f>
        <v/>
      </c>
      <c r="L3902" s="6">
        <f>((Table3_1[[#This Row],[Offered Salary]]-$O$25)/$O$26)</f>
        <v>3.224785918082157E-2</v>
      </c>
    </row>
    <row r="3903" spans="1:12" x14ac:dyDescent="0.3">
      <c r="A3903">
        <v>387963</v>
      </c>
      <c r="B3903" s="2">
        <v>41787</v>
      </c>
      <c r="C3903" s="3">
        <v>0.86208333333333331</v>
      </c>
      <c r="D3903" t="s">
        <v>31</v>
      </c>
      <c r="E3903" t="s">
        <v>27</v>
      </c>
      <c r="F3903" t="s">
        <v>15</v>
      </c>
      <c r="G3903" t="s">
        <v>10</v>
      </c>
      <c r="H3903">
        <v>17425</v>
      </c>
      <c r="I3903">
        <f>IF(Table3_1[[#This Row],[Status]]="Hired",1,0)</f>
        <v>1</v>
      </c>
      <c r="J3903" t="b">
        <f>OR((Table3_1[[#This Row],[Offered Salary]]&lt;$O$27),(Table3_1[[#This Row],[Offered Salary]]&gt;$O$28))</f>
        <v>0</v>
      </c>
      <c r="K3903" t="str">
        <f>IF(Table3_1[[#This Row],[Offered Salary]]&lt;$O$27,"Low",IF(Table3_1[[#This Row],[Offered Salary]]&gt;$O$28,"High",""))</f>
        <v/>
      </c>
      <c r="L3903" s="6">
        <f>((Table3_1[[#This Row],[Offered Salary]]-$O$25)/$O$26)</f>
        <v>-1.1285650714231243</v>
      </c>
    </row>
    <row r="3904" spans="1:12" x14ac:dyDescent="0.3">
      <c r="A3904">
        <v>657136</v>
      </c>
      <c r="B3904" s="2">
        <v>41787</v>
      </c>
      <c r="C3904" s="3">
        <v>0.86230324074074072</v>
      </c>
      <c r="D3904" t="s">
        <v>30</v>
      </c>
      <c r="E3904" t="s">
        <v>27</v>
      </c>
      <c r="F3904" t="s">
        <v>15</v>
      </c>
      <c r="G3904" t="s">
        <v>10</v>
      </c>
      <c r="H3904">
        <v>57809</v>
      </c>
      <c r="I3904">
        <f>IF(Table3_1[[#This Row],[Status]]="Hired",1,0)</f>
        <v>0</v>
      </c>
      <c r="J3904" t="b">
        <f>OR((Table3_1[[#This Row],[Offered Salary]]&lt;$O$27),(Table3_1[[#This Row],[Offered Salary]]&gt;$O$28))</f>
        <v>0</v>
      </c>
      <c r="K3904" t="str">
        <f>IF(Table3_1[[#This Row],[Offered Salary]]&lt;$O$27,"Low",IF(Table3_1[[#This Row],[Offered Salary]]&gt;$O$28,"High",""))</f>
        <v/>
      </c>
      <c r="L3904" s="6">
        <f>((Table3_1[[#This Row],[Offered Salary]]-$O$25)/$O$26)</f>
        <v>0.27120409517913757</v>
      </c>
    </row>
    <row r="3905" spans="1:12" x14ac:dyDescent="0.3">
      <c r="A3905">
        <v>442094</v>
      </c>
      <c r="B3905" s="2">
        <v>41787</v>
      </c>
      <c r="C3905" s="3">
        <v>0.86300925925925931</v>
      </c>
      <c r="D3905" t="s">
        <v>31</v>
      </c>
      <c r="E3905" t="s">
        <v>27</v>
      </c>
      <c r="F3905" t="s">
        <v>15</v>
      </c>
      <c r="G3905" t="s">
        <v>10</v>
      </c>
      <c r="H3905">
        <v>47681</v>
      </c>
      <c r="I3905">
        <f>IF(Table3_1[[#This Row],[Status]]="Hired",1,0)</f>
        <v>1</v>
      </c>
      <c r="J3905" t="b">
        <f>OR((Table3_1[[#This Row],[Offered Salary]]&lt;$O$27),(Table3_1[[#This Row],[Offered Salary]]&gt;$O$28))</f>
        <v>0</v>
      </c>
      <c r="K3905" t="str">
        <f>IF(Table3_1[[#This Row],[Offered Salary]]&lt;$O$27,"Low",IF(Table3_1[[#This Row],[Offered Salary]]&gt;$O$28,"High",""))</f>
        <v/>
      </c>
      <c r="L3905" s="6">
        <f>((Table3_1[[#This Row],[Offered Salary]]-$O$25)/$O$26)</f>
        <v>-7.9847363798371068E-2</v>
      </c>
    </row>
    <row r="3906" spans="1:12" x14ac:dyDescent="0.3">
      <c r="A3906">
        <v>486905</v>
      </c>
      <c r="B3906" s="2">
        <v>41787</v>
      </c>
      <c r="C3906" s="3">
        <v>0.86435185185185182</v>
      </c>
      <c r="D3906" t="s">
        <v>30</v>
      </c>
      <c r="E3906" t="s">
        <v>27</v>
      </c>
      <c r="F3906" t="s">
        <v>15</v>
      </c>
      <c r="G3906" t="s">
        <v>10</v>
      </c>
      <c r="H3906">
        <v>53582</v>
      </c>
      <c r="I3906">
        <f>IF(Table3_1[[#This Row],[Status]]="Hired",1,0)</f>
        <v>0</v>
      </c>
      <c r="J3906" t="b">
        <f>OR((Table3_1[[#This Row],[Offered Salary]]&lt;$O$27),(Table3_1[[#This Row],[Offered Salary]]&gt;$O$28))</f>
        <v>0</v>
      </c>
      <c r="K3906" t="str">
        <f>IF(Table3_1[[#This Row],[Offered Salary]]&lt;$O$27,"Low",IF(Table3_1[[#This Row],[Offered Salary]]&gt;$O$28,"High",""))</f>
        <v/>
      </c>
      <c r="L3906" s="6">
        <f>((Table3_1[[#This Row],[Offered Salary]]-$O$25)/$O$26)</f>
        <v>0.12469002358574016</v>
      </c>
    </row>
    <row r="3907" spans="1:12" x14ac:dyDescent="0.3">
      <c r="A3907">
        <v>464509</v>
      </c>
      <c r="B3907" s="2">
        <v>41802</v>
      </c>
      <c r="C3907" s="3">
        <v>0.52255787037037038</v>
      </c>
      <c r="D3907" t="s">
        <v>31</v>
      </c>
      <c r="E3907" t="s">
        <v>29</v>
      </c>
      <c r="F3907" t="s">
        <v>15</v>
      </c>
      <c r="G3907" t="s">
        <v>10</v>
      </c>
      <c r="H3907">
        <v>95535</v>
      </c>
      <c r="I3907">
        <f>IF(Table3_1[[#This Row],[Status]]="Hired",1,0)</f>
        <v>1</v>
      </c>
      <c r="J3907" t="b">
        <f>OR((Table3_1[[#This Row],[Offered Salary]]&lt;$O$27),(Table3_1[[#This Row],[Offered Salary]]&gt;$O$28))</f>
        <v>0</v>
      </c>
      <c r="K3907" t="str">
        <f>IF(Table3_1[[#This Row],[Offered Salary]]&lt;$O$27,"Low",IF(Table3_1[[#This Row],[Offered Salary]]&gt;$O$28,"High",""))</f>
        <v/>
      </c>
      <c r="L3907" s="6">
        <f>((Table3_1[[#This Row],[Offered Salary]]-$O$25)/$O$26)</f>
        <v>1.5788430506871838</v>
      </c>
    </row>
    <row r="3908" spans="1:12" x14ac:dyDescent="0.3">
      <c r="A3908">
        <v>791737</v>
      </c>
      <c r="B3908" s="2">
        <v>41824</v>
      </c>
      <c r="C3908" s="3">
        <v>1.0879629629629629E-3</v>
      </c>
      <c r="D3908" t="s">
        <v>30</v>
      </c>
      <c r="E3908" t="s">
        <v>29</v>
      </c>
      <c r="F3908" t="s">
        <v>15</v>
      </c>
      <c r="G3908" t="s">
        <v>10</v>
      </c>
      <c r="H3908">
        <v>26036</v>
      </c>
      <c r="I3908">
        <f>IF(Table3_1[[#This Row],[Status]]="Hired",1,0)</f>
        <v>0</v>
      </c>
      <c r="J3908" t="b">
        <f>OR((Table3_1[[#This Row],[Offered Salary]]&lt;$O$27),(Table3_1[[#This Row],[Offered Salary]]&gt;$O$28))</f>
        <v>0</v>
      </c>
      <c r="K3908" t="str">
        <f>IF(Table3_1[[#This Row],[Offered Salary]]&lt;$O$27,"Low",IF(Table3_1[[#This Row],[Offered Salary]]&gt;$O$28,"High",""))</f>
        <v/>
      </c>
      <c r="L3908" s="6">
        <f>((Table3_1[[#This Row],[Offered Salary]]-$O$25)/$O$26)</f>
        <v>-0.83009507603851473</v>
      </c>
    </row>
    <row r="3909" spans="1:12" x14ac:dyDescent="0.3">
      <c r="A3909">
        <v>488691</v>
      </c>
      <c r="B3909" s="2">
        <v>41824</v>
      </c>
      <c r="C3909" s="3">
        <v>3.2060185185185186E-3</v>
      </c>
      <c r="D3909" t="s">
        <v>30</v>
      </c>
      <c r="E3909" t="s">
        <v>29</v>
      </c>
      <c r="F3909" t="s">
        <v>15</v>
      </c>
      <c r="G3909" t="s">
        <v>10</v>
      </c>
      <c r="H3909">
        <v>48477</v>
      </c>
      <c r="I3909">
        <f>IF(Table3_1[[#This Row],[Status]]="Hired",1,0)</f>
        <v>0</v>
      </c>
      <c r="J3909" t="b">
        <f>OR((Table3_1[[#This Row],[Offered Salary]]&lt;$O$27),(Table3_1[[#This Row],[Offered Salary]]&gt;$O$28))</f>
        <v>0</v>
      </c>
      <c r="K3909" t="str">
        <f>IF(Table3_1[[#This Row],[Offered Salary]]&lt;$O$27,"Low",IF(Table3_1[[#This Row],[Offered Salary]]&gt;$O$28,"High",""))</f>
        <v/>
      </c>
      <c r="L3909" s="6">
        <f>((Table3_1[[#This Row],[Offered Salary]]-$O$25)/$O$26)</f>
        <v>-5.2256826540660078E-2</v>
      </c>
    </row>
    <row r="3910" spans="1:12" x14ac:dyDescent="0.3">
      <c r="A3910">
        <v>58937</v>
      </c>
      <c r="B3910" s="2">
        <v>41824</v>
      </c>
      <c r="C3910" s="3">
        <v>3.9120370370370368E-3</v>
      </c>
      <c r="D3910" t="s">
        <v>31</v>
      </c>
      <c r="E3910" t="s">
        <v>29</v>
      </c>
      <c r="F3910" t="s">
        <v>15</v>
      </c>
      <c r="G3910" t="s">
        <v>10</v>
      </c>
      <c r="H3910">
        <v>15293</v>
      </c>
      <c r="I3910">
        <f>IF(Table3_1[[#This Row],[Status]]="Hired",1,0)</f>
        <v>1</v>
      </c>
      <c r="J3910" t="b">
        <f>OR((Table3_1[[#This Row],[Offered Salary]]&lt;$O$27),(Table3_1[[#This Row],[Offered Salary]]&gt;$O$28))</f>
        <v>0</v>
      </c>
      <c r="K3910" t="str">
        <f>IF(Table3_1[[#This Row],[Offered Salary]]&lt;$O$27,"Low",IF(Table3_1[[#This Row],[Offered Salary]]&gt;$O$28,"High",""))</f>
        <v/>
      </c>
      <c r="L3910" s="6">
        <f>((Table3_1[[#This Row],[Offered Salary]]-$O$25)/$O$26)</f>
        <v>-1.202463344580712</v>
      </c>
    </row>
    <row r="3911" spans="1:12" x14ac:dyDescent="0.3">
      <c r="A3911">
        <v>437058</v>
      </c>
      <c r="B3911" s="2">
        <v>41824</v>
      </c>
      <c r="C3911" s="3">
        <v>6.1805555555555555E-3</v>
      </c>
      <c r="D3911" t="s">
        <v>30</v>
      </c>
      <c r="E3911" t="s">
        <v>29</v>
      </c>
      <c r="F3911" t="s">
        <v>15</v>
      </c>
      <c r="G3911" t="s">
        <v>10</v>
      </c>
      <c r="H3911">
        <v>10271</v>
      </c>
      <c r="I3911">
        <f>IF(Table3_1[[#This Row],[Status]]="Hired",1,0)</f>
        <v>0</v>
      </c>
      <c r="J3911" t="b">
        <f>OR((Table3_1[[#This Row],[Offered Salary]]&lt;$O$27),(Table3_1[[#This Row],[Offered Salary]]&gt;$O$28))</f>
        <v>1</v>
      </c>
      <c r="K3911" t="str">
        <f>IF(Table3_1[[#This Row],[Offered Salary]]&lt;$O$27,"Low",IF(Table3_1[[#This Row],[Offered Salary]]&gt;$O$28,"High",""))</f>
        <v>Low</v>
      </c>
      <c r="L3911" s="6">
        <f>((Table3_1[[#This Row],[Offered Salary]]-$O$25)/$O$26)</f>
        <v>-1.3765332919528535</v>
      </c>
    </row>
    <row r="3912" spans="1:12" x14ac:dyDescent="0.3">
      <c r="A3912">
        <v>430925</v>
      </c>
      <c r="B3912" s="2">
        <v>41824</v>
      </c>
      <c r="C3912" s="3">
        <v>3.6805555555555554E-3</v>
      </c>
      <c r="D3912" t="s">
        <v>31</v>
      </c>
      <c r="E3912" t="s">
        <v>29</v>
      </c>
      <c r="F3912" t="s">
        <v>15</v>
      </c>
      <c r="G3912" t="s">
        <v>10</v>
      </c>
      <c r="H3912">
        <v>97932</v>
      </c>
      <c r="I3912">
        <f>IF(Table3_1[[#This Row],[Status]]="Hired",1,0)</f>
        <v>1</v>
      </c>
      <c r="J3912" t="b">
        <f>OR((Table3_1[[#This Row],[Offered Salary]]&lt;$O$27),(Table3_1[[#This Row],[Offered Salary]]&gt;$O$28))</f>
        <v>0</v>
      </c>
      <c r="K3912" t="str">
        <f>IF(Table3_1[[#This Row],[Offered Salary]]&lt;$O$27,"Low",IF(Table3_1[[#This Row],[Offered Salary]]&gt;$O$28,"High",""))</f>
        <v/>
      </c>
      <c r="L3912" s="6">
        <f>((Table3_1[[#This Row],[Offered Salary]]-$O$25)/$O$26)</f>
        <v>1.6619266157710195</v>
      </c>
    </row>
    <row r="3913" spans="1:12" x14ac:dyDescent="0.3">
      <c r="A3913">
        <v>991451</v>
      </c>
      <c r="B3913" s="2">
        <v>41824</v>
      </c>
      <c r="C3913" s="3">
        <v>2.9398148148148148E-3</v>
      </c>
      <c r="D3913" t="s">
        <v>31</v>
      </c>
      <c r="E3913" t="s">
        <v>29</v>
      </c>
      <c r="F3913" t="s">
        <v>15</v>
      </c>
      <c r="G3913" t="s">
        <v>10</v>
      </c>
      <c r="H3913">
        <v>25268</v>
      </c>
      <c r="I3913">
        <f>IF(Table3_1[[#This Row],[Status]]="Hired",1,0)</f>
        <v>1</v>
      </c>
      <c r="J3913" t="b">
        <f>OR((Table3_1[[#This Row],[Offered Salary]]&lt;$O$27),(Table3_1[[#This Row],[Offered Salary]]&gt;$O$28))</f>
        <v>0</v>
      </c>
      <c r="K3913" t="str">
        <f>IF(Table3_1[[#This Row],[Offered Salary]]&lt;$O$27,"Low",IF(Table3_1[[#This Row],[Offered Salary]]&gt;$O$28,"High",""))</f>
        <v/>
      </c>
      <c r="L3913" s="6">
        <f>((Table3_1[[#This Row],[Offered Salary]]-$O$25)/$O$26)</f>
        <v>-0.85671509188515038</v>
      </c>
    </row>
    <row r="3914" spans="1:12" x14ac:dyDescent="0.3">
      <c r="A3914">
        <v>642877</v>
      </c>
      <c r="B3914" s="2">
        <v>41832</v>
      </c>
      <c r="C3914" s="3">
        <v>0.77746527777777774</v>
      </c>
      <c r="D3914" t="s">
        <v>30</v>
      </c>
      <c r="E3914" t="s">
        <v>27</v>
      </c>
      <c r="F3914" t="s">
        <v>15</v>
      </c>
      <c r="G3914" t="s">
        <v>10</v>
      </c>
      <c r="H3914">
        <v>22683</v>
      </c>
      <c r="I3914">
        <f>IF(Table3_1[[#This Row],[Status]]="Hired",1,0)</f>
        <v>0</v>
      </c>
      <c r="J3914" t="b">
        <f>OR((Table3_1[[#This Row],[Offered Salary]]&lt;$O$27),(Table3_1[[#This Row],[Offered Salary]]&gt;$O$28))</f>
        <v>0</v>
      </c>
      <c r="K3914" t="str">
        <f>IF(Table3_1[[#This Row],[Offered Salary]]&lt;$O$27,"Low",IF(Table3_1[[#This Row],[Offered Salary]]&gt;$O$28,"High",""))</f>
        <v/>
      </c>
      <c r="L3914" s="6">
        <f>((Table3_1[[#This Row],[Offered Salary]]-$O$25)/$O$26)</f>
        <v>-0.94631501501477722</v>
      </c>
    </row>
    <row r="3915" spans="1:12" x14ac:dyDescent="0.3">
      <c r="A3915">
        <v>989961</v>
      </c>
      <c r="B3915" s="2">
        <v>41832</v>
      </c>
      <c r="C3915" s="3">
        <v>0.77768518518518515</v>
      </c>
      <c r="D3915" t="s">
        <v>30</v>
      </c>
      <c r="E3915" t="s">
        <v>27</v>
      </c>
      <c r="F3915" t="s">
        <v>15</v>
      </c>
      <c r="G3915" t="s">
        <v>10</v>
      </c>
      <c r="H3915">
        <v>14559</v>
      </c>
      <c r="I3915">
        <f>IF(Table3_1[[#This Row],[Status]]="Hired",1,0)</f>
        <v>0</v>
      </c>
      <c r="J3915" t="b">
        <f>OR((Table3_1[[#This Row],[Offered Salary]]&lt;$O$27),(Table3_1[[#This Row],[Offered Salary]]&gt;$O$28))</f>
        <v>0</v>
      </c>
      <c r="K3915" t="str">
        <f>IF(Table3_1[[#This Row],[Offered Salary]]&lt;$O$27,"Low",IF(Table3_1[[#This Row],[Offered Salary]]&gt;$O$28,"High",""))</f>
        <v/>
      </c>
      <c r="L3915" s="6">
        <f>((Table3_1[[#This Row],[Offered Salary]]-$O$25)/$O$26)</f>
        <v>-1.2279048701424706</v>
      </c>
    </row>
    <row r="3916" spans="1:12" x14ac:dyDescent="0.3">
      <c r="A3916">
        <v>259269</v>
      </c>
      <c r="B3916" s="2">
        <v>41786</v>
      </c>
      <c r="C3916" s="3">
        <v>0.75440972222222225</v>
      </c>
      <c r="D3916" t="s">
        <v>31</v>
      </c>
      <c r="E3916" t="s">
        <v>27</v>
      </c>
      <c r="F3916" t="s">
        <v>20</v>
      </c>
      <c r="G3916" t="s">
        <v>10</v>
      </c>
      <c r="H3916">
        <v>15216</v>
      </c>
      <c r="I3916">
        <f>IF(Table3_1[[#This Row],[Status]]="Hired",1,0)</f>
        <v>1</v>
      </c>
      <c r="J3916" t="b">
        <f>OR((Table3_1[[#This Row],[Offered Salary]]&lt;$O$27),(Table3_1[[#This Row],[Offered Salary]]&gt;$O$28))</f>
        <v>0</v>
      </c>
      <c r="K3916" t="str">
        <f>IF(Table3_1[[#This Row],[Offered Salary]]&lt;$O$27,"Low",IF(Table3_1[[#This Row],[Offered Salary]]&gt;$O$28,"High",""))</f>
        <v/>
      </c>
      <c r="L3916" s="6">
        <f>((Table3_1[[#This Row],[Offered Salary]]-$O$25)/$O$26)</f>
        <v>-1.2051322784611691</v>
      </c>
    </row>
    <row r="3917" spans="1:12" x14ac:dyDescent="0.3">
      <c r="A3917">
        <v>202730</v>
      </c>
      <c r="B3917" s="2">
        <v>41786</v>
      </c>
      <c r="C3917" s="3">
        <v>0.75476851851851856</v>
      </c>
      <c r="D3917" t="s">
        <v>31</v>
      </c>
      <c r="E3917" t="s">
        <v>29</v>
      </c>
      <c r="F3917" t="s">
        <v>20</v>
      </c>
      <c r="G3917" t="s">
        <v>10</v>
      </c>
      <c r="H3917">
        <v>22862</v>
      </c>
      <c r="I3917">
        <f>IF(Table3_1[[#This Row],[Status]]="Hired",1,0)</f>
        <v>1</v>
      </c>
      <c r="J3917" t="b">
        <f>OR((Table3_1[[#This Row],[Offered Salary]]&lt;$O$27),(Table3_1[[#This Row],[Offered Salary]]&gt;$O$28))</f>
        <v>0</v>
      </c>
      <c r="K3917" t="str">
        <f>IF(Table3_1[[#This Row],[Offered Salary]]&lt;$O$27,"Low",IF(Table3_1[[#This Row],[Offered Salary]]&gt;$O$28,"High",""))</f>
        <v/>
      </c>
      <c r="L3917" s="6">
        <f>((Table3_1[[#This Row],[Offered Salary]]-$O$25)/$O$26)</f>
        <v>-0.9401106102796889</v>
      </c>
    </row>
    <row r="3918" spans="1:12" x14ac:dyDescent="0.3">
      <c r="A3918">
        <v>984292</v>
      </c>
      <c r="B3918" s="2">
        <v>41793</v>
      </c>
      <c r="C3918" s="3">
        <v>0.45886574074074077</v>
      </c>
      <c r="D3918" t="s">
        <v>30</v>
      </c>
      <c r="E3918" t="s">
        <v>29</v>
      </c>
      <c r="F3918" t="s">
        <v>20</v>
      </c>
      <c r="G3918" t="s">
        <v>10</v>
      </c>
      <c r="H3918">
        <v>37882</v>
      </c>
      <c r="I3918">
        <f>IF(Table3_1[[#This Row],[Status]]="Hired",1,0)</f>
        <v>0</v>
      </c>
      <c r="J3918" t="b">
        <f>OR((Table3_1[[#This Row],[Offered Salary]]&lt;$O$27),(Table3_1[[#This Row],[Offered Salary]]&gt;$O$28))</f>
        <v>0</v>
      </c>
      <c r="K3918" t="str">
        <f>IF(Table3_1[[#This Row],[Offered Salary]]&lt;$O$27,"Low",IF(Table3_1[[#This Row],[Offered Salary]]&gt;$O$28,"High",""))</f>
        <v/>
      </c>
      <c r="L3918" s="6">
        <f>((Table3_1[[#This Row],[Offered Salary]]-$O$25)/$O$26)</f>
        <v>-0.41949519619574538</v>
      </c>
    </row>
    <row r="3919" spans="1:12" x14ac:dyDescent="0.3">
      <c r="A3919">
        <v>273112</v>
      </c>
      <c r="B3919" s="2">
        <v>41873</v>
      </c>
      <c r="C3919" s="3">
        <v>0.39809027777777778</v>
      </c>
      <c r="D3919" t="s">
        <v>31</v>
      </c>
      <c r="E3919" t="s">
        <v>27</v>
      </c>
      <c r="F3919" t="s">
        <v>20</v>
      </c>
      <c r="G3919" t="s">
        <v>10</v>
      </c>
      <c r="H3919">
        <v>58438</v>
      </c>
      <c r="I3919">
        <f>IF(Table3_1[[#This Row],[Status]]="Hired",1,0)</f>
        <v>1</v>
      </c>
      <c r="J3919" t="b">
        <f>OR((Table3_1[[#This Row],[Offered Salary]]&lt;$O$27),(Table3_1[[#This Row],[Offered Salary]]&gt;$O$28))</f>
        <v>0</v>
      </c>
      <c r="K3919" t="str">
        <f>IF(Table3_1[[#This Row],[Offered Salary]]&lt;$O$27,"Low",IF(Table3_1[[#This Row],[Offered Salary]]&gt;$O$28,"High",""))</f>
        <v/>
      </c>
      <c r="L3919" s="6">
        <f>((Table3_1[[#This Row],[Offered Salary]]-$O$25)/$O$26)</f>
        <v>0.29300616544936398</v>
      </c>
    </row>
    <row r="3920" spans="1:12" x14ac:dyDescent="0.3">
      <c r="A3920">
        <v>830024</v>
      </c>
      <c r="B3920" s="2">
        <v>41778</v>
      </c>
      <c r="C3920" s="3">
        <v>0.39687499999999998</v>
      </c>
      <c r="D3920" t="s">
        <v>31</v>
      </c>
      <c r="E3920" t="s">
        <v>27</v>
      </c>
      <c r="F3920" t="s">
        <v>12</v>
      </c>
      <c r="G3920" t="s">
        <v>10</v>
      </c>
      <c r="H3920">
        <v>54712</v>
      </c>
      <c r="I3920">
        <f>IF(Table3_1[[#This Row],[Status]]="Hired",1,0)</f>
        <v>1</v>
      </c>
      <c r="J3920" t="b">
        <f>OR((Table3_1[[#This Row],[Offered Salary]]&lt;$O$27),(Table3_1[[#This Row],[Offered Salary]]&gt;$O$28))</f>
        <v>0</v>
      </c>
      <c r="K3920" t="str">
        <f>IF(Table3_1[[#This Row],[Offered Salary]]&lt;$O$27,"Low",IF(Table3_1[[#This Row],[Offered Salary]]&gt;$O$28,"High",""))</f>
        <v/>
      </c>
      <c r="L3920" s="6">
        <f>((Table3_1[[#This Row],[Offered Salary]]-$O$25)/$O$26)</f>
        <v>0.16385749481842032</v>
      </c>
    </row>
    <row r="3921" spans="1:12" x14ac:dyDescent="0.3">
      <c r="A3921">
        <v>938760</v>
      </c>
      <c r="B3921" s="2">
        <v>41841</v>
      </c>
      <c r="C3921" s="3">
        <v>0.39681712962962962</v>
      </c>
      <c r="D3921" t="s">
        <v>31</v>
      </c>
      <c r="E3921" t="s">
        <v>27</v>
      </c>
      <c r="F3921" t="s">
        <v>12</v>
      </c>
      <c r="G3921" t="s">
        <v>10</v>
      </c>
      <c r="H3921">
        <v>62020</v>
      </c>
      <c r="I3921">
        <f>IF(Table3_1[[#This Row],[Status]]="Hired",1,0)</f>
        <v>1</v>
      </c>
      <c r="J3921" t="b">
        <f>OR((Table3_1[[#This Row],[Offered Salary]]&lt;$O$27),(Table3_1[[#This Row],[Offered Salary]]&gt;$O$28))</f>
        <v>0</v>
      </c>
      <c r="K3921" t="str">
        <f>IF(Table3_1[[#This Row],[Offered Salary]]&lt;$O$27,"Low",IF(Table3_1[[#This Row],[Offered Salary]]&gt;$O$28,"High",""))</f>
        <v/>
      </c>
      <c r="L3921" s="6">
        <f>((Table3_1[[#This Row],[Offered Salary]]-$O$25)/$O$26)</f>
        <v>0.41716358310906343</v>
      </c>
    </row>
    <row r="3922" spans="1:12" x14ac:dyDescent="0.3">
      <c r="A3922">
        <v>217754</v>
      </c>
      <c r="B3922" s="2">
        <v>41857</v>
      </c>
      <c r="C3922" s="3">
        <v>0.71312500000000001</v>
      </c>
      <c r="D3922" t="s">
        <v>31</v>
      </c>
      <c r="E3922" t="s">
        <v>27</v>
      </c>
      <c r="F3922" t="s">
        <v>12</v>
      </c>
      <c r="G3922" t="s">
        <v>10</v>
      </c>
      <c r="H3922">
        <v>2463</v>
      </c>
      <c r="I3922">
        <f>IF(Table3_1[[#This Row],[Status]]="Hired",1,0)</f>
        <v>1</v>
      </c>
      <c r="J3922" t="b">
        <f>OR((Table3_1[[#This Row],[Offered Salary]]&lt;$O$27),(Table3_1[[#This Row],[Offered Salary]]&gt;$O$28))</f>
        <v>1</v>
      </c>
      <c r="K3922" t="str">
        <f>IF(Table3_1[[#This Row],[Offered Salary]]&lt;$O$27,"Low",IF(Table3_1[[#This Row],[Offered Salary]]&gt;$O$28,"High",""))</f>
        <v>Low</v>
      </c>
      <c r="L3922" s="6">
        <f>((Table3_1[[#This Row],[Offered Salary]]-$O$25)/$O$26)</f>
        <v>-1.6471701197269835</v>
      </c>
    </row>
    <row r="3923" spans="1:12" x14ac:dyDescent="0.3">
      <c r="A3923">
        <v>353917</v>
      </c>
      <c r="B3923" s="2">
        <v>41877</v>
      </c>
      <c r="C3923" s="3">
        <v>0.69374999999999998</v>
      </c>
      <c r="D3923" t="s">
        <v>31</v>
      </c>
      <c r="E3923" t="s">
        <v>27</v>
      </c>
      <c r="F3923" t="s">
        <v>12</v>
      </c>
      <c r="G3923" t="s">
        <v>10</v>
      </c>
      <c r="H3923">
        <v>14997</v>
      </c>
      <c r="I3923">
        <f>IF(Table3_1[[#This Row],[Status]]="Hired",1,0)</f>
        <v>1</v>
      </c>
      <c r="J3923" t="b">
        <f>OR((Table3_1[[#This Row],[Offered Salary]]&lt;$O$27),(Table3_1[[#This Row],[Offered Salary]]&gt;$O$28))</f>
        <v>0</v>
      </c>
      <c r="K3923" t="str">
        <f>IF(Table3_1[[#This Row],[Offered Salary]]&lt;$O$27,"Low",IF(Table3_1[[#This Row],[Offered Salary]]&gt;$O$28,"High",""))</f>
        <v/>
      </c>
      <c r="L3923" s="6">
        <f>((Table3_1[[#This Row],[Offered Salary]]-$O$25)/$O$26)</f>
        <v>-1.2127231423549363</v>
      </c>
    </row>
    <row r="3924" spans="1:12" x14ac:dyDescent="0.3">
      <c r="A3924">
        <v>307390</v>
      </c>
      <c r="B3924" s="2">
        <v>41878</v>
      </c>
      <c r="C3924" s="3">
        <v>0.39119212962962963</v>
      </c>
      <c r="D3924" t="s">
        <v>31</v>
      </c>
      <c r="E3924" t="s">
        <v>27</v>
      </c>
      <c r="F3924" t="s">
        <v>12</v>
      </c>
      <c r="G3924" t="s">
        <v>10</v>
      </c>
      <c r="H3924">
        <v>80927</v>
      </c>
      <c r="I3924">
        <f>IF(Table3_1[[#This Row],[Status]]="Hired",1,0)</f>
        <v>1</v>
      </c>
      <c r="J3924" t="b">
        <f>OR((Table3_1[[#This Row],[Offered Salary]]&lt;$O$27),(Table3_1[[#This Row],[Offered Salary]]&gt;$O$28))</f>
        <v>0</v>
      </c>
      <c r="K3924" t="str">
        <f>IF(Table3_1[[#This Row],[Offered Salary]]&lt;$O$27,"Low",IF(Table3_1[[#This Row],[Offered Salary]]&gt;$O$28,"High",""))</f>
        <v/>
      </c>
      <c r="L3924" s="6">
        <f>((Table3_1[[#This Row],[Offered Salary]]-$O$25)/$O$26)</f>
        <v>1.0725081659376334</v>
      </c>
    </row>
    <row r="3925" spans="1:12" x14ac:dyDescent="0.3">
      <c r="A3925">
        <v>824047</v>
      </c>
      <c r="B3925" s="2">
        <v>41856</v>
      </c>
      <c r="C3925" s="3">
        <v>0.35653935185185187</v>
      </c>
      <c r="D3925" t="s">
        <v>31</v>
      </c>
      <c r="E3925" t="s">
        <v>29</v>
      </c>
      <c r="F3925" t="s">
        <v>20</v>
      </c>
      <c r="G3925" t="s">
        <v>2</v>
      </c>
      <c r="H3925">
        <v>35844</v>
      </c>
      <c r="I3925">
        <f>IF(Table3_1[[#This Row],[Status]]="Hired",1,0)</f>
        <v>1</v>
      </c>
      <c r="J3925" t="b">
        <f>OR((Table3_1[[#This Row],[Offered Salary]]&lt;$O$27),(Table3_1[[#This Row],[Offered Salary]]&gt;$O$28))</f>
        <v>0</v>
      </c>
      <c r="K3925" t="str">
        <f>IF(Table3_1[[#This Row],[Offered Salary]]&lt;$O$27,"Low",IF(Table3_1[[#This Row],[Offered Salary]]&gt;$O$28,"High",""))</f>
        <v/>
      </c>
      <c r="L3925" s="6">
        <f>((Table3_1[[#This Row],[Offered Salary]]-$O$25)/$O$26)</f>
        <v>-0.49013529033043762</v>
      </c>
    </row>
    <row r="3926" spans="1:12" x14ac:dyDescent="0.3">
      <c r="A3926">
        <v>99934</v>
      </c>
      <c r="B3926" s="2">
        <v>41785</v>
      </c>
      <c r="C3926" s="3">
        <v>0.39900462962962963</v>
      </c>
      <c r="D3926" t="s">
        <v>31</v>
      </c>
      <c r="E3926" t="s">
        <v>29</v>
      </c>
      <c r="F3926" t="s">
        <v>20</v>
      </c>
      <c r="G3926" t="s">
        <v>10</v>
      </c>
      <c r="H3926">
        <v>52182</v>
      </c>
      <c r="I3926">
        <f>IF(Table3_1[[#This Row],[Status]]="Hired",1,0)</f>
        <v>1</v>
      </c>
      <c r="J3926" t="b">
        <f>OR((Table3_1[[#This Row],[Offered Salary]]&lt;$O$27),(Table3_1[[#This Row],[Offered Salary]]&gt;$O$28))</f>
        <v>0</v>
      </c>
      <c r="K3926" t="str">
        <f>IF(Table3_1[[#This Row],[Offered Salary]]&lt;$O$27,"Low",IF(Table3_1[[#This Row],[Offered Salary]]&gt;$O$28,"High",""))</f>
        <v/>
      </c>
      <c r="L3926" s="6">
        <f>((Table3_1[[#This Row],[Offered Salary]]-$O$25)/$O$26)</f>
        <v>7.6163953031977122E-2</v>
      </c>
    </row>
    <row r="3927" spans="1:12" x14ac:dyDescent="0.3">
      <c r="A3927">
        <v>282040</v>
      </c>
      <c r="B3927" s="2">
        <v>41785</v>
      </c>
      <c r="C3927" s="3">
        <v>0.39934027777777775</v>
      </c>
      <c r="D3927" t="s">
        <v>30</v>
      </c>
      <c r="E3927" t="s">
        <v>27</v>
      </c>
      <c r="F3927" t="s">
        <v>20</v>
      </c>
      <c r="G3927" t="s">
        <v>10</v>
      </c>
      <c r="H3927">
        <v>81683</v>
      </c>
      <c r="I3927">
        <f>IF(Table3_1[[#This Row],[Status]]="Hired",1,0)</f>
        <v>0</v>
      </c>
      <c r="J3927" t="b">
        <f>OR((Table3_1[[#This Row],[Offered Salary]]&lt;$O$27),(Table3_1[[#This Row],[Offered Salary]]&gt;$O$28))</f>
        <v>0</v>
      </c>
      <c r="K3927" t="str">
        <f>IF(Table3_1[[#This Row],[Offered Salary]]&lt;$O$27,"Low",IF(Table3_1[[#This Row],[Offered Salary]]&gt;$O$28,"High",""))</f>
        <v/>
      </c>
      <c r="L3927" s="6">
        <f>((Table3_1[[#This Row],[Offered Salary]]-$O$25)/$O$26)</f>
        <v>1.0987122440366655</v>
      </c>
    </row>
    <row r="3928" spans="1:12" x14ac:dyDescent="0.3">
      <c r="A3928">
        <v>263166</v>
      </c>
      <c r="B3928" s="2">
        <v>41852</v>
      </c>
      <c r="C3928" s="3">
        <v>0.34081018518518519</v>
      </c>
      <c r="D3928" t="s">
        <v>30</v>
      </c>
      <c r="E3928" t="s">
        <v>27</v>
      </c>
      <c r="F3928" t="s">
        <v>20</v>
      </c>
      <c r="G3928" t="s">
        <v>10</v>
      </c>
      <c r="H3928">
        <v>86432</v>
      </c>
      <c r="I3928">
        <f>IF(Table3_1[[#This Row],[Status]]="Hired",1,0)</f>
        <v>0</v>
      </c>
      <c r="J3928" t="b">
        <f>OR((Table3_1[[#This Row],[Offered Salary]]&lt;$O$27),(Table3_1[[#This Row],[Offered Salary]]&gt;$O$28))</f>
        <v>0</v>
      </c>
      <c r="K3928" t="str">
        <f>IF(Table3_1[[#This Row],[Offered Salary]]&lt;$O$27,"Low",IF(Table3_1[[#This Row],[Offered Salary]]&gt;$O$28,"High",""))</f>
        <v/>
      </c>
      <c r="L3928" s="6">
        <f>((Table3_1[[#This Row],[Offered Salary]]-$O$25)/$O$26)</f>
        <v>1.2633196076508231</v>
      </c>
    </row>
    <row r="3929" spans="1:12" x14ac:dyDescent="0.3">
      <c r="A3929">
        <v>232657</v>
      </c>
      <c r="B3929" s="2">
        <v>41774</v>
      </c>
      <c r="C3929" s="3">
        <v>0.56331018518518516</v>
      </c>
      <c r="D3929" t="s">
        <v>31</v>
      </c>
      <c r="E3929" t="s">
        <v>27</v>
      </c>
      <c r="F3929" t="s">
        <v>17</v>
      </c>
      <c r="G3929" t="s">
        <v>2</v>
      </c>
      <c r="H3929">
        <v>57400</v>
      </c>
      <c r="I3929">
        <f>IF(Table3_1[[#This Row],[Status]]="Hired",1,0)</f>
        <v>1</v>
      </c>
      <c r="J3929" t="b">
        <f>OR((Table3_1[[#This Row],[Offered Salary]]&lt;$O$27),(Table3_1[[#This Row],[Offered Salary]]&gt;$O$28))</f>
        <v>0</v>
      </c>
      <c r="K3929" t="str">
        <f>IF(Table3_1[[#This Row],[Offered Salary]]&lt;$O$27,"Low",IF(Table3_1[[#This Row],[Offered Salary]]&gt;$O$28,"High",""))</f>
        <v/>
      </c>
      <c r="L3929" s="6">
        <f>((Table3_1[[#This Row],[Offered Salary]]-$O$25)/$O$26)</f>
        <v>0.25702755028164537</v>
      </c>
    </row>
    <row r="3930" spans="1:12" x14ac:dyDescent="0.3">
      <c r="A3930">
        <v>558724</v>
      </c>
      <c r="B3930" s="2">
        <v>41785</v>
      </c>
      <c r="C3930" s="3">
        <v>0.73473379629629632</v>
      </c>
      <c r="D3930" t="s">
        <v>30</v>
      </c>
      <c r="E3930" t="s">
        <v>27</v>
      </c>
      <c r="F3930" t="s">
        <v>17</v>
      </c>
      <c r="G3930" t="s">
        <v>2</v>
      </c>
      <c r="H3930">
        <v>47351</v>
      </c>
      <c r="I3930">
        <f>IF(Table3_1[[#This Row],[Status]]="Hired",1,0)</f>
        <v>0</v>
      </c>
      <c r="J3930" t="b">
        <f>OR((Table3_1[[#This Row],[Offered Salary]]&lt;$O$27),(Table3_1[[#This Row],[Offered Salary]]&gt;$O$28))</f>
        <v>0</v>
      </c>
      <c r="K3930" t="str">
        <f>IF(Table3_1[[#This Row],[Offered Salary]]&lt;$O$27,"Low",IF(Table3_1[[#This Row],[Offered Salary]]&gt;$O$28,"High",""))</f>
        <v/>
      </c>
      <c r="L3930" s="6">
        <f>((Table3_1[[#This Row],[Offered Salary]]-$O$25)/$O$26)</f>
        <v>-9.1285651857472352E-2</v>
      </c>
    </row>
    <row r="3931" spans="1:12" x14ac:dyDescent="0.3">
      <c r="A3931">
        <v>67488</v>
      </c>
      <c r="B3931" s="2">
        <v>41855</v>
      </c>
      <c r="C3931" s="3">
        <v>0.39693287037037039</v>
      </c>
      <c r="D3931" t="s">
        <v>31</v>
      </c>
      <c r="E3931" t="s">
        <v>27</v>
      </c>
      <c r="F3931" t="s">
        <v>17</v>
      </c>
      <c r="G3931" t="s">
        <v>2</v>
      </c>
      <c r="H3931">
        <v>10631</v>
      </c>
      <c r="I3931">
        <f>IF(Table3_1[[#This Row],[Status]]="Hired",1,0)</f>
        <v>1</v>
      </c>
      <c r="J3931" t="b">
        <f>OR((Table3_1[[#This Row],[Offered Salary]]&lt;$O$27),(Table3_1[[#This Row],[Offered Salary]]&gt;$O$28))</f>
        <v>1</v>
      </c>
      <c r="K3931" t="str">
        <f>IF(Table3_1[[#This Row],[Offered Salary]]&lt;$O$27,"Low",IF(Table3_1[[#This Row],[Offered Salary]]&gt;$O$28,"High",""))</f>
        <v>Low</v>
      </c>
      <c r="L3931" s="6">
        <f>((Table3_1[[#This Row],[Offered Salary]]-$O$25)/$O$26)</f>
        <v>-1.364055159524743</v>
      </c>
    </row>
    <row r="3932" spans="1:12" x14ac:dyDescent="0.3">
      <c r="A3932">
        <v>640471</v>
      </c>
      <c r="B3932" s="2">
        <v>41870</v>
      </c>
      <c r="C3932" s="3">
        <v>0.71414351851851854</v>
      </c>
      <c r="D3932" t="s">
        <v>31</v>
      </c>
      <c r="E3932" t="s">
        <v>28</v>
      </c>
      <c r="F3932" t="s">
        <v>20</v>
      </c>
      <c r="G3932" t="s">
        <v>10</v>
      </c>
      <c r="H3932">
        <v>37465</v>
      </c>
      <c r="I3932">
        <f>IF(Table3_1[[#This Row],[Status]]="Hired",1,0)</f>
        <v>1</v>
      </c>
      <c r="J3932" t="b">
        <f>OR((Table3_1[[#This Row],[Offered Salary]]&lt;$O$27),(Table3_1[[#This Row],[Offered Salary]]&gt;$O$28))</f>
        <v>0</v>
      </c>
      <c r="K3932" t="str">
        <f>IF(Table3_1[[#This Row],[Offered Salary]]&lt;$O$27,"Low",IF(Table3_1[[#This Row],[Offered Salary]]&gt;$O$28,"High",""))</f>
        <v/>
      </c>
      <c r="L3932" s="6">
        <f>((Table3_1[[#This Row],[Offered Salary]]-$O$25)/$O$26)</f>
        <v>-0.43394903292497339</v>
      </c>
    </row>
    <row r="3933" spans="1:12" x14ac:dyDescent="0.3">
      <c r="A3933">
        <v>884261</v>
      </c>
      <c r="B3933" s="2">
        <v>41870</v>
      </c>
      <c r="C3933" s="3">
        <v>0.71502314814814816</v>
      </c>
      <c r="D3933" t="s">
        <v>30</v>
      </c>
      <c r="E3933" t="s">
        <v>28</v>
      </c>
      <c r="F3933" t="s">
        <v>20</v>
      </c>
      <c r="G3933" t="s">
        <v>10</v>
      </c>
      <c r="H3933">
        <v>1386</v>
      </c>
      <c r="I3933">
        <f>IF(Table3_1[[#This Row],[Status]]="Hired",1,0)</f>
        <v>0</v>
      </c>
      <c r="J3933" t="b">
        <f>OR((Table3_1[[#This Row],[Offered Salary]]&lt;$O$27),(Table3_1[[#This Row],[Offered Salary]]&gt;$O$28))</f>
        <v>1</v>
      </c>
      <c r="K3933" t="str">
        <f>IF(Table3_1[[#This Row],[Offered Salary]]&lt;$O$27,"Low",IF(Table3_1[[#This Row],[Offered Salary]]&gt;$O$28,"High",""))</f>
        <v>Low</v>
      </c>
      <c r="L3933" s="6">
        <f>((Table3_1[[#This Row],[Offered Salary]]-$O$25)/$O$26)</f>
        <v>-1.684500532574414</v>
      </c>
    </row>
    <row r="3934" spans="1:12" x14ac:dyDescent="0.3">
      <c r="A3934">
        <v>260828</v>
      </c>
      <c r="B3934" s="2">
        <v>41870</v>
      </c>
      <c r="C3934" s="3">
        <v>0.71562499999999996</v>
      </c>
      <c r="D3934" t="s">
        <v>30</v>
      </c>
      <c r="E3934" t="s">
        <v>28</v>
      </c>
      <c r="F3934" t="s">
        <v>20</v>
      </c>
      <c r="G3934" t="s">
        <v>10</v>
      </c>
      <c r="H3934">
        <v>19308</v>
      </c>
      <c r="I3934">
        <f>IF(Table3_1[[#This Row],[Status]]="Hired",1,0)</f>
        <v>0</v>
      </c>
      <c r="J3934" t="b">
        <f>OR((Table3_1[[#This Row],[Offered Salary]]&lt;$O$27),(Table3_1[[#This Row],[Offered Salary]]&gt;$O$28))</f>
        <v>0</v>
      </c>
      <c r="K3934" t="str">
        <f>IF(Table3_1[[#This Row],[Offered Salary]]&lt;$O$27,"Low",IF(Table3_1[[#This Row],[Offered Salary]]&gt;$O$28,"High",""))</f>
        <v/>
      </c>
      <c r="L3934" s="6">
        <f>((Table3_1[[#This Row],[Offered Salary]]-$O$25)/$O$26)</f>
        <v>-1.063297506528313</v>
      </c>
    </row>
    <row r="3935" spans="1:12" x14ac:dyDescent="0.3">
      <c r="A3935">
        <v>695891</v>
      </c>
      <c r="B3935" s="2">
        <v>41807</v>
      </c>
      <c r="C3935" s="3">
        <v>0.68700231481481477</v>
      </c>
      <c r="D3935" t="s">
        <v>31</v>
      </c>
      <c r="E3935" t="s">
        <v>29</v>
      </c>
      <c r="F3935" t="s">
        <v>17</v>
      </c>
      <c r="G3935" t="s">
        <v>7</v>
      </c>
      <c r="H3935">
        <v>69597</v>
      </c>
      <c r="I3935">
        <f>IF(Table3_1[[#This Row],[Status]]="Hired",1,0)</f>
        <v>1</v>
      </c>
      <c r="J3935" t="b">
        <f>OR((Table3_1[[#This Row],[Offered Salary]]&lt;$O$27),(Table3_1[[#This Row],[Offered Salary]]&gt;$O$28))</f>
        <v>0</v>
      </c>
      <c r="K3935" t="str">
        <f>IF(Table3_1[[#This Row],[Offered Salary]]&lt;$O$27,"Low",IF(Table3_1[[#This Row],[Offered Salary]]&gt;$O$28,"High",""))</f>
        <v/>
      </c>
      <c r="L3935" s="6">
        <f>((Table3_1[[#This Row],[Offered Salary]]-$O$25)/$O$26)</f>
        <v>0.67979360924182242</v>
      </c>
    </row>
    <row r="3936" spans="1:12" x14ac:dyDescent="0.3">
      <c r="A3936">
        <v>415382</v>
      </c>
      <c r="B3936" s="2">
        <v>41807</v>
      </c>
      <c r="C3936" s="3">
        <v>0.68829861111111112</v>
      </c>
      <c r="D3936" t="s">
        <v>31</v>
      </c>
      <c r="E3936" t="s">
        <v>29</v>
      </c>
      <c r="F3936" t="s">
        <v>17</v>
      </c>
      <c r="G3936" t="s">
        <v>7</v>
      </c>
      <c r="H3936">
        <v>79833</v>
      </c>
      <c r="I3936">
        <f>IF(Table3_1[[#This Row],[Status]]="Hired",1,0)</f>
        <v>1</v>
      </c>
      <c r="J3936" t="b">
        <f>OR((Table3_1[[#This Row],[Offered Salary]]&lt;$O$27),(Table3_1[[#This Row],[Offered Salary]]&gt;$O$28))</f>
        <v>0</v>
      </c>
      <c r="K3936" t="str">
        <f>IF(Table3_1[[#This Row],[Offered Salary]]&lt;$O$27,"Low",IF(Table3_1[[#This Row],[Offered Salary]]&gt;$O$28,"High",""))</f>
        <v/>
      </c>
      <c r="L3936" s="6">
        <f>((Table3_1[[#This Row],[Offered Salary]]-$O$25)/$O$26)</f>
        <v>1.0345885079477641</v>
      </c>
    </row>
    <row r="3937" spans="1:12" x14ac:dyDescent="0.3">
      <c r="A3937">
        <v>405152</v>
      </c>
      <c r="B3937" s="2">
        <v>41807</v>
      </c>
      <c r="C3937" s="3">
        <v>0.68813657407407403</v>
      </c>
      <c r="D3937" t="s">
        <v>30</v>
      </c>
      <c r="E3937" t="s">
        <v>29</v>
      </c>
      <c r="F3937" t="s">
        <v>17</v>
      </c>
      <c r="G3937" t="s">
        <v>7</v>
      </c>
      <c r="H3937">
        <v>60789</v>
      </c>
      <c r="I3937">
        <f>IF(Table3_1[[#This Row],[Status]]="Hired",1,0)</f>
        <v>0</v>
      </c>
      <c r="J3937" t="b">
        <f>OR((Table3_1[[#This Row],[Offered Salary]]&lt;$O$27),(Table3_1[[#This Row],[Offered Salary]]&gt;$O$28))</f>
        <v>0</v>
      </c>
      <c r="K3937" t="str">
        <f>IF(Table3_1[[#This Row],[Offered Salary]]&lt;$O$27,"Low",IF(Table3_1[[#This Row],[Offered Salary]]&gt;$O$28,"High",""))</f>
        <v/>
      </c>
      <c r="L3937" s="6">
        <f>((Table3_1[[#This Row],[Offered Salary]]-$O$25)/$O$26)</f>
        <v>0.37449530250071894</v>
      </c>
    </row>
    <row r="3938" spans="1:12" x14ac:dyDescent="0.3">
      <c r="A3938">
        <v>922942</v>
      </c>
      <c r="B3938" s="2">
        <v>41869</v>
      </c>
      <c r="C3938" s="3">
        <v>0.39660879629629631</v>
      </c>
      <c r="D3938" t="s">
        <v>31</v>
      </c>
      <c r="E3938" t="s">
        <v>27</v>
      </c>
      <c r="F3938" t="s">
        <v>17</v>
      </c>
      <c r="G3938" t="s">
        <v>8</v>
      </c>
      <c r="H3938">
        <v>18480</v>
      </c>
      <c r="I3938">
        <f>IF(Table3_1[[#This Row],[Status]]="Hired",1,0)</f>
        <v>1</v>
      </c>
      <c r="J3938" t="b">
        <f>OR((Table3_1[[#This Row],[Offered Salary]]&lt;$O$27),(Table3_1[[#This Row],[Offered Salary]]&gt;$O$28))</f>
        <v>0</v>
      </c>
      <c r="K3938" t="str">
        <f>IF(Table3_1[[#This Row],[Offered Salary]]&lt;$O$27,"Low",IF(Table3_1[[#This Row],[Offered Salary]]&gt;$O$28,"High",""))</f>
        <v/>
      </c>
      <c r="L3938" s="6">
        <f>((Table3_1[[#This Row],[Offered Salary]]-$O$25)/$O$26)</f>
        <v>-1.0919972111129672</v>
      </c>
    </row>
    <row r="3939" spans="1:12" x14ac:dyDescent="0.3">
      <c r="A3939">
        <v>746537</v>
      </c>
      <c r="B3939" s="2">
        <v>41856</v>
      </c>
      <c r="C3939" s="3">
        <v>0.39855324074074072</v>
      </c>
      <c r="D3939" t="s">
        <v>31</v>
      </c>
      <c r="E3939" t="s">
        <v>27</v>
      </c>
      <c r="F3939" t="s">
        <v>12</v>
      </c>
      <c r="G3939" t="s">
        <v>4</v>
      </c>
      <c r="H3939">
        <v>68528</v>
      </c>
      <c r="I3939">
        <f>IF(Table3_1[[#This Row],[Status]]="Hired",1,0)</f>
        <v>1</v>
      </c>
      <c r="J3939" t="b">
        <f>OR((Table3_1[[#This Row],[Offered Salary]]&lt;$O$27),(Table3_1[[#This Row],[Offered Salary]]&gt;$O$28))</f>
        <v>0</v>
      </c>
      <c r="K3939" t="str">
        <f>IF(Table3_1[[#This Row],[Offered Salary]]&lt;$O$27,"Low",IF(Table3_1[[#This Row],[Offered Salary]]&gt;$O$28,"High",""))</f>
        <v/>
      </c>
      <c r="L3939" s="6">
        <f>((Table3_1[[#This Row],[Offered Salary]]-$O$25)/$O$26)</f>
        <v>0.64274048822612762</v>
      </c>
    </row>
    <row r="3940" spans="1:12" x14ac:dyDescent="0.3">
      <c r="A3940">
        <v>895640</v>
      </c>
      <c r="B3940" s="2">
        <v>41829</v>
      </c>
      <c r="C3940" s="3">
        <v>0.77204861111111112</v>
      </c>
      <c r="D3940" t="s">
        <v>31</v>
      </c>
      <c r="E3940" t="s">
        <v>29</v>
      </c>
      <c r="F3940" t="s">
        <v>18</v>
      </c>
      <c r="G3940" t="s">
        <v>10</v>
      </c>
      <c r="H3940">
        <v>72160</v>
      </c>
      <c r="I3940">
        <f>IF(Table3_1[[#This Row],[Status]]="Hired",1,0)</f>
        <v>1</v>
      </c>
      <c r="J3940" t="b">
        <f>OR((Table3_1[[#This Row],[Offered Salary]]&lt;$O$27),(Table3_1[[#This Row],[Offered Salary]]&gt;$O$28))</f>
        <v>0</v>
      </c>
      <c r="K3940" t="str">
        <f>IF(Table3_1[[#This Row],[Offered Salary]]&lt;$O$27,"Low",IF(Table3_1[[#This Row],[Offered Salary]]&gt;$O$28,"High",""))</f>
        <v/>
      </c>
      <c r="L3940" s="6">
        <f>((Table3_1[[#This Row],[Offered Salary]]-$O$25)/$O$26)</f>
        <v>0.76863097983417572</v>
      </c>
    </row>
    <row r="3941" spans="1:12" x14ac:dyDescent="0.3">
      <c r="A3941">
        <v>735642</v>
      </c>
      <c r="B3941" s="2">
        <v>41863</v>
      </c>
      <c r="C3941" s="3">
        <v>0.67083333333333328</v>
      </c>
      <c r="D3941" t="s">
        <v>30</v>
      </c>
      <c r="E3941" t="s">
        <v>29</v>
      </c>
      <c r="F3941" t="s">
        <v>20</v>
      </c>
      <c r="G3941" t="s">
        <v>4</v>
      </c>
      <c r="H3941">
        <v>87237</v>
      </c>
      <c r="I3941">
        <f>IF(Table3_1[[#This Row],[Status]]="Hired",1,0)</f>
        <v>0</v>
      </c>
      <c r="J3941" t="b">
        <f>OR((Table3_1[[#This Row],[Offered Salary]]&lt;$O$27),(Table3_1[[#This Row],[Offered Salary]]&gt;$O$28))</f>
        <v>0</v>
      </c>
      <c r="K3941" t="str">
        <f>IF(Table3_1[[#This Row],[Offered Salary]]&lt;$O$27,"Low",IF(Table3_1[[#This Row],[Offered Salary]]&gt;$O$28,"High",""))</f>
        <v/>
      </c>
      <c r="L3941" s="6">
        <f>((Table3_1[[#This Row],[Offered Salary]]-$O$25)/$O$26)</f>
        <v>1.2912220982192368</v>
      </c>
    </row>
    <row r="3942" spans="1:12" x14ac:dyDescent="0.3">
      <c r="A3942">
        <v>120355</v>
      </c>
      <c r="B3942" s="2">
        <v>41765</v>
      </c>
      <c r="C3942" s="3">
        <v>0.39706018518518521</v>
      </c>
      <c r="D3942" t="s">
        <v>30</v>
      </c>
      <c r="E3942" t="s">
        <v>27</v>
      </c>
      <c r="F3942" t="s">
        <v>17</v>
      </c>
      <c r="G3942" t="s">
        <v>4</v>
      </c>
      <c r="H3942">
        <v>78769</v>
      </c>
      <c r="I3942">
        <f>IF(Table3_1[[#This Row],[Status]]="Hired",1,0)</f>
        <v>0</v>
      </c>
      <c r="J3942" t="b">
        <f>OR((Table3_1[[#This Row],[Offered Salary]]&lt;$O$27),(Table3_1[[#This Row],[Offered Salary]]&gt;$O$28))</f>
        <v>0</v>
      </c>
      <c r="K3942" t="str">
        <f>IF(Table3_1[[#This Row],[Offered Salary]]&lt;$O$27,"Low",IF(Table3_1[[#This Row],[Offered Salary]]&gt;$O$28,"High",""))</f>
        <v/>
      </c>
      <c r="L3942" s="6">
        <f>((Table3_1[[#This Row],[Offered Salary]]-$O$25)/$O$26)</f>
        <v>0.99770869432690434</v>
      </c>
    </row>
    <row r="3943" spans="1:12" x14ac:dyDescent="0.3">
      <c r="A3943">
        <v>915403</v>
      </c>
      <c r="B3943" s="2">
        <v>41765</v>
      </c>
      <c r="C3943" s="3">
        <v>0.39811342592592591</v>
      </c>
      <c r="D3943" t="s">
        <v>30</v>
      </c>
      <c r="E3943" t="s">
        <v>27</v>
      </c>
      <c r="F3943" t="s">
        <v>17</v>
      </c>
      <c r="G3943" t="s">
        <v>4</v>
      </c>
      <c r="H3943">
        <v>83655</v>
      </c>
      <c r="I3943">
        <f>IF(Table3_1[[#This Row],[Status]]="Hired",1,0)</f>
        <v>0</v>
      </c>
      <c r="J3943" t="b">
        <f>OR((Table3_1[[#This Row],[Offered Salary]]&lt;$O$27),(Table3_1[[#This Row],[Offered Salary]]&gt;$O$28))</f>
        <v>0</v>
      </c>
      <c r="K3943" t="str">
        <f>IF(Table3_1[[#This Row],[Offered Salary]]&lt;$O$27,"Low",IF(Table3_1[[#This Row],[Offered Salary]]&gt;$O$28,"High",""))</f>
        <v/>
      </c>
      <c r="L3943" s="6">
        <f>((Table3_1[[#This Row],[Offered Salary]]-$O$25)/$O$26)</f>
        <v>1.1670646805595373</v>
      </c>
    </row>
    <row r="3944" spans="1:12" x14ac:dyDescent="0.3">
      <c r="A3944">
        <v>218613</v>
      </c>
      <c r="B3944" s="2">
        <v>41765</v>
      </c>
      <c r="C3944" s="3">
        <v>0.40038194444444447</v>
      </c>
      <c r="D3944" t="s">
        <v>31</v>
      </c>
      <c r="E3944" t="s">
        <v>27</v>
      </c>
      <c r="F3944" t="s">
        <v>17</v>
      </c>
      <c r="G3944" t="s">
        <v>4</v>
      </c>
      <c r="H3944">
        <v>9149</v>
      </c>
      <c r="I3944">
        <f>IF(Table3_1[[#This Row],[Status]]="Hired",1,0)</f>
        <v>1</v>
      </c>
      <c r="J3944" t="b">
        <f>OR((Table3_1[[#This Row],[Offered Salary]]&lt;$O$27),(Table3_1[[#This Row],[Offered Salary]]&gt;$O$28))</f>
        <v>1</v>
      </c>
      <c r="K3944" t="str">
        <f>IF(Table3_1[[#This Row],[Offered Salary]]&lt;$O$27,"Low",IF(Table3_1[[#This Row],[Offered Salary]]&gt;$O$28,"High",""))</f>
        <v>Low</v>
      </c>
      <c r="L3944" s="6">
        <f>((Table3_1[[#This Row],[Offered Salary]]-$O$25)/$O$26)</f>
        <v>-1.4154234713537979</v>
      </c>
    </row>
    <row r="3945" spans="1:12" x14ac:dyDescent="0.3">
      <c r="A3945">
        <v>525791</v>
      </c>
      <c r="B3945" s="2">
        <v>41775</v>
      </c>
      <c r="C3945" s="3">
        <v>0.31569444444444444</v>
      </c>
      <c r="D3945" t="s">
        <v>31</v>
      </c>
      <c r="E3945" t="s">
        <v>27</v>
      </c>
      <c r="F3945" t="s">
        <v>17</v>
      </c>
      <c r="G3945" t="s">
        <v>4</v>
      </c>
      <c r="H3945">
        <v>76751</v>
      </c>
      <c r="I3945">
        <f>IF(Table3_1[[#This Row],[Status]]="Hired",1,0)</f>
        <v>1</v>
      </c>
      <c r="J3945" t="b">
        <f>OR((Table3_1[[#This Row],[Offered Salary]]&lt;$O$27),(Table3_1[[#This Row],[Offered Salary]]&gt;$O$28))</f>
        <v>0</v>
      </c>
      <c r="K3945" t="str">
        <f>IF(Table3_1[[#This Row],[Offered Salary]]&lt;$O$27,"Low",IF(Table3_1[[#This Row],[Offered Salary]]&gt;$O$28,"High",""))</f>
        <v/>
      </c>
      <c r="L3945" s="6">
        <f>((Table3_1[[#This Row],[Offered Salary]]-$O$25)/$O$26)</f>
        <v>0.92776182977155153</v>
      </c>
    </row>
    <row r="3946" spans="1:12" x14ac:dyDescent="0.3">
      <c r="A3946">
        <v>665191</v>
      </c>
      <c r="B3946" s="2">
        <v>41775</v>
      </c>
      <c r="C3946" s="3">
        <v>0.31620370370370371</v>
      </c>
      <c r="D3946" t="s">
        <v>31</v>
      </c>
      <c r="E3946" t="s">
        <v>27</v>
      </c>
      <c r="F3946" t="s">
        <v>17</v>
      </c>
      <c r="G3946" t="s">
        <v>4</v>
      </c>
      <c r="H3946">
        <v>47531</v>
      </c>
      <c r="I3946">
        <f>IF(Table3_1[[#This Row],[Status]]="Hired",1,0)</f>
        <v>1</v>
      </c>
      <c r="J3946" t="b">
        <f>OR((Table3_1[[#This Row],[Offered Salary]]&lt;$O$27),(Table3_1[[#This Row],[Offered Salary]]&gt;$O$28))</f>
        <v>0</v>
      </c>
      <c r="K3946" t="str">
        <f>IF(Table3_1[[#This Row],[Offered Salary]]&lt;$O$27,"Low",IF(Table3_1[[#This Row],[Offered Salary]]&gt;$O$28,"High",""))</f>
        <v/>
      </c>
      <c r="L3946" s="6">
        <f>((Table3_1[[#This Row],[Offered Salary]]-$O$25)/$O$26)</f>
        <v>-8.5046585643417105E-2</v>
      </c>
    </row>
    <row r="3947" spans="1:12" x14ac:dyDescent="0.3">
      <c r="A3947">
        <v>461695</v>
      </c>
      <c r="B3947" s="2">
        <v>41794</v>
      </c>
      <c r="C3947" s="3">
        <v>0.66040509259259261</v>
      </c>
      <c r="D3947" t="s">
        <v>30</v>
      </c>
      <c r="E3947" t="s">
        <v>27</v>
      </c>
      <c r="F3947" t="s">
        <v>17</v>
      </c>
      <c r="G3947" t="s">
        <v>6</v>
      </c>
      <c r="H3947">
        <v>46636</v>
      </c>
      <c r="I3947">
        <f>IF(Table3_1[[#This Row],[Status]]="Hired",1,0)</f>
        <v>0</v>
      </c>
      <c r="J3947" t="b">
        <f>OR((Table3_1[[#This Row],[Offered Salary]]&lt;$O$27),(Table3_1[[#This Row],[Offered Salary]]&gt;$O$28))</f>
        <v>0</v>
      </c>
      <c r="K3947" t="str">
        <f>IF(Table3_1[[#This Row],[Offered Salary]]&lt;$O$27,"Low",IF(Table3_1[[#This Row],[Offered Salary]]&gt;$O$28,"High",""))</f>
        <v/>
      </c>
      <c r="L3947" s="6">
        <f>((Table3_1[[#This Row],[Offered Salary]]-$O$25)/$O$26)</f>
        <v>-0.11606860931885848</v>
      </c>
    </row>
    <row r="3948" spans="1:12" x14ac:dyDescent="0.3">
      <c r="A3948">
        <v>25761</v>
      </c>
      <c r="B3948" s="2">
        <v>41794</v>
      </c>
      <c r="C3948" s="3">
        <v>0.6623148148148148</v>
      </c>
      <c r="D3948" t="s">
        <v>31</v>
      </c>
      <c r="E3948" t="s">
        <v>27</v>
      </c>
      <c r="F3948" t="s">
        <v>17</v>
      </c>
      <c r="G3948" t="s">
        <v>6</v>
      </c>
      <c r="H3948">
        <v>55502</v>
      </c>
      <c r="I3948">
        <f>IF(Table3_1[[#This Row],[Status]]="Hired",1,0)</f>
        <v>1</v>
      </c>
      <c r="J3948" t="b">
        <f>OR((Table3_1[[#This Row],[Offered Salary]]&lt;$O$27),(Table3_1[[#This Row],[Offered Salary]]&gt;$O$28))</f>
        <v>0</v>
      </c>
      <c r="K3948" t="str">
        <f>IF(Table3_1[[#This Row],[Offered Salary]]&lt;$O$27,"Low",IF(Table3_1[[#This Row],[Offered Salary]]&gt;$O$28,"High",""))</f>
        <v/>
      </c>
      <c r="L3948" s="6">
        <f>((Table3_1[[#This Row],[Offered Salary]]-$O$25)/$O$26)</f>
        <v>0.19124006320232947</v>
      </c>
    </row>
    <row r="3949" spans="1:12" x14ac:dyDescent="0.3">
      <c r="A3949">
        <v>511313</v>
      </c>
      <c r="B3949" s="2">
        <v>41815</v>
      </c>
      <c r="C3949" s="3">
        <v>0.59293981481481484</v>
      </c>
      <c r="D3949" t="s">
        <v>30</v>
      </c>
      <c r="E3949" t="s">
        <v>27</v>
      </c>
      <c r="F3949" t="s">
        <v>17</v>
      </c>
      <c r="G3949" t="s">
        <v>4</v>
      </c>
      <c r="H3949">
        <v>87691</v>
      </c>
      <c r="I3949">
        <f>IF(Table3_1[[#This Row],[Status]]="Hired",1,0)</f>
        <v>0</v>
      </c>
      <c r="J3949" t="b">
        <f>OR((Table3_1[[#This Row],[Offered Salary]]&lt;$O$27),(Table3_1[[#This Row],[Offered Salary]]&gt;$O$28))</f>
        <v>0</v>
      </c>
      <c r="K3949" t="str">
        <f>IF(Table3_1[[#This Row],[Offered Salary]]&lt;$O$27,"Low",IF(Table3_1[[#This Row],[Offered Salary]]&gt;$O$28,"High",""))</f>
        <v/>
      </c>
      <c r="L3949" s="6">
        <f>((Table3_1[[#This Row],[Offered Salary]]-$O$25)/$O$26)</f>
        <v>1.3069584096702427</v>
      </c>
    </row>
    <row r="3950" spans="1:12" x14ac:dyDescent="0.3">
      <c r="A3950">
        <v>327673</v>
      </c>
      <c r="B3950" s="2">
        <v>41815</v>
      </c>
      <c r="C3950" s="3">
        <v>0.59326388888888892</v>
      </c>
      <c r="D3950" t="s">
        <v>30</v>
      </c>
      <c r="E3950" t="s">
        <v>27</v>
      </c>
      <c r="F3950" t="s">
        <v>17</v>
      </c>
      <c r="G3950" t="s">
        <v>4</v>
      </c>
      <c r="H3950">
        <v>22503</v>
      </c>
      <c r="I3950">
        <f>IF(Table3_1[[#This Row],[Status]]="Hired",1,0)</f>
        <v>0</v>
      </c>
      <c r="J3950" t="b">
        <f>OR((Table3_1[[#This Row],[Offered Salary]]&lt;$O$27),(Table3_1[[#This Row],[Offered Salary]]&gt;$O$28))</f>
        <v>0</v>
      </c>
      <c r="K3950" t="str">
        <f>IF(Table3_1[[#This Row],[Offered Salary]]&lt;$O$27,"Low",IF(Table3_1[[#This Row],[Offered Salary]]&gt;$O$28,"High",""))</f>
        <v/>
      </c>
      <c r="L3950" s="6">
        <f>((Table3_1[[#This Row],[Offered Salary]]-$O$25)/$O$26)</f>
        <v>-0.95255408122883245</v>
      </c>
    </row>
    <row r="3951" spans="1:12" x14ac:dyDescent="0.3">
      <c r="A3951">
        <v>130020</v>
      </c>
      <c r="B3951" s="2">
        <v>41815</v>
      </c>
      <c r="C3951" s="3">
        <v>0.59444444444444444</v>
      </c>
      <c r="D3951" t="s">
        <v>31</v>
      </c>
      <c r="E3951" t="s">
        <v>27</v>
      </c>
      <c r="F3951" t="s">
        <v>17</v>
      </c>
      <c r="G3951" t="s">
        <v>4</v>
      </c>
      <c r="H3951">
        <v>80256</v>
      </c>
      <c r="I3951">
        <f>IF(Table3_1[[#This Row],[Status]]="Hired",1,0)</f>
        <v>1</v>
      </c>
      <c r="J3951" t="b">
        <f>OR((Table3_1[[#This Row],[Offered Salary]]&lt;$O$27),(Table3_1[[#This Row],[Offered Salary]]&gt;$O$28))</f>
        <v>0</v>
      </c>
      <c r="K3951" t="str">
        <f>IF(Table3_1[[#This Row],[Offered Salary]]&lt;$O$27,"Low",IF(Table3_1[[#This Row],[Offered Salary]]&gt;$O$28,"High",""))</f>
        <v/>
      </c>
      <c r="L3951" s="6">
        <f>((Table3_1[[#This Row],[Offered Salary]]-$O$25)/$O$26)</f>
        <v>1.049250313550794</v>
      </c>
    </row>
    <row r="3952" spans="1:12" x14ac:dyDescent="0.3">
      <c r="A3952">
        <v>916438</v>
      </c>
      <c r="B3952" s="2">
        <v>41815</v>
      </c>
      <c r="C3952" s="3">
        <v>0.60725694444444445</v>
      </c>
      <c r="D3952" t="s">
        <v>30</v>
      </c>
      <c r="E3952" t="s">
        <v>29</v>
      </c>
      <c r="F3952" t="s">
        <v>17</v>
      </c>
      <c r="G3952" t="s">
        <v>4</v>
      </c>
      <c r="H3952">
        <v>41453</v>
      </c>
      <c r="I3952">
        <f>IF(Table3_1[[#This Row],[Status]]="Hired",1,0)</f>
        <v>0</v>
      </c>
      <c r="J3952" t="b">
        <f>OR((Table3_1[[#This Row],[Offered Salary]]&lt;$O$27),(Table3_1[[#This Row],[Offered Salary]]&gt;$O$28))</f>
        <v>0</v>
      </c>
      <c r="K3952" t="str">
        <f>IF(Table3_1[[#This Row],[Offered Salary]]&lt;$O$27,"Low",IF(Table3_1[[#This Row],[Offered Salary]]&gt;$O$28,"High",""))</f>
        <v/>
      </c>
      <c r="L3952" s="6">
        <f>((Table3_1[[#This Row],[Offered Salary]]-$O$25)/$O$26)</f>
        <v>-0.29571905480468264</v>
      </c>
    </row>
    <row r="3953" spans="1:12" x14ac:dyDescent="0.3">
      <c r="A3953">
        <v>402937</v>
      </c>
      <c r="B3953" s="2">
        <v>41815</v>
      </c>
      <c r="C3953" s="3">
        <v>0.60777777777777775</v>
      </c>
      <c r="D3953" t="s">
        <v>31</v>
      </c>
      <c r="E3953" t="s">
        <v>27</v>
      </c>
      <c r="F3953" t="s">
        <v>17</v>
      </c>
      <c r="G3953" t="s">
        <v>4</v>
      </c>
      <c r="H3953">
        <v>38604</v>
      </c>
      <c r="I3953">
        <f>IF(Table3_1[[#This Row],[Status]]="Hired",1,0)</f>
        <v>1</v>
      </c>
      <c r="J3953" t="b">
        <f>OR((Table3_1[[#This Row],[Offered Salary]]&lt;$O$27),(Table3_1[[#This Row],[Offered Salary]]&gt;$O$28))</f>
        <v>0</v>
      </c>
      <c r="K3953" t="str">
        <f>IF(Table3_1[[#This Row],[Offered Salary]]&lt;$O$27,"Low",IF(Table3_1[[#This Row],[Offered Salary]]&gt;$O$28,"High",""))</f>
        <v/>
      </c>
      <c r="L3953" s="6">
        <f>((Table3_1[[#This Row],[Offered Salary]]-$O$25)/$O$26)</f>
        <v>-0.39446960838159045</v>
      </c>
    </row>
    <row r="3954" spans="1:12" x14ac:dyDescent="0.3">
      <c r="A3954">
        <v>637597</v>
      </c>
      <c r="B3954" s="2">
        <v>41822</v>
      </c>
      <c r="C3954" s="3">
        <v>0.43623842592592593</v>
      </c>
      <c r="D3954" t="s">
        <v>30</v>
      </c>
      <c r="E3954" t="s">
        <v>29</v>
      </c>
      <c r="F3954" t="s">
        <v>17</v>
      </c>
      <c r="G3954" t="s">
        <v>6</v>
      </c>
      <c r="H3954">
        <v>6653</v>
      </c>
      <c r="I3954">
        <f>IF(Table3_1[[#This Row],[Status]]="Hired",1,0)</f>
        <v>0</v>
      </c>
      <c r="J3954" t="b">
        <f>OR((Table3_1[[#This Row],[Offered Salary]]&lt;$O$27),(Table3_1[[#This Row],[Offered Salary]]&gt;$O$28))</f>
        <v>1</v>
      </c>
      <c r="K3954" t="str">
        <f>IF(Table3_1[[#This Row],[Offered Salary]]&lt;$O$27,"Low",IF(Table3_1[[#This Row],[Offered Salary]]&gt;$O$28,"High",""))</f>
        <v>Low</v>
      </c>
      <c r="L3954" s="6">
        <f>((Table3_1[[#This Row],[Offered Salary]]-$O$25)/$O$26)</f>
        <v>-1.5019385228553641</v>
      </c>
    </row>
    <row r="3955" spans="1:12" x14ac:dyDescent="0.3">
      <c r="A3955">
        <v>911871</v>
      </c>
      <c r="B3955" s="2">
        <v>41828</v>
      </c>
      <c r="C3955" s="3">
        <v>0.39880787037037035</v>
      </c>
      <c r="D3955" t="s">
        <v>31</v>
      </c>
      <c r="E3955" t="s">
        <v>27</v>
      </c>
      <c r="F3955" t="s">
        <v>17</v>
      </c>
      <c r="G3955" t="s">
        <v>4</v>
      </c>
      <c r="H3955">
        <v>83971</v>
      </c>
      <c r="I3955">
        <f>IF(Table3_1[[#This Row],[Status]]="Hired",1,0)</f>
        <v>1</v>
      </c>
      <c r="J3955" t="b">
        <f>OR((Table3_1[[#This Row],[Offered Salary]]&lt;$O$27),(Table3_1[[#This Row],[Offered Salary]]&gt;$O$28))</f>
        <v>0</v>
      </c>
      <c r="K3955" t="str">
        <f>IF(Table3_1[[#This Row],[Offered Salary]]&lt;$O$27,"Low",IF(Table3_1[[#This Row],[Offered Salary]]&gt;$O$28,"High",""))</f>
        <v/>
      </c>
      <c r="L3955" s="6">
        <f>((Table3_1[[#This Row],[Offered Salary]]-$O$25)/$O$26)</f>
        <v>1.1780177079131009</v>
      </c>
    </row>
    <row r="3956" spans="1:12" x14ac:dyDescent="0.3">
      <c r="A3956">
        <v>102217</v>
      </c>
      <c r="B3956" s="2">
        <v>41807</v>
      </c>
      <c r="C3956" s="3">
        <v>0.3972222222222222</v>
      </c>
      <c r="D3956" t="s">
        <v>31</v>
      </c>
      <c r="E3956" t="s">
        <v>28</v>
      </c>
      <c r="F3956" t="s">
        <v>17</v>
      </c>
      <c r="G3956" t="s">
        <v>2</v>
      </c>
      <c r="H3956">
        <v>23608</v>
      </c>
      <c r="I3956">
        <f>IF(Table3_1[[#This Row],[Status]]="Hired",1,0)</f>
        <v>1</v>
      </c>
      <c r="J3956" t="b">
        <f>OR((Table3_1[[#This Row],[Offered Salary]]&lt;$O$27),(Table3_1[[#This Row],[Offered Salary]]&gt;$O$28))</f>
        <v>0</v>
      </c>
      <c r="K3956" t="str">
        <f>IF(Table3_1[[#This Row],[Offered Salary]]&lt;$O$27,"Low",IF(Table3_1[[#This Row],[Offered Salary]]&gt;$O$28,"High",""))</f>
        <v/>
      </c>
      <c r="L3956" s="6">
        <f>((Table3_1[[#This Row],[Offered Salary]]-$O$25)/$O$26)</f>
        <v>-0.91425314697032656</v>
      </c>
    </row>
    <row r="3957" spans="1:12" x14ac:dyDescent="0.3">
      <c r="A3957">
        <v>151795</v>
      </c>
      <c r="B3957" s="2">
        <v>41828</v>
      </c>
      <c r="C3957" s="3">
        <v>0.67790509259259257</v>
      </c>
      <c r="D3957" t="s">
        <v>31</v>
      </c>
      <c r="E3957" t="s">
        <v>29</v>
      </c>
      <c r="F3957" t="s">
        <v>17</v>
      </c>
      <c r="G3957" t="s">
        <v>2</v>
      </c>
      <c r="H3957">
        <v>31123</v>
      </c>
      <c r="I3957">
        <f>IF(Table3_1[[#This Row],[Status]]="Hired",1,0)</f>
        <v>1</v>
      </c>
      <c r="J3957" t="b">
        <f>OR((Table3_1[[#This Row],[Offered Salary]]&lt;$O$27),(Table3_1[[#This Row],[Offered Salary]]&gt;$O$28))</f>
        <v>0</v>
      </c>
      <c r="K3957" t="str">
        <f>IF(Table3_1[[#This Row],[Offered Salary]]&lt;$O$27,"Low",IF(Table3_1[[#This Row],[Offered Salary]]&gt;$O$28,"High",""))</f>
        <v/>
      </c>
      <c r="L3957" s="6">
        <f>((Table3_1[[#This Row],[Offered Salary]]-$O$25)/$O$26)</f>
        <v>-0.65377213253351996</v>
      </c>
    </row>
    <row r="3958" spans="1:12" x14ac:dyDescent="0.3">
      <c r="A3958">
        <v>832700</v>
      </c>
      <c r="B3958" s="2">
        <v>41828</v>
      </c>
      <c r="C3958" s="3">
        <v>0.67554398148148154</v>
      </c>
      <c r="D3958" t="s">
        <v>30</v>
      </c>
      <c r="E3958" t="s">
        <v>29</v>
      </c>
      <c r="F3958" t="s">
        <v>17</v>
      </c>
      <c r="G3958" t="s">
        <v>2</v>
      </c>
      <c r="H3958">
        <v>57219</v>
      </c>
      <c r="I3958">
        <f>IF(Table3_1[[#This Row],[Status]]="Hired",1,0)</f>
        <v>0</v>
      </c>
      <c r="J3958" t="b">
        <f>OR((Table3_1[[#This Row],[Offered Salary]]&lt;$O$27),(Table3_1[[#This Row],[Offered Salary]]&gt;$O$28))</f>
        <v>0</v>
      </c>
      <c r="K3958" t="str">
        <f>IF(Table3_1[[#This Row],[Offered Salary]]&lt;$O$27,"Low",IF(Table3_1[[#This Row],[Offered Salary]]&gt;$O$28,"High",""))</f>
        <v/>
      </c>
      <c r="L3958" s="6">
        <f>((Table3_1[[#This Row],[Offered Salary]]-$O$25)/$O$26)</f>
        <v>0.25075382258862317</v>
      </c>
    </row>
    <row r="3959" spans="1:12" x14ac:dyDescent="0.3">
      <c r="A3959">
        <v>960256</v>
      </c>
      <c r="B3959" s="2">
        <v>41862</v>
      </c>
      <c r="C3959" s="3">
        <v>0.53924768518518518</v>
      </c>
      <c r="D3959" t="s">
        <v>31</v>
      </c>
      <c r="E3959" t="s">
        <v>27</v>
      </c>
      <c r="F3959" t="s">
        <v>17</v>
      </c>
      <c r="G3959" t="s">
        <v>2</v>
      </c>
      <c r="H3959">
        <v>69108</v>
      </c>
      <c r="I3959">
        <f>IF(Table3_1[[#This Row],[Status]]="Hired",1,0)</f>
        <v>1</v>
      </c>
      <c r="J3959" t="b">
        <f>OR((Table3_1[[#This Row],[Offered Salary]]&lt;$O$27),(Table3_1[[#This Row],[Offered Salary]]&gt;$O$28))</f>
        <v>0</v>
      </c>
      <c r="K3959" t="str">
        <f>IF(Table3_1[[#This Row],[Offered Salary]]&lt;$O$27,"Low",IF(Table3_1[[#This Row],[Offered Salary]]&gt;$O$28,"High",""))</f>
        <v/>
      </c>
      <c r="L3959" s="6">
        <f>((Table3_1[[#This Row],[Offered Salary]]-$O$25)/$O$26)</f>
        <v>0.66284414602697228</v>
      </c>
    </row>
    <row r="3960" spans="1:12" x14ac:dyDescent="0.3">
      <c r="A3960">
        <v>530605</v>
      </c>
      <c r="B3960" s="2">
        <v>41862</v>
      </c>
      <c r="C3960" s="3">
        <v>0.53951388888888885</v>
      </c>
      <c r="D3960" t="s">
        <v>31</v>
      </c>
      <c r="E3960" t="s">
        <v>29</v>
      </c>
      <c r="F3960" t="s">
        <v>17</v>
      </c>
      <c r="G3960" t="s">
        <v>2</v>
      </c>
      <c r="H3960">
        <v>10518</v>
      </c>
      <c r="I3960">
        <f>IF(Table3_1[[#This Row],[Status]]="Hired",1,0)</f>
        <v>1</v>
      </c>
      <c r="J3960" t="b">
        <f>OR((Table3_1[[#This Row],[Offered Salary]]&lt;$O$27),(Table3_1[[#This Row],[Offered Salary]]&gt;$O$28))</f>
        <v>1</v>
      </c>
      <c r="K3960" t="str">
        <f>IF(Table3_1[[#This Row],[Offered Salary]]&lt;$O$27,"Low",IF(Table3_1[[#This Row],[Offered Salary]]&gt;$O$28,"High",""))</f>
        <v>Low</v>
      </c>
      <c r="L3960" s="6">
        <f>((Table3_1[[#This Row],[Offered Salary]]-$O$25)/$O$26)</f>
        <v>-1.3679719066480112</v>
      </c>
    </row>
    <row r="3961" spans="1:12" x14ac:dyDescent="0.3">
      <c r="A3961">
        <v>250940</v>
      </c>
      <c r="B3961" s="2">
        <v>41870</v>
      </c>
      <c r="C3961" s="3">
        <v>0.42241898148148149</v>
      </c>
      <c r="D3961" t="s">
        <v>30</v>
      </c>
      <c r="E3961" t="s">
        <v>29</v>
      </c>
      <c r="F3961" t="s">
        <v>17</v>
      </c>
      <c r="G3961" t="s">
        <v>2</v>
      </c>
      <c r="H3961">
        <v>28339</v>
      </c>
      <c r="I3961">
        <f>IF(Table3_1[[#This Row],[Status]]="Hired",1,0)</f>
        <v>0</v>
      </c>
      <c r="J3961" t="b">
        <f>OR((Table3_1[[#This Row],[Offered Salary]]&lt;$O$27),(Table3_1[[#This Row],[Offered Salary]]&gt;$O$28))</f>
        <v>0</v>
      </c>
      <c r="K3961" t="str">
        <f>IF(Table3_1[[#This Row],[Offered Salary]]&lt;$O$27,"Low",IF(Table3_1[[#This Row],[Offered Salary]]&gt;$O$28,"High",""))</f>
        <v/>
      </c>
      <c r="L3961" s="6">
        <f>((Table3_1[[#This Row],[Offered Salary]]-$O$25)/$O$26)</f>
        <v>-0.75026968997757448</v>
      </c>
    </row>
    <row r="3962" spans="1:12" x14ac:dyDescent="0.3">
      <c r="A3962">
        <v>323612</v>
      </c>
      <c r="B3962" s="2">
        <v>41870</v>
      </c>
      <c r="C3962" s="3">
        <v>0.42229166666666668</v>
      </c>
      <c r="D3962" t="s">
        <v>31</v>
      </c>
      <c r="E3962" t="s">
        <v>28</v>
      </c>
      <c r="F3962" t="s">
        <v>17</v>
      </c>
      <c r="G3962" t="s">
        <v>2</v>
      </c>
      <c r="H3962">
        <v>54909</v>
      </c>
      <c r="I3962">
        <f>IF(Table3_1[[#This Row],[Status]]="Hired",1,0)</f>
        <v>1</v>
      </c>
      <c r="J3962" t="b">
        <f>OR((Table3_1[[#This Row],[Offered Salary]]&lt;$O$27),(Table3_1[[#This Row],[Offered Salary]]&gt;$O$28))</f>
        <v>0</v>
      </c>
      <c r="K3962" t="str">
        <f>IF(Table3_1[[#This Row],[Offered Salary]]&lt;$O$27,"Low",IF(Table3_1[[#This Row],[Offered Salary]]&gt;$O$28,"High",""))</f>
        <v/>
      </c>
      <c r="L3962" s="6">
        <f>((Table3_1[[#This Row],[Offered Salary]]-$O$25)/$O$26)</f>
        <v>0.17068580617491413</v>
      </c>
    </row>
    <row r="3963" spans="1:12" x14ac:dyDescent="0.3">
      <c r="A3963">
        <v>345891</v>
      </c>
      <c r="B3963" s="2">
        <v>41831</v>
      </c>
      <c r="C3963" s="3">
        <v>0.82515046296296302</v>
      </c>
      <c r="D3963" t="s">
        <v>31</v>
      </c>
      <c r="E3963" t="s">
        <v>29</v>
      </c>
      <c r="F3963" t="s">
        <v>17</v>
      </c>
      <c r="G3963" t="s">
        <v>2</v>
      </c>
      <c r="H3963">
        <v>15450</v>
      </c>
      <c r="I3963">
        <f>IF(Table3_1[[#This Row],[Status]]="Hired",1,0)</f>
        <v>1</v>
      </c>
      <c r="J3963" t="b">
        <f>OR((Table3_1[[#This Row],[Offered Salary]]&lt;$O$27),(Table3_1[[#This Row],[Offered Salary]]&gt;$O$28))</f>
        <v>0</v>
      </c>
      <c r="K3963" t="str">
        <f>IF(Table3_1[[#This Row],[Offered Salary]]&lt;$O$27,"Low",IF(Table3_1[[#This Row],[Offered Salary]]&gt;$O$28,"High",""))</f>
        <v/>
      </c>
      <c r="L3963" s="6">
        <f>((Table3_1[[#This Row],[Offered Salary]]-$O$25)/$O$26)</f>
        <v>-1.1970214923828972</v>
      </c>
    </row>
    <row r="3964" spans="1:12" x14ac:dyDescent="0.3">
      <c r="A3964">
        <v>987463</v>
      </c>
      <c r="B3964" s="2">
        <v>41831</v>
      </c>
      <c r="C3964" s="3">
        <v>0.82625000000000004</v>
      </c>
      <c r="D3964" t="s">
        <v>31</v>
      </c>
      <c r="E3964" t="s">
        <v>27</v>
      </c>
      <c r="F3964" t="s">
        <v>17</v>
      </c>
      <c r="G3964" t="s">
        <v>2</v>
      </c>
      <c r="H3964">
        <v>37936</v>
      </c>
      <c r="I3964">
        <f>IF(Table3_1[[#This Row],[Status]]="Hired",1,0)</f>
        <v>1</v>
      </c>
      <c r="J3964" t="b">
        <f>OR((Table3_1[[#This Row],[Offered Salary]]&lt;$O$27),(Table3_1[[#This Row],[Offered Salary]]&gt;$O$28))</f>
        <v>0</v>
      </c>
      <c r="K3964" t="str">
        <f>IF(Table3_1[[#This Row],[Offered Salary]]&lt;$O$27,"Low",IF(Table3_1[[#This Row],[Offered Salary]]&gt;$O$28,"High",""))</f>
        <v/>
      </c>
      <c r="L3964" s="6">
        <f>((Table3_1[[#This Row],[Offered Salary]]-$O$25)/$O$26)</f>
        <v>-0.4176234763315288</v>
      </c>
    </row>
    <row r="3965" spans="1:12" x14ac:dyDescent="0.3">
      <c r="A3965">
        <v>27372</v>
      </c>
      <c r="B3965" s="2">
        <v>41838</v>
      </c>
      <c r="C3965" s="3">
        <v>0.5512731481481481</v>
      </c>
      <c r="D3965" t="s">
        <v>30</v>
      </c>
      <c r="E3965" t="s">
        <v>29</v>
      </c>
      <c r="F3965" t="s">
        <v>17</v>
      </c>
      <c r="G3965" t="s">
        <v>2</v>
      </c>
      <c r="H3965">
        <v>12875</v>
      </c>
      <c r="I3965">
        <f>IF(Table3_1[[#This Row],[Status]]="Hired",1,0)</f>
        <v>0</v>
      </c>
      <c r="J3965" t="b">
        <f>OR((Table3_1[[#This Row],[Offered Salary]]&lt;$O$27),(Table3_1[[#This Row],[Offered Salary]]&gt;$O$28))</f>
        <v>0</v>
      </c>
      <c r="K3965" t="str">
        <f>IF(Table3_1[[#This Row],[Offered Salary]]&lt;$O$27,"Low",IF(Table3_1[[#This Row],[Offered Salary]]&gt;$O$28,"High",""))</f>
        <v/>
      </c>
      <c r="L3965" s="6">
        <f>((Table3_1[[#This Row],[Offered Salary]]-$O$25)/$O$26)</f>
        <v>-1.2862748007228544</v>
      </c>
    </row>
    <row r="3966" spans="1:12" x14ac:dyDescent="0.3">
      <c r="A3966">
        <v>695272</v>
      </c>
      <c r="B3966" s="2">
        <v>41842</v>
      </c>
      <c r="C3966" s="3">
        <v>0.3979861111111111</v>
      </c>
      <c r="D3966" t="s">
        <v>31</v>
      </c>
      <c r="E3966" t="s">
        <v>27</v>
      </c>
      <c r="F3966" t="s">
        <v>17</v>
      </c>
      <c r="G3966" t="s">
        <v>2</v>
      </c>
      <c r="H3966">
        <v>23379</v>
      </c>
      <c r="I3966">
        <f>IF(Table3_1[[#This Row],[Status]]="Hired",1,0)</f>
        <v>1</v>
      </c>
      <c r="J3966" t="b">
        <f>OR((Table3_1[[#This Row],[Offered Salary]]&lt;$O$27),(Table3_1[[#This Row],[Offered Salary]]&gt;$O$28))</f>
        <v>0</v>
      </c>
      <c r="K3966" t="str">
        <f>IF(Table3_1[[#This Row],[Offered Salary]]&lt;$O$27,"Low",IF(Table3_1[[#This Row],[Offered Salary]]&gt;$O$28,"High",""))</f>
        <v/>
      </c>
      <c r="L3966" s="6">
        <f>((Table3_1[[#This Row],[Offered Salary]]-$O$25)/$O$26)</f>
        <v>-0.92219062565376353</v>
      </c>
    </row>
    <row r="3967" spans="1:12" x14ac:dyDescent="0.3">
      <c r="A3967">
        <v>732645</v>
      </c>
      <c r="B3967" s="2">
        <v>41765</v>
      </c>
      <c r="C3967" s="3">
        <v>0.70952546296296293</v>
      </c>
      <c r="D3967" t="s">
        <v>31</v>
      </c>
      <c r="E3967" t="s">
        <v>27</v>
      </c>
      <c r="F3967" t="s">
        <v>12</v>
      </c>
      <c r="G3967" t="s">
        <v>2</v>
      </c>
      <c r="H3967">
        <v>4833</v>
      </c>
      <c r="I3967">
        <f>IF(Table3_1[[#This Row],[Status]]="Hired",1,0)</f>
        <v>1</v>
      </c>
      <c r="J3967" t="b">
        <f>OR((Table3_1[[#This Row],[Offered Salary]]&lt;$O$27),(Table3_1[[#This Row],[Offered Salary]]&gt;$O$28))</f>
        <v>1</v>
      </c>
      <c r="K3967" t="str">
        <f>IF(Table3_1[[#This Row],[Offered Salary]]&lt;$O$27,"Low",IF(Table3_1[[#This Row],[Offered Salary]]&gt;$O$28,"High",""))</f>
        <v>Low</v>
      </c>
      <c r="L3967" s="6">
        <f>((Table3_1[[#This Row],[Offered Salary]]-$O$25)/$O$26)</f>
        <v>-1.565022414575256</v>
      </c>
    </row>
    <row r="3968" spans="1:12" x14ac:dyDescent="0.3">
      <c r="A3968">
        <v>989119</v>
      </c>
      <c r="B3968" s="2">
        <v>41765</v>
      </c>
      <c r="C3968" s="3">
        <v>0.71181712962962962</v>
      </c>
      <c r="D3968" t="s">
        <v>30</v>
      </c>
      <c r="E3968" t="s">
        <v>27</v>
      </c>
      <c r="F3968" t="s">
        <v>12</v>
      </c>
      <c r="G3968" t="s">
        <v>2</v>
      </c>
      <c r="H3968">
        <v>54856</v>
      </c>
      <c r="I3968">
        <f>IF(Table3_1[[#This Row],[Status]]="Hired",1,0)</f>
        <v>0</v>
      </c>
      <c r="J3968" t="b">
        <f>OR((Table3_1[[#This Row],[Offered Salary]]&lt;$O$27),(Table3_1[[#This Row],[Offered Salary]]&gt;$O$28))</f>
        <v>0</v>
      </c>
      <c r="K3968" t="str">
        <f>IF(Table3_1[[#This Row],[Offered Salary]]&lt;$O$27,"Low",IF(Table3_1[[#This Row],[Offered Salary]]&gt;$O$28,"High",""))</f>
        <v/>
      </c>
      <c r="L3968" s="6">
        <f>((Table3_1[[#This Row],[Offered Salary]]-$O$25)/$O$26)</f>
        <v>0.16884874778966455</v>
      </c>
    </row>
    <row r="3969" spans="1:12" x14ac:dyDescent="0.3">
      <c r="A3969">
        <v>880865</v>
      </c>
      <c r="B3969" s="2">
        <v>41802</v>
      </c>
      <c r="C3969" s="3">
        <v>0.39738425925925924</v>
      </c>
      <c r="D3969" t="s">
        <v>31</v>
      </c>
      <c r="E3969" t="s">
        <v>27</v>
      </c>
      <c r="F3969" t="s">
        <v>20</v>
      </c>
      <c r="G3969" t="s">
        <v>10</v>
      </c>
      <c r="H3969">
        <v>18267</v>
      </c>
      <c r="I3969">
        <f>IF(Table3_1[[#This Row],[Status]]="Hired",1,0)</f>
        <v>1</v>
      </c>
      <c r="J3969" t="b">
        <f>OR((Table3_1[[#This Row],[Offered Salary]]&lt;$O$27),(Table3_1[[#This Row],[Offered Salary]]&gt;$O$28))</f>
        <v>0</v>
      </c>
      <c r="K3969" t="str">
        <f>IF(Table3_1[[#This Row],[Offered Salary]]&lt;$O$27,"Low",IF(Table3_1[[#This Row],[Offered Salary]]&gt;$O$28,"High",""))</f>
        <v/>
      </c>
      <c r="L3969" s="6">
        <f>((Table3_1[[#This Row],[Offered Salary]]-$O$25)/$O$26)</f>
        <v>-1.0993801061329327</v>
      </c>
    </row>
    <row r="3970" spans="1:12" x14ac:dyDescent="0.3">
      <c r="A3970">
        <v>414924</v>
      </c>
      <c r="B3970" s="2">
        <v>41825</v>
      </c>
      <c r="C3970" s="3">
        <v>0.46600694444444446</v>
      </c>
      <c r="D3970" t="s">
        <v>30</v>
      </c>
      <c r="E3970" t="s">
        <v>27</v>
      </c>
      <c r="F3970" t="s">
        <v>14</v>
      </c>
      <c r="G3970" t="s">
        <v>10</v>
      </c>
      <c r="H3970">
        <v>93822</v>
      </c>
      <c r="I3970">
        <f>IF(Table3_1[[#This Row],[Status]]="Hired",1,0)</f>
        <v>0</v>
      </c>
      <c r="J3970" t="b">
        <f>OR((Table3_1[[#This Row],[Offered Salary]]&lt;$O$27),(Table3_1[[#This Row],[Offered Salary]]&gt;$O$28))</f>
        <v>0</v>
      </c>
      <c r="K3970" t="str">
        <f>IF(Table3_1[[#This Row],[Offered Salary]]&lt;$O$27,"Low",IF(Table3_1[[#This Row],[Offered Salary]]&gt;$O$28,"High",""))</f>
        <v/>
      </c>
      <c r="L3970" s="6">
        <f>((Table3_1[[#This Row],[Offered Salary]]-$O$25)/$O$26)</f>
        <v>1.5194679372167579</v>
      </c>
    </row>
    <row r="3971" spans="1:12" x14ac:dyDescent="0.3">
      <c r="A3971">
        <v>516982</v>
      </c>
      <c r="B3971" s="2">
        <v>41760</v>
      </c>
      <c r="C3971" s="3">
        <v>0.39959490740740738</v>
      </c>
      <c r="D3971" t="s">
        <v>31</v>
      </c>
      <c r="E3971" t="s">
        <v>27</v>
      </c>
      <c r="F3971" t="s">
        <v>17</v>
      </c>
      <c r="G3971" t="s">
        <v>8</v>
      </c>
      <c r="H3971">
        <v>41757</v>
      </c>
      <c r="I3971">
        <f>IF(Table3_1[[#This Row],[Status]]="Hired",1,0)</f>
        <v>1</v>
      </c>
      <c r="J3971" t="b">
        <f>OR((Table3_1[[#This Row],[Offered Salary]]&lt;$O$27),(Table3_1[[#This Row],[Offered Salary]]&gt;$O$28))</f>
        <v>0</v>
      </c>
      <c r="K3971" t="str">
        <f>IF(Table3_1[[#This Row],[Offered Salary]]&lt;$O$27,"Low",IF(Table3_1[[#This Row],[Offered Salary]]&gt;$O$28,"High",""))</f>
        <v/>
      </c>
      <c r="L3971" s="6">
        <f>((Table3_1[[#This Row],[Offered Salary]]-$O$25)/$O$26)</f>
        <v>-0.28518196519872269</v>
      </c>
    </row>
    <row r="3972" spans="1:12" x14ac:dyDescent="0.3">
      <c r="A3972">
        <v>91804</v>
      </c>
      <c r="B3972" s="2">
        <v>41874</v>
      </c>
      <c r="C3972" s="3">
        <v>0.37344907407407407</v>
      </c>
      <c r="D3972" t="s">
        <v>31</v>
      </c>
      <c r="E3972" t="s">
        <v>29</v>
      </c>
      <c r="F3972" t="s">
        <v>17</v>
      </c>
      <c r="G3972" t="s">
        <v>8</v>
      </c>
      <c r="H3972">
        <v>43469</v>
      </c>
      <c r="I3972">
        <f>IF(Table3_1[[#This Row],[Status]]="Hired",1,0)</f>
        <v>1</v>
      </c>
      <c r="J3972" t="b">
        <f>OR((Table3_1[[#This Row],[Offered Salary]]&lt;$O$27),(Table3_1[[#This Row],[Offered Salary]]&gt;$O$28))</f>
        <v>0</v>
      </c>
      <c r="K3972" t="str">
        <f>IF(Table3_1[[#This Row],[Offered Salary]]&lt;$O$27,"Low",IF(Table3_1[[#This Row],[Offered Salary]]&gt;$O$28,"High",""))</f>
        <v/>
      </c>
      <c r="L3972" s="6">
        <f>((Table3_1[[#This Row],[Offered Salary]]-$O$25)/$O$26)</f>
        <v>-0.22584151320726387</v>
      </c>
    </row>
    <row r="3973" spans="1:12" x14ac:dyDescent="0.3">
      <c r="A3973">
        <v>728062</v>
      </c>
      <c r="B3973" s="2">
        <v>41874</v>
      </c>
      <c r="C3973" s="3">
        <v>0.37383101851851852</v>
      </c>
      <c r="D3973" t="s">
        <v>30</v>
      </c>
      <c r="E3973" t="s">
        <v>29</v>
      </c>
      <c r="F3973" t="s">
        <v>17</v>
      </c>
      <c r="G3973" t="s">
        <v>8</v>
      </c>
      <c r="H3973">
        <v>55369</v>
      </c>
      <c r="I3973">
        <f>IF(Table3_1[[#This Row],[Status]]="Hired",1,0)</f>
        <v>0</v>
      </c>
      <c r="J3973" t="b">
        <f>OR((Table3_1[[#This Row],[Offered Salary]]&lt;$O$27),(Table3_1[[#This Row],[Offered Salary]]&gt;$O$28))</f>
        <v>0</v>
      </c>
      <c r="K3973" t="str">
        <f>IF(Table3_1[[#This Row],[Offered Salary]]&lt;$O$27,"Low",IF(Table3_1[[#This Row],[Offered Salary]]&gt;$O$28,"High",""))</f>
        <v/>
      </c>
      <c r="L3973" s="6">
        <f>((Table3_1[[#This Row],[Offered Salary]]-$O$25)/$O$26)</f>
        <v>0.18663008649972199</v>
      </c>
    </row>
    <row r="3974" spans="1:12" x14ac:dyDescent="0.3">
      <c r="A3974">
        <v>697180</v>
      </c>
      <c r="B3974" s="2">
        <v>41830</v>
      </c>
      <c r="C3974" s="3">
        <v>0.39700231481481479</v>
      </c>
      <c r="D3974" t="s">
        <v>30</v>
      </c>
      <c r="E3974" t="s">
        <v>29</v>
      </c>
      <c r="F3974" t="s">
        <v>20</v>
      </c>
      <c r="G3974" t="s">
        <v>4</v>
      </c>
      <c r="H3974">
        <v>29133</v>
      </c>
      <c r="I3974">
        <f>IF(Table3_1[[#This Row],[Status]]="Hired",1,0)</f>
        <v>0</v>
      </c>
      <c r="J3974" t="b">
        <f>OR((Table3_1[[#This Row],[Offered Salary]]&lt;$O$27),(Table3_1[[#This Row],[Offered Salary]]&gt;$O$28))</f>
        <v>0</v>
      </c>
      <c r="K3974" t="str">
        <f>IF(Table3_1[[#This Row],[Offered Salary]]&lt;$O$27,"Low",IF(Table3_1[[#This Row],[Offered Salary]]&gt;$O$28,"High",""))</f>
        <v/>
      </c>
      <c r="L3974" s="6">
        <f>((Table3_1[[#This Row],[Offered Salary]]-$O$25)/$O$26)</f>
        <v>-0.72274847567779743</v>
      </c>
    </row>
    <row r="3975" spans="1:12" x14ac:dyDescent="0.3">
      <c r="A3975">
        <v>245050</v>
      </c>
      <c r="B3975" s="2">
        <v>41760</v>
      </c>
      <c r="C3975" s="3">
        <v>0.44730324074074074</v>
      </c>
      <c r="D3975" t="s">
        <v>31</v>
      </c>
      <c r="E3975" t="s">
        <v>27</v>
      </c>
      <c r="F3975" t="s">
        <v>17</v>
      </c>
      <c r="G3975" t="s">
        <v>2</v>
      </c>
      <c r="H3975">
        <v>25888</v>
      </c>
      <c r="I3975">
        <f>IF(Table3_1[[#This Row],[Status]]="Hired",1,0)</f>
        <v>1</v>
      </c>
      <c r="J3975" t="b">
        <f>OR((Table3_1[[#This Row],[Offered Salary]]&lt;$O$27),(Table3_1[[#This Row],[Offered Salary]]&gt;$O$28))</f>
        <v>0</v>
      </c>
      <c r="K3975" t="str">
        <f>IF(Table3_1[[#This Row],[Offered Salary]]&lt;$O$27,"Low",IF(Table3_1[[#This Row],[Offered Salary]]&gt;$O$28,"High",""))</f>
        <v/>
      </c>
      <c r="L3975" s="6">
        <f>((Table3_1[[#This Row],[Offered Salary]]-$O$25)/$O$26)</f>
        <v>-0.83522497492562675</v>
      </c>
    </row>
    <row r="3976" spans="1:12" x14ac:dyDescent="0.3">
      <c r="A3976">
        <v>892747</v>
      </c>
      <c r="B3976" s="2">
        <v>41760</v>
      </c>
      <c r="C3976" s="3">
        <v>0.44916666666666666</v>
      </c>
      <c r="D3976" t="s">
        <v>31</v>
      </c>
      <c r="E3976" t="s">
        <v>29</v>
      </c>
      <c r="F3976" t="s">
        <v>17</v>
      </c>
      <c r="G3976" t="s">
        <v>2</v>
      </c>
      <c r="H3976">
        <v>32605</v>
      </c>
      <c r="I3976">
        <f>IF(Table3_1[[#This Row],[Status]]="Hired",1,0)</f>
        <v>1</v>
      </c>
      <c r="J3976" t="b">
        <f>OR((Table3_1[[#This Row],[Offered Salary]]&lt;$O$27),(Table3_1[[#This Row],[Offered Salary]]&gt;$O$28))</f>
        <v>0</v>
      </c>
      <c r="K3976" t="str">
        <f>IF(Table3_1[[#This Row],[Offered Salary]]&lt;$O$27,"Low",IF(Table3_1[[#This Row],[Offered Salary]]&gt;$O$28,"High",""))</f>
        <v/>
      </c>
      <c r="L3976" s="6">
        <f>((Table3_1[[#This Row],[Offered Salary]]-$O$25)/$O$26)</f>
        <v>-0.60240382070446508</v>
      </c>
    </row>
    <row r="3977" spans="1:12" x14ac:dyDescent="0.3">
      <c r="A3977">
        <v>910415</v>
      </c>
      <c r="B3977" s="2">
        <v>41760</v>
      </c>
      <c r="C3977" s="3">
        <v>0.4473611111111111</v>
      </c>
      <c r="D3977" t="s">
        <v>30</v>
      </c>
      <c r="E3977" t="s">
        <v>28</v>
      </c>
      <c r="F3977" t="s">
        <v>17</v>
      </c>
      <c r="G3977" t="s">
        <v>2</v>
      </c>
      <c r="H3977">
        <v>19171</v>
      </c>
      <c r="I3977">
        <f>IF(Table3_1[[#This Row],[Status]]="Hired",1,0)</f>
        <v>0</v>
      </c>
      <c r="J3977" t="b">
        <f>OR((Table3_1[[#This Row],[Offered Salary]]&lt;$O$27),(Table3_1[[#This Row],[Offered Salary]]&gt;$O$28))</f>
        <v>0</v>
      </c>
      <c r="K3977" t="str">
        <f>IF(Table3_1[[#This Row],[Offered Salary]]&lt;$O$27,"Low",IF(Table3_1[[#This Row],[Offered Salary]]&gt;$O$28,"High",""))</f>
        <v/>
      </c>
      <c r="L3977" s="6">
        <f>((Table3_1[[#This Row],[Offered Salary]]-$O$25)/$O$26)</f>
        <v>-1.0680461291467884</v>
      </c>
    </row>
    <row r="3978" spans="1:12" x14ac:dyDescent="0.3">
      <c r="A3978">
        <v>410772</v>
      </c>
      <c r="B3978" s="2">
        <v>41768</v>
      </c>
      <c r="C3978" s="3">
        <v>0.74721064814814819</v>
      </c>
      <c r="D3978" t="s">
        <v>31</v>
      </c>
      <c r="E3978" t="s">
        <v>27</v>
      </c>
      <c r="F3978" t="s">
        <v>17</v>
      </c>
      <c r="G3978" t="s">
        <v>2</v>
      </c>
      <c r="H3978">
        <v>88636</v>
      </c>
      <c r="I3978">
        <f>IF(Table3_1[[#This Row],[Status]]="Hired",1,0)</f>
        <v>1</v>
      </c>
      <c r="J3978" t="b">
        <f>OR((Table3_1[[#This Row],[Offered Salary]]&lt;$O$27),(Table3_1[[#This Row],[Offered Salary]]&gt;$O$28))</f>
        <v>0</v>
      </c>
      <c r="K3978" t="str">
        <f>IF(Table3_1[[#This Row],[Offered Salary]]&lt;$O$27,"Low",IF(Table3_1[[#This Row],[Offered Salary]]&gt;$O$28,"High",""))</f>
        <v/>
      </c>
      <c r="L3978" s="6">
        <f>((Table3_1[[#This Row],[Offered Salary]]-$O$25)/$O$26)</f>
        <v>1.3397135072940329</v>
      </c>
    </row>
    <row r="3979" spans="1:12" x14ac:dyDescent="0.3">
      <c r="A3979">
        <v>908363</v>
      </c>
      <c r="B3979" s="2">
        <v>41768</v>
      </c>
      <c r="C3979" s="3">
        <v>0.74834490740740744</v>
      </c>
      <c r="D3979" t="s">
        <v>31</v>
      </c>
      <c r="E3979" t="s">
        <v>27</v>
      </c>
      <c r="F3979" t="s">
        <v>17</v>
      </c>
      <c r="G3979" t="s">
        <v>2</v>
      </c>
      <c r="H3979">
        <v>59445</v>
      </c>
      <c r="I3979">
        <f>IF(Table3_1[[#This Row],[Status]]="Hired",1,0)</f>
        <v>1</v>
      </c>
      <c r="J3979" t="b">
        <f>OR((Table3_1[[#This Row],[Offered Salary]]&lt;$O$27),(Table3_1[[#This Row],[Offered Salary]]&gt;$O$28))</f>
        <v>0</v>
      </c>
      <c r="K3979" t="str">
        <f>IF(Table3_1[[#This Row],[Offered Salary]]&lt;$O$27,"Low",IF(Table3_1[[#This Row],[Offered Salary]]&gt;$O$28,"High",""))</f>
        <v/>
      </c>
      <c r="L3979" s="6">
        <f>((Table3_1[[#This Row],[Offered Salary]]-$O$25)/$O$26)</f>
        <v>0.32791027476910639</v>
      </c>
    </row>
    <row r="3980" spans="1:12" x14ac:dyDescent="0.3">
      <c r="A3980">
        <v>376260</v>
      </c>
      <c r="B3980" s="2">
        <v>41768</v>
      </c>
      <c r="C3980" s="3">
        <v>0.74873842592592588</v>
      </c>
      <c r="D3980" t="s">
        <v>30</v>
      </c>
      <c r="E3980" t="s">
        <v>29</v>
      </c>
      <c r="F3980" t="s">
        <v>17</v>
      </c>
      <c r="G3980" t="s">
        <v>2</v>
      </c>
      <c r="H3980">
        <v>62773</v>
      </c>
      <c r="I3980">
        <f>IF(Table3_1[[#This Row],[Status]]="Hired",1,0)</f>
        <v>0</v>
      </c>
      <c r="J3980" t="b">
        <f>OR((Table3_1[[#This Row],[Offered Salary]]&lt;$O$27),(Table3_1[[#This Row],[Offered Salary]]&gt;$O$28))</f>
        <v>0</v>
      </c>
      <c r="K3980" t="str">
        <f>IF(Table3_1[[#This Row],[Offered Salary]]&lt;$O$27,"Low",IF(Table3_1[[#This Row],[Offered Salary]]&gt;$O$28,"High",""))</f>
        <v/>
      </c>
      <c r="L3980" s="6">
        <f>((Table3_1[[#This Row],[Offered Salary]]-$O$25)/$O$26)</f>
        <v>0.44326367677119455</v>
      </c>
    </row>
    <row r="3981" spans="1:12" x14ac:dyDescent="0.3">
      <c r="A3981">
        <v>651481</v>
      </c>
      <c r="B3981" s="2">
        <v>41782</v>
      </c>
      <c r="C3981" s="3">
        <v>0.48218749999999999</v>
      </c>
      <c r="D3981" t="s">
        <v>31</v>
      </c>
      <c r="E3981" t="s">
        <v>27</v>
      </c>
      <c r="F3981" t="s">
        <v>17</v>
      </c>
      <c r="G3981" t="s">
        <v>2</v>
      </c>
      <c r="H3981">
        <v>49827</v>
      </c>
      <c r="I3981">
        <f>IF(Table3_1[[#This Row],[Status]]="Hired",1,0)</f>
        <v>1</v>
      </c>
      <c r="J3981" t="b">
        <f>OR((Table3_1[[#This Row],[Offered Salary]]&lt;$O$27),(Table3_1[[#This Row],[Offered Salary]]&gt;$O$28))</f>
        <v>0</v>
      </c>
      <c r="K3981" t="str">
        <f>IF(Table3_1[[#This Row],[Offered Salary]]&lt;$O$27,"Low",IF(Table3_1[[#This Row],[Offered Salary]]&gt;$O$28,"High",""))</f>
        <v/>
      </c>
      <c r="L3981" s="6">
        <f>((Table3_1[[#This Row],[Offered Salary]]-$O$25)/$O$26)</f>
        <v>-5.4638299352457124E-3</v>
      </c>
    </row>
    <row r="3982" spans="1:12" x14ac:dyDescent="0.3">
      <c r="A3982">
        <v>585158</v>
      </c>
      <c r="B3982" s="2">
        <v>41782</v>
      </c>
      <c r="C3982" s="3">
        <v>0.47993055555555558</v>
      </c>
      <c r="D3982" t="s">
        <v>30</v>
      </c>
      <c r="E3982" t="s">
        <v>28</v>
      </c>
      <c r="F3982" t="s">
        <v>17</v>
      </c>
      <c r="G3982" t="s">
        <v>2</v>
      </c>
      <c r="H3982">
        <v>64340</v>
      </c>
      <c r="I3982">
        <f>IF(Table3_1[[#This Row],[Status]]="Hired",1,0)</f>
        <v>0</v>
      </c>
      <c r="J3982" t="b">
        <f>OR((Table3_1[[#This Row],[Offered Salary]]&lt;$O$27),(Table3_1[[#This Row],[Offered Salary]]&gt;$O$28))</f>
        <v>0</v>
      </c>
      <c r="K3982" t="str">
        <f>IF(Table3_1[[#This Row],[Offered Salary]]&lt;$O$27,"Low",IF(Table3_1[[#This Row],[Offered Salary]]&gt;$O$28,"High",""))</f>
        <v/>
      </c>
      <c r="L3982" s="6">
        <f>((Table3_1[[#This Row],[Offered Salary]]-$O$25)/$O$26)</f>
        <v>0.4975782143124422</v>
      </c>
    </row>
    <row r="3983" spans="1:12" x14ac:dyDescent="0.3">
      <c r="A3983">
        <v>149668</v>
      </c>
      <c r="B3983" s="2">
        <v>41789</v>
      </c>
      <c r="C3983" s="3">
        <v>0.39716435185185184</v>
      </c>
      <c r="D3983" t="s">
        <v>30</v>
      </c>
      <c r="E3983" t="s">
        <v>27</v>
      </c>
      <c r="F3983" t="s">
        <v>18</v>
      </c>
      <c r="G3983" t="s">
        <v>6</v>
      </c>
      <c r="H3983">
        <v>80185</v>
      </c>
      <c r="I3983">
        <f>IF(Table3_1[[#This Row],[Status]]="Hired",1,0)</f>
        <v>0</v>
      </c>
      <c r="J3983" t="b">
        <f>OR((Table3_1[[#This Row],[Offered Salary]]&lt;$O$27),(Table3_1[[#This Row],[Offered Salary]]&gt;$O$28))</f>
        <v>0</v>
      </c>
      <c r="K3983" t="str">
        <f>IF(Table3_1[[#This Row],[Offered Salary]]&lt;$O$27,"Low",IF(Table3_1[[#This Row],[Offered Salary]]&gt;$O$28,"High",""))</f>
        <v/>
      </c>
      <c r="L3983" s="6">
        <f>((Table3_1[[#This Row],[Offered Salary]]-$O$25)/$O$26)</f>
        <v>1.0467893485441389</v>
      </c>
    </row>
    <row r="3984" spans="1:12" x14ac:dyDescent="0.3">
      <c r="A3984">
        <v>708626</v>
      </c>
      <c r="B3984" s="2">
        <v>41821</v>
      </c>
      <c r="C3984" s="3">
        <v>0.50137731481481485</v>
      </c>
      <c r="D3984" t="s">
        <v>31</v>
      </c>
      <c r="E3984" t="s">
        <v>27</v>
      </c>
      <c r="F3984" t="s">
        <v>18</v>
      </c>
      <c r="G3984" t="s">
        <v>6</v>
      </c>
      <c r="H3984">
        <v>91881</v>
      </c>
      <c r="I3984">
        <f>IF(Table3_1[[#This Row],[Status]]="Hired",1,0)</f>
        <v>1</v>
      </c>
      <c r="J3984" t="b">
        <f>OR((Table3_1[[#This Row],[Offered Salary]]&lt;$O$27),(Table3_1[[#This Row],[Offered Salary]]&gt;$O$28))</f>
        <v>0</v>
      </c>
      <c r="K3984" t="str">
        <f>IF(Table3_1[[#This Row],[Offered Salary]]&lt;$O$27,"Low",IF(Table3_1[[#This Row],[Offered Salary]]&gt;$O$28,"High",""))</f>
        <v/>
      </c>
      <c r="L3984" s="6">
        <f>((Table3_1[[#This Row],[Offered Salary]]-$O$25)/$O$26)</f>
        <v>1.4521900065418623</v>
      </c>
    </row>
    <row r="3985" spans="1:12" x14ac:dyDescent="0.3">
      <c r="A3985">
        <v>121218</v>
      </c>
      <c r="B3985" s="2">
        <v>41817</v>
      </c>
      <c r="C3985" s="3">
        <v>0.39685185185185184</v>
      </c>
      <c r="D3985" t="s">
        <v>30</v>
      </c>
      <c r="E3985" t="s">
        <v>27</v>
      </c>
      <c r="F3985" t="s">
        <v>12</v>
      </c>
      <c r="G3985" t="s">
        <v>10</v>
      </c>
      <c r="H3985">
        <v>91417</v>
      </c>
      <c r="I3985">
        <f>IF(Table3_1[[#This Row],[Status]]="Hired",1,0)</f>
        <v>0</v>
      </c>
      <c r="J3985" t="b">
        <f>OR((Table3_1[[#This Row],[Offered Salary]]&lt;$O$27),(Table3_1[[#This Row],[Offered Salary]]&gt;$O$28))</f>
        <v>0</v>
      </c>
      <c r="K3985" t="str">
        <f>IF(Table3_1[[#This Row],[Offered Salary]]&lt;$O$27,"Low",IF(Table3_1[[#This Row],[Offered Salary]]&gt;$O$28,"High",""))</f>
        <v/>
      </c>
      <c r="L3985" s="6">
        <f>((Table3_1[[#This Row],[Offered Salary]]-$O$25)/$O$26)</f>
        <v>1.4361070803011864</v>
      </c>
    </row>
    <row r="3986" spans="1:12" x14ac:dyDescent="0.3">
      <c r="A3986">
        <v>687891</v>
      </c>
      <c r="B3986" s="2">
        <v>41824</v>
      </c>
      <c r="C3986" s="3">
        <v>0.39560185185185187</v>
      </c>
      <c r="D3986" t="s">
        <v>31</v>
      </c>
      <c r="E3986" t="s">
        <v>29</v>
      </c>
      <c r="F3986" t="s">
        <v>12</v>
      </c>
      <c r="G3986" t="s">
        <v>10</v>
      </c>
      <c r="H3986">
        <v>14642</v>
      </c>
      <c r="I3986">
        <f>IF(Table3_1[[#This Row],[Status]]="Hired",1,0)</f>
        <v>1</v>
      </c>
      <c r="J3986" t="b">
        <f>OR((Table3_1[[#This Row],[Offered Salary]]&lt;$O$27),(Table3_1[[#This Row],[Offered Salary]]&gt;$O$28))</f>
        <v>0</v>
      </c>
      <c r="K3986" t="str">
        <f>IF(Table3_1[[#This Row],[Offered Salary]]&lt;$O$27,"Low",IF(Table3_1[[#This Row],[Offered Salary]]&gt;$O$28,"High",""))</f>
        <v/>
      </c>
      <c r="L3986" s="6">
        <f>((Table3_1[[#This Row],[Offered Salary]]-$O$25)/$O$26)</f>
        <v>-1.2250279673882118</v>
      </c>
    </row>
    <row r="3987" spans="1:12" x14ac:dyDescent="0.3">
      <c r="A3987">
        <v>100256</v>
      </c>
      <c r="B3987" s="2">
        <v>41834</v>
      </c>
      <c r="C3987" s="3">
        <v>0.67412037037037043</v>
      </c>
      <c r="D3987" t="s">
        <v>31</v>
      </c>
      <c r="E3987" t="s">
        <v>29</v>
      </c>
      <c r="F3987" t="s">
        <v>12</v>
      </c>
      <c r="G3987" t="s">
        <v>10</v>
      </c>
      <c r="H3987">
        <v>53297</v>
      </c>
      <c r="I3987">
        <f>IF(Table3_1[[#This Row],[Status]]="Hired",1,0)</f>
        <v>1</v>
      </c>
      <c r="J3987" t="b">
        <f>OR((Table3_1[[#This Row],[Offered Salary]]&lt;$O$27),(Table3_1[[#This Row],[Offered Salary]]&gt;$O$28))</f>
        <v>0</v>
      </c>
      <c r="K3987" t="str">
        <f>IF(Table3_1[[#This Row],[Offered Salary]]&lt;$O$27,"Low",IF(Table3_1[[#This Row],[Offered Salary]]&gt;$O$28,"High",""))</f>
        <v/>
      </c>
      <c r="L3987" s="6">
        <f>((Table3_1[[#This Row],[Offered Salary]]-$O$25)/$O$26)</f>
        <v>0.11481150208015269</v>
      </c>
    </row>
    <row r="3988" spans="1:12" x14ac:dyDescent="0.3">
      <c r="A3988">
        <v>67200</v>
      </c>
      <c r="B3988" s="2">
        <v>41843</v>
      </c>
      <c r="C3988" s="3">
        <v>0.50775462962962958</v>
      </c>
      <c r="D3988" t="s">
        <v>31</v>
      </c>
      <c r="E3988" t="s">
        <v>27</v>
      </c>
      <c r="F3988" t="s">
        <v>12</v>
      </c>
      <c r="G3988" t="s">
        <v>10</v>
      </c>
      <c r="H3988">
        <v>52778</v>
      </c>
      <c r="I3988">
        <f>IF(Table3_1[[#This Row],[Status]]="Hired",1,0)</f>
        <v>1</v>
      </c>
      <c r="J3988" t="b">
        <f>OR((Table3_1[[#This Row],[Offered Salary]]&lt;$O$27),(Table3_1[[#This Row],[Offered Salary]]&gt;$O$28))</f>
        <v>0</v>
      </c>
      <c r="K3988" t="str">
        <f>IF(Table3_1[[#This Row],[Offered Salary]]&lt;$O$27,"Low",IF(Table3_1[[#This Row],[Offered Salary]]&gt;$O$28,"High",""))</f>
        <v/>
      </c>
      <c r="L3988" s="6">
        <f>((Table3_1[[#This Row],[Offered Salary]]-$O$25)/$O$26)</f>
        <v>9.6822194496293396E-2</v>
      </c>
    </row>
    <row r="3989" spans="1:12" x14ac:dyDescent="0.3">
      <c r="A3989">
        <v>65620</v>
      </c>
      <c r="B3989" s="2">
        <v>41775</v>
      </c>
      <c r="C3989" s="3">
        <v>0.40081018518518519</v>
      </c>
      <c r="D3989" t="s">
        <v>30</v>
      </c>
      <c r="E3989" t="s">
        <v>27</v>
      </c>
      <c r="F3989" t="s">
        <v>17</v>
      </c>
      <c r="G3989" t="s">
        <v>5</v>
      </c>
      <c r="H3989">
        <v>35469</v>
      </c>
      <c r="I3989">
        <f>IF(Table3_1[[#This Row],[Status]]="Hired",1,0)</f>
        <v>0</v>
      </c>
      <c r="J3989" t="b">
        <f>OR((Table3_1[[#This Row],[Offered Salary]]&lt;$O$27),(Table3_1[[#This Row],[Offered Salary]]&gt;$O$28))</f>
        <v>0</v>
      </c>
      <c r="K3989" t="str">
        <f>IF(Table3_1[[#This Row],[Offered Salary]]&lt;$O$27,"Low",IF(Table3_1[[#This Row],[Offered Salary]]&gt;$O$28,"High",""))</f>
        <v/>
      </c>
      <c r="L3989" s="6">
        <f>((Table3_1[[#This Row],[Offered Salary]]-$O$25)/$O$26)</f>
        <v>-0.50313334494305273</v>
      </c>
    </row>
    <row r="3990" spans="1:12" x14ac:dyDescent="0.3">
      <c r="A3990">
        <v>820771</v>
      </c>
      <c r="B3990" s="2">
        <v>41866</v>
      </c>
      <c r="C3990" s="3">
        <v>0.39762731481481484</v>
      </c>
      <c r="D3990" t="s">
        <v>31</v>
      </c>
      <c r="E3990" t="s">
        <v>27</v>
      </c>
      <c r="F3990" t="s">
        <v>17</v>
      </c>
      <c r="G3990" t="s">
        <v>10</v>
      </c>
      <c r="H3990">
        <v>39064</v>
      </c>
      <c r="I3990">
        <f>IF(Table3_1[[#This Row],[Status]]="Hired",1,0)</f>
        <v>1</v>
      </c>
      <c r="J3990" t="b">
        <f>OR((Table3_1[[#This Row],[Offered Salary]]&lt;$O$27),(Table3_1[[#This Row],[Offered Salary]]&gt;$O$28))</f>
        <v>0</v>
      </c>
      <c r="K3990" t="str">
        <f>IF(Table3_1[[#This Row],[Offered Salary]]&lt;$O$27,"Low",IF(Table3_1[[#This Row],[Offered Salary]]&gt;$O$28,"High",""))</f>
        <v/>
      </c>
      <c r="L3990" s="6">
        <f>((Table3_1[[#This Row],[Offered Salary]]-$O$25)/$O$26)</f>
        <v>-0.37852532805678257</v>
      </c>
    </row>
    <row r="3991" spans="1:12" x14ac:dyDescent="0.3">
      <c r="A3991">
        <v>482167</v>
      </c>
      <c r="B3991" s="2">
        <v>41789</v>
      </c>
      <c r="C3991" s="3">
        <v>0.39688657407407407</v>
      </c>
      <c r="D3991" t="s">
        <v>30</v>
      </c>
      <c r="E3991" t="s">
        <v>27</v>
      </c>
      <c r="F3991" t="s">
        <v>18</v>
      </c>
      <c r="G3991" t="s">
        <v>10</v>
      </c>
      <c r="H3991">
        <v>75283</v>
      </c>
      <c r="I3991">
        <f>IF(Table3_1[[#This Row],[Status]]="Hired",1,0)</f>
        <v>0</v>
      </c>
      <c r="J3991" t="b">
        <f>OR((Table3_1[[#This Row],[Offered Salary]]&lt;$O$27),(Table3_1[[#This Row],[Offered Salary]]&gt;$O$28))</f>
        <v>0</v>
      </c>
      <c r="K3991" t="str">
        <f>IF(Table3_1[[#This Row],[Offered Salary]]&lt;$O$27,"Low",IF(Table3_1[[#This Row],[Offered Salary]]&gt;$O$28,"High",""))</f>
        <v/>
      </c>
      <c r="L3991" s="6">
        <f>((Table3_1[[#This Row],[Offered Salary]]-$O$25)/$O$26)</f>
        <v>0.87687877864803432</v>
      </c>
    </row>
    <row r="3992" spans="1:12" x14ac:dyDescent="0.3">
      <c r="A3992">
        <v>16292</v>
      </c>
      <c r="B3992" s="2">
        <v>41796</v>
      </c>
      <c r="C3992" s="3">
        <v>0.3976736111111111</v>
      </c>
      <c r="D3992" t="s">
        <v>31</v>
      </c>
      <c r="E3992" t="s">
        <v>28</v>
      </c>
      <c r="F3992" t="s">
        <v>18</v>
      </c>
      <c r="G3992" t="s">
        <v>10</v>
      </c>
      <c r="H3992">
        <v>28946</v>
      </c>
      <c r="I3992">
        <f>IF(Table3_1[[#This Row],[Status]]="Hired",1,0)</f>
        <v>1</v>
      </c>
      <c r="J3992" t="b">
        <f>OR((Table3_1[[#This Row],[Offered Salary]]&lt;$O$27),(Table3_1[[#This Row],[Offered Salary]]&gt;$O$28))</f>
        <v>0</v>
      </c>
      <c r="K3992" t="str">
        <f>IF(Table3_1[[#This Row],[Offered Salary]]&lt;$O$27,"Low",IF(Table3_1[[#This Row],[Offered Salary]]&gt;$O$28,"High",""))</f>
        <v/>
      </c>
      <c r="L3992" s="6">
        <f>((Table3_1[[#This Row],[Offered Salary]]-$O$25)/$O$26)</f>
        <v>-0.7292301722446215</v>
      </c>
    </row>
    <row r="3993" spans="1:12" x14ac:dyDescent="0.3">
      <c r="A3993">
        <v>62419</v>
      </c>
      <c r="B3993" s="2">
        <v>41803</v>
      </c>
      <c r="C3993" s="3">
        <v>0.39931712962962962</v>
      </c>
      <c r="D3993" t="s">
        <v>31</v>
      </c>
      <c r="E3993" t="s">
        <v>27</v>
      </c>
      <c r="F3993" t="s">
        <v>17</v>
      </c>
      <c r="G3993" t="s">
        <v>4</v>
      </c>
      <c r="H3993">
        <v>26272</v>
      </c>
      <c r="I3993">
        <f>IF(Table3_1[[#This Row],[Status]]="Hired",1,0)</f>
        <v>1</v>
      </c>
      <c r="J3993" t="b">
        <f>OR((Table3_1[[#This Row],[Offered Salary]]&lt;$O$27),(Table3_1[[#This Row],[Offered Salary]]&gt;$O$28))</f>
        <v>0</v>
      </c>
      <c r="K3993" t="str">
        <f>IF(Table3_1[[#This Row],[Offered Salary]]&lt;$O$27,"Low",IF(Table3_1[[#This Row],[Offered Salary]]&gt;$O$28,"High",""))</f>
        <v/>
      </c>
      <c r="L3993" s="6">
        <f>((Table3_1[[#This Row],[Offered Salary]]-$O$25)/$O$26)</f>
        <v>-0.82191496700230893</v>
      </c>
    </row>
    <row r="3994" spans="1:12" x14ac:dyDescent="0.3">
      <c r="A3994">
        <v>65483</v>
      </c>
      <c r="B3994" s="2">
        <v>41761</v>
      </c>
      <c r="C3994" s="3">
        <v>0.39778935185185182</v>
      </c>
      <c r="D3994" t="s">
        <v>31</v>
      </c>
      <c r="E3994" t="s">
        <v>27</v>
      </c>
      <c r="F3994" t="s">
        <v>15</v>
      </c>
      <c r="G3994" t="s">
        <v>2</v>
      </c>
      <c r="H3994">
        <v>53883</v>
      </c>
      <c r="I3994">
        <f>IF(Table3_1[[#This Row],[Status]]="Hired",1,0)</f>
        <v>1</v>
      </c>
      <c r="J3994" t="b">
        <f>OR((Table3_1[[#This Row],[Offered Salary]]&lt;$O$27),(Table3_1[[#This Row],[Offered Salary]]&gt;$O$28))</f>
        <v>0</v>
      </c>
      <c r="K3994" t="str">
        <f>IF(Table3_1[[#This Row],[Offered Salary]]&lt;$O$27,"Low",IF(Table3_1[[#This Row],[Offered Salary]]&gt;$O$28,"High",""))</f>
        <v/>
      </c>
      <c r="L3994" s="6">
        <f>((Table3_1[[#This Row],[Offered Salary]]-$O$25)/$O$26)</f>
        <v>0.13512312875479923</v>
      </c>
    </row>
    <row r="3995" spans="1:12" x14ac:dyDescent="0.3">
      <c r="A3995">
        <v>292732</v>
      </c>
      <c r="B3995" s="2">
        <v>41788</v>
      </c>
      <c r="C3995" s="3">
        <v>0.83128472222222227</v>
      </c>
      <c r="D3995" t="s">
        <v>30</v>
      </c>
      <c r="E3995" t="s">
        <v>27</v>
      </c>
      <c r="F3995" t="s">
        <v>20</v>
      </c>
      <c r="G3995" t="s">
        <v>2</v>
      </c>
      <c r="H3995">
        <v>63846</v>
      </c>
      <c r="I3995">
        <f>IF(Table3_1[[#This Row],[Status]]="Hired",1,0)</f>
        <v>0</v>
      </c>
      <c r="J3995" t="b">
        <f>OR((Table3_1[[#This Row],[Offered Salary]]&lt;$O$27),(Table3_1[[#This Row],[Offered Salary]]&gt;$O$28))</f>
        <v>0</v>
      </c>
      <c r="K3995" t="str">
        <f>IF(Table3_1[[#This Row],[Offered Salary]]&lt;$O$27,"Low",IF(Table3_1[[#This Row],[Offered Salary]]&gt;$O$28,"High",""))</f>
        <v/>
      </c>
      <c r="L3995" s="6">
        <f>((Table3_1[[#This Row],[Offered Salary]]-$O$25)/$O$26)</f>
        <v>0.48045544370275722</v>
      </c>
    </row>
    <row r="3996" spans="1:12" x14ac:dyDescent="0.3">
      <c r="A3996">
        <v>461785</v>
      </c>
      <c r="B3996" s="2">
        <v>41773</v>
      </c>
      <c r="C3996" s="3">
        <v>0.37053240740740739</v>
      </c>
      <c r="D3996" t="s">
        <v>30</v>
      </c>
      <c r="E3996" t="s">
        <v>29</v>
      </c>
      <c r="F3996" t="s">
        <v>20</v>
      </c>
      <c r="G3996" t="s">
        <v>2</v>
      </c>
      <c r="H3996">
        <v>94357</v>
      </c>
      <c r="I3996">
        <f>IF(Table3_1[[#This Row],[Status]]="Hired",1,0)</f>
        <v>0</v>
      </c>
      <c r="J3996" t="b">
        <f>OR((Table3_1[[#This Row],[Offered Salary]]&lt;$O$27),(Table3_1[[#This Row],[Offered Salary]]&gt;$O$28))</f>
        <v>0</v>
      </c>
      <c r="K3996" t="str">
        <f>IF(Table3_1[[#This Row],[Offered Salary]]&lt;$O$27,"Low",IF(Table3_1[[#This Row],[Offered Salary]]&gt;$O$28,"High",""))</f>
        <v/>
      </c>
      <c r="L3996" s="6">
        <f>((Table3_1[[#This Row],[Offered Salary]]-$O$25)/$O$26)</f>
        <v>1.5380118284640889</v>
      </c>
    </row>
    <row r="3997" spans="1:12" x14ac:dyDescent="0.3">
      <c r="A3997">
        <v>170112</v>
      </c>
      <c r="B3997" s="2">
        <v>41773</v>
      </c>
      <c r="C3997" s="3">
        <v>0.37089120370370371</v>
      </c>
      <c r="D3997" t="s">
        <v>31</v>
      </c>
      <c r="E3997" t="s">
        <v>27</v>
      </c>
      <c r="F3997" t="s">
        <v>20</v>
      </c>
      <c r="G3997" t="s">
        <v>2</v>
      </c>
      <c r="H3997">
        <v>3360</v>
      </c>
      <c r="I3997">
        <f>IF(Table3_1[[#This Row],[Status]]="Hired",1,0)</f>
        <v>1</v>
      </c>
      <c r="J3997" t="b">
        <f>OR((Table3_1[[#This Row],[Offered Salary]]&lt;$O$27),(Table3_1[[#This Row],[Offered Salary]]&gt;$O$28))</f>
        <v>1</v>
      </c>
      <c r="K3997" t="str">
        <f>IF(Table3_1[[#This Row],[Offered Salary]]&lt;$O$27,"Low",IF(Table3_1[[#This Row],[Offered Salary]]&gt;$O$28,"High",""))</f>
        <v>Low</v>
      </c>
      <c r="L3997" s="6">
        <f>((Table3_1[[#This Row],[Offered Salary]]-$O$25)/$O$26)</f>
        <v>-1.6160787730936081</v>
      </c>
    </row>
    <row r="3998" spans="1:12" x14ac:dyDescent="0.3">
      <c r="A3998">
        <v>465549</v>
      </c>
      <c r="B3998" s="2">
        <v>41774</v>
      </c>
      <c r="C3998" s="3">
        <v>0.3619560185185185</v>
      </c>
      <c r="D3998" t="s">
        <v>30</v>
      </c>
      <c r="E3998" t="s">
        <v>27</v>
      </c>
      <c r="F3998" t="s">
        <v>20</v>
      </c>
      <c r="G3998" t="s">
        <v>2</v>
      </c>
      <c r="H3998">
        <v>99432</v>
      </c>
      <c r="I3998">
        <f>IF(Table3_1[[#This Row],[Status]]="Hired",1,0)</f>
        <v>0</v>
      </c>
      <c r="J3998" t="b">
        <f>OR((Table3_1[[#This Row],[Offered Salary]]&lt;$O$27),(Table3_1[[#This Row],[Offered Salary]]&gt;$O$28))</f>
        <v>0</v>
      </c>
      <c r="K3998" t="str">
        <f>IF(Table3_1[[#This Row],[Offered Salary]]&lt;$O$27,"Low",IF(Table3_1[[#This Row],[Offered Salary]]&gt;$O$28,"High",""))</f>
        <v/>
      </c>
      <c r="L3998" s="6">
        <f>((Table3_1[[#This Row],[Offered Salary]]-$O$25)/$O$26)</f>
        <v>1.7139188342214799</v>
      </c>
    </row>
    <row r="3999" spans="1:12" x14ac:dyDescent="0.3">
      <c r="A3999">
        <v>69388</v>
      </c>
      <c r="B3999" s="2">
        <v>41778</v>
      </c>
      <c r="C3999" s="3">
        <v>0.64331018518518523</v>
      </c>
      <c r="D3999" t="s">
        <v>31</v>
      </c>
      <c r="E3999" t="s">
        <v>27</v>
      </c>
      <c r="F3999" t="s">
        <v>20</v>
      </c>
      <c r="G3999" t="s">
        <v>2</v>
      </c>
      <c r="H3999">
        <v>17536</v>
      </c>
      <c r="I3999">
        <f>IF(Table3_1[[#This Row],[Status]]="Hired",1,0)</f>
        <v>1</v>
      </c>
      <c r="J3999" t="b">
        <f>OR((Table3_1[[#This Row],[Offered Salary]]&lt;$O$27),(Table3_1[[#This Row],[Offered Salary]]&gt;$O$28))</f>
        <v>0</v>
      </c>
      <c r="K3999" t="str">
        <f>IF(Table3_1[[#This Row],[Offered Salary]]&lt;$O$27,"Low",IF(Table3_1[[#This Row],[Offered Salary]]&gt;$O$28,"High",""))</f>
        <v/>
      </c>
      <c r="L3999" s="6">
        <f>((Table3_1[[#This Row],[Offered Salary]]-$O$25)/$O$26)</f>
        <v>-1.1247176472577902</v>
      </c>
    </row>
    <row r="4000" spans="1:12" x14ac:dyDescent="0.3">
      <c r="A4000">
        <v>817053</v>
      </c>
      <c r="B4000" s="2">
        <v>41764</v>
      </c>
      <c r="C4000" s="3">
        <v>0.3974537037037037</v>
      </c>
      <c r="D4000" t="s">
        <v>31</v>
      </c>
      <c r="E4000" t="s">
        <v>29</v>
      </c>
      <c r="F4000" t="s">
        <v>14</v>
      </c>
      <c r="G4000" t="s">
        <v>6</v>
      </c>
      <c r="H4000">
        <v>63967</v>
      </c>
      <c r="I4000">
        <f>IF(Table3_1[[#This Row],[Status]]="Hired",1,0)</f>
        <v>1</v>
      </c>
      <c r="J4000" t="b">
        <f>OR((Table3_1[[#This Row],[Offered Salary]]&lt;$O$27),(Table3_1[[#This Row],[Offered Salary]]&gt;$O$28))</f>
        <v>0</v>
      </c>
      <c r="K4000" t="str">
        <f>IF(Table3_1[[#This Row],[Offered Salary]]&lt;$O$27,"Low",IF(Table3_1[[#This Row],[Offered Salary]]&gt;$O$28,"High",""))</f>
        <v/>
      </c>
      <c r="L4000" s="6">
        <f>((Table3_1[[#This Row],[Offered Salary]]-$O$25)/$O$26)</f>
        <v>0.48464948265776103</v>
      </c>
    </row>
    <row r="4001" spans="1:12" x14ac:dyDescent="0.3">
      <c r="A4001">
        <v>430921</v>
      </c>
      <c r="B4001" s="2">
        <v>41771</v>
      </c>
      <c r="C4001" s="3">
        <v>0.58762731481481478</v>
      </c>
      <c r="D4001" t="s">
        <v>31</v>
      </c>
      <c r="E4001" t="s">
        <v>29</v>
      </c>
      <c r="F4001" t="s">
        <v>14</v>
      </c>
      <c r="G4001" t="s">
        <v>6</v>
      </c>
      <c r="H4001">
        <v>19571</v>
      </c>
      <c r="I4001">
        <f>IF(Table3_1[[#This Row],[Status]]="Hired",1,0)</f>
        <v>1</v>
      </c>
      <c r="J4001" t="b">
        <f>OR((Table3_1[[#This Row],[Offered Salary]]&lt;$O$27),(Table3_1[[#This Row],[Offered Salary]]&gt;$O$28))</f>
        <v>0</v>
      </c>
      <c r="K4001" t="str">
        <f>IF(Table3_1[[#This Row],[Offered Salary]]&lt;$O$27,"Low",IF(Table3_1[[#This Row],[Offered Salary]]&gt;$O$28,"High",""))</f>
        <v/>
      </c>
      <c r="L4001" s="6">
        <f>((Table3_1[[#This Row],[Offered Salary]]-$O$25)/$O$26)</f>
        <v>-1.054181537559999</v>
      </c>
    </row>
    <row r="4002" spans="1:12" x14ac:dyDescent="0.3">
      <c r="A4002">
        <v>581633</v>
      </c>
      <c r="B4002" s="2">
        <v>41820</v>
      </c>
      <c r="C4002" s="3">
        <v>0.81339120370370366</v>
      </c>
      <c r="D4002" t="s">
        <v>30</v>
      </c>
      <c r="E4002" t="s">
        <v>29</v>
      </c>
      <c r="F4002" t="s">
        <v>14</v>
      </c>
      <c r="G4002" t="s">
        <v>4</v>
      </c>
      <c r="H4002">
        <v>86946</v>
      </c>
      <c r="I4002">
        <f>IF(Table3_1[[#This Row],[Status]]="Hired",1,0)</f>
        <v>0</v>
      </c>
      <c r="J4002" t="b">
        <f>OR((Table3_1[[#This Row],[Offered Salary]]&lt;$O$27),(Table3_1[[#This Row],[Offered Salary]]&gt;$O$28))</f>
        <v>0</v>
      </c>
      <c r="K4002" t="str">
        <f>IF(Table3_1[[#This Row],[Offered Salary]]&lt;$O$27,"Low",IF(Table3_1[[#This Row],[Offered Salary]]&gt;$O$28,"High",""))</f>
        <v/>
      </c>
      <c r="L4002" s="6">
        <f>((Table3_1[[#This Row],[Offered Salary]]-$O$25)/$O$26)</f>
        <v>1.2811356078398475</v>
      </c>
    </row>
    <row r="4003" spans="1:12" x14ac:dyDescent="0.3">
      <c r="A4003">
        <v>366136</v>
      </c>
      <c r="B4003" s="2">
        <v>41834</v>
      </c>
      <c r="C4003" s="3">
        <v>0.3969212962962963</v>
      </c>
      <c r="D4003" t="s">
        <v>30</v>
      </c>
      <c r="E4003" t="s">
        <v>27</v>
      </c>
      <c r="F4003" t="s">
        <v>20</v>
      </c>
      <c r="G4003" t="s">
        <v>5</v>
      </c>
      <c r="H4003">
        <v>27724</v>
      </c>
      <c r="I4003">
        <f>IF(Table3_1[[#This Row],[Status]]="Hired",1,0)</f>
        <v>0</v>
      </c>
      <c r="J4003" t="b">
        <f>OR((Table3_1[[#This Row],[Offered Salary]]&lt;$O$27),(Table3_1[[#This Row],[Offered Salary]]&gt;$O$28))</f>
        <v>0</v>
      </c>
      <c r="K4003" t="str">
        <f>IF(Table3_1[[#This Row],[Offered Salary]]&lt;$O$27,"Low",IF(Table3_1[[#This Row],[Offered Salary]]&gt;$O$28,"High",""))</f>
        <v/>
      </c>
      <c r="L4003" s="6">
        <f>((Table3_1[[#This Row],[Offered Salary]]-$O$25)/$O$26)</f>
        <v>-0.77158649954226322</v>
      </c>
    </row>
    <row r="4004" spans="1:12" x14ac:dyDescent="0.3">
      <c r="A4004">
        <v>754743</v>
      </c>
      <c r="B4004" s="2">
        <v>41837</v>
      </c>
      <c r="C4004" s="3">
        <v>0.74783564814814818</v>
      </c>
      <c r="D4004" t="s">
        <v>30</v>
      </c>
      <c r="E4004" t="s">
        <v>27</v>
      </c>
      <c r="F4004" t="s">
        <v>20</v>
      </c>
      <c r="G4004" t="s">
        <v>5</v>
      </c>
      <c r="H4004">
        <v>4541</v>
      </c>
      <c r="I4004">
        <f>IF(Table3_1[[#This Row],[Status]]="Hired",1,0)</f>
        <v>0</v>
      </c>
      <c r="J4004" t="b">
        <f>OR((Table3_1[[#This Row],[Offered Salary]]&lt;$O$27),(Table3_1[[#This Row],[Offered Salary]]&gt;$O$28))</f>
        <v>1</v>
      </c>
      <c r="K4004" t="str">
        <f>IF(Table3_1[[#This Row],[Offered Salary]]&lt;$O$27,"Low",IF(Table3_1[[#This Row],[Offered Salary]]&gt;$O$28,"High",""))</f>
        <v>Low</v>
      </c>
      <c r="L4004" s="6">
        <f>((Table3_1[[#This Row],[Offered Salary]]-$O$25)/$O$26)</f>
        <v>-1.5751435664336122</v>
      </c>
    </row>
    <row r="4005" spans="1:12" x14ac:dyDescent="0.3">
      <c r="A4005">
        <v>925800</v>
      </c>
      <c r="B4005" s="2">
        <v>41817</v>
      </c>
      <c r="C4005" s="3">
        <v>0.42168981481481482</v>
      </c>
      <c r="D4005" t="s">
        <v>30</v>
      </c>
      <c r="E4005" t="s">
        <v>29</v>
      </c>
      <c r="F4005" t="s">
        <v>20</v>
      </c>
      <c r="G4005" t="s">
        <v>10</v>
      </c>
      <c r="H4005">
        <v>40305</v>
      </c>
      <c r="I4005">
        <f>IF(Table3_1[[#This Row],[Status]]="Hired",1,0)</f>
        <v>0</v>
      </c>
      <c r="J4005" t="b">
        <f>OR((Table3_1[[#This Row],[Offered Salary]]&lt;$O$27),(Table3_1[[#This Row],[Offered Salary]]&gt;$O$28))</f>
        <v>0</v>
      </c>
      <c r="K4005" t="str">
        <f>IF(Table3_1[[#This Row],[Offered Salary]]&lt;$O$27,"Low",IF(Table3_1[[#This Row],[Offered Salary]]&gt;$O$28,"High",""))</f>
        <v/>
      </c>
      <c r="L4005" s="6">
        <f>((Table3_1[[#This Row],[Offered Salary]]-$O$25)/$O$26)</f>
        <v>-0.33551043265876834</v>
      </c>
    </row>
    <row r="4006" spans="1:12" x14ac:dyDescent="0.3">
      <c r="A4006">
        <v>26542</v>
      </c>
      <c r="B4006" s="2">
        <v>41771</v>
      </c>
      <c r="C4006" s="3">
        <v>0.6634606481481482</v>
      </c>
      <c r="D4006" t="s">
        <v>31</v>
      </c>
      <c r="E4006" t="s">
        <v>27</v>
      </c>
      <c r="F4006" t="s">
        <v>20</v>
      </c>
      <c r="G4006" t="s">
        <v>10</v>
      </c>
      <c r="H4006">
        <v>47561</v>
      </c>
      <c r="I4006">
        <f>IF(Table3_1[[#This Row],[Status]]="Hired",1,0)</f>
        <v>1</v>
      </c>
      <c r="J4006" t="b">
        <f>OR((Table3_1[[#This Row],[Offered Salary]]&lt;$O$27),(Table3_1[[#This Row],[Offered Salary]]&gt;$O$28))</f>
        <v>0</v>
      </c>
      <c r="K4006" t="str">
        <f>IF(Table3_1[[#This Row],[Offered Salary]]&lt;$O$27,"Low",IF(Table3_1[[#This Row],[Offered Salary]]&gt;$O$28,"High",""))</f>
        <v/>
      </c>
      <c r="L4006" s="6">
        <f>((Table3_1[[#This Row],[Offered Salary]]-$O$25)/$O$26)</f>
        <v>-8.4006741274407895E-2</v>
      </c>
    </row>
    <row r="4007" spans="1:12" x14ac:dyDescent="0.3">
      <c r="A4007">
        <v>143411</v>
      </c>
      <c r="B4007" s="2">
        <v>41771</v>
      </c>
      <c r="C4007" s="3">
        <v>0.66381944444444441</v>
      </c>
      <c r="D4007" t="s">
        <v>31</v>
      </c>
      <c r="E4007" t="s">
        <v>29</v>
      </c>
      <c r="F4007" t="s">
        <v>20</v>
      </c>
      <c r="G4007" t="s">
        <v>10</v>
      </c>
      <c r="H4007">
        <v>79879</v>
      </c>
      <c r="I4007">
        <f>IF(Table3_1[[#This Row],[Status]]="Hired",1,0)</f>
        <v>1</v>
      </c>
      <c r="J4007" t="b">
        <f>OR((Table3_1[[#This Row],[Offered Salary]]&lt;$O$27),(Table3_1[[#This Row],[Offered Salary]]&gt;$O$28))</f>
        <v>0</v>
      </c>
      <c r="K4007" t="str">
        <f>IF(Table3_1[[#This Row],[Offered Salary]]&lt;$O$27,"Low",IF(Table3_1[[#This Row],[Offered Salary]]&gt;$O$28,"High",""))</f>
        <v/>
      </c>
      <c r="L4007" s="6">
        <f>((Table3_1[[#This Row],[Offered Salary]]-$O$25)/$O$26)</f>
        <v>1.036182935980245</v>
      </c>
    </row>
    <row r="4008" spans="1:12" x14ac:dyDescent="0.3">
      <c r="A4008">
        <v>173602</v>
      </c>
      <c r="B4008" s="2">
        <v>41786</v>
      </c>
      <c r="C4008" s="3">
        <v>0.39730324074074075</v>
      </c>
      <c r="D4008" t="s">
        <v>30</v>
      </c>
      <c r="E4008" t="s">
        <v>27</v>
      </c>
      <c r="F4008" t="s">
        <v>20</v>
      </c>
      <c r="G4008" t="s">
        <v>4</v>
      </c>
      <c r="H4008">
        <v>28869</v>
      </c>
      <c r="I4008">
        <f>IF(Table3_1[[#This Row],[Status]]="Hired",1,0)</f>
        <v>0</v>
      </c>
      <c r="J4008" t="b">
        <f>OR((Table3_1[[#This Row],[Offered Salary]]&lt;$O$27),(Table3_1[[#This Row],[Offered Salary]]&gt;$O$28))</f>
        <v>0</v>
      </c>
      <c r="K4008" t="str">
        <f>IF(Table3_1[[#This Row],[Offered Salary]]&lt;$O$27,"Low",IF(Table3_1[[#This Row],[Offered Salary]]&gt;$O$28,"High",""))</f>
        <v/>
      </c>
      <c r="L4008" s="6">
        <f>((Table3_1[[#This Row],[Offered Salary]]-$O$25)/$O$26)</f>
        <v>-0.73189910612507847</v>
      </c>
    </row>
    <row r="4009" spans="1:12" x14ac:dyDescent="0.3">
      <c r="A4009">
        <v>337886</v>
      </c>
      <c r="B4009" s="2">
        <v>41793</v>
      </c>
      <c r="C4009" s="3">
        <v>0.39695601851851853</v>
      </c>
      <c r="D4009" t="s">
        <v>30</v>
      </c>
      <c r="E4009" t="s">
        <v>27</v>
      </c>
      <c r="F4009" t="s">
        <v>20</v>
      </c>
      <c r="G4009" t="s">
        <v>4</v>
      </c>
      <c r="H4009">
        <v>97965</v>
      </c>
      <c r="I4009">
        <f>IF(Table3_1[[#This Row],[Status]]="Hired",1,0)</f>
        <v>0</v>
      </c>
      <c r="J4009" t="b">
        <f>OR((Table3_1[[#This Row],[Offered Salary]]&lt;$O$27),(Table3_1[[#This Row],[Offered Salary]]&gt;$O$28))</f>
        <v>0</v>
      </c>
      <c r="K4009" t="str">
        <f>IF(Table3_1[[#This Row],[Offered Salary]]&lt;$O$27,"Low",IF(Table3_1[[#This Row],[Offered Salary]]&gt;$O$28,"High",""))</f>
        <v/>
      </c>
      <c r="L4009" s="6">
        <f>((Table3_1[[#This Row],[Offered Salary]]-$O$25)/$O$26)</f>
        <v>1.6630704445769295</v>
      </c>
    </row>
    <row r="4010" spans="1:12" x14ac:dyDescent="0.3">
      <c r="A4010">
        <v>250547</v>
      </c>
      <c r="B4010" s="2">
        <v>41793</v>
      </c>
      <c r="C4010" s="3">
        <v>0.39777777777777779</v>
      </c>
      <c r="D4010" t="s">
        <v>31</v>
      </c>
      <c r="E4010" t="s">
        <v>27</v>
      </c>
      <c r="F4010" t="s">
        <v>20</v>
      </c>
      <c r="G4010" t="s">
        <v>4</v>
      </c>
      <c r="H4010">
        <v>77318</v>
      </c>
      <c r="I4010">
        <f>IF(Table3_1[[#This Row],[Status]]="Hired",1,0)</f>
        <v>1</v>
      </c>
      <c r="J4010" t="b">
        <f>OR((Table3_1[[#This Row],[Offered Salary]]&lt;$O$27),(Table3_1[[#This Row],[Offered Salary]]&gt;$O$28))</f>
        <v>0</v>
      </c>
      <c r="K4010" t="str">
        <f>IF(Table3_1[[#This Row],[Offered Salary]]&lt;$O$27,"Low",IF(Table3_1[[#This Row],[Offered Salary]]&gt;$O$28,"High",""))</f>
        <v/>
      </c>
      <c r="L4010" s="6">
        <f>((Table3_1[[#This Row],[Offered Salary]]-$O$25)/$O$26)</f>
        <v>0.94741488834582566</v>
      </c>
    </row>
    <row r="4011" spans="1:12" x14ac:dyDescent="0.3">
      <c r="A4011">
        <v>295117</v>
      </c>
      <c r="B4011" s="2">
        <v>41766</v>
      </c>
      <c r="C4011" s="3">
        <v>0.65090277777777783</v>
      </c>
      <c r="D4011" t="s">
        <v>30</v>
      </c>
      <c r="E4011" t="s">
        <v>29</v>
      </c>
      <c r="F4011" t="s">
        <v>12</v>
      </c>
      <c r="G4011" t="s">
        <v>8</v>
      </c>
      <c r="H4011">
        <v>21525</v>
      </c>
      <c r="I4011">
        <f>IF(Table3_1[[#This Row],[Status]]="Hired",1,0)</f>
        <v>0</v>
      </c>
      <c r="J4011" t="b">
        <f>OR((Table3_1[[#This Row],[Offered Salary]]&lt;$O$27),(Table3_1[[#This Row],[Offered Salary]]&gt;$O$28))</f>
        <v>0</v>
      </c>
      <c r="K4011" t="str">
        <f>IF(Table3_1[[#This Row],[Offered Salary]]&lt;$O$27,"Low",IF(Table3_1[[#This Row],[Offered Salary]]&gt;$O$28,"High",""))</f>
        <v/>
      </c>
      <c r="L4011" s="6">
        <f>((Table3_1[[#This Row],[Offered Salary]]-$O$25)/$O$26)</f>
        <v>-0.98645300765853261</v>
      </c>
    </row>
    <row r="4012" spans="1:12" x14ac:dyDescent="0.3">
      <c r="A4012">
        <v>218496</v>
      </c>
      <c r="B4012" s="2">
        <v>41766</v>
      </c>
      <c r="C4012" s="3">
        <v>0.65282407407407406</v>
      </c>
      <c r="D4012" t="s">
        <v>30</v>
      </c>
      <c r="E4012" t="s">
        <v>29</v>
      </c>
      <c r="F4012" t="s">
        <v>12</v>
      </c>
      <c r="G4012" t="s">
        <v>8</v>
      </c>
      <c r="H4012">
        <v>79893</v>
      </c>
      <c r="I4012">
        <f>IF(Table3_1[[#This Row],[Status]]="Hired",1,0)</f>
        <v>0</v>
      </c>
      <c r="J4012" t="b">
        <f>OR((Table3_1[[#This Row],[Offered Salary]]&lt;$O$27),(Table3_1[[#This Row],[Offered Salary]]&gt;$O$28))</f>
        <v>0</v>
      </c>
      <c r="K4012" t="str">
        <f>IF(Table3_1[[#This Row],[Offered Salary]]&lt;$O$27,"Low",IF(Table3_1[[#This Row],[Offered Salary]]&gt;$O$28,"High",""))</f>
        <v/>
      </c>
      <c r="L4012" s="6">
        <f>((Table3_1[[#This Row],[Offered Salary]]-$O$25)/$O$26)</f>
        <v>1.0366681966857827</v>
      </c>
    </row>
    <row r="4013" spans="1:12" x14ac:dyDescent="0.3">
      <c r="A4013">
        <v>446419</v>
      </c>
      <c r="B4013" s="2">
        <v>41837</v>
      </c>
      <c r="C4013" s="3">
        <v>0.67383101851851857</v>
      </c>
      <c r="D4013" t="s">
        <v>31</v>
      </c>
      <c r="E4013" t="s">
        <v>29</v>
      </c>
      <c r="F4013" t="s">
        <v>12</v>
      </c>
      <c r="G4013" t="s">
        <v>2</v>
      </c>
      <c r="H4013">
        <v>76961</v>
      </c>
      <c r="I4013">
        <f>IF(Table3_1[[#This Row],[Status]]="Hired",1,0)</f>
        <v>1</v>
      </c>
      <c r="J4013" t="b">
        <f>OR((Table3_1[[#This Row],[Offered Salary]]&lt;$O$27),(Table3_1[[#This Row],[Offered Salary]]&gt;$O$28))</f>
        <v>0</v>
      </c>
      <c r="K4013" t="str">
        <f>IF(Table3_1[[#This Row],[Offered Salary]]&lt;$O$27,"Low",IF(Table3_1[[#This Row],[Offered Salary]]&gt;$O$28,"High",""))</f>
        <v/>
      </c>
      <c r="L4013" s="6">
        <f>((Table3_1[[#This Row],[Offered Salary]]-$O$25)/$O$26)</f>
        <v>0.93504074035461604</v>
      </c>
    </row>
    <row r="4014" spans="1:12" x14ac:dyDescent="0.3">
      <c r="A4014">
        <v>378793</v>
      </c>
      <c r="B4014" s="2">
        <v>41815</v>
      </c>
      <c r="C4014" s="3">
        <v>0.39688657407407407</v>
      </c>
      <c r="D4014" t="s">
        <v>31</v>
      </c>
      <c r="E4014" t="s">
        <v>27</v>
      </c>
      <c r="F4014" t="s">
        <v>18</v>
      </c>
      <c r="G4014" t="s">
        <v>5</v>
      </c>
      <c r="H4014">
        <v>29565</v>
      </c>
      <c r="I4014">
        <f>IF(Table3_1[[#This Row],[Status]]="Hired",1,0)</f>
        <v>1</v>
      </c>
      <c r="J4014" t="b">
        <f>OR((Table3_1[[#This Row],[Offered Salary]]&lt;$O$27),(Table3_1[[#This Row],[Offered Salary]]&gt;$O$28))</f>
        <v>0</v>
      </c>
      <c r="K4014" t="str">
        <f>IF(Table3_1[[#This Row],[Offered Salary]]&lt;$O$27,"Low",IF(Table3_1[[#This Row],[Offered Salary]]&gt;$O$28,"High",""))</f>
        <v/>
      </c>
      <c r="L4014" s="6">
        <f>((Table3_1[[#This Row],[Offered Salary]]-$O$25)/$O$26)</f>
        <v>-0.70777471676406489</v>
      </c>
    </row>
    <row r="4015" spans="1:12" x14ac:dyDescent="0.3">
      <c r="A4015">
        <v>591512</v>
      </c>
      <c r="B4015" s="2">
        <v>41815</v>
      </c>
      <c r="C4015" s="3">
        <v>0.91131944444444446</v>
      </c>
      <c r="D4015" t="s">
        <v>30</v>
      </c>
      <c r="E4015" t="s">
        <v>27</v>
      </c>
      <c r="F4015" t="s">
        <v>18</v>
      </c>
      <c r="G4015" t="s">
        <v>8</v>
      </c>
      <c r="H4015">
        <v>56505</v>
      </c>
      <c r="I4015">
        <f>IF(Table3_1[[#This Row],[Status]]="Hired",1,0)</f>
        <v>0</v>
      </c>
      <c r="J4015" t="b">
        <f>OR((Table3_1[[#This Row],[Offered Salary]]&lt;$O$27),(Table3_1[[#This Row],[Offered Salary]]&gt;$O$28))</f>
        <v>0</v>
      </c>
      <c r="K4015" t="str">
        <f>IF(Table3_1[[#This Row],[Offered Salary]]&lt;$O$27,"Low",IF(Table3_1[[#This Row],[Offered Salary]]&gt;$O$28,"High",""))</f>
        <v/>
      </c>
      <c r="L4015" s="6">
        <f>((Table3_1[[#This Row],[Offered Salary]]-$O$25)/$O$26)</f>
        <v>0.22600552660620402</v>
      </c>
    </row>
    <row r="4016" spans="1:12" x14ac:dyDescent="0.3">
      <c r="A4016">
        <v>735227</v>
      </c>
      <c r="B4016" s="2">
        <v>41871</v>
      </c>
      <c r="C4016" s="3">
        <v>0.44056712962962963</v>
      </c>
      <c r="D4016" t="s">
        <v>30</v>
      </c>
      <c r="E4016" t="s">
        <v>29</v>
      </c>
      <c r="F4016" t="s">
        <v>20</v>
      </c>
      <c r="G4016" t="s">
        <v>6</v>
      </c>
      <c r="H4016">
        <v>42736</v>
      </c>
      <c r="I4016">
        <f>IF(Table3_1[[#This Row],[Status]]="Hired",1,0)</f>
        <v>0</v>
      </c>
      <c r="J4016" t="b">
        <f>OR((Table3_1[[#This Row],[Offered Salary]]&lt;$O$27),(Table3_1[[#This Row],[Offered Salary]]&gt;$O$28))</f>
        <v>0</v>
      </c>
      <c r="K4016" t="str">
        <f>IF(Table3_1[[#This Row],[Offered Salary]]&lt;$O$27,"Low",IF(Table3_1[[#This Row],[Offered Salary]]&gt;$O$28,"High",""))</f>
        <v/>
      </c>
      <c r="L4016" s="6">
        <f>((Table3_1[[#This Row],[Offered Salary]]-$O$25)/$O$26)</f>
        <v>-0.2512483772900555</v>
      </c>
    </row>
    <row r="4017" spans="1:12" x14ac:dyDescent="0.3">
      <c r="A4017">
        <v>664799</v>
      </c>
      <c r="B4017" s="2">
        <v>41871</v>
      </c>
      <c r="C4017" s="3">
        <v>0.44105324074074076</v>
      </c>
      <c r="D4017" t="s">
        <v>31</v>
      </c>
      <c r="E4017" t="s">
        <v>29</v>
      </c>
      <c r="F4017" t="s">
        <v>20</v>
      </c>
      <c r="G4017" t="s">
        <v>6</v>
      </c>
      <c r="H4017">
        <v>40402</v>
      </c>
      <c r="I4017">
        <f>IF(Table3_1[[#This Row],[Status]]="Hired",1,0)</f>
        <v>1</v>
      </c>
      <c r="J4017" t="b">
        <f>OR((Table3_1[[#This Row],[Offered Salary]]&lt;$O$27),(Table3_1[[#This Row],[Offered Salary]]&gt;$O$28))</f>
        <v>0</v>
      </c>
      <c r="K4017" t="str">
        <f>IF(Table3_1[[#This Row],[Offered Salary]]&lt;$O$27,"Low",IF(Table3_1[[#This Row],[Offered Salary]]&gt;$O$28,"High",""))</f>
        <v/>
      </c>
      <c r="L4017" s="6">
        <f>((Table3_1[[#This Row],[Offered Salary]]-$O$25)/$O$26)</f>
        <v>-0.33214826919897195</v>
      </c>
    </row>
    <row r="4018" spans="1:12" x14ac:dyDescent="0.3">
      <c r="A4018">
        <v>352309</v>
      </c>
      <c r="B4018" s="2">
        <v>41871</v>
      </c>
      <c r="C4018" s="3">
        <v>0.44354166666666667</v>
      </c>
      <c r="D4018" t="s">
        <v>31</v>
      </c>
      <c r="E4018" t="str">
        <f>E4017</f>
        <v>Female</v>
      </c>
      <c r="F4018" t="s">
        <v>20</v>
      </c>
      <c r="G4018" t="s">
        <v>6</v>
      </c>
      <c r="H4018">
        <v>4308</v>
      </c>
      <c r="I4018">
        <f>IF(Table3_1[[#This Row],[Status]]="Hired",1,0)</f>
        <v>1</v>
      </c>
      <c r="J4018" t="b">
        <f>OR((Table3_1[[#This Row],[Offered Salary]]&lt;$O$27),(Table3_1[[#This Row],[Offered Salary]]&gt;$O$28))</f>
        <v>1</v>
      </c>
      <c r="K4018" t="str">
        <f>IF(Table3_1[[#This Row],[Offered Salary]]&lt;$O$27,"Low",IF(Table3_1[[#This Row],[Offered Salary]]&gt;$O$28,"High",""))</f>
        <v>Low</v>
      </c>
      <c r="L4018" s="6">
        <f>((Table3_1[[#This Row],[Offered Salary]]-$O$25)/$O$26)</f>
        <v>-1.583219691032917</v>
      </c>
    </row>
    <row r="4019" spans="1:12" x14ac:dyDescent="0.3">
      <c r="A4019">
        <v>409207</v>
      </c>
      <c r="B4019" s="2">
        <v>41871</v>
      </c>
      <c r="C4019" s="3">
        <v>0.44533564814814813</v>
      </c>
      <c r="D4019" t="s">
        <v>31</v>
      </c>
      <c r="E4019" t="s">
        <v>29</v>
      </c>
      <c r="F4019" t="s">
        <v>20</v>
      </c>
      <c r="G4019" t="s">
        <v>6</v>
      </c>
      <c r="H4019">
        <v>1619</v>
      </c>
      <c r="I4019">
        <f>IF(Table3_1[[#This Row],[Status]]="Hired",1,0)</f>
        <v>1</v>
      </c>
      <c r="J4019" t="b">
        <f>OR((Table3_1[[#This Row],[Offered Salary]]&lt;$O$27),(Table3_1[[#This Row],[Offered Salary]]&gt;$O$28))</f>
        <v>1</v>
      </c>
      <c r="K4019" t="str">
        <f>IF(Table3_1[[#This Row],[Offered Salary]]&lt;$O$27,"Low",IF(Table3_1[[#This Row],[Offered Salary]]&gt;$O$28,"High",""))</f>
        <v>Low</v>
      </c>
      <c r="L4019" s="6">
        <f>((Table3_1[[#This Row],[Offered Salary]]-$O$25)/$O$26)</f>
        <v>-1.6764244079751092</v>
      </c>
    </row>
    <row r="4020" spans="1:12" x14ac:dyDescent="0.3">
      <c r="A4020">
        <v>809649</v>
      </c>
      <c r="B4020" s="2">
        <v>41871</v>
      </c>
      <c r="C4020" s="3">
        <v>0.4460763888888889</v>
      </c>
      <c r="D4020" t="s">
        <v>31</v>
      </c>
      <c r="E4020" t="s">
        <v>29</v>
      </c>
      <c r="F4020" t="s">
        <v>20</v>
      </c>
      <c r="G4020" t="s">
        <v>6</v>
      </c>
      <c r="H4020">
        <v>54852</v>
      </c>
      <c r="I4020">
        <f>IF(Table3_1[[#This Row],[Status]]="Hired",1,0)</f>
        <v>1</v>
      </c>
      <c r="J4020" t="b">
        <f>OR((Table3_1[[#This Row],[Offered Salary]]&lt;$O$27),(Table3_1[[#This Row],[Offered Salary]]&gt;$O$28))</f>
        <v>0</v>
      </c>
      <c r="K4020" t="str">
        <f>IF(Table3_1[[#This Row],[Offered Salary]]&lt;$O$27,"Low",IF(Table3_1[[#This Row],[Offered Salary]]&gt;$O$28,"High",""))</f>
        <v/>
      </c>
      <c r="L4020" s="6">
        <f>((Table3_1[[#This Row],[Offered Salary]]-$O$25)/$O$26)</f>
        <v>0.16871010187379665</v>
      </c>
    </row>
    <row r="4021" spans="1:12" x14ac:dyDescent="0.3">
      <c r="A4021">
        <v>174664</v>
      </c>
      <c r="B4021" s="2">
        <v>41871</v>
      </c>
      <c r="C4021" s="3">
        <v>0.44396990740740738</v>
      </c>
      <c r="D4021" t="s">
        <v>30</v>
      </c>
      <c r="E4021" t="s">
        <v>29</v>
      </c>
      <c r="F4021" t="s">
        <v>20</v>
      </c>
      <c r="G4021" t="s">
        <v>6</v>
      </c>
      <c r="H4021">
        <v>53820</v>
      </c>
      <c r="I4021">
        <f>IF(Table3_1[[#This Row],[Status]]="Hired",1,0)</f>
        <v>0</v>
      </c>
      <c r="J4021" t="b">
        <f>OR((Table3_1[[#This Row],[Offered Salary]]&lt;$O$27),(Table3_1[[#This Row],[Offered Salary]]&gt;$O$28))</f>
        <v>0</v>
      </c>
      <c r="K4021" t="str">
        <f>IF(Table3_1[[#This Row],[Offered Salary]]&lt;$O$27,"Low",IF(Table3_1[[#This Row],[Offered Salary]]&gt;$O$28,"High",""))</f>
        <v/>
      </c>
      <c r="L4021" s="6">
        <f>((Table3_1[[#This Row],[Offered Salary]]-$O$25)/$O$26)</f>
        <v>0.13293945557987988</v>
      </c>
    </row>
    <row r="4022" spans="1:12" x14ac:dyDescent="0.3">
      <c r="A4022">
        <v>356528</v>
      </c>
      <c r="B4022" s="2">
        <v>41864</v>
      </c>
      <c r="C4022" s="3">
        <v>0.65924768518518517</v>
      </c>
      <c r="D4022" t="s">
        <v>30</v>
      </c>
      <c r="E4022" t="s">
        <v>27</v>
      </c>
      <c r="F4022" t="s">
        <v>12</v>
      </c>
      <c r="G4022" t="s">
        <v>4</v>
      </c>
      <c r="H4022">
        <v>30472</v>
      </c>
      <c r="I4022">
        <f>IF(Table3_1[[#This Row],[Status]]="Hired",1,0)</f>
        <v>0</v>
      </c>
      <c r="J4022" t="b">
        <f>OR((Table3_1[[#This Row],[Offered Salary]]&lt;$O$27),(Table3_1[[#This Row],[Offered Salary]]&gt;$O$28))</f>
        <v>0</v>
      </c>
      <c r="K4022" t="str">
        <f>IF(Table3_1[[#This Row],[Offered Salary]]&lt;$O$27,"Low",IF(Table3_1[[#This Row],[Offered Salary]]&gt;$O$28,"High",""))</f>
        <v/>
      </c>
      <c r="L4022" s="6">
        <f>((Table3_1[[#This Row],[Offered Salary]]-$O$25)/$O$26)</f>
        <v>-0.67633675534101978</v>
      </c>
    </row>
    <row r="4023" spans="1:12" x14ac:dyDescent="0.3">
      <c r="A4023">
        <v>834222</v>
      </c>
      <c r="B4023" s="2">
        <v>41865</v>
      </c>
      <c r="C4023" s="3">
        <v>0.77633101851851849</v>
      </c>
      <c r="D4023" t="s">
        <v>31</v>
      </c>
      <c r="E4023" t="s">
        <v>29</v>
      </c>
      <c r="F4023" t="s">
        <v>12</v>
      </c>
      <c r="G4023" t="s">
        <v>4</v>
      </c>
      <c r="H4023">
        <v>96466</v>
      </c>
      <c r="I4023">
        <f>IF(Table3_1[[#This Row],[Status]]="Hired",1,0)</f>
        <v>1</v>
      </c>
      <c r="J4023" t="b">
        <f>OR((Table3_1[[#This Row],[Offered Salary]]&lt;$O$27),(Table3_1[[#This Row],[Offered Salary]]&gt;$O$28))</f>
        <v>0</v>
      </c>
      <c r="K4023" t="str">
        <f>IF(Table3_1[[#This Row],[Offered Salary]]&lt;$O$27,"Low",IF(Table3_1[[#This Row],[Offered Salary]]&gt;$O$28,"High",""))</f>
        <v/>
      </c>
      <c r="L4023" s="6">
        <f>((Table3_1[[#This Row],[Offered Salary]]-$O$25)/$O$26)</f>
        <v>1.6111128876054361</v>
      </c>
    </row>
    <row r="4024" spans="1:12" x14ac:dyDescent="0.3">
      <c r="A4024">
        <v>137521</v>
      </c>
      <c r="B4024" s="2">
        <v>41865</v>
      </c>
      <c r="C4024" s="3">
        <v>0.7754050925925926</v>
      </c>
      <c r="D4024" t="s">
        <v>31</v>
      </c>
      <c r="E4024" t="s">
        <v>29</v>
      </c>
      <c r="F4024" t="s">
        <v>12</v>
      </c>
      <c r="G4024" t="s">
        <v>4</v>
      </c>
      <c r="H4024">
        <v>47861</v>
      </c>
      <c r="I4024">
        <f>IF(Table3_1[[#This Row],[Status]]="Hired",1,0)</f>
        <v>1</v>
      </c>
      <c r="J4024" t="b">
        <f>OR((Table3_1[[#This Row],[Offered Salary]]&lt;$O$27),(Table3_1[[#This Row],[Offered Salary]]&gt;$O$28))</f>
        <v>0</v>
      </c>
      <c r="K4024" t="str">
        <f>IF(Table3_1[[#This Row],[Offered Salary]]&lt;$O$27,"Low",IF(Table3_1[[#This Row],[Offered Salary]]&gt;$O$28,"High",""))</f>
        <v/>
      </c>
      <c r="L4024" s="6">
        <f>((Table3_1[[#This Row],[Offered Salary]]-$O$25)/$O$26)</f>
        <v>-7.3608297584315821E-2</v>
      </c>
    </row>
    <row r="4025" spans="1:12" x14ac:dyDescent="0.3">
      <c r="A4025">
        <v>114395</v>
      </c>
      <c r="B4025" s="2">
        <v>41788</v>
      </c>
      <c r="C4025" s="3">
        <v>0.39900462962962963</v>
      </c>
      <c r="D4025" t="s">
        <v>30</v>
      </c>
      <c r="E4025" t="s">
        <v>27</v>
      </c>
      <c r="F4025" t="s">
        <v>17</v>
      </c>
      <c r="G4025" t="s">
        <v>4</v>
      </c>
      <c r="H4025">
        <v>25674</v>
      </c>
      <c r="I4025">
        <f>IF(Table3_1[[#This Row],[Status]]="Hired",1,0)</f>
        <v>0</v>
      </c>
      <c r="J4025" t="b">
        <f>OR((Table3_1[[#This Row],[Offered Salary]]&lt;$O$27),(Table3_1[[#This Row],[Offered Salary]]&gt;$O$28))</f>
        <v>0</v>
      </c>
      <c r="K4025" t="str">
        <f>IF(Table3_1[[#This Row],[Offered Salary]]&lt;$O$27,"Low",IF(Table3_1[[#This Row],[Offered Salary]]&gt;$O$28,"High",""))</f>
        <v/>
      </c>
      <c r="L4025" s="6">
        <f>((Table3_1[[#This Row],[Offered Salary]]-$O$25)/$O$26)</f>
        <v>-0.84264253142455914</v>
      </c>
    </row>
    <row r="4026" spans="1:12" x14ac:dyDescent="0.3">
      <c r="A4026">
        <v>210709</v>
      </c>
      <c r="B4026" s="2">
        <v>41768</v>
      </c>
      <c r="C4026" s="3">
        <v>0.53738425925925926</v>
      </c>
      <c r="D4026" t="s">
        <v>30</v>
      </c>
      <c r="E4026" t="s">
        <v>27</v>
      </c>
      <c r="F4026" t="s">
        <v>17</v>
      </c>
      <c r="G4026" t="s">
        <v>5</v>
      </c>
      <c r="H4026">
        <v>76369</v>
      </c>
      <c r="I4026">
        <f>IF(Table3_1[[#This Row],[Status]]="Hired",1,0)</f>
        <v>0</v>
      </c>
      <c r="J4026" t="b">
        <f>OR((Table3_1[[#This Row],[Offered Salary]]&lt;$O$27),(Table3_1[[#This Row],[Offered Salary]]&gt;$O$28))</f>
        <v>0</v>
      </c>
      <c r="K4026" t="str">
        <f>IF(Table3_1[[#This Row],[Offered Salary]]&lt;$O$27,"Low",IF(Table3_1[[#This Row],[Offered Salary]]&gt;$O$28,"High",""))</f>
        <v/>
      </c>
      <c r="L4026" s="6">
        <f>((Table3_1[[#This Row],[Offered Salary]]-$O$25)/$O$26)</f>
        <v>0.91452114480616764</v>
      </c>
    </row>
    <row r="4027" spans="1:12" x14ac:dyDescent="0.3">
      <c r="A4027">
        <v>411665</v>
      </c>
      <c r="B4027" s="2">
        <v>41768</v>
      </c>
      <c r="C4027" s="3">
        <v>0.53836805555555556</v>
      </c>
      <c r="D4027" t="s">
        <v>31</v>
      </c>
      <c r="E4027" t="s">
        <v>29</v>
      </c>
      <c r="F4027" t="s">
        <v>17</v>
      </c>
      <c r="G4027" t="s">
        <v>5</v>
      </c>
      <c r="H4027">
        <v>36071</v>
      </c>
      <c r="I4027">
        <f>IF(Table3_1[[#This Row],[Status]]="Hired",1,0)</f>
        <v>1</v>
      </c>
      <c r="J4027" t="b">
        <f>OR((Table3_1[[#This Row],[Offered Salary]]&lt;$O$27),(Table3_1[[#This Row],[Offered Salary]]&gt;$O$28))</f>
        <v>0</v>
      </c>
      <c r="K4027" t="str">
        <f>IF(Table3_1[[#This Row],[Offered Salary]]&lt;$O$27,"Low",IF(Table3_1[[#This Row],[Offered Salary]]&gt;$O$28,"High",""))</f>
        <v/>
      </c>
      <c r="L4027" s="6">
        <f>((Table3_1[[#This Row],[Offered Salary]]-$O$25)/$O$26)</f>
        <v>-0.48226713460493459</v>
      </c>
    </row>
    <row r="4028" spans="1:12" x14ac:dyDescent="0.3">
      <c r="A4028">
        <v>347912</v>
      </c>
      <c r="B4028" s="2">
        <v>41793</v>
      </c>
      <c r="C4028" s="3">
        <v>0.69090277777777775</v>
      </c>
      <c r="D4028" t="s">
        <v>31</v>
      </c>
      <c r="E4028" t="s">
        <v>27</v>
      </c>
      <c r="F4028" t="s">
        <v>17</v>
      </c>
      <c r="G4028" t="s">
        <v>5</v>
      </c>
      <c r="H4028">
        <v>79645</v>
      </c>
      <c r="I4028">
        <f>IF(Table3_1[[#This Row],[Status]]="Hired",1,0)</f>
        <v>1</v>
      </c>
      <c r="J4028" t="b">
        <f>OR((Table3_1[[#This Row],[Offered Salary]]&lt;$O$27),(Table3_1[[#This Row],[Offered Salary]]&gt;$O$28))</f>
        <v>0</v>
      </c>
      <c r="K4028" t="str">
        <f>IF(Table3_1[[#This Row],[Offered Salary]]&lt;$O$27,"Low",IF(Table3_1[[#This Row],[Offered Salary]]&gt;$O$28,"High",""))</f>
        <v/>
      </c>
      <c r="L4028" s="6">
        <f>((Table3_1[[#This Row],[Offered Salary]]-$O$25)/$O$26)</f>
        <v>1.0280721499019732</v>
      </c>
    </row>
    <row r="4029" spans="1:12" x14ac:dyDescent="0.3">
      <c r="A4029">
        <v>214457</v>
      </c>
      <c r="B4029" s="2">
        <v>41799</v>
      </c>
      <c r="C4029" s="3">
        <v>0.40790509259259261</v>
      </c>
      <c r="D4029" t="s">
        <v>31</v>
      </c>
      <c r="E4029" t="s">
        <v>29</v>
      </c>
      <c r="F4029" t="s">
        <v>17</v>
      </c>
      <c r="G4029" t="s">
        <v>5</v>
      </c>
      <c r="H4029">
        <v>22965</v>
      </c>
      <c r="I4029">
        <f>IF(Table3_1[[#This Row],[Status]]="Hired",1,0)</f>
        <v>1</v>
      </c>
      <c r="J4029" t="b">
        <f>OR((Table3_1[[#This Row],[Offered Salary]]&lt;$O$27),(Table3_1[[#This Row],[Offered Salary]]&gt;$O$28))</f>
        <v>0</v>
      </c>
      <c r="K4029" t="str">
        <f>IF(Table3_1[[#This Row],[Offered Salary]]&lt;$O$27,"Low",IF(Table3_1[[#This Row],[Offered Salary]]&gt;$O$28,"High",""))</f>
        <v/>
      </c>
      <c r="L4029" s="6">
        <f>((Table3_1[[#This Row],[Offered Salary]]-$O$25)/$O$26)</f>
        <v>-0.93654047794609063</v>
      </c>
    </row>
    <row r="4030" spans="1:12" x14ac:dyDescent="0.3">
      <c r="A4030">
        <v>47821</v>
      </c>
      <c r="B4030" s="2">
        <v>41799</v>
      </c>
      <c r="C4030" s="3">
        <v>0.41164351851851849</v>
      </c>
      <c r="D4030" t="s">
        <v>30</v>
      </c>
      <c r="E4030" t="s">
        <v>29</v>
      </c>
      <c r="F4030" t="s">
        <v>17</v>
      </c>
      <c r="G4030" t="s">
        <v>5</v>
      </c>
      <c r="H4030">
        <v>63596</v>
      </c>
      <c r="I4030">
        <f>IF(Table3_1[[#This Row],[Status]]="Hired",1,0)</f>
        <v>0</v>
      </c>
      <c r="J4030" t="b">
        <f>OR((Table3_1[[#This Row],[Offered Salary]]&lt;$O$27),(Table3_1[[#This Row],[Offered Salary]]&gt;$O$28))</f>
        <v>0</v>
      </c>
      <c r="K4030" t="str">
        <f>IF(Table3_1[[#This Row],[Offered Salary]]&lt;$O$27,"Low",IF(Table3_1[[#This Row],[Offered Salary]]&gt;$O$28,"High",""))</f>
        <v/>
      </c>
      <c r="L4030" s="6">
        <f>((Table3_1[[#This Row],[Offered Salary]]-$O$25)/$O$26)</f>
        <v>0.4717900739610138</v>
      </c>
    </row>
    <row r="4031" spans="1:12" x14ac:dyDescent="0.3">
      <c r="A4031">
        <v>918944</v>
      </c>
      <c r="B4031" s="2">
        <v>41807</v>
      </c>
      <c r="C4031" s="3">
        <v>0.82399305555555558</v>
      </c>
      <c r="D4031" t="s">
        <v>31</v>
      </c>
      <c r="E4031" t="s">
        <v>27</v>
      </c>
      <c r="F4031" t="s">
        <v>17</v>
      </c>
      <c r="G4031" t="s">
        <v>5</v>
      </c>
      <c r="H4031">
        <v>46943</v>
      </c>
      <c r="I4031">
        <f>IF(Table3_1[[#This Row],[Status]]="Hired",1,0)</f>
        <v>1</v>
      </c>
      <c r="J4031" t="b">
        <f>OR((Table3_1[[#This Row],[Offered Salary]]&lt;$O$27),(Table3_1[[#This Row],[Offered Salary]]&gt;$O$28))</f>
        <v>0</v>
      </c>
      <c r="K4031" t="str">
        <f>IF(Table3_1[[#This Row],[Offered Salary]]&lt;$O$27,"Low",IF(Table3_1[[#This Row],[Offered Salary]]&gt;$O$28,"High",""))</f>
        <v/>
      </c>
      <c r="L4031" s="6">
        <f>((Table3_1[[#This Row],[Offered Salary]]-$O$25)/$O$26)</f>
        <v>-0.10542753527599759</v>
      </c>
    </row>
    <row r="4032" spans="1:12" x14ac:dyDescent="0.3">
      <c r="A4032">
        <v>640586</v>
      </c>
      <c r="B4032" s="2">
        <v>41816</v>
      </c>
      <c r="C4032" s="3">
        <v>0.42359953703703701</v>
      </c>
      <c r="D4032" t="s">
        <v>31</v>
      </c>
      <c r="E4032" t="s">
        <v>29</v>
      </c>
      <c r="F4032" t="s">
        <v>17</v>
      </c>
      <c r="G4032" t="s">
        <v>5</v>
      </c>
      <c r="H4032">
        <v>14594</v>
      </c>
      <c r="I4032">
        <f>IF(Table3_1[[#This Row],[Status]]="Hired",1,0)</f>
        <v>1</v>
      </c>
      <c r="J4032" t="b">
        <f>OR((Table3_1[[#This Row],[Offered Salary]]&lt;$O$27),(Table3_1[[#This Row],[Offered Salary]]&gt;$O$28))</f>
        <v>0</v>
      </c>
      <c r="K4032" t="str">
        <f>IF(Table3_1[[#This Row],[Offered Salary]]&lt;$O$27,"Low",IF(Table3_1[[#This Row],[Offered Salary]]&gt;$O$28,"High",""))</f>
        <v/>
      </c>
      <c r="L4032" s="6">
        <f>((Table3_1[[#This Row],[Offered Salary]]-$O$25)/$O$26)</f>
        <v>-1.2266917183786266</v>
      </c>
    </row>
    <row r="4033" spans="1:12" x14ac:dyDescent="0.3">
      <c r="A4033">
        <v>518428</v>
      </c>
      <c r="B4033" s="2">
        <v>41816</v>
      </c>
      <c r="C4033" s="3">
        <v>0.42511574074074077</v>
      </c>
      <c r="D4033" t="s">
        <v>30</v>
      </c>
      <c r="E4033" t="s">
        <v>29</v>
      </c>
      <c r="F4033" t="s">
        <v>17</v>
      </c>
      <c r="G4033" t="s">
        <v>5</v>
      </c>
      <c r="H4033">
        <v>73022</v>
      </c>
      <c r="I4033">
        <f>IF(Table3_1[[#This Row],[Status]]="Hired",1,0)</f>
        <v>0</v>
      </c>
      <c r="J4033" t="b">
        <f>OR((Table3_1[[#This Row],[Offered Salary]]&lt;$O$27),(Table3_1[[#This Row],[Offered Salary]]&gt;$O$28))</f>
        <v>0</v>
      </c>
      <c r="K4033" t="str">
        <f>IF(Table3_1[[#This Row],[Offered Salary]]&lt;$O$27,"Low",IF(Table3_1[[#This Row],[Offered Salary]]&gt;$O$28,"High",""))</f>
        <v/>
      </c>
      <c r="L4033" s="6">
        <f>((Table3_1[[#This Row],[Offered Salary]]-$O$25)/$O$26)</f>
        <v>0.79850917470370697</v>
      </c>
    </row>
    <row r="4034" spans="1:12" x14ac:dyDescent="0.3">
      <c r="A4034">
        <v>66761</v>
      </c>
      <c r="B4034" s="2">
        <v>41768</v>
      </c>
      <c r="C4034" s="3">
        <v>0.43056712962962962</v>
      </c>
      <c r="D4034" t="s">
        <v>30</v>
      </c>
      <c r="E4034" t="s">
        <v>27</v>
      </c>
      <c r="F4034" t="s">
        <v>17</v>
      </c>
      <c r="G4034" t="s">
        <v>2</v>
      </c>
      <c r="H4034">
        <v>7562</v>
      </c>
      <c r="I4034">
        <f>IF(Table3_1[[#This Row],[Status]]="Hired",1,0)</f>
        <v>0</v>
      </c>
      <c r="J4034" t="b">
        <f>OR((Table3_1[[#This Row],[Offered Salary]]&lt;$O$27),(Table3_1[[#This Row],[Offered Salary]]&gt;$O$28))</f>
        <v>1</v>
      </c>
      <c r="K4034" t="str">
        <f>IF(Table3_1[[#This Row],[Offered Salary]]&lt;$O$27,"Low",IF(Table3_1[[#This Row],[Offered Salary]]&gt;$O$28,"High",""))</f>
        <v>Low</v>
      </c>
      <c r="L4034" s="6">
        <f>((Table3_1[[#This Row],[Offered Salary]]-$O$25)/$O$26)</f>
        <v>-1.4704312384743849</v>
      </c>
    </row>
    <row r="4035" spans="1:12" x14ac:dyDescent="0.3">
      <c r="A4035">
        <v>432788</v>
      </c>
      <c r="B4035" s="2">
        <v>41879</v>
      </c>
      <c r="C4035" s="3">
        <v>0.39770833333333333</v>
      </c>
      <c r="D4035" t="s">
        <v>30</v>
      </c>
      <c r="E4035" t="s">
        <v>27</v>
      </c>
      <c r="F4035" t="s">
        <v>17</v>
      </c>
      <c r="G4035" t="s">
        <v>2</v>
      </c>
      <c r="H4035">
        <v>54893</v>
      </c>
      <c r="I4035">
        <f>IF(Table3_1[[#This Row],[Status]]="Hired",1,0)</f>
        <v>0</v>
      </c>
      <c r="J4035" t="b">
        <f>OR((Table3_1[[#This Row],[Offered Salary]]&lt;$O$27),(Table3_1[[#This Row],[Offered Salary]]&gt;$O$28))</f>
        <v>0</v>
      </c>
      <c r="K4035" t="str">
        <f>IF(Table3_1[[#This Row],[Offered Salary]]&lt;$O$27,"Low",IF(Table3_1[[#This Row],[Offered Salary]]&gt;$O$28,"High",""))</f>
        <v/>
      </c>
      <c r="L4035" s="6">
        <f>((Table3_1[[#This Row],[Offered Salary]]-$O$25)/$O$26)</f>
        <v>0.17013122251144255</v>
      </c>
    </row>
    <row r="4036" spans="1:12" x14ac:dyDescent="0.3">
      <c r="A4036">
        <v>878164</v>
      </c>
      <c r="B4036" s="2">
        <v>41878</v>
      </c>
      <c r="C4036" s="3">
        <v>0.33268518518518519</v>
      </c>
      <c r="D4036" t="s">
        <v>31</v>
      </c>
      <c r="E4036" t="s">
        <v>27</v>
      </c>
      <c r="F4036" t="s">
        <v>20</v>
      </c>
      <c r="G4036" t="s">
        <v>10</v>
      </c>
      <c r="H4036">
        <v>65765</v>
      </c>
      <c r="I4036">
        <f>IF(Table3_1[[#This Row],[Status]]="Hired",1,0)</f>
        <v>1</v>
      </c>
      <c r="J4036" t="b">
        <f>OR((Table3_1[[#This Row],[Offered Salary]]&lt;$O$27),(Table3_1[[#This Row],[Offered Salary]]&gt;$O$28))</f>
        <v>0</v>
      </c>
      <c r="K4036" t="str">
        <f>IF(Table3_1[[#This Row],[Offered Salary]]&lt;$O$27,"Low",IF(Table3_1[[#This Row],[Offered Salary]]&gt;$O$28,"High",""))</f>
        <v/>
      </c>
      <c r="L4036" s="6">
        <f>((Table3_1[[#This Row],[Offered Salary]]-$O$25)/$O$26)</f>
        <v>0.5469708218403796</v>
      </c>
    </row>
    <row r="4037" spans="1:12" x14ac:dyDescent="0.3">
      <c r="A4037">
        <v>426146</v>
      </c>
      <c r="B4037" s="2">
        <v>41781</v>
      </c>
      <c r="C4037" s="3">
        <v>0.40120370370370373</v>
      </c>
      <c r="D4037" t="s">
        <v>30</v>
      </c>
      <c r="E4037" t="s">
        <v>27</v>
      </c>
      <c r="F4037" t="s">
        <v>17</v>
      </c>
      <c r="G4037" t="s">
        <v>10</v>
      </c>
      <c r="H4037">
        <v>29377</v>
      </c>
      <c r="I4037">
        <f>IF(Table3_1[[#This Row],[Status]]="Hired",1,0)</f>
        <v>0</v>
      </c>
      <c r="J4037" t="b">
        <f>OR((Table3_1[[#This Row],[Offered Salary]]&lt;$O$27),(Table3_1[[#This Row],[Offered Salary]]&gt;$O$28))</f>
        <v>0</v>
      </c>
      <c r="K4037" t="str">
        <f>IF(Table3_1[[#This Row],[Offered Salary]]&lt;$O$27,"Low",IF(Table3_1[[#This Row],[Offered Salary]]&gt;$O$28,"High",""))</f>
        <v/>
      </c>
      <c r="L4037" s="6">
        <f>((Table3_1[[#This Row],[Offered Salary]]-$O$25)/$O$26)</f>
        <v>-0.71429107480985587</v>
      </c>
    </row>
    <row r="4038" spans="1:12" x14ac:dyDescent="0.3">
      <c r="A4038">
        <v>191579</v>
      </c>
      <c r="B4038" s="2">
        <v>41761</v>
      </c>
      <c r="C4038" s="3">
        <v>0.39528935185185188</v>
      </c>
      <c r="D4038" t="s">
        <v>30</v>
      </c>
      <c r="E4038" t="s">
        <v>27</v>
      </c>
      <c r="F4038" t="s">
        <v>18</v>
      </c>
      <c r="G4038" t="s">
        <v>8</v>
      </c>
      <c r="H4038">
        <v>80405</v>
      </c>
      <c r="I4038">
        <f>IF(Table3_1[[#This Row],[Status]]="Hired",1,0)</f>
        <v>0</v>
      </c>
      <c r="J4038" t="b">
        <f>OR((Table3_1[[#This Row],[Offered Salary]]&lt;$O$27),(Table3_1[[#This Row],[Offered Salary]]&gt;$O$28))</f>
        <v>0</v>
      </c>
      <c r="K4038" t="str">
        <f>IF(Table3_1[[#This Row],[Offered Salary]]&lt;$O$27,"Low",IF(Table3_1[[#This Row],[Offered Salary]]&gt;$O$28,"High",""))</f>
        <v/>
      </c>
      <c r="L4038" s="6">
        <f>((Table3_1[[#This Row],[Offered Salary]]-$O$25)/$O$26)</f>
        <v>1.0544148739168731</v>
      </c>
    </row>
    <row r="4039" spans="1:12" x14ac:dyDescent="0.3">
      <c r="A4039">
        <v>780358</v>
      </c>
      <c r="B4039" s="2">
        <v>41766</v>
      </c>
      <c r="C4039" s="3">
        <v>0.6596643518518519</v>
      </c>
      <c r="D4039" t="s">
        <v>31</v>
      </c>
      <c r="E4039" t="s">
        <v>27</v>
      </c>
      <c r="F4039" t="s">
        <v>18</v>
      </c>
      <c r="G4039" t="s">
        <v>8</v>
      </c>
      <c r="H4039">
        <v>20045</v>
      </c>
      <c r="I4039">
        <f>IF(Table3_1[[#This Row],[Status]]="Hired",1,0)</f>
        <v>1</v>
      </c>
      <c r="J4039" t="b">
        <f>OR((Table3_1[[#This Row],[Offered Salary]]&lt;$O$27),(Table3_1[[#This Row],[Offered Salary]]&gt;$O$28))</f>
        <v>0</v>
      </c>
      <c r="K4039" t="str">
        <f>IF(Table3_1[[#This Row],[Offered Salary]]&lt;$O$27,"Low",IF(Table3_1[[#This Row],[Offered Salary]]&gt;$O$28,"High",""))</f>
        <v/>
      </c>
      <c r="L4039" s="6">
        <f>((Table3_1[[#This Row],[Offered Salary]]-$O$25)/$O$26)</f>
        <v>-1.0377519965296536</v>
      </c>
    </row>
    <row r="4040" spans="1:12" x14ac:dyDescent="0.3">
      <c r="A4040">
        <v>630226</v>
      </c>
      <c r="B4040" s="2">
        <v>41772</v>
      </c>
      <c r="C4040" s="3">
        <v>0.70445601851851847</v>
      </c>
      <c r="D4040" t="s">
        <v>31</v>
      </c>
      <c r="E4040" t="s">
        <v>27</v>
      </c>
      <c r="F4040" t="s">
        <v>18</v>
      </c>
      <c r="G4040" t="s">
        <v>8</v>
      </c>
      <c r="H4040">
        <v>72474</v>
      </c>
      <c r="I4040">
        <f>IF(Table3_1[[#This Row],[Status]]="Hired",1,0)</f>
        <v>1</v>
      </c>
      <c r="J4040" t="b">
        <f>OR((Table3_1[[#This Row],[Offered Salary]]&lt;$O$27),(Table3_1[[#This Row],[Offered Salary]]&gt;$O$28))</f>
        <v>0</v>
      </c>
      <c r="K4040" t="str">
        <f>IF(Table3_1[[#This Row],[Offered Salary]]&lt;$O$27,"Low",IF(Table3_1[[#This Row],[Offered Salary]]&gt;$O$28,"High",""))</f>
        <v/>
      </c>
      <c r="L4040" s="6">
        <f>((Table3_1[[#This Row],[Offered Salary]]-$O$25)/$O$26)</f>
        <v>0.77951468422980552</v>
      </c>
    </row>
    <row r="4041" spans="1:12" x14ac:dyDescent="0.3">
      <c r="A4041">
        <v>166022</v>
      </c>
      <c r="B4041" s="2">
        <v>41796</v>
      </c>
      <c r="C4041" s="3">
        <v>0.39710648148148148</v>
      </c>
      <c r="D4041" t="s">
        <v>31</v>
      </c>
      <c r="E4041" t="s">
        <v>27</v>
      </c>
      <c r="F4041" t="s">
        <v>20</v>
      </c>
      <c r="G4041" t="s">
        <v>4</v>
      </c>
      <c r="H4041">
        <v>84494</v>
      </c>
      <c r="I4041">
        <f>IF(Table3_1[[#This Row],[Status]]="Hired",1,0)</f>
        <v>1</v>
      </c>
      <c r="J4041" t="b">
        <f>OR((Table3_1[[#This Row],[Offered Salary]]&lt;$O$27),(Table3_1[[#This Row],[Offered Salary]]&gt;$O$28))</f>
        <v>0</v>
      </c>
      <c r="K4041" t="str">
        <f>IF(Table3_1[[#This Row],[Offered Salary]]&lt;$O$27,"Low",IF(Table3_1[[#This Row],[Offered Salary]]&gt;$O$28,"High",""))</f>
        <v/>
      </c>
      <c r="L4041" s="6">
        <f>((Table3_1[[#This Row],[Offered Salary]]-$O$25)/$O$26)</f>
        <v>1.1961456614128281</v>
      </c>
    </row>
    <row r="4042" spans="1:12" x14ac:dyDescent="0.3">
      <c r="A4042">
        <v>258244</v>
      </c>
      <c r="B4042" s="2">
        <v>41803</v>
      </c>
      <c r="C4042" s="3">
        <v>0.39671296296296299</v>
      </c>
      <c r="D4042" t="s">
        <v>31</v>
      </c>
      <c r="E4042" t="s">
        <v>27</v>
      </c>
      <c r="F4042" t="s">
        <v>20</v>
      </c>
      <c r="G4042" t="s">
        <v>4</v>
      </c>
      <c r="H4042">
        <v>88517</v>
      </c>
      <c r="I4042">
        <f>IF(Table3_1[[#This Row],[Status]]="Hired",1,0)</f>
        <v>1</v>
      </c>
      <c r="J4042" t="b">
        <f>OR((Table3_1[[#This Row],[Offered Salary]]&lt;$O$27),(Table3_1[[#This Row],[Offered Salary]]&gt;$O$28))</f>
        <v>0</v>
      </c>
      <c r="K4042" t="str">
        <f>IF(Table3_1[[#This Row],[Offered Salary]]&lt;$O$27,"Low",IF(Table3_1[[#This Row],[Offered Salary]]&gt;$O$28,"High",""))</f>
        <v/>
      </c>
      <c r="L4042" s="6">
        <f>((Table3_1[[#This Row],[Offered Salary]]-$O$25)/$O$26)</f>
        <v>1.3355887912969631</v>
      </c>
    </row>
    <row r="4043" spans="1:12" x14ac:dyDescent="0.3">
      <c r="A4043">
        <v>168663</v>
      </c>
      <c r="B4043" s="2">
        <v>41782</v>
      </c>
      <c r="C4043" s="3">
        <v>0.3974537037037037</v>
      </c>
      <c r="D4043" t="s">
        <v>30</v>
      </c>
      <c r="E4043" t="s">
        <v>27</v>
      </c>
      <c r="F4043" t="s">
        <v>17</v>
      </c>
      <c r="G4043" t="s">
        <v>6</v>
      </c>
      <c r="H4043">
        <v>41794</v>
      </c>
      <c r="I4043">
        <f>IF(Table3_1[[#This Row],[Status]]="Hired",1,0)</f>
        <v>0</v>
      </c>
      <c r="J4043" t="b">
        <f>OR((Table3_1[[#This Row],[Offered Salary]]&lt;$O$27),(Table3_1[[#This Row],[Offered Salary]]&gt;$O$28))</f>
        <v>0</v>
      </c>
      <c r="K4043" t="str">
        <f>IF(Table3_1[[#This Row],[Offered Salary]]&lt;$O$27,"Low",IF(Table3_1[[#This Row],[Offered Salary]]&gt;$O$28,"High",""))</f>
        <v/>
      </c>
      <c r="L4043" s="6">
        <f>((Table3_1[[#This Row],[Offered Salary]]-$O$25)/$O$26)</f>
        <v>-0.28389949047694468</v>
      </c>
    </row>
    <row r="4044" spans="1:12" x14ac:dyDescent="0.3">
      <c r="A4044">
        <v>258521</v>
      </c>
      <c r="B4044" s="2">
        <v>41782</v>
      </c>
      <c r="C4044" s="3">
        <v>0.39782407407407405</v>
      </c>
      <c r="D4044" t="s">
        <v>31</v>
      </c>
      <c r="E4044" t="s">
        <v>27</v>
      </c>
      <c r="F4044" t="s">
        <v>17</v>
      </c>
      <c r="G4044" t="s">
        <v>6</v>
      </c>
      <c r="H4044">
        <v>35273</v>
      </c>
      <c r="I4044">
        <f>IF(Table3_1[[#This Row],[Status]]="Hired",1,0)</f>
        <v>1</v>
      </c>
      <c r="J4044" t="b">
        <f>OR((Table3_1[[#This Row],[Offered Salary]]&lt;$O$27),(Table3_1[[#This Row],[Offered Salary]]&gt;$O$28))</f>
        <v>0</v>
      </c>
      <c r="K4044" t="str">
        <f>IF(Table3_1[[#This Row],[Offered Salary]]&lt;$O$27,"Low",IF(Table3_1[[#This Row],[Offered Salary]]&gt;$O$28,"High",""))</f>
        <v/>
      </c>
      <c r="L4044" s="6">
        <f>((Table3_1[[#This Row],[Offered Salary]]-$O$25)/$O$26)</f>
        <v>-0.50992699482057957</v>
      </c>
    </row>
    <row r="4045" spans="1:12" x14ac:dyDescent="0.3">
      <c r="A4045">
        <v>368800</v>
      </c>
      <c r="B4045" s="2">
        <v>41782</v>
      </c>
      <c r="C4045" s="3">
        <v>0.39994212962962961</v>
      </c>
      <c r="D4045" t="s">
        <v>31</v>
      </c>
      <c r="E4045" t="s">
        <v>29</v>
      </c>
      <c r="F4045" t="s">
        <v>17</v>
      </c>
      <c r="G4045" t="s">
        <v>6</v>
      </c>
      <c r="H4045">
        <v>22051</v>
      </c>
      <c r="I4045">
        <f>IF(Table3_1[[#This Row],[Status]]="Hired",1,0)</f>
        <v>1</v>
      </c>
      <c r="J4045" t="b">
        <f>OR((Table3_1[[#This Row],[Offered Salary]]&lt;$O$27),(Table3_1[[#This Row],[Offered Salary]]&gt;$O$28))</f>
        <v>0</v>
      </c>
      <c r="K4045" t="str">
        <f>IF(Table3_1[[#This Row],[Offered Salary]]&lt;$O$27,"Low",IF(Table3_1[[#This Row],[Offered Salary]]&gt;$O$28,"High",""))</f>
        <v/>
      </c>
      <c r="L4045" s="6">
        <f>((Table3_1[[#This Row],[Offered Salary]]-$O$25)/$O$26)</f>
        <v>-0.96822106972190447</v>
      </c>
    </row>
    <row r="4046" spans="1:12" x14ac:dyDescent="0.3">
      <c r="A4046">
        <v>456819</v>
      </c>
      <c r="B4046" s="2">
        <v>41782</v>
      </c>
      <c r="C4046" s="3">
        <v>0.4010185185185185</v>
      </c>
      <c r="D4046" t="s">
        <v>31</v>
      </c>
      <c r="E4046" t="s">
        <v>27</v>
      </c>
      <c r="F4046" t="s">
        <v>17</v>
      </c>
      <c r="G4046" t="s">
        <v>6</v>
      </c>
      <c r="H4046">
        <v>36358</v>
      </c>
      <c r="I4046">
        <f>IF(Table3_1[[#This Row],[Status]]="Hired",1,0)</f>
        <v>1</v>
      </c>
      <c r="J4046" t="b">
        <f>OR((Table3_1[[#This Row],[Offered Salary]]&lt;$O$27),(Table3_1[[#This Row],[Offered Salary]]&gt;$O$28))</f>
        <v>0</v>
      </c>
      <c r="K4046" t="str">
        <f>IF(Table3_1[[#This Row],[Offered Salary]]&lt;$O$27,"Low",IF(Table3_1[[#This Row],[Offered Salary]]&gt;$O$28,"High",""))</f>
        <v/>
      </c>
      <c r="L4046" s="6">
        <f>((Table3_1[[#This Row],[Offered Salary]]-$O$25)/$O$26)</f>
        <v>-0.47231929014141316</v>
      </c>
    </row>
    <row r="4047" spans="1:12" x14ac:dyDescent="0.3">
      <c r="A4047">
        <v>859916</v>
      </c>
      <c r="B4047" s="2">
        <v>41782</v>
      </c>
      <c r="C4047" s="3">
        <v>0.40131944444444445</v>
      </c>
      <c r="D4047" t="s">
        <v>30</v>
      </c>
      <c r="E4047" t="s">
        <v>27</v>
      </c>
      <c r="F4047" t="s">
        <v>17</v>
      </c>
      <c r="G4047" t="s">
        <v>6</v>
      </c>
      <c r="H4047">
        <v>28326</v>
      </c>
      <c r="I4047">
        <f>IF(Table3_1[[#This Row],[Status]]="Hired",1,0)</f>
        <v>0</v>
      </c>
      <c r="J4047" t="b">
        <f>OR((Table3_1[[#This Row],[Offered Salary]]&lt;$O$27),(Table3_1[[#This Row],[Offered Salary]]&gt;$O$28))</f>
        <v>0</v>
      </c>
      <c r="K4047" t="str">
        <f>IF(Table3_1[[#This Row],[Offered Salary]]&lt;$O$27,"Low",IF(Table3_1[[#This Row],[Offered Salary]]&gt;$O$28,"High",""))</f>
        <v/>
      </c>
      <c r="L4047" s="6">
        <f>((Table3_1[[#This Row],[Offered Salary]]-$O$25)/$O$26)</f>
        <v>-0.75072028920414513</v>
      </c>
    </row>
    <row r="4048" spans="1:12" x14ac:dyDescent="0.3">
      <c r="A4048">
        <v>816748</v>
      </c>
      <c r="B4048" s="2">
        <v>41789</v>
      </c>
      <c r="C4048" s="3">
        <v>0.39787037037037037</v>
      </c>
      <c r="D4048" t="s">
        <v>31</v>
      </c>
      <c r="E4048" t="s">
        <v>27</v>
      </c>
      <c r="F4048" t="s">
        <v>15</v>
      </c>
      <c r="G4048" t="s">
        <v>8</v>
      </c>
      <c r="H4048">
        <v>54557</v>
      </c>
      <c r="I4048">
        <f>IF(Table3_1[[#This Row],[Status]]="Hired",1,0)</f>
        <v>1</v>
      </c>
      <c r="J4048" t="b">
        <f>OR((Table3_1[[#This Row],[Offered Salary]]&lt;$O$27),(Table3_1[[#This Row],[Offered Salary]]&gt;$O$28))</f>
        <v>0</v>
      </c>
      <c r="K4048" t="str">
        <f>IF(Table3_1[[#This Row],[Offered Salary]]&lt;$O$27,"Low",IF(Table3_1[[#This Row],[Offered Salary]]&gt;$O$28,"High",""))</f>
        <v/>
      </c>
      <c r="L4048" s="6">
        <f>((Table3_1[[#This Row],[Offered Salary]]-$O$25)/$O$26)</f>
        <v>0.15848496557853942</v>
      </c>
    </row>
    <row r="4049" spans="1:12" x14ac:dyDescent="0.3">
      <c r="A4049">
        <v>661425</v>
      </c>
      <c r="B4049" s="2">
        <v>41767</v>
      </c>
      <c r="C4049" s="3">
        <v>0.51796296296296296</v>
      </c>
      <c r="D4049" t="s">
        <v>30</v>
      </c>
      <c r="E4049" t="s">
        <v>27</v>
      </c>
      <c r="F4049" t="s">
        <v>20</v>
      </c>
      <c r="G4049" t="s">
        <v>8</v>
      </c>
      <c r="H4049">
        <v>50904</v>
      </c>
      <c r="I4049">
        <f>IF(Table3_1[[#This Row],[Status]]="Hired",1,0)</f>
        <v>0</v>
      </c>
      <c r="J4049" t="b">
        <f>OR((Table3_1[[#This Row],[Offered Salary]]&lt;$O$27),(Table3_1[[#This Row],[Offered Salary]]&gt;$O$28))</f>
        <v>0</v>
      </c>
      <c r="K4049" t="str">
        <f>IF(Table3_1[[#This Row],[Offered Salary]]&lt;$O$27,"Low",IF(Table3_1[[#This Row],[Offered Salary]]&gt;$O$28,"High",""))</f>
        <v/>
      </c>
      <c r="L4049" s="6">
        <f>((Table3_1[[#This Row],[Offered Salary]]-$O$25)/$O$26)</f>
        <v>3.186658291218486E-2</v>
      </c>
    </row>
    <row r="4050" spans="1:12" x14ac:dyDescent="0.3">
      <c r="A4050">
        <v>664247</v>
      </c>
      <c r="B4050" s="2">
        <v>41803</v>
      </c>
      <c r="C4050" s="3">
        <v>0.60562499999999997</v>
      </c>
      <c r="D4050" t="s">
        <v>30</v>
      </c>
      <c r="E4050" t="s">
        <v>29</v>
      </c>
      <c r="F4050" t="s">
        <v>12</v>
      </c>
      <c r="G4050" t="s">
        <v>2</v>
      </c>
      <c r="H4050">
        <v>72111</v>
      </c>
      <c r="I4050">
        <f>IF(Table3_1[[#This Row],[Status]]="Hired",1,0)</f>
        <v>0</v>
      </c>
      <c r="J4050" t="b">
        <f>OR((Table3_1[[#This Row],[Offered Salary]]&lt;$O$27),(Table3_1[[#This Row],[Offered Salary]]&gt;$O$28))</f>
        <v>0</v>
      </c>
      <c r="K4050" t="str">
        <f>IF(Table3_1[[#This Row],[Offered Salary]]&lt;$O$27,"Low",IF(Table3_1[[#This Row],[Offered Salary]]&gt;$O$28,"High",""))</f>
        <v/>
      </c>
      <c r="L4050" s="6">
        <f>((Table3_1[[#This Row],[Offered Salary]]-$O$25)/$O$26)</f>
        <v>0.76693256736479409</v>
      </c>
    </row>
    <row r="4051" spans="1:12" x14ac:dyDescent="0.3">
      <c r="A4051">
        <v>12307</v>
      </c>
      <c r="B4051" s="2">
        <v>41803</v>
      </c>
      <c r="C4051" s="3">
        <v>0.60849537037037038</v>
      </c>
      <c r="D4051" t="s">
        <v>30</v>
      </c>
      <c r="E4051" t="s">
        <v>29</v>
      </c>
      <c r="F4051" t="s">
        <v>12</v>
      </c>
      <c r="G4051" t="s">
        <v>2</v>
      </c>
      <c r="H4051">
        <v>82707</v>
      </c>
      <c r="I4051">
        <f>IF(Table3_1[[#This Row],[Status]]="Hired",1,0)</f>
        <v>0</v>
      </c>
      <c r="J4051" t="b">
        <f>OR((Table3_1[[#This Row],[Offered Salary]]&lt;$O$27),(Table3_1[[#This Row],[Offered Salary]]&gt;$O$28))</f>
        <v>0</v>
      </c>
      <c r="K4051" t="str">
        <f>IF(Table3_1[[#This Row],[Offered Salary]]&lt;$O$27,"Low",IF(Table3_1[[#This Row],[Offered Salary]]&gt;$O$28,"High",""))</f>
        <v/>
      </c>
      <c r="L4051" s="6">
        <f>((Table3_1[[#This Row],[Offered Salary]]-$O$25)/$O$26)</f>
        <v>1.1342055984988464</v>
      </c>
    </row>
    <row r="4052" spans="1:12" x14ac:dyDescent="0.3">
      <c r="A4052">
        <v>35352</v>
      </c>
      <c r="B4052" s="2">
        <v>41872</v>
      </c>
      <c r="C4052" s="3">
        <v>0.75805555555555559</v>
      </c>
      <c r="D4052" t="s">
        <v>30</v>
      </c>
      <c r="E4052" t="s">
        <v>27</v>
      </c>
      <c r="F4052" t="s">
        <v>12</v>
      </c>
      <c r="G4052" t="s">
        <v>2</v>
      </c>
      <c r="H4052">
        <v>34882</v>
      </c>
      <c r="I4052">
        <f>IF(Table3_1[[#This Row],[Status]]="Hired",1,0)</f>
        <v>0</v>
      </c>
      <c r="J4052" t="b">
        <f>OR((Table3_1[[#This Row],[Offered Salary]]&lt;$O$27),(Table3_1[[#This Row],[Offered Salary]]&gt;$O$28))</f>
        <v>0</v>
      </c>
      <c r="K4052" t="str">
        <f>IF(Table3_1[[#This Row],[Offered Salary]]&lt;$O$27,"Low",IF(Table3_1[[#This Row],[Offered Salary]]&gt;$O$28,"High",""))</f>
        <v/>
      </c>
      <c r="L4052" s="6">
        <f>((Table3_1[[#This Row],[Offered Salary]]-$O$25)/$O$26)</f>
        <v>-0.52347963309666623</v>
      </c>
    </row>
    <row r="4053" spans="1:12" x14ac:dyDescent="0.3">
      <c r="A4053">
        <v>374498</v>
      </c>
      <c r="B4053" s="2">
        <v>41824</v>
      </c>
      <c r="C4053" s="3">
        <v>0.62085648148148154</v>
      </c>
      <c r="D4053" t="s">
        <v>30</v>
      </c>
      <c r="E4053" t="s">
        <v>27</v>
      </c>
      <c r="F4053" t="s">
        <v>12</v>
      </c>
      <c r="G4053" t="s">
        <v>10</v>
      </c>
      <c r="H4053">
        <v>2207</v>
      </c>
      <c r="I4053">
        <f>IF(Table3_1[[#This Row],[Status]]="Hired",1,0)</f>
        <v>0</v>
      </c>
      <c r="J4053" t="b">
        <f>OR((Table3_1[[#This Row],[Offered Salary]]&lt;$O$27),(Table3_1[[#This Row],[Offered Salary]]&gt;$O$28))</f>
        <v>1</v>
      </c>
      <c r="K4053" t="str">
        <f>IF(Table3_1[[#This Row],[Offered Salary]]&lt;$O$27,"Low",IF(Table3_1[[#This Row],[Offered Salary]]&gt;$O$28,"High",""))</f>
        <v>Low</v>
      </c>
      <c r="L4053" s="6">
        <f>((Table3_1[[#This Row],[Offered Salary]]-$O$25)/$O$26)</f>
        <v>-1.6560434583425288</v>
      </c>
    </row>
    <row r="4054" spans="1:12" x14ac:dyDescent="0.3">
      <c r="A4054">
        <v>163894</v>
      </c>
      <c r="B4054" s="2">
        <v>41824</v>
      </c>
      <c r="C4054" s="3">
        <v>0.62390046296296298</v>
      </c>
      <c r="D4054" t="s">
        <v>30</v>
      </c>
      <c r="E4054" t="s">
        <v>27</v>
      </c>
      <c r="F4054" t="s">
        <v>12</v>
      </c>
      <c r="G4054" t="s">
        <v>10</v>
      </c>
      <c r="H4054">
        <v>78093</v>
      </c>
      <c r="I4054">
        <f>IF(Table3_1[[#This Row],[Status]]="Hired",1,0)</f>
        <v>0</v>
      </c>
      <c r="J4054" t="b">
        <f>OR((Table3_1[[#This Row],[Offered Salary]]&lt;$O$27),(Table3_1[[#This Row],[Offered Salary]]&gt;$O$28))</f>
        <v>0</v>
      </c>
      <c r="K4054" t="str">
        <f>IF(Table3_1[[#This Row],[Offered Salary]]&lt;$O$27,"Low",IF(Table3_1[[#This Row],[Offered Salary]]&gt;$O$28,"High",""))</f>
        <v/>
      </c>
      <c r="L4054" s="6">
        <f>((Table3_1[[#This Row],[Offered Salary]]-$O$25)/$O$26)</f>
        <v>0.97427753454523014</v>
      </c>
    </row>
    <row r="4055" spans="1:12" x14ac:dyDescent="0.3">
      <c r="A4055">
        <v>175180</v>
      </c>
      <c r="B4055" s="2">
        <v>41830</v>
      </c>
      <c r="C4055" s="3">
        <v>0.64478009259259261</v>
      </c>
      <c r="D4055" t="s">
        <v>31</v>
      </c>
      <c r="E4055" t="s">
        <v>29</v>
      </c>
      <c r="F4055" t="s">
        <v>12</v>
      </c>
      <c r="G4055" t="s">
        <v>10</v>
      </c>
      <c r="H4055">
        <v>16996</v>
      </c>
      <c r="I4055">
        <f>IF(Table3_1[[#This Row],[Status]]="Hired",1,0)</f>
        <v>1</v>
      </c>
      <c r="J4055" t="b">
        <f>OR((Table3_1[[#This Row],[Offered Salary]]&lt;$O$27),(Table3_1[[#This Row],[Offered Salary]]&gt;$O$28))</f>
        <v>0</v>
      </c>
      <c r="K4055" t="str">
        <f>IF(Table3_1[[#This Row],[Offered Salary]]&lt;$O$27,"Low",IF(Table3_1[[#This Row],[Offered Salary]]&gt;$O$28,"High",""))</f>
        <v/>
      </c>
      <c r="L4055" s="6">
        <f>((Table3_1[[#This Row],[Offered Salary]]-$O$25)/$O$26)</f>
        <v>-1.1434348458999561</v>
      </c>
    </row>
    <row r="4056" spans="1:12" x14ac:dyDescent="0.3">
      <c r="A4056">
        <v>456871</v>
      </c>
      <c r="B4056" s="2">
        <v>41830</v>
      </c>
      <c r="C4056" s="3">
        <v>0.6452430555555555</v>
      </c>
      <c r="D4056" t="s">
        <v>31</v>
      </c>
      <c r="E4056" t="s">
        <v>27</v>
      </c>
      <c r="F4056" t="s">
        <v>12</v>
      </c>
      <c r="G4056" t="s">
        <v>10</v>
      </c>
      <c r="H4056">
        <v>39016</v>
      </c>
      <c r="I4056">
        <f>IF(Table3_1[[#This Row],[Status]]="Hired",1,0)</f>
        <v>1</v>
      </c>
      <c r="J4056" t="b">
        <f>OR((Table3_1[[#This Row],[Offered Salary]]&lt;$O$27),(Table3_1[[#This Row],[Offered Salary]]&gt;$O$28))</f>
        <v>0</v>
      </c>
      <c r="K4056" t="str">
        <f>IF(Table3_1[[#This Row],[Offered Salary]]&lt;$O$27,"Low",IF(Table3_1[[#This Row],[Offered Salary]]&gt;$O$28,"High",""))</f>
        <v/>
      </c>
      <c r="L4056" s="6">
        <f>((Table3_1[[#This Row],[Offered Salary]]-$O$25)/$O$26)</f>
        <v>-0.38018907904719734</v>
      </c>
    </row>
    <row r="4057" spans="1:12" x14ac:dyDescent="0.3">
      <c r="A4057">
        <v>677157</v>
      </c>
      <c r="B4057" s="2">
        <v>41830</v>
      </c>
      <c r="C4057" s="3">
        <v>0.64621527777777776</v>
      </c>
      <c r="D4057" t="s">
        <v>30</v>
      </c>
      <c r="E4057" t="s">
        <v>29</v>
      </c>
      <c r="F4057" t="s">
        <v>12</v>
      </c>
      <c r="G4057" t="s">
        <v>10</v>
      </c>
      <c r="H4057">
        <v>98321</v>
      </c>
      <c r="I4057">
        <f>IF(Table3_1[[#This Row],[Status]]="Hired",1,0)</f>
        <v>0</v>
      </c>
      <c r="J4057" t="b">
        <f>OR((Table3_1[[#This Row],[Offered Salary]]&lt;$O$27),(Table3_1[[#This Row],[Offered Salary]]&gt;$O$28))</f>
        <v>0</v>
      </c>
      <c r="K4057" t="str">
        <f>IF(Table3_1[[#This Row],[Offered Salary]]&lt;$O$27,"Low",IF(Table3_1[[#This Row],[Offered Salary]]&gt;$O$28,"High",""))</f>
        <v/>
      </c>
      <c r="L4057" s="6">
        <f>((Table3_1[[#This Row],[Offered Salary]]-$O$25)/$O$26)</f>
        <v>1.6754099310891721</v>
      </c>
    </row>
    <row r="4058" spans="1:12" x14ac:dyDescent="0.3">
      <c r="A4058">
        <v>300699</v>
      </c>
      <c r="B4058" s="2">
        <v>41830</v>
      </c>
      <c r="C4058" s="3">
        <v>0.64371527777777782</v>
      </c>
      <c r="D4058" t="s">
        <v>30</v>
      </c>
      <c r="E4058" t="s">
        <v>28</v>
      </c>
      <c r="F4058" t="s">
        <v>12</v>
      </c>
      <c r="G4058" t="s">
        <v>10</v>
      </c>
      <c r="H4058">
        <v>27516</v>
      </c>
      <c r="I4058">
        <f>IF(Table3_1[[#This Row],[Status]]="Hired",1,0)</f>
        <v>0</v>
      </c>
      <c r="J4058" t="b">
        <f>OR((Table3_1[[#This Row],[Offered Salary]]&lt;$O$27),(Table3_1[[#This Row],[Offered Salary]]&gt;$O$28))</f>
        <v>0</v>
      </c>
      <c r="K4058" t="str">
        <f>IF(Table3_1[[#This Row],[Offered Salary]]&lt;$O$27,"Low",IF(Table3_1[[#This Row],[Offered Salary]]&gt;$O$28,"High",""))</f>
        <v/>
      </c>
      <c r="L4058" s="6">
        <f>((Table3_1[[#This Row],[Offered Salary]]-$O$25)/$O$26)</f>
        <v>-0.77879608716739379</v>
      </c>
    </row>
    <row r="4059" spans="1:12" x14ac:dyDescent="0.3">
      <c r="A4059">
        <v>909743</v>
      </c>
      <c r="B4059" s="2">
        <v>41864</v>
      </c>
      <c r="C4059" s="3">
        <v>0.50862268518518516</v>
      </c>
      <c r="D4059" t="s">
        <v>31</v>
      </c>
      <c r="E4059" t="s">
        <v>27</v>
      </c>
      <c r="F4059" t="s">
        <v>12</v>
      </c>
      <c r="G4059" t="s">
        <v>10</v>
      </c>
      <c r="H4059">
        <v>77789</v>
      </c>
      <c r="I4059">
        <f>IF(Table3_1[[#This Row],[Status]]="Hired",1,0)</f>
        <v>1</v>
      </c>
      <c r="J4059" t="b">
        <f>OR((Table3_1[[#This Row],[Offered Salary]]&lt;$O$27),(Table3_1[[#This Row],[Offered Salary]]&gt;$O$28))</f>
        <v>0</v>
      </c>
      <c r="K4059" t="str">
        <f>IF(Table3_1[[#This Row],[Offered Salary]]&lt;$O$27,"Low",IF(Table3_1[[#This Row],[Offered Salary]]&gt;$O$28,"High",""))</f>
        <v/>
      </c>
      <c r="L4059" s="6">
        <f>((Table3_1[[#This Row],[Offered Salary]]-$O$25)/$O$26)</f>
        <v>0.96374044493927014</v>
      </c>
    </row>
    <row r="4060" spans="1:12" x14ac:dyDescent="0.3">
      <c r="A4060">
        <v>193614</v>
      </c>
      <c r="B4060" s="2">
        <v>41864</v>
      </c>
      <c r="C4060" s="3">
        <v>0.50932870370370376</v>
      </c>
      <c r="D4060" t="s">
        <v>31</v>
      </c>
      <c r="E4060" t="s">
        <v>27</v>
      </c>
      <c r="F4060" t="s">
        <v>12</v>
      </c>
      <c r="G4060" t="s">
        <v>10</v>
      </c>
      <c r="H4060">
        <v>68820</v>
      </c>
      <c r="I4060">
        <f>IF(Table3_1[[#This Row],[Status]]="Hired",1,0)</f>
        <v>1</v>
      </c>
      <c r="J4060" t="b">
        <f>OR((Table3_1[[#This Row],[Offered Salary]]&lt;$O$27),(Table3_1[[#This Row],[Offered Salary]]&gt;$O$28))</f>
        <v>0</v>
      </c>
      <c r="K4060" t="str">
        <f>IF(Table3_1[[#This Row],[Offered Salary]]&lt;$O$27,"Low",IF(Table3_1[[#This Row],[Offered Salary]]&gt;$O$28,"High",""))</f>
        <v/>
      </c>
      <c r="L4060" s="6">
        <f>((Table3_1[[#This Row],[Offered Salary]]-$O$25)/$O$26)</f>
        <v>0.65286164008448389</v>
      </c>
    </row>
    <row r="4061" spans="1:12" x14ac:dyDescent="0.3">
      <c r="A4061">
        <v>926034</v>
      </c>
      <c r="B4061" s="2">
        <v>41785</v>
      </c>
      <c r="C4061" s="3">
        <v>0.39834490740740741</v>
      </c>
      <c r="D4061" t="s">
        <v>31</v>
      </c>
      <c r="E4061" t="s">
        <v>29</v>
      </c>
      <c r="F4061" t="s">
        <v>20</v>
      </c>
      <c r="G4061" t="s">
        <v>7</v>
      </c>
      <c r="H4061">
        <v>27492</v>
      </c>
      <c r="I4061">
        <f>IF(Table3_1[[#This Row],[Status]]="Hired",1,0)</f>
        <v>1</v>
      </c>
      <c r="J4061" t="b">
        <f>OR((Table3_1[[#This Row],[Offered Salary]]&lt;$O$27),(Table3_1[[#This Row],[Offered Salary]]&gt;$O$28))</f>
        <v>0</v>
      </c>
      <c r="K4061" t="str">
        <f>IF(Table3_1[[#This Row],[Offered Salary]]&lt;$O$27,"Low",IF(Table3_1[[#This Row],[Offered Salary]]&gt;$O$28,"High",""))</f>
        <v/>
      </c>
      <c r="L4061" s="6">
        <f>((Table3_1[[#This Row],[Offered Salary]]-$O$25)/$O$26)</f>
        <v>-0.77962796266260115</v>
      </c>
    </row>
    <row r="4062" spans="1:12" x14ac:dyDescent="0.3">
      <c r="A4062">
        <v>741464</v>
      </c>
      <c r="B4062" s="2">
        <v>41795</v>
      </c>
      <c r="C4062" s="3">
        <v>0.35812500000000003</v>
      </c>
      <c r="D4062" t="s">
        <v>31</v>
      </c>
      <c r="E4062" t="s">
        <v>27</v>
      </c>
      <c r="F4062" t="s">
        <v>20</v>
      </c>
      <c r="G4062" t="s">
        <v>10</v>
      </c>
      <c r="H4062">
        <v>68397</v>
      </c>
      <c r="I4062">
        <f>IF(Table3_1[[#This Row],[Status]]="Hired",1,0)</f>
        <v>1</v>
      </c>
      <c r="J4062" t="b">
        <f>OR((Table3_1[[#This Row],[Offered Salary]]&lt;$O$27),(Table3_1[[#This Row],[Offered Salary]]&gt;$O$28))</f>
        <v>0</v>
      </c>
      <c r="K4062" t="str">
        <f>IF(Table3_1[[#This Row],[Offered Salary]]&lt;$O$27,"Low",IF(Table3_1[[#This Row],[Offered Salary]]&gt;$O$28,"High",""))</f>
        <v/>
      </c>
      <c r="L4062" s="6">
        <f>((Table3_1[[#This Row],[Offered Salary]]-$O$25)/$O$26)</f>
        <v>0.63819983448145412</v>
      </c>
    </row>
    <row r="4063" spans="1:12" x14ac:dyDescent="0.3">
      <c r="A4063">
        <v>218712</v>
      </c>
      <c r="B4063" s="2">
        <v>41795</v>
      </c>
      <c r="C4063" s="3">
        <v>0.36019675925925926</v>
      </c>
      <c r="D4063" t="s">
        <v>31</v>
      </c>
      <c r="E4063" t="s">
        <v>29</v>
      </c>
      <c r="F4063" t="s">
        <v>20</v>
      </c>
      <c r="G4063" t="s">
        <v>10</v>
      </c>
      <c r="H4063">
        <v>19371</v>
      </c>
      <c r="I4063">
        <f>IF(Table3_1[[#This Row],[Status]]="Hired",1,0)</f>
        <v>1</v>
      </c>
      <c r="J4063" t="b">
        <f>OR((Table3_1[[#This Row],[Offered Salary]]&lt;$O$27),(Table3_1[[#This Row],[Offered Salary]]&gt;$O$28))</f>
        <v>0</v>
      </c>
      <c r="K4063" t="str">
        <f>IF(Table3_1[[#This Row],[Offered Salary]]&lt;$O$27,"Low",IF(Table3_1[[#This Row],[Offered Salary]]&gt;$O$28,"High",""))</f>
        <v/>
      </c>
      <c r="L4063" s="6">
        <f>((Table3_1[[#This Row],[Offered Salary]]-$O$25)/$O$26)</f>
        <v>-1.0611138333533938</v>
      </c>
    </row>
    <row r="4064" spans="1:12" x14ac:dyDescent="0.3">
      <c r="A4064">
        <v>141105</v>
      </c>
      <c r="B4064" s="2">
        <v>41801</v>
      </c>
      <c r="C4064" s="3">
        <v>0.26364583333333336</v>
      </c>
      <c r="D4064" t="s">
        <v>31</v>
      </c>
      <c r="E4064" t="s">
        <v>27</v>
      </c>
      <c r="F4064" t="s">
        <v>20</v>
      </c>
      <c r="G4064" t="s">
        <v>7</v>
      </c>
      <c r="H4064">
        <v>46369</v>
      </c>
      <c r="I4064">
        <f>IF(Table3_1[[#This Row],[Status]]="Hired",1,0)</f>
        <v>1</v>
      </c>
      <c r="J4064" t="b">
        <f>OR((Table3_1[[#This Row],[Offered Salary]]&lt;$O$27),(Table3_1[[#This Row],[Offered Salary]]&gt;$O$28))</f>
        <v>0</v>
      </c>
      <c r="K4064" t="str">
        <f>IF(Table3_1[[#This Row],[Offered Salary]]&lt;$O$27,"Low",IF(Table3_1[[#This Row],[Offered Salary]]&gt;$O$28,"High",""))</f>
        <v/>
      </c>
      <c r="L4064" s="6">
        <f>((Table3_1[[#This Row],[Offered Salary]]-$O$25)/$O$26)</f>
        <v>-0.12532322420304043</v>
      </c>
    </row>
    <row r="4065" spans="1:12" x14ac:dyDescent="0.3">
      <c r="A4065">
        <v>602859</v>
      </c>
      <c r="B4065" s="2">
        <v>41809</v>
      </c>
      <c r="C4065" s="3">
        <v>0.68524305555555554</v>
      </c>
      <c r="D4065" t="s">
        <v>31</v>
      </c>
      <c r="E4065" t="s">
        <v>27</v>
      </c>
      <c r="F4065" t="s">
        <v>20</v>
      </c>
      <c r="G4065" t="s">
        <v>10</v>
      </c>
      <c r="H4065">
        <v>22619</v>
      </c>
      <c r="I4065">
        <f>IF(Table3_1[[#This Row],[Status]]="Hired",1,0)</f>
        <v>1</v>
      </c>
      <c r="J4065" t="b">
        <f>OR((Table3_1[[#This Row],[Offered Salary]]&lt;$O$27),(Table3_1[[#This Row],[Offered Salary]]&gt;$O$28))</f>
        <v>0</v>
      </c>
      <c r="K4065" t="str">
        <f>IF(Table3_1[[#This Row],[Offered Salary]]&lt;$O$27,"Low",IF(Table3_1[[#This Row],[Offered Salary]]&gt;$O$28,"High",""))</f>
        <v/>
      </c>
      <c r="L4065" s="6">
        <f>((Table3_1[[#This Row],[Offered Salary]]-$O$25)/$O$26)</f>
        <v>-0.94853334966866354</v>
      </c>
    </row>
    <row r="4066" spans="1:12" x14ac:dyDescent="0.3">
      <c r="A4066">
        <v>888578</v>
      </c>
      <c r="B4066" s="2">
        <v>41809</v>
      </c>
      <c r="C4066" s="3">
        <v>0.68667824074074069</v>
      </c>
      <c r="D4066" t="s">
        <v>31</v>
      </c>
      <c r="E4066" t="s">
        <v>29</v>
      </c>
      <c r="F4066" t="s">
        <v>20</v>
      </c>
      <c r="G4066" t="s">
        <v>10</v>
      </c>
      <c r="H4066">
        <v>65299</v>
      </c>
      <c r="I4066">
        <f>IF(Table3_1[[#This Row],[Status]]="Hired",1,0)</f>
        <v>1</v>
      </c>
      <c r="J4066" t="b">
        <f>OR((Table3_1[[#This Row],[Offered Salary]]&lt;$O$27),(Table3_1[[#This Row],[Offered Salary]]&gt;$O$28))</f>
        <v>0</v>
      </c>
      <c r="K4066" t="str">
        <f>IF(Table3_1[[#This Row],[Offered Salary]]&lt;$O$27,"Low",IF(Table3_1[[#This Row],[Offered Salary]]&gt;$O$28,"High",""))</f>
        <v/>
      </c>
      <c r="L4066" s="6">
        <f>((Table3_1[[#This Row],[Offered Salary]]-$O$25)/$O$26)</f>
        <v>0.5308185726417699</v>
      </c>
    </row>
    <row r="4067" spans="1:12" x14ac:dyDescent="0.3">
      <c r="A4067">
        <v>310945</v>
      </c>
      <c r="B4067" s="2">
        <v>41812</v>
      </c>
      <c r="C4067" s="3">
        <v>0.42667824074074073</v>
      </c>
      <c r="D4067" t="s">
        <v>31</v>
      </c>
      <c r="E4067" t="s">
        <v>29</v>
      </c>
      <c r="F4067" t="s">
        <v>20</v>
      </c>
      <c r="G4067" t="s">
        <v>7</v>
      </c>
      <c r="H4067">
        <v>97594</v>
      </c>
      <c r="I4067">
        <f>IF(Table3_1[[#This Row],[Status]]="Hired",1,0)</f>
        <v>1</v>
      </c>
      <c r="J4067" t="b">
        <f>OR((Table3_1[[#This Row],[Offered Salary]]&lt;$O$27),(Table3_1[[#This Row],[Offered Salary]]&gt;$O$28))</f>
        <v>0</v>
      </c>
      <c r="K4067" t="str">
        <f>IF(Table3_1[[#This Row],[Offered Salary]]&lt;$O$27,"Low",IF(Table3_1[[#This Row],[Offered Salary]]&gt;$O$28,"High",""))</f>
        <v/>
      </c>
      <c r="L4067" s="6">
        <f>((Table3_1[[#This Row],[Offered Salary]]-$O$25)/$O$26)</f>
        <v>1.6502110358801825</v>
      </c>
    </row>
    <row r="4068" spans="1:12" x14ac:dyDescent="0.3">
      <c r="A4068">
        <v>285962</v>
      </c>
      <c r="B4068" s="2">
        <v>41812</v>
      </c>
      <c r="C4068" s="3">
        <v>0.42574074074074075</v>
      </c>
      <c r="D4068" t="s">
        <v>30</v>
      </c>
      <c r="E4068" t="s">
        <v>28</v>
      </c>
      <c r="F4068" t="s">
        <v>20</v>
      </c>
      <c r="G4068" t="s">
        <v>7</v>
      </c>
      <c r="H4068">
        <v>31670</v>
      </c>
      <c r="I4068">
        <f>IF(Table3_1[[#This Row],[Status]]="Hired",1,0)</f>
        <v>0</v>
      </c>
      <c r="J4068" t="b">
        <f>OR((Table3_1[[#This Row],[Offered Salary]]&lt;$O$27),(Table3_1[[#This Row],[Offered Salary]]&gt;$O$28))</f>
        <v>0</v>
      </c>
      <c r="K4068" t="str">
        <f>IF(Table3_1[[#This Row],[Offered Salary]]&lt;$O$27,"Low",IF(Table3_1[[#This Row],[Offered Salary]]&gt;$O$28,"High",""))</f>
        <v/>
      </c>
      <c r="L4068" s="6">
        <f>((Table3_1[[#This Row],[Offered Salary]]-$O$25)/$O$26)</f>
        <v>-0.63481230353858542</v>
      </c>
    </row>
    <row r="4069" spans="1:12" x14ac:dyDescent="0.3">
      <c r="A4069">
        <v>336659</v>
      </c>
      <c r="B4069" s="2">
        <v>41848</v>
      </c>
      <c r="C4069" s="3">
        <v>0.39785879629629628</v>
      </c>
      <c r="D4069" t="s">
        <v>31</v>
      </c>
      <c r="E4069" t="s">
        <v>27</v>
      </c>
      <c r="F4069" t="s">
        <v>20</v>
      </c>
      <c r="G4069" t="s">
        <v>10</v>
      </c>
      <c r="H4069">
        <v>14963</v>
      </c>
      <c r="I4069">
        <f>IF(Table3_1[[#This Row],[Status]]="Hired",1,0)</f>
        <v>1</v>
      </c>
      <c r="J4069" t="b">
        <f>OR((Table3_1[[#This Row],[Offered Salary]]&lt;$O$27),(Table3_1[[#This Row],[Offered Salary]]&gt;$O$28))</f>
        <v>0</v>
      </c>
      <c r="K4069" t="str">
        <f>IF(Table3_1[[#This Row],[Offered Salary]]&lt;$O$27,"Low",IF(Table3_1[[#This Row],[Offered Salary]]&gt;$O$28,"High",""))</f>
        <v/>
      </c>
      <c r="L4069" s="6">
        <f>((Table3_1[[#This Row],[Offered Salary]]-$O$25)/$O$26)</f>
        <v>-1.2139016326398133</v>
      </c>
    </row>
    <row r="4070" spans="1:12" x14ac:dyDescent="0.3">
      <c r="A4070">
        <v>558779</v>
      </c>
      <c r="B4070" s="2">
        <v>41851</v>
      </c>
      <c r="C4070" s="3">
        <v>0.76732638888888893</v>
      </c>
      <c r="D4070" t="s">
        <v>31</v>
      </c>
      <c r="E4070" t="s">
        <v>27</v>
      </c>
      <c r="F4070" t="s">
        <v>20</v>
      </c>
      <c r="G4070" t="s">
        <v>10</v>
      </c>
      <c r="H4070">
        <v>38265</v>
      </c>
      <c r="I4070">
        <f>IF(Table3_1[[#This Row],[Status]]="Hired",1,0)</f>
        <v>1</v>
      </c>
      <c r="J4070" t="b">
        <f>OR((Table3_1[[#This Row],[Offered Salary]]&lt;$O$27),(Table3_1[[#This Row],[Offered Salary]]&gt;$O$28))</f>
        <v>0</v>
      </c>
      <c r="K4070" t="str">
        <f>IF(Table3_1[[#This Row],[Offered Salary]]&lt;$O$27,"Low",IF(Table3_1[[#This Row],[Offered Salary]]&gt;$O$28,"High",""))</f>
        <v/>
      </c>
      <c r="L4070" s="6">
        <f>((Table3_1[[#This Row],[Offered Salary]]-$O$25)/$O$26)</f>
        <v>-0.40621984975139452</v>
      </c>
    </row>
    <row r="4071" spans="1:12" x14ac:dyDescent="0.3">
      <c r="A4071">
        <v>887671</v>
      </c>
      <c r="B4071" s="2">
        <v>41852</v>
      </c>
      <c r="C4071" s="3">
        <v>0.34070601851851851</v>
      </c>
      <c r="D4071" t="s">
        <v>31</v>
      </c>
      <c r="E4071" t="s">
        <v>27</v>
      </c>
      <c r="F4071" t="s">
        <v>20</v>
      </c>
      <c r="G4071" t="s">
        <v>7</v>
      </c>
      <c r="H4071">
        <v>60500</v>
      </c>
      <c r="I4071">
        <f>IF(Table3_1[[#This Row],[Status]]="Hired",1,0)</f>
        <v>1</v>
      </c>
      <c r="J4071" t="b">
        <f>OR((Table3_1[[#This Row],[Offered Salary]]&lt;$O$27),(Table3_1[[#This Row],[Offered Salary]]&gt;$O$28))</f>
        <v>0</v>
      </c>
      <c r="K4071" t="str">
        <f>IF(Table3_1[[#This Row],[Offered Salary]]&lt;$O$27,"Low",IF(Table3_1[[#This Row],[Offered Salary]]&gt;$O$28,"High",""))</f>
        <v/>
      </c>
      <c r="L4071" s="6">
        <f>((Table3_1[[#This Row],[Offered Salary]]-$O$25)/$O$26)</f>
        <v>0.36447813507926358</v>
      </c>
    </row>
    <row r="4072" spans="1:12" x14ac:dyDescent="0.3">
      <c r="A4072">
        <v>985374</v>
      </c>
      <c r="B4072" s="2">
        <v>41858</v>
      </c>
      <c r="C4072" s="3">
        <v>0.5688657407407407</v>
      </c>
      <c r="D4072" t="s">
        <v>31</v>
      </c>
      <c r="E4072" t="s">
        <v>27</v>
      </c>
      <c r="F4072" t="s">
        <v>20</v>
      </c>
      <c r="G4072" t="s">
        <v>7</v>
      </c>
      <c r="H4072">
        <v>11611</v>
      </c>
      <c r="I4072">
        <f>IF(Table3_1[[#This Row],[Status]]="Hired",1,0)</f>
        <v>1</v>
      </c>
      <c r="J4072" t="b">
        <f>OR((Table3_1[[#This Row],[Offered Salary]]&lt;$O$27),(Table3_1[[#This Row],[Offered Salary]]&gt;$O$28))</f>
        <v>1</v>
      </c>
      <c r="K4072" t="str">
        <f>IF(Table3_1[[#This Row],[Offered Salary]]&lt;$O$27,"Low",IF(Table3_1[[#This Row],[Offered Salary]]&gt;$O$28,"High",""))</f>
        <v>Low</v>
      </c>
      <c r="L4072" s="6">
        <f>((Table3_1[[#This Row],[Offered Salary]]-$O$25)/$O$26)</f>
        <v>-1.3300869101371089</v>
      </c>
    </row>
    <row r="4073" spans="1:12" x14ac:dyDescent="0.3">
      <c r="A4073">
        <v>479749</v>
      </c>
      <c r="B4073" s="2">
        <v>41858</v>
      </c>
      <c r="C4073" s="3">
        <v>0.57130787037037034</v>
      </c>
      <c r="D4073" t="s">
        <v>31</v>
      </c>
      <c r="E4073" t="s">
        <v>27</v>
      </c>
      <c r="F4073" t="s">
        <v>20</v>
      </c>
      <c r="G4073" t="s">
        <v>7</v>
      </c>
      <c r="H4073">
        <v>50403</v>
      </c>
      <c r="I4073">
        <f>IF(Table3_1[[#This Row],[Status]]="Hired",1,0)</f>
        <v>1</v>
      </c>
      <c r="J4073" t="b">
        <f>OR((Table3_1[[#This Row],[Offered Salary]]&lt;$O$27),(Table3_1[[#This Row],[Offered Salary]]&gt;$O$28))</f>
        <v>0</v>
      </c>
      <c r="K4073" t="str">
        <f>IF(Table3_1[[#This Row],[Offered Salary]]&lt;$O$27,"Low",IF(Table3_1[[#This Row],[Offered Salary]]&gt;$O$28,"High",""))</f>
        <v/>
      </c>
      <c r="L4073" s="6">
        <f>((Table3_1[[#This Row],[Offered Salary]]-$O$25)/$O$26)</f>
        <v>1.4501181949731084E-2</v>
      </c>
    </row>
    <row r="4074" spans="1:12" x14ac:dyDescent="0.3">
      <c r="A4074">
        <v>347974</v>
      </c>
      <c r="B4074" s="2">
        <v>41858</v>
      </c>
      <c r="C4074" s="3">
        <v>0.57178240740740738</v>
      </c>
      <c r="D4074" t="s">
        <v>31</v>
      </c>
      <c r="E4074" t="s">
        <v>27</v>
      </c>
      <c r="F4074" t="s">
        <v>20</v>
      </c>
      <c r="G4074" t="s">
        <v>7</v>
      </c>
      <c r="H4074">
        <v>51996</v>
      </c>
      <c r="I4074">
        <f>IF(Table3_1[[#This Row],[Status]]="Hired",1,0)</f>
        <v>1</v>
      </c>
      <c r="J4074" t="b">
        <f>OR((Table3_1[[#This Row],[Offered Salary]]&lt;$O$27),(Table3_1[[#This Row],[Offered Salary]]&gt;$O$28))</f>
        <v>0</v>
      </c>
      <c r="K4074" t="str">
        <f>IF(Table3_1[[#This Row],[Offered Salary]]&lt;$O$27,"Low",IF(Table3_1[[#This Row],[Offered Salary]]&gt;$O$28,"High",""))</f>
        <v/>
      </c>
      <c r="L4074" s="6">
        <f>((Table3_1[[#This Row],[Offered Salary]]-$O$25)/$O$26)</f>
        <v>6.9716917944120035E-2</v>
      </c>
    </row>
    <row r="4075" spans="1:12" x14ac:dyDescent="0.3">
      <c r="A4075">
        <v>946814</v>
      </c>
      <c r="B4075" s="2">
        <v>41858</v>
      </c>
      <c r="C4075" s="3">
        <v>0.5688657407407407</v>
      </c>
      <c r="D4075" t="s">
        <v>30</v>
      </c>
      <c r="E4075" t="s">
        <v>29</v>
      </c>
      <c r="F4075" t="s">
        <v>20</v>
      </c>
      <c r="G4075" t="s">
        <v>7</v>
      </c>
      <c r="H4075">
        <v>94704</v>
      </c>
      <c r="I4075">
        <f>IF(Table3_1[[#This Row],[Status]]="Hired",1,0)</f>
        <v>0</v>
      </c>
      <c r="J4075" t="b">
        <f>OR((Table3_1[[#This Row],[Offered Salary]]&lt;$O$27),(Table3_1[[#This Row],[Offered Salary]]&gt;$O$28))</f>
        <v>0</v>
      </c>
      <c r="K4075" t="str">
        <f>IF(Table3_1[[#This Row],[Offered Salary]]&lt;$O$27,"Low",IF(Table3_1[[#This Row],[Offered Salary]]&gt;$O$28,"High",""))</f>
        <v/>
      </c>
      <c r="L4075" s="6">
        <f>((Table3_1[[#This Row],[Offered Salary]]-$O$25)/$O$26)</f>
        <v>1.5500393616656287</v>
      </c>
    </row>
    <row r="4076" spans="1:12" x14ac:dyDescent="0.3">
      <c r="A4076">
        <v>318156</v>
      </c>
      <c r="B4076" s="2">
        <v>41858</v>
      </c>
      <c r="C4076" s="3">
        <v>0.56923611111111116</v>
      </c>
      <c r="D4076" t="s">
        <v>31</v>
      </c>
      <c r="E4076" t="s">
        <v>29</v>
      </c>
      <c r="F4076" t="s">
        <v>20</v>
      </c>
      <c r="G4076" t="s">
        <v>7</v>
      </c>
      <c r="H4076">
        <v>55936</v>
      </c>
      <c r="I4076">
        <f>IF(Table3_1[[#This Row],[Status]]="Hired",1,0)</f>
        <v>1</v>
      </c>
      <c r="J4076" t="b">
        <f>OR((Table3_1[[#This Row],[Offered Salary]]&lt;$O$27),(Table3_1[[#This Row],[Offered Salary]]&gt;$O$28))</f>
        <v>0</v>
      </c>
      <c r="K4076" t="str">
        <f>IF(Table3_1[[#This Row],[Offered Salary]]&lt;$O$27,"Low",IF(Table3_1[[#This Row],[Offered Salary]]&gt;$O$28,"High",""))</f>
        <v/>
      </c>
      <c r="L4076" s="6">
        <f>((Table3_1[[#This Row],[Offered Salary]]-$O$25)/$O$26)</f>
        <v>0.20628314507399603</v>
      </c>
    </row>
    <row r="4077" spans="1:12" x14ac:dyDescent="0.3">
      <c r="A4077">
        <v>951232</v>
      </c>
      <c r="B4077" s="2">
        <v>41859</v>
      </c>
      <c r="C4077" s="3">
        <v>0.3429976851851852</v>
      </c>
      <c r="D4077" t="s">
        <v>31</v>
      </c>
      <c r="E4077" t="s">
        <v>29</v>
      </c>
      <c r="F4077" t="s">
        <v>20</v>
      </c>
      <c r="G4077" t="s">
        <v>7</v>
      </c>
      <c r="H4077">
        <v>8971</v>
      </c>
      <c r="I4077">
        <f>IF(Table3_1[[#This Row],[Status]]="Hired",1,0)</f>
        <v>1</v>
      </c>
      <c r="J4077" t="b">
        <f>OR((Table3_1[[#This Row],[Offered Salary]]&lt;$O$27),(Table3_1[[#This Row],[Offered Salary]]&gt;$O$28))</f>
        <v>1</v>
      </c>
      <c r="K4077" t="str">
        <f>IF(Table3_1[[#This Row],[Offered Salary]]&lt;$O$27,"Low",IF(Table3_1[[#This Row],[Offered Salary]]&gt;$O$28,"High",""))</f>
        <v>Low</v>
      </c>
      <c r="L4077" s="6">
        <f>((Table3_1[[#This Row],[Offered Salary]]-$O$25)/$O$26)</f>
        <v>-1.4215932146099193</v>
      </c>
    </row>
    <row r="4078" spans="1:12" x14ac:dyDescent="0.3">
      <c r="A4078">
        <v>44589</v>
      </c>
      <c r="B4078" s="2">
        <v>41827</v>
      </c>
      <c r="C4078" s="3">
        <v>0.3967013888888889</v>
      </c>
      <c r="D4078" t="s">
        <v>31</v>
      </c>
      <c r="E4078" t="s">
        <v>27</v>
      </c>
      <c r="F4078" t="s">
        <v>12</v>
      </c>
      <c r="G4078" t="s">
        <v>10</v>
      </c>
      <c r="H4078">
        <v>1889</v>
      </c>
      <c r="I4078">
        <f>IF(Table3_1[[#This Row],[Status]]="Hired",1,0)</f>
        <v>1</v>
      </c>
      <c r="J4078" t="b">
        <f>OR((Table3_1[[#This Row],[Offered Salary]]&lt;$O$27),(Table3_1[[#This Row],[Offered Salary]]&gt;$O$28))</f>
        <v>1</v>
      </c>
      <c r="K4078" t="str">
        <f>IF(Table3_1[[#This Row],[Offered Salary]]&lt;$O$27,"Low",IF(Table3_1[[#This Row],[Offered Salary]]&gt;$O$28,"High",""))</f>
        <v>Low</v>
      </c>
      <c r="L4078" s="6">
        <f>((Table3_1[[#This Row],[Offered Salary]]-$O$25)/$O$26)</f>
        <v>-1.6670658086540262</v>
      </c>
    </row>
    <row r="4079" spans="1:12" x14ac:dyDescent="0.3">
      <c r="A4079">
        <v>554122</v>
      </c>
      <c r="B4079" s="2">
        <v>41869</v>
      </c>
      <c r="C4079" s="3">
        <v>0.39840277777777777</v>
      </c>
      <c r="D4079" t="s">
        <v>31</v>
      </c>
      <c r="E4079" t="s">
        <v>29</v>
      </c>
      <c r="F4079" t="s">
        <v>12</v>
      </c>
      <c r="G4079" t="s">
        <v>10</v>
      </c>
      <c r="H4079">
        <v>49368</v>
      </c>
      <c r="I4079">
        <f>IF(Table3_1[[#This Row],[Status]]="Hired",1,0)</f>
        <v>1</v>
      </c>
      <c r="J4079" t="b">
        <f>OR((Table3_1[[#This Row],[Offered Salary]]&lt;$O$27),(Table3_1[[#This Row],[Offered Salary]]&gt;$O$28))</f>
        <v>0</v>
      </c>
      <c r="K4079" t="str">
        <f>IF(Table3_1[[#This Row],[Offered Salary]]&lt;$O$27,"Low",IF(Table3_1[[#This Row],[Offered Salary]]&gt;$O$28,"High",""))</f>
        <v/>
      </c>
      <c r="L4079" s="6">
        <f>((Table3_1[[#This Row],[Offered Salary]]-$O$25)/$O$26)</f>
        <v>-2.1373448781086594E-2</v>
      </c>
    </row>
    <row r="4080" spans="1:12" x14ac:dyDescent="0.3">
      <c r="A4080">
        <v>965739</v>
      </c>
      <c r="B4080" s="2">
        <v>41869</v>
      </c>
      <c r="C4080" s="3">
        <v>0.39924768518518516</v>
      </c>
      <c r="D4080" t="s">
        <v>31</v>
      </c>
      <c r="E4080" t="s">
        <v>29</v>
      </c>
      <c r="F4080" t="s">
        <v>12</v>
      </c>
      <c r="G4080" t="s">
        <v>10</v>
      </c>
      <c r="H4080">
        <v>83837</v>
      </c>
      <c r="I4080">
        <f>IF(Table3_1[[#This Row],[Status]]="Hired",1,0)</f>
        <v>1</v>
      </c>
      <c r="J4080" t="b">
        <f>OR((Table3_1[[#This Row],[Offered Salary]]&lt;$O$27),(Table3_1[[#This Row],[Offered Salary]]&gt;$O$28))</f>
        <v>0</v>
      </c>
      <c r="K4080" t="str">
        <f>IF(Table3_1[[#This Row],[Offered Salary]]&lt;$O$27,"Low",IF(Table3_1[[#This Row],[Offered Salary]]&gt;$O$28,"High",""))</f>
        <v/>
      </c>
      <c r="L4080" s="6">
        <f>((Table3_1[[#This Row],[Offered Salary]]-$O$25)/$O$26)</f>
        <v>1.1733730697315266</v>
      </c>
    </row>
    <row r="4081" spans="1:12" x14ac:dyDescent="0.3">
      <c r="A4081">
        <v>340541</v>
      </c>
      <c r="B4081" s="2">
        <v>41806</v>
      </c>
      <c r="C4081" s="3">
        <v>0.39706018518518521</v>
      </c>
      <c r="D4081" t="s">
        <v>30</v>
      </c>
      <c r="E4081" t="s">
        <v>27</v>
      </c>
      <c r="F4081" t="s">
        <v>17</v>
      </c>
      <c r="G4081" t="s">
        <v>10</v>
      </c>
      <c r="H4081">
        <v>51089</v>
      </c>
      <c r="I4081">
        <f>IF(Table3_1[[#This Row],[Status]]="Hired",1,0)</f>
        <v>0</v>
      </c>
      <c r="J4081" t="b">
        <f>OR((Table3_1[[#This Row],[Offered Salary]]&lt;$O$27),(Table3_1[[#This Row],[Offered Salary]]&gt;$O$28))</f>
        <v>0</v>
      </c>
      <c r="K4081" t="str">
        <f>IF(Table3_1[[#This Row],[Offered Salary]]&lt;$O$27,"Low",IF(Table3_1[[#This Row],[Offered Salary]]&gt;$O$28,"High",""))</f>
        <v/>
      </c>
      <c r="L4081" s="6">
        <f>((Table3_1[[#This Row],[Offered Salary]]-$O$25)/$O$26)</f>
        <v>3.8278956521074978E-2</v>
      </c>
    </row>
    <row r="4082" spans="1:12" x14ac:dyDescent="0.3">
      <c r="A4082">
        <v>167429</v>
      </c>
      <c r="B4082" s="2">
        <v>41806</v>
      </c>
      <c r="C4082" s="3">
        <v>0.39738425925925924</v>
      </c>
      <c r="D4082" t="s">
        <v>30</v>
      </c>
      <c r="E4082" t="s">
        <v>27</v>
      </c>
      <c r="F4082" t="s">
        <v>17</v>
      </c>
      <c r="G4082" t="s">
        <v>10</v>
      </c>
      <c r="H4082">
        <v>42152</v>
      </c>
      <c r="I4082">
        <f>IF(Table3_1[[#This Row],[Status]]="Hired",1,0)</f>
        <v>0</v>
      </c>
      <c r="J4082" t="b">
        <f>OR((Table3_1[[#This Row],[Offered Salary]]&lt;$O$27),(Table3_1[[#This Row],[Offered Salary]]&gt;$O$28))</f>
        <v>0</v>
      </c>
      <c r="K4082" t="str">
        <f>IF(Table3_1[[#This Row],[Offered Salary]]&lt;$O$27,"Low",IF(Table3_1[[#This Row],[Offered Salary]]&gt;$O$28,"High",""))</f>
        <v/>
      </c>
      <c r="L4082" s="6">
        <f>((Table3_1[[#This Row],[Offered Salary]]-$O$25)/$O$26)</f>
        <v>-0.2714906810067681</v>
      </c>
    </row>
    <row r="4083" spans="1:12" x14ac:dyDescent="0.3">
      <c r="A4083">
        <v>930315</v>
      </c>
      <c r="B4083" s="2">
        <v>41834</v>
      </c>
      <c r="C4083" s="3">
        <v>0.39665509259259257</v>
      </c>
      <c r="D4083" t="s">
        <v>30</v>
      </c>
      <c r="E4083" t="s">
        <v>27</v>
      </c>
      <c r="F4083" t="s">
        <v>17</v>
      </c>
      <c r="G4083" t="s">
        <v>10</v>
      </c>
      <c r="H4083">
        <v>5213</v>
      </c>
      <c r="I4083">
        <f>IF(Table3_1[[#This Row],[Status]]="Hired",1,0)</f>
        <v>0</v>
      </c>
      <c r="J4083" t="b">
        <f>OR((Table3_1[[#This Row],[Offered Salary]]&lt;$O$27),(Table3_1[[#This Row],[Offered Salary]]&gt;$O$28))</f>
        <v>1</v>
      </c>
      <c r="K4083" t="str">
        <f>IF(Table3_1[[#This Row],[Offered Salary]]&lt;$O$27,"Low",IF(Table3_1[[#This Row],[Offered Salary]]&gt;$O$28,"High",""))</f>
        <v>Low</v>
      </c>
      <c r="L4083" s="6">
        <f>((Table3_1[[#This Row],[Offered Salary]]-$O$25)/$O$26)</f>
        <v>-1.551851052567806</v>
      </c>
    </row>
    <row r="4084" spans="1:12" x14ac:dyDescent="0.3">
      <c r="A4084">
        <v>738685</v>
      </c>
      <c r="B4084" s="2">
        <v>41846</v>
      </c>
      <c r="C4084" s="3">
        <v>0.56598379629629625</v>
      </c>
      <c r="D4084" t="s">
        <v>30</v>
      </c>
      <c r="E4084" t="s">
        <v>27</v>
      </c>
      <c r="F4084" t="s">
        <v>17</v>
      </c>
      <c r="G4084" t="s">
        <v>10</v>
      </c>
      <c r="H4084">
        <v>22434</v>
      </c>
      <c r="I4084">
        <f>IF(Table3_1[[#This Row],[Status]]="Hired",1,0)</f>
        <v>0</v>
      </c>
      <c r="J4084" t="b">
        <f>OR((Table3_1[[#This Row],[Offered Salary]]&lt;$O$27),(Table3_1[[#This Row],[Offered Salary]]&gt;$O$28))</f>
        <v>0</v>
      </c>
      <c r="K4084" t="str">
        <f>IF(Table3_1[[#This Row],[Offered Salary]]&lt;$O$27,"Low",IF(Table3_1[[#This Row],[Offered Salary]]&gt;$O$28,"High",""))</f>
        <v/>
      </c>
      <c r="L4084" s="6">
        <f>((Table3_1[[#This Row],[Offered Salary]]-$O$25)/$O$26)</f>
        <v>-0.95494572327755356</v>
      </c>
    </row>
    <row r="4085" spans="1:12" x14ac:dyDescent="0.3">
      <c r="A4085">
        <v>478118</v>
      </c>
      <c r="B4085" s="2">
        <v>41761</v>
      </c>
      <c r="C4085" s="3">
        <v>0.50628472222222221</v>
      </c>
      <c r="D4085" t="s">
        <v>31</v>
      </c>
      <c r="E4085" t="s">
        <v>29</v>
      </c>
      <c r="F4085" t="s">
        <v>13</v>
      </c>
      <c r="G4085" t="s">
        <v>4</v>
      </c>
      <c r="H4085">
        <v>7992</v>
      </c>
      <c r="I4085">
        <f>IF(Table3_1[[#This Row],[Status]]="Hired",1,0)</f>
        <v>1</v>
      </c>
      <c r="J4085" t="b">
        <f>OR((Table3_1[[#This Row],[Offered Salary]]&lt;$O$27),(Table3_1[[#This Row],[Offered Salary]]&gt;$O$28))</f>
        <v>1</v>
      </c>
      <c r="K4085" t="str">
        <f>IF(Table3_1[[#This Row],[Offered Salary]]&lt;$O$27,"Low",IF(Table3_1[[#This Row],[Offered Salary]]&gt;$O$28,"High",""))</f>
        <v>Low</v>
      </c>
      <c r="L4085" s="6">
        <f>((Table3_1[[#This Row],[Offered Salary]]-$O$25)/$O$26)</f>
        <v>-1.4555268025185863</v>
      </c>
    </row>
    <row r="4086" spans="1:12" x14ac:dyDescent="0.3">
      <c r="A4086">
        <v>109968</v>
      </c>
      <c r="B4086" s="2">
        <v>41761</v>
      </c>
      <c r="C4086" s="3">
        <v>0.50723379629629628</v>
      </c>
      <c r="D4086" t="s">
        <v>31</v>
      </c>
      <c r="E4086" t="s">
        <v>29</v>
      </c>
      <c r="F4086" t="s">
        <v>13</v>
      </c>
      <c r="G4086" t="s">
        <v>4</v>
      </c>
      <c r="H4086">
        <v>64653</v>
      </c>
      <c r="I4086">
        <f>IF(Table3_1[[#This Row],[Status]]="Hired",1,0)</f>
        <v>1</v>
      </c>
      <c r="J4086" t="b">
        <f>OR((Table3_1[[#This Row],[Offered Salary]]&lt;$O$27),(Table3_1[[#This Row],[Offered Salary]]&gt;$O$28))</f>
        <v>0</v>
      </c>
      <c r="K4086" t="str">
        <f>IF(Table3_1[[#This Row],[Offered Salary]]&lt;$O$27,"Low",IF(Table3_1[[#This Row],[Offered Salary]]&gt;$O$28,"High",""))</f>
        <v/>
      </c>
      <c r="L4086" s="6">
        <f>((Table3_1[[#This Row],[Offered Salary]]-$O$25)/$O$26)</f>
        <v>0.50842725722910498</v>
      </c>
    </row>
    <row r="4087" spans="1:12" x14ac:dyDescent="0.3">
      <c r="A4087">
        <v>182899</v>
      </c>
      <c r="B4087" s="2">
        <v>41762</v>
      </c>
      <c r="C4087" s="3">
        <v>0.72245370370370365</v>
      </c>
      <c r="D4087" t="s">
        <v>30</v>
      </c>
      <c r="E4087" t="s">
        <v>29</v>
      </c>
      <c r="F4087" t="s">
        <v>13</v>
      </c>
      <c r="G4087" t="s">
        <v>4</v>
      </c>
      <c r="H4087">
        <v>15292</v>
      </c>
      <c r="I4087">
        <f>IF(Table3_1[[#This Row],[Status]]="Hired",1,0)</f>
        <v>0</v>
      </c>
      <c r="J4087" t="b">
        <f>OR((Table3_1[[#This Row],[Offered Salary]]&lt;$O$27),(Table3_1[[#This Row],[Offered Salary]]&gt;$O$28))</f>
        <v>0</v>
      </c>
      <c r="K4087" t="str">
        <f>IF(Table3_1[[#This Row],[Offered Salary]]&lt;$O$27,"Low",IF(Table3_1[[#This Row],[Offered Salary]]&gt;$O$28,"High",""))</f>
        <v/>
      </c>
      <c r="L4087" s="6">
        <f>((Table3_1[[#This Row],[Offered Salary]]-$O$25)/$O$26)</f>
        <v>-1.202498006059679</v>
      </c>
    </row>
    <row r="4088" spans="1:12" x14ac:dyDescent="0.3">
      <c r="A4088">
        <v>190873</v>
      </c>
      <c r="B4088" s="2">
        <v>41842</v>
      </c>
      <c r="C4088" s="3">
        <v>0.42321759259259262</v>
      </c>
      <c r="D4088" t="s">
        <v>31</v>
      </c>
      <c r="E4088" t="s">
        <v>29</v>
      </c>
      <c r="F4088" t="s">
        <v>20</v>
      </c>
      <c r="G4088" t="s">
        <v>10</v>
      </c>
      <c r="H4088">
        <v>4105</v>
      </c>
      <c r="I4088">
        <f>IF(Table3_1[[#This Row],[Status]]="Hired",1,0)</f>
        <v>1</v>
      </c>
      <c r="J4088" t="b">
        <f>OR((Table3_1[[#This Row],[Offered Salary]]&lt;$O$27),(Table3_1[[#This Row],[Offered Salary]]&gt;$O$28))</f>
        <v>1</v>
      </c>
      <c r="K4088" t="str">
        <f>IF(Table3_1[[#This Row],[Offered Salary]]&lt;$O$27,"Low",IF(Table3_1[[#This Row],[Offered Salary]]&gt;$O$28,"High",""))</f>
        <v>Low</v>
      </c>
      <c r="L4088" s="6">
        <f>((Table3_1[[#This Row],[Offered Salary]]-$O$25)/$O$26)</f>
        <v>-1.5902559712632127</v>
      </c>
    </row>
    <row r="4089" spans="1:12" x14ac:dyDescent="0.3">
      <c r="A4089">
        <v>126341</v>
      </c>
      <c r="B4089" s="2">
        <v>41845</v>
      </c>
      <c r="C4089" s="3">
        <v>0.73761574074074077</v>
      </c>
      <c r="D4089" t="s">
        <v>30</v>
      </c>
      <c r="E4089" t="s">
        <v>29</v>
      </c>
      <c r="F4089" t="s">
        <v>20</v>
      </c>
      <c r="G4089" t="s">
        <v>10</v>
      </c>
      <c r="H4089">
        <v>61475</v>
      </c>
      <c r="I4089">
        <f>IF(Table3_1[[#This Row],[Status]]="Hired",1,0)</f>
        <v>0</v>
      </c>
      <c r="J4089" t="b">
        <f>OR((Table3_1[[#This Row],[Offered Salary]]&lt;$O$27),(Table3_1[[#This Row],[Offered Salary]]&gt;$O$28))</f>
        <v>0</v>
      </c>
      <c r="K4089" t="str">
        <f>IF(Table3_1[[#This Row],[Offered Salary]]&lt;$O$27,"Low",IF(Table3_1[[#This Row],[Offered Salary]]&gt;$O$28,"High",""))</f>
        <v/>
      </c>
      <c r="L4089" s="6">
        <f>((Table3_1[[#This Row],[Offered Salary]]-$O$25)/$O$26)</f>
        <v>0.39827307707206283</v>
      </c>
    </row>
    <row r="4090" spans="1:12" x14ac:dyDescent="0.3">
      <c r="A4090">
        <v>516140</v>
      </c>
      <c r="B4090" s="2">
        <v>41775</v>
      </c>
      <c r="C4090" s="3">
        <v>0.65392361111111108</v>
      </c>
      <c r="D4090" t="s">
        <v>31</v>
      </c>
      <c r="E4090" t="s">
        <v>29</v>
      </c>
      <c r="F4090" t="s">
        <v>17</v>
      </c>
      <c r="G4090" t="s">
        <v>5</v>
      </c>
      <c r="H4090">
        <v>68202</v>
      </c>
      <c r="I4090">
        <f>IF(Table3_1[[#This Row],[Status]]="Hired",1,0)</f>
        <v>1</v>
      </c>
      <c r="J4090" t="b">
        <f>OR((Table3_1[[#This Row],[Offered Salary]]&lt;$O$27),(Table3_1[[#This Row],[Offered Salary]]&gt;$O$28))</f>
        <v>0</v>
      </c>
      <c r="K4090" t="str">
        <f>IF(Table3_1[[#This Row],[Offered Salary]]&lt;$O$27,"Low",IF(Table3_1[[#This Row],[Offered Salary]]&gt;$O$28,"High",""))</f>
        <v/>
      </c>
      <c r="L4090" s="6">
        <f>((Table3_1[[#This Row],[Offered Salary]]-$O$25)/$O$26)</f>
        <v>0.63144084608289419</v>
      </c>
    </row>
    <row r="4091" spans="1:12" x14ac:dyDescent="0.3">
      <c r="A4091">
        <v>538144</v>
      </c>
      <c r="B4091" s="2">
        <v>41775</v>
      </c>
      <c r="C4091" s="3">
        <v>0.65440972222222227</v>
      </c>
      <c r="D4091" t="s">
        <v>31</v>
      </c>
      <c r="E4091" t="s">
        <v>27</v>
      </c>
      <c r="F4091" t="s">
        <v>17</v>
      </c>
      <c r="G4091" t="s">
        <v>5</v>
      </c>
      <c r="H4091">
        <v>76672</v>
      </c>
      <c r="I4091">
        <f>IF(Table3_1[[#This Row],[Status]]="Hired",1,0)</f>
        <v>1</v>
      </c>
      <c r="J4091" t="b">
        <f>OR((Table3_1[[#This Row],[Offered Salary]]&lt;$O$27),(Table3_1[[#This Row],[Offered Salary]]&gt;$O$28))</f>
        <v>0</v>
      </c>
      <c r="K4091" t="str">
        <f>IF(Table3_1[[#This Row],[Offered Salary]]&lt;$O$27,"Low",IF(Table3_1[[#This Row],[Offered Salary]]&gt;$O$28,"High",""))</f>
        <v/>
      </c>
      <c r="L4091" s="6">
        <f>((Table3_1[[#This Row],[Offered Salary]]-$O$25)/$O$26)</f>
        <v>0.92502357293316062</v>
      </c>
    </row>
    <row r="4092" spans="1:12" x14ac:dyDescent="0.3">
      <c r="A4092">
        <v>639391</v>
      </c>
      <c r="B4092" s="2">
        <v>41775</v>
      </c>
      <c r="C4092" s="3">
        <v>0.65527777777777774</v>
      </c>
      <c r="D4092" t="s">
        <v>30</v>
      </c>
      <c r="E4092" t="s">
        <v>29</v>
      </c>
      <c r="F4092" t="s">
        <v>17</v>
      </c>
      <c r="G4092" t="s">
        <v>5</v>
      </c>
      <c r="H4092">
        <v>35910</v>
      </c>
      <c r="I4092">
        <f>IF(Table3_1[[#This Row],[Status]]="Hired",1,0)</f>
        <v>0</v>
      </c>
      <c r="J4092" t="b">
        <f>OR((Table3_1[[#This Row],[Offered Salary]]&lt;$O$27),(Table3_1[[#This Row],[Offered Salary]]&gt;$O$28))</f>
        <v>0</v>
      </c>
      <c r="K4092" t="str">
        <f>IF(Table3_1[[#This Row],[Offered Salary]]&lt;$O$27,"Low",IF(Table3_1[[#This Row],[Offered Salary]]&gt;$O$28,"High",""))</f>
        <v/>
      </c>
      <c r="L4092" s="6">
        <f>((Table3_1[[#This Row],[Offered Salary]]-$O$25)/$O$26)</f>
        <v>-0.48784763271861736</v>
      </c>
    </row>
    <row r="4093" spans="1:12" x14ac:dyDescent="0.3">
      <c r="A4093">
        <v>201849</v>
      </c>
      <c r="B4093" s="2">
        <v>41775</v>
      </c>
      <c r="C4093" s="3">
        <v>0.65607638888888886</v>
      </c>
      <c r="D4093" t="s">
        <v>31</v>
      </c>
      <c r="E4093" t="s">
        <v>27</v>
      </c>
      <c r="F4093" t="s">
        <v>17</v>
      </c>
      <c r="G4093" t="s">
        <v>5</v>
      </c>
      <c r="H4093">
        <v>17810</v>
      </c>
      <c r="I4093">
        <f>IF(Table3_1[[#This Row],[Status]]="Hired",1,0)</f>
        <v>1</v>
      </c>
      <c r="J4093" t="b">
        <f>OR((Table3_1[[#This Row],[Offered Salary]]&lt;$O$27),(Table3_1[[#This Row],[Offered Salary]]&gt;$O$28))</f>
        <v>0</v>
      </c>
      <c r="K4093" t="str">
        <f>IF(Table3_1[[#This Row],[Offered Salary]]&lt;$O$27,"Low",IF(Table3_1[[#This Row],[Offered Salary]]&gt;$O$28,"High",""))</f>
        <v/>
      </c>
      <c r="L4093" s="6">
        <f>((Table3_1[[#This Row],[Offered Salary]]-$O$25)/$O$26)</f>
        <v>-1.1152204020208396</v>
      </c>
    </row>
    <row r="4094" spans="1:12" x14ac:dyDescent="0.3">
      <c r="A4094">
        <v>74550</v>
      </c>
      <c r="B4094" s="2">
        <v>41827</v>
      </c>
      <c r="C4094" s="3">
        <v>0.39893518518518517</v>
      </c>
      <c r="D4094" t="s">
        <v>30</v>
      </c>
      <c r="E4094" t="s">
        <v>27</v>
      </c>
      <c r="F4094" t="s">
        <v>17</v>
      </c>
      <c r="G4094" t="s">
        <v>5</v>
      </c>
      <c r="H4094">
        <v>72022</v>
      </c>
      <c r="I4094">
        <f>IF(Table3_1[[#This Row],[Status]]="Hired",1,0)</f>
        <v>0</v>
      </c>
      <c r="J4094" t="b">
        <f>OR((Table3_1[[#This Row],[Offered Salary]]&lt;$O$27),(Table3_1[[#This Row],[Offered Salary]]&gt;$O$28))</f>
        <v>0</v>
      </c>
      <c r="K4094" t="str">
        <f>IF(Table3_1[[#This Row],[Offered Salary]]&lt;$O$27,"Low",IF(Table3_1[[#This Row],[Offered Salary]]&gt;$O$28,"High",""))</f>
        <v/>
      </c>
      <c r="L4094" s="6">
        <f>((Table3_1[[#This Row],[Offered Salary]]-$O$25)/$O$26)</f>
        <v>0.76384769573673339</v>
      </c>
    </row>
    <row r="4095" spans="1:12" x14ac:dyDescent="0.3">
      <c r="A4095">
        <v>786697</v>
      </c>
      <c r="B4095" s="2">
        <v>41814</v>
      </c>
      <c r="C4095" s="3">
        <v>0.7051736111111111</v>
      </c>
      <c r="D4095" t="s">
        <v>30</v>
      </c>
      <c r="E4095" t="s">
        <v>29</v>
      </c>
      <c r="F4095" t="s">
        <v>13</v>
      </c>
      <c r="G4095" t="s">
        <v>4</v>
      </c>
      <c r="H4095">
        <v>94114</v>
      </c>
      <c r="I4095">
        <f>IF(Table3_1[[#This Row],[Status]]="Hired",1,0)</f>
        <v>0</v>
      </c>
      <c r="J4095" t="b">
        <f>OR((Table3_1[[#This Row],[Offered Salary]]&lt;$O$27),(Table3_1[[#This Row],[Offered Salary]]&gt;$O$28))</f>
        <v>0</v>
      </c>
      <c r="K4095" t="str">
        <f>IF(Table3_1[[#This Row],[Offered Salary]]&lt;$O$27,"Low",IF(Table3_1[[#This Row],[Offered Salary]]&gt;$O$28,"High",""))</f>
        <v/>
      </c>
      <c r="L4095" s="6">
        <f>((Table3_1[[#This Row],[Offered Salary]]-$O$25)/$O$26)</f>
        <v>1.5295890890751143</v>
      </c>
    </row>
    <row r="4096" spans="1:12" x14ac:dyDescent="0.3">
      <c r="A4096">
        <v>937002</v>
      </c>
      <c r="B4096" s="2">
        <v>41814</v>
      </c>
      <c r="C4096" s="3">
        <v>0.70677083333333335</v>
      </c>
      <c r="D4096" t="s">
        <v>30</v>
      </c>
      <c r="E4096" t="s">
        <v>29</v>
      </c>
      <c r="F4096" t="s">
        <v>13</v>
      </c>
      <c r="G4096" t="s">
        <v>4</v>
      </c>
      <c r="H4096">
        <v>44569</v>
      </c>
      <c r="I4096">
        <f>IF(Table3_1[[#This Row],[Status]]="Hired",1,0)</f>
        <v>0</v>
      </c>
      <c r="J4096" t="b">
        <f>OR((Table3_1[[#This Row],[Offered Salary]]&lt;$O$27),(Table3_1[[#This Row],[Offered Salary]]&gt;$O$28))</f>
        <v>0</v>
      </c>
      <c r="K4096" t="str">
        <f>IF(Table3_1[[#This Row],[Offered Salary]]&lt;$O$27,"Low",IF(Table3_1[[#This Row],[Offered Salary]]&gt;$O$28,"High",""))</f>
        <v/>
      </c>
      <c r="L4096" s="6">
        <f>((Table3_1[[#This Row],[Offered Salary]]-$O$25)/$O$26)</f>
        <v>-0.18771388634359293</v>
      </c>
    </row>
    <row r="4097" spans="1:12" x14ac:dyDescent="0.3">
      <c r="A4097">
        <v>709331</v>
      </c>
      <c r="B4097" s="2">
        <v>41814</v>
      </c>
      <c r="C4097" s="3">
        <v>0.70708333333333329</v>
      </c>
      <c r="D4097" t="s">
        <v>30</v>
      </c>
      <c r="E4097" t="s">
        <v>29</v>
      </c>
      <c r="F4097" t="s">
        <v>13</v>
      </c>
      <c r="G4097" t="s">
        <v>4</v>
      </c>
      <c r="H4097">
        <v>84452</v>
      </c>
      <c r="I4097">
        <f>IF(Table3_1[[#This Row],[Status]]="Hired",1,0)</f>
        <v>0</v>
      </c>
      <c r="J4097" t="b">
        <f>OR((Table3_1[[#This Row],[Offered Salary]]&lt;$O$27),(Table3_1[[#This Row],[Offered Salary]]&gt;$O$28))</f>
        <v>0</v>
      </c>
      <c r="K4097" t="str">
        <f>IF(Table3_1[[#This Row],[Offered Salary]]&lt;$O$27,"Low",IF(Table3_1[[#This Row],[Offered Salary]]&gt;$O$28,"High",""))</f>
        <v/>
      </c>
      <c r="L4097" s="6">
        <f>((Table3_1[[#This Row],[Offered Salary]]-$O$25)/$O$26)</f>
        <v>1.1946898792962153</v>
      </c>
    </row>
    <row r="4098" spans="1:12" x14ac:dyDescent="0.3">
      <c r="A4098">
        <v>249297</v>
      </c>
      <c r="B4098" s="2">
        <v>41772</v>
      </c>
      <c r="C4098" s="3">
        <v>0.39908564814814818</v>
      </c>
      <c r="D4098" t="s">
        <v>31</v>
      </c>
      <c r="E4098" t="s">
        <v>27</v>
      </c>
      <c r="F4098" t="s">
        <v>12</v>
      </c>
      <c r="G4098" t="s">
        <v>10</v>
      </c>
      <c r="H4098">
        <v>75387</v>
      </c>
      <c r="I4098">
        <f>IF(Table3_1[[#This Row],[Status]]="Hired",1,0)</f>
        <v>1</v>
      </c>
      <c r="J4098" t="b">
        <f>OR((Table3_1[[#This Row],[Offered Salary]]&lt;$O$27),(Table3_1[[#This Row],[Offered Salary]]&gt;$O$28))</f>
        <v>0</v>
      </c>
      <c r="K4098" t="str">
        <f>IF(Table3_1[[#This Row],[Offered Salary]]&lt;$O$27,"Low",IF(Table3_1[[#This Row],[Offered Salary]]&gt;$O$28,"High",""))</f>
        <v/>
      </c>
      <c r="L4098" s="6">
        <f>((Table3_1[[#This Row],[Offered Salary]]-$O$25)/$O$26)</f>
        <v>0.88048357246059961</v>
      </c>
    </row>
    <row r="4099" spans="1:12" x14ac:dyDescent="0.3">
      <c r="A4099">
        <v>119418</v>
      </c>
      <c r="B4099" s="2">
        <v>41772</v>
      </c>
      <c r="C4099" s="3">
        <v>0.39844907407407409</v>
      </c>
      <c r="D4099" t="s">
        <v>30</v>
      </c>
      <c r="E4099" t="s">
        <v>29</v>
      </c>
      <c r="F4099" t="s">
        <v>12</v>
      </c>
      <c r="G4099" t="s">
        <v>10</v>
      </c>
      <c r="H4099">
        <v>8986</v>
      </c>
      <c r="I4099">
        <f>IF(Table3_1[[#This Row],[Status]]="Hired",1,0)</f>
        <v>0</v>
      </c>
      <c r="J4099" t="b">
        <f>OR((Table3_1[[#This Row],[Offered Salary]]&lt;$O$27),(Table3_1[[#This Row],[Offered Salary]]&gt;$O$28))</f>
        <v>1</v>
      </c>
      <c r="K4099" t="str">
        <f>IF(Table3_1[[#This Row],[Offered Salary]]&lt;$O$27,"Low",IF(Table3_1[[#This Row],[Offered Salary]]&gt;$O$28,"High",""))</f>
        <v>Low</v>
      </c>
      <c r="L4099" s="6">
        <f>((Table3_1[[#This Row],[Offered Salary]]-$O$25)/$O$26)</f>
        <v>-1.4210732924254146</v>
      </c>
    </row>
    <row r="4100" spans="1:12" x14ac:dyDescent="0.3">
      <c r="A4100">
        <v>636366</v>
      </c>
      <c r="B4100" s="2">
        <v>41842</v>
      </c>
      <c r="C4100" s="3">
        <v>0.61767361111111108</v>
      </c>
      <c r="D4100" t="s">
        <v>30</v>
      </c>
      <c r="E4100" t="s">
        <v>27</v>
      </c>
      <c r="F4100" t="s">
        <v>12</v>
      </c>
      <c r="G4100" t="s">
        <v>10</v>
      </c>
      <c r="H4100">
        <v>72775</v>
      </c>
      <c r="I4100">
        <f>IF(Table3_1[[#This Row],[Status]]="Hired",1,0)</f>
        <v>0</v>
      </c>
      <c r="J4100" t="b">
        <f>OR((Table3_1[[#This Row],[Offered Salary]]&lt;$O$27),(Table3_1[[#This Row],[Offered Salary]]&gt;$O$28))</f>
        <v>0</v>
      </c>
      <c r="K4100" t="str">
        <f>IF(Table3_1[[#This Row],[Offered Salary]]&lt;$O$27,"Low",IF(Table3_1[[#This Row],[Offered Salary]]&gt;$O$28,"High",""))</f>
        <v/>
      </c>
      <c r="L4100" s="6">
        <f>((Table3_1[[#This Row],[Offered Salary]]-$O$25)/$O$26)</f>
        <v>0.78994778939886456</v>
      </c>
    </row>
    <row r="4101" spans="1:12" x14ac:dyDescent="0.3">
      <c r="A4101">
        <v>926184</v>
      </c>
      <c r="B4101" s="2">
        <v>41761</v>
      </c>
      <c r="C4101" s="3">
        <v>0.58177083333333335</v>
      </c>
      <c r="D4101" t="s">
        <v>31</v>
      </c>
      <c r="E4101" t="s">
        <v>27</v>
      </c>
      <c r="F4101" t="s">
        <v>17</v>
      </c>
      <c r="G4101" t="s">
        <v>10</v>
      </c>
      <c r="H4101">
        <v>59961</v>
      </c>
      <c r="I4101">
        <f>IF(Table3_1[[#This Row],[Status]]="Hired",1,0)</f>
        <v>1</v>
      </c>
      <c r="J4101" t="b">
        <f>OR((Table3_1[[#This Row],[Offered Salary]]&lt;$O$27),(Table3_1[[#This Row],[Offered Salary]]&gt;$O$28))</f>
        <v>0</v>
      </c>
      <c r="K4101" t="str">
        <f>IF(Table3_1[[#This Row],[Offered Salary]]&lt;$O$27,"Low",IF(Table3_1[[#This Row],[Offered Salary]]&gt;$O$28,"High",""))</f>
        <v/>
      </c>
      <c r="L4101" s="6">
        <f>((Table3_1[[#This Row],[Offered Salary]]-$O$25)/$O$26)</f>
        <v>0.34579559791606479</v>
      </c>
    </row>
    <row r="4102" spans="1:12" x14ac:dyDescent="0.3">
      <c r="A4102">
        <v>311962</v>
      </c>
      <c r="B4102" s="2">
        <v>41761</v>
      </c>
      <c r="C4102" s="3">
        <v>0.58218749999999997</v>
      </c>
      <c r="D4102" t="s">
        <v>31</v>
      </c>
      <c r="E4102" t="s">
        <v>27</v>
      </c>
      <c r="F4102" t="s">
        <v>17</v>
      </c>
      <c r="G4102" t="s">
        <v>10</v>
      </c>
      <c r="H4102">
        <v>43323</v>
      </c>
      <c r="I4102">
        <f>IF(Table3_1[[#This Row],[Status]]="Hired",1,0)</f>
        <v>1</v>
      </c>
      <c r="J4102" t="b">
        <f>OR((Table3_1[[#This Row],[Offered Salary]]&lt;$O$27),(Table3_1[[#This Row],[Offered Salary]]&gt;$O$28))</f>
        <v>0</v>
      </c>
      <c r="K4102" t="str">
        <f>IF(Table3_1[[#This Row],[Offered Salary]]&lt;$O$27,"Low",IF(Table3_1[[#This Row],[Offered Salary]]&gt;$O$28,"High",""))</f>
        <v/>
      </c>
      <c r="L4102" s="6">
        <f>((Table3_1[[#This Row],[Offered Salary]]-$O$25)/$O$26)</f>
        <v>-0.23090208913644203</v>
      </c>
    </row>
    <row r="4103" spans="1:12" x14ac:dyDescent="0.3">
      <c r="A4103">
        <v>847124</v>
      </c>
      <c r="B4103" s="2">
        <v>41761</v>
      </c>
      <c r="C4103" s="3">
        <v>0.58340277777777783</v>
      </c>
      <c r="D4103" t="s">
        <v>31</v>
      </c>
      <c r="E4103" t="s">
        <v>29</v>
      </c>
      <c r="F4103" t="s">
        <v>17</v>
      </c>
      <c r="G4103" t="s">
        <v>10</v>
      </c>
      <c r="H4103">
        <v>76724</v>
      </c>
      <c r="I4103">
        <f>IF(Table3_1[[#This Row],[Status]]="Hired",1,0)</f>
        <v>1</v>
      </c>
      <c r="J4103" t="b">
        <f>OR((Table3_1[[#This Row],[Offered Salary]]&lt;$O$27),(Table3_1[[#This Row],[Offered Salary]]&gt;$O$28))</f>
        <v>0</v>
      </c>
      <c r="K4103" t="str">
        <f>IF(Table3_1[[#This Row],[Offered Salary]]&lt;$O$27,"Low",IF(Table3_1[[#This Row],[Offered Salary]]&gt;$O$28,"High",""))</f>
        <v/>
      </c>
      <c r="L4103" s="6">
        <f>((Table3_1[[#This Row],[Offered Salary]]-$O$25)/$O$26)</f>
        <v>0.92682596983944332</v>
      </c>
    </row>
    <row r="4104" spans="1:12" x14ac:dyDescent="0.3">
      <c r="A4104">
        <v>235082</v>
      </c>
      <c r="B4104" s="2">
        <v>41761</v>
      </c>
      <c r="C4104" s="3">
        <v>0.58206018518518521</v>
      </c>
      <c r="D4104" t="s">
        <v>31</v>
      </c>
      <c r="E4104" t="s">
        <v>29</v>
      </c>
      <c r="F4104" t="s">
        <v>17</v>
      </c>
      <c r="G4104" t="s">
        <v>10</v>
      </c>
      <c r="H4104">
        <v>35832</v>
      </c>
      <c r="I4104">
        <f>IF(Table3_1[[#This Row],[Status]]="Hired",1,0)</f>
        <v>1</v>
      </c>
      <c r="J4104" t="b">
        <f>OR((Table3_1[[#This Row],[Offered Salary]]&lt;$O$27),(Table3_1[[#This Row],[Offered Salary]]&gt;$O$28))</f>
        <v>0</v>
      </c>
      <c r="K4104" t="str">
        <f>IF(Table3_1[[#This Row],[Offered Salary]]&lt;$O$27,"Low",IF(Table3_1[[#This Row],[Offered Salary]]&gt;$O$28,"High",""))</f>
        <v/>
      </c>
      <c r="L4104" s="6">
        <f>((Table3_1[[#This Row],[Offered Salary]]-$O$25)/$O$26)</f>
        <v>-0.4905512280780413</v>
      </c>
    </row>
    <row r="4105" spans="1:12" x14ac:dyDescent="0.3">
      <c r="A4105">
        <v>365644</v>
      </c>
      <c r="B4105" s="2">
        <v>41771</v>
      </c>
      <c r="C4105" s="3">
        <v>0.26113425925925926</v>
      </c>
      <c r="D4105" t="s">
        <v>30</v>
      </c>
      <c r="E4105" t="s">
        <v>27</v>
      </c>
      <c r="F4105" t="s">
        <v>17</v>
      </c>
      <c r="G4105" t="s">
        <v>10</v>
      </c>
      <c r="H4105">
        <v>74125</v>
      </c>
      <c r="I4105">
        <f>IF(Table3_1[[#This Row],[Status]]="Hired",1,0)</f>
        <v>0</v>
      </c>
      <c r="J4105" t="b">
        <f>OR((Table3_1[[#This Row],[Offered Salary]]&lt;$O$27),(Table3_1[[#This Row],[Offered Salary]]&gt;$O$28))</f>
        <v>0</v>
      </c>
      <c r="K4105" t="str">
        <f>IF(Table3_1[[#This Row],[Offered Salary]]&lt;$O$27,"Low",IF(Table3_1[[#This Row],[Offered Salary]]&gt;$O$28,"High",""))</f>
        <v/>
      </c>
      <c r="L4105" s="6">
        <f>((Table3_1[[#This Row],[Offered Salary]]-$O$25)/$O$26)</f>
        <v>0.83674078600427892</v>
      </c>
    </row>
    <row r="4106" spans="1:12" x14ac:dyDescent="0.3">
      <c r="A4106">
        <v>347068</v>
      </c>
      <c r="B4106" s="2">
        <v>41767</v>
      </c>
      <c r="C4106" s="3">
        <v>0.62729166666666669</v>
      </c>
      <c r="D4106" t="s">
        <v>31</v>
      </c>
      <c r="E4106" t="s">
        <v>27</v>
      </c>
      <c r="F4106" t="s">
        <v>17</v>
      </c>
      <c r="G4106" t="s">
        <v>10</v>
      </c>
      <c r="H4106">
        <v>1177</v>
      </c>
      <c r="I4106">
        <f>IF(Table3_1[[#This Row],[Status]]="Hired",1,0)</f>
        <v>1</v>
      </c>
      <c r="J4106" t="b">
        <f>OR((Table3_1[[#This Row],[Offered Salary]]&lt;$O$27),(Table3_1[[#This Row],[Offered Salary]]&gt;$O$28))</f>
        <v>1</v>
      </c>
      <c r="K4106" t="str">
        <f>IF(Table3_1[[#This Row],[Offered Salary]]&lt;$O$27,"Low",IF(Table3_1[[#This Row],[Offered Salary]]&gt;$O$28,"High",""))</f>
        <v>Low</v>
      </c>
      <c r="L4106" s="6">
        <f>((Table3_1[[#This Row],[Offered Salary]]-$O$25)/$O$26)</f>
        <v>-1.6917447816785114</v>
      </c>
    </row>
    <row r="4107" spans="1:12" x14ac:dyDescent="0.3">
      <c r="A4107">
        <v>669899</v>
      </c>
      <c r="B4107" s="2">
        <v>41842</v>
      </c>
      <c r="C4107" s="3">
        <v>0.39949074074074076</v>
      </c>
      <c r="D4107" t="s">
        <v>31</v>
      </c>
      <c r="E4107" t="s">
        <v>27</v>
      </c>
      <c r="F4107" t="s">
        <v>17</v>
      </c>
      <c r="G4107" t="s">
        <v>10</v>
      </c>
      <c r="H4107">
        <v>39395</v>
      </c>
      <c r="I4107">
        <f>IF(Table3_1[[#This Row],[Status]]="Hired",1,0)</f>
        <v>1</v>
      </c>
      <c r="J4107" t="b">
        <f>OR((Table3_1[[#This Row],[Offered Salary]]&lt;$O$27),(Table3_1[[#This Row],[Offered Salary]]&gt;$O$28))</f>
        <v>0</v>
      </c>
      <c r="K4107" t="str">
        <f>IF(Table3_1[[#This Row],[Offered Salary]]&lt;$O$27,"Low",IF(Table3_1[[#This Row],[Offered Salary]]&gt;$O$28,"High",""))</f>
        <v/>
      </c>
      <c r="L4107" s="6">
        <f>((Table3_1[[#This Row],[Offered Salary]]-$O$25)/$O$26)</f>
        <v>-0.36705237851871436</v>
      </c>
    </row>
    <row r="4108" spans="1:12" x14ac:dyDescent="0.3">
      <c r="A4108">
        <v>798412</v>
      </c>
      <c r="B4108" s="2">
        <v>41842</v>
      </c>
      <c r="C4108" s="3">
        <v>0.39910879629629631</v>
      </c>
      <c r="D4108" t="s">
        <v>31</v>
      </c>
      <c r="E4108" t="s">
        <v>29</v>
      </c>
      <c r="F4108" t="s">
        <v>17</v>
      </c>
      <c r="G4108" t="s">
        <v>10</v>
      </c>
      <c r="H4108">
        <v>76159</v>
      </c>
      <c r="I4108">
        <f>IF(Table3_1[[#This Row],[Status]]="Hired",1,0)</f>
        <v>1</v>
      </c>
      <c r="J4108" t="b">
        <f>OR((Table3_1[[#This Row],[Offered Salary]]&lt;$O$27),(Table3_1[[#This Row],[Offered Salary]]&gt;$O$28))</f>
        <v>0</v>
      </c>
      <c r="K4108" t="str">
        <f>IF(Table3_1[[#This Row],[Offered Salary]]&lt;$O$27,"Low",IF(Table3_1[[#This Row],[Offered Salary]]&gt;$O$28,"High",""))</f>
        <v/>
      </c>
      <c r="L4108" s="6">
        <f>((Table3_1[[#This Row],[Offered Salary]]-$O$25)/$O$26)</f>
        <v>0.90724223422310324</v>
      </c>
    </row>
    <row r="4109" spans="1:12" x14ac:dyDescent="0.3">
      <c r="A4109">
        <v>388435</v>
      </c>
      <c r="B4109" s="2">
        <v>41844</v>
      </c>
      <c r="C4109" s="3">
        <v>0.97237268518518516</v>
      </c>
      <c r="D4109" t="s">
        <v>31</v>
      </c>
      <c r="E4109" t="s">
        <v>27</v>
      </c>
      <c r="F4109" t="s">
        <v>17</v>
      </c>
      <c r="G4109" t="s">
        <v>10</v>
      </c>
      <c r="H4109">
        <v>23442</v>
      </c>
      <c r="I4109">
        <f>IF(Table3_1[[#This Row],[Status]]="Hired",1,0)</f>
        <v>1</v>
      </c>
      <c r="J4109" t="b">
        <f>OR((Table3_1[[#This Row],[Offered Salary]]&lt;$O$27),(Table3_1[[#This Row],[Offered Salary]]&gt;$O$28))</f>
        <v>0</v>
      </c>
      <c r="K4109" t="str">
        <f>IF(Table3_1[[#This Row],[Offered Salary]]&lt;$O$27,"Low",IF(Table3_1[[#This Row],[Offered Salary]]&gt;$O$28,"High",""))</f>
        <v/>
      </c>
      <c r="L4109" s="6">
        <f>((Table3_1[[#This Row],[Offered Salary]]-$O$25)/$O$26)</f>
        <v>-0.92000695247884423</v>
      </c>
    </row>
    <row r="4110" spans="1:12" x14ac:dyDescent="0.3">
      <c r="A4110">
        <v>642984</v>
      </c>
      <c r="B4110" s="2">
        <v>41844</v>
      </c>
      <c r="C4110" s="3">
        <v>0.97370370370370374</v>
      </c>
      <c r="D4110" t="s">
        <v>31</v>
      </c>
      <c r="E4110" t="s">
        <v>29</v>
      </c>
      <c r="F4110" t="s">
        <v>17</v>
      </c>
      <c r="G4110" t="s">
        <v>10</v>
      </c>
      <c r="H4110">
        <v>34424</v>
      </c>
      <c r="I4110">
        <f>IF(Table3_1[[#This Row],[Status]]="Hired",1,0)</f>
        <v>1</v>
      </c>
      <c r="J4110" t="b">
        <f>OR((Table3_1[[#This Row],[Offered Salary]]&lt;$O$27),(Table3_1[[#This Row],[Offered Salary]]&gt;$O$28))</f>
        <v>0</v>
      </c>
      <c r="K4110" t="str">
        <f>IF(Table3_1[[#This Row],[Offered Salary]]&lt;$O$27,"Low",IF(Table3_1[[#This Row],[Offered Salary]]&gt;$O$28,"High",""))</f>
        <v/>
      </c>
      <c r="L4110" s="6">
        <f>((Table3_1[[#This Row],[Offered Salary]]-$O$25)/$O$26)</f>
        <v>-0.53935459046354006</v>
      </c>
    </row>
    <row r="4111" spans="1:12" x14ac:dyDescent="0.3">
      <c r="A4111">
        <v>675956</v>
      </c>
      <c r="B4111" s="2">
        <v>41786</v>
      </c>
      <c r="C4111" s="3">
        <v>0.39685185185185184</v>
      </c>
      <c r="D4111" t="s">
        <v>30</v>
      </c>
      <c r="E4111" t="s">
        <v>27</v>
      </c>
      <c r="F4111" t="s">
        <v>17</v>
      </c>
      <c r="G4111" t="s">
        <v>10</v>
      </c>
      <c r="H4111">
        <v>23006</v>
      </c>
      <c r="I4111">
        <f>IF(Table3_1[[#This Row],[Status]]="Hired",1,0)</f>
        <v>0</v>
      </c>
      <c r="J4111" t="b">
        <f>OR((Table3_1[[#This Row],[Offered Salary]]&lt;$O$27),(Table3_1[[#This Row],[Offered Salary]]&gt;$O$28))</f>
        <v>0</v>
      </c>
      <c r="K4111" t="str">
        <f>IF(Table3_1[[#This Row],[Offered Salary]]&lt;$O$27,"Low",IF(Table3_1[[#This Row],[Offered Salary]]&gt;$O$28,"High",""))</f>
        <v/>
      </c>
      <c r="L4111" s="6">
        <f>((Table3_1[[#This Row],[Offered Salary]]-$O$25)/$O$26)</f>
        <v>-0.93511935730844475</v>
      </c>
    </row>
    <row r="4112" spans="1:12" x14ac:dyDescent="0.3">
      <c r="A4112">
        <v>294977</v>
      </c>
      <c r="B4112" s="2">
        <v>41772</v>
      </c>
      <c r="C4112" s="3">
        <v>0.3971412037037037</v>
      </c>
      <c r="D4112" t="s">
        <v>31</v>
      </c>
      <c r="E4112" t="s">
        <v>27</v>
      </c>
      <c r="F4112" t="s">
        <v>17</v>
      </c>
      <c r="G4112" t="s">
        <v>10</v>
      </c>
      <c r="H4112">
        <v>21338</v>
      </c>
      <c r="I4112">
        <f>IF(Table3_1[[#This Row],[Status]]="Hired",1,0)</f>
        <v>1</v>
      </c>
      <c r="J4112" t="b">
        <f>OR((Table3_1[[#This Row],[Offered Salary]]&lt;$O$27),(Table3_1[[#This Row],[Offered Salary]]&gt;$O$28))</f>
        <v>0</v>
      </c>
      <c r="K4112" t="str">
        <f>IF(Table3_1[[#This Row],[Offered Salary]]&lt;$O$27,"Low",IF(Table3_1[[#This Row],[Offered Salary]]&gt;$O$28,"High",""))</f>
        <v/>
      </c>
      <c r="L4112" s="6">
        <f>((Table3_1[[#This Row],[Offered Salary]]-$O$25)/$O$26)</f>
        <v>-0.99293470422535668</v>
      </c>
    </row>
    <row r="4113" spans="1:12" x14ac:dyDescent="0.3">
      <c r="A4113">
        <v>599099</v>
      </c>
      <c r="B4113" s="2">
        <v>41777</v>
      </c>
      <c r="C4113" s="3">
        <v>0.40850694444444446</v>
      </c>
      <c r="D4113" t="s">
        <v>30</v>
      </c>
      <c r="E4113" t="s">
        <v>27</v>
      </c>
      <c r="F4113" t="s">
        <v>17</v>
      </c>
      <c r="G4113" t="s">
        <v>10</v>
      </c>
      <c r="H4113">
        <v>83408</v>
      </c>
      <c r="I4113">
        <f>IF(Table3_1[[#This Row],[Status]]="Hired",1,0)</f>
        <v>0</v>
      </c>
      <c r="J4113" t="b">
        <f>OR((Table3_1[[#This Row],[Offered Salary]]&lt;$O$27),(Table3_1[[#This Row],[Offered Salary]]&gt;$O$28))</f>
        <v>0</v>
      </c>
      <c r="K4113" t="str">
        <f>IF(Table3_1[[#This Row],[Offered Salary]]&lt;$O$27,"Low",IF(Table3_1[[#This Row],[Offered Salary]]&gt;$O$28,"High",""))</f>
        <v/>
      </c>
      <c r="L4113" s="6">
        <f>((Table3_1[[#This Row],[Offered Salary]]-$O$25)/$O$26)</f>
        <v>1.1585032952546948</v>
      </c>
    </row>
    <row r="4114" spans="1:12" x14ac:dyDescent="0.3">
      <c r="A4114">
        <v>771721</v>
      </c>
      <c r="B4114" s="2">
        <v>41777</v>
      </c>
      <c r="C4114" s="3">
        <v>0.41160879629629632</v>
      </c>
      <c r="D4114" t="s">
        <v>30</v>
      </c>
      <c r="E4114" t="s">
        <v>29</v>
      </c>
      <c r="F4114" t="s">
        <v>17</v>
      </c>
      <c r="G4114" t="s">
        <v>10</v>
      </c>
      <c r="H4114">
        <v>83887</v>
      </c>
      <c r="I4114">
        <f>IF(Table3_1[[#This Row],[Status]]="Hired",1,0)</f>
        <v>0</v>
      </c>
      <c r="J4114" t="b">
        <f>OR((Table3_1[[#This Row],[Offered Salary]]&lt;$O$27),(Table3_1[[#This Row],[Offered Salary]]&gt;$O$28))</f>
        <v>0</v>
      </c>
      <c r="K4114" t="str">
        <f>IF(Table3_1[[#This Row],[Offered Salary]]&lt;$O$27,"Low",IF(Table3_1[[#This Row],[Offered Salary]]&gt;$O$28,"High",""))</f>
        <v/>
      </c>
      <c r="L4114" s="6">
        <f>((Table3_1[[#This Row],[Offered Salary]]-$O$25)/$O$26)</f>
        <v>1.1751061436798751</v>
      </c>
    </row>
    <row r="4115" spans="1:12" x14ac:dyDescent="0.3">
      <c r="A4115">
        <v>704623</v>
      </c>
      <c r="B4115" s="2">
        <v>41778</v>
      </c>
      <c r="C4115" s="3">
        <v>0.40920138888888891</v>
      </c>
      <c r="D4115" t="s">
        <v>31</v>
      </c>
      <c r="E4115" t="s">
        <v>27</v>
      </c>
      <c r="F4115" t="s">
        <v>17</v>
      </c>
      <c r="G4115" t="s">
        <v>10</v>
      </c>
      <c r="H4115">
        <v>26301</v>
      </c>
      <c r="I4115">
        <f>IF(Table3_1[[#This Row],[Status]]="Hired",1,0)</f>
        <v>1</v>
      </c>
      <c r="J4115" t="b">
        <f>OR((Table3_1[[#This Row],[Offered Salary]]&lt;$O$27),(Table3_1[[#This Row],[Offered Salary]]&gt;$O$28))</f>
        <v>0</v>
      </c>
      <c r="K4115" t="str">
        <f>IF(Table3_1[[#This Row],[Offered Salary]]&lt;$O$27,"Low",IF(Table3_1[[#This Row],[Offered Salary]]&gt;$O$28,"High",""))</f>
        <v/>
      </c>
      <c r="L4115" s="6">
        <f>((Table3_1[[#This Row],[Offered Salary]]-$O$25)/$O$26)</f>
        <v>-0.82090978411226667</v>
      </c>
    </row>
    <row r="4116" spans="1:12" x14ac:dyDescent="0.3">
      <c r="A4116">
        <v>969042</v>
      </c>
      <c r="B4116" s="2">
        <v>41778</v>
      </c>
      <c r="C4116" s="3">
        <v>0.40961805555555558</v>
      </c>
      <c r="D4116" t="s">
        <v>31</v>
      </c>
      <c r="E4116" t="s">
        <v>27</v>
      </c>
      <c r="F4116" t="s">
        <v>17</v>
      </c>
      <c r="G4116" t="s">
        <v>10</v>
      </c>
      <c r="H4116">
        <v>85160</v>
      </c>
      <c r="I4116">
        <f>IF(Table3_1[[#This Row],[Status]]="Hired",1,0)</f>
        <v>1</v>
      </c>
      <c r="J4116" t="b">
        <f>OR((Table3_1[[#This Row],[Offered Salary]]&lt;$O$27),(Table3_1[[#This Row],[Offered Salary]]&gt;$O$28))</f>
        <v>0</v>
      </c>
      <c r="K4116" t="str">
        <f>IF(Table3_1[[#This Row],[Offered Salary]]&lt;$O$27,"Low",IF(Table3_1[[#This Row],[Offered Salary]]&gt;$O$28,"High",""))</f>
        <v/>
      </c>
      <c r="L4116" s="6">
        <f>((Table3_1[[#This Row],[Offered Salary]]-$O$25)/$O$26)</f>
        <v>1.2192302064048326</v>
      </c>
    </row>
    <row r="4117" spans="1:12" x14ac:dyDescent="0.3">
      <c r="A4117">
        <v>631605</v>
      </c>
      <c r="B4117" s="2">
        <v>41772</v>
      </c>
      <c r="C4117" s="3">
        <v>0.39697916666666666</v>
      </c>
      <c r="D4117" t="s">
        <v>30</v>
      </c>
      <c r="E4117" t="s">
        <v>27</v>
      </c>
      <c r="F4117" t="s">
        <v>15</v>
      </c>
      <c r="G4117" t="s">
        <v>1</v>
      </c>
      <c r="H4117">
        <v>51619</v>
      </c>
      <c r="I4117">
        <f>IF(Table3_1[[#This Row],[Status]]="Hired",1,0)</f>
        <v>0</v>
      </c>
      <c r="J4117" t="b">
        <f>OR((Table3_1[[#This Row],[Offered Salary]]&lt;$O$27),(Table3_1[[#This Row],[Offered Salary]]&gt;$O$28))</f>
        <v>0</v>
      </c>
      <c r="K4117" t="str">
        <f>IF(Table3_1[[#This Row],[Offered Salary]]&lt;$O$27,"Low",IF(Table3_1[[#This Row],[Offered Salary]]&gt;$O$28,"High",""))</f>
        <v/>
      </c>
      <c r="L4117" s="6">
        <f>((Table3_1[[#This Row],[Offered Salary]]-$O$25)/$O$26)</f>
        <v>5.6649540373570985E-2</v>
      </c>
    </row>
    <row r="4118" spans="1:12" x14ac:dyDescent="0.3">
      <c r="A4118">
        <v>968197</v>
      </c>
      <c r="B4118" s="2">
        <v>41778</v>
      </c>
      <c r="C4118" s="3">
        <v>0.42023148148148148</v>
      </c>
      <c r="D4118" t="s">
        <v>31</v>
      </c>
      <c r="E4118" t="s">
        <v>27</v>
      </c>
      <c r="F4118" t="s">
        <v>15</v>
      </c>
      <c r="G4118" t="s">
        <v>1</v>
      </c>
      <c r="H4118">
        <v>15924</v>
      </c>
      <c r="I4118">
        <f>IF(Table3_1[[#This Row],[Status]]="Hired",1,0)</f>
        <v>1</v>
      </c>
      <c r="J4118" t="b">
        <f>OR((Table3_1[[#This Row],[Offered Salary]]&lt;$O$27),(Table3_1[[#This Row],[Offered Salary]]&gt;$O$28))</f>
        <v>0</v>
      </c>
      <c r="K4118" t="str">
        <f>IF(Table3_1[[#This Row],[Offered Salary]]&lt;$O$27,"Low",IF(Table3_1[[#This Row],[Offered Salary]]&gt;$O$28,"High",""))</f>
        <v/>
      </c>
      <c r="L4118" s="6">
        <f>((Table3_1[[#This Row],[Offered Salary]]-$O$25)/$O$26)</f>
        <v>-1.1805919513525518</v>
      </c>
    </row>
    <row r="4119" spans="1:12" x14ac:dyDescent="0.3">
      <c r="A4119">
        <v>652326</v>
      </c>
      <c r="B4119" s="2">
        <v>41814</v>
      </c>
      <c r="C4119" s="3">
        <v>0.33789351851851851</v>
      </c>
      <c r="D4119" t="s">
        <v>31</v>
      </c>
      <c r="E4119" t="s">
        <v>27</v>
      </c>
      <c r="F4119" t="s">
        <v>15</v>
      </c>
      <c r="G4119" t="s">
        <v>1</v>
      </c>
      <c r="H4119">
        <v>5683</v>
      </c>
      <c r="I4119">
        <f>IF(Table3_1[[#This Row],[Status]]="Hired",1,0)</f>
        <v>1</v>
      </c>
      <c r="J4119" t="b">
        <f>OR((Table3_1[[#This Row],[Offered Salary]]&lt;$O$27),(Table3_1[[#This Row],[Offered Salary]]&gt;$O$28))</f>
        <v>1</v>
      </c>
      <c r="K4119" t="str">
        <f>IF(Table3_1[[#This Row],[Offered Salary]]&lt;$O$27,"Low",IF(Table3_1[[#This Row],[Offered Salary]]&gt;$O$28,"High",""))</f>
        <v>Low</v>
      </c>
      <c r="L4119" s="6">
        <f>((Table3_1[[#This Row],[Offered Salary]]-$O$25)/$O$26)</f>
        <v>-1.5355601574533284</v>
      </c>
    </row>
    <row r="4120" spans="1:12" x14ac:dyDescent="0.3">
      <c r="A4120">
        <v>902094</v>
      </c>
      <c r="B4120" s="2">
        <v>41814</v>
      </c>
      <c r="C4120" s="3">
        <v>0.34009259259259261</v>
      </c>
      <c r="D4120" t="s">
        <v>31</v>
      </c>
      <c r="E4120" t="s">
        <v>27</v>
      </c>
      <c r="F4120" t="s">
        <v>15</v>
      </c>
      <c r="G4120" t="s">
        <v>1</v>
      </c>
      <c r="H4120">
        <v>74117</v>
      </c>
      <c r="I4120">
        <f>IF(Table3_1[[#This Row],[Status]]="Hired",1,0)</f>
        <v>1</v>
      </c>
      <c r="J4120" t="b">
        <f>OR((Table3_1[[#This Row],[Offered Salary]]&lt;$O$27),(Table3_1[[#This Row],[Offered Salary]]&gt;$O$28))</f>
        <v>0</v>
      </c>
      <c r="K4120" t="str">
        <f>IF(Table3_1[[#This Row],[Offered Salary]]&lt;$O$27,"Low",IF(Table3_1[[#This Row],[Offered Salary]]&gt;$O$28,"High",""))</f>
        <v/>
      </c>
      <c r="L4120" s="6">
        <f>((Table3_1[[#This Row],[Offered Salary]]-$O$25)/$O$26)</f>
        <v>0.83646349417254307</v>
      </c>
    </row>
    <row r="4121" spans="1:12" x14ac:dyDescent="0.3">
      <c r="A4121">
        <v>510862</v>
      </c>
      <c r="B4121" s="2">
        <v>41846</v>
      </c>
      <c r="C4121" s="3">
        <v>0.74246527777777782</v>
      </c>
      <c r="D4121" t="s">
        <v>31</v>
      </c>
      <c r="E4121" t="s">
        <v>27</v>
      </c>
      <c r="F4121" t="s">
        <v>20</v>
      </c>
      <c r="G4121" t="s">
        <v>10</v>
      </c>
      <c r="H4121">
        <v>70509</v>
      </c>
      <c r="I4121">
        <f>IF(Table3_1[[#This Row],[Status]]="Hired",1,0)</f>
        <v>1</v>
      </c>
      <c r="J4121" t="b">
        <f>OR((Table3_1[[#This Row],[Offered Salary]]&lt;$O$27),(Table3_1[[#This Row],[Offered Salary]]&gt;$O$28))</f>
        <v>0</v>
      </c>
      <c r="K4121" t="str">
        <f>IF(Table3_1[[#This Row],[Offered Salary]]&lt;$O$27,"Low",IF(Table3_1[[#This Row],[Offered Salary]]&gt;$O$28,"High",""))</f>
        <v/>
      </c>
      <c r="L4121" s="6">
        <f>((Table3_1[[#This Row],[Offered Salary]]-$O$25)/$O$26)</f>
        <v>0.71140487805970232</v>
      </c>
    </row>
    <row r="4122" spans="1:12" x14ac:dyDescent="0.3">
      <c r="A4122">
        <v>933818</v>
      </c>
      <c r="B4122" s="2">
        <v>41846</v>
      </c>
      <c r="C4122" s="3">
        <v>0.74378472222222225</v>
      </c>
      <c r="D4122" t="s">
        <v>30</v>
      </c>
      <c r="E4122" t="s">
        <v>27</v>
      </c>
      <c r="F4122" t="s">
        <v>20</v>
      </c>
      <c r="G4122" t="s">
        <v>10</v>
      </c>
      <c r="H4122">
        <v>7943</v>
      </c>
      <c r="I4122">
        <f>IF(Table3_1[[#This Row],[Status]]="Hired",1,0)</f>
        <v>0</v>
      </c>
      <c r="J4122" t="b">
        <f>OR((Table3_1[[#This Row],[Offered Salary]]&lt;$O$27),(Table3_1[[#This Row],[Offered Salary]]&gt;$O$28))</f>
        <v>1</v>
      </c>
      <c r="K4122" t="str">
        <f>IF(Table3_1[[#This Row],[Offered Salary]]&lt;$O$27,"Low",IF(Table3_1[[#This Row],[Offered Salary]]&gt;$O$28,"High",""))</f>
        <v>Low</v>
      </c>
      <c r="L4122" s="6">
        <f>((Table3_1[[#This Row],[Offered Salary]]-$O$25)/$O$26)</f>
        <v>-1.4572252149879681</v>
      </c>
    </row>
    <row r="4123" spans="1:12" x14ac:dyDescent="0.3">
      <c r="A4123">
        <v>495076</v>
      </c>
      <c r="B4123" s="2">
        <v>41846</v>
      </c>
      <c r="C4123" s="3">
        <v>0.74476851851851855</v>
      </c>
      <c r="D4123" t="s">
        <v>30</v>
      </c>
      <c r="E4123" t="s">
        <v>29</v>
      </c>
      <c r="F4123" t="s">
        <v>20</v>
      </c>
      <c r="G4123" t="s">
        <v>10</v>
      </c>
      <c r="H4123">
        <v>34627</v>
      </c>
      <c r="I4123">
        <f>IF(Table3_1[[#This Row],[Status]]="Hired",1,0)</f>
        <v>0</v>
      </c>
      <c r="J4123" t="b">
        <f>OR((Table3_1[[#This Row],[Offered Salary]]&lt;$O$27),(Table3_1[[#This Row],[Offered Salary]]&gt;$O$28))</f>
        <v>0</v>
      </c>
      <c r="K4123" t="str">
        <f>IF(Table3_1[[#This Row],[Offered Salary]]&lt;$O$27,"Low",IF(Table3_1[[#This Row],[Offered Salary]]&gt;$O$28,"High",""))</f>
        <v/>
      </c>
      <c r="L4123" s="6">
        <f>((Table3_1[[#This Row],[Offered Salary]]-$O$25)/$O$26)</f>
        <v>-0.5323183102332445</v>
      </c>
    </row>
    <row r="4124" spans="1:12" x14ac:dyDescent="0.3">
      <c r="A4124">
        <v>627708</v>
      </c>
      <c r="B4124" s="2">
        <v>41869</v>
      </c>
      <c r="C4124" s="3">
        <v>0.8139467592592593</v>
      </c>
      <c r="D4124" t="s">
        <v>31</v>
      </c>
      <c r="E4124" t="s">
        <v>29</v>
      </c>
      <c r="F4124" t="s">
        <v>20</v>
      </c>
      <c r="G4124" t="s">
        <v>10</v>
      </c>
      <c r="H4124">
        <v>44987</v>
      </c>
      <c r="I4124">
        <f>IF(Table3_1[[#This Row],[Status]]="Hired",1,0)</f>
        <v>1</v>
      </c>
      <c r="J4124" t="b">
        <f>OR((Table3_1[[#This Row],[Offered Salary]]&lt;$O$27),(Table3_1[[#This Row],[Offered Salary]]&gt;$O$28))</f>
        <v>0</v>
      </c>
      <c r="K4124" t="str">
        <f>IF(Table3_1[[#This Row],[Offered Salary]]&lt;$O$27,"Low",IF(Table3_1[[#This Row],[Offered Salary]]&gt;$O$28,"High",""))</f>
        <v/>
      </c>
      <c r="L4124" s="6">
        <f>((Table3_1[[#This Row],[Offered Salary]]-$O$25)/$O$26)</f>
        <v>-0.17322538813539795</v>
      </c>
    </row>
    <row r="4125" spans="1:12" x14ac:dyDescent="0.3">
      <c r="A4125">
        <v>652581</v>
      </c>
      <c r="B4125" s="2">
        <v>41860</v>
      </c>
      <c r="C4125" s="3">
        <v>0.67084490740740743</v>
      </c>
      <c r="D4125" t="s">
        <v>30</v>
      </c>
      <c r="E4125" t="s">
        <v>29</v>
      </c>
      <c r="F4125" t="s">
        <v>18</v>
      </c>
      <c r="G4125" t="s">
        <v>2</v>
      </c>
      <c r="H4125">
        <v>17182</v>
      </c>
      <c r="I4125">
        <f>IF(Table3_1[[#This Row],[Status]]="Hired",1,0)</f>
        <v>0</v>
      </c>
      <c r="J4125" t="b">
        <f>OR((Table3_1[[#This Row],[Offered Salary]]&lt;$O$27),(Table3_1[[#This Row],[Offered Salary]]&gt;$O$28))</f>
        <v>0</v>
      </c>
      <c r="K4125" t="str">
        <f>IF(Table3_1[[#This Row],[Offered Salary]]&lt;$O$27,"Low",IF(Table3_1[[#This Row],[Offered Salary]]&gt;$O$28,"High",""))</f>
        <v/>
      </c>
      <c r="L4125" s="6">
        <f>((Table3_1[[#This Row],[Offered Salary]]-$O$25)/$O$26)</f>
        <v>-1.136987810812099</v>
      </c>
    </row>
    <row r="4126" spans="1:12" x14ac:dyDescent="0.3">
      <c r="A4126">
        <v>204014</v>
      </c>
      <c r="B4126" s="2">
        <v>41860</v>
      </c>
      <c r="C4126" s="3">
        <v>0.67291666666666672</v>
      </c>
      <c r="D4126" t="s">
        <v>30</v>
      </c>
      <c r="E4126" t="str">
        <f>E4125</f>
        <v>Female</v>
      </c>
      <c r="F4126" t="s">
        <v>18</v>
      </c>
      <c r="G4126" t="s">
        <v>2</v>
      </c>
      <c r="H4126">
        <v>96396</v>
      </c>
      <c r="I4126">
        <f>IF(Table3_1[[#This Row],[Status]]="Hired",1,0)</f>
        <v>0</v>
      </c>
      <c r="J4126" t="b">
        <f>OR((Table3_1[[#This Row],[Offered Salary]]&lt;$O$27),(Table3_1[[#This Row],[Offered Salary]]&gt;$O$28))</f>
        <v>0</v>
      </c>
      <c r="K4126" t="str">
        <f>IF(Table3_1[[#This Row],[Offered Salary]]&lt;$O$27,"Low",IF(Table3_1[[#This Row],[Offered Salary]]&gt;$O$28,"High",""))</f>
        <v/>
      </c>
      <c r="L4126" s="6">
        <f>((Table3_1[[#This Row],[Offered Salary]]-$O$25)/$O$26)</f>
        <v>1.608686584077748</v>
      </c>
    </row>
    <row r="4127" spans="1:12" x14ac:dyDescent="0.3">
      <c r="A4127">
        <v>122069</v>
      </c>
      <c r="B4127" s="2">
        <v>41860</v>
      </c>
      <c r="C4127" s="3">
        <v>0.6766550925925926</v>
      </c>
      <c r="D4127" t="s">
        <v>31</v>
      </c>
      <c r="E4127" t="s">
        <v>27</v>
      </c>
      <c r="F4127" t="s">
        <v>18</v>
      </c>
      <c r="G4127" t="s">
        <v>2</v>
      </c>
      <c r="H4127">
        <v>87079</v>
      </c>
      <c r="I4127">
        <f>IF(Table3_1[[#This Row],[Status]]="Hired",1,0)</f>
        <v>1</v>
      </c>
      <c r="J4127" t="b">
        <f>OR((Table3_1[[#This Row],[Offered Salary]]&lt;$O$27),(Table3_1[[#This Row],[Offered Salary]]&gt;$O$28))</f>
        <v>0</v>
      </c>
      <c r="K4127" t="str">
        <f>IF(Table3_1[[#This Row],[Offered Salary]]&lt;$O$27,"Low",IF(Table3_1[[#This Row],[Offered Salary]]&gt;$O$28,"High",""))</f>
        <v/>
      </c>
      <c r="L4127" s="6">
        <f>((Table3_1[[#This Row],[Offered Salary]]-$O$25)/$O$26)</f>
        <v>1.285745584542455</v>
      </c>
    </row>
    <row r="4128" spans="1:12" x14ac:dyDescent="0.3">
      <c r="A4128">
        <v>527659</v>
      </c>
      <c r="B4128" s="2">
        <v>41794</v>
      </c>
      <c r="C4128" s="3">
        <v>0.71487268518518521</v>
      </c>
      <c r="D4128" t="s">
        <v>31</v>
      </c>
      <c r="E4128" t="s">
        <v>29</v>
      </c>
      <c r="F4128" t="s">
        <v>17</v>
      </c>
      <c r="G4128" t="s">
        <v>6</v>
      </c>
      <c r="H4128">
        <v>37630</v>
      </c>
      <c r="I4128">
        <f>IF(Table3_1[[#This Row],[Status]]="Hired",1,0)</f>
        <v>1</v>
      </c>
      <c r="J4128" t="b">
        <f>OR((Table3_1[[#This Row],[Offered Salary]]&lt;$O$27),(Table3_1[[#This Row],[Offered Salary]]&gt;$O$28))</f>
        <v>0</v>
      </c>
      <c r="K4128" t="str">
        <f>IF(Table3_1[[#This Row],[Offered Salary]]&lt;$O$27,"Low",IF(Table3_1[[#This Row],[Offered Salary]]&gt;$O$28,"High",""))</f>
        <v/>
      </c>
      <c r="L4128" s="6">
        <f>((Table3_1[[#This Row],[Offered Salary]]-$O$25)/$O$26)</f>
        <v>-0.42822988889542274</v>
      </c>
    </row>
    <row r="4129" spans="1:12" x14ac:dyDescent="0.3">
      <c r="A4129">
        <v>107783</v>
      </c>
      <c r="B4129" s="2">
        <v>41811</v>
      </c>
      <c r="C4129" s="3">
        <v>0.34538194444444442</v>
      </c>
      <c r="D4129" t="s">
        <v>30</v>
      </c>
      <c r="E4129" t="s">
        <v>27</v>
      </c>
      <c r="F4129" t="s">
        <v>17</v>
      </c>
      <c r="G4129" t="s">
        <v>6</v>
      </c>
      <c r="H4129">
        <v>81252</v>
      </c>
      <c r="I4129">
        <f>IF(Table3_1[[#This Row],[Status]]="Hired",1,0)</f>
        <v>0</v>
      </c>
      <c r="J4129" t="b">
        <f>OR((Table3_1[[#This Row],[Offered Salary]]&lt;$O$27),(Table3_1[[#This Row],[Offered Salary]]&gt;$O$28))</f>
        <v>0</v>
      </c>
      <c r="K4129" t="str">
        <f>IF(Table3_1[[#This Row],[Offered Salary]]&lt;$O$27,"Low",IF(Table3_1[[#This Row],[Offered Salary]]&gt;$O$28,"High",""))</f>
        <v/>
      </c>
      <c r="L4129" s="6">
        <f>((Table3_1[[#This Row],[Offered Salary]]-$O$25)/$O$26)</f>
        <v>1.0837731466018998</v>
      </c>
    </row>
    <row r="4130" spans="1:12" x14ac:dyDescent="0.3">
      <c r="A4130">
        <v>31461</v>
      </c>
      <c r="B4130" s="2">
        <v>41811</v>
      </c>
      <c r="C4130" s="3">
        <v>0.34568287037037038</v>
      </c>
      <c r="D4130" t="s">
        <v>31</v>
      </c>
      <c r="E4130" t="s">
        <v>27</v>
      </c>
      <c r="F4130" t="s">
        <v>17</v>
      </c>
      <c r="G4130" t="s">
        <v>6</v>
      </c>
      <c r="H4130">
        <v>73684</v>
      </c>
      <c r="I4130">
        <f>IF(Table3_1[[#This Row],[Status]]="Hired",1,0)</f>
        <v>1</v>
      </c>
      <c r="J4130" t="b">
        <f>OR((Table3_1[[#This Row],[Offered Salary]]&lt;$O$27),(Table3_1[[#This Row],[Offered Salary]]&gt;$O$28))</f>
        <v>0</v>
      </c>
      <c r="K4130" t="str">
        <f>IF(Table3_1[[#This Row],[Offered Salary]]&lt;$O$27,"Low",IF(Table3_1[[#This Row],[Offered Salary]]&gt;$O$28,"High",""))</f>
        <v/>
      </c>
      <c r="L4130" s="6">
        <f>((Table3_1[[#This Row],[Offered Salary]]-$O$25)/$O$26)</f>
        <v>0.8214550737798435</v>
      </c>
    </row>
    <row r="4131" spans="1:12" x14ac:dyDescent="0.3">
      <c r="A4131">
        <v>459524</v>
      </c>
      <c r="B4131" s="2">
        <v>41760</v>
      </c>
      <c r="C4131" s="3">
        <v>0.35650462962962964</v>
      </c>
      <c r="D4131" t="s">
        <v>31</v>
      </c>
      <c r="E4131" t="s">
        <v>27</v>
      </c>
      <c r="F4131" t="s">
        <v>17</v>
      </c>
      <c r="G4131" t="s">
        <v>8</v>
      </c>
      <c r="H4131">
        <v>16195</v>
      </c>
      <c r="I4131">
        <f>IF(Table3_1[[#This Row],[Status]]="Hired",1,0)</f>
        <v>1</v>
      </c>
      <c r="J4131" t="b">
        <f>OR((Table3_1[[#This Row],[Offered Salary]]&lt;$O$27),(Table3_1[[#This Row],[Offered Salary]]&gt;$O$28))</f>
        <v>0</v>
      </c>
      <c r="K4131" t="str">
        <f>IF(Table3_1[[#This Row],[Offered Salary]]&lt;$O$27,"Low",IF(Table3_1[[#This Row],[Offered Salary]]&gt;$O$28,"High",""))</f>
        <v/>
      </c>
      <c r="L4131" s="6">
        <f>((Table3_1[[#This Row],[Offered Salary]]-$O$25)/$O$26)</f>
        <v>-1.171198690552502</v>
      </c>
    </row>
    <row r="4132" spans="1:12" x14ac:dyDescent="0.3">
      <c r="A4132">
        <v>302245</v>
      </c>
      <c r="B4132" s="2">
        <v>41765</v>
      </c>
      <c r="C4132" s="3">
        <v>0.73561342592592593</v>
      </c>
      <c r="D4132" t="s">
        <v>30</v>
      </c>
      <c r="E4132" t="s">
        <v>29</v>
      </c>
      <c r="F4132" t="s">
        <v>17</v>
      </c>
      <c r="G4132" t="s">
        <v>2</v>
      </c>
      <c r="H4132">
        <v>21638</v>
      </c>
      <c r="I4132">
        <f>IF(Table3_1[[#This Row],[Status]]="Hired",1,0)</f>
        <v>0</v>
      </c>
      <c r="J4132" t="b">
        <f>OR((Table3_1[[#This Row],[Offered Salary]]&lt;$O$27),(Table3_1[[#This Row],[Offered Salary]]&gt;$O$28))</f>
        <v>0</v>
      </c>
      <c r="K4132" t="str">
        <f>IF(Table3_1[[#This Row],[Offered Salary]]&lt;$O$27,"Low",IF(Table3_1[[#This Row],[Offered Salary]]&gt;$O$28,"High",""))</f>
        <v/>
      </c>
      <c r="L4132" s="6">
        <f>((Table3_1[[#This Row],[Offered Salary]]-$O$25)/$O$26)</f>
        <v>-0.98253626053526455</v>
      </c>
    </row>
    <row r="4133" spans="1:12" x14ac:dyDescent="0.3">
      <c r="A4133">
        <v>275154</v>
      </c>
      <c r="B4133" s="2">
        <v>41765</v>
      </c>
      <c r="C4133" s="3">
        <v>0.73893518518518519</v>
      </c>
      <c r="D4133" t="s">
        <v>31</v>
      </c>
      <c r="E4133" t="s">
        <v>29</v>
      </c>
      <c r="F4133" t="s">
        <v>17</v>
      </c>
      <c r="G4133" t="s">
        <v>2</v>
      </c>
      <c r="H4133">
        <v>34296</v>
      </c>
      <c r="I4133">
        <f>IF(Table3_1[[#This Row],[Status]]="Hired",1,0)</f>
        <v>1</v>
      </c>
      <c r="J4133" t="b">
        <f>OR((Table3_1[[#This Row],[Offered Salary]]&lt;$O$27),(Table3_1[[#This Row],[Offered Salary]]&gt;$O$28))</f>
        <v>0</v>
      </c>
      <c r="K4133" t="str">
        <f>IF(Table3_1[[#This Row],[Offered Salary]]&lt;$O$27,"Low",IF(Table3_1[[#This Row],[Offered Salary]]&gt;$O$28,"High",""))</f>
        <v/>
      </c>
      <c r="L4133" s="6">
        <f>((Table3_1[[#This Row],[Offered Salary]]-$O$25)/$O$26)</f>
        <v>-0.54379125977131271</v>
      </c>
    </row>
    <row r="4134" spans="1:12" x14ac:dyDescent="0.3">
      <c r="A4134">
        <v>287494</v>
      </c>
      <c r="B4134" s="2">
        <v>41767</v>
      </c>
      <c r="C4134" s="3">
        <v>0.54396990740740736</v>
      </c>
      <c r="D4134" t="s">
        <v>31</v>
      </c>
      <c r="E4134" t="s">
        <v>27</v>
      </c>
      <c r="F4134" t="s">
        <v>17</v>
      </c>
      <c r="G4134" t="s">
        <v>8</v>
      </c>
      <c r="H4134">
        <v>53935</v>
      </c>
      <c r="I4134">
        <f>IF(Table3_1[[#This Row],[Status]]="Hired",1,0)</f>
        <v>1</v>
      </c>
      <c r="J4134" t="b">
        <f>OR((Table3_1[[#This Row],[Offered Salary]]&lt;$O$27),(Table3_1[[#This Row],[Offered Salary]]&gt;$O$28))</f>
        <v>0</v>
      </c>
      <c r="K4134" t="str">
        <f>IF(Table3_1[[#This Row],[Offered Salary]]&lt;$O$27,"Low",IF(Table3_1[[#This Row],[Offered Salary]]&gt;$O$28,"High",""))</f>
        <v/>
      </c>
      <c r="L4134" s="6">
        <f>((Table3_1[[#This Row],[Offered Salary]]-$O$25)/$O$26)</f>
        <v>0.13692552566108185</v>
      </c>
    </row>
    <row r="4135" spans="1:12" x14ac:dyDescent="0.3">
      <c r="A4135">
        <v>100435</v>
      </c>
      <c r="B4135" s="2">
        <v>41769</v>
      </c>
      <c r="C4135" s="3">
        <v>0.45739583333333333</v>
      </c>
      <c r="D4135" t="s">
        <v>31</v>
      </c>
      <c r="E4135" t="s">
        <v>27</v>
      </c>
      <c r="F4135" t="s">
        <v>17</v>
      </c>
      <c r="G4135" t="s">
        <v>2</v>
      </c>
      <c r="H4135">
        <v>79877</v>
      </c>
      <c r="I4135">
        <f>IF(Table3_1[[#This Row],[Status]]="Hired",1,0)</f>
        <v>1</v>
      </c>
      <c r="J4135" t="b">
        <f>OR((Table3_1[[#This Row],[Offered Salary]]&lt;$O$27),(Table3_1[[#This Row],[Offered Salary]]&gt;$O$28))</f>
        <v>0</v>
      </c>
      <c r="K4135" t="str">
        <f>IF(Table3_1[[#This Row],[Offered Salary]]&lt;$O$27,"Low",IF(Table3_1[[#This Row],[Offered Salary]]&gt;$O$28,"High",""))</f>
        <v/>
      </c>
      <c r="L4135" s="6">
        <f>((Table3_1[[#This Row],[Offered Salary]]-$O$25)/$O$26)</f>
        <v>1.036113613022311</v>
      </c>
    </row>
    <row r="4136" spans="1:12" x14ac:dyDescent="0.3">
      <c r="A4136">
        <v>134343</v>
      </c>
      <c r="B4136" s="2">
        <v>41777</v>
      </c>
      <c r="C4136" s="3">
        <v>0.62973379629629633</v>
      </c>
      <c r="D4136" t="s">
        <v>31</v>
      </c>
      <c r="E4136" t="s">
        <v>29</v>
      </c>
      <c r="F4136" t="s">
        <v>17</v>
      </c>
      <c r="G4136" t="s">
        <v>2</v>
      </c>
      <c r="H4136">
        <v>38364</v>
      </c>
      <c r="I4136">
        <f>IF(Table3_1[[#This Row],[Status]]="Hired",1,0)</f>
        <v>1</v>
      </c>
      <c r="J4136" t="b">
        <f>OR((Table3_1[[#This Row],[Offered Salary]]&lt;$O$27),(Table3_1[[#This Row],[Offered Salary]]&gt;$O$28))</f>
        <v>0</v>
      </c>
      <c r="K4136" t="str">
        <f>IF(Table3_1[[#This Row],[Offered Salary]]&lt;$O$27,"Low",IF(Table3_1[[#This Row],[Offered Salary]]&gt;$O$28,"High",""))</f>
        <v/>
      </c>
      <c r="L4136" s="6">
        <f>((Table3_1[[#This Row],[Offered Salary]]-$O$25)/$O$26)</f>
        <v>-0.40278836333366413</v>
      </c>
    </row>
    <row r="4137" spans="1:12" x14ac:dyDescent="0.3">
      <c r="A4137">
        <v>865788</v>
      </c>
      <c r="B4137" s="2">
        <v>41777</v>
      </c>
      <c r="C4137" s="3">
        <v>0.63447916666666671</v>
      </c>
      <c r="D4137" t="s">
        <v>31</v>
      </c>
      <c r="E4137" t="s">
        <v>29</v>
      </c>
      <c r="F4137" t="s">
        <v>17</v>
      </c>
      <c r="G4137" t="s">
        <v>2</v>
      </c>
      <c r="H4137">
        <v>7260</v>
      </c>
      <c r="I4137">
        <f>IF(Table3_1[[#This Row],[Status]]="Hired",1,0)</f>
        <v>1</v>
      </c>
      <c r="J4137" t="b">
        <f>OR((Table3_1[[#This Row],[Offered Salary]]&lt;$O$27),(Table3_1[[#This Row],[Offered Salary]]&gt;$O$28))</f>
        <v>1</v>
      </c>
      <c r="K4137" t="str">
        <f>IF(Table3_1[[#This Row],[Offered Salary]]&lt;$O$27,"Low",IF(Table3_1[[#This Row],[Offered Salary]]&gt;$O$28,"High",""))</f>
        <v>Low</v>
      </c>
      <c r="L4137" s="6">
        <f>((Table3_1[[#This Row],[Offered Salary]]-$O$25)/$O$26)</f>
        <v>-1.4808990051224111</v>
      </c>
    </row>
    <row r="4138" spans="1:12" x14ac:dyDescent="0.3">
      <c r="A4138">
        <v>337965</v>
      </c>
      <c r="B4138" s="2">
        <v>41777</v>
      </c>
      <c r="C4138" s="3">
        <v>0.63023148148148145</v>
      </c>
      <c r="D4138" t="s">
        <v>30</v>
      </c>
      <c r="E4138" t="s">
        <v>28</v>
      </c>
      <c r="F4138" t="s">
        <v>17</v>
      </c>
      <c r="G4138" t="s">
        <v>2</v>
      </c>
      <c r="H4138">
        <v>93936</v>
      </c>
      <c r="I4138">
        <f>IF(Table3_1[[#This Row],[Status]]="Hired",1,0)</f>
        <v>0</v>
      </c>
      <c r="J4138" t="b">
        <f>OR((Table3_1[[#This Row],[Offered Salary]]&lt;$O$27),(Table3_1[[#This Row],[Offered Salary]]&gt;$O$28))</f>
        <v>0</v>
      </c>
      <c r="K4138" t="str">
        <f>IF(Table3_1[[#This Row],[Offered Salary]]&lt;$O$27,"Low",IF(Table3_1[[#This Row],[Offered Salary]]&gt;$O$28,"High",""))</f>
        <v/>
      </c>
      <c r="L4138" s="6">
        <f>((Table3_1[[#This Row],[Offered Salary]]-$O$25)/$O$26)</f>
        <v>1.5234193458189929</v>
      </c>
    </row>
    <row r="4139" spans="1:12" x14ac:dyDescent="0.3">
      <c r="A4139">
        <v>811174</v>
      </c>
      <c r="B4139" s="2">
        <v>41778</v>
      </c>
      <c r="C4139" s="3">
        <v>0.60765046296296299</v>
      </c>
      <c r="D4139" t="s">
        <v>30</v>
      </c>
      <c r="E4139" t="s">
        <v>27</v>
      </c>
      <c r="F4139" t="s">
        <v>17</v>
      </c>
      <c r="G4139" t="s">
        <v>8</v>
      </c>
      <c r="H4139">
        <v>23030</v>
      </c>
      <c r="I4139">
        <f>IF(Table3_1[[#This Row],[Status]]="Hired",1,0)</f>
        <v>0</v>
      </c>
      <c r="J4139" t="b">
        <f>OR((Table3_1[[#This Row],[Offered Salary]]&lt;$O$27),(Table3_1[[#This Row],[Offered Salary]]&gt;$O$28))</f>
        <v>0</v>
      </c>
      <c r="K4139" t="str">
        <f>IF(Table3_1[[#This Row],[Offered Salary]]&lt;$O$27,"Low",IF(Table3_1[[#This Row],[Offered Salary]]&gt;$O$28,"High",""))</f>
        <v/>
      </c>
      <c r="L4139" s="6">
        <f>((Table3_1[[#This Row],[Offered Salary]]-$O$25)/$O$26)</f>
        <v>-0.9342874818132374</v>
      </c>
    </row>
    <row r="4140" spans="1:12" x14ac:dyDescent="0.3">
      <c r="A4140">
        <v>553857</v>
      </c>
      <c r="B4140" s="2">
        <v>41778</v>
      </c>
      <c r="C4140" s="3">
        <v>0.60880787037037032</v>
      </c>
      <c r="D4140" t="s">
        <v>31</v>
      </c>
      <c r="E4140" t="s">
        <v>27</v>
      </c>
      <c r="F4140" t="s">
        <v>17</v>
      </c>
      <c r="G4140" t="s">
        <v>8</v>
      </c>
      <c r="H4140">
        <v>82873</v>
      </c>
      <c r="I4140">
        <f>IF(Table3_1[[#This Row],[Status]]="Hired",1,0)</f>
        <v>1</v>
      </c>
      <c r="J4140" t="b">
        <f>OR((Table3_1[[#This Row],[Offered Salary]]&lt;$O$27),(Table3_1[[#This Row],[Offered Salary]]&gt;$O$28))</f>
        <v>0</v>
      </c>
      <c r="K4140" t="str">
        <f>IF(Table3_1[[#This Row],[Offered Salary]]&lt;$O$27,"Low",IF(Table3_1[[#This Row],[Offered Salary]]&gt;$O$28,"High",""))</f>
        <v/>
      </c>
      <c r="L4140" s="6">
        <f>((Table3_1[[#This Row],[Offered Salary]]-$O$25)/$O$26)</f>
        <v>1.139959404007364</v>
      </c>
    </row>
    <row r="4141" spans="1:12" x14ac:dyDescent="0.3">
      <c r="A4141">
        <v>769485</v>
      </c>
      <c r="B4141" s="2">
        <v>41761</v>
      </c>
      <c r="C4141" s="3">
        <v>0.3974537037037037</v>
      </c>
      <c r="D4141" t="s">
        <v>31</v>
      </c>
      <c r="E4141" t="s">
        <v>27</v>
      </c>
      <c r="F4141" t="s">
        <v>17</v>
      </c>
      <c r="G4141" t="s">
        <v>2</v>
      </c>
      <c r="H4141">
        <v>93649</v>
      </c>
      <c r="I4141">
        <f>IF(Table3_1[[#This Row],[Status]]="Hired",1,0)</f>
        <v>1</v>
      </c>
      <c r="J4141" t="b">
        <f>OR((Table3_1[[#This Row],[Offered Salary]]&lt;$O$27),(Table3_1[[#This Row],[Offered Salary]]&gt;$O$28))</f>
        <v>0</v>
      </c>
      <c r="K4141" t="str">
        <f>IF(Table3_1[[#This Row],[Offered Salary]]&lt;$O$27,"Low",IF(Table3_1[[#This Row],[Offered Salary]]&gt;$O$28,"High",""))</f>
        <v/>
      </c>
      <c r="L4141" s="6">
        <f>((Table3_1[[#This Row],[Offered Salary]]-$O$25)/$O$26)</f>
        <v>1.5134715013554716</v>
      </c>
    </row>
    <row r="4142" spans="1:12" x14ac:dyDescent="0.3">
      <c r="A4142">
        <v>944835</v>
      </c>
      <c r="B4142" s="2">
        <v>41767</v>
      </c>
      <c r="C4142" s="3">
        <v>0.71315972222222224</v>
      </c>
      <c r="D4142" t="s">
        <v>31</v>
      </c>
      <c r="E4142" t="s">
        <v>27</v>
      </c>
      <c r="F4142" t="s">
        <v>17</v>
      </c>
      <c r="G4142" t="s">
        <v>8</v>
      </c>
      <c r="H4142">
        <v>34674</v>
      </c>
      <c r="I4142">
        <f>IF(Table3_1[[#This Row],[Status]]="Hired",1,0)</f>
        <v>1</v>
      </c>
      <c r="J4142" t="b">
        <f>OR((Table3_1[[#This Row],[Offered Salary]]&lt;$O$27),(Table3_1[[#This Row],[Offered Salary]]&gt;$O$28))</f>
        <v>0</v>
      </c>
      <c r="K4142" t="str">
        <f>IF(Table3_1[[#This Row],[Offered Salary]]&lt;$O$27,"Low",IF(Table3_1[[#This Row],[Offered Salary]]&gt;$O$28,"High",""))</f>
        <v/>
      </c>
      <c r="L4142" s="6">
        <f>((Table3_1[[#This Row],[Offered Salary]]-$O$25)/$O$26)</f>
        <v>-0.5306892207217967</v>
      </c>
    </row>
    <row r="4143" spans="1:12" x14ac:dyDescent="0.3">
      <c r="A4143">
        <v>541702</v>
      </c>
      <c r="B4143" s="2">
        <v>41774</v>
      </c>
      <c r="C4143" s="3">
        <v>0.31908564814814816</v>
      </c>
      <c r="D4143" t="s">
        <v>31</v>
      </c>
      <c r="E4143" t="s">
        <v>27</v>
      </c>
      <c r="F4143" t="s">
        <v>17</v>
      </c>
      <c r="G4143" t="s">
        <v>2</v>
      </c>
      <c r="H4143">
        <v>12614</v>
      </c>
      <c r="I4143">
        <f>IF(Table3_1[[#This Row],[Status]]="Hired",1,0)</f>
        <v>1</v>
      </c>
      <c r="J4143" t="b">
        <f>OR((Table3_1[[#This Row],[Offered Salary]]&lt;$O$27),(Table3_1[[#This Row],[Offered Salary]]&gt;$O$28))</f>
        <v>0</v>
      </c>
      <c r="K4143" t="str">
        <f>IF(Table3_1[[#This Row],[Offered Salary]]&lt;$O$27,"Low",IF(Table3_1[[#This Row],[Offered Salary]]&gt;$O$28,"High",""))</f>
        <v/>
      </c>
      <c r="L4143" s="6">
        <f>((Table3_1[[#This Row],[Offered Salary]]-$O$25)/$O$26)</f>
        <v>-1.2953214467332343</v>
      </c>
    </row>
    <row r="4144" spans="1:12" x14ac:dyDescent="0.3">
      <c r="A4144">
        <v>783992</v>
      </c>
      <c r="B4144" s="2">
        <v>41774</v>
      </c>
      <c r="C4144" s="3">
        <v>0.31774305555555554</v>
      </c>
      <c r="D4144" t="s">
        <v>30</v>
      </c>
      <c r="E4144" t="s">
        <v>28</v>
      </c>
      <c r="F4144" t="s">
        <v>17</v>
      </c>
      <c r="G4144" t="s">
        <v>2</v>
      </c>
      <c r="H4144">
        <v>12895</v>
      </c>
      <c r="I4144">
        <f>IF(Table3_1[[#This Row],[Status]]="Hired",1,0)</f>
        <v>0</v>
      </c>
      <c r="J4144" t="b">
        <f>OR((Table3_1[[#This Row],[Offered Salary]]&lt;$O$27),(Table3_1[[#This Row],[Offered Salary]]&gt;$O$28))</f>
        <v>0</v>
      </c>
      <c r="K4144" t="str">
        <f>IF(Table3_1[[#This Row],[Offered Salary]]&lt;$O$27,"Low",IF(Table3_1[[#This Row],[Offered Salary]]&gt;$O$28,"High",""))</f>
        <v/>
      </c>
      <c r="L4144" s="6">
        <f>((Table3_1[[#This Row],[Offered Salary]]-$O$25)/$O$26)</f>
        <v>-1.2855815711435148</v>
      </c>
    </row>
    <row r="4145" spans="1:12" x14ac:dyDescent="0.3">
      <c r="A4145">
        <v>185279</v>
      </c>
      <c r="B4145" s="2">
        <v>41774</v>
      </c>
      <c r="C4145" s="3">
        <v>0.31810185185185186</v>
      </c>
      <c r="D4145" t="s">
        <v>31</v>
      </c>
      <c r="E4145" t="s">
        <v>28</v>
      </c>
      <c r="F4145" t="s">
        <v>17</v>
      </c>
      <c r="G4145" t="s">
        <v>2</v>
      </c>
      <c r="H4145">
        <v>43019</v>
      </c>
      <c r="I4145">
        <f>IF(Table3_1[[#This Row],[Status]]="Hired",1,0)</f>
        <v>1</v>
      </c>
      <c r="J4145" t="b">
        <f>OR((Table3_1[[#This Row],[Offered Salary]]&lt;$O$27),(Table3_1[[#This Row],[Offered Salary]]&gt;$O$28))</f>
        <v>0</v>
      </c>
      <c r="K4145" t="str">
        <f>IF(Table3_1[[#This Row],[Offered Salary]]&lt;$O$27,"Low",IF(Table3_1[[#This Row],[Offered Salary]]&gt;$O$28,"High",""))</f>
        <v/>
      </c>
      <c r="L4145" s="6">
        <f>((Table3_1[[#This Row],[Offered Salary]]-$O$25)/$O$26)</f>
        <v>-0.24143917874240201</v>
      </c>
    </row>
    <row r="4146" spans="1:12" x14ac:dyDescent="0.3">
      <c r="A4146">
        <v>948017</v>
      </c>
      <c r="B4146" s="2">
        <v>41783</v>
      </c>
      <c r="C4146" s="3">
        <v>0.40814814814814815</v>
      </c>
      <c r="D4146" t="s">
        <v>31</v>
      </c>
      <c r="E4146" t="s">
        <v>27</v>
      </c>
      <c r="F4146" t="s">
        <v>17</v>
      </c>
      <c r="G4146" t="s">
        <v>2</v>
      </c>
      <c r="H4146">
        <v>80756</v>
      </c>
      <c r="I4146">
        <f>IF(Table3_1[[#This Row],[Status]]="Hired",1,0)</f>
        <v>1</v>
      </c>
      <c r="J4146" t="b">
        <f>OR((Table3_1[[#This Row],[Offered Salary]]&lt;$O$27),(Table3_1[[#This Row],[Offered Salary]]&gt;$O$28))</f>
        <v>0</v>
      </c>
      <c r="K4146" t="str">
        <f>IF(Table3_1[[#This Row],[Offered Salary]]&lt;$O$27,"Low",IF(Table3_1[[#This Row],[Offered Salary]]&gt;$O$28,"High",""))</f>
        <v/>
      </c>
      <c r="L4146" s="6">
        <f>((Table3_1[[#This Row],[Offered Salary]]-$O$25)/$O$26)</f>
        <v>1.0665810530342807</v>
      </c>
    </row>
    <row r="4147" spans="1:12" x14ac:dyDescent="0.3">
      <c r="A4147">
        <v>699051</v>
      </c>
      <c r="B4147" s="2">
        <v>41783</v>
      </c>
      <c r="C4147" s="3">
        <v>0.4085185185185185</v>
      </c>
      <c r="D4147" t="s">
        <v>30</v>
      </c>
      <c r="E4147" t="s">
        <v>29</v>
      </c>
      <c r="F4147" t="s">
        <v>17</v>
      </c>
      <c r="G4147" t="s">
        <v>2</v>
      </c>
      <c r="H4147">
        <v>18985</v>
      </c>
      <c r="I4147">
        <f>IF(Table3_1[[#This Row],[Status]]="Hired",1,0)</f>
        <v>0</v>
      </c>
      <c r="J4147" t="b">
        <f>OR((Table3_1[[#This Row],[Offered Salary]]&lt;$O$27),(Table3_1[[#This Row],[Offered Salary]]&gt;$O$28))</f>
        <v>0</v>
      </c>
      <c r="K4147" t="str">
        <f>IF(Table3_1[[#This Row],[Offered Salary]]&lt;$O$27,"Low",IF(Table3_1[[#This Row],[Offered Salary]]&gt;$O$28,"High",""))</f>
        <v/>
      </c>
      <c r="L4147" s="6">
        <f>((Table3_1[[#This Row],[Offered Salary]]-$O$25)/$O$26)</f>
        <v>-1.0744931642346456</v>
      </c>
    </row>
    <row r="4148" spans="1:12" x14ac:dyDescent="0.3">
      <c r="A4148">
        <v>103836</v>
      </c>
      <c r="B4148" s="2">
        <v>41783</v>
      </c>
      <c r="C4148" s="3">
        <v>0.41056712962962966</v>
      </c>
      <c r="D4148" t="s">
        <v>31</v>
      </c>
      <c r="E4148" t="s">
        <v>27</v>
      </c>
      <c r="F4148" t="s">
        <v>17</v>
      </c>
      <c r="G4148" t="s">
        <v>2</v>
      </c>
      <c r="H4148">
        <v>34773</v>
      </c>
      <c r="I4148">
        <f>IF(Table3_1[[#This Row],[Status]]="Hired",1,0)</f>
        <v>1</v>
      </c>
      <c r="J4148" t="b">
        <f>OR((Table3_1[[#This Row],[Offered Salary]]&lt;$O$27),(Table3_1[[#This Row],[Offered Salary]]&gt;$O$28))</f>
        <v>0</v>
      </c>
      <c r="K4148" t="str">
        <f>IF(Table3_1[[#This Row],[Offered Salary]]&lt;$O$27,"Low",IF(Table3_1[[#This Row],[Offered Salary]]&gt;$O$28,"High",""))</f>
        <v/>
      </c>
      <c r="L4148" s="6">
        <f>((Table3_1[[#This Row],[Offered Salary]]-$O$25)/$O$26)</f>
        <v>-0.52725773430406631</v>
      </c>
    </row>
    <row r="4149" spans="1:12" x14ac:dyDescent="0.3">
      <c r="A4149">
        <v>206453</v>
      </c>
      <c r="B4149" s="2">
        <v>41789</v>
      </c>
      <c r="C4149" s="3">
        <v>0.58562499999999995</v>
      </c>
      <c r="D4149" t="s">
        <v>31</v>
      </c>
      <c r="E4149" t="s">
        <v>27</v>
      </c>
      <c r="F4149" t="s">
        <v>17</v>
      </c>
      <c r="G4149" t="s">
        <v>8</v>
      </c>
      <c r="H4149">
        <v>30863</v>
      </c>
      <c r="I4149">
        <f>IF(Table3_1[[#This Row],[Status]]="Hired",1,0)</f>
        <v>1</v>
      </c>
      <c r="J4149" t="b">
        <f>OR((Table3_1[[#This Row],[Offered Salary]]&lt;$O$27),(Table3_1[[#This Row],[Offered Salary]]&gt;$O$28))</f>
        <v>0</v>
      </c>
      <c r="K4149" t="str">
        <f>IF(Table3_1[[#This Row],[Offered Salary]]&lt;$O$27,"Low",IF(Table3_1[[#This Row],[Offered Salary]]&gt;$O$28,"High",""))</f>
        <v/>
      </c>
      <c r="L4149" s="6">
        <f>((Table3_1[[#This Row],[Offered Salary]]-$O$25)/$O$26)</f>
        <v>-0.66278411706493312</v>
      </c>
    </row>
    <row r="4150" spans="1:12" x14ac:dyDescent="0.3">
      <c r="A4150">
        <v>837861</v>
      </c>
      <c r="B4150" s="2">
        <v>41789</v>
      </c>
      <c r="C4150" s="3">
        <v>0.58658564814814818</v>
      </c>
      <c r="D4150" t="s">
        <v>31</v>
      </c>
      <c r="E4150" t="s">
        <v>27</v>
      </c>
      <c r="F4150" t="s">
        <v>17</v>
      </c>
      <c r="G4150" t="s">
        <v>8</v>
      </c>
      <c r="H4150">
        <v>50500</v>
      </c>
      <c r="I4150">
        <f>IF(Table3_1[[#This Row],[Status]]="Hired",1,0)</f>
        <v>1</v>
      </c>
      <c r="J4150" t="b">
        <f>OR((Table3_1[[#This Row],[Offered Salary]]&lt;$O$27),(Table3_1[[#This Row],[Offered Salary]]&gt;$O$28))</f>
        <v>0</v>
      </c>
      <c r="K4150" t="str">
        <f>IF(Table3_1[[#This Row],[Offered Salary]]&lt;$O$27,"Low",IF(Table3_1[[#This Row],[Offered Salary]]&gt;$O$28,"High",""))</f>
        <v/>
      </c>
      <c r="L4150" s="6">
        <f>((Table3_1[[#This Row],[Offered Salary]]-$O$25)/$O$26)</f>
        <v>1.7863345409527522E-2</v>
      </c>
    </row>
    <row r="4151" spans="1:12" x14ac:dyDescent="0.3">
      <c r="A4151">
        <v>163162</v>
      </c>
      <c r="B4151" s="2">
        <v>41796</v>
      </c>
      <c r="C4151" s="3">
        <v>0.64569444444444446</v>
      </c>
      <c r="D4151" t="s">
        <v>31</v>
      </c>
      <c r="E4151" t="s">
        <v>29</v>
      </c>
      <c r="F4151" t="s">
        <v>17</v>
      </c>
      <c r="G4151" t="s">
        <v>8</v>
      </c>
      <c r="H4151">
        <v>15888</v>
      </c>
      <c r="I4151">
        <f>IF(Table3_1[[#This Row],[Status]]="Hired",1,0)</f>
        <v>1</v>
      </c>
      <c r="J4151" t="b">
        <f>OR((Table3_1[[#This Row],[Offered Salary]]&lt;$O$27),(Table3_1[[#This Row],[Offered Salary]]&gt;$O$28))</f>
        <v>0</v>
      </c>
      <c r="K4151" t="str">
        <f>IF(Table3_1[[#This Row],[Offered Salary]]&lt;$O$27,"Low",IF(Table3_1[[#This Row],[Offered Salary]]&gt;$O$28,"High",""))</f>
        <v/>
      </c>
      <c r="L4151" s="6">
        <f>((Table3_1[[#This Row],[Offered Salary]]-$O$25)/$O$26)</f>
        <v>-1.1818397645953629</v>
      </c>
    </row>
    <row r="4152" spans="1:12" x14ac:dyDescent="0.3">
      <c r="A4152">
        <v>550778</v>
      </c>
      <c r="B4152" s="2">
        <v>41802</v>
      </c>
      <c r="C4152" s="3">
        <v>0.36708333333333332</v>
      </c>
      <c r="D4152" t="s">
        <v>31</v>
      </c>
      <c r="E4152" t="s">
        <v>29</v>
      </c>
      <c r="F4152" t="s">
        <v>17</v>
      </c>
      <c r="G4152" t="s">
        <v>2</v>
      </c>
      <c r="H4152">
        <v>95629</v>
      </c>
      <c r="I4152">
        <f>IF(Table3_1[[#This Row],[Status]]="Hired",1,0)</f>
        <v>1</v>
      </c>
      <c r="J4152" t="b">
        <f>OR((Table3_1[[#This Row],[Offered Salary]]&lt;$O$27),(Table3_1[[#This Row],[Offered Salary]]&gt;$O$28))</f>
        <v>0</v>
      </c>
      <c r="K4152" t="str">
        <f>IF(Table3_1[[#This Row],[Offered Salary]]&lt;$O$27,"Low",IF(Table3_1[[#This Row],[Offered Salary]]&gt;$O$28,"High",""))</f>
        <v/>
      </c>
      <c r="L4152" s="6">
        <f>((Table3_1[[#This Row],[Offered Salary]]-$O$25)/$O$26)</f>
        <v>1.5821012297100792</v>
      </c>
    </row>
    <row r="4153" spans="1:12" x14ac:dyDescent="0.3">
      <c r="A4153">
        <v>519128</v>
      </c>
      <c r="B4153" s="2">
        <v>41816</v>
      </c>
      <c r="C4153" s="3">
        <v>0.84129629629629632</v>
      </c>
      <c r="D4153" t="s">
        <v>30</v>
      </c>
      <c r="E4153" t="s">
        <v>27</v>
      </c>
      <c r="F4153" t="s">
        <v>17</v>
      </c>
      <c r="G4153" t="s">
        <v>8</v>
      </c>
      <c r="H4153">
        <v>19454</v>
      </c>
      <c r="I4153">
        <f>IF(Table3_1[[#This Row],[Status]]="Hired",1,0)</f>
        <v>0</v>
      </c>
      <c r="J4153" t="b">
        <f>OR((Table3_1[[#This Row],[Offered Salary]]&lt;$O$27),(Table3_1[[#This Row],[Offered Salary]]&gt;$O$28))</f>
        <v>0</v>
      </c>
      <c r="K4153" t="str">
        <f>IF(Table3_1[[#This Row],[Offered Salary]]&lt;$O$27,"Low",IF(Table3_1[[#This Row],[Offered Salary]]&gt;$O$28,"High",""))</f>
        <v/>
      </c>
      <c r="L4153" s="6">
        <f>((Table3_1[[#This Row],[Offered Salary]]-$O$25)/$O$26)</f>
        <v>-1.058236930599135</v>
      </c>
    </row>
    <row r="4154" spans="1:12" x14ac:dyDescent="0.3">
      <c r="A4154">
        <v>419081</v>
      </c>
      <c r="B4154" s="2">
        <v>41828</v>
      </c>
      <c r="C4154" s="3">
        <v>0.51300925925925922</v>
      </c>
      <c r="D4154" t="s">
        <v>31</v>
      </c>
      <c r="E4154" t="s">
        <v>27</v>
      </c>
      <c r="F4154" t="s">
        <v>17</v>
      </c>
      <c r="G4154" t="s">
        <v>8</v>
      </c>
      <c r="H4154">
        <v>2668</v>
      </c>
      <c r="I4154">
        <f>IF(Table3_1[[#This Row],[Status]]="Hired",1,0)</f>
        <v>1</v>
      </c>
      <c r="J4154" t="b">
        <f>OR((Table3_1[[#This Row],[Offered Salary]]&lt;$O$27),(Table3_1[[#This Row],[Offered Salary]]&gt;$O$28))</f>
        <v>1</v>
      </c>
      <c r="K4154" t="str">
        <f>IF(Table3_1[[#This Row],[Offered Salary]]&lt;$O$27,"Low",IF(Table3_1[[#This Row],[Offered Salary]]&gt;$O$28,"High",""))</f>
        <v>Low</v>
      </c>
      <c r="L4154" s="6">
        <f>((Table3_1[[#This Row],[Offered Salary]]-$O$25)/$O$26)</f>
        <v>-1.6400645165387537</v>
      </c>
    </row>
    <row r="4155" spans="1:12" x14ac:dyDescent="0.3">
      <c r="A4155">
        <v>716401</v>
      </c>
      <c r="B4155" s="2">
        <v>41828</v>
      </c>
      <c r="C4155" s="3">
        <v>0.51350694444444445</v>
      </c>
      <c r="D4155" t="s">
        <v>30</v>
      </c>
      <c r="E4155" t="s">
        <v>27</v>
      </c>
      <c r="F4155" t="s">
        <v>17</v>
      </c>
      <c r="G4155" t="s">
        <v>8</v>
      </c>
      <c r="H4155">
        <v>2008</v>
      </c>
      <c r="I4155">
        <f>IF(Table3_1[[#This Row],[Status]]="Hired",1,0)</f>
        <v>0</v>
      </c>
      <c r="J4155" t="b">
        <f>OR((Table3_1[[#This Row],[Offered Salary]]&lt;$O$27),(Table3_1[[#This Row],[Offered Salary]]&gt;$O$28))</f>
        <v>1</v>
      </c>
      <c r="K4155" t="str">
        <f>IF(Table3_1[[#This Row],[Offered Salary]]&lt;$O$27,"Low",IF(Table3_1[[#This Row],[Offered Salary]]&gt;$O$28,"High",""))</f>
        <v>Low</v>
      </c>
      <c r="L4155" s="6">
        <f>((Table3_1[[#This Row],[Offered Salary]]-$O$25)/$O$26)</f>
        <v>-1.6629410926569563</v>
      </c>
    </row>
    <row r="4156" spans="1:12" x14ac:dyDescent="0.3">
      <c r="A4156">
        <v>142961</v>
      </c>
      <c r="B4156" s="2">
        <v>41830</v>
      </c>
      <c r="C4156" s="3">
        <v>0.36917824074074074</v>
      </c>
      <c r="D4156" t="s">
        <v>30</v>
      </c>
      <c r="E4156" t="s">
        <v>27</v>
      </c>
      <c r="F4156" t="s">
        <v>17</v>
      </c>
      <c r="G4156" t="s">
        <v>8</v>
      </c>
      <c r="H4156">
        <v>11840</v>
      </c>
      <c r="I4156">
        <f>IF(Table3_1[[#This Row],[Status]]="Hired",1,0)</f>
        <v>0</v>
      </c>
      <c r="J4156" t="b">
        <f>OR((Table3_1[[#This Row],[Offered Salary]]&lt;$O$27),(Table3_1[[#This Row],[Offered Salary]]&gt;$O$28))</f>
        <v>1</v>
      </c>
      <c r="K4156" t="str">
        <f>IF(Table3_1[[#This Row],[Offered Salary]]&lt;$O$27,"Low",IF(Table3_1[[#This Row],[Offered Salary]]&gt;$O$28,"High",""))</f>
        <v>Low</v>
      </c>
      <c r="L4156" s="6">
        <f>((Table3_1[[#This Row],[Offered Salary]]-$O$25)/$O$26)</f>
        <v>-1.3221494314536719</v>
      </c>
    </row>
    <row r="4157" spans="1:12" x14ac:dyDescent="0.3">
      <c r="A4157">
        <v>238407</v>
      </c>
      <c r="B4157" s="2">
        <v>41830</v>
      </c>
      <c r="C4157" s="3">
        <v>0.37086805555555558</v>
      </c>
      <c r="D4157" t="s">
        <v>31</v>
      </c>
      <c r="E4157" t="s">
        <v>29</v>
      </c>
      <c r="F4157" t="s">
        <v>17</v>
      </c>
      <c r="G4157" t="s">
        <v>8</v>
      </c>
      <c r="H4157">
        <v>52278</v>
      </c>
      <c r="I4157">
        <f>IF(Table3_1[[#This Row],[Status]]="Hired",1,0)</f>
        <v>1</v>
      </c>
      <c r="J4157" t="b">
        <f>OR((Table3_1[[#This Row],[Offered Salary]]&lt;$O$27),(Table3_1[[#This Row],[Offered Salary]]&gt;$O$28))</f>
        <v>0</v>
      </c>
      <c r="K4157" t="str">
        <f>IF(Table3_1[[#This Row],[Offered Salary]]&lt;$O$27,"Low",IF(Table3_1[[#This Row],[Offered Salary]]&gt;$O$28,"High",""))</f>
        <v/>
      </c>
      <c r="L4157" s="6">
        <f>((Table3_1[[#This Row],[Offered Salary]]-$O$25)/$O$26)</f>
        <v>7.9491455012806592E-2</v>
      </c>
    </row>
    <row r="4158" spans="1:12" x14ac:dyDescent="0.3">
      <c r="A4158">
        <v>240004</v>
      </c>
      <c r="B4158" s="2">
        <v>41831</v>
      </c>
      <c r="C4158" s="3">
        <v>0.40103009259259259</v>
      </c>
      <c r="D4158" t="s">
        <v>31</v>
      </c>
      <c r="E4158" t="s">
        <v>29</v>
      </c>
      <c r="F4158" t="s">
        <v>17</v>
      </c>
      <c r="G4158" t="s">
        <v>8</v>
      </c>
      <c r="H4158">
        <v>12991</v>
      </c>
      <c r="I4158">
        <f>IF(Table3_1[[#This Row],[Status]]="Hired",1,0)</f>
        <v>1</v>
      </c>
      <c r="J4158" t="b">
        <f>OR((Table3_1[[#This Row],[Offered Salary]]&lt;$O$27),(Table3_1[[#This Row],[Offered Salary]]&gt;$O$28))</f>
        <v>0</v>
      </c>
      <c r="K4158" t="str">
        <f>IF(Table3_1[[#This Row],[Offered Salary]]&lt;$O$27,"Low",IF(Table3_1[[#This Row],[Offered Salary]]&gt;$O$28,"High",""))</f>
        <v/>
      </c>
      <c r="L4158" s="6">
        <f>((Table3_1[[#This Row],[Offered Salary]]-$O$25)/$O$26)</f>
        <v>-1.2822540691626854</v>
      </c>
    </row>
    <row r="4159" spans="1:12" x14ac:dyDescent="0.3">
      <c r="A4159">
        <v>659234</v>
      </c>
      <c r="B4159" s="2">
        <v>41859</v>
      </c>
      <c r="C4159" s="3">
        <v>0.39784722222222224</v>
      </c>
      <c r="D4159" t="s">
        <v>30</v>
      </c>
      <c r="E4159" t="s">
        <v>29</v>
      </c>
      <c r="F4159" t="s">
        <v>17</v>
      </c>
      <c r="G4159" t="s">
        <v>2</v>
      </c>
      <c r="H4159">
        <v>98590</v>
      </c>
      <c r="I4159">
        <f>IF(Table3_1[[#This Row],[Status]]="Hired",1,0)</f>
        <v>0</v>
      </c>
      <c r="J4159" t="b">
        <f>OR((Table3_1[[#This Row],[Offered Salary]]&lt;$O$27),(Table3_1[[#This Row],[Offered Salary]]&gt;$O$28))</f>
        <v>0</v>
      </c>
      <c r="K4159" t="str">
        <f>IF(Table3_1[[#This Row],[Offered Salary]]&lt;$O$27,"Low",IF(Table3_1[[#This Row],[Offered Salary]]&gt;$O$28,"High",""))</f>
        <v/>
      </c>
      <c r="L4159" s="6">
        <f>((Table3_1[[#This Row],[Offered Salary]]-$O$25)/$O$26)</f>
        <v>1.6847338689312881</v>
      </c>
    </row>
    <row r="4160" spans="1:12" x14ac:dyDescent="0.3">
      <c r="A4160">
        <v>664101</v>
      </c>
      <c r="B4160" s="2">
        <v>41859</v>
      </c>
      <c r="C4160" s="3">
        <v>0.39856481481481482</v>
      </c>
      <c r="D4160" t="s">
        <v>31</v>
      </c>
      <c r="E4160" t="s">
        <v>29</v>
      </c>
      <c r="F4160" t="s">
        <v>17</v>
      </c>
      <c r="G4160" t="s">
        <v>2</v>
      </c>
      <c r="H4160">
        <v>41524</v>
      </c>
      <c r="I4160">
        <f>IF(Table3_1[[#This Row],[Status]]="Hired",1,0)</f>
        <v>1</v>
      </c>
      <c r="J4160" t="b">
        <f>OR((Table3_1[[#This Row],[Offered Salary]]&lt;$O$27),(Table3_1[[#This Row],[Offered Salary]]&gt;$O$28))</f>
        <v>0</v>
      </c>
      <c r="K4160" t="str">
        <f>IF(Table3_1[[#This Row],[Offered Salary]]&lt;$O$27,"Low",IF(Table3_1[[#This Row],[Offered Salary]]&gt;$O$28,"High",""))</f>
        <v/>
      </c>
      <c r="L4160" s="6">
        <f>((Table3_1[[#This Row],[Offered Salary]]-$O$25)/$O$26)</f>
        <v>-0.29325808979802753</v>
      </c>
    </row>
    <row r="4161" spans="1:12" x14ac:dyDescent="0.3">
      <c r="A4161">
        <v>184275</v>
      </c>
      <c r="B4161" s="2">
        <v>41863</v>
      </c>
      <c r="C4161" s="3">
        <v>0.40946759259259258</v>
      </c>
      <c r="D4161" t="s">
        <v>31</v>
      </c>
      <c r="E4161" t="s">
        <v>27</v>
      </c>
      <c r="F4161" t="s">
        <v>17</v>
      </c>
      <c r="G4161" t="s">
        <v>8</v>
      </c>
      <c r="H4161">
        <v>23504</v>
      </c>
      <c r="I4161">
        <f>IF(Table3_1[[#This Row],[Status]]="Hired",1,0)</f>
        <v>1</v>
      </c>
      <c r="J4161" t="b">
        <f>OR((Table3_1[[#This Row],[Offered Salary]]&lt;$O$27),(Table3_1[[#This Row],[Offered Salary]]&gt;$O$28))</f>
        <v>0</v>
      </c>
      <c r="K4161" t="str">
        <f>IF(Table3_1[[#This Row],[Offered Salary]]&lt;$O$27,"Low",IF(Table3_1[[#This Row],[Offered Salary]]&gt;$O$28,"High",""))</f>
        <v/>
      </c>
      <c r="L4161" s="6">
        <f>((Table3_1[[#This Row],[Offered Salary]]-$O$25)/$O$26)</f>
        <v>-0.91785794078289185</v>
      </c>
    </row>
    <row r="4162" spans="1:12" x14ac:dyDescent="0.3">
      <c r="A4162">
        <v>818366</v>
      </c>
      <c r="B4162" s="2">
        <v>41863</v>
      </c>
      <c r="C4162" s="3">
        <v>0.41010416666666666</v>
      </c>
      <c r="D4162" t="s">
        <v>31</v>
      </c>
      <c r="E4162" t="s">
        <v>29</v>
      </c>
      <c r="F4162" t="s">
        <v>17</v>
      </c>
      <c r="G4162" t="s">
        <v>8</v>
      </c>
      <c r="H4162">
        <v>84015</v>
      </c>
      <c r="I4162">
        <f>IF(Table3_1[[#This Row],[Status]]="Hired",1,0)</f>
        <v>1</v>
      </c>
      <c r="J4162" t="b">
        <f>OR((Table3_1[[#This Row],[Offered Salary]]&lt;$O$27),(Table3_1[[#This Row],[Offered Salary]]&gt;$O$28))</f>
        <v>0</v>
      </c>
      <c r="K4162" t="str">
        <f>IF(Table3_1[[#This Row],[Offered Salary]]&lt;$O$27,"Low",IF(Table3_1[[#This Row],[Offered Salary]]&gt;$O$28,"High",""))</f>
        <v/>
      </c>
      <c r="L4162" s="6">
        <f>((Table3_1[[#This Row],[Offered Salary]]-$O$25)/$O$26)</f>
        <v>1.1795428129876477</v>
      </c>
    </row>
    <row r="4163" spans="1:12" x14ac:dyDescent="0.3">
      <c r="A4163">
        <v>55833</v>
      </c>
      <c r="B4163" s="2">
        <v>41874</v>
      </c>
      <c r="C4163" s="3">
        <v>0.59097222222222223</v>
      </c>
      <c r="D4163" t="s">
        <v>31</v>
      </c>
      <c r="E4163" t="s">
        <v>27</v>
      </c>
      <c r="F4163" t="s">
        <v>17</v>
      </c>
      <c r="G4163" t="s">
        <v>2</v>
      </c>
      <c r="H4163">
        <v>88439</v>
      </c>
      <c r="I4163">
        <f>IF(Table3_1[[#This Row],[Status]]="Hired",1,0)</f>
        <v>1</v>
      </c>
      <c r="J4163" t="b">
        <f>OR((Table3_1[[#This Row],[Offered Salary]]&lt;$O$27),(Table3_1[[#This Row],[Offered Salary]]&gt;$O$28))</f>
        <v>0</v>
      </c>
      <c r="K4163" t="str">
        <f>IF(Table3_1[[#This Row],[Offered Salary]]&lt;$O$27,"Low",IF(Table3_1[[#This Row],[Offered Salary]]&gt;$O$28,"High",""))</f>
        <v/>
      </c>
      <c r="L4163" s="6">
        <f>((Table3_1[[#This Row],[Offered Salary]]-$O$25)/$O$26)</f>
        <v>1.332885195937539</v>
      </c>
    </row>
    <row r="4164" spans="1:12" x14ac:dyDescent="0.3">
      <c r="A4164">
        <v>603411</v>
      </c>
      <c r="B4164" s="2">
        <v>41874</v>
      </c>
      <c r="C4164" s="3">
        <v>0.59128472222222217</v>
      </c>
      <c r="D4164" t="s">
        <v>31</v>
      </c>
      <c r="E4164" t="s">
        <v>29</v>
      </c>
      <c r="F4164" t="s">
        <v>17</v>
      </c>
      <c r="G4164" t="s">
        <v>2</v>
      </c>
      <c r="H4164">
        <v>12658</v>
      </c>
      <c r="I4164">
        <f>IF(Table3_1[[#This Row],[Status]]="Hired",1,0)</f>
        <v>1</v>
      </c>
      <c r="J4164" t="b">
        <f>OR((Table3_1[[#This Row],[Offered Salary]]&lt;$O$27),(Table3_1[[#This Row],[Offered Salary]]&gt;$O$28))</f>
        <v>0</v>
      </c>
      <c r="K4164" t="str">
        <f>IF(Table3_1[[#This Row],[Offered Salary]]&lt;$O$27,"Low",IF(Table3_1[[#This Row],[Offered Salary]]&gt;$O$28,"High",""))</f>
        <v/>
      </c>
      <c r="L4164" s="6">
        <f>((Table3_1[[#This Row],[Offered Salary]]-$O$25)/$O$26)</f>
        <v>-1.2937963416586875</v>
      </c>
    </row>
    <row r="4165" spans="1:12" x14ac:dyDescent="0.3">
      <c r="A4165">
        <v>232836</v>
      </c>
      <c r="B4165" s="2">
        <v>41880</v>
      </c>
      <c r="C4165" s="3">
        <v>0.59655092592592596</v>
      </c>
      <c r="D4165" t="s">
        <v>30</v>
      </c>
      <c r="E4165" t="s">
        <v>29</v>
      </c>
      <c r="F4165" t="s">
        <v>17</v>
      </c>
      <c r="G4165" t="s">
        <v>2</v>
      </c>
      <c r="H4165">
        <v>66735</v>
      </c>
      <c r="I4165">
        <f>IF(Table3_1[[#This Row],[Status]]="Hired",1,0)</f>
        <v>0</v>
      </c>
      <c r="J4165" t="b">
        <f>OR((Table3_1[[#This Row],[Offered Salary]]&lt;$O$27),(Table3_1[[#This Row],[Offered Salary]]&gt;$O$28))</f>
        <v>0</v>
      </c>
      <c r="K4165" t="str">
        <f>IF(Table3_1[[#This Row],[Offered Salary]]&lt;$O$27,"Low",IF(Table3_1[[#This Row],[Offered Salary]]&gt;$O$28,"High",""))</f>
        <v/>
      </c>
      <c r="L4165" s="6">
        <f>((Table3_1[[#This Row],[Offered Salary]]-$O$25)/$O$26)</f>
        <v>0.58059245643834401</v>
      </c>
    </row>
    <row r="4166" spans="1:12" x14ac:dyDescent="0.3">
      <c r="A4166">
        <v>363571</v>
      </c>
      <c r="B4166" s="2">
        <v>41880</v>
      </c>
      <c r="C4166" s="3">
        <v>0.59819444444444447</v>
      </c>
      <c r="D4166" t="s">
        <v>30</v>
      </c>
      <c r="E4166" t="s">
        <v>27</v>
      </c>
      <c r="F4166" t="s">
        <v>17</v>
      </c>
      <c r="G4166" t="s">
        <v>2</v>
      </c>
      <c r="H4166">
        <v>1635</v>
      </c>
      <c r="I4166">
        <f>IF(Table3_1[[#This Row],[Status]]="Hired",1,0)</f>
        <v>0</v>
      </c>
      <c r="J4166" t="b">
        <f>OR((Table3_1[[#This Row],[Offered Salary]]&lt;$O$27),(Table3_1[[#This Row],[Offered Salary]]&gt;$O$28))</f>
        <v>1</v>
      </c>
      <c r="K4166" t="str">
        <f>IF(Table3_1[[#This Row],[Offered Salary]]&lt;$O$27,"Low",IF(Table3_1[[#This Row],[Offered Salary]]&gt;$O$28,"High",""))</f>
        <v>Low</v>
      </c>
      <c r="L4166" s="6">
        <f>((Table3_1[[#This Row],[Offered Salary]]-$O$25)/$O$26)</f>
        <v>-1.6758698243116377</v>
      </c>
    </row>
    <row r="4167" spans="1:12" x14ac:dyDescent="0.3">
      <c r="A4167">
        <v>58648</v>
      </c>
      <c r="B4167" s="2">
        <v>41880</v>
      </c>
      <c r="C4167" s="3">
        <v>0.59855324074074079</v>
      </c>
      <c r="D4167" t="s">
        <v>31</v>
      </c>
      <c r="E4167" t="s">
        <v>29</v>
      </c>
      <c r="F4167" t="s">
        <v>17</v>
      </c>
      <c r="G4167" t="s">
        <v>2</v>
      </c>
      <c r="H4167">
        <v>63894</v>
      </c>
      <c r="I4167">
        <f>IF(Table3_1[[#This Row],[Status]]="Hired",1,0)</f>
        <v>1</v>
      </c>
      <c r="J4167" t="b">
        <f>OR((Table3_1[[#This Row],[Offered Salary]]&lt;$O$27),(Table3_1[[#This Row],[Offered Salary]]&gt;$O$28))</f>
        <v>0</v>
      </c>
      <c r="K4167" t="str">
        <f>IF(Table3_1[[#This Row],[Offered Salary]]&lt;$O$27,"Low",IF(Table3_1[[#This Row],[Offered Salary]]&gt;$O$28,"High",""))</f>
        <v/>
      </c>
      <c r="L4167" s="6">
        <f>((Table3_1[[#This Row],[Offered Salary]]-$O$25)/$O$26)</f>
        <v>0.48211919469317194</v>
      </c>
    </row>
    <row r="4168" spans="1:12" x14ac:dyDescent="0.3">
      <c r="A4168">
        <v>347119</v>
      </c>
      <c r="B4168" s="2">
        <v>41768</v>
      </c>
      <c r="C4168" s="3">
        <v>0.39807870370370368</v>
      </c>
      <c r="D4168" t="s">
        <v>31</v>
      </c>
      <c r="E4168" t="s">
        <v>29</v>
      </c>
      <c r="F4168" t="s">
        <v>20</v>
      </c>
      <c r="G4168" t="s">
        <v>5</v>
      </c>
      <c r="H4168">
        <v>74299</v>
      </c>
      <c r="I4168">
        <f>IF(Table3_1[[#This Row],[Status]]="Hired",1,0)</f>
        <v>1</v>
      </c>
      <c r="J4168" t="b">
        <f>OR((Table3_1[[#This Row],[Offered Salary]]&lt;$O$27),(Table3_1[[#This Row],[Offered Salary]]&gt;$O$28))</f>
        <v>0</v>
      </c>
      <c r="K4168" t="str">
        <f>IF(Table3_1[[#This Row],[Offered Salary]]&lt;$O$27,"Low",IF(Table3_1[[#This Row],[Offered Salary]]&gt;$O$28,"High",""))</f>
        <v/>
      </c>
      <c r="L4168" s="6">
        <f>((Table3_1[[#This Row],[Offered Salary]]-$O$25)/$O$26)</f>
        <v>0.84277188334453235</v>
      </c>
    </row>
    <row r="4169" spans="1:12" x14ac:dyDescent="0.3">
      <c r="A4169">
        <v>902584</v>
      </c>
      <c r="B4169" s="2">
        <v>41771</v>
      </c>
      <c r="C4169" s="3">
        <v>0.65307870370370369</v>
      </c>
      <c r="D4169" t="s">
        <v>30</v>
      </c>
      <c r="E4169" t="s">
        <v>29</v>
      </c>
      <c r="F4169" t="s">
        <v>20</v>
      </c>
      <c r="G4169" t="s">
        <v>5</v>
      </c>
      <c r="H4169">
        <v>60580</v>
      </c>
      <c r="I4169">
        <f>IF(Table3_1[[#This Row],[Status]]="Hired",1,0)</f>
        <v>0</v>
      </c>
      <c r="J4169" t="b">
        <f>OR((Table3_1[[#This Row],[Offered Salary]]&lt;$O$27),(Table3_1[[#This Row],[Offered Salary]]&gt;$O$28))</f>
        <v>0</v>
      </c>
      <c r="K4169" t="str">
        <f>IF(Table3_1[[#This Row],[Offered Salary]]&lt;$O$27,"Low",IF(Table3_1[[#This Row],[Offered Salary]]&gt;$O$28,"High",""))</f>
        <v/>
      </c>
      <c r="L4169" s="6">
        <f>((Table3_1[[#This Row],[Offered Salary]]-$O$25)/$O$26)</f>
        <v>0.36725105339662145</v>
      </c>
    </row>
    <row r="4170" spans="1:12" x14ac:dyDescent="0.3">
      <c r="A4170">
        <v>27825</v>
      </c>
      <c r="B4170" s="2">
        <v>41771</v>
      </c>
      <c r="C4170" s="3">
        <v>0.65442129629629631</v>
      </c>
      <c r="D4170" t="s">
        <v>30</v>
      </c>
      <c r="E4170" t="s">
        <v>29</v>
      </c>
      <c r="F4170" t="s">
        <v>20</v>
      </c>
      <c r="G4170" t="s">
        <v>5</v>
      </c>
      <c r="H4170">
        <v>67267</v>
      </c>
      <c r="I4170">
        <f>IF(Table3_1[[#This Row],[Status]]="Hired",1,0)</f>
        <v>0</v>
      </c>
      <c r="J4170" t="b">
        <f>OR((Table3_1[[#This Row],[Offered Salary]]&lt;$O$27),(Table3_1[[#This Row],[Offered Salary]]&gt;$O$28))</f>
        <v>0</v>
      </c>
      <c r="K4170" t="str">
        <f>IF(Table3_1[[#This Row],[Offered Salary]]&lt;$O$27,"Low",IF(Table3_1[[#This Row],[Offered Salary]]&gt;$O$28,"High",""))</f>
        <v/>
      </c>
      <c r="L4170" s="6">
        <f>((Table3_1[[#This Row],[Offered Salary]]-$O$25)/$O$26)</f>
        <v>0.59903236324877396</v>
      </c>
    </row>
    <row r="4171" spans="1:12" x14ac:dyDescent="0.3">
      <c r="A4171">
        <v>832733</v>
      </c>
      <c r="B4171" s="2">
        <v>41816</v>
      </c>
      <c r="C4171" s="3">
        <v>0.41435185185185186</v>
      </c>
      <c r="D4171" t="s">
        <v>31</v>
      </c>
      <c r="E4171" t="s">
        <v>27</v>
      </c>
      <c r="F4171" t="s">
        <v>20</v>
      </c>
      <c r="G4171" t="s">
        <v>5</v>
      </c>
      <c r="H4171">
        <v>41796</v>
      </c>
      <c r="I4171">
        <f>IF(Table3_1[[#This Row],[Status]]="Hired",1,0)</f>
        <v>1</v>
      </c>
      <c r="J4171" t="b">
        <f>OR((Table3_1[[#This Row],[Offered Salary]]&lt;$O$27),(Table3_1[[#This Row],[Offered Salary]]&gt;$O$28))</f>
        <v>0</v>
      </c>
      <c r="K4171" t="str">
        <f>IF(Table3_1[[#This Row],[Offered Salary]]&lt;$O$27,"Low",IF(Table3_1[[#This Row],[Offered Salary]]&gt;$O$28,"High",""))</f>
        <v/>
      </c>
      <c r="L4171" s="6">
        <f>((Table3_1[[#This Row],[Offered Salary]]-$O$25)/$O$26)</f>
        <v>-0.28383016751901069</v>
      </c>
    </row>
    <row r="4172" spans="1:12" x14ac:dyDescent="0.3">
      <c r="A4172">
        <v>939447</v>
      </c>
      <c r="B4172" s="2">
        <v>41816</v>
      </c>
      <c r="C4172" s="3">
        <v>0.41474537037037035</v>
      </c>
      <c r="D4172" t="s">
        <v>30</v>
      </c>
      <c r="E4172" t="s">
        <v>28</v>
      </c>
      <c r="F4172" t="s">
        <v>20</v>
      </c>
      <c r="G4172" t="s">
        <v>5</v>
      </c>
      <c r="H4172">
        <v>80720</v>
      </c>
      <c r="I4172">
        <f>IF(Table3_1[[#This Row],[Status]]="Hired",1,0)</f>
        <v>0</v>
      </c>
      <c r="J4172" t="b">
        <f>OR((Table3_1[[#This Row],[Offered Salary]]&lt;$O$27),(Table3_1[[#This Row],[Offered Salary]]&gt;$O$28))</f>
        <v>0</v>
      </c>
      <c r="K4172" t="str">
        <f>IF(Table3_1[[#This Row],[Offered Salary]]&lt;$O$27,"Low",IF(Table3_1[[#This Row],[Offered Salary]]&gt;$O$28,"High",""))</f>
        <v/>
      </c>
      <c r="L4172" s="6">
        <f>((Table3_1[[#This Row],[Offered Salary]]-$O$25)/$O$26)</f>
        <v>1.0653332397914699</v>
      </c>
    </row>
    <row r="4173" spans="1:12" x14ac:dyDescent="0.3">
      <c r="A4173">
        <v>255041</v>
      </c>
      <c r="B4173" s="2">
        <v>41806</v>
      </c>
      <c r="C4173" s="3">
        <v>0.70289351851851856</v>
      </c>
      <c r="D4173" t="s">
        <v>31</v>
      </c>
      <c r="E4173" t="s">
        <v>29</v>
      </c>
      <c r="F4173" t="s">
        <v>16</v>
      </c>
      <c r="G4173" t="s">
        <v>2</v>
      </c>
      <c r="H4173">
        <v>4107</v>
      </c>
      <c r="I4173">
        <f>IF(Table3_1[[#This Row],[Status]]="Hired",1,0)</f>
        <v>1</v>
      </c>
      <c r="J4173" t="b">
        <f>OR((Table3_1[[#This Row],[Offered Salary]]&lt;$O$27),(Table3_1[[#This Row],[Offered Salary]]&gt;$O$28))</f>
        <v>1</v>
      </c>
      <c r="K4173" t="str">
        <f>IF(Table3_1[[#This Row],[Offered Salary]]&lt;$O$27,"Low",IF(Table3_1[[#This Row],[Offered Salary]]&gt;$O$28,"High",""))</f>
        <v>Low</v>
      </c>
      <c r="L4173" s="6">
        <f>((Table3_1[[#This Row],[Offered Salary]]-$O$25)/$O$26)</f>
        <v>-1.5901866483052789</v>
      </c>
    </row>
    <row r="4174" spans="1:12" x14ac:dyDescent="0.3">
      <c r="A4174">
        <v>214501</v>
      </c>
      <c r="B4174" s="2">
        <v>41789</v>
      </c>
      <c r="C4174" s="3">
        <v>0.65791666666666671</v>
      </c>
      <c r="D4174" t="s">
        <v>30</v>
      </c>
      <c r="E4174" t="s">
        <v>29</v>
      </c>
      <c r="F4174" t="s">
        <v>17</v>
      </c>
      <c r="G4174" t="s">
        <v>4</v>
      </c>
      <c r="H4174">
        <v>46041</v>
      </c>
      <c r="I4174">
        <f>IF(Table3_1[[#This Row],[Status]]="Hired",1,0)</f>
        <v>0</v>
      </c>
      <c r="J4174" t="b">
        <f>OR((Table3_1[[#This Row],[Offered Salary]]&lt;$O$27),(Table3_1[[#This Row],[Offered Salary]]&gt;$O$28))</f>
        <v>0</v>
      </c>
      <c r="K4174" t="str">
        <f>IF(Table3_1[[#This Row],[Offered Salary]]&lt;$O$27,"Low",IF(Table3_1[[#This Row],[Offered Salary]]&gt;$O$28,"High",""))</f>
        <v/>
      </c>
      <c r="L4174" s="6">
        <f>((Table3_1[[#This Row],[Offered Salary]]-$O$25)/$O$26)</f>
        <v>-0.13669218930420776</v>
      </c>
    </row>
    <row r="4175" spans="1:12" x14ac:dyDescent="0.3">
      <c r="A4175">
        <v>75454</v>
      </c>
      <c r="B4175" s="2">
        <v>41796</v>
      </c>
      <c r="C4175" s="3">
        <v>0.43320601851851853</v>
      </c>
      <c r="D4175" t="s">
        <v>31</v>
      </c>
      <c r="E4175" t="s">
        <v>27</v>
      </c>
      <c r="F4175" t="s">
        <v>17</v>
      </c>
      <c r="G4175" t="s">
        <v>4</v>
      </c>
      <c r="H4175">
        <v>88514</v>
      </c>
      <c r="I4175">
        <f>IF(Table3_1[[#This Row],[Status]]="Hired",1,0)</f>
        <v>1</v>
      </c>
      <c r="J4175" t="b">
        <f>OR((Table3_1[[#This Row],[Offered Salary]]&lt;$O$27),(Table3_1[[#This Row],[Offered Salary]]&gt;$O$28))</f>
        <v>0</v>
      </c>
      <c r="K4175" t="str">
        <f>IF(Table3_1[[#This Row],[Offered Salary]]&lt;$O$27,"Low",IF(Table3_1[[#This Row],[Offered Salary]]&gt;$O$28,"High",""))</f>
        <v/>
      </c>
      <c r="L4175" s="6">
        <f>((Table3_1[[#This Row],[Offered Salary]]-$O$25)/$O$26)</f>
        <v>1.335484806860062</v>
      </c>
    </row>
    <row r="4176" spans="1:12" x14ac:dyDescent="0.3">
      <c r="A4176">
        <v>500425</v>
      </c>
      <c r="B4176" s="2">
        <v>41796</v>
      </c>
      <c r="C4176" s="3">
        <v>0.73092592592592598</v>
      </c>
      <c r="D4176" t="s">
        <v>30</v>
      </c>
      <c r="E4176" t="s">
        <v>27</v>
      </c>
      <c r="F4176" t="s">
        <v>17</v>
      </c>
      <c r="G4176" t="s">
        <v>1</v>
      </c>
      <c r="H4176">
        <v>36170</v>
      </c>
      <c r="I4176">
        <f>IF(Table3_1[[#This Row],[Status]]="Hired",1,0)</f>
        <v>0</v>
      </c>
      <c r="J4176" t="b">
        <f>OR((Table3_1[[#This Row],[Offered Salary]]&lt;$O$27),(Table3_1[[#This Row],[Offered Salary]]&gt;$O$28))</f>
        <v>0</v>
      </c>
      <c r="K4176" t="str">
        <f>IF(Table3_1[[#This Row],[Offered Salary]]&lt;$O$27,"Low",IF(Table3_1[[#This Row],[Offered Salary]]&gt;$O$28,"High",""))</f>
        <v/>
      </c>
      <c r="L4176" s="6">
        <f>((Table3_1[[#This Row],[Offered Salary]]-$O$25)/$O$26)</f>
        <v>-0.4788356481872042</v>
      </c>
    </row>
    <row r="4177" spans="1:12" x14ac:dyDescent="0.3">
      <c r="A4177">
        <v>500314</v>
      </c>
      <c r="B4177" s="2">
        <v>41862</v>
      </c>
      <c r="C4177" s="3">
        <v>0.93777777777777782</v>
      </c>
      <c r="D4177" t="s">
        <v>30</v>
      </c>
      <c r="E4177" t="s">
        <v>27</v>
      </c>
      <c r="F4177" t="s">
        <v>18</v>
      </c>
      <c r="G4177" t="s">
        <v>6</v>
      </c>
      <c r="H4177">
        <v>50952</v>
      </c>
      <c r="I4177">
        <f>IF(Table3_1[[#This Row],[Status]]="Hired",1,0)</f>
        <v>0</v>
      </c>
      <c r="J4177" t="b">
        <f>OR((Table3_1[[#This Row],[Offered Salary]]&lt;$O$27),(Table3_1[[#This Row],[Offered Salary]]&gt;$O$28))</f>
        <v>0</v>
      </c>
      <c r="K4177" t="str">
        <f>IF(Table3_1[[#This Row],[Offered Salary]]&lt;$O$27,"Low",IF(Table3_1[[#This Row],[Offered Salary]]&gt;$O$28,"High",""))</f>
        <v/>
      </c>
      <c r="L4177" s="6">
        <f>((Table3_1[[#This Row],[Offered Salary]]-$O$25)/$O$26)</f>
        <v>3.3530333902599588E-2</v>
      </c>
    </row>
    <row r="4178" spans="1:12" x14ac:dyDescent="0.3">
      <c r="A4178">
        <v>678447</v>
      </c>
      <c r="B4178" s="2">
        <v>41862</v>
      </c>
      <c r="C4178" s="3">
        <v>0.93817129629629625</v>
      </c>
      <c r="D4178" t="s">
        <v>30</v>
      </c>
      <c r="E4178" t="s">
        <v>28</v>
      </c>
      <c r="F4178" t="s">
        <v>18</v>
      </c>
      <c r="G4178" t="s">
        <v>6</v>
      </c>
      <c r="H4178">
        <v>93306</v>
      </c>
      <c r="I4178">
        <f>IF(Table3_1[[#This Row],[Status]]="Hired",1,0)</f>
        <v>0</v>
      </c>
      <c r="J4178" t="b">
        <f>OR((Table3_1[[#This Row],[Offered Salary]]&lt;$O$27),(Table3_1[[#This Row],[Offered Salary]]&gt;$O$28))</f>
        <v>0</v>
      </c>
      <c r="K4178" t="str">
        <f>IF(Table3_1[[#This Row],[Offered Salary]]&lt;$O$27,"Low",IF(Table3_1[[#This Row],[Offered Salary]]&gt;$O$28,"High",""))</f>
        <v/>
      </c>
      <c r="L4178" s="6">
        <f>((Table3_1[[#This Row],[Offered Salary]]-$O$25)/$O$26)</f>
        <v>1.5015826140697996</v>
      </c>
    </row>
    <row r="4179" spans="1:12" x14ac:dyDescent="0.3">
      <c r="A4179">
        <v>920049</v>
      </c>
      <c r="B4179" s="2">
        <v>41852</v>
      </c>
      <c r="C4179" s="3">
        <v>0.59646990740740746</v>
      </c>
      <c r="D4179" t="s">
        <v>30</v>
      </c>
      <c r="E4179" t="s">
        <v>29</v>
      </c>
      <c r="F4179" t="s">
        <v>20</v>
      </c>
      <c r="G4179" t="s">
        <v>2</v>
      </c>
      <c r="H4179">
        <v>52934</v>
      </c>
      <c r="I4179">
        <f>IF(Table3_1[[#This Row],[Status]]="Hired",1,0)</f>
        <v>0</v>
      </c>
      <c r="J4179" t="b">
        <f>OR((Table3_1[[#This Row],[Offered Salary]]&lt;$O$27),(Table3_1[[#This Row],[Offered Salary]]&gt;$O$28))</f>
        <v>0</v>
      </c>
      <c r="K4179" t="str">
        <f>IF(Table3_1[[#This Row],[Offered Salary]]&lt;$O$27,"Low",IF(Table3_1[[#This Row],[Offered Salary]]&gt;$O$28,"High",""))</f>
        <v/>
      </c>
      <c r="L4179" s="6">
        <f>((Table3_1[[#This Row],[Offered Salary]]-$O$25)/$O$26)</f>
        <v>0.10222938521514127</v>
      </c>
    </row>
    <row r="4180" spans="1:12" x14ac:dyDescent="0.3">
      <c r="A4180">
        <v>990597</v>
      </c>
      <c r="B4180" s="2">
        <v>41852</v>
      </c>
      <c r="C4180" s="3">
        <v>0.73466435185185186</v>
      </c>
      <c r="D4180" t="s">
        <v>31</v>
      </c>
      <c r="E4180" t="s">
        <v>29</v>
      </c>
      <c r="F4180" t="s">
        <v>20</v>
      </c>
      <c r="G4180" t="s">
        <v>2</v>
      </c>
      <c r="H4180">
        <v>24433</v>
      </c>
      <c r="I4180">
        <f>IF(Table3_1[[#This Row],[Status]]="Hired",1,0)</f>
        <v>1</v>
      </c>
      <c r="J4180" t="b">
        <f>OR((Table3_1[[#This Row],[Offered Salary]]&lt;$O$27),(Table3_1[[#This Row],[Offered Salary]]&gt;$O$28))</f>
        <v>0</v>
      </c>
      <c r="K4180" t="str">
        <f>IF(Table3_1[[#This Row],[Offered Salary]]&lt;$O$27,"Low",IF(Table3_1[[#This Row],[Offered Salary]]&gt;$O$28,"High",""))</f>
        <v/>
      </c>
      <c r="L4180" s="6">
        <f>((Table3_1[[#This Row],[Offered Salary]]-$O$25)/$O$26)</f>
        <v>-0.88565742682257342</v>
      </c>
    </row>
    <row r="4181" spans="1:12" x14ac:dyDescent="0.3">
      <c r="A4181">
        <v>611996</v>
      </c>
      <c r="B4181" s="2">
        <v>41852</v>
      </c>
      <c r="C4181" s="3">
        <v>0.7358217592592593</v>
      </c>
      <c r="D4181" t="s">
        <v>30</v>
      </c>
      <c r="E4181" t="s">
        <v>27</v>
      </c>
      <c r="F4181" t="s">
        <v>20</v>
      </c>
      <c r="G4181" t="s">
        <v>2</v>
      </c>
      <c r="H4181">
        <v>60038</v>
      </c>
      <c r="I4181">
        <f>IF(Table3_1[[#This Row],[Status]]="Hired",1,0)</f>
        <v>0</v>
      </c>
      <c r="J4181" t="b">
        <f>OR((Table3_1[[#This Row],[Offered Salary]]&lt;$O$27),(Table3_1[[#This Row],[Offered Salary]]&gt;$O$28))</f>
        <v>0</v>
      </c>
      <c r="K4181" t="str">
        <f>IF(Table3_1[[#This Row],[Offered Salary]]&lt;$O$27,"Low",IF(Table3_1[[#This Row],[Offered Salary]]&gt;$O$28,"High",""))</f>
        <v/>
      </c>
      <c r="L4181" s="6">
        <f>((Table3_1[[#This Row],[Offered Salary]]-$O$25)/$O$26)</f>
        <v>0.34846453179652176</v>
      </c>
    </row>
    <row r="4182" spans="1:12" x14ac:dyDescent="0.3">
      <c r="A4182">
        <v>380112</v>
      </c>
      <c r="B4182" s="2">
        <v>41852</v>
      </c>
      <c r="C4182" s="3">
        <v>0.73731481481481487</v>
      </c>
      <c r="D4182" t="s">
        <v>31</v>
      </c>
      <c r="E4182" t="s">
        <v>29</v>
      </c>
      <c r="F4182" t="s">
        <v>20</v>
      </c>
      <c r="G4182" t="s">
        <v>2</v>
      </c>
      <c r="H4182">
        <v>33740</v>
      </c>
      <c r="I4182">
        <f>IF(Table3_1[[#This Row],[Status]]="Hired",1,0)</f>
        <v>1</v>
      </c>
      <c r="J4182" t="b">
        <f>OR((Table3_1[[#This Row],[Offered Salary]]&lt;$O$27),(Table3_1[[#This Row],[Offered Salary]]&gt;$O$28))</f>
        <v>0</v>
      </c>
      <c r="K4182" t="str">
        <f>IF(Table3_1[[#This Row],[Offered Salary]]&lt;$O$27,"Low",IF(Table3_1[[#This Row],[Offered Salary]]&gt;$O$28,"High",""))</f>
        <v/>
      </c>
      <c r="L4182" s="6">
        <f>((Table3_1[[#This Row],[Offered Salary]]-$O$25)/$O$26)</f>
        <v>-0.56306304207695002</v>
      </c>
    </row>
    <row r="4183" spans="1:12" x14ac:dyDescent="0.3">
      <c r="A4183">
        <v>555507</v>
      </c>
      <c r="B4183" s="2">
        <v>41856</v>
      </c>
      <c r="C4183" s="3">
        <v>0.56793981481481481</v>
      </c>
      <c r="D4183" t="s">
        <v>31</v>
      </c>
      <c r="E4183" t="s">
        <v>27</v>
      </c>
      <c r="F4183" t="s">
        <v>20</v>
      </c>
      <c r="G4183" t="s">
        <v>2</v>
      </c>
      <c r="H4183">
        <v>71637</v>
      </c>
      <c r="I4183">
        <f>IF(Table3_1[[#This Row],[Status]]="Hired",1,0)</f>
        <v>1</v>
      </c>
      <c r="J4183" t="b">
        <f>OR((Table3_1[[#This Row],[Offered Salary]]&lt;$O$27),(Table3_1[[#This Row],[Offered Salary]]&gt;$O$28))</f>
        <v>0</v>
      </c>
      <c r="K4183" t="str">
        <f>IF(Table3_1[[#This Row],[Offered Salary]]&lt;$O$27,"Low",IF(Table3_1[[#This Row],[Offered Salary]]&gt;$O$28,"High",""))</f>
        <v/>
      </c>
      <c r="L4183" s="6">
        <f>((Table3_1[[#This Row],[Offered Salary]]-$O$25)/$O$26)</f>
        <v>0.75050302633444854</v>
      </c>
    </row>
    <row r="4184" spans="1:12" x14ac:dyDescent="0.3">
      <c r="A4184">
        <v>174767</v>
      </c>
      <c r="B4184" s="2">
        <v>41856</v>
      </c>
      <c r="C4184" s="3">
        <v>0.56864583333333329</v>
      </c>
      <c r="D4184" t="s">
        <v>31</v>
      </c>
      <c r="E4184" t="s">
        <v>27</v>
      </c>
      <c r="F4184" t="s">
        <v>20</v>
      </c>
      <c r="G4184" t="s">
        <v>2</v>
      </c>
      <c r="H4184">
        <v>40992</v>
      </c>
      <c r="I4184">
        <f>IF(Table3_1[[#This Row],[Status]]="Hired",1,0)</f>
        <v>1</v>
      </c>
      <c r="J4184" t="b">
        <f>OR((Table3_1[[#This Row],[Offered Salary]]&lt;$O$27),(Table3_1[[#This Row],[Offered Salary]]&gt;$O$28))</f>
        <v>0</v>
      </c>
      <c r="K4184" t="str">
        <f>IF(Table3_1[[#This Row],[Offered Salary]]&lt;$O$27,"Low",IF(Table3_1[[#This Row],[Offered Salary]]&gt;$O$28,"High",""))</f>
        <v/>
      </c>
      <c r="L4184" s="6">
        <f>((Table3_1[[#This Row],[Offered Salary]]-$O$25)/$O$26)</f>
        <v>-0.31169799660845748</v>
      </c>
    </row>
    <row r="4185" spans="1:12" x14ac:dyDescent="0.3">
      <c r="A4185">
        <v>96895</v>
      </c>
      <c r="B4185" s="2">
        <v>41857</v>
      </c>
      <c r="C4185" s="3">
        <v>0.50571759259259264</v>
      </c>
      <c r="D4185" t="s">
        <v>30</v>
      </c>
      <c r="E4185" t="s">
        <v>27</v>
      </c>
      <c r="F4185" t="s">
        <v>20</v>
      </c>
      <c r="G4185" t="s">
        <v>2</v>
      </c>
      <c r="H4185">
        <v>83569</v>
      </c>
      <c r="I4185">
        <f>IF(Table3_1[[#This Row],[Status]]="Hired",1,0)</f>
        <v>0</v>
      </c>
      <c r="J4185" t="b">
        <f>OR((Table3_1[[#This Row],[Offered Salary]]&lt;$O$27),(Table3_1[[#This Row],[Offered Salary]]&gt;$O$28))</f>
        <v>0</v>
      </c>
      <c r="K4185" t="str">
        <f>IF(Table3_1[[#This Row],[Offered Salary]]&lt;$O$27,"Low",IF(Table3_1[[#This Row],[Offered Salary]]&gt;$O$28,"High",""))</f>
        <v/>
      </c>
      <c r="L4185" s="6">
        <f>((Table3_1[[#This Row],[Offered Salary]]-$O$25)/$O$26)</f>
        <v>1.1640837933683776</v>
      </c>
    </row>
    <row r="4186" spans="1:12" x14ac:dyDescent="0.3">
      <c r="A4186">
        <v>711793</v>
      </c>
      <c r="B4186" s="2">
        <v>41857</v>
      </c>
      <c r="C4186" s="3">
        <v>0.50633101851851847</v>
      </c>
      <c r="D4186" t="s">
        <v>31</v>
      </c>
      <c r="E4186" t="s">
        <v>27</v>
      </c>
      <c r="F4186" t="s">
        <v>20</v>
      </c>
      <c r="G4186" t="s">
        <v>2</v>
      </c>
      <c r="H4186">
        <v>64853</v>
      </c>
      <c r="I4186">
        <f>IF(Table3_1[[#This Row],[Status]]="Hired",1,0)</f>
        <v>1</v>
      </c>
      <c r="J4186" t="b">
        <f>OR((Table3_1[[#This Row],[Offered Salary]]&lt;$O$27),(Table3_1[[#This Row],[Offered Salary]]&gt;$O$28))</f>
        <v>0</v>
      </c>
      <c r="K4186" t="str">
        <f>IF(Table3_1[[#This Row],[Offered Salary]]&lt;$O$27,"Low",IF(Table3_1[[#This Row],[Offered Salary]]&gt;$O$28,"High",""))</f>
        <v/>
      </c>
      <c r="L4186" s="6">
        <f>((Table3_1[[#This Row],[Offered Salary]]-$O$25)/$O$26)</f>
        <v>0.51535955302249969</v>
      </c>
    </row>
    <row r="4187" spans="1:12" x14ac:dyDescent="0.3">
      <c r="A4187">
        <v>638645</v>
      </c>
      <c r="B4187" s="2">
        <v>41857</v>
      </c>
      <c r="C4187" s="3">
        <v>0.50700231481481484</v>
      </c>
      <c r="D4187" t="s">
        <v>30</v>
      </c>
      <c r="E4187" t="s">
        <v>27</v>
      </c>
      <c r="F4187" t="s">
        <v>20</v>
      </c>
      <c r="G4187" t="s">
        <v>2</v>
      </c>
      <c r="H4187">
        <v>71536</v>
      </c>
      <c r="I4187">
        <f>IF(Table3_1[[#This Row],[Status]]="Hired",1,0)</f>
        <v>0</v>
      </c>
      <c r="J4187" t="b">
        <f>OR((Table3_1[[#This Row],[Offered Salary]]&lt;$O$27),(Table3_1[[#This Row],[Offered Salary]]&gt;$O$28))</f>
        <v>0</v>
      </c>
      <c r="K4187" t="str">
        <f>IF(Table3_1[[#This Row],[Offered Salary]]&lt;$O$27,"Low",IF(Table3_1[[#This Row],[Offered Salary]]&gt;$O$28,"High",""))</f>
        <v/>
      </c>
      <c r="L4187" s="6">
        <f>((Table3_1[[#This Row],[Offered Salary]]-$O$25)/$O$26)</f>
        <v>0.74700221695878422</v>
      </c>
    </row>
    <row r="4188" spans="1:12" x14ac:dyDescent="0.3">
      <c r="A4188">
        <v>571572</v>
      </c>
      <c r="B4188" s="2">
        <v>41857</v>
      </c>
      <c r="C4188" s="3">
        <v>0.50807870370370367</v>
      </c>
      <c r="D4188" t="s">
        <v>31</v>
      </c>
      <c r="E4188" t="s">
        <v>27</v>
      </c>
      <c r="F4188" t="s">
        <v>20</v>
      </c>
      <c r="G4188" t="s">
        <v>2</v>
      </c>
      <c r="H4188">
        <v>25710</v>
      </c>
      <c r="I4188">
        <f>IF(Table3_1[[#This Row],[Status]]="Hired",1,0)</f>
        <v>1</v>
      </c>
      <c r="J4188" t="b">
        <f>OR((Table3_1[[#This Row],[Offered Salary]]&lt;$O$27),(Table3_1[[#This Row],[Offered Salary]]&gt;$O$28))</f>
        <v>0</v>
      </c>
      <c r="K4188" t="str">
        <f>IF(Table3_1[[#This Row],[Offered Salary]]&lt;$O$27,"Low",IF(Table3_1[[#This Row],[Offered Salary]]&gt;$O$28,"High",""))</f>
        <v/>
      </c>
      <c r="L4188" s="6">
        <f>((Table3_1[[#This Row],[Offered Salary]]-$O$25)/$O$26)</f>
        <v>-0.84139471818174805</v>
      </c>
    </row>
    <row r="4189" spans="1:12" x14ac:dyDescent="0.3">
      <c r="A4189">
        <v>826990</v>
      </c>
      <c r="B4189" s="2">
        <v>41857</v>
      </c>
      <c r="C4189" s="3">
        <v>0.50837962962962968</v>
      </c>
      <c r="D4189" t="s">
        <v>30</v>
      </c>
      <c r="E4189" t="s">
        <v>27</v>
      </c>
      <c r="F4189" t="s">
        <v>20</v>
      </c>
      <c r="G4189" t="s">
        <v>2</v>
      </c>
      <c r="H4189">
        <v>31730</v>
      </c>
      <c r="I4189">
        <f>IF(Table3_1[[#This Row],[Status]]="Hired",1,0)</f>
        <v>0</v>
      </c>
      <c r="J4189" t="b">
        <f>OR((Table3_1[[#This Row],[Offered Salary]]&lt;$O$27),(Table3_1[[#This Row],[Offered Salary]]&gt;$O$28))</f>
        <v>0</v>
      </c>
      <c r="K4189" t="str">
        <f>IF(Table3_1[[#This Row],[Offered Salary]]&lt;$O$27,"Low",IF(Table3_1[[#This Row],[Offered Salary]]&gt;$O$28,"High",""))</f>
        <v/>
      </c>
      <c r="L4189" s="6">
        <f>((Table3_1[[#This Row],[Offered Salary]]-$O$25)/$O$26)</f>
        <v>-0.63273261480056697</v>
      </c>
    </row>
    <row r="4190" spans="1:12" x14ac:dyDescent="0.3">
      <c r="A4190">
        <v>262440</v>
      </c>
      <c r="B4190" s="2">
        <v>41785</v>
      </c>
      <c r="C4190" s="3">
        <v>0.40034722222222224</v>
      </c>
      <c r="D4190" t="s">
        <v>30</v>
      </c>
      <c r="E4190" t="s">
        <v>29</v>
      </c>
      <c r="F4190" t="s">
        <v>13</v>
      </c>
      <c r="G4190" t="s">
        <v>10</v>
      </c>
      <c r="H4190">
        <v>75095</v>
      </c>
      <c r="I4190">
        <f>IF(Table3_1[[#This Row],[Status]]="Hired",1,0)</f>
        <v>0</v>
      </c>
      <c r="J4190" t="b">
        <f>OR((Table3_1[[#This Row],[Offered Salary]]&lt;$O$27),(Table3_1[[#This Row],[Offered Salary]]&gt;$O$28))</f>
        <v>0</v>
      </c>
      <c r="K4190" t="str">
        <f>IF(Table3_1[[#This Row],[Offered Salary]]&lt;$O$27,"Low",IF(Table3_1[[#This Row],[Offered Salary]]&gt;$O$28,"High",""))</f>
        <v/>
      </c>
      <c r="L4190" s="6">
        <f>((Table3_1[[#This Row],[Offered Salary]]-$O$25)/$O$26)</f>
        <v>0.87036242060224334</v>
      </c>
    </row>
    <row r="4191" spans="1:12" x14ac:dyDescent="0.3">
      <c r="A4191">
        <v>440524</v>
      </c>
      <c r="B4191" s="2">
        <v>41853</v>
      </c>
      <c r="C4191" s="3">
        <v>0.61368055555555556</v>
      </c>
      <c r="D4191" t="s">
        <v>31</v>
      </c>
      <c r="E4191" t="s">
        <v>29</v>
      </c>
      <c r="F4191" t="s">
        <v>13</v>
      </c>
      <c r="G4191" t="s">
        <v>10</v>
      </c>
      <c r="H4191">
        <v>17199</v>
      </c>
      <c r="I4191">
        <f>IF(Table3_1[[#This Row],[Status]]="Hired",1,0)</f>
        <v>1</v>
      </c>
      <c r="J4191" t="b">
        <f>OR((Table3_1[[#This Row],[Offered Salary]]&lt;$O$27),(Table3_1[[#This Row],[Offered Salary]]&gt;$O$28))</f>
        <v>0</v>
      </c>
      <c r="K4191" t="str">
        <f>IF(Table3_1[[#This Row],[Offered Salary]]&lt;$O$27,"Low",IF(Table3_1[[#This Row],[Offered Salary]]&gt;$O$28,"High",""))</f>
        <v/>
      </c>
      <c r="L4191" s="6">
        <f>((Table3_1[[#This Row],[Offered Salary]]-$O$25)/$O$26)</f>
        <v>-1.1363985656696605</v>
      </c>
    </row>
    <row r="4192" spans="1:12" x14ac:dyDescent="0.3">
      <c r="A4192">
        <v>407565</v>
      </c>
      <c r="B4192" s="2">
        <v>41862</v>
      </c>
      <c r="C4192" s="3">
        <v>0.39831018518518518</v>
      </c>
      <c r="D4192" t="s">
        <v>31</v>
      </c>
      <c r="E4192" t="s">
        <v>29</v>
      </c>
      <c r="F4192" t="s">
        <v>13</v>
      </c>
      <c r="G4192" t="s">
        <v>10</v>
      </c>
      <c r="H4192">
        <v>3772</v>
      </c>
      <c r="I4192">
        <f>IF(Table3_1[[#This Row],[Status]]="Hired",1,0)</f>
        <v>1</v>
      </c>
      <c r="J4192" t="b">
        <f>OR((Table3_1[[#This Row],[Offered Salary]]&lt;$O$27),(Table3_1[[#This Row],[Offered Salary]]&gt;$O$28))</f>
        <v>1</v>
      </c>
      <c r="K4192" t="str">
        <f>IF(Table3_1[[#This Row],[Offered Salary]]&lt;$O$27,"Low",IF(Table3_1[[#This Row],[Offered Salary]]&gt;$O$28,"High",""))</f>
        <v>Low</v>
      </c>
      <c r="L4192" s="6">
        <f>((Table3_1[[#This Row],[Offered Salary]]-$O$25)/$O$26)</f>
        <v>-1.6017982437592151</v>
      </c>
    </row>
    <row r="4193" spans="1:12" x14ac:dyDescent="0.3">
      <c r="A4193">
        <v>669642</v>
      </c>
      <c r="B4193" s="2">
        <v>41789</v>
      </c>
      <c r="C4193" s="3">
        <v>0.42135416666666664</v>
      </c>
      <c r="D4193" t="s">
        <v>30</v>
      </c>
      <c r="E4193" t="s">
        <v>29</v>
      </c>
      <c r="F4193" t="s">
        <v>20</v>
      </c>
      <c r="G4193" t="s">
        <v>4</v>
      </c>
      <c r="H4193">
        <v>41697</v>
      </c>
      <c r="I4193">
        <f>IF(Table3_1[[#This Row],[Status]]="Hired",1,0)</f>
        <v>0</v>
      </c>
      <c r="J4193" t="b">
        <f>OR((Table3_1[[#This Row],[Offered Salary]]&lt;$O$27),(Table3_1[[#This Row],[Offered Salary]]&gt;$O$28))</f>
        <v>0</v>
      </c>
      <c r="K4193" t="str">
        <f>IF(Table3_1[[#This Row],[Offered Salary]]&lt;$O$27,"Low",IF(Table3_1[[#This Row],[Offered Salary]]&gt;$O$28,"High",""))</f>
        <v/>
      </c>
      <c r="L4193" s="6">
        <f>((Table3_1[[#This Row],[Offered Salary]]-$O$25)/$O$26)</f>
        <v>-0.28726165393674108</v>
      </c>
    </row>
    <row r="4194" spans="1:12" x14ac:dyDescent="0.3">
      <c r="A4194">
        <v>998515</v>
      </c>
      <c r="B4194" s="2">
        <v>41789</v>
      </c>
      <c r="C4194" s="3">
        <v>0.42275462962962962</v>
      </c>
      <c r="D4194" t="s">
        <v>31</v>
      </c>
      <c r="E4194" t="s">
        <v>27</v>
      </c>
      <c r="F4194" t="s">
        <v>20</v>
      </c>
      <c r="G4194" t="s">
        <v>4</v>
      </c>
      <c r="H4194">
        <v>46623</v>
      </c>
      <c r="I4194">
        <f>IF(Table3_1[[#This Row],[Status]]="Hired",1,0)</f>
        <v>1</v>
      </c>
      <c r="J4194" t="b">
        <f>OR((Table3_1[[#This Row],[Offered Salary]]&lt;$O$27),(Table3_1[[#This Row],[Offered Salary]]&gt;$O$28))</f>
        <v>0</v>
      </c>
      <c r="K4194" t="str">
        <f>IF(Table3_1[[#This Row],[Offered Salary]]&lt;$O$27,"Low",IF(Table3_1[[#This Row],[Offered Salary]]&gt;$O$28,"High",""))</f>
        <v/>
      </c>
      <c r="L4194" s="6">
        <f>((Table3_1[[#This Row],[Offered Salary]]-$O$25)/$O$26)</f>
        <v>-0.11651920854542913</v>
      </c>
    </row>
    <row r="4195" spans="1:12" x14ac:dyDescent="0.3">
      <c r="A4195">
        <v>620966</v>
      </c>
      <c r="B4195" s="2">
        <v>41789</v>
      </c>
      <c r="C4195" s="3">
        <v>0.4229398148148148</v>
      </c>
      <c r="D4195" t="s">
        <v>30</v>
      </c>
      <c r="E4195" t="s">
        <v>27</v>
      </c>
      <c r="F4195" t="s">
        <v>20</v>
      </c>
      <c r="G4195" t="s">
        <v>4</v>
      </c>
      <c r="H4195">
        <v>32546</v>
      </c>
      <c r="I4195">
        <f>IF(Table3_1[[#This Row],[Status]]="Hired",1,0)</f>
        <v>0</v>
      </c>
      <c r="J4195" t="b">
        <f>OR((Table3_1[[#This Row],[Offered Salary]]&lt;$O$27),(Table3_1[[#This Row],[Offered Salary]]&gt;$O$28))</f>
        <v>0</v>
      </c>
      <c r="K4195" t="str">
        <f>IF(Table3_1[[#This Row],[Offered Salary]]&lt;$O$27,"Low",IF(Table3_1[[#This Row],[Offered Salary]]&gt;$O$28,"High",""))</f>
        <v/>
      </c>
      <c r="L4195" s="6">
        <f>((Table3_1[[#This Row],[Offered Salary]]-$O$25)/$O$26)</f>
        <v>-0.6044488479635165</v>
      </c>
    </row>
    <row r="4196" spans="1:12" x14ac:dyDescent="0.3">
      <c r="A4196">
        <v>706218</v>
      </c>
      <c r="B4196" s="2">
        <v>41799</v>
      </c>
      <c r="C4196" s="3">
        <v>0.39822916666666669</v>
      </c>
      <c r="D4196" t="s">
        <v>30</v>
      </c>
      <c r="E4196" t="s">
        <v>29</v>
      </c>
      <c r="F4196" t="s">
        <v>20</v>
      </c>
      <c r="G4196" t="s">
        <v>4</v>
      </c>
      <c r="H4196">
        <v>72014</v>
      </c>
      <c r="I4196">
        <f>IF(Table3_1[[#This Row],[Status]]="Hired",1,0)</f>
        <v>0</v>
      </c>
      <c r="J4196" t="b">
        <f>OR((Table3_1[[#This Row],[Offered Salary]]&lt;$O$27),(Table3_1[[#This Row],[Offered Salary]]&gt;$O$28))</f>
        <v>0</v>
      </c>
      <c r="K4196" t="str">
        <f>IF(Table3_1[[#This Row],[Offered Salary]]&lt;$O$27,"Low",IF(Table3_1[[#This Row],[Offered Salary]]&gt;$O$28,"High",""))</f>
        <v/>
      </c>
      <c r="L4196" s="6">
        <f>((Table3_1[[#This Row],[Offered Salary]]-$O$25)/$O$26)</f>
        <v>0.76357040390499764</v>
      </c>
    </row>
    <row r="4197" spans="1:12" x14ac:dyDescent="0.3">
      <c r="A4197">
        <v>304127</v>
      </c>
      <c r="B4197" s="2">
        <v>41786</v>
      </c>
      <c r="C4197" s="3">
        <v>0.68568287037037035</v>
      </c>
      <c r="D4197" t="s">
        <v>31</v>
      </c>
      <c r="E4197" t="s">
        <v>27</v>
      </c>
      <c r="F4197" t="s">
        <v>17</v>
      </c>
      <c r="G4197" t="s">
        <v>1</v>
      </c>
      <c r="H4197">
        <v>93664</v>
      </c>
      <c r="I4197">
        <f>IF(Table3_1[[#This Row],[Status]]="Hired",1,0)</f>
        <v>1</v>
      </c>
      <c r="J4197" t="b">
        <f>OR((Table3_1[[#This Row],[Offered Salary]]&lt;$O$27),(Table3_1[[#This Row],[Offered Salary]]&gt;$O$28))</f>
        <v>0</v>
      </c>
      <c r="K4197" t="str">
        <f>IF(Table3_1[[#This Row],[Offered Salary]]&lt;$O$27,"Low",IF(Table3_1[[#This Row],[Offered Salary]]&gt;$O$28,"High",""))</f>
        <v/>
      </c>
      <c r="L4197" s="6">
        <f>((Table3_1[[#This Row],[Offered Salary]]-$O$25)/$O$26)</f>
        <v>1.5139914235399761</v>
      </c>
    </row>
    <row r="4198" spans="1:12" x14ac:dyDescent="0.3">
      <c r="A4198">
        <v>229283</v>
      </c>
      <c r="B4198" s="2">
        <v>41868</v>
      </c>
      <c r="C4198" s="3">
        <v>0.36413194444444447</v>
      </c>
      <c r="D4198" t="s">
        <v>31</v>
      </c>
      <c r="E4198" t="s">
        <v>27</v>
      </c>
      <c r="F4198" t="s">
        <v>20</v>
      </c>
      <c r="G4198" t="s">
        <v>5</v>
      </c>
      <c r="H4198">
        <v>88015</v>
      </c>
      <c r="I4198">
        <f>IF(Table3_1[[#This Row],[Status]]="Hired",1,0)</f>
        <v>1</v>
      </c>
      <c r="J4198" t="b">
        <f>OR((Table3_1[[#This Row],[Offered Salary]]&lt;$O$27),(Table3_1[[#This Row],[Offered Salary]]&gt;$O$28))</f>
        <v>0</v>
      </c>
      <c r="K4198" t="str">
        <f>IF(Table3_1[[#This Row],[Offered Salary]]&lt;$O$27,"Low",IF(Table3_1[[#This Row],[Offered Salary]]&gt;$O$28,"High",""))</f>
        <v/>
      </c>
      <c r="L4198" s="6">
        <f>((Table3_1[[#This Row],[Offered Salary]]-$O$25)/$O$26)</f>
        <v>1.3181887288555423</v>
      </c>
    </row>
    <row r="4199" spans="1:12" x14ac:dyDescent="0.3">
      <c r="A4199">
        <v>315371</v>
      </c>
      <c r="B4199" s="2">
        <v>41868</v>
      </c>
      <c r="C4199" s="3">
        <v>0.36556712962962962</v>
      </c>
      <c r="D4199" t="s">
        <v>31</v>
      </c>
      <c r="E4199" t="s">
        <v>29</v>
      </c>
      <c r="F4199" t="s">
        <v>20</v>
      </c>
      <c r="G4199" t="s">
        <v>5</v>
      </c>
      <c r="H4199">
        <v>65244</v>
      </c>
      <c r="I4199">
        <f>IF(Table3_1[[#This Row],[Status]]="Hired",1,0)</f>
        <v>1</v>
      </c>
      <c r="J4199" t="b">
        <f>OR((Table3_1[[#This Row],[Offered Salary]]&lt;$O$27),(Table3_1[[#This Row],[Offered Salary]]&gt;$O$28))</f>
        <v>0</v>
      </c>
      <c r="K4199" t="str">
        <f>IF(Table3_1[[#This Row],[Offered Salary]]&lt;$O$27,"Low",IF(Table3_1[[#This Row],[Offered Salary]]&gt;$O$28,"High",""))</f>
        <v/>
      </c>
      <c r="L4199" s="6">
        <f>((Table3_1[[#This Row],[Offered Salary]]-$O$25)/$O$26)</f>
        <v>0.52891219129858635</v>
      </c>
    </row>
    <row r="4200" spans="1:12" x14ac:dyDescent="0.3">
      <c r="A4200">
        <v>629397</v>
      </c>
      <c r="B4200" s="2">
        <v>41881</v>
      </c>
      <c r="C4200" s="3">
        <v>0.30070601851851853</v>
      </c>
      <c r="D4200" t="s">
        <v>31</v>
      </c>
      <c r="E4200" t="s">
        <v>29</v>
      </c>
      <c r="F4200" t="s">
        <v>20</v>
      </c>
      <c r="G4200" t="s">
        <v>5</v>
      </c>
      <c r="H4200">
        <v>54521</v>
      </c>
      <c r="I4200">
        <f>IF(Table3_1[[#This Row],[Status]]="Hired",1,0)</f>
        <v>1</v>
      </c>
      <c r="J4200" t="b">
        <f>OR((Table3_1[[#This Row],[Offered Salary]]&lt;$O$27),(Table3_1[[#This Row],[Offered Salary]]&gt;$O$28))</f>
        <v>0</v>
      </c>
      <c r="K4200" t="str">
        <f>IF(Table3_1[[#This Row],[Offered Salary]]&lt;$O$27,"Low",IF(Table3_1[[#This Row],[Offered Salary]]&gt;$O$28,"High",""))</f>
        <v/>
      </c>
      <c r="L4200" s="6">
        <f>((Table3_1[[#This Row],[Offered Salary]]-$O$25)/$O$26)</f>
        <v>0.15723715233572838</v>
      </c>
    </row>
    <row r="4201" spans="1:12" x14ac:dyDescent="0.3">
      <c r="A4201">
        <v>543947</v>
      </c>
      <c r="B4201" s="2">
        <v>41881</v>
      </c>
      <c r="C4201" s="3">
        <v>0.30150462962962965</v>
      </c>
      <c r="D4201" t="s">
        <v>30</v>
      </c>
      <c r="E4201" t="s">
        <v>27</v>
      </c>
      <c r="F4201" t="s">
        <v>20</v>
      </c>
      <c r="G4201" t="s">
        <v>5</v>
      </c>
      <c r="H4201">
        <v>83568</v>
      </c>
      <c r="I4201">
        <f>IF(Table3_1[[#This Row],[Status]]="Hired",1,0)</f>
        <v>0</v>
      </c>
      <c r="J4201" t="b">
        <f>OR((Table3_1[[#This Row],[Offered Salary]]&lt;$O$27),(Table3_1[[#This Row],[Offered Salary]]&gt;$O$28))</f>
        <v>0</v>
      </c>
      <c r="K4201" t="str">
        <f>IF(Table3_1[[#This Row],[Offered Salary]]&lt;$O$27,"Low",IF(Table3_1[[#This Row],[Offered Salary]]&gt;$O$28,"High",""))</f>
        <v/>
      </c>
      <c r="L4201" s="6">
        <f>((Table3_1[[#This Row],[Offered Salary]]-$O$25)/$O$26)</f>
        <v>1.1640491318894106</v>
      </c>
    </row>
    <row r="4202" spans="1:12" x14ac:dyDescent="0.3">
      <c r="A4202">
        <v>681119</v>
      </c>
      <c r="B4202" s="2">
        <v>41806</v>
      </c>
      <c r="C4202" s="3">
        <v>0.39712962962962961</v>
      </c>
      <c r="D4202" t="s">
        <v>30</v>
      </c>
      <c r="E4202" t="s">
        <v>29</v>
      </c>
      <c r="F4202" t="s">
        <v>20</v>
      </c>
      <c r="G4202" t="s">
        <v>4</v>
      </c>
      <c r="H4202">
        <v>49010</v>
      </c>
      <c r="I4202">
        <f>IF(Table3_1[[#This Row],[Status]]="Hired",1,0)</f>
        <v>0</v>
      </c>
      <c r="J4202" t="b">
        <f>OR((Table3_1[[#This Row],[Offered Salary]]&lt;$O$27),(Table3_1[[#This Row],[Offered Salary]]&gt;$O$28))</f>
        <v>0</v>
      </c>
      <c r="K4202" t="str">
        <f>IF(Table3_1[[#This Row],[Offered Salary]]&lt;$O$27,"Low",IF(Table3_1[[#This Row],[Offered Salary]]&gt;$O$28,"High",""))</f>
        <v/>
      </c>
      <c r="L4202" s="6">
        <f>((Table3_1[[#This Row],[Offered Salary]]-$O$25)/$O$26)</f>
        <v>-3.3782258251263145E-2</v>
      </c>
    </row>
    <row r="4203" spans="1:12" x14ac:dyDescent="0.3">
      <c r="A4203">
        <v>411569</v>
      </c>
      <c r="B4203" s="2">
        <v>41848</v>
      </c>
      <c r="C4203" s="3">
        <v>0.39741898148148147</v>
      </c>
      <c r="D4203" t="s">
        <v>30</v>
      </c>
      <c r="E4203" t="s">
        <v>27</v>
      </c>
      <c r="F4203" t="s">
        <v>20</v>
      </c>
      <c r="G4203" t="s">
        <v>2</v>
      </c>
      <c r="H4203">
        <v>87673</v>
      </c>
      <c r="I4203">
        <f>IF(Table3_1[[#This Row],[Status]]="Hired",1,0)</f>
        <v>0</v>
      </c>
      <c r="J4203" t="b">
        <f>OR((Table3_1[[#This Row],[Offered Salary]]&lt;$O$27),(Table3_1[[#This Row],[Offered Salary]]&gt;$O$28))</f>
        <v>0</v>
      </c>
      <c r="K4203" t="str">
        <f>IF(Table3_1[[#This Row],[Offered Salary]]&lt;$O$27,"Low",IF(Table3_1[[#This Row],[Offered Salary]]&gt;$O$28,"High",""))</f>
        <v/>
      </c>
      <c r="L4203" s="6">
        <f>((Table3_1[[#This Row],[Offered Salary]]-$O$25)/$O$26)</f>
        <v>1.3063345030488374</v>
      </c>
    </row>
    <row r="4204" spans="1:12" x14ac:dyDescent="0.3">
      <c r="A4204">
        <v>61079</v>
      </c>
      <c r="B4204" s="2">
        <v>41848</v>
      </c>
      <c r="C4204" s="3">
        <v>0.39847222222222223</v>
      </c>
      <c r="D4204" t="s">
        <v>31</v>
      </c>
      <c r="E4204" t="s">
        <v>29</v>
      </c>
      <c r="F4204" t="s">
        <v>20</v>
      </c>
      <c r="G4204" t="s">
        <v>2</v>
      </c>
      <c r="H4204">
        <v>2985</v>
      </c>
      <c r="I4204">
        <f>IF(Table3_1[[#This Row],[Status]]="Hired",1,0)</f>
        <v>1</v>
      </c>
      <c r="J4204" t="b">
        <f>OR((Table3_1[[#This Row],[Offered Salary]]&lt;$O$27),(Table3_1[[#This Row],[Offered Salary]]&gt;$O$28))</f>
        <v>1</v>
      </c>
      <c r="K4204" t="str">
        <f>IF(Table3_1[[#This Row],[Offered Salary]]&lt;$O$27,"Low",IF(Table3_1[[#This Row],[Offered Salary]]&gt;$O$28,"High",""))</f>
        <v>Low</v>
      </c>
      <c r="L4204" s="6">
        <f>((Table3_1[[#This Row],[Offered Salary]]-$O$25)/$O$26)</f>
        <v>-1.6290768277062233</v>
      </c>
    </row>
    <row r="4205" spans="1:12" x14ac:dyDescent="0.3">
      <c r="A4205">
        <v>896621</v>
      </c>
      <c r="B4205" s="2">
        <v>41848</v>
      </c>
      <c r="C4205" s="3">
        <v>0.39876157407407409</v>
      </c>
      <c r="D4205" t="s">
        <v>31</v>
      </c>
      <c r="E4205" t="s">
        <v>27</v>
      </c>
      <c r="F4205" t="s">
        <v>20</v>
      </c>
      <c r="G4205" t="s">
        <v>2</v>
      </c>
      <c r="H4205">
        <v>77094</v>
      </c>
      <c r="I4205">
        <f>IF(Table3_1[[#This Row],[Status]]="Hired",1,0)</f>
        <v>1</v>
      </c>
      <c r="J4205" t="b">
        <f>OR((Table3_1[[#This Row],[Offered Salary]]&lt;$O$27),(Table3_1[[#This Row],[Offered Salary]]&gt;$O$28))</f>
        <v>0</v>
      </c>
      <c r="K4205" t="str">
        <f>IF(Table3_1[[#This Row],[Offered Salary]]&lt;$O$27,"Low",IF(Table3_1[[#This Row],[Offered Salary]]&gt;$O$28,"High",""))</f>
        <v/>
      </c>
      <c r="L4205" s="6">
        <f>((Table3_1[[#This Row],[Offered Salary]]-$O$25)/$O$26)</f>
        <v>0.93965071705722347</v>
      </c>
    </row>
    <row r="4206" spans="1:12" x14ac:dyDescent="0.3">
      <c r="A4206">
        <v>609311</v>
      </c>
      <c r="B4206" s="2">
        <v>41790</v>
      </c>
      <c r="C4206" s="3">
        <v>0.70421296296296299</v>
      </c>
      <c r="D4206" t="s">
        <v>30</v>
      </c>
      <c r="E4206" t="s">
        <v>29</v>
      </c>
      <c r="F4206" t="s">
        <v>17</v>
      </c>
      <c r="G4206" t="s">
        <v>6</v>
      </c>
      <c r="H4206">
        <v>75764</v>
      </c>
      <c r="I4206">
        <f>IF(Table3_1[[#This Row],[Status]]="Hired",1,0)</f>
        <v>0</v>
      </c>
      <c r="J4206" t="b">
        <f>OR((Table3_1[[#This Row],[Offered Salary]]&lt;$O$27),(Table3_1[[#This Row],[Offered Salary]]&gt;$O$28))</f>
        <v>0</v>
      </c>
      <c r="K4206" t="str">
        <f>IF(Table3_1[[#This Row],[Offered Salary]]&lt;$O$27,"Low",IF(Table3_1[[#This Row],[Offered Salary]]&gt;$O$28,"High",""))</f>
        <v/>
      </c>
      <c r="L4206" s="6">
        <f>((Table3_1[[#This Row],[Offered Salary]]-$O$25)/$O$26)</f>
        <v>0.89355095003114859</v>
      </c>
    </row>
    <row r="4207" spans="1:12" x14ac:dyDescent="0.3">
      <c r="A4207">
        <v>709462</v>
      </c>
      <c r="B4207" s="2">
        <v>41799</v>
      </c>
      <c r="C4207" s="3">
        <v>0.39736111111111111</v>
      </c>
      <c r="D4207" t="s">
        <v>31</v>
      </c>
      <c r="E4207" t="s">
        <v>27</v>
      </c>
      <c r="F4207" t="s">
        <v>17</v>
      </c>
      <c r="G4207" t="s">
        <v>6</v>
      </c>
      <c r="H4207">
        <v>76421</v>
      </c>
      <c r="I4207">
        <f>IF(Table3_1[[#This Row],[Status]]="Hired",1,0)</f>
        <v>1</v>
      </c>
      <c r="J4207" t="b">
        <f>OR((Table3_1[[#This Row],[Offered Salary]]&lt;$O$27),(Table3_1[[#This Row],[Offered Salary]]&gt;$O$28))</f>
        <v>0</v>
      </c>
      <c r="K4207" t="str">
        <f>IF(Table3_1[[#This Row],[Offered Salary]]&lt;$O$27,"Low",IF(Table3_1[[#This Row],[Offered Salary]]&gt;$O$28,"High",""))</f>
        <v/>
      </c>
      <c r="L4207" s="6">
        <f>((Table3_1[[#This Row],[Offered Salary]]-$O$25)/$O$26)</f>
        <v>0.91632354171245023</v>
      </c>
    </row>
    <row r="4208" spans="1:12" x14ac:dyDescent="0.3">
      <c r="A4208">
        <v>894161</v>
      </c>
      <c r="B4208" s="2">
        <v>41801</v>
      </c>
      <c r="C4208" s="3">
        <v>0.49214120370370368</v>
      </c>
      <c r="D4208" t="s">
        <v>31</v>
      </c>
      <c r="E4208" t="s">
        <v>29</v>
      </c>
      <c r="F4208" t="s">
        <v>17</v>
      </c>
      <c r="G4208" t="s">
        <v>2</v>
      </c>
      <c r="H4208">
        <v>23726</v>
      </c>
      <c r="I4208">
        <f>IF(Table3_1[[#This Row],[Status]]="Hired",1,0)</f>
        <v>1</v>
      </c>
      <c r="J4208" t="b">
        <f>OR((Table3_1[[#This Row],[Offered Salary]]&lt;$O$27),(Table3_1[[#This Row],[Offered Salary]]&gt;$O$28))</f>
        <v>0</v>
      </c>
      <c r="K4208" t="str">
        <f>IF(Table3_1[[#This Row],[Offered Salary]]&lt;$O$27,"Low",IF(Table3_1[[#This Row],[Offered Salary]]&gt;$O$28,"High",""))</f>
        <v/>
      </c>
      <c r="L4208" s="6">
        <f>((Table3_1[[#This Row],[Offered Salary]]-$O$25)/$O$26)</f>
        <v>-0.91016309245222371</v>
      </c>
    </row>
    <row r="4209" spans="1:12" x14ac:dyDescent="0.3">
      <c r="A4209">
        <v>186172</v>
      </c>
      <c r="B4209" s="2">
        <v>41814</v>
      </c>
      <c r="C4209" s="3">
        <v>0.39725694444444443</v>
      </c>
      <c r="D4209" t="s">
        <v>31</v>
      </c>
      <c r="E4209" t="s">
        <v>29</v>
      </c>
      <c r="F4209" t="s">
        <v>17</v>
      </c>
      <c r="G4209" t="s">
        <v>5</v>
      </c>
      <c r="H4209">
        <v>89244</v>
      </c>
      <c r="I4209">
        <f>IF(Table3_1[[#This Row],[Status]]="Hired",1,0)</f>
        <v>1</v>
      </c>
      <c r="J4209" t="b">
        <f>OR((Table3_1[[#This Row],[Offered Salary]]&lt;$O$27),(Table3_1[[#This Row],[Offered Salary]]&gt;$O$28))</f>
        <v>0</v>
      </c>
      <c r="K4209" t="str">
        <f>IF(Table3_1[[#This Row],[Offered Salary]]&lt;$O$27,"Low",IF(Table3_1[[#This Row],[Offered Salary]]&gt;$O$28,"High",""))</f>
        <v/>
      </c>
      <c r="L4209" s="6">
        <f>((Table3_1[[#This Row],[Offered Salary]]-$O$25)/$O$26)</f>
        <v>1.3607876865059527</v>
      </c>
    </row>
    <row r="4210" spans="1:12" x14ac:dyDescent="0.3">
      <c r="A4210">
        <v>967321</v>
      </c>
      <c r="B4210" s="2">
        <v>41761</v>
      </c>
      <c r="C4210" s="3">
        <v>0.69555555555555559</v>
      </c>
      <c r="D4210" t="s">
        <v>31</v>
      </c>
      <c r="E4210" t="s">
        <v>27</v>
      </c>
      <c r="F4210" t="s">
        <v>12</v>
      </c>
      <c r="G4210" t="s">
        <v>2</v>
      </c>
      <c r="H4210">
        <v>3235</v>
      </c>
      <c r="I4210">
        <f>IF(Table3_1[[#This Row],[Status]]="Hired",1,0)</f>
        <v>1</v>
      </c>
      <c r="J4210" t="b">
        <f>OR((Table3_1[[#This Row],[Offered Salary]]&lt;$O$27),(Table3_1[[#This Row],[Offered Salary]]&gt;$O$28))</f>
        <v>1</v>
      </c>
      <c r="K4210" t="str">
        <f>IF(Table3_1[[#This Row],[Offered Salary]]&lt;$O$27,"Low",IF(Table3_1[[#This Row],[Offered Salary]]&gt;$O$28,"High",""))</f>
        <v>Low</v>
      </c>
      <c r="L4210" s="6">
        <f>((Table3_1[[#This Row],[Offered Salary]]-$O$25)/$O$26)</f>
        <v>-1.6204114579644797</v>
      </c>
    </row>
    <row r="4211" spans="1:12" x14ac:dyDescent="0.3">
      <c r="A4211">
        <v>621635</v>
      </c>
      <c r="B4211" s="2">
        <v>41761</v>
      </c>
      <c r="C4211" s="3">
        <v>0.69668981481481485</v>
      </c>
      <c r="D4211" t="s">
        <v>30</v>
      </c>
      <c r="E4211" t="s">
        <v>29</v>
      </c>
      <c r="F4211" t="s">
        <v>12</v>
      </c>
      <c r="G4211" t="s">
        <v>2</v>
      </c>
      <c r="H4211">
        <v>39267</v>
      </c>
      <c r="I4211">
        <f>IF(Table3_1[[#This Row],[Status]]="Hired",1,0)</f>
        <v>0</v>
      </c>
      <c r="J4211" t="b">
        <f>OR((Table3_1[[#This Row],[Offered Salary]]&lt;$O$27),(Table3_1[[#This Row],[Offered Salary]]&gt;$O$28))</f>
        <v>0</v>
      </c>
      <c r="K4211" t="str">
        <f>IF(Table3_1[[#This Row],[Offered Salary]]&lt;$O$27,"Low",IF(Table3_1[[#This Row],[Offered Salary]]&gt;$O$28,"High",""))</f>
        <v/>
      </c>
      <c r="L4211" s="6">
        <f>((Table3_1[[#This Row],[Offered Salary]]-$O$25)/$O$26)</f>
        <v>-0.37148904782648695</v>
      </c>
    </row>
    <row r="4212" spans="1:12" x14ac:dyDescent="0.3">
      <c r="A4212">
        <v>216398</v>
      </c>
      <c r="B4212" s="2">
        <v>41761</v>
      </c>
      <c r="C4212" s="3">
        <v>0.69710648148148147</v>
      </c>
      <c r="D4212" t="s">
        <v>31</v>
      </c>
      <c r="E4212" t="s">
        <v>27</v>
      </c>
      <c r="F4212" t="s">
        <v>12</v>
      </c>
      <c r="G4212" t="s">
        <v>2</v>
      </c>
      <c r="H4212">
        <v>43446</v>
      </c>
      <c r="I4212">
        <f>IF(Table3_1[[#This Row],[Status]]="Hired",1,0)</f>
        <v>1</v>
      </c>
      <c r="J4212" t="b">
        <f>OR((Table3_1[[#This Row],[Offered Salary]]&lt;$O$27),(Table3_1[[#This Row],[Offered Salary]]&gt;$O$28))</f>
        <v>0</v>
      </c>
      <c r="K4212" t="str">
        <f>IF(Table3_1[[#This Row],[Offered Salary]]&lt;$O$27,"Low",IF(Table3_1[[#This Row],[Offered Salary]]&gt;$O$28,"High",""))</f>
        <v/>
      </c>
      <c r="L4212" s="6">
        <f>((Table3_1[[#This Row],[Offered Salary]]-$O$25)/$O$26)</f>
        <v>-0.22663872722350428</v>
      </c>
    </row>
    <row r="4213" spans="1:12" x14ac:dyDescent="0.3">
      <c r="A4213">
        <v>378608</v>
      </c>
      <c r="B4213" s="2">
        <v>41781</v>
      </c>
      <c r="C4213" s="3">
        <v>0.47980324074074077</v>
      </c>
      <c r="D4213" t="s">
        <v>30</v>
      </c>
      <c r="E4213" t="s">
        <v>27</v>
      </c>
      <c r="F4213" t="s">
        <v>12</v>
      </c>
      <c r="G4213" t="s">
        <v>2</v>
      </c>
      <c r="H4213">
        <v>25251</v>
      </c>
      <c r="I4213">
        <f>IF(Table3_1[[#This Row],[Status]]="Hired",1,0)</f>
        <v>0</v>
      </c>
      <c r="J4213" t="b">
        <f>OR((Table3_1[[#This Row],[Offered Salary]]&lt;$O$27),(Table3_1[[#This Row],[Offered Salary]]&gt;$O$28))</f>
        <v>0</v>
      </c>
      <c r="K4213" t="str">
        <f>IF(Table3_1[[#This Row],[Offered Salary]]&lt;$O$27,"Low",IF(Table3_1[[#This Row],[Offered Salary]]&gt;$O$28,"High",""))</f>
        <v/>
      </c>
      <c r="L4213" s="6">
        <f>((Table3_1[[#This Row],[Offered Salary]]-$O$25)/$O$26)</f>
        <v>-0.85730433702758901</v>
      </c>
    </row>
    <row r="4214" spans="1:12" x14ac:dyDescent="0.3">
      <c r="A4214">
        <v>298677</v>
      </c>
      <c r="B4214" s="2">
        <v>41781</v>
      </c>
      <c r="C4214" s="3">
        <v>0.48146990740740742</v>
      </c>
      <c r="D4214" t="s">
        <v>30</v>
      </c>
      <c r="E4214" t="s">
        <v>29</v>
      </c>
      <c r="F4214" t="s">
        <v>12</v>
      </c>
      <c r="G4214" t="s">
        <v>2</v>
      </c>
      <c r="H4214">
        <v>28369</v>
      </c>
      <c r="I4214">
        <f>IF(Table3_1[[#This Row],[Status]]="Hired",1,0)</f>
        <v>0</v>
      </c>
      <c r="J4214" t="b">
        <f>OR((Table3_1[[#This Row],[Offered Salary]]&lt;$O$27),(Table3_1[[#This Row],[Offered Salary]]&gt;$O$28))</f>
        <v>0</v>
      </c>
      <c r="K4214" t="str">
        <f>IF(Table3_1[[#This Row],[Offered Salary]]&lt;$O$27,"Low",IF(Table3_1[[#This Row],[Offered Salary]]&gt;$O$28,"High",""))</f>
        <v/>
      </c>
      <c r="L4214" s="6">
        <f>((Table3_1[[#This Row],[Offered Salary]]-$O$25)/$O$26)</f>
        <v>-0.74922984560856531</v>
      </c>
    </row>
    <row r="4215" spans="1:12" x14ac:dyDescent="0.3">
      <c r="A4215">
        <v>992524</v>
      </c>
      <c r="B4215" s="2">
        <v>41787</v>
      </c>
      <c r="C4215" s="3">
        <v>0.51015046296296296</v>
      </c>
      <c r="D4215" t="s">
        <v>31</v>
      </c>
      <c r="E4215" t="s">
        <v>29</v>
      </c>
      <c r="F4215" t="s">
        <v>12</v>
      </c>
      <c r="G4215" t="s">
        <v>2</v>
      </c>
      <c r="H4215">
        <v>61587</v>
      </c>
      <c r="I4215">
        <f>IF(Table3_1[[#This Row],[Status]]="Hired",1,0)</f>
        <v>1</v>
      </c>
      <c r="J4215" t="b">
        <f>OR((Table3_1[[#This Row],[Offered Salary]]&lt;$O$27),(Table3_1[[#This Row],[Offered Salary]]&gt;$O$28))</f>
        <v>0</v>
      </c>
      <c r="K4215" t="str">
        <f>IF(Table3_1[[#This Row],[Offered Salary]]&lt;$O$27,"Low",IF(Table3_1[[#This Row],[Offered Salary]]&gt;$O$28,"High",""))</f>
        <v/>
      </c>
      <c r="L4215" s="6">
        <f>((Table3_1[[#This Row],[Offered Salary]]-$O$25)/$O$26)</f>
        <v>0.40215516271636387</v>
      </c>
    </row>
    <row r="4216" spans="1:12" x14ac:dyDescent="0.3">
      <c r="A4216">
        <v>702719</v>
      </c>
      <c r="B4216" s="2">
        <v>41787</v>
      </c>
      <c r="C4216" s="3">
        <v>0.5122916666666667</v>
      </c>
      <c r="D4216" t="s">
        <v>31</v>
      </c>
      <c r="E4216" t="s">
        <v>27</v>
      </c>
      <c r="F4216" t="s">
        <v>12</v>
      </c>
      <c r="G4216" t="s">
        <v>2</v>
      </c>
      <c r="H4216">
        <v>38751</v>
      </c>
      <c r="I4216">
        <f>IF(Table3_1[[#This Row],[Status]]="Hired",1,0)</f>
        <v>1</v>
      </c>
      <c r="J4216" t="b">
        <f>OR((Table3_1[[#This Row],[Offered Salary]]&lt;$O$27),(Table3_1[[#This Row],[Offered Salary]]&gt;$O$28))</f>
        <v>0</v>
      </c>
      <c r="K4216" t="str">
        <f>IF(Table3_1[[#This Row],[Offered Salary]]&lt;$O$27,"Low",IF(Table3_1[[#This Row],[Offered Salary]]&gt;$O$28,"High",""))</f>
        <v/>
      </c>
      <c r="L4216" s="6">
        <f>((Table3_1[[#This Row],[Offered Salary]]-$O$25)/$O$26)</f>
        <v>-0.38937437097344535</v>
      </c>
    </row>
    <row r="4217" spans="1:12" x14ac:dyDescent="0.3">
      <c r="A4217">
        <v>564937</v>
      </c>
      <c r="B4217" s="2">
        <v>41789</v>
      </c>
      <c r="C4217" s="3">
        <v>0.80680555555555555</v>
      </c>
      <c r="D4217" t="s">
        <v>31</v>
      </c>
      <c r="E4217" t="s">
        <v>29</v>
      </c>
      <c r="F4217" t="s">
        <v>12</v>
      </c>
      <c r="G4217" t="s">
        <v>2</v>
      </c>
      <c r="H4217">
        <v>17899</v>
      </c>
      <c r="I4217">
        <f>IF(Table3_1[[#This Row],[Status]]="Hired",1,0)</f>
        <v>1</v>
      </c>
      <c r="J4217" t="b">
        <f>OR((Table3_1[[#This Row],[Offered Salary]]&lt;$O$27),(Table3_1[[#This Row],[Offered Salary]]&gt;$O$28))</f>
        <v>0</v>
      </c>
      <c r="K4217" t="str">
        <f>IF(Table3_1[[#This Row],[Offered Salary]]&lt;$O$27,"Low",IF(Table3_1[[#This Row],[Offered Salary]]&gt;$O$28,"High",""))</f>
        <v/>
      </c>
      <c r="L4217" s="6">
        <f>((Table3_1[[#This Row],[Offered Salary]]-$O$25)/$O$26)</f>
        <v>-1.1121355303927789</v>
      </c>
    </row>
    <row r="4218" spans="1:12" x14ac:dyDescent="0.3">
      <c r="A4218">
        <v>106588</v>
      </c>
      <c r="B4218" s="2">
        <v>41795</v>
      </c>
      <c r="C4218" s="3">
        <v>0.6771180555555556</v>
      </c>
      <c r="D4218" t="s">
        <v>30</v>
      </c>
      <c r="E4218" t="s">
        <v>29</v>
      </c>
      <c r="F4218" t="s">
        <v>12</v>
      </c>
      <c r="G4218" t="s">
        <v>2</v>
      </c>
      <c r="H4218">
        <v>67845</v>
      </c>
      <c r="I4218">
        <f>IF(Table3_1[[#This Row],[Status]]="Hired",1,0)</f>
        <v>0</v>
      </c>
      <c r="J4218" t="b">
        <f>OR((Table3_1[[#This Row],[Offered Salary]]&lt;$O$27),(Table3_1[[#This Row],[Offered Salary]]&gt;$O$28))</f>
        <v>0</v>
      </c>
      <c r="K4218" t="str">
        <f>IF(Table3_1[[#This Row],[Offered Salary]]&lt;$O$27,"Low",IF(Table3_1[[#This Row],[Offered Salary]]&gt;$O$28,"High",""))</f>
        <v/>
      </c>
      <c r="L4218" s="6">
        <f>((Table3_1[[#This Row],[Offered Salary]]-$O$25)/$O$26)</f>
        <v>0.61906669809168469</v>
      </c>
    </row>
    <row r="4219" spans="1:12" x14ac:dyDescent="0.3">
      <c r="A4219">
        <v>799844</v>
      </c>
      <c r="B4219" s="2">
        <v>41795</v>
      </c>
      <c r="C4219" s="3">
        <v>0.67865740740740743</v>
      </c>
      <c r="D4219" t="s">
        <v>31</v>
      </c>
      <c r="E4219" t="s">
        <v>27</v>
      </c>
      <c r="F4219" t="s">
        <v>12</v>
      </c>
      <c r="G4219" t="s">
        <v>2</v>
      </c>
      <c r="H4219">
        <v>46877</v>
      </c>
      <c r="I4219">
        <f>IF(Table3_1[[#This Row],[Status]]="Hired",1,0)</f>
        <v>1</v>
      </c>
      <c r="J4219" t="b">
        <f>OR((Table3_1[[#This Row],[Offered Salary]]&lt;$O$27),(Table3_1[[#This Row],[Offered Salary]]&gt;$O$28))</f>
        <v>0</v>
      </c>
      <c r="K4219" t="str">
        <f>IF(Table3_1[[#This Row],[Offered Salary]]&lt;$O$27,"Low",IF(Table3_1[[#This Row],[Offered Salary]]&gt;$O$28,"High",""))</f>
        <v/>
      </c>
      <c r="L4219" s="6">
        <f>((Table3_1[[#This Row],[Offered Salary]]-$O$25)/$O$26)</f>
        <v>-0.10771519288781783</v>
      </c>
    </row>
    <row r="4220" spans="1:12" x14ac:dyDescent="0.3">
      <c r="A4220">
        <v>107768</v>
      </c>
      <c r="B4220" s="2">
        <v>41804</v>
      </c>
      <c r="C4220" s="3">
        <v>0.55967592592592597</v>
      </c>
      <c r="D4220" t="s">
        <v>31</v>
      </c>
      <c r="E4220" t="s">
        <v>27</v>
      </c>
      <c r="F4220" t="s">
        <v>12</v>
      </c>
      <c r="G4220" t="s">
        <v>2</v>
      </c>
      <c r="H4220">
        <v>90882</v>
      </c>
      <c r="I4220">
        <f>IF(Table3_1[[#This Row],[Status]]="Hired",1,0)</f>
        <v>1</v>
      </c>
      <c r="J4220" t="b">
        <f>OR((Table3_1[[#This Row],[Offered Salary]]&lt;$O$27),(Table3_1[[#This Row],[Offered Salary]]&gt;$O$28))</f>
        <v>0</v>
      </c>
      <c r="K4220" t="str">
        <f>IF(Table3_1[[#This Row],[Offered Salary]]&lt;$O$27,"Low",IF(Table3_1[[#This Row],[Offered Salary]]&gt;$O$28,"High",""))</f>
        <v/>
      </c>
      <c r="L4220" s="6">
        <f>((Table3_1[[#This Row],[Offered Salary]]-$O$25)/$O$26)</f>
        <v>1.4175631890538556</v>
      </c>
    </row>
    <row r="4221" spans="1:12" x14ac:dyDescent="0.3">
      <c r="A4221">
        <v>147703</v>
      </c>
      <c r="B4221" s="2">
        <v>41813</v>
      </c>
      <c r="C4221" s="3">
        <v>0.78157407407407409</v>
      </c>
      <c r="D4221" t="s">
        <v>30</v>
      </c>
      <c r="E4221" t="s">
        <v>29</v>
      </c>
      <c r="F4221" t="s">
        <v>12</v>
      </c>
      <c r="G4221" t="s">
        <v>2</v>
      </c>
      <c r="H4221">
        <v>75895</v>
      </c>
      <c r="I4221">
        <f>IF(Table3_1[[#This Row],[Status]]="Hired",1,0)</f>
        <v>0</v>
      </c>
      <c r="J4221" t="b">
        <f>OR((Table3_1[[#This Row],[Offered Salary]]&lt;$O$27),(Table3_1[[#This Row],[Offered Salary]]&gt;$O$28))</f>
        <v>0</v>
      </c>
      <c r="K4221" t="str">
        <f>IF(Table3_1[[#This Row],[Offered Salary]]&lt;$O$27,"Low",IF(Table3_1[[#This Row],[Offered Salary]]&gt;$O$28,"High",""))</f>
        <v/>
      </c>
      <c r="L4221" s="6">
        <f>((Table3_1[[#This Row],[Offered Salary]]-$O$25)/$O$26)</f>
        <v>0.8980916037758222</v>
      </c>
    </row>
    <row r="4222" spans="1:12" x14ac:dyDescent="0.3">
      <c r="A4222">
        <v>279879</v>
      </c>
      <c r="B4222" s="2">
        <v>41822</v>
      </c>
      <c r="C4222" s="3">
        <v>0.66680555555555554</v>
      </c>
      <c r="D4222" t="s">
        <v>31</v>
      </c>
      <c r="E4222" t="s">
        <v>27</v>
      </c>
      <c r="F4222" t="s">
        <v>12</v>
      </c>
      <c r="G4222" t="s">
        <v>2</v>
      </c>
      <c r="H4222">
        <v>21816</v>
      </c>
      <c r="I4222">
        <f>IF(Table3_1[[#This Row],[Status]]="Hired",1,0)</f>
        <v>1</v>
      </c>
      <c r="J4222" t="b">
        <f>OR((Table3_1[[#This Row],[Offered Salary]]&lt;$O$27),(Table3_1[[#This Row],[Offered Salary]]&gt;$O$28))</f>
        <v>0</v>
      </c>
      <c r="K4222" t="str">
        <f>IF(Table3_1[[#This Row],[Offered Salary]]&lt;$O$27,"Low",IF(Table3_1[[#This Row],[Offered Salary]]&gt;$O$28,"High",""))</f>
        <v/>
      </c>
      <c r="L4222" s="6">
        <f>((Table3_1[[#This Row],[Offered Salary]]-$O$25)/$O$26)</f>
        <v>-0.97636651727914325</v>
      </c>
    </row>
    <row r="4223" spans="1:12" x14ac:dyDescent="0.3">
      <c r="A4223">
        <v>784652</v>
      </c>
      <c r="B4223" s="2">
        <v>41824</v>
      </c>
      <c r="C4223" s="3">
        <v>0.73511574074074071</v>
      </c>
      <c r="D4223" t="s">
        <v>31</v>
      </c>
      <c r="E4223" t="s">
        <v>29</v>
      </c>
      <c r="F4223" t="s">
        <v>12</v>
      </c>
      <c r="G4223" t="s">
        <v>2</v>
      </c>
      <c r="H4223">
        <v>18442</v>
      </c>
      <c r="I4223">
        <f>IF(Table3_1[[#This Row],[Status]]="Hired",1,0)</f>
        <v>1</v>
      </c>
      <c r="J4223" t="b">
        <f>OR((Table3_1[[#This Row],[Offered Salary]]&lt;$O$27),(Table3_1[[#This Row],[Offered Salary]]&gt;$O$28))</f>
        <v>0</v>
      </c>
      <c r="K4223" t="str">
        <f>IF(Table3_1[[#This Row],[Offered Salary]]&lt;$O$27,"Low",IF(Table3_1[[#This Row],[Offered Salary]]&gt;$O$28,"High",""))</f>
        <v/>
      </c>
      <c r="L4223" s="6">
        <f>((Table3_1[[#This Row],[Offered Salary]]-$O$25)/$O$26)</f>
        <v>-1.0933143473137121</v>
      </c>
    </row>
    <row r="4224" spans="1:12" x14ac:dyDescent="0.3">
      <c r="A4224">
        <v>226229</v>
      </c>
      <c r="B4224" s="2">
        <v>41830</v>
      </c>
      <c r="C4224" s="3">
        <v>0.7943055555555556</v>
      </c>
      <c r="D4224" t="s">
        <v>31</v>
      </c>
      <c r="E4224" t="s">
        <v>27</v>
      </c>
      <c r="F4224" t="s">
        <v>12</v>
      </c>
      <c r="G4224" t="s">
        <v>2</v>
      </c>
      <c r="H4224">
        <v>85610</v>
      </c>
      <c r="I4224">
        <f>IF(Table3_1[[#This Row],[Status]]="Hired",1,0)</f>
        <v>1</v>
      </c>
      <c r="J4224" t="b">
        <f>OR((Table3_1[[#This Row],[Offered Salary]]&lt;$O$27),(Table3_1[[#This Row],[Offered Salary]]&gt;$O$28))</f>
        <v>0</v>
      </c>
      <c r="K4224" t="str">
        <f>IF(Table3_1[[#This Row],[Offered Salary]]&lt;$O$27,"Low",IF(Table3_1[[#This Row],[Offered Salary]]&gt;$O$28,"High",""))</f>
        <v/>
      </c>
      <c r="L4224" s="6">
        <f>((Table3_1[[#This Row],[Offered Salary]]-$O$25)/$O$26)</f>
        <v>1.2348278719399708</v>
      </c>
    </row>
    <row r="4225" spans="1:12" x14ac:dyDescent="0.3">
      <c r="A4225">
        <v>189271</v>
      </c>
      <c r="B4225" s="2">
        <v>41830</v>
      </c>
      <c r="C4225" s="3">
        <v>0.79442129629629632</v>
      </c>
      <c r="D4225" t="s">
        <v>31</v>
      </c>
      <c r="E4225" t="s">
        <v>29</v>
      </c>
      <c r="F4225" t="s">
        <v>12</v>
      </c>
      <c r="G4225" t="s">
        <v>2</v>
      </c>
      <c r="H4225">
        <v>86885</v>
      </c>
      <c r="I4225">
        <f>IF(Table3_1[[#This Row],[Status]]="Hired",1,0)</f>
        <v>1</v>
      </c>
      <c r="J4225" t="b">
        <f>OR((Table3_1[[#This Row],[Offered Salary]]&lt;$O$27),(Table3_1[[#This Row],[Offered Salary]]&gt;$O$28))</f>
        <v>0</v>
      </c>
      <c r="K4225" t="str">
        <f>IF(Table3_1[[#This Row],[Offered Salary]]&lt;$O$27,"Low",IF(Table3_1[[#This Row],[Offered Salary]]&gt;$O$28,"High",""))</f>
        <v/>
      </c>
      <c r="L4225" s="6">
        <f>((Table3_1[[#This Row],[Offered Salary]]-$O$25)/$O$26)</f>
        <v>1.2790212576228621</v>
      </c>
    </row>
    <row r="4226" spans="1:12" x14ac:dyDescent="0.3">
      <c r="A4226">
        <v>931211</v>
      </c>
      <c r="B4226" s="2">
        <v>41830</v>
      </c>
      <c r="C4226" s="3">
        <v>0.79252314814814817</v>
      </c>
      <c r="D4226" t="s">
        <v>31</v>
      </c>
      <c r="E4226" t="s">
        <v>29</v>
      </c>
      <c r="F4226" t="s">
        <v>12</v>
      </c>
      <c r="G4226" t="s">
        <v>2</v>
      </c>
      <c r="H4226">
        <v>62325</v>
      </c>
      <c r="I4226">
        <f>IF(Table3_1[[#This Row],[Status]]="Hired",1,0)</f>
        <v>1</v>
      </c>
      <c r="J4226" t="b">
        <f>OR((Table3_1[[#This Row],[Offered Salary]]&lt;$O$27),(Table3_1[[#This Row],[Offered Salary]]&gt;$O$28))</f>
        <v>0</v>
      </c>
      <c r="K4226" t="str">
        <f>IF(Table3_1[[#This Row],[Offered Salary]]&lt;$O$27,"Low",IF(Table3_1[[#This Row],[Offered Salary]]&gt;$O$28,"High",""))</f>
        <v/>
      </c>
      <c r="L4226" s="6">
        <f>((Table3_1[[#This Row],[Offered Salary]]-$O$25)/$O$26)</f>
        <v>0.4277353341939904</v>
      </c>
    </row>
    <row r="4227" spans="1:12" x14ac:dyDescent="0.3">
      <c r="A4227">
        <v>665658</v>
      </c>
      <c r="B4227" s="2">
        <v>41830</v>
      </c>
      <c r="C4227" s="3">
        <v>0.7955092592592593</v>
      </c>
      <c r="D4227" t="s">
        <v>31</v>
      </c>
      <c r="E4227" t="s">
        <v>29</v>
      </c>
      <c r="F4227" t="s">
        <v>12</v>
      </c>
      <c r="G4227" t="s">
        <v>2</v>
      </c>
      <c r="H4227">
        <v>50639</v>
      </c>
      <c r="I4227">
        <f>IF(Table3_1[[#This Row],[Status]]="Hired",1,0)</f>
        <v>1</v>
      </c>
      <c r="J4227" t="b">
        <f>OR((Table3_1[[#This Row],[Offered Salary]]&lt;$O$27),(Table3_1[[#This Row],[Offered Salary]]&gt;$O$28))</f>
        <v>0</v>
      </c>
      <c r="K4227" t="str">
        <f>IF(Table3_1[[#This Row],[Offered Salary]]&lt;$O$27,"Low",IF(Table3_1[[#This Row],[Offered Salary]]&gt;$O$28,"High",""))</f>
        <v/>
      </c>
      <c r="L4227" s="6">
        <f>((Table3_1[[#This Row],[Offered Salary]]-$O$25)/$O$26)</f>
        <v>2.2681290985936853E-2</v>
      </c>
    </row>
    <row r="4228" spans="1:12" x14ac:dyDescent="0.3">
      <c r="A4228">
        <v>446038</v>
      </c>
      <c r="B4228" s="2">
        <v>41830</v>
      </c>
      <c r="C4228" s="3">
        <v>0.79584490740740743</v>
      </c>
      <c r="D4228" t="s">
        <v>31</v>
      </c>
      <c r="E4228" t="s">
        <v>29</v>
      </c>
      <c r="F4228" t="s">
        <v>12</v>
      </c>
      <c r="G4228" t="s">
        <v>2</v>
      </c>
      <c r="H4228">
        <v>28980</v>
      </c>
      <c r="I4228">
        <f>IF(Table3_1[[#This Row],[Status]]="Hired",1,0)</f>
        <v>1</v>
      </c>
      <c r="J4228" t="b">
        <f>OR((Table3_1[[#This Row],[Offered Salary]]&lt;$O$27),(Table3_1[[#This Row],[Offered Salary]]&gt;$O$28))</f>
        <v>0</v>
      </c>
      <c r="K4228" t="str">
        <f>IF(Table3_1[[#This Row],[Offered Salary]]&lt;$O$27,"Low",IF(Table3_1[[#This Row],[Offered Salary]]&gt;$O$28,"High",""))</f>
        <v/>
      </c>
      <c r="L4228" s="6">
        <f>((Table3_1[[#This Row],[Offered Salary]]-$O$25)/$O$26)</f>
        <v>-0.72805168195974446</v>
      </c>
    </row>
    <row r="4229" spans="1:12" x14ac:dyDescent="0.3">
      <c r="A4229">
        <v>788752</v>
      </c>
      <c r="B4229" s="2">
        <v>41838</v>
      </c>
      <c r="C4229" s="3">
        <v>0.73418981481481482</v>
      </c>
      <c r="D4229" t="s">
        <v>30</v>
      </c>
      <c r="E4229" t="s">
        <v>27</v>
      </c>
      <c r="F4229" t="s">
        <v>12</v>
      </c>
      <c r="G4229" t="s">
        <v>2</v>
      </c>
      <c r="H4229">
        <v>85392</v>
      </c>
      <c r="I4229">
        <f>IF(Table3_1[[#This Row],[Status]]="Hired",1,0)</f>
        <v>0</v>
      </c>
      <c r="J4229" t="b">
        <f>OR((Table3_1[[#This Row],[Offered Salary]]&lt;$O$27),(Table3_1[[#This Row],[Offered Salary]]&gt;$O$28))</f>
        <v>0</v>
      </c>
      <c r="K4229" t="str">
        <f>IF(Table3_1[[#This Row],[Offered Salary]]&lt;$O$27,"Low",IF(Table3_1[[#This Row],[Offered Salary]]&gt;$O$28,"High",""))</f>
        <v/>
      </c>
      <c r="L4229" s="6">
        <f>((Table3_1[[#This Row],[Offered Salary]]-$O$25)/$O$26)</f>
        <v>1.2272716695251704</v>
      </c>
    </row>
    <row r="4230" spans="1:12" x14ac:dyDescent="0.3">
      <c r="A4230">
        <v>326768</v>
      </c>
      <c r="B4230" s="2">
        <v>41850</v>
      </c>
      <c r="C4230" s="3">
        <v>0.51027777777777783</v>
      </c>
      <c r="D4230" t="s">
        <v>30</v>
      </c>
      <c r="E4230" t="s">
        <v>27</v>
      </c>
      <c r="F4230" t="s">
        <v>20</v>
      </c>
      <c r="G4230" t="s">
        <v>2</v>
      </c>
      <c r="H4230">
        <v>74244</v>
      </c>
      <c r="I4230">
        <f>IF(Table3_1[[#This Row],[Status]]="Hired",1,0)</f>
        <v>0</v>
      </c>
      <c r="J4230" t="b">
        <f>OR((Table3_1[[#This Row],[Offered Salary]]&lt;$O$27),(Table3_1[[#This Row],[Offered Salary]]&gt;$O$28))</f>
        <v>0</v>
      </c>
      <c r="K4230" t="str">
        <f>IF(Table3_1[[#This Row],[Offered Salary]]&lt;$O$27,"Low",IF(Table3_1[[#This Row],[Offered Salary]]&gt;$O$28,"High",""))</f>
        <v/>
      </c>
      <c r="L4230" s="6">
        <f>((Table3_1[[#This Row],[Offered Salary]]-$O$25)/$O$26)</f>
        <v>0.8408655020013488</v>
      </c>
    </row>
    <row r="4231" spans="1:12" x14ac:dyDescent="0.3">
      <c r="A4231">
        <v>961990</v>
      </c>
      <c r="B4231" s="2">
        <v>41779</v>
      </c>
      <c r="C4231" s="3">
        <v>0.39678240740740739</v>
      </c>
      <c r="D4231" t="s">
        <v>30</v>
      </c>
      <c r="E4231" t="s">
        <v>29</v>
      </c>
      <c r="F4231" t="s">
        <v>19</v>
      </c>
      <c r="G4231" t="s">
        <v>10</v>
      </c>
      <c r="H4231">
        <v>87509</v>
      </c>
      <c r="I4231">
        <f>IF(Table3_1[[#This Row],[Status]]="Hired",1,0)</f>
        <v>0</v>
      </c>
      <c r="J4231" t="b">
        <f>OR((Table3_1[[#This Row],[Offered Salary]]&lt;$O$27),(Table3_1[[#This Row],[Offered Salary]]&gt;$O$28))</f>
        <v>0</v>
      </c>
      <c r="K4231" t="str">
        <f>IF(Table3_1[[#This Row],[Offered Salary]]&lt;$O$27,"Low",IF(Table3_1[[#This Row],[Offered Salary]]&gt;$O$28,"High",""))</f>
        <v/>
      </c>
      <c r="L4231" s="6">
        <f>((Table3_1[[#This Row],[Offered Salary]]-$O$25)/$O$26)</f>
        <v>1.3006500204982536</v>
      </c>
    </row>
    <row r="4232" spans="1:12" x14ac:dyDescent="0.3">
      <c r="A4232">
        <v>213135</v>
      </c>
      <c r="B4232" s="2">
        <v>41779</v>
      </c>
      <c r="C4232" s="3">
        <v>0.39716435185185184</v>
      </c>
      <c r="D4232" t="s">
        <v>31</v>
      </c>
      <c r="E4232" t="s">
        <v>29</v>
      </c>
      <c r="F4232" t="s">
        <v>19</v>
      </c>
      <c r="G4232" t="s">
        <v>10</v>
      </c>
      <c r="H4232">
        <v>87967</v>
      </c>
      <c r="I4232">
        <f>IF(Table3_1[[#This Row],[Status]]="Hired",1,0)</f>
        <v>1</v>
      </c>
      <c r="J4232" t="b">
        <f>OR((Table3_1[[#This Row],[Offered Salary]]&lt;$O$27),(Table3_1[[#This Row],[Offered Salary]]&gt;$O$28))</f>
        <v>0</v>
      </c>
      <c r="K4232" t="str">
        <f>IF(Table3_1[[#This Row],[Offered Salary]]&lt;$O$27,"Low",IF(Table3_1[[#This Row],[Offered Salary]]&gt;$O$28,"High",""))</f>
        <v/>
      </c>
      <c r="L4232" s="6">
        <f>((Table3_1[[#This Row],[Offered Salary]]-$O$25)/$O$26)</f>
        <v>1.3165249778651276</v>
      </c>
    </row>
    <row r="4233" spans="1:12" x14ac:dyDescent="0.3">
      <c r="A4233">
        <v>137375</v>
      </c>
      <c r="B4233" s="2">
        <v>41842</v>
      </c>
      <c r="C4233" s="3">
        <v>0.39708333333333334</v>
      </c>
      <c r="D4233" t="s">
        <v>31</v>
      </c>
      <c r="E4233" t="s">
        <v>29</v>
      </c>
      <c r="F4233" t="s">
        <v>19</v>
      </c>
      <c r="G4233" t="s">
        <v>10</v>
      </c>
      <c r="H4233">
        <v>23628</v>
      </c>
      <c r="I4233">
        <f>IF(Table3_1[[#This Row],[Status]]="Hired",1,0)</f>
        <v>1</v>
      </c>
      <c r="J4233" t="b">
        <f>OR((Table3_1[[#This Row],[Offered Salary]]&lt;$O$27),(Table3_1[[#This Row],[Offered Salary]]&gt;$O$28))</f>
        <v>0</v>
      </c>
      <c r="K4233" t="str">
        <f>IF(Table3_1[[#This Row],[Offered Salary]]&lt;$O$27,"Low",IF(Table3_1[[#This Row],[Offered Salary]]&gt;$O$28,"High",""))</f>
        <v/>
      </c>
      <c r="L4233" s="6">
        <f>((Table3_1[[#This Row],[Offered Salary]]-$O$25)/$O$26)</f>
        <v>-0.91355991739098719</v>
      </c>
    </row>
    <row r="4234" spans="1:12" x14ac:dyDescent="0.3">
      <c r="A4234">
        <v>865053</v>
      </c>
      <c r="B4234" s="2">
        <v>41878</v>
      </c>
      <c r="C4234" s="3">
        <v>0.70837962962962964</v>
      </c>
      <c r="D4234" t="s">
        <v>30</v>
      </c>
      <c r="E4234" t="s">
        <v>29</v>
      </c>
      <c r="F4234" t="s">
        <v>15</v>
      </c>
      <c r="G4234" t="s">
        <v>6</v>
      </c>
      <c r="H4234">
        <v>42337</v>
      </c>
      <c r="I4234">
        <f>IF(Table3_1[[#This Row],[Status]]="Hired",1,0)</f>
        <v>0</v>
      </c>
      <c r="J4234" t="b">
        <f>OR((Table3_1[[#This Row],[Offered Salary]]&lt;$O$27),(Table3_1[[#This Row],[Offered Salary]]&gt;$O$28))</f>
        <v>0</v>
      </c>
      <c r="K4234" t="str">
        <f>IF(Table3_1[[#This Row],[Offered Salary]]&lt;$O$27,"Low",IF(Table3_1[[#This Row],[Offered Salary]]&gt;$O$28,"High",""))</f>
        <v/>
      </c>
      <c r="L4234" s="6">
        <f>((Table3_1[[#This Row],[Offered Salary]]-$O$25)/$O$26)</f>
        <v>-0.26507830739787802</v>
      </c>
    </row>
    <row r="4235" spans="1:12" x14ac:dyDescent="0.3">
      <c r="A4235">
        <v>947056</v>
      </c>
      <c r="B4235" s="2">
        <v>41877</v>
      </c>
      <c r="C4235" s="3">
        <v>0.3974421296296296</v>
      </c>
      <c r="D4235" t="s">
        <v>31</v>
      </c>
      <c r="E4235" t="s">
        <v>27</v>
      </c>
      <c r="F4235" t="s">
        <v>15</v>
      </c>
      <c r="G4235" t="s">
        <v>6</v>
      </c>
      <c r="H4235">
        <v>14525</v>
      </c>
      <c r="I4235">
        <f>IF(Table3_1[[#This Row],[Status]]="Hired",1,0)</f>
        <v>1</v>
      </c>
      <c r="J4235" t="b">
        <f>OR((Table3_1[[#This Row],[Offered Salary]]&lt;$O$27),(Table3_1[[#This Row],[Offered Salary]]&gt;$O$28))</f>
        <v>0</v>
      </c>
      <c r="K4235" t="str">
        <f>IF(Table3_1[[#This Row],[Offered Salary]]&lt;$O$27,"Low",IF(Table3_1[[#This Row],[Offered Salary]]&gt;$O$28,"High",""))</f>
        <v/>
      </c>
      <c r="L4235" s="6">
        <f>((Table3_1[[#This Row],[Offered Salary]]-$O$25)/$O$26)</f>
        <v>-1.2290833604273479</v>
      </c>
    </row>
    <row r="4236" spans="1:12" x14ac:dyDescent="0.3">
      <c r="A4236">
        <v>458505</v>
      </c>
      <c r="B4236" s="2">
        <v>41800</v>
      </c>
      <c r="C4236" s="3">
        <v>0.39719907407407407</v>
      </c>
      <c r="D4236" t="s">
        <v>31</v>
      </c>
      <c r="E4236" t="s">
        <v>27</v>
      </c>
      <c r="F4236" t="s">
        <v>15</v>
      </c>
      <c r="G4236" t="s">
        <v>10</v>
      </c>
      <c r="H4236">
        <v>88355</v>
      </c>
      <c r="I4236">
        <f>IF(Table3_1[[#This Row],[Status]]="Hired",1,0)</f>
        <v>1</v>
      </c>
      <c r="J4236" t="b">
        <f>OR((Table3_1[[#This Row],[Offered Salary]]&lt;$O$27),(Table3_1[[#This Row],[Offered Salary]]&gt;$O$28))</f>
        <v>0</v>
      </c>
      <c r="K4236" t="str">
        <f>IF(Table3_1[[#This Row],[Offered Salary]]&lt;$O$27,"Low",IF(Table3_1[[#This Row],[Offered Salary]]&gt;$O$28,"High",""))</f>
        <v/>
      </c>
      <c r="L4236" s="6">
        <f>((Table3_1[[#This Row],[Offered Salary]]-$O$25)/$O$26)</f>
        <v>1.3299736317043132</v>
      </c>
    </row>
    <row r="4237" spans="1:12" x14ac:dyDescent="0.3">
      <c r="A4237">
        <v>714873</v>
      </c>
      <c r="B4237" s="2">
        <v>41800</v>
      </c>
      <c r="C4237" s="3">
        <v>0.39748842592592593</v>
      </c>
      <c r="D4237" t="s">
        <v>30</v>
      </c>
      <c r="E4237" t="s">
        <v>29</v>
      </c>
      <c r="F4237" t="s">
        <v>15</v>
      </c>
      <c r="G4237" t="s">
        <v>10</v>
      </c>
      <c r="H4237">
        <v>95991</v>
      </c>
      <c r="I4237">
        <f>IF(Table3_1[[#This Row],[Status]]="Hired",1,0)</f>
        <v>0</v>
      </c>
      <c r="J4237" t="b">
        <f>OR((Table3_1[[#This Row],[Offered Salary]]&lt;$O$27),(Table3_1[[#This Row],[Offered Salary]]&gt;$O$28))</f>
        <v>0</v>
      </c>
      <c r="K4237" t="str">
        <f>IF(Table3_1[[#This Row],[Offered Salary]]&lt;$O$27,"Low",IF(Table3_1[[#This Row],[Offered Salary]]&gt;$O$28,"High",""))</f>
        <v/>
      </c>
      <c r="L4237" s="6">
        <f>((Table3_1[[#This Row],[Offered Salary]]-$O$25)/$O$26)</f>
        <v>1.5946486850961237</v>
      </c>
    </row>
    <row r="4238" spans="1:12" x14ac:dyDescent="0.3">
      <c r="A4238">
        <v>91111</v>
      </c>
      <c r="B4238" s="2">
        <v>41815</v>
      </c>
      <c r="C4238" s="3">
        <v>0.39766203703703706</v>
      </c>
      <c r="D4238" t="s">
        <v>31</v>
      </c>
      <c r="E4238" t="s">
        <v>27</v>
      </c>
      <c r="F4238" t="s">
        <v>17</v>
      </c>
      <c r="G4238" t="s">
        <v>10</v>
      </c>
      <c r="H4238">
        <v>90355</v>
      </c>
      <c r="I4238">
        <f>IF(Table3_1[[#This Row],[Status]]="Hired",1,0)</f>
        <v>1</v>
      </c>
      <c r="J4238" t="b">
        <f>OR((Table3_1[[#This Row],[Offered Salary]]&lt;$O$27),(Table3_1[[#This Row],[Offered Salary]]&gt;$O$28))</f>
        <v>0</v>
      </c>
      <c r="K4238" t="str">
        <f>IF(Table3_1[[#This Row],[Offered Salary]]&lt;$O$27,"Low",IF(Table3_1[[#This Row],[Offered Salary]]&gt;$O$28,"High",""))</f>
        <v/>
      </c>
      <c r="L4238" s="6">
        <f>((Table3_1[[#This Row],[Offered Salary]]-$O$25)/$O$26)</f>
        <v>1.3992965896382605</v>
      </c>
    </row>
    <row r="4239" spans="1:12" x14ac:dyDescent="0.3">
      <c r="A4239">
        <v>787156</v>
      </c>
      <c r="B4239" s="2">
        <v>41829</v>
      </c>
      <c r="C4239" s="3">
        <v>0.39717592592592593</v>
      </c>
      <c r="D4239" t="s">
        <v>30</v>
      </c>
      <c r="E4239" t="s">
        <v>27</v>
      </c>
      <c r="F4239" t="s">
        <v>17</v>
      </c>
      <c r="G4239" t="s">
        <v>10</v>
      </c>
      <c r="H4239">
        <v>42832</v>
      </c>
      <c r="I4239">
        <f>IF(Table3_1[[#This Row],[Status]]="Hired",1,0)</f>
        <v>0</v>
      </c>
      <c r="J4239" t="b">
        <f>OR((Table3_1[[#This Row],[Offered Salary]]&lt;$O$27),(Table3_1[[#This Row],[Offered Salary]]&gt;$O$28))</f>
        <v>0</v>
      </c>
      <c r="K4239" t="str">
        <f>IF(Table3_1[[#This Row],[Offered Salary]]&lt;$O$27,"Low",IF(Table3_1[[#This Row],[Offered Salary]]&gt;$O$28,"High",""))</f>
        <v/>
      </c>
      <c r="L4239" s="6">
        <f>((Table3_1[[#This Row],[Offered Salary]]-$O$25)/$O$26)</f>
        <v>-0.24792087530922607</v>
      </c>
    </row>
    <row r="4240" spans="1:12" x14ac:dyDescent="0.3">
      <c r="A4240">
        <v>945207</v>
      </c>
      <c r="B4240" s="2">
        <v>41773</v>
      </c>
      <c r="C4240" s="3">
        <v>0.39746527777777779</v>
      </c>
      <c r="D4240" t="s">
        <v>31</v>
      </c>
      <c r="E4240" t="s">
        <v>27</v>
      </c>
      <c r="F4240" t="s">
        <v>20</v>
      </c>
      <c r="G4240" t="s">
        <v>8</v>
      </c>
      <c r="H4240">
        <v>79204</v>
      </c>
      <c r="I4240">
        <f>IF(Table3_1[[#This Row],[Status]]="Hired",1,0)</f>
        <v>1</v>
      </c>
      <c r="J4240" t="b">
        <f>OR((Table3_1[[#This Row],[Offered Salary]]&lt;$O$27),(Table3_1[[#This Row],[Offered Salary]]&gt;$O$28))</f>
        <v>0</v>
      </c>
      <c r="K4240" t="str">
        <f>IF(Table3_1[[#This Row],[Offered Salary]]&lt;$O$27,"Low",IF(Table3_1[[#This Row],[Offered Salary]]&gt;$O$28,"High",""))</f>
        <v/>
      </c>
      <c r="L4240" s="6">
        <f>((Table3_1[[#This Row],[Offered Salary]]-$O$25)/$O$26)</f>
        <v>1.0127864376775377</v>
      </c>
    </row>
    <row r="4241" spans="1:12" x14ac:dyDescent="0.3">
      <c r="A4241">
        <v>194975</v>
      </c>
      <c r="B4241" s="2">
        <v>41773</v>
      </c>
      <c r="C4241" s="3">
        <v>0.39783564814814815</v>
      </c>
      <c r="D4241" t="s">
        <v>31</v>
      </c>
      <c r="E4241" t="s">
        <v>29</v>
      </c>
      <c r="F4241" t="s">
        <v>20</v>
      </c>
      <c r="G4241" t="s">
        <v>8</v>
      </c>
      <c r="H4241">
        <v>50280</v>
      </c>
      <c r="I4241">
        <f>IF(Table3_1[[#This Row],[Status]]="Hired",1,0)</f>
        <v>1</v>
      </c>
      <c r="J4241" t="b">
        <f>OR((Table3_1[[#This Row],[Offered Salary]]&lt;$O$27),(Table3_1[[#This Row],[Offered Salary]]&gt;$O$28))</f>
        <v>0</v>
      </c>
      <c r="K4241" t="str">
        <f>IF(Table3_1[[#This Row],[Offered Salary]]&lt;$O$27,"Low",IF(Table3_1[[#This Row],[Offered Salary]]&gt;$O$28,"High",""))</f>
        <v/>
      </c>
      <c r="L4241" s="6">
        <f>((Table3_1[[#This Row],[Offered Salary]]-$O$25)/$O$26)</f>
        <v>1.023782003679333E-2</v>
      </c>
    </row>
    <row r="4242" spans="1:12" x14ac:dyDescent="0.3">
      <c r="A4242">
        <v>596025</v>
      </c>
      <c r="B4242" s="2">
        <v>41822</v>
      </c>
      <c r="C4242" s="3">
        <v>0.39807870370370368</v>
      </c>
      <c r="D4242" t="s">
        <v>31</v>
      </c>
      <c r="E4242" t="s">
        <v>27</v>
      </c>
      <c r="F4242" t="s">
        <v>20</v>
      </c>
      <c r="G4242" t="s">
        <v>8</v>
      </c>
      <c r="H4242">
        <v>90204</v>
      </c>
      <c r="I4242">
        <f>IF(Table3_1[[#This Row],[Status]]="Hired",1,0)</f>
        <v>1</v>
      </c>
      <c r="J4242" t="b">
        <f>OR((Table3_1[[#This Row],[Offered Salary]]&lt;$O$27),(Table3_1[[#This Row],[Offered Salary]]&gt;$O$28))</f>
        <v>0</v>
      </c>
      <c r="K4242" t="str">
        <f>IF(Table3_1[[#This Row],[Offered Salary]]&lt;$O$27,"Low",IF(Table3_1[[#This Row],[Offered Salary]]&gt;$O$28,"High",""))</f>
        <v/>
      </c>
      <c r="L4242" s="6">
        <f>((Table3_1[[#This Row],[Offered Salary]]-$O$25)/$O$26)</f>
        <v>1.3940627063142474</v>
      </c>
    </row>
    <row r="4243" spans="1:12" x14ac:dyDescent="0.3">
      <c r="A4243">
        <v>651866</v>
      </c>
      <c r="B4243" s="2">
        <v>41822</v>
      </c>
      <c r="C4243" s="3">
        <v>0.39837962962962964</v>
      </c>
      <c r="D4243" t="s">
        <v>30</v>
      </c>
      <c r="E4243" t="s">
        <v>27</v>
      </c>
      <c r="F4243" t="s">
        <v>20</v>
      </c>
      <c r="G4243" t="s">
        <v>8</v>
      </c>
      <c r="H4243">
        <v>74853</v>
      </c>
      <c r="I4243">
        <f>IF(Table3_1[[#This Row],[Status]]="Hired",1,0)</f>
        <v>0</v>
      </c>
      <c r="J4243" t="b">
        <f>OR((Table3_1[[#This Row],[Offered Salary]]&lt;$O$27),(Table3_1[[#This Row],[Offered Salary]]&gt;$O$28))</f>
        <v>0</v>
      </c>
      <c r="K4243" t="str">
        <f>IF(Table3_1[[#This Row],[Offered Salary]]&lt;$O$27,"Low",IF(Table3_1[[#This Row],[Offered Salary]]&gt;$O$28,"High",""))</f>
        <v/>
      </c>
      <c r="L4243" s="6">
        <f>((Table3_1[[#This Row],[Offered Salary]]-$O$25)/$O$26)</f>
        <v>0.86197434269223572</v>
      </c>
    </row>
    <row r="4244" spans="1:12" x14ac:dyDescent="0.3">
      <c r="A4244">
        <v>705751</v>
      </c>
      <c r="B4244" s="2">
        <v>41822</v>
      </c>
      <c r="C4244" s="3">
        <v>0.39898148148148149</v>
      </c>
      <c r="D4244" t="s">
        <v>31</v>
      </c>
      <c r="E4244" t="s">
        <v>29</v>
      </c>
      <c r="F4244" t="s">
        <v>20</v>
      </c>
      <c r="G4244" t="s">
        <v>8</v>
      </c>
      <c r="H4244">
        <v>40857</v>
      </c>
      <c r="I4244">
        <f>IF(Table3_1[[#This Row],[Status]]="Hired",1,0)</f>
        <v>1</v>
      </c>
      <c r="J4244" t="b">
        <f>OR((Table3_1[[#This Row],[Offered Salary]]&lt;$O$27),(Table3_1[[#This Row],[Offered Salary]]&gt;$O$28))</f>
        <v>0</v>
      </c>
      <c r="K4244" t="str">
        <f>IF(Table3_1[[#This Row],[Offered Salary]]&lt;$O$27,"Low",IF(Table3_1[[#This Row],[Offered Salary]]&gt;$O$28,"High",""))</f>
        <v/>
      </c>
      <c r="L4244" s="6">
        <f>((Table3_1[[#This Row],[Offered Salary]]-$O$25)/$O$26)</f>
        <v>-0.31637729626899891</v>
      </c>
    </row>
    <row r="4245" spans="1:12" x14ac:dyDescent="0.3">
      <c r="A4245">
        <v>771111</v>
      </c>
      <c r="B4245" s="2">
        <v>41822</v>
      </c>
      <c r="C4245" s="3">
        <v>0.39964120370370371</v>
      </c>
      <c r="D4245" t="s">
        <v>30</v>
      </c>
      <c r="E4245" t="s">
        <v>29</v>
      </c>
      <c r="F4245" t="s">
        <v>20</v>
      </c>
      <c r="G4245" t="s">
        <v>8</v>
      </c>
      <c r="H4245">
        <v>52640</v>
      </c>
      <c r="I4245">
        <f>IF(Table3_1[[#This Row],[Status]]="Hired",1,0)</f>
        <v>0</v>
      </c>
      <c r="J4245" t="b">
        <f>OR((Table3_1[[#This Row],[Offered Salary]]&lt;$O$27),(Table3_1[[#This Row],[Offered Salary]]&gt;$O$28))</f>
        <v>0</v>
      </c>
      <c r="K4245" t="str">
        <f>IF(Table3_1[[#This Row],[Offered Salary]]&lt;$O$27,"Low",IF(Table3_1[[#This Row],[Offered Salary]]&gt;$O$28,"High",""))</f>
        <v/>
      </c>
      <c r="L4245" s="6">
        <f>((Table3_1[[#This Row],[Offered Salary]]-$O$25)/$O$26)</f>
        <v>9.2038910398851037E-2</v>
      </c>
    </row>
    <row r="4246" spans="1:12" x14ac:dyDescent="0.3">
      <c r="A4246">
        <v>864439</v>
      </c>
      <c r="B4246" s="2">
        <v>41832</v>
      </c>
      <c r="C4246" s="3">
        <v>0.66660879629629632</v>
      </c>
      <c r="D4246" t="s">
        <v>30</v>
      </c>
      <c r="E4246" t="s">
        <v>27</v>
      </c>
      <c r="F4246" t="s">
        <v>20</v>
      </c>
      <c r="G4246" t="s">
        <v>8</v>
      </c>
      <c r="H4246">
        <v>19621</v>
      </c>
      <c r="I4246">
        <f>IF(Table3_1[[#This Row],[Status]]="Hired",1,0)</f>
        <v>0</v>
      </c>
      <c r="J4246" t="b">
        <f>OR((Table3_1[[#This Row],[Offered Salary]]&lt;$O$27),(Table3_1[[#This Row],[Offered Salary]]&gt;$O$28))</f>
        <v>0</v>
      </c>
      <c r="K4246" t="str">
        <f>IF(Table3_1[[#This Row],[Offered Salary]]&lt;$O$27,"Low",IF(Table3_1[[#This Row],[Offered Salary]]&gt;$O$28,"High",""))</f>
        <v/>
      </c>
      <c r="L4246" s="6">
        <f>((Table3_1[[#This Row],[Offered Salary]]-$O$25)/$O$26)</f>
        <v>-1.0524484636116505</v>
      </c>
    </row>
    <row r="4247" spans="1:12" x14ac:dyDescent="0.3">
      <c r="A4247">
        <v>838147</v>
      </c>
      <c r="B4247" s="2">
        <v>41834</v>
      </c>
      <c r="C4247" s="3">
        <v>0.54769675925925931</v>
      </c>
      <c r="D4247" t="s">
        <v>30</v>
      </c>
      <c r="E4247" t="s">
        <v>29</v>
      </c>
      <c r="F4247" t="s">
        <v>20</v>
      </c>
      <c r="G4247" t="s">
        <v>8</v>
      </c>
      <c r="H4247">
        <v>54775</v>
      </c>
      <c r="I4247">
        <f>IF(Table3_1[[#This Row],[Status]]="Hired",1,0)</f>
        <v>0</v>
      </c>
      <c r="J4247" t="b">
        <f>OR((Table3_1[[#This Row],[Offered Salary]]&lt;$O$27),(Table3_1[[#This Row],[Offered Salary]]&gt;$O$28))</f>
        <v>0</v>
      </c>
      <c r="K4247" t="str">
        <f>IF(Table3_1[[#This Row],[Offered Salary]]&lt;$O$27,"Low",IF(Table3_1[[#This Row],[Offered Salary]]&gt;$O$28,"High",""))</f>
        <v/>
      </c>
      <c r="L4247" s="6">
        <f>((Table3_1[[#This Row],[Offered Salary]]-$O$25)/$O$26)</f>
        <v>0.16604116799333968</v>
      </c>
    </row>
    <row r="4248" spans="1:12" x14ac:dyDescent="0.3">
      <c r="A4248">
        <v>619001</v>
      </c>
      <c r="B4248" s="2">
        <v>41834</v>
      </c>
      <c r="C4248" s="3">
        <v>0.5465740740740741</v>
      </c>
      <c r="D4248" t="s">
        <v>30</v>
      </c>
      <c r="E4248" t="s">
        <v>28</v>
      </c>
      <c r="F4248" t="s">
        <v>20</v>
      </c>
      <c r="G4248" t="s">
        <v>8</v>
      </c>
      <c r="H4248">
        <v>79476</v>
      </c>
      <c r="I4248">
        <f>IF(Table3_1[[#This Row],[Status]]="Hired",1,0)</f>
        <v>0</v>
      </c>
      <c r="J4248" t="b">
        <f>OR((Table3_1[[#This Row],[Offered Salary]]&lt;$O$27),(Table3_1[[#This Row],[Offered Salary]]&gt;$O$28))</f>
        <v>0</v>
      </c>
      <c r="K4248" t="str">
        <f>IF(Table3_1[[#This Row],[Offered Salary]]&lt;$O$27,"Low",IF(Table3_1[[#This Row],[Offered Salary]]&gt;$O$28,"High",""))</f>
        <v/>
      </c>
      <c r="L4248" s="6">
        <f>((Table3_1[[#This Row],[Offered Salary]]-$O$25)/$O$26)</f>
        <v>1.0222143599565547</v>
      </c>
    </row>
    <row r="4249" spans="1:12" x14ac:dyDescent="0.3">
      <c r="A4249">
        <v>813726</v>
      </c>
      <c r="B4249" s="2">
        <v>41834</v>
      </c>
      <c r="C4249" s="3">
        <v>0.65399305555555554</v>
      </c>
      <c r="D4249" t="s">
        <v>30</v>
      </c>
      <c r="E4249" t="s">
        <v>27</v>
      </c>
      <c r="F4249" t="s">
        <v>20</v>
      </c>
      <c r="G4249" t="s">
        <v>8</v>
      </c>
      <c r="H4249">
        <v>22578</v>
      </c>
      <c r="I4249">
        <f>IF(Table3_1[[#This Row],[Status]]="Hired",1,0)</f>
        <v>0</v>
      </c>
      <c r="J4249" t="b">
        <f>OR((Table3_1[[#This Row],[Offered Salary]]&lt;$O$27),(Table3_1[[#This Row],[Offered Salary]]&gt;$O$28))</f>
        <v>0</v>
      </c>
      <c r="K4249" t="str">
        <f>IF(Table3_1[[#This Row],[Offered Salary]]&lt;$O$27,"Low",IF(Table3_1[[#This Row],[Offered Salary]]&gt;$O$28,"High",""))</f>
        <v/>
      </c>
      <c r="L4249" s="6">
        <f>((Table3_1[[#This Row],[Offered Salary]]-$O$25)/$O$26)</f>
        <v>-0.94995447030630942</v>
      </c>
    </row>
    <row r="4250" spans="1:12" x14ac:dyDescent="0.3">
      <c r="A4250">
        <v>294269</v>
      </c>
      <c r="B4250" s="2">
        <v>41835</v>
      </c>
      <c r="C4250" s="3">
        <v>0.38261574074074073</v>
      </c>
      <c r="D4250" t="s">
        <v>31</v>
      </c>
      <c r="E4250" t="s">
        <v>27</v>
      </c>
      <c r="F4250" t="s">
        <v>20</v>
      </c>
      <c r="G4250" t="s">
        <v>8</v>
      </c>
      <c r="H4250">
        <v>37815</v>
      </c>
      <c r="I4250">
        <f>IF(Table3_1[[#This Row],[Status]]="Hired",1,0)</f>
        <v>1</v>
      </c>
      <c r="J4250" t="b">
        <f>OR((Table3_1[[#This Row],[Offered Salary]]&lt;$O$27),(Table3_1[[#This Row],[Offered Salary]]&gt;$O$28))</f>
        <v>0</v>
      </c>
      <c r="K4250" t="str">
        <f>IF(Table3_1[[#This Row],[Offered Salary]]&lt;$O$27,"Low",IF(Table3_1[[#This Row],[Offered Salary]]&gt;$O$28,"High",""))</f>
        <v/>
      </c>
      <c r="L4250" s="6">
        <f>((Table3_1[[#This Row],[Offered Salary]]-$O$25)/$O$26)</f>
        <v>-0.42181751528653261</v>
      </c>
    </row>
    <row r="4251" spans="1:12" x14ac:dyDescent="0.3">
      <c r="A4251">
        <v>399600</v>
      </c>
      <c r="B4251" s="2">
        <v>41835</v>
      </c>
      <c r="C4251" s="3">
        <v>0.38414351851851852</v>
      </c>
      <c r="D4251" t="s">
        <v>31</v>
      </c>
      <c r="E4251" t="s">
        <v>27</v>
      </c>
      <c r="F4251" t="s">
        <v>20</v>
      </c>
      <c r="G4251" t="s">
        <v>8</v>
      </c>
      <c r="H4251">
        <v>89659</v>
      </c>
      <c r="I4251">
        <f>IF(Table3_1[[#This Row],[Status]]="Hired",1,0)</f>
        <v>1</v>
      </c>
      <c r="J4251" t="b">
        <f>OR((Table3_1[[#This Row],[Offered Salary]]&lt;$O$27),(Table3_1[[#This Row],[Offered Salary]]&gt;$O$28))</f>
        <v>0</v>
      </c>
      <c r="K4251" t="str">
        <f>IF(Table3_1[[#This Row],[Offered Salary]]&lt;$O$27,"Low",IF(Table3_1[[#This Row],[Offered Salary]]&gt;$O$28,"High",""))</f>
        <v/>
      </c>
      <c r="L4251" s="6">
        <f>((Table3_1[[#This Row],[Offered Salary]]-$O$25)/$O$26)</f>
        <v>1.3751722002772468</v>
      </c>
    </row>
    <row r="4252" spans="1:12" x14ac:dyDescent="0.3">
      <c r="A4252">
        <v>201804</v>
      </c>
      <c r="B4252" s="2">
        <v>41835</v>
      </c>
      <c r="C4252" s="3">
        <v>0.38439814814814816</v>
      </c>
      <c r="D4252" t="s">
        <v>30</v>
      </c>
      <c r="E4252" t="s">
        <v>27</v>
      </c>
      <c r="F4252" t="s">
        <v>20</v>
      </c>
      <c r="G4252" t="s">
        <v>8</v>
      </c>
      <c r="H4252">
        <v>41483</v>
      </c>
      <c r="I4252">
        <f>IF(Table3_1[[#This Row],[Status]]="Hired",1,0)</f>
        <v>0</v>
      </c>
      <c r="J4252" t="b">
        <f>OR((Table3_1[[#This Row],[Offered Salary]]&lt;$O$27),(Table3_1[[#This Row],[Offered Salary]]&gt;$O$28))</f>
        <v>0</v>
      </c>
      <c r="K4252" t="str">
        <f>IF(Table3_1[[#This Row],[Offered Salary]]&lt;$O$27,"Low",IF(Table3_1[[#This Row],[Offered Salary]]&gt;$O$28,"High",""))</f>
        <v/>
      </c>
      <c r="L4252" s="6">
        <f>((Table3_1[[#This Row],[Offered Salary]]-$O$25)/$O$26)</f>
        <v>-0.29467921043567347</v>
      </c>
    </row>
    <row r="4253" spans="1:12" x14ac:dyDescent="0.3">
      <c r="A4253">
        <v>554095</v>
      </c>
      <c r="B4253" s="2">
        <v>41781</v>
      </c>
      <c r="C4253" s="3">
        <v>0.4251388888888889</v>
      </c>
      <c r="D4253" t="s">
        <v>31</v>
      </c>
      <c r="E4253" t="s">
        <v>27</v>
      </c>
      <c r="F4253" t="s">
        <v>17</v>
      </c>
      <c r="G4253" t="s">
        <v>8</v>
      </c>
      <c r="H4253">
        <v>34588</v>
      </c>
      <c r="I4253">
        <f>IF(Table3_1[[#This Row],[Status]]="Hired",1,0)</f>
        <v>1</v>
      </c>
      <c r="J4253" t="b">
        <f>OR((Table3_1[[#This Row],[Offered Salary]]&lt;$O$27),(Table3_1[[#This Row],[Offered Salary]]&gt;$O$28))</f>
        <v>0</v>
      </c>
      <c r="K4253" t="str">
        <f>IF(Table3_1[[#This Row],[Offered Salary]]&lt;$O$27,"Low",IF(Table3_1[[#This Row],[Offered Salary]]&gt;$O$28,"High",""))</f>
        <v/>
      </c>
      <c r="L4253" s="6">
        <f>((Table3_1[[#This Row],[Offered Salary]]-$O$25)/$O$26)</f>
        <v>-0.53367010791295644</v>
      </c>
    </row>
    <row r="4254" spans="1:12" x14ac:dyDescent="0.3">
      <c r="A4254">
        <v>126252</v>
      </c>
      <c r="B4254" s="2">
        <v>41789</v>
      </c>
      <c r="C4254" s="3">
        <v>0.6368287037037037</v>
      </c>
      <c r="D4254" t="s">
        <v>31</v>
      </c>
      <c r="E4254" t="s">
        <v>27</v>
      </c>
      <c r="F4254" t="s">
        <v>17</v>
      </c>
      <c r="G4254" t="s">
        <v>8</v>
      </c>
      <c r="H4254">
        <v>41157</v>
      </c>
      <c r="I4254">
        <f>IF(Table3_1[[#This Row],[Status]]="Hired",1,0)</f>
        <v>1</v>
      </c>
      <c r="J4254" t="b">
        <f>OR((Table3_1[[#This Row],[Offered Salary]]&lt;$O$27),(Table3_1[[#This Row],[Offered Salary]]&gt;$O$28))</f>
        <v>0</v>
      </c>
      <c r="K4254" t="str">
        <f>IF(Table3_1[[#This Row],[Offered Salary]]&lt;$O$27,"Low",IF(Table3_1[[#This Row],[Offered Salary]]&gt;$O$28,"High",""))</f>
        <v/>
      </c>
      <c r="L4254" s="6">
        <f>((Table3_1[[#This Row],[Offered Salary]]-$O$25)/$O$26)</f>
        <v>-0.30597885257890683</v>
      </c>
    </row>
    <row r="4255" spans="1:12" x14ac:dyDescent="0.3">
      <c r="A4255">
        <v>469996</v>
      </c>
      <c r="B4255" s="2">
        <v>41780</v>
      </c>
      <c r="C4255" s="3">
        <v>0.39946759259259257</v>
      </c>
      <c r="D4255" t="s">
        <v>31</v>
      </c>
      <c r="E4255" t="s">
        <v>27</v>
      </c>
      <c r="F4255" t="s">
        <v>17</v>
      </c>
      <c r="G4255" t="s">
        <v>8</v>
      </c>
      <c r="H4255">
        <v>18464</v>
      </c>
      <c r="I4255">
        <f>IF(Table3_1[[#This Row],[Status]]="Hired",1,0)</f>
        <v>1</v>
      </c>
      <c r="J4255" t="b">
        <f>OR((Table3_1[[#This Row],[Offered Salary]]&lt;$O$27),(Table3_1[[#This Row],[Offered Salary]]&gt;$O$28))</f>
        <v>0</v>
      </c>
      <c r="K4255" t="str">
        <f>IF(Table3_1[[#This Row],[Offered Salary]]&lt;$O$27,"Low",IF(Table3_1[[#This Row],[Offered Salary]]&gt;$O$28,"High",""))</f>
        <v/>
      </c>
      <c r="L4255" s="6">
        <f>((Table3_1[[#This Row],[Offered Salary]]-$O$25)/$O$26)</f>
        <v>-1.0925517947764387</v>
      </c>
    </row>
    <row r="4256" spans="1:12" x14ac:dyDescent="0.3">
      <c r="A4256">
        <v>101434</v>
      </c>
      <c r="B4256" s="2">
        <v>41807</v>
      </c>
      <c r="C4256" s="3">
        <v>0.62328703703703703</v>
      </c>
      <c r="D4256" t="s">
        <v>31</v>
      </c>
      <c r="E4256" t="s">
        <v>29</v>
      </c>
      <c r="F4256" t="s">
        <v>17</v>
      </c>
      <c r="G4256" t="s">
        <v>8</v>
      </c>
      <c r="H4256">
        <v>82135</v>
      </c>
      <c r="I4256">
        <f>IF(Table3_1[[#This Row],[Status]]="Hired",1,0)</f>
        <v>1</v>
      </c>
      <c r="J4256" t="b">
        <f>OR((Table3_1[[#This Row],[Offered Salary]]&lt;$O$27),(Table3_1[[#This Row],[Offered Salary]]&gt;$O$28))</f>
        <v>0</v>
      </c>
      <c r="K4256" t="str">
        <f>IF(Table3_1[[#This Row],[Offered Salary]]&lt;$O$27,"Low",IF(Table3_1[[#This Row],[Offered Salary]]&gt;$O$28,"High",""))</f>
        <v/>
      </c>
      <c r="L4256" s="6">
        <f>((Table3_1[[#This Row],[Offered Salary]]-$O$25)/$O$26)</f>
        <v>1.1143792325297375</v>
      </c>
    </row>
    <row r="4257" spans="1:12" x14ac:dyDescent="0.3">
      <c r="A4257">
        <v>115579</v>
      </c>
      <c r="B4257" s="2">
        <v>41807</v>
      </c>
      <c r="C4257" s="3">
        <v>0.6260648148148148</v>
      </c>
      <c r="D4257" t="s">
        <v>31</v>
      </c>
      <c r="E4257" t="s">
        <v>27</v>
      </c>
      <c r="F4257" t="s">
        <v>17</v>
      </c>
      <c r="G4257" t="s">
        <v>8</v>
      </c>
      <c r="H4257">
        <v>76291</v>
      </c>
      <c r="I4257">
        <f>IF(Table3_1[[#This Row],[Status]]="Hired",1,0)</f>
        <v>1</v>
      </c>
      <c r="J4257" t="b">
        <f>OR((Table3_1[[#This Row],[Offered Salary]]&lt;$O$27),(Table3_1[[#This Row],[Offered Salary]]&gt;$O$28))</f>
        <v>0</v>
      </c>
      <c r="K4257" t="str">
        <f>IF(Table3_1[[#This Row],[Offered Salary]]&lt;$O$27,"Low",IF(Table3_1[[#This Row],[Offered Salary]]&gt;$O$28,"High",""))</f>
        <v/>
      </c>
      <c r="L4257" s="6">
        <f>((Table3_1[[#This Row],[Offered Salary]]-$O$25)/$O$26)</f>
        <v>0.91181754944674376</v>
      </c>
    </row>
    <row r="4258" spans="1:12" x14ac:dyDescent="0.3">
      <c r="A4258">
        <v>432166</v>
      </c>
      <c r="B4258" s="2">
        <v>41810</v>
      </c>
      <c r="C4258" s="3">
        <v>0.31482638888888886</v>
      </c>
      <c r="D4258" t="s">
        <v>31</v>
      </c>
      <c r="E4258" t="s">
        <v>27</v>
      </c>
      <c r="F4258" t="s">
        <v>17</v>
      </c>
      <c r="G4258" t="s">
        <v>8</v>
      </c>
      <c r="H4258">
        <v>39270</v>
      </c>
      <c r="I4258">
        <f>IF(Table3_1[[#This Row],[Status]]="Hired",1,0)</f>
        <v>1</v>
      </c>
      <c r="J4258" t="b">
        <f>OR((Table3_1[[#This Row],[Offered Salary]]&lt;$O$27),(Table3_1[[#This Row],[Offered Salary]]&gt;$O$28))</f>
        <v>0</v>
      </c>
      <c r="K4258" t="str">
        <f>IF(Table3_1[[#This Row],[Offered Salary]]&lt;$O$27,"Low",IF(Table3_1[[#This Row],[Offered Salary]]&gt;$O$28,"High",""))</f>
        <v/>
      </c>
      <c r="L4258" s="6">
        <f>((Table3_1[[#This Row],[Offered Salary]]-$O$25)/$O$26)</f>
        <v>-0.37138506338958605</v>
      </c>
    </row>
    <row r="4259" spans="1:12" x14ac:dyDescent="0.3">
      <c r="A4259">
        <v>619099</v>
      </c>
      <c r="B4259" s="2">
        <v>41810</v>
      </c>
      <c r="C4259" s="3">
        <v>0.31789351851851849</v>
      </c>
      <c r="D4259" t="s">
        <v>30</v>
      </c>
      <c r="E4259" t="s">
        <v>27</v>
      </c>
      <c r="F4259" t="s">
        <v>17</v>
      </c>
      <c r="G4259" t="s">
        <v>8</v>
      </c>
      <c r="H4259">
        <v>5621</v>
      </c>
      <c r="I4259">
        <f>IF(Table3_1[[#This Row],[Status]]="Hired",1,0)</f>
        <v>0</v>
      </c>
      <c r="J4259" t="b">
        <f>OR((Table3_1[[#This Row],[Offered Salary]]&lt;$O$27),(Table3_1[[#This Row],[Offered Salary]]&gt;$O$28))</f>
        <v>1</v>
      </c>
      <c r="K4259" t="str">
        <f>IF(Table3_1[[#This Row],[Offered Salary]]&lt;$O$27,"Low",IF(Table3_1[[#This Row],[Offered Salary]]&gt;$O$28,"High",""))</f>
        <v>Low</v>
      </c>
      <c r="L4259" s="6">
        <f>((Table3_1[[#This Row],[Offered Salary]]-$O$25)/$O$26)</f>
        <v>-1.5377091691492808</v>
      </c>
    </row>
    <row r="4260" spans="1:12" x14ac:dyDescent="0.3">
      <c r="A4260">
        <v>377160</v>
      </c>
      <c r="B4260" s="2">
        <v>41810</v>
      </c>
      <c r="C4260" s="3">
        <v>0.31815972222222222</v>
      </c>
      <c r="D4260" t="s">
        <v>31</v>
      </c>
      <c r="E4260" t="s">
        <v>27</v>
      </c>
      <c r="F4260" t="s">
        <v>17</v>
      </c>
      <c r="G4260" t="s">
        <v>8</v>
      </c>
      <c r="H4260">
        <v>83734</v>
      </c>
      <c r="I4260">
        <f>IF(Table3_1[[#This Row],[Status]]="Hired",1,0)</f>
        <v>1</v>
      </c>
      <c r="J4260" t="b">
        <f>OR((Table3_1[[#This Row],[Offered Salary]]&lt;$O$27),(Table3_1[[#This Row],[Offered Salary]]&gt;$O$28))</f>
        <v>0</v>
      </c>
      <c r="K4260" t="str">
        <f>IF(Table3_1[[#This Row],[Offered Salary]]&lt;$O$27,"Low",IF(Table3_1[[#This Row],[Offered Salary]]&gt;$O$28,"High",""))</f>
        <v/>
      </c>
      <c r="L4260" s="6">
        <f>((Table3_1[[#This Row],[Offered Salary]]-$O$25)/$O$26)</f>
        <v>1.1698029373979282</v>
      </c>
    </row>
    <row r="4261" spans="1:12" x14ac:dyDescent="0.3">
      <c r="A4261">
        <v>727510</v>
      </c>
      <c r="B4261" s="2">
        <v>41810</v>
      </c>
      <c r="C4261" s="3">
        <v>0.31883101851851853</v>
      </c>
      <c r="D4261" t="s">
        <v>31</v>
      </c>
      <c r="E4261" t="s">
        <v>27</v>
      </c>
      <c r="F4261" t="s">
        <v>17</v>
      </c>
      <c r="G4261" t="s">
        <v>8</v>
      </c>
      <c r="H4261">
        <v>58419</v>
      </c>
      <c r="I4261">
        <f>IF(Table3_1[[#This Row],[Status]]="Hired",1,0)</f>
        <v>1</v>
      </c>
      <c r="J4261" t="b">
        <f>OR((Table3_1[[#This Row],[Offered Salary]]&lt;$O$27),(Table3_1[[#This Row],[Offered Salary]]&gt;$O$28))</f>
        <v>0</v>
      </c>
      <c r="K4261" t="str">
        <f>IF(Table3_1[[#This Row],[Offered Salary]]&lt;$O$27,"Low",IF(Table3_1[[#This Row],[Offered Salary]]&gt;$O$28,"High",""))</f>
        <v/>
      </c>
      <c r="L4261" s="6">
        <f>((Table3_1[[#This Row],[Offered Salary]]-$O$25)/$O$26)</f>
        <v>0.29234759734899146</v>
      </c>
    </row>
    <row r="4262" spans="1:12" x14ac:dyDescent="0.3">
      <c r="A4262">
        <v>820716</v>
      </c>
      <c r="B4262" s="2">
        <v>41814</v>
      </c>
      <c r="C4262" s="3">
        <v>0.75034722222222228</v>
      </c>
      <c r="D4262" t="s">
        <v>31</v>
      </c>
      <c r="E4262" t="s">
        <v>27</v>
      </c>
      <c r="F4262" t="s">
        <v>17</v>
      </c>
      <c r="G4262" t="s">
        <v>8</v>
      </c>
      <c r="H4262">
        <v>76090</v>
      </c>
      <c r="I4262">
        <f>IF(Table3_1[[#This Row],[Status]]="Hired",1,0)</f>
        <v>1</v>
      </c>
      <c r="J4262" t="b">
        <f>OR((Table3_1[[#This Row],[Offered Salary]]&lt;$O$27),(Table3_1[[#This Row],[Offered Salary]]&gt;$O$28))</f>
        <v>0</v>
      </c>
      <c r="K4262" t="str">
        <f>IF(Table3_1[[#This Row],[Offered Salary]]&lt;$O$27,"Low",IF(Table3_1[[#This Row],[Offered Salary]]&gt;$O$28,"High",""))</f>
        <v/>
      </c>
      <c r="L4262" s="6">
        <f>((Table3_1[[#This Row],[Offered Salary]]-$O$25)/$O$26)</f>
        <v>0.90485059217438202</v>
      </c>
    </row>
    <row r="4263" spans="1:12" x14ac:dyDescent="0.3">
      <c r="A4263">
        <v>797456</v>
      </c>
      <c r="B4263" s="2">
        <v>41831</v>
      </c>
      <c r="C4263" s="3">
        <v>0.37564814814814818</v>
      </c>
      <c r="D4263" t="s">
        <v>31</v>
      </c>
      <c r="E4263" t="s">
        <v>27</v>
      </c>
      <c r="F4263" t="s">
        <v>17</v>
      </c>
      <c r="G4263" t="s">
        <v>8</v>
      </c>
      <c r="H4263">
        <v>10036</v>
      </c>
      <c r="I4263">
        <f>IF(Table3_1[[#This Row],[Status]]="Hired",1,0)</f>
        <v>1</v>
      </c>
      <c r="J4263" t="b">
        <f>OR((Table3_1[[#This Row],[Offered Salary]]&lt;$O$27),(Table3_1[[#This Row],[Offered Salary]]&gt;$O$28))</f>
        <v>1</v>
      </c>
      <c r="K4263" t="str">
        <f>IF(Table3_1[[#This Row],[Offered Salary]]&lt;$O$27,"Low",IF(Table3_1[[#This Row],[Offered Salary]]&gt;$O$28,"High",""))</f>
        <v>Low</v>
      </c>
      <c r="L4263" s="6">
        <f>((Table3_1[[#This Row],[Offered Salary]]-$O$25)/$O$26)</f>
        <v>-1.3846787395100923</v>
      </c>
    </row>
    <row r="4264" spans="1:12" x14ac:dyDescent="0.3">
      <c r="A4264">
        <v>63948</v>
      </c>
      <c r="B4264" s="2">
        <v>41761</v>
      </c>
      <c r="C4264" s="3">
        <v>0.7908101851851852</v>
      </c>
      <c r="D4264" t="s">
        <v>31</v>
      </c>
      <c r="E4264" t="s">
        <v>29</v>
      </c>
      <c r="F4264" t="s">
        <v>17</v>
      </c>
      <c r="G4264" t="s">
        <v>6</v>
      </c>
      <c r="H4264">
        <v>78389</v>
      </c>
      <c r="I4264">
        <f>IF(Table3_1[[#This Row],[Status]]="Hired",1,0)</f>
        <v>1</v>
      </c>
      <c r="J4264" t="b">
        <f>OR((Table3_1[[#This Row],[Offered Salary]]&lt;$O$27),(Table3_1[[#This Row],[Offered Salary]]&gt;$O$28))</f>
        <v>0</v>
      </c>
      <c r="K4264" t="str">
        <f>IF(Table3_1[[#This Row],[Offered Salary]]&lt;$O$27,"Low",IF(Table3_1[[#This Row],[Offered Salary]]&gt;$O$28,"High",""))</f>
        <v/>
      </c>
      <c r="L4264" s="6">
        <f>((Table3_1[[#This Row],[Offered Salary]]-$O$25)/$O$26)</f>
        <v>0.98453733231945428</v>
      </c>
    </row>
    <row r="4265" spans="1:12" x14ac:dyDescent="0.3">
      <c r="A4265">
        <v>773795</v>
      </c>
      <c r="B4265" s="2">
        <v>41865</v>
      </c>
      <c r="C4265" s="3">
        <v>0.64321759259259259</v>
      </c>
      <c r="D4265" t="s">
        <v>31</v>
      </c>
      <c r="E4265" t="s">
        <v>28</v>
      </c>
      <c r="F4265" t="s">
        <v>17</v>
      </c>
      <c r="G4265" t="s">
        <v>6</v>
      </c>
      <c r="H4265">
        <v>28477</v>
      </c>
      <c r="I4265">
        <f>IF(Table3_1[[#This Row],[Status]]="Hired",1,0)</f>
        <v>1</v>
      </c>
      <c r="J4265" t="b">
        <f>OR((Table3_1[[#This Row],[Offered Salary]]&lt;$O$27),(Table3_1[[#This Row],[Offered Salary]]&gt;$O$28))</f>
        <v>0</v>
      </c>
      <c r="K4265" t="str">
        <f>IF(Table3_1[[#This Row],[Offered Salary]]&lt;$O$27,"Low",IF(Table3_1[[#This Row],[Offered Salary]]&gt;$O$28,"High",""))</f>
        <v/>
      </c>
      <c r="L4265" s="6">
        <f>((Table3_1[[#This Row],[Offered Salary]]-$O$25)/$O$26)</f>
        <v>-0.74548640588013215</v>
      </c>
    </row>
    <row r="4266" spans="1:12" x14ac:dyDescent="0.3">
      <c r="A4266">
        <v>809978</v>
      </c>
      <c r="B4266" s="2">
        <v>41817</v>
      </c>
      <c r="C4266" s="3">
        <v>0.58671296296296294</v>
      </c>
      <c r="D4266" t="s">
        <v>31</v>
      </c>
      <c r="E4266" t="s">
        <v>27</v>
      </c>
      <c r="F4266" t="s">
        <v>17</v>
      </c>
      <c r="G4266" t="s">
        <v>4</v>
      </c>
      <c r="H4266">
        <v>85187</v>
      </c>
      <c r="I4266">
        <f>IF(Table3_1[[#This Row],[Status]]="Hired",1,0)</f>
        <v>1</v>
      </c>
      <c r="J4266" t="b">
        <f>OR((Table3_1[[#This Row],[Offered Salary]]&lt;$O$27),(Table3_1[[#This Row],[Offered Salary]]&gt;$O$28))</f>
        <v>0</v>
      </c>
      <c r="K4266" t="str">
        <f>IF(Table3_1[[#This Row],[Offered Salary]]&lt;$O$27,"Low",IF(Table3_1[[#This Row],[Offered Salary]]&gt;$O$28,"High",""))</f>
        <v/>
      </c>
      <c r="L4266" s="6">
        <f>((Table3_1[[#This Row],[Offered Salary]]-$O$25)/$O$26)</f>
        <v>1.2201660663369409</v>
      </c>
    </row>
    <row r="4267" spans="1:12" x14ac:dyDescent="0.3">
      <c r="A4267">
        <v>533072</v>
      </c>
      <c r="B4267" s="2">
        <v>41878</v>
      </c>
      <c r="C4267" s="3">
        <v>0.43175925925925923</v>
      </c>
      <c r="D4267" t="s">
        <v>31</v>
      </c>
      <c r="E4267" t="s">
        <v>27</v>
      </c>
      <c r="F4267" t="s">
        <v>17</v>
      </c>
      <c r="G4267" t="s">
        <v>1</v>
      </c>
      <c r="H4267">
        <v>60231</v>
      </c>
      <c r="I4267">
        <f>IF(Table3_1[[#This Row],[Status]]="Hired",1,0)</f>
        <v>1</v>
      </c>
      <c r="J4267" t="b">
        <f>OR((Table3_1[[#This Row],[Offered Salary]]&lt;$O$27),(Table3_1[[#This Row],[Offered Salary]]&gt;$O$28))</f>
        <v>0</v>
      </c>
      <c r="K4267" t="str">
        <f>IF(Table3_1[[#This Row],[Offered Salary]]&lt;$O$27,"Low",IF(Table3_1[[#This Row],[Offered Salary]]&gt;$O$28,"High",""))</f>
        <v/>
      </c>
      <c r="L4267" s="6">
        <f>((Table3_1[[#This Row],[Offered Salary]]-$O$25)/$O$26)</f>
        <v>0.35515419723714764</v>
      </c>
    </row>
    <row r="4268" spans="1:12" x14ac:dyDescent="0.3">
      <c r="A4268">
        <v>456716</v>
      </c>
      <c r="B4268" s="2">
        <v>41878</v>
      </c>
      <c r="C4268" s="3">
        <v>0.4334837962962963</v>
      </c>
      <c r="D4268" t="s">
        <v>30</v>
      </c>
      <c r="E4268" t="s">
        <v>27</v>
      </c>
      <c r="F4268" t="s">
        <v>17</v>
      </c>
      <c r="G4268" t="s">
        <v>1</v>
      </c>
      <c r="H4268">
        <v>36746</v>
      </c>
      <c r="I4268">
        <f>IF(Table3_1[[#This Row],[Status]]="Hired",1,0)</f>
        <v>0</v>
      </c>
      <c r="J4268" t="b">
        <f>OR((Table3_1[[#This Row],[Offered Salary]]&lt;$O$27),(Table3_1[[#This Row],[Offered Salary]]&gt;$O$28))</f>
        <v>0</v>
      </c>
      <c r="K4268" t="str">
        <f>IF(Table3_1[[#This Row],[Offered Salary]]&lt;$O$27,"Low",IF(Table3_1[[#This Row],[Offered Salary]]&gt;$O$28,"High",""))</f>
        <v/>
      </c>
      <c r="L4268" s="6">
        <f>((Table3_1[[#This Row],[Offered Salary]]-$O$25)/$O$26)</f>
        <v>-0.45887063630222741</v>
      </c>
    </row>
    <row r="4269" spans="1:12" x14ac:dyDescent="0.3">
      <c r="A4269">
        <v>120961</v>
      </c>
      <c r="B4269" s="2">
        <v>41760</v>
      </c>
      <c r="C4269" s="3">
        <v>0.39812500000000001</v>
      </c>
      <c r="D4269" t="s">
        <v>30</v>
      </c>
      <c r="E4269" t="s">
        <v>27</v>
      </c>
      <c r="F4269" t="s">
        <v>12</v>
      </c>
      <c r="G4269" t="s">
        <v>8</v>
      </c>
      <c r="H4269">
        <v>47233</v>
      </c>
      <c r="I4269">
        <f>IF(Table3_1[[#This Row],[Status]]="Hired",1,0)</f>
        <v>0</v>
      </c>
      <c r="J4269" t="b">
        <f>OR((Table3_1[[#This Row],[Offered Salary]]&lt;$O$27),(Table3_1[[#This Row],[Offered Salary]]&gt;$O$28))</f>
        <v>0</v>
      </c>
      <c r="K4269" t="str">
        <f>IF(Table3_1[[#This Row],[Offered Salary]]&lt;$O$27,"Low",IF(Table3_1[[#This Row],[Offered Salary]]&gt;$O$28,"High",""))</f>
        <v/>
      </c>
      <c r="L4269" s="6">
        <f>((Table3_1[[#This Row],[Offered Salary]]-$O$25)/$O$26)</f>
        <v>-9.5375706375575242E-2</v>
      </c>
    </row>
    <row r="4270" spans="1:12" x14ac:dyDescent="0.3">
      <c r="A4270">
        <v>260474</v>
      </c>
      <c r="B4270" s="2">
        <v>41768</v>
      </c>
      <c r="C4270" s="3">
        <v>0.39750000000000002</v>
      </c>
      <c r="D4270" t="s">
        <v>30</v>
      </c>
      <c r="E4270" t="s">
        <v>27</v>
      </c>
      <c r="F4270" t="s">
        <v>17</v>
      </c>
      <c r="G4270" t="s">
        <v>6</v>
      </c>
      <c r="H4270">
        <v>89212</v>
      </c>
      <c r="I4270">
        <f>IF(Table3_1[[#This Row],[Status]]="Hired",1,0)</f>
        <v>0</v>
      </c>
      <c r="J4270" t="b">
        <f>OR((Table3_1[[#This Row],[Offered Salary]]&lt;$O$27),(Table3_1[[#This Row],[Offered Salary]]&gt;$O$28))</f>
        <v>0</v>
      </c>
      <c r="K4270" t="str">
        <f>IF(Table3_1[[#This Row],[Offered Salary]]&lt;$O$27,"Low",IF(Table3_1[[#This Row],[Offered Salary]]&gt;$O$28,"High",""))</f>
        <v/>
      </c>
      <c r="L4270" s="6">
        <f>((Table3_1[[#This Row],[Offered Salary]]-$O$25)/$O$26)</f>
        <v>1.3596785191790097</v>
      </c>
    </row>
    <row r="4271" spans="1:12" x14ac:dyDescent="0.3">
      <c r="A4271">
        <v>402828</v>
      </c>
      <c r="B4271" s="2">
        <v>41768</v>
      </c>
      <c r="C4271" s="3">
        <v>0.39775462962962965</v>
      </c>
      <c r="D4271" t="s">
        <v>31</v>
      </c>
      <c r="E4271" t="s">
        <v>29</v>
      </c>
      <c r="F4271" t="s">
        <v>17</v>
      </c>
      <c r="G4271" t="s">
        <v>6</v>
      </c>
      <c r="H4271">
        <v>20285</v>
      </c>
      <c r="I4271">
        <f>IF(Table3_1[[#This Row],[Status]]="Hired",1,0)</f>
        <v>1</v>
      </c>
      <c r="J4271" t="b">
        <f>OR((Table3_1[[#This Row],[Offered Salary]]&lt;$O$27),(Table3_1[[#This Row],[Offered Salary]]&gt;$O$28))</f>
        <v>0</v>
      </c>
      <c r="K4271" t="str">
        <f>IF(Table3_1[[#This Row],[Offered Salary]]&lt;$O$27,"Low",IF(Table3_1[[#This Row],[Offered Salary]]&gt;$O$28,"High",""))</f>
        <v/>
      </c>
      <c r="L4271" s="6">
        <f>((Table3_1[[#This Row],[Offered Salary]]-$O$25)/$O$26)</f>
        <v>-1.02943324157758</v>
      </c>
    </row>
    <row r="4272" spans="1:12" x14ac:dyDescent="0.3">
      <c r="A4272">
        <v>535927</v>
      </c>
      <c r="B4272" s="2">
        <v>41776</v>
      </c>
      <c r="C4272" s="3">
        <v>0.86346064814814816</v>
      </c>
      <c r="D4272" t="s">
        <v>31</v>
      </c>
      <c r="E4272" t="s">
        <v>28</v>
      </c>
      <c r="F4272" t="s">
        <v>17</v>
      </c>
      <c r="G4272" t="s">
        <v>6</v>
      </c>
      <c r="H4272">
        <v>87974</v>
      </c>
      <c r="I4272">
        <f>IF(Table3_1[[#This Row],[Status]]="Hired",1,0)</f>
        <v>1</v>
      </c>
      <c r="J4272" t="b">
        <f>OR((Table3_1[[#This Row],[Offered Salary]]&lt;$O$27),(Table3_1[[#This Row],[Offered Salary]]&gt;$O$28))</f>
        <v>0</v>
      </c>
      <c r="K4272" t="str">
        <f>IF(Table3_1[[#This Row],[Offered Salary]]&lt;$O$27,"Low",IF(Table3_1[[#This Row],[Offered Salary]]&gt;$O$28,"High",""))</f>
        <v/>
      </c>
      <c r="L4272" s="6">
        <f>((Table3_1[[#This Row],[Offered Salary]]-$O$25)/$O$26)</f>
        <v>1.3167676082178963</v>
      </c>
    </row>
    <row r="4273" spans="1:12" x14ac:dyDescent="0.3">
      <c r="A4273">
        <v>163731</v>
      </c>
      <c r="B4273" s="2">
        <v>41778</v>
      </c>
      <c r="C4273" s="3">
        <v>0.75011574074074072</v>
      </c>
      <c r="D4273" t="s">
        <v>30</v>
      </c>
      <c r="E4273" t="s">
        <v>27</v>
      </c>
      <c r="F4273" t="s">
        <v>17</v>
      </c>
      <c r="G4273" t="s">
        <v>6</v>
      </c>
      <c r="H4273">
        <v>40750</v>
      </c>
      <c r="I4273">
        <f>IF(Table3_1[[#This Row],[Status]]="Hired",1,0)</f>
        <v>0</v>
      </c>
      <c r="J4273" t="b">
        <f>OR((Table3_1[[#This Row],[Offered Salary]]&lt;$O$27),(Table3_1[[#This Row],[Offered Salary]]&gt;$O$28))</f>
        <v>0</v>
      </c>
      <c r="K4273" t="str">
        <f>IF(Table3_1[[#This Row],[Offered Salary]]&lt;$O$27,"Low",IF(Table3_1[[#This Row],[Offered Salary]]&gt;$O$28,"High",""))</f>
        <v/>
      </c>
      <c r="L4273" s="6">
        <f>((Table3_1[[#This Row],[Offered Salary]]-$O$25)/$O$26)</f>
        <v>-0.3200860745184651</v>
      </c>
    </row>
    <row r="4274" spans="1:12" x14ac:dyDescent="0.3">
      <c r="A4274">
        <v>41523</v>
      </c>
      <c r="B4274" s="2">
        <v>41778</v>
      </c>
      <c r="C4274" s="3">
        <v>0.75041666666666662</v>
      </c>
      <c r="D4274" t="s">
        <v>31</v>
      </c>
      <c r="E4274" t="s">
        <v>29</v>
      </c>
      <c r="F4274" t="s">
        <v>17</v>
      </c>
      <c r="G4274" t="s">
        <v>6</v>
      </c>
      <c r="H4274">
        <v>47394</v>
      </c>
      <c r="I4274">
        <f>IF(Table3_1[[#This Row],[Status]]="Hired",1,0)</f>
        <v>1</v>
      </c>
      <c r="J4274" t="b">
        <f>OR((Table3_1[[#This Row],[Offered Salary]]&lt;$O$27),(Table3_1[[#This Row],[Offered Salary]]&gt;$O$28))</f>
        <v>0</v>
      </c>
      <c r="K4274" t="str">
        <f>IF(Table3_1[[#This Row],[Offered Salary]]&lt;$O$27,"Low",IF(Table3_1[[#This Row],[Offered Salary]]&gt;$O$28,"High",""))</f>
        <v/>
      </c>
      <c r="L4274" s="6">
        <f>((Table3_1[[#This Row],[Offered Salary]]-$O$25)/$O$26)</f>
        <v>-8.9795208261892481E-2</v>
      </c>
    </row>
    <row r="4275" spans="1:12" x14ac:dyDescent="0.3">
      <c r="A4275">
        <v>412637</v>
      </c>
      <c r="B4275" s="2">
        <v>41789</v>
      </c>
      <c r="C4275" s="3">
        <v>0.3976736111111111</v>
      </c>
      <c r="D4275" t="s">
        <v>30</v>
      </c>
      <c r="E4275" t="s">
        <v>28</v>
      </c>
      <c r="F4275" t="s">
        <v>17</v>
      </c>
      <c r="G4275" t="s">
        <v>6</v>
      </c>
      <c r="H4275">
        <v>35208</v>
      </c>
      <c r="I4275">
        <f>IF(Table3_1[[#This Row],[Status]]="Hired",1,0)</f>
        <v>0</v>
      </c>
      <c r="J4275" t="b">
        <f>OR((Table3_1[[#This Row],[Offered Salary]]&lt;$O$27),(Table3_1[[#This Row],[Offered Salary]]&gt;$O$28))</f>
        <v>0</v>
      </c>
      <c r="K4275" t="str">
        <f>IF(Table3_1[[#This Row],[Offered Salary]]&lt;$O$27,"Low",IF(Table3_1[[#This Row],[Offered Salary]]&gt;$O$28,"High",""))</f>
        <v/>
      </c>
      <c r="L4275" s="6">
        <f>((Table3_1[[#This Row],[Offered Salary]]-$O$25)/$O$26)</f>
        <v>-0.51217999095343281</v>
      </c>
    </row>
    <row r="4276" spans="1:12" x14ac:dyDescent="0.3">
      <c r="A4276">
        <v>684308</v>
      </c>
      <c r="B4276" s="2">
        <v>41813</v>
      </c>
      <c r="C4276" s="3">
        <v>0.41842592592592592</v>
      </c>
      <c r="D4276" t="s">
        <v>31</v>
      </c>
      <c r="E4276" t="s">
        <v>28</v>
      </c>
      <c r="F4276" t="s">
        <v>17</v>
      </c>
      <c r="G4276" t="s">
        <v>6</v>
      </c>
      <c r="H4276">
        <v>45677</v>
      </c>
      <c r="I4276">
        <f>IF(Table3_1[[#This Row],[Status]]="Hired",1,0)</f>
        <v>1</v>
      </c>
      <c r="J4276" t="b">
        <f>OR((Table3_1[[#This Row],[Offered Salary]]&lt;$O$27),(Table3_1[[#This Row],[Offered Salary]]&gt;$O$28))</f>
        <v>0</v>
      </c>
      <c r="K4276" t="str">
        <f>IF(Table3_1[[#This Row],[Offered Salary]]&lt;$O$27,"Low",IF(Table3_1[[#This Row],[Offered Salary]]&gt;$O$28,"High",""))</f>
        <v/>
      </c>
      <c r="L4276" s="6">
        <f>((Table3_1[[#This Row],[Offered Salary]]-$O$25)/$O$26)</f>
        <v>-0.14930896764818616</v>
      </c>
    </row>
    <row r="4277" spans="1:12" x14ac:dyDescent="0.3">
      <c r="A4277">
        <v>567566</v>
      </c>
      <c r="B4277" s="2">
        <v>41781</v>
      </c>
      <c r="C4277" s="3">
        <v>0.77878472222222217</v>
      </c>
      <c r="D4277" t="s">
        <v>31</v>
      </c>
      <c r="E4277" t="s">
        <v>29</v>
      </c>
      <c r="F4277" t="s">
        <v>17</v>
      </c>
      <c r="G4277" t="s">
        <v>8</v>
      </c>
      <c r="H4277">
        <v>76190</v>
      </c>
      <c r="I4277">
        <f>IF(Table3_1[[#This Row],[Status]]="Hired",1,0)</f>
        <v>1</v>
      </c>
      <c r="J4277" t="b">
        <f>OR((Table3_1[[#This Row],[Offered Salary]]&lt;$O$27),(Table3_1[[#This Row],[Offered Salary]]&gt;$O$28))</f>
        <v>0</v>
      </c>
      <c r="K4277" t="str">
        <f>IF(Table3_1[[#This Row],[Offered Salary]]&lt;$O$27,"Low",IF(Table3_1[[#This Row],[Offered Salary]]&gt;$O$28,"High",""))</f>
        <v/>
      </c>
      <c r="L4277" s="6">
        <f>((Table3_1[[#This Row],[Offered Salary]]-$O$25)/$O$26)</f>
        <v>0.90831674007107943</v>
      </c>
    </row>
    <row r="4278" spans="1:12" x14ac:dyDescent="0.3">
      <c r="A4278">
        <v>331482</v>
      </c>
      <c r="B4278" s="2">
        <v>41787</v>
      </c>
      <c r="C4278" s="3">
        <v>0.73372685185185182</v>
      </c>
      <c r="D4278" t="s">
        <v>30</v>
      </c>
      <c r="E4278" t="s">
        <v>27</v>
      </c>
      <c r="F4278" t="s">
        <v>17</v>
      </c>
      <c r="G4278" t="s">
        <v>8</v>
      </c>
      <c r="H4278">
        <v>85181</v>
      </c>
      <c r="I4278">
        <f>IF(Table3_1[[#This Row],[Status]]="Hired",1,0)</f>
        <v>0</v>
      </c>
      <c r="J4278" t="b">
        <f>OR((Table3_1[[#This Row],[Offered Salary]]&lt;$O$27),(Table3_1[[#This Row],[Offered Salary]]&gt;$O$28))</f>
        <v>0</v>
      </c>
      <c r="K4278" t="str">
        <f>IF(Table3_1[[#This Row],[Offered Salary]]&lt;$O$27,"Low",IF(Table3_1[[#This Row],[Offered Salary]]&gt;$O$28,"High",""))</f>
        <v/>
      </c>
      <c r="L4278" s="6">
        <f>((Table3_1[[#This Row],[Offered Salary]]-$O$25)/$O$26)</f>
        <v>1.219958097463139</v>
      </c>
    </row>
    <row r="4279" spans="1:12" x14ac:dyDescent="0.3">
      <c r="A4279">
        <v>791869</v>
      </c>
      <c r="B4279" s="2">
        <v>41787</v>
      </c>
      <c r="C4279" s="3">
        <v>0.73478009259259258</v>
      </c>
      <c r="D4279" t="s">
        <v>30</v>
      </c>
      <c r="E4279" t="s">
        <v>27</v>
      </c>
      <c r="F4279" t="s">
        <v>17</v>
      </c>
      <c r="G4279" t="s">
        <v>8</v>
      </c>
      <c r="H4279">
        <v>43998</v>
      </c>
      <c r="I4279">
        <f>IF(Table3_1[[#This Row],[Status]]="Hired",1,0)</f>
        <v>0</v>
      </c>
      <c r="J4279" t="b">
        <f>OR((Table3_1[[#This Row],[Offered Salary]]&lt;$O$27),(Table3_1[[#This Row],[Offered Salary]]&gt;$O$28))</f>
        <v>0</v>
      </c>
      <c r="K4279" t="str">
        <f>IF(Table3_1[[#This Row],[Offered Salary]]&lt;$O$27,"Low",IF(Table3_1[[#This Row],[Offered Salary]]&gt;$O$28,"High",""))</f>
        <v/>
      </c>
      <c r="L4279" s="6">
        <f>((Table3_1[[#This Row],[Offered Salary]]-$O$25)/$O$26)</f>
        <v>-0.20750559083373485</v>
      </c>
    </row>
    <row r="4280" spans="1:12" x14ac:dyDescent="0.3">
      <c r="A4280">
        <v>514518</v>
      </c>
      <c r="B4280" s="2">
        <v>41787</v>
      </c>
      <c r="C4280" s="3">
        <v>0.73619212962962965</v>
      </c>
      <c r="D4280" t="s">
        <v>31</v>
      </c>
      <c r="E4280" t="s">
        <v>27</v>
      </c>
      <c r="F4280" t="s">
        <v>17</v>
      </c>
      <c r="G4280" t="s">
        <v>8</v>
      </c>
      <c r="H4280">
        <v>75838</v>
      </c>
      <c r="I4280">
        <f>IF(Table3_1[[#This Row],[Status]]="Hired",1,0)</f>
        <v>1</v>
      </c>
      <c r="J4280" t="b">
        <f>OR((Table3_1[[#This Row],[Offered Salary]]&lt;$O$27),(Table3_1[[#This Row],[Offered Salary]]&gt;$O$28))</f>
        <v>0</v>
      </c>
      <c r="K4280" t="str">
        <f>IF(Table3_1[[#This Row],[Offered Salary]]&lt;$O$27,"Low",IF(Table3_1[[#This Row],[Offered Salary]]&gt;$O$28,"High",""))</f>
        <v/>
      </c>
      <c r="L4280" s="6">
        <f>((Table3_1[[#This Row],[Offered Salary]]-$O$25)/$O$26)</f>
        <v>0.89611589947470471</v>
      </c>
    </row>
    <row r="4281" spans="1:12" x14ac:dyDescent="0.3">
      <c r="A4281">
        <v>880677</v>
      </c>
      <c r="B4281" s="2">
        <v>41797</v>
      </c>
      <c r="C4281" s="3">
        <v>0.83328703703703699</v>
      </c>
      <c r="D4281" t="s">
        <v>31</v>
      </c>
      <c r="E4281" t="s">
        <v>27</v>
      </c>
      <c r="F4281" t="s">
        <v>17</v>
      </c>
      <c r="G4281" t="s">
        <v>8</v>
      </c>
      <c r="H4281">
        <v>47669</v>
      </c>
      <c r="I4281">
        <f>IF(Table3_1[[#This Row],[Status]]="Hired",1,0)</f>
        <v>1</v>
      </c>
      <c r="J4281" t="b">
        <f>OR((Table3_1[[#This Row],[Offered Salary]]&lt;$O$27),(Table3_1[[#This Row],[Offered Salary]]&gt;$O$28))</f>
        <v>0</v>
      </c>
      <c r="K4281" t="str">
        <f>IF(Table3_1[[#This Row],[Offered Salary]]&lt;$O$27,"Low",IF(Table3_1[[#This Row],[Offered Salary]]&gt;$O$28,"High",""))</f>
        <v/>
      </c>
      <c r="L4281" s="6">
        <f>((Table3_1[[#This Row],[Offered Salary]]-$O$25)/$O$26)</f>
        <v>-8.0263301545974747E-2</v>
      </c>
    </row>
    <row r="4282" spans="1:12" x14ac:dyDescent="0.3">
      <c r="A4282">
        <v>587140</v>
      </c>
      <c r="B4282" s="2">
        <v>41799</v>
      </c>
      <c r="C4282" s="3">
        <v>0.5095601851851852</v>
      </c>
      <c r="D4282" t="s">
        <v>31</v>
      </c>
      <c r="E4282" t="s">
        <v>27</v>
      </c>
      <c r="F4282" t="s">
        <v>17</v>
      </c>
      <c r="G4282" t="s">
        <v>8</v>
      </c>
      <c r="H4282">
        <v>96520</v>
      </c>
      <c r="I4282">
        <f>IF(Table3_1[[#This Row],[Status]]="Hired",1,0)</f>
        <v>1</v>
      </c>
      <c r="J4282" t="b">
        <f>OR((Table3_1[[#This Row],[Offered Salary]]&lt;$O$27),(Table3_1[[#This Row],[Offered Salary]]&gt;$O$28))</f>
        <v>0</v>
      </c>
      <c r="K4282" t="str">
        <f>IF(Table3_1[[#This Row],[Offered Salary]]&lt;$O$27,"Low",IF(Table3_1[[#This Row],[Offered Salary]]&gt;$O$28,"High",""))</f>
        <v/>
      </c>
      <c r="L4282" s="6">
        <f>((Table3_1[[#This Row],[Offered Salary]]-$O$25)/$O$26)</f>
        <v>1.6129846074696528</v>
      </c>
    </row>
    <row r="4283" spans="1:12" x14ac:dyDescent="0.3">
      <c r="A4283">
        <v>907345</v>
      </c>
      <c r="B4283" s="2">
        <v>41873</v>
      </c>
      <c r="C4283" s="3">
        <v>0.39679398148148148</v>
      </c>
      <c r="D4283" t="s">
        <v>31</v>
      </c>
      <c r="E4283" t="s">
        <v>27</v>
      </c>
      <c r="F4283" t="s">
        <v>17</v>
      </c>
      <c r="G4283" t="s">
        <v>8</v>
      </c>
      <c r="H4283">
        <v>38140</v>
      </c>
      <c r="I4283">
        <f>IF(Table3_1[[#This Row],[Status]]="Hired",1,0)</f>
        <v>1</v>
      </c>
      <c r="J4283" t="b">
        <f>OR((Table3_1[[#This Row],[Offered Salary]]&lt;$O$27),(Table3_1[[#This Row],[Offered Salary]]&gt;$O$28))</f>
        <v>0</v>
      </c>
      <c r="K4283" t="str">
        <f>IF(Table3_1[[#This Row],[Offered Salary]]&lt;$O$27,"Low",IF(Table3_1[[#This Row],[Offered Salary]]&gt;$O$28,"High",""))</f>
        <v/>
      </c>
      <c r="L4283" s="6">
        <f>((Table3_1[[#This Row],[Offered Salary]]-$O$25)/$O$26)</f>
        <v>-0.41055253462226621</v>
      </c>
    </row>
    <row r="4284" spans="1:12" x14ac:dyDescent="0.3">
      <c r="A4284">
        <v>463879</v>
      </c>
      <c r="B4284" s="2">
        <v>41873</v>
      </c>
      <c r="C4284" s="3">
        <v>0.39754629629629629</v>
      </c>
      <c r="D4284" t="s">
        <v>30</v>
      </c>
      <c r="E4284" t="s">
        <v>27</v>
      </c>
      <c r="F4284" t="s">
        <v>17</v>
      </c>
      <c r="G4284" t="s">
        <v>8</v>
      </c>
      <c r="H4284">
        <v>39857</v>
      </c>
      <c r="I4284">
        <f>IF(Table3_1[[#This Row],[Status]]="Hired",1,0)</f>
        <v>0</v>
      </c>
      <c r="J4284" t="b">
        <f>OR((Table3_1[[#This Row],[Offered Salary]]&lt;$O$27),(Table3_1[[#This Row],[Offered Salary]]&gt;$O$28))</f>
        <v>0</v>
      </c>
      <c r="K4284" t="str">
        <f>IF(Table3_1[[#This Row],[Offered Salary]]&lt;$O$27,"Low",IF(Table3_1[[#This Row],[Offered Salary]]&gt;$O$28,"High",""))</f>
        <v/>
      </c>
      <c r="L4284" s="6">
        <f>((Table3_1[[#This Row],[Offered Salary]]-$O$25)/$O$26)</f>
        <v>-0.35103877523597254</v>
      </c>
    </row>
    <row r="4285" spans="1:12" x14ac:dyDescent="0.3">
      <c r="A4285">
        <v>734752</v>
      </c>
      <c r="B4285" s="2">
        <v>41873</v>
      </c>
      <c r="C4285" s="3">
        <v>0.39787037037037037</v>
      </c>
      <c r="D4285" t="s">
        <v>30</v>
      </c>
      <c r="E4285" t="s">
        <v>27</v>
      </c>
      <c r="F4285" t="s">
        <v>17</v>
      </c>
      <c r="G4285" t="s">
        <v>8</v>
      </c>
      <c r="H4285">
        <v>65972</v>
      </c>
      <c r="I4285">
        <f>IF(Table3_1[[#This Row],[Status]]="Hired",1,0)</f>
        <v>0</v>
      </c>
      <c r="J4285" t="b">
        <f>OR((Table3_1[[#This Row],[Offered Salary]]&lt;$O$27),(Table3_1[[#This Row],[Offered Salary]]&gt;$O$28))</f>
        <v>0</v>
      </c>
      <c r="K4285" t="str">
        <f>IF(Table3_1[[#This Row],[Offered Salary]]&lt;$O$27,"Low",IF(Table3_1[[#This Row],[Offered Salary]]&gt;$O$28,"High",""))</f>
        <v/>
      </c>
      <c r="L4285" s="6">
        <f>((Table3_1[[#This Row],[Offered Salary]]-$O$25)/$O$26)</f>
        <v>0.55414574798654315</v>
      </c>
    </row>
    <row r="4286" spans="1:12" x14ac:dyDescent="0.3">
      <c r="A4286">
        <v>339424</v>
      </c>
      <c r="B4286" s="2">
        <v>41803</v>
      </c>
      <c r="C4286" s="3">
        <v>0.39687499999999998</v>
      </c>
      <c r="D4286" t="s">
        <v>30</v>
      </c>
      <c r="E4286" t="s">
        <v>27</v>
      </c>
      <c r="F4286" t="s">
        <v>20</v>
      </c>
      <c r="G4286" t="s">
        <v>6</v>
      </c>
      <c r="H4286">
        <v>14479</v>
      </c>
      <c r="I4286">
        <f>IF(Table3_1[[#This Row],[Status]]="Hired",1,0)</f>
        <v>0</v>
      </c>
      <c r="J4286" t="b">
        <f>OR((Table3_1[[#This Row],[Offered Salary]]&lt;$O$27),(Table3_1[[#This Row],[Offered Salary]]&gt;$O$28))</f>
        <v>0</v>
      </c>
      <c r="K4286" t="str">
        <f>IF(Table3_1[[#This Row],[Offered Salary]]&lt;$O$27,"Low",IF(Table3_1[[#This Row],[Offered Salary]]&gt;$O$28,"High",""))</f>
        <v/>
      </c>
      <c r="L4286" s="6">
        <f>((Table3_1[[#This Row],[Offered Salary]]-$O$25)/$O$26)</f>
        <v>-1.2306777884598286</v>
      </c>
    </row>
    <row r="4287" spans="1:12" x14ac:dyDescent="0.3">
      <c r="A4287">
        <v>569637</v>
      </c>
      <c r="B4287" s="2">
        <v>41803</v>
      </c>
      <c r="C4287" s="3">
        <v>0.39728009259259262</v>
      </c>
      <c r="D4287" t="s">
        <v>31</v>
      </c>
      <c r="E4287" t="s">
        <v>28</v>
      </c>
      <c r="F4287" t="s">
        <v>20</v>
      </c>
      <c r="G4287" t="s">
        <v>6</v>
      </c>
      <c r="H4287">
        <v>28973</v>
      </c>
      <c r="I4287">
        <f>IF(Table3_1[[#This Row],[Status]]="Hired",1,0)</f>
        <v>1</v>
      </c>
      <c r="J4287" t="b">
        <f>OR((Table3_1[[#This Row],[Offered Salary]]&lt;$O$27),(Table3_1[[#This Row],[Offered Salary]]&gt;$O$28))</f>
        <v>0</v>
      </c>
      <c r="K4287" t="str">
        <f>IF(Table3_1[[#This Row],[Offered Salary]]&lt;$O$27,"Low",IF(Table3_1[[#This Row],[Offered Salary]]&gt;$O$28,"High",""))</f>
        <v/>
      </c>
      <c r="L4287" s="6">
        <f>((Table3_1[[#This Row],[Offered Salary]]-$O$25)/$O$26)</f>
        <v>-0.72829431231251318</v>
      </c>
    </row>
    <row r="4288" spans="1:12" x14ac:dyDescent="0.3">
      <c r="A4288">
        <v>790921</v>
      </c>
      <c r="B4288" s="2">
        <v>41876</v>
      </c>
      <c r="C4288" s="3">
        <v>0.50815972222222228</v>
      </c>
      <c r="D4288" t="s">
        <v>30</v>
      </c>
      <c r="E4288" t="s">
        <v>27</v>
      </c>
      <c r="F4288" t="s">
        <v>20</v>
      </c>
      <c r="G4288" t="s">
        <v>6</v>
      </c>
      <c r="H4288">
        <v>20429</v>
      </c>
      <c r="I4288">
        <f>IF(Table3_1[[#This Row],[Status]]="Hired",1,0)</f>
        <v>0</v>
      </c>
      <c r="J4288" t="b">
        <f>OR((Table3_1[[#This Row],[Offered Salary]]&lt;$O$27),(Table3_1[[#This Row],[Offered Salary]]&gt;$O$28))</f>
        <v>0</v>
      </c>
      <c r="K4288" t="str">
        <f>IF(Table3_1[[#This Row],[Offered Salary]]&lt;$O$27,"Low",IF(Table3_1[[#This Row],[Offered Salary]]&gt;$O$28,"High",""))</f>
        <v/>
      </c>
      <c r="L4288" s="6">
        <f>((Table3_1[[#This Row],[Offered Salary]]-$O$25)/$O$26)</f>
        <v>-1.0244419886063356</v>
      </c>
    </row>
    <row r="4289" spans="1:12" x14ac:dyDescent="0.3">
      <c r="A4289">
        <v>952941</v>
      </c>
      <c r="B4289" s="2">
        <v>41846</v>
      </c>
      <c r="C4289" s="3">
        <v>0.39762731481481484</v>
      </c>
      <c r="D4289" t="s">
        <v>31</v>
      </c>
      <c r="E4289" t="s">
        <v>27</v>
      </c>
      <c r="F4289" t="s">
        <v>20</v>
      </c>
      <c r="G4289" t="s">
        <v>10</v>
      </c>
      <c r="H4289">
        <v>84076</v>
      </c>
      <c r="I4289">
        <f>IF(Table3_1[[#This Row],[Status]]="Hired",1,0)</f>
        <v>1</v>
      </c>
      <c r="J4289" t="b">
        <f>OR((Table3_1[[#This Row],[Offered Salary]]&lt;$O$27),(Table3_1[[#This Row],[Offered Salary]]&gt;$O$28))</f>
        <v>0</v>
      </c>
      <c r="K4289" t="str">
        <f>IF(Table3_1[[#This Row],[Offered Salary]]&lt;$O$27,"Low",IF(Table3_1[[#This Row],[Offered Salary]]&gt;$O$28,"High",""))</f>
        <v/>
      </c>
      <c r="L4289" s="6">
        <f>((Table3_1[[#This Row],[Offered Salary]]-$O$25)/$O$26)</f>
        <v>1.1816571632046333</v>
      </c>
    </row>
    <row r="4290" spans="1:12" x14ac:dyDescent="0.3">
      <c r="A4290">
        <v>960244</v>
      </c>
      <c r="B4290" s="2">
        <v>41846</v>
      </c>
      <c r="C4290" s="3">
        <v>0.39781250000000001</v>
      </c>
      <c r="D4290" t="s">
        <v>31</v>
      </c>
      <c r="E4290" t="s">
        <v>27</v>
      </c>
      <c r="F4290" t="s">
        <v>20</v>
      </c>
      <c r="G4290" t="s">
        <v>10</v>
      </c>
      <c r="H4290">
        <v>59122</v>
      </c>
      <c r="I4290">
        <f>IF(Table3_1[[#This Row],[Status]]="Hired",1,0)</f>
        <v>1</v>
      </c>
      <c r="J4290" t="b">
        <f>OR((Table3_1[[#This Row],[Offered Salary]]&lt;$O$27),(Table3_1[[#This Row],[Offered Salary]]&gt;$O$28))</f>
        <v>0</v>
      </c>
      <c r="K4290" t="str">
        <f>IF(Table3_1[[#This Row],[Offered Salary]]&lt;$O$27,"Low",IF(Table3_1[[#This Row],[Offered Salary]]&gt;$O$28,"High",""))</f>
        <v/>
      </c>
      <c r="L4290" s="6">
        <f>((Table3_1[[#This Row],[Offered Salary]]-$O$25)/$O$26)</f>
        <v>0.31671461706277393</v>
      </c>
    </row>
    <row r="4291" spans="1:12" x14ac:dyDescent="0.3">
      <c r="A4291">
        <v>580852</v>
      </c>
      <c r="B4291" s="2">
        <v>41843</v>
      </c>
      <c r="C4291" s="3">
        <v>0.77827546296296302</v>
      </c>
      <c r="D4291" t="s">
        <v>30</v>
      </c>
      <c r="E4291" t="s">
        <v>27</v>
      </c>
      <c r="F4291" t="s">
        <v>20</v>
      </c>
      <c r="G4291" t="s">
        <v>10</v>
      </c>
      <c r="H4291">
        <v>27954</v>
      </c>
      <c r="I4291">
        <f>IF(Table3_1[[#This Row],[Status]]="Hired",1,0)</f>
        <v>0</v>
      </c>
      <c r="J4291" t="b">
        <f>OR((Table3_1[[#This Row],[Offered Salary]]&lt;$O$27),(Table3_1[[#This Row],[Offered Salary]]&gt;$O$28))</f>
        <v>0</v>
      </c>
      <c r="K4291" t="str">
        <f>IF(Table3_1[[#This Row],[Offered Salary]]&lt;$O$27,"Low",IF(Table3_1[[#This Row],[Offered Salary]]&gt;$O$28,"High",""))</f>
        <v/>
      </c>
      <c r="L4291" s="6">
        <f>((Table3_1[[#This Row],[Offered Salary]]-$O$25)/$O$26)</f>
        <v>-0.76361435937985933</v>
      </c>
    </row>
    <row r="4292" spans="1:12" x14ac:dyDescent="0.3">
      <c r="A4292">
        <v>496208</v>
      </c>
      <c r="B4292" s="2">
        <v>41867</v>
      </c>
      <c r="C4292" s="3">
        <v>0.67621527777777779</v>
      </c>
      <c r="D4292" t="s">
        <v>31</v>
      </c>
      <c r="E4292" t="s">
        <v>27</v>
      </c>
      <c r="F4292" t="s">
        <v>20</v>
      </c>
      <c r="G4292" t="s">
        <v>6</v>
      </c>
      <c r="H4292">
        <v>56076</v>
      </c>
      <c r="I4292">
        <f>IF(Table3_1[[#This Row],[Status]]="Hired",1,0)</f>
        <v>1</v>
      </c>
      <c r="J4292" t="b">
        <f>OR((Table3_1[[#This Row],[Offered Salary]]&lt;$O$27),(Table3_1[[#This Row],[Offered Salary]]&gt;$O$28))</f>
        <v>0</v>
      </c>
      <c r="K4292" t="str">
        <f>IF(Table3_1[[#This Row],[Offered Salary]]&lt;$O$27,"Low",IF(Table3_1[[#This Row],[Offered Salary]]&gt;$O$28,"High",""))</f>
        <v/>
      </c>
      <c r="L4292" s="6">
        <f>((Table3_1[[#This Row],[Offered Salary]]-$O$25)/$O$26)</f>
        <v>0.21113575212937233</v>
      </c>
    </row>
    <row r="4293" spans="1:12" x14ac:dyDescent="0.3">
      <c r="A4293">
        <v>187773</v>
      </c>
      <c r="B4293" s="2">
        <v>41792</v>
      </c>
      <c r="C4293" s="3">
        <v>0.3972222222222222</v>
      </c>
      <c r="D4293" t="s">
        <v>30</v>
      </c>
      <c r="E4293" t="s">
        <v>27</v>
      </c>
      <c r="F4293" t="s">
        <v>17</v>
      </c>
      <c r="G4293" t="s">
        <v>5</v>
      </c>
      <c r="H4293">
        <v>66781</v>
      </c>
      <c r="I4293">
        <f>IF(Table3_1[[#This Row],[Status]]="Hired",1,0)</f>
        <v>0</v>
      </c>
      <c r="J4293" t="b">
        <f>OR((Table3_1[[#This Row],[Offered Salary]]&lt;$O$27),(Table3_1[[#This Row],[Offered Salary]]&gt;$O$28))</f>
        <v>0</v>
      </c>
      <c r="K4293" t="str">
        <f>IF(Table3_1[[#This Row],[Offered Salary]]&lt;$O$27,"Low",IF(Table3_1[[#This Row],[Offered Salary]]&gt;$O$28,"High",""))</f>
        <v/>
      </c>
      <c r="L4293" s="6">
        <f>((Table3_1[[#This Row],[Offered Salary]]-$O$25)/$O$26)</f>
        <v>0.58218688447082478</v>
      </c>
    </row>
    <row r="4294" spans="1:12" x14ac:dyDescent="0.3">
      <c r="A4294">
        <v>265723</v>
      </c>
      <c r="B4294" s="2">
        <v>41773</v>
      </c>
      <c r="C4294" s="3">
        <v>0.51353009259259264</v>
      </c>
      <c r="D4294" t="s">
        <v>31</v>
      </c>
      <c r="E4294" t="s">
        <v>27</v>
      </c>
      <c r="F4294" t="s">
        <v>17</v>
      </c>
      <c r="G4294" t="s">
        <v>10</v>
      </c>
      <c r="H4294">
        <v>55316</v>
      </c>
      <c r="I4294">
        <f>IF(Table3_1[[#This Row],[Status]]="Hired",1,0)</f>
        <v>1</v>
      </c>
      <c r="J4294" t="b">
        <f>OR((Table3_1[[#This Row],[Offered Salary]]&lt;$O$27),(Table3_1[[#This Row],[Offered Salary]]&gt;$O$28))</f>
        <v>0</v>
      </c>
      <c r="K4294" t="str">
        <f>IF(Table3_1[[#This Row],[Offered Salary]]&lt;$O$27,"Low",IF(Table3_1[[#This Row],[Offered Salary]]&gt;$O$28,"High",""))</f>
        <v/>
      </c>
      <c r="L4294" s="6">
        <f>((Table3_1[[#This Row],[Offered Salary]]-$O$25)/$O$26)</f>
        <v>0.1847930281144724</v>
      </c>
    </row>
    <row r="4295" spans="1:12" x14ac:dyDescent="0.3">
      <c r="A4295">
        <v>271192</v>
      </c>
      <c r="B4295" s="2">
        <v>41793</v>
      </c>
      <c r="C4295" s="3">
        <v>0.73781249999999998</v>
      </c>
      <c r="D4295" t="s">
        <v>30</v>
      </c>
      <c r="E4295" t="s">
        <v>29</v>
      </c>
      <c r="F4295" t="s">
        <v>15</v>
      </c>
      <c r="G4295" t="s">
        <v>2</v>
      </c>
      <c r="H4295">
        <v>94197</v>
      </c>
      <c r="I4295">
        <f>IF(Table3_1[[#This Row],[Status]]="Hired",1,0)</f>
        <v>0</v>
      </c>
      <c r="J4295" t="b">
        <f>OR((Table3_1[[#This Row],[Offered Salary]]&lt;$O$27),(Table3_1[[#This Row],[Offered Salary]]&gt;$O$28))</f>
        <v>0</v>
      </c>
      <c r="K4295" t="str">
        <f>IF(Table3_1[[#This Row],[Offered Salary]]&lt;$O$27,"Low",IF(Table3_1[[#This Row],[Offered Salary]]&gt;$O$28,"High",""))</f>
        <v/>
      </c>
      <c r="L4295" s="6">
        <f>((Table3_1[[#This Row],[Offered Salary]]-$O$25)/$O$26)</f>
        <v>1.532465991829373</v>
      </c>
    </row>
    <row r="4296" spans="1:12" x14ac:dyDescent="0.3">
      <c r="A4296">
        <v>12289</v>
      </c>
      <c r="B4296" s="2">
        <v>41793</v>
      </c>
      <c r="C4296" s="3">
        <v>0.73851851851851846</v>
      </c>
      <c r="D4296" t="s">
        <v>31</v>
      </c>
      <c r="E4296" t="s">
        <v>27</v>
      </c>
      <c r="F4296" t="s">
        <v>15</v>
      </c>
      <c r="G4296" t="s">
        <v>2</v>
      </c>
      <c r="H4296">
        <v>65697</v>
      </c>
      <c r="I4296">
        <f>IF(Table3_1[[#This Row],[Status]]="Hired",1,0)</f>
        <v>1</v>
      </c>
      <c r="J4296" t="b">
        <f>OR((Table3_1[[#This Row],[Offered Salary]]&lt;$O$27),(Table3_1[[#This Row],[Offered Salary]]&gt;$O$28))</f>
        <v>0</v>
      </c>
      <c r="K4296" t="str">
        <f>IF(Table3_1[[#This Row],[Offered Salary]]&lt;$O$27,"Low",IF(Table3_1[[#This Row],[Offered Salary]]&gt;$O$28,"High",""))</f>
        <v/>
      </c>
      <c r="L4296" s="6">
        <f>((Table3_1[[#This Row],[Offered Salary]]-$O$25)/$O$26)</f>
        <v>0.5446138412706254</v>
      </c>
    </row>
    <row r="4297" spans="1:12" x14ac:dyDescent="0.3">
      <c r="A4297">
        <v>666242</v>
      </c>
      <c r="B4297" s="2">
        <v>41855</v>
      </c>
      <c r="C4297" s="3">
        <v>0.3986574074074074</v>
      </c>
      <c r="D4297" t="s">
        <v>31</v>
      </c>
      <c r="E4297" t="s">
        <v>27</v>
      </c>
      <c r="F4297" t="s">
        <v>15</v>
      </c>
      <c r="G4297" t="s">
        <v>2</v>
      </c>
      <c r="H4297">
        <v>97394</v>
      </c>
      <c r="I4297">
        <f>IF(Table3_1[[#This Row],[Status]]="Hired",1,0)</f>
        <v>1</v>
      </c>
      <c r="J4297" t="b">
        <f>OR((Table3_1[[#This Row],[Offered Salary]]&lt;$O$27),(Table3_1[[#This Row],[Offered Salary]]&gt;$O$28))</f>
        <v>0</v>
      </c>
      <c r="K4297" t="str">
        <f>IF(Table3_1[[#This Row],[Offered Salary]]&lt;$O$27,"Low",IF(Table3_1[[#This Row],[Offered Salary]]&gt;$O$28,"High",""))</f>
        <v/>
      </c>
      <c r="L4297" s="6">
        <f>((Table3_1[[#This Row],[Offered Salary]]-$O$25)/$O$26)</f>
        <v>1.6432787400867876</v>
      </c>
    </row>
    <row r="4298" spans="1:12" x14ac:dyDescent="0.3">
      <c r="A4298">
        <v>349387</v>
      </c>
      <c r="B4298" s="2">
        <v>41855</v>
      </c>
      <c r="C4298" s="3">
        <v>0.39940972222222221</v>
      </c>
      <c r="D4298" t="s">
        <v>30</v>
      </c>
      <c r="E4298" t="s">
        <v>27</v>
      </c>
      <c r="F4298" t="s">
        <v>15</v>
      </c>
      <c r="G4298" t="s">
        <v>2</v>
      </c>
      <c r="H4298">
        <v>72392</v>
      </c>
      <c r="I4298">
        <f>IF(Table3_1[[#This Row],[Status]]="Hired",1,0)</f>
        <v>0</v>
      </c>
      <c r="J4298" t="b">
        <f>OR((Table3_1[[#This Row],[Offered Salary]]&lt;$O$27),(Table3_1[[#This Row],[Offered Salary]]&gt;$O$28))</f>
        <v>0</v>
      </c>
      <c r="K4298" t="str">
        <f>IF(Table3_1[[#This Row],[Offered Salary]]&lt;$O$27,"Low",IF(Table3_1[[#This Row],[Offered Salary]]&gt;$O$28,"High",""))</f>
        <v/>
      </c>
      <c r="L4298" s="6">
        <f>((Table3_1[[#This Row],[Offered Salary]]-$O$25)/$O$26)</f>
        <v>0.77667244295451365</v>
      </c>
    </row>
    <row r="4299" spans="1:12" x14ac:dyDescent="0.3">
      <c r="A4299">
        <v>965315</v>
      </c>
      <c r="B4299" s="2">
        <v>41867</v>
      </c>
      <c r="C4299" s="3">
        <v>0.51849537037037041</v>
      </c>
      <c r="D4299" t="s">
        <v>31</v>
      </c>
      <c r="E4299" t="s">
        <v>27</v>
      </c>
      <c r="F4299" t="s">
        <v>15</v>
      </c>
      <c r="G4299" t="s">
        <v>2</v>
      </c>
      <c r="H4299">
        <v>75130</v>
      </c>
      <c r="I4299">
        <f>IF(Table3_1[[#This Row],[Status]]="Hired",1,0)</f>
        <v>1</v>
      </c>
      <c r="J4299" t="b">
        <f>OR((Table3_1[[#This Row],[Offered Salary]]&lt;$O$27),(Table3_1[[#This Row],[Offered Salary]]&gt;$O$28))</f>
        <v>0</v>
      </c>
      <c r="K4299" t="str">
        <f>IF(Table3_1[[#This Row],[Offered Salary]]&lt;$O$27,"Low",IF(Table3_1[[#This Row],[Offered Salary]]&gt;$O$28,"High",""))</f>
        <v/>
      </c>
      <c r="L4299" s="6">
        <f>((Table3_1[[#This Row],[Offered Salary]]-$O$25)/$O$26)</f>
        <v>0.8715755723660874</v>
      </c>
    </row>
    <row r="4300" spans="1:12" x14ac:dyDescent="0.3">
      <c r="A4300">
        <v>714755</v>
      </c>
      <c r="B4300" s="2">
        <v>41867</v>
      </c>
      <c r="C4300" s="3">
        <v>0.5201041666666667</v>
      </c>
      <c r="D4300" t="s">
        <v>31</v>
      </c>
      <c r="E4300" t="s">
        <v>27</v>
      </c>
      <c r="F4300" t="s">
        <v>15</v>
      </c>
      <c r="G4300" t="s">
        <v>2</v>
      </c>
      <c r="H4300">
        <v>87943</v>
      </c>
      <c r="I4300">
        <f>IF(Table3_1[[#This Row],[Status]]="Hired",1,0)</f>
        <v>1</v>
      </c>
      <c r="J4300" t="b">
        <f>OR((Table3_1[[#This Row],[Offered Salary]]&lt;$O$27),(Table3_1[[#This Row],[Offered Salary]]&gt;$O$28))</f>
        <v>0</v>
      </c>
      <c r="K4300" t="str">
        <f>IF(Table3_1[[#This Row],[Offered Salary]]&lt;$O$27,"Low",IF(Table3_1[[#This Row],[Offered Salary]]&gt;$O$28,"High",""))</f>
        <v/>
      </c>
      <c r="L4300" s="6">
        <f>((Table3_1[[#This Row],[Offered Salary]]-$O$25)/$O$26)</f>
        <v>1.3156931023699201</v>
      </c>
    </row>
    <row r="4301" spans="1:12" x14ac:dyDescent="0.3">
      <c r="A4301">
        <v>958624</v>
      </c>
      <c r="B4301" s="2">
        <v>41878</v>
      </c>
      <c r="C4301" s="3">
        <v>0.37983796296296296</v>
      </c>
      <c r="D4301" t="s">
        <v>31</v>
      </c>
      <c r="E4301" t="s">
        <v>29</v>
      </c>
      <c r="F4301" t="s">
        <v>15</v>
      </c>
      <c r="G4301" t="s">
        <v>2</v>
      </c>
      <c r="H4301">
        <v>67152</v>
      </c>
      <c r="I4301">
        <f>IF(Table3_1[[#This Row],[Status]]="Hired",1,0)</f>
        <v>1</v>
      </c>
      <c r="J4301" t="b">
        <f>OR((Table3_1[[#This Row],[Offered Salary]]&lt;$O$27),(Table3_1[[#This Row],[Offered Salary]]&gt;$O$28))</f>
        <v>0</v>
      </c>
      <c r="K4301" t="str">
        <f>IF(Table3_1[[#This Row],[Offered Salary]]&lt;$O$27,"Low",IF(Table3_1[[#This Row],[Offered Salary]]&gt;$O$28,"High",""))</f>
        <v/>
      </c>
      <c r="L4301" s="6">
        <f>((Table3_1[[#This Row],[Offered Salary]]-$O$25)/$O$26)</f>
        <v>0.59504629316757196</v>
      </c>
    </row>
    <row r="4302" spans="1:12" x14ac:dyDescent="0.3">
      <c r="A4302">
        <v>865900</v>
      </c>
      <c r="B4302" s="2">
        <v>41813</v>
      </c>
      <c r="C4302" s="3">
        <v>0.39780092592592592</v>
      </c>
      <c r="D4302" t="s">
        <v>31</v>
      </c>
      <c r="E4302" t="s">
        <v>29</v>
      </c>
      <c r="F4302" t="s">
        <v>20</v>
      </c>
      <c r="G4302" t="s">
        <v>2</v>
      </c>
      <c r="H4302">
        <v>86665</v>
      </c>
      <c r="I4302">
        <f>IF(Table3_1[[#This Row],[Status]]="Hired",1,0)</f>
        <v>1</v>
      </c>
      <c r="J4302" t="b">
        <f>OR((Table3_1[[#This Row],[Offered Salary]]&lt;$O$27),(Table3_1[[#This Row],[Offered Salary]]&gt;$O$28))</f>
        <v>0</v>
      </c>
      <c r="K4302" t="str">
        <f>IF(Table3_1[[#This Row],[Offered Salary]]&lt;$O$27,"Low",IF(Table3_1[[#This Row],[Offered Salary]]&gt;$O$28,"High",""))</f>
        <v/>
      </c>
      <c r="L4302" s="6">
        <f>((Table3_1[[#This Row],[Offered Salary]]-$O$25)/$O$26)</f>
        <v>1.2713957322501279</v>
      </c>
    </row>
    <row r="4303" spans="1:12" x14ac:dyDescent="0.3">
      <c r="A4303">
        <v>257842</v>
      </c>
      <c r="B4303" s="2">
        <v>41813</v>
      </c>
      <c r="C4303" s="3">
        <v>0.39716435185185184</v>
      </c>
      <c r="D4303" t="s">
        <v>30</v>
      </c>
      <c r="E4303" t="s">
        <v>28</v>
      </c>
      <c r="F4303" t="s">
        <v>20</v>
      </c>
      <c r="G4303" t="s">
        <v>2</v>
      </c>
      <c r="H4303">
        <v>5777</v>
      </c>
      <c r="I4303">
        <f>IF(Table3_1[[#This Row],[Status]]="Hired",1,0)</f>
        <v>0</v>
      </c>
      <c r="J4303" t="b">
        <f>OR((Table3_1[[#This Row],[Offered Salary]]&lt;$O$27),(Table3_1[[#This Row],[Offered Salary]]&gt;$O$28))</f>
        <v>1</v>
      </c>
      <c r="K4303" t="str">
        <f>IF(Table3_1[[#This Row],[Offered Salary]]&lt;$O$27,"Low",IF(Table3_1[[#This Row],[Offered Salary]]&gt;$O$28,"High",""))</f>
        <v>Low</v>
      </c>
      <c r="L4303" s="6">
        <f>((Table3_1[[#This Row],[Offered Salary]]-$O$25)/$O$26)</f>
        <v>-1.5323019784304328</v>
      </c>
    </row>
    <row r="4304" spans="1:12" x14ac:dyDescent="0.3">
      <c r="A4304">
        <v>208088</v>
      </c>
      <c r="B4304" s="2">
        <v>41793</v>
      </c>
      <c r="C4304" s="3">
        <v>0.40125</v>
      </c>
      <c r="D4304" t="s">
        <v>30</v>
      </c>
      <c r="E4304" t="s">
        <v>29</v>
      </c>
      <c r="F4304" t="s">
        <v>19</v>
      </c>
      <c r="G4304" t="s">
        <v>4</v>
      </c>
      <c r="H4304">
        <v>2001</v>
      </c>
      <c r="I4304">
        <f>IF(Table3_1[[#This Row],[Status]]="Hired",1,0)</f>
        <v>0</v>
      </c>
      <c r="J4304" t="b">
        <f>OR((Table3_1[[#This Row],[Offered Salary]]&lt;$O$27),(Table3_1[[#This Row],[Offered Salary]]&gt;$O$28))</f>
        <v>1</v>
      </c>
      <c r="K4304" t="str">
        <f>IF(Table3_1[[#This Row],[Offered Salary]]&lt;$O$27,"Low",IF(Table3_1[[#This Row],[Offered Salary]]&gt;$O$28,"High",""))</f>
        <v>Low</v>
      </c>
      <c r="L4304" s="6">
        <f>((Table3_1[[#This Row],[Offered Salary]]-$O$25)/$O$26)</f>
        <v>-1.6631837230097253</v>
      </c>
    </row>
    <row r="4305" spans="1:12" x14ac:dyDescent="0.3">
      <c r="A4305">
        <v>91590</v>
      </c>
      <c r="B4305" s="2">
        <v>41800</v>
      </c>
      <c r="C4305" s="3">
        <v>0.8316782407407407</v>
      </c>
      <c r="D4305" t="s">
        <v>31</v>
      </c>
      <c r="E4305" t="s">
        <v>29</v>
      </c>
      <c r="F4305" t="s">
        <v>19</v>
      </c>
      <c r="G4305" t="s">
        <v>4</v>
      </c>
      <c r="H4305">
        <v>10775</v>
      </c>
      <c r="I4305">
        <f>IF(Table3_1[[#This Row],[Status]]="Hired",1,0)</f>
        <v>1</v>
      </c>
      <c r="J4305" t="b">
        <f>OR((Table3_1[[#This Row],[Offered Salary]]&lt;$O$27),(Table3_1[[#This Row],[Offered Salary]]&gt;$O$28))</f>
        <v>1</v>
      </c>
      <c r="K4305" t="str">
        <f>IF(Table3_1[[#This Row],[Offered Salary]]&lt;$O$27,"Low",IF(Table3_1[[#This Row],[Offered Salary]]&gt;$O$28,"High",""))</f>
        <v>Low</v>
      </c>
      <c r="L4305" s="6">
        <f>((Table3_1[[#This Row],[Offered Salary]]-$O$25)/$O$26)</f>
        <v>-1.3590639065534988</v>
      </c>
    </row>
    <row r="4306" spans="1:12" x14ac:dyDescent="0.3">
      <c r="A4306">
        <v>803551</v>
      </c>
      <c r="B4306" s="2">
        <v>41803</v>
      </c>
      <c r="C4306" s="3">
        <v>0.43225694444444446</v>
      </c>
      <c r="D4306" t="s">
        <v>30</v>
      </c>
      <c r="E4306" t="s">
        <v>29</v>
      </c>
      <c r="F4306" t="s">
        <v>19</v>
      </c>
      <c r="G4306" t="s">
        <v>1</v>
      </c>
      <c r="H4306">
        <v>67827</v>
      </c>
      <c r="I4306">
        <f>IF(Table3_1[[#This Row],[Status]]="Hired",1,0)</f>
        <v>0</v>
      </c>
      <c r="J4306" t="b">
        <f>OR((Table3_1[[#This Row],[Offered Salary]]&lt;$O$27),(Table3_1[[#This Row],[Offered Salary]]&gt;$O$28))</f>
        <v>0</v>
      </c>
      <c r="K4306" t="str">
        <f>IF(Table3_1[[#This Row],[Offered Salary]]&lt;$O$27,"Low",IF(Table3_1[[#This Row],[Offered Salary]]&gt;$O$28,"High",""))</f>
        <v/>
      </c>
      <c r="L4306" s="6">
        <f>((Table3_1[[#This Row],[Offered Salary]]-$O$25)/$O$26)</f>
        <v>0.61844279147027914</v>
      </c>
    </row>
    <row r="4307" spans="1:12" x14ac:dyDescent="0.3">
      <c r="A4307">
        <v>870513</v>
      </c>
      <c r="B4307" s="2">
        <v>41803</v>
      </c>
      <c r="C4307" s="3">
        <v>0.4349189814814815</v>
      </c>
      <c r="D4307" t="s">
        <v>31</v>
      </c>
      <c r="E4307" t="s">
        <v>29</v>
      </c>
      <c r="F4307" t="s">
        <v>19</v>
      </c>
      <c r="G4307" t="s">
        <v>1</v>
      </c>
      <c r="H4307">
        <v>98583</v>
      </c>
      <c r="I4307">
        <f>IF(Table3_1[[#This Row],[Status]]="Hired",1,0)</f>
        <v>1</v>
      </c>
      <c r="J4307" t="b">
        <f>OR((Table3_1[[#This Row],[Offered Salary]]&lt;$O$27),(Table3_1[[#This Row],[Offered Salary]]&gt;$O$28))</f>
        <v>0</v>
      </c>
      <c r="K4307" t="str">
        <f>IF(Table3_1[[#This Row],[Offered Salary]]&lt;$O$27,"Low",IF(Table3_1[[#This Row],[Offered Salary]]&gt;$O$28,"High",""))</f>
        <v/>
      </c>
      <c r="L4307" s="6">
        <f>((Table3_1[[#This Row],[Offered Salary]]-$O$25)/$O$26)</f>
        <v>1.6844912385785193</v>
      </c>
    </row>
    <row r="4308" spans="1:12" x14ac:dyDescent="0.3">
      <c r="A4308">
        <v>991691</v>
      </c>
      <c r="B4308" s="2">
        <v>41803</v>
      </c>
      <c r="C4308" s="3">
        <v>0.43539351851851854</v>
      </c>
      <c r="D4308" t="s">
        <v>31</v>
      </c>
      <c r="E4308" t="s">
        <v>29</v>
      </c>
      <c r="F4308" t="s">
        <v>19</v>
      </c>
      <c r="G4308" t="s">
        <v>1</v>
      </c>
      <c r="H4308">
        <v>51925</v>
      </c>
      <c r="I4308">
        <f>IF(Table3_1[[#This Row],[Status]]="Hired",1,0)</f>
        <v>1</v>
      </c>
      <c r="J4308" t="b">
        <f>OR((Table3_1[[#This Row],[Offered Salary]]&lt;$O$27),(Table3_1[[#This Row],[Offered Salary]]&gt;$O$28))</f>
        <v>0</v>
      </c>
      <c r="K4308" t="str">
        <f>IF(Table3_1[[#This Row],[Offered Salary]]&lt;$O$27,"Low",IF(Table3_1[[#This Row],[Offered Salary]]&gt;$O$28,"High",""))</f>
        <v/>
      </c>
      <c r="L4308" s="6">
        <f>((Table3_1[[#This Row],[Offered Salary]]-$O$25)/$O$26)</f>
        <v>6.7255952937464905E-2</v>
      </c>
    </row>
    <row r="4309" spans="1:12" x14ac:dyDescent="0.3">
      <c r="A4309">
        <v>392116</v>
      </c>
      <c r="B4309" s="2">
        <v>41803</v>
      </c>
      <c r="C4309" s="3">
        <v>0.43571759259259257</v>
      </c>
      <c r="D4309" t="s">
        <v>30</v>
      </c>
      <c r="E4309" t="s">
        <v>29</v>
      </c>
      <c r="F4309" t="s">
        <v>19</v>
      </c>
      <c r="G4309" t="s">
        <v>1</v>
      </c>
      <c r="H4309">
        <v>98278</v>
      </c>
      <c r="I4309">
        <f>IF(Table3_1[[#This Row],[Status]]="Hired",1,0)</f>
        <v>0</v>
      </c>
      <c r="J4309" t="b">
        <f>OR((Table3_1[[#This Row],[Offered Salary]]&lt;$O$27),(Table3_1[[#This Row],[Offered Salary]]&gt;$O$28))</f>
        <v>0</v>
      </c>
      <c r="K4309" t="str">
        <f>IF(Table3_1[[#This Row],[Offered Salary]]&lt;$O$27,"Low",IF(Table3_1[[#This Row],[Offered Salary]]&gt;$O$28,"High",""))</f>
        <v/>
      </c>
      <c r="L4309" s="6">
        <f>((Table3_1[[#This Row],[Offered Salary]]-$O$25)/$O$26)</f>
        <v>1.6739194874935923</v>
      </c>
    </row>
    <row r="4310" spans="1:12" x14ac:dyDescent="0.3">
      <c r="A4310">
        <v>603744</v>
      </c>
      <c r="B4310" s="2">
        <v>41810</v>
      </c>
      <c r="C4310" s="3">
        <v>4.3750000000000004E-3</v>
      </c>
      <c r="D4310" t="s">
        <v>31</v>
      </c>
      <c r="E4310" t="s">
        <v>29</v>
      </c>
      <c r="F4310" t="s">
        <v>19</v>
      </c>
      <c r="G4310" t="s">
        <v>4</v>
      </c>
      <c r="H4310">
        <v>77953</v>
      </c>
      <c r="I4310">
        <f>IF(Table3_1[[#This Row],[Status]]="Hired",1,0)</f>
        <v>1</v>
      </c>
      <c r="J4310" t="b">
        <f>OR((Table3_1[[#This Row],[Offered Salary]]&lt;$O$27),(Table3_1[[#This Row],[Offered Salary]]&gt;$O$28))</f>
        <v>0</v>
      </c>
      <c r="K4310" t="str">
        <f>IF(Table3_1[[#This Row],[Offered Salary]]&lt;$O$27,"Low",IF(Table3_1[[#This Row],[Offered Salary]]&gt;$O$28,"High",""))</f>
        <v/>
      </c>
      <c r="L4310" s="6">
        <f>((Table3_1[[#This Row],[Offered Salary]]-$O$25)/$O$26)</f>
        <v>0.96942492748985387</v>
      </c>
    </row>
    <row r="4311" spans="1:12" x14ac:dyDescent="0.3">
      <c r="A4311">
        <v>985432</v>
      </c>
      <c r="B4311" s="2">
        <v>41816</v>
      </c>
      <c r="C4311" s="3">
        <v>0.50078703703703709</v>
      </c>
      <c r="D4311" t="s">
        <v>31</v>
      </c>
      <c r="E4311" t="s">
        <v>29</v>
      </c>
      <c r="F4311" t="s">
        <v>19</v>
      </c>
      <c r="G4311" t="s">
        <v>1</v>
      </c>
      <c r="H4311">
        <v>79311</v>
      </c>
      <c r="I4311">
        <f>IF(Table3_1[[#This Row],[Status]]="Hired",1,0)</f>
        <v>1</v>
      </c>
      <c r="J4311" t="b">
        <f>OR((Table3_1[[#This Row],[Offered Salary]]&lt;$O$27),(Table3_1[[#This Row],[Offered Salary]]&gt;$O$28))</f>
        <v>0</v>
      </c>
      <c r="K4311" t="str">
        <f>IF(Table3_1[[#This Row],[Offered Salary]]&lt;$O$27,"Low",IF(Table3_1[[#This Row],[Offered Salary]]&gt;$O$28,"High",""))</f>
        <v/>
      </c>
      <c r="L4311" s="6">
        <f>((Table3_1[[#This Row],[Offered Salary]]-$O$25)/$O$26)</f>
        <v>1.016495215927004</v>
      </c>
    </row>
    <row r="4312" spans="1:12" x14ac:dyDescent="0.3">
      <c r="A4312">
        <v>843215</v>
      </c>
      <c r="B4312" s="2">
        <v>41816</v>
      </c>
      <c r="C4312" s="3">
        <v>0.50247685185185187</v>
      </c>
      <c r="D4312" t="s">
        <v>31</v>
      </c>
      <c r="E4312" t="s">
        <v>29</v>
      </c>
      <c r="F4312" t="s">
        <v>19</v>
      </c>
      <c r="G4312" t="s">
        <v>1</v>
      </c>
      <c r="H4312">
        <v>49233</v>
      </c>
      <c r="I4312">
        <f>IF(Table3_1[[#This Row],[Status]]="Hired",1,0)</f>
        <v>1</v>
      </c>
      <c r="J4312" t="b">
        <f>OR((Table3_1[[#This Row],[Offered Salary]]&lt;$O$27),(Table3_1[[#This Row],[Offered Salary]]&gt;$O$28))</f>
        <v>0</v>
      </c>
      <c r="K4312" t="str">
        <f>IF(Table3_1[[#This Row],[Offered Salary]]&lt;$O$27,"Low",IF(Table3_1[[#This Row],[Offered Salary]]&gt;$O$28,"High",""))</f>
        <v/>
      </c>
      <c r="L4312" s="6">
        <f>((Table3_1[[#This Row],[Offered Salary]]-$O$25)/$O$26)</f>
        <v>-2.6052748441628033E-2</v>
      </c>
    </row>
    <row r="4313" spans="1:12" x14ac:dyDescent="0.3">
      <c r="A4313">
        <v>590543</v>
      </c>
      <c r="B4313" s="2">
        <v>41800</v>
      </c>
      <c r="C4313" s="3">
        <v>0.3996527777777778</v>
      </c>
      <c r="D4313" t="s">
        <v>31</v>
      </c>
      <c r="E4313" t="s">
        <v>29</v>
      </c>
      <c r="F4313" t="s">
        <v>19</v>
      </c>
      <c r="G4313" t="s">
        <v>4</v>
      </c>
      <c r="H4313">
        <v>46329</v>
      </c>
      <c r="I4313">
        <f>IF(Table3_1[[#This Row],[Status]]="Hired",1,0)</f>
        <v>1</v>
      </c>
      <c r="J4313" t="b">
        <f>OR((Table3_1[[#This Row],[Offered Salary]]&lt;$O$27),(Table3_1[[#This Row],[Offered Salary]]&gt;$O$28))</f>
        <v>0</v>
      </c>
      <c r="K4313" t="str">
        <f>IF(Table3_1[[#This Row],[Offered Salary]]&lt;$O$27,"Low",IF(Table3_1[[#This Row],[Offered Salary]]&gt;$O$28,"High",""))</f>
        <v/>
      </c>
      <c r="L4313" s="6">
        <f>((Table3_1[[#This Row],[Offered Salary]]-$O$25)/$O$26)</f>
        <v>-0.12670968336171937</v>
      </c>
    </row>
    <row r="4314" spans="1:12" x14ac:dyDescent="0.3">
      <c r="A4314">
        <v>711803</v>
      </c>
      <c r="B4314" s="2">
        <v>41802</v>
      </c>
      <c r="C4314" s="3">
        <v>0.42162037037037037</v>
      </c>
      <c r="D4314" t="s">
        <v>30</v>
      </c>
      <c r="E4314" t="s">
        <v>29</v>
      </c>
      <c r="F4314" t="s">
        <v>19</v>
      </c>
      <c r="G4314" t="s">
        <v>4</v>
      </c>
      <c r="H4314">
        <v>78719</v>
      </c>
      <c r="I4314">
        <f>IF(Table3_1[[#This Row],[Status]]="Hired",1,0)</f>
        <v>0</v>
      </c>
      <c r="J4314" t="b">
        <f>OR((Table3_1[[#This Row],[Offered Salary]]&lt;$O$27),(Table3_1[[#This Row],[Offered Salary]]&gt;$O$28))</f>
        <v>0</v>
      </c>
      <c r="K4314" t="str">
        <f>IF(Table3_1[[#This Row],[Offered Salary]]&lt;$O$27,"Low",IF(Table3_1[[#This Row],[Offered Salary]]&gt;$O$28,"High",""))</f>
        <v/>
      </c>
      <c r="L4314" s="6">
        <f>((Table3_1[[#This Row],[Offered Salary]]-$O$25)/$O$26)</f>
        <v>0.99597562037855558</v>
      </c>
    </row>
    <row r="4315" spans="1:12" x14ac:dyDescent="0.3">
      <c r="A4315">
        <v>804455</v>
      </c>
      <c r="B4315" s="2">
        <v>41802</v>
      </c>
      <c r="C4315" s="3">
        <v>0.42365740740740743</v>
      </c>
      <c r="D4315" t="s">
        <v>30</v>
      </c>
      <c r="E4315" t="s">
        <v>29</v>
      </c>
      <c r="F4315" t="s">
        <v>19</v>
      </c>
      <c r="G4315" t="s">
        <v>4</v>
      </c>
      <c r="H4315">
        <v>26511</v>
      </c>
      <c r="I4315">
        <f>IF(Table3_1[[#This Row],[Status]]="Hired",1,0)</f>
        <v>0</v>
      </c>
      <c r="J4315" t="b">
        <f>OR((Table3_1[[#This Row],[Offered Salary]]&lt;$O$27),(Table3_1[[#This Row],[Offered Salary]]&gt;$O$28))</f>
        <v>0</v>
      </c>
      <c r="K4315" t="str">
        <f>IF(Table3_1[[#This Row],[Offered Salary]]&lt;$O$27,"Low",IF(Table3_1[[#This Row],[Offered Salary]]&gt;$O$28,"High",""))</f>
        <v/>
      </c>
      <c r="L4315" s="6">
        <f>((Table3_1[[#This Row],[Offered Salary]]-$O$25)/$O$26)</f>
        <v>-0.81363087352920227</v>
      </c>
    </row>
    <row r="4316" spans="1:12" x14ac:dyDescent="0.3">
      <c r="A4316">
        <v>615453</v>
      </c>
      <c r="B4316" s="2">
        <v>41863</v>
      </c>
      <c r="C4316" s="3">
        <v>0.39695601851851853</v>
      </c>
      <c r="D4316" t="s">
        <v>30</v>
      </c>
      <c r="E4316" t="s">
        <v>29</v>
      </c>
      <c r="F4316" t="s">
        <v>19</v>
      </c>
      <c r="G4316" t="s">
        <v>4</v>
      </c>
      <c r="H4316">
        <v>61363</v>
      </c>
      <c r="I4316">
        <f>IF(Table3_1[[#This Row],[Status]]="Hired",1,0)</f>
        <v>0</v>
      </c>
      <c r="J4316" t="b">
        <f>OR((Table3_1[[#This Row],[Offered Salary]]&lt;$O$27),(Table3_1[[#This Row],[Offered Salary]]&gt;$O$28))</f>
        <v>0</v>
      </c>
      <c r="K4316" t="str">
        <f>IF(Table3_1[[#This Row],[Offered Salary]]&lt;$O$27,"Low",IF(Table3_1[[#This Row],[Offered Salary]]&gt;$O$28,"High",""))</f>
        <v/>
      </c>
      <c r="L4316" s="6">
        <f>((Table3_1[[#This Row],[Offered Salary]]-$O$25)/$O$26)</f>
        <v>0.39439099142776179</v>
      </c>
    </row>
    <row r="4317" spans="1:12" x14ac:dyDescent="0.3">
      <c r="A4317">
        <v>539962</v>
      </c>
      <c r="B4317" s="2">
        <v>41864</v>
      </c>
      <c r="C4317" s="3">
        <v>0.61334490740740744</v>
      </c>
      <c r="D4317" t="s">
        <v>30</v>
      </c>
      <c r="E4317" t="s">
        <v>29</v>
      </c>
      <c r="F4317" t="s">
        <v>19</v>
      </c>
      <c r="G4317" t="s">
        <v>4</v>
      </c>
      <c r="H4317">
        <v>40121</v>
      </c>
      <c r="I4317">
        <f>IF(Table3_1[[#This Row],[Status]]="Hired",1,0)</f>
        <v>0</v>
      </c>
      <c r="J4317" t="b">
        <f>OR((Table3_1[[#This Row],[Offered Salary]]&lt;$O$27),(Table3_1[[#This Row],[Offered Salary]]&gt;$O$28))</f>
        <v>0</v>
      </c>
      <c r="K4317" t="str">
        <f>IF(Table3_1[[#This Row],[Offered Salary]]&lt;$O$27,"Low",IF(Table3_1[[#This Row],[Offered Salary]]&gt;$O$28,"High",""))</f>
        <v/>
      </c>
      <c r="L4317" s="6">
        <f>((Table3_1[[#This Row],[Offered Salary]]-$O$25)/$O$26)</f>
        <v>-0.34188814478869151</v>
      </c>
    </row>
    <row r="4318" spans="1:12" x14ac:dyDescent="0.3">
      <c r="A4318">
        <v>182209</v>
      </c>
      <c r="B4318" s="2">
        <v>41873</v>
      </c>
      <c r="C4318" s="3">
        <v>0.63244212962962965</v>
      </c>
      <c r="D4318" t="s">
        <v>31</v>
      </c>
      <c r="E4318" t="s">
        <v>29</v>
      </c>
      <c r="F4318" t="s">
        <v>19</v>
      </c>
      <c r="G4318" t="s">
        <v>4</v>
      </c>
      <c r="H4318">
        <v>6520</v>
      </c>
      <c r="I4318">
        <f>IF(Table3_1[[#This Row],[Status]]="Hired",1,0)</f>
        <v>1</v>
      </c>
      <c r="J4318" t="b">
        <f>OR((Table3_1[[#This Row],[Offered Salary]]&lt;$O$27),(Table3_1[[#This Row],[Offered Salary]]&gt;$O$28))</f>
        <v>1</v>
      </c>
      <c r="K4318" t="str">
        <f>IF(Table3_1[[#This Row],[Offered Salary]]&lt;$O$27,"Low",IF(Table3_1[[#This Row],[Offered Salary]]&gt;$O$28,"High",""))</f>
        <v>Low</v>
      </c>
      <c r="L4318" s="6">
        <f>((Table3_1[[#This Row],[Offered Salary]]-$O$25)/$O$26)</f>
        <v>-1.5065484995579714</v>
      </c>
    </row>
    <row r="4319" spans="1:12" x14ac:dyDescent="0.3">
      <c r="A4319">
        <v>556195</v>
      </c>
      <c r="B4319" s="2">
        <v>41873</v>
      </c>
      <c r="C4319" s="3">
        <v>0.63361111111111112</v>
      </c>
      <c r="D4319" t="s">
        <v>31</v>
      </c>
      <c r="E4319" t="s">
        <v>29</v>
      </c>
      <c r="F4319" t="s">
        <v>19</v>
      </c>
      <c r="G4319" t="s">
        <v>4</v>
      </c>
      <c r="H4319">
        <v>55770</v>
      </c>
      <c r="I4319">
        <f>IF(Table3_1[[#This Row],[Status]]="Hired",1,0)</f>
        <v>1</v>
      </c>
      <c r="J4319" t="b">
        <f>OR((Table3_1[[#This Row],[Offered Salary]]&lt;$O$27),(Table3_1[[#This Row],[Offered Salary]]&gt;$O$28))</f>
        <v>0</v>
      </c>
      <c r="K4319" t="str">
        <f>IF(Table3_1[[#This Row],[Offered Salary]]&lt;$O$27,"Low",IF(Table3_1[[#This Row],[Offered Salary]]&gt;$O$28,"High",""))</f>
        <v/>
      </c>
      <c r="L4319" s="6">
        <f>((Table3_1[[#This Row],[Offered Salary]]-$O$25)/$O$26)</f>
        <v>0.20052933956547841</v>
      </c>
    </row>
    <row r="4320" spans="1:12" x14ac:dyDescent="0.3">
      <c r="A4320">
        <v>28862</v>
      </c>
      <c r="B4320" s="2">
        <v>41873</v>
      </c>
      <c r="C4320" s="3">
        <v>0.63517361111111115</v>
      </c>
      <c r="D4320" t="s">
        <v>31</v>
      </c>
      <c r="E4320" t="s">
        <v>29</v>
      </c>
      <c r="F4320" t="s">
        <v>19</v>
      </c>
      <c r="G4320" t="s">
        <v>4</v>
      </c>
      <c r="H4320">
        <v>80190</v>
      </c>
      <c r="I4320">
        <f>IF(Table3_1[[#This Row],[Status]]="Hired",1,0)</f>
        <v>1</v>
      </c>
      <c r="J4320" t="b">
        <f>OR((Table3_1[[#This Row],[Offered Salary]]&lt;$O$27),(Table3_1[[#This Row],[Offered Salary]]&gt;$O$28))</f>
        <v>0</v>
      </c>
      <c r="K4320" t="str">
        <f>IF(Table3_1[[#This Row],[Offered Salary]]&lt;$O$27,"Low",IF(Table3_1[[#This Row],[Offered Salary]]&gt;$O$28,"High",""))</f>
        <v/>
      </c>
      <c r="L4320" s="6">
        <f>((Table3_1[[#This Row],[Offered Salary]]-$O$25)/$O$26)</f>
        <v>1.0469626559389738</v>
      </c>
    </row>
    <row r="4321" spans="1:12" x14ac:dyDescent="0.3">
      <c r="A4321">
        <v>876875</v>
      </c>
      <c r="B4321" s="2">
        <v>41880</v>
      </c>
      <c r="C4321" s="3">
        <v>0.45386574074074076</v>
      </c>
      <c r="D4321" t="s">
        <v>31</v>
      </c>
      <c r="E4321" t="s">
        <v>29</v>
      </c>
      <c r="F4321" t="s">
        <v>19</v>
      </c>
      <c r="G4321" t="s">
        <v>4</v>
      </c>
      <c r="H4321">
        <v>30855</v>
      </c>
      <c r="I4321">
        <f>IF(Table3_1[[#This Row],[Status]]="Hired",1,0)</f>
        <v>1</v>
      </c>
      <c r="J4321" t="b">
        <f>OR((Table3_1[[#This Row],[Offered Salary]]&lt;$O$27),(Table3_1[[#This Row],[Offered Salary]]&gt;$O$28))</f>
        <v>0</v>
      </c>
      <c r="K4321" t="str">
        <f>IF(Table3_1[[#This Row],[Offered Salary]]&lt;$O$27,"Low",IF(Table3_1[[#This Row],[Offered Salary]]&gt;$O$28,"High",""))</f>
        <v/>
      </c>
      <c r="L4321" s="6">
        <f>((Table3_1[[#This Row],[Offered Salary]]-$O$25)/$O$26)</f>
        <v>-0.66306140889666887</v>
      </c>
    </row>
    <row r="4322" spans="1:12" x14ac:dyDescent="0.3">
      <c r="A4322">
        <v>777528</v>
      </c>
      <c r="B4322" s="2">
        <v>41880</v>
      </c>
      <c r="C4322" s="3">
        <v>0.45423611111111112</v>
      </c>
      <c r="D4322" t="s">
        <v>31</v>
      </c>
      <c r="E4322" t="s">
        <v>29</v>
      </c>
      <c r="F4322" t="s">
        <v>19</v>
      </c>
      <c r="G4322" t="s">
        <v>4</v>
      </c>
      <c r="H4322">
        <v>33025</v>
      </c>
      <c r="I4322">
        <f>IF(Table3_1[[#This Row],[Status]]="Hired",1,0)</f>
        <v>1</v>
      </c>
      <c r="J4322" t="b">
        <f>OR((Table3_1[[#This Row],[Offered Salary]]&lt;$O$27),(Table3_1[[#This Row],[Offered Salary]]&gt;$O$28))</f>
        <v>0</v>
      </c>
      <c r="K4322" t="str">
        <f>IF(Table3_1[[#This Row],[Offered Salary]]&lt;$O$27,"Low",IF(Table3_1[[#This Row],[Offered Salary]]&gt;$O$28,"High",""))</f>
        <v/>
      </c>
      <c r="L4322" s="6">
        <f>((Table3_1[[#This Row],[Offered Salary]]-$O$25)/$O$26)</f>
        <v>-0.58784599953833616</v>
      </c>
    </row>
    <row r="4323" spans="1:12" x14ac:dyDescent="0.3">
      <c r="A4323">
        <v>452098</v>
      </c>
      <c r="B4323" s="2">
        <v>41880</v>
      </c>
      <c r="C4323" s="3">
        <v>0.45457175925925924</v>
      </c>
      <c r="D4323" t="s">
        <v>31</v>
      </c>
      <c r="E4323" t="s">
        <v>29</v>
      </c>
      <c r="F4323" t="s">
        <v>19</v>
      </c>
      <c r="G4323" t="s">
        <v>4</v>
      </c>
      <c r="H4323">
        <v>47169</v>
      </c>
      <c r="I4323">
        <f>IF(Table3_1[[#This Row],[Status]]="Hired",1,0)</f>
        <v>1</v>
      </c>
      <c r="J4323" t="b">
        <f>OR((Table3_1[[#This Row],[Offered Salary]]&lt;$O$27),(Table3_1[[#This Row],[Offered Salary]]&gt;$O$28))</f>
        <v>0</v>
      </c>
      <c r="K4323" t="str">
        <f>IF(Table3_1[[#This Row],[Offered Salary]]&lt;$O$27,"Low",IF(Table3_1[[#This Row],[Offered Salary]]&gt;$O$28,"High",""))</f>
        <v/>
      </c>
      <c r="L4323" s="6">
        <f>((Table3_1[[#This Row],[Offered Salary]]-$O$25)/$O$26)</f>
        <v>-9.7594041029461551E-2</v>
      </c>
    </row>
    <row r="4324" spans="1:12" x14ac:dyDescent="0.3">
      <c r="A4324">
        <v>205941</v>
      </c>
      <c r="B4324" s="2">
        <v>41863</v>
      </c>
      <c r="C4324" s="3">
        <v>0.39694444444444443</v>
      </c>
      <c r="D4324" t="s">
        <v>31</v>
      </c>
      <c r="E4324" t="s">
        <v>27</v>
      </c>
      <c r="F4324" t="s">
        <v>20</v>
      </c>
      <c r="G4324" t="s">
        <v>6</v>
      </c>
      <c r="H4324">
        <v>28332</v>
      </c>
      <c r="I4324">
        <f>IF(Table3_1[[#This Row],[Status]]="Hired",1,0)</f>
        <v>1</v>
      </c>
      <c r="J4324" t="b">
        <f>OR((Table3_1[[#This Row],[Offered Salary]]&lt;$O$27),(Table3_1[[#This Row],[Offered Salary]]&gt;$O$28))</f>
        <v>0</v>
      </c>
      <c r="K4324" t="str">
        <f>IF(Table3_1[[#This Row],[Offered Salary]]&lt;$O$27,"Low",IF(Table3_1[[#This Row],[Offered Salary]]&gt;$O$28,"High",""))</f>
        <v/>
      </c>
      <c r="L4324" s="6">
        <f>((Table3_1[[#This Row],[Offered Salary]]-$O$25)/$O$26)</f>
        <v>-0.75051232033034332</v>
      </c>
    </row>
    <row r="4325" spans="1:12" x14ac:dyDescent="0.3">
      <c r="A4325">
        <v>248630</v>
      </c>
      <c r="B4325" s="2">
        <v>41786</v>
      </c>
      <c r="C4325" s="3">
        <v>0.39770833333333333</v>
      </c>
      <c r="D4325" t="s">
        <v>31</v>
      </c>
      <c r="E4325" t="s">
        <v>27</v>
      </c>
      <c r="F4325" t="s">
        <v>20</v>
      </c>
      <c r="G4325" t="s">
        <v>4</v>
      </c>
      <c r="H4325">
        <v>25026</v>
      </c>
      <c r="I4325">
        <f>IF(Table3_1[[#This Row],[Status]]="Hired",1,0)</f>
        <v>1</v>
      </c>
      <c r="J4325" t="b">
        <f>OR((Table3_1[[#This Row],[Offered Salary]]&lt;$O$27),(Table3_1[[#This Row],[Offered Salary]]&gt;$O$28))</f>
        <v>0</v>
      </c>
      <c r="K4325" t="str">
        <f>IF(Table3_1[[#This Row],[Offered Salary]]&lt;$O$27,"Low",IF(Table3_1[[#This Row],[Offered Salary]]&gt;$O$28,"High",""))</f>
        <v/>
      </c>
      <c r="L4325" s="6">
        <f>((Table3_1[[#This Row],[Offered Salary]]-$O$25)/$O$26)</f>
        <v>-0.865103169795158</v>
      </c>
    </row>
    <row r="4326" spans="1:12" x14ac:dyDescent="0.3">
      <c r="A4326">
        <v>427635</v>
      </c>
      <c r="B4326" s="2">
        <v>41786</v>
      </c>
      <c r="C4326" s="3">
        <v>0.39908564814814818</v>
      </c>
      <c r="D4326" t="s">
        <v>30</v>
      </c>
      <c r="E4326" t="s">
        <v>27</v>
      </c>
      <c r="F4326" t="s">
        <v>20</v>
      </c>
      <c r="G4326" t="s">
        <v>4</v>
      </c>
      <c r="H4326">
        <v>66424</v>
      </c>
      <c r="I4326">
        <f>IF(Table3_1[[#This Row],[Status]]="Hired",1,0)</f>
        <v>0</v>
      </c>
      <c r="J4326" t="b">
        <f>OR((Table3_1[[#This Row],[Offered Salary]]&lt;$O$27),(Table3_1[[#This Row],[Offered Salary]]&gt;$O$28))</f>
        <v>0</v>
      </c>
      <c r="K4326" t="str">
        <f>IF(Table3_1[[#This Row],[Offered Salary]]&lt;$O$27,"Low",IF(Table3_1[[#This Row],[Offered Salary]]&gt;$O$28,"High",""))</f>
        <v/>
      </c>
      <c r="L4326" s="6">
        <f>((Table3_1[[#This Row],[Offered Salary]]-$O$25)/$O$26)</f>
        <v>0.56981273647961517</v>
      </c>
    </row>
    <row r="4327" spans="1:12" x14ac:dyDescent="0.3">
      <c r="A4327">
        <v>17800</v>
      </c>
      <c r="B4327" s="2">
        <v>41828</v>
      </c>
      <c r="C4327" s="3">
        <v>0.39728009259259262</v>
      </c>
      <c r="D4327" t="s">
        <v>31</v>
      </c>
      <c r="E4327" t="s">
        <v>27</v>
      </c>
      <c r="F4327" t="s">
        <v>20</v>
      </c>
      <c r="G4327" t="s">
        <v>4</v>
      </c>
      <c r="H4327">
        <v>31177</v>
      </c>
      <c r="I4327">
        <f>IF(Table3_1[[#This Row],[Status]]="Hired",1,0)</f>
        <v>1</v>
      </c>
      <c r="J4327" t="b">
        <f>OR((Table3_1[[#This Row],[Offered Salary]]&lt;$O$27),(Table3_1[[#This Row],[Offered Salary]]&gt;$O$28))</f>
        <v>0</v>
      </c>
      <c r="K4327" t="str">
        <f>IF(Table3_1[[#This Row],[Offered Salary]]&lt;$O$27,"Low",IF(Table3_1[[#This Row],[Offered Salary]]&gt;$O$28,"High",""))</f>
        <v/>
      </c>
      <c r="L4327" s="6">
        <f>((Table3_1[[#This Row],[Offered Salary]]-$O$25)/$O$26)</f>
        <v>-0.65190041266930343</v>
      </c>
    </row>
    <row r="4328" spans="1:12" x14ac:dyDescent="0.3">
      <c r="A4328">
        <v>800368</v>
      </c>
      <c r="B4328" s="2">
        <v>41765</v>
      </c>
      <c r="C4328" s="3">
        <v>0.39883101851851854</v>
      </c>
      <c r="D4328" t="s">
        <v>31</v>
      </c>
      <c r="E4328" t="s">
        <v>29</v>
      </c>
      <c r="F4328" t="s">
        <v>19</v>
      </c>
      <c r="G4328" t="s">
        <v>4</v>
      </c>
      <c r="H4328">
        <v>28162</v>
      </c>
      <c r="I4328">
        <f>IF(Table3_1[[#This Row],[Status]]="Hired",1,0)</f>
        <v>1</v>
      </c>
      <c r="J4328" t="b">
        <f>OR((Table3_1[[#This Row],[Offered Salary]]&lt;$O$27),(Table3_1[[#This Row],[Offered Salary]]&gt;$O$28))</f>
        <v>0</v>
      </c>
      <c r="K4328" t="str">
        <f>IF(Table3_1[[#This Row],[Offered Salary]]&lt;$O$27,"Low",IF(Table3_1[[#This Row],[Offered Salary]]&gt;$O$28,"High",""))</f>
        <v/>
      </c>
      <c r="L4328" s="6">
        <f>((Table3_1[[#This Row],[Offered Salary]]-$O$25)/$O$26)</f>
        <v>-0.75640477175472887</v>
      </c>
    </row>
    <row r="4329" spans="1:12" x14ac:dyDescent="0.3">
      <c r="A4329">
        <v>489970</v>
      </c>
      <c r="B4329" s="2">
        <v>41765</v>
      </c>
      <c r="C4329" s="3">
        <v>0.39944444444444444</v>
      </c>
      <c r="D4329" t="s">
        <v>31</v>
      </c>
      <c r="E4329" t="s">
        <v>29</v>
      </c>
      <c r="F4329" t="s">
        <v>19</v>
      </c>
      <c r="G4329" t="s">
        <v>4</v>
      </c>
      <c r="H4329">
        <v>89007</v>
      </c>
      <c r="I4329">
        <f>IF(Table3_1[[#This Row],[Status]]="Hired",1,0)</f>
        <v>1</v>
      </c>
      <c r="J4329" t="b">
        <f>OR((Table3_1[[#This Row],[Offered Salary]]&lt;$O$27),(Table3_1[[#This Row],[Offered Salary]]&gt;$O$28))</f>
        <v>0</v>
      </c>
      <c r="K4329" t="str">
        <f>IF(Table3_1[[#This Row],[Offered Salary]]&lt;$O$27,"Low",IF(Table3_1[[#This Row],[Offered Salary]]&gt;$O$28,"High",""))</f>
        <v/>
      </c>
      <c r="L4329" s="6">
        <f>((Table3_1[[#This Row],[Offered Salary]]-$O$25)/$O$26)</f>
        <v>1.35257291599078</v>
      </c>
    </row>
    <row r="4330" spans="1:12" x14ac:dyDescent="0.3">
      <c r="A4330">
        <v>421682</v>
      </c>
      <c r="B4330" s="2">
        <v>41775</v>
      </c>
      <c r="C4330" s="3">
        <v>0.39034722222222223</v>
      </c>
      <c r="D4330" t="s">
        <v>31</v>
      </c>
      <c r="E4330" t="s">
        <v>29</v>
      </c>
      <c r="F4330" t="s">
        <v>19</v>
      </c>
      <c r="G4330" t="s">
        <v>4</v>
      </c>
      <c r="H4330">
        <v>39471</v>
      </c>
      <c r="I4330">
        <f>IF(Table3_1[[#This Row],[Status]]="Hired",1,0)</f>
        <v>1</v>
      </c>
      <c r="J4330" t="b">
        <f>OR((Table3_1[[#This Row],[Offered Salary]]&lt;$O$27),(Table3_1[[#This Row],[Offered Salary]]&gt;$O$28))</f>
        <v>0</v>
      </c>
      <c r="K4330" t="str">
        <f>IF(Table3_1[[#This Row],[Offered Salary]]&lt;$O$27,"Low",IF(Table3_1[[#This Row],[Offered Salary]]&gt;$O$28,"High",""))</f>
        <v/>
      </c>
      <c r="L4330" s="6">
        <f>((Table3_1[[#This Row],[Offered Salary]]-$O$25)/$O$26)</f>
        <v>-0.36441810611722436</v>
      </c>
    </row>
    <row r="4331" spans="1:12" x14ac:dyDescent="0.3">
      <c r="A4331">
        <v>435230</v>
      </c>
      <c r="B4331" s="2">
        <v>41783</v>
      </c>
      <c r="C4331" s="3">
        <v>0.68634259259259256</v>
      </c>
      <c r="D4331" t="s">
        <v>31</v>
      </c>
      <c r="E4331" t="s">
        <v>29</v>
      </c>
      <c r="F4331" t="s">
        <v>19</v>
      </c>
      <c r="G4331" t="s">
        <v>2</v>
      </c>
      <c r="H4331">
        <v>25883</v>
      </c>
      <c r="I4331">
        <f>IF(Table3_1[[#This Row],[Status]]="Hired",1,0)</f>
        <v>1</v>
      </c>
      <c r="J4331" t="b">
        <f>OR((Table3_1[[#This Row],[Offered Salary]]&lt;$O$27),(Table3_1[[#This Row],[Offered Salary]]&gt;$O$28))</f>
        <v>0</v>
      </c>
      <c r="K4331" t="str">
        <f>IF(Table3_1[[#This Row],[Offered Salary]]&lt;$O$27,"Low",IF(Table3_1[[#This Row],[Offered Salary]]&gt;$O$28,"High",""))</f>
        <v/>
      </c>
      <c r="L4331" s="6">
        <f>((Table3_1[[#This Row],[Offered Salary]]-$O$25)/$O$26)</f>
        <v>-0.83539828232046165</v>
      </c>
    </row>
    <row r="4332" spans="1:12" x14ac:dyDescent="0.3">
      <c r="A4332">
        <v>519412</v>
      </c>
      <c r="B4332" s="2">
        <v>41783</v>
      </c>
      <c r="C4332" s="3">
        <v>0.68662037037037038</v>
      </c>
      <c r="D4332" t="s">
        <v>30</v>
      </c>
      <c r="E4332" t="s">
        <v>29</v>
      </c>
      <c r="F4332" t="s">
        <v>19</v>
      </c>
      <c r="G4332" t="s">
        <v>2</v>
      </c>
      <c r="H4332">
        <v>45508</v>
      </c>
      <c r="I4332">
        <f>IF(Table3_1[[#This Row],[Status]]="Hired",1,0)</f>
        <v>0</v>
      </c>
      <c r="J4332" t="b">
        <f>OR((Table3_1[[#This Row],[Offered Salary]]&lt;$O$27),(Table3_1[[#This Row],[Offered Salary]]&gt;$O$28))</f>
        <v>0</v>
      </c>
      <c r="K4332" t="str">
        <f>IF(Table3_1[[#This Row],[Offered Salary]]&lt;$O$27,"Low",IF(Table3_1[[#This Row],[Offered Salary]]&gt;$O$28,"High",""))</f>
        <v/>
      </c>
      <c r="L4332" s="6">
        <f>((Table3_1[[#This Row],[Offered Salary]]-$O$25)/$O$26)</f>
        <v>-0.15516675759360471</v>
      </c>
    </row>
    <row r="4333" spans="1:12" x14ac:dyDescent="0.3">
      <c r="A4333">
        <v>413223</v>
      </c>
      <c r="B4333" s="2">
        <v>41783</v>
      </c>
      <c r="C4333" s="3">
        <v>0.68973379629629628</v>
      </c>
      <c r="D4333" t="s">
        <v>31</v>
      </c>
      <c r="E4333" t="s">
        <v>29</v>
      </c>
      <c r="F4333" t="s">
        <v>19</v>
      </c>
      <c r="G4333" t="s">
        <v>2</v>
      </c>
      <c r="H4333">
        <v>39376</v>
      </c>
      <c r="I4333">
        <f>IF(Table3_1[[#This Row],[Status]]="Hired",1,0)</f>
        <v>1</v>
      </c>
      <c r="J4333" t="b">
        <f>OR((Table3_1[[#This Row],[Offered Salary]]&lt;$O$27),(Table3_1[[#This Row],[Offered Salary]]&gt;$O$28))</f>
        <v>0</v>
      </c>
      <c r="K4333" t="str">
        <f>IF(Table3_1[[#This Row],[Offered Salary]]&lt;$O$27,"Low",IF(Table3_1[[#This Row],[Offered Salary]]&gt;$O$28,"High",""))</f>
        <v/>
      </c>
      <c r="L4333" s="6">
        <f>((Table3_1[[#This Row],[Offered Salary]]-$O$25)/$O$26)</f>
        <v>-0.36771094661908682</v>
      </c>
    </row>
    <row r="4334" spans="1:12" x14ac:dyDescent="0.3">
      <c r="A4334">
        <v>343603</v>
      </c>
      <c r="B4334" s="2">
        <v>41784</v>
      </c>
      <c r="C4334" s="3">
        <v>0.6055787037037037</v>
      </c>
      <c r="D4334" t="s">
        <v>31</v>
      </c>
      <c r="E4334" t="s">
        <v>29</v>
      </c>
      <c r="F4334" t="s">
        <v>19</v>
      </c>
      <c r="G4334" t="s">
        <v>4</v>
      </c>
      <c r="H4334">
        <v>40400</v>
      </c>
      <c r="I4334">
        <f>IF(Table3_1[[#This Row],[Status]]="Hired",1,0)</f>
        <v>1</v>
      </c>
      <c r="J4334" t="b">
        <f>OR((Table3_1[[#This Row],[Offered Salary]]&lt;$O$27),(Table3_1[[#This Row],[Offered Salary]]&gt;$O$28))</f>
        <v>0</v>
      </c>
      <c r="K4334" t="str">
        <f>IF(Table3_1[[#This Row],[Offered Salary]]&lt;$O$27,"Low",IF(Table3_1[[#This Row],[Offered Salary]]&gt;$O$28,"High",""))</f>
        <v/>
      </c>
      <c r="L4334" s="6">
        <f>((Table3_1[[#This Row],[Offered Salary]]-$O$25)/$O$26)</f>
        <v>-0.33221759215690588</v>
      </c>
    </row>
    <row r="4335" spans="1:12" x14ac:dyDescent="0.3">
      <c r="A4335">
        <v>989586</v>
      </c>
      <c r="B4335" s="2">
        <v>41784</v>
      </c>
      <c r="C4335" s="3">
        <v>0.60655092592592597</v>
      </c>
      <c r="D4335" t="s">
        <v>31</v>
      </c>
      <c r="E4335" t="s">
        <v>29</v>
      </c>
      <c r="F4335" t="s">
        <v>19</v>
      </c>
      <c r="G4335" t="s">
        <v>4</v>
      </c>
      <c r="H4335">
        <v>58860</v>
      </c>
      <c r="I4335">
        <f>IF(Table3_1[[#This Row],[Status]]="Hired",1,0)</f>
        <v>1</v>
      </c>
      <c r="J4335" t="b">
        <f>OR((Table3_1[[#This Row],[Offered Salary]]&lt;$O$27),(Table3_1[[#This Row],[Offered Salary]]&gt;$O$28))</f>
        <v>0</v>
      </c>
      <c r="K4335" t="str">
        <f>IF(Table3_1[[#This Row],[Offered Salary]]&lt;$O$27,"Low",IF(Table3_1[[#This Row],[Offered Salary]]&gt;$O$28,"High",""))</f>
        <v/>
      </c>
      <c r="L4335" s="6">
        <f>((Table3_1[[#This Row],[Offered Salary]]-$O$25)/$O$26)</f>
        <v>0.30763330957342683</v>
      </c>
    </row>
    <row r="4336" spans="1:12" x14ac:dyDescent="0.3">
      <c r="A4336">
        <v>582618</v>
      </c>
      <c r="B4336" s="2">
        <v>41788</v>
      </c>
      <c r="C4336" s="3">
        <v>0.41715277777777776</v>
      </c>
      <c r="D4336" t="s">
        <v>30</v>
      </c>
      <c r="E4336" t="s">
        <v>29</v>
      </c>
      <c r="F4336" t="s">
        <v>19</v>
      </c>
      <c r="G4336" t="s">
        <v>4</v>
      </c>
      <c r="H4336">
        <v>37678</v>
      </c>
      <c r="I4336">
        <f>IF(Table3_1[[#This Row],[Status]]="Hired",1,0)</f>
        <v>0</v>
      </c>
      <c r="J4336" t="b">
        <f>OR((Table3_1[[#This Row],[Offered Salary]]&lt;$O$27),(Table3_1[[#This Row],[Offered Salary]]&gt;$O$28))</f>
        <v>0</v>
      </c>
      <c r="K4336" t="str">
        <f>IF(Table3_1[[#This Row],[Offered Salary]]&lt;$O$27,"Low",IF(Table3_1[[#This Row],[Offered Salary]]&gt;$O$28,"High",""))</f>
        <v/>
      </c>
      <c r="L4336" s="6">
        <f>((Table3_1[[#This Row],[Offered Salary]]-$O$25)/$O$26)</f>
        <v>-0.42656613790500802</v>
      </c>
    </row>
    <row r="4337" spans="1:12" x14ac:dyDescent="0.3">
      <c r="A4337">
        <v>287595</v>
      </c>
      <c r="B4337" s="2">
        <v>41788</v>
      </c>
      <c r="C4337" s="3">
        <v>0.4178587962962963</v>
      </c>
      <c r="D4337" t="s">
        <v>31</v>
      </c>
      <c r="E4337" t="s">
        <v>29</v>
      </c>
      <c r="F4337" t="s">
        <v>19</v>
      </c>
      <c r="G4337" t="s">
        <v>4</v>
      </c>
      <c r="H4337">
        <v>58224</v>
      </c>
      <c r="I4337">
        <f>IF(Table3_1[[#This Row],[Status]]="Hired",1,0)</f>
        <v>1</v>
      </c>
      <c r="J4337" t="b">
        <f>OR((Table3_1[[#This Row],[Offered Salary]]&lt;$O$27),(Table3_1[[#This Row],[Offered Salary]]&gt;$O$28))</f>
        <v>0</v>
      </c>
      <c r="K4337" t="str">
        <f>IF(Table3_1[[#This Row],[Offered Salary]]&lt;$O$27,"Low",IF(Table3_1[[#This Row],[Offered Salary]]&gt;$O$28,"High",""))</f>
        <v/>
      </c>
      <c r="L4337" s="6">
        <f>((Table3_1[[#This Row],[Offered Salary]]-$O$25)/$O$26)</f>
        <v>0.28558860895043164</v>
      </c>
    </row>
    <row r="4338" spans="1:12" x14ac:dyDescent="0.3">
      <c r="A4338">
        <v>419103</v>
      </c>
      <c r="B4338" s="2">
        <v>41788</v>
      </c>
      <c r="C4338" s="3">
        <v>0.41622685185185188</v>
      </c>
      <c r="D4338" t="s">
        <v>30</v>
      </c>
      <c r="E4338" t="s">
        <v>29</v>
      </c>
      <c r="F4338" t="s">
        <v>19</v>
      </c>
      <c r="G4338" t="s">
        <v>4</v>
      </c>
      <c r="H4338">
        <v>3817</v>
      </c>
      <c r="I4338">
        <f>IF(Table3_1[[#This Row],[Status]]="Hired",1,0)</f>
        <v>0</v>
      </c>
      <c r="J4338" t="b">
        <f>OR((Table3_1[[#This Row],[Offered Salary]]&lt;$O$27),(Table3_1[[#This Row],[Offered Salary]]&gt;$O$28))</f>
        <v>1</v>
      </c>
      <c r="K4338" t="str">
        <f>IF(Table3_1[[#This Row],[Offered Salary]]&lt;$O$27,"Low",IF(Table3_1[[#This Row],[Offered Salary]]&gt;$O$28,"High",""))</f>
        <v>Low</v>
      </c>
      <c r="L4338" s="6">
        <f>((Table3_1[[#This Row],[Offered Salary]]-$O$25)/$O$26)</f>
        <v>-1.6002384772057012</v>
      </c>
    </row>
    <row r="4339" spans="1:12" x14ac:dyDescent="0.3">
      <c r="A4339">
        <v>203704</v>
      </c>
      <c r="B4339" s="2">
        <v>41788</v>
      </c>
      <c r="C4339" s="3">
        <v>0.41746527777777775</v>
      </c>
      <c r="D4339" t="s">
        <v>30</v>
      </c>
      <c r="E4339" t="s">
        <v>29</v>
      </c>
      <c r="F4339" t="s">
        <v>19</v>
      </c>
      <c r="G4339" t="s">
        <v>4</v>
      </c>
      <c r="H4339">
        <v>5365</v>
      </c>
      <c r="I4339">
        <f>IF(Table3_1[[#This Row],[Status]]="Hired",1,0)</f>
        <v>0</v>
      </c>
      <c r="J4339" t="b">
        <f>OR((Table3_1[[#This Row],[Offered Salary]]&lt;$O$27),(Table3_1[[#This Row],[Offered Salary]]&gt;$O$28))</f>
        <v>1</v>
      </c>
      <c r="K4339" t="str">
        <f>IF(Table3_1[[#This Row],[Offered Salary]]&lt;$O$27,"Low",IF(Table3_1[[#This Row],[Offered Salary]]&gt;$O$28,"High",""))</f>
        <v>Low</v>
      </c>
      <c r="L4339" s="6">
        <f>((Table3_1[[#This Row],[Offered Salary]]-$O$25)/$O$26)</f>
        <v>-1.5465825077648261</v>
      </c>
    </row>
    <row r="4340" spans="1:12" x14ac:dyDescent="0.3">
      <c r="A4340">
        <v>303721</v>
      </c>
      <c r="B4340" s="2">
        <v>41791</v>
      </c>
      <c r="C4340" s="3">
        <v>0.81892361111111112</v>
      </c>
      <c r="D4340" t="s">
        <v>31</v>
      </c>
      <c r="E4340" t="s">
        <v>29</v>
      </c>
      <c r="F4340" t="s">
        <v>19</v>
      </c>
      <c r="G4340" t="s">
        <v>4</v>
      </c>
      <c r="H4340">
        <v>71666</v>
      </c>
      <c r="I4340">
        <f>IF(Table3_1[[#This Row],[Status]]="Hired",1,0)</f>
        <v>1</v>
      </c>
      <c r="J4340" t="b">
        <f>OR((Table3_1[[#This Row],[Offered Salary]]&lt;$O$27),(Table3_1[[#This Row],[Offered Salary]]&gt;$O$28))</f>
        <v>0</v>
      </c>
      <c r="K4340" t="str">
        <f>IF(Table3_1[[#This Row],[Offered Salary]]&lt;$O$27,"Low",IF(Table3_1[[#This Row],[Offered Salary]]&gt;$O$28,"High",""))</f>
        <v/>
      </c>
      <c r="L4340" s="6">
        <f>((Table3_1[[#This Row],[Offered Salary]]-$O$25)/$O$26)</f>
        <v>0.7515082092244908</v>
      </c>
    </row>
    <row r="4341" spans="1:12" x14ac:dyDescent="0.3">
      <c r="A4341">
        <v>372528</v>
      </c>
      <c r="B4341" s="2">
        <v>41791</v>
      </c>
      <c r="C4341" s="3">
        <v>0.81989583333333338</v>
      </c>
      <c r="D4341" t="s">
        <v>30</v>
      </c>
      <c r="E4341" t="s">
        <v>29</v>
      </c>
      <c r="F4341" t="s">
        <v>19</v>
      </c>
      <c r="G4341" t="s">
        <v>4</v>
      </c>
      <c r="H4341">
        <v>60464</v>
      </c>
      <c r="I4341">
        <f>IF(Table3_1[[#This Row],[Status]]="Hired",1,0)</f>
        <v>0</v>
      </c>
      <c r="J4341" t="b">
        <f>OR((Table3_1[[#This Row],[Offered Salary]]&lt;$O$27),(Table3_1[[#This Row],[Offered Salary]]&gt;$O$28))</f>
        <v>0</v>
      </c>
      <c r="K4341" t="str">
        <f>IF(Table3_1[[#This Row],[Offered Salary]]&lt;$O$27,"Low",IF(Table3_1[[#This Row],[Offered Salary]]&gt;$O$28,"High",""))</f>
        <v/>
      </c>
      <c r="L4341" s="6">
        <f>((Table3_1[[#This Row],[Offered Salary]]-$O$25)/$O$26)</f>
        <v>0.36323032183645249</v>
      </c>
    </row>
    <row r="4342" spans="1:12" x14ac:dyDescent="0.3">
      <c r="A4342">
        <v>344852</v>
      </c>
      <c r="B4342" s="2">
        <v>41791</v>
      </c>
      <c r="C4342" s="3">
        <v>0.82118055555555558</v>
      </c>
      <c r="D4342" t="s">
        <v>30</v>
      </c>
      <c r="E4342" t="s">
        <v>29</v>
      </c>
      <c r="F4342" t="s">
        <v>19</v>
      </c>
      <c r="G4342" t="s">
        <v>4</v>
      </c>
      <c r="H4342">
        <v>24559</v>
      </c>
      <c r="I4342">
        <f>IF(Table3_1[[#This Row],[Status]]="Hired",1,0)</f>
        <v>0</v>
      </c>
      <c r="J4342" t="b">
        <f>OR((Table3_1[[#This Row],[Offered Salary]]&lt;$O$27),(Table3_1[[#This Row],[Offered Salary]]&gt;$O$28))</f>
        <v>0</v>
      </c>
      <c r="K4342" t="str">
        <f>IF(Table3_1[[#This Row],[Offered Salary]]&lt;$O$27,"Low",IF(Table3_1[[#This Row],[Offered Salary]]&gt;$O$28,"High",""))</f>
        <v/>
      </c>
      <c r="L4342" s="6">
        <f>((Table3_1[[#This Row],[Offered Salary]]-$O$25)/$O$26)</f>
        <v>-0.88129008047273472</v>
      </c>
    </row>
    <row r="4343" spans="1:12" x14ac:dyDescent="0.3">
      <c r="A4343">
        <v>509501</v>
      </c>
      <c r="B4343" s="2">
        <v>41793</v>
      </c>
      <c r="C4343" s="3">
        <v>0.46457175925925925</v>
      </c>
      <c r="D4343" t="s">
        <v>31</v>
      </c>
      <c r="E4343" t="s">
        <v>28</v>
      </c>
      <c r="F4343" t="s">
        <v>19</v>
      </c>
      <c r="G4343" t="s">
        <v>2</v>
      </c>
      <c r="H4343">
        <v>59639</v>
      </c>
      <c r="I4343">
        <f>IF(Table3_1[[#This Row],[Status]]="Hired",1,0)</f>
        <v>1</v>
      </c>
      <c r="J4343" t="b">
        <f>OR((Table3_1[[#This Row],[Offered Salary]]&lt;$O$27),(Table3_1[[#This Row],[Offered Salary]]&gt;$O$28))</f>
        <v>0</v>
      </c>
      <c r="K4343" t="str">
        <f>IF(Table3_1[[#This Row],[Offered Salary]]&lt;$O$27,"Low",IF(Table3_1[[#This Row],[Offered Salary]]&gt;$O$28,"High",""))</f>
        <v/>
      </c>
      <c r="L4343" s="6">
        <f>((Table3_1[[#This Row],[Offered Salary]]-$O$25)/$O$26)</f>
        <v>0.3346346016886993</v>
      </c>
    </row>
    <row r="4344" spans="1:12" x14ac:dyDescent="0.3">
      <c r="A4344">
        <v>165066</v>
      </c>
      <c r="B4344" s="2">
        <v>41842</v>
      </c>
      <c r="C4344" s="3">
        <v>0.40158564814814812</v>
      </c>
      <c r="D4344" t="s">
        <v>31</v>
      </c>
      <c r="E4344" t="s">
        <v>29</v>
      </c>
      <c r="F4344" t="s">
        <v>19</v>
      </c>
      <c r="G4344" t="s">
        <v>4</v>
      </c>
      <c r="H4344">
        <v>57870</v>
      </c>
      <c r="I4344">
        <f>IF(Table3_1[[#This Row],[Status]]="Hired",1,0)</f>
        <v>1</v>
      </c>
      <c r="J4344" t="b">
        <f>OR((Table3_1[[#This Row],[Offered Salary]]&lt;$O$27),(Table3_1[[#This Row],[Offered Salary]]&gt;$O$28))</f>
        <v>0</v>
      </c>
      <c r="K4344" t="str">
        <f>IF(Table3_1[[#This Row],[Offered Salary]]&lt;$O$27,"Low",IF(Table3_1[[#This Row],[Offered Salary]]&gt;$O$28,"High",""))</f>
        <v/>
      </c>
      <c r="L4344" s="6">
        <f>((Table3_1[[#This Row],[Offered Salary]]-$O$25)/$O$26)</f>
        <v>0.27331844539612299</v>
      </c>
    </row>
    <row r="4345" spans="1:12" x14ac:dyDescent="0.3">
      <c r="A4345">
        <v>609192</v>
      </c>
      <c r="B4345" s="2">
        <v>41851</v>
      </c>
      <c r="C4345" s="3">
        <v>0.72648148148148151</v>
      </c>
      <c r="D4345" t="s">
        <v>30</v>
      </c>
      <c r="E4345" t="s">
        <v>29</v>
      </c>
      <c r="F4345" t="s">
        <v>19</v>
      </c>
      <c r="G4345" t="s">
        <v>2</v>
      </c>
      <c r="H4345">
        <v>60528</v>
      </c>
      <c r="I4345">
        <f>IF(Table3_1[[#This Row],[Status]]="Hired",1,0)</f>
        <v>0</v>
      </c>
      <c r="J4345" t="b">
        <f>OR((Table3_1[[#This Row],[Offered Salary]]&lt;$O$27),(Table3_1[[#This Row],[Offered Salary]]&gt;$O$28))</f>
        <v>0</v>
      </c>
      <c r="K4345" t="str">
        <f>IF(Table3_1[[#This Row],[Offered Salary]]&lt;$O$27,"Low",IF(Table3_1[[#This Row],[Offered Salary]]&gt;$O$28,"High",""))</f>
        <v/>
      </c>
      <c r="L4345" s="6">
        <f>((Table3_1[[#This Row],[Offered Salary]]-$O$25)/$O$26)</f>
        <v>0.36544865649033881</v>
      </c>
    </row>
    <row r="4346" spans="1:12" x14ac:dyDescent="0.3">
      <c r="A4346">
        <v>443270</v>
      </c>
      <c r="B4346" s="2">
        <v>41851</v>
      </c>
      <c r="C4346" s="3">
        <v>0.72690972222222228</v>
      </c>
      <c r="D4346" t="s">
        <v>31</v>
      </c>
      <c r="E4346" t="s">
        <v>29</v>
      </c>
      <c r="F4346" t="s">
        <v>19</v>
      </c>
      <c r="G4346" t="s">
        <v>2</v>
      </c>
      <c r="H4346">
        <v>80493</v>
      </c>
      <c r="I4346">
        <f>IF(Table3_1[[#This Row],[Status]]="Hired",1,0)</f>
        <v>1</v>
      </c>
      <c r="J4346" t="b">
        <f>OR((Table3_1[[#This Row],[Offered Salary]]&lt;$O$27),(Table3_1[[#This Row],[Offered Salary]]&gt;$O$28))</f>
        <v>0</v>
      </c>
      <c r="K4346" t="str">
        <f>IF(Table3_1[[#This Row],[Offered Salary]]&lt;$O$27,"Low",IF(Table3_1[[#This Row],[Offered Salary]]&gt;$O$28,"High",""))</f>
        <v/>
      </c>
      <c r="L4346" s="6">
        <f>((Table3_1[[#This Row],[Offered Salary]]-$O$25)/$O$26)</f>
        <v>1.0574650840659667</v>
      </c>
    </row>
    <row r="4347" spans="1:12" x14ac:dyDescent="0.3">
      <c r="A4347">
        <v>92784</v>
      </c>
      <c r="B4347" s="2">
        <v>41851</v>
      </c>
      <c r="C4347" s="3">
        <v>0.72726851851851848</v>
      </c>
      <c r="D4347" t="s">
        <v>30</v>
      </c>
      <c r="E4347" t="s">
        <v>29</v>
      </c>
      <c r="F4347" t="s">
        <v>19</v>
      </c>
      <c r="G4347" t="s">
        <v>2</v>
      </c>
      <c r="H4347">
        <v>82622</v>
      </c>
      <c r="I4347">
        <f>IF(Table3_1[[#This Row],[Status]]="Hired",1,0)</f>
        <v>0</v>
      </c>
      <c r="J4347" t="b">
        <f>OR((Table3_1[[#This Row],[Offered Salary]]&lt;$O$27),(Table3_1[[#This Row],[Offered Salary]]&gt;$O$28))</f>
        <v>0</v>
      </c>
      <c r="K4347" t="str">
        <f>IF(Table3_1[[#This Row],[Offered Salary]]&lt;$O$27,"Low",IF(Table3_1[[#This Row],[Offered Salary]]&gt;$O$28,"High",""))</f>
        <v/>
      </c>
      <c r="L4347" s="6">
        <f>((Table3_1[[#This Row],[Offered Salary]]-$O$25)/$O$26)</f>
        <v>1.1312593727866536</v>
      </c>
    </row>
    <row r="4348" spans="1:12" x14ac:dyDescent="0.3">
      <c r="A4348">
        <v>949454</v>
      </c>
      <c r="B4348" s="2">
        <v>41849</v>
      </c>
      <c r="C4348" s="3">
        <v>0.61221064814814818</v>
      </c>
      <c r="D4348" t="s">
        <v>31</v>
      </c>
      <c r="E4348" t="s">
        <v>29</v>
      </c>
      <c r="F4348" t="s">
        <v>19</v>
      </c>
      <c r="G4348" t="s">
        <v>4</v>
      </c>
      <c r="H4348">
        <v>68253</v>
      </c>
      <c r="I4348">
        <f>IF(Table3_1[[#This Row],[Status]]="Hired",1,0)</f>
        <v>1</v>
      </c>
      <c r="J4348" t="b">
        <f>OR((Table3_1[[#This Row],[Offered Salary]]&lt;$O$27),(Table3_1[[#This Row],[Offered Salary]]&gt;$O$28))</f>
        <v>0</v>
      </c>
      <c r="K4348" t="str">
        <f>IF(Table3_1[[#This Row],[Offered Salary]]&lt;$O$27,"Low",IF(Table3_1[[#This Row],[Offered Salary]]&gt;$O$28,"High",""))</f>
        <v/>
      </c>
      <c r="L4348" s="6">
        <f>((Table3_1[[#This Row],[Offered Salary]]-$O$25)/$O$26)</f>
        <v>0.63320858151020987</v>
      </c>
    </row>
    <row r="4349" spans="1:12" x14ac:dyDescent="0.3">
      <c r="A4349">
        <v>183437</v>
      </c>
      <c r="B4349" s="2">
        <v>41849</v>
      </c>
      <c r="C4349" s="3">
        <v>0.61331018518518521</v>
      </c>
      <c r="D4349" t="s">
        <v>30</v>
      </c>
      <c r="E4349" t="s">
        <v>29</v>
      </c>
      <c r="F4349" t="s">
        <v>19</v>
      </c>
      <c r="G4349" t="s">
        <v>4</v>
      </c>
      <c r="H4349">
        <v>77434</v>
      </c>
      <c r="I4349">
        <f>IF(Table3_1[[#This Row],[Status]]="Hired",1,0)</f>
        <v>0</v>
      </c>
      <c r="J4349" t="b">
        <f>OR((Table3_1[[#This Row],[Offered Salary]]&lt;$O$27),(Table3_1[[#This Row],[Offered Salary]]&gt;$O$28))</f>
        <v>0</v>
      </c>
      <c r="K4349" t="str">
        <f>IF(Table3_1[[#This Row],[Offered Salary]]&lt;$O$27,"Low",IF(Table3_1[[#This Row],[Offered Salary]]&gt;$O$28,"High",""))</f>
        <v/>
      </c>
      <c r="L4349" s="6">
        <f>((Table3_1[[#This Row],[Offered Salary]]-$O$25)/$O$26)</f>
        <v>0.95143561990599457</v>
      </c>
    </row>
    <row r="4350" spans="1:12" x14ac:dyDescent="0.3">
      <c r="A4350">
        <v>696100</v>
      </c>
      <c r="B4350" s="2">
        <v>41849</v>
      </c>
      <c r="C4350" s="3">
        <v>0.61436342592592597</v>
      </c>
      <c r="D4350" t="s">
        <v>30</v>
      </c>
      <c r="E4350" t="s">
        <v>29</v>
      </c>
      <c r="F4350" t="s">
        <v>19</v>
      </c>
      <c r="G4350" t="s">
        <v>4</v>
      </c>
      <c r="H4350">
        <v>72612</v>
      </c>
      <c r="I4350">
        <f>IF(Table3_1[[#This Row],[Status]]="Hired",1,0)</f>
        <v>0</v>
      </c>
      <c r="J4350" t="b">
        <f>OR((Table3_1[[#This Row],[Offered Salary]]&lt;$O$27),(Table3_1[[#This Row],[Offered Salary]]&gt;$O$28))</f>
        <v>0</v>
      </c>
      <c r="K4350" t="str">
        <f>IF(Table3_1[[#This Row],[Offered Salary]]&lt;$O$27,"Low",IF(Table3_1[[#This Row],[Offered Salary]]&gt;$O$28,"High",""))</f>
        <v/>
      </c>
      <c r="L4350" s="6">
        <f>((Table3_1[[#This Row],[Offered Salary]]-$O$25)/$O$26)</f>
        <v>0.78429796832724785</v>
      </c>
    </row>
    <row r="4351" spans="1:12" x14ac:dyDescent="0.3">
      <c r="A4351">
        <v>880828</v>
      </c>
      <c r="B4351" s="2">
        <v>41849</v>
      </c>
      <c r="C4351" s="3">
        <v>0.61428240740740736</v>
      </c>
      <c r="D4351" t="s">
        <v>30</v>
      </c>
      <c r="E4351" t="s">
        <v>29</v>
      </c>
      <c r="F4351" t="s">
        <v>19</v>
      </c>
      <c r="G4351" t="s">
        <v>4</v>
      </c>
      <c r="H4351">
        <v>69015</v>
      </c>
      <c r="I4351">
        <f>IF(Table3_1[[#This Row],[Status]]="Hired",1,0)</f>
        <v>0</v>
      </c>
      <c r="J4351" t="b">
        <f>OR((Table3_1[[#This Row],[Offered Salary]]&lt;$O$27),(Table3_1[[#This Row],[Offered Salary]]&gt;$O$28))</f>
        <v>0</v>
      </c>
      <c r="K4351" t="str">
        <f>IF(Table3_1[[#This Row],[Offered Salary]]&lt;$O$27,"Low",IF(Table3_1[[#This Row],[Offered Salary]]&gt;$O$28,"High",""))</f>
        <v/>
      </c>
      <c r="L4351" s="6">
        <f>((Table3_1[[#This Row],[Offered Salary]]-$O$25)/$O$26)</f>
        <v>0.65962062848304381</v>
      </c>
    </row>
    <row r="4352" spans="1:12" x14ac:dyDescent="0.3">
      <c r="A4352">
        <v>94151</v>
      </c>
      <c r="B4352" s="2">
        <v>41860</v>
      </c>
      <c r="C4352" s="3">
        <v>0.6242361111111111</v>
      </c>
      <c r="D4352" t="s">
        <v>31</v>
      </c>
      <c r="E4352" t="s">
        <v>29</v>
      </c>
      <c r="F4352" t="s">
        <v>19</v>
      </c>
      <c r="G4352" t="s">
        <v>4</v>
      </c>
      <c r="H4352">
        <v>39237</v>
      </c>
      <c r="I4352">
        <f>IF(Table3_1[[#This Row],[Status]]="Hired",1,0)</f>
        <v>1</v>
      </c>
      <c r="J4352" t="b">
        <f>OR((Table3_1[[#This Row],[Offered Salary]]&lt;$O$27),(Table3_1[[#This Row],[Offered Salary]]&gt;$O$28))</f>
        <v>0</v>
      </c>
      <c r="K4352" t="str">
        <f>IF(Table3_1[[#This Row],[Offered Salary]]&lt;$O$27,"Low",IF(Table3_1[[#This Row],[Offered Salary]]&gt;$O$28,"High",""))</f>
        <v/>
      </c>
      <c r="L4352" s="6">
        <f>((Table3_1[[#This Row],[Offered Salary]]-$O$25)/$O$26)</f>
        <v>-0.37252889219549618</v>
      </c>
    </row>
    <row r="4353" spans="1:12" x14ac:dyDescent="0.3">
      <c r="A4353">
        <v>83730</v>
      </c>
      <c r="B4353" s="2">
        <v>41866</v>
      </c>
      <c r="C4353" s="3">
        <v>0.61212962962962958</v>
      </c>
      <c r="D4353" t="s">
        <v>30</v>
      </c>
      <c r="E4353" t="s">
        <v>29</v>
      </c>
      <c r="F4353" t="s">
        <v>19</v>
      </c>
      <c r="G4353" t="s">
        <v>4</v>
      </c>
      <c r="H4353">
        <v>88574</v>
      </c>
      <c r="I4353">
        <f>IF(Table3_1[[#This Row],[Status]]="Hired",1,0)</f>
        <v>0</v>
      </c>
      <c r="J4353" t="b">
        <f>OR((Table3_1[[#This Row],[Offered Salary]]&lt;$O$27),(Table3_1[[#This Row],[Offered Salary]]&gt;$O$28))</f>
        <v>0</v>
      </c>
      <c r="K4353" t="str">
        <f>IF(Table3_1[[#This Row],[Offered Salary]]&lt;$O$27,"Low",IF(Table3_1[[#This Row],[Offered Salary]]&gt;$O$28,"High",""))</f>
        <v/>
      </c>
      <c r="L4353" s="6">
        <f>((Table3_1[[#This Row],[Offered Salary]]-$O$25)/$O$26)</f>
        <v>1.3375644955980805</v>
      </c>
    </row>
    <row r="4354" spans="1:12" x14ac:dyDescent="0.3">
      <c r="A4354">
        <v>886375</v>
      </c>
      <c r="B4354" s="2">
        <v>41866</v>
      </c>
      <c r="C4354" s="3">
        <v>0.61348379629629635</v>
      </c>
      <c r="D4354" t="s">
        <v>30</v>
      </c>
      <c r="E4354" t="s">
        <v>29</v>
      </c>
      <c r="F4354" t="s">
        <v>19</v>
      </c>
      <c r="G4354" t="s">
        <v>4</v>
      </c>
      <c r="H4354">
        <v>60485</v>
      </c>
      <c r="I4354">
        <f>IF(Table3_1[[#This Row],[Status]]="Hired",1,0)</f>
        <v>0</v>
      </c>
      <c r="J4354" t="b">
        <f>OR((Table3_1[[#This Row],[Offered Salary]]&lt;$O$27),(Table3_1[[#This Row],[Offered Salary]]&gt;$O$28))</f>
        <v>0</v>
      </c>
      <c r="K4354" t="str">
        <f>IF(Table3_1[[#This Row],[Offered Salary]]&lt;$O$27,"Low",IF(Table3_1[[#This Row],[Offered Salary]]&gt;$O$28,"High",""))</f>
        <v/>
      </c>
      <c r="L4354" s="6">
        <f>((Table3_1[[#This Row],[Offered Salary]]-$O$25)/$O$26)</f>
        <v>0.36395821289475894</v>
      </c>
    </row>
    <row r="4355" spans="1:12" x14ac:dyDescent="0.3">
      <c r="A4355">
        <v>256431</v>
      </c>
      <c r="B4355" s="2">
        <v>41873</v>
      </c>
      <c r="C4355" s="3">
        <v>0.44311342592592595</v>
      </c>
      <c r="D4355" t="s">
        <v>31</v>
      </c>
      <c r="E4355" t="s">
        <v>29</v>
      </c>
      <c r="F4355" t="s">
        <v>19</v>
      </c>
      <c r="G4355" t="s">
        <v>2</v>
      </c>
      <c r="H4355">
        <v>36942</v>
      </c>
      <c r="I4355">
        <f>IF(Table3_1[[#This Row],[Status]]="Hired",1,0)</f>
        <v>1</v>
      </c>
      <c r="J4355" t="b">
        <f>OR((Table3_1[[#This Row],[Offered Salary]]&lt;$O$27),(Table3_1[[#This Row],[Offered Salary]]&gt;$O$28))</f>
        <v>0</v>
      </c>
      <c r="K4355" t="str">
        <f>IF(Table3_1[[#This Row],[Offered Salary]]&lt;$O$27,"Low",IF(Table3_1[[#This Row],[Offered Salary]]&gt;$O$28,"High",""))</f>
        <v/>
      </c>
      <c r="L4355" s="6">
        <f>((Table3_1[[#This Row],[Offered Salary]]-$O$25)/$O$26)</f>
        <v>-0.45207698642470057</v>
      </c>
    </row>
    <row r="4356" spans="1:12" x14ac:dyDescent="0.3">
      <c r="A4356">
        <v>540401</v>
      </c>
      <c r="B4356" s="2">
        <v>41870</v>
      </c>
      <c r="C4356" s="3">
        <v>0.39725694444444443</v>
      </c>
      <c r="D4356" t="s">
        <v>31</v>
      </c>
      <c r="E4356" t="s">
        <v>27</v>
      </c>
      <c r="F4356" t="s">
        <v>12</v>
      </c>
      <c r="G4356" t="s">
        <v>2</v>
      </c>
      <c r="H4356">
        <v>53483</v>
      </c>
      <c r="I4356">
        <f>IF(Table3_1[[#This Row],[Status]]="Hired",1,0)</f>
        <v>1</v>
      </c>
      <c r="J4356" t="b">
        <f>OR((Table3_1[[#This Row],[Offered Salary]]&lt;$O$27),(Table3_1[[#This Row],[Offered Salary]]&gt;$O$28))</f>
        <v>0</v>
      </c>
      <c r="K4356" t="str">
        <f>IF(Table3_1[[#This Row],[Offered Salary]]&lt;$O$27,"Low",IF(Table3_1[[#This Row],[Offered Salary]]&gt;$O$28,"High",""))</f>
        <v/>
      </c>
      <c r="L4356" s="6">
        <f>((Table3_1[[#This Row],[Offered Salary]]-$O$25)/$O$26)</f>
        <v>0.12125853716800979</v>
      </c>
    </row>
    <row r="4357" spans="1:12" x14ac:dyDescent="0.3">
      <c r="A4357">
        <v>64540</v>
      </c>
      <c r="B4357" s="2">
        <v>41877</v>
      </c>
      <c r="C4357" s="3">
        <v>0.78641203703703699</v>
      </c>
      <c r="D4357" t="s">
        <v>31</v>
      </c>
      <c r="E4357" t="s">
        <v>27</v>
      </c>
      <c r="F4357" t="s">
        <v>12</v>
      </c>
      <c r="G4357" t="s">
        <v>2</v>
      </c>
      <c r="H4357">
        <v>56041</v>
      </c>
      <c r="I4357">
        <f>IF(Table3_1[[#This Row],[Status]]="Hired",1,0)</f>
        <v>1</v>
      </c>
      <c r="J4357" t="b">
        <f>OR((Table3_1[[#This Row],[Offered Salary]]&lt;$O$27),(Table3_1[[#This Row],[Offered Salary]]&gt;$O$28))</f>
        <v>0</v>
      </c>
      <c r="K4357" t="str">
        <f>IF(Table3_1[[#This Row],[Offered Salary]]&lt;$O$27,"Low",IF(Table3_1[[#This Row],[Offered Salary]]&gt;$O$28,"High",""))</f>
        <v/>
      </c>
      <c r="L4357" s="6">
        <f>((Table3_1[[#This Row],[Offered Salary]]-$O$25)/$O$26)</f>
        <v>0.20992260036552826</v>
      </c>
    </row>
    <row r="4358" spans="1:12" x14ac:dyDescent="0.3">
      <c r="A4358">
        <v>524839</v>
      </c>
      <c r="B4358" s="2">
        <v>41814</v>
      </c>
      <c r="C4358" s="3">
        <v>0.39667824074074076</v>
      </c>
      <c r="D4358" t="s">
        <v>31</v>
      </c>
      <c r="E4358" t="s">
        <v>27</v>
      </c>
      <c r="F4358" t="s">
        <v>12</v>
      </c>
      <c r="G4358" t="s">
        <v>10</v>
      </c>
      <c r="H4358">
        <v>90307</v>
      </c>
      <c r="I4358">
        <f>IF(Table3_1[[#This Row],[Status]]="Hired",1,0)</f>
        <v>1</v>
      </c>
      <c r="J4358" t="b">
        <f>OR((Table3_1[[#This Row],[Offered Salary]]&lt;$O$27),(Table3_1[[#This Row],[Offered Salary]]&gt;$O$28))</f>
        <v>0</v>
      </c>
      <c r="K4358" t="str">
        <f>IF(Table3_1[[#This Row],[Offered Salary]]&lt;$O$27,"Low",IF(Table3_1[[#This Row],[Offered Salary]]&gt;$O$28,"High",""))</f>
        <v/>
      </c>
      <c r="L4358" s="6">
        <f>((Table3_1[[#This Row],[Offered Salary]]-$O$25)/$O$26)</f>
        <v>1.3976328386478458</v>
      </c>
    </row>
    <row r="4359" spans="1:12" x14ac:dyDescent="0.3">
      <c r="A4359">
        <v>484833</v>
      </c>
      <c r="B4359" s="2">
        <v>41842</v>
      </c>
      <c r="C4359" s="3">
        <v>0.39761574074074074</v>
      </c>
      <c r="D4359" t="s">
        <v>31</v>
      </c>
      <c r="E4359" t="s">
        <v>27</v>
      </c>
      <c r="F4359" t="s">
        <v>12</v>
      </c>
      <c r="G4359" t="s">
        <v>10</v>
      </c>
      <c r="H4359">
        <v>91643</v>
      </c>
      <c r="I4359">
        <f>IF(Table3_1[[#This Row],[Status]]="Hired",1,0)</f>
        <v>1</v>
      </c>
      <c r="J4359" t="b">
        <f>OR((Table3_1[[#This Row],[Offered Salary]]&lt;$O$27),(Table3_1[[#This Row],[Offered Salary]]&gt;$O$28))</f>
        <v>0</v>
      </c>
      <c r="K4359" t="str">
        <f>IF(Table3_1[[#This Row],[Offered Salary]]&lt;$O$27,"Low",IF(Table3_1[[#This Row],[Offered Salary]]&gt;$O$28,"High",""))</f>
        <v/>
      </c>
      <c r="L4359" s="6">
        <f>((Table3_1[[#This Row],[Offered Salary]]-$O$25)/$O$26)</f>
        <v>1.4439405745477225</v>
      </c>
    </row>
    <row r="4360" spans="1:12" x14ac:dyDescent="0.3">
      <c r="A4360">
        <v>399087</v>
      </c>
      <c r="B4360" s="2">
        <v>41856</v>
      </c>
      <c r="C4360" s="3">
        <v>0.39689814814814817</v>
      </c>
      <c r="D4360" t="s">
        <v>31</v>
      </c>
      <c r="E4360" t="s">
        <v>27</v>
      </c>
      <c r="F4360" t="s">
        <v>12</v>
      </c>
      <c r="G4360" t="s">
        <v>10</v>
      </c>
      <c r="H4360">
        <v>48485</v>
      </c>
      <c r="I4360">
        <f>IF(Table3_1[[#This Row],[Status]]="Hired",1,0)</f>
        <v>1</v>
      </c>
      <c r="J4360" t="b">
        <f>OR((Table3_1[[#This Row],[Offered Salary]]&lt;$O$27),(Table3_1[[#This Row],[Offered Salary]]&gt;$O$28))</f>
        <v>0</v>
      </c>
      <c r="K4360" t="str">
        <f>IF(Table3_1[[#This Row],[Offered Salary]]&lt;$O$27,"Low",IF(Table3_1[[#This Row],[Offered Salary]]&gt;$O$28,"High",""))</f>
        <v/>
      </c>
      <c r="L4360" s="6">
        <f>((Table3_1[[#This Row],[Offered Salary]]-$O$25)/$O$26)</f>
        <v>-5.1979534708924288E-2</v>
      </c>
    </row>
    <row r="4361" spans="1:12" x14ac:dyDescent="0.3">
      <c r="A4361">
        <v>20051</v>
      </c>
      <c r="B4361" s="2">
        <v>41766</v>
      </c>
      <c r="C4361" s="3">
        <v>0.39734953703703701</v>
      </c>
      <c r="D4361" t="s">
        <v>30</v>
      </c>
      <c r="E4361" t="s">
        <v>28</v>
      </c>
      <c r="F4361" t="s">
        <v>12</v>
      </c>
      <c r="G4361" t="s">
        <v>2</v>
      </c>
      <c r="H4361">
        <v>92812</v>
      </c>
      <c r="I4361">
        <f>IF(Table3_1[[#This Row],[Status]]="Hired",1,0)</f>
        <v>0</v>
      </c>
      <c r="J4361" t="b">
        <f>OR((Table3_1[[#This Row],[Offered Salary]]&lt;$O$27),(Table3_1[[#This Row],[Offered Salary]]&gt;$O$28))</f>
        <v>0</v>
      </c>
      <c r="K4361" t="str">
        <f>IF(Table3_1[[#This Row],[Offered Salary]]&lt;$O$27,"Low",IF(Table3_1[[#This Row],[Offered Salary]]&gt;$O$28,"High",""))</f>
        <v/>
      </c>
      <c r="L4361" s="6">
        <f>((Table3_1[[#This Row],[Offered Salary]]-$O$25)/$O$26)</f>
        <v>1.4844598434601146</v>
      </c>
    </row>
    <row r="4362" spans="1:12" x14ac:dyDescent="0.3">
      <c r="A4362">
        <v>943287</v>
      </c>
      <c r="B4362" s="2">
        <v>41767</v>
      </c>
      <c r="C4362" s="3">
        <v>0.39754629629629629</v>
      </c>
      <c r="D4362" t="s">
        <v>31</v>
      </c>
      <c r="E4362" t="s">
        <v>27</v>
      </c>
      <c r="F4362" t="s">
        <v>17</v>
      </c>
      <c r="G4362" t="s">
        <v>10</v>
      </c>
      <c r="H4362">
        <v>33202</v>
      </c>
      <c r="I4362">
        <f>IF(Table3_1[[#This Row],[Status]]="Hired",1,0)</f>
        <v>1</v>
      </c>
      <c r="J4362" t="b">
        <f>OR((Table3_1[[#This Row],[Offered Salary]]&lt;$O$27),(Table3_1[[#This Row],[Offered Salary]]&gt;$O$28))</f>
        <v>0</v>
      </c>
      <c r="K4362" t="str">
        <f>IF(Table3_1[[#This Row],[Offered Salary]]&lt;$O$27,"Low",IF(Table3_1[[#This Row],[Offered Salary]]&gt;$O$28,"High",""))</f>
        <v/>
      </c>
      <c r="L4362" s="6">
        <f>((Table3_1[[#This Row],[Offered Salary]]-$O$25)/$O$26)</f>
        <v>-0.58171091776118189</v>
      </c>
    </row>
    <row r="4363" spans="1:12" x14ac:dyDescent="0.3">
      <c r="A4363">
        <v>184016</v>
      </c>
      <c r="B4363" s="2">
        <v>41767</v>
      </c>
      <c r="C4363" s="3">
        <v>0.39791666666666664</v>
      </c>
      <c r="D4363" t="s">
        <v>30</v>
      </c>
      <c r="E4363" t="s">
        <v>27</v>
      </c>
      <c r="F4363" t="s">
        <v>17</v>
      </c>
      <c r="G4363" t="s">
        <v>10</v>
      </c>
      <c r="H4363">
        <v>93071</v>
      </c>
      <c r="I4363">
        <f>IF(Table3_1[[#This Row],[Status]]="Hired",1,0)</f>
        <v>0</v>
      </c>
      <c r="J4363" t="b">
        <f>OR((Table3_1[[#This Row],[Offered Salary]]&lt;$O$27),(Table3_1[[#This Row],[Offered Salary]]&gt;$O$28))</f>
        <v>0</v>
      </c>
      <c r="K4363" t="str">
        <f>IF(Table3_1[[#This Row],[Offered Salary]]&lt;$O$27,"Low",IF(Table3_1[[#This Row],[Offered Salary]]&gt;$O$28,"High",""))</f>
        <v/>
      </c>
      <c r="L4363" s="6">
        <f>((Table3_1[[#This Row],[Offered Salary]]-$O$25)/$O$26)</f>
        <v>1.4934371665125608</v>
      </c>
    </row>
    <row r="4364" spans="1:12" x14ac:dyDescent="0.3">
      <c r="A4364">
        <v>712512</v>
      </c>
      <c r="B4364" s="2">
        <v>41767</v>
      </c>
      <c r="C4364" s="3">
        <v>0.39913194444444444</v>
      </c>
      <c r="D4364" t="s">
        <v>31</v>
      </c>
      <c r="E4364" t="s">
        <v>27</v>
      </c>
      <c r="F4364" t="s">
        <v>17</v>
      </c>
      <c r="G4364" t="s">
        <v>10</v>
      </c>
      <c r="H4364">
        <v>42237</v>
      </c>
      <c r="I4364">
        <f>IF(Table3_1[[#This Row],[Status]]="Hired",1,0)</f>
        <v>1</v>
      </c>
      <c r="J4364" t="b">
        <f>OR((Table3_1[[#This Row],[Offered Salary]]&lt;$O$27),(Table3_1[[#This Row],[Offered Salary]]&gt;$O$28))</f>
        <v>0</v>
      </c>
      <c r="K4364" t="str">
        <f>IF(Table3_1[[#This Row],[Offered Salary]]&lt;$O$27,"Low",IF(Table3_1[[#This Row],[Offered Salary]]&gt;$O$28,"High",""))</f>
        <v/>
      </c>
      <c r="L4364" s="6">
        <f>((Table3_1[[#This Row],[Offered Salary]]-$O$25)/$O$26)</f>
        <v>-0.26854445529457538</v>
      </c>
    </row>
    <row r="4365" spans="1:12" x14ac:dyDescent="0.3">
      <c r="A4365">
        <v>699072</v>
      </c>
      <c r="B4365" s="2">
        <v>41844</v>
      </c>
      <c r="C4365" s="3">
        <v>0.39892361111111113</v>
      </c>
      <c r="D4365" t="s">
        <v>31</v>
      </c>
      <c r="E4365" t="s">
        <v>27</v>
      </c>
      <c r="F4365" t="s">
        <v>17</v>
      </c>
      <c r="G4365" t="s">
        <v>10</v>
      </c>
      <c r="H4365">
        <v>14556</v>
      </c>
      <c r="I4365">
        <f>IF(Table3_1[[#This Row],[Status]]="Hired",1,0)</f>
        <v>1</v>
      </c>
      <c r="J4365" t="b">
        <f>OR((Table3_1[[#This Row],[Offered Salary]]&lt;$O$27),(Table3_1[[#This Row],[Offered Salary]]&gt;$O$28))</f>
        <v>0</v>
      </c>
      <c r="K4365" t="str">
        <f>IF(Table3_1[[#This Row],[Offered Salary]]&lt;$O$27,"Low",IF(Table3_1[[#This Row],[Offered Salary]]&gt;$O$28,"High",""))</f>
        <v/>
      </c>
      <c r="L4365" s="6">
        <f>((Table3_1[[#This Row],[Offered Salary]]-$O$25)/$O$26)</f>
        <v>-1.2280088545793717</v>
      </c>
    </row>
    <row r="4366" spans="1:12" x14ac:dyDescent="0.3">
      <c r="A4366">
        <v>963353</v>
      </c>
      <c r="B4366" s="2">
        <v>41852</v>
      </c>
      <c r="C4366" s="3">
        <v>0.52995370370370365</v>
      </c>
      <c r="D4366" t="s">
        <v>30</v>
      </c>
      <c r="E4366" t="s">
        <v>28</v>
      </c>
      <c r="F4366" t="s">
        <v>16</v>
      </c>
      <c r="G4366" t="s">
        <v>10</v>
      </c>
      <c r="H4366">
        <v>9766</v>
      </c>
      <c r="I4366">
        <f>IF(Table3_1[[#This Row],[Status]]="Hired",1,0)</f>
        <v>0</v>
      </c>
      <c r="J4366" t="b">
        <f>OR((Table3_1[[#This Row],[Offered Salary]]&lt;$O$27),(Table3_1[[#This Row],[Offered Salary]]&gt;$O$28))</f>
        <v>1</v>
      </c>
      <c r="K4366" t="str">
        <f>IF(Table3_1[[#This Row],[Offered Salary]]&lt;$O$27,"Low",IF(Table3_1[[#This Row],[Offered Salary]]&gt;$O$28,"High",""))</f>
        <v>Low</v>
      </c>
      <c r="L4366" s="6">
        <f>((Table3_1[[#This Row],[Offered Salary]]-$O$25)/$O$26)</f>
        <v>-1.3940373388311753</v>
      </c>
    </row>
    <row r="4367" spans="1:12" x14ac:dyDescent="0.3">
      <c r="A4367">
        <v>551794</v>
      </c>
      <c r="B4367" s="2">
        <v>41766</v>
      </c>
      <c r="C4367" s="3">
        <v>0.59129629629629632</v>
      </c>
      <c r="D4367" t="s">
        <v>31</v>
      </c>
      <c r="E4367" t="s">
        <v>27</v>
      </c>
      <c r="F4367" t="s">
        <v>17</v>
      </c>
      <c r="G4367" t="s">
        <v>10</v>
      </c>
      <c r="H4367">
        <v>41403</v>
      </c>
      <c r="I4367">
        <f>IF(Table3_1[[#This Row],[Status]]="Hired",1,0)</f>
        <v>1</v>
      </c>
      <c r="J4367" t="b">
        <f>OR((Table3_1[[#This Row],[Offered Salary]]&lt;$O$27),(Table3_1[[#This Row],[Offered Salary]]&gt;$O$28))</f>
        <v>0</v>
      </c>
      <c r="K4367" t="str">
        <f>IF(Table3_1[[#This Row],[Offered Salary]]&lt;$O$27,"Low",IF(Table3_1[[#This Row],[Offered Salary]]&gt;$O$28,"High",""))</f>
        <v/>
      </c>
      <c r="L4367" s="6">
        <f>((Table3_1[[#This Row],[Offered Salary]]-$O$25)/$O$26)</f>
        <v>-0.29745212875303134</v>
      </c>
    </row>
    <row r="4368" spans="1:12" x14ac:dyDescent="0.3">
      <c r="A4368">
        <v>95527</v>
      </c>
      <c r="B4368" s="2">
        <v>41803</v>
      </c>
      <c r="C4368" s="3">
        <v>0.67085648148148147</v>
      </c>
      <c r="D4368" t="s">
        <v>31</v>
      </c>
      <c r="E4368" t="s">
        <v>27</v>
      </c>
      <c r="F4368" t="s">
        <v>17</v>
      </c>
      <c r="G4368" t="s">
        <v>10</v>
      </c>
      <c r="H4368">
        <v>93290</v>
      </c>
      <c r="I4368">
        <f>IF(Table3_1[[#This Row],[Status]]="Hired",1,0)</f>
        <v>1</v>
      </c>
      <c r="J4368" t="b">
        <f>OR((Table3_1[[#This Row],[Offered Salary]]&lt;$O$27),(Table3_1[[#This Row],[Offered Salary]]&gt;$O$28))</f>
        <v>0</v>
      </c>
      <c r="K4368" t="str">
        <f>IF(Table3_1[[#This Row],[Offered Salary]]&lt;$O$27,"Low",IF(Table3_1[[#This Row],[Offered Salary]]&gt;$O$28,"High",""))</f>
        <v/>
      </c>
      <c r="L4368" s="6">
        <f>((Table3_1[[#This Row],[Offered Salary]]-$O$25)/$O$26)</f>
        <v>1.5010280304063279</v>
      </c>
    </row>
    <row r="4369" spans="1:12" x14ac:dyDescent="0.3">
      <c r="A4369">
        <v>13485</v>
      </c>
      <c r="B4369" s="2">
        <v>41799</v>
      </c>
      <c r="C4369" s="3">
        <v>0.51594907407407409</v>
      </c>
      <c r="D4369" t="s">
        <v>30</v>
      </c>
      <c r="E4369" t="s">
        <v>29</v>
      </c>
      <c r="F4369" t="s">
        <v>12</v>
      </c>
      <c r="G4369" t="s">
        <v>1</v>
      </c>
      <c r="H4369">
        <v>6563</v>
      </c>
      <c r="I4369">
        <f>IF(Table3_1[[#This Row],[Status]]="Hired",1,0)</f>
        <v>0</v>
      </c>
      <c r="J4369" t="b">
        <f>OR((Table3_1[[#This Row],[Offered Salary]]&lt;$O$27),(Table3_1[[#This Row],[Offered Salary]]&gt;$O$28))</f>
        <v>1</v>
      </c>
      <c r="K4369" t="str">
        <f>IF(Table3_1[[#This Row],[Offered Salary]]&lt;$O$27,"Low",IF(Table3_1[[#This Row],[Offered Salary]]&gt;$O$28,"High",""))</f>
        <v>Low</v>
      </c>
      <c r="L4369" s="6">
        <f>((Table3_1[[#This Row],[Offered Salary]]-$O$25)/$O$26)</f>
        <v>-1.5050580559623916</v>
      </c>
    </row>
    <row r="4370" spans="1:12" x14ac:dyDescent="0.3">
      <c r="A4370">
        <v>657708</v>
      </c>
      <c r="B4370" s="2">
        <v>41799</v>
      </c>
      <c r="C4370" s="3">
        <v>0.51700231481481485</v>
      </c>
      <c r="D4370" t="s">
        <v>31</v>
      </c>
      <c r="E4370" t="s">
        <v>27</v>
      </c>
      <c r="F4370" t="s">
        <v>12</v>
      </c>
      <c r="G4370" t="s">
        <v>1</v>
      </c>
      <c r="H4370">
        <v>60798</v>
      </c>
      <c r="I4370">
        <f>IF(Table3_1[[#This Row],[Status]]="Hired",1,0)</f>
        <v>1</v>
      </c>
      <c r="J4370" t="b">
        <f>OR((Table3_1[[#This Row],[Offered Salary]]&lt;$O$27),(Table3_1[[#This Row],[Offered Salary]]&gt;$O$28))</f>
        <v>0</v>
      </c>
      <c r="K4370" t="str">
        <f>IF(Table3_1[[#This Row],[Offered Salary]]&lt;$O$27,"Low",IF(Table3_1[[#This Row],[Offered Salary]]&gt;$O$28,"High",""))</f>
        <v/>
      </c>
      <c r="L4370" s="6">
        <f>((Table3_1[[#This Row],[Offered Salary]]-$O$25)/$O$26)</f>
        <v>0.37480725581142166</v>
      </c>
    </row>
    <row r="4371" spans="1:12" x14ac:dyDescent="0.3">
      <c r="A4371">
        <v>827108</v>
      </c>
      <c r="B4371" s="2">
        <v>41761</v>
      </c>
      <c r="C4371" s="3">
        <v>0.39693287037037039</v>
      </c>
      <c r="D4371" t="s">
        <v>30</v>
      </c>
      <c r="E4371" t="s">
        <v>27</v>
      </c>
      <c r="F4371" t="s">
        <v>20</v>
      </c>
      <c r="G4371" t="s">
        <v>10</v>
      </c>
      <c r="H4371">
        <v>70991</v>
      </c>
      <c r="I4371">
        <f>IF(Table3_1[[#This Row],[Status]]="Hired",1,0)</f>
        <v>0</v>
      </c>
      <c r="J4371" t="b">
        <f>OR((Table3_1[[#This Row],[Offered Salary]]&lt;$O$27),(Table3_1[[#This Row],[Offered Salary]]&gt;$O$28))</f>
        <v>0</v>
      </c>
      <c r="K4371" t="str">
        <f>IF(Table3_1[[#This Row],[Offered Salary]]&lt;$O$27,"Low",IF(Table3_1[[#This Row],[Offered Salary]]&gt;$O$28,"High",""))</f>
        <v/>
      </c>
      <c r="L4371" s="6">
        <f>((Table3_1[[#This Row],[Offered Salary]]-$O$25)/$O$26)</f>
        <v>0.72811171092178362</v>
      </c>
    </row>
    <row r="4372" spans="1:12" x14ac:dyDescent="0.3">
      <c r="A4372">
        <v>507171</v>
      </c>
      <c r="B4372" s="2">
        <v>41762</v>
      </c>
      <c r="C4372" s="3">
        <v>0.70907407407407408</v>
      </c>
      <c r="D4372" t="s">
        <v>31</v>
      </c>
      <c r="E4372" t="s">
        <v>29</v>
      </c>
      <c r="F4372" t="s">
        <v>20</v>
      </c>
      <c r="G4372" t="s">
        <v>10</v>
      </c>
      <c r="H4372">
        <v>5236</v>
      </c>
      <c r="I4372">
        <f>IF(Table3_1[[#This Row],[Status]]="Hired",1,0)</f>
        <v>1</v>
      </c>
      <c r="J4372" t="b">
        <f>OR((Table3_1[[#This Row],[Offered Salary]]&lt;$O$27),(Table3_1[[#This Row],[Offered Salary]]&gt;$O$28))</f>
        <v>1</v>
      </c>
      <c r="K4372" t="str">
        <f>IF(Table3_1[[#This Row],[Offered Salary]]&lt;$O$27,"Low",IF(Table3_1[[#This Row],[Offered Salary]]&gt;$O$28,"High",""))</f>
        <v>Low</v>
      </c>
      <c r="L4372" s="6">
        <f>((Table3_1[[#This Row],[Offered Salary]]-$O$25)/$O$26)</f>
        <v>-1.5510538385515655</v>
      </c>
    </row>
    <row r="4373" spans="1:12" x14ac:dyDescent="0.3">
      <c r="A4373">
        <v>888298</v>
      </c>
      <c r="B4373" s="2">
        <v>41762</v>
      </c>
      <c r="C4373" s="3">
        <v>0.71163194444444444</v>
      </c>
      <c r="D4373" t="s">
        <v>30</v>
      </c>
      <c r="E4373" t="s">
        <v>29</v>
      </c>
      <c r="F4373" t="s">
        <v>20</v>
      </c>
      <c r="G4373" t="s">
        <v>10</v>
      </c>
      <c r="H4373">
        <v>41722</v>
      </c>
      <c r="I4373">
        <f>IF(Table3_1[[#This Row],[Status]]="Hired",1,0)</f>
        <v>0</v>
      </c>
      <c r="J4373" t="b">
        <f>OR((Table3_1[[#This Row],[Offered Salary]]&lt;$O$27),(Table3_1[[#This Row],[Offered Salary]]&gt;$O$28))</f>
        <v>0</v>
      </c>
      <c r="K4373" t="str">
        <f>IF(Table3_1[[#This Row],[Offered Salary]]&lt;$O$27,"Low",IF(Table3_1[[#This Row],[Offered Salary]]&gt;$O$28,"High",""))</f>
        <v/>
      </c>
      <c r="L4373" s="6">
        <f>((Table3_1[[#This Row],[Offered Salary]]-$O$25)/$O$26)</f>
        <v>-0.28639511696256675</v>
      </c>
    </row>
    <row r="4374" spans="1:12" x14ac:dyDescent="0.3">
      <c r="A4374">
        <v>357906</v>
      </c>
      <c r="B4374" s="2">
        <v>41762</v>
      </c>
      <c r="C4374" s="3">
        <v>0.71201388888888884</v>
      </c>
      <c r="D4374" t="s">
        <v>30</v>
      </c>
      <c r="E4374" t="s">
        <v>29</v>
      </c>
      <c r="F4374" t="s">
        <v>20</v>
      </c>
      <c r="G4374" t="s">
        <v>10</v>
      </c>
      <c r="H4374">
        <v>52654</v>
      </c>
      <c r="I4374">
        <f>IF(Table3_1[[#This Row],[Status]]="Hired",1,0)</f>
        <v>0</v>
      </c>
      <c r="J4374" t="b">
        <f>OR((Table3_1[[#This Row],[Offered Salary]]&lt;$O$27),(Table3_1[[#This Row],[Offered Salary]]&gt;$O$28))</f>
        <v>0</v>
      </c>
      <c r="K4374" t="str">
        <f>IF(Table3_1[[#This Row],[Offered Salary]]&lt;$O$27,"Low",IF(Table3_1[[#This Row],[Offered Salary]]&gt;$O$28,"High",""))</f>
        <v/>
      </c>
      <c r="L4374" s="6">
        <f>((Table3_1[[#This Row],[Offered Salary]]-$O$25)/$O$26)</f>
        <v>9.2524171104388667E-2</v>
      </c>
    </row>
    <row r="4375" spans="1:12" x14ac:dyDescent="0.3">
      <c r="A4375">
        <v>926580</v>
      </c>
      <c r="B4375" s="2">
        <v>41782</v>
      </c>
      <c r="C4375" s="3">
        <v>0.64921296296296294</v>
      </c>
      <c r="D4375" t="s">
        <v>31</v>
      </c>
      <c r="E4375" t="s">
        <v>27</v>
      </c>
      <c r="F4375" t="s">
        <v>20</v>
      </c>
      <c r="G4375" t="s">
        <v>10</v>
      </c>
      <c r="H4375">
        <v>77323</v>
      </c>
      <c r="I4375">
        <f>IF(Table3_1[[#This Row],[Status]]="Hired",1,0)</f>
        <v>1</v>
      </c>
      <c r="J4375" t="b">
        <f>OR((Table3_1[[#This Row],[Offered Salary]]&lt;$O$27),(Table3_1[[#This Row],[Offered Salary]]&gt;$O$28))</f>
        <v>0</v>
      </c>
      <c r="K4375" t="str">
        <f>IF(Table3_1[[#This Row],[Offered Salary]]&lt;$O$27,"Low",IF(Table3_1[[#This Row],[Offered Salary]]&gt;$O$28,"High",""))</f>
        <v/>
      </c>
      <c r="L4375" s="6">
        <f>((Table3_1[[#This Row],[Offered Salary]]-$O$25)/$O$26)</f>
        <v>0.94758819574066044</v>
      </c>
    </row>
    <row r="4376" spans="1:12" x14ac:dyDescent="0.3">
      <c r="A4376">
        <v>448075</v>
      </c>
      <c r="B4376" s="2">
        <v>41775</v>
      </c>
      <c r="C4376" s="3">
        <v>0.39894675925925926</v>
      </c>
      <c r="D4376" t="s">
        <v>31</v>
      </c>
      <c r="E4376" t="s">
        <v>29</v>
      </c>
      <c r="F4376" t="s">
        <v>20</v>
      </c>
      <c r="G4376" t="s">
        <v>10</v>
      </c>
      <c r="H4376">
        <v>86573</v>
      </c>
      <c r="I4376">
        <f>IF(Table3_1[[#This Row],[Status]]="Hired",1,0)</f>
        <v>1</v>
      </c>
      <c r="J4376" t="b">
        <f>OR((Table3_1[[#This Row],[Offered Salary]]&lt;$O$27),(Table3_1[[#This Row],[Offered Salary]]&gt;$O$28))</f>
        <v>0</v>
      </c>
      <c r="K4376" t="str">
        <f>IF(Table3_1[[#This Row],[Offered Salary]]&lt;$O$27,"Low",IF(Table3_1[[#This Row],[Offered Salary]]&gt;$O$28,"High",""))</f>
        <v/>
      </c>
      <c r="L4376" s="6">
        <f>((Table3_1[[#This Row],[Offered Salary]]-$O$25)/$O$26)</f>
        <v>1.2682068761851664</v>
      </c>
    </row>
    <row r="4377" spans="1:12" x14ac:dyDescent="0.3">
      <c r="A4377">
        <v>68425</v>
      </c>
      <c r="B4377" s="2">
        <v>41775</v>
      </c>
      <c r="C4377" s="3">
        <v>0.39945601851851853</v>
      </c>
      <c r="D4377" t="s">
        <v>30</v>
      </c>
      <c r="E4377" t="s">
        <v>29</v>
      </c>
      <c r="F4377" t="s">
        <v>20</v>
      </c>
      <c r="G4377" t="s">
        <v>10</v>
      </c>
      <c r="H4377">
        <v>29051</v>
      </c>
      <c r="I4377">
        <f>IF(Table3_1[[#This Row],[Status]]="Hired",1,0)</f>
        <v>0</v>
      </c>
      <c r="J4377" t="b">
        <f>OR((Table3_1[[#This Row],[Offered Salary]]&lt;$O$27),(Table3_1[[#This Row],[Offered Salary]]&gt;$O$28))</f>
        <v>0</v>
      </c>
      <c r="K4377" t="str">
        <f>IF(Table3_1[[#This Row],[Offered Salary]]&lt;$O$27,"Low",IF(Table3_1[[#This Row],[Offered Salary]]&gt;$O$28,"High",""))</f>
        <v/>
      </c>
      <c r="L4377" s="6">
        <f>((Table3_1[[#This Row],[Offered Salary]]-$O$25)/$O$26)</f>
        <v>-0.7255907169530893</v>
      </c>
    </row>
    <row r="4378" spans="1:12" x14ac:dyDescent="0.3">
      <c r="A4378">
        <v>357815</v>
      </c>
      <c r="B4378" s="2">
        <v>41775</v>
      </c>
      <c r="C4378" s="3">
        <v>0.40052083333333333</v>
      </c>
      <c r="D4378" t="s">
        <v>31</v>
      </c>
      <c r="E4378" t="s">
        <v>29</v>
      </c>
      <c r="F4378" t="s">
        <v>20</v>
      </c>
      <c r="G4378" t="s">
        <v>10</v>
      </c>
      <c r="H4378">
        <v>97038</v>
      </c>
      <c r="I4378">
        <f>IF(Table3_1[[#This Row],[Status]]="Hired",1,0)</f>
        <v>1</v>
      </c>
      <c r="J4378" t="b">
        <f>OR((Table3_1[[#This Row],[Offered Salary]]&lt;$O$27),(Table3_1[[#This Row],[Offered Salary]]&gt;$O$28))</f>
        <v>0</v>
      </c>
      <c r="K4378" t="str">
        <f>IF(Table3_1[[#This Row],[Offered Salary]]&lt;$O$27,"Low",IF(Table3_1[[#This Row],[Offered Salary]]&gt;$O$28,"High",""))</f>
        <v/>
      </c>
      <c r="L4378" s="6">
        <f>((Table3_1[[#This Row],[Offered Salary]]-$O$25)/$O$26)</f>
        <v>1.6309392535745451</v>
      </c>
    </row>
    <row r="4379" spans="1:12" x14ac:dyDescent="0.3">
      <c r="A4379">
        <v>894104</v>
      </c>
      <c r="B4379" s="2">
        <v>41781</v>
      </c>
      <c r="C4379" s="3">
        <v>0.48583333333333334</v>
      </c>
      <c r="D4379" t="s">
        <v>30</v>
      </c>
      <c r="E4379" t="s">
        <v>29</v>
      </c>
      <c r="F4379" t="s">
        <v>20</v>
      </c>
      <c r="G4379" t="s">
        <v>10</v>
      </c>
      <c r="H4379">
        <v>40192</v>
      </c>
      <c r="I4379">
        <f>IF(Table3_1[[#This Row],[Status]]="Hired",1,0)</f>
        <v>0</v>
      </c>
      <c r="J4379" t="b">
        <f>OR((Table3_1[[#This Row],[Offered Salary]]&lt;$O$27),(Table3_1[[#This Row],[Offered Salary]]&gt;$O$28))</f>
        <v>0</v>
      </c>
      <c r="K4379" t="str">
        <f>IF(Table3_1[[#This Row],[Offered Salary]]&lt;$O$27,"Low",IF(Table3_1[[#This Row],[Offered Salary]]&gt;$O$28,"High",""))</f>
        <v/>
      </c>
      <c r="L4379" s="6">
        <f>((Table3_1[[#This Row],[Offered Salary]]-$O$25)/$O$26)</f>
        <v>-0.33942717978203635</v>
      </c>
    </row>
    <row r="4380" spans="1:12" x14ac:dyDescent="0.3">
      <c r="A4380">
        <v>714233</v>
      </c>
      <c r="B4380" s="2">
        <v>41781</v>
      </c>
      <c r="C4380" s="3">
        <v>0.48811342592592594</v>
      </c>
      <c r="D4380" t="s">
        <v>31</v>
      </c>
      <c r="E4380" t="s">
        <v>27</v>
      </c>
      <c r="F4380" t="s">
        <v>20</v>
      </c>
      <c r="G4380" t="s">
        <v>10</v>
      </c>
      <c r="H4380">
        <v>92229</v>
      </c>
      <c r="I4380">
        <f>IF(Table3_1[[#This Row],[Status]]="Hired",1,0)</f>
        <v>1</v>
      </c>
      <c r="J4380" t="b">
        <f>OR((Table3_1[[#This Row],[Offered Salary]]&lt;$O$27),(Table3_1[[#This Row],[Offered Salary]]&gt;$O$28))</f>
        <v>0</v>
      </c>
      <c r="K4380" t="str">
        <f>IF(Table3_1[[#This Row],[Offered Salary]]&lt;$O$27,"Low",IF(Table3_1[[#This Row],[Offered Salary]]&gt;$O$28,"High",""))</f>
        <v/>
      </c>
      <c r="L4380" s="6">
        <f>((Table3_1[[#This Row],[Offered Salary]]-$O$25)/$O$26)</f>
        <v>1.4642522012223691</v>
      </c>
    </row>
    <row r="4381" spans="1:12" x14ac:dyDescent="0.3">
      <c r="A4381">
        <v>660970</v>
      </c>
      <c r="B4381" s="2">
        <v>41806</v>
      </c>
      <c r="C4381" s="3">
        <v>0.39667824074074076</v>
      </c>
      <c r="D4381" t="s">
        <v>31</v>
      </c>
      <c r="E4381" t="s">
        <v>27</v>
      </c>
      <c r="F4381" t="s">
        <v>12</v>
      </c>
      <c r="G4381" t="s">
        <v>10</v>
      </c>
      <c r="H4381">
        <v>97789</v>
      </c>
      <c r="I4381">
        <f>IF(Table3_1[[#This Row],[Status]]="Hired",1,0)</f>
        <v>1</v>
      </c>
      <c r="J4381" t="b">
        <f>OR((Table3_1[[#This Row],[Offered Salary]]&lt;$O$27),(Table3_1[[#This Row],[Offered Salary]]&gt;$O$28))</f>
        <v>0</v>
      </c>
      <c r="K4381" t="str">
        <f>IF(Table3_1[[#This Row],[Offered Salary]]&lt;$O$27,"Low",IF(Table3_1[[#This Row],[Offered Salary]]&gt;$O$28,"High",""))</f>
        <v/>
      </c>
      <c r="L4381" s="6">
        <f>((Table3_1[[#This Row],[Offered Salary]]-$O$25)/$O$26)</f>
        <v>1.6569700242787422</v>
      </c>
    </row>
    <row r="4382" spans="1:12" x14ac:dyDescent="0.3">
      <c r="A4382">
        <v>49745</v>
      </c>
      <c r="B4382" s="2">
        <v>41806</v>
      </c>
      <c r="C4382" s="3">
        <v>0.39701388888888889</v>
      </c>
      <c r="D4382" t="s">
        <v>30</v>
      </c>
      <c r="E4382" t="s">
        <v>27</v>
      </c>
      <c r="F4382" t="s">
        <v>12</v>
      </c>
      <c r="G4382" t="s">
        <v>10</v>
      </c>
      <c r="H4382">
        <v>48963</v>
      </c>
      <c r="I4382">
        <f>IF(Table3_1[[#This Row],[Status]]="Hired",1,0)</f>
        <v>0</v>
      </c>
      <c r="J4382" t="b">
        <f>OR((Table3_1[[#This Row],[Offered Salary]]&lt;$O$27),(Table3_1[[#This Row],[Offered Salary]]&gt;$O$28))</f>
        <v>0</v>
      </c>
      <c r="K4382" t="str">
        <f>IF(Table3_1[[#This Row],[Offered Salary]]&lt;$O$27,"Low",IF(Table3_1[[#This Row],[Offered Salary]]&gt;$O$28,"High",""))</f>
        <v/>
      </c>
      <c r="L4382" s="6">
        <f>((Table3_1[[#This Row],[Offered Salary]]-$O$25)/$O$26)</f>
        <v>-3.5411347762710904E-2</v>
      </c>
    </row>
    <row r="4383" spans="1:12" x14ac:dyDescent="0.3">
      <c r="A4383">
        <v>24489</v>
      </c>
      <c r="B4383" s="2">
        <v>41806</v>
      </c>
      <c r="C4383" s="3">
        <v>0.40392361111111114</v>
      </c>
      <c r="D4383" t="s">
        <v>31</v>
      </c>
      <c r="E4383" t="s">
        <v>27</v>
      </c>
      <c r="F4383" t="s">
        <v>12</v>
      </c>
      <c r="G4383" t="s">
        <v>6</v>
      </c>
      <c r="H4383">
        <v>32450</v>
      </c>
      <c r="I4383">
        <f>IF(Table3_1[[#This Row],[Status]]="Hired",1,0)</f>
        <v>1</v>
      </c>
      <c r="J4383" t="b">
        <f>OR((Table3_1[[#This Row],[Offered Salary]]&lt;$O$27),(Table3_1[[#This Row],[Offered Salary]]&gt;$O$28))</f>
        <v>0</v>
      </c>
      <c r="K4383" t="str">
        <f>IF(Table3_1[[#This Row],[Offered Salary]]&lt;$O$27,"Low",IF(Table3_1[[#This Row],[Offered Salary]]&gt;$O$28,"High",""))</f>
        <v/>
      </c>
      <c r="L4383" s="6">
        <f>((Table3_1[[#This Row],[Offered Salary]]-$O$25)/$O$26)</f>
        <v>-0.60777634994434604</v>
      </c>
    </row>
    <row r="4384" spans="1:12" x14ac:dyDescent="0.3">
      <c r="A4384">
        <v>905795</v>
      </c>
      <c r="B4384" s="2">
        <v>41823</v>
      </c>
      <c r="C4384" s="3">
        <v>0.57422453703703702</v>
      </c>
      <c r="D4384" t="s">
        <v>30</v>
      </c>
      <c r="E4384" t="s">
        <v>27</v>
      </c>
      <c r="F4384" t="s">
        <v>12</v>
      </c>
      <c r="G4384" t="s">
        <v>6</v>
      </c>
      <c r="H4384">
        <v>70706</v>
      </c>
      <c r="I4384">
        <f>IF(Table3_1[[#This Row],[Status]]="Hired",1,0)</f>
        <v>0</v>
      </c>
      <c r="J4384" t="b">
        <f>OR((Table3_1[[#This Row],[Offered Salary]]&lt;$O$27),(Table3_1[[#This Row],[Offered Salary]]&gt;$O$28))</f>
        <v>0</v>
      </c>
      <c r="K4384" t="str">
        <f>IF(Table3_1[[#This Row],[Offered Salary]]&lt;$O$27,"Low",IF(Table3_1[[#This Row],[Offered Salary]]&gt;$O$28,"High",""))</f>
        <v/>
      </c>
      <c r="L4384" s="6">
        <f>((Table3_1[[#This Row],[Offered Salary]]-$O$25)/$O$26)</f>
        <v>0.71823318941619618</v>
      </c>
    </row>
    <row r="4385" spans="1:12" x14ac:dyDescent="0.3">
      <c r="A4385">
        <v>339684</v>
      </c>
      <c r="B4385" s="2">
        <v>41848</v>
      </c>
      <c r="C4385" s="3">
        <v>0.39686342592592594</v>
      </c>
      <c r="D4385" t="s">
        <v>31</v>
      </c>
      <c r="E4385" t="s">
        <v>27</v>
      </c>
      <c r="F4385" t="s">
        <v>20</v>
      </c>
      <c r="G4385" t="s">
        <v>4</v>
      </c>
      <c r="H4385">
        <v>44548</v>
      </c>
      <c r="I4385">
        <f>IF(Table3_1[[#This Row],[Status]]="Hired",1,0)</f>
        <v>1</v>
      </c>
      <c r="J4385" t="b">
        <f>OR((Table3_1[[#This Row],[Offered Salary]]&lt;$O$27),(Table3_1[[#This Row],[Offered Salary]]&gt;$O$28))</f>
        <v>0</v>
      </c>
      <c r="K4385" t="str">
        <f>IF(Table3_1[[#This Row],[Offered Salary]]&lt;$O$27,"Low",IF(Table3_1[[#This Row],[Offered Salary]]&gt;$O$28,"High",""))</f>
        <v/>
      </c>
      <c r="L4385" s="6">
        <f>((Table3_1[[#This Row],[Offered Salary]]-$O$25)/$O$26)</f>
        <v>-0.18844177740189935</v>
      </c>
    </row>
    <row r="4386" spans="1:12" x14ac:dyDescent="0.3">
      <c r="A4386">
        <v>544070</v>
      </c>
      <c r="B4386" s="2">
        <v>41838</v>
      </c>
      <c r="C4386" s="3">
        <v>0.62962962962962965</v>
      </c>
      <c r="D4386" t="s">
        <v>30</v>
      </c>
      <c r="E4386" t="s">
        <v>27</v>
      </c>
      <c r="F4386" t="s">
        <v>14</v>
      </c>
      <c r="G4386" t="s">
        <v>7</v>
      </c>
      <c r="H4386">
        <v>33063</v>
      </c>
      <c r="I4386">
        <f>IF(Table3_1[[#This Row],[Status]]="Hired",1,0)</f>
        <v>0</v>
      </c>
      <c r="J4386" t="b">
        <f>OR((Table3_1[[#This Row],[Offered Salary]]&lt;$O$27),(Table3_1[[#This Row],[Offered Salary]]&gt;$O$28))</f>
        <v>0</v>
      </c>
      <c r="K4386" t="str">
        <f>IF(Table3_1[[#This Row],[Offered Salary]]&lt;$O$27,"Low",IF(Table3_1[[#This Row],[Offered Salary]]&gt;$O$28,"High",""))</f>
        <v/>
      </c>
      <c r="L4386" s="6">
        <f>((Table3_1[[#This Row],[Offered Salary]]-$O$25)/$O$26)</f>
        <v>-0.58652886333759124</v>
      </c>
    </row>
    <row r="4387" spans="1:12" x14ac:dyDescent="0.3">
      <c r="A4387">
        <v>823334</v>
      </c>
      <c r="B4387" s="2">
        <v>41844</v>
      </c>
      <c r="C4387" s="3">
        <v>0.50541666666666663</v>
      </c>
      <c r="D4387" t="s">
        <v>30</v>
      </c>
      <c r="E4387" t="s">
        <v>27</v>
      </c>
      <c r="F4387" t="s">
        <v>14</v>
      </c>
      <c r="G4387" t="s">
        <v>7</v>
      </c>
      <c r="H4387">
        <v>5981</v>
      </c>
      <c r="I4387">
        <f>IF(Table3_1[[#This Row],[Status]]="Hired",1,0)</f>
        <v>0</v>
      </c>
      <c r="J4387" t="b">
        <f>OR((Table3_1[[#This Row],[Offered Salary]]&lt;$O$27),(Table3_1[[#This Row],[Offered Salary]]&gt;$O$28))</f>
        <v>1</v>
      </c>
      <c r="K4387" t="str">
        <f>IF(Table3_1[[#This Row],[Offered Salary]]&lt;$O$27,"Low",IF(Table3_1[[#This Row],[Offered Salary]]&gt;$O$28,"High",""))</f>
        <v>Low</v>
      </c>
      <c r="L4387" s="6">
        <f>((Table3_1[[#This Row],[Offered Salary]]-$O$25)/$O$26)</f>
        <v>-1.5252310367211703</v>
      </c>
    </row>
    <row r="4388" spans="1:12" x14ac:dyDescent="0.3">
      <c r="A4388">
        <v>488750</v>
      </c>
      <c r="B4388" s="2">
        <v>41771</v>
      </c>
      <c r="C4388" s="3">
        <v>0.39837962962962964</v>
      </c>
      <c r="D4388" t="s">
        <v>30</v>
      </c>
      <c r="E4388" t="s">
        <v>29</v>
      </c>
      <c r="F4388" t="s">
        <v>17</v>
      </c>
      <c r="G4388" t="s">
        <v>2</v>
      </c>
      <c r="H4388">
        <v>79784</v>
      </c>
      <c r="I4388">
        <f>IF(Table3_1[[#This Row],[Status]]="Hired",1,0)</f>
        <v>0</v>
      </c>
      <c r="J4388" t="b">
        <f>OR((Table3_1[[#This Row],[Offered Salary]]&lt;$O$27),(Table3_1[[#This Row],[Offered Salary]]&gt;$O$28))</f>
        <v>0</v>
      </c>
      <c r="K4388" t="str">
        <f>IF(Table3_1[[#This Row],[Offered Salary]]&lt;$O$27,"Low",IF(Table3_1[[#This Row],[Offered Salary]]&gt;$O$28,"High",""))</f>
        <v/>
      </c>
      <c r="L4388" s="6">
        <f>((Table3_1[[#This Row],[Offered Salary]]-$O$25)/$O$26)</f>
        <v>1.0328900954783824</v>
      </c>
    </row>
    <row r="4389" spans="1:12" x14ac:dyDescent="0.3">
      <c r="A4389">
        <v>814562</v>
      </c>
      <c r="B4389" s="2">
        <v>41771</v>
      </c>
      <c r="C4389" s="3">
        <v>0.39905092592592595</v>
      </c>
      <c r="D4389" t="s">
        <v>31</v>
      </c>
      <c r="E4389" t="s">
        <v>29</v>
      </c>
      <c r="F4389" t="s">
        <v>17</v>
      </c>
      <c r="G4389" t="s">
        <v>2</v>
      </c>
      <c r="H4389">
        <v>83617</v>
      </c>
      <c r="I4389">
        <f>IF(Table3_1[[#This Row],[Status]]="Hired",1,0)</f>
        <v>1</v>
      </c>
      <c r="J4389" t="b">
        <f>OR((Table3_1[[#This Row],[Offered Salary]]&lt;$O$27),(Table3_1[[#This Row],[Offered Salary]]&gt;$O$28))</f>
        <v>0</v>
      </c>
      <c r="K4389" t="str">
        <f>IF(Table3_1[[#This Row],[Offered Salary]]&lt;$O$27,"Low",IF(Table3_1[[#This Row],[Offered Salary]]&gt;$O$28,"High",""))</f>
        <v/>
      </c>
      <c r="L4389" s="6">
        <f>((Table3_1[[#This Row],[Offered Salary]]-$O$25)/$O$26)</f>
        <v>1.1657475443587924</v>
      </c>
    </row>
    <row r="4390" spans="1:12" x14ac:dyDescent="0.3">
      <c r="A4390">
        <v>516103</v>
      </c>
      <c r="B4390" s="2">
        <v>41778</v>
      </c>
      <c r="C4390" s="3">
        <v>0.7119212962962963</v>
      </c>
      <c r="D4390" t="s">
        <v>31</v>
      </c>
      <c r="E4390" t="s">
        <v>28</v>
      </c>
      <c r="F4390" t="s">
        <v>17</v>
      </c>
      <c r="G4390" t="s">
        <v>2</v>
      </c>
      <c r="H4390">
        <v>37668</v>
      </c>
      <c r="I4390">
        <f>IF(Table3_1[[#This Row],[Status]]="Hired",1,0)</f>
        <v>1</v>
      </c>
      <c r="J4390" t="b">
        <f>OR((Table3_1[[#This Row],[Offered Salary]]&lt;$O$27),(Table3_1[[#This Row],[Offered Salary]]&gt;$O$28))</f>
        <v>0</v>
      </c>
      <c r="K4390" t="str">
        <f>IF(Table3_1[[#This Row],[Offered Salary]]&lt;$O$27,"Low",IF(Table3_1[[#This Row],[Offered Salary]]&gt;$O$28,"High",""))</f>
        <v/>
      </c>
      <c r="L4390" s="6">
        <f>((Table3_1[[#This Row],[Offered Salary]]-$O$25)/$O$26)</f>
        <v>-0.42691275269467777</v>
      </c>
    </row>
    <row r="4391" spans="1:12" x14ac:dyDescent="0.3">
      <c r="A4391">
        <v>339644</v>
      </c>
      <c r="B4391" s="2">
        <v>41800</v>
      </c>
      <c r="C4391" s="3">
        <v>0.29383101851851851</v>
      </c>
      <c r="D4391" t="s">
        <v>31</v>
      </c>
      <c r="E4391" t="s">
        <v>29</v>
      </c>
      <c r="F4391" t="s">
        <v>20</v>
      </c>
      <c r="G4391" t="s">
        <v>2</v>
      </c>
      <c r="H4391">
        <v>31627</v>
      </c>
      <c r="I4391">
        <f>IF(Table3_1[[#This Row],[Status]]="Hired",1,0)</f>
        <v>1</v>
      </c>
      <c r="J4391" t="b">
        <f>OR((Table3_1[[#This Row],[Offered Salary]]&lt;$O$27),(Table3_1[[#This Row],[Offered Salary]]&gt;$O$28))</f>
        <v>0</v>
      </c>
      <c r="K4391" t="str">
        <f>IF(Table3_1[[#This Row],[Offered Salary]]&lt;$O$27,"Low",IF(Table3_1[[#This Row],[Offered Salary]]&gt;$O$28,"High",""))</f>
        <v/>
      </c>
      <c r="L4391" s="6">
        <f>((Table3_1[[#This Row],[Offered Salary]]-$O$25)/$O$26)</f>
        <v>-0.63630274713416524</v>
      </c>
    </row>
    <row r="4392" spans="1:12" x14ac:dyDescent="0.3">
      <c r="A4392">
        <v>240727</v>
      </c>
      <c r="B4392" s="2">
        <v>41800</v>
      </c>
      <c r="C4392" s="3">
        <v>0.29542824074074076</v>
      </c>
      <c r="D4392" t="s">
        <v>31</v>
      </c>
      <c r="E4392" t="s">
        <v>27</v>
      </c>
      <c r="F4392" t="s">
        <v>20</v>
      </c>
      <c r="G4392" t="s">
        <v>2</v>
      </c>
      <c r="H4392">
        <v>31340</v>
      </c>
      <c r="I4392">
        <f>IF(Table3_1[[#This Row],[Status]]="Hired",1,0)</f>
        <v>1</v>
      </c>
      <c r="J4392" t="b">
        <f>OR((Table3_1[[#This Row],[Offered Salary]]&lt;$O$27),(Table3_1[[#This Row],[Offered Salary]]&gt;$O$28))</f>
        <v>0</v>
      </c>
      <c r="K4392" t="str">
        <f>IF(Table3_1[[#This Row],[Offered Salary]]&lt;$O$27,"Low",IF(Table3_1[[#This Row],[Offered Salary]]&gt;$O$28,"High",""))</f>
        <v/>
      </c>
      <c r="L4392" s="6">
        <f>((Table3_1[[#This Row],[Offered Salary]]-$O$25)/$O$26)</f>
        <v>-0.64625059159768672</v>
      </c>
    </row>
    <row r="4393" spans="1:12" x14ac:dyDescent="0.3">
      <c r="A4393">
        <v>188776</v>
      </c>
      <c r="B4393" s="2">
        <v>41800</v>
      </c>
      <c r="C4393" s="3">
        <v>0.29613425925925924</v>
      </c>
      <c r="D4393" t="s">
        <v>31</v>
      </c>
      <c r="E4393" t="s">
        <v>27</v>
      </c>
      <c r="F4393" t="s">
        <v>20</v>
      </c>
      <c r="G4393" t="s">
        <v>2</v>
      </c>
      <c r="H4393">
        <v>60853</v>
      </c>
      <c r="I4393">
        <f>IF(Table3_1[[#This Row],[Status]]="Hired",1,0)</f>
        <v>1</v>
      </c>
      <c r="J4393" t="b">
        <f>OR((Table3_1[[#This Row],[Offered Salary]]&lt;$O$27),(Table3_1[[#This Row],[Offered Salary]]&gt;$O$28))</f>
        <v>0</v>
      </c>
      <c r="K4393" t="str">
        <f>IF(Table3_1[[#This Row],[Offered Salary]]&lt;$O$27,"Low",IF(Table3_1[[#This Row],[Offered Salary]]&gt;$O$28,"High",""))</f>
        <v/>
      </c>
      <c r="L4393" s="6">
        <f>((Table3_1[[#This Row],[Offered Salary]]-$O$25)/$O$26)</f>
        <v>0.37671363715460521</v>
      </c>
    </row>
    <row r="4394" spans="1:12" x14ac:dyDescent="0.3">
      <c r="A4394">
        <v>152958</v>
      </c>
      <c r="B4394" s="2">
        <v>41800</v>
      </c>
      <c r="C4394" s="3">
        <v>0.2965740740740741</v>
      </c>
      <c r="D4394" t="s">
        <v>30</v>
      </c>
      <c r="E4394" t="s">
        <v>27</v>
      </c>
      <c r="F4394" t="s">
        <v>20</v>
      </c>
      <c r="G4394" t="s">
        <v>2</v>
      </c>
      <c r="H4394">
        <v>81920</v>
      </c>
      <c r="I4394">
        <f>IF(Table3_1[[#This Row],[Status]]="Hired",1,0)</f>
        <v>0</v>
      </c>
      <c r="J4394" t="b">
        <f>OR((Table3_1[[#This Row],[Offered Salary]]&lt;$O$27),(Table3_1[[#This Row],[Offered Salary]]&gt;$O$28))</f>
        <v>0</v>
      </c>
      <c r="K4394" t="str">
        <f>IF(Table3_1[[#This Row],[Offered Salary]]&lt;$O$27,"Low",IF(Table3_1[[#This Row],[Offered Salary]]&gt;$O$28,"High",""))</f>
        <v/>
      </c>
      <c r="L4394" s="6">
        <f>((Table3_1[[#This Row],[Offered Salary]]-$O$25)/$O$26)</f>
        <v>1.1069270145518382</v>
      </c>
    </row>
    <row r="4395" spans="1:12" x14ac:dyDescent="0.3">
      <c r="A4395">
        <v>885993</v>
      </c>
      <c r="B4395" s="2">
        <v>41800</v>
      </c>
      <c r="C4395" s="3">
        <v>0.65653935185185186</v>
      </c>
      <c r="D4395" t="s">
        <v>31</v>
      </c>
      <c r="E4395" t="s">
        <v>29</v>
      </c>
      <c r="F4395" t="s">
        <v>20</v>
      </c>
      <c r="G4395" t="s">
        <v>2</v>
      </c>
      <c r="H4395">
        <v>60458</v>
      </c>
      <c r="I4395">
        <f>IF(Table3_1[[#This Row],[Status]]="Hired",1,0)</f>
        <v>1</v>
      </c>
      <c r="J4395" t="b">
        <f>OR((Table3_1[[#This Row],[Offered Salary]]&lt;$O$27),(Table3_1[[#This Row],[Offered Salary]]&gt;$O$28))</f>
        <v>0</v>
      </c>
      <c r="K4395" t="str">
        <f>IF(Table3_1[[#This Row],[Offered Salary]]&lt;$O$27,"Low",IF(Table3_1[[#This Row],[Offered Salary]]&gt;$O$28,"High",""))</f>
        <v/>
      </c>
      <c r="L4395" s="6">
        <f>((Table3_1[[#This Row],[Offered Salary]]-$O$25)/$O$26)</f>
        <v>0.36302235296265067</v>
      </c>
    </row>
    <row r="4396" spans="1:12" x14ac:dyDescent="0.3">
      <c r="A4396">
        <v>26869</v>
      </c>
      <c r="B4396" s="2">
        <v>41800</v>
      </c>
      <c r="C4396" s="3">
        <v>0.65770833333333334</v>
      </c>
      <c r="D4396" t="s">
        <v>31</v>
      </c>
      <c r="E4396" t="s">
        <v>27</v>
      </c>
      <c r="F4396" t="s">
        <v>20</v>
      </c>
      <c r="G4396" t="s">
        <v>2</v>
      </c>
      <c r="H4396">
        <v>42315</v>
      </c>
      <c r="I4396">
        <f>IF(Table3_1[[#This Row],[Status]]="Hired",1,0)</f>
        <v>1</v>
      </c>
      <c r="J4396" t="b">
        <f>OR((Table3_1[[#This Row],[Offered Salary]]&lt;$O$27),(Table3_1[[#This Row],[Offered Salary]]&gt;$O$28))</f>
        <v>0</v>
      </c>
      <c r="K4396" t="str">
        <f>IF(Table3_1[[#This Row],[Offered Salary]]&lt;$O$27,"Low",IF(Table3_1[[#This Row],[Offered Salary]]&gt;$O$28,"High",""))</f>
        <v/>
      </c>
      <c r="L4396" s="6">
        <f>((Table3_1[[#This Row],[Offered Salary]]-$O$25)/$O$26)</f>
        <v>-0.26584085993515144</v>
      </c>
    </row>
    <row r="4397" spans="1:12" x14ac:dyDescent="0.3">
      <c r="A4397">
        <v>818351</v>
      </c>
      <c r="B4397" s="2">
        <v>41820</v>
      </c>
      <c r="C4397" s="3">
        <v>0.39924768518518516</v>
      </c>
      <c r="D4397" t="s">
        <v>30</v>
      </c>
      <c r="E4397" t="s">
        <v>27</v>
      </c>
      <c r="F4397" t="s">
        <v>20</v>
      </c>
      <c r="G4397" t="s">
        <v>2</v>
      </c>
      <c r="H4397">
        <v>2569</v>
      </c>
      <c r="I4397">
        <f>IF(Table3_1[[#This Row],[Status]]="Hired",1,0)</f>
        <v>0</v>
      </c>
      <c r="J4397" t="b">
        <f>OR((Table3_1[[#This Row],[Offered Salary]]&lt;$O$27),(Table3_1[[#This Row],[Offered Salary]]&gt;$O$28))</f>
        <v>1</v>
      </c>
      <c r="K4397" t="str">
        <f>IF(Table3_1[[#This Row],[Offered Salary]]&lt;$O$27,"Low",IF(Table3_1[[#This Row],[Offered Salary]]&gt;$O$28,"High",""))</f>
        <v>Low</v>
      </c>
      <c r="L4397" s="6">
        <f>((Table3_1[[#This Row],[Offered Salary]]-$O$25)/$O$26)</f>
        <v>-1.6434960029564842</v>
      </c>
    </row>
    <row r="4398" spans="1:12" x14ac:dyDescent="0.3">
      <c r="A4398">
        <v>52457</v>
      </c>
      <c r="B4398" s="2">
        <v>41820</v>
      </c>
      <c r="C4398" s="3">
        <v>0.77254629629629634</v>
      </c>
      <c r="D4398" t="s">
        <v>31</v>
      </c>
      <c r="E4398" t="s">
        <v>27</v>
      </c>
      <c r="F4398" t="s">
        <v>20</v>
      </c>
      <c r="G4398" t="s">
        <v>2</v>
      </c>
      <c r="H4398">
        <v>65290</v>
      </c>
      <c r="I4398">
        <f>IF(Table3_1[[#This Row],[Status]]="Hired",1,0)</f>
        <v>1</v>
      </c>
      <c r="J4398" t="b">
        <f>OR((Table3_1[[#This Row],[Offered Salary]]&lt;$O$27),(Table3_1[[#This Row],[Offered Salary]]&gt;$O$28))</f>
        <v>0</v>
      </c>
      <c r="K4398" t="str">
        <f>IF(Table3_1[[#This Row],[Offered Salary]]&lt;$O$27,"Low",IF(Table3_1[[#This Row],[Offered Salary]]&gt;$O$28,"High",""))</f>
        <v/>
      </c>
      <c r="L4398" s="6">
        <f>((Table3_1[[#This Row],[Offered Salary]]-$O$25)/$O$26)</f>
        <v>0.53050661933106713</v>
      </c>
    </row>
    <row r="4399" spans="1:12" x14ac:dyDescent="0.3">
      <c r="A4399">
        <v>54648</v>
      </c>
      <c r="B4399" s="2">
        <v>41830</v>
      </c>
      <c r="C4399" s="3">
        <v>0.35033564814814816</v>
      </c>
      <c r="D4399" t="s">
        <v>30</v>
      </c>
      <c r="E4399" t="s">
        <v>27</v>
      </c>
      <c r="F4399" t="s">
        <v>20</v>
      </c>
      <c r="G4399" t="s">
        <v>2</v>
      </c>
      <c r="H4399">
        <v>57040</v>
      </c>
      <c r="I4399">
        <f>IF(Table3_1[[#This Row],[Status]]="Hired",1,0)</f>
        <v>0</v>
      </c>
      <c r="J4399" t="b">
        <f>OR((Table3_1[[#This Row],[Offered Salary]]&lt;$O$27),(Table3_1[[#This Row],[Offered Salary]]&gt;$O$28))</f>
        <v>0</v>
      </c>
      <c r="K4399" t="str">
        <f>IF(Table3_1[[#This Row],[Offered Salary]]&lt;$O$27,"Low",IF(Table3_1[[#This Row],[Offered Salary]]&gt;$O$28,"High",""))</f>
        <v/>
      </c>
      <c r="L4399" s="6">
        <f>((Table3_1[[#This Row],[Offered Salary]]-$O$25)/$O$26)</f>
        <v>0.24454941785353487</v>
      </c>
    </row>
    <row r="4400" spans="1:12" x14ac:dyDescent="0.3">
      <c r="A4400">
        <v>798336</v>
      </c>
      <c r="B4400" s="2">
        <v>41830</v>
      </c>
      <c r="C4400" s="3">
        <v>0.35192129629629632</v>
      </c>
      <c r="D4400" t="s">
        <v>30</v>
      </c>
      <c r="E4400" t="s">
        <v>29</v>
      </c>
      <c r="F4400" t="s">
        <v>20</v>
      </c>
      <c r="G4400" t="s">
        <v>2</v>
      </c>
      <c r="H4400">
        <v>57566</v>
      </c>
      <c r="I4400">
        <f>IF(Table3_1[[#This Row],[Status]]="Hired",1,0)</f>
        <v>0</v>
      </c>
      <c r="J4400" t="b">
        <f>OR((Table3_1[[#This Row],[Offered Salary]]&lt;$O$27),(Table3_1[[#This Row],[Offered Salary]]&gt;$O$28))</f>
        <v>0</v>
      </c>
      <c r="K4400" t="str">
        <f>IF(Table3_1[[#This Row],[Offered Salary]]&lt;$O$27,"Low",IF(Table3_1[[#This Row],[Offered Salary]]&gt;$O$28,"High",""))</f>
        <v/>
      </c>
      <c r="L4400" s="6">
        <f>((Table3_1[[#This Row],[Offered Salary]]-$O$25)/$O$26)</f>
        <v>0.26278135579016298</v>
      </c>
    </row>
    <row r="4401" spans="1:12" x14ac:dyDescent="0.3">
      <c r="A4401">
        <v>893144</v>
      </c>
      <c r="B4401" s="2">
        <v>41830</v>
      </c>
      <c r="C4401" s="3">
        <v>0.35532407407407407</v>
      </c>
      <c r="D4401" t="s">
        <v>30</v>
      </c>
      <c r="E4401" t="s">
        <v>27</v>
      </c>
      <c r="F4401" t="s">
        <v>20</v>
      </c>
      <c r="G4401" t="s">
        <v>2</v>
      </c>
      <c r="H4401">
        <v>95324</v>
      </c>
      <c r="I4401">
        <f>IF(Table3_1[[#This Row],[Status]]="Hired",1,0)</f>
        <v>0</v>
      </c>
      <c r="J4401" t="b">
        <f>OR((Table3_1[[#This Row],[Offered Salary]]&lt;$O$27),(Table3_1[[#This Row],[Offered Salary]]&gt;$O$28))</f>
        <v>0</v>
      </c>
      <c r="K4401" t="str">
        <f>IF(Table3_1[[#This Row],[Offered Salary]]&lt;$O$27,"Low",IF(Table3_1[[#This Row],[Offered Salary]]&gt;$O$28,"High",""))</f>
        <v/>
      </c>
      <c r="L4401" s="6">
        <f>((Table3_1[[#This Row],[Offered Salary]]-$O$25)/$O$26)</f>
        <v>1.5715294786251524</v>
      </c>
    </row>
    <row r="4402" spans="1:12" x14ac:dyDescent="0.3">
      <c r="A4402">
        <v>719910</v>
      </c>
      <c r="B4402" s="2">
        <v>41837</v>
      </c>
      <c r="C4402" s="3">
        <v>0.53148148148148144</v>
      </c>
      <c r="D4402" t="s">
        <v>31</v>
      </c>
      <c r="E4402" t="s">
        <v>27</v>
      </c>
      <c r="F4402" t="s">
        <v>20</v>
      </c>
      <c r="G4402" t="s">
        <v>2</v>
      </c>
      <c r="H4402">
        <v>73988</v>
      </c>
      <c r="I4402">
        <f>IF(Table3_1[[#This Row],[Status]]="Hired",1,0)</f>
        <v>1</v>
      </c>
      <c r="J4402" t="b">
        <f>OR((Table3_1[[#This Row],[Offered Salary]]&lt;$O$27),(Table3_1[[#This Row],[Offered Salary]]&gt;$O$28))</f>
        <v>0</v>
      </c>
      <c r="K4402" t="str">
        <f>IF(Table3_1[[#This Row],[Offered Salary]]&lt;$O$27,"Low",IF(Table3_1[[#This Row],[Offered Salary]]&gt;$O$28,"High",""))</f>
        <v/>
      </c>
      <c r="L4402" s="6">
        <f>((Table3_1[[#This Row],[Offered Salary]]-$O$25)/$O$26)</f>
        <v>0.83199216338580351</v>
      </c>
    </row>
    <row r="4403" spans="1:12" x14ac:dyDescent="0.3">
      <c r="A4403">
        <v>943656</v>
      </c>
      <c r="B4403" s="2">
        <v>41837</v>
      </c>
      <c r="C4403" s="3">
        <v>0.53209490740740739</v>
      </c>
      <c r="D4403" t="s">
        <v>31</v>
      </c>
      <c r="E4403" t="s">
        <v>29</v>
      </c>
      <c r="F4403" t="s">
        <v>20</v>
      </c>
      <c r="G4403" t="s">
        <v>2</v>
      </c>
      <c r="H4403">
        <v>87176</v>
      </c>
      <c r="I4403">
        <f>IF(Table3_1[[#This Row],[Status]]="Hired",1,0)</f>
        <v>1</v>
      </c>
      <c r="J4403" t="b">
        <f>OR((Table3_1[[#This Row],[Offered Salary]]&lt;$O$27),(Table3_1[[#This Row],[Offered Salary]]&gt;$O$28))</f>
        <v>0</v>
      </c>
      <c r="K4403" t="str">
        <f>IF(Table3_1[[#This Row],[Offered Salary]]&lt;$O$27,"Low",IF(Table3_1[[#This Row],[Offered Salary]]&gt;$O$28,"High",""))</f>
        <v/>
      </c>
      <c r="L4403" s="6">
        <f>((Table3_1[[#This Row],[Offered Salary]]-$O$25)/$O$26)</f>
        <v>1.2891077480022515</v>
      </c>
    </row>
    <row r="4404" spans="1:12" x14ac:dyDescent="0.3">
      <c r="A4404">
        <v>442463</v>
      </c>
      <c r="B4404" s="2">
        <v>41837</v>
      </c>
      <c r="C4404" s="3">
        <v>0.53413194444444445</v>
      </c>
      <c r="D4404" t="s">
        <v>31</v>
      </c>
      <c r="E4404" t="s">
        <v>29</v>
      </c>
      <c r="F4404" t="s">
        <v>20</v>
      </c>
      <c r="G4404" t="s">
        <v>2</v>
      </c>
      <c r="H4404">
        <v>15430</v>
      </c>
      <c r="I4404">
        <f>IF(Table3_1[[#This Row],[Status]]="Hired",1,0)</f>
        <v>1</v>
      </c>
      <c r="J4404" t="b">
        <f>OR((Table3_1[[#This Row],[Offered Salary]]&lt;$O$27),(Table3_1[[#This Row],[Offered Salary]]&gt;$O$28))</f>
        <v>0</v>
      </c>
      <c r="K4404" t="str">
        <f>IF(Table3_1[[#This Row],[Offered Salary]]&lt;$O$27,"Low",IF(Table3_1[[#This Row],[Offered Salary]]&gt;$O$28,"High",""))</f>
        <v/>
      </c>
      <c r="L4404" s="6">
        <f>((Table3_1[[#This Row],[Offered Salary]]-$O$25)/$O$26)</f>
        <v>-1.1977147219622368</v>
      </c>
    </row>
    <row r="4405" spans="1:12" x14ac:dyDescent="0.3">
      <c r="A4405">
        <v>864866</v>
      </c>
      <c r="B4405" s="2">
        <v>41844</v>
      </c>
      <c r="C4405" s="3">
        <v>0.47300925925925924</v>
      </c>
      <c r="D4405" t="s">
        <v>31</v>
      </c>
      <c r="E4405" t="s">
        <v>27</v>
      </c>
      <c r="F4405" t="s">
        <v>20</v>
      </c>
      <c r="G4405" t="s">
        <v>2</v>
      </c>
      <c r="H4405">
        <v>30653</v>
      </c>
      <c r="I4405">
        <f>IF(Table3_1[[#This Row],[Status]]="Hired",1,0)</f>
        <v>1</v>
      </c>
      <c r="J4405" t="b">
        <f>OR((Table3_1[[#This Row],[Offered Salary]]&lt;$O$27),(Table3_1[[#This Row],[Offered Salary]]&gt;$O$28))</f>
        <v>0</v>
      </c>
      <c r="K4405" t="str">
        <f>IF(Table3_1[[#This Row],[Offered Salary]]&lt;$O$27,"Low",IF(Table3_1[[#This Row],[Offered Salary]]&gt;$O$28,"High",""))</f>
        <v/>
      </c>
      <c r="L4405" s="6">
        <f>((Table3_1[[#This Row],[Offered Salary]]-$O$25)/$O$26)</f>
        <v>-0.67006302764799752</v>
      </c>
    </row>
    <row r="4406" spans="1:12" x14ac:dyDescent="0.3">
      <c r="A4406">
        <v>593219</v>
      </c>
      <c r="B4406" s="2">
        <v>41859</v>
      </c>
      <c r="C4406" s="3">
        <v>0.76656250000000004</v>
      </c>
      <c r="D4406" t="s">
        <v>31</v>
      </c>
      <c r="E4406" t="s">
        <v>29</v>
      </c>
      <c r="F4406" t="s">
        <v>20</v>
      </c>
      <c r="G4406" t="s">
        <v>2</v>
      </c>
      <c r="H4406">
        <v>46299</v>
      </c>
      <c r="I4406">
        <f>IF(Table3_1[[#This Row],[Status]]="Hired",1,0)</f>
        <v>1</v>
      </c>
      <c r="J4406" t="b">
        <f>OR((Table3_1[[#This Row],[Offered Salary]]&lt;$O$27),(Table3_1[[#This Row],[Offered Salary]]&gt;$O$28))</f>
        <v>0</v>
      </c>
      <c r="K4406" t="str">
        <f>IF(Table3_1[[#This Row],[Offered Salary]]&lt;$O$27,"Low",IF(Table3_1[[#This Row],[Offered Salary]]&gt;$O$28,"High",""))</f>
        <v/>
      </c>
      <c r="L4406" s="6">
        <f>((Table3_1[[#This Row],[Offered Salary]]-$O$25)/$O$26)</f>
        <v>-0.12774952773072859</v>
      </c>
    </row>
    <row r="4407" spans="1:12" x14ac:dyDescent="0.3">
      <c r="A4407">
        <v>868653</v>
      </c>
      <c r="B4407" s="2">
        <v>41869</v>
      </c>
      <c r="C4407" s="3">
        <v>0.39666666666666667</v>
      </c>
      <c r="D4407" t="s">
        <v>31</v>
      </c>
      <c r="E4407" t="s">
        <v>27</v>
      </c>
      <c r="F4407" t="s">
        <v>20</v>
      </c>
      <c r="G4407" t="s">
        <v>2</v>
      </c>
      <c r="H4407">
        <v>51839</v>
      </c>
      <c r="I4407">
        <f>IF(Table3_1[[#This Row],[Status]]="Hired",1,0)</f>
        <v>1</v>
      </c>
      <c r="J4407" t="b">
        <f>OR((Table3_1[[#This Row],[Offered Salary]]&lt;$O$27),(Table3_1[[#This Row],[Offered Salary]]&gt;$O$28))</f>
        <v>0</v>
      </c>
      <c r="K4407" t="str">
        <f>IF(Table3_1[[#This Row],[Offered Salary]]&lt;$O$27,"Low",IF(Table3_1[[#This Row],[Offered Salary]]&gt;$O$28,"High",""))</f>
        <v/>
      </c>
      <c r="L4407" s="6">
        <f>((Table3_1[[#This Row],[Offered Salary]]-$O$25)/$O$26)</f>
        <v>6.4275065746305177E-2</v>
      </c>
    </row>
    <row r="4408" spans="1:12" x14ac:dyDescent="0.3">
      <c r="A4408">
        <v>361791</v>
      </c>
      <c r="B4408" s="2">
        <v>41869</v>
      </c>
      <c r="C4408" s="3">
        <v>0.39751157407407406</v>
      </c>
      <c r="D4408" t="s">
        <v>31</v>
      </c>
      <c r="E4408" t="s">
        <v>29</v>
      </c>
      <c r="F4408" t="s">
        <v>20</v>
      </c>
      <c r="G4408" t="s">
        <v>2</v>
      </c>
      <c r="H4408">
        <v>10347</v>
      </c>
      <c r="I4408">
        <f>IF(Table3_1[[#This Row],[Status]]="Hired",1,0)</f>
        <v>1</v>
      </c>
      <c r="J4408" t="b">
        <f>OR((Table3_1[[#This Row],[Offered Salary]]&lt;$O$27),(Table3_1[[#This Row],[Offered Salary]]&gt;$O$28))</f>
        <v>1</v>
      </c>
      <c r="K4408" t="str">
        <f>IF(Table3_1[[#This Row],[Offered Salary]]&lt;$O$27,"Low",IF(Table3_1[[#This Row],[Offered Salary]]&gt;$O$28,"High",""))</f>
        <v>Low</v>
      </c>
      <c r="L4408" s="6">
        <f>((Table3_1[[#This Row],[Offered Salary]]-$O$25)/$O$26)</f>
        <v>-1.3738990195513636</v>
      </c>
    </row>
    <row r="4409" spans="1:12" x14ac:dyDescent="0.3">
      <c r="A4409">
        <v>468586</v>
      </c>
      <c r="B4409" s="2">
        <v>41869</v>
      </c>
      <c r="C4409" s="3">
        <v>0.39857638888888891</v>
      </c>
      <c r="D4409" t="s">
        <v>31</v>
      </c>
      <c r="E4409" t="s">
        <v>29</v>
      </c>
      <c r="F4409" t="s">
        <v>20</v>
      </c>
      <c r="G4409" t="s">
        <v>2</v>
      </c>
      <c r="H4409">
        <v>71083</v>
      </c>
      <c r="I4409">
        <f>IF(Table3_1[[#This Row],[Status]]="Hired",1,0)</f>
        <v>1</v>
      </c>
      <c r="J4409" t="b">
        <f>OR((Table3_1[[#This Row],[Offered Salary]]&lt;$O$27),(Table3_1[[#This Row],[Offered Salary]]&gt;$O$28))</f>
        <v>0</v>
      </c>
      <c r="K4409" t="str">
        <f>IF(Table3_1[[#This Row],[Offered Salary]]&lt;$O$27,"Low",IF(Table3_1[[#This Row],[Offered Salary]]&gt;$O$28,"High",""))</f>
        <v/>
      </c>
      <c r="L4409" s="6">
        <f>((Table3_1[[#This Row],[Offered Salary]]-$O$25)/$O$26)</f>
        <v>0.73130056698674517</v>
      </c>
    </row>
    <row r="4410" spans="1:12" x14ac:dyDescent="0.3">
      <c r="A4410">
        <v>901867</v>
      </c>
      <c r="B4410" s="2">
        <v>41869</v>
      </c>
      <c r="C4410" s="3">
        <v>0.4001851851851852</v>
      </c>
      <c r="D4410" t="s">
        <v>30</v>
      </c>
      <c r="E4410" t="str">
        <f>E4409</f>
        <v>Female</v>
      </c>
      <c r="F4410" t="s">
        <v>20</v>
      </c>
      <c r="G4410" t="s">
        <v>2</v>
      </c>
      <c r="H4410">
        <v>22393</v>
      </c>
      <c r="I4410">
        <f>IF(Table3_1[[#This Row],[Status]]="Hired",1,0)</f>
        <v>0</v>
      </c>
      <c r="J4410" t="b">
        <f>OR((Table3_1[[#This Row],[Offered Salary]]&lt;$O$27),(Table3_1[[#This Row],[Offered Salary]]&gt;$O$28))</f>
        <v>0</v>
      </c>
      <c r="K4410" t="str">
        <f>IF(Table3_1[[#This Row],[Offered Salary]]&lt;$O$27,"Low",IF(Table3_1[[#This Row],[Offered Salary]]&gt;$O$28,"High",""))</f>
        <v/>
      </c>
      <c r="L4410" s="6">
        <f>((Table3_1[[#This Row],[Offered Salary]]-$O$25)/$O$26)</f>
        <v>-0.95636684391519955</v>
      </c>
    </row>
    <row r="4411" spans="1:12" x14ac:dyDescent="0.3">
      <c r="A4411">
        <v>852718</v>
      </c>
      <c r="B4411" s="2">
        <v>41869</v>
      </c>
      <c r="C4411" s="3">
        <v>0.40092592592592591</v>
      </c>
      <c r="D4411" t="s">
        <v>31</v>
      </c>
      <c r="E4411" t="s">
        <v>29</v>
      </c>
      <c r="F4411" t="s">
        <v>20</v>
      </c>
      <c r="G4411" t="s">
        <v>2</v>
      </c>
      <c r="H4411">
        <v>81245</v>
      </c>
      <c r="I4411">
        <f>IF(Table3_1[[#This Row],[Status]]="Hired",1,0)</f>
        <v>1</v>
      </c>
      <c r="J4411" t="b">
        <f>OR((Table3_1[[#This Row],[Offered Salary]]&lt;$O$27),(Table3_1[[#This Row],[Offered Salary]]&gt;$O$28))</f>
        <v>0</v>
      </c>
      <c r="K4411" t="str">
        <f>IF(Table3_1[[#This Row],[Offered Salary]]&lt;$O$27,"Low",IF(Table3_1[[#This Row],[Offered Salary]]&gt;$O$28,"High",""))</f>
        <v/>
      </c>
      <c r="L4411" s="6">
        <f>((Table3_1[[#This Row],[Offered Salary]]-$O$25)/$O$26)</f>
        <v>1.0835305162491309</v>
      </c>
    </row>
    <row r="4412" spans="1:12" x14ac:dyDescent="0.3">
      <c r="A4412">
        <v>102164</v>
      </c>
      <c r="B4412" s="2">
        <v>41870</v>
      </c>
      <c r="C4412" s="3">
        <v>0.39699074074074076</v>
      </c>
      <c r="D4412" t="s">
        <v>31</v>
      </c>
      <c r="E4412" t="s">
        <v>27</v>
      </c>
      <c r="F4412" t="s">
        <v>20</v>
      </c>
      <c r="G4412" t="s">
        <v>2</v>
      </c>
      <c r="H4412">
        <v>82448</v>
      </c>
      <c r="I4412">
        <f>IF(Table3_1[[#This Row],[Status]]="Hired",1,0)</f>
        <v>1</v>
      </c>
      <c r="J4412" t="b">
        <f>OR((Table3_1[[#This Row],[Offered Salary]]&lt;$O$27),(Table3_1[[#This Row],[Offered Salary]]&gt;$O$28))</f>
        <v>0</v>
      </c>
      <c r="K4412" t="str">
        <f>IF(Table3_1[[#This Row],[Offered Salary]]&lt;$O$27,"Low",IF(Table3_1[[#This Row],[Offered Salary]]&gt;$O$28,"High",""))</f>
        <v/>
      </c>
      <c r="L4412" s="6">
        <f>((Table3_1[[#This Row],[Offered Salary]]-$O$25)/$O$26)</f>
        <v>1.1252282754464003</v>
      </c>
    </row>
    <row r="4413" spans="1:12" x14ac:dyDescent="0.3">
      <c r="A4413">
        <v>820494</v>
      </c>
      <c r="B4413" s="2">
        <v>41870</v>
      </c>
      <c r="C4413" s="3">
        <v>0.39908564814814818</v>
      </c>
      <c r="D4413" t="s">
        <v>31</v>
      </c>
      <c r="E4413" t="s">
        <v>27</v>
      </c>
      <c r="F4413" t="s">
        <v>20</v>
      </c>
      <c r="G4413" t="s">
        <v>2</v>
      </c>
      <c r="H4413">
        <v>40154</v>
      </c>
      <c r="I4413">
        <f>IF(Table3_1[[#This Row],[Status]]="Hired",1,0)</f>
        <v>1</v>
      </c>
      <c r="J4413" t="b">
        <f>OR((Table3_1[[#This Row],[Offered Salary]]&lt;$O$27),(Table3_1[[#This Row],[Offered Salary]]&gt;$O$28))</f>
        <v>0</v>
      </c>
      <c r="K4413" t="str">
        <f>IF(Table3_1[[#This Row],[Offered Salary]]&lt;$O$27,"Low",IF(Table3_1[[#This Row],[Offered Salary]]&gt;$O$28,"High",""))</f>
        <v/>
      </c>
      <c r="L4413" s="6">
        <f>((Table3_1[[#This Row],[Offered Salary]]-$O$25)/$O$26)</f>
        <v>-0.34074431598278138</v>
      </c>
    </row>
    <row r="4414" spans="1:12" x14ac:dyDescent="0.3">
      <c r="A4414">
        <v>318592</v>
      </c>
      <c r="B4414" s="2">
        <v>41870</v>
      </c>
      <c r="C4414" s="3">
        <v>0.40106481481481482</v>
      </c>
      <c r="D4414" t="s">
        <v>31</v>
      </c>
      <c r="E4414" t="s">
        <v>27</v>
      </c>
      <c r="F4414" t="s">
        <v>20</v>
      </c>
      <c r="G4414" t="s">
        <v>2</v>
      </c>
      <c r="H4414">
        <v>83637</v>
      </c>
      <c r="I4414">
        <f>IF(Table3_1[[#This Row],[Status]]="Hired",1,0)</f>
        <v>1</v>
      </c>
      <c r="J4414" t="b">
        <f>OR((Table3_1[[#This Row],[Offered Salary]]&lt;$O$27),(Table3_1[[#This Row],[Offered Salary]]&gt;$O$28))</f>
        <v>0</v>
      </c>
      <c r="K4414" t="str">
        <f>IF(Table3_1[[#This Row],[Offered Salary]]&lt;$O$27,"Low",IF(Table3_1[[#This Row],[Offered Salary]]&gt;$O$28,"High",""))</f>
        <v/>
      </c>
      <c r="L4414" s="6">
        <f>((Table3_1[[#This Row],[Offered Salary]]-$O$25)/$O$26)</f>
        <v>1.1664407739381317</v>
      </c>
    </row>
    <row r="4415" spans="1:12" x14ac:dyDescent="0.3">
      <c r="A4415">
        <v>669110</v>
      </c>
      <c r="B4415" s="2">
        <v>41870</v>
      </c>
      <c r="C4415" s="3">
        <v>0.40217592592592594</v>
      </c>
      <c r="D4415" t="s">
        <v>31</v>
      </c>
      <c r="E4415" t="s">
        <v>29</v>
      </c>
      <c r="F4415" t="s">
        <v>20</v>
      </c>
      <c r="G4415" t="s">
        <v>2</v>
      </c>
      <c r="H4415">
        <v>5148</v>
      </c>
      <c r="I4415">
        <f>IF(Table3_1[[#This Row],[Status]]="Hired",1,0)</f>
        <v>1</v>
      </c>
      <c r="J4415" t="b">
        <f>OR((Table3_1[[#This Row],[Offered Salary]]&lt;$O$27),(Table3_1[[#This Row],[Offered Salary]]&gt;$O$28))</f>
        <v>1</v>
      </c>
      <c r="K4415" t="str">
        <f>IF(Table3_1[[#This Row],[Offered Salary]]&lt;$O$27,"Low",IF(Table3_1[[#This Row],[Offered Salary]]&gt;$O$28,"High",""))</f>
        <v>Low</v>
      </c>
      <c r="L4415" s="6">
        <f>((Table3_1[[#This Row],[Offered Salary]]-$O$25)/$O$26)</f>
        <v>-1.5541040487006592</v>
      </c>
    </row>
    <row r="4416" spans="1:12" x14ac:dyDescent="0.3">
      <c r="A4416">
        <v>34851</v>
      </c>
      <c r="B4416" s="2">
        <v>41882</v>
      </c>
      <c r="C4416" s="3">
        <v>0.69976851851851851</v>
      </c>
      <c r="D4416" t="s">
        <v>31</v>
      </c>
      <c r="E4416" t="s">
        <v>27</v>
      </c>
      <c r="F4416" t="s">
        <v>20</v>
      </c>
      <c r="G4416" t="s">
        <v>2</v>
      </c>
      <c r="H4416">
        <v>26908</v>
      </c>
      <c r="I4416">
        <f>IF(Table3_1[[#This Row],[Status]]="Hired",1,0)</f>
        <v>1</v>
      </c>
      <c r="J4416" t="b">
        <f>OR((Table3_1[[#This Row],[Offered Salary]]&lt;$O$27),(Table3_1[[#This Row],[Offered Salary]]&gt;$O$28))</f>
        <v>0</v>
      </c>
      <c r="K4416" t="str">
        <f>IF(Table3_1[[#This Row],[Offered Salary]]&lt;$O$27,"Low",IF(Table3_1[[#This Row],[Offered Salary]]&gt;$O$28,"High",""))</f>
        <v/>
      </c>
      <c r="L4416" s="6">
        <f>((Table3_1[[#This Row],[Offered Salary]]-$O$25)/$O$26)</f>
        <v>-0.79987026637931369</v>
      </c>
    </row>
    <row r="4417" spans="1:12" x14ac:dyDescent="0.3">
      <c r="A4417">
        <v>594996</v>
      </c>
      <c r="B4417" s="2">
        <v>41882</v>
      </c>
      <c r="C4417" s="3">
        <v>0.70013888888888887</v>
      </c>
      <c r="D4417" t="s">
        <v>30</v>
      </c>
      <c r="E4417" t="s">
        <v>29</v>
      </c>
      <c r="F4417" t="s">
        <v>20</v>
      </c>
      <c r="G4417" t="s">
        <v>2</v>
      </c>
      <c r="H4417">
        <v>94226</v>
      </c>
      <c r="I4417">
        <f>IF(Table3_1[[#This Row],[Status]]="Hired",1,0)</f>
        <v>0</v>
      </c>
      <c r="J4417" t="b">
        <f>OR((Table3_1[[#This Row],[Offered Salary]]&lt;$O$27),(Table3_1[[#This Row],[Offered Salary]]&gt;$O$28))</f>
        <v>0</v>
      </c>
      <c r="K4417" t="str">
        <f>IF(Table3_1[[#This Row],[Offered Salary]]&lt;$O$27,"Low",IF(Table3_1[[#This Row],[Offered Salary]]&gt;$O$28,"High",""))</f>
        <v/>
      </c>
      <c r="L4417" s="6">
        <f>((Table3_1[[#This Row],[Offered Salary]]-$O$25)/$O$26)</f>
        <v>1.5334711747194152</v>
      </c>
    </row>
    <row r="4418" spans="1:12" x14ac:dyDescent="0.3">
      <c r="A4418">
        <v>231370</v>
      </c>
      <c r="B4418" s="2">
        <v>41767</v>
      </c>
      <c r="C4418" s="3">
        <v>0.40141203703703704</v>
      </c>
      <c r="D4418" t="s">
        <v>31</v>
      </c>
      <c r="E4418" t="s">
        <v>27</v>
      </c>
      <c r="F4418" t="s">
        <v>20</v>
      </c>
      <c r="G4418" t="s">
        <v>2</v>
      </c>
      <c r="H4418">
        <v>85076</v>
      </c>
      <c r="I4418">
        <f>IF(Table3_1[[#This Row],[Status]]="Hired",1,0)</f>
        <v>1</v>
      </c>
      <c r="J4418" t="b">
        <f>OR((Table3_1[[#This Row],[Offered Salary]]&lt;$O$27),(Table3_1[[#This Row],[Offered Salary]]&gt;$O$28))</f>
        <v>0</v>
      </c>
      <c r="K4418" t="str">
        <f>IF(Table3_1[[#This Row],[Offered Salary]]&lt;$O$27,"Low",IF(Table3_1[[#This Row],[Offered Salary]]&gt;$O$28,"High",""))</f>
        <v/>
      </c>
      <c r="L4418" s="6">
        <f>((Table3_1[[#This Row],[Offered Salary]]-$O$25)/$O$26)</f>
        <v>1.2163186421716068</v>
      </c>
    </row>
    <row r="4419" spans="1:12" x14ac:dyDescent="0.3">
      <c r="A4419">
        <v>866724</v>
      </c>
      <c r="B4419" s="2">
        <v>41767</v>
      </c>
      <c r="C4419" s="3">
        <v>0.40173611111111113</v>
      </c>
      <c r="D4419" t="s">
        <v>31</v>
      </c>
      <c r="E4419" t="s">
        <v>27</v>
      </c>
      <c r="F4419" t="s">
        <v>20</v>
      </c>
      <c r="G4419" t="s">
        <v>2</v>
      </c>
      <c r="H4419">
        <v>81111</v>
      </c>
      <c r="I4419">
        <f>IF(Table3_1[[#This Row],[Status]]="Hired",1,0)</f>
        <v>1</v>
      </c>
      <c r="J4419" t="b">
        <f>OR((Table3_1[[#This Row],[Offered Salary]]&lt;$O$27),(Table3_1[[#This Row],[Offered Salary]]&gt;$O$28))</f>
        <v>0</v>
      </c>
      <c r="K4419" t="str">
        <f>IF(Table3_1[[#This Row],[Offered Salary]]&lt;$O$27,"Low",IF(Table3_1[[#This Row],[Offered Salary]]&gt;$O$28,"High",""))</f>
        <v/>
      </c>
      <c r="L4419" s="6">
        <f>((Table3_1[[#This Row],[Offered Salary]]-$O$25)/$O$26)</f>
        <v>1.0788858780675565</v>
      </c>
    </row>
    <row r="4420" spans="1:12" x14ac:dyDescent="0.3">
      <c r="A4420">
        <v>107624</v>
      </c>
      <c r="B4420" s="2">
        <v>41781</v>
      </c>
      <c r="C4420" s="3">
        <v>0.55046296296296293</v>
      </c>
      <c r="D4420" t="s">
        <v>31</v>
      </c>
      <c r="E4420" t="s">
        <v>27</v>
      </c>
      <c r="F4420" t="s">
        <v>14</v>
      </c>
      <c r="G4420" t="s">
        <v>10</v>
      </c>
      <c r="H4420">
        <v>28974</v>
      </c>
      <c r="I4420">
        <f>IF(Table3_1[[#This Row],[Status]]="Hired",1,0)</f>
        <v>1</v>
      </c>
      <c r="J4420" t="b">
        <f>OR((Table3_1[[#This Row],[Offered Salary]]&lt;$O$27),(Table3_1[[#This Row],[Offered Salary]]&gt;$O$28))</f>
        <v>0</v>
      </c>
      <c r="K4420" t="str">
        <f>IF(Table3_1[[#This Row],[Offered Salary]]&lt;$O$27,"Low",IF(Table3_1[[#This Row],[Offered Salary]]&gt;$O$28,"High",""))</f>
        <v/>
      </c>
      <c r="L4420" s="6">
        <f>((Table3_1[[#This Row],[Offered Salary]]-$O$25)/$O$26)</f>
        <v>-0.72825965083354627</v>
      </c>
    </row>
    <row r="4421" spans="1:12" x14ac:dyDescent="0.3">
      <c r="A4421">
        <v>319905</v>
      </c>
      <c r="B4421" s="2">
        <v>41849</v>
      </c>
      <c r="C4421" s="3">
        <v>0.90905092592592596</v>
      </c>
      <c r="D4421" t="s">
        <v>30</v>
      </c>
      <c r="E4421" t="s">
        <v>27</v>
      </c>
      <c r="F4421" t="s">
        <v>14</v>
      </c>
      <c r="G4421" t="s">
        <v>10</v>
      </c>
      <c r="H4421">
        <v>40767</v>
      </c>
      <c r="I4421">
        <f>IF(Table3_1[[#This Row],[Status]]="Hired",1,0)</f>
        <v>0</v>
      </c>
      <c r="J4421" t="b">
        <f>OR((Table3_1[[#This Row],[Offered Salary]]&lt;$O$27),(Table3_1[[#This Row],[Offered Salary]]&gt;$O$28))</f>
        <v>0</v>
      </c>
      <c r="K4421" t="str">
        <f>IF(Table3_1[[#This Row],[Offered Salary]]&lt;$O$27,"Low",IF(Table3_1[[#This Row],[Offered Salary]]&gt;$O$28,"High",""))</f>
        <v/>
      </c>
      <c r="L4421" s="6">
        <f>((Table3_1[[#This Row],[Offered Salary]]-$O$25)/$O$26)</f>
        <v>-0.31949682937602658</v>
      </c>
    </row>
    <row r="4422" spans="1:12" x14ac:dyDescent="0.3">
      <c r="A4422">
        <v>789265</v>
      </c>
      <c r="B4422" s="2">
        <v>41863</v>
      </c>
      <c r="C4422" s="3">
        <v>0.39685185185185184</v>
      </c>
      <c r="D4422" t="s">
        <v>31</v>
      </c>
      <c r="E4422" t="s">
        <v>27</v>
      </c>
      <c r="F4422" t="s">
        <v>20</v>
      </c>
      <c r="G4422" t="s">
        <v>2</v>
      </c>
      <c r="H4422">
        <v>6917</v>
      </c>
      <c r="I4422">
        <f>IF(Table3_1[[#This Row],[Status]]="Hired",1,0)</f>
        <v>1</v>
      </c>
      <c r="J4422" t="b">
        <f>OR((Table3_1[[#This Row],[Offered Salary]]&lt;$O$27),(Table3_1[[#This Row],[Offered Salary]]&gt;$O$28))</f>
        <v>1</v>
      </c>
      <c r="K4422" t="str">
        <f>IF(Table3_1[[#This Row],[Offered Salary]]&lt;$O$27,"Low",IF(Table3_1[[#This Row],[Offered Salary]]&gt;$O$28,"High",""))</f>
        <v>Low</v>
      </c>
      <c r="L4422" s="6">
        <f>((Table3_1[[#This Row],[Offered Salary]]-$O$25)/$O$26)</f>
        <v>-1.4927878924080831</v>
      </c>
    </row>
    <row r="4423" spans="1:12" x14ac:dyDescent="0.3">
      <c r="A4423">
        <v>728175</v>
      </c>
      <c r="B4423" s="2">
        <v>41863</v>
      </c>
      <c r="C4423" s="3">
        <v>0.39746527777777779</v>
      </c>
      <c r="D4423" t="s">
        <v>31</v>
      </c>
      <c r="E4423" t="s">
        <v>29</v>
      </c>
      <c r="F4423" t="s">
        <v>20</v>
      </c>
      <c r="G4423" t="s">
        <v>2</v>
      </c>
      <c r="H4423">
        <v>95528</v>
      </c>
      <c r="I4423">
        <f>IF(Table3_1[[#This Row],[Status]]="Hired",1,0)</f>
        <v>1</v>
      </c>
      <c r="J4423" t="b">
        <f>OR((Table3_1[[#This Row],[Offered Salary]]&lt;$O$27),(Table3_1[[#This Row],[Offered Salary]]&gt;$O$28))</f>
        <v>0</v>
      </c>
      <c r="K4423" t="str">
        <f>IF(Table3_1[[#This Row],[Offered Salary]]&lt;$O$27,"Low",IF(Table3_1[[#This Row],[Offered Salary]]&gt;$O$28,"High",""))</f>
        <v/>
      </c>
      <c r="L4423" s="6">
        <f>((Table3_1[[#This Row],[Offered Salary]]-$O$25)/$O$26)</f>
        <v>1.5786004203344148</v>
      </c>
    </row>
    <row r="4424" spans="1:12" x14ac:dyDescent="0.3">
      <c r="A4424">
        <v>576375</v>
      </c>
      <c r="B4424" s="2">
        <v>41869</v>
      </c>
      <c r="C4424" s="3">
        <v>0.52975694444444443</v>
      </c>
      <c r="D4424" t="s">
        <v>31</v>
      </c>
      <c r="E4424" t="s">
        <v>27</v>
      </c>
      <c r="F4424" t="s">
        <v>20</v>
      </c>
      <c r="G4424" t="s">
        <v>4</v>
      </c>
      <c r="H4424">
        <v>35795</v>
      </c>
      <c r="I4424">
        <f>IF(Table3_1[[#This Row],[Status]]="Hired",1,0)</f>
        <v>1</v>
      </c>
      <c r="J4424" t="b">
        <f>OR((Table3_1[[#This Row],[Offered Salary]]&lt;$O$27),(Table3_1[[#This Row],[Offered Salary]]&gt;$O$28))</f>
        <v>0</v>
      </c>
      <c r="K4424" t="str">
        <f>IF(Table3_1[[#This Row],[Offered Salary]]&lt;$O$27,"Low",IF(Table3_1[[#This Row],[Offered Salary]]&gt;$O$28,"High",""))</f>
        <v/>
      </c>
      <c r="L4424" s="6">
        <f>((Table3_1[[#This Row],[Offered Salary]]-$O$25)/$O$26)</f>
        <v>-0.49183370279981931</v>
      </c>
    </row>
    <row r="4425" spans="1:12" x14ac:dyDescent="0.3">
      <c r="A4425">
        <v>716440</v>
      </c>
      <c r="B4425" s="2">
        <v>41778</v>
      </c>
      <c r="C4425" s="3">
        <v>0.31519675925925927</v>
      </c>
      <c r="D4425" t="s">
        <v>31</v>
      </c>
      <c r="E4425" t="s">
        <v>27</v>
      </c>
      <c r="F4425" t="s">
        <v>20</v>
      </c>
      <c r="G4425" t="s">
        <v>2</v>
      </c>
      <c r="H4425">
        <v>1752</v>
      </c>
      <c r="I4425">
        <f>IF(Table3_1[[#This Row],[Status]]="Hired",1,0)</f>
        <v>1</v>
      </c>
      <c r="J4425" t="b">
        <f>OR((Table3_1[[#This Row],[Offered Salary]]&lt;$O$27),(Table3_1[[#This Row],[Offered Salary]]&gt;$O$28))</f>
        <v>1</v>
      </c>
      <c r="K4425" t="str">
        <f>IF(Table3_1[[#This Row],[Offered Salary]]&lt;$O$27,"Low",IF(Table3_1[[#This Row],[Offered Salary]]&gt;$O$28,"High",""))</f>
        <v>Low</v>
      </c>
      <c r="L4425" s="6">
        <f>((Table3_1[[#This Row],[Offered Salary]]-$O$25)/$O$26)</f>
        <v>-1.6718144312725016</v>
      </c>
    </row>
    <row r="4426" spans="1:12" x14ac:dyDescent="0.3">
      <c r="A4426">
        <v>289325</v>
      </c>
      <c r="B4426" s="2">
        <v>41778</v>
      </c>
      <c r="C4426" s="3">
        <v>0.31675925925925924</v>
      </c>
      <c r="D4426" t="s">
        <v>31</v>
      </c>
      <c r="E4426" t="s">
        <v>29</v>
      </c>
      <c r="F4426" t="s">
        <v>20</v>
      </c>
      <c r="G4426" t="s">
        <v>2</v>
      </c>
      <c r="H4426">
        <v>21988</v>
      </c>
      <c r="I4426">
        <f>IF(Table3_1[[#This Row],[Status]]="Hired",1,0)</f>
        <v>1</v>
      </c>
      <c r="J4426" t="b">
        <f>OR((Table3_1[[#This Row],[Offered Salary]]&lt;$O$27),(Table3_1[[#This Row],[Offered Salary]]&gt;$O$28))</f>
        <v>0</v>
      </c>
      <c r="K4426" t="str">
        <f>IF(Table3_1[[#This Row],[Offered Salary]]&lt;$O$27,"Low",IF(Table3_1[[#This Row],[Offered Salary]]&gt;$O$28,"High",""))</f>
        <v/>
      </c>
      <c r="L4426" s="6">
        <f>((Table3_1[[#This Row],[Offered Salary]]-$O$25)/$O$26)</f>
        <v>-0.97040474289682388</v>
      </c>
    </row>
    <row r="4427" spans="1:12" x14ac:dyDescent="0.3">
      <c r="A4427">
        <v>856141</v>
      </c>
      <c r="B4427" s="2">
        <v>41779</v>
      </c>
      <c r="C4427" s="3">
        <v>0.39732638888888888</v>
      </c>
      <c r="D4427" t="s">
        <v>30</v>
      </c>
      <c r="E4427" t="s">
        <v>27</v>
      </c>
      <c r="F4427" t="s">
        <v>17</v>
      </c>
      <c r="G4427" t="s">
        <v>4</v>
      </c>
      <c r="H4427">
        <v>22508</v>
      </c>
      <c r="I4427">
        <f>IF(Table3_1[[#This Row],[Status]]="Hired",1,0)</f>
        <v>0</v>
      </c>
      <c r="J4427" t="b">
        <f>OR((Table3_1[[#This Row],[Offered Salary]]&lt;$O$27),(Table3_1[[#This Row],[Offered Salary]]&gt;$O$28))</f>
        <v>0</v>
      </c>
      <c r="K4427" t="str">
        <f>IF(Table3_1[[#This Row],[Offered Salary]]&lt;$O$27,"Low",IF(Table3_1[[#This Row],[Offered Salary]]&gt;$O$28,"High",""))</f>
        <v/>
      </c>
      <c r="L4427" s="6">
        <f>((Table3_1[[#This Row],[Offered Salary]]-$O$25)/$O$26)</f>
        <v>-0.95238077383399755</v>
      </c>
    </row>
    <row r="4428" spans="1:12" x14ac:dyDescent="0.3">
      <c r="A4428">
        <v>356398</v>
      </c>
      <c r="B4428" s="2">
        <v>41786</v>
      </c>
      <c r="C4428" s="3">
        <v>0.50910879629629635</v>
      </c>
      <c r="D4428" t="s">
        <v>31</v>
      </c>
      <c r="E4428" t="s">
        <v>27</v>
      </c>
      <c r="F4428" t="s">
        <v>17</v>
      </c>
      <c r="G4428" t="s">
        <v>4</v>
      </c>
      <c r="H4428">
        <v>55254</v>
      </c>
      <c r="I4428">
        <f>IF(Table3_1[[#This Row],[Status]]="Hired",1,0)</f>
        <v>1</v>
      </c>
      <c r="J4428" t="b">
        <f>OR((Table3_1[[#This Row],[Offered Salary]]&lt;$O$27),(Table3_1[[#This Row],[Offered Salary]]&gt;$O$28))</f>
        <v>0</v>
      </c>
      <c r="K4428" t="str">
        <f>IF(Table3_1[[#This Row],[Offered Salary]]&lt;$O$27,"Low",IF(Table3_1[[#This Row],[Offered Salary]]&gt;$O$28,"High",""))</f>
        <v/>
      </c>
      <c r="L4428" s="6">
        <f>((Table3_1[[#This Row],[Offered Salary]]-$O$25)/$O$26)</f>
        <v>0.18264401641852002</v>
      </c>
    </row>
    <row r="4429" spans="1:12" x14ac:dyDescent="0.3">
      <c r="A4429">
        <v>948977</v>
      </c>
      <c r="B4429" s="2">
        <v>41789</v>
      </c>
      <c r="C4429" s="3">
        <v>0.78645833333333337</v>
      </c>
      <c r="D4429" t="s">
        <v>31</v>
      </c>
      <c r="E4429" t="s">
        <v>29</v>
      </c>
      <c r="F4429" t="s">
        <v>17</v>
      </c>
      <c r="G4429" t="s">
        <v>4</v>
      </c>
      <c r="H4429">
        <v>13302</v>
      </c>
      <c r="I4429">
        <f>IF(Table3_1[[#This Row],[Status]]="Hired",1,0)</f>
        <v>1</v>
      </c>
      <c r="J4429" t="b">
        <f>OR((Table3_1[[#This Row],[Offered Salary]]&lt;$O$27),(Table3_1[[#This Row],[Offered Salary]]&gt;$O$28))</f>
        <v>0</v>
      </c>
      <c r="K4429" t="str">
        <f>IF(Table3_1[[#This Row],[Offered Salary]]&lt;$O$27,"Low",IF(Table3_1[[#This Row],[Offered Salary]]&gt;$O$28,"High",""))</f>
        <v/>
      </c>
      <c r="L4429" s="6">
        <f>((Table3_1[[#This Row],[Offered Salary]]-$O$25)/$O$26)</f>
        <v>-1.2714743492039566</v>
      </c>
    </row>
    <row r="4430" spans="1:12" x14ac:dyDescent="0.3">
      <c r="A4430">
        <v>446111</v>
      </c>
      <c r="B4430" s="2">
        <v>41787</v>
      </c>
      <c r="C4430" s="3">
        <v>0.39835648148148151</v>
      </c>
      <c r="D4430" t="s">
        <v>31</v>
      </c>
      <c r="E4430" t="s">
        <v>27</v>
      </c>
      <c r="F4430" t="s">
        <v>17</v>
      </c>
      <c r="G4430" t="s">
        <v>2</v>
      </c>
      <c r="H4430">
        <v>46261</v>
      </c>
      <c r="I4430">
        <f>IF(Table3_1[[#This Row],[Status]]="Hired",1,0)</f>
        <v>1</v>
      </c>
      <c r="J4430" t="b">
        <f>OR((Table3_1[[#This Row],[Offered Salary]]&lt;$O$27),(Table3_1[[#This Row],[Offered Salary]]&gt;$O$28))</f>
        <v>0</v>
      </c>
      <c r="K4430" t="str">
        <f>IF(Table3_1[[#This Row],[Offered Salary]]&lt;$O$27,"Low",IF(Table3_1[[#This Row],[Offered Salary]]&gt;$O$28,"High",""))</f>
        <v/>
      </c>
      <c r="L4430" s="6">
        <f>((Table3_1[[#This Row],[Offered Salary]]-$O$25)/$O$26)</f>
        <v>-0.12906666393147359</v>
      </c>
    </row>
    <row r="4431" spans="1:12" x14ac:dyDescent="0.3">
      <c r="A4431">
        <v>661687</v>
      </c>
      <c r="B4431" s="2">
        <v>41794</v>
      </c>
      <c r="C4431" s="3">
        <v>0.57590277777777776</v>
      </c>
      <c r="D4431" t="s">
        <v>31</v>
      </c>
      <c r="E4431" t="s">
        <v>29</v>
      </c>
      <c r="F4431" t="s">
        <v>17</v>
      </c>
      <c r="G4431" t="s">
        <v>2</v>
      </c>
      <c r="H4431">
        <v>62921</v>
      </c>
      <c r="I4431">
        <f>IF(Table3_1[[#This Row],[Status]]="Hired",1,0)</f>
        <v>1</v>
      </c>
      <c r="J4431" t="b">
        <f>OR((Table3_1[[#This Row],[Offered Salary]]&lt;$O$27),(Table3_1[[#This Row],[Offered Salary]]&gt;$O$28))</f>
        <v>0</v>
      </c>
      <c r="K4431" t="str">
        <f>IF(Table3_1[[#This Row],[Offered Salary]]&lt;$O$27,"Low",IF(Table3_1[[#This Row],[Offered Salary]]&gt;$O$28,"High",""))</f>
        <v/>
      </c>
      <c r="L4431" s="6">
        <f>((Table3_1[[#This Row],[Offered Salary]]-$O$25)/$O$26)</f>
        <v>0.44839357565830662</v>
      </c>
    </row>
    <row r="4432" spans="1:12" x14ac:dyDescent="0.3">
      <c r="A4432">
        <v>462821</v>
      </c>
      <c r="B4432" s="2">
        <v>41794</v>
      </c>
      <c r="C4432" s="3">
        <v>0.57599537037037041</v>
      </c>
      <c r="D4432" t="s">
        <v>31</v>
      </c>
      <c r="E4432" t="s">
        <v>28</v>
      </c>
      <c r="F4432" t="s">
        <v>17</v>
      </c>
      <c r="G4432" t="s">
        <v>2</v>
      </c>
      <c r="H4432">
        <v>77888</v>
      </c>
      <c r="I4432">
        <f>IF(Table3_1[[#This Row],[Status]]="Hired",1,0)</f>
        <v>1</v>
      </c>
      <c r="J4432" t="b">
        <f>OR((Table3_1[[#This Row],[Offered Salary]]&lt;$O$27),(Table3_1[[#This Row],[Offered Salary]]&gt;$O$28))</f>
        <v>0</v>
      </c>
      <c r="K4432" t="str">
        <f>IF(Table3_1[[#This Row],[Offered Salary]]&lt;$O$27,"Low",IF(Table3_1[[#This Row],[Offered Salary]]&gt;$O$28,"High",""))</f>
        <v/>
      </c>
      <c r="L4432" s="6">
        <f>((Table3_1[[#This Row],[Offered Salary]]-$O$25)/$O$26)</f>
        <v>0.96717193135700052</v>
      </c>
    </row>
    <row r="4433" spans="1:12" x14ac:dyDescent="0.3">
      <c r="A4433">
        <v>385084</v>
      </c>
      <c r="B4433" s="2">
        <v>41845</v>
      </c>
      <c r="C4433" s="3">
        <v>0.56277777777777782</v>
      </c>
      <c r="D4433" t="s">
        <v>31</v>
      </c>
      <c r="E4433" t="s">
        <v>27</v>
      </c>
      <c r="F4433" t="s">
        <v>20</v>
      </c>
      <c r="G4433" t="s">
        <v>4</v>
      </c>
      <c r="H4433">
        <v>44649</v>
      </c>
      <c r="I4433">
        <f>IF(Table3_1[[#This Row],[Status]]="Hired",1,0)</f>
        <v>1</v>
      </c>
      <c r="J4433" t="b">
        <f>OR((Table3_1[[#This Row],[Offered Salary]]&lt;$O$27),(Table3_1[[#This Row],[Offered Salary]]&gt;$O$28))</f>
        <v>0</v>
      </c>
      <c r="K4433" t="str">
        <f>IF(Table3_1[[#This Row],[Offered Salary]]&lt;$O$27,"Low",IF(Table3_1[[#This Row],[Offered Salary]]&gt;$O$28,"High",""))</f>
        <v/>
      </c>
      <c r="L4433" s="6">
        <f>((Table3_1[[#This Row],[Offered Salary]]-$O$25)/$O$26)</f>
        <v>-0.18494096802623503</v>
      </c>
    </row>
    <row r="4434" spans="1:12" x14ac:dyDescent="0.3">
      <c r="A4434">
        <v>839429</v>
      </c>
      <c r="B4434" s="2">
        <v>41787</v>
      </c>
      <c r="C4434" s="3">
        <v>0.39702546296296298</v>
      </c>
      <c r="D4434" t="s">
        <v>30</v>
      </c>
      <c r="E4434" t="s">
        <v>27</v>
      </c>
      <c r="F4434" t="s">
        <v>17</v>
      </c>
      <c r="G4434" t="s">
        <v>2</v>
      </c>
      <c r="H4434">
        <v>13382</v>
      </c>
      <c r="I4434">
        <f>IF(Table3_1[[#This Row],[Status]]="Hired",1,0)</f>
        <v>0</v>
      </c>
      <c r="J4434" t="b">
        <f>OR((Table3_1[[#This Row],[Offered Salary]]&lt;$O$27),(Table3_1[[#This Row],[Offered Salary]]&gt;$O$28))</f>
        <v>0</v>
      </c>
      <c r="K4434" t="str">
        <f>IF(Table3_1[[#This Row],[Offered Salary]]&lt;$O$27,"Low",IF(Table3_1[[#This Row],[Offered Salary]]&gt;$O$28,"High",""))</f>
        <v/>
      </c>
      <c r="L4434" s="6">
        <f>((Table3_1[[#This Row],[Offered Salary]]-$O$25)/$O$26)</f>
        <v>-1.2687014308865987</v>
      </c>
    </row>
    <row r="4435" spans="1:12" x14ac:dyDescent="0.3">
      <c r="A4435">
        <v>648497</v>
      </c>
      <c r="B4435" s="2">
        <v>41799</v>
      </c>
      <c r="C4435" s="3">
        <v>0.33796296296296297</v>
      </c>
      <c r="D4435" t="s">
        <v>31</v>
      </c>
      <c r="E4435" t="s">
        <v>27</v>
      </c>
      <c r="F4435" t="s">
        <v>17</v>
      </c>
      <c r="G4435" t="s">
        <v>2</v>
      </c>
      <c r="H4435">
        <v>91868</v>
      </c>
      <c r="I4435">
        <f>IF(Table3_1[[#This Row],[Status]]="Hired",1,0)</f>
        <v>1</v>
      </c>
      <c r="J4435" t="b">
        <f>OR((Table3_1[[#This Row],[Offered Salary]]&lt;$O$27),(Table3_1[[#This Row],[Offered Salary]]&gt;$O$28))</f>
        <v>0</v>
      </c>
      <c r="K4435" t="str">
        <f>IF(Table3_1[[#This Row],[Offered Salary]]&lt;$O$27,"Low",IF(Table3_1[[#This Row],[Offered Salary]]&gt;$O$28,"High",""))</f>
        <v/>
      </c>
      <c r="L4435" s="6">
        <f>((Table3_1[[#This Row],[Offered Salary]]-$O$25)/$O$26)</f>
        <v>1.4517394073152916</v>
      </c>
    </row>
    <row r="4436" spans="1:12" x14ac:dyDescent="0.3">
      <c r="A4436">
        <v>782375</v>
      </c>
      <c r="B4436" s="2">
        <v>41807</v>
      </c>
      <c r="C4436" s="3">
        <v>0.53237268518518521</v>
      </c>
      <c r="D4436" t="s">
        <v>31</v>
      </c>
      <c r="E4436" t="s">
        <v>27</v>
      </c>
      <c r="F4436" t="s">
        <v>17</v>
      </c>
      <c r="G4436" t="s">
        <v>2</v>
      </c>
      <c r="H4436">
        <v>29213</v>
      </c>
      <c r="I4436">
        <f>IF(Table3_1[[#This Row],[Status]]="Hired",1,0)</f>
        <v>1</v>
      </c>
      <c r="J4436" t="b">
        <f>OR((Table3_1[[#This Row],[Offered Salary]]&lt;$O$27),(Table3_1[[#This Row],[Offered Salary]]&gt;$O$28))</f>
        <v>0</v>
      </c>
      <c r="K4436" t="str">
        <f>IF(Table3_1[[#This Row],[Offered Salary]]&lt;$O$27,"Low",IF(Table3_1[[#This Row],[Offered Salary]]&gt;$O$28,"High",""))</f>
        <v/>
      </c>
      <c r="L4436" s="6">
        <f>((Table3_1[[#This Row],[Offered Salary]]-$O$25)/$O$26)</f>
        <v>-0.71997555736043961</v>
      </c>
    </row>
    <row r="4437" spans="1:12" x14ac:dyDescent="0.3">
      <c r="A4437">
        <v>635222</v>
      </c>
      <c r="B4437" s="2">
        <v>41807</v>
      </c>
      <c r="C4437" s="3">
        <v>0.53263888888888888</v>
      </c>
      <c r="D4437" t="s">
        <v>30</v>
      </c>
      <c r="E4437" t="s">
        <v>27</v>
      </c>
      <c r="F4437" t="s">
        <v>17</v>
      </c>
      <c r="G4437" t="s">
        <v>2</v>
      </c>
      <c r="H4437">
        <v>44465</v>
      </c>
      <c r="I4437">
        <f>IF(Table3_1[[#This Row],[Status]]="Hired",1,0)</f>
        <v>0</v>
      </c>
      <c r="J4437" t="b">
        <f>OR((Table3_1[[#This Row],[Offered Salary]]&lt;$O$27),(Table3_1[[#This Row],[Offered Salary]]&gt;$O$28))</f>
        <v>0</v>
      </c>
      <c r="K4437" t="str">
        <f>IF(Table3_1[[#This Row],[Offered Salary]]&lt;$O$27,"Low",IF(Table3_1[[#This Row],[Offered Salary]]&gt;$O$28,"High",""))</f>
        <v/>
      </c>
      <c r="L4437" s="6">
        <f>((Table3_1[[#This Row],[Offered Salary]]-$O$25)/$O$26)</f>
        <v>-0.19131868015615816</v>
      </c>
    </row>
    <row r="4438" spans="1:12" x14ac:dyDescent="0.3">
      <c r="A4438">
        <v>497576</v>
      </c>
      <c r="B4438" s="2">
        <v>41807</v>
      </c>
      <c r="C4438" s="3">
        <v>0.53324074074074079</v>
      </c>
      <c r="D4438" t="s">
        <v>31</v>
      </c>
      <c r="E4438" t="s">
        <v>27</v>
      </c>
      <c r="F4438" t="s">
        <v>17</v>
      </c>
      <c r="G4438" t="s">
        <v>2</v>
      </c>
      <c r="H4438">
        <v>57523</v>
      </c>
      <c r="I4438">
        <f>IF(Table3_1[[#This Row],[Status]]="Hired",1,0)</f>
        <v>1</v>
      </c>
      <c r="J4438" t="b">
        <f>OR((Table3_1[[#This Row],[Offered Salary]]&lt;$O$27),(Table3_1[[#This Row],[Offered Salary]]&gt;$O$28))</f>
        <v>0</v>
      </c>
      <c r="K4438" t="str">
        <f>IF(Table3_1[[#This Row],[Offered Salary]]&lt;$O$27,"Low",IF(Table3_1[[#This Row],[Offered Salary]]&gt;$O$28,"High",""))</f>
        <v/>
      </c>
      <c r="L4438" s="6">
        <f>((Table3_1[[#This Row],[Offered Salary]]-$O$25)/$O$26)</f>
        <v>0.26129091219458311</v>
      </c>
    </row>
    <row r="4439" spans="1:12" x14ac:dyDescent="0.3">
      <c r="A4439">
        <v>909684</v>
      </c>
      <c r="B4439" s="2">
        <v>41807</v>
      </c>
      <c r="C4439" s="3">
        <v>0.53361111111111115</v>
      </c>
      <c r="D4439" t="s">
        <v>31</v>
      </c>
      <c r="E4439" t="s">
        <v>27</v>
      </c>
      <c r="F4439" t="s">
        <v>17</v>
      </c>
      <c r="G4439" t="s">
        <v>2</v>
      </c>
      <c r="H4439">
        <v>8728</v>
      </c>
      <c r="I4439">
        <f>IF(Table3_1[[#This Row],[Status]]="Hired",1,0)</f>
        <v>1</v>
      </c>
      <c r="J4439" t="b">
        <f>OR((Table3_1[[#This Row],[Offered Salary]]&lt;$O$27),(Table3_1[[#This Row],[Offered Salary]]&gt;$O$28))</f>
        <v>1</v>
      </c>
      <c r="K4439" t="str">
        <f>IF(Table3_1[[#This Row],[Offered Salary]]&lt;$O$27,"Low",IF(Table3_1[[#This Row],[Offered Salary]]&gt;$O$28,"High",""))</f>
        <v>Low</v>
      </c>
      <c r="L4439" s="6">
        <f>((Table3_1[[#This Row],[Offered Salary]]-$O$25)/$O$26)</f>
        <v>-1.4300159539988939</v>
      </c>
    </row>
    <row r="4440" spans="1:12" x14ac:dyDescent="0.3">
      <c r="A4440">
        <v>639524</v>
      </c>
      <c r="B4440" s="2">
        <v>41807</v>
      </c>
      <c r="C4440" s="3">
        <v>0.53245370370370371</v>
      </c>
      <c r="D4440" t="s">
        <v>30</v>
      </c>
      <c r="E4440" t="s">
        <v>29</v>
      </c>
      <c r="F4440" t="s">
        <v>17</v>
      </c>
      <c r="G4440" t="s">
        <v>2</v>
      </c>
      <c r="H4440">
        <v>3191</v>
      </c>
      <c r="I4440">
        <f>IF(Table3_1[[#This Row],[Status]]="Hired",1,0)</f>
        <v>0</v>
      </c>
      <c r="J4440" t="b">
        <f>OR((Table3_1[[#This Row],[Offered Salary]]&lt;$O$27),(Table3_1[[#This Row],[Offered Salary]]&gt;$O$28))</f>
        <v>1</v>
      </c>
      <c r="K4440" t="str">
        <f>IF(Table3_1[[#This Row],[Offered Salary]]&lt;$O$27,"Low",IF(Table3_1[[#This Row],[Offered Salary]]&gt;$O$28,"High",""))</f>
        <v>Low</v>
      </c>
      <c r="L4440" s="6">
        <f>((Table3_1[[#This Row],[Offered Salary]]-$O$25)/$O$26)</f>
        <v>-1.6219365630390266</v>
      </c>
    </row>
    <row r="4441" spans="1:12" x14ac:dyDescent="0.3">
      <c r="A4441">
        <v>387477</v>
      </c>
      <c r="B4441" s="2">
        <v>41807</v>
      </c>
      <c r="C4441" s="3">
        <v>0.53363425925925922</v>
      </c>
      <c r="D4441" t="s">
        <v>31</v>
      </c>
      <c r="E4441" t="s">
        <v>29</v>
      </c>
      <c r="F4441" t="s">
        <v>17</v>
      </c>
      <c r="G4441" t="s">
        <v>2</v>
      </c>
      <c r="H4441">
        <v>53615</v>
      </c>
      <c r="I4441">
        <f>IF(Table3_1[[#This Row],[Status]]="Hired",1,0)</f>
        <v>1</v>
      </c>
      <c r="J4441" t="b">
        <f>OR((Table3_1[[#This Row],[Offered Salary]]&lt;$O$27),(Table3_1[[#This Row],[Offered Salary]]&gt;$O$28))</f>
        <v>0</v>
      </c>
      <c r="K4441" t="str">
        <f>IF(Table3_1[[#This Row],[Offered Salary]]&lt;$O$27,"Low",IF(Table3_1[[#This Row],[Offered Salary]]&gt;$O$28,"High",""))</f>
        <v/>
      </c>
      <c r="L4441" s="6">
        <f>((Table3_1[[#This Row],[Offered Salary]]-$O$25)/$O$26)</f>
        <v>0.12583385239165029</v>
      </c>
    </row>
    <row r="4442" spans="1:12" x14ac:dyDescent="0.3">
      <c r="A4442">
        <v>972508</v>
      </c>
      <c r="B4442" s="2">
        <v>41830</v>
      </c>
      <c r="C4442" s="3">
        <v>0.66127314814814819</v>
      </c>
      <c r="D4442" t="s">
        <v>31</v>
      </c>
      <c r="E4442" t="s">
        <v>29</v>
      </c>
      <c r="F4442" t="s">
        <v>15</v>
      </c>
      <c r="G4442" t="s">
        <v>2</v>
      </c>
      <c r="H4442">
        <v>7527</v>
      </c>
      <c r="I4442">
        <f>IF(Table3_1[[#This Row],[Status]]="Hired",1,0)</f>
        <v>1</v>
      </c>
      <c r="J4442" t="b">
        <f>OR((Table3_1[[#This Row],[Offered Salary]]&lt;$O$27),(Table3_1[[#This Row],[Offered Salary]]&gt;$O$28))</f>
        <v>1</v>
      </c>
      <c r="K4442" t="str">
        <f>IF(Table3_1[[#This Row],[Offered Salary]]&lt;$O$27,"Low",IF(Table3_1[[#This Row],[Offered Salary]]&gt;$O$28,"High",""))</f>
        <v>Low</v>
      </c>
      <c r="L4442" s="6">
        <f>((Table3_1[[#This Row],[Offered Salary]]-$O$25)/$O$26)</f>
        <v>-1.471644390238229</v>
      </c>
    </row>
    <row r="4443" spans="1:12" x14ac:dyDescent="0.3">
      <c r="A4443">
        <v>258904</v>
      </c>
      <c r="B4443" s="2">
        <v>41830</v>
      </c>
      <c r="C4443" s="3">
        <v>0.66181712962962957</v>
      </c>
      <c r="D4443" t="s">
        <v>30</v>
      </c>
      <c r="E4443" t="s">
        <v>27</v>
      </c>
      <c r="F4443" t="s">
        <v>15</v>
      </c>
      <c r="G4443" t="s">
        <v>2</v>
      </c>
      <c r="H4443">
        <v>11276</v>
      </c>
      <c r="I4443">
        <f>IF(Table3_1[[#This Row],[Status]]="Hired",1,0)</f>
        <v>0</v>
      </c>
      <c r="J4443" t="b">
        <f>OR((Table3_1[[#This Row],[Offered Salary]]&lt;$O$27),(Table3_1[[#This Row],[Offered Salary]]&gt;$O$28))</f>
        <v>1</v>
      </c>
      <c r="K4443" t="str">
        <f>IF(Table3_1[[#This Row],[Offered Salary]]&lt;$O$27,"Low",IF(Table3_1[[#This Row],[Offered Salary]]&gt;$O$28,"High",""))</f>
        <v>Low</v>
      </c>
      <c r="L4443" s="6">
        <f>((Table3_1[[#This Row],[Offered Salary]]-$O$25)/$O$26)</f>
        <v>-1.3416985055910451</v>
      </c>
    </row>
    <row r="4444" spans="1:12" x14ac:dyDescent="0.3">
      <c r="A4444">
        <v>779639</v>
      </c>
      <c r="B4444" s="2">
        <v>41774</v>
      </c>
      <c r="C4444" s="3">
        <v>0.8175</v>
      </c>
      <c r="D4444" t="s">
        <v>31</v>
      </c>
      <c r="E4444" t="s">
        <v>29</v>
      </c>
      <c r="F4444" t="s">
        <v>17</v>
      </c>
      <c r="G4444" t="s">
        <v>2</v>
      </c>
      <c r="H4444">
        <v>68294</v>
      </c>
      <c r="I4444">
        <f>IF(Table3_1[[#This Row],[Status]]="Hired",1,0)</f>
        <v>1</v>
      </c>
      <c r="J4444" t="b">
        <f>OR((Table3_1[[#This Row],[Offered Salary]]&lt;$O$27),(Table3_1[[#This Row],[Offered Salary]]&gt;$O$28))</f>
        <v>0</v>
      </c>
      <c r="K4444" t="str">
        <f>IF(Table3_1[[#This Row],[Offered Salary]]&lt;$O$27,"Low",IF(Table3_1[[#This Row],[Offered Salary]]&gt;$O$28,"High",""))</f>
        <v/>
      </c>
      <c r="L4444" s="6">
        <f>((Table3_1[[#This Row],[Offered Salary]]-$O$25)/$O$26)</f>
        <v>0.63462970214785586</v>
      </c>
    </row>
    <row r="4445" spans="1:12" x14ac:dyDescent="0.3">
      <c r="A4445">
        <v>887127</v>
      </c>
      <c r="B4445" s="2">
        <v>41771</v>
      </c>
      <c r="C4445" s="3">
        <v>0.35627314814814814</v>
      </c>
      <c r="D4445" t="s">
        <v>31</v>
      </c>
      <c r="E4445" t="s">
        <v>29</v>
      </c>
      <c r="F4445" t="s">
        <v>17</v>
      </c>
      <c r="G4445" t="s">
        <v>2</v>
      </c>
      <c r="H4445">
        <v>30614</v>
      </c>
      <c r="I4445">
        <f>IF(Table3_1[[#This Row],[Status]]="Hired",1,0)</f>
        <v>1</v>
      </c>
      <c r="J4445" t="b">
        <f>OR((Table3_1[[#This Row],[Offered Salary]]&lt;$O$27),(Table3_1[[#This Row],[Offered Salary]]&gt;$O$28))</f>
        <v>0</v>
      </c>
      <c r="K4445" t="str">
        <f>IF(Table3_1[[#This Row],[Offered Salary]]&lt;$O$27,"Low",IF(Table3_1[[#This Row],[Offered Salary]]&gt;$O$28,"High",""))</f>
        <v/>
      </c>
      <c r="L4445" s="6">
        <f>((Table3_1[[#This Row],[Offered Salary]]-$O$25)/$O$26)</f>
        <v>-0.67141482532770957</v>
      </c>
    </row>
    <row r="4446" spans="1:12" x14ac:dyDescent="0.3">
      <c r="A4446">
        <v>29295</v>
      </c>
      <c r="B4446" s="2">
        <v>41771</v>
      </c>
      <c r="C4446" s="3">
        <v>0.35912037037037037</v>
      </c>
      <c r="D4446" t="s">
        <v>31</v>
      </c>
      <c r="E4446" t="s">
        <v>27</v>
      </c>
      <c r="F4446" t="s">
        <v>17</v>
      </c>
      <c r="G4446" t="s">
        <v>2</v>
      </c>
      <c r="H4446">
        <v>41964</v>
      </c>
      <c r="I4446">
        <f>IF(Table3_1[[#This Row],[Status]]="Hired",1,0)</f>
        <v>1</v>
      </c>
      <c r="J4446" t="b">
        <f>OR((Table3_1[[#This Row],[Offered Salary]]&lt;$O$27),(Table3_1[[#This Row],[Offered Salary]]&gt;$O$28))</f>
        <v>0</v>
      </c>
      <c r="K4446" t="str">
        <f>IF(Table3_1[[#This Row],[Offered Salary]]&lt;$O$27,"Low",IF(Table3_1[[#This Row],[Offered Salary]]&gt;$O$28,"High",""))</f>
        <v/>
      </c>
      <c r="L4446" s="6">
        <f>((Table3_1[[#This Row],[Offered Salary]]-$O$25)/$O$26)</f>
        <v>-0.27800703905255914</v>
      </c>
    </row>
    <row r="4447" spans="1:12" x14ac:dyDescent="0.3">
      <c r="A4447">
        <v>855241</v>
      </c>
      <c r="B4447" s="2">
        <v>41771</v>
      </c>
      <c r="C4447" s="3">
        <v>0.35614583333333333</v>
      </c>
      <c r="D4447" t="s">
        <v>31</v>
      </c>
      <c r="E4447" t="s">
        <v>28</v>
      </c>
      <c r="F4447" t="s">
        <v>17</v>
      </c>
      <c r="G4447" t="s">
        <v>2</v>
      </c>
      <c r="H4447">
        <v>45191</v>
      </c>
      <c r="I4447">
        <f>IF(Table3_1[[#This Row],[Status]]="Hired",1,0)</f>
        <v>1</v>
      </c>
      <c r="J4447" t="b">
        <f>OR((Table3_1[[#This Row],[Offered Salary]]&lt;$O$27),(Table3_1[[#This Row],[Offered Salary]]&gt;$O$28))</f>
        <v>0</v>
      </c>
      <c r="K4447" t="str">
        <f>IF(Table3_1[[#This Row],[Offered Salary]]&lt;$O$27,"Low",IF(Table3_1[[#This Row],[Offered Salary]]&gt;$O$28,"High",""))</f>
        <v/>
      </c>
      <c r="L4447" s="6">
        <f>((Table3_1[[#This Row],[Offered Salary]]-$O$25)/$O$26)</f>
        <v>-0.16615444642613533</v>
      </c>
    </row>
    <row r="4448" spans="1:12" x14ac:dyDescent="0.3">
      <c r="A4448">
        <v>271089</v>
      </c>
      <c r="B4448" s="2">
        <v>41771</v>
      </c>
      <c r="C4448" s="3">
        <v>0.38466435185185183</v>
      </c>
      <c r="D4448" t="s">
        <v>30</v>
      </c>
      <c r="E4448" t="s">
        <v>27</v>
      </c>
      <c r="F4448" t="s">
        <v>17</v>
      </c>
      <c r="G4448" t="s">
        <v>2</v>
      </c>
      <c r="H4448">
        <v>96041</v>
      </c>
      <c r="I4448">
        <f>IF(Table3_1[[#This Row],[Status]]="Hired",1,0)</f>
        <v>0</v>
      </c>
      <c r="J4448" t="b">
        <f>OR((Table3_1[[#This Row],[Offered Salary]]&lt;$O$27),(Table3_1[[#This Row],[Offered Salary]]&gt;$O$28))</f>
        <v>0</v>
      </c>
      <c r="K4448" t="str">
        <f>IF(Table3_1[[#This Row],[Offered Salary]]&lt;$O$27,"Low",IF(Table3_1[[#This Row],[Offered Salary]]&gt;$O$28,"High",""))</f>
        <v/>
      </c>
      <c r="L4448" s="6">
        <f>((Table3_1[[#This Row],[Offered Salary]]-$O$25)/$O$26)</f>
        <v>1.5963817590444724</v>
      </c>
    </row>
    <row r="4449" spans="1:12" x14ac:dyDescent="0.3">
      <c r="A4449">
        <v>809236</v>
      </c>
      <c r="B4449" s="2">
        <v>41781</v>
      </c>
      <c r="C4449" s="3">
        <v>0.39770833333333333</v>
      </c>
      <c r="D4449" t="s">
        <v>31</v>
      </c>
      <c r="E4449" t="s">
        <v>27</v>
      </c>
      <c r="F4449" t="s">
        <v>17</v>
      </c>
      <c r="G4449" t="s">
        <v>2</v>
      </c>
      <c r="H4449">
        <v>14605</v>
      </c>
      <c r="I4449">
        <f>IF(Table3_1[[#This Row],[Status]]="Hired",1,0)</f>
        <v>1</v>
      </c>
      <c r="J4449" t="b">
        <f>OR((Table3_1[[#This Row],[Offered Salary]]&lt;$O$27),(Table3_1[[#This Row],[Offered Salary]]&gt;$O$28))</f>
        <v>0</v>
      </c>
      <c r="K4449" t="str">
        <f>IF(Table3_1[[#This Row],[Offered Salary]]&lt;$O$27,"Low",IF(Table3_1[[#This Row],[Offered Salary]]&gt;$O$28,"High",""))</f>
        <v/>
      </c>
      <c r="L4449" s="6">
        <f>((Table3_1[[#This Row],[Offered Salary]]-$O$25)/$O$26)</f>
        <v>-1.22631044210999</v>
      </c>
    </row>
    <row r="4450" spans="1:12" x14ac:dyDescent="0.3">
      <c r="A4450">
        <v>378743</v>
      </c>
      <c r="B4450" s="2">
        <v>41788</v>
      </c>
      <c r="C4450" s="3">
        <v>0.76105324074074077</v>
      </c>
      <c r="D4450" t="s">
        <v>30</v>
      </c>
      <c r="E4450" t="s">
        <v>27</v>
      </c>
      <c r="F4450" t="s">
        <v>17</v>
      </c>
      <c r="G4450" t="s">
        <v>2</v>
      </c>
      <c r="H4450">
        <v>27190</v>
      </c>
      <c r="I4450">
        <f>IF(Table3_1[[#This Row],[Status]]="Hired",1,0)</f>
        <v>0</v>
      </c>
      <c r="J4450" t="b">
        <f>OR((Table3_1[[#This Row],[Offered Salary]]&lt;$O$27),(Table3_1[[#This Row],[Offered Salary]]&gt;$O$28))</f>
        <v>0</v>
      </c>
      <c r="K4450" t="str">
        <f>IF(Table3_1[[#This Row],[Offered Salary]]&lt;$O$27,"Low",IF(Table3_1[[#This Row],[Offered Salary]]&gt;$O$28,"High",""))</f>
        <v/>
      </c>
      <c r="L4450" s="6">
        <f>((Table3_1[[#This Row],[Offered Salary]]-$O$25)/$O$26)</f>
        <v>-0.7900957293106271</v>
      </c>
    </row>
    <row r="4451" spans="1:12" x14ac:dyDescent="0.3">
      <c r="A4451">
        <v>54723</v>
      </c>
      <c r="B4451" s="2">
        <v>41788</v>
      </c>
      <c r="C4451" s="3">
        <v>0.90038194444444442</v>
      </c>
      <c r="D4451" t="s">
        <v>31</v>
      </c>
      <c r="E4451" t="s">
        <v>29</v>
      </c>
      <c r="F4451" t="s">
        <v>17</v>
      </c>
      <c r="G4451" t="s">
        <v>2</v>
      </c>
      <c r="H4451">
        <v>2860</v>
      </c>
      <c r="I4451">
        <f>IF(Table3_1[[#This Row],[Status]]="Hired",1,0)</f>
        <v>1</v>
      </c>
      <c r="J4451" t="b">
        <f>OR((Table3_1[[#This Row],[Offered Salary]]&lt;$O$27),(Table3_1[[#This Row],[Offered Salary]]&gt;$O$28))</f>
        <v>1</v>
      </c>
      <c r="K4451" t="str">
        <f>IF(Table3_1[[#This Row],[Offered Salary]]&lt;$O$27,"Low",IF(Table3_1[[#This Row],[Offered Salary]]&gt;$O$28,"High",""))</f>
        <v>Low</v>
      </c>
      <c r="L4451" s="6">
        <f>((Table3_1[[#This Row],[Offered Salary]]-$O$25)/$O$26)</f>
        <v>-1.6334095125770949</v>
      </c>
    </row>
    <row r="4452" spans="1:12" x14ac:dyDescent="0.3">
      <c r="A4452">
        <v>95496</v>
      </c>
      <c r="B4452" s="2">
        <v>41788</v>
      </c>
      <c r="C4452" s="3">
        <v>0.90462962962962967</v>
      </c>
      <c r="D4452" t="s">
        <v>31</v>
      </c>
      <c r="E4452" t="s">
        <v>27</v>
      </c>
      <c r="F4452" t="s">
        <v>17</v>
      </c>
      <c r="G4452" t="s">
        <v>2</v>
      </c>
      <c r="H4452">
        <v>24782</v>
      </c>
      <c r="I4452">
        <f>IF(Table3_1[[#This Row],[Status]]="Hired",1,0)</f>
        <v>1</v>
      </c>
      <c r="J4452" t="b">
        <f>OR((Table3_1[[#This Row],[Offered Salary]]&lt;$O$27),(Table3_1[[#This Row],[Offered Salary]]&gt;$O$28))</f>
        <v>0</v>
      </c>
      <c r="K4452" t="str">
        <f>IF(Table3_1[[#This Row],[Offered Salary]]&lt;$O$27,"Low",IF(Table3_1[[#This Row],[Offered Salary]]&gt;$O$28,"High",""))</f>
        <v/>
      </c>
      <c r="L4452" s="6">
        <f>((Table3_1[[#This Row],[Offered Salary]]-$O$25)/$O$26)</f>
        <v>-0.87356057066309956</v>
      </c>
    </row>
    <row r="4453" spans="1:12" x14ac:dyDescent="0.3">
      <c r="A4453">
        <v>971957</v>
      </c>
      <c r="B4453" s="2">
        <v>41802</v>
      </c>
      <c r="C4453" s="3">
        <v>0.3574074074074074</v>
      </c>
      <c r="D4453" t="s">
        <v>31</v>
      </c>
      <c r="E4453" t="s">
        <v>27</v>
      </c>
      <c r="F4453" t="s">
        <v>17</v>
      </c>
      <c r="G4453" t="s">
        <v>2</v>
      </c>
      <c r="H4453">
        <v>76181</v>
      </c>
      <c r="I4453">
        <f>IF(Table3_1[[#This Row],[Status]]="Hired",1,0)</f>
        <v>1</v>
      </c>
      <c r="J4453" t="b">
        <f>OR((Table3_1[[#This Row],[Offered Salary]]&lt;$O$27),(Table3_1[[#This Row],[Offered Salary]]&gt;$O$28))</f>
        <v>0</v>
      </c>
      <c r="K4453" t="str">
        <f>IF(Table3_1[[#This Row],[Offered Salary]]&lt;$O$27,"Low",IF(Table3_1[[#This Row],[Offered Salary]]&gt;$O$28,"High",""))</f>
        <v/>
      </c>
      <c r="L4453" s="6">
        <f>((Table3_1[[#This Row],[Offered Salary]]-$O$25)/$O$26)</f>
        <v>0.90800478676037666</v>
      </c>
    </row>
    <row r="4454" spans="1:12" x14ac:dyDescent="0.3">
      <c r="A4454">
        <v>654427</v>
      </c>
      <c r="B4454" s="2">
        <v>41802</v>
      </c>
      <c r="C4454" s="3">
        <v>0.35553240740740738</v>
      </c>
      <c r="D4454" t="s">
        <v>30</v>
      </c>
      <c r="E4454" t="s">
        <v>29</v>
      </c>
      <c r="F4454" t="s">
        <v>17</v>
      </c>
      <c r="G4454" t="s">
        <v>2</v>
      </c>
      <c r="H4454">
        <v>53660</v>
      </c>
      <c r="I4454">
        <f>IF(Table3_1[[#This Row],[Status]]="Hired",1,0)</f>
        <v>0</v>
      </c>
      <c r="J4454" t="b">
        <f>OR((Table3_1[[#This Row],[Offered Salary]]&lt;$O$27),(Table3_1[[#This Row],[Offered Salary]]&gt;$O$28))</f>
        <v>0</v>
      </c>
      <c r="K4454" t="str">
        <f>IF(Table3_1[[#This Row],[Offered Salary]]&lt;$O$27,"Low",IF(Table3_1[[#This Row],[Offered Salary]]&gt;$O$28,"High",""))</f>
        <v/>
      </c>
      <c r="L4454" s="6">
        <f>((Table3_1[[#This Row],[Offered Salary]]-$O$25)/$O$26)</f>
        <v>0.1273936189451641</v>
      </c>
    </row>
    <row r="4455" spans="1:12" x14ac:dyDescent="0.3">
      <c r="A4455">
        <v>155708</v>
      </c>
      <c r="B4455" s="2">
        <v>41790</v>
      </c>
      <c r="C4455" s="3">
        <v>0.5879050925925926</v>
      </c>
      <c r="D4455" t="s">
        <v>31</v>
      </c>
      <c r="E4455" t="s">
        <v>27</v>
      </c>
      <c r="F4455" t="s">
        <v>17</v>
      </c>
      <c r="G4455" t="s">
        <v>2</v>
      </c>
      <c r="H4455">
        <v>61643</v>
      </c>
      <c r="I4455">
        <f>IF(Table3_1[[#This Row],[Status]]="Hired",1,0)</f>
        <v>1</v>
      </c>
      <c r="J4455" t="b">
        <f>OR((Table3_1[[#This Row],[Offered Salary]]&lt;$O$27),(Table3_1[[#This Row],[Offered Salary]]&gt;$O$28))</f>
        <v>0</v>
      </c>
      <c r="K4455" t="str">
        <f>IF(Table3_1[[#This Row],[Offered Salary]]&lt;$O$27,"Low",IF(Table3_1[[#This Row],[Offered Salary]]&gt;$O$28,"High",""))</f>
        <v/>
      </c>
      <c r="L4455" s="6">
        <f>((Table3_1[[#This Row],[Offered Salary]]-$O$25)/$O$26)</f>
        <v>0.40409620553851439</v>
      </c>
    </row>
    <row r="4456" spans="1:12" x14ac:dyDescent="0.3">
      <c r="A4456">
        <v>708125</v>
      </c>
      <c r="B4456" s="2">
        <v>41790</v>
      </c>
      <c r="C4456" s="3">
        <v>0.58894675925925921</v>
      </c>
      <c r="D4456" t="s">
        <v>30</v>
      </c>
      <c r="E4456" t="s">
        <v>27</v>
      </c>
      <c r="F4456" t="s">
        <v>17</v>
      </c>
      <c r="G4456" t="s">
        <v>2</v>
      </c>
      <c r="H4456">
        <v>70430</v>
      </c>
      <c r="I4456">
        <f>IF(Table3_1[[#This Row],[Status]]="Hired",1,0)</f>
        <v>0</v>
      </c>
      <c r="J4456" t="b">
        <f>OR((Table3_1[[#This Row],[Offered Salary]]&lt;$O$27),(Table3_1[[#This Row],[Offered Salary]]&gt;$O$28))</f>
        <v>0</v>
      </c>
      <c r="K4456" t="str">
        <f>IF(Table3_1[[#This Row],[Offered Salary]]&lt;$O$27,"Low",IF(Table3_1[[#This Row],[Offered Salary]]&gt;$O$28,"High",""))</f>
        <v/>
      </c>
      <c r="L4456" s="6">
        <f>((Table3_1[[#This Row],[Offered Salary]]-$O$25)/$O$26)</f>
        <v>0.70866662122131141</v>
      </c>
    </row>
    <row r="4457" spans="1:12" x14ac:dyDescent="0.3">
      <c r="A4457">
        <v>223843</v>
      </c>
      <c r="B4457" s="2">
        <v>41790</v>
      </c>
      <c r="C4457" s="3">
        <v>0.59081018518518513</v>
      </c>
      <c r="D4457" t="s">
        <v>30</v>
      </c>
      <c r="E4457" t="s">
        <v>27</v>
      </c>
      <c r="F4457" t="s">
        <v>17</v>
      </c>
      <c r="G4457" t="s">
        <v>2</v>
      </c>
      <c r="H4457">
        <v>8413</v>
      </c>
      <c r="I4457">
        <f>IF(Table3_1[[#This Row],[Status]]="Hired",1,0)</f>
        <v>0</v>
      </c>
      <c r="J4457" t="b">
        <f>OR((Table3_1[[#This Row],[Offered Salary]]&lt;$O$27),(Table3_1[[#This Row],[Offered Salary]]&gt;$O$28))</f>
        <v>1</v>
      </c>
      <c r="K4457" t="str">
        <f>IF(Table3_1[[#This Row],[Offered Salary]]&lt;$O$27,"Low",IF(Table3_1[[#This Row],[Offered Salary]]&gt;$O$28,"High",""))</f>
        <v>Low</v>
      </c>
      <c r="L4457" s="6">
        <f>((Table3_1[[#This Row],[Offered Salary]]-$O$25)/$O$26)</f>
        <v>-1.4409343198734905</v>
      </c>
    </row>
    <row r="4458" spans="1:12" x14ac:dyDescent="0.3">
      <c r="A4458">
        <v>582635</v>
      </c>
      <c r="B4458" s="2">
        <v>41792</v>
      </c>
      <c r="C4458" s="3">
        <v>0.13589120370370369</v>
      </c>
      <c r="D4458" t="s">
        <v>30</v>
      </c>
      <c r="E4458" t="s">
        <v>27</v>
      </c>
      <c r="F4458" t="s">
        <v>17</v>
      </c>
      <c r="G4458" t="s">
        <v>2</v>
      </c>
      <c r="H4458">
        <v>77272</v>
      </c>
      <c r="I4458">
        <f>IF(Table3_1[[#This Row],[Status]]="Hired",1,0)</f>
        <v>0</v>
      </c>
      <c r="J4458" t="b">
        <f>OR((Table3_1[[#This Row],[Offered Salary]]&lt;$O$27),(Table3_1[[#This Row],[Offered Salary]]&gt;$O$28))</f>
        <v>0</v>
      </c>
      <c r="K4458" t="str">
        <f>IF(Table3_1[[#This Row],[Offered Salary]]&lt;$O$27,"Low",IF(Table3_1[[#This Row],[Offered Salary]]&gt;$O$28,"High",""))</f>
        <v/>
      </c>
      <c r="L4458" s="6">
        <f>((Table3_1[[#This Row],[Offered Salary]]-$O$25)/$O$26)</f>
        <v>0.94582046031334477</v>
      </c>
    </row>
    <row r="4459" spans="1:12" x14ac:dyDescent="0.3">
      <c r="A4459">
        <v>286547</v>
      </c>
      <c r="B4459" s="2">
        <v>41796</v>
      </c>
      <c r="C4459" s="3">
        <v>0.77384259259259258</v>
      </c>
      <c r="D4459" t="s">
        <v>31</v>
      </c>
      <c r="E4459" t="s">
        <v>29</v>
      </c>
      <c r="F4459" t="s">
        <v>17</v>
      </c>
      <c r="G4459" t="s">
        <v>2</v>
      </c>
      <c r="H4459">
        <v>73559</v>
      </c>
      <c r="I4459">
        <f>IF(Table3_1[[#This Row],[Status]]="Hired",1,0)</f>
        <v>1</v>
      </c>
      <c r="J4459" t="b">
        <f>OR((Table3_1[[#This Row],[Offered Salary]]&lt;$O$27),(Table3_1[[#This Row],[Offered Salary]]&gt;$O$28))</f>
        <v>0</v>
      </c>
      <c r="K4459" t="str">
        <f>IF(Table3_1[[#This Row],[Offered Salary]]&lt;$O$27,"Low",IF(Table3_1[[#This Row],[Offered Salary]]&gt;$O$28,"High",""))</f>
        <v/>
      </c>
      <c r="L4459" s="6">
        <f>((Table3_1[[#This Row],[Offered Salary]]-$O$25)/$O$26)</f>
        <v>0.81712238890897182</v>
      </c>
    </row>
    <row r="4460" spans="1:12" x14ac:dyDescent="0.3">
      <c r="A4460">
        <v>455493</v>
      </c>
      <c r="B4460" s="2">
        <v>41796</v>
      </c>
      <c r="C4460" s="3">
        <v>0.77423611111111112</v>
      </c>
      <c r="D4460" t="s">
        <v>31</v>
      </c>
      <c r="E4460" t="s">
        <v>27</v>
      </c>
      <c r="F4460" t="s">
        <v>17</v>
      </c>
      <c r="G4460" t="s">
        <v>2</v>
      </c>
      <c r="H4460">
        <v>17698</v>
      </c>
      <c r="I4460">
        <f>IF(Table3_1[[#This Row],[Status]]="Hired",1,0)</f>
        <v>1</v>
      </c>
      <c r="J4460" t="b">
        <f>OR((Table3_1[[#This Row],[Offered Salary]]&lt;$O$27),(Table3_1[[#This Row],[Offered Salary]]&gt;$O$28))</f>
        <v>0</v>
      </c>
      <c r="K4460" t="str">
        <f>IF(Table3_1[[#This Row],[Offered Salary]]&lt;$O$27,"Low",IF(Table3_1[[#This Row],[Offered Salary]]&gt;$O$28,"High",""))</f>
        <v/>
      </c>
      <c r="L4460" s="6">
        <f>((Table3_1[[#This Row],[Offered Salary]]-$O$25)/$O$26)</f>
        <v>-1.1191024876651405</v>
      </c>
    </row>
    <row r="4461" spans="1:12" x14ac:dyDescent="0.3">
      <c r="A4461">
        <v>487282</v>
      </c>
      <c r="B4461" s="2">
        <v>41796</v>
      </c>
      <c r="C4461" s="3">
        <v>0.77497685185185183</v>
      </c>
      <c r="D4461" t="s">
        <v>30</v>
      </c>
      <c r="E4461" t="s">
        <v>29</v>
      </c>
      <c r="F4461" t="s">
        <v>17</v>
      </c>
      <c r="G4461" t="s">
        <v>2</v>
      </c>
      <c r="H4461">
        <v>54274</v>
      </c>
      <c r="I4461">
        <f>IF(Table3_1[[#This Row],[Status]]="Hired",1,0)</f>
        <v>0</v>
      </c>
      <c r="J4461" t="b">
        <f>OR((Table3_1[[#This Row],[Offered Salary]]&lt;$O$27),(Table3_1[[#This Row],[Offered Salary]]&gt;$O$28))</f>
        <v>0</v>
      </c>
      <c r="K4461" t="str">
        <f>IF(Table3_1[[#This Row],[Offered Salary]]&lt;$O$27,"Low",IF(Table3_1[[#This Row],[Offered Salary]]&gt;$O$28,"High",""))</f>
        <v/>
      </c>
      <c r="L4461" s="6">
        <f>((Table3_1[[#This Row],[Offered Salary]]-$O$25)/$O$26)</f>
        <v>0.14867576703088589</v>
      </c>
    </row>
    <row r="4462" spans="1:12" x14ac:dyDescent="0.3">
      <c r="A4462">
        <v>940819</v>
      </c>
      <c r="B4462" s="2">
        <v>41796</v>
      </c>
      <c r="C4462" s="3">
        <v>0.77672453703703703</v>
      </c>
      <c r="D4462" t="s">
        <v>31</v>
      </c>
      <c r="E4462" t="s">
        <v>29</v>
      </c>
      <c r="F4462" t="s">
        <v>17</v>
      </c>
      <c r="G4462" t="s">
        <v>2</v>
      </c>
      <c r="H4462">
        <v>94677</v>
      </c>
      <c r="I4462">
        <f>IF(Table3_1[[#This Row],[Status]]="Hired",1,0)</f>
        <v>1</v>
      </c>
      <c r="J4462" t="b">
        <f>OR((Table3_1[[#This Row],[Offered Salary]]&lt;$O$27),(Table3_1[[#This Row],[Offered Salary]]&gt;$O$28))</f>
        <v>0</v>
      </c>
      <c r="K4462" t="str">
        <f>IF(Table3_1[[#This Row],[Offered Salary]]&lt;$O$27,"Low",IF(Table3_1[[#This Row],[Offered Salary]]&gt;$O$28,"High",""))</f>
        <v/>
      </c>
      <c r="L4462" s="6">
        <f>((Table3_1[[#This Row],[Offered Salary]]-$O$25)/$O$26)</f>
        <v>1.5491035017335204</v>
      </c>
    </row>
    <row r="4463" spans="1:12" x14ac:dyDescent="0.3">
      <c r="A4463">
        <v>661209</v>
      </c>
      <c r="B4463" s="2">
        <v>41796</v>
      </c>
      <c r="C4463" s="3">
        <v>0.77706018518518516</v>
      </c>
      <c r="D4463" t="s">
        <v>31</v>
      </c>
      <c r="E4463" t="s">
        <v>27</v>
      </c>
      <c r="F4463" t="s">
        <v>17</v>
      </c>
      <c r="G4463" t="s">
        <v>2</v>
      </c>
      <c r="H4463">
        <v>17436</v>
      </c>
      <c r="I4463">
        <f>IF(Table3_1[[#This Row],[Status]]="Hired",1,0)</f>
        <v>1</v>
      </c>
      <c r="J4463" t="b">
        <f>OR((Table3_1[[#This Row],[Offered Salary]]&lt;$O$27),(Table3_1[[#This Row],[Offered Salary]]&gt;$O$28))</f>
        <v>0</v>
      </c>
      <c r="K4463" t="str">
        <f>IF(Table3_1[[#This Row],[Offered Salary]]&lt;$O$27,"Low",IF(Table3_1[[#This Row],[Offered Salary]]&gt;$O$28,"High",""))</f>
        <v/>
      </c>
      <c r="L4463" s="6">
        <f>((Table3_1[[#This Row],[Offered Salary]]-$O$25)/$O$26)</f>
        <v>-1.1281837951544877</v>
      </c>
    </row>
    <row r="4464" spans="1:12" x14ac:dyDescent="0.3">
      <c r="A4464">
        <v>808006</v>
      </c>
      <c r="B4464" s="2">
        <v>41796</v>
      </c>
      <c r="C4464" s="3">
        <v>0.77734953703703702</v>
      </c>
      <c r="D4464" t="s">
        <v>31</v>
      </c>
      <c r="E4464" t="s">
        <v>27</v>
      </c>
      <c r="F4464" t="s">
        <v>17</v>
      </c>
      <c r="G4464" t="s">
        <v>2</v>
      </c>
      <c r="H4464">
        <v>36887</v>
      </c>
      <c r="I4464">
        <f>IF(Table3_1[[#This Row],[Status]]="Hired",1,0)</f>
        <v>1</v>
      </c>
      <c r="J4464" t="b">
        <f>OR((Table3_1[[#This Row],[Offered Salary]]&lt;$O$27),(Table3_1[[#This Row],[Offered Salary]]&gt;$O$28))</f>
        <v>0</v>
      </c>
      <c r="K4464" t="str">
        <f>IF(Table3_1[[#This Row],[Offered Salary]]&lt;$O$27,"Low",IF(Table3_1[[#This Row],[Offered Salary]]&gt;$O$28,"High",""))</f>
        <v/>
      </c>
      <c r="L4464" s="6">
        <f>((Table3_1[[#This Row],[Offered Salary]]-$O$25)/$O$26)</f>
        <v>-0.45398336776788412</v>
      </c>
    </row>
    <row r="4465" spans="1:12" x14ac:dyDescent="0.3">
      <c r="A4465">
        <v>228903</v>
      </c>
      <c r="B4465" s="2">
        <v>41839</v>
      </c>
      <c r="C4465" s="3">
        <v>0.77149305555555558</v>
      </c>
      <c r="D4465" t="s">
        <v>30</v>
      </c>
      <c r="E4465" t="s">
        <v>29</v>
      </c>
      <c r="F4465" t="s">
        <v>17</v>
      </c>
      <c r="G4465" t="s">
        <v>10</v>
      </c>
      <c r="H4465">
        <v>93345</v>
      </c>
      <c r="I4465">
        <f>IF(Table3_1[[#This Row],[Status]]="Hired",1,0)</f>
        <v>0</v>
      </c>
      <c r="J4465" t="b">
        <f>OR((Table3_1[[#This Row],[Offered Salary]]&lt;$O$27),(Table3_1[[#This Row],[Offered Salary]]&gt;$O$28))</f>
        <v>0</v>
      </c>
      <c r="K4465" t="str">
        <f>IF(Table3_1[[#This Row],[Offered Salary]]&lt;$O$27,"Low",IF(Table3_1[[#This Row],[Offered Salary]]&gt;$O$28,"High",""))</f>
        <v/>
      </c>
      <c r="L4465" s="6">
        <f>((Table3_1[[#This Row],[Offered Salary]]-$O$25)/$O$26)</f>
        <v>1.5029344117495116</v>
      </c>
    </row>
    <row r="4466" spans="1:12" x14ac:dyDescent="0.3">
      <c r="A4466">
        <v>921308</v>
      </c>
      <c r="B4466" s="2">
        <v>41839</v>
      </c>
      <c r="C4466" s="3">
        <v>0.77232638888888894</v>
      </c>
      <c r="D4466" t="s">
        <v>31</v>
      </c>
      <c r="E4466" t="s">
        <v>27</v>
      </c>
      <c r="F4466" t="s">
        <v>17</v>
      </c>
      <c r="G4466" t="s">
        <v>10</v>
      </c>
      <c r="H4466">
        <v>31438</v>
      </c>
      <c r="I4466">
        <f>IF(Table3_1[[#This Row],[Status]]="Hired",1,0)</f>
        <v>1</v>
      </c>
      <c r="J4466" t="b">
        <f>OR((Table3_1[[#This Row],[Offered Salary]]&lt;$O$27),(Table3_1[[#This Row],[Offered Salary]]&gt;$O$28))</f>
        <v>0</v>
      </c>
      <c r="K4466" t="str">
        <f>IF(Table3_1[[#This Row],[Offered Salary]]&lt;$O$27,"Low",IF(Table3_1[[#This Row],[Offered Salary]]&gt;$O$28,"High",""))</f>
        <v/>
      </c>
      <c r="L4466" s="6">
        <f>((Table3_1[[#This Row],[Offered Salary]]-$O$25)/$O$26)</f>
        <v>-0.64285376665892324</v>
      </c>
    </row>
    <row r="4467" spans="1:12" x14ac:dyDescent="0.3">
      <c r="A4467">
        <v>950993</v>
      </c>
      <c r="B4467" s="2">
        <v>41865</v>
      </c>
      <c r="C4467" s="3">
        <v>0.39719907407407407</v>
      </c>
      <c r="D4467" t="s">
        <v>30</v>
      </c>
      <c r="E4467" t="s">
        <v>28</v>
      </c>
      <c r="F4467" t="s">
        <v>16</v>
      </c>
      <c r="G4467" t="s">
        <v>6</v>
      </c>
      <c r="H4467">
        <v>65270</v>
      </c>
      <c r="I4467">
        <f>IF(Table3_1[[#This Row],[Status]]="Hired",1,0)</f>
        <v>0</v>
      </c>
      <c r="J4467" t="b">
        <f>OR((Table3_1[[#This Row],[Offered Salary]]&lt;$O$27),(Table3_1[[#This Row],[Offered Salary]]&gt;$O$28))</f>
        <v>0</v>
      </c>
      <c r="K4467" t="str">
        <f>IF(Table3_1[[#This Row],[Offered Salary]]&lt;$O$27,"Low",IF(Table3_1[[#This Row],[Offered Salary]]&gt;$O$28,"High",""))</f>
        <v/>
      </c>
      <c r="L4467" s="6">
        <f>((Table3_1[[#This Row],[Offered Salary]]-$O$25)/$O$26)</f>
        <v>0.52981338975172765</v>
      </c>
    </row>
    <row r="4468" spans="1:12" x14ac:dyDescent="0.3">
      <c r="A4468">
        <v>503906</v>
      </c>
      <c r="B4468" s="2">
        <v>41874</v>
      </c>
      <c r="C4468" s="3">
        <v>0.46324074074074073</v>
      </c>
      <c r="D4468" t="s">
        <v>31</v>
      </c>
      <c r="E4468" t="s">
        <v>27</v>
      </c>
      <c r="F4468" t="s">
        <v>16</v>
      </c>
      <c r="G4468" t="s">
        <v>6</v>
      </c>
      <c r="H4468">
        <v>70176</v>
      </c>
      <c r="I4468">
        <f>IF(Table3_1[[#This Row],[Status]]="Hired",1,0)</f>
        <v>1</v>
      </c>
      <c r="J4468" t="b">
        <f>OR((Table3_1[[#This Row],[Offered Salary]]&lt;$O$27),(Table3_1[[#This Row],[Offered Salary]]&gt;$O$28))</f>
        <v>0</v>
      </c>
      <c r="K4468" t="str">
        <f>IF(Table3_1[[#This Row],[Offered Salary]]&lt;$O$27,"Low",IF(Table3_1[[#This Row],[Offered Salary]]&gt;$O$28,"High",""))</f>
        <v/>
      </c>
      <c r="L4468" s="6">
        <f>((Table3_1[[#This Row],[Offered Salary]]-$O$25)/$O$26)</f>
        <v>0.69986260556370017</v>
      </c>
    </row>
    <row r="4469" spans="1:12" x14ac:dyDescent="0.3">
      <c r="A4469">
        <v>863564</v>
      </c>
      <c r="B4469" s="2">
        <v>41809</v>
      </c>
      <c r="C4469" s="3">
        <v>0.39716435185185184</v>
      </c>
      <c r="D4469" t="s">
        <v>31</v>
      </c>
      <c r="E4469" t="s">
        <v>27</v>
      </c>
      <c r="F4469" t="s">
        <v>17</v>
      </c>
      <c r="G4469" t="s">
        <v>6</v>
      </c>
      <c r="H4469">
        <v>65197</v>
      </c>
      <c r="I4469">
        <f>IF(Table3_1[[#This Row],[Status]]="Hired",1,0)</f>
        <v>1</v>
      </c>
      <c r="J4469" t="b">
        <f>OR((Table3_1[[#This Row],[Offered Salary]]&lt;$O$27),(Table3_1[[#This Row],[Offered Salary]]&gt;$O$28))</f>
        <v>0</v>
      </c>
      <c r="K4469" t="str">
        <f>IF(Table3_1[[#This Row],[Offered Salary]]&lt;$O$27,"Low",IF(Table3_1[[#This Row],[Offered Salary]]&gt;$O$28,"High",""))</f>
        <v/>
      </c>
      <c r="L4469" s="6">
        <f>((Table3_1[[#This Row],[Offered Salary]]-$O$25)/$O$26)</f>
        <v>0.52728310178713855</v>
      </c>
    </row>
    <row r="4470" spans="1:12" x14ac:dyDescent="0.3">
      <c r="A4470">
        <v>598901</v>
      </c>
      <c r="B4470" s="2">
        <v>41760</v>
      </c>
      <c r="C4470" s="3">
        <v>0.39914351851851854</v>
      </c>
      <c r="D4470" t="s">
        <v>31</v>
      </c>
      <c r="E4470" t="s">
        <v>29</v>
      </c>
      <c r="F4470" t="s">
        <v>13</v>
      </c>
      <c r="G4470" t="s">
        <v>10</v>
      </c>
      <c r="H4470">
        <v>48485</v>
      </c>
      <c r="I4470">
        <f>IF(Table3_1[[#This Row],[Status]]="Hired",1,0)</f>
        <v>1</v>
      </c>
      <c r="J4470" t="b">
        <f>OR((Table3_1[[#This Row],[Offered Salary]]&lt;$O$27),(Table3_1[[#This Row],[Offered Salary]]&gt;$O$28))</f>
        <v>0</v>
      </c>
      <c r="K4470" t="str">
        <f>IF(Table3_1[[#This Row],[Offered Salary]]&lt;$O$27,"Low",IF(Table3_1[[#This Row],[Offered Salary]]&gt;$O$28,"High",""))</f>
        <v/>
      </c>
      <c r="L4470" s="6">
        <f>((Table3_1[[#This Row],[Offered Salary]]-$O$25)/$O$26)</f>
        <v>-5.1979534708924288E-2</v>
      </c>
    </row>
    <row r="4471" spans="1:12" x14ac:dyDescent="0.3">
      <c r="A4471">
        <v>734062</v>
      </c>
      <c r="B4471" s="2">
        <v>41768</v>
      </c>
      <c r="C4471" s="3">
        <v>0.48744212962962963</v>
      </c>
      <c r="D4471" t="s">
        <v>30</v>
      </c>
      <c r="E4471" t="s">
        <v>29</v>
      </c>
      <c r="F4471" t="s">
        <v>13</v>
      </c>
      <c r="G4471" t="s">
        <v>10</v>
      </c>
      <c r="H4471">
        <v>4236</v>
      </c>
      <c r="I4471">
        <f>IF(Table3_1[[#This Row],[Status]]="Hired",1,0)</f>
        <v>0</v>
      </c>
      <c r="J4471" t="b">
        <f>OR((Table3_1[[#This Row],[Offered Salary]]&lt;$O$27),(Table3_1[[#This Row],[Offered Salary]]&gt;$O$28))</f>
        <v>1</v>
      </c>
      <c r="K4471" t="str">
        <f>IF(Table3_1[[#This Row],[Offered Salary]]&lt;$O$27,"Low",IF(Table3_1[[#This Row],[Offered Salary]]&gt;$O$28,"High",""))</f>
        <v>Low</v>
      </c>
      <c r="L4471" s="6">
        <f>((Table3_1[[#This Row],[Offered Salary]]-$O$25)/$O$26)</f>
        <v>-1.5857153175185392</v>
      </c>
    </row>
    <row r="4472" spans="1:12" x14ac:dyDescent="0.3">
      <c r="A4472">
        <v>684474</v>
      </c>
      <c r="B4472" s="2">
        <v>41768</v>
      </c>
      <c r="C4472" s="3">
        <v>0.48811342592592594</v>
      </c>
      <c r="D4472" t="s">
        <v>30</v>
      </c>
      <c r="E4472" t="s">
        <v>29</v>
      </c>
      <c r="F4472" t="s">
        <v>13</v>
      </c>
      <c r="G4472" t="s">
        <v>10</v>
      </c>
      <c r="H4472">
        <v>10086</v>
      </c>
      <c r="I4472">
        <f>IF(Table3_1[[#This Row],[Status]]="Hired",1,0)</f>
        <v>0</v>
      </c>
      <c r="J4472" t="b">
        <f>OR((Table3_1[[#This Row],[Offered Salary]]&lt;$O$27),(Table3_1[[#This Row],[Offered Salary]]&gt;$O$28))</f>
        <v>1</v>
      </c>
      <c r="K4472" t="str">
        <f>IF(Table3_1[[#This Row],[Offered Salary]]&lt;$O$27,"Low",IF(Table3_1[[#This Row],[Offered Salary]]&gt;$O$28,"High",""))</f>
        <v>Low</v>
      </c>
      <c r="L4472" s="6">
        <f>((Table3_1[[#This Row],[Offered Salary]]-$O$25)/$O$26)</f>
        <v>-1.3829456655617436</v>
      </c>
    </row>
    <row r="4473" spans="1:12" x14ac:dyDescent="0.3">
      <c r="A4473">
        <v>321013</v>
      </c>
      <c r="B4473" s="2">
        <v>41782</v>
      </c>
      <c r="C4473" s="3">
        <v>8.7534722222222222E-2</v>
      </c>
      <c r="D4473" t="s">
        <v>31</v>
      </c>
      <c r="E4473" t="s">
        <v>29</v>
      </c>
      <c r="F4473" t="s">
        <v>13</v>
      </c>
      <c r="G4473" t="s">
        <v>10</v>
      </c>
      <c r="H4473">
        <v>60821</v>
      </c>
      <c r="I4473">
        <f>IF(Table3_1[[#This Row],[Status]]="Hired",1,0)</f>
        <v>1</v>
      </c>
      <c r="J4473" t="b">
        <f>OR((Table3_1[[#This Row],[Offered Salary]]&lt;$O$27),(Table3_1[[#This Row],[Offered Salary]]&gt;$O$28))</f>
        <v>0</v>
      </c>
      <c r="K4473" t="str">
        <f>IF(Table3_1[[#This Row],[Offered Salary]]&lt;$O$27,"Low",IF(Table3_1[[#This Row],[Offered Salary]]&gt;$O$28,"High",""))</f>
        <v/>
      </c>
      <c r="L4473" s="6">
        <f>((Table3_1[[#This Row],[Offered Salary]]-$O$25)/$O$26)</f>
        <v>0.3756044698276621</v>
      </c>
    </row>
    <row r="4474" spans="1:12" x14ac:dyDescent="0.3">
      <c r="A4474">
        <v>223885</v>
      </c>
      <c r="B4474" s="2">
        <v>41816</v>
      </c>
      <c r="C4474" s="3">
        <v>0.39762731481481484</v>
      </c>
      <c r="D4474" t="s">
        <v>31</v>
      </c>
      <c r="E4474" t="s">
        <v>29</v>
      </c>
      <c r="F4474" t="s">
        <v>13</v>
      </c>
      <c r="G4474" t="s">
        <v>10</v>
      </c>
      <c r="H4474">
        <v>1362</v>
      </c>
      <c r="I4474">
        <f>IF(Table3_1[[#This Row],[Status]]="Hired",1,0)</f>
        <v>1</v>
      </c>
      <c r="J4474" t="b">
        <f>OR((Table3_1[[#This Row],[Offered Salary]]&lt;$O$27),(Table3_1[[#This Row],[Offered Salary]]&gt;$O$28))</f>
        <v>1</v>
      </c>
      <c r="K4474" t="str">
        <f>IF(Table3_1[[#This Row],[Offered Salary]]&lt;$O$27,"Low",IF(Table3_1[[#This Row],[Offered Salary]]&gt;$O$28,"High",""))</f>
        <v>Low</v>
      </c>
      <c r="L4474" s="6">
        <f>((Table3_1[[#This Row],[Offered Salary]]-$O$25)/$O$26)</f>
        <v>-1.6853324080696215</v>
      </c>
    </row>
    <row r="4475" spans="1:12" x14ac:dyDescent="0.3">
      <c r="A4475">
        <v>368107</v>
      </c>
      <c r="B4475" s="2">
        <v>41816</v>
      </c>
      <c r="C4475" s="3">
        <v>0.39799768518518519</v>
      </c>
      <c r="D4475" t="s">
        <v>31</v>
      </c>
      <c r="E4475" t="s">
        <v>29</v>
      </c>
      <c r="F4475" t="s">
        <v>13</v>
      </c>
      <c r="G4475" t="s">
        <v>10</v>
      </c>
      <c r="H4475">
        <v>72342</v>
      </c>
      <c r="I4475">
        <f>IF(Table3_1[[#This Row],[Status]]="Hired",1,0)</f>
        <v>1</v>
      </c>
      <c r="J4475" t="b">
        <f>OR((Table3_1[[#This Row],[Offered Salary]]&lt;$O$27),(Table3_1[[#This Row],[Offered Salary]]&gt;$O$28))</f>
        <v>0</v>
      </c>
      <c r="K4475" t="str">
        <f>IF(Table3_1[[#This Row],[Offered Salary]]&lt;$O$27,"Low",IF(Table3_1[[#This Row],[Offered Salary]]&gt;$O$28,"High",""))</f>
        <v/>
      </c>
      <c r="L4475" s="6">
        <f>((Table3_1[[#This Row],[Offered Salary]]-$O$25)/$O$26)</f>
        <v>0.774939369006165</v>
      </c>
    </row>
    <row r="4476" spans="1:12" x14ac:dyDescent="0.3">
      <c r="A4476">
        <v>591934</v>
      </c>
      <c r="B4476" s="2">
        <v>41817</v>
      </c>
      <c r="C4476" s="3">
        <v>0.38878472222222221</v>
      </c>
      <c r="D4476" t="s">
        <v>31</v>
      </c>
      <c r="E4476" t="s">
        <v>29</v>
      </c>
      <c r="F4476" t="s">
        <v>13</v>
      </c>
      <c r="G4476" t="s">
        <v>10</v>
      </c>
      <c r="H4476">
        <v>54161</v>
      </c>
      <c r="I4476">
        <f>IF(Table3_1[[#This Row],[Status]]="Hired",1,0)</f>
        <v>1</v>
      </c>
      <c r="J4476" t="b">
        <f>OR((Table3_1[[#This Row],[Offered Salary]]&lt;$O$27),(Table3_1[[#This Row],[Offered Salary]]&gt;$O$28))</f>
        <v>0</v>
      </c>
      <c r="K4476" t="str">
        <f>IF(Table3_1[[#This Row],[Offered Salary]]&lt;$O$27,"Low",IF(Table3_1[[#This Row],[Offered Salary]]&gt;$O$28,"High",""))</f>
        <v/>
      </c>
      <c r="L4476" s="6">
        <f>((Table3_1[[#This Row],[Offered Salary]]-$O$25)/$O$26)</f>
        <v>0.14475901990761789</v>
      </c>
    </row>
    <row r="4477" spans="1:12" x14ac:dyDescent="0.3">
      <c r="A4477">
        <v>17705</v>
      </c>
      <c r="B4477" s="2">
        <v>41817</v>
      </c>
      <c r="C4477" s="3">
        <v>0.38915509259259257</v>
      </c>
      <c r="D4477" t="s">
        <v>30</v>
      </c>
      <c r="E4477" t="s">
        <v>29</v>
      </c>
      <c r="F4477" t="s">
        <v>13</v>
      </c>
      <c r="G4477" t="s">
        <v>10</v>
      </c>
      <c r="H4477">
        <v>88585</v>
      </c>
      <c r="I4477">
        <f>IF(Table3_1[[#This Row],[Status]]="Hired",1,0)</f>
        <v>0</v>
      </c>
      <c r="J4477" t="b">
        <f>OR((Table3_1[[#This Row],[Offered Salary]]&lt;$O$27),(Table3_1[[#This Row],[Offered Salary]]&gt;$O$28))</f>
        <v>0</v>
      </c>
      <c r="K4477" t="str">
        <f>IF(Table3_1[[#This Row],[Offered Salary]]&lt;$O$27,"Low",IF(Table3_1[[#This Row],[Offered Salary]]&gt;$O$28,"High",""))</f>
        <v/>
      </c>
      <c r="L4477" s="6">
        <f>((Table3_1[[#This Row],[Offered Salary]]-$O$25)/$O$26)</f>
        <v>1.3379457718667171</v>
      </c>
    </row>
    <row r="4478" spans="1:12" x14ac:dyDescent="0.3">
      <c r="A4478">
        <v>634127</v>
      </c>
      <c r="B4478" s="2">
        <v>41817</v>
      </c>
      <c r="C4478" s="3">
        <v>0.38946759259259262</v>
      </c>
      <c r="D4478" t="s">
        <v>30</v>
      </c>
      <c r="E4478" t="s">
        <v>29</v>
      </c>
      <c r="F4478" t="s">
        <v>13</v>
      </c>
      <c r="G4478" t="s">
        <v>10</v>
      </c>
      <c r="H4478">
        <v>75995</v>
      </c>
      <c r="I4478">
        <f>IF(Table3_1[[#This Row],[Status]]="Hired",1,0)</f>
        <v>0</v>
      </c>
      <c r="J4478" t="b">
        <f>OR((Table3_1[[#This Row],[Offered Salary]]&lt;$O$27),(Table3_1[[#This Row],[Offered Salary]]&gt;$O$28))</f>
        <v>0</v>
      </c>
      <c r="K4478" t="str">
        <f>IF(Table3_1[[#This Row],[Offered Salary]]&lt;$O$27,"Low",IF(Table3_1[[#This Row],[Offered Salary]]&gt;$O$28,"High",""))</f>
        <v/>
      </c>
      <c r="L4478" s="6">
        <f>((Table3_1[[#This Row],[Offered Salary]]-$O$25)/$O$26)</f>
        <v>0.9015577516725195</v>
      </c>
    </row>
    <row r="4479" spans="1:12" x14ac:dyDescent="0.3">
      <c r="A4479">
        <v>138292</v>
      </c>
      <c r="B4479" s="2">
        <v>41817</v>
      </c>
      <c r="C4479" s="3">
        <v>0.39024305555555555</v>
      </c>
      <c r="D4479" t="s">
        <v>31</v>
      </c>
      <c r="E4479" t="s">
        <v>29</v>
      </c>
      <c r="F4479" t="s">
        <v>13</v>
      </c>
      <c r="G4479" t="s">
        <v>10</v>
      </c>
      <c r="H4479">
        <v>71266</v>
      </c>
      <c r="I4479">
        <f>IF(Table3_1[[#This Row],[Status]]="Hired",1,0)</f>
        <v>1</v>
      </c>
      <c r="J4479" t="b">
        <f>OR((Table3_1[[#This Row],[Offered Salary]]&lt;$O$27),(Table3_1[[#This Row],[Offered Salary]]&gt;$O$28))</f>
        <v>0</v>
      </c>
      <c r="K4479" t="str">
        <f>IF(Table3_1[[#This Row],[Offered Salary]]&lt;$O$27,"Low",IF(Table3_1[[#This Row],[Offered Salary]]&gt;$O$28,"High",""))</f>
        <v/>
      </c>
      <c r="L4479" s="6">
        <f>((Table3_1[[#This Row],[Offered Salary]]-$O$25)/$O$26)</f>
        <v>0.73764361763770137</v>
      </c>
    </row>
    <row r="4480" spans="1:12" x14ac:dyDescent="0.3">
      <c r="A4480">
        <v>898973</v>
      </c>
      <c r="B4480" s="2">
        <v>41829</v>
      </c>
      <c r="C4480" s="3">
        <v>0.54399305555555555</v>
      </c>
      <c r="D4480" t="s">
        <v>30</v>
      </c>
      <c r="E4480" t="s">
        <v>29</v>
      </c>
      <c r="F4480" t="s">
        <v>13</v>
      </c>
      <c r="G4480" t="s">
        <v>10</v>
      </c>
      <c r="H4480">
        <v>20359</v>
      </c>
      <c r="I4480">
        <f>IF(Table3_1[[#This Row],[Status]]="Hired",1,0)</f>
        <v>0</v>
      </c>
      <c r="J4480" t="b">
        <f>OR((Table3_1[[#This Row],[Offered Salary]]&lt;$O$27),(Table3_1[[#This Row],[Offered Salary]]&gt;$O$28))</f>
        <v>0</v>
      </c>
      <c r="K4480" t="str">
        <f>IF(Table3_1[[#This Row],[Offered Salary]]&lt;$O$27,"Low",IF(Table3_1[[#This Row],[Offered Salary]]&gt;$O$28,"High",""))</f>
        <v/>
      </c>
      <c r="L4480" s="6">
        <f>((Table3_1[[#This Row],[Offered Salary]]-$O$25)/$O$26)</f>
        <v>-1.0268682921340238</v>
      </c>
    </row>
    <row r="4481" spans="1:12" x14ac:dyDescent="0.3">
      <c r="A4481">
        <v>948183</v>
      </c>
      <c r="B4481" s="2">
        <v>41829</v>
      </c>
      <c r="C4481" s="3">
        <v>0.54429398148148145</v>
      </c>
      <c r="D4481" t="s">
        <v>30</v>
      </c>
      <c r="E4481" t="s">
        <v>29</v>
      </c>
      <c r="F4481" t="s">
        <v>13</v>
      </c>
      <c r="G4481" t="s">
        <v>10</v>
      </c>
      <c r="H4481">
        <v>24637</v>
      </c>
      <c r="I4481">
        <f>IF(Table3_1[[#This Row],[Status]]="Hired",1,0)</f>
        <v>0</v>
      </c>
      <c r="J4481" t="b">
        <f>OR((Table3_1[[#This Row],[Offered Salary]]&lt;$O$27),(Table3_1[[#This Row],[Offered Salary]]&gt;$O$28))</f>
        <v>0</v>
      </c>
      <c r="K4481" t="str">
        <f>IF(Table3_1[[#This Row],[Offered Salary]]&lt;$O$27,"Low",IF(Table3_1[[#This Row],[Offered Salary]]&gt;$O$28,"High",""))</f>
        <v/>
      </c>
      <c r="L4481" s="6">
        <f>((Table3_1[[#This Row],[Offered Salary]]-$O$25)/$O$26)</f>
        <v>-0.87858648511331072</v>
      </c>
    </row>
    <row r="4482" spans="1:12" x14ac:dyDescent="0.3">
      <c r="A4482">
        <v>939079</v>
      </c>
      <c r="B4482" s="2">
        <v>41829</v>
      </c>
      <c r="C4482" s="3">
        <v>0.54749999999999999</v>
      </c>
      <c r="D4482" t="s">
        <v>31</v>
      </c>
      <c r="E4482" t="s">
        <v>29</v>
      </c>
      <c r="F4482" t="s">
        <v>13</v>
      </c>
      <c r="G4482" t="s">
        <v>10</v>
      </c>
      <c r="H4482">
        <v>5463</v>
      </c>
      <c r="I4482">
        <f>IF(Table3_1[[#This Row],[Status]]="Hired",1,0)</f>
        <v>1</v>
      </c>
      <c r="J4482" t="b">
        <f>OR((Table3_1[[#This Row],[Offered Salary]]&lt;$O$27),(Table3_1[[#This Row],[Offered Salary]]&gt;$O$28))</f>
        <v>1</v>
      </c>
      <c r="K4482" t="str">
        <f>IF(Table3_1[[#This Row],[Offered Salary]]&lt;$O$27,"Low",IF(Table3_1[[#This Row],[Offered Salary]]&gt;$O$28,"High",""))</f>
        <v>Low</v>
      </c>
      <c r="L4482" s="6">
        <f>((Table3_1[[#This Row],[Offered Salary]]-$O$25)/$O$26)</f>
        <v>-1.5431856828260626</v>
      </c>
    </row>
    <row r="4483" spans="1:12" x14ac:dyDescent="0.3">
      <c r="A4483">
        <v>666787</v>
      </c>
      <c r="B4483" s="2">
        <v>41858</v>
      </c>
      <c r="C4483" s="3">
        <v>0.40096064814814814</v>
      </c>
      <c r="D4483" t="s">
        <v>30</v>
      </c>
      <c r="E4483" t="s">
        <v>29</v>
      </c>
      <c r="F4483" t="s">
        <v>13</v>
      </c>
      <c r="G4483" t="s">
        <v>10</v>
      </c>
      <c r="H4483">
        <v>18219</v>
      </c>
      <c r="I4483">
        <f>IF(Table3_1[[#This Row],[Status]]="Hired",1,0)</f>
        <v>0</v>
      </c>
      <c r="J4483" t="b">
        <f>OR((Table3_1[[#This Row],[Offered Salary]]&lt;$O$27),(Table3_1[[#This Row],[Offered Salary]]&gt;$O$28))</f>
        <v>0</v>
      </c>
      <c r="K4483" t="str">
        <f>IF(Table3_1[[#This Row],[Offered Salary]]&lt;$O$27,"Low",IF(Table3_1[[#This Row],[Offered Salary]]&gt;$O$28,"High",""))</f>
        <v/>
      </c>
      <c r="L4483" s="6">
        <f>((Table3_1[[#This Row],[Offered Salary]]-$O$25)/$O$26)</f>
        <v>-1.1010438571233474</v>
      </c>
    </row>
    <row r="4484" spans="1:12" x14ac:dyDescent="0.3">
      <c r="A4484">
        <v>464525</v>
      </c>
      <c r="B4484" s="2">
        <v>41858</v>
      </c>
      <c r="C4484" s="3">
        <v>0.40202546296296299</v>
      </c>
      <c r="D4484" t="s">
        <v>31</v>
      </c>
      <c r="E4484" t="s">
        <v>29</v>
      </c>
      <c r="F4484" t="s">
        <v>13</v>
      </c>
      <c r="G4484" t="s">
        <v>10</v>
      </c>
      <c r="H4484">
        <v>67224</v>
      </c>
      <c r="I4484">
        <f>IF(Table3_1[[#This Row],[Status]]="Hired",1,0)</f>
        <v>1</v>
      </c>
      <c r="J4484" t="b">
        <f>OR((Table3_1[[#This Row],[Offered Salary]]&lt;$O$27),(Table3_1[[#This Row],[Offered Salary]]&gt;$O$28))</f>
        <v>0</v>
      </c>
      <c r="K4484" t="str">
        <f>IF(Table3_1[[#This Row],[Offered Salary]]&lt;$O$27,"Low",IF(Table3_1[[#This Row],[Offered Salary]]&gt;$O$28,"High",""))</f>
        <v/>
      </c>
      <c r="L4484" s="6">
        <f>((Table3_1[[#This Row],[Offered Salary]]-$O$25)/$O$26)</f>
        <v>0.59754191965319403</v>
      </c>
    </row>
    <row r="4485" spans="1:12" x14ac:dyDescent="0.3">
      <c r="A4485">
        <v>313111</v>
      </c>
      <c r="B4485" s="2">
        <v>41869</v>
      </c>
      <c r="C4485" s="3">
        <v>0.49664351851851851</v>
      </c>
      <c r="D4485" t="s">
        <v>31</v>
      </c>
      <c r="E4485" t="s">
        <v>29</v>
      </c>
      <c r="F4485" t="s">
        <v>13</v>
      </c>
      <c r="G4485" t="s">
        <v>10</v>
      </c>
      <c r="H4485">
        <v>36531</v>
      </c>
      <c r="I4485">
        <f>IF(Table3_1[[#This Row],[Status]]="Hired",1,0)</f>
        <v>1</v>
      </c>
      <c r="J4485" t="b">
        <f>OR((Table3_1[[#This Row],[Offered Salary]]&lt;$O$27),(Table3_1[[#This Row],[Offered Salary]]&gt;$O$28))</f>
        <v>0</v>
      </c>
      <c r="K4485" t="str">
        <f>IF(Table3_1[[#This Row],[Offered Salary]]&lt;$O$27,"Low",IF(Table3_1[[#This Row],[Offered Salary]]&gt;$O$28,"High",""))</f>
        <v/>
      </c>
      <c r="L4485" s="6">
        <f>((Table3_1[[#This Row],[Offered Salary]]-$O$25)/$O$26)</f>
        <v>-0.46632285428012671</v>
      </c>
    </row>
    <row r="4486" spans="1:12" x14ac:dyDescent="0.3">
      <c r="A4486">
        <v>641673</v>
      </c>
      <c r="B4486" s="2">
        <v>41783</v>
      </c>
      <c r="C4486" s="3">
        <v>0.7696412037037037</v>
      </c>
      <c r="D4486" t="s">
        <v>30</v>
      </c>
      <c r="E4486" t="s">
        <v>29</v>
      </c>
      <c r="F4486" t="s">
        <v>16</v>
      </c>
      <c r="G4486" t="s">
        <v>2</v>
      </c>
      <c r="H4486">
        <v>94692</v>
      </c>
      <c r="I4486">
        <f>IF(Table3_1[[#This Row],[Status]]="Hired",1,0)</f>
        <v>0</v>
      </c>
      <c r="J4486" t="b">
        <f>OR((Table3_1[[#This Row],[Offered Salary]]&lt;$O$27),(Table3_1[[#This Row],[Offered Salary]]&gt;$O$28))</f>
        <v>0</v>
      </c>
      <c r="K4486" t="str">
        <f>IF(Table3_1[[#This Row],[Offered Salary]]&lt;$O$27,"Low",IF(Table3_1[[#This Row],[Offered Salary]]&gt;$O$28,"High",""))</f>
        <v/>
      </c>
      <c r="L4486" s="6">
        <f>((Table3_1[[#This Row],[Offered Salary]]-$O$25)/$O$26)</f>
        <v>1.5496234239180249</v>
      </c>
    </row>
    <row r="4487" spans="1:12" x14ac:dyDescent="0.3">
      <c r="A4487">
        <v>344006</v>
      </c>
      <c r="B4487" s="2">
        <v>41783</v>
      </c>
      <c r="C4487" s="3">
        <v>0.77068287037037042</v>
      </c>
      <c r="D4487" t="s">
        <v>31</v>
      </c>
      <c r="E4487" t="s">
        <v>27</v>
      </c>
      <c r="F4487" t="s">
        <v>16</v>
      </c>
      <c r="G4487" t="s">
        <v>2</v>
      </c>
      <c r="H4487">
        <v>92808</v>
      </c>
      <c r="I4487">
        <f>IF(Table3_1[[#This Row],[Status]]="Hired",1,0)</f>
        <v>1</v>
      </c>
      <c r="J4487" t="b">
        <f>OR((Table3_1[[#This Row],[Offered Salary]]&lt;$O$27),(Table3_1[[#This Row],[Offered Salary]]&gt;$O$28))</f>
        <v>0</v>
      </c>
      <c r="K4487" t="str">
        <f>IF(Table3_1[[#This Row],[Offered Salary]]&lt;$O$27,"Low",IF(Table3_1[[#This Row],[Offered Salary]]&gt;$O$28,"High",""))</f>
        <v/>
      </c>
      <c r="L4487" s="6">
        <f>((Table3_1[[#This Row],[Offered Salary]]-$O$25)/$O$26)</f>
        <v>1.4843211975442467</v>
      </c>
    </row>
    <row r="4488" spans="1:12" x14ac:dyDescent="0.3">
      <c r="A4488">
        <v>689821</v>
      </c>
      <c r="B4488" s="2">
        <v>41796</v>
      </c>
      <c r="C4488" s="3">
        <v>0.51408564814814817</v>
      </c>
      <c r="D4488" t="s">
        <v>31</v>
      </c>
      <c r="E4488" t="s">
        <v>29</v>
      </c>
      <c r="F4488" t="s">
        <v>16</v>
      </c>
      <c r="G4488" t="s">
        <v>2</v>
      </c>
      <c r="H4488">
        <v>46043</v>
      </c>
      <c r="I4488">
        <f>IF(Table3_1[[#This Row],[Status]]="Hired",1,0)</f>
        <v>1</v>
      </c>
      <c r="J4488" t="b">
        <f>OR((Table3_1[[#This Row],[Offered Salary]]&lt;$O$27),(Table3_1[[#This Row],[Offered Salary]]&gt;$O$28))</f>
        <v>0</v>
      </c>
      <c r="K4488" t="str">
        <f>IF(Table3_1[[#This Row],[Offered Salary]]&lt;$O$27,"Low",IF(Table3_1[[#This Row],[Offered Salary]]&gt;$O$28,"High",""))</f>
        <v/>
      </c>
      <c r="L4488" s="6">
        <f>((Table3_1[[#This Row],[Offered Salary]]-$O$25)/$O$26)</f>
        <v>-0.13662286634627382</v>
      </c>
    </row>
    <row r="4489" spans="1:12" x14ac:dyDescent="0.3">
      <c r="A4489">
        <v>610153</v>
      </c>
      <c r="B4489" s="2">
        <v>41794</v>
      </c>
      <c r="C4489" s="3">
        <v>0.80563657407407407</v>
      </c>
      <c r="D4489" t="s">
        <v>31</v>
      </c>
      <c r="E4489" t="s">
        <v>27</v>
      </c>
      <c r="F4489" t="s">
        <v>12</v>
      </c>
      <c r="G4489" t="s">
        <v>6</v>
      </c>
      <c r="H4489">
        <v>31730</v>
      </c>
      <c r="I4489">
        <f>IF(Table3_1[[#This Row],[Status]]="Hired",1,0)</f>
        <v>1</v>
      </c>
      <c r="J4489" t="b">
        <f>OR((Table3_1[[#This Row],[Offered Salary]]&lt;$O$27),(Table3_1[[#This Row],[Offered Salary]]&gt;$O$28))</f>
        <v>0</v>
      </c>
      <c r="K4489" t="str">
        <f>IF(Table3_1[[#This Row],[Offered Salary]]&lt;$O$27,"Low",IF(Table3_1[[#This Row],[Offered Salary]]&gt;$O$28,"High",""))</f>
        <v/>
      </c>
      <c r="L4489" s="6">
        <f>((Table3_1[[#This Row],[Offered Salary]]-$O$25)/$O$26)</f>
        <v>-0.63273261480056697</v>
      </c>
    </row>
    <row r="4490" spans="1:12" x14ac:dyDescent="0.3">
      <c r="A4490">
        <v>669053</v>
      </c>
      <c r="B4490" s="2">
        <v>41806</v>
      </c>
      <c r="C4490" s="3">
        <v>0.29824074074074075</v>
      </c>
      <c r="D4490" t="s">
        <v>30</v>
      </c>
      <c r="E4490" t="s">
        <v>27</v>
      </c>
      <c r="F4490" t="s">
        <v>12</v>
      </c>
      <c r="G4490" t="s">
        <v>6</v>
      </c>
      <c r="H4490">
        <v>27929</v>
      </c>
      <c r="I4490">
        <f>IF(Table3_1[[#This Row],[Status]]="Hired",1,0)</f>
        <v>0</v>
      </c>
      <c r="J4490" t="b">
        <f>OR((Table3_1[[#This Row],[Offered Salary]]&lt;$O$27),(Table3_1[[#This Row],[Offered Salary]]&gt;$O$28))</f>
        <v>0</v>
      </c>
      <c r="K4490" t="str">
        <f>IF(Table3_1[[#This Row],[Offered Salary]]&lt;$O$27,"Low",IF(Table3_1[[#This Row],[Offered Salary]]&gt;$O$28,"High",""))</f>
        <v/>
      </c>
      <c r="L4490" s="6">
        <f>((Table3_1[[#This Row],[Offered Salary]]-$O$25)/$O$26)</f>
        <v>-0.76448089635403371</v>
      </c>
    </row>
    <row r="4491" spans="1:12" x14ac:dyDescent="0.3">
      <c r="A4491">
        <v>997125</v>
      </c>
      <c r="B4491" s="2">
        <v>41834</v>
      </c>
      <c r="C4491" s="3">
        <v>0.29319444444444442</v>
      </c>
      <c r="D4491" t="s">
        <v>30</v>
      </c>
      <c r="E4491" t="s">
        <v>27</v>
      </c>
      <c r="F4491" t="s">
        <v>12</v>
      </c>
      <c r="G4491" t="s">
        <v>6</v>
      </c>
      <c r="H4491">
        <v>82697</v>
      </c>
      <c r="I4491">
        <f>IF(Table3_1[[#This Row],[Status]]="Hired",1,0)</f>
        <v>0</v>
      </c>
      <c r="J4491" t="b">
        <f>OR((Table3_1[[#This Row],[Offered Salary]]&lt;$O$27),(Table3_1[[#This Row],[Offered Salary]]&gt;$O$28))</f>
        <v>0</v>
      </c>
      <c r="K4491" t="str">
        <f>IF(Table3_1[[#This Row],[Offered Salary]]&lt;$O$27,"Low",IF(Table3_1[[#This Row],[Offered Salary]]&gt;$O$28,"High",""))</f>
        <v/>
      </c>
      <c r="L4491" s="6">
        <f>((Table3_1[[#This Row],[Offered Salary]]-$O$25)/$O$26)</f>
        <v>1.1338589837091766</v>
      </c>
    </row>
    <row r="4492" spans="1:12" x14ac:dyDescent="0.3">
      <c r="A4492">
        <v>548533</v>
      </c>
      <c r="B4492" s="2">
        <v>41846</v>
      </c>
      <c r="C4492" s="3">
        <v>5.4918981481481478E-2</v>
      </c>
      <c r="D4492" t="s">
        <v>30</v>
      </c>
      <c r="E4492" t="s">
        <v>27</v>
      </c>
      <c r="F4492" t="s">
        <v>12</v>
      </c>
      <c r="G4492" t="s">
        <v>6</v>
      </c>
      <c r="H4492">
        <v>21815</v>
      </c>
      <c r="I4492">
        <f>IF(Table3_1[[#This Row],[Status]]="Hired",1,0)</f>
        <v>0</v>
      </c>
      <c r="J4492" t="b">
        <f>OR((Table3_1[[#This Row],[Offered Salary]]&lt;$O$27),(Table3_1[[#This Row],[Offered Salary]]&gt;$O$28))</f>
        <v>0</v>
      </c>
      <c r="K4492" t="str">
        <f>IF(Table3_1[[#This Row],[Offered Salary]]&lt;$O$27,"Low",IF(Table3_1[[#This Row],[Offered Salary]]&gt;$O$28,"High",""))</f>
        <v/>
      </c>
      <c r="L4492" s="6">
        <f>((Table3_1[[#This Row],[Offered Salary]]-$O$25)/$O$26)</f>
        <v>-0.97640117875811028</v>
      </c>
    </row>
    <row r="4493" spans="1:12" x14ac:dyDescent="0.3">
      <c r="A4493">
        <v>104406</v>
      </c>
      <c r="B4493" s="2">
        <v>41846</v>
      </c>
      <c r="C4493" s="3">
        <v>5.5243055555555552E-2</v>
      </c>
      <c r="D4493" t="s">
        <v>30</v>
      </c>
      <c r="E4493" t="s">
        <v>27</v>
      </c>
      <c r="F4493" t="s">
        <v>12</v>
      </c>
      <c r="G4493" t="s">
        <v>6</v>
      </c>
      <c r="H4493">
        <v>72483</v>
      </c>
      <c r="I4493">
        <f>IF(Table3_1[[#This Row],[Status]]="Hired",1,0)</f>
        <v>0</v>
      </c>
      <c r="J4493" t="b">
        <f>OR((Table3_1[[#This Row],[Offered Salary]]&lt;$O$27),(Table3_1[[#This Row],[Offered Salary]]&gt;$O$28))</f>
        <v>0</v>
      </c>
      <c r="K4493" t="str">
        <f>IF(Table3_1[[#This Row],[Offered Salary]]&lt;$O$27,"Low",IF(Table3_1[[#This Row],[Offered Salary]]&gt;$O$28,"High",""))</f>
        <v/>
      </c>
      <c r="L4493" s="6">
        <f>((Table3_1[[#This Row],[Offered Salary]]-$O$25)/$O$26)</f>
        <v>0.77982663754050818</v>
      </c>
    </row>
    <row r="4494" spans="1:12" x14ac:dyDescent="0.3">
      <c r="A4494">
        <v>860046</v>
      </c>
      <c r="B4494" s="2">
        <v>41852</v>
      </c>
      <c r="C4494" s="3">
        <v>0.67206018518518518</v>
      </c>
      <c r="D4494" t="s">
        <v>31</v>
      </c>
      <c r="E4494" t="s">
        <v>27</v>
      </c>
      <c r="F4494" t="s">
        <v>12</v>
      </c>
      <c r="G4494" t="s">
        <v>4</v>
      </c>
      <c r="H4494">
        <v>43187</v>
      </c>
      <c r="I4494">
        <f>IF(Table3_1[[#This Row],[Status]]="Hired",1,0)</f>
        <v>1</v>
      </c>
      <c r="J4494" t="b">
        <f>OR((Table3_1[[#This Row],[Offered Salary]]&lt;$O$27),(Table3_1[[#This Row],[Offered Salary]]&gt;$O$28))</f>
        <v>0</v>
      </c>
      <c r="K4494" t="str">
        <f>IF(Table3_1[[#This Row],[Offered Salary]]&lt;$O$27,"Low",IF(Table3_1[[#This Row],[Offered Salary]]&gt;$O$28,"High",""))</f>
        <v/>
      </c>
      <c r="L4494" s="6">
        <f>((Table3_1[[#This Row],[Offered Salary]]-$O$25)/$O$26)</f>
        <v>-0.23561605027595042</v>
      </c>
    </row>
    <row r="4495" spans="1:12" x14ac:dyDescent="0.3">
      <c r="A4495">
        <v>218715</v>
      </c>
      <c r="B4495" s="2">
        <v>41852</v>
      </c>
      <c r="C4495" s="3">
        <v>0.67402777777777778</v>
      </c>
      <c r="D4495" t="s">
        <v>30</v>
      </c>
      <c r="E4495" t="s">
        <v>29</v>
      </c>
      <c r="F4495" t="s">
        <v>12</v>
      </c>
      <c r="G4495" t="s">
        <v>4</v>
      </c>
      <c r="H4495">
        <v>36580</v>
      </c>
      <c r="I4495">
        <f>IF(Table3_1[[#This Row],[Status]]="Hired",1,0)</f>
        <v>0</v>
      </c>
      <c r="J4495" t="b">
        <f>OR((Table3_1[[#This Row],[Offered Salary]]&lt;$O$27),(Table3_1[[#This Row],[Offered Salary]]&gt;$O$28))</f>
        <v>0</v>
      </c>
      <c r="K4495" t="str">
        <f>IF(Table3_1[[#This Row],[Offered Salary]]&lt;$O$27,"Low",IF(Table3_1[[#This Row],[Offered Salary]]&gt;$O$28,"High",""))</f>
        <v/>
      </c>
      <c r="L4495" s="6">
        <f>((Table3_1[[#This Row],[Offered Salary]]-$O$25)/$O$26)</f>
        <v>-0.46462444181074503</v>
      </c>
    </row>
    <row r="4496" spans="1:12" x14ac:dyDescent="0.3">
      <c r="A4496">
        <v>196569</v>
      </c>
      <c r="B4496" s="2">
        <v>41852</v>
      </c>
      <c r="C4496" s="3">
        <v>0.67206018518518518</v>
      </c>
      <c r="D4496" t="s">
        <v>30</v>
      </c>
      <c r="E4496" t="s">
        <v>29</v>
      </c>
      <c r="F4496" t="s">
        <v>12</v>
      </c>
      <c r="G4496" t="s">
        <v>4</v>
      </c>
      <c r="H4496">
        <v>38193</v>
      </c>
      <c r="I4496">
        <f>IF(Table3_1[[#This Row],[Status]]="Hired",1,0)</f>
        <v>0</v>
      </c>
      <c r="J4496" t="b">
        <f>OR((Table3_1[[#This Row],[Offered Salary]]&lt;$O$27),(Table3_1[[#This Row],[Offered Salary]]&gt;$O$28))</f>
        <v>0</v>
      </c>
      <c r="K4496" t="str">
        <f>IF(Table3_1[[#This Row],[Offered Salary]]&lt;$O$27,"Low",IF(Table3_1[[#This Row],[Offered Salary]]&gt;$O$28,"High",""))</f>
        <v/>
      </c>
      <c r="L4496" s="6">
        <f>((Table3_1[[#This Row],[Offered Salary]]-$O$25)/$O$26)</f>
        <v>-0.4087154762370166</v>
      </c>
    </row>
    <row r="4497" spans="1:12" x14ac:dyDescent="0.3">
      <c r="A4497">
        <v>227866</v>
      </c>
      <c r="B4497" s="2">
        <v>41852</v>
      </c>
      <c r="C4497" s="3">
        <v>0.67278935185185185</v>
      </c>
      <c r="D4497" t="s">
        <v>31</v>
      </c>
      <c r="E4497" t="s">
        <v>29</v>
      </c>
      <c r="F4497" t="s">
        <v>12</v>
      </c>
      <c r="G4497" t="s">
        <v>4</v>
      </c>
      <c r="H4497">
        <v>54120</v>
      </c>
      <c r="I4497">
        <f>IF(Table3_1[[#This Row],[Status]]="Hired",1,0)</f>
        <v>1</v>
      </c>
      <c r="J4497" t="b">
        <f>OR((Table3_1[[#This Row],[Offered Salary]]&lt;$O$27),(Table3_1[[#This Row],[Offered Salary]]&gt;$O$28))</f>
        <v>0</v>
      </c>
      <c r="K4497" t="str">
        <f>IF(Table3_1[[#This Row],[Offered Salary]]&lt;$O$27,"Low",IF(Table3_1[[#This Row],[Offered Salary]]&gt;$O$28,"High",""))</f>
        <v/>
      </c>
      <c r="L4497" s="6">
        <f>((Table3_1[[#This Row],[Offered Salary]]-$O$25)/$O$26)</f>
        <v>0.14333789926997195</v>
      </c>
    </row>
    <row r="4498" spans="1:12" x14ac:dyDescent="0.3">
      <c r="A4498">
        <v>479702</v>
      </c>
      <c r="B4498" s="2">
        <v>41867</v>
      </c>
      <c r="C4498" s="3">
        <v>0.47957175925925927</v>
      </c>
      <c r="D4498" t="s">
        <v>30</v>
      </c>
      <c r="E4498" t="s">
        <v>29</v>
      </c>
      <c r="F4498" t="s">
        <v>12</v>
      </c>
      <c r="G4498" t="s">
        <v>4</v>
      </c>
      <c r="H4498">
        <v>80223</v>
      </c>
      <c r="I4498">
        <f>IF(Table3_1[[#This Row],[Status]]="Hired",1,0)</f>
        <v>0</v>
      </c>
      <c r="J4498" t="b">
        <f>OR((Table3_1[[#This Row],[Offered Salary]]&lt;$O$27),(Table3_1[[#This Row],[Offered Salary]]&gt;$O$28))</f>
        <v>0</v>
      </c>
      <c r="K4498" t="str">
        <f>IF(Table3_1[[#This Row],[Offered Salary]]&lt;$O$27,"Low",IF(Table3_1[[#This Row],[Offered Salary]]&gt;$O$28,"High",""))</f>
        <v/>
      </c>
      <c r="L4498" s="6">
        <f>((Table3_1[[#This Row],[Offered Salary]]-$O$25)/$O$26)</f>
        <v>1.048106484744884</v>
      </c>
    </row>
    <row r="4499" spans="1:12" x14ac:dyDescent="0.3">
      <c r="A4499">
        <v>533468</v>
      </c>
      <c r="B4499" s="2">
        <v>41855</v>
      </c>
      <c r="C4499" s="3">
        <v>0.39771990740740742</v>
      </c>
      <c r="D4499" t="s">
        <v>31</v>
      </c>
      <c r="E4499" t="s">
        <v>29</v>
      </c>
      <c r="F4499" t="s">
        <v>12</v>
      </c>
      <c r="G4499" t="s">
        <v>4</v>
      </c>
      <c r="H4499">
        <v>22019</v>
      </c>
      <c r="I4499">
        <f>IF(Table3_1[[#This Row],[Status]]="Hired",1,0)</f>
        <v>1</v>
      </c>
      <c r="J4499" t="b">
        <f>OR((Table3_1[[#This Row],[Offered Salary]]&lt;$O$27),(Table3_1[[#This Row],[Offered Salary]]&gt;$O$28))</f>
        <v>0</v>
      </c>
      <c r="K4499" t="str">
        <f>IF(Table3_1[[#This Row],[Offered Salary]]&lt;$O$27,"Low",IF(Table3_1[[#This Row],[Offered Salary]]&gt;$O$28,"High",""))</f>
        <v/>
      </c>
      <c r="L4499" s="6">
        <f>((Table3_1[[#This Row],[Offered Salary]]-$O$25)/$O$26)</f>
        <v>-0.96933023704884769</v>
      </c>
    </row>
    <row r="4500" spans="1:12" x14ac:dyDescent="0.3">
      <c r="A4500">
        <v>598841</v>
      </c>
      <c r="B4500" s="2">
        <v>41855</v>
      </c>
      <c r="C4500" s="3">
        <v>0.39844907407407409</v>
      </c>
      <c r="D4500" t="s">
        <v>31</v>
      </c>
      <c r="E4500" t="s">
        <v>29</v>
      </c>
      <c r="F4500" t="s">
        <v>12</v>
      </c>
      <c r="G4500" t="s">
        <v>4</v>
      </c>
      <c r="H4500">
        <v>5877</v>
      </c>
      <c r="I4500">
        <f>IF(Table3_1[[#This Row],[Status]]="Hired",1,0)</f>
        <v>1</v>
      </c>
      <c r="J4500" t="b">
        <f>OR((Table3_1[[#This Row],[Offered Salary]]&lt;$O$27),(Table3_1[[#This Row],[Offered Salary]]&gt;$O$28))</f>
        <v>1</v>
      </c>
      <c r="K4500" t="str">
        <f>IF(Table3_1[[#This Row],[Offered Salary]]&lt;$O$27,"Low",IF(Table3_1[[#This Row],[Offered Salary]]&gt;$O$28,"High",""))</f>
        <v>Low</v>
      </c>
      <c r="L4500" s="6">
        <f>((Table3_1[[#This Row],[Offered Salary]]-$O$25)/$O$26)</f>
        <v>-1.5288358305337355</v>
      </c>
    </row>
    <row r="4501" spans="1:12" x14ac:dyDescent="0.3">
      <c r="A4501">
        <v>698761</v>
      </c>
      <c r="B4501" s="2">
        <v>41855</v>
      </c>
      <c r="C4501" s="3">
        <v>0.39917824074074076</v>
      </c>
      <c r="D4501" t="s">
        <v>31</v>
      </c>
      <c r="E4501" t="s">
        <v>29</v>
      </c>
      <c r="F4501" t="s">
        <v>12</v>
      </c>
      <c r="G4501" t="s">
        <v>4</v>
      </c>
      <c r="H4501">
        <v>33667</v>
      </c>
      <c r="I4501">
        <f>IF(Table3_1[[#This Row],[Status]]="Hired",1,0)</f>
        <v>1</v>
      </c>
      <c r="J4501" t="b">
        <f>OR((Table3_1[[#This Row],[Offered Salary]]&lt;$O$27),(Table3_1[[#This Row],[Offered Salary]]&gt;$O$28))</f>
        <v>0</v>
      </c>
      <c r="K4501" t="str">
        <f>IF(Table3_1[[#This Row],[Offered Salary]]&lt;$O$27,"Low",IF(Table3_1[[#This Row],[Offered Salary]]&gt;$O$28,"High",""))</f>
        <v/>
      </c>
      <c r="L4501" s="6">
        <f>((Table3_1[[#This Row],[Offered Salary]]-$O$25)/$O$26)</f>
        <v>-0.56559333004153911</v>
      </c>
    </row>
    <row r="4502" spans="1:12" x14ac:dyDescent="0.3">
      <c r="A4502">
        <v>634055</v>
      </c>
      <c r="B4502" s="2">
        <v>41855</v>
      </c>
      <c r="C4502" s="3">
        <v>0.40090277777777777</v>
      </c>
      <c r="D4502" t="s">
        <v>30</v>
      </c>
      <c r="E4502" t="s">
        <v>29</v>
      </c>
      <c r="F4502" t="s">
        <v>12</v>
      </c>
      <c r="G4502" t="s">
        <v>4</v>
      </c>
      <c r="H4502">
        <v>25657</v>
      </c>
      <c r="I4502">
        <f>IF(Table3_1[[#This Row],[Status]]="Hired",1,0)</f>
        <v>0</v>
      </c>
      <c r="J4502" t="b">
        <f>OR((Table3_1[[#This Row],[Offered Salary]]&lt;$O$27),(Table3_1[[#This Row],[Offered Salary]]&gt;$O$28))</f>
        <v>0</v>
      </c>
      <c r="K4502" t="str">
        <f>IF(Table3_1[[#This Row],[Offered Salary]]&lt;$O$27,"Low",IF(Table3_1[[#This Row],[Offered Salary]]&gt;$O$28,"High",""))</f>
        <v/>
      </c>
      <c r="L4502" s="6">
        <f>((Table3_1[[#This Row],[Offered Salary]]-$O$25)/$O$26)</f>
        <v>-0.84323177656699766</v>
      </c>
    </row>
    <row r="4503" spans="1:12" x14ac:dyDescent="0.3">
      <c r="A4503">
        <v>262748</v>
      </c>
      <c r="B4503" s="2">
        <v>41855</v>
      </c>
      <c r="C4503" s="3">
        <v>0.39717592592592593</v>
      </c>
      <c r="D4503" t="s">
        <v>31</v>
      </c>
      <c r="E4503" t="s">
        <v>28</v>
      </c>
      <c r="F4503" t="s">
        <v>12</v>
      </c>
      <c r="G4503" t="s">
        <v>4</v>
      </c>
      <c r="H4503">
        <v>17951</v>
      </c>
      <c r="I4503">
        <f>IF(Table3_1[[#This Row],[Status]]="Hired",1,0)</f>
        <v>1</v>
      </c>
      <c r="J4503" t="b">
        <f>OR((Table3_1[[#This Row],[Offered Salary]]&lt;$O$27),(Table3_1[[#This Row],[Offered Salary]]&gt;$O$28))</f>
        <v>0</v>
      </c>
      <c r="K4503" t="str">
        <f>IF(Table3_1[[#This Row],[Offered Salary]]&lt;$O$27,"Low",IF(Table3_1[[#This Row],[Offered Salary]]&gt;$O$28,"High",""))</f>
        <v/>
      </c>
      <c r="L4503" s="6">
        <f>((Table3_1[[#This Row],[Offered Salary]]-$O$25)/$O$26)</f>
        <v>-1.1103331334864963</v>
      </c>
    </row>
    <row r="4504" spans="1:12" x14ac:dyDescent="0.3">
      <c r="A4504">
        <v>805290</v>
      </c>
      <c r="B4504" s="2">
        <v>41820</v>
      </c>
      <c r="C4504" s="3">
        <v>0.39701388888888889</v>
      </c>
      <c r="D4504" t="s">
        <v>31</v>
      </c>
      <c r="E4504" t="s">
        <v>27</v>
      </c>
      <c r="F4504" t="s">
        <v>20</v>
      </c>
      <c r="G4504" t="s">
        <v>7</v>
      </c>
      <c r="H4504">
        <v>4849</v>
      </c>
      <c r="I4504">
        <f>IF(Table3_1[[#This Row],[Status]]="Hired",1,0)</f>
        <v>1</v>
      </c>
      <c r="J4504" t="b">
        <f>OR((Table3_1[[#This Row],[Offered Salary]]&lt;$O$27),(Table3_1[[#This Row],[Offered Salary]]&gt;$O$28))</f>
        <v>1</v>
      </c>
      <c r="K4504" t="str">
        <f>IF(Table3_1[[#This Row],[Offered Salary]]&lt;$O$27,"Low",IF(Table3_1[[#This Row],[Offered Salary]]&gt;$O$28,"High",""))</f>
        <v>Low</v>
      </c>
      <c r="L4504" s="6">
        <f>((Table3_1[[#This Row],[Offered Salary]]-$O$25)/$O$26)</f>
        <v>-1.5644678309117843</v>
      </c>
    </row>
    <row r="4505" spans="1:12" x14ac:dyDescent="0.3">
      <c r="A4505">
        <v>633958</v>
      </c>
      <c r="B4505" s="2">
        <v>41827</v>
      </c>
      <c r="C4505" s="3">
        <v>0.39788194444444447</v>
      </c>
      <c r="D4505" t="s">
        <v>30</v>
      </c>
      <c r="E4505" t="s">
        <v>27</v>
      </c>
      <c r="F4505" t="s">
        <v>18</v>
      </c>
      <c r="G4505" t="s">
        <v>4</v>
      </c>
      <c r="H4505">
        <v>37853</v>
      </c>
      <c r="I4505">
        <f>IF(Table3_1[[#This Row],[Status]]="Hired",1,0)</f>
        <v>0</v>
      </c>
      <c r="J4505" t="b">
        <f>OR((Table3_1[[#This Row],[Offered Salary]]&lt;$O$27),(Table3_1[[#This Row],[Offered Salary]]&gt;$O$28))</f>
        <v>0</v>
      </c>
      <c r="K4505" t="str">
        <f>IF(Table3_1[[#This Row],[Offered Salary]]&lt;$O$27,"Low",IF(Table3_1[[#This Row],[Offered Salary]]&gt;$O$28,"High",""))</f>
        <v/>
      </c>
      <c r="L4505" s="6">
        <f>((Table3_1[[#This Row],[Offered Salary]]-$O$25)/$O$26)</f>
        <v>-0.42050037908578763</v>
      </c>
    </row>
    <row r="4506" spans="1:12" x14ac:dyDescent="0.3">
      <c r="A4506">
        <v>197169</v>
      </c>
      <c r="B4506" s="2">
        <v>41792</v>
      </c>
      <c r="C4506" s="3">
        <v>0.40199074074074076</v>
      </c>
      <c r="D4506" t="s">
        <v>30</v>
      </c>
      <c r="E4506" t="s">
        <v>27</v>
      </c>
      <c r="F4506" t="s">
        <v>17</v>
      </c>
      <c r="G4506" t="s">
        <v>1</v>
      </c>
      <c r="H4506">
        <v>98968</v>
      </c>
      <c r="I4506">
        <f>IF(Table3_1[[#This Row],[Status]]="Hired",1,0)</f>
        <v>0</v>
      </c>
      <c r="J4506" t="b">
        <f>OR((Table3_1[[#This Row],[Offered Salary]]&lt;$O$27),(Table3_1[[#This Row],[Offered Salary]]&gt;$O$28))</f>
        <v>0</v>
      </c>
      <c r="K4506" t="str">
        <f>IF(Table3_1[[#This Row],[Offered Salary]]&lt;$O$27,"Low",IF(Table3_1[[#This Row],[Offered Salary]]&gt;$O$28,"High",""))</f>
        <v/>
      </c>
      <c r="L4506" s="6">
        <f>((Table3_1[[#This Row],[Offered Salary]]-$O$25)/$O$26)</f>
        <v>1.6978359079808041</v>
      </c>
    </row>
    <row r="4507" spans="1:12" x14ac:dyDescent="0.3">
      <c r="A4507">
        <v>225384</v>
      </c>
      <c r="B4507" s="2">
        <v>41785</v>
      </c>
      <c r="C4507" s="3">
        <v>0.39706018518518521</v>
      </c>
      <c r="D4507" t="s">
        <v>31</v>
      </c>
      <c r="E4507" t="s">
        <v>27</v>
      </c>
      <c r="F4507" t="s">
        <v>17</v>
      </c>
      <c r="G4507" t="s">
        <v>2</v>
      </c>
      <c r="H4507">
        <v>77939</v>
      </c>
      <c r="I4507">
        <f>IF(Table3_1[[#This Row],[Status]]="Hired",1,0)</f>
        <v>1</v>
      </c>
      <c r="J4507" t="b">
        <f>OR((Table3_1[[#This Row],[Offered Salary]]&lt;$O$27),(Table3_1[[#This Row],[Offered Salary]]&gt;$O$28))</f>
        <v>0</v>
      </c>
      <c r="K4507" t="str">
        <f>IF(Table3_1[[#This Row],[Offered Salary]]&lt;$O$27,"Low",IF(Table3_1[[#This Row],[Offered Salary]]&gt;$O$28,"High",""))</f>
        <v/>
      </c>
      <c r="L4507" s="6">
        <f>((Table3_1[[#This Row],[Offered Salary]]-$O$25)/$O$26)</f>
        <v>0.9689396667843162</v>
      </c>
    </row>
    <row r="4508" spans="1:12" x14ac:dyDescent="0.3">
      <c r="A4508">
        <v>395184</v>
      </c>
      <c r="B4508" s="2">
        <v>41838</v>
      </c>
      <c r="C4508" s="3">
        <v>0.41575231481481484</v>
      </c>
      <c r="D4508" t="s">
        <v>30</v>
      </c>
      <c r="E4508" t="s">
        <v>27</v>
      </c>
      <c r="F4508" t="s">
        <v>20</v>
      </c>
      <c r="G4508" t="s">
        <v>6</v>
      </c>
      <c r="H4508">
        <v>7431</v>
      </c>
      <c r="I4508">
        <f>IF(Table3_1[[#This Row],[Status]]="Hired",1,0)</f>
        <v>0</v>
      </c>
      <c r="J4508" t="b">
        <f>OR((Table3_1[[#This Row],[Offered Salary]]&lt;$O$27),(Table3_1[[#This Row],[Offered Salary]]&gt;$O$28))</f>
        <v>1</v>
      </c>
      <c r="K4508" t="str">
        <f>IF(Table3_1[[#This Row],[Offered Salary]]&lt;$O$27,"Low",IF(Table3_1[[#This Row],[Offered Salary]]&gt;$O$28,"High",""))</f>
        <v>Low</v>
      </c>
      <c r="L4508" s="6">
        <f>((Table3_1[[#This Row],[Offered Salary]]-$O$25)/$O$26)</f>
        <v>-1.4749718922190587</v>
      </c>
    </row>
    <row r="4509" spans="1:12" x14ac:dyDescent="0.3">
      <c r="A4509">
        <v>972195</v>
      </c>
      <c r="B4509" s="2">
        <v>41870</v>
      </c>
      <c r="C4509" s="3">
        <v>0.39689814814814817</v>
      </c>
      <c r="D4509" t="s">
        <v>31</v>
      </c>
      <c r="E4509" t="s">
        <v>27</v>
      </c>
      <c r="F4509" t="s">
        <v>17</v>
      </c>
      <c r="G4509" t="s">
        <v>2</v>
      </c>
      <c r="H4509">
        <v>47164</v>
      </c>
      <c r="I4509">
        <f>IF(Table3_1[[#This Row],[Status]]="Hired",1,0)</f>
        <v>1</v>
      </c>
      <c r="J4509" t="b">
        <f>OR((Table3_1[[#This Row],[Offered Salary]]&lt;$O$27),(Table3_1[[#This Row],[Offered Salary]]&gt;$O$28))</f>
        <v>0</v>
      </c>
      <c r="K4509" t="str">
        <f>IF(Table3_1[[#This Row],[Offered Salary]]&lt;$O$27,"Low",IF(Table3_1[[#This Row],[Offered Salary]]&gt;$O$28,"High",""))</f>
        <v/>
      </c>
      <c r="L4509" s="6">
        <f>((Table3_1[[#This Row],[Offered Salary]]-$O$25)/$O$26)</f>
        <v>-9.7767348424296421E-2</v>
      </c>
    </row>
    <row r="4510" spans="1:12" x14ac:dyDescent="0.3">
      <c r="A4510">
        <v>543577</v>
      </c>
      <c r="B4510" s="2">
        <v>41835</v>
      </c>
      <c r="C4510" s="3">
        <v>0.83146990740740745</v>
      </c>
      <c r="D4510" t="s">
        <v>30</v>
      </c>
      <c r="E4510" t="s">
        <v>29</v>
      </c>
      <c r="F4510" t="s">
        <v>13</v>
      </c>
      <c r="G4510" t="s">
        <v>2</v>
      </c>
      <c r="H4510">
        <v>2013</v>
      </c>
      <c r="I4510">
        <f>IF(Table3_1[[#This Row],[Status]]="Hired",1,0)</f>
        <v>0</v>
      </c>
      <c r="J4510" t="b">
        <f>OR((Table3_1[[#This Row],[Offered Salary]]&lt;$O$27),(Table3_1[[#This Row],[Offered Salary]]&gt;$O$28))</f>
        <v>1</v>
      </c>
      <c r="K4510" t="str">
        <f>IF(Table3_1[[#This Row],[Offered Salary]]&lt;$O$27,"Low",IF(Table3_1[[#This Row],[Offered Salary]]&gt;$O$28,"High",""))</f>
        <v>Low</v>
      </c>
      <c r="L4510" s="6">
        <f>((Table3_1[[#This Row],[Offered Salary]]-$O$25)/$O$26)</f>
        <v>-1.6627677852621217</v>
      </c>
    </row>
    <row r="4511" spans="1:12" x14ac:dyDescent="0.3">
      <c r="A4511">
        <v>458491</v>
      </c>
      <c r="B4511" s="2">
        <v>41835</v>
      </c>
      <c r="C4511" s="3">
        <v>0.83285879629629633</v>
      </c>
      <c r="D4511" t="s">
        <v>30</v>
      </c>
      <c r="E4511" t="s">
        <v>28</v>
      </c>
      <c r="F4511" t="s">
        <v>13</v>
      </c>
      <c r="G4511" t="s">
        <v>2</v>
      </c>
      <c r="H4511">
        <v>93263</v>
      </c>
      <c r="I4511">
        <f>IF(Table3_1[[#This Row],[Status]]="Hired",1,0)</f>
        <v>0</v>
      </c>
      <c r="J4511" t="b">
        <f>OR((Table3_1[[#This Row],[Offered Salary]]&lt;$O$27),(Table3_1[[#This Row],[Offered Salary]]&gt;$O$28))</f>
        <v>0</v>
      </c>
      <c r="K4511" t="str">
        <f>IF(Table3_1[[#This Row],[Offered Salary]]&lt;$O$27,"Low",IF(Table3_1[[#This Row],[Offered Salary]]&gt;$O$28,"High",""))</f>
        <v/>
      </c>
      <c r="L4511" s="6">
        <f>((Table3_1[[#This Row],[Offered Salary]]-$O$25)/$O$26)</f>
        <v>1.5000921704742196</v>
      </c>
    </row>
    <row r="4512" spans="1:12" x14ac:dyDescent="0.3">
      <c r="A4512">
        <v>463985</v>
      </c>
      <c r="B4512" s="2">
        <v>41835</v>
      </c>
      <c r="C4512" s="3">
        <v>0.83359953703703704</v>
      </c>
      <c r="D4512" t="s">
        <v>30</v>
      </c>
      <c r="E4512" t="s">
        <v>28</v>
      </c>
      <c r="F4512" t="s">
        <v>13</v>
      </c>
      <c r="G4512" t="s">
        <v>2</v>
      </c>
      <c r="H4512">
        <v>2052</v>
      </c>
      <c r="I4512">
        <f>IF(Table3_1[[#This Row],[Status]]="Hired",1,0)</f>
        <v>0</v>
      </c>
      <c r="J4512" t="b">
        <f>OR((Table3_1[[#This Row],[Offered Salary]]&lt;$O$27),(Table3_1[[#This Row],[Offered Salary]]&gt;$O$28))</f>
        <v>1</v>
      </c>
      <c r="K4512" t="str">
        <f>IF(Table3_1[[#This Row],[Offered Salary]]&lt;$O$27,"Low",IF(Table3_1[[#This Row],[Offered Salary]]&gt;$O$28,"High",""))</f>
        <v>Low</v>
      </c>
      <c r="L4512" s="6">
        <f>((Table3_1[[#This Row],[Offered Salary]]-$O$25)/$O$26)</f>
        <v>-1.6614159875824095</v>
      </c>
    </row>
    <row r="4513" spans="1:12" x14ac:dyDescent="0.3">
      <c r="A4513">
        <v>78791</v>
      </c>
      <c r="B4513" s="2">
        <v>41844</v>
      </c>
      <c r="C4513" s="3">
        <v>0.44734953703703706</v>
      </c>
      <c r="D4513" t="s">
        <v>31</v>
      </c>
      <c r="E4513" t="s">
        <v>28</v>
      </c>
      <c r="F4513" t="s">
        <v>13</v>
      </c>
      <c r="G4513" t="s">
        <v>2</v>
      </c>
      <c r="H4513">
        <v>5949</v>
      </c>
      <c r="I4513">
        <f>IF(Table3_1[[#This Row],[Status]]="Hired",1,0)</f>
        <v>1</v>
      </c>
      <c r="J4513" t="b">
        <f>OR((Table3_1[[#This Row],[Offered Salary]]&lt;$O$27),(Table3_1[[#This Row],[Offered Salary]]&gt;$O$28))</f>
        <v>1</v>
      </c>
      <c r="K4513" t="str">
        <f>IF(Table3_1[[#This Row],[Offered Salary]]&lt;$O$27,"Low",IF(Table3_1[[#This Row],[Offered Salary]]&gt;$O$28,"High",""))</f>
        <v>Low</v>
      </c>
      <c r="L4513" s="6">
        <f>((Table3_1[[#This Row],[Offered Salary]]-$O$25)/$O$26)</f>
        <v>-1.5263402040481135</v>
      </c>
    </row>
    <row r="4514" spans="1:12" x14ac:dyDescent="0.3">
      <c r="A4514">
        <v>654063</v>
      </c>
      <c r="B4514" s="2">
        <v>41857</v>
      </c>
      <c r="C4514" s="3">
        <v>0.48861111111111111</v>
      </c>
      <c r="D4514" t="s">
        <v>30</v>
      </c>
      <c r="E4514" t="s">
        <v>29</v>
      </c>
      <c r="F4514" t="s">
        <v>13</v>
      </c>
      <c r="G4514" t="s">
        <v>2</v>
      </c>
      <c r="H4514">
        <v>22912</v>
      </c>
      <c r="I4514">
        <f>IF(Table3_1[[#This Row],[Status]]="Hired",1,0)</f>
        <v>0</v>
      </c>
      <c r="J4514" t="b">
        <f>OR((Table3_1[[#This Row],[Offered Salary]]&lt;$O$27),(Table3_1[[#This Row],[Offered Salary]]&gt;$O$28))</f>
        <v>0</v>
      </c>
      <c r="K4514" t="str">
        <f>IF(Table3_1[[#This Row],[Offered Salary]]&lt;$O$27,"Low",IF(Table3_1[[#This Row],[Offered Salary]]&gt;$O$28,"High",""))</f>
        <v/>
      </c>
      <c r="L4514" s="6">
        <f>((Table3_1[[#This Row],[Offered Salary]]-$O$25)/$O$26)</f>
        <v>-0.93837753633134025</v>
      </c>
    </row>
    <row r="4515" spans="1:12" x14ac:dyDescent="0.3">
      <c r="A4515">
        <v>232860</v>
      </c>
      <c r="B4515" s="2">
        <v>41781</v>
      </c>
      <c r="C4515" s="3">
        <v>0.49929398148148146</v>
      </c>
      <c r="D4515" t="s">
        <v>31</v>
      </c>
      <c r="E4515" t="s">
        <v>27</v>
      </c>
      <c r="F4515" t="s">
        <v>20</v>
      </c>
      <c r="G4515" t="s">
        <v>2</v>
      </c>
      <c r="H4515">
        <v>18887</v>
      </c>
      <c r="I4515">
        <f>IF(Table3_1[[#This Row],[Status]]="Hired",1,0)</f>
        <v>1</v>
      </c>
      <c r="J4515" t="b">
        <f>OR((Table3_1[[#This Row],[Offered Salary]]&lt;$O$27),(Table3_1[[#This Row],[Offered Salary]]&gt;$O$28))</f>
        <v>0</v>
      </c>
      <c r="K4515" t="str">
        <f>IF(Table3_1[[#This Row],[Offered Salary]]&lt;$O$27,"Low",IF(Table3_1[[#This Row],[Offered Salary]]&gt;$O$28,"High",""))</f>
        <v/>
      </c>
      <c r="L4515" s="6">
        <f>((Table3_1[[#This Row],[Offered Salary]]-$O$25)/$O$26)</f>
        <v>-1.0778899891734091</v>
      </c>
    </row>
    <row r="4516" spans="1:12" x14ac:dyDescent="0.3">
      <c r="A4516">
        <v>553683</v>
      </c>
      <c r="B4516" s="2">
        <v>41780</v>
      </c>
      <c r="C4516" s="3">
        <v>0.39789351851851851</v>
      </c>
      <c r="D4516" t="s">
        <v>31</v>
      </c>
      <c r="E4516" t="s">
        <v>27</v>
      </c>
      <c r="F4516" t="s">
        <v>20</v>
      </c>
      <c r="G4516" t="s">
        <v>2</v>
      </c>
      <c r="H4516">
        <v>14689</v>
      </c>
      <c r="I4516">
        <f>IF(Table3_1[[#This Row],[Status]]="Hired",1,0)</f>
        <v>1</v>
      </c>
      <c r="J4516" t="b">
        <f>OR((Table3_1[[#This Row],[Offered Salary]]&lt;$O$27),(Table3_1[[#This Row],[Offered Salary]]&gt;$O$28))</f>
        <v>0</v>
      </c>
      <c r="K4516" t="str">
        <f>IF(Table3_1[[#This Row],[Offered Salary]]&lt;$O$27,"Low",IF(Table3_1[[#This Row],[Offered Salary]]&gt;$O$28,"High",""))</f>
        <v/>
      </c>
      <c r="L4516" s="6">
        <f>((Table3_1[[#This Row],[Offered Salary]]-$O$25)/$O$26)</f>
        <v>-1.2233988778767642</v>
      </c>
    </row>
    <row r="4517" spans="1:12" x14ac:dyDescent="0.3">
      <c r="A4517">
        <v>403729</v>
      </c>
      <c r="B4517" s="2">
        <v>41808</v>
      </c>
      <c r="C4517" s="3">
        <v>0.39753472222222225</v>
      </c>
      <c r="D4517" t="s">
        <v>31</v>
      </c>
      <c r="E4517" t="s">
        <v>29</v>
      </c>
      <c r="F4517" t="s">
        <v>20</v>
      </c>
      <c r="G4517" t="s">
        <v>8</v>
      </c>
      <c r="H4517">
        <v>96315</v>
      </c>
      <c r="I4517">
        <f>IF(Table3_1[[#This Row],[Status]]="Hired",1,0)</f>
        <v>1</v>
      </c>
      <c r="J4517" t="b">
        <f>OR((Table3_1[[#This Row],[Offered Salary]]&lt;$O$27),(Table3_1[[#This Row],[Offered Salary]]&gt;$O$28))</f>
        <v>0</v>
      </c>
      <c r="K4517" t="str">
        <f>IF(Table3_1[[#This Row],[Offered Salary]]&lt;$O$27,"Low",IF(Table3_1[[#This Row],[Offered Salary]]&gt;$O$28,"High",""))</f>
        <v/>
      </c>
      <c r="L4517" s="6">
        <f>((Table3_1[[#This Row],[Offered Salary]]-$O$25)/$O$26)</f>
        <v>1.6058790042814231</v>
      </c>
    </row>
    <row r="4518" spans="1:12" x14ac:dyDescent="0.3">
      <c r="A4518">
        <v>556271</v>
      </c>
      <c r="B4518" s="2">
        <v>41814</v>
      </c>
      <c r="C4518" s="3">
        <v>0.51802083333333337</v>
      </c>
      <c r="D4518" t="s">
        <v>31</v>
      </c>
      <c r="E4518" t="s">
        <v>27</v>
      </c>
      <c r="F4518" t="s">
        <v>20</v>
      </c>
      <c r="G4518" t="s">
        <v>8</v>
      </c>
      <c r="H4518">
        <v>47449</v>
      </c>
      <c r="I4518">
        <f>IF(Table3_1[[#This Row],[Status]]="Hired",1,0)</f>
        <v>1</v>
      </c>
      <c r="J4518" t="b">
        <f>OR((Table3_1[[#This Row],[Offered Salary]]&lt;$O$27),(Table3_1[[#This Row],[Offered Salary]]&gt;$O$28))</f>
        <v>0</v>
      </c>
      <c r="K4518" t="str">
        <f>IF(Table3_1[[#This Row],[Offered Salary]]&lt;$O$27,"Low",IF(Table3_1[[#This Row],[Offered Salary]]&gt;$O$28,"High",""))</f>
        <v/>
      </c>
      <c r="L4518" s="6">
        <f>((Table3_1[[#This Row],[Offered Salary]]-$O$25)/$O$26)</f>
        <v>-8.7888826918708945E-2</v>
      </c>
    </row>
    <row r="4519" spans="1:12" x14ac:dyDescent="0.3">
      <c r="A4519">
        <v>323810</v>
      </c>
      <c r="B4519" s="2">
        <v>41814</v>
      </c>
      <c r="C4519" s="3">
        <v>0.51848379629629626</v>
      </c>
      <c r="D4519" t="s">
        <v>31</v>
      </c>
      <c r="E4519" t="s">
        <v>29</v>
      </c>
      <c r="F4519" t="s">
        <v>20</v>
      </c>
      <c r="G4519" t="s">
        <v>8</v>
      </c>
      <c r="H4519">
        <v>61337</v>
      </c>
      <c r="I4519">
        <f>IF(Table3_1[[#This Row],[Status]]="Hired",1,0)</f>
        <v>1</v>
      </c>
      <c r="J4519" t="b">
        <f>OR((Table3_1[[#This Row],[Offered Salary]]&lt;$O$27),(Table3_1[[#This Row],[Offered Salary]]&gt;$O$28))</f>
        <v>0</v>
      </c>
      <c r="K4519" t="str">
        <f>IF(Table3_1[[#This Row],[Offered Salary]]&lt;$O$27,"Low",IF(Table3_1[[#This Row],[Offered Salary]]&gt;$O$28,"High",""))</f>
        <v/>
      </c>
      <c r="L4519" s="6">
        <f>((Table3_1[[#This Row],[Offered Salary]]-$O$25)/$O$26)</f>
        <v>0.39348979297462044</v>
      </c>
    </row>
    <row r="4520" spans="1:12" x14ac:dyDescent="0.3">
      <c r="A4520">
        <v>372692</v>
      </c>
      <c r="B4520" s="2">
        <v>41822</v>
      </c>
      <c r="C4520" s="3">
        <v>0.48030092592592594</v>
      </c>
      <c r="D4520" t="s">
        <v>30</v>
      </c>
      <c r="E4520" t="s">
        <v>29</v>
      </c>
      <c r="F4520" t="s">
        <v>20</v>
      </c>
      <c r="G4520" t="s">
        <v>8</v>
      </c>
      <c r="H4520">
        <v>77329</v>
      </c>
      <c r="I4520">
        <f>IF(Table3_1[[#This Row],[Status]]="Hired",1,0)</f>
        <v>0</v>
      </c>
      <c r="J4520" t="b">
        <f>OR((Table3_1[[#This Row],[Offered Salary]]&lt;$O$27),(Table3_1[[#This Row],[Offered Salary]]&gt;$O$28))</f>
        <v>0</v>
      </c>
      <c r="K4520" t="str">
        <f>IF(Table3_1[[#This Row],[Offered Salary]]&lt;$O$27,"Low",IF(Table3_1[[#This Row],[Offered Salary]]&gt;$O$28,"High",""))</f>
        <v/>
      </c>
      <c r="L4520" s="6">
        <f>((Table3_1[[#This Row],[Offered Salary]]-$O$25)/$O$26)</f>
        <v>0.94779616461446237</v>
      </c>
    </row>
    <row r="4521" spans="1:12" x14ac:dyDescent="0.3">
      <c r="A4521">
        <v>258499</v>
      </c>
      <c r="B4521" s="2">
        <v>41760</v>
      </c>
      <c r="C4521" s="3">
        <v>0.3555787037037037</v>
      </c>
      <c r="D4521" t="s">
        <v>30</v>
      </c>
      <c r="E4521" t="s">
        <v>27</v>
      </c>
      <c r="F4521" t="s">
        <v>20</v>
      </c>
      <c r="G4521" t="s">
        <v>2</v>
      </c>
      <c r="H4521">
        <v>11487</v>
      </c>
      <c r="I4521">
        <f>IF(Table3_1[[#This Row],[Status]]="Hired",1,0)</f>
        <v>0</v>
      </c>
      <c r="J4521" t="b">
        <f>OR((Table3_1[[#This Row],[Offered Salary]]&lt;$O$27),(Table3_1[[#This Row],[Offered Salary]]&gt;$O$28))</f>
        <v>1</v>
      </c>
      <c r="K4521" t="str">
        <f>IF(Table3_1[[#This Row],[Offered Salary]]&lt;$O$27,"Low",IF(Table3_1[[#This Row],[Offered Salary]]&gt;$O$28,"High",""))</f>
        <v>Low</v>
      </c>
      <c r="L4521" s="6">
        <f>((Table3_1[[#This Row],[Offered Salary]]-$O$25)/$O$26)</f>
        <v>-1.3343849335290137</v>
      </c>
    </row>
    <row r="4522" spans="1:12" x14ac:dyDescent="0.3">
      <c r="A4522">
        <v>75604</v>
      </c>
      <c r="B4522" s="2">
        <v>41764</v>
      </c>
      <c r="C4522" s="3">
        <v>0.54072916666666671</v>
      </c>
      <c r="D4522" t="s">
        <v>31</v>
      </c>
      <c r="E4522" t="s">
        <v>27</v>
      </c>
      <c r="F4522" t="s">
        <v>20</v>
      </c>
      <c r="G4522" t="s">
        <v>2</v>
      </c>
      <c r="H4522">
        <v>88226</v>
      </c>
      <c r="I4522">
        <f>IF(Table3_1[[#This Row],[Status]]="Hired",1,0)</f>
        <v>1</v>
      </c>
      <c r="J4522" t="b">
        <f>OR((Table3_1[[#This Row],[Offered Salary]]&lt;$O$27),(Table3_1[[#This Row],[Offered Salary]]&gt;$O$28))</f>
        <v>0</v>
      </c>
      <c r="K4522" t="str">
        <f>IF(Table3_1[[#This Row],[Offered Salary]]&lt;$O$27,"Low",IF(Table3_1[[#This Row],[Offered Salary]]&gt;$O$28,"High",""))</f>
        <v/>
      </c>
      <c r="L4522" s="6">
        <f>((Table3_1[[#This Row],[Offered Salary]]-$O$25)/$O$26)</f>
        <v>1.3255023009175737</v>
      </c>
    </row>
    <row r="4523" spans="1:12" x14ac:dyDescent="0.3">
      <c r="A4523">
        <v>920125</v>
      </c>
      <c r="B4523" s="2">
        <v>41765</v>
      </c>
      <c r="C4523" s="3">
        <v>0.7669907407407407</v>
      </c>
      <c r="D4523" t="s">
        <v>30</v>
      </c>
      <c r="E4523" t="s">
        <v>29</v>
      </c>
      <c r="F4523" t="s">
        <v>20</v>
      </c>
      <c r="G4523" t="s">
        <v>2</v>
      </c>
      <c r="H4523">
        <v>5984</v>
      </c>
      <c r="I4523">
        <f>IF(Table3_1[[#This Row],[Status]]="Hired",1,0)</f>
        <v>0</v>
      </c>
      <c r="J4523" t="b">
        <f>OR((Table3_1[[#This Row],[Offered Salary]]&lt;$O$27),(Table3_1[[#This Row],[Offered Salary]]&gt;$O$28))</f>
        <v>1</v>
      </c>
      <c r="K4523" t="str">
        <f>IF(Table3_1[[#This Row],[Offered Salary]]&lt;$O$27,"Low",IF(Table3_1[[#This Row],[Offered Salary]]&gt;$O$28,"High",""))</f>
        <v>Low</v>
      </c>
      <c r="L4523" s="6">
        <f>((Table3_1[[#This Row],[Offered Salary]]-$O$25)/$O$26)</f>
        <v>-1.5251270522842695</v>
      </c>
    </row>
    <row r="4524" spans="1:12" x14ac:dyDescent="0.3">
      <c r="A4524">
        <v>484721</v>
      </c>
      <c r="B4524" s="2">
        <v>41765</v>
      </c>
      <c r="C4524" s="3">
        <v>0.76739583333333339</v>
      </c>
      <c r="D4524" t="s">
        <v>30</v>
      </c>
      <c r="E4524" t="s">
        <v>29</v>
      </c>
      <c r="F4524" t="s">
        <v>20</v>
      </c>
      <c r="G4524" t="s">
        <v>2</v>
      </c>
      <c r="H4524">
        <v>61756</v>
      </c>
      <c r="I4524">
        <f>IF(Table3_1[[#This Row],[Status]]="Hired",1,0)</f>
        <v>0</v>
      </c>
      <c r="J4524" t="b">
        <f>OR((Table3_1[[#This Row],[Offered Salary]]&lt;$O$27),(Table3_1[[#This Row],[Offered Salary]]&gt;$O$28))</f>
        <v>0</v>
      </c>
      <c r="K4524" t="str">
        <f>IF(Table3_1[[#This Row],[Offered Salary]]&lt;$O$27,"Low",IF(Table3_1[[#This Row],[Offered Salary]]&gt;$O$28,"High",""))</f>
        <v/>
      </c>
      <c r="L4524" s="6">
        <f>((Table3_1[[#This Row],[Offered Salary]]-$O$25)/$O$26)</f>
        <v>0.40801295266178239</v>
      </c>
    </row>
    <row r="4525" spans="1:12" x14ac:dyDescent="0.3">
      <c r="A4525">
        <v>883770</v>
      </c>
      <c r="B4525" s="2">
        <v>41768</v>
      </c>
      <c r="C4525" s="3">
        <v>0.30297453703703703</v>
      </c>
      <c r="D4525" t="s">
        <v>31</v>
      </c>
      <c r="E4525" t="s">
        <v>27</v>
      </c>
      <c r="F4525" t="s">
        <v>20</v>
      </c>
      <c r="G4525" t="s">
        <v>2</v>
      </c>
      <c r="H4525">
        <v>54585</v>
      </c>
      <c r="I4525">
        <f>IF(Table3_1[[#This Row],[Status]]="Hired",1,0)</f>
        <v>1</v>
      </c>
      <c r="J4525" t="b">
        <f>OR((Table3_1[[#This Row],[Offered Salary]]&lt;$O$27),(Table3_1[[#This Row],[Offered Salary]]&gt;$O$28))</f>
        <v>0</v>
      </c>
      <c r="K4525" t="str">
        <f>IF(Table3_1[[#This Row],[Offered Salary]]&lt;$O$27,"Low",IF(Table3_1[[#This Row],[Offered Salary]]&gt;$O$28,"High",""))</f>
        <v/>
      </c>
      <c r="L4525" s="6">
        <f>((Table3_1[[#This Row],[Offered Salary]]-$O$25)/$O$26)</f>
        <v>0.1594554869896147</v>
      </c>
    </row>
    <row r="4526" spans="1:12" x14ac:dyDescent="0.3">
      <c r="A4526">
        <v>774683</v>
      </c>
      <c r="B4526" s="2">
        <v>41879</v>
      </c>
      <c r="C4526" s="3">
        <v>0.39665509259259257</v>
      </c>
      <c r="D4526" t="s">
        <v>31</v>
      </c>
      <c r="E4526" t="s">
        <v>29</v>
      </c>
      <c r="F4526" t="s">
        <v>13</v>
      </c>
      <c r="G4526" t="s">
        <v>10</v>
      </c>
      <c r="H4526">
        <v>50604</v>
      </c>
      <c r="I4526">
        <f>IF(Table3_1[[#This Row],[Status]]="Hired",1,0)</f>
        <v>1</v>
      </c>
      <c r="J4526" t="b">
        <f>OR((Table3_1[[#This Row],[Offered Salary]]&lt;$O$27),(Table3_1[[#This Row],[Offered Salary]]&gt;$O$28))</f>
        <v>0</v>
      </c>
      <c r="K4526" t="str">
        <f>IF(Table3_1[[#This Row],[Offered Salary]]&lt;$O$27,"Low",IF(Table3_1[[#This Row],[Offered Salary]]&gt;$O$28,"High",""))</f>
        <v/>
      </c>
      <c r="L4526" s="6">
        <f>((Table3_1[[#This Row],[Offered Salary]]-$O$25)/$O$26)</f>
        <v>2.1468139222092779E-2</v>
      </c>
    </row>
    <row r="4527" spans="1:12" x14ac:dyDescent="0.3">
      <c r="A4527">
        <v>314450</v>
      </c>
      <c r="B4527" s="2">
        <v>41879</v>
      </c>
      <c r="C4527" s="3">
        <v>0.39890046296296294</v>
      </c>
      <c r="D4527" t="s">
        <v>31</v>
      </c>
      <c r="E4527" t="s">
        <v>29</v>
      </c>
      <c r="F4527" t="s">
        <v>13</v>
      </c>
      <c r="G4527" t="s">
        <v>10</v>
      </c>
      <c r="H4527">
        <v>15294</v>
      </c>
      <c r="I4527">
        <f>IF(Table3_1[[#This Row],[Status]]="Hired",1,0)</f>
        <v>1</v>
      </c>
      <c r="J4527" t="b">
        <f>OR((Table3_1[[#This Row],[Offered Salary]]&lt;$O$27),(Table3_1[[#This Row],[Offered Salary]]&gt;$O$28))</f>
        <v>0</v>
      </c>
      <c r="K4527" t="str">
        <f>IF(Table3_1[[#This Row],[Offered Salary]]&lt;$O$27,"Low",IF(Table3_1[[#This Row],[Offered Salary]]&gt;$O$28,"High",""))</f>
        <v/>
      </c>
      <c r="L4527" s="6">
        <f>((Table3_1[[#This Row],[Offered Salary]]-$O$25)/$O$26)</f>
        <v>-1.2024286831017452</v>
      </c>
    </row>
    <row r="4528" spans="1:12" x14ac:dyDescent="0.3">
      <c r="A4528">
        <v>978058</v>
      </c>
      <c r="B4528" s="2">
        <v>41767</v>
      </c>
      <c r="C4528" s="3">
        <v>0.39858796296296295</v>
      </c>
      <c r="D4528" t="s">
        <v>31</v>
      </c>
      <c r="E4528" t="s">
        <v>27</v>
      </c>
      <c r="F4528" t="s">
        <v>15</v>
      </c>
      <c r="G4528" t="s">
        <v>2</v>
      </c>
      <c r="H4528">
        <v>56575</v>
      </c>
      <c r="I4528">
        <f>IF(Table3_1[[#This Row],[Status]]="Hired",1,0)</f>
        <v>1</v>
      </c>
      <c r="J4528" t="b">
        <f>OR((Table3_1[[#This Row],[Offered Salary]]&lt;$O$27),(Table3_1[[#This Row],[Offered Salary]]&gt;$O$28))</f>
        <v>0</v>
      </c>
      <c r="K4528" t="str">
        <f>IF(Table3_1[[#This Row],[Offered Salary]]&lt;$O$27,"Low",IF(Table3_1[[#This Row],[Offered Salary]]&gt;$O$28,"High",""))</f>
        <v/>
      </c>
      <c r="L4528" s="6">
        <f>((Table3_1[[#This Row],[Offered Salary]]-$O$25)/$O$26)</f>
        <v>0.22843183013389215</v>
      </c>
    </row>
    <row r="4529" spans="1:12" x14ac:dyDescent="0.3">
      <c r="A4529">
        <v>125548</v>
      </c>
      <c r="B4529" s="2">
        <v>41767</v>
      </c>
      <c r="C4529" s="3">
        <v>0.39883101851851854</v>
      </c>
      <c r="D4529" t="s">
        <v>30</v>
      </c>
      <c r="E4529" t="s">
        <v>29</v>
      </c>
      <c r="F4529" t="s">
        <v>15</v>
      </c>
      <c r="G4529" t="s">
        <v>2</v>
      </c>
      <c r="H4529">
        <v>45815</v>
      </c>
      <c r="I4529">
        <f>IF(Table3_1[[#This Row],[Status]]="Hired",1,0)</f>
        <v>0</v>
      </c>
      <c r="J4529" t="b">
        <f>OR((Table3_1[[#This Row],[Offered Salary]]&lt;$O$27),(Table3_1[[#This Row],[Offered Salary]]&gt;$O$28))</f>
        <v>0</v>
      </c>
      <c r="K4529" t="str">
        <f>IF(Table3_1[[#This Row],[Offered Salary]]&lt;$O$27,"Low",IF(Table3_1[[#This Row],[Offered Salary]]&gt;$O$28,"High",""))</f>
        <v/>
      </c>
      <c r="L4529" s="6">
        <f>((Table3_1[[#This Row],[Offered Salary]]-$O$25)/$O$26)</f>
        <v>-0.1445256835507438</v>
      </c>
    </row>
    <row r="4530" spans="1:12" x14ac:dyDescent="0.3">
      <c r="A4530">
        <v>908214</v>
      </c>
      <c r="B4530" s="2">
        <v>41816</v>
      </c>
      <c r="C4530" s="3">
        <v>0.39746527777777779</v>
      </c>
      <c r="D4530" t="s">
        <v>31</v>
      </c>
      <c r="E4530" t="s">
        <v>29</v>
      </c>
      <c r="F4530" t="s">
        <v>15</v>
      </c>
      <c r="G4530" t="s">
        <v>2</v>
      </c>
      <c r="H4530">
        <v>48007</v>
      </c>
      <c r="I4530">
        <f>IF(Table3_1[[#This Row],[Status]]="Hired",1,0)</f>
        <v>1</v>
      </c>
      <c r="J4530" t="b">
        <f>OR((Table3_1[[#This Row],[Offered Salary]]&lt;$O$27),(Table3_1[[#This Row],[Offered Salary]]&gt;$O$28))</f>
        <v>0</v>
      </c>
      <c r="K4530" t="str">
        <f>IF(Table3_1[[#This Row],[Offered Salary]]&lt;$O$27,"Low",IF(Table3_1[[#This Row],[Offered Salary]]&gt;$O$28,"High",""))</f>
        <v/>
      </c>
      <c r="L4530" s="6">
        <f>((Table3_1[[#This Row],[Offered Salary]]-$O$25)/$O$26)</f>
        <v>-6.8547721655137672E-2</v>
      </c>
    </row>
    <row r="4531" spans="1:12" x14ac:dyDescent="0.3">
      <c r="A4531">
        <v>203207</v>
      </c>
      <c r="B4531" s="2">
        <v>41830</v>
      </c>
      <c r="C4531" s="3">
        <v>0.19112268518518519</v>
      </c>
      <c r="D4531" t="s">
        <v>30</v>
      </c>
      <c r="E4531" t="s">
        <v>29</v>
      </c>
      <c r="F4531" t="s">
        <v>15</v>
      </c>
      <c r="G4531" t="s">
        <v>2</v>
      </c>
      <c r="H4531">
        <v>19578</v>
      </c>
      <c r="I4531">
        <f>IF(Table3_1[[#This Row],[Status]]="Hired",1,0)</f>
        <v>0</v>
      </c>
      <c r="J4531" t="b">
        <f>OR((Table3_1[[#This Row],[Offered Salary]]&lt;$O$27),(Table3_1[[#This Row],[Offered Salary]]&gt;$O$28))</f>
        <v>0</v>
      </c>
      <c r="K4531" t="str">
        <f>IF(Table3_1[[#This Row],[Offered Salary]]&lt;$O$27,"Low",IF(Table3_1[[#This Row],[Offered Salary]]&gt;$O$28,"High",""))</f>
        <v/>
      </c>
      <c r="L4531" s="6">
        <f>((Table3_1[[#This Row],[Offered Salary]]-$O$25)/$O$26)</f>
        <v>-1.0539389072072303</v>
      </c>
    </row>
    <row r="4532" spans="1:12" x14ac:dyDescent="0.3">
      <c r="A4532">
        <v>618160</v>
      </c>
      <c r="B4532" s="2">
        <v>41851</v>
      </c>
      <c r="C4532" s="3">
        <v>0.39730324074074075</v>
      </c>
      <c r="D4532" t="s">
        <v>30</v>
      </c>
      <c r="E4532" t="s">
        <v>29</v>
      </c>
      <c r="F4532" t="s">
        <v>15</v>
      </c>
      <c r="G4532" t="s">
        <v>2</v>
      </c>
      <c r="H4532">
        <v>69076</v>
      </c>
      <c r="I4532">
        <f>IF(Table3_1[[#This Row],[Status]]="Hired",1,0)</f>
        <v>0</v>
      </c>
      <c r="J4532" t="b">
        <f>OR((Table3_1[[#This Row],[Offered Salary]]&lt;$O$27),(Table3_1[[#This Row],[Offered Salary]]&gt;$O$28))</f>
        <v>0</v>
      </c>
      <c r="K4532" t="str">
        <f>IF(Table3_1[[#This Row],[Offered Salary]]&lt;$O$27,"Low",IF(Table3_1[[#This Row],[Offered Salary]]&gt;$O$28,"High",""))</f>
        <v/>
      </c>
      <c r="L4532" s="6">
        <f>((Table3_1[[#This Row],[Offered Salary]]-$O$25)/$O$26)</f>
        <v>0.66173497870002917</v>
      </c>
    </row>
    <row r="4533" spans="1:12" x14ac:dyDescent="0.3">
      <c r="A4533">
        <v>824459</v>
      </c>
      <c r="B4533" s="2">
        <v>41850</v>
      </c>
      <c r="C4533" s="3">
        <v>6.4479166666666671E-2</v>
      </c>
      <c r="D4533" t="s">
        <v>30</v>
      </c>
      <c r="E4533" t="s">
        <v>28</v>
      </c>
      <c r="F4533" t="s">
        <v>20</v>
      </c>
      <c r="G4533" t="s">
        <v>10</v>
      </c>
      <c r="H4533">
        <v>75273</v>
      </c>
      <c r="I4533">
        <f>IF(Table3_1[[#This Row],[Status]]="Hired",1,0)</f>
        <v>0</v>
      </c>
      <c r="J4533" t="b">
        <f>OR((Table3_1[[#This Row],[Offered Salary]]&lt;$O$27),(Table3_1[[#This Row],[Offered Salary]]&gt;$O$28))</f>
        <v>0</v>
      </c>
      <c r="K4533" t="str">
        <f>IF(Table3_1[[#This Row],[Offered Salary]]&lt;$O$27,"Low",IF(Table3_1[[#This Row],[Offered Salary]]&gt;$O$28,"High",""))</f>
        <v/>
      </c>
      <c r="L4533" s="6">
        <f>((Table3_1[[#This Row],[Offered Salary]]-$O$25)/$O$26)</f>
        <v>0.87653216385836463</v>
      </c>
    </row>
    <row r="4534" spans="1:12" x14ac:dyDescent="0.3">
      <c r="A4534">
        <v>601533</v>
      </c>
      <c r="B4534" s="2">
        <v>41858</v>
      </c>
      <c r="C4534" s="3">
        <v>0.64931712962962962</v>
      </c>
      <c r="D4534" t="s">
        <v>31</v>
      </c>
      <c r="E4534" t="s">
        <v>28</v>
      </c>
      <c r="F4534" t="s">
        <v>20</v>
      </c>
      <c r="G4534" t="s">
        <v>10</v>
      </c>
      <c r="H4534">
        <v>42529</v>
      </c>
      <c r="I4534">
        <f>IF(Table3_1[[#This Row],[Status]]="Hired",1,0)</f>
        <v>1</v>
      </c>
      <c r="J4534" t="b">
        <f>OR((Table3_1[[#This Row],[Offered Salary]]&lt;$O$27),(Table3_1[[#This Row],[Offered Salary]]&gt;$O$28))</f>
        <v>0</v>
      </c>
      <c r="K4534" t="str">
        <f>IF(Table3_1[[#This Row],[Offered Salary]]&lt;$O$27,"Low",IF(Table3_1[[#This Row],[Offered Salary]]&gt;$O$28,"High",""))</f>
        <v/>
      </c>
      <c r="L4534" s="6">
        <f>((Table3_1[[#This Row],[Offered Salary]]-$O$25)/$O$26)</f>
        <v>-0.25842330343621905</v>
      </c>
    </row>
    <row r="4535" spans="1:12" x14ac:dyDescent="0.3">
      <c r="A4535">
        <v>114265</v>
      </c>
      <c r="B4535" s="2">
        <v>41873</v>
      </c>
      <c r="C4535" s="3">
        <v>0.58125000000000004</v>
      </c>
      <c r="D4535" t="s">
        <v>31</v>
      </c>
      <c r="E4535" t="s">
        <v>29</v>
      </c>
      <c r="F4535" t="s">
        <v>20</v>
      </c>
      <c r="G4535" t="s">
        <v>10</v>
      </c>
      <c r="H4535">
        <v>81743</v>
      </c>
      <c r="I4535">
        <f>IF(Table3_1[[#This Row],[Status]]="Hired",1,0)</f>
        <v>1</v>
      </c>
      <c r="J4535" t="b">
        <f>OR((Table3_1[[#This Row],[Offered Salary]]&lt;$O$27),(Table3_1[[#This Row],[Offered Salary]]&gt;$O$28))</f>
        <v>0</v>
      </c>
      <c r="K4535" t="str">
        <f>IF(Table3_1[[#This Row],[Offered Salary]]&lt;$O$27,"Low",IF(Table3_1[[#This Row],[Offered Salary]]&gt;$O$28,"High",""))</f>
        <v/>
      </c>
      <c r="L4535" s="6">
        <f>((Table3_1[[#This Row],[Offered Salary]]-$O$25)/$O$26)</f>
        <v>1.1007919327746838</v>
      </c>
    </row>
    <row r="4536" spans="1:12" x14ac:dyDescent="0.3">
      <c r="A4536">
        <v>339175</v>
      </c>
      <c r="B4536" s="2">
        <v>41777</v>
      </c>
      <c r="C4536" s="3">
        <v>0.29533564814814817</v>
      </c>
      <c r="D4536" t="s">
        <v>30</v>
      </c>
      <c r="E4536" t="s">
        <v>29</v>
      </c>
      <c r="F4536" t="s">
        <v>20</v>
      </c>
      <c r="G4536" t="s">
        <v>2</v>
      </c>
      <c r="H4536">
        <v>46215</v>
      </c>
      <c r="I4536">
        <f>IF(Table3_1[[#This Row],[Status]]="Hired",1,0)</f>
        <v>0</v>
      </c>
      <c r="J4536" t="b">
        <f>OR((Table3_1[[#This Row],[Offered Salary]]&lt;$O$27),(Table3_1[[#This Row],[Offered Salary]]&gt;$O$28))</f>
        <v>0</v>
      </c>
      <c r="K4536" t="str">
        <f>IF(Table3_1[[#This Row],[Offered Salary]]&lt;$O$27,"Low",IF(Table3_1[[#This Row],[Offered Salary]]&gt;$O$28,"High",""))</f>
        <v/>
      </c>
      <c r="L4536" s="6">
        <f>((Table3_1[[#This Row],[Offered Salary]]-$O$25)/$O$26)</f>
        <v>-0.13066109196395437</v>
      </c>
    </row>
    <row r="4537" spans="1:12" x14ac:dyDescent="0.3">
      <c r="A4537">
        <v>980636</v>
      </c>
      <c r="B4537" s="2">
        <v>41817</v>
      </c>
      <c r="C4537" s="3">
        <v>0.39763888888888888</v>
      </c>
      <c r="D4537" t="s">
        <v>31</v>
      </c>
      <c r="E4537" t="s">
        <v>27</v>
      </c>
      <c r="F4537" t="s">
        <v>20</v>
      </c>
      <c r="G4537" t="s">
        <v>2</v>
      </c>
      <c r="H4537">
        <v>64507</v>
      </c>
      <c r="I4537">
        <f>IF(Table3_1[[#This Row],[Status]]="Hired",1,0)</f>
        <v>1</v>
      </c>
      <c r="J4537" t="b">
        <f>OR((Table3_1[[#This Row],[Offered Salary]]&lt;$O$27),(Table3_1[[#This Row],[Offered Salary]]&gt;$O$28))</f>
        <v>0</v>
      </c>
      <c r="K4537" t="str">
        <f>IF(Table3_1[[#This Row],[Offered Salary]]&lt;$O$27,"Low",IF(Table3_1[[#This Row],[Offered Salary]]&gt;$O$28,"High",""))</f>
        <v/>
      </c>
      <c r="L4537" s="6">
        <f>((Table3_1[[#This Row],[Offered Salary]]-$O$25)/$O$26)</f>
        <v>0.50336668129992679</v>
      </c>
    </row>
    <row r="4538" spans="1:12" x14ac:dyDescent="0.3">
      <c r="A4538">
        <v>172700</v>
      </c>
      <c r="B4538" s="2">
        <v>41821</v>
      </c>
      <c r="C4538" s="3">
        <v>0.34318287037037037</v>
      </c>
      <c r="D4538" t="s">
        <v>30</v>
      </c>
      <c r="E4538" t="s">
        <v>27</v>
      </c>
      <c r="F4538" t="s">
        <v>20</v>
      </c>
      <c r="G4538" t="s">
        <v>2</v>
      </c>
      <c r="H4538">
        <v>83014</v>
      </c>
      <c r="I4538">
        <f>IF(Table3_1[[#This Row],[Status]]="Hired",1,0)</f>
        <v>0</v>
      </c>
      <c r="J4538" t="b">
        <f>OR((Table3_1[[#This Row],[Offered Salary]]&lt;$O$27),(Table3_1[[#This Row],[Offered Salary]]&gt;$O$28))</f>
        <v>0</v>
      </c>
      <c r="K4538" t="str">
        <f>IF(Table3_1[[#This Row],[Offered Salary]]&lt;$O$27,"Low",IF(Table3_1[[#This Row],[Offered Salary]]&gt;$O$28,"High",""))</f>
        <v/>
      </c>
      <c r="L4538" s="6">
        <f>((Table3_1[[#This Row],[Offered Salary]]-$O$25)/$O$26)</f>
        <v>1.1448466725417072</v>
      </c>
    </row>
    <row r="4539" spans="1:12" x14ac:dyDescent="0.3">
      <c r="A4539">
        <v>851534</v>
      </c>
      <c r="B4539" s="2">
        <v>41821</v>
      </c>
      <c r="C4539" s="3">
        <v>0.34350694444444446</v>
      </c>
      <c r="D4539" t="s">
        <v>30</v>
      </c>
      <c r="E4539" t="s">
        <v>29</v>
      </c>
      <c r="F4539" t="s">
        <v>20</v>
      </c>
      <c r="G4539" t="s">
        <v>2</v>
      </c>
      <c r="H4539">
        <v>64240</v>
      </c>
      <c r="I4539">
        <f>IF(Table3_1[[#This Row],[Status]]="Hired",1,0)</f>
        <v>0</v>
      </c>
      <c r="J4539" t="b">
        <f>OR((Table3_1[[#This Row],[Offered Salary]]&lt;$O$27),(Table3_1[[#This Row],[Offered Salary]]&gt;$O$28))</f>
        <v>0</v>
      </c>
      <c r="K4539" t="str">
        <f>IF(Table3_1[[#This Row],[Offered Salary]]&lt;$O$27,"Low",IF(Table3_1[[#This Row],[Offered Salary]]&gt;$O$28,"High",""))</f>
        <v/>
      </c>
      <c r="L4539" s="6">
        <f>((Table3_1[[#This Row],[Offered Salary]]-$O$25)/$O$26)</f>
        <v>0.49411206641574484</v>
      </c>
    </row>
    <row r="4540" spans="1:12" x14ac:dyDescent="0.3">
      <c r="A4540">
        <v>660138</v>
      </c>
      <c r="B4540" s="2">
        <v>41806</v>
      </c>
      <c r="C4540" s="3">
        <v>0.39700231481481479</v>
      </c>
      <c r="D4540" t="s">
        <v>31</v>
      </c>
      <c r="E4540" t="s">
        <v>27</v>
      </c>
      <c r="F4540" t="s">
        <v>12</v>
      </c>
      <c r="G4540" t="s">
        <v>10</v>
      </c>
      <c r="H4540">
        <v>27018</v>
      </c>
      <c r="I4540">
        <f>IF(Table3_1[[#This Row],[Status]]="Hired",1,0)</f>
        <v>1</v>
      </c>
      <c r="J4540" t="b">
        <f>OR((Table3_1[[#This Row],[Offered Salary]]&lt;$O$27),(Table3_1[[#This Row],[Offered Salary]]&gt;$O$28))</f>
        <v>0</v>
      </c>
      <c r="K4540" t="str">
        <f>IF(Table3_1[[#This Row],[Offered Salary]]&lt;$O$27,"Low",IF(Table3_1[[#This Row],[Offered Salary]]&gt;$O$28,"High",""))</f>
        <v/>
      </c>
      <c r="L4540" s="6">
        <f>((Table3_1[[#This Row],[Offered Salary]]-$O$25)/$O$26)</f>
        <v>-0.79605750369294659</v>
      </c>
    </row>
    <row r="4541" spans="1:12" x14ac:dyDescent="0.3">
      <c r="A4541">
        <v>107686</v>
      </c>
      <c r="B4541" s="2">
        <v>41806</v>
      </c>
      <c r="C4541" s="3">
        <v>0.3973726851851852</v>
      </c>
      <c r="D4541" t="s">
        <v>30</v>
      </c>
      <c r="E4541" t="s">
        <v>27</v>
      </c>
      <c r="F4541" t="s">
        <v>12</v>
      </c>
      <c r="G4541" t="s">
        <v>10</v>
      </c>
      <c r="H4541">
        <v>53967</v>
      </c>
      <c r="I4541">
        <f>IF(Table3_1[[#This Row],[Status]]="Hired",1,0)</f>
        <v>0</v>
      </c>
      <c r="J4541" t="b">
        <f>OR((Table3_1[[#This Row],[Offered Salary]]&lt;$O$27),(Table3_1[[#This Row],[Offered Salary]]&gt;$O$28))</f>
        <v>0</v>
      </c>
      <c r="K4541" t="str">
        <f>IF(Table3_1[[#This Row],[Offered Salary]]&lt;$O$27,"Low",IF(Table3_1[[#This Row],[Offered Salary]]&gt;$O$28,"High",""))</f>
        <v/>
      </c>
      <c r="L4541" s="6">
        <f>((Table3_1[[#This Row],[Offered Salary]]-$O$25)/$O$26)</f>
        <v>0.13803469298802501</v>
      </c>
    </row>
    <row r="4542" spans="1:12" x14ac:dyDescent="0.3">
      <c r="A4542">
        <v>381271</v>
      </c>
      <c r="B4542" s="2">
        <v>41778</v>
      </c>
      <c r="C4542" s="3">
        <v>0.39681712962962962</v>
      </c>
      <c r="D4542" t="s">
        <v>31</v>
      </c>
      <c r="E4542" t="s">
        <v>29</v>
      </c>
      <c r="F4542" t="s">
        <v>13</v>
      </c>
      <c r="G4542" t="s">
        <v>7</v>
      </c>
      <c r="H4542">
        <v>85440</v>
      </c>
      <c r="I4542">
        <f>IF(Table3_1[[#This Row],[Status]]="Hired",1,0)</f>
        <v>1</v>
      </c>
      <c r="J4542" t="b">
        <f>OR((Table3_1[[#This Row],[Offered Salary]]&lt;$O$27),(Table3_1[[#This Row],[Offered Salary]]&gt;$O$28))</f>
        <v>0</v>
      </c>
      <c r="K4542" t="str">
        <f>IF(Table3_1[[#This Row],[Offered Salary]]&lt;$O$27,"Low",IF(Table3_1[[#This Row],[Offered Salary]]&gt;$O$28,"High",""))</f>
        <v/>
      </c>
      <c r="L4542" s="6">
        <f>((Table3_1[[#This Row],[Offered Salary]]-$O$25)/$O$26)</f>
        <v>1.2289354205155851</v>
      </c>
    </row>
    <row r="4543" spans="1:12" x14ac:dyDescent="0.3">
      <c r="A4543">
        <v>984518</v>
      </c>
      <c r="B4543" s="2">
        <v>41778</v>
      </c>
      <c r="C4543" s="3">
        <v>0.39850694444444446</v>
      </c>
      <c r="D4543" t="s">
        <v>30</v>
      </c>
      <c r="E4543" t="s">
        <v>29</v>
      </c>
      <c r="F4543" t="s">
        <v>13</v>
      </c>
      <c r="G4543" t="s">
        <v>7</v>
      </c>
      <c r="H4543">
        <v>65617</v>
      </c>
      <c r="I4543">
        <f>IF(Table3_1[[#This Row],[Status]]="Hired",1,0)</f>
        <v>0</v>
      </c>
      <c r="J4543" t="b">
        <f>OR((Table3_1[[#This Row],[Offered Salary]]&lt;$O$27),(Table3_1[[#This Row],[Offered Salary]]&gt;$O$28))</f>
        <v>0</v>
      </c>
      <c r="K4543" t="str">
        <f>IF(Table3_1[[#This Row],[Offered Salary]]&lt;$O$27,"Low",IF(Table3_1[[#This Row],[Offered Salary]]&gt;$O$28,"High",""))</f>
        <v/>
      </c>
      <c r="L4543" s="6">
        <f>((Table3_1[[#This Row],[Offered Salary]]-$O$25)/$O$26)</f>
        <v>0.54184092295326747</v>
      </c>
    </row>
    <row r="4544" spans="1:12" x14ac:dyDescent="0.3">
      <c r="A4544">
        <v>61075</v>
      </c>
      <c r="B4544" s="2">
        <v>41778</v>
      </c>
      <c r="C4544" s="3">
        <v>0.40091435185185187</v>
      </c>
      <c r="D4544" t="s">
        <v>30</v>
      </c>
      <c r="E4544" t="s">
        <v>29</v>
      </c>
      <c r="F4544" t="s">
        <v>13</v>
      </c>
      <c r="G4544" t="s">
        <v>7</v>
      </c>
      <c r="H4544">
        <v>27855</v>
      </c>
      <c r="I4544">
        <f>IF(Table3_1[[#This Row],[Status]]="Hired",1,0)</f>
        <v>0</v>
      </c>
      <c r="J4544" t="b">
        <f>OR((Table3_1[[#This Row],[Offered Salary]]&lt;$O$27),(Table3_1[[#This Row],[Offered Salary]]&gt;$O$28))</f>
        <v>0</v>
      </c>
      <c r="K4544" t="str">
        <f>IF(Table3_1[[#This Row],[Offered Salary]]&lt;$O$27,"Low",IF(Table3_1[[#This Row],[Offered Salary]]&gt;$O$28,"High",""))</f>
        <v/>
      </c>
      <c r="L4544" s="6">
        <f>((Table3_1[[#This Row],[Offered Salary]]-$O$25)/$O$26)</f>
        <v>-0.76704584579758972</v>
      </c>
    </row>
    <row r="4545" spans="1:12" x14ac:dyDescent="0.3">
      <c r="A4545">
        <v>176247</v>
      </c>
      <c r="B4545" s="2">
        <v>41842</v>
      </c>
      <c r="C4545" s="3">
        <v>0.99241898148148144</v>
      </c>
      <c r="D4545" t="s">
        <v>30</v>
      </c>
      <c r="E4545" t="s">
        <v>29</v>
      </c>
      <c r="F4545" t="s">
        <v>13</v>
      </c>
      <c r="G4545" t="s">
        <v>7</v>
      </c>
      <c r="H4545">
        <v>54276</v>
      </c>
      <c r="I4545">
        <f>IF(Table3_1[[#This Row],[Status]]="Hired",1,0)</f>
        <v>0</v>
      </c>
      <c r="J4545" t="b">
        <f>OR((Table3_1[[#This Row],[Offered Salary]]&lt;$O$27),(Table3_1[[#This Row],[Offered Salary]]&gt;$O$28))</f>
        <v>0</v>
      </c>
      <c r="K4545" t="str">
        <f>IF(Table3_1[[#This Row],[Offered Salary]]&lt;$O$27,"Low",IF(Table3_1[[#This Row],[Offered Salary]]&gt;$O$28,"High",""))</f>
        <v/>
      </c>
      <c r="L4545" s="6">
        <f>((Table3_1[[#This Row],[Offered Salary]]-$O$25)/$O$26)</f>
        <v>0.14874508998881986</v>
      </c>
    </row>
    <row r="4546" spans="1:12" x14ac:dyDescent="0.3">
      <c r="A4546">
        <v>295044</v>
      </c>
      <c r="B4546" s="2">
        <v>41842</v>
      </c>
      <c r="C4546" s="3">
        <v>0.99378472222222225</v>
      </c>
      <c r="D4546" t="s">
        <v>31</v>
      </c>
      <c r="E4546" t="s">
        <v>29</v>
      </c>
      <c r="F4546" t="s">
        <v>13</v>
      </c>
      <c r="G4546" t="s">
        <v>7</v>
      </c>
      <c r="H4546">
        <v>51283</v>
      </c>
      <c r="I4546">
        <f>IF(Table3_1[[#This Row],[Status]]="Hired",1,0)</f>
        <v>1</v>
      </c>
      <c r="J4546" t="b">
        <f>OR((Table3_1[[#This Row],[Offered Salary]]&lt;$O$27),(Table3_1[[#This Row],[Offered Salary]]&gt;$O$28))</f>
        <v>0</v>
      </c>
      <c r="K4546" t="str">
        <f>IF(Table3_1[[#This Row],[Offered Salary]]&lt;$O$27,"Low",IF(Table3_1[[#This Row],[Offered Salary]]&gt;$O$28,"High",""))</f>
        <v/>
      </c>
      <c r="L4546" s="6">
        <f>((Table3_1[[#This Row],[Offered Salary]]-$O$25)/$O$26)</f>
        <v>4.5003283440667854E-2</v>
      </c>
    </row>
    <row r="4547" spans="1:12" x14ac:dyDescent="0.3">
      <c r="A4547">
        <v>731032</v>
      </c>
      <c r="B4547" s="2">
        <v>41862</v>
      </c>
      <c r="C4547" s="3">
        <v>0.39678240740740739</v>
      </c>
      <c r="D4547" t="s">
        <v>30</v>
      </c>
      <c r="E4547" t="s">
        <v>29</v>
      </c>
      <c r="F4547" t="s">
        <v>13</v>
      </c>
      <c r="G4547" t="s">
        <v>6</v>
      </c>
      <c r="H4547">
        <v>5448</v>
      </c>
      <c r="I4547">
        <f>IF(Table3_1[[#This Row],[Status]]="Hired",1,0)</f>
        <v>0</v>
      </c>
      <c r="J4547" t="b">
        <f>OR((Table3_1[[#This Row],[Offered Salary]]&lt;$O$27),(Table3_1[[#This Row],[Offered Salary]]&gt;$O$28))</f>
        <v>1</v>
      </c>
      <c r="K4547" t="str">
        <f>IF(Table3_1[[#This Row],[Offered Salary]]&lt;$O$27,"Low",IF(Table3_1[[#This Row],[Offered Salary]]&gt;$O$28,"High",""))</f>
        <v>Low</v>
      </c>
      <c r="L4547" s="6">
        <f>((Table3_1[[#This Row],[Offered Salary]]-$O$25)/$O$26)</f>
        <v>-1.5437056050105673</v>
      </c>
    </row>
    <row r="4548" spans="1:12" x14ac:dyDescent="0.3">
      <c r="A4548">
        <v>951132</v>
      </c>
      <c r="B4548" s="2">
        <v>41862</v>
      </c>
      <c r="C4548" s="3">
        <v>0.40002314814814816</v>
      </c>
      <c r="D4548" t="s">
        <v>31</v>
      </c>
      <c r="E4548" t="s">
        <v>29</v>
      </c>
      <c r="F4548" t="s">
        <v>13</v>
      </c>
      <c r="G4548" t="s">
        <v>6</v>
      </c>
      <c r="H4548">
        <v>67781</v>
      </c>
      <c r="I4548">
        <f>IF(Table3_1[[#This Row],[Status]]="Hired",1,0)</f>
        <v>1</v>
      </c>
      <c r="J4548" t="b">
        <f>OR((Table3_1[[#This Row],[Offered Salary]]&lt;$O$27),(Table3_1[[#This Row],[Offered Salary]]&gt;$O$28))</f>
        <v>0</v>
      </c>
      <c r="K4548" t="str">
        <f>IF(Table3_1[[#This Row],[Offered Salary]]&lt;$O$27,"Low",IF(Table3_1[[#This Row],[Offered Salary]]&gt;$O$28,"High",""))</f>
        <v/>
      </c>
      <c r="L4548" s="6">
        <f>((Table3_1[[#This Row],[Offered Salary]]-$O$25)/$O$26)</f>
        <v>0.61684836343779836</v>
      </c>
    </row>
    <row r="4549" spans="1:12" x14ac:dyDescent="0.3">
      <c r="A4549">
        <v>56735</v>
      </c>
      <c r="B4549" s="2">
        <v>41863</v>
      </c>
      <c r="C4549" s="3">
        <v>0.68083333333333329</v>
      </c>
      <c r="D4549" t="s">
        <v>30</v>
      </c>
      <c r="E4549" t="s">
        <v>29</v>
      </c>
      <c r="F4549" t="s">
        <v>13</v>
      </c>
      <c r="G4549" t="s">
        <v>6</v>
      </c>
      <c r="H4549">
        <v>37796</v>
      </c>
      <c r="I4549">
        <f>IF(Table3_1[[#This Row],[Status]]="Hired",1,0)</f>
        <v>0</v>
      </c>
      <c r="J4549" t="b">
        <f>OR((Table3_1[[#This Row],[Offered Salary]]&lt;$O$27),(Table3_1[[#This Row],[Offered Salary]]&gt;$O$28))</f>
        <v>0</v>
      </c>
      <c r="K4549" t="str">
        <f>IF(Table3_1[[#This Row],[Offered Salary]]&lt;$O$27,"Low",IF(Table3_1[[#This Row],[Offered Salary]]&gt;$O$28,"High",""))</f>
        <v/>
      </c>
      <c r="L4549" s="6">
        <f>((Table3_1[[#This Row],[Offered Salary]]-$O$25)/$O$26)</f>
        <v>-0.42247608338690512</v>
      </c>
    </row>
    <row r="4550" spans="1:12" x14ac:dyDescent="0.3">
      <c r="A4550">
        <v>595633</v>
      </c>
      <c r="B4550" s="2">
        <v>41863</v>
      </c>
      <c r="C4550" s="3">
        <v>0.68226851851851855</v>
      </c>
      <c r="D4550" t="s">
        <v>31</v>
      </c>
      <c r="E4550" t="s">
        <v>29</v>
      </c>
      <c r="F4550" t="s">
        <v>13</v>
      </c>
      <c r="G4550" t="s">
        <v>6</v>
      </c>
      <c r="H4550">
        <v>43830</v>
      </c>
      <c r="I4550">
        <f>IF(Table3_1[[#This Row],[Status]]="Hired",1,0)</f>
        <v>1</v>
      </c>
      <c r="J4550" t="b">
        <f>OR((Table3_1[[#This Row],[Offered Salary]]&lt;$O$27),(Table3_1[[#This Row],[Offered Salary]]&gt;$O$28))</f>
        <v>0</v>
      </c>
      <c r="K4550" t="str">
        <f>IF(Table3_1[[#This Row],[Offered Salary]]&lt;$O$27,"Low",IF(Table3_1[[#This Row],[Offered Salary]]&gt;$O$28,"High",""))</f>
        <v/>
      </c>
      <c r="L4550" s="6">
        <f>((Table3_1[[#This Row],[Offered Salary]]-$O$25)/$O$26)</f>
        <v>-0.2133287193001864</v>
      </c>
    </row>
    <row r="4551" spans="1:12" x14ac:dyDescent="0.3">
      <c r="A4551">
        <v>621146</v>
      </c>
      <c r="B4551" s="2">
        <v>41863</v>
      </c>
      <c r="C4551" s="3">
        <v>0.68453703703703705</v>
      </c>
      <c r="D4551" t="s">
        <v>30</v>
      </c>
      <c r="E4551" t="s">
        <v>29</v>
      </c>
      <c r="F4551" t="s">
        <v>13</v>
      </c>
      <c r="G4551" t="s">
        <v>6</v>
      </c>
      <c r="H4551">
        <v>65933</v>
      </c>
      <c r="I4551">
        <f>IF(Table3_1[[#This Row],[Status]]="Hired",1,0)</f>
        <v>0</v>
      </c>
      <c r="J4551" t="b">
        <f>OR((Table3_1[[#This Row],[Offered Salary]]&lt;$O$27),(Table3_1[[#This Row],[Offered Salary]]&gt;$O$28))</f>
        <v>0</v>
      </c>
      <c r="K4551" t="str">
        <f>IF(Table3_1[[#This Row],[Offered Salary]]&lt;$O$27,"Low",IF(Table3_1[[#This Row],[Offered Salary]]&gt;$O$28,"High",""))</f>
        <v/>
      </c>
      <c r="L4551" s="6">
        <f>((Table3_1[[#This Row],[Offered Salary]]-$O$25)/$O$26)</f>
        <v>0.55279395030683109</v>
      </c>
    </row>
    <row r="4552" spans="1:12" x14ac:dyDescent="0.3">
      <c r="A4552">
        <v>997919</v>
      </c>
      <c r="B4552" s="2">
        <v>41863</v>
      </c>
      <c r="C4552" s="3">
        <v>0.68531249999999999</v>
      </c>
      <c r="D4552" t="s">
        <v>31</v>
      </c>
      <c r="E4552" t="s">
        <v>29</v>
      </c>
      <c r="F4552" t="s">
        <v>13</v>
      </c>
      <c r="G4552" t="s">
        <v>6</v>
      </c>
      <c r="H4552">
        <v>37145</v>
      </c>
      <c r="I4552">
        <f>IF(Table3_1[[#This Row],[Status]]="Hired",1,0)</f>
        <v>1</v>
      </c>
      <c r="J4552" t="b">
        <f>OR((Table3_1[[#This Row],[Offered Salary]]&lt;$O$27),(Table3_1[[#This Row],[Offered Salary]]&gt;$O$28))</f>
        <v>0</v>
      </c>
      <c r="K4552" t="str">
        <f>IF(Table3_1[[#This Row],[Offered Salary]]&lt;$O$27,"Low",IF(Table3_1[[#This Row],[Offered Salary]]&gt;$O$28,"High",""))</f>
        <v/>
      </c>
      <c r="L4552" s="6">
        <f>((Table3_1[[#This Row],[Offered Salary]]-$O$25)/$O$26)</f>
        <v>-0.44504070619440494</v>
      </c>
    </row>
    <row r="4553" spans="1:12" x14ac:dyDescent="0.3">
      <c r="A4553">
        <v>254251</v>
      </c>
      <c r="B4553" s="2">
        <v>41870</v>
      </c>
      <c r="C4553" s="3">
        <v>0.68922453703703701</v>
      </c>
      <c r="D4553" t="s">
        <v>31</v>
      </c>
      <c r="E4553" t="s">
        <v>29</v>
      </c>
      <c r="F4553" t="s">
        <v>13</v>
      </c>
      <c r="G4553" t="s">
        <v>10</v>
      </c>
      <c r="H4553">
        <v>27741</v>
      </c>
      <c r="I4553">
        <f>IF(Table3_1[[#This Row],[Status]]="Hired",1,0)</f>
        <v>1</v>
      </c>
      <c r="J4553" t="b">
        <f>OR((Table3_1[[#This Row],[Offered Salary]]&lt;$O$27),(Table3_1[[#This Row],[Offered Salary]]&gt;$O$28))</f>
        <v>0</v>
      </c>
      <c r="K4553" t="str">
        <f>IF(Table3_1[[#This Row],[Offered Salary]]&lt;$O$27,"Low",IF(Table3_1[[#This Row],[Offered Salary]]&gt;$O$28,"High",""))</f>
        <v/>
      </c>
      <c r="L4553" s="6">
        <f>((Table3_1[[#This Row],[Offered Salary]]-$O$25)/$O$26)</f>
        <v>-0.77099725439982469</v>
      </c>
    </row>
    <row r="4554" spans="1:12" x14ac:dyDescent="0.3">
      <c r="A4554">
        <v>32223</v>
      </c>
      <c r="B4554" s="2">
        <v>41772</v>
      </c>
      <c r="C4554" s="3">
        <v>0.80866898148148147</v>
      </c>
      <c r="D4554" t="s">
        <v>31</v>
      </c>
      <c r="E4554" t="s">
        <v>27</v>
      </c>
      <c r="F4554" t="s">
        <v>12</v>
      </c>
      <c r="G4554" t="s">
        <v>4</v>
      </c>
      <c r="H4554">
        <v>21586</v>
      </c>
      <c r="I4554">
        <f>IF(Table3_1[[#This Row],[Status]]="Hired",1,0)</f>
        <v>1</v>
      </c>
      <c r="J4554" t="b">
        <f>OR((Table3_1[[#This Row],[Offered Salary]]&lt;$O$27),(Table3_1[[#This Row],[Offered Salary]]&gt;$O$28))</f>
        <v>0</v>
      </c>
      <c r="K4554" t="str">
        <f>IF(Table3_1[[#This Row],[Offered Salary]]&lt;$O$27,"Low",IF(Table3_1[[#This Row],[Offered Salary]]&gt;$O$28,"High",""))</f>
        <v/>
      </c>
      <c r="L4554" s="6">
        <f>((Table3_1[[#This Row],[Offered Salary]]-$O$25)/$O$26)</f>
        <v>-0.98433865744154725</v>
      </c>
    </row>
    <row r="4555" spans="1:12" x14ac:dyDescent="0.3">
      <c r="A4555">
        <v>687825</v>
      </c>
      <c r="B4555" s="2">
        <v>41772</v>
      </c>
      <c r="C4555" s="3">
        <v>0.81097222222222221</v>
      </c>
      <c r="D4555" t="s">
        <v>31</v>
      </c>
      <c r="E4555" t="s">
        <v>29</v>
      </c>
      <c r="F4555" t="s">
        <v>12</v>
      </c>
      <c r="G4555" t="s">
        <v>4</v>
      </c>
      <c r="H4555">
        <v>27577</v>
      </c>
      <c r="I4555">
        <f>IF(Table3_1[[#This Row],[Status]]="Hired",1,0)</f>
        <v>1</v>
      </c>
      <c r="J4555" t="b">
        <f>OR((Table3_1[[#This Row],[Offered Salary]]&lt;$O$27),(Table3_1[[#This Row],[Offered Salary]]&gt;$O$28))</f>
        <v>0</v>
      </c>
      <c r="K4555" t="str">
        <f>IF(Table3_1[[#This Row],[Offered Salary]]&lt;$O$27,"Low",IF(Table3_1[[#This Row],[Offered Salary]]&gt;$O$28,"High",""))</f>
        <v/>
      </c>
      <c r="L4555" s="6">
        <f>((Table3_1[[#This Row],[Offered Salary]]-$O$25)/$O$26)</f>
        <v>-0.77668173695040832</v>
      </c>
    </row>
    <row r="4556" spans="1:12" x14ac:dyDescent="0.3">
      <c r="A4556">
        <v>715896</v>
      </c>
      <c r="B4556" s="2">
        <v>41772</v>
      </c>
      <c r="C4556" s="3">
        <v>0.81140046296296298</v>
      </c>
      <c r="D4556" t="s">
        <v>31</v>
      </c>
      <c r="E4556" t="s">
        <v>27</v>
      </c>
      <c r="F4556" t="s">
        <v>12</v>
      </c>
      <c r="G4556" t="s">
        <v>4</v>
      </c>
      <c r="H4556">
        <v>73304</v>
      </c>
      <c r="I4556">
        <f>IF(Table3_1[[#This Row],[Status]]="Hired",1,0)</f>
        <v>1</v>
      </c>
      <c r="J4556" t="b">
        <f>OR((Table3_1[[#This Row],[Offered Salary]]&lt;$O$27),(Table3_1[[#This Row],[Offered Salary]]&gt;$O$28))</f>
        <v>0</v>
      </c>
      <c r="K4556" t="str">
        <f>IF(Table3_1[[#This Row],[Offered Salary]]&lt;$O$27,"Low",IF(Table3_1[[#This Row],[Offered Salary]]&gt;$O$28,"High",""))</f>
        <v/>
      </c>
      <c r="L4556" s="6">
        <f>((Table3_1[[#This Row],[Offered Salary]]-$O$25)/$O$26)</f>
        <v>0.80828371177239355</v>
      </c>
    </row>
    <row r="4557" spans="1:12" x14ac:dyDescent="0.3">
      <c r="A4557">
        <v>343676</v>
      </c>
      <c r="B4557" s="2">
        <v>41834</v>
      </c>
      <c r="C4557" s="3">
        <v>0.39829861111111109</v>
      </c>
      <c r="D4557" t="s">
        <v>31</v>
      </c>
      <c r="E4557" t="s">
        <v>29</v>
      </c>
      <c r="F4557" t="s">
        <v>12</v>
      </c>
      <c r="G4557" t="s">
        <v>4</v>
      </c>
      <c r="H4557">
        <v>5061</v>
      </c>
      <c r="I4557">
        <f>IF(Table3_1[[#This Row],[Status]]="Hired",1,0)</f>
        <v>1</v>
      </c>
      <c r="J4557" t="b">
        <f>OR((Table3_1[[#This Row],[Offered Salary]]&lt;$O$27),(Table3_1[[#This Row],[Offered Salary]]&gt;$O$28))</f>
        <v>1</v>
      </c>
      <c r="K4557" t="str">
        <f>IF(Table3_1[[#This Row],[Offered Salary]]&lt;$O$27,"Low",IF(Table3_1[[#This Row],[Offered Salary]]&gt;$O$28,"High",""))</f>
        <v>Low</v>
      </c>
      <c r="L4557" s="6">
        <f>((Table3_1[[#This Row],[Offered Salary]]-$O$25)/$O$26)</f>
        <v>-1.5571195973707861</v>
      </c>
    </row>
    <row r="4558" spans="1:12" x14ac:dyDescent="0.3">
      <c r="A4558">
        <v>903621</v>
      </c>
      <c r="B4558" s="2">
        <v>41834</v>
      </c>
      <c r="C4558" s="3">
        <v>0.39850694444444446</v>
      </c>
      <c r="D4558" t="s">
        <v>31</v>
      </c>
      <c r="E4558" t="s">
        <v>29</v>
      </c>
      <c r="F4558" t="s">
        <v>12</v>
      </c>
      <c r="G4558" t="s">
        <v>4</v>
      </c>
      <c r="H4558">
        <v>38917</v>
      </c>
      <c r="I4558">
        <f>IF(Table3_1[[#This Row],[Status]]="Hired",1,0)</f>
        <v>1</v>
      </c>
      <c r="J4558" t="b">
        <f>OR((Table3_1[[#This Row],[Offered Salary]]&lt;$O$27),(Table3_1[[#This Row],[Offered Salary]]&gt;$O$28))</f>
        <v>0</v>
      </c>
      <c r="K4558" t="str">
        <f>IF(Table3_1[[#This Row],[Offered Salary]]&lt;$O$27,"Low",IF(Table3_1[[#This Row],[Offered Salary]]&gt;$O$28,"High",""))</f>
        <v/>
      </c>
      <c r="L4558" s="6">
        <f>((Table3_1[[#This Row],[Offered Salary]]-$O$25)/$O$26)</f>
        <v>-0.38362056546492773</v>
      </c>
    </row>
    <row r="4559" spans="1:12" x14ac:dyDescent="0.3">
      <c r="A4559">
        <v>605511</v>
      </c>
      <c r="B4559" s="2">
        <v>41786</v>
      </c>
      <c r="C4559" s="3">
        <v>0.37010416666666668</v>
      </c>
      <c r="D4559" t="s">
        <v>31</v>
      </c>
      <c r="E4559" t="s">
        <v>27</v>
      </c>
      <c r="F4559" t="s">
        <v>17</v>
      </c>
      <c r="G4559" t="s">
        <v>8</v>
      </c>
      <c r="H4559">
        <v>49865</v>
      </c>
      <c r="I4559">
        <f>IF(Table3_1[[#This Row],[Status]]="Hired",1,0)</f>
        <v>1</v>
      </c>
      <c r="J4559" t="b">
        <f>OR((Table3_1[[#This Row],[Offered Salary]]&lt;$O$27),(Table3_1[[#This Row],[Offered Salary]]&gt;$O$28))</f>
        <v>0</v>
      </c>
      <c r="K4559" t="str">
        <f>IF(Table3_1[[#This Row],[Offered Salary]]&lt;$O$27,"Low",IF(Table3_1[[#This Row],[Offered Salary]]&gt;$O$28,"High",""))</f>
        <v/>
      </c>
      <c r="L4559" s="6">
        <f>((Table3_1[[#This Row],[Offered Salary]]-$O$25)/$O$26)</f>
        <v>-4.1466937345007154E-3</v>
      </c>
    </row>
    <row r="4560" spans="1:12" x14ac:dyDescent="0.3">
      <c r="A4560">
        <v>810634</v>
      </c>
      <c r="B4560" s="2">
        <v>41786</v>
      </c>
      <c r="C4560" s="3">
        <v>0.37086805555555558</v>
      </c>
      <c r="D4560" t="s">
        <v>31</v>
      </c>
      <c r="E4560" t="s">
        <v>27</v>
      </c>
      <c r="F4560" t="s">
        <v>17</v>
      </c>
      <c r="G4560" t="s">
        <v>8</v>
      </c>
      <c r="H4560">
        <v>93020</v>
      </c>
      <c r="I4560">
        <f>IF(Table3_1[[#This Row],[Status]]="Hired",1,0)</f>
        <v>1</v>
      </c>
      <c r="J4560" t="b">
        <f>OR((Table3_1[[#This Row],[Offered Salary]]&lt;$O$27),(Table3_1[[#This Row],[Offered Salary]]&gt;$O$28))</f>
        <v>0</v>
      </c>
      <c r="K4560" t="str">
        <f>IF(Table3_1[[#This Row],[Offered Salary]]&lt;$O$27,"Low",IF(Table3_1[[#This Row],[Offered Salary]]&gt;$O$28,"High",""))</f>
        <v/>
      </c>
      <c r="L4560" s="6">
        <f>((Table3_1[[#This Row],[Offered Salary]]-$O$25)/$O$26)</f>
        <v>1.4916694310852452</v>
      </c>
    </row>
    <row r="4561" spans="1:12" x14ac:dyDescent="0.3">
      <c r="A4561">
        <v>408953</v>
      </c>
      <c r="B4561" s="2">
        <v>41807</v>
      </c>
      <c r="C4561" s="3">
        <v>0.54159722222222217</v>
      </c>
      <c r="D4561" t="s">
        <v>30</v>
      </c>
      <c r="E4561" t="s">
        <v>27</v>
      </c>
      <c r="F4561" t="s">
        <v>17</v>
      </c>
      <c r="G4561" t="s">
        <v>6</v>
      </c>
      <c r="H4561">
        <v>90365</v>
      </c>
      <c r="I4561">
        <f>IF(Table3_1[[#This Row],[Status]]="Hired",1,0)</f>
        <v>0</v>
      </c>
      <c r="J4561" t="b">
        <f>OR((Table3_1[[#This Row],[Offered Salary]]&lt;$O$27),(Table3_1[[#This Row],[Offered Salary]]&gt;$O$28))</f>
        <v>0</v>
      </c>
      <c r="K4561" t="str">
        <f>IF(Table3_1[[#This Row],[Offered Salary]]&lt;$O$27,"Low",IF(Table3_1[[#This Row],[Offered Salary]]&gt;$O$28,"High",""))</f>
        <v/>
      </c>
      <c r="L4561" s="6">
        <f>((Table3_1[[#This Row],[Offered Salary]]-$O$25)/$O$26)</f>
        <v>1.3996432044279301</v>
      </c>
    </row>
    <row r="4562" spans="1:12" x14ac:dyDescent="0.3">
      <c r="A4562">
        <v>65996</v>
      </c>
      <c r="B4562" s="2">
        <v>41807</v>
      </c>
      <c r="C4562" s="3">
        <v>0.54252314814814817</v>
      </c>
      <c r="D4562" t="s">
        <v>31</v>
      </c>
      <c r="E4562" t="s">
        <v>27</v>
      </c>
      <c r="F4562" t="s">
        <v>17</v>
      </c>
      <c r="G4562" t="s">
        <v>6</v>
      </c>
      <c r="H4562">
        <v>90336</v>
      </c>
      <c r="I4562">
        <f>IF(Table3_1[[#This Row],[Status]]="Hired",1,0)</f>
        <v>1</v>
      </c>
      <c r="J4562" t="b">
        <f>OR((Table3_1[[#This Row],[Offered Salary]]&lt;$O$27),(Table3_1[[#This Row],[Offered Salary]]&gt;$O$28))</f>
        <v>0</v>
      </c>
      <c r="K4562" t="str">
        <f>IF(Table3_1[[#This Row],[Offered Salary]]&lt;$O$27,"Low",IF(Table3_1[[#This Row],[Offered Salary]]&gt;$O$28,"High",""))</f>
        <v/>
      </c>
      <c r="L4562" s="6">
        <f>((Table3_1[[#This Row],[Offered Salary]]-$O$25)/$O$26)</f>
        <v>1.398638021537888</v>
      </c>
    </row>
    <row r="4563" spans="1:12" x14ac:dyDescent="0.3">
      <c r="A4563">
        <v>436789</v>
      </c>
      <c r="B4563" s="2">
        <v>41800</v>
      </c>
      <c r="C4563" s="3">
        <v>0.39818287037037037</v>
      </c>
      <c r="D4563" t="s">
        <v>31</v>
      </c>
      <c r="E4563" t="s">
        <v>27</v>
      </c>
      <c r="F4563" t="s">
        <v>17</v>
      </c>
      <c r="G4563" t="s">
        <v>6</v>
      </c>
      <c r="H4563">
        <v>78916</v>
      </c>
      <c r="I4563">
        <f>IF(Table3_1[[#This Row],[Status]]="Hired",1,0)</f>
        <v>1</v>
      </c>
      <c r="J4563" t="b">
        <f>OR((Table3_1[[#This Row],[Offered Salary]]&lt;$O$27),(Table3_1[[#This Row],[Offered Salary]]&gt;$O$28))</f>
        <v>0</v>
      </c>
      <c r="K4563" t="str">
        <f>IF(Table3_1[[#This Row],[Offered Salary]]&lt;$O$27,"Low",IF(Table3_1[[#This Row],[Offered Salary]]&gt;$O$28,"High",""))</f>
        <v/>
      </c>
      <c r="L4563" s="6">
        <f>((Table3_1[[#This Row],[Offered Salary]]-$O$25)/$O$26)</f>
        <v>1.0028039317350494</v>
      </c>
    </row>
    <row r="4564" spans="1:12" x14ac:dyDescent="0.3">
      <c r="A4564">
        <v>190528</v>
      </c>
      <c r="B4564" s="2">
        <v>41800</v>
      </c>
      <c r="C4564" s="3">
        <v>0.39869212962962963</v>
      </c>
      <c r="D4564" t="s">
        <v>31</v>
      </c>
      <c r="E4564" t="s">
        <v>27</v>
      </c>
      <c r="F4564" t="s">
        <v>17</v>
      </c>
      <c r="G4564" t="s">
        <v>6</v>
      </c>
      <c r="H4564">
        <v>43024</v>
      </c>
      <c r="I4564">
        <f>IF(Table3_1[[#This Row],[Status]]="Hired",1,0)</f>
        <v>1</v>
      </c>
      <c r="J4564" t="b">
        <f>OR((Table3_1[[#This Row],[Offered Salary]]&lt;$O$27),(Table3_1[[#This Row],[Offered Salary]]&gt;$O$28))</f>
        <v>0</v>
      </c>
      <c r="K4564" t="str">
        <f>IF(Table3_1[[#This Row],[Offered Salary]]&lt;$O$27,"Low",IF(Table3_1[[#This Row],[Offered Salary]]&gt;$O$28,"High",""))</f>
        <v/>
      </c>
      <c r="L4564" s="6">
        <f>((Table3_1[[#This Row],[Offered Salary]]-$O$25)/$O$26)</f>
        <v>-0.24126587134756713</v>
      </c>
    </row>
    <row r="4565" spans="1:12" x14ac:dyDescent="0.3">
      <c r="A4565">
        <v>825980</v>
      </c>
      <c r="B4565" s="2">
        <v>41863</v>
      </c>
      <c r="C4565" s="3">
        <v>0.39960648148148148</v>
      </c>
      <c r="D4565" t="s">
        <v>31</v>
      </c>
      <c r="E4565" t="s">
        <v>27</v>
      </c>
      <c r="F4565" t="s">
        <v>17</v>
      </c>
      <c r="G4565" t="s">
        <v>6</v>
      </c>
      <c r="H4565">
        <v>13512</v>
      </c>
      <c r="I4565">
        <f>IF(Table3_1[[#This Row],[Status]]="Hired",1,0)</f>
        <v>1</v>
      </c>
      <c r="J4565" t="b">
        <f>OR((Table3_1[[#This Row],[Offered Salary]]&lt;$O$27),(Table3_1[[#This Row],[Offered Salary]]&gt;$O$28))</f>
        <v>0</v>
      </c>
      <c r="K4565" t="str">
        <f>IF(Table3_1[[#This Row],[Offered Salary]]&lt;$O$27,"Low",IF(Table3_1[[#This Row],[Offered Salary]]&gt;$O$28,"High",""))</f>
        <v/>
      </c>
      <c r="L4565" s="6">
        <f>((Table3_1[[#This Row],[Offered Salary]]-$O$25)/$O$26)</f>
        <v>-1.264195438620892</v>
      </c>
    </row>
    <row r="4566" spans="1:12" x14ac:dyDescent="0.3">
      <c r="A4566">
        <v>307921</v>
      </c>
      <c r="B4566" s="2">
        <v>41878</v>
      </c>
      <c r="C4566" s="3">
        <v>0.56005787037037036</v>
      </c>
      <c r="D4566" t="s">
        <v>30</v>
      </c>
      <c r="E4566" t="s">
        <v>29</v>
      </c>
      <c r="F4566" t="s">
        <v>17</v>
      </c>
      <c r="G4566" t="s">
        <v>6</v>
      </c>
      <c r="H4566">
        <v>53611</v>
      </c>
      <c r="I4566">
        <f>IF(Table3_1[[#This Row],[Status]]="Hired",1,0)</f>
        <v>0</v>
      </c>
      <c r="J4566" t="b">
        <f>OR((Table3_1[[#This Row],[Offered Salary]]&lt;$O$27),(Table3_1[[#This Row],[Offered Salary]]&gt;$O$28))</f>
        <v>0</v>
      </c>
      <c r="K4566" t="str">
        <f>IF(Table3_1[[#This Row],[Offered Salary]]&lt;$O$27,"Low",IF(Table3_1[[#This Row],[Offered Salary]]&gt;$O$28,"High",""))</f>
        <v/>
      </c>
      <c r="L4566" s="6">
        <f>((Table3_1[[#This Row],[Offered Salary]]-$O$25)/$O$26)</f>
        <v>0.12569520647578239</v>
      </c>
    </row>
    <row r="4567" spans="1:12" x14ac:dyDescent="0.3">
      <c r="A4567">
        <v>28171</v>
      </c>
      <c r="B4567" s="2">
        <v>41824</v>
      </c>
      <c r="C4567" s="3">
        <v>0.56082175925925926</v>
      </c>
      <c r="D4567" t="s">
        <v>31</v>
      </c>
      <c r="E4567" t="s">
        <v>29</v>
      </c>
      <c r="F4567" t="s">
        <v>20</v>
      </c>
      <c r="G4567" t="s">
        <v>2</v>
      </c>
      <c r="H4567">
        <v>3854</v>
      </c>
      <c r="I4567">
        <f>IF(Table3_1[[#This Row],[Status]]="Hired",1,0)</f>
        <v>1</v>
      </c>
      <c r="J4567" t="b">
        <f>OR((Table3_1[[#This Row],[Offered Salary]]&lt;$O$27),(Table3_1[[#This Row],[Offered Salary]]&gt;$O$28))</f>
        <v>1</v>
      </c>
      <c r="K4567" t="str">
        <f>IF(Table3_1[[#This Row],[Offered Salary]]&lt;$O$27,"Low",IF(Table3_1[[#This Row],[Offered Salary]]&gt;$O$28,"High",""))</f>
        <v>Low</v>
      </c>
      <c r="L4567" s="6">
        <f>((Table3_1[[#This Row],[Offered Salary]]-$O$25)/$O$26)</f>
        <v>-1.5989560024839231</v>
      </c>
    </row>
    <row r="4568" spans="1:12" x14ac:dyDescent="0.3">
      <c r="A4568">
        <v>547592</v>
      </c>
      <c r="B4568" s="2">
        <v>41824</v>
      </c>
      <c r="C4568" s="3">
        <v>0.56236111111111109</v>
      </c>
      <c r="D4568" t="s">
        <v>30</v>
      </c>
      <c r="E4568" t="s">
        <v>27</v>
      </c>
      <c r="F4568" t="s">
        <v>20</v>
      </c>
      <c r="G4568" t="s">
        <v>2</v>
      </c>
      <c r="H4568">
        <v>95105</v>
      </c>
      <c r="I4568">
        <f>IF(Table3_1[[#This Row],[Status]]="Hired",1,0)</f>
        <v>0</v>
      </c>
      <c r="J4568" t="b">
        <f>OR((Table3_1[[#This Row],[Offered Salary]]&lt;$O$27),(Table3_1[[#This Row],[Offered Salary]]&gt;$O$28))</f>
        <v>0</v>
      </c>
      <c r="K4568" t="str">
        <f>IF(Table3_1[[#This Row],[Offered Salary]]&lt;$O$27,"Low",IF(Table3_1[[#This Row],[Offered Salary]]&gt;$O$28,"High",""))</f>
        <v/>
      </c>
      <c r="L4568" s="6">
        <f>((Table3_1[[#This Row],[Offered Salary]]-$O$25)/$O$26)</f>
        <v>1.5639386147313852</v>
      </c>
    </row>
    <row r="4569" spans="1:12" x14ac:dyDescent="0.3">
      <c r="A4569">
        <v>399830</v>
      </c>
      <c r="B4569" s="2">
        <v>41830</v>
      </c>
      <c r="C4569" s="3">
        <v>0.4707986111111111</v>
      </c>
      <c r="D4569" t="s">
        <v>31</v>
      </c>
      <c r="E4569" t="s">
        <v>29</v>
      </c>
      <c r="F4569" t="s">
        <v>20</v>
      </c>
      <c r="G4569" t="s">
        <v>2</v>
      </c>
      <c r="H4569">
        <v>43250</v>
      </c>
      <c r="I4569">
        <f>IF(Table3_1[[#This Row],[Status]]="Hired",1,0)</f>
        <v>1</v>
      </c>
      <c r="J4569" t="b">
        <f>OR((Table3_1[[#This Row],[Offered Salary]]&lt;$O$27),(Table3_1[[#This Row],[Offered Salary]]&gt;$O$28))</f>
        <v>0</v>
      </c>
      <c r="K4569" t="str">
        <f>IF(Table3_1[[#This Row],[Offered Salary]]&lt;$O$27,"Low",IF(Table3_1[[#This Row],[Offered Salary]]&gt;$O$28,"High",""))</f>
        <v/>
      </c>
      <c r="L4569" s="6">
        <f>((Table3_1[[#This Row],[Offered Salary]]-$O$25)/$O$26)</f>
        <v>-0.2334323771010311</v>
      </c>
    </row>
    <row r="4570" spans="1:12" x14ac:dyDescent="0.3">
      <c r="A4570">
        <v>574816</v>
      </c>
      <c r="B4570" s="2">
        <v>41830</v>
      </c>
      <c r="C4570" s="3">
        <v>0.49903935185185183</v>
      </c>
      <c r="D4570" t="s">
        <v>31</v>
      </c>
      <c r="E4570" t="s">
        <v>27</v>
      </c>
      <c r="F4570" t="s">
        <v>20</v>
      </c>
      <c r="G4570" t="s">
        <v>2</v>
      </c>
      <c r="H4570">
        <v>93120</v>
      </c>
      <c r="I4570">
        <f>IF(Table3_1[[#This Row],[Status]]="Hired",1,0)</f>
        <v>1</v>
      </c>
      <c r="J4570" t="b">
        <f>OR((Table3_1[[#This Row],[Offered Salary]]&lt;$O$27),(Table3_1[[#This Row],[Offered Salary]]&gt;$O$28))</f>
        <v>0</v>
      </c>
      <c r="K4570" t="str">
        <f>IF(Table3_1[[#This Row],[Offered Salary]]&lt;$O$27,"Low",IF(Table3_1[[#This Row],[Offered Salary]]&gt;$O$28,"High",""))</f>
        <v/>
      </c>
      <c r="L4570" s="6">
        <f>((Table3_1[[#This Row],[Offered Salary]]-$O$25)/$O$26)</f>
        <v>1.4951355789819425</v>
      </c>
    </row>
    <row r="4571" spans="1:12" x14ac:dyDescent="0.3">
      <c r="A4571">
        <v>800023</v>
      </c>
      <c r="B4571" s="2">
        <v>41830</v>
      </c>
      <c r="C4571" s="3">
        <v>0.50104166666666672</v>
      </c>
      <c r="D4571" t="s">
        <v>31</v>
      </c>
      <c r="E4571" t="s">
        <v>29</v>
      </c>
      <c r="F4571" t="s">
        <v>20</v>
      </c>
      <c r="G4571" t="s">
        <v>2</v>
      </c>
      <c r="H4571">
        <v>83237</v>
      </c>
      <c r="I4571">
        <f>IF(Table3_1[[#This Row],[Status]]="Hired",1,0)</f>
        <v>1</v>
      </c>
      <c r="J4571" t="b">
        <f>OR((Table3_1[[#This Row],[Offered Salary]]&lt;$O$27),(Table3_1[[#This Row],[Offered Salary]]&gt;$O$28))</f>
        <v>0</v>
      </c>
      <c r="K4571" t="str">
        <f>IF(Table3_1[[#This Row],[Offered Salary]]&lt;$O$27,"Low",IF(Table3_1[[#This Row],[Offered Salary]]&gt;$O$28,"High",""))</f>
        <v/>
      </c>
      <c r="L4571" s="6">
        <f>((Table3_1[[#This Row],[Offered Salary]]-$O$25)/$O$26)</f>
        <v>1.1525761823513423</v>
      </c>
    </row>
    <row r="4572" spans="1:12" x14ac:dyDescent="0.3">
      <c r="A4572">
        <v>563352</v>
      </c>
      <c r="B4572" s="2">
        <v>41831</v>
      </c>
      <c r="C4572" s="3">
        <v>0.58456018518518515</v>
      </c>
      <c r="D4572" t="s">
        <v>31</v>
      </c>
      <c r="E4572" t="s">
        <v>27</v>
      </c>
      <c r="F4572" t="s">
        <v>20</v>
      </c>
      <c r="G4572" t="s">
        <v>2</v>
      </c>
      <c r="H4572">
        <v>86886</v>
      </c>
      <c r="I4572">
        <f>IF(Table3_1[[#This Row],[Status]]="Hired",1,0)</f>
        <v>1</v>
      </c>
      <c r="J4572" t="b">
        <f>OR((Table3_1[[#This Row],[Offered Salary]]&lt;$O$27),(Table3_1[[#This Row],[Offered Salary]]&gt;$O$28))</f>
        <v>0</v>
      </c>
      <c r="K4572" t="str">
        <f>IF(Table3_1[[#This Row],[Offered Salary]]&lt;$O$27,"Low",IF(Table3_1[[#This Row],[Offered Salary]]&gt;$O$28,"High",""))</f>
        <v/>
      </c>
      <c r="L4572" s="6">
        <f>((Table3_1[[#This Row],[Offered Salary]]-$O$25)/$O$26)</f>
        <v>1.2790559191018291</v>
      </c>
    </row>
    <row r="4573" spans="1:12" x14ac:dyDescent="0.3">
      <c r="A4573">
        <v>613506</v>
      </c>
      <c r="B4573" s="2">
        <v>41834</v>
      </c>
      <c r="C4573" s="3">
        <v>0.52496527777777779</v>
      </c>
      <c r="D4573" t="s">
        <v>31</v>
      </c>
      <c r="E4573" t="s">
        <v>27</v>
      </c>
      <c r="F4573" t="s">
        <v>20</v>
      </c>
      <c r="G4573" t="s">
        <v>2</v>
      </c>
      <c r="H4573">
        <v>33447</v>
      </c>
      <c r="I4573">
        <f>IF(Table3_1[[#This Row],[Status]]="Hired",1,0)</f>
        <v>1</v>
      </c>
      <c r="J4573" t="b">
        <f>OR((Table3_1[[#This Row],[Offered Salary]]&lt;$O$27),(Table3_1[[#This Row],[Offered Salary]]&gt;$O$28))</f>
        <v>0</v>
      </c>
      <c r="K4573" t="str">
        <f>IF(Table3_1[[#This Row],[Offered Salary]]&lt;$O$27,"Low",IF(Table3_1[[#This Row],[Offered Salary]]&gt;$O$28,"High",""))</f>
        <v/>
      </c>
      <c r="L4573" s="6">
        <f>((Table3_1[[#This Row],[Offered Salary]]-$O$25)/$O$26)</f>
        <v>-0.57321885541427331</v>
      </c>
    </row>
    <row r="4574" spans="1:12" x14ac:dyDescent="0.3">
      <c r="A4574">
        <v>399679</v>
      </c>
      <c r="B4574" s="2">
        <v>41772</v>
      </c>
      <c r="C4574" s="3">
        <v>0.39980324074074075</v>
      </c>
      <c r="D4574" t="s">
        <v>31</v>
      </c>
      <c r="E4574" t="s">
        <v>29</v>
      </c>
      <c r="F4574" t="s">
        <v>17</v>
      </c>
      <c r="G4574" t="s">
        <v>10</v>
      </c>
      <c r="H4574">
        <v>75625</v>
      </c>
      <c r="I4574">
        <f>IF(Table3_1[[#This Row],[Status]]="Hired",1,0)</f>
        <v>1</v>
      </c>
      <c r="J4574" t="b">
        <f>OR((Table3_1[[#This Row],[Offered Salary]]&lt;$O$27),(Table3_1[[#This Row],[Offered Salary]]&gt;$O$28))</f>
        <v>0</v>
      </c>
      <c r="K4574" t="str">
        <f>IF(Table3_1[[#This Row],[Offered Salary]]&lt;$O$27,"Low",IF(Table3_1[[#This Row],[Offered Salary]]&gt;$O$28,"High",""))</f>
        <v/>
      </c>
      <c r="L4574" s="6">
        <f>((Table3_1[[#This Row],[Offered Salary]]-$O$25)/$O$26)</f>
        <v>0.88873300445473924</v>
      </c>
    </row>
    <row r="4575" spans="1:12" x14ac:dyDescent="0.3">
      <c r="A4575">
        <v>366508</v>
      </c>
      <c r="B4575" s="2">
        <v>41776</v>
      </c>
      <c r="C4575" s="3">
        <v>0.39307870370370368</v>
      </c>
      <c r="D4575" t="s">
        <v>31</v>
      </c>
      <c r="E4575" t="s">
        <v>29</v>
      </c>
      <c r="F4575" t="s">
        <v>17</v>
      </c>
      <c r="G4575" t="s">
        <v>10</v>
      </c>
      <c r="H4575">
        <v>92121</v>
      </c>
      <c r="I4575">
        <f>IF(Table3_1[[#This Row],[Status]]="Hired",1,0)</f>
        <v>1</v>
      </c>
      <c r="J4575" t="b">
        <f>OR((Table3_1[[#This Row],[Offered Salary]]&lt;$O$27),(Table3_1[[#This Row],[Offered Salary]]&gt;$O$28))</f>
        <v>0</v>
      </c>
      <c r="K4575" t="str">
        <f>IF(Table3_1[[#This Row],[Offered Salary]]&lt;$O$27,"Low",IF(Table3_1[[#This Row],[Offered Salary]]&gt;$O$28,"High",""))</f>
        <v/>
      </c>
      <c r="L4575" s="6">
        <f>((Table3_1[[#This Row],[Offered Salary]]-$O$25)/$O$26)</f>
        <v>1.4605087614939358</v>
      </c>
    </row>
    <row r="4576" spans="1:12" x14ac:dyDescent="0.3">
      <c r="A4576">
        <v>707189</v>
      </c>
      <c r="B4576" s="2">
        <v>41806</v>
      </c>
      <c r="C4576" s="3">
        <v>0.72577546296296291</v>
      </c>
      <c r="D4576" t="s">
        <v>31</v>
      </c>
      <c r="E4576" t="s">
        <v>27</v>
      </c>
      <c r="F4576" t="s">
        <v>17</v>
      </c>
      <c r="G4576" t="s">
        <v>10</v>
      </c>
      <c r="H4576">
        <v>41350</v>
      </c>
      <c r="I4576">
        <f>IF(Table3_1[[#This Row],[Status]]="Hired",1,0)</f>
        <v>1</v>
      </c>
      <c r="J4576" t="b">
        <f>OR((Table3_1[[#This Row],[Offered Salary]]&lt;$O$27),(Table3_1[[#This Row],[Offered Salary]]&gt;$O$28))</f>
        <v>0</v>
      </c>
      <c r="K4576" t="str">
        <f>IF(Table3_1[[#This Row],[Offered Salary]]&lt;$O$27,"Low",IF(Table3_1[[#This Row],[Offered Salary]]&gt;$O$28,"High",""))</f>
        <v/>
      </c>
      <c r="L4576" s="6">
        <f>((Table3_1[[#This Row],[Offered Salary]]-$O$25)/$O$26)</f>
        <v>-0.29928918713828095</v>
      </c>
    </row>
    <row r="4577" spans="1:12" x14ac:dyDescent="0.3">
      <c r="A4577">
        <v>854101</v>
      </c>
      <c r="B4577" s="2">
        <v>41806</v>
      </c>
      <c r="C4577" s="3">
        <v>0.72733796296296294</v>
      </c>
      <c r="D4577" t="s">
        <v>31</v>
      </c>
      <c r="E4577" t="s">
        <v>27</v>
      </c>
      <c r="F4577" t="s">
        <v>17</v>
      </c>
      <c r="G4577" t="s">
        <v>10</v>
      </c>
      <c r="H4577">
        <v>72912</v>
      </c>
      <c r="I4577">
        <f>IF(Table3_1[[#This Row],[Status]]="Hired",1,0)</f>
        <v>1</v>
      </c>
      <c r="J4577" t="b">
        <f>OR((Table3_1[[#This Row],[Offered Salary]]&lt;$O$27),(Table3_1[[#This Row],[Offered Salary]]&gt;$O$28))</f>
        <v>0</v>
      </c>
      <c r="K4577" t="str">
        <f>IF(Table3_1[[#This Row],[Offered Salary]]&lt;$O$27,"Low",IF(Table3_1[[#This Row],[Offered Salary]]&gt;$O$28,"High",""))</f>
        <v/>
      </c>
      <c r="L4577" s="6">
        <f>((Table3_1[[#This Row],[Offered Salary]]-$O$25)/$O$26)</f>
        <v>0.79469641201733987</v>
      </c>
    </row>
    <row r="4578" spans="1:12" x14ac:dyDescent="0.3">
      <c r="A4578">
        <v>722399</v>
      </c>
      <c r="B4578" s="2">
        <v>41806</v>
      </c>
      <c r="C4578" s="3">
        <v>0.72765046296296299</v>
      </c>
      <c r="D4578" t="s">
        <v>31</v>
      </c>
      <c r="E4578" t="s">
        <v>29</v>
      </c>
      <c r="F4578" t="s">
        <v>17</v>
      </c>
      <c r="G4578" t="s">
        <v>10</v>
      </c>
      <c r="H4578">
        <v>94700</v>
      </c>
      <c r="I4578">
        <f>IF(Table3_1[[#This Row],[Status]]="Hired",1,0)</f>
        <v>1</v>
      </c>
      <c r="J4578" t="b">
        <f>OR((Table3_1[[#This Row],[Offered Salary]]&lt;$O$27),(Table3_1[[#This Row],[Offered Salary]]&gt;$O$28))</f>
        <v>0</v>
      </c>
      <c r="K4578" t="str">
        <f>IF(Table3_1[[#This Row],[Offered Salary]]&lt;$O$27,"Low",IF(Table3_1[[#This Row],[Offered Salary]]&gt;$O$28,"High",""))</f>
        <v/>
      </c>
      <c r="L4578" s="6">
        <f>((Table3_1[[#This Row],[Offered Salary]]-$O$25)/$O$26)</f>
        <v>1.5499007157497608</v>
      </c>
    </row>
    <row r="4579" spans="1:12" x14ac:dyDescent="0.3">
      <c r="A4579">
        <v>358889</v>
      </c>
      <c r="B4579" s="2">
        <v>41787</v>
      </c>
      <c r="C4579" s="3">
        <v>0.67712962962962964</v>
      </c>
      <c r="D4579" t="s">
        <v>31</v>
      </c>
      <c r="E4579" t="s">
        <v>27</v>
      </c>
      <c r="F4579" t="s">
        <v>17</v>
      </c>
      <c r="G4579" t="s">
        <v>10</v>
      </c>
      <c r="H4579">
        <v>90048</v>
      </c>
      <c r="I4579">
        <f>IF(Table3_1[[#This Row],[Status]]="Hired",1,0)</f>
        <v>1</v>
      </c>
      <c r="J4579" t="b">
        <f>OR((Table3_1[[#This Row],[Offered Salary]]&lt;$O$27),(Table3_1[[#This Row],[Offered Salary]]&gt;$O$28))</f>
        <v>0</v>
      </c>
      <c r="K4579" t="str">
        <f>IF(Table3_1[[#This Row],[Offered Salary]]&lt;$O$27,"Low",IF(Table3_1[[#This Row],[Offered Salary]]&gt;$O$28,"High",""))</f>
        <v/>
      </c>
      <c r="L4579" s="6">
        <f>((Table3_1[[#This Row],[Offered Salary]]-$O$25)/$O$26)</f>
        <v>1.3886555155953995</v>
      </c>
    </row>
    <row r="4580" spans="1:12" x14ac:dyDescent="0.3">
      <c r="A4580">
        <v>355385</v>
      </c>
      <c r="B4580" s="2">
        <v>41787</v>
      </c>
      <c r="C4580" s="3">
        <v>0.68079861111111106</v>
      </c>
      <c r="D4580" t="s">
        <v>31</v>
      </c>
      <c r="E4580" t="s">
        <v>29</v>
      </c>
      <c r="F4580" t="s">
        <v>17</v>
      </c>
      <c r="G4580" t="s">
        <v>10</v>
      </c>
      <c r="H4580">
        <v>23702</v>
      </c>
      <c r="I4580">
        <f>IF(Table3_1[[#This Row],[Status]]="Hired",1,0)</f>
        <v>1</v>
      </c>
      <c r="J4580" t="b">
        <f>OR((Table3_1[[#This Row],[Offered Salary]]&lt;$O$27),(Table3_1[[#This Row],[Offered Salary]]&gt;$O$28))</f>
        <v>0</v>
      </c>
      <c r="K4580" t="str">
        <f>IF(Table3_1[[#This Row],[Offered Salary]]&lt;$O$27,"Low",IF(Table3_1[[#This Row],[Offered Salary]]&gt;$O$28,"High",""))</f>
        <v/>
      </c>
      <c r="L4580" s="6">
        <f>((Table3_1[[#This Row],[Offered Salary]]-$O$25)/$O$26)</f>
        <v>-0.91099496794743107</v>
      </c>
    </row>
    <row r="4581" spans="1:12" x14ac:dyDescent="0.3">
      <c r="A4581">
        <v>132806</v>
      </c>
      <c r="B4581" s="2">
        <v>41789</v>
      </c>
      <c r="C4581" s="3">
        <v>0.76150462962962961</v>
      </c>
      <c r="D4581" t="s">
        <v>31</v>
      </c>
      <c r="E4581" t="s">
        <v>29</v>
      </c>
      <c r="F4581" t="s">
        <v>17</v>
      </c>
      <c r="G4581" t="s">
        <v>10</v>
      </c>
      <c r="H4581">
        <v>47505</v>
      </c>
      <c r="I4581">
        <f>IF(Table3_1[[#This Row],[Status]]="Hired",1,0)</f>
        <v>1</v>
      </c>
      <c r="J4581" t="b">
        <f>OR((Table3_1[[#This Row],[Offered Salary]]&lt;$O$27),(Table3_1[[#This Row],[Offered Salary]]&gt;$O$28))</f>
        <v>0</v>
      </c>
      <c r="K4581" t="str">
        <f>IF(Table3_1[[#This Row],[Offered Salary]]&lt;$O$27,"Low",IF(Table3_1[[#This Row],[Offered Salary]]&gt;$O$28,"High",""))</f>
        <v/>
      </c>
      <c r="L4581" s="6">
        <f>((Table3_1[[#This Row],[Offered Salary]]-$O$25)/$O$26)</f>
        <v>-8.5947784096558413E-2</v>
      </c>
    </row>
    <row r="4582" spans="1:12" x14ac:dyDescent="0.3">
      <c r="A4582">
        <v>532565</v>
      </c>
      <c r="B4582" s="2">
        <v>41789</v>
      </c>
      <c r="C4582" s="3">
        <v>0.76385416666666661</v>
      </c>
      <c r="D4582" t="s">
        <v>31</v>
      </c>
      <c r="E4582" t="s">
        <v>29</v>
      </c>
      <c r="F4582" t="s">
        <v>17</v>
      </c>
      <c r="G4582" t="s">
        <v>10</v>
      </c>
      <c r="H4582">
        <v>33998</v>
      </c>
      <c r="I4582">
        <f>IF(Table3_1[[#This Row],[Status]]="Hired",1,0)</f>
        <v>1</v>
      </c>
      <c r="J4582" t="b">
        <f>OR((Table3_1[[#This Row],[Offered Salary]]&lt;$O$27),(Table3_1[[#This Row],[Offered Salary]]&gt;$O$28))</f>
        <v>0</v>
      </c>
      <c r="K4582" t="str">
        <f>IF(Table3_1[[#This Row],[Offered Salary]]&lt;$O$27,"Low",IF(Table3_1[[#This Row],[Offered Salary]]&gt;$O$28,"High",""))</f>
        <v/>
      </c>
      <c r="L4582" s="6">
        <f>((Table3_1[[#This Row],[Offered Salary]]-$O$25)/$O$26)</f>
        <v>-0.5541203805034709</v>
      </c>
    </row>
    <row r="4583" spans="1:12" x14ac:dyDescent="0.3">
      <c r="A4583">
        <v>362618</v>
      </c>
      <c r="B4583" s="2">
        <v>41789</v>
      </c>
      <c r="C4583" s="3">
        <v>0.75928240740740738</v>
      </c>
      <c r="D4583" t="s">
        <v>31</v>
      </c>
      <c r="E4583" t="s">
        <v>29</v>
      </c>
      <c r="F4583" t="s">
        <v>17</v>
      </c>
      <c r="G4583" t="s">
        <v>10</v>
      </c>
      <c r="H4583">
        <v>48558</v>
      </c>
      <c r="I4583">
        <f>IF(Table3_1[[#This Row],[Status]]="Hired",1,0)</f>
        <v>1</v>
      </c>
      <c r="J4583" t="b">
        <f>OR((Table3_1[[#This Row],[Offered Salary]]&lt;$O$27),(Table3_1[[#This Row],[Offered Salary]]&gt;$O$28))</f>
        <v>0</v>
      </c>
      <c r="K4583" t="str">
        <f>IF(Table3_1[[#This Row],[Offered Salary]]&lt;$O$27,"Low",IF(Table3_1[[#This Row],[Offered Salary]]&gt;$O$28,"High",""))</f>
        <v/>
      </c>
      <c r="L4583" s="6">
        <f>((Table3_1[[#This Row],[Offered Salary]]-$O$25)/$O$26)</f>
        <v>-4.9449246744335214E-2</v>
      </c>
    </row>
    <row r="4584" spans="1:12" x14ac:dyDescent="0.3">
      <c r="A4584">
        <v>867705</v>
      </c>
      <c r="B4584" s="2">
        <v>41822</v>
      </c>
      <c r="C4584" s="3">
        <v>0.58994212962962966</v>
      </c>
      <c r="D4584" t="s">
        <v>30</v>
      </c>
      <c r="E4584" t="s">
        <v>27</v>
      </c>
      <c r="F4584" t="s">
        <v>17</v>
      </c>
      <c r="G4584" t="s">
        <v>10</v>
      </c>
      <c r="H4584">
        <v>38852</v>
      </c>
      <c r="I4584">
        <f>IF(Table3_1[[#This Row],[Status]]="Hired",1,0)</f>
        <v>0</v>
      </c>
      <c r="J4584" t="b">
        <f>OR((Table3_1[[#This Row],[Offered Salary]]&lt;$O$27),(Table3_1[[#This Row],[Offered Salary]]&gt;$O$28))</f>
        <v>0</v>
      </c>
      <c r="K4584" t="str">
        <f>IF(Table3_1[[#This Row],[Offered Salary]]&lt;$O$27,"Low",IF(Table3_1[[#This Row],[Offered Salary]]&gt;$O$28,"High",""))</f>
        <v/>
      </c>
      <c r="L4584" s="6">
        <f>((Table3_1[[#This Row],[Offered Salary]]-$O$25)/$O$26)</f>
        <v>-0.38587356159778102</v>
      </c>
    </row>
    <row r="4585" spans="1:12" x14ac:dyDescent="0.3">
      <c r="A4585">
        <v>551447</v>
      </c>
      <c r="B4585" s="2">
        <v>41794</v>
      </c>
      <c r="C4585" s="3">
        <v>0.39701388888888889</v>
      </c>
      <c r="D4585" t="s">
        <v>31</v>
      </c>
      <c r="E4585" t="s">
        <v>29</v>
      </c>
      <c r="F4585" t="s">
        <v>17</v>
      </c>
      <c r="G4585" t="s">
        <v>2</v>
      </c>
      <c r="H4585">
        <v>20232</v>
      </c>
      <c r="I4585">
        <f>IF(Table3_1[[#This Row],[Status]]="Hired",1,0)</f>
        <v>1</v>
      </c>
      <c r="J4585" t="b">
        <f>OR((Table3_1[[#This Row],[Offered Salary]]&lt;$O$27),(Table3_1[[#This Row],[Offered Salary]]&gt;$O$28))</f>
        <v>0</v>
      </c>
      <c r="K4585" t="str">
        <f>IF(Table3_1[[#This Row],[Offered Salary]]&lt;$O$27,"Low",IF(Table3_1[[#This Row],[Offered Salary]]&gt;$O$28,"High",""))</f>
        <v/>
      </c>
      <c r="L4585" s="6">
        <f>((Table3_1[[#This Row],[Offered Salary]]-$O$25)/$O$26)</f>
        <v>-1.0312702999628296</v>
      </c>
    </row>
    <row r="4586" spans="1:12" x14ac:dyDescent="0.3">
      <c r="A4586">
        <v>902753</v>
      </c>
      <c r="B4586" s="2">
        <v>41831</v>
      </c>
      <c r="C4586" s="3">
        <v>0.64332175925925927</v>
      </c>
      <c r="D4586" t="s">
        <v>31</v>
      </c>
      <c r="E4586" t="s">
        <v>27</v>
      </c>
      <c r="F4586" t="s">
        <v>18</v>
      </c>
      <c r="G4586" t="s">
        <v>10</v>
      </c>
      <c r="H4586">
        <v>52681</v>
      </c>
      <c r="I4586">
        <f>IF(Table3_1[[#This Row],[Status]]="Hired",1,0)</f>
        <v>1</v>
      </c>
      <c r="J4586" t="b">
        <f>OR((Table3_1[[#This Row],[Offered Salary]]&lt;$O$27),(Table3_1[[#This Row],[Offered Salary]]&gt;$O$28))</f>
        <v>0</v>
      </c>
      <c r="K4586" t="str">
        <f>IF(Table3_1[[#This Row],[Offered Salary]]&lt;$O$27,"Low",IF(Table3_1[[#This Row],[Offered Salary]]&gt;$O$28,"High",""))</f>
        <v/>
      </c>
      <c r="L4586" s="6">
        <f>((Table3_1[[#This Row],[Offered Salary]]-$O$25)/$O$26)</f>
        <v>9.3460031036496957E-2</v>
      </c>
    </row>
    <row r="4587" spans="1:12" x14ac:dyDescent="0.3">
      <c r="A4587">
        <v>957985</v>
      </c>
      <c r="B4587" s="2">
        <v>41831</v>
      </c>
      <c r="C4587" s="3">
        <v>0.64406249999999998</v>
      </c>
      <c r="D4587" t="s">
        <v>31</v>
      </c>
      <c r="E4587" t="s">
        <v>27</v>
      </c>
      <c r="F4587" t="s">
        <v>18</v>
      </c>
      <c r="G4587" t="s">
        <v>10</v>
      </c>
      <c r="H4587">
        <v>81806</v>
      </c>
      <c r="I4587">
        <f>IF(Table3_1[[#This Row],[Status]]="Hired",1,0)</f>
        <v>1</v>
      </c>
      <c r="J4587" t="b">
        <f>OR((Table3_1[[#This Row],[Offered Salary]]&lt;$O$27),(Table3_1[[#This Row],[Offered Salary]]&gt;$O$28))</f>
        <v>0</v>
      </c>
      <c r="K4587" t="str">
        <f>IF(Table3_1[[#This Row],[Offered Salary]]&lt;$O$27,"Low",IF(Table3_1[[#This Row],[Offered Salary]]&gt;$O$28,"High",""))</f>
        <v/>
      </c>
      <c r="L4587" s="6">
        <f>((Table3_1[[#This Row],[Offered Salary]]-$O$25)/$O$26)</f>
        <v>1.1029756059496032</v>
      </c>
    </row>
    <row r="4588" spans="1:12" x14ac:dyDescent="0.3">
      <c r="A4588">
        <v>620965</v>
      </c>
      <c r="B4588" s="2">
        <v>41831</v>
      </c>
      <c r="C4588" s="3">
        <v>0.64451388888888894</v>
      </c>
      <c r="D4588" t="s">
        <v>31</v>
      </c>
      <c r="E4588" t="s">
        <v>29</v>
      </c>
      <c r="F4588" t="s">
        <v>18</v>
      </c>
      <c r="G4588" t="s">
        <v>10</v>
      </c>
      <c r="H4588">
        <v>26468</v>
      </c>
      <c r="I4588">
        <f>IF(Table3_1[[#This Row],[Status]]="Hired",1,0)</f>
        <v>1</v>
      </c>
      <c r="J4588" t="b">
        <f>OR((Table3_1[[#This Row],[Offered Salary]]&lt;$O$27),(Table3_1[[#This Row],[Offered Salary]]&gt;$O$28))</f>
        <v>0</v>
      </c>
      <c r="K4588" t="str">
        <f>IF(Table3_1[[#This Row],[Offered Salary]]&lt;$O$27,"Low",IF(Table3_1[[#This Row],[Offered Salary]]&gt;$O$28,"High",""))</f>
        <v/>
      </c>
      <c r="L4588" s="6">
        <f>((Table3_1[[#This Row],[Offered Salary]]-$O$25)/$O$26)</f>
        <v>-0.81512131712478209</v>
      </c>
    </row>
    <row r="4589" spans="1:12" x14ac:dyDescent="0.3">
      <c r="A4589">
        <v>377559</v>
      </c>
      <c r="B4589" s="2">
        <v>41841</v>
      </c>
      <c r="C4589" s="3">
        <v>0.6690625</v>
      </c>
      <c r="D4589" t="s">
        <v>31</v>
      </c>
      <c r="E4589" t="s">
        <v>27</v>
      </c>
      <c r="F4589" t="s">
        <v>18</v>
      </c>
      <c r="G4589" t="s">
        <v>10</v>
      </c>
      <c r="H4589">
        <v>35971</v>
      </c>
      <c r="I4589">
        <f>IF(Table3_1[[#This Row],[Status]]="Hired",1,0)</f>
        <v>1</v>
      </c>
      <c r="J4589" t="b">
        <f>OR((Table3_1[[#This Row],[Offered Salary]]&lt;$O$27),(Table3_1[[#This Row],[Offered Salary]]&gt;$O$28))</f>
        <v>0</v>
      </c>
      <c r="K4589" t="str">
        <f>IF(Table3_1[[#This Row],[Offered Salary]]&lt;$O$27,"Low",IF(Table3_1[[#This Row],[Offered Salary]]&gt;$O$28,"High",""))</f>
        <v/>
      </c>
      <c r="L4589" s="6">
        <f>((Table3_1[[#This Row],[Offered Salary]]-$O$25)/$O$26)</f>
        <v>-0.48573328250163195</v>
      </c>
    </row>
    <row r="4590" spans="1:12" x14ac:dyDescent="0.3">
      <c r="A4590">
        <v>988672</v>
      </c>
      <c r="B4590" s="2">
        <v>41841</v>
      </c>
      <c r="C4590" s="3">
        <v>0.66917824074074073</v>
      </c>
      <c r="D4590" t="s">
        <v>31</v>
      </c>
      <c r="E4590" t="s">
        <v>28</v>
      </c>
      <c r="F4590" t="s">
        <v>18</v>
      </c>
      <c r="G4590" t="s">
        <v>10</v>
      </c>
      <c r="H4590">
        <v>62102</v>
      </c>
      <c r="I4590">
        <f>IF(Table3_1[[#This Row],[Status]]="Hired",1,0)</f>
        <v>1</v>
      </c>
      <c r="J4590" t="b">
        <f>OR((Table3_1[[#This Row],[Offered Salary]]&lt;$O$27),(Table3_1[[#This Row],[Offered Salary]]&gt;$O$28))</f>
        <v>0</v>
      </c>
      <c r="K4590" t="str">
        <f>IF(Table3_1[[#This Row],[Offered Salary]]&lt;$O$27,"Low",IF(Table3_1[[#This Row],[Offered Salary]]&gt;$O$28,"High",""))</f>
        <v/>
      </c>
      <c r="L4590" s="6">
        <f>((Table3_1[[#This Row],[Offered Salary]]-$O$25)/$O$26)</f>
        <v>0.42000582438435524</v>
      </c>
    </row>
    <row r="4591" spans="1:12" x14ac:dyDescent="0.3">
      <c r="A4591">
        <v>732435</v>
      </c>
      <c r="B4591" s="2">
        <v>41815</v>
      </c>
      <c r="C4591" s="3">
        <v>0.3969212962962963</v>
      </c>
      <c r="D4591" t="s">
        <v>31</v>
      </c>
      <c r="E4591" t="s">
        <v>27</v>
      </c>
      <c r="F4591" t="s">
        <v>18</v>
      </c>
      <c r="G4591" t="s">
        <v>10</v>
      </c>
      <c r="H4591">
        <v>56090</v>
      </c>
      <c r="I4591">
        <f>IF(Table3_1[[#This Row],[Status]]="Hired",1,0)</f>
        <v>1</v>
      </c>
      <c r="J4591" t="b">
        <f>OR((Table3_1[[#This Row],[Offered Salary]]&lt;$O$27),(Table3_1[[#This Row],[Offered Salary]]&gt;$O$28))</f>
        <v>0</v>
      </c>
      <c r="K4591" t="str">
        <f>IF(Table3_1[[#This Row],[Offered Salary]]&lt;$O$27,"Low",IF(Table3_1[[#This Row],[Offered Salary]]&gt;$O$28,"High",""))</f>
        <v/>
      </c>
      <c r="L4591" s="6">
        <f>((Table3_1[[#This Row],[Offered Salary]]-$O$25)/$O$26)</f>
        <v>0.21162101283490997</v>
      </c>
    </row>
    <row r="4592" spans="1:12" x14ac:dyDescent="0.3">
      <c r="A4592">
        <v>770615</v>
      </c>
      <c r="B4592" s="2">
        <v>41815</v>
      </c>
      <c r="C4592" s="3">
        <v>0.39814814814814814</v>
      </c>
      <c r="D4592" t="s">
        <v>31</v>
      </c>
      <c r="E4592" t="s">
        <v>27</v>
      </c>
      <c r="F4592" t="s">
        <v>18</v>
      </c>
      <c r="G4592" t="s">
        <v>10</v>
      </c>
      <c r="H4592">
        <v>37455</v>
      </c>
      <c r="I4592">
        <f>IF(Table3_1[[#This Row],[Status]]="Hired",1,0)</f>
        <v>1</v>
      </c>
      <c r="J4592" t="b">
        <f>OR((Table3_1[[#This Row],[Offered Salary]]&lt;$O$27),(Table3_1[[#This Row],[Offered Salary]]&gt;$O$28))</f>
        <v>0</v>
      </c>
      <c r="K4592" t="str">
        <f>IF(Table3_1[[#This Row],[Offered Salary]]&lt;$O$27,"Low",IF(Table3_1[[#This Row],[Offered Salary]]&gt;$O$28,"High",""))</f>
        <v/>
      </c>
      <c r="L4592" s="6">
        <f>((Table3_1[[#This Row],[Offered Salary]]-$O$25)/$O$26)</f>
        <v>-0.43429564771464313</v>
      </c>
    </row>
    <row r="4593" spans="1:12" x14ac:dyDescent="0.3">
      <c r="A4593">
        <v>129661</v>
      </c>
      <c r="B4593" s="2">
        <v>41816</v>
      </c>
      <c r="C4593" s="3">
        <v>0.48697916666666669</v>
      </c>
      <c r="D4593" t="s">
        <v>31</v>
      </c>
      <c r="E4593" t="s">
        <v>29</v>
      </c>
      <c r="F4593" t="s">
        <v>18</v>
      </c>
      <c r="G4593" t="s">
        <v>10</v>
      </c>
      <c r="H4593">
        <v>78844</v>
      </c>
      <c r="I4593">
        <f>IF(Table3_1[[#This Row],[Status]]="Hired",1,0)</f>
        <v>1</v>
      </c>
      <c r="J4593" t="b">
        <f>OR((Table3_1[[#This Row],[Offered Salary]]&lt;$O$27),(Table3_1[[#This Row],[Offered Salary]]&gt;$O$28))</f>
        <v>0</v>
      </c>
      <c r="K4593" t="str">
        <f>IF(Table3_1[[#This Row],[Offered Salary]]&lt;$O$27,"Low",IF(Table3_1[[#This Row],[Offered Salary]]&gt;$O$28,"High",""))</f>
        <v/>
      </c>
      <c r="L4593" s="6">
        <f>((Table3_1[[#This Row],[Offered Salary]]-$O$25)/$O$26)</f>
        <v>1.0003083052494273</v>
      </c>
    </row>
    <row r="4594" spans="1:12" x14ac:dyDescent="0.3">
      <c r="A4594">
        <v>433885</v>
      </c>
      <c r="B4594" s="2">
        <v>41816</v>
      </c>
      <c r="C4594" s="3">
        <v>0.48584490740740743</v>
      </c>
      <c r="D4594" t="s">
        <v>31</v>
      </c>
      <c r="E4594" t="s">
        <v>28</v>
      </c>
      <c r="F4594" t="s">
        <v>18</v>
      </c>
      <c r="G4594" t="s">
        <v>10</v>
      </c>
      <c r="H4594">
        <v>16155</v>
      </c>
      <c r="I4594">
        <f>IF(Table3_1[[#This Row],[Status]]="Hired",1,0)</f>
        <v>1</v>
      </c>
      <c r="J4594" t="b">
        <f>OR((Table3_1[[#This Row],[Offered Salary]]&lt;$O$27),(Table3_1[[#This Row],[Offered Salary]]&gt;$O$28))</f>
        <v>0</v>
      </c>
      <c r="K4594" t="str">
        <f>IF(Table3_1[[#This Row],[Offered Salary]]&lt;$O$27,"Low",IF(Table3_1[[#This Row],[Offered Salary]]&gt;$O$28,"High",""))</f>
        <v/>
      </c>
      <c r="L4594" s="6">
        <f>((Table3_1[[#This Row],[Offered Salary]]-$O$25)/$O$26)</f>
        <v>-1.1725851497111808</v>
      </c>
    </row>
    <row r="4595" spans="1:12" x14ac:dyDescent="0.3">
      <c r="A4595">
        <v>190429</v>
      </c>
      <c r="B4595" s="2">
        <v>41829</v>
      </c>
      <c r="C4595" s="3">
        <v>0.68813657407407403</v>
      </c>
      <c r="D4595" t="s">
        <v>31</v>
      </c>
      <c r="E4595" t="s">
        <v>29</v>
      </c>
      <c r="F4595" t="s">
        <v>18</v>
      </c>
      <c r="G4595" t="s">
        <v>10</v>
      </c>
      <c r="H4595">
        <v>30479</v>
      </c>
      <c r="I4595">
        <f>IF(Table3_1[[#This Row],[Status]]="Hired",1,0)</f>
        <v>1</v>
      </c>
      <c r="J4595" t="b">
        <f>OR((Table3_1[[#This Row],[Offered Salary]]&lt;$O$27),(Table3_1[[#This Row],[Offered Salary]]&gt;$O$28))</f>
        <v>0</v>
      </c>
      <c r="K4595" t="str">
        <f>IF(Table3_1[[#This Row],[Offered Salary]]&lt;$O$27,"Low",IF(Table3_1[[#This Row],[Offered Salary]]&gt;$O$28,"High",""))</f>
        <v/>
      </c>
      <c r="L4595" s="6">
        <f>((Table3_1[[#This Row],[Offered Salary]]-$O$25)/$O$26)</f>
        <v>-0.67609412498825094</v>
      </c>
    </row>
    <row r="4596" spans="1:12" x14ac:dyDescent="0.3">
      <c r="A4596">
        <v>195423</v>
      </c>
      <c r="B4596" s="2">
        <v>41837</v>
      </c>
      <c r="C4596" s="3">
        <v>0.69900462962962961</v>
      </c>
      <c r="D4596" t="s">
        <v>30</v>
      </c>
      <c r="E4596" t="s">
        <v>29</v>
      </c>
      <c r="F4596" t="s">
        <v>18</v>
      </c>
      <c r="G4596" t="s">
        <v>10</v>
      </c>
      <c r="H4596">
        <v>36833</v>
      </c>
      <c r="I4596">
        <f>IF(Table3_1[[#This Row],[Status]]="Hired",1,0)</f>
        <v>0</v>
      </c>
      <c r="J4596" t="b">
        <f>OR((Table3_1[[#This Row],[Offered Salary]]&lt;$O$27),(Table3_1[[#This Row],[Offered Salary]]&gt;$O$28))</f>
        <v>0</v>
      </c>
      <c r="K4596" t="str">
        <f>IF(Table3_1[[#This Row],[Offered Salary]]&lt;$O$27,"Low",IF(Table3_1[[#This Row],[Offered Salary]]&gt;$O$28,"High",""))</f>
        <v/>
      </c>
      <c r="L4596" s="6">
        <f>((Table3_1[[#This Row],[Offered Salary]]-$O$25)/$O$26)</f>
        <v>-0.4558550876321007</v>
      </c>
    </row>
    <row r="4597" spans="1:12" x14ac:dyDescent="0.3">
      <c r="A4597">
        <v>310955</v>
      </c>
      <c r="B4597" s="2">
        <v>41837</v>
      </c>
      <c r="C4597" s="3">
        <v>0.7006944444444444</v>
      </c>
      <c r="D4597" t="s">
        <v>31</v>
      </c>
      <c r="E4597" t="s">
        <v>29</v>
      </c>
      <c r="F4597" t="s">
        <v>18</v>
      </c>
      <c r="G4597" t="s">
        <v>10</v>
      </c>
      <c r="H4597">
        <v>54545</v>
      </c>
      <c r="I4597">
        <f>IF(Table3_1[[#This Row],[Status]]="Hired",1,0)</f>
        <v>1</v>
      </c>
      <c r="J4597" t="b">
        <f>OR((Table3_1[[#This Row],[Offered Salary]]&lt;$O$27),(Table3_1[[#This Row],[Offered Salary]]&gt;$O$28))</f>
        <v>0</v>
      </c>
      <c r="K4597" t="str">
        <f>IF(Table3_1[[#This Row],[Offered Salary]]&lt;$O$27,"Low",IF(Table3_1[[#This Row],[Offered Salary]]&gt;$O$28,"High",""))</f>
        <v/>
      </c>
      <c r="L4597" s="6">
        <f>((Table3_1[[#This Row],[Offered Salary]]-$O$25)/$O$26)</f>
        <v>0.15806902783093574</v>
      </c>
    </row>
    <row r="4598" spans="1:12" x14ac:dyDescent="0.3">
      <c r="A4598">
        <v>55833</v>
      </c>
      <c r="B4598" s="2">
        <v>41837</v>
      </c>
      <c r="C4598" s="3">
        <v>0.69869212962962968</v>
      </c>
      <c r="D4598" t="s">
        <v>30</v>
      </c>
      <c r="E4598" t="s">
        <v>29</v>
      </c>
      <c r="F4598" t="s">
        <v>18</v>
      </c>
      <c r="G4598" t="s">
        <v>10</v>
      </c>
      <c r="H4598">
        <v>17750</v>
      </c>
      <c r="I4598">
        <f>IF(Table3_1[[#This Row],[Status]]="Hired",1,0)</f>
        <v>0</v>
      </c>
      <c r="J4598" t="b">
        <f>OR((Table3_1[[#This Row],[Offered Salary]]&lt;$O$27),(Table3_1[[#This Row],[Offered Salary]]&gt;$O$28))</f>
        <v>0</v>
      </c>
      <c r="K4598" t="str">
        <f>IF(Table3_1[[#This Row],[Offered Salary]]&lt;$O$27,"Low",IF(Table3_1[[#This Row],[Offered Salary]]&gt;$O$28,"High",""))</f>
        <v/>
      </c>
      <c r="L4598" s="6">
        <f>((Table3_1[[#This Row],[Offered Salary]]-$O$25)/$O$26)</f>
        <v>-1.1173000907588579</v>
      </c>
    </row>
    <row r="4599" spans="1:12" x14ac:dyDescent="0.3">
      <c r="A4599">
        <v>755548</v>
      </c>
      <c r="B4599" s="2">
        <v>41837</v>
      </c>
      <c r="C4599" s="3">
        <v>0.69967592592592598</v>
      </c>
      <c r="D4599" t="s">
        <v>30</v>
      </c>
      <c r="E4599" t="s">
        <v>29</v>
      </c>
      <c r="F4599" t="s">
        <v>18</v>
      </c>
      <c r="G4599" t="s">
        <v>10</v>
      </c>
      <c r="H4599">
        <v>74463</v>
      </c>
      <c r="I4599">
        <f>IF(Table3_1[[#This Row],[Status]]="Hired",1,0)</f>
        <v>0</v>
      </c>
      <c r="J4599" t="b">
        <f>OR((Table3_1[[#This Row],[Offered Salary]]&lt;$O$27),(Table3_1[[#This Row],[Offered Salary]]&gt;$O$28))</f>
        <v>0</v>
      </c>
      <c r="K4599" t="str">
        <f>IF(Table3_1[[#This Row],[Offered Salary]]&lt;$O$27,"Low",IF(Table3_1[[#This Row],[Offered Salary]]&gt;$O$28,"High",""))</f>
        <v/>
      </c>
      <c r="L4599" s="6">
        <f>((Table3_1[[#This Row],[Offered Salary]]-$O$25)/$O$26)</f>
        <v>0.84845636589511597</v>
      </c>
    </row>
    <row r="4600" spans="1:12" x14ac:dyDescent="0.3">
      <c r="A4600">
        <v>523315</v>
      </c>
      <c r="B4600" s="2">
        <v>41843</v>
      </c>
      <c r="C4600" s="3">
        <v>0.39829861111111109</v>
      </c>
      <c r="D4600" t="s">
        <v>31</v>
      </c>
      <c r="E4600" t="s">
        <v>27</v>
      </c>
      <c r="F4600" t="s">
        <v>18</v>
      </c>
      <c r="G4600" t="s">
        <v>10</v>
      </c>
      <c r="H4600">
        <v>61840</v>
      </c>
      <c r="I4600">
        <f>IF(Table3_1[[#This Row],[Status]]="Hired",1,0)</f>
        <v>1</v>
      </c>
      <c r="J4600" t="b">
        <f>OR((Table3_1[[#This Row],[Offered Salary]]&lt;$O$27),(Table3_1[[#This Row],[Offered Salary]]&gt;$O$28))</f>
        <v>0</v>
      </c>
      <c r="K4600" t="str">
        <f>IF(Table3_1[[#This Row],[Offered Salary]]&lt;$O$27,"Low",IF(Table3_1[[#This Row],[Offered Salary]]&gt;$O$28,"High",""))</f>
        <v/>
      </c>
      <c r="L4600" s="6">
        <f>((Table3_1[[#This Row],[Offered Salary]]-$O$25)/$O$26)</f>
        <v>0.4109245168950082</v>
      </c>
    </row>
    <row r="4601" spans="1:12" x14ac:dyDescent="0.3">
      <c r="A4601">
        <v>798174</v>
      </c>
      <c r="B4601" s="2">
        <v>41843</v>
      </c>
      <c r="C4601" s="3">
        <v>0.40020833333333333</v>
      </c>
      <c r="D4601" t="s">
        <v>31</v>
      </c>
      <c r="E4601" t="s">
        <v>29</v>
      </c>
      <c r="F4601" t="s">
        <v>18</v>
      </c>
      <c r="G4601" t="s">
        <v>10</v>
      </c>
      <c r="H4601">
        <v>72885</v>
      </c>
      <c r="I4601">
        <f>IF(Table3_1[[#This Row],[Status]]="Hired",1,0)</f>
        <v>1</v>
      </c>
      <c r="J4601" t="b">
        <f>OR((Table3_1[[#This Row],[Offered Salary]]&lt;$O$27),(Table3_1[[#This Row],[Offered Salary]]&gt;$O$28))</f>
        <v>0</v>
      </c>
      <c r="K4601" t="str">
        <f>IF(Table3_1[[#This Row],[Offered Salary]]&lt;$O$27,"Low",IF(Table3_1[[#This Row],[Offered Salary]]&gt;$O$28,"High",""))</f>
        <v/>
      </c>
      <c r="L4601" s="6">
        <f>((Table3_1[[#This Row],[Offered Salary]]-$O$25)/$O$26)</f>
        <v>0.79376055208523166</v>
      </c>
    </row>
    <row r="4602" spans="1:12" x14ac:dyDescent="0.3">
      <c r="A4602">
        <v>708662</v>
      </c>
      <c r="B4602" s="2">
        <v>41848</v>
      </c>
      <c r="C4602" s="3">
        <v>0.43659722222222225</v>
      </c>
      <c r="D4602" t="s">
        <v>31</v>
      </c>
      <c r="E4602" t="s">
        <v>28</v>
      </c>
      <c r="F4602" t="s">
        <v>18</v>
      </c>
      <c r="G4602" t="s">
        <v>10</v>
      </c>
      <c r="H4602">
        <v>90175</v>
      </c>
      <c r="I4602">
        <f>IF(Table3_1[[#This Row],[Status]]="Hired",1,0)</f>
        <v>1</v>
      </c>
      <c r="J4602" t="b">
        <f>OR((Table3_1[[#This Row],[Offered Salary]]&lt;$O$27),(Table3_1[[#This Row],[Offered Salary]]&gt;$O$28))</f>
        <v>0</v>
      </c>
      <c r="K4602" t="str">
        <f>IF(Table3_1[[#This Row],[Offered Salary]]&lt;$O$27,"Low",IF(Table3_1[[#This Row],[Offered Salary]]&gt;$O$28,"High",""))</f>
        <v/>
      </c>
      <c r="L4602" s="6">
        <f>((Table3_1[[#This Row],[Offered Salary]]-$O$25)/$O$26)</f>
        <v>1.3930575234242053</v>
      </c>
    </row>
    <row r="4603" spans="1:12" x14ac:dyDescent="0.3">
      <c r="A4603">
        <v>127417</v>
      </c>
      <c r="B4603" s="2">
        <v>41872</v>
      </c>
      <c r="C4603" s="3">
        <v>0.4977199074074074</v>
      </c>
      <c r="D4603" t="s">
        <v>30</v>
      </c>
      <c r="E4603" t="s">
        <v>27</v>
      </c>
      <c r="F4603" t="s">
        <v>18</v>
      </c>
      <c r="G4603" t="s">
        <v>10</v>
      </c>
      <c r="H4603">
        <v>24365</v>
      </c>
      <c r="I4603">
        <f>IF(Table3_1[[#This Row],[Status]]="Hired",1,0)</f>
        <v>0</v>
      </c>
      <c r="J4603" t="b">
        <f>OR((Table3_1[[#This Row],[Offered Salary]]&lt;$O$27),(Table3_1[[#This Row],[Offered Salary]]&gt;$O$28))</f>
        <v>0</v>
      </c>
      <c r="K4603" t="str">
        <f>IF(Table3_1[[#This Row],[Offered Salary]]&lt;$O$27,"Low",IF(Table3_1[[#This Row],[Offered Salary]]&gt;$O$28,"High",""))</f>
        <v/>
      </c>
      <c r="L4603" s="6">
        <f>((Table3_1[[#This Row],[Offered Salary]]-$O$25)/$O$26)</f>
        <v>-0.88801440739232762</v>
      </c>
    </row>
    <row r="4604" spans="1:12" x14ac:dyDescent="0.3">
      <c r="A4604">
        <v>553366</v>
      </c>
      <c r="B4604" s="2">
        <v>41830</v>
      </c>
      <c r="C4604" s="3">
        <v>0.71387731481481487</v>
      </c>
      <c r="D4604" t="s">
        <v>31</v>
      </c>
      <c r="E4604" t="s">
        <v>27</v>
      </c>
      <c r="F4604" t="s">
        <v>14</v>
      </c>
      <c r="G4604" t="s">
        <v>6</v>
      </c>
      <c r="H4604">
        <v>33107</v>
      </c>
      <c r="I4604">
        <f>IF(Table3_1[[#This Row],[Status]]="Hired",1,0)</f>
        <v>1</v>
      </c>
      <c r="J4604" t="b">
        <f>OR((Table3_1[[#This Row],[Offered Salary]]&lt;$O$27),(Table3_1[[#This Row],[Offered Salary]]&gt;$O$28))</f>
        <v>0</v>
      </c>
      <c r="K4604" t="str">
        <f>IF(Table3_1[[#This Row],[Offered Salary]]&lt;$O$27,"Low",IF(Table3_1[[#This Row],[Offered Salary]]&gt;$O$28,"High",""))</f>
        <v/>
      </c>
      <c r="L4604" s="6">
        <f>((Table3_1[[#This Row],[Offered Salary]]-$O$25)/$O$26)</f>
        <v>-0.5850037582630444</v>
      </c>
    </row>
    <row r="4605" spans="1:12" x14ac:dyDescent="0.3">
      <c r="A4605">
        <v>365544</v>
      </c>
      <c r="B4605" s="2">
        <v>41839</v>
      </c>
      <c r="C4605" s="3">
        <v>0.53956018518518523</v>
      </c>
      <c r="D4605" t="s">
        <v>31</v>
      </c>
      <c r="E4605" t="s">
        <v>27</v>
      </c>
      <c r="F4605" t="s">
        <v>14</v>
      </c>
      <c r="G4605" t="s">
        <v>4</v>
      </c>
      <c r="H4605">
        <v>88392</v>
      </c>
      <c r="I4605">
        <f>IF(Table3_1[[#This Row],[Status]]="Hired",1,0)</f>
        <v>1</v>
      </c>
      <c r="J4605" t="b">
        <f>OR((Table3_1[[#This Row],[Offered Salary]]&lt;$O$27),(Table3_1[[#This Row],[Offered Salary]]&gt;$O$28))</f>
        <v>0</v>
      </c>
      <c r="K4605" t="str">
        <f>IF(Table3_1[[#This Row],[Offered Salary]]&lt;$O$27,"Low",IF(Table3_1[[#This Row],[Offered Salary]]&gt;$O$28,"High",""))</f>
        <v/>
      </c>
      <c r="L4605" s="6">
        <f>((Table3_1[[#This Row],[Offered Salary]]-$O$25)/$O$26)</f>
        <v>1.3312561064260913</v>
      </c>
    </row>
    <row r="4606" spans="1:12" x14ac:dyDescent="0.3">
      <c r="A4606">
        <v>214108</v>
      </c>
      <c r="B4606" s="2">
        <v>41839</v>
      </c>
      <c r="C4606" s="3">
        <v>0.53984953703703709</v>
      </c>
      <c r="D4606" t="s">
        <v>31</v>
      </c>
      <c r="E4606" t="s">
        <v>27</v>
      </c>
      <c r="F4606" t="s">
        <v>14</v>
      </c>
      <c r="G4606" t="s">
        <v>4</v>
      </c>
      <c r="H4606">
        <v>20588</v>
      </c>
      <c r="I4606">
        <f>IF(Table3_1[[#This Row],[Status]]="Hired",1,0)</f>
        <v>1</v>
      </c>
      <c r="J4606" t="b">
        <f>OR((Table3_1[[#This Row],[Offered Salary]]&lt;$O$27),(Table3_1[[#This Row],[Offered Salary]]&gt;$O$28))</f>
        <v>0</v>
      </c>
      <c r="K4606" t="str">
        <f>IF(Table3_1[[#This Row],[Offered Salary]]&lt;$O$27,"Low",IF(Table3_1[[#This Row],[Offered Salary]]&gt;$O$28,"High",""))</f>
        <v/>
      </c>
      <c r="L4606" s="6">
        <f>((Table3_1[[#This Row],[Offered Salary]]-$O$25)/$O$26)</f>
        <v>-1.0189308134505868</v>
      </c>
    </row>
    <row r="4607" spans="1:12" x14ac:dyDescent="0.3">
      <c r="A4607">
        <v>784011</v>
      </c>
      <c r="B4607" s="2">
        <v>41794</v>
      </c>
      <c r="C4607" s="3">
        <v>0.39707175925925925</v>
      </c>
      <c r="D4607" t="s">
        <v>31</v>
      </c>
      <c r="E4607" t="s">
        <v>27</v>
      </c>
      <c r="F4607" t="s">
        <v>14</v>
      </c>
      <c r="G4607" t="s">
        <v>6</v>
      </c>
      <c r="H4607">
        <v>61893</v>
      </c>
      <c r="I4607">
        <f>IF(Table3_1[[#This Row],[Status]]="Hired",1,0)</f>
        <v>1</v>
      </c>
      <c r="J4607" t="b">
        <f>OR((Table3_1[[#This Row],[Offered Salary]]&lt;$O$27),(Table3_1[[#This Row],[Offered Salary]]&gt;$O$28))</f>
        <v>0</v>
      </c>
      <c r="K4607" t="str">
        <f>IF(Table3_1[[#This Row],[Offered Salary]]&lt;$O$27,"Low",IF(Table3_1[[#This Row],[Offered Salary]]&gt;$O$28,"High",""))</f>
        <v/>
      </c>
      <c r="L4607" s="6">
        <f>((Table3_1[[#This Row],[Offered Salary]]-$O$25)/$O$26)</f>
        <v>0.41276157528025775</v>
      </c>
    </row>
    <row r="4608" spans="1:12" x14ac:dyDescent="0.3">
      <c r="A4608">
        <v>138560</v>
      </c>
      <c r="B4608" s="2">
        <v>41794</v>
      </c>
      <c r="C4608" s="3">
        <v>0.39930555555555558</v>
      </c>
      <c r="D4608" t="s">
        <v>31</v>
      </c>
      <c r="E4608" t="s">
        <v>27</v>
      </c>
      <c r="F4608" t="s">
        <v>14</v>
      </c>
      <c r="G4608" t="s">
        <v>6</v>
      </c>
      <c r="H4608">
        <v>88308</v>
      </c>
      <c r="I4608">
        <f>IF(Table3_1[[#This Row],[Status]]="Hired",1,0)</f>
        <v>1</v>
      </c>
      <c r="J4608" t="b">
        <f>OR((Table3_1[[#This Row],[Offered Salary]]&lt;$O$27),(Table3_1[[#This Row],[Offered Salary]]&gt;$O$28))</f>
        <v>0</v>
      </c>
      <c r="K4608" t="str">
        <f>IF(Table3_1[[#This Row],[Offered Salary]]&lt;$O$27,"Low",IF(Table3_1[[#This Row],[Offered Salary]]&gt;$O$28,"High",""))</f>
        <v/>
      </c>
      <c r="L4608" s="6">
        <f>((Table3_1[[#This Row],[Offered Salary]]-$O$25)/$O$26)</f>
        <v>1.3283445421928655</v>
      </c>
    </row>
    <row r="4609" spans="1:12" x14ac:dyDescent="0.3">
      <c r="A4609">
        <v>123989</v>
      </c>
      <c r="B4609" s="2">
        <v>41872</v>
      </c>
      <c r="C4609" s="3">
        <v>0.38006944444444446</v>
      </c>
      <c r="D4609" t="s">
        <v>31</v>
      </c>
      <c r="E4609" t="s">
        <v>29</v>
      </c>
      <c r="F4609" t="s">
        <v>14</v>
      </c>
      <c r="G4609" t="s">
        <v>6</v>
      </c>
      <c r="H4609">
        <v>92448</v>
      </c>
      <c r="I4609">
        <f>IF(Table3_1[[#This Row],[Status]]="Hired",1,0)</f>
        <v>1</v>
      </c>
      <c r="J4609" t="b">
        <f>OR((Table3_1[[#This Row],[Offered Salary]]&lt;$O$27),(Table3_1[[#This Row],[Offered Salary]]&gt;$O$28))</f>
        <v>0</v>
      </c>
      <c r="K4609" t="str">
        <f>IF(Table3_1[[#This Row],[Offered Salary]]&lt;$O$27,"Low",IF(Table3_1[[#This Row],[Offered Salary]]&gt;$O$28,"High",""))</f>
        <v/>
      </c>
      <c r="L4609" s="6">
        <f>((Table3_1[[#This Row],[Offered Salary]]-$O$25)/$O$26)</f>
        <v>1.4718430651161363</v>
      </c>
    </row>
    <row r="4610" spans="1:12" x14ac:dyDescent="0.3">
      <c r="A4610">
        <v>487619</v>
      </c>
      <c r="B4610" s="2">
        <v>41872</v>
      </c>
      <c r="C4610" s="3">
        <v>0.38093749999999998</v>
      </c>
      <c r="D4610" t="s">
        <v>31</v>
      </c>
      <c r="E4610" t="s">
        <v>29</v>
      </c>
      <c r="F4610" t="s">
        <v>14</v>
      </c>
      <c r="G4610" t="s">
        <v>6</v>
      </c>
      <c r="H4610">
        <v>94371</v>
      </c>
      <c r="I4610">
        <f>IF(Table3_1[[#This Row],[Status]]="Hired",1,0)</f>
        <v>1</v>
      </c>
      <c r="J4610" t="b">
        <f>OR((Table3_1[[#This Row],[Offered Salary]]&lt;$O$27),(Table3_1[[#This Row],[Offered Salary]]&gt;$O$28))</f>
        <v>0</v>
      </c>
      <c r="K4610" t="str">
        <f>IF(Table3_1[[#This Row],[Offered Salary]]&lt;$O$27,"Low",IF(Table3_1[[#This Row],[Offered Salary]]&gt;$O$28,"High",""))</f>
        <v/>
      </c>
      <c r="L4610" s="6">
        <f>((Table3_1[[#This Row],[Offered Salary]]-$O$25)/$O$26)</f>
        <v>1.5384970891696264</v>
      </c>
    </row>
    <row r="4611" spans="1:12" x14ac:dyDescent="0.3">
      <c r="A4611">
        <v>466987</v>
      </c>
      <c r="B4611" s="2">
        <v>41872</v>
      </c>
      <c r="C4611" s="3">
        <v>0.38203703703703706</v>
      </c>
      <c r="D4611" t="s">
        <v>31</v>
      </c>
      <c r="E4611" t="s">
        <v>29</v>
      </c>
      <c r="F4611" t="s">
        <v>14</v>
      </c>
      <c r="G4611" t="s">
        <v>6</v>
      </c>
      <c r="H4611">
        <v>57736</v>
      </c>
      <c r="I4611">
        <f>IF(Table3_1[[#This Row],[Status]]="Hired",1,0)</f>
        <v>1</v>
      </c>
      <c r="J4611" t="b">
        <f>OR((Table3_1[[#This Row],[Offered Salary]]&lt;$O$27),(Table3_1[[#This Row],[Offered Salary]]&gt;$O$28))</f>
        <v>0</v>
      </c>
      <c r="K4611" t="str">
        <f>IF(Table3_1[[#This Row],[Offered Salary]]&lt;$O$27,"Low",IF(Table3_1[[#This Row],[Offered Salary]]&gt;$O$28,"High",""))</f>
        <v/>
      </c>
      <c r="L4611" s="6">
        <f>((Table3_1[[#This Row],[Offered Salary]]-$O$25)/$O$26)</f>
        <v>0.26867380721454853</v>
      </c>
    </row>
    <row r="4612" spans="1:12" x14ac:dyDescent="0.3">
      <c r="A4612">
        <v>335534</v>
      </c>
      <c r="B4612" s="2">
        <v>41774</v>
      </c>
      <c r="C4612" s="3">
        <v>0.56983796296296296</v>
      </c>
      <c r="D4612" t="s">
        <v>30</v>
      </c>
      <c r="E4612" t="s">
        <v>29</v>
      </c>
      <c r="F4612" t="s">
        <v>20</v>
      </c>
      <c r="G4612" t="s">
        <v>2</v>
      </c>
      <c r="H4612">
        <v>41420</v>
      </c>
      <c r="I4612">
        <f>IF(Table3_1[[#This Row],[Status]]="Hired",1,0)</f>
        <v>0</v>
      </c>
      <c r="J4612" t="b">
        <f>OR((Table3_1[[#This Row],[Offered Salary]]&lt;$O$27),(Table3_1[[#This Row],[Offered Salary]]&gt;$O$28))</f>
        <v>0</v>
      </c>
      <c r="K4612" t="str">
        <f>IF(Table3_1[[#This Row],[Offered Salary]]&lt;$O$27,"Low",IF(Table3_1[[#This Row],[Offered Salary]]&gt;$O$28,"High",""))</f>
        <v/>
      </c>
      <c r="L4612" s="6">
        <f>((Table3_1[[#This Row],[Offered Salary]]-$O$25)/$O$26)</f>
        <v>-0.29686288361059276</v>
      </c>
    </row>
    <row r="4613" spans="1:12" x14ac:dyDescent="0.3">
      <c r="A4613">
        <v>497423</v>
      </c>
      <c r="B4613" s="2">
        <v>41774</v>
      </c>
      <c r="C4613" s="3">
        <v>0.57043981481481476</v>
      </c>
      <c r="D4613" t="s">
        <v>31</v>
      </c>
      <c r="E4613" t="s">
        <v>29</v>
      </c>
      <c r="F4613" t="s">
        <v>20</v>
      </c>
      <c r="G4613" t="s">
        <v>2</v>
      </c>
      <c r="H4613">
        <v>59654</v>
      </c>
      <c r="I4613">
        <f>IF(Table3_1[[#This Row],[Status]]="Hired",1,0)</f>
        <v>1</v>
      </c>
      <c r="J4613" t="b">
        <f>OR((Table3_1[[#This Row],[Offered Salary]]&lt;$O$27),(Table3_1[[#This Row],[Offered Salary]]&gt;$O$28))</f>
        <v>0</v>
      </c>
      <c r="K4613" t="str">
        <f>IF(Table3_1[[#This Row],[Offered Salary]]&lt;$O$27,"Low",IF(Table3_1[[#This Row],[Offered Salary]]&gt;$O$28,"High",""))</f>
        <v/>
      </c>
      <c r="L4613" s="6">
        <f>((Table3_1[[#This Row],[Offered Salary]]-$O$25)/$O$26)</f>
        <v>0.33515452387320388</v>
      </c>
    </row>
    <row r="4614" spans="1:12" x14ac:dyDescent="0.3">
      <c r="A4614">
        <v>623846</v>
      </c>
      <c r="B4614" s="2">
        <v>41786</v>
      </c>
      <c r="C4614" s="3">
        <v>0.43267361111111113</v>
      </c>
      <c r="D4614" t="s">
        <v>31</v>
      </c>
      <c r="E4614" t="s">
        <v>27</v>
      </c>
      <c r="F4614" t="s">
        <v>20</v>
      </c>
      <c r="G4614" t="s">
        <v>2</v>
      </c>
      <c r="H4614">
        <v>95127</v>
      </c>
      <c r="I4614">
        <f>IF(Table3_1[[#This Row],[Status]]="Hired",1,0)</f>
        <v>1</v>
      </c>
      <c r="J4614" t="b">
        <f>OR((Table3_1[[#This Row],[Offered Salary]]&lt;$O$27),(Table3_1[[#This Row],[Offered Salary]]&gt;$O$28))</f>
        <v>0</v>
      </c>
      <c r="K4614" t="str">
        <f>IF(Table3_1[[#This Row],[Offered Salary]]&lt;$O$27,"Low",IF(Table3_1[[#This Row],[Offered Salary]]&gt;$O$28,"High",""))</f>
        <v/>
      </c>
      <c r="L4614" s="6">
        <f>((Table3_1[[#This Row],[Offered Salary]]-$O$25)/$O$26)</f>
        <v>1.5647011672686586</v>
      </c>
    </row>
    <row r="4615" spans="1:12" x14ac:dyDescent="0.3">
      <c r="A4615">
        <v>648615</v>
      </c>
      <c r="B4615" s="2">
        <v>41786</v>
      </c>
      <c r="C4615" s="3">
        <v>0.43296296296296294</v>
      </c>
      <c r="D4615" t="s">
        <v>31</v>
      </c>
      <c r="E4615" t="s">
        <v>27</v>
      </c>
      <c r="F4615" t="s">
        <v>20</v>
      </c>
      <c r="G4615" t="s">
        <v>2</v>
      </c>
      <c r="H4615">
        <v>25246</v>
      </c>
      <c r="I4615">
        <f>IF(Table3_1[[#This Row],[Status]]="Hired",1,0)</f>
        <v>1</v>
      </c>
      <c r="J4615" t="b">
        <f>OR((Table3_1[[#This Row],[Offered Salary]]&lt;$O$27),(Table3_1[[#This Row],[Offered Salary]]&gt;$O$28))</f>
        <v>0</v>
      </c>
      <c r="K4615" t="str">
        <f>IF(Table3_1[[#This Row],[Offered Salary]]&lt;$O$27,"Low",IF(Table3_1[[#This Row],[Offered Salary]]&gt;$O$28,"High",""))</f>
        <v/>
      </c>
      <c r="L4615" s="6">
        <f>((Table3_1[[#This Row],[Offered Salary]]-$O$25)/$O$26)</f>
        <v>-0.8574776444224238</v>
      </c>
    </row>
    <row r="4616" spans="1:12" x14ac:dyDescent="0.3">
      <c r="A4616">
        <v>935227</v>
      </c>
      <c r="B4616" s="2">
        <v>41801</v>
      </c>
      <c r="C4616" s="3">
        <v>0.61604166666666671</v>
      </c>
      <c r="D4616" t="s">
        <v>31</v>
      </c>
      <c r="E4616" t="s">
        <v>29</v>
      </c>
      <c r="F4616" t="s">
        <v>20</v>
      </c>
      <c r="G4616" t="s">
        <v>2</v>
      </c>
      <c r="H4616">
        <v>86970</v>
      </c>
      <c r="I4616">
        <f>IF(Table3_1[[#This Row],[Status]]="Hired",1,0)</f>
        <v>1</v>
      </c>
      <c r="J4616" t="b">
        <f>OR((Table3_1[[#This Row],[Offered Salary]]&lt;$O$27),(Table3_1[[#This Row],[Offered Salary]]&gt;$O$28))</f>
        <v>0</v>
      </c>
      <c r="K4616" t="str">
        <f>IF(Table3_1[[#This Row],[Offered Salary]]&lt;$O$27,"Low",IF(Table3_1[[#This Row],[Offered Salary]]&gt;$O$28,"High",""))</f>
        <v/>
      </c>
      <c r="L4616" s="6">
        <f>((Table3_1[[#This Row],[Offered Salary]]-$O$25)/$O$26)</f>
        <v>1.2819674833350547</v>
      </c>
    </row>
    <row r="4617" spans="1:12" x14ac:dyDescent="0.3">
      <c r="A4617">
        <v>257181</v>
      </c>
      <c r="B4617" s="2">
        <v>41807</v>
      </c>
      <c r="C4617" s="3">
        <v>0.66618055555555555</v>
      </c>
      <c r="D4617" t="s">
        <v>31</v>
      </c>
      <c r="E4617" t="s">
        <v>29</v>
      </c>
      <c r="F4617" t="s">
        <v>20</v>
      </c>
      <c r="G4617" t="s">
        <v>2</v>
      </c>
      <c r="H4617">
        <v>62814</v>
      </c>
      <c r="I4617">
        <f>IF(Table3_1[[#This Row],[Status]]="Hired",1,0)</f>
        <v>1</v>
      </c>
      <c r="J4617" t="b">
        <f>OR((Table3_1[[#This Row],[Offered Salary]]&lt;$O$27),(Table3_1[[#This Row],[Offered Salary]]&gt;$O$28))</f>
        <v>0</v>
      </c>
      <c r="K4617" t="str">
        <f>IF(Table3_1[[#This Row],[Offered Salary]]&lt;$O$27,"Low",IF(Table3_1[[#This Row],[Offered Salary]]&gt;$O$28,"High",""))</f>
        <v/>
      </c>
      <c r="L4617" s="6">
        <f>((Table3_1[[#This Row],[Offered Salary]]-$O$25)/$O$26)</f>
        <v>0.44468479740884048</v>
      </c>
    </row>
    <row r="4618" spans="1:12" x14ac:dyDescent="0.3">
      <c r="A4618">
        <v>162517</v>
      </c>
      <c r="B4618" s="2">
        <v>41809</v>
      </c>
      <c r="C4618" s="3">
        <v>0.4846064814814815</v>
      </c>
      <c r="D4618" t="s">
        <v>31</v>
      </c>
      <c r="E4618" t="s">
        <v>27</v>
      </c>
      <c r="F4618" t="s">
        <v>20</v>
      </c>
      <c r="G4618" t="s">
        <v>2</v>
      </c>
      <c r="H4618">
        <v>61601</v>
      </c>
      <c r="I4618">
        <f>IF(Table3_1[[#This Row],[Status]]="Hired",1,0)</f>
        <v>1</v>
      </c>
      <c r="J4618" t="b">
        <f>OR((Table3_1[[#This Row],[Offered Salary]]&lt;$O$27),(Table3_1[[#This Row],[Offered Salary]]&gt;$O$28))</f>
        <v>0</v>
      </c>
      <c r="K4618" t="str">
        <f>IF(Table3_1[[#This Row],[Offered Salary]]&lt;$O$27,"Low",IF(Table3_1[[#This Row],[Offered Salary]]&gt;$O$28,"High",""))</f>
        <v/>
      </c>
      <c r="L4618" s="6">
        <f>((Table3_1[[#This Row],[Offered Salary]]-$O$25)/$O$26)</f>
        <v>0.40264042342190148</v>
      </c>
    </row>
    <row r="4619" spans="1:12" x14ac:dyDescent="0.3">
      <c r="A4619">
        <v>33827</v>
      </c>
      <c r="B4619" s="2">
        <v>41810</v>
      </c>
      <c r="C4619" s="3">
        <v>0.68836805555555558</v>
      </c>
      <c r="D4619" t="s">
        <v>31</v>
      </c>
      <c r="E4619" t="s">
        <v>27</v>
      </c>
      <c r="F4619" t="s">
        <v>20</v>
      </c>
      <c r="G4619" t="s">
        <v>2</v>
      </c>
      <c r="H4619">
        <v>30364</v>
      </c>
      <c r="I4619">
        <f>IF(Table3_1[[#This Row],[Status]]="Hired",1,0)</f>
        <v>1</v>
      </c>
      <c r="J4619" t="b">
        <f>OR((Table3_1[[#This Row],[Offered Salary]]&lt;$O$27),(Table3_1[[#This Row],[Offered Salary]]&gt;$O$28))</f>
        <v>0</v>
      </c>
      <c r="K4619" t="str">
        <f>IF(Table3_1[[#This Row],[Offered Salary]]&lt;$O$27,"Low",IF(Table3_1[[#This Row],[Offered Salary]]&gt;$O$28,"High",""))</f>
        <v/>
      </c>
      <c r="L4619" s="6">
        <f>((Table3_1[[#This Row],[Offered Salary]]-$O$25)/$O$26)</f>
        <v>-0.68008019506945294</v>
      </c>
    </row>
    <row r="4620" spans="1:12" x14ac:dyDescent="0.3">
      <c r="A4620">
        <v>584822</v>
      </c>
      <c r="B4620" s="2">
        <v>41816</v>
      </c>
      <c r="C4620" s="3">
        <v>0.64232638888888893</v>
      </c>
      <c r="D4620" t="s">
        <v>31</v>
      </c>
      <c r="E4620" t="s">
        <v>27</v>
      </c>
      <c r="F4620" t="s">
        <v>20</v>
      </c>
      <c r="G4620" t="s">
        <v>2</v>
      </c>
      <c r="H4620">
        <v>19994</v>
      </c>
      <c r="I4620">
        <f>IF(Table3_1[[#This Row],[Status]]="Hired",1,0)</f>
        <v>1</v>
      </c>
      <c r="J4620" t="b">
        <f>OR((Table3_1[[#This Row],[Offered Salary]]&lt;$O$27),(Table3_1[[#This Row],[Offered Salary]]&gt;$O$28))</f>
        <v>0</v>
      </c>
      <c r="K4620" t="str">
        <f>IF(Table3_1[[#This Row],[Offered Salary]]&lt;$O$27,"Low",IF(Table3_1[[#This Row],[Offered Salary]]&gt;$O$28,"High",""))</f>
        <v/>
      </c>
      <c r="L4620" s="6">
        <f>((Table3_1[[#This Row],[Offered Salary]]-$O$25)/$O$26)</f>
        <v>-1.0395197319569691</v>
      </c>
    </row>
    <row r="4621" spans="1:12" x14ac:dyDescent="0.3">
      <c r="A4621">
        <v>377801</v>
      </c>
      <c r="B4621" s="2">
        <v>41816</v>
      </c>
      <c r="C4621" s="3">
        <v>0.64006944444444447</v>
      </c>
      <c r="D4621" t="s">
        <v>31</v>
      </c>
      <c r="E4621" t="s">
        <v>29</v>
      </c>
      <c r="F4621" t="s">
        <v>20</v>
      </c>
      <c r="G4621" t="s">
        <v>2</v>
      </c>
      <c r="H4621">
        <v>46108</v>
      </c>
      <c r="I4621">
        <f>IF(Table3_1[[#This Row],[Status]]="Hired",1,0)</f>
        <v>1</v>
      </c>
      <c r="J4621" t="b">
        <f>OR((Table3_1[[#This Row],[Offered Salary]]&lt;$O$27),(Table3_1[[#This Row],[Offered Salary]]&gt;$O$28))</f>
        <v>0</v>
      </c>
      <c r="K4621" t="str">
        <f>IF(Table3_1[[#This Row],[Offered Salary]]&lt;$O$27,"Low",IF(Table3_1[[#This Row],[Offered Salary]]&gt;$O$28,"High",""))</f>
        <v/>
      </c>
      <c r="L4621" s="6">
        <f>((Table3_1[[#This Row],[Offered Salary]]-$O$25)/$O$26)</f>
        <v>-0.13436987021342053</v>
      </c>
    </row>
    <row r="4622" spans="1:12" x14ac:dyDescent="0.3">
      <c r="A4622">
        <v>987281</v>
      </c>
      <c r="B4622" s="2">
        <v>41818</v>
      </c>
      <c r="C4622" s="3">
        <v>0.47056712962962965</v>
      </c>
      <c r="D4622" t="s">
        <v>31</v>
      </c>
      <c r="E4622" t="s">
        <v>29</v>
      </c>
      <c r="F4622" t="s">
        <v>20</v>
      </c>
      <c r="G4622" t="s">
        <v>2</v>
      </c>
      <c r="H4622">
        <v>46500</v>
      </c>
      <c r="I4622">
        <f>IF(Table3_1[[#This Row],[Status]]="Hired",1,0)</f>
        <v>1</v>
      </c>
      <c r="J4622" t="b">
        <f>OR((Table3_1[[#This Row],[Offered Salary]]&lt;$O$27),(Table3_1[[#This Row],[Offered Salary]]&gt;$O$28))</f>
        <v>0</v>
      </c>
      <c r="K4622" t="str">
        <f>IF(Table3_1[[#This Row],[Offered Salary]]&lt;$O$27,"Low",IF(Table3_1[[#This Row],[Offered Salary]]&gt;$O$28,"High",""))</f>
        <v/>
      </c>
      <c r="L4622" s="6">
        <f>((Table3_1[[#This Row],[Offered Salary]]-$O$25)/$O$26)</f>
        <v>-0.12078257045836689</v>
      </c>
    </row>
    <row r="4623" spans="1:12" x14ac:dyDescent="0.3">
      <c r="A4623">
        <v>308343</v>
      </c>
      <c r="B4623" s="2">
        <v>41872</v>
      </c>
      <c r="C4623" s="3">
        <v>0.39685185185185184</v>
      </c>
      <c r="D4623" t="s">
        <v>31</v>
      </c>
      <c r="E4623" t="s">
        <v>27</v>
      </c>
      <c r="F4623" t="s">
        <v>12</v>
      </c>
      <c r="G4623" t="s">
        <v>4</v>
      </c>
      <c r="H4623">
        <v>11330</v>
      </c>
      <c r="I4623">
        <f>IF(Table3_1[[#This Row],[Status]]="Hired",1,0)</f>
        <v>1</v>
      </c>
      <c r="J4623" t="b">
        <f>OR((Table3_1[[#This Row],[Offered Salary]]&lt;$O$27),(Table3_1[[#This Row],[Offered Salary]]&gt;$O$28))</f>
        <v>1</v>
      </c>
      <c r="K4623" t="str">
        <f>IF(Table3_1[[#This Row],[Offered Salary]]&lt;$O$27,"Low",IF(Table3_1[[#This Row],[Offered Salary]]&gt;$O$28,"High",""))</f>
        <v>Low</v>
      </c>
      <c r="L4623" s="6">
        <f>((Table3_1[[#This Row],[Offered Salary]]-$O$25)/$O$26)</f>
        <v>-1.3398267857268285</v>
      </c>
    </row>
    <row r="4624" spans="1:12" x14ac:dyDescent="0.3">
      <c r="A4624">
        <v>490160</v>
      </c>
      <c r="B4624" s="2">
        <v>41879</v>
      </c>
      <c r="C4624" s="3">
        <v>0.39761574074074074</v>
      </c>
      <c r="D4624" t="s">
        <v>31</v>
      </c>
      <c r="E4624" t="s">
        <v>27</v>
      </c>
      <c r="F4624" t="s">
        <v>12</v>
      </c>
      <c r="G4624" t="s">
        <v>4</v>
      </c>
      <c r="H4624">
        <v>95546</v>
      </c>
      <c r="I4624">
        <f>IF(Table3_1[[#This Row],[Status]]="Hired",1,0)</f>
        <v>1</v>
      </c>
      <c r="J4624" t="b">
        <f>OR((Table3_1[[#This Row],[Offered Salary]]&lt;$O$27),(Table3_1[[#This Row],[Offered Salary]]&gt;$O$28))</f>
        <v>0</v>
      </c>
      <c r="K4624" t="str">
        <f>IF(Table3_1[[#This Row],[Offered Salary]]&lt;$O$27,"Low",IF(Table3_1[[#This Row],[Offered Salary]]&gt;$O$28,"High",""))</f>
        <v/>
      </c>
      <c r="L4624" s="6">
        <f>((Table3_1[[#This Row],[Offered Salary]]-$O$25)/$O$26)</f>
        <v>1.5792243269558204</v>
      </c>
    </row>
    <row r="4625" spans="1:12" x14ac:dyDescent="0.3">
      <c r="A4625">
        <v>984313</v>
      </c>
      <c r="B4625" s="2">
        <v>41806</v>
      </c>
      <c r="C4625" s="3">
        <v>0.39373842592592595</v>
      </c>
      <c r="D4625" t="s">
        <v>31</v>
      </c>
      <c r="E4625" t="s">
        <v>27</v>
      </c>
      <c r="F4625" t="s">
        <v>12</v>
      </c>
      <c r="G4625" t="s">
        <v>10</v>
      </c>
      <c r="H4625">
        <v>33967</v>
      </c>
      <c r="I4625">
        <f>IF(Table3_1[[#This Row],[Status]]="Hired",1,0)</f>
        <v>1</v>
      </c>
      <c r="J4625" t="b">
        <f>OR((Table3_1[[#This Row],[Offered Salary]]&lt;$O$27),(Table3_1[[#This Row],[Offered Salary]]&gt;$O$28))</f>
        <v>0</v>
      </c>
      <c r="K4625" t="str">
        <f>IF(Table3_1[[#This Row],[Offered Salary]]&lt;$O$27,"Low",IF(Table3_1[[#This Row],[Offered Salary]]&gt;$O$28,"High",""))</f>
        <v/>
      </c>
      <c r="L4625" s="6">
        <f>((Table3_1[[#This Row],[Offered Salary]]-$O$25)/$O$26)</f>
        <v>-0.55519488635144709</v>
      </c>
    </row>
    <row r="4626" spans="1:12" x14ac:dyDescent="0.3">
      <c r="A4626">
        <v>58039</v>
      </c>
      <c r="B4626" s="2">
        <v>41808</v>
      </c>
      <c r="C4626" s="3">
        <v>0.40452546296296299</v>
      </c>
      <c r="D4626" t="s">
        <v>31</v>
      </c>
      <c r="E4626" t="s">
        <v>28</v>
      </c>
      <c r="F4626" t="s">
        <v>12</v>
      </c>
      <c r="G4626" t="s">
        <v>10</v>
      </c>
      <c r="H4626">
        <v>34157</v>
      </c>
      <c r="I4626">
        <f>IF(Table3_1[[#This Row],[Status]]="Hired",1,0)</f>
        <v>1</v>
      </c>
      <c r="J4626" t="b">
        <f>OR((Table3_1[[#This Row],[Offered Salary]]&lt;$O$27),(Table3_1[[#This Row],[Offered Salary]]&gt;$O$28))</f>
        <v>0</v>
      </c>
      <c r="K4626" t="str">
        <f>IF(Table3_1[[#This Row],[Offered Salary]]&lt;$O$27,"Low",IF(Table3_1[[#This Row],[Offered Salary]]&gt;$O$28,"High",""))</f>
        <v/>
      </c>
      <c r="L4626" s="6">
        <f>((Table3_1[[#This Row],[Offered Salary]]-$O$25)/$O$26)</f>
        <v>-0.54860920534772206</v>
      </c>
    </row>
    <row r="4627" spans="1:12" x14ac:dyDescent="0.3">
      <c r="A4627">
        <v>920958</v>
      </c>
      <c r="B4627" s="2">
        <v>41879</v>
      </c>
      <c r="C4627" s="3">
        <v>0.39766203703703706</v>
      </c>
      <c r="D4627" t="s">
        <v>31</v>
      </c>
      <c r="E4627" t="s">
        <v>27</v>
      </c>
      <c r="F4627" t="s">
        <v>12</v>
      </c>
      <c r="G4627" t="s">
        <v>10</v>
      </c>
      <c r="H4627">
        <v>11869</v>
      </c>
      <c r="I4627">
        <f>IF(Table3_1[[#This Row],[Status]]="Hired",1,0)</f>
        <v>1</v>
      </c>
      <c r="J4627" t="b">
        <f>OR((Table3_1[[#This Row],[Offered Salary]]&lt;$O$27),(Table3_1[[#This Row],[Offered Salary]]&gt;$O$28))</f>
        <v>1</v>
      </c>
      <c r="K4627" t="str">
        <f>IF(Table3_1[[#This Row],[Offered Salary]]&lt;$O$27,"Low",IF(Table3_1[[#This Row],[Offered Salary]]&gt;$O$28,"High",""))</f>
        <v>Low</v>
      </c>
      <c r="L4627" s="6">
        <f>((Table3_1[[#This Row],[Offered Salary]]-$O$25)/$O$26)</f>
        <v>-1.3211442485636298</v>
      </c>
    </row>
    <row r="4628" spans="1:12" x14ac:dyDescent="0.3">
      <c r="A4628">
        <v>737902</v>
      </c>
      <c r="B4628" s="2">
        <v>41879</v>
      </c>
      <c r="C4628" s="3">
        <v>0.39853009259259259</v>
      </c>
      <c r="D4628" t="s">
        <v>30</v>
      </c>
      <c r="E4628" t="s">
        <v>29</v>
      </c>
      <c r="F4628" t="s">
        <v>12</v>
      </c>
      <c r="G4628" t="s">
        <v>10</v>
      </c>
      <c r="H4628">
        <v>42892</v>
      </c>
      <c r="I4628">
        <f>IF(Table3_1[[#This Row],[Status]]="Hired",1,0)</f>
        <v>0</v>
      </c>
      <c r="J4628" t="b">
        <f>OR((Table3_1[[#This Row],[Offered Salary]]&lt;$O$27),(Table3_1[[#This Row],[Offered Salary]]&gt;$O$28))</f>
        <v>0</v>
      </c>
      <c r="K4628" t="str">
        <f>IF(Table3_1[[#This Row],[Offered Salary]]&lt;$O$27,"Low",IF(Table3_1[[#This Row],[Offered Salary]]&gt;$O$28,"High",""))</f>
        <v/>
      </c>
      <c r="L4628" s="6">
        <f>((Table3_1[[#This Row],[Offered Salary]]-$O$25)/$O$26)</f>
        <v>-0.24584118657120765</v>
      </c>
    </row>
    <row r="4629" spans="1:12" x14ac:dyDescent="0.3">
      <c r="A4629">
        <v>598001</v>
      </c>
      <c r="B4629" s="2">
        <v>41802</v>
      </c>
      <c r="C4629" s="3">
        <v>0.39708333333333334</v>
      </c>
      <c r="D4629" t="s">
        <v>30</v>
      </c>
      <c r="E4629" t="s">
        <v>27</v>
      </c>
      <c r="F4629" t="s">
        <v>17</v>
      </c>
      <c r="G4629" t="s">
        <v>6</v>
      </c>
      <c r="H4629">
        <v>30152</v>
      </c>
      <c r="I4629">
        <f>IF(Table3_1[[#This Row],[Status]]="Hired",1,0)</f>
        <v>0</v>
      </c>
      <c r="J4629" t="b">
        <f>OR((Table3_1[[#This Row],[Offered Salary]]&lt;$O$27),(Table3_1[[#This Row],[Offered Salary]]&gt;$O$28))</f>
        <v>0</v>
      </c>
      <c r="K4629" t="str">
        <f>IF(Table3_1[[#This Row],[Offered Salary]]&lt;$O$27,"Low",IF(Table3_1[[#This Row],[Offered Salary]]&gt;$O$28,"High",""))</f>
        <v/>
      </c>
      <c r="L4629" s="6">
        <f>((Table3_1[[#This Row],[Offered Salary]]-$O$25)/$O$26)</f>
        <v>-0.68742842861045139</v>
      </c>
    </row>
    <row r="4630" spans="1:12" x14ac:dyDescent="0.3">
      <c r="A4630">
        <v>997474</v>
      </c>
      <c r="B4630" s="2">
        <v>41823</v>
      </c>
      <c r="C4630" s="3">
        <v>0.39900462962962963</v>
      </c>
      <c r="D4630" t="s">
        <v>31</v>
      </c>
      <c r="E4630" t="s">
        <v>27</v>
      </c>
      <c r="F4630" t="s">
        <v>17</v>
      </c>
      <c r="G4630" t="s">
        <v>2</v>
      </c>
      <c r="H4630">
        <v>13143</v>
      </c>
      <c r="I4630">
        <f>IF(Table3_1[[#This Row],[Status]]="Hired",1,0)</f>
        <v>1</v>
      </c>
      <c r="J4630" t="b">
        <f>OR((Table3_1[[#This Row],[Offered Salary]]&lt;$O$27),(Table3_1[[#This Row],[Offered Salary]]&gt;$O$28))</f>
        <v>0</v>
      </c>
      <c r="K4630" t="str">
        <f>IF(Table3_1[[#This Row],[Offered Salary]]&lt;$O$27,"Low",IF(Table3_1[[#This Row],[Offered Salary]]&gt;$O$28,"High",""))</f>
        <v/>
      </c>
      <c r="L4630" s="6">
        <f>((Table3_1[[#This Row],[Offered Salary]]-$O$25)/$O$26)</f>
        <v>-1.2769855243597052</v>
      </c>
    </row>
    <row r="4631" spans="1:12" x14ac:dyDescent="0.3">
      <c r="A4631">
        <v>146332</v>
      </c>
      <c r="B4631" s="2">
        <v>41823</v>
      </c>
      <c r="C4631" s="3">
        <v>0.39932870370370371</v>
      </c>
      <c r="D4631" t="s">
        <v>31</v>
      </c>
      <c r="E4631" t="s">
        <v>27</v>
      </c>
      <c r="F4631" t="s">
        <v>17</v>
      </c>
      <c r="G4631" t="s">
        <v>2</v>
      </c>
      <c r="H4631">
        <v>36283</v>
      </c>
      <c r="I4631">
        <f>IF(Table3_1[[#This Row],[Status]]="Hired",1,0)</f>
        <v>1</v>
      </c>
      <c r="J4631" t="b">
        <f>OR((Table3_1[[#This Row],[Offered Salary]]&lt;$O$27),(Table3_1[[#This Row],[Offered Salary]]&gt;$O$28))</f>
        <v>0</v>
      </c>
      <c r="K4631" t="str">
        <f>IF(Table3_1[[#This Row],[Offered Salary]]&lt;$O$27,"Low",IF(Table3_1[[#This Row],[Offered Salary]]&gt;$O$28,"High",""))</f>
        <v/>
      </c>
      <c r="L4631" s="6">
        <f>((Table3_1[[#This Row],[Offered Salary]]-$O$25)/$O$26)</f>
        <v>-0.47491890106393619</v>
      </c>
    </row>
    <row r="4632" spans="1:12" x14ac:dyDescent="0.3">
      <c r="A4632">
        <v>485005</v>
      </c>
      <c r="B4632" s="2">
        <v>41835</v>
      </c>
      <c r="C4632" s="3">
        <v>0.67843750000000003</v>
      </c>
      <c r="D4632" t="s">
        <v>31</v>
      </c>
      <c r="E4632" t="s">
        <v>28</v>
      </c>
      <c r="F4632" t="s">
        <v>17</v>
      </c>
      <c r="G4632" t="s">
        <v>2</v>
      </c>
      <c r="H4632">
        <v>47503</v>
      </c>
      <c r="I4632">
        <f>IF(Table3_1[[#This Row],[Status]]="Hired",1,0)</f>
        <v>1</v>
      </c>
      <c r="J4632" t="b">
        <f>OR((Table3_1[[#This Row],[Offered Salary]]&lt;$O$27),(Table3_1[[#This Row],[Offered Salary]]&gt;$O$28))</f>
        <v>0</v>
      </c>
      <c r="K4632" t="str">
        <f>IF(Table3_1[[#This Row],[Offered Salary]]&lt;$O$27,"Low",IF(Table3_1[[#This Row],[Offered Salary]]&gt;$O$28,"High",""))</f>
        <v/>
      </c>
      <c r="L4632" s="6">
        <f>((Table3_1[[#This Row],[Offered Salary]]-$O$25)/$O$26)</f>
        <v>-8.6017107054492364E-2</v>
      </c>
    </row>
    <row r="4633" spans="1:12" x14ac:dyDescent="0.3">
      <c r="A4633">
        <v>133581</v>
      </c>
      <c r="B4633" s="2">
        <v>41835</v>
      </c>
      <c r="C4633" s="3">
        <v>0.67876157407407411</v>
      </c>
      <c r="D4633" t="s">
        <v>31</v>
      </c>
      <c r="E4633" t="s">
        <v>28</v>
      </c>
      <c r="F4633" t="s">
        <v>17</v>
      </c>
      <c r="G4633" t="s">
        <v>2</v>
      </c>
      <c r="H4633">
        <v>49877</v>
      </c>
      <c r="I4633">
        <f>IF(Table3_1[[#This Row],[Status]]="Hired",1,0)</f>
        <v>1</v>
      </c>
      <c r="J4633" t="b">
        <f>OR((Table3_1[[#This Row],[Offered Salary]]&lt;$O$27),(Table3_1[[#This Row],[Offered Salary]]&gt;$O$28))</f>
        <v>0</v>
      </c>
      <c r="K4633" t="str">
        <f>IF(Table3_1[[#This Row],[Offered Salary]]&lt;$O$27,"Low",IF(Table3_1[[#This Row],[Offered Salary]]&gt;$O$28,"High",""))</f>
        <v/>
      </c>
      <c r="L4633" s="6">
        <f>((Table3_1[[#This Row],[Offered Salary]]-$O$25)/$O$26)</f>
        <v>-3.7307559868970321E-3</v>
      </c>
    </row>
    <row r="4634" spans="1:12" x14ac:dyDescent="0.3">
      <c r="A4634">
        <v>14318</v>
      </c>
      <c r="B4634" s="2">
        <v>41879</v>
      </c>
      <c r="C4634" s="3">
        <v>0.39704861111111112</v>
      </c>
      <c r="D4634" t="s">
        <v>31</v>
      </c>
      <c r="E4634" t="s">
        <v>29</v>
      </c>
      <c r="F4634" t="s">
        <v>17</v>
      </c>
      <c r="G4634" t="s">
        <v>2</v>
      </c>
      <c r="H4634">
        <v>5223</v>
      </c>
      <c r="I4634">
        <f>IF(Table3_1[[#This Row],[Status]]="Hired",1,0)</f>
        <v>1</v>
      </c>
      <c r="J4634" t="b">
        <f>OR((Table3_1[[#This Row],[Offered Salary]]&lt;$O$27),(Table3_1[[#This Row],[Offered Salary]]&gt;$O$28))</f>
        <v>1</v>
      </c>
      <c r="K4634" t="str">
        <f>IF(Table3_1[[#This Row],[Offered Salary]]&lt;$O$27,"Low",IF(Table3_1[[#This Row],[Offered Salary]]&gt;$O$28,"High",""))</f>
        <v>Low</v>
      </c>
      <c r="L4634" s="6">
        <f>((Table3_1[[#This Row],[Offered Salary]]-$O$25)/$O$26)</f>
        <v>-1.5515044377781362</v>
      </c>
    </row>
    <row r="4635" spans="1:12" x14ac:dyDescent="0.3">
      <c r="A4635">
        <v>541632</v>
      </c>
      <c r="B4635" s="2">
        <v>41831</v>
      </c>
      <c r="C4635" s="3">
        <v>0.39728009259259262</v>
      </c>
      <c r="D4635" t="s">
        <v>31</v>
      </c>
      <c r="E4635" t="s">
        <v>27</v>
      </c>
      <c r="F4635" t="s">
        <v>18</v>
      </c>
      <c r="G4635" t="s">
        <v>10</v>
      </c>
      <c r="H4635">
        <v>56674</v>
      </c>
      <c r="I4635">
        <f>IF(Table3_1[[#This Row],[Status]]="Hired",1,0)</f>
        <v>1</v>
      </c>
      <c r="J4635" t="b">
        <f>OR((Table3_1[[#This Row],[Offered Salary]]&lt;$O$27),(Table3_1[[#This Row],[Offered Salary]]&gt;$O$28))</f>
        <v>0</v>
      </c>
      <c r="K4635" t="str">
        <f>IF(Table3_1[[#This Row],[Offered Salary]]&lt;$O$27,"Low",IF(Table3_1[[#This Row],[Offered Salary]]&gt;$O$28,"High",""))</f>
        <v/>
      </c>
      <c r="L4635" s="6">
        <f>((Table3_1[[#This Row],[Offered Salary]]-$O$25)/$O$26)</f>
        <v>0.23186331655162254</v>
      </c>
    </row>
    <row r="4636" spans="1:12" x14ac:dyDescent="0.3">
      <c r="A4636">
        <v>426385</v>
      </c>
      <c r="B4636" s="2">
        <v>41796</v>
      </c>
      <c r="C4636" s="3">
        <v>0.33174768518518516</v>
      </c>
      <c r="D4636" t="s">
        <v>30</v>
      </c>
      <c r="E4636" t="s">
        <v>27</v>
      </c>
      <c r="F4636" t="s">
        <v>15</v>
      </c>
      <c r="G4636" t="s">
        <v>6</v>
      </c>
      <c r="H4636">
        <v>83497</v>
      </c>
      <c r="I4636">
        <f>IF(Table3_1[[#This Row],[Status]]="Hired",1,0)</f>
        <v>0</v>
      </c>
      <c r="J4636" t="b">
        <f>OR((Table3_1[[#This Row],[Offered Salary]]&lt;$O$27),(Table3_1[[#This Row],[Offered Salary]]&gt;$O$28))</f>
        <v>0</v>
      </c>
      <c r="K4636" t="str">
        <f>IF(Table3_1[[#This Row],[Offered Salary]]&lt;$O$27,"Low",IF(Table3_1[[#This Row],[Offered Salary]]&gt;$O$28,"High",""))</f>
        <v/>
      </c>
      <c r="L4636" s="6">
        <f>((Table3_1[[#This Row],[Offered Salary]]-$O$25)/$O$26)</f>
        <v>1.1615881668827555</v>
      </c>
    </row>
    <row r="4637" spans="1:12" x14ac:dyDescent="0.3">
      <c r="A4637">
        <v>115018</v>
      </c>
      <c r="B4637" s="2">
        <v>41764</v>
      </c>
      <c r="C4637" s="3">
        <v>0.39751157407407406</v>
      </c>
      <c r="D4637" t="s">
        <v>31</v>
      </c>
      <c r="E4637" t="s">
        <v>27</v>
      </c>
      <c r="F4637" t="s">
        <v>20</v>
      </c>
      <c r="G4637" t="s">
        <v>6</v>
      </c>
      <c r="H4637">
        <v>68941</v>
      </c>
      <c r="I4637">
        <f>IF(Table3_1[[#This Row],[Status]]="Hired",1,0)</f>
        <v>1</v>
      </c>
      <c r="J4637" t="b">
        <f>OR((Table3_1[[#This Row],[Offered Salary]]&lt;$O$27),(Table3_1[[#This Row],[Offered Salary]]&gt;$O$28))</f>
        <v>0</v>
      </c>
      <c r="K4637" t="str">
        <f>IF(Table3_1[[#This Row],[Offered Salary]]&lt;$O$27,"Low",IF(Table3_1[[#This Row],[Offered Salary]]&gt;$O$28,"High",""))</f>
        <v/>
      </c>
      <c r="L4637" s="6">
        <f>((Table3_1[[#This Row],[Offered Salary]]-$O$25)/$O$26)</f>
        <v>0.65705567903948769</v>
      </c>
    </row>
    <row r="4638" spans="1:12" x14ac:dyDescent="0.3">
      <c r="A4638">
        <v>16456</v>
      </c>
      <c r="B4638" s="2">
        <v>41764</v>
      </c>
      <c r="C4638" s="3">
        <v>0.3979050925925926</v>
      </c>
      <c r="D4638" t="s">
        <v>31</v>
      </c>
      <c r="E4638" t="s">
        <v>27</v>
      </c>
      <c r="F4638" t="s">
        <v>20</v>
      </c>
      <c r="G4638" t="s">
        <v>6</v>
      </c>
      <c r="H4638">
        <v>54974</v>
      </c>
      <c r="I4638">
        <f>IF(Table3_1[[#This Row],[Status]]="Hired",1,0)</f>
        <v>1</v>
      </c>
      <c r="J4638" t="b">
        <f>OR((Table3_1[[#This Row],[Offered Salary]]&lt;$O$27),(Table3_1[[#This Row],[Offered Salary]]&gt;$O$28))</f>
        <v>0</v>
      </c>
      <c r="K4638" t="str">
        <f>IF(Table3_1[[#This Row],[Offered Salary]]&lt;$O$27,"Low",IF(Table3_1[[#This Row],[Offered Salary]]&gt;$O$28,"High",""))</f>
        <v/>
      </c>
      <c r="L4638" s="6">
        <f>((Table3_1[[#This Row],[Offered Salary]]-$O$25)/$O$26)</f>
        <v>0.17293880230776743</v>
      </c>
    </row>
    <row r="4639" spans="1:12" x14ac:dyDescent="0.3">
      <c r="A4639">
        <v>532766</v>
      </c>
      <c r="B4639" s="2">
        <v>41866</v>
      </c>
      <c r="C4639" s="3">
        <v>0.69511574074074078</v>
      </c>
      <c r="D4639" t="s">
        <v>30</v>
      </c>
      <c r="E4639" t="s">
        <v>27</v>
      </c>
      <c r="F4639" t="s">
        <v>17</v>
      </c>
      <c r="G4639" t="s">
        <v>2</v>
      </c>
      <c r="H4639">
        <v>19391</v>
      </c>
      <c r="I4639">
        <f>IF(Table3_1[[#This Row],[Status]]="Hired",1,0)</f>
        <v>0</v>
      </c>
      <c r="J4639" t="b">
        <f>OR((Table3_1[[#This Row],[Offered Salary]]&lt;$O$27),(Table3_1[[#This Row],[Offered Salary]]&gt;$O$28))</f>
        <v>0</v>
      </c>
      <c r="K4639" t="str">
        <f>IF(Table3_1[[#This Row],[Offered Salary]]&lt;$O$27,"Low",IF(Table3_1[[#This Row],[Offered Salary]]&gt;$O$28,"High",""))</f>
        <v/>
      </c>
      <c r="L4639" s="6">
        <f>((Table3_1[[#This Row],[Offered Salary]]-$O$25)/$O$26)</f>
        <v>-1.0604206037740542</v>
      </c>
    </row>
    <row r="4640" spans="1:12" x14ac:dyDescent="0.3">
      <c r="A4640">
        <v>228278</v>
      </c>
      <c r="B4640" s="2">
        <v>41868</v>
      </c>
      <c r="C4640" s="3">
        <v>0.55728009259259259</v>
      </c>
      <c r="D4640" t="s">
        <v>31</v>
      </c>
      <c r="E4640" t="s">
        <v>27</v>
      </c>
      <c r="F4640" t="s">
        <v>17</v>
      </c>
      <c r="G4640" t="s">
        <v>2</v>
      </c>
      <c r="H4640">
        <v>90747</v>
      </c>
      <c r="I4640">
        <f>IF(Table3_1[[#This Row],[Status]]="Hired",1,0)</f>
        <v>1</v>
      </c>
      <c r="J4640" t="b">
        <f>OR((Table3_1[[#This Row],[Offered Salary]]&lt;$O$27),(Table3_1[[#This Row],[Offered Salary]]&gt;$O$28))</f>
        <v>0</v>
      </c>
      <c r="K4640" t="str">
        <f>IF(Table3_1[[#This Row],[Offered Salary]]&lt;$O$27,"Low",IF(Table3_1[[#This Row],[Offered Salary]]&gt;$O$28,"High",""))</f>
        <v/>
      </c>
      <c r="L4640" s="6">
        <f>((Table3_1[[#This Row],[Offered Salary]]-$O$25)/$O$26)</f>
        <v>1.4128838893933142</v>
      </c>
    </row>
    <row r="4641" spans="1:12" x14ac:dyDescent="0.3">
      <c r="A4641">
        <v>996910</v>
      </c>
      <c r="B4641" s="2">
        <v>41868</v>
      </c>
      <c r="C4641" s="3">
        <v>0.5580208333333333</v>
      </c>
      <c r="D4641" t="s">
        <v>31</v>
      </c>
      <c r="E4641" t="s">
        <v>29</v>
      </c>
      <c r="F4641" t="s">
        <v>17</v>
      </c>
      <c r="G4641" t="s">
        <v>2</v>
      </c>
      <c r="H4641">
        <v>76895</v>
      </c>
      <c r="I4641">
        <f>IF(Table3_1[[#This Row],[Status]]="Hired",1,0)</f>
        <v>1</v>
      </c>
      <c r="J4641" t="b">
        <f>OR((Table3_1[[#This Row],[Offered Salary]]&lt;$O$27),(Table3_1[[#This Row],[Offered Salary]]&gt;$O$28))</f>
        <v>0</v>
      </c>
      <c r="K4641" t="str">
        <f>IF(Table3_1[[#This Row],[Offered Salary]]&lt;$O$27,"Low",IF(Table3_1[[#This Row],[Offered Salary]]&gt;$O$28,"High",""))</f>
        <v/>
      </c>
      <c r="L4641" s="6">
        <f>((Table3_1[[#This Row],[Offered Salary]]-$O$25)/$O$26)</f>
        <v>0.93275308274279578</v>
      </c>
    </row>
    <row r="4642" spans="1:12" x14ac:dyDescent="0.3">
      <c r="A4642">
        <v>737589</v>
      </c>
      <c r="B4642" s="2">
        <v>41868</v>
      </c>
      <c r="C4642" s="3">
        <v>0.55880787037037039</v>
      </c>
      <c r="D4642" t="s">
        <v>31</v>
      </c>
      <c r="E4642" t="s">
        <v>27</v>
      </c>
      <c r="F4642" t="s">
        <v>17</v>
      </c>
      <c r="G4642" t="s">
        <v>2</v>
      </c>
      <c r="H4642">
        <v>91905</v>
      </c>
      <c r="I4642">
        <f>IF(Table3_1[[#This Row],[Status]]="Hired",1,0)</f>
        <v>1</v>
      </c>
      <c r="J4642" t="b">
        <f>OR((Table3_1[[#This Row],[Offered Salary]]&lt;$O$27),(Table3_1[[#This Row],[Offered Salary]]&gt;$O$28))</f>
        <v>0</v>
      </c>
      <c r="K4642" t="str">
        <f>IF(Table3_1[[#This Row],[Offered Salary]]&lt;$O$27,"Low",IF(Table3_1[[#This Row],[Offered Salary]]&gt;$O$28,"High",""))</f>
        <v/>
      </c>
      <c r="L4642" s="6">
        <f>((Table3_1[[#This Row],[Offered Salary]]-$O$25)/$O$26)</f>
        <v>1.4530218820370695</v>
      </c>
    </row>
    <row r="4643" spans="1:12" x14ac:dyDescent="0.3">
      <c r="A4643">
        <v>350567</v>
      </c>
      <c r="B4643" s="2">
        <v>41868</v>
      </c>
      <c r="C4643" s="3">
        <v>0.55782407407407408</v>
      </c>
      <c r="D4643" t="s">
        <v>31</v>
      </c>
      <c r="E4643" t="s">
        <v>28</v>
      </c>
      <c r="F4643" t="s">
        <v>17</v>
      </c>
      <c r="G4643" t="s">
        <v>2</v>
      </c>
      <c r="H4643">
        <v>35972</v>
      </c>
      <c r="I4643">
        <f>IF(Table3_1[[#This Row],[Status]]="Hired",1,0)</f>
        <v>1</v>
      </c>
      <c r="J4643" t="b">
        <f>OR((Table3_1[[#This Row],[Offered Salary]]&lt;$O$27),(Table3_1[[#This Row],[Offered Salary]]&gt;$O$28))</f>
        <v>0</v>
      </c>
      <c r="K4643" t="str">
        <f>IF(Table3_1[[#This Row],[Offered Salary]]&lt;$O$27,"Low",IF(Table3_1[[#This Row],[Offered Salary]]&gt;$O$28,"High",""))</f>
        <v/>
      </c>
      <c r="L4643" s="6">
        <f>((Table3_1[[#This Row],[Offered Salary]]-$O$25)/$O$26)</f>
        <v>-0.48569862102266498</v>
      </c>
    </row>
    <row r="4644" spans="1:12" x14ac:dyDescent="0.3">
      <c r="A4644">
        <v>935580</v>
      </c>
      <c r="B4644" s="2">
        <v>41801</v>
      </c>
      <c r="C4644" s="3">
        <v>0.32350694444444444</v>
      </c>
      <c r="D4644" t="s">
        <v>31</v>
      </c>
      <c r="E4644" t="s">
        <v>27</v>
      </c>
      <c r="F4644" t="s">
        <v>17</v>
      </c>
      <c r="G4644" t="s">
        <v>4</v>
      </c>
      <c r="H4644">
        <v>75137</v>
      </c>
      <c r="I4644">
        <f>IF(Table3_1[[#This Row],[Status]]="Hired",1,0)</f>
        <v>1</v>
      </c>
      <c r="J4644" t="b">
        <f>OR((Table3_1[[#This Row],[Offered Salary]]&lt;$O$27),(Table3_1[[#This Row],[Offered Salary]]&gt;$O$28))</f>
        <v>0</v>
      </c>
      <c r="K4644" t="str">
        <f>IF(Table3_1[[#This Row],[Offered Salary]]&lt;$O$27,"Low",IF(Table3_1[[#This Row],[Offered Salary]]&gt;$O$28,"High",""))</f>
        <v/>
      </c>
      <c r="L4644" s="6">
        <f>((Table3_1[[#This Row],[Offered Salary]]-$O$25)/$O$26)</f>
        <v>0.87181820271885613</v>
      </c>
    </row>
    <row r="4645" spans="1:12" x14ac:dyDescent="0.3">
      <c r="A4645">
        <v>998478</v>
      </c>
      <c r="B4645" s="2">
        <v>41810</v>
      </c>
      <c r="C4645" s="3">
        <v>0.40778935185185183</v>
      </c>
      <c r="D4645" t="s">
        <v>31</v>
      </c>
      <c r="E4645" t="s">
        <v>27</v>
      </c>
      <c r="F4645" t="s">
        <v>17</v>
      </c>
      <c r="G4645" t="s">
        <v>4</v>
      </c>
      <c r="H4645">
        <v>5143</v>
      </c>
      <c r="I4645">
        <f>IF(Table3_1[[#This Row],[Status]]="Hired",1,0)</f>
        <v>1</v>
      </c>
      <c r="J4645" t="b">
        <f>OR((Table3_1[[#This Row],[Offered Salary]]&lt;$O$27),(Table3_1[[#This Row],[Offered Salary]]&gt;$O$28))</f>
        <v>1</v>
      </c>
      <c r="K4645" t="str">
        <f>IF(Table3_1[[#This Row],[Offered Salary]]&lt;$O$27,"Low",IF(Table3_1[[#This Row],[Offered Salary]]&gt;$O$28,"High",""))</f>
        <v>Low</v>
      </c>
      <c r="L4645" s="6">
        <f>((Table3_1[[#This Row],[Offered Salary]]-$O$25)/$O$26)</f>
        <v>-1.5542773560954941</v>
      </c>
    </row>
    <row r="4646" spans="1:12" x14ac:dyDescent="0.3">
      <c r="A4646">
        <v>563648</v>
      </c>
      <c r="B4646" s="2">
        <v>41810</v>
      </c>
      <c r="C4646" s="3">
        <v>0.40854166666666669</v>
      </c>
      <c r="D4646" t="s">
        <v>31</v>
      </c>
      <c r="E4646" t="s">
        <v>27</v>
      </c>
      <c r="F4646" t="s">
        <v>17</v>
      </c>
      <c r="G4646" t="s">
        <v>4</v>
      </c>
      <c r="H4646">
        <v>26508</v>
      </c>
      <c r="I4646">
        <f>IF(Table3_1[[#This Row],[Status]]="Hired",1,0)</f>
        <v>1</v>
      </c>
      <c r="J4646" t="b">
        <f>OR((Table3_1[[#This Row],[Offered Salary]]&lt;$O$27),(Table3_1[[#This Row],[Offered Salary]]&gt;$O$28))</f>
        <v>0</v>
      </c>
      <c r="K4646" t="str">
        <f>IF(Table3_1[[#This Row],[Offered Salary]]&lt;$O$27,"Low",IF(Table3_1[[#This Row],[Offered Salary]]&gt;$O$28,"High",""))</f>
        <v/>
      </c>
      <c r="L4646" s="6">
        <f>((Table3_1[[#This Row],[Offered Salary]]-$O$25)/$O$26)</f>
        <v>-0.81373485796610312</v>
      </c>
    </row>
    <row r="4647" spans="1:12" x14ac:dyDescent="0.3">
      <c r="A4647">
        <v>531055</v>
      </c>
      <c r="B4647" s="2">
        <v>41812</v>
      </c>
      <c r="C4647" s="3">
        <v>0.57668981481481485</v>
      </c>
      <c r="D4647" t="s">
        <v>31</v>
      </c>
      <c r="E4647" t="s">
        <v>29</v>
      </c>
      <c r="F4647" t="s">
        <v>17</v>
      </c>
      <c r="G4647" t="s">
        <v>4</v>
      </c>
      <c r="H4647">
        <v>24791</v>
      </c>
      <c r="I4647">
        <f>IF(Table3_1[[#This Row],[Status]]="Hired",1,0)</f>
        <v>1</v>
      </c>
      <c r="J4647" t="b">
        <f>OR((Table3_1[[#This Row],[Offered Salary]]&lt;$O$27),(Table3_1[[#This Row],[Offered Salary]]&gt;$O$28))</f>
        <v>0</v>
      </c>
      <c r="K4647" t="str">
        <f>IF(Table3_1[[#This Row],[Offered Salary]]&lt;$O$27,"Low",IF(Table3_1[[#This Row],[Offered Salary]]&gt;$O$28,"High",""))</f>
        <v/>
      </c>
      <c r="L4647" s="6">
        <f>((Table3_1[[#This Row],[Offered Salary]]-$O$25)/$O$26)</f>
        <v>-0.87324861735239678</v>
      </c>
    </row>
    <row r="4648" spans="1:12" x14ac:dyDescent="0.3">
      <c r="A4648">
        <v>755156</v>
      </c>
      <c r="B4648" s="2">
        <v>41824</v>
      </c>
      <c r="C4648" s="3">
        <v>0.43662037037037038</v>
      </c>
      <c r="D4648" t="s">
        <v>30</v>
      </c>
      <c r="E4648" t="s">
        <v>29</v>
      </c>
      <c r="F4648" t="s">
        <v>17</v>
      </c>
      <c r="G4648" t="s">
        <v>4</v>
      </c>
      <c r="H4648">
        <v>39818</v>
      </c>
      <c r="I4648">
        <f>IF(Table3_1[[#This Row],[Status]]="Hired",1,0)</f>
        <v>0</v>
      </c>
      <c r="J4648" t="b">
        <f>OR((Table3_1[[#This Row],[Offered Salary]]&lt;$O$27),(Table3_1[[#This Row],[Offered Salary]]&gt;$O$28))</f>
        <v>0</v>
      </c>
      <c r="K4648" t="str">
        <f>IF(Table3_1[[#This Row],[Offered Salary]]&lt;$O$27,"Low",IF(Table3_1[[#This Row],[Offered Salary]]&gt;$O$28,"High",""))</f>
        <v/>
      </c>
      <c r="L4648" s="6">
        <f>((Table3_1[[#This Row],[Offered Salary]]-$O$25)/$O$26)</f>
        <v>-0.35239057291568449</v>
      </c>
    </row>
    <row r="4649" spans="1:12" x14ac:dyDescent="0.3">
      <c r="A4649">
        <v>709538</v>
      </c>
      <c r="B4649" s="2">
        <v>41824</v>
      </c>
      <c r="C4649" s="3">
        <v>0.43925925925925924</v>
      </c>
      <c r="D4649" t="s">
        <v>31</v>
      </c>
      <c r="E4649" t="s">
        <v>29</v>
      </c>
      <c r="F4649" t="s">
        <v>17</v>
      </c>
      <c r="G4649" t="s">
        <v>4</v>
      </c>
      <c r="H4649">
        <v>9733</v>
      </c>
      <c r="I4649">
        <f>IF(Table3_1[[#This Row],[Status]]="Hired",1,0)</f>
        <v>1</v>
      </c>
      <c r="J4649" t="b">
        <f>OR((Table3_1[[#This Row],[Offered Salary]]&lt;$O$27),(Table3_1[[#This Row],[Offered Salary]]&gt;$O$28))</f>
        <v>1</v>
      </c>
      <c r="K4649" t="str">
        <f>IF(Table3_1[[#This Row],[Offered Salary]]&lt;$O$27,"Low",IF(Table3_1[[#This Row],[Offered Salary]]&gt;$O$28,"High",""))</f>
        <v>Low</v>
      </c>
      <c r="L4649" s="6">
        <f>((Table3_1[[#This Row],[Offered Salary]]-$O$25)/$O$26)</f>
        <v>-1.3951811676370853</v>
      </c>
    </row>
    <row r="4650" spans="1:12" x14ac:dyDescent="0.3">
      <c r="A4650">
        <v>233897</v>
      </c>
      <c r="B4650" s="2">
        <v>41824</v>
      </c>
      <c r="C4650" s="3">
        <v>0.44254629629629627</v>
      </c>
      <c r="D4650" t="s">
        <v>31</v>
      </c>
      <c r="E4650" t="s">
        <v>29</v>
      </c>
      <c r="F4650" t="s">
        <v>17</v>
      </c>
      <c r="G4650" t="s">
        <v>4</v>
      </c>
      <c r="H4650">
        <v>8237</v>
      </c>
      <c r="I4650">
        <f>IF(Table3_1[[#This Row],[Status]]="Hired",1,0)</f>
        <v>1</v>
      </c>
      <c r="J4650" t="b">
        <f>OR((Table3_1[[#This Row],[Offered Salary]]&lt;$O$27),(Table3_1[[#This Row],[Offered Salary]]&gt;$O$28))</f>
        <v>1</v>
      </c>
      <c r="K4650" t="str">
        <f>IF(Table3_1[[#This Row],[Offered Salary]]&lt;$O$27,"Low",IF(Table3_1[[#This Row],[Offered Salary]]&gt;$O$28,"High",""))</f>
        <v>Low</v>
      </c>
      <c r="L4650" s="6">
        <f>((Table3_1[[#This Row],[Offered Salary]]-$O$25)/$O$26)</f>
        <v>-1.4470347401716779</v>
      </c>
    </row>
    <row r="4651" spans="1:12" x14ac:dyDescent="0.3">
      <c r="A4651">
        <v>757668</v>
      </c>
      <c r="B4651" s="2">
        <v>41807</v>
      </c>
      <c r="C4651" s="3">
        <v>0.39700231481481479</v>
      </c>
      <c r="D4651" t="s">
        <v>31</v>
      </c>
      <c r="E4651" t="s">
        <v>27</v>
      </c>
      <c r="F4651" t="s">
        <v>20</v>
      </c>
      <c r="G4651" t="s">
        <v>2</v>
      </c>
      <c r="H4651">
        <v>74917</v>
      </c>
      <c r="I4651">
        <f>IF(Table3_1[[#This Row],[Status]]="Hired",1,0)</f>
        <v>1</v>
      </c>
      <c r="J4651" t="b">
        <f>OR((Table3_1[[#This Row],[Offered Salary]]&lt;$O$27),(Table3_1[[#This Row],[Offered Salary]]&gt;$O$28))</f>
        <v>0</v>
      </c>
      <c r="K4651" t="str">
        <f>IF(Table3_1[[#This Row],[Offered Salary]]&lt;$O$27,"Low",IF(Table3_1[[#This Row],[Offered Salary]]&gt;$O$28,"High",""))</f>
        <v/>
      </c>
      <c r="L4651" s="6">
        <f>((Table3_1[[#This Row],[Offered Salary]]-$O$25)/$O$26)</f>
        <v>0.86419267734612193</v>
      </c>
    </row>
    <row r="4652" spans="1:12" x14ac:dyDescent="0.3">
      <c r="A4652">
        <v>137775</v>
      </c>
      <c r="B4652" s="2">
        <v>41835</v>
      </c>
      <c r="C4652" s="3">
        <v>0.39699074074074076</v>
      </c>
      <c r="D4652" t="s">
        <v>31</v>
      </c>
      <c r="E4652" t="s">
        <v>27</v>
      </c>
      <c r="F4652" t="s">
        <v>20</v>
      </c>
      <c r="G4652" t="s">
        <v>2</v>
      </c>
      <c r="H4652">
        <v>75705</v>
      </c>
      <c r="I4652">
        <f>IF(Table3_1[[#This Row],[Status]]="Hired",1,0)</f>
        <v>1</v>
      </c>
      <c r="J4652" t="b">
        <f>OR((Table3_1[[#This Row],[Offered Salary]]&lt;$O$27),(Table3_1[[#This Row],[Offered Salary]]&gt;$O$28))</f>
        <v>0</v>
      </c>
      <c r="K4652" t="str">
        <f>IF(Table3_1[[#This Row],[Offered Salary]]&lt;$O$27,"Low",IF(Table3_1[[#This Row],[Offered Salary]]&gt;$O$28,"High",""))</f>
        <v/>
      </c>
      <c r="L4652" s="6">
        <f>((Table3_1[[#This Row],[Offered Salary]]-$O$25)/$O$26)</f>
        <v>0.89150592277209717</v>
      </c>
    </row>
    <row r="4653" spans="1:12" x14ac:dyDescent="0.3">
      <c r="A4653">
        <v>889336</v>
      </c>
      <c r="B4653" s="2">
        <v>41855</v>
      </c>
      <c r="C4653" s="3">
        <v>0.52598379629629632</v>
      </c>
      <c r="D4653" t="s">
        <v>31</v>
      </c>
      <c r="E4653" t="s">
        <v>27</v>
      </c>
      <c r="F4653" t="s">
        <v>20</v>
      </c>
      <c r="G4653" t="s">
        <v>2</v>
      </c>
      <c r="H4653">
        <v>16637</v>
      </c>
      <c r="I4653">
        <f>IF(Table3_1[[#This Row],[Status]]="Hired",1,0)</f>
        <v>1</v>
      </c>
      <c r="J4653" t="b">
        <f>OR((Table3_1[[#This Row],[Offered Salary]]&lt;$O$27),(Table3_1[[#This Row],[Offered Salary]]&gt;$O$28))</f>
        <v>0</v>
      </c>
      <c r="K4653" t="str">
        <f>IF(Table3_1[[#This Row],[Offered Salary]]&lt;$O$27,"Low",IF(Table3_1[[#This Row],[Offered Salary]]&gt;$O$28,"High",""))</f>
        <v/>
      </c>
      <c r="L4653" s="6">
        <f>((Table3_1[[#This Row],[Offered Salary]]-$O$25)/$O$26)</f>
        <v>-1.1558783168490996</v>
      </c>
    </row>
    <row r="4654" spans="1:12" x14ac:dyDescent="0.3">
      <c r="A4654">
        <v>860049</v>
      </c>
      <c r="B4654" s="2">
        <v>41835</v>
      </c>
      <c r="C4654" s="3">
        <v>0.39724537037037039</v>
      </c>
      <c r="D4654" t="s">
        <v>31</v>
      </c>
      <c r="E4654" t="s">
        <v>27</v>
      </c>
      <c r="F4654" t="s">
        <v>14</v>
      </c>
      <c r="G4654" t="s">
        <v>6</v>
      </c>
      <c r="H4654">
        <v>81002</v>
      </c>
      <c r="I4654">
        <f>IF(Table3_1[[#This Row],[Status]]="Hired",1,0)</f>
        <v>1</v>
      </c>
      <c r="J4654" t="b">
        <f>OR((Table3_1[[#This Row],[Offered Salary]]&lt;$O$27),(Table3_1[[#This Row],[Offered Salary]]&gt;$O$28))</f>
        <v>0</v>
      </c>
      <c r="K4654" t="str">
        <f>IF(Table3_1[[#This Row],[Offered Salary]]&lt;$O$27,"Low",IF(Table3_1[[#This Row],[Offered Salary]]&gt;$O$28,"High",""))</f>
        <v/>
      </c>
      <c r="L4654" s="6">
        <f>((Table3_1[[#This Row],[Offered Salary]]-$O$25)/$O$26)</f>
        <v>1.0751077768601565</v>
      </c>
    </row>
    <row r="4655" spans="1:12" x14ac:dyDescent="0.3">
      <c r="A4655">
        <v>608169</v>
      </c>
      <c r="B4655" s="2">
        <v>41835</v>
      </c>
      <c r="C4655" s="3">
        <v>0.39734953703703701</v>
      </c>
      <c r="D4655" t="s">
        <v>31</v>
      </c>
      <c r="E4655" t="s">
        <v>27</v>
      </c>
      <c r="F4655" t="s">
        <v>15</v>
      </c>
      <c r="G4655" t="s">
        <v>1</v>
      </c>
      <c r="H4655">
        <v>17544</v>
      </c>
      <c r="I4655">
        <f>IF(Table3_1[[#This Row],[Status]]="Hired",1,0)</f>
        <v>1</v>
      </c>
      <c r="J4655" t="b">
        <f>OR((Table3_1[[#This Row],[Offered Salary]]&lt;$O$27),(Table3_1[[#This Row],[Offered Salary]]&gt;$O$28))</f>
        <v>0</v>
      </c>
      <c r="K4655" t="str">
        <f>IF(Table3_1[[#This Row],[Offered Salary]]&lt;$O$27,"Low",IF(Table3_1[[#This Row],[Offered Salary]]&gt;$O$28,"High",""))</f>
        <v/>
      </c>
      <c r="L4655" s="6">
        <f>((Table3_1[[#This Row],[Offered Salary]]-$O$25)/$O$26)</f>
        <v>-1.1244403554260545</v>
      </c>
    </row>
    <row r="4656" spans="1:12" x14ac:dyDescent="0.3">
      <c r="A4656">
        <v>255806</v>
      </c>
      <c r="B4656" s="2">
        <v>41852</v>
      </c>
      <c r="C4656" s="3">
        <v>0.54771990740740739</v>
      </c>
      <c r="D4656" t="s">
        <v>31</v>
      </c>
      <c r="E4656" t="s">
        <v>27</v>
      </c>
      <c r="F4656" t="s">
        <v>15</v>
      </c>
      <c r="G4656" t="s">
        <v>1</v>
      </c>
      <c r="H4656">
        <v>61950</v>
      </c>
      <c r="I4656">
        <f>IF(Table3_1[[#This Row],[Status]]="Hired",1,0)</f>
        <v>1</v>
      </c>
      <c r="J4656" t="b">
        <f>OR((Table3_1[[#This Row],[Offered Salary]]&lt;$O$27),(Table3_1[[#This Row],[Offered Salary]]&gt;$O$28))</f>
        <v>0</v>
      </c>
      <c r="K4656" t="str">
        <f>IF(Table3_1[[#This Row],[Offered Salary]]&lt;$O$27,"Low",IF(Table3_1[[#This Row],[Offered Salary]]&gt;$O$28,"High",""))</f>
        <v/>
      </c>
      <c r="L4656" s="6">
        <f>((Table3_1[[#This Row],[Offered Salary]]-$O$25)/$O$26)</f>
        <v>0.4147372795813753</v>
      </c>
    </row>
    <row r="4657" spans="1:12" x14ac:dyDescent="0.3">
      <c r="A4657">
        <v>39931</v>
      </c>
      <c r="B4657" s="2">
        <v>41852</v>
      </c>
      <c r="C4657" s="3">
        <v>0.54809027777777775</v>
      </c>
      <c r="D4657" t="s">
        <v>30</v>
      </c>
      <c r="E4657" t="s">
        <v>27</v>
      </c>
      <c r="F4657" t="s">
        <v>15</v>
      </c>
      <c r="G4657" t="s">
        <v>1</v>
      </c>
      <c r="H4657">
        <v>95200</v>
      </c>
      <c r="I4657">
        <f>IF(Table3_1[[#This Row],[Status]]="Hired",1,0)</f>
        <v>0</v>
      </c>
      <c r="J4657" t="b">
        <f>OR((Table3_1[[#This Row],[Offered Salary]]&lt;$O$27),(Table3_1[[#This Row],[Offered Salary]]&gt;$O$28))</f>
        <v>0</v>
      </c>
      <c r="K4657" t="str">
        <f>IF(Table3_1[[#This Row],[Offered Salary]]&lt;$O$27,"Low",IF(Table3_1[[#This Row],[Offered Salary]]&gt;$O$28,"High",""))</f>
        <v/>
      </c>
      <c r="L4657" s="6">
        <f>((Table3_1[[#This Row],[Offered Salary]]-$O$25)/$O$26)</f>
        <v>1.5672314552332476</v>
      </c>
    </row>
    <row r="4658" spans="1:12" x14ac:dyDescent="0.3">
      <c r="A4658">
        <v>633002</v>
      </c>
      <c r="B4658" s="2">
        <v>41793</v>
      </c>
      <c r="C4658" s="3">
        <v>0.40218749999999998</v>
      </c>
      <c r="D4658" t="s">
        <v>31</v>
      </c>
      <c r="E4658" t="s">
        <v>29</v>
      </c>
      <c r="F4658" t="s">
        <v>20</v>
      </c>
      <c r="G4658" t="s">
        <v>10</v>
      </c>
      <c r="H4658">
        <v>79867</v>
      </c>
      <c r="I4658">
        <f>IF(Table3_1[[#This Row],[Status]]="Hired",1,0)</f>
        <v>1</v>
      </c>
      <c r="J4658" t="b">
        <f>OR((Table3_1[[#This Row],[Offered Salary]]&lt;$O$27),(Table3_1[[#This Row],[Offered Salary]]&gt;$O$28))</f>
        <v>0</v>
      </c>
      <c r="K4658" t="str">
        <f>IF(Table3_1[[#This Row],[Offered Salary]]&lt;$O$27,"Low",IF(Table3_1[[#This Row],[Offered Salary]]&gt;$O$28,"High",""))</f>
        <v/>
      </c>
      <c r="L4658" s="6">
        <f>((Table3_1[[#This Row],[Offered Salary]]-$O$25)/$O$26)</f>
        <v>1.0357669982326414</v>
      </c>
    </row>
    <row r="4659" spans="1:12" x14ac:dyDescent="0.3">
      <c r="A4659">
        <v>934713</v>
      </c>
      <c r="B4659" s="2">
        <v>41793</v>
      </c>
      <c r="C4659" s="3">
        <v>0.40281250000000002</v>
      </c>
      <c r="D4659" t="s">
        <v>30</v>
      </c>
      <c r="E4659" t="s">
        <v>29</v>
      </c>
      <c r="F4659" t="s">
        <v>20</v>
      </c>
      <c r="G4659" t="s">
        <v>10</v>
      </c>
      <c r="H4659">
        <v>86588</v>
      </c>
      <c r="I4659">
        <f>IF(Table3_1[[#This Row],[Status]]="Hired",1,0)</f>
        <v>0</v>
      </c>
      <c r="J4659" t="b">
        <f>OR((Table3_1[[#This Row],[Offered Salary]]&lt;$O$27),(Table3_1[[#This Row],[Offered Salary]]&gt;$O$28))</f>
        <v>0</v>
      </c>
      <c r="K4659" t="str">
        <f>IF(Table3_1[[#This Row],[Offered Salary]]&lt;$O$27,"Low",IF(Table3_1[[#This Row],[Offered Salary]]&gt;$O$28,"High",""))</f>
        <v/>
      </c>
      <c r="L4659" s="6">
        <f>((Table3_1[[#This Row],[Offered Salary]]-$O$25)/$O$26)</f>
        <v>1.2687267983696708</v>
      </c>
    </row>
    <row r="4660" spans="1:12" x14ac:dyDescent="0.3">
      <c r="A4660">
        <v>355348</v>
      </c>
      <c r="B4660" s="2">
        <v>41793</v>
      </c>
      <c r="C4660" s="3">
        <v>0.40390046296296295</v>
      </c>
      <c r="D4660" t="s">
        <v>31</v>
      </c>
      <c r="E4660" t="s">
        <v>29</v>
      </c>
      <c r="F4660" t="s">
        <v>20</v>
      </c>
      <c r="G4660" t="s">
        <v>10</v>
      </c>
      <c r="H4660">
        <v>69691</v>
      </c>
      <c r="I4660">
        <f>IF(Table3_1[[#This Row],[Status]]="Hired",1,0)</f>
        <v>1</v>
      </c>
      <c r="J4660" t="b">
        <f>OR((Table3_1[[#This Row],[Offered Salary]]&lt;$O$27),(Table3_1[[#This Row],[Offered Salary]]&gt;$O$28))</f>
        <v>0</v>
      </c>
      <c r="K4660" t="str">
        <f>IF(Table3_1[[#This Row],[Offered Salary]]&lt;$O$27,"Low",IF(Table3_1[[#This Row],[Offered Salary]]&gt;$O$28,"High",""))</f>
        <v/>
      </c>
      <c r="L4660" s="6">
        <f>((Table3_1[[#This Row],[Offered Salary]]-$O$25)/$O$26)</f>
        <v>0.68305178826471791</v>
      </c>
    </row>
    <row r="4661" spans="1:12" x14ac:dyDescent="0.3">
      <c r="A4661">
        <v>624692</v>
      </c>
      <c r="B4661" s="2">
        <v>41793</v>
      </c>
      <c r="C4661" s="3">
        <v>0.40416666666666667</v>
      </c>
      <c r="D4661" t="s">
        <v>31</v>
      </c>
      <c r="E4661" t="s">
        <v>29</v>
      </c>
      <c r="F4661" t="s">
        <v>20</v>
      </c>
      <c r="G4661" t="s">
        <v>10</v>
      </c>
      <c r="H4661">
        <v>54152</v>
      </c>
      <c r="I4661">
        <f>IF(Table3_1[[#This Row],[Status]]="Hired",1,0)</f>
        <v>1</v>
      </c>
      <c r="J4661" t="b">
        <f>OR((Table3_1[[#This Row],[Offered Salary]]&lt;$O$27),(Table3_1[[#This Row],[Offered Salary]]&gt;$O$28))</f>
        <v>0</v>
      </c>
      <c r="K4661" t="str">
        <f>IF(Table3_1[[#This Row],[Offered Salary]]&lt;$O$27,"Low",IF(Table3_1[[#This Row],[Offered Salary]]&gt;$O$28,"High",""))</f>
        <v/>
      </c>
      <c r="L4661" s="6">
        <f>((Table3_1[[#This Row],[Offered Salary]]-$O$25)/$O$26)</f>
        <v>0.14444706659691511</v>
      </c>
    </row>
    <row r="4662" spans="1:12" x14ac:dyDescent="0.3">
      <c r="A4662">
        <v>462488</v>
      </c>
      <c r="B4662" s="2">
        <v>41793</v>
      </c>
      <c r="C4662" s="3">
        <v>0.40461805555555558</v>
      </c>
      <c r="D4662" t="s">
        <v>31</v>
      </c>
      <c r="E4662" t="s">
        <v>27</v>
      </c>
      <c r="F4662" t="s">
        <v>20</v>
      </c>
      <c r="G4662" t="s">
        <v>10</v>
      </c>
      <c r="H4662">
        <v>81412</v>
      </c>
      <c r="I4662">
        <f>IF(Table3_1[[#This Row],[Status]]="Hired",1,0)</f>
        <v>1</v>
      </c>
      <c r="J4662" t="b">
        <f>OR((Table3_1[[#This Row],[Offered Salary]]&lt;$O$27),(Table3_1[[#This Row],[Offered Salary]]&gt;$O$28))</f>
        <v>0</v>
      </c>
      <c r="K4662" t="str">
        <f>IF(Table3_1[[#This Row],[Offered Salary]]&lt;$O$27,"Low",IF(Table3_1[[#This Row],[Offered Salary]]&gt;$O$28,"High",""))</f>
        <v/>
      </c>
      <c r="L4662" s="6">
        <f>((Table3_1[[#This Row],[Offered Salary]]-$O$25)/$O$26)</f>
        <v>1.0893189832366155</v>
      </c>
    </row>
    <row r="4663" spans="1:12" x14ac:dyDescent="0.3">
      <c r="A4663">
        <v>800056</v>
      </c>
      <c r="B4663" s="2">
        <v>41793</v>
      </c>
      <c r="C4663" s="3">
        <v>0.40620370370370368</v>
      </c>
      <c r="D4663" t="s">
        <v>30</v>
      </c>
      <c r="E4663" t="s">
        <v>27</v>
      </c>
      <c r="F4663" t="s">
        <v>20</v>
      </c>
      <c r="G4663" t="s">
        <v>10</v>
      </c>
      <c r="H4663">
        <v>36888</v>
      </c>
      <c r="I4663">
        <f>IF(Table3_1[[#This Row],[Status]]="Hired",1,0)</f>
        <v>0</v>
      </c>
      <c r="J4663" t="b">
        <f>OR((Table3_1[[#This Row],[Offered Salary]]&lt;$O$27),(Table3_1[[#This Row],[Offered Salary]]&gt;$O$28))</f>
        <v>0</v>
      </c>
      <c r="K4663" t="str">
        <f>IF(Table3_1[[#This Row],[Offered Salary]]&lt;$O$27,"Low",IF(Table3_1[[#This Row],[Offered Salary]]&gt;$O$28,"High",""))</f>
        <v/>
      </c>
      <c r="L4663" s="6">
        <f>((Table3_1[[#This Row],[Offered Salary]]-$O$25)/$O$26)</f>
        <v>-0.45394870628891715</v>
      </c>
    </row>
    <row r="4664" spans="1:12" x14ac:dyDescent="0.3">
      <c r="A4664">
        <v>459590</v>
      </c>
      <c r="B4664" s="2">
        <v>41764</v>
      </c>
      <c r="C4664" s="3">
        <v>0.78562500000000002</v>
      </c>
      <c r="D4664" t="s">
        <v>31</v>
      </c>
      <c r="E4664" t="s">
        <v>27</v>
      </c>
      <c r="F4664" t="s">
        <v>20</v>
      </c>
      <c r="G4664" t="s">
        <v>1</v>
      </c>
      <c r="H4664">
        <v>4448</v>
      </c>
      <c r="I4664">
        <f>IF(Table3_1[[#This Row],[Status]]="Hired",1,0)</f>
        <v>1</v>
      </c>
      <c r="J4664" t="b">
        <f>OR((Table3_1[[#This Row],[Offered Salary]]&lt;$O$27),(Table3_1[[#This Row],[Offered Salary]]&gt;$O$28))</f>
        <v>1</v>
      </c>
      <c r="K4664" t="str">
        <f>IF(Table3_1[[#This Row],[Offered Salary]]&lt;$O$27,"Low",IF(Table3_1[[#This Row],[Offered Salary]]&gt;$O$28,"High",""))</f>
        <v>Low</v>
      </c>
      <c r="L4664" s="6">
        <f>((Table3_1[[#This Row],[Offered Salary]]-$O$25)/$O$26)</f>
        <v>-1.5783670839775408</v>
      </c>
    </row>
    <row r="4665" spans="1:12" x14ac:dyDescent="0.3">
      <c r="A4665">
        <v>929923</v>
      </c>
      <c r="B4665" s="2">
        <v>41767</v>
      </c>
      <c r="C4665" s="3">
        <v>0.56381944444444443</v>
      </c>
      <c r="D4665" t="s">
        <v>31</v>
      </c>
      <c r="E4665" t="s">
        <v>27</v>
      </c>
      <c r="F4665" t="s">
        <v>17</v>
      </c>
      <c r="G4665" t="s">
        <v>8</v>
      </c>
      <c r="H4665">
        <v>9150</v>
      </c>
      <c r="I4665">
        <f>IF(Table3_1[[#This Row],[Status]]="Hired",1,0)</f>
        <v>1</v>
      </c>
      <c r="J4665" t="b">
        <f>OR((Table3_1[[#This Row],[Offered Salary]]&lt;$O$27),(Table3_1[[#This Row],[Offered Salary]]&gt;$O$28))</f>
        <v>1</v>
      </c>
      <c r="K4665" t="str">
        <f>IF(Table3_1[[#This Row],[Offered Salary]]&lt;$O$27,"Low",IF(Table3_1[[#This Row],[Offered Salary]]&gt;$O$28,"High",""))</f>
        <v>Low</v>
      </c>
      <c r="L4665" s="6">
        <f>((Table3_1[[#This Row],[Offered Salary]]-$O$25)/$O$26)</f>
        <v>-1.4153888098748308</v>
      </c>
    </row>
    <row r="4666" spans="1:12" x14ac:dyDescent="0.3">
      <c r="A4666">
        <v>102990</v>
      </c>
      <c r="B4666" s="2">
        <v>41808</v>
      </c>
      <c r="C4666" s="3">
        <v>0.70562499999999995</v>
      </c>
      <c r="D4666" t="s">
        <v>31</v>
      </c>
      <c r="E4666" t="s">
        <v>29</v>
      </c>
      <c r="F4666" t="s">
        <v>17</v>
      </c>
      <c r="G4666" t="s">
        <v>8</v>
      </c>
      <c r="H4666">
        <v>81256</v>
      </c>
      <c r="I4666">
        <f>IF(Table3_1[[#This Row],[Status]]="Hired",1,0)</f>
        <v>1</v>
      </c>
      <c r="J4666" t="b">
        <f>OR((Table3_1[[#This Row],[Offered Salary]]&lt;$O$27),(Table3_1[[#This Row],[Offered Salary]]&gt;$O$28))</f>
        <v>0</v>
      </c>
      <c r="K4666" t="str">
        <f>IF(Table3_1[[#This Row],[Offered Salary]]&lt;$O$27,"Low",IF(Table3_1[[#This Row],[Offered Salary]]&gt;$O$28,"High",""))</f>
        <v/>
      </c>
      <c r="L4666" s="6">
        <f>((Table3_1[[#This Row],[Offered Salary]]-$O$25)/$O$26)</f>
        <v>1.0839117925177677</v>
      </c>
    </row>
    <row r="4667" spans="1:12" x14ac:dyDescent="0.3">
      <c r="A4667">
        <v>243390</v>
      </c>
      <c r="B4667" s="2">
        <v>41808</v>
      </c>
      <c r="C4667" s="3">
        <v>0.7059375</v>
      </c>
      <c r="D4667" t="s">
        <v>31</v>
      </c>
      <c r="E4667" t="s">
        <v>27</v>
      </c>
      <c r="F4667" t="s">
        <v>17</v>
      </c>
      <c r="G4667" t="s">
        <v>8</v>
      </c>
      <c r="H4667">
        <v>64629</v>
      </c>
      <c r="I4667">
        <f>IF(Table3_1[[#This Row],[Status]]="Hired",1,0)</f>
        <v>1</v>
      </c>
      <c r="J4667" t="b">
        <f>OR((Table3_1[[#This Row],[Offered Salary]]&lt;$O$27),(Table3_1[[#This Row],[Offered Salary]]&gt;$O$28))</f>
        <v>0</v>
      </c>
      <c r="K4667" t="str">
        <f>IF(Table3_1[[#This Row],[Offered Salary]]&lt;$O$27,"Low",IF(Table3_1[[#This Row],[Offered Salary]]&gt;$O$28,"High",""))</f>
        <v/>
      </c>
      <c r="L4667" s="6">
        <f>((Table3_1[[#This Row],[Offered Salary]]-$O$25)/$O$26)</f>
        <v>0.50759538173389751</v>
      </c>
    </row>
    <row r="4668" spans="1:12" x14ac:dyDescent="0.3">
      <c r="A4668">
        <v>329507</v>
      </c>
      <c r="B4668" s="2">
        <v>41808</v>
      </c>
      <c r="C4668" s="3">
        <v>0.70621527777777782</v>
      </c>
      <c r="D4668" t="s">
        <v>31</v>
      </c>
      <c r="E4668" t="s">
        <v>27</v>
      </c>
      <c r="F4668" t="s">
        <v>17</v>
      </c>
      <c r="G4668" t="s">
        <v>8</v>
      </c>
      <c r="H4668">
        <v>77546</v>
      </c>
      <c r="I4668">
        <f>IF(Table3_1[[#This Row],[Status]]="Hired",1,0)</f>
        <v>1</v>
      </c>
      <c r="J4668" t="b">
        <f>OR((Table3_1[[#This Row],[Offered Salary]]&lt;$O$27),(Table3_1[[#This Row],[Offered Salary]]&gt;$O$28))</f>
        <v>0</v>
      </c>
      <c r="K4668" t="str">
        <f>IF(Table3_1[[#This Row],[Offered Salary]]&lt;$O$27,"Low",IF(Table3_1[[#This Row],[Offered Salary]]&gt;$O$28,"High",""))</f>
        <v/>
      </c>
      <c r="L4668" s="6">
        <f>((Table3_1[[#This Row],[Offered Salary]]-$O$25)/$O$26)</f>
        <v>0.9553177055502956</v>
      </c>
    </row>
    <row r="4669" spans="1:12" x14ac:dyDescent="0.3">
      <c r="A4669">
        <v>272114</v>
      </c>
      <c r="B4669" s="2">
        <v>41808</v>
      </c>
      <c r="C4669" s="3">
        <v>0.70652777777777775</v>
      </c>
      <c r="D4669" t="s">
        <v>31</v>
      </c>
      <c r="E4669" t="s">
        <v>27</v>
      </c>
      <c r="F4669" t="s">
        <v>17</v>
      </c>
      <c r="G4669" t="s">
        <v>8</v>
      </c>
      <c r="H4669">
        <v>73785</v>
      </c>
      <c r="I4669">
        <f>IF(Table3_1[[#This Row],[Status]]="Hired",1,0)</f>
        <v>1</v>
      </c>
      <c r="J4669" t="b">
        <f>OR((Table3_1[[#This Row],[Offered Salary]]&lt;$O$27),(Table3_1[[#This Row],[Offered Salary]]&gt;$O$28))</f>
        <v>0</v>
      </c>
      <c r="K4669" t="str">
        <f>IF(Table3_1[[#This Row],[Offered Salary]]&lt;$O$27,"Low",IF(Table3_1[[#This Row],[Offered Salary]]&gt;$O$28,"High",""))</f>
        <v/>
      </c>
      <c r="L4669" s="6">
        <f>((Table3_1[[#This Row],[Offered Salary]]-$O$25)/$O$26)</f>
        <v>0.82495588315550783</v>
      </c>
    </row>
    <row r="4670" spans="1:12" x14ac:dyDescent="0.3">
      <c r="A4670">
        <v>205709</v>
      </c>
      <c r="B4670" s="2">
        <v>41808</v>
      </c>
      <c r="C4670" s="3">
        <v>0.70846064814814813</v>
      </c>
      <c r="D4670" t="s">
        <v>31</v>
      </c>
      <c r="E4670" t="s">
        <v>27</v>
      </c>
      <c r="F4670" t="s">
        <v>17</v>
      </c>
      <c r="G4670" t="s">
        <v>8</v>
      </c>
      <c r="H4670">
        <v>78256</v>
      </c>
      <c r="I4670">
        <f>IF(Table3_1[[#This Row],[Status]]="Hired",1,0)</f>
        <v>1</v>
      </c>
      <c r="J4670" t="b">
        <f>OR((Table3_1[[#This Row],[Offered Salary]]&lt;$O$27),(Table3_1[[#This Row],[Offered Salary]]&gt;$O$28))</f>
        <v>0</v>
      </c>
      <c r="K4670" t="str">
        <f>IF(Table3_1[[#This Row],[Offered Salary]]&lt;$O$27,"Low",IF(Table3_1[[#This Row],[Offered Salary]]&gt;$O$28,"High",""))</f>
        <v/>
      </c>
      <c r="L4670" s="6">
        <f>((Table3_1[[#This Row],[Offered Salary]]-$O$25)/$O$26)</f>
        <v>0.97992735561684685</v>
      </c>
    </row>
    <row r="4671" spans="1:12" x14ac:dyDescent="0.3">
      <c r="A4671">
        <v>498450</v>
      </c>
      <c r="B4671" s="2">
        <v>41880</v>
      </c>
      <c r="C4671" s="3">
        <v>0.36430555555555555</v>
      </c>
      <c r="D4671" t="s">
        <v>31</v>
      </c>
      <c r="E4671" t="s">
        <v>29</v>
      </c>
      <c r="F4671" t="s">
        <v>17</v>
      </c>
      <c r="G4671" t="s">
        <v>8</v>
      </c>
      <c r="H4671">
        <v>71264</v>
      </c>
      <c r="I4671">
        <f>IF(Table3_1[[#This Row],[Status]]="Hired",1,0)</f>
        <v>1</v>
      </c>
      <c r="J4671" t="b">
        <f>OR((Table3_1[[#This Row],[Offered Salary]]&lt;$O$27),(Table3_1[[#This Row],[Offered Salary]]&gt;$O$28))</f>
        <v>0</v>
      </c>
      <c r="K4671" t="str">
        <f>IF(Table3_1[[#This Row],[Offered Salary]]&lt;$O$27,"Low",IF(Table3_1[[#This Row],[Offered Salary]]&gt;$O$28,"High",""))</f>
        <v/>
      </c>
      <c r="L4671" s="6">
        <f>((Table3_1[[#This Row],[Offered Salary]]-$O$25)/$O$26)</f>
        <v>0.73757429467976743</v>
      </c>
    </row>
    <row r="4672" spans="1:12" x14ac:dyDescent="0.3">
      <c r="A4672">
        <v>316467</v>
      </c>
      <c r="B4672" s="2">
        <v>41880</v>
      </c>
      <c r="C4672" s="3">
        <v>0.36464120370370373</v>
      </c>
      <c r="D4672" t="s">
        <v>31</v>
      </c>
      <c r="E4672" t="s">
        <v>27</v>
      </c>
      <c r="F4672" t="s">
        <v>17</v>
      </c>
      <c r="G4672" t="s">
        <v>8</v>
      </c>
      <c r="H4672">
        <v>50714</v>
      </c>
      <c r="I4672">
        <f>IF(Table3_1[[#This Row],[Status]]="Hired",1,0)</f>
        <v>1</v>
      </c>
      <c r="J4672" t="b">
        <f>OR((Table3_1[[#This Row],[Offered Salary]]&lt;$O$27),(Table3_1[[#This Row],[Offered Salary]]&gt;$O$28))</f>
        <v>0</v>
      </c>
      <c r="K4672" t="str">
        <f>IF(Table3_1[[#This Row],[Offered Salary]]&lt;$O$27,"Low",IF(Table3_1[[#This Row],[Offered Salary]]&gt;$O$28,"High",""))</f>
        <v/>
      </c>
      <c r="L4672" s="6">
        <f>((Table3_1[[#This Row],[Offered Salary]]-$O$25)/$O$26)</f>
        <v>2.5280901908459875E-2</v>
      </c>
    </row>
    <row r="4673" spans="1:12" x14ac:dyDescent="0.3">
      <c r="A4673">
        <v>135319</v>
      </c>
      <c r="B4673" s="2">
        <v>41880</v>
      </c>
      <c r="C4673" s="3">
        <v>0.36524305555555553</v>
      </c>
      <c r="D4673" t="s">
        <v>31</v>
      </c>
      <c r="E4673" t="s">
        <v>29</v>
      </c>
      <c r="F4673" t="s">
        <v>17</v>
      </c>
      <c r="G4673" t="s">
        <v>8</v>
      </c>
      <c r="H4673">
        <v>52257</v>
      </c>
      <c r="I4673">
        <f>IF(Table3_1[[#This Row],[Status]]="Hired",1,0)</f>
        <v>1</v>
      </c>
      <c r="J4673" t="b">
        <f>OR((Table3_1[[#This Row],[Offered Salary]]&lt;$O$27),(Table3_1[[#This Row],[Offered Salary]]&gt;$O$28))</f>
        <v>0</v>
      </c>
      <c r="K4673" t="str">
        <f>IF(Table3_1[[#This Row],[Offered Salary]]&lt;$O$27,"Low",IF(Table3_1[[#This Row],[Offered Salary]]&gt;$O$28,"High",""))</f>
        <v/>
      </c>
      <c r="L4673" s="6">
        <f>((Table3_1[[#This Row],[Offered Salary]]-$O$25)/$O$26)</f>
        <v>7.876356395450014E-2</v>
      </c>
    </row>
    <row r="4674" spans="1:12" x14ac:dyDescent="0.3">
      <c r="A4674">
        <v>359399</v>
      </c>
      <c r="B4674" s="2">
        <v>41787</v>
      </c>
      <c r="C4674" s="3">
        <v>0.39792824074074074</v>
      </c>
      <c r="D4674" t="s">
        <v>31</v>
      </c>
      <c r="E4674" t="s">
        <v>29</v>
      </c>
      <c r="F4674" t="s">
        <v>12</v>
      </c>
      <c r="G4674" t="s">
        <v>2</v>
      </c>
      <c r="H4674">
        <v>10139</v>
      </c>
      <c r="I4674">
        <f>IF(Table3_1[[#This Row],[Status]]="Hired",1,0)</f>
        <v>1</v>
      </c>
      <c r="J4674" t="b">
        <f>OR((Table3_1[[#This Row],[Offered Salary]]&lt;$O$27),(Table3_1[[#This Row],[Offered Salary]]&gt;$O$28))</f>
        <v>1</v>
      </c>
      <c r="K4674" t="str">
        <f>IF(Table3_1[[#This Row],[Offered Salary]]&lt;$O$27,"Low",IF(Table3_1[[#This Row],[Offered Salary]]&gt;$O$28,"High",""))</f>
        <v>Low</v>
      </c>
      <c r="L4674" s="6">
        <f>((Table3_1[[#This Row],[Offered Salary]]-$O$25)/$O$26)</f>
        <v>-1.381108607176494</v>
      </c>
    </row>
    <row r="4675" spans="1:12" x14ac:dyDescent="0.3">
      <c r="A4675">
        <v>120227</v>
      </c>
      <c r="B4675" s="2">
        <v>41787</v>
      </c>
      <c r="C4675" s="3">
        <v>0.39826388888888886</v>
      </c>
      <c r="D4675" t="s">
        <v>31</v>
      </c>
      <c r="E4675" t="s">
        <v>27</v>
      </c>
      <c r="F4675" t="s">
        <v>12</v>
      </c>
      <c r="G4675" t="s">
        <v>2</v>
      </c>
      <c r="H4675">
        <v>23130</v>
      </c>
      <c r="I4675">
        <f>IF(Table3_1[[#This Row],[Status]]="Hired",1,0)</f>
        <v>1</v>
      </c>
      <c r="J4675" t="b">
        <f>OR((Table3_1[[#This Row],[Offered Salary]]&lt;$O$27),(Table3_1[[#This Row],[Offered Salary]]&gt;$O$28))</f>
        <v>0</v>
      </c>
      <c r="K4675" t="str">
        <f>IF(Table3_1[[#This Row],[Offered Salary]]&lt;$O$27,"Low",IF(Table3_1[[#This Row],[Offered Salary]]&gt;$O$28,"High",""))</f>
        <v/>
      </c>
      <c r="L4675" s="6">
        <f>((Table3_1[[#This Row],[Offered Salary]]-$O$25)/$O$26)</f>
        <v>-0.93082133391653998</v>
      </c>
    </row>
    <row r="4676" spans="1:12" x14ac:dyDescent="0.3">
      <c r="A4676">
        <v>439538</v>
      </c>
      <c r="B4676" s="2">
        <v>41787</v>
      </c>
      <c r="C4676" s="3">
        <v>0.39962962962962961</v>
      </c>
      <c r="D4676" t="s">
        <v>30</v>
      </c>
      <c r="E4676" t="s">
        <v>27</v>
      </c>
      <c r="F4676" t="s">
        <v>12</v>
      </c>
      <c r="G4676" t="s">
        <v>2</v>
      </c>
      <c r="H4676">
        <v>96715</v>
      </c>
      <c r="I4676">
        <f>IF(Table3_1[[#This Row],[Status]]="Hired",1,0)</f>
        <v>0</v>
      </c>
      <c r="J4676" t="b">
        <f>OR((Table3_1[[#This Row],[Offered Salary]]&lt;$O$27),(Table3_1[[#This Row],[Offered Salary]]&gt;$O$28))</f>
        <v>0</v>
      </c>
      <c r="K4676" t="str">
        <f>IF(Table3_1[[#This Row],[Offered Salary]]&lt;$O$27,"Low",IF(Table3_1[[#This Row],[Offered Salary]]&gt;$O$28,"High",""))</f>
        <v/>
      </c>
      <c r="L4676" s="6">
        <f>((Table3_1[[#This Row],[Offered Salary]]-$O$25)/$O$26)</f>
        <v>1.6197435958682125</v>
      </c>
    </row>
    <row r="4677" spans="1:12" x14ac:dyDescent="0.3">
      <c r="A4677">
        <v>236840</v>
      </c>
      <c r="B4677" s="2">
        <v>41787</v>
      </c>
      <c r="C4677" s="3">
        <v>0.39997685185185183</v>
      </c>
      <c r="D4677" t="s">
        <v>31</v>
      </c>
      <c r="E4677" t="s">
        <v>27</v>
      </c>
      <c r="F4677" t="s">
        <v>12</v>
      </c>
      <c r="G4677" t="s">
        <v>2</v>
      </c>
      <c r="H4677">
        <v>57957</v>
      </c>
      <c r="I4677">
        <f>IF(Table3_1[[#This Row],[Status]]="Hired",1,0)</f>
        <v>1</v>
      </c>
      <c r="J4677" t="b">
        <f>OR((Table3_1[[#This Row],[Offered Salary]]&lt;$O$27),(Table3_1[[#This Row],[Offered Salary]]&gt;$O$28))</f>
        <v>0</v>
      </c>
      <c r="K4677" t="str">
        <f>IF(Table3_1[[#This Row],[Offered Salary]]&lt;$O$27,"Low",IF(Table3_1[[#This Row],[Offered Salary]]&gt;$O$28,"High",""))</f>
        <v/>
      </c>
      <c r="L4677" s="6">
        <f>((Table3_1[[#This Row],[Offered Salary]]-$O$25)/$O$26)</f>
        <v>0.2763339940662497</v>
      </c>
    </row>
    <row r="4678" spans="1:12" x14ac:dyDescent="0.3">
      <c r="A4678">
        <v>666814</v>
      </c>
      <c r="B4678" s="2">
        <v>41787</v>
      </c>
      <c r="C4678" s="3">
        <v>0.40032407407407405</v>
      </c>
      <c r="D4678" t="s">
        <v>31</v>
      </c>
      <c r="E4678" t="s">
        <v>27</v>
      </c>
      <c r="F4678" t="s">
        <v>12</v>
      </c>
      <c r="G4678" t="s">
        <v>2</v>
      </c>
      <c r="H4678">
        <v>36605</v>
      </c>
      <c r="I4678">
        <f>IF(Table3_1[[#This Row],[Status]]="Hired",1,0)</f>
        <v>1</v>
      </c>
      <c r="J4678" t="b">
        <f>OR((Table3_1[[#This Row],[Offered Salary]]&lt;$O$27),(Table3_1[[#This Row],[Offered Salary]]&gt;$O$28))</f>
        <v>0</v>
      </c>
      <c r="K4678" t="str">
        <f>IF(Table3_1[[#This Row],[Offered Salary]]&lt;$O$27,"Low",IF(Table3_1[[#This Row],[Offered Salary]]&gt;$O$28,"High",""))</f>
        <v/>
      </c>
      <c r="L4678" s="6">
        <f>((Table3_1[[#This Row],[Offered Salary]]-$O$25)/$O$26)</f>
        <v>-0.4637579048365707</v>
      </c>
    </row>
    <row r="4679" spans="1:12" x14ac:dyDescent="0.3">
      <c r="A4679">
        <v>294991</v>
      </c>
      <c r="B4679" s="2">
        <v>41879</v>
      </c>
      <c r="C4679" s="3">
        <v>0.77826388888888887</v>
      </c>
      <c r="D4679" t="s">
        <v>31</v>
      </c>
      <c r="E4679" t="s">
        <v>27</v>
      </c>
      <c r="F4679" t="s">
        <v>20</v>
      </c>
      <c r="G4679" t="s">
        <v>2</v>
      </c>
      <c r="H4679">
        <v>89333</v>
      </c>
      <c r="I4679">
        <f>IF(Table3_1[[#This Row],[Status]]="Hired",1,0)</f>
        <v>1</v>
      </c>
      <c r="J4679" t="b">
        <f>OR((Table3_1[[#This Row],[Offered Salary]]&lt;$O$27),(Table3_1[[#This Row],[Offered Salary]]&gt;$O$28))</f>
        <v>0</v>
      </c>
      <c r="K4679" t="str">
        <f>IF(Table3_1[[#This Row],[Offered Salary]]&lt;$O$27,"Low",IF(Table3_1[[#This Row],[Offered Salary]]&gt;$O$28,"High",""))</f>
        <v/>
      </c>
      <c r="L4679" s="6">
        <f>((Table3_1[[#This Row],[Offered Salary]]-$O$25)/$O$26)</f>
        <v>1.3638725581340134</v>
      </c>
    </row>
    <row r="4680" spans="1:12" x14ac:dyDescent="0.3">
      <c r="A4680">
        <v>216145</v>
      </c>
      <c r="B4680" s="2">
        <v>41879</v>
      </c>
      <c r="C4680" s="3">
        <v>0.7789814814814815</v>
      </c>
      <c r="D4680" t="s">
        <v>31</v>
      </c>
      <c r="E4680" t="s">
        <v>27</v>
      </c>
      <c r="F4680" t="s">
        <v>20</v>
      </c>
      <c r="G4680" t="s">
        <v>2</v>
      </c>
      <c r="H4680">
        <v>32682</v>
      </c>
      <c r="I4680">
        <f>IF(Table3_1[[#This Row],[Status]]="Hired",1,0)</f>
        <v>1</v>
      </c>
      <c r="J4680" t="b">
        <f>OR((Table3_1[[#This Row],[Offered Salary]]&lt;$O$27),(Table3_1[[#This Row],[Offered Salary]]&gt;$O$28))</f>
        <v>0</v>
      </c>
      <c r="K4680" t="str">
        <f>IF(Table3_1[[#This Row],[Offered Salary]]&lt;$O$27,"Low",IF(Table3_1[[#This Row],[Offered Salary]]&gt;$O$28,"High",""))</f>
        <v/>
      </c>
      <c r="L4680" s="6">
        <f>((Table3_1[[#This Row],[Offered Salary]]-$O$25)/$O$26)</f>
        <v>-0.59973488682400811</v>
      </c>
    </row>
    <row r="4681" spans="1:12" x14ac:dyDescent="0.3">
      <c r="A4681">
        <v>521853</v>
      </c>
      <c r="B4681" s="2">
        <v>41760</v>
      </c>
      <c r="C4681" s="3">
        <v>0.48886574074074074</v>
      </c>
      <c r="D4681" t="s">
        <v>31</v>
      </c>
      <c r="E4681" t="s">
        <v>29</v>
      </c>
      <c r="F4681" t="s">
        <v>17</v>
      </c>
      <c r="G4681" t="s">
        <v>10</v>
      </c>
      <c r="H4681">
        <v>68268</v>
      </c>
      <c r="I4681">
        <f>IF(Table3_1[[#This Row],[Status]]="Hired",1,0)</f>
        <v>1</v>
      </c>
      <c r="J4681" t="b">
        <f>OR((Table3_1[[#This Row],[Offered Salary]]&lt;$O$27),(Table3_1[[#This Row],[Offered Salary]]&gt;$O$28))</f>
        <v>0</v>
      </c>
      <c r="K4681" t="str">
        <f>IF(Table3_1[[#This Row],[Offered Salary]]&lt;$O$27,"Low",IF(Table3_1[[#This Row],[Offered Salary]]&gt;$O$28,"High",""))</f>
        <v/>
      </c>
      <c r="L4681" s="6">
        <f>((Table3_1[[#This Row],[Offered Salary]]-$O$25)/$O$26)</f>
        <v>0.63372850369471445</v>
      </c>
    </row>
    <row r="4682" spans="1:12" x14ac:dyDescent="0.3">
      <c r="A4682">
        <v>237408</v>
      </c>
      <c r="B4682" s="2">
        <v>41769</v>
      </c>
      <c r="C4682" s="3">
        <v>0.45359953703703704</v>
      </c>
      <c r="D4682" t="s">
        <v>31</v>
      </c>
      <c r="E4682" t="s">
        <v>27</v>
      </c>
      <c r="F4682" t="s">
        <v>17</v>
      </c>
      <c r="G4682" t="s">
        <v>6</v>
      </c>
      <c r="H4682">
        <v>81535</v>
      </c>
      <c r="I4682">
        <f>IF(Table3_1[[#This Row],[Status]]="Hired",1,0)</f>
        <v>1</v>
      </c>
      <c r="J4682" t="b">
        <f>OR((Table3_1[[#This Row],[Offered Salary]]&lt;$O$27),(Table3_1[[#This Row],[Offered Salary]]&gt;$O$28))</f>
        <v>0</v>
      </c>
      <c r="K4682" t="str">
        <f>IF(Table3_1[[#This Row],[Offered Salary]]&lt;$O$27,"Low",IF(Table3_1[[#This Row],[Offered Salary]]&gt;$O$28,"High",""))</f>
        <v/>
      </c>
      <c r="L4682" s="6">
        <f>((Table3_1[[#This Row],[Offered Salary]]-$O$25)/$O$26)</f>
        <v>1.0935823451495532</v>
      </c>
    </row>
    <row r="4683" spans="1:12" x14ac:dyDescent="0.3">
      <c r="A4683">
        <v>327209</v>
      </c>
      <c r="B4683" s="2">
        <v>41769</v>
      </c>
      <c r="C4683" s="3">
        <v>0.45424768518518521</v>
      </c>
      <c r="D4683" t="s">
        <v>31</v>
      </c>
      <c r="E4683" t="s">
        <v>27</v>
      </c>
      <c r="F4683" t="s">
        <v>17</v>
      </c>
      <c r="G4683" t="s">
        <v>6</v>
      </c>
      <c r="H4683">
        <v>39207</v>
      </c>
      <c r="I4683">
        <f>IF(Table3_1[[#This Row],[Status]]="Hired",1,0)</f>
        <v>1</v>
      </c>
      <c r="J4683" t="b">
        <f>OR((Table3_1[[#This Row],[Offered Salary]]&lt;$O$27),(Table3_1[[#This Row],[Offered Salary]]&gt;$O$28))</f>
        <v>0</v>
      </c>
      <c r="K4683" t="str">
        <f>IF(Table3_1[[#This Row],[Offered Salary]]&lt;$O$27,"Low",IF(Table3_1[[#This Row],[Offered Salary]]&gt;$O$28,"High",""))</f>
        <v/>
      </c>
      <c r="L4683" s="6">
        <f>((Table3_1[[#This Row],[Offered Salary]]-$O$25)/$O$26)</f>
        <v>-0.3735687365645054</v>
      </c>
    </row>
    <row r="4684" spans="1:12" x14ac:dyDescent="0.3">
      <c r="A4684">
        <v>549553</v>
      </c>
      <c r="B4684" s="2">
        <v>41769</v>
      </c>
      <c r="C4684" s="3">
        <v>0.4553935185185185</v>
      </c>
      <c r="D4684" t="s">
        <v>31</v>
      </c>
      <c r="E4684" t="s">
        <v>27</v>
      </c>
      <c r="F4684" t="s">
        <v>17</v>
      </c>
      <c r="G4684" t="s">
        <v>6</v>
      </c>
      <c r="H4684">
        <v>57385</v>
      </c>
      <c r="I4684">
        <f>IF(Table3_1[[#This Row],[Status]]="Hired",1,0)</f>
        <v>1</v>
      </c>
      <c r="J4684" t="b">
        <f>OR((Table3_1[[#This Row],[Offered Salary]]&lt;$O$27),(Table3_1[[#This Row],[Offered Salary]]&gt;$O$28))</f>
        <v>0</v>
      </c>
      <c r="K4684" t="str">
        <f>IF(Table3_1[[#This Row],[Offered Salary]]&lt;$O$27,"Low",IF(Table3_1[[#This Row],[Offered Salary]]&gt;$O$28,"High",""))</f>
        <v/>
      </c>
      <c r="L4684" s="6">
        <f>((Table3_1[[#This Row],[Offered Salary]]-$O$25)/$O$26)</f>
        <v>0.25650762809714078</v>
      </c>
    </row>
    <row r="4685" spans="1:12" x14ac:dyDescent="0.3">
      <c r="A4685">
        <v>547639</v>
      </c>
      <c r="B4685" s="2">
        <v>41783</v>
      </c>
      <c r="C4685" s="3">
        <v>0.36015046296296294</v>
      </c>
      <c r="D4685" t="s">
        <v>31</v>
      </c>
      <c r="E4685" t="s">
        <v>27</v>
      </c>
      <c r="F4685" t="s">
        <v>17</v>
      </c>
      <c r="G4685" t="s">
        <v>6</v>
      </c>
      <c r="H4685">
        <v>72419</v>
      </c>
      <c r="I4685">
        <f>IF(Table3_1[[#This Row],[Status]]="Hired",1,0)</f>
        <v>1</v>
      </c>
      <c r="J4685" t="b">
        <f>OR((Table3_1[[#This Row],[Offered Salary]]&lt;$O$27),(Table3_1[[#This Row],[Offered Salary]]&gt;$O$28))</f>
        <v>0</v>
      </c>
      <c r="K4685" t="str">
        <f>IF(Table3_1[[#This Row],[Offered Salary]]&lt;$O$27,"Low",IF(Table3_1[[#This Row],[Offered Salary]]&gt;$O$28,"High",""))</f>
        <v/>
      </c>
      <c r="L4685" s="6">
        <f>((Table3_1[[#This Row],[Offered Salary]]-$O$25)/$O$26)</f>
        <v>0.77760830288662197</v>
      </c>
    </row>
    <row r="4686" spans="1:12" x14ac:dyDescent="0.3">
      <c r="A4686">
        <v>390500</v>
      </c>
      <c r="B4686" s="2">
        <v>41783</v>
      </c>
      <c r="C4686" s="3">
        <v>0.36104166666666665</v>
      </c>
      <c r="D4686" t="s">
        <v>31</v>
      </c>
      <c r="E4686" t="s">
        <v>27</v>
      </c>
      <c r="F4686" t="s">
        <v>17</v>
      </c>
      <c r="G4686" t="s">
        <v>6</v>
      </c>
      <c r="H4686">
        <v>54871</v>
      </c>
      <c r="I4686">
        <f>IF(Table3_1[[#This Row],[Status]]="Hired",1,0)</f>
        <v>1</v>
      </c>
      <c r="J4686" t="b">
        <f>OR((Table3_1[[#This Row],[Offered Salary]]&lt;$O$27),(Table3_1[[#This Row],[Offered Salary]]&gt;$O$28))</f>
        <v>0</v>
      </c>
      <c r="K4686" t="str">
        <f>IF(Table3_1[[#This Row],[Offered Salary]]&lt;$O$27,"Low",IF(Table3_1[[#This Row],[Offered Salary]]&gt;$O$28,"High",""))</f>
        <v/>
      </c>
      <c r="L4686" s="6">
        <f>((Table3_1[[#This Row],[Offered Salary]]-$O$25)/$O$26)</f>
        <v>0.16936866997416913</v>
      </c>
    </row>
    <row r="4687" spans="1:12" x14ac:dyDescent="0.3">
      <c r="A4687">
        <v>767769</v>
      </c>
      <c r="B4687" s="2">
        <v>41783</v>
      </c>
      <c r="C4687" s="3">
        <v>0.36346064814814816</v>
      </c>
      <c r="D4687" t="s">
        <v>31</v>
      </c>
      <c r="E4687" t="s">
        <v>27</v>
      </c>
      <c r="F4687" t="s">
        <v>17</v>
      </c>
      <c r="G4687" t="s">
        <v>6</v>
      </c>
      <c r="H4687">
        <v>17807</v>
      </c>
      <c r="I4687">
        <f>IF(Table3_1[[#This Row],[Status]]="Hired",1,0)</f>
        <v>1</v>
      </c>
      <c r="J4687" t="b">
        <f>OR((Table3_1[[#This Row],[Offered Salary]]&lt;$O$27),(Table3_1[[#This Row],[Offered Salary]]&gt;$O$28))</f>
        <v>0</v>
      </c>
      <c r="K4687" t="str">
        <f>IF(Table3_1[[#This Row],[Offered Salary]]&lt;$O$27,"Low",IF(Table3_1[[#This Row],[Offered Salary]]&gt;$O$28,"High",""))</f>
        <v/>
      </c>
      <c r="L4687" s="6">
        <f>((Table3_1[[#This Row],[Offered Salary]]-$O$25)/$O$26)</f>
        <v>-1.1153243864577405</v>
      </c>
    </row>
    <row r="4688" spans="1:12" x14ac:dyDescent="0.3">
      <c r="A4688">
        <v>723418</v>
      </c>
      <c r="B4688" s="2">
        <v>41784</v>
      </c>
      <c r="C4688" s="3">
        <v>0.76748842592592592</v>
      </c>
      <c r="D4688" t="s">
        <v>31</v>
      </c>
      <c r="E4688" t="s">
        <v>27</v>
      </c>
      <c r="F4688" t="s">
        <v>17</v>
      </c>
      <c r="G4688" t="s">
        <v>6</v>
      </c>
      <c r="H4688">
        <v>14421</v>
      </c>
      <c r="I4688">
        <f>IF(Table3_1[[#This Row],[Status]]="Hired",1,0)</f>
        <v>1</v>
      </c>
      <c r="J4688" t="b">
        <f>OR((Table3_1[[#This Row],[Offered Salary]]&lt;$O$27),(Table3_1[[#This Row],[Offered Salary]]&gt;$O$28))</f>
        <v>0</v>
      </c>
      <c r="K4688" t="str">
        <f>IF(Table3_1[[#This Row],[Offered Salary]]&lt;$O$27,"Low",IF(Table3_1[[#This Row],[Offered Salary]]&gt;$O$28,"High",""))</f>
        <v/>
      </c>
      <c r="L4688" s="6">
        <f>((Table3_1[[#This Row],[Offered Salary]]-$O$25)/$O$26)</f>
        <v>-1.2326881542399131</v>
      </c>
    </row>
    <row r="4689" spans="1:12" x14ac:dyDescent="0.3">
      <c r="A4689">
        <v>168774</v>
      </c>
      <c r="B4689" s="2">
        <v>41789</v>
      </c>
      <c r="C4689" s="3">
        <v>0.56627314814814811</v>
      </c>
      <c r="D4689" t="s">
        <v>30</v>
      </c>
      <c r="E4689" t="s">
        <v>27</v>
      </c>
      <c r="F4689" t="s">
        <v>17</v>
      </c>
      <c r="G4689" t="s">
        <v>10</v>
      </c>
      <c r="H4689">
        <v>4835</v>
      </c>
      <c r="I4689">
        <f>IF(Table3_1[[#This Row],[Status]]="Hired",1,0)</f>
        <v>0</v>
      </c>
      <c r="J4689" t="b">
        <f>OR((Table3_1[[#This Row],[Offered Salary]]&lt;$O$27),(Table3_1[[#This Row],[Offered Salary]]&gt;$O$28))</f>
        <v>1</v>
      </c>
      <c r="K4689" t="str">
        <f>IF(Table3_1[[#This Row],[Offered Salary]]&lt;$O$27,"Low",IF(Table3_1[[#This Row],[Offered Salary]]&gt;$O$28,"High",""))</f>
        <v>Low</v>
      </c>
      <c r="L4689" s="6">
        <f>((Table3_1[[#This Row],[Offered Salary]]-$O$25)/$O$26)</f>
        <v>-1.564953091617322</v>
      </c>
    </row>
    <row r="4690" spans="1:12" x14ac:dyDescent="0.3">
      <c r="A4690">
        <v>939626</v>
      </c>
      <c r="B4690" s="2">
        <v>41791</v>
      </c>
      <c r="C4690" s="3">
        <v>0.41594907407407405</v>
      </c>
      <c r="D4690" t="s">
        <v>31</v>
      </c>
      <c r="E4690" t="s">
        <v>28</v>
      </c>
      <c r="F4690" t="s">
        <v>17</v>
      </c>
      <c r="G4690" t="s">
        <v>6</v>
      </c>
      <c r="H4690">
        <v>80760</v>
      </c>
      <c r="I4690">
        <f>IF(Table3_1[[#This Row],[Status]]="Hired",1,0)</f>
        <v>1</v>
      </c>
      <c r="J4690" t="b">
        <f>OR((Table3_1[[#This Row],[Offered Salary]]&lt;$O$27),(Table3_1[[#This Row],[Offered Salary]]&gt;$O$28))</f>
        <v>0</v>
      </c>
      <c r="K4690" t="str">
        <f>IF(Table3_1[[#This Row],[Offered Salary]]&lt;$O$27,"Low",IF(Table3_1[[#This Row],[Offered Salary]]&gt;$O$28,"High",""))</f>
        <v/>
      </c>
      <c r="L4690" s="6">
        <f>((Table3_1[[#This Row],[Offered Salary]]-$O$25)/$O$26)</f>
        <v>1.0667196989501488</v>
      </c>
    </row>
    <row r="4691" spans="1:12" x14ac:dyDescent="0.3">
      <c r="A4691">
        <v>40370</v>
      </c>
      <c r="B4691" s="2">
        <v>41780</v>
      </c>
      <c r="C4691" s="3">
        <v>0.39671296296296299</v>
      </c>
      <c r="D4691" t="s">
        <v>31</v>
      </c>
      <c r="E4691" t="s">
        <v>27</v>
      </c>
      <c r="F4691" t="s">
        <v>17</v>
      </c>
      <c r="G4691" t="s">
        <v>10</v>
      </c>
      <c r="H4691">
        <v>89675</v>
      </c>
      <c r="I4691">
        <f>IF(Table3_1[[#This Row],[Status]]="Hired",1,0)</f>
        <v>1</v>
      </c>
      <c r="J4691" t="b">
        <f>OR((Table3_1[[#This Row],[Offered Salary]]&lt;$O$27),(Table3_1[[#This Row],[Offered Salary]]&gt;$O$28))</f>
        <v>0</v>
      </c>
      <c r="K4691" t="str">
        <f>IF(Table3_1[[#This Row],[Offered Salary]]&lt;$O$27,"Low",IF(Table3_1[[#This Row],[Offered Salary]]&gt;$O$28,"High",""))</f>
        <v/>
      </c>
      <c r="L4691" s="6">
        <f>((Table3_1[[#This Row],[Offered Salary]]-$O$25)/$O$26)</f>
        <v>1.3757267839407183</v>
      </c>
    </row>
    <row r="4692" spans="1:12" x14ac:dyDescent="0.3">
      <c r="A4692">
        <v>855651</v>
      </c>
      <c r="B4692" s="2">
        <v>41787</v>
      </c>
      <c r="C4692" s="3">
        <v>0.46056712962962965</v>
      </c>
      <c r="D4692" t="s">
        <v>31</v>
      </c>
      <c r="E4692" t="s">
        <v>27</v>
      </c>
      <c r="F4692" t="s">
        <v>17</v>
      </c>
      <c r="G4692" t="s">
        <v>10</v>
      </c>
      <c r="H4692">
        <v>22128</v>
      </c>
      <c r="I4692">
        <f>IF(Table3_1[[#This Row],[Status]]="Hired",1,0)</f>
        <v>1</v>
      </c>
      <c r="J4692" t="b">
        <f>OR((Table3_1[[#This Row],[Offered Salary]]&lt;$O$27),(Table3_1[[#This Row],[Offered Salary]]&gt;$O$28))</f>
        <v>0</v>
      </c>
      <c r="K4692" t="str">
        <f>IF(Table3_1[[#This Row],[Offered Salary]]&lt;$O$27,"Low",IF(Table3_1[[#This Row],[Offered Salary]]&gt;$O$28,"High",""))</f>
        <v/>
      </c>
      <c r="L4692" s="6">
        <f>((Table3_1[[#This Row],[Offered Salary]]-$O$25)/$O$26)</f>
        <v>-0.9655521358414475</v>
      </c>
    </row>
    <row r="4693" spans="1:12" x14ac:dyDescent="0.3">
      <c r="A4693">
        <v>304870</v>
      </c>
      <c r="B4693" s="2">
        <v>41787</v>
      </c>
      <c r="C4693" s="3">
        <v>0.46260416666666665</v>
      </c>
      <c r="D4693" t="s">
        <v>31</v>
      </c>
      <c r="E4693" t="s">
        <v>29</v>
      </c>
      <c r="F4693" t="s">
        <v>17</v>
      </c>
      <c r="G4693" t="s">
        <v>10</v>
      </c>
      <c r="H4693">
        <v>10749</v>
      </c>
      <c r="I4693">
        <f>IF(Table3_1[[#This Row],[Status]]="Hired",1,0)</f>
        <v>1</v>
      </c>
      <c r="J4693" t="b">
        <f>OR((Table3_1[[#This Row],[Offered Salary]]&lt;$O$27),(Table3_1[[#This Row],[Offered Salary]]&gt;$O$28))</f>
        <v>1</v>
      </c>
      <c r="K4693" t="str">
        <f>IF(Table3_1[[#This Row],[Offered Salary]]&lt;$O$27,"Low",IF(Table3_1[[#This Row],[Offered Salary]]&gt;$O$28,"High",""))</f>
        <v>Low</v>
      </c>
      <c r="L4693" s="6">
        <f>((Table3_1[[#This Row],[Offered Salary]]-$O$25)/$O$26)</f>
        <v>-1.3599651050066401</v>
      </c>
    </row>
    <row r="4694" spans="1:12" x14ac:dyDescent="0.3">
      <c r="A4694">
        <v>128164</v>
      </c>
      <c r="B4694" s="2">
        <v>41788</v>
      </c>
      <c r="C4694" s="3">
        <v>0.54511574074074076</v>
      </c>
      <c r="D4694" t="s">
        <v>31</v>
      </c>
      <c r="E4694" t="s">
        <v>27</v>
      </c>
      <c r="F4694" t="s">
        <v>17</v>
      </c>
      <c r="G4694" t="s">
        <v>10</v>
      </c>
      <c r="H4694">
        <v>91247</v>
      </c>
      <c r="I4694">
        <f>IF(Table3_1[[#This Row],[Status]]="Hired",1,0)</f>
        <v>1</v>
      </c>
      <c r="J4694" t="b">
        <f>OR((Table3_1[[#This Row],[Offered Salary]]&lt;$O$27),(Table3_1[[#This Row],[Offered Salary]]&gt;$O$28))</f>
        <v>0</v>
      </c>
      <c r="K4694" t="str">
        <f>IF(Table3_1[[#This Row],[Offered Salary]]&lt;$O$27,"Low",IF(Table3_1[[#This Row],[Offered Salary]]&gt;$O$28,"High",""))</f>
        <v/>
      </c>
      <c r="L4694" s="6">
        <f>((Table3_1[[#This Row],[Offered Salary]]-$O$25)/$O$26)</f>
        <v>1.430214628876801</v>
      </c>
    </row>
    <row r="4695" spans="1:12" x14ac:dyDescent="0.3">
      <c r="A4695">
        <v>71808</v>
      </c>
      <c r="B4695" s="2">
        <v>41788</v>
      </c>
      <c r="C4695" s="3">
        <v>0.54701388888888891</v>
      </c>
      <c r="D4695" t="s">
        <v>31</v>
      </c>
      <c r="E4695" t="s">
        <v>27</v>
      </c>
      <c r="F4695" t="s">
        <v>17</v>
      </c>
      <c r="G4695" t="s">
        <v>10</v>
      </c>
      <c r="H4695">
        <v>65949</v>
      </c>
      <c r="I4695">
        <f>IF(Table3_1[[#This Row],[Status]]="Hired",1,0)</f>
        <v>1</v>
      </c>
      <c r="J4695" t="b">
        <f>OR((Table3_1[[#This Row],[Offered Salary]]&lt;$O$27),(Table3_1[[#This Row],[Offered Salary]]&gt;$O$28))</f>
        <v>0</v>
      </c>
      <c r="K4695" t="str">
        <f>IF(Table3_1[[#This Row],[Offered Salary]]&lt;$O$27,"Low",IF(Table3_1[[#This Row],[Offered Salary]]&gt;$O$28,"High",""))</f>
        <v/>
      </c>
      <c r="L4695" s="6">
        <f>((Table3_1[[#This Row],[Offered Salary]]-$O$25)/$O$26)</f>
        <v>0.5533485339703027</v>
      </c>
    </row>
    <row r="4696" spans="1:12" x14ac:dyDescent="0.3">
      <c r="A4696">
        <v>250294</v>
      </c>
      <c r="B4696" s="2">
        <v>41793</v>
      </c>
      <c r="C4696" s="3">
        <v>0.14510416666666667</v>
      </c>
      <c r="D4696" t="s">
        <v>31</v>
      </c>
      <c r="E4696" t="s">
        <v>27</v>
      </c>
      <c r="F4696" t="s">
        <v>17</v>
      </c>
      <c r="G4696" t="s">
        <v>10</v>
      </c>
      <c r="H4696">
        <v>56371</v>
      </c>
      <c r="I4696">
        <f>IF(Table3_1[[#This Row],[Status]]="Hired",1,0)</f>
        <v>1</v>
      </c>
      <c r="J4696" t="b">
        <f>OR((Table3_1[[#This Row],[Offered Salary]]&lt;$O$27),(Table3_1[[#This Row],[Offered Salary]]&gt;$O$28))</f>
        <v>0</v>
      </c>
      <c r="K4696" t="str">
        <f>IF(Table3_1[[#This Row],[Offered Salary]]&lt;$O$27,"Low",IF(Table3_1[[#This Row],[Offered Salary]]&gt;$O$28,"High",""))</f>
        <v/>
      </c>
      <c r="L4696" s="6">
        <f>((Table3_1[[#This Row],[Offered Salary]]-$O$25)/$O$26)</f>
        <v>0.22136088842462953</v>
      </c>
    </row>
    <row r="4697" spans="1:12" x14ac:dyDescent="0.3">
      <c r="A4697">
        <v>188463</v>
      </c>
      <c r="B4697" s="2">
        <v>41793</v>
      </c>
      <c r="C4697" s="3">
        <v>0.14601851851851852</v>
      </c>
      <c r="D4697" t="s">
        <v>31</v>
      </c>
      <c r="E4697" t="s">
        <v>29</v>
      </c>
      <c r="F4697" t="s">
        <v>17</v>
      </c>
      <c r="G4697" t="s">
        <v>10</v>
      </c>
      <c r="H4697">
        <v>2658</v>
      </c>
      <c r="I4697">
        <f>IF(Table3_1[[#This Row],[Status]]="Hired",1,0)</f>
        <v>1</v>
      </c>
      <c r="J4697" t="b">
        <f>OR((Table3_1[[#This Row],[Offered Salary]]&lt;$O$27),(Table3_1[[#This Row],[Offered Salary]]&gt;$O$28))</f>
        <v>1</v>
      </c>
      <c r="K4697" t="str">
        <f>IF(Table3_1[[#This Row],[Offered Salary]]&lt;$O$27,"Low",IF(Table3_1[[#This Row],[Offered Salary]]&gt;$O$28,"High",""))</f>
        <v>Low</v>
      </c>
      <c r="L4697" s="6">
        <f>((Table3_1[[#This Row],[Offered Salary]]-$O$25)/$O$26)</f>
        <v>-1.6404111313284235</v>
      </c>
    </row>
    <row r="4698" spans="1:12" x14ac:dyDescent="0.3">
      <c r="A4698">
        <v>164394</v>
      </c>
      <c r="B4698" s="2">
        <v>41803</v>
      </c>
      <c r="C4698" s="3">
        <v>0.55024305555555553</v>
      </c>
      <c r="D4698" t="s">
        <v>31</v>
      </c>
      <c r="E4698" t="s">
        <v>27</v>
      </c>
      <c r="F4698" t="s">
        <v>17</v>
      </c>
      <c r="G4698" t="s">
        <v>10</v>
      </c>
      <c r="H4698">
        <v>96235</v>
      </c>
      <c r="I4698">
        <f>IF(Table3_1[[#This Row],[Status]]="Hired",1,0)</f>
        <v>1</v>
      </c>
      <c r="J4698" t="b">
        <f>OR((Table3_1[[#This Row],[Offered Salary]]&lt;$O$27),(Table3_1[[#This Row],[Offered Salary]]&gt;$O$28))</f>
        <v>0</v>
      </c>
      <c r="K4698" t="str">
        <f>IF(Table3_1[[#This Row],[Offered Salary]]&lt;$O$27,"Low",IF(Table3_1[[#This Row],[Offered Salary]]&gt;$O$28,"High",""))</f>
        <v/>
      </c>
      <c r="L4698" s="6">
        <f>((Table3_1[[#This Row],[Offered Salary]]-$O$25)/$O$26)</f>
        <v>1.6031060859640653</v>
      </c>
    </row>
    <row r="4699" spans="1:12" x14ac:dyDescent="0.3">
      <c r="A4699">
        <v>899082</v>
      </c>
      <c r="B4699" s="2">
        <v>41815</v>
      </c>
      <c r="C4699" s="3">
        <v>0.8263773148148148</v>
      </c>
      <c r="D4699" t="s">
        <v>31</v>
      </c>
      <c r="E4699" t="s">
        <v>29</v>
      </c>
      <c r="F4699" t="s">
        <v>17</v>
      </c>
      <c r="G4699" t="s">
        <v>10</v>
      </c>
      <c r="H4699">
        <v>88125</v>
      </c>
      <c r="I4699">
        <f>IF(Table3_1[[#This Row],[Status]]="Hired",1,0)</f>
        <v>1</v>
      </c>
      <c r="J4699" t="b">
        <f>OR((Table3_1[[#This Row],[Offered Salary]]&lt;$O$27),(Table3_1[[#This Row],[Offered Salary]]&gt;$O$28))</f>
        <v>0</v>
      </c>
      <c r="K4699" t="str">
        <f>IF(Table3_1[[#This Row],[Offered Salary]]&lt;$O$27,"Low",IF(Table3_1[[#This Row],[Offered Salary]]&gt;$O$28,"High",""))</f>
        <v/>
      </c>
      <c r="L4699" s="6">
        <f>((Table3_1[[#This Row],[Offered Salary]]-$O$25)/$O$26)</f>
        <v>1.3220014915419094</v>
      </c>
    </row>
    <row r="4700" spans="1:12" x14ac:dyDescent="0.3">
      <c r="A4700">
        <v>85276</v>
      </c>
      <c r="B4700" s="2">
        <v>41822</v>
      </c>
      <c r="C4700" s="3">
        <v>0.39774305555555556</v>
      </c>
      <c r="D4700" t="s">
        <v>31</v>
      </c>
      <c r="E4700" t="s">
        <v>27</v>
      </c>
      <c r="F4700" t="s">
        <v>17</v>
      </c>
      <c r="G4700" t="s">
        <v>10</v>
      </c>
      <c r="H4700">
        <v>13558</v>
      </c>
      <c r="I4700">
        <f>IF(Table3_1[[#This Row],[Status]]="Hired",1,0)</f>
        <v>1</v>
      </c>
      <c r="J4700" t="b">
        <f>OR((Table3_1[[#This Row],[Offered Salary]]&lt;$O$27),(Table3_1[[#This Row],[Offered Salary]]&gt;$O$28))</f>
        <v>0</v>
      </c>
      <c r="K4700" t="str">
        <f>IF(Table3_1[[#This Row],[Offered Salary]]&lt;$O$27,"Low",IF(Table3_1[[#This Row],[Offered Salary]]&gt;$O$28,"High",""))</f>
        <v/>
      </c>
      <c r="L4700" s="6">
        <f>((Table3_1[[#This Row],[Offered Salary]]-$O$25)/$O$26)</f>
        <v>-1.2626010105884113</v>
      </c>
    </row>
    <row r="4701" spans="1:12" x14ac:dyDescent="0.3">
      <c r="A4701">
        <v>334207</v>
      </c>
      <c r="B4701" s="2">
        <v>41824</v>
      </c>
      <c r="C4701" s="3">
        <v>0.56917824074074075</v>
      </c>
      <c r="D4701" t="s">
        <v>31</v>
      </c>
      <c r="E4701" t="s">
        <v>27</v>
      </c>
      <c r="F4701" t="s">
        <v>17</v>
      </c>
      <c r="G4701" t="s">
        <v>10</v>
      </c>
      <c r="H4701">
        <v>59450</v>
      </c>
      <c r="I4701">
        <f>IF(Table3_1[[#This Row],[Status]]="Hired",1,0)</f>
        <v>1</v>
      </c>
      <c r="J4701" t="b">
        <f>OR((Table3_1[[#This Row],[Offered Salary]]&lt;$O$27),(Table3_1[[#This Row],[Offered Salary]]&gt;$O$28))</f>
        <v>0</v>
      </c>
      <c r="K4701" t="str">
        <f>IF(Table3_1[[#This Row],[Offered Salary]]&lt;$O$27,"Low",IF(Table3_1[[#This Row],[Offered Salary]]&gt;$O$28,"High",""))</f>
        <v/>
      </c>
      <c r="L4701" s="6">
        <f>((Table3_1[[#This Row],[Offered Salary]]-$O$25)/$O$26)</f>
        <v>0.32808358216394129</v>
      </c>
    </row>
    <row r="4702" spans="1:12" x14ac:dyDescent="0.3">
      <c r="A4702">
        <v>102923</v>
      </c>
      <c r="B4702" s="2">
        <v>41824</v>
      </c>
      <c r="C4702" s="3">
        <v>0.56975694444444447</v>
      </c>
      <c r="D4702" t="s">
        <v>31</v>
      </c>
      <c r="E4702" t="s">
        <v>27</v>
      </c>
      <c r="F4702" t="s">
        <v>17</v>
      </c>
      <c r="G4702" t="s">
        <v>10</v>
      </c>
      <c r="H4702">
        <v>45602</v>
      </c>
      <c r="I4702">
        <f>IF(Table3_1[[#This Row],[Status]]="Hired",1,0)</f>
        <v>1</v>
      </c>
      <c r="J4702" t="b">
        <f>OR((Table3_1[[#This Row],[Offered Salary]]&lt;$O$27),(Table3_1[[#This Row],[Offered Salary]]&gt;$O$28))</f>
        <v>0</v>
      </c>
      <c r="K4702" t="str">
        <f>IF(Table3_1[[#This Row],[Offered Salary]]&lt;$O$27,"Low",IF(Table3_1[[#This Row],[Offered Salary]]&gt;$O$28,"High",""))</f>
        <v/>
      </c>
      <c r="L4702" s="6">
        <f>((Table3_1[[#This Row],[Offered Salary]]-$O$25)/$O$26)</f>
        <v>-0.15190857857070919</v>
      </c>
    </row>
    <row r="4703" spans="1:12" x14ac:dyDescent="0.3">
      <c r="A4703">
        <v>915022</v>
      </c>
      <c r="B4703" s="2">
        <v>41824</v>
      </c>
      <c r="C4703" s="3">
        <v>0.63179398148148147</v>
      </c>
      <c r="D4703" t="s">
        <v>31</v>
      </c>
      <c r="E4703" t="s">
        <v>29</v>
      </c>
      <c r="F4703" t="s">
        <v>17</v>
      </c>
      <c r="G4703" t="s">
        <v>10</v>
      </c>
      <c r="H4703">
        <v>99852</v>
      </c>
      <c r="I4703">
        <f>IF(Table3_1[[#This Row],[Status]]="Hired",1,0)</f>
        <v>1</v>
      </c>
      <c r="J4703" t="b">
        <f>OR((Table3_1[[#This Row],[Offered Salary]]&lt;$O$27),(Table3_1[[#This Row],[Offered Salary]]&gt;$O$28))</f>
        <v>0</v>
      </c>
      <c r="K4703" t="str">
        <f>IF(Table3_1[[#This Row],[Offered Salary]]&lt;$O$27,"Low",IF(Table3_1[[#This Row],[Offered Salary]]&gt;$O$28,"High",""))</f>
        <v/>
      </c>
      <c r="L4703" s="6">
        <f>((Table3_1[[#This Row],[Offered Salary]]-$O$25)/$O$26)</f>
        <v>1.7284766553876088</v>
      </c>
    </row>
    <row r="4704" spans="1:12" x14ac:dyDescent="0.3">
      <c r="A4704">
        <v>520654</v>
      </c>
      <c r="B4704" s="2">
        <v>41824</v>
      </c>
      <c r="C4704" s="3">
        <v>0.63344907407407403</v>
      </c>
      <c r="D4704" t="s">
        <v>31</v>
      </c>
      <c r="E4704" t="s">
        <v>27</v>
      </c>
      <c r="F4704" t="s">
        <v>17</v>
      </c>
      <c r="G4704" t="s">
        <v>10</v>
      </c>
      <c r="H4704">
        <v>87236</v>
      </c>
      <c r="I4704">
        <f>IF(Table3_1[[#This Row],[Status]]="Hired",1,0)</f>
        <v>1</v>
      </c>
      <c r="J4704" t="b">
        <f>OR((Table3_1[[#This Row],[Offered Salary]]&lt;$O$27),(Table3_1[[#This Row],[Offered Salary]]&gt;$O$28))</f>
        <v>0</v>
      </c>
      <c r="K4704" t="str">
        <f>IF(Table3_1[[#This Row],[Offered Salary]]&lt;$O$27,"Low",IF(Table3_1[[#This Row],[Offered Salary]]&gt;$O$28,"High",""))</f>
        <v/>
      </c>
      <c r="L4704" s="6">
        <f>((Table3_1[[#This Row],[Offered Salary]]-$O$25)/$O$26)</f>
        <v>1.2911874367402698</v>
      </c>
    </row>
    <row r="4705" spans="1:12" x14ac:dyDescent="0.3">
      <c r="A4705">
        <v>994549</v>
      </c>
      <c r="B4705" s="2">
        <v>41837</v>
      </c>
      <c r="C4705" s="3">
        <v>0.32728009259259261</v>
      </c>
      <c r="D4705" t="s">
        <v>31</v>
      </c>
      <c r="E4705" t="s">
        <v>29</v>
      </c>
      <c r="F4705" t="s">
        <v>17</v>
      </c>
      <c r="G4705" t="s">
        <v>10</v>
      </c>
      <c r="H4705">
        <v>36563</v>
      </c>
      <c r="I4705">
        <f>IF(Table3_1[[#This Row],[Status]]="Hired",1,0)</f>
        <v>1</v>
      </c>
      <c r="J4705" t="b">
        <f>OR((Table3_1[[#This Row],[Offered Salary]]&lt;$O$27),(Table3_1[[#This Row],[Offered Salary]]&gt;$O$28))</f>
        <v>0</v>
      </c>
      <c r="K4705" t="str">
        <f>IF(Table3_1[[#This Row],[Offered Salary]]&lt;$O$27,"Low",IF(Table3_1[[#This Row],[Offered Salary]]&gt;$O$28,"High",""))</f>
        <v/>
      </c>
      <c r="L4705" s="6">
        <f>((Table3_1[[#This Row],[Offered Salary]]-$O$25)/$O$26)</f>
        <v>-0.4652136869531836</v>
      </c>
    </row>
    <row r="4706" spans="1:12" x14ac:dyDescent="0.3">
      <c r="A4706">
        <v>606323</v>
      </c>
      <c r="B4706" s="2">
        <v>41837</v>
      </c>
      <c r="C4706" s="3">
        <v>0.32923611111111112</v>
      </c>
      <c r="D4706" t="s">
        <v>31</v>
      </c>
      <c r="E4706" t="s">
        <v>27</v>
      </c>
      <c r="F4706" t="s">
        <v>17</v>
      </c>
      <c r="G4706" t="s">
        <v>10</v>
      </c>
      <c r="H4706">
        <v>30205</v>
      </c>
      <c r="I4706">
        <f>IF(Table3_1[[#This Row],[Status]]="Hired",1,0)</f>
        <v>1</v>
      </c>
      <c r="J4706" t="b">
        <f>OR((Table3_1[[#This Row],[Offered Salary]]&lt;$O$27),(Table3_1[[#This Row],[Offered Salary]]&gt;$O$28))</f>
        <v>0</v>
      </c>
      <c r="K4706" t="str">
        <f>IF(Table3_1[[#This Row],[Offered Salary]]&lt;$O$27,"Low",IF(Table3_1[[#This Row],[Offered Salary]]&gt;$O$28,"High",""))</f>
        <v/>
      </c>
      <c r="L4706" s="6">
        <f>((Table3_1[[#This Row],[Offered Salary]]-$O$25)/$O$26)</f>
        <v>-0.68559137022520178</v>
      </c>
    </row>
    <row r="4707" spans="1:12" x14ac:dyDescent="0.3">
      <c r="A4707">
        <v>209645</v>
      </c>
      <c r="B4707" s="2">
        <v>41846</v>
      </c>
      <c r="C4707" s="3">
        <v>0.52396990740740745</v>
      </c>
      <c r="D4707" t="s">
        <v>31</v>
      </c>
      <c r="E4707" t="s">
        <v>27</v>
      </c>
      <c r="F4707" t="s">
        <v>17</v>
      </c>
      <c r="G4707" t="s">
        <v>6</v>
      </c>
      <c r="H4707">
        <v>50191</v>
      </c>
      <c r="I4707">
        <f>IF(Table3_1[[#This Row],[Status]]="Hired",1,0)</f>
        <v>1</v>
      </c>
      <c r="J4707" t="b">
        <f>OR((Table3_1[[#This Row],[Offered Salary]]&lt;$O$27),(Table3_1[[#This Row],[Offered Salary]]&gt;$O$28))</f>
        <v>0</v>
      </c>
      <c r="K4707" t="str">
        <f>IF(Table3_1[[#This Row],[Offered Salary]]&lt;$O$27,"Low",IF(Table3_1[[#This Row],[Offered Salary]]&gt;$O$28,"High",""))</f>
        <v/>
      </c>
      <c r="L4707" s="6">
        <f>((Table3_1[[#This Row],[Offered Salary]]-$O$25)/$O$26)</f>
        <v>7.1529484087326798E-3</v>
      </c>
    </row>
    <row r="4708" spans="1:12" x14ac:dyDescent="0.3">
      <c r="A4708">
        <v>385163</v>
      </c>
      <c r="B4708" s="2">
        <v>41851</v>
      </c>
      <c r="C4708" s="3">
        <v>0.46515046296296297</v>
      </c>
      <c r="D4708" t="s">
        <v>31</v>
      </c>
      <c r="E4708" t="s">
        <v>27</v>
      </c>
      <c r="F4708" t="s">
        <v>17</v>
      </c>
      <c r="G4708" t="s">
        <v>6</v>
      </c>
      <c r="H4708">
        <v>23054</v>
      </c>
      <c r="I4708">
        <f>IF(Table3_1[[#This Row],[Status]]="Hired",1,0)</f>
        <v>1</v>
      </c>
      <c r="J4708" t="b">
        <f>OR((Table3_1[[#This Row],[Offered Salary]]&lt;$O$27),(Table3_1[[#This Row],[Offered Salary]]&gt;$O$28))</f>
        <v>0</v>
      </c>
      <c r="K4708" t="str">
        <f>IF(Table3_1[[#This Row],[Offered Salary]]&lt;$O$27,"Low",IF(Table3_1[[#This Row],[Offered Salary]]&gt;$O$28,"High",""))</f>
        <v/>
      </c>
      <c r="L4708" s="6">
        <f>((Table3_1[[#This Row],[Offered Salary]]-$O$25)/$O$26)</f>
        <v>-0.93345560631802993</v>
      </c>
    </row>
    <row r="4709" spans="1:12" x14ac:dyDescent="0.3">
      <c r="A4709">
        <v>96908</v>
      </c>
      <c r="B4709" s="2">
        <v>41851</v>
      </c>
      <c r="C4709" s="3">
        <v>0.46978009259259257</v>
      </c>
      <c r="D4709" t="s">
        <v>30</v>
      </c>
      <c r="E4709" t="s">
        <v>27</v>
      </c>
      <c r="F4709" t="s">
        <v>17</v>
      </c>
      <c r="G4709" t="s">
        <v>6</v>
      </c>
      <c r="H4709">
        <v>2773</v>
      </c>
      <c r="I4709">
        <f>IF(Table3_1[[#This Row],[Status]]="Hired",1,0)</f>
        <v>0</v>
      </c>
      <c r="J4709" t="b">
        <f>OR((Table3_1[[#This Row],[Offered Salary]]&lt;$O$27),(Table3_1[[#This Row],[Offered Salary]]&gt;$O$28))</f>
        <v>1</v>
      </c>
      <c r="K4709" t="str">
        <f>IF(Table3_1[[#This Row],[Offered Salary]]&lt;$O$27,"Low",IF(Table3_1[[#This Row],[Offered Salary]]&gt;$O$28,"High",""))</f>
        <v>Low</v>
      </c>
      <c r="L4709" s="6">
        <f>((Table3_1[[#This Row],[Offered Salary]]-$O$25)/$O$26)</f>
        <v>-1.6364250612472215</v>
      </c>
    </row>
    <row r="4710" spans="1:12" x14ac:dyDescent="0.3">
      <c r="A4710">
        <v>400560</v>
      </c>
      <c r="B4710" s="2">
        <v>41851</v>
      </c>
      <c r="C4710" s="3">
        <v>0.47141203703703705</v>
      </c>
      <c r="D4710" t="s">
        <v>31</v>
      </c>
      <c r="E4710" t="s">
        <v>27</v>
      </c>
      <c r="F4710" t="s">
        <v>17</v>
      </c>
      <c r="G4710" t="s">
        <v>6</v>
      </c>
      <c r="H4710">
        <v>13941</v>
      </c>
      <c r="I4710">
        <f>IF(Table3_1[[#This Row],[Status]]="Hired",1,0)</f>
        <v>1</v>
      </c>
      <c r="J4710" t="b">
        <f>OR((Table3_1[[#This Row],[Offered Salary]]&lt;$O$27),(Table3_1[[#This Row],[Offered Salary]]&gt;$O$28))</f>
        <v>0</v>
      </c>
      <c r="K4710" t="str">
        <f>IF(Table3_1[[#This Row],[Offered Salary]]&lt;$O$27,"Low",IF(Table3_1[[#This Row],[Offered Salary]]&gt;$O$28,"High",""))</f>
        <v/>
      </c>
      <c r="L4710" s="6">
        <f>((Table3_1[[#This Row],[Offered Salary]]-$O$25)/$O$26)</f>
        <v>-1.2493256641440604</v>
      </c>
    </row>
    <row r="4711" spans="1:12" x14ac:dyDescent="0.3">
      <c r="A4711">
        <v>902013</v>
      </c>
      <c r="B4711" s="2">
        <v>41836</v>
      </c>
      <c r="C4711" s="3">
        <v>0.39750000000000002</v>
      </c>
      <c r="D4711" t="s">
        <v>31</v>
      </c>
      <c r="E4711" t="s">
        <v>27</v>
      </c>
      <c r="F4711" t="s">
        <v>17</v>
      </c>
      <c r="G4711" t="s">
        <v>10</v>
      </c>
      <c r="H4711">
        <v>81465</v>
      </c>
      <c r="I4711">
        <f>IF(Table3_1[[#This Row],[Status]]="Hired",1,0)</f>
        <v>1</v>
      </c>
      <c r="J4711" t="b">
        <f>OR((Table3_1[[#This Row],[Offered Salary]]&lt;$O$27),(Table3_1[[#This Row],[Offered Salary]]&gt;$O$28))</f>
        <v>0</v>
      </c>
      <c r="K4711" t="str">
        <f>IF(Table3_1[[#This Row],[Offered Salary]]&lt;$O$27,"Low",IF(Table3_1[[#This Row],[Offered Salary]]&gt;$O$28,"High",""))</f>
        <v/>
      </c>
      <c r="L4711" s="6">
        <f>((Table3_1[[#This Row],[Offered Salary]]-$O$25)/$O$26)</f>
        <v>1.0911560416218651</v>
      </c>
    </row>
    <row r="4712" spans="1:12" x14ac:dyDescent="0.3">
      <c r="A4712">
        <v>229001</v>
      </c>
      <c r="B4712" s="2">
        <v>41867</v>
      </c>
      <c r="C4712" s="3">
        <v>0.7300578703703704</v>
      </c>
      <c r="D4712" t="s">
        <v>31</v>
      </c>
      <c r="E4712" t="s">
        <v>27</v>
      </c>
      <c r="F4712" t="s">
        <v>17</v>
      </c>
      <c r="G4712" t="s">
        <v>10</v>
      </c>
      <c r="H4712">
        <v>31640</v>
      </c>
      <c r="I4712">
        <f>IF(Table3_1[[#This Row],[Status]]="Hired",1,0)</f>
        <v>1</v>
      </c>
      <c r="J4712" t="b">
        <f>OR((Table3_1[[#This Row],[Offered Salary]]&lt;$O$27),(Table3_1[[#This Row],[Offered Salary]]&gt;$O$28))</f>
        <v>0</v>
      </c>
      <c r="K4712" t="str">
        <f>IF(Table3_1[[#This Row],[Offered Salary]]&lt;$O$27,"Low",IF(Table3_1[[#This Row],[Offered Salary]]&gt;$O$28,"High",""))</f>
        <v/>
      </c>
      <c r="L4712" s="6">
        <f>((Table3_1[[#This Row],[Offered Salary]]-$O$25)/$O$26)</f>
        <v>-0.63585214790759459</v>
      </c>
    </row>
    <row r="4713" spans="1:12" x14ac:dyDescent="0.3">
      <c r="A4713">
        <v>681945</v>
      </c>
      <c r="B4713" s="2">
        <v>41881</v>
      </c>
      <c r="C4713" s="3">
        <v>0.35672453703703705</v>
      </c>
      <c r="D4713" t="s">
        <v>31</v>
      </c>
      <c r="E4713" t="s">
        <v>27</v>
      </c>
      <c r="F4713" t="s">
        <v>17</v>
      </c>
      <c r="G4713" t="s">
        <v>6</v>
      </c>
      <c r="H4713">
        <v>57024</v>
      </c>
      <c r="I4713">
        <f>IF(Table3_1[[#This Row],[Status]]="Hired",1,0)</f>
        <v>1</v>
      </c>
      <c r="J4713" t="b">
        <f>OR((Table3_1[[#This Row],[Offered Salary]]&lt;$O$27),(Table3_1[[#This Row],[Offered Salary]]&gt;$O$28))</f>
        <v>0</v>
      </c>
      <c r="K4713" t="str">
        <f>IF(Table3_1[[#This Row],[Offered Salary]]&lt;$O$27,"Low",IF(Table3_1[[#This Row],[Offered Salary]]&gt;$O$28,"High",""))</f>
        <v/>
      </c>
      <c r="L4713" s="6">
        <f>((Table3_1[[#This Row],[Offered Salary]]-$O$25)/$O$26)</f>
        <v>0.24399483419006332</v>
      </c>
    </row>
    <row r="4714" spans="1:12" x14ac:dyDescent="0.3">
      <c r="A4714">
        <v>225054</v>
      </c>
      <c r="B4714" s="2">
        <v>41768</v>
      </c>
      <c r="C4714" s="3">
        <v>0.6966782407407407</v>
      </c>
      <c r="D4714" t="s">
        <v>31</v>
      </c>
      <c r="E4714" t="s">
        <v>27</v>
      </c>
      <c r="F4714" t="s">
        <v>15</v>
      </c>
      <c r="G4714" t="s">
        <v>4</v>
      </c>
      <c r="H4714">
        <v>93457</v>
      </c>
      <c r="I4714">
        <f>IF(Table3_1[[#This Row],[Status]]="Hired",1,0)</f>
        <v>1</v>
      </c>
      <c r="J4714" t="b">
        <f>OR((Table3_1[[#This Row],[Offered Salary]]&lt;$O$27),(Table3_1[[#This Row],[Offered Salary]]&gt;$O$28))</f>
        <v>0</v>
      </c>
      <c r="K4714" t="str">
        <f>IF(Table3_1[[#This Row],[Offered Salary]]&lt;$O$27,"Low",IF(Table3_1[[#This Row],[Offered Salary]]&gt;$O$28,"High",""))</f>
        <v/>
      </c>
      <c r="L4714" s="6">
        <f>((Table3_1[[#This Row],[Offered Salary]]-$O$25)/$O$26)</f>
        <v>1.5068164973938125</v>
      </c>
    </row>
    <row r="4715" spans="1:12" x14ac:dyDescent="0.3">
      <c r="A4715">
        <v>960542</v>
      </c>
      <c r="B4715" s="2">
        <v>41768</v>
      </c>
      <c r="C4715" s="3">
        <v>0.69738425925925929</v>
      </c>
      <c r="D4715" t="s">
        <v>30</v>
      </c>
      <c r="E4715" t="s">
        <v>27</v>
      </c>
      <c r="F4715" t="s">
        <v>15</v>
      </c>
      <c r="G4715" t="s">
        <v>4</v>
      </c>
      <c r="H4715">
        <v>20950</v>
      </c>
      <c r="I4715">
        <f>IF(Table3_1[[#This Row],[Status]]="Hired",1,0)</f>
        <v>0</v>
      </c>
      <c r="J4715" t="b">
        <f>OR((Table3_1[[#This Row],[Offered Salary]]&lt;$O$27),(Table3_1[[#This Row],[Offered Salary]]&gt;$O$28))</f>
        <v>0</v>
      </c>
      <c r="K4715" t="str">
        <f>IF(Table3_1[[#This Row],[Offered Salary]]&lt;$O$27,"Low",IF(Table3_1[[#This Row],[Offered Salary]]&gt;$O$28,"High",""))</f>
        <v/>
      </c>
      <c r="L4715" s="6">
        <f>((Table3_1[[#This Row],[Offered Salary]]-$O$25)/$O$26)</f>
        <v>-1.0063833580645425</v>
      </c>
    </row>
    <row r="4716" spans="1:12" x14ac:dyDescent="0.3">
      <c r="A4716">
        <v>50252</v>
      </c>
      <c r="B4716" s="2">
        <v>41815</v>
      </c>
      <c r="C4716" s="3">
        <v>0.39657407407407408</v>
      </c>
      <c r="D4716" t="s">
        <v>31</v>
      </c>
      <c r="E4716" t="s">
        <v>27</v>
      </c>
      <c r="F4716" t="s">
        <v>15</v>
      </c>
      <c r="G4716" t="s">
        <v>6</v>
      </c>
      <c r="H4716">
        <v>19873</v>
      </c>
      <c r="I4716">
        <f>IF(Table3_1[[#This Row],[Status]]="Hired",1,0)</f>
        <v>1</v>
      </c>
      <c r="J4716" t="b">
        <f>OR((Table3_1[[#This Row],[Offered Salary]]&lt;$O$27),(Table3_1[[#This Row],[Offered Salary]]&gt;$O$28))</f>
        <v>0</v>
      </c>
      <c r="K4716" t="str">
        <f>IF(Table3_1[[#This Row],[Offered Salary]]&lt;$O$27,"Low",IF(Table3_1[[#This Row],[Offered Salary]]&gt;$O$28,"High",""))</f>
        <v/>
      </c>
      <c r="L4716" s="6">
        <f>((Table3_1[[#This Row],[Offered Salary]]-$O$25)/$O$26)</f>
        <v>-1.043713770911973</v>
      </c>
    </row>
    <row r="4717" spans="1:12" x14ac:dyDescent="0.3">
      <c r="A4717">
        <v>130762</v>
      </c>
      <c r="B4717" s="2">
        <v>41815</v>
      </c>
      <c r="C4717" s="3">
        <v>0.39775462962962965</v>
      </c>
      <c r="D4717" t="s">
        <v>30</v>
      </c>
      <c r="E4717" t="s">
        <v>27</v>
      </c>
      <c r="F4717" t="s">
        <v>15</v>
      </c>
      <c r="G4717" t="s">
        <v>6</v>
      </c>
      <c r="H4717">
        <v>86425</v>
      </c>
      <c r="I4717">
        <f>IF(Table3_1[[#This Row],[Status]]="Hired",1,0)</f>
        <v>0</v>
      </c>
      <c r="J4717" t="b">
        <f>OR((Table3_1[[#This Row],[Offered Salary]]&lt;$O$27),(Table3_1[[#This Row],[Offered Salary]]&gt;$O$28))</f>
        <v>0</v>
      </c>
      <c r="K4717" t="str">
        <f>IF(Table3_1[[#This Row],[Offered Salary]]&lt;$O$27,"Low",IF(Table3_1[[#This Row],[Offered Salary]]&gt;$O$28,"High",""))</f>
        <v/>
      </c>
      <c r="L4717" s="6">
        <f>((Table3_1[[#This Row],[Offered Salary]]-$O$25)/$O$26)</f>
        <v>1.2630769772980541</v>
      </c>
    </row>
    <row r="4718" spans="1:12" x14ac:dyDescent="0.3">
      <c r="A4718">
        <v>752703</v>
      </c>
      <c r="B4718" s="2">
        <v>41815</v>
      </c>
      <c r="C4718" s="3">
        <v>0.83118055555555559</v>
      </c>
      <c r="D4718" t="s">
        <v>31</v>
      </c>
      <c r="E4718" t="s">
        <v>28</v>
      </c>
      <c r="F4718" t="s">
        <v>15</v>
      </c>
      <c r="G4718" t="s">
        <v>6</v>
      </c>
      <c r="H4718">
        <v>36493</v>
      </c>
      <c r="I4718">
        <f>IF(Table3_1[[#This Row],[Status]]="Hired",1,0)</f>
        <v>1</v>
      </c>
      <c r="J4718" t="b">
        <f>OR((Table3_1[[#This Row],[Offered Salary]]&lt;$O$27),(Table3_1[[#This Row],[Offered Salary]]&gt;$O$28))</f>
        <v>0</v>
      </c>
      <c r="K4718" t="str">
        <f>IF(Table3_1[[#This Row],[Offered Salary]]&lt;$O$27,"Low",IF(Table3_1[[#This Row],[Offered Salary]]&gt;$O$28,"High",""))</f>
        <v/>
      </c>
      <c r="L4718" s="6">
        <f>((Table3_1[[#This Row],[Offered Salary]]-$O$25)/$O$26)</f>
        <v>-0.46763999048087174</v>
      </c>
    </row>
    <row r="4719" spans="1:12" x14ac:dyDescent="0.3">
      <c r="A4719">
        <v>149895</v>
      </c>
      <c r="B4719" s="2">
        <v>41850</v>
      </c>
      <c r="C4719" s="3">
        <v>0.46437499999999998</v>
      </c>
      <c r="D4719" t="s">
        <v>31</v>
      </c>
      <c r="E4719" t="s">
        <v>27</v>
      </c>
      <c r="F4719" t="s">
        <v>17</v>
      </c>
      <c r="G4719" t="s">
        <v>10</v>
      </c>
      <c r="H4719">
        <v>50495</v>
      </c>
      <c r="I4719">
        <f>IF(Table3_1[[#This Row],[Status]]="Hired",1,0)</f>
        <v>1</v>
      </c>
      <c r="J4719" t="b">
        <f>OR((Table3_1[[#This Row],[Offered Salary]]&lt;$O$27),(Table3_1[[#This Row],[Offered Salary]]&gt;$O$28))</f>
        <v>0</v>
      </c>
      <c r="K4719" t="str">
        <f>IF(Table3_1[[#This Row],[Offered Salary]]&lt;$O$27,"Low",IF(Table3_1[[#This Row],[Offered Salary]]&gt;$O$28,"High",""))</f>
        <v/>
      </c>
      <c r="L4719" s="6">
        <f>((Table3_1[[#This Row],[Offered Salary]]-$O$25)/$O$26)</f>
        <v>1.7690038014692655E-2</v>
      </c>
    </row>
    <row r="4720" spans="1:12" x14ac:dyDescent="0.3">
      <c r="A4720">
        <v>283291</v>
      </c>
      <c r="B4720" s="2">
        <v>41871</v>
      </c>
      <c r="C4720" s="3">
        <v>0.39736111111111111</v>
      </c>
      <c r="D4720" t="s">
        <v>31</v>
      </c>
      <c r="E4720" t="s">
        <v>27</v>
      </c>
      <c r="F4720" t="s">
        <v>17</v>
      </c>
      <c r="G4720" t="s">
        <v>10</v>
      </c>
      <c r="H4720">
        <v>86926</v>
      </c>
      <c r="I4720">
        <f>IF(Table3_1[[#This Row],[Status]]="Hired",1,0)</f>
        <v>1</v>
      </c>
      <c r="J4720" t="b">
        <f>OR((Table3_1[[#This Row],[Offered Salary]]&lt;$O$27),(Table3_1[[#This Row],[Offered Salary]]&gt;$O$28))</f>
        <v>0</v>
      </c>
      <c r="K4720" t="str">
        <f>IF(Table3_1[[#This Row],[Offered Salary]]&lt;$O$27,"Low",IF(Table3_1[[#This Row],[Offered Salary]]&gt;$O$28,"High",""))</f>
        <v/>
      </c>
      <c r="L4720" s="6">
        <f>((Table3_1[[#This Row],[Offered Salary]]-$O$25)/$O$26)</f>
        <v>1.2804423782605079</v>
      </c>
    </row>
    <row r="4721" spans="1:12" x14ac:dyDescent="0.3">
      <c r="A4721">
        <v>213119</v>
      </c>
      <c r="B4721" s="2">
        <v>41871</v>
      </c>
      <c r="C4721" s="3">
        <v>0.39703703703703702</v>
      </c>
      <c r="D4721" t="s">
        <v>31</v>
      </c>
      <c r="E4721" t="s">
        <v>28</v>
      </c>
      <c r="F4721" t="s">
        <v>17</v>
      </c>
      <c r="G4721" t="s">
        <v>10</v>
      </c>
      <c r="H4721">
        <v>85825</v>
      </c>
      <c r="I4721">
        <f>IF(Table3_1[[#This Row],[Status]]="Hired",1,0)</f>
        <v>1</v>
      </c>
      <c r="J4721" t="b">
        <f>OR((Table3_1[[#This Row],[Offered Salary]]&lt;$O$27),(Table3_1[[#This Row],[Offered Salary]]&gt;$O$28))</f>
        <v>0</v>
      </c>
      <c r="K4721" t="str">
        <f>IF(Table3_1[[#This Row],[Offered Salary]]&lt;$O$27,"Low",IF(Table3_1[[#This Row],[Offered Salary]]&gt;$O$28,"High",""))</f>
        <v/>
      </c>
      <c r="L4721" s="6">
        <f>((Table3_1[[#This Row],[Offered Salary]]-$O$25)/$O$26)</f>
        <v>1.2422800899178701</v>
      </c>
    </row>
    <row r="4722" spans="1:12" x14ac:dyDescent="0.3">
      <c r="A4722">
        <v>276604</v>
      </c>
      <c r="B4722" s="2">
        <v>41871</v>
      </c>
      <c r="C4722" s="3">
        <v>0.39791666666666664</v>
      </c>
      <c r="D4722" t="s">
        <v>31</v>
      </c>
      <c r="E4722" t="s">
        <v>28</v>
      </c>
      <c r="F4722" t="s">
        <v>17</v>
      </c>
      <c r="G4722" t="s">
        <v>10</v>
      </c>
      <c r="H4722">
        <v>77543</v>
      </c>
      <c r="I4722">
        <f>IF(Table3_1[[#This Row],[Status]]="Hired",1,0)</f>
        <v>1</v>
      </c>
      <c r="J4722" t="b">
        <f>OR((Table3_1[[#This Row],[Offered Salary]]&lt;$O$27),(Table3_1[[#This Row],[Offered Salary]]&gt;$O$28))</f>
        <v>0</v>
      </c>
      <c r="K4722" t="str">
        <f>IF(Table3_1[[#This Row],[Offered Salary]]&lt;$O$27,"Low",IF(Table3_1[[#This Row],[Offered Salary]]&gt;$O$28,"High",""))</f>
        <v/>
      </c>
      <c r="L4722" s="6">
        <f>((Table3_1[[#This Row],[Offered Salary]]-$O$25)/$O$26)</f>
        <v>0.95521372111339464</v>
      </c>
    </row>
    <row r="4723" spans="1:12" x14ac:dyDescent="0.3">
      <c r="A4723">
        <v>759940</v>
      </c>
      <c r="B4723" s="2">
        <v>41773</v>
      </c>
      <c r="C4723" s="3">
        <v>0.39693287037037039</v>
      </c>
      <c r="D4723" t="s">
        <v>31</v>
      </c>
      <c r="E4723" t="s">
        <v>27</v>
      </c>
      <c r="F4723" t="s">
        <v>17</v>
      </c>
      <c r="G4723" t="s">
        <v>10</v>
      </c>
      <c r="H4723">
        <v>36728</v>
      </c>
      <c r="I4723">
        <f>IF(Table3_1[[#This Row],[Status]]="Hired",1,0)</f>
        <v>1</v>
      </c>
      <c r="J4723" t="b">
        <f>OR((Table3_1[[#This Row],[Offered Salary]]&lt;$O$27),(Table3_1[[#This Row],[Offered Salary]]&gt;$O$28))</f>
        <v>0</v>
      </c>
      <c r="K4723" t="str">
        <f>IF(Table3_1[[#This Row],[Offered Salary]]&lt;$O$27,"Low",IF(Table3_1[[#This Row],[Offered Salary]]&gt;$O$28,"High",""))</f>
        <v/>
      </c>
      <c r="L4723" s="6">
        <f>((Table3_1[[#This Row],[Offered Salary]]-$O$25)/$O$26)</f>
        <v>-0.45949454292363295</v>
      </c>
    </row>
    <row r="4724" spans="1:12" x14ac:dyDescent="0.3">
      <c r="A4724">
        <v>321436</v>
      </c>
      <c r="B4724" s="2">
        <v>41779</v>
      </c>
      <c r="C4724" s="3">
        <v>0.42599537037037039</v>
      </c>
      <c r="D4724" t="s">
        <v>31</v>
      </c>
      <c r="E4724" t="s">
        <v>27</v>
      </c>
      <c r="F4724" t="s">
        <v>17</v>
      </c>
      <c r="G4724" t="s">
        <v>10</v>
      </c>
      <c r="H4724">
        <v>54996</v>
      </c>
      <c r="I4724">
        <f>IF(Table3_1[[#This Row],[Status]]="Hired",1,0)</f>
        <v>1</v>
      </c>
      <c r="J4724" t="b">
        <f>OR((Table3_1[[#This Row],[Offered Salary]]&lt;$O$27),(Table3_1[[#This Row],[Offered Salary]]&gt;$O$28))</f>
        <v>0</v>
      </c>
      <c r="K4724" t="str">
        <f>IF(Table3_1[[#This Row],[Offered Salary]]&lt;$O$27,"Low",IF(Table3_1[[#This Row],[Offered Salary]]&gt;$O$28,"High",""))</f>
        <v/>
      </c>
      <c r="L4724" s="6">
        <f>((Table3_1[[#This Row],[Offered Salary]]-$O$25)/$O$26)</f>
        <v>0.17370135484504085</v>
      </c>
    </row>
    <row r="4725" spans="1:12" x14ac:dyDescent="0.3">
      <c r="A4725">
        <v>721878</v>
      </c>
      <c r="B4725" s="2">
        <v>41794</v>
      </c>
      <c r="C4725" s="3">
        <v>0.39789351851851851</v>
      </c>
      <c r="D4725" t="s">
        <v>31</v>
      </c>
      <c r="E4725" t="s">
        <v>29</v>
      </c>
      <c r="F4725" t="s">
        <v>17</v>
      </c>
      <c r="G4725" t="s">
        <v>10</v>
      </c>
      <c r="H4725">
        <v>62340</v>
      </c>
      <c r="I4725">
        <f>IF(Table3_1[[#This Row],[Status]]="Hired",1,0)</f>
        <v>1</v>
      </c>
      <c r="J4725" t="b">
        <f>OR((Table3_1[[#This Row],[Offered Salary]]&lt;$O$27),(Table3_1[[#This Row],[Offered Salary]]&gt;$O$28))</f>
        <v>0</v>
      </c>
      <c r="K4725" t="str">
        <f>IF(Table3_1[[#This Row],[Offered Salary]]&lt;$O$27,"Low",IF(Table3_1[[#This Row],[Offered Salary]]&gt;$O$28,"High",""))</f>
        <v/>
      </c>
      <c r="L4725" s="6">
        <f>((Table3_1[[#This Row],[Offered Salary]]-$O$25)/$O$26)</f>
        <v>0.42825525637849499</v>
      </c>
    </row>
    <row r="4726" spans="1:12" x14ac:dyDescent="0.3">
      <c r="A4726">
        <v>197840</v>
      </c>
      <c r="B4726" s="2">
        <v>41801</v>
      </c>
      <c r="C4726" s="3">
        <v>0.39689814814814817</v>
      </c>
      <c r="D4726" t="s">
        <v>31</v>
      </c>
      <c r="E4726" t="s">
        <v>27</v>
      </c>
      <c r="F4726" t="s">
        <v>17</v>
      </c>
      <c r="G4726" t="s">
        <v>10</v>
      </c>
      <c r="H4726">
        <v>3225</v>
      </c>
      <c r="I4726">
        <f>IF(Table3_1[[#This Row],[Status]]="Hired",1,0)</f>
        <v>1</v>
      </c>
      <c r="J4726" t="b">
        <f>OR((Table3_1[[#This Row],[Offered Salary]]&lt;$O$27),(Table3_1[[#This Row],[Offered Salary]]&gt;$O$28))</f>
        <v>1</v>
      </c>
      <c r="K4726" t="str">
        <f>IF(Table3_1[[#This Row],[Offered Salary]]&lt;$O$27,"Low",IF(Table3_1[[#This Row],[Offered Salary]]&gt;$O$28,"High",""))</f>
        <v>Low</v>
      </c>
      <c r="L4726" s="6">
        <f>((Table3_1[[#This Row],[Offered Salary]]-$O$25)/$O$26)</f>
        <v>-1.6207580727541495</v>
      </c>
    </row>
    <row r="4727" spans="1:12" x14ac:dyDescent="0.3">
      <c r="A4727">
        <v>615676</v>
      </c>
      <c r="B4727" s="2">
        <v>41801</v>
      </c>
      <c r="C4727" s="3">
        <v>0.3971527777777778</v>
      </c>
      <c r="D4727" t="s">
        <v>31</v>
      </c>
      <c r="E4727" t="s">
        <v>27</v>
      </c>
      <c r="F4727" t="s">
        <v>17</v>
      </c>
      <c r="G4727" t="s">
        <v>10</v>
      </c>
      <c r="H4727">
        <v>85562</v>
      </c>
      <c r="I4727">
        <f>IF(Table3_1[[#This Row],[Status]]="Hired",1,0)</f>
        <v>1</v>
      </c>
      <c r="J4727" t="b">
        <f>OR((Table3_1[[#This Row],[Offered Salary]]&lt;$O$27),(Table3_1[[#This Row],[Offered Salary]]&gt;$O$28))</f>
        <v>0</v>
      </c>
      <c r="K4727" t="str">
        <f>IF(Table3_1[[#This Row],[Offered Salary]]&lt;$O$27,"Low",IF(Table3_1[[#This Row],[Offered Salary]]&gt;$O$28,"High",""))</f>
        <v/>
      </c>
      <c r="L4727" s="6">
        <f>((Table3_1[[#This Row],[Offered Salary]]-$O$25)/$O$26)</f>
        <v>1.2331641209495561</v>
      </c>
    </row>
    <row r="4728" spans="1:12" x14ac:dyDescent="0.3">
      <c r="A4728">
        <v>722537</v>
      </c>
      <c r="B4728" s="2">
        <v>41801</v>
      </c>
      <c r="C4728" s="3">
        <v>0.39818287037037037</v>
      </c>
      <c r="D4728" t="s">
        <v>31</v>
      </c>
      <c r="E4728" t="s">
        <v>29</v>
      </c>
      <c r="F4728" t="s">
        <v>17</v>
      </c>
      <c r="G4728" t="s">
        <v>10</v>
      </c>
      <c r="H4728">
        <v>98994</v>
      </c>
      <c r="I4728">
        <f>IF(Table3_1[[#This Row],[Status]]="Hired",1,0)</f>
        <v>1</v>
      </c>
      <c r="J4728" t="b">
        <f>OR((Table3_1[[#This Row],[Offered Salary]]&lt;$O$27),(Table3_1[[#This Row],[Offered Salary]]&gt;$O$28))</f>
        <v>0</v>
      </c>
      <c r="K4728" t="str">
        <f>IF(Table3_1[[#This Row],[Offered Salary]]&lt;$O$27,"Low",IF(Table3_1[[#This Row],[Offered Salary]]&gt;$O$28,"High",""))</f>
        <v/>
      </c>
      <c r="L4728" s="6">
        <f>((Table3_1[[#This Row],[Offered Salary]]-$O$25)/$O$26)</f>
        <v>1.6987371064339454</v>
      </c>
    </row>
    <row r="4729" spans="1:12" x14ac:dyDescent="0.3">
      <c r="A4729">
        <v>697595</v>
      </c>
      <c r="B4729" s="2">
        <v>41775</v>
      </c>
      <c r="C4729" s="3">
        <v>0.62109953703703702</v>
      </c>
      <c r="D4729" t="s">
        <v>30</v>
      </c>
      <c r="E4729" t="s">
        <v>29</v>
      </c>
      <c r="F4729" t="s">
        <v>20</v>
      </c>
      <c r="G4729" t="s">
        <v>6</v>
      </c>
      <c r="H4729">
        <v>14805</v>
      </c>
      <c r="I4729">
        <f>IF(Table3_1[[#This Row],[Status]]="Hired",1,0)</f>
        <v>0</v>
      </c>
      <c r="J4729" t="b">
        <f>OR((Table3_1[[#This Row],[Offered Salary]]&lt;$O$27),(Table3_1[[#This Row],[Offered Salary]]&gt;$O$28))</f>
        <v>0</v>
      </c>
      <c r="K4729" t="str">
        <f>IF(Table3_1[[#This Row],[Offered Salary]]&lt;$O$27,"Low",IF(Table3_1[[#This Row],[Offered Salary]]&gt;$O$28,"High",""))</f>
        <v/>
      </c>
      <c r="L4729" s="6">
        <f>((Table3_1[[#This Row],[Offered Salary]]-$O$25)/$O$26)</f>
        <v>-1.2193781463165951</v>
      </c>
    </row>
    <row r="4730" spans="1:12" x14ac:dyDescent="0.3">
      <c r="A4730">
        <v>664237</v>
      </c>
      <c r="B4730" s="2">
        <v>41866</v>
      </c>
      <c r="C4730" s="3">
        <v>0.56680555555555556</v>
      </c>
      <c r="D4730" t="s">
        <v>31</v>
      </c>
      <c r="E4730" t="s">
        <v>29</v>
      </c>
      <c r="F4730" t="s">
        <v>20</v>
      </c>
      <c r="G4730" t="s">
        <v>10</v>
      </c>
      <c r="H4730">
        <v>73430</v>
      </c>
      <c r="I4730">
        <f>IF(Table3_1[[#This Row],[Status]]="Hired",1,0)</f>
        <v>1</v>
      </c>
      <c r="J4730" t="b">
        <f>OR((Table3_1[[#This Row],[Offered Salary]]&lt;$O$27),(Table3_1[[#This Row],[Offered Salary]]&gt;$O$28))</f>
        <v>0</v>
      </c>
      <c r="K4730" t="str">
        <f>IF(Table3_1[[#This Row],[Offered Salary]]&lt;$O$27,"Low",IF(Table3_1[[#This Row],[Offered Salary]]&gt;$O$28,"High",""))</f>
        <v/>
      </c>
      <c r="L4730" s="6">
        <f>((Table3_1[[#This Row],[Offered Salary]]-$O$25)/$O$26)</f>
        <v>0.81265105812223226</v>
      </c>
    </row>
    <row r="4731" spans="1:12" x14ac:dyDescent="0.3">
      <c r="A4731">
        <v>500527</v>
      </c>
      <c r="B4731" s="2">
        <v>41871</v>
      </c>
      <c r="C4731" s="3">
        <v>0.59457175925925931</v>
      </c>
      <c r="D4731" t="s">
        <v>31</v>
      </c>
      <c r="E4731" t="s">
        <v>27</v>
      </c>
      <c r="F4731" t="s">
        <v>20</v>
      </c>
      <c r="G4731" t="s">
        <v>10</v>
      </c>
      <c r="H4731">
        <v>78927</v>
      </c>
      <c r="I4731">
        <f>IF(Table3_1[[#This Row],[Status]]="Hired",1,0)</f>
        <v>1</v>
      </c>
      <c r="J4731" t="b">
        <f>OR((Table3_1[[#This Row],[Offered Salary]]&lt;$O$27),(Table3_1[[#This Row],[Offered Salary]]&gt;$O$28))</f>
        <v>0</v>
      </c>
      <c r="K4731" t="str">
        <f>IF(Table3_1[[#This Row],[Offered Salary]]&lt;$O$27,"Low",IF(Table3_1[[#This Row],[Offered Salary]]&gt;$O$28,"High",""))</f>
        <v/>
      </c>
      <c r="L4731" s="6">
        <f>((Table3_1[[#This Row],[Offered Salary]]-$O$25)/$O$26)</f>
        <v>1.003185208003686</v>
      </c>
    </row>
    <row r="4732" spans="1:12" x14ac:dyDescent="0.3">
      <c r="A4732">
        <v>634732</v>
      </c>
      <c r="B4732" s="2">
        <v>41871</v>
      </c>
      <c r="C4732" s="3">
        <v>0.59565972222222219</v>
      </c>
      <c r="D4732" t="s">
        <v>31</v>
      </c>
      <c r="E4732" t="s">
        <v>27</v>
      </c>
      <c r="F4732" t="s">
        <v>20</v>
      </c>
      <c r="G4732" t="s">
        <v>10</v>
      </c>
      <c r="H4732">
        <v>12012</v>
      </c>
      <c r="I4732">
        <f>IF(Table3_1[[#This Row],[Status]]="Hired",1,0)</f>
        <v>1</v>
      </c>
      <c r="J4732" t="b">
        <f>OR((Table3_1[[#This Row],[Offered Salary]]&lt;$O$27),(Table3_1[[#This Row],[Offered Salary]]&gt;$O$28))</f>
        <v>1</v>
      </c>
      <c r="K4732" t="str">
        <f>IF(Table3_1[[#This Row],[Offered Salary]]&lt;$O$27,"Low",IF(Table3_1[[#This Row],[Offered Salary]]&gt;$O$28,"High",""))</f>
        <v>Low</v>
      </c>
      <c r="L4732" s="6">
        <f>((Table3_1[[#This Row],[Offered Salary]]-$O$25)/$O$26)</f>
        <v>-1.3161876570713524</v>
      </c>
    </row>
    <row r="4733" spans="1:12" x14ac:dyDescent="0.3">
      <c r="A4733">
        <v>333076</v>
      </c>
      <c r="B4733" s="2">
        <v>41871</v>
      </c>
      <c r="C4733" s="3">
        <v>0.59611111111111115</v>
      </c>
      <c r="D4733" t="s">
        <v>31</v>
      </c>
      <c r="E4733" t="s">
        <v>27</v>
      </c>
      <c r="F4733" t="s">
        <v>20</v>
      </c>
      <c r="G4733" t="s">
        <v>10</v>
      </c>
      <c r="H4733">
        <v>42513</v>
      </c>
      <c r="I4733">
        <f>IF(Table3_1[[#This Row],[Status]]="Hired",1,0)</f>
        <v>1</v>
      </c>
      <c r="J4733" t="b">
        <f>OR((Table3_1[[#This Row],[Offered Salary]]&lt;$O$27),(Table3_1[[#This Row],[Offered Salary]]&gt;$O$28))</f>
        <v>0</v>
      </c>
      <c r="K4733" t="str">
        <f>IF(Table3_1[[#This Row],[Offered Salary]]&lt;$O$27,"Low",IF(Table3_1[[#This Row],[Offered Salary]]&gt;$O$28,"High",""))</f>
        <v/>
      </c>
      <c r="L4733" s="6">
        <f>((Table3_1[[#This Row],[Offered Salary]]-$O$25)/$O$26)</f>
        <v>-0.25897788709969066</v>
      </c>
    </row>
    <row r="4734" spans="1:12" x14ac:dyDescent="0.3">
      <c r="A4734">
        <v>307061</v>
      </c>
      <c r="B4734" s="2">
        <v>41765</v>
      </c>
      <c r="C4734" s="3">
        <v>0.38972222222222225</v>
      </c>
      <c r="D4734" t="s">
        <v>31</v>
      </c>
      <c r="E4734" t="s">
        <v>27</v>
      </c>
      <c r="F4734" t="s">
        <v>20</v>
      </c>
      <c r="G4734" t="s">
        <v>2</v>
      </c>
      <c r="H4734">
        <v>39277</v>
      </c>
      <c r="I4734">
        <f>IF(Table3_1[[#This Row],[Status]]="Hired",1,0)</f>
        <v>1</v>
      </c>
      <c r="J4734" t="b">
        <f>OR((Table3_1[[#This Row],[Offered Salary]]&lt;$O$27),(Table3_1[[#This Row],[Offered Salary]]&gt;$O$28))</f>
        <v>0</v>
      </c>
      <c r="K4734" t="str">
        <f>IF(Table3_1[[#This Row],[Offered Salary]]&lt;$O$27,"Low",IF(Table3_1[[#This Row],[Offered Salary]]&gt;$O$28,"High",""))</f>
        <v/>
      </c>
      <c r="L4734" s="6">
        <f>((Table3_1[[#This Row],[Offered Salary]]-$O$25)/$O$26)</f>
        <v>-0.37114243303681721</v>
      </c>
    </row>
    <row r="4735" spans="1:12" x14ac:dyDescent="0.3">
      <c r="A4735">
        <v>208659</v>
      </c>
      <c r="B4735" s="2">
        <v>41765</v>
      </c>
      <c r="C4735" s="3">
        <v>0.39266203703703706</v>
      </c>
      <c r="D4735" t="s">
        <v>31</v>
      </c>
      <c r="E4735" t="s">
        <v>29</v>
      </c>
      <c r="F4735" t="s">
        <v>20</v>
      </c>
      <c r="G4735" t="s">
        <v>2</v>
      </c>
      <c r="H4735">
        <v>96934</v>
      </c>
      <c r="I4735">
        <f>IF(Table3_1[[#This Row],[Status]]="Hired",1,0)</f>
        <v>1</v>
      </c>
      <c r="J4735" t="b">
        <f>OR((Table3_1[[#This Row],[Offered Salary]]&lt;$O$27),(Table3_1[[#This Row],[Offered Salary]]&gt;$O$28))</f>
        <v>0</v>
      </c>
      <c r="K4735" t="str">
        <f>IF(Table3_1[[#This Row],[Offered Salary]]&lt;$O$27,"Low",IF(Table3_1[[#This Row],[Offered Salary]]&gt;$O$28,"High",""))</f>
        <v/>
      </c>
      <c r="L4735" s="6">
        <f>((Table3_1[[#This Row],[Offered Salary]]-$O$25)/$O$26)</f>
        <v>1.6273344597619799</v>
      </c>
    </row>
    <row r="4736" spans="1:12" x14ac:dyDescent="0.3">
      <c r="A4736">
        <v>757766</v>
      </c>
      <c r="B4736" s="2">
        <v>41859</v>
      </c>
      <c r="C4736" s="3">
        <v>0.53790509259259256</v>
      </c>
      <c r="D4736" t="s">
        <v>30</v>
      </c>
      <c r="E4736" t="s">
        <v>27</v>
      </c>
      <c r="F4736" t="s">
        <v>20</v>
      </c>
      <c r="G4736" t="s">
        <v>2</v>
      </c>
      <c r="H4736">
        <v>13821</v>
      </c>
      <c r="I4736">
        <f>IF(Table3_1[[#This Row],[Status]]="Hired",1,0)</f>
        <v>0</v>
      </c>
      <c r="J4736" t="b">
        <f>OR((Table3_1[[#This Row],[Offered Salary]]&lt;$O$27),(Table3_1[[#This Row],[Offered Salary]]&gt;$O$28))</f>
        <v>0</v>
      </c>
      <c r="K4736" t="str">
        <f>IF(Table3_1[[#This Row],[Offered Salary]]&lt;$O$27,"Low",IF(Table3_1[[#This Row],[Offered Salary]]&gt;$O$28,"High",""))</f>
        <v/>
      </c>
      <c r="L4736" s="6">
        <f>((Table3_1[[#This Row],[Offered Salary]]-$O$25)/$O$26)</f>
        <v>-1.2534850416200973</v>
      </c>
    </row>
    <row r="4737" spans="1:12" x14ac:dyDescent="0.3">
      <c r="A4737">
        <v>382964</v>
      </c>
      <c r="B4737" s="2">
        <v>41882</v>
      </c>
      <c r="C4737" s="3">
        <v>0.77171296296296299</v>
      </c>
      <c r="D4737" t="s">
        <v>31</v>
      </c>
      <c r="E4737" t="s">
        <v>29</v>
      </c>
      <c r="F4737" t="s">
        <v>20</v>
      </c>
      <c r="G4737" t="s">
        <v>2</v>
      </c>
      <c r="H4737">
        <v>69869</v>
      </c>
      <c r="I4737">
        <f>IF(Table3_1[[#This Row],[Status]]="Hired",1,0)</f>
        <v>1</v>
      </c>
      <c r="J4737" t="b">
        <f>OR((Table3_1[[#This Row],[Offered Salary]]&lt;$O$27),(Table3_1[[#This Row],[Offered Salary]]&gt;$O$28))</f>
        <v>0</v>
      </c>
      <c r="K4737" t="str">
        <f>IF(Table3_1[[#This Row],[Offered Salary]]&lt;$O$27,"Low",IF(Table3_1[[#This Row],[Offered Salary]]&gt;$O$28,"High",""))</f>
        <v/>
      </c>
      <c r="L4737" s="6">
        <f>((Table3_1[[#This Row],[Offered Salary]]-$O$25)/$O$26)</f>
        <v>0.6892215315208392</v>
      </c>
    </row>
    <row r="4738" spans="1:12" x14ac:dyDescent="0.3">
      <c r="A4738">
        <v>83528</v>
      </c>
      <c r="B4738" s="2">
        <v>41823</v>
      </c>
      <c r="C4738" s="3">
        <v>0.58707175925925925</v>
      </c>
      <c r="D4738" t="s">
        <v>31</v>
      </c>
      <c r="E4738" t="s">
        <v>29</v>
      </c>
      <c r="F4738" t="s">
        <v>17</v>
      </c>
      <c r="G4738" t="s">
        <v>10</v>
      </c>
      <c r="H4738">
        <v>32999</v>
      </c>
      <c r="I4738">
        <f>IF(Table3_1[[#This Row],[Status]]="Hired",1,0)</f>
        <v>1</v>
      </c>
      <c r="J4738" t="b">
        <f>OR((Table3_1[[#This Row],[Offered Salary]]&lt;$O$27),(Table3_1[[#This Row],[Offered Salary]]&gt;$O$28))</f>
        <v>0</v>
      </c>
      <c r="K4738" t="str">
        <f>IF(Table3_1[[#This Row],[Offered Salary]]&lt;$O$27,"Low",IF(Table3_1[[#This Row],[Offered Salary]]&gt;$O$28,"High",""))</f>
        <v/>
      </c>
      <c r="L4738" s="6">
        <f>((Table3_1[[#This Row],[Offered Salary]]-$O$25)/$O$26)</f>
        <v>-0.58874719799147746</v>
      </c>
    </row>
    <row r="4739" spans="1:12" x14ac:dyDescent="0.3">
      <c r="A4739">
        <v>315613</v>
      </c>
      <c r="B4739" s="2">
        <v>41849</v>
      </c>
      <c r="C4739" s="3">
        <v>0.45162037037037039</v>
      </c>
      <c r="D4739" t="s">
        <v>31</v>
      </c>
      <c r="E4739" t="s">
        <v>27</v>
      </c>
      <c r="F4739" t="s">
        <v>20</v>
      </c>
      <c r="G4739" t="s">
        <v>2</v>
      </c>
      <c r="H4739">
        <v>82780</v>
      </c>
      <c r="I4739">
        <f>IF(Table3_1[[#This Row],[Status]]="Hired",1,0)</f>
        <v>1</v>
      </c>
      <c r="J4739" t="b">
        <f>OR((Table3_1[[#This Row],[Offered Salary]]&lt;$O$27),(Table3_1[[#This Row],[Offered Salary]]&gt;$O$28))</f>
        <v>0</v>
      </c>
      <c r="K4739" t="str">
        <f>IF(Table3_1[[#This Row],[Offered Salary]]&lt;$O$27,"Low",IF(Table3_1[[#This Row],[Offered Salary]]&gt;$O$28,"High",""))</f>
        <v/>
      </c>
      <c r="L4739" s="6">
        <f>((Table3_1[[#This Row],[Offered Salary]]-$O$25)/$O$26)</f>
        <v>1.1367358864634354</v>
      </c>
    </row>
    <row r="4740" spans="1:12" x14ac:dyDescent="0.3">
      <c r="A4740">
        <v>890287</v>
      </c>
      <c r="B4740" s="2">
        <v>41821</v>
      </c>
      <c r="C4740" s="3">
        <v>0.94138888888888894</v>
      </c>
      <c r="D4740" t="s">
        <v>31</v>
      </c>
      <c r="E4740" t="s">
        <v>27</v>
      </c>
      <c r="F4740" t="s">
        <v>17</v>
      </c>
      <c r="G4740" t="s">
        <v>4</v>
      </c>
      <c r="H4740">
        <v>50719</v>
      </c>
      <c r="I4740">
        <f>IF(Table3_1[[#This Row],[Status]]="Hired",1,0)</f>
        <v>1</v>
      </c>
      <c r="J4740" t="b">
        <f>OR((Table3_1[[#This Row],[Offered Salary]]&lt;$O$27),(Table3_1[[#This Row],[Offered Salary]]&gt;$O$28))</f>
        <v>0</v>
      </c>
      <c r="K4740" t="str">
        <f>IF(Table3_1[[#This Row],[Offered Salary]]&lt;$O$27,"Low",IF(Table3_1[[#This Row],[Offered Salary]]&gt;$O$28,"High",""))</f>
        <v/>
      </c>
      <c r="L4740" s="6">
        <f>((Table3_1[[#This Row],[Offered Salary]]-$O$25)/$O$26)</f>
        <v>2.5454209303294742E-2</v>
      </c>
    </row>
    <row r="4741" spans="1:12" x14ac:dyDescent="0.3">
      <c r="A4741">
        <v>934036</v>
      </c>
      <c r="B4741" s="2">
        <v>41823</v>
      </c>
      <c r="C4741" s="3">
        <v>0.71179398148148143</v>
      </c>
      <c r="D4741" t="s">
        <v>31</v>
      </c>
      <c r="E4741" t="s">
        <v>27</v>
      </c>
      <c r="F4741" t="s">
        <v>17</v>
      </c>
      <c r="G4741" t="s">
        <v>4</v>
      </c>
      <c r="H4741">
        <v>20776</v>
      </c>
      <c r="I4741">
        <f>IF(Table3_1[[#This Row],[Status]]="Hired",1,0)</f>
        <v>1</v>
      </c>
      <c r="J4741" t="b">
        <f>OR((Table3_1[[#This Row],[Offered Salary]]&lt;$O$27),(Table3_1[[#This Row],[Offered Salary]]&gt;$O$28))</f>
        <v>0</v>
      </c>
      <c r="K4741" t="str">
        <f>IF(Table3_1[[#This Row],[Offered Salary]]&lt;$O$27,"Low",IF(Table3_1[[#This Row],[Offered Salary]]&gt;$O$28,"High",""))</f>
        <v/>
      </c>
      <c r="L4741" s="6">
        <f>((Table3_1[[#This Row],[Offered Salary]]-$O$25)/$O$26)</f>
        <v>-1.0124144554047958</v>
      </c>
    </row>
    <row r="4742" spans="1:12" x14ac:dyDescent="0.3">
      <c r="A4742">
        <v>725326</v>
      </c>
      <c r="B4742" s="2">
        <v>41823</v>
      </c>
      <c r="C4742" s="3">
        <v>0.71349537037037036</v>
      </c>
      <c r="D4742" t="s">
        <v>31</v>
      </c>
      <c r="E4742" t="s">
        <v>27</v>
      </c>
      <c r="F4742" t="s">
        <v>17</v>
      </c>
      <c r="G4742" t="s">
        <v>4</v>
      </c>
      <c r="H4742">
        <v>44153</v>
      </c>
      <c r="I4742">
        <f>IF(Table3_1[[#This Row],[Status]]="Hired",1,0)</f>
        <v>1</v>
      </c>
      <c r="J4742" t="b">
        <f>OR((Table3_1[[#This Row],[Offered Salary]]&lt;$O$27),(Table3_1[[#This Row],[Offered Salary]]&gt;$O$28))</f>
        <v>0</v>
      </c>
      <c r="K4742" t="str">
        <f>IF(Table3_1[[#This Row],[Offered Salary]]&lt;$O$27,"Low",IF(Table3_1[[#This Row],[Offered Salary]]&gt;$O$28,"High",""))</f>
        <v/>
      </c>
      <c r="L4742" s="6">
        <f>((Table3_1[[#This Row],[Offered Salary]]-$O$25)/$O$26)</f>
        <v>-0.20213306159385394</v>
      </c>
    </row>
    <row r="4743" spans="1:12" x14ac:dyDescent="0.3">
      <c r="A4743">
        <v>517263</v>
      </c>
      <c r="B4743" s="2">
        <v>41829</v>
      </c>
      <c r="C4743" s="3">
        <v>0.33835648148148151</v>
      </c>
      <c r="D4743" t="s">
        <v>30</v>
      </c>
      <c r="E4743" t="s">
        <v>27</v>
      </c>
      <c r="F4743" t="s">
        <v>17</v>
      </c>
      <c r="G4743" t="s">
        <v>4</v>
      </c>
      <c r="H4743">
        <v>26065</v>
      </c>
      <c r="I4743">
        <f>IF(Table3_1[[#This Row],[Status]]="Hired",1,0)</f>
        <v>0</v>
      </c>
      <c r="J4743" t="b">
        <f>OR((Table3_1[[#This Row],[Offered Salary]]&lt;$O$27),(Table3_1[[#This Row],[Offered Salary]]&gt;$O$28))</f>
        <v>0</v>
      </c>
      <c r="K4743" t="str">
        <f>IF(Table3_1[[#This Row],[Offered Salary]]&lt;$O$27,"Low",IF(Table3_1[[#This Row],[Offered Salary]]&gt;$O$28,"High",""))</f>
        <v/>
      </c>
      <c r="L4743" s="6">
        <f>((Table3_1[[#This Row],[Offered Salary]]-$O$25)/$O$26)</f>
        <v>-0.82908989314847248</v>
      </c>
    </row>
    <row r="4744" spans="1:12" x14ac:dyDescent="0.3">
      <c r="A4744">
        <v>683143</v>
      </c>
      <c r="B4744" s="2">
        <v>41829</v>
      </c>
      <c r="C4744" s="3">
        <v>0.33856481481481482</v>
      </c>
      <c r="D4744" t="s">
        <v>31</v>
      </c>
      <c r="E4744" t="s">
        <v>29</v>
      </c>
      <c r="F4744" t="s">
        <v>17</v>
      </c>
      <c r="G4744" t="s">
        <v>4</v>
      </c>
      <c r="H4744">
        <v>31497</v>
      </c>
      <c r="I4744">
        <f>IF(Table3_1[[#This Row],[Status]]="Hired",1,0)</f>
        <v>1</v>
      </c>
      <c r="J4744" t="b">
        <f>OR((Table3_1[[#This Row],[Offered Salary]]&lt;$O$27),(Table3_1[[#This Row],[Offered Salary]]&gt;$O$28))</f>
        <v>0</v>
      </c>
      <c r="K4744" t="str">
        <f>IF(Table3_1[[#This Row],[Offered Salary]]&lt;$O$27,"Low",IF(Table3_1[[#This Row],[Offered Salary]]&gt;$O$28,"High",""))</f>
        <v/>
      </c>
      <c r="L4744" s="6">
        <f>((Table3_1[[#This Row],[Offered Salary]]-$O$25)/$O$26)</f>
        <v>-0.64080873939987182</v>
      </c>
    </row>
    <row r="4745" spans="1:12" x14ac:dyDescent="0.3">
      <c r="A4745">
        <v>337978</v>
      </c>
      <c r="B4745" s="2">
        <v>41829</v>
      </c>
      <c r="C4745" s="3">
        <v>0.33854166666666669</v>
      </c>
      <c r="D4745" t="s">
        <v>31</v>
      </c>
      <c r="E4745" t="s">
        <v>29</v>
      </c>
      <c r="F4745" t="s">
        <v>17</v>
      </c>
      <c r="G4745" t="s">
        <v>4</v>
      </c>
      <c r="H4745">
        <v>57287</v>
      </c>
      <c r="I4745">
        <f>IF(Table3_1[[#This Row],[Status]]="Hired",1,0)</f>
        <v>1</v>
      </c>
      <c r="J4745" t="b">
        <f>OR((Table3_1[[#This Row],[Offered Salary]]&lt;$O$27),(Table3_1[[#This Row],[Offered Salary]]&gt;$O$28))</f>
        <v>0</v>
      </c>
      <c r="K4745" t="str">
        <f>IF(Table3_1[[#This Row],[Offered Salary]]&lt;$O$27,"Low",IF(Table3_1[[#This Row],[Offered Salary]]&gt;$O$28,"High",""))</f>
        <v/>
      </c>
      <c r="L4745" s="6">
        <f>((Table3_1[[#This Row],[Offered Salary]]-$O$25)/$O$26)</f>
        <v>0.25311080315837736</v>
      </c>
    </row>
    <row r="4746" spans="1:12" x14ac:dyDescent="0.3">
      <c r="A4746">
        <v>584084</v>
      </c>
      <c r="B4746" s="2">
        <v>41829</v>
      </c>
      <c r="C4746" s="3">
        <v>0.33949074074074076</v>
      </c>
      <c r="D4746" t="s">
        <v>31</v>
      </c>
      <c r="E4746" t="s">
        <v>29</v>
      </c>
      <c r="F4746" t="s">
        <v>17</v>
      </c>
      <c r="G4746" t="s">
        <v>4</v>
      </c>
      <c r="H4746">
        <v>63870</v>
      </c>
      <c r="I4746">
        <f>IF(Table3_1[[#This Row],[Status]]="Hired",1,0)</f>
        <v>1</v>
      </c>
      <c r="J4746" t="b">
        <f>OR((Table3_1[[#This Row],[Offered Salary]]&lt;$O$27),(Table3_1[[#This Row],[Offered Salary]]&gt;$O$28))</f>
        <v>0</v>
      </c>
      <c r="K4746" t="str">
        <f>IF(Table3_1[[#This Row],[Offered Salary]]&lt;$O$27,"Low",IF(Table3_1[[#This Row],[Offered Salary]]&gt;$O$28,"High",""))</f>
        <v/>
      </c>
      <c r="L4746" s="6">
        <f>((Table3_1[[#This Row],[Offered Salary]]-$O$25)/$O$26)</f>
        <v>0.48128731919796458</v>
      </c>
    </row>
    <row r="4747" spans="1:12" x14ac:dyDescent="0.3">
      <c r="A4747">
        <v>967295</v>
      </c>
      <c r="B4747" s="2">
        <v>41857</v>
      </c>
      <c r="C4747" s="3">
        <v>0.49100694444444443</v>
      </c>
      <c r="D4747" t="s">
        <v>31</v>
      </c>
      <c r="E4747" t="s">
        <v>27</v>
      </c>
      <c r="F4747" t="s">
        <v>17</v>
      </c>
      <c r="G4747" t="s">
        <v>4</v>
      </c>
      <c r="H4747">
        <v>30638</v>
      </c>
      <c r="I4747">
        <f>IF(Table3_1[[#This Row],[Status]]="Hired",1,0)</f>
        <v>1</v>
      </c>
      <c r="J4747" t="b">
        <f>OR((Table3_1[[#This Row],[Offered Salary]]&lt;$O$27),(Table3_1[[#This Row],[Offered Salary]]&gt;$O$28))</f>
        <v>0</v>
      </c>
      <c r="K4747" t="str">
        <f>IF(Table3_1[[#This Row],[Offered Salary]]&lt;$O$27,"Low",IF(Table3_1[[#This Row],[Offered Salary]]&gt;$O$28,"High",""))</f>
        <v/>
      </c>
      <c r="L4747" s="6">
        <f>((Table3_1[[#This Row],[Offered Salary]]-$O$25)/$O$26)</f>
        <v>-0.67058294983250222</v>
      </c>
    </row>
    <row r="4748" spans="1:12" x14ac:dyDescent="0.3">
      <c r="A4748">
        <v>471614</v>
      </c>
      <c r="B4748" s="2">
        <v>41841</v>
      </c>
      <c r="C4748" s="3">
        <v>0.39761574074074074</v>
      </c>
      <c r="D4748" t="s">
        <v>31</v>
      </c>
      <c r="E4748" t="s">
        <v>29</v>
      </c>
      <c r="F4748" t="s">
        <v>20</v>
      </c>
      <c r="G4748" t="s">
        <v>10</v>
      </c>
      <c r="H4748">
        <v>36312</v>
      </c>
      <c r="I4748">
        <f>IF(Table3_1[[#This Row],[Status]]="Hired",1,0)</f>
        <v>1</v>
      </c>
      <c r="J4748" t="b">
        <f>OR((Table3_1[[#This Row],[Offered Salary]]&lt;$O$27),(Table3_1[[#This Row],[Offered Salary]]&gt;$O$28))</f>
        <v>0</v>
      </c>
      <c r="K4748" t="str">
        <f>IF(Table3_1[[#This Row],[Offered Salary]]&lt;$O$27,"Low",IF(Table3_1[[#This Row],[Offered Salary]]&gt;$O$28,"High",""))</f>
        <v/>
      </c>
      <c r="L4748" s="6">
        <f>((Table3_1[[#This Row],[Offered Salary]]-$O$25)/$O$26)</f>
        <v>-0.47391371817389394</v>
      </c>
    </row>
    <row r="4749" spans="1:12" x14ac:dyDescent="0.3">
      <c r="A4749">
        <v>153577</v>
      </c>
      <c r="B4749" s="2">
        <v>41848</v>
      </c>
      <c r="C4749" s="3">
        <v>0.39800925925925928</v>
      </c>
      <c r="D4749" t="s">
        <v>31</v>
      </c>
      <c r="E4749" t="s">
        <v>27</v>
      </c>
      <c r="F4749" t="s">
        <v>20</v>
      </c>
      <c r="G4749" t="s">
        <v>10</v>
      </c>
      <c r="H4749">
        <v>94463</v>
      </c>
      <c r="I4749">
        <f>IF(Table3_1[[#This Row],[Status]]="Hired",1,0)</f>
        <v>1</v>
      </c>
      <c r="J4749" t="b">
        <f>OR((Table3_1[[#This Row],[Offered Salary]]&lt;$O$27),(Table3_1[[#This Row],[Offered Salary]]&gt;$O$28))</f>
        <v>0</v>
      </c>
      <c r="K4749" t="str">
        <f>IF(Table3_1[[#This Row],[Offered Salary]]&lt;$O$27,"Low",IF(Table3_1[[#This Row],[Offered Salary]]&gt;$O$28,"High",""))</f>
        <v/>
      </c>
      <c r="L4749" s="6">
        <f>((Table3_1[[#This Row],[Offered Salary]]-$O$25)/$O$26)</f>
        <v>1.5416859452345881</v>
      </c>
    </row>
    <row r="4750" spans="1:12" x14ac:dyDescent="0.3">
      <c r="A4750">
        <v>878147</v>
      </c>
      <c r="B4750" s="2">
        <v>41778</v>
      </c>
      <c r="C4750" s="3">
        <v>0.39783564814814815</v>
      </c>
      <c r="D4750" t="s">
        <v>31</v>
      </c>
      <c r="E4750" t="s">
        <v>27</v>
      </c>
      <c r="F4750" t="s">
        <v>18</v>
      </c>
      <c r="G4750" t="s">
        <v>6</v>
      </c>
      <c r="H4750">
        <v>40315</v>
      </c>
      <c r="I4750">
        <f>IF(Table3_1[[#This Row],[Status]]="Hired",1,0)</f>
        <v>1</v>
      </c>
      <c r="J4750" t="b">
        <f>OR((Table3_1[[#This Row],[Offered Salary]]&lt;$O$27),(Table3_1[[#This Row],[Offered Salary]]&gt;$O$28))</f>
        <v>0</v>
      </c>
      <c r="K4750" t="str">
        <f>IF(Table3_1[[#This Row],[Offered Salary]]&lt;$O$27,"Low",IF(Table3_1[[#This Row],[Offered Salary]]&gt;$O$28,"High",""))</f>
        <v/>
      </c>
      <c r="L4750" s="6">
        <f>((Table3_1[[#This Row],[Offered Salary]]-$O$25)/$O$26)</f>
        <v>-0.3351638178690986</v>
      </c>
    </row>
    <row r="4751" spans="1:12" x14ac:dyDescent="0.3">
      <c r="A4751">
        <v>799827</v>
      </c>
      <c r="B4751" s="2">
        <v>41809</v>
      </c>
      <c r="C4751" s="3">
        <v>0.74940972222222224</v>
      </c>
      <c r="D4751" t="s">
        <v>30</v>
      </c>
      <c r="E4751" t="s">
        <v>27</v>
      </c>
      <c r="F4751" t="s">
        <v>18</v>
      </c>
      <c r="G4751" t="s">
        <v>6</v>
      </c>
      <c r="H4751">
        <v>35519</v>
      </c>
      <c r="I4751">
        <f>IF(Table3_1[[#This Row],[Status]]="Hired",1,0)</f>
        <v>0</v>
      </c>
      <c r="J4751" t="b">
        <f>OR((Table3_1[[#This Row],[Offered Salary]]&lt;$O$27),(Table3_1[[#This Row],[Offered Salary]]&gt;$O$28))</f>
        <v>0</v>
      </c>
      <c r="K4751" t="str">
        <f>IF(Table3_1[[#This Row],[Offered Salary]]&lt;$O$27,"Low",IF(Table3_1[[#This Row],[Offered Salary]]&gt;$O$28,"High",""))</f>
        <v/>
      </c>
      <c r="L4751" s="6">
        <f>((Table3_1[[#This Row],[Offered Salary]]-$O$25)/$O$26)</f>
        <v>-0.50140027099470397</v>
      </c>
    </row>
    <row r="4752" spans="1:12" x14ac:dyDescent="0.3">
      <c r="A4752">
        <v>57507</v>
      </c>
      <c r="B4752" s="2">
        <v>41765</v>
      </c>
      <c r="C4752" s="3">
        <v>0.67378472222222219</v>
      </c>
      <c r="D4752" t="s">
        <v>31</v>
      </c>
      <c r="E4752" t="s">
        <v>29</v>
      </c>
      <c r="F4752" t="s">
        <v>18</v>
      </c>
      <c r="G4752" t="s">
        <v>2</v>
      </c>
      <c r="H4752">
        <v>6743</v>
      </c>
      <c r="I4752">
        <f>IF(Table3_1[[#This Row],[Status]]="Hired",1,0)</f>
        <v>1</v>
      </c>
      <c r="J4752" t="b">
        <f>OR((Table3_1[[#This Row],[Offered Salary]]&lt;$O$27),(Table3_1[[#This Row],[Offered Salary]]&gt;$O$28))</f>
        <v>1</v>
      </c>
      <c r="K4752" t="str">
        <f>IF(Table3_1[[#This Row],[Offered Salary]]&lt;$O$27,"Low",IF(Table3_1[[#This Row],[Offered Salary]]&gt;$O$28,"High",""))</f>
        <v>Low</v>
      </c>
      <c r="L4752" s="6">
        <f>((Table3_1[[#This Row],[Offered Salary]]-$O$25)/$O$26)</f>
        <v>-1.4988189897483364</v>
      </c>
    </row>
    <row r="4753" spans="1:12" x14ac:dyDescent="0.3">
      <c r="A4753">
        <v>590363</v>
      </c>
      <c r="B4753" s="2">
        <v>41765</v>
      </c>
      <c r="C4753" s="3">
        <v>0.67403935185185182</v>
      </c>
      <c r="D4753" t="s">
        <v>31</v>
      </c>
      <c r="E4753" t="s">
        <v>27</v>
      </c>
      <c r="F4753" t="s">
        <v>18</v>
      </c>
      <c r="G4753" t="s">
        <v>2</v>
      </c>
      <c r="H4753">
        <v>17189</v>
      </c>
      <c r="I4753">
        <f>IF(Table3_1[[#This Row],[Status]]="Hired",1,0)</f>
        <v>1</v>
      </c>
      <c r="J4753" t="b">
        <f>OR((Table3_1[[#This Row],[Offered Salary]]&lt;$O$27),(Table3_1[[#This Row],[Offered Salary]]&gt;$O$28))</f>
        <v>0</v>
      </c>
      <c r="K4753" t="str">
        <f>IF(Table3_1[[#This Row],[Offered Salary]]&lt;$O$27,"Low",IF(Table3_1[[#This Row],[Offered Salary]]&gt;$O$28,"High",""))</f>
        <v/>
      </c>
      <c r="L4753" s="6">
        <f>((Table3_1[[#This Row],[Offered Salary]]-$O$25)/$O$26)</f>
        <v>-1.1367451804593303</v>
      </c>
    </row>
    <row r="4754" spans="1:12" x14ac:dyDescent="0.3">
      <c r="A4754">
        <v>433347</v>
      </c>
      <c r="B4754" s="2">
        <v>41766</v>
      </c>
      <c r="C4754" s="3">
        <v>0.57841435185185186</v>
      </c>
      <c r="D4754" t="s">
        <v>31</v>
      </c>
      <c r="E4754" t="s">
        <v>29</v>
      </c>
      <c r="F4754" t="s">
        <v>18</v>
      </c>
      <c r="G4754" t="s">
        <v>1</v>
      </c>
      <c r="H4754">
        <v>47344</v>
      </c>
      <c r="I4754">
        <f>IF(Table3_1[[#This Row],[Status]]="Hired",1,0)</f>
        <v>1</v>
      </c>
      <c r="J4754" t="b">
        <f>OR((Table3_1[[#This Row],[Offered Salary]]&lt;$O$27),(Table3_1[[#This Row],[Offered Salary]]&gt;$O$28))</f>
        <v>0</v>
      </c>
      <c r="K4754" t="str">
        <f>IF(Table3_1[[#This Row],[Offered Salary]]&lt;$O$27,"Low",IF(Table3_1[[#This Row],[Offered Salary]]&gt;$O$28,"High",""))</f>
        <v/>
      </c>
      <c r="L4754" s="6">
        <f>((Table3_1[[#This Row],[Offered Salary]]-$O$25)/$O$26)</f>
        <v>-9.1528282210241174E-2</v>
      </c>
    </row>
    <row r="4755" spans="1:12" x14ac:dyDescent="0.3">
      <c r="A4755">
        <v>527298</v>
      </c>
      <c r="B4755" s="2">
        <v>41766</v>
      </c>
      <c r="C4755" s="3">
        <v>0.57863425925925926</v>
      </c>
      <c r="D4755" t="s">
        <v>30</v>
      </c>
      <c r="E4755" t="s">
        <v>27</v>
      </c>
      <c r="F4755" t="s">
        <v>18</v>
      </c>
      <c r="G4755" t="s">
        <v>1</v>
      </c>
      <c r="H4755">
        <v>94729</v>
      </c>
      <c r="I4755">
        <f>IF(Table3_1[[#This Row],[Status]]="Hired",1,0)</f>
        <v>0</v>
      </c>
      <c r="J4755" t="b">
        <f>OR((Table3_1[[#This Row],[Offered Salary]]&lt;$O$27),(Table3_1[[#This Row],[Offered Salary]]&gt;$O$28))</f>
        <v>0</v>
      </c>
      <c r="K4755" t="str">
        <f>IF(Table3_1[[#This Row],[Offered Salary]]&lt;$O$27,"Low",IF(Table3_1[[#This Row],[Offered Salary]]&gt;$O$28,"High",""))</f>
        <v/>
      </c>
      <c r="L4755" s="6">
        <f>((Table3_1[[#This Row],[Offered Salary]]-$O$25)/$O$26)</f>
        <v>1.550905898639803</v>
      </c>
    </row>
    <row r="4756" spans="1:12" x14ac:dyDescent="0.3">
      <c r="A4756">
        <v>283190</v>
      </c>
      <c r="B4756" s="2">
        <v>41779</v>
      </c>
      <c r="C4756" s="3">
        <v>0.73842592592592593</v>
      </c>
      <c r="D4756" t="s">
        <v>31</v>
      </c>
      <c r="E4756" t="s">
        <v>27</v>
      </c>
      <c r="F4756" t="s">
        <v>18</v>
      </c>
      <c r="G4756" t="s">
        <v>2</v>
      </c>
      <c r="H4756">
        <v>10200</v>
      </c>
      <c r="I4756">
        <f>IF(Table3_1[[#This Row],[Status]]="Hired",1,0)</f>
        <v>1</v>
      </c>
      <c r="J4756" t="b">
        <f>OR((Table3_1[[#This Row],[Offered Salary]]&lt;$O$27),(Table3_1[[#This Row],[Offered Salary]]&gt;$O$28))</f>
        <v>1</v>
      </c>
      <c r="K4756" t="str">
        <f>IF(Table3_1[[#This Row],[Offered Salary]]&lt;$O$27,"Low",IF(Table3_1[[#This Row],[Offered Salary]]&gt;$O$28,"High",""))</f>
        <v>Low</v>
      </c>
      <c r="L4756" s="6">
        <f>((Table3_1[[#This Row],[Offered Salary]]-$O$25)/$O$26)</f>
        <v>-1.3789942569595086</v>
      </c>
    </row>
    <row r="4757" spans="1:12" x14ac:dyDescent="0.3">
      <c r="A4757">
        <v>564838</v>
      </c>
      <c r="B4757" s="2">
        <v>41794</v>
      </c>
      <c r="C4757" s="3">
        <v>0.73563657407407412</v>
      </c>
      <c r="D4757" t="s">
        <v>30</v>
      </c>
      <c r="E4757" t="s">
        <v>29</v>
      </c>
      <c r="F4757" t="s">
        <v>18</v>
      </c>
      <c r="G4757" t="s">
        <v>2</v>
      </c>
      <c r="H4757">
        <v>13871</v>
      </c>
      <c r="I4757">
        <f>IF(Table3_1[[#This Row],[Status]]="Hired",1,0)</f>
        <v>0</v>
      </c>
      <c r="J4757" t="b">
        <f>OR((Table3_1[[#This Row],[Offered Salary]]&lt;$O$27),(Table3_1[[#This Row],[Offered Salary]]&gt;$O$28))</f>
        <v>0</v>
      </c>
      <c r="K4757" t="str">
        <f>IF(Table3_1[[#This Row],[Offered Salary]]&lt;$O$27,"Low",IF(Table3_1[[#This Row],[Offered Salary]]&gt;$O$28,"High",""))</f>
        <v/>
      </c>
      <c r="L4757" s="6">
        <f>((Table3_1[[#This Row],[Offered Salary]]-$O$25)/$O$26)</f>
        <v>-1.2517519676717486</v>
      </c>
    </row>
    <row r="4758" spans="1:12" x14ac:dyDescent="0.3">
      <c r="A4758">
        <v>537955</v>
      </c>
      <c r="B4758" s="2">
        <v>41794</v>
      </c>
      <c r="C4758" s="3">
        <v>0.73678240740740741</v>
      </c>
      <c r="D4758" t="s">
        <v>31</v>
      </c>
      <c r="E4758" t="s">
        <v>27</v>
      </c>
      <c r="F4758" t="s">
        <v>18</v>
      </c>
      <c r="G4758" t="s">
        <v>2</v>
      </c>
      <c r="H4758">
        <v>4502</v>
      </c>
      <c r="I4758">
        <f>IF(Table3_1[[#This Row],[Status]]="Hired",1,0)</f>
        <v>1</v>
      </c>
      <c r="J4758" t="b">
        <f>OR((Table3_1[[#This Row],[Offered Salary]]&lt;$O$27),(Table3_1[[#This Row],[Offered Salary]]&gt;$O$28))</f>
        <v>1</v>
      </c>
      <c r="K4758" t="str">
        <f>IF(Table3_1[[#This Row],[Offered Salary]]&lt;$O$27,"Low",IF(Table3_1[[#This Row],[Offered Salary]]&gt;$O$28,"High",""))</f>
        <v>Low</v>
      </c>
      <c r="L4758" s="6">
        <f>((Table3_1[[#This Row],[Offered Salary]]-$O$25)/$O$26)</f>
        <v>-1.5764953641133244</v>
      </c>
    </row>
    <row r="4759" spans="1:12" x14ac:dyDescent="0.3">
      <c r="A4759">
        <v>516907</v>
      </c>
      <c r="B4759" s="2">
        <v>41792</v>
      </c>
      <c r="C4759" s="3">
        <v>0.39847222222222223</v>
      </c>
      <c r="D4759" t="s">
        <v>31</v>
      </c>
      <c r="E4759" t="s">
        <v>29</v>
      </c>
      <c r="F4759" t="s">
        <v>18</v>
      </c>
      <c r="G4759" t="s">
        <v>2</v>
      </c>
      <c r="H4759">
        <v>9417</v>
      </c>
      <c r="I4759">
        <f>IF(Table3_1[[#This Row],[Status]]="Hired",1,0)</f>
        <v>1</v>
      </c>
      <c r="J4759" t="b">
        <f>OR((Table3_1[[#This Row],[Offered Salary]]&lt;$O$27),(Table3_1[[#This Row],[Offered Salary]]&gt;$O$28))</f>
        <v>1</v>
      </c>
      <c r="K4759" t="str">
        <f>IF(Table3_1[[#This Row],[Offered Salary]]&lt;$O$27,"Low",IF(Table3_1[[#This Row],[Offered Salary]]&gt;$O$28,"High",""))</f>
        <v>Low</v>
      </c>
      <c r="L4759" s="6">
        <f>((Table3_1[[#This Row],[Offered Salary]]-$O$25)/$O$26)</f>
        <v>-1.406134194990649</v>
      </c>
    </row>
    <row r="4760" spans="1:12" x14ac:dyDescent="0.3">
      <c r="A4760">
        <v>677630</v>
      </c>
      <c r="B4760" s="2">
        <v>41792</v>
      </c>
      <c r="C4760" s="3">
        <v>0.40137731481481481</v>
      </c>
      <c r="D4760" t="s">
        <v>31</v>
      </c>
      <c r="E4760" t="s">
        <v>29</v>
      </c>
      <c r="F4760" t="s">
        <v>18</v>
      </c>
      <c r="G4760" t="s">
        <v>2</v>
      </c>
      <c r="H4760">
        <v>22748</v>
      </c>
      <c r="I4760">
        <f>IF(Table3_1[[#This Row],[Status]]="Hired",1,0)</f>
        <v>1</v>
      </c>
      <c r="J4760" t="b">
        <f>OR((Table3_1[[#This Row],[Offered Salary]]&lt;$O$27),(Table3_1[[#This Row],[Offered Salary]]&gt;$O$28))</f>
        <v>0</v>
      </c>
      <c r="K4760" t="str">
        <f>IF(Table3_1[[#This Row],[Offered Salary]]&lt;$O$27,"Low",IF(Table3_1[[#This Row],[Offered Salary]]&gt;$O$28,"High",""))</f>
        <v/>
      </c>
      <c r="L4760" s="6">
        <f>((Table3_1[[#This Row],[Offered Salary]]-$O$25)/$O$26)</f>
        <v>-0.94406201888192387</v>
      </c>
    </row>
    <row r="4761" spans="1:12" x14ac:dyDescent="0.3">
      <c r="A4761">
        <v>891817</v>
      </c>
      <c r="B4761" s="2">
        <v>41792</v>
      </c>
      <c r="C4761" s="3">
        <v>0.40239583333333334</v>
      </c>
      <c r="D4761" t="s">
        <v>31</v>
      </c>
      <c r="E4761" t="s">
        <v>27</v>
      </c>
      <c r="F4761" t="s">
        <v>18</v>
      </c>
      <c r="G4761" t="s">
        <v>2</v>
      </c>
      <c r="H4761">
        <v>82558</v>
      </c>
      <c r="I4761">
        <f>IF(Table3_1[[#This Row],[Status]]="Hired",1,0)</f>
        <v>1</v>
      </c>
      <c r="J4761" t="b">
        <f>OR((Table3_1[[#This Row],[Offered Salary]]&lt;$O$27),(Table3_1[[#This Row],[Offered Salary]]&gt;$O$28))</f>
        <v>0</v>
      </c>
      <c r="K4761" t="str">
        <f>IF(Table3_1[[#This Row],[Offered Salary]]&lt;$O$27,"Low",IF(Table3_1[[#This Row],[Offered Salary]]&gt;$O$28,"High",""))</f>
        <v/>
      </c>
      <c r="L4761" s="6">
        <f>((Table3_1[[#This Row],[Offered Salary]]-$O$25)/$O$26)</f>
        <v>1.1290410381327673</v>
      </c>
    </row>
    <row r="4762" spans="1:12" x14ac:dyDescent="0.3">
      <c r="A4762">
        <v>345091</v>
      </c>
      <c r="B4762" s="2">
        <v>41793</v>
      </c>
      <c r="C4762" s="3">
        <v>0.65261574074074069</v>
      </c>
      <c r="D4762" t="s">
        <v>31</v>
      </c>
      <c r="E4762" t="s">
        <v>29</v>
      </c>
      <c r="F4762" t="s">
        <v>18</v>
      </c>
      <c r="G4762" t="s">
        <v>2</v>
      </c>
      <c r="H4762">
        <v>6101</v>
      </c>
      <c r="I4762">
        <f>IF(Table3_1[[#This Row],[Status]]="Hired",1,0)</f>
        <v>1</v>
      </c>
      <c r="J4762" t="b">
        <f>OR((Table3_1[[#This Row],[Offered Salary]]&lt;$O$27),(Table3_1[[#This Row],[Offered Salary]]&gt;$O$28))</f>
        <v>1</v>
      </c>
      <c r="K4762" t="str">
        <f>IF(Table3_1[[#This Row],[Offered Salary]]&lt;$O$27,"Low",IF(Table3_1[[#This Row],[Offered Salary]]&gt;$O$28,"High",""))</f>
        <v>Low</v>
      </c>
      <c r="L4762" s="6">
        <f>((Table3_1[[#This Row],[Offered Salary]]-$O$25)/$O$26)</f>
        <v>-1.5210716592451334</v>
      </c>
    </row>
    <row r="4763" spans="1:12" x14ac:dyDescent="0.3">
      <c r="A4763">
        <v>252596</v>
      </c>
      <c r="B4763" s="2">
        <v>41797</v>
      </c>
      <c r="C4763" s="3">
        <v>0.60900462962962965</v>
      </c>
      <c r="D4763" t="s">
        <v>31</v>
      </c>
      <c r="E4763" t="s">
        <v>27</v>
      </c>
      <c r="F4763" t="s">
        <v>18</v>
      </c>
      <c r="G4763" t="s">
        <v>2</v>
      </c>
      <c r="H4763">
        <v>49221</v>
      </c>
      <c r="I4763">
        <f>IF(Table3_1[[#This Row],[Status]]="Hired",1,0)</f>
        <v>1</v>
      </c>
      <c r="J4763" t="b">
        <f>OR((Table3_1[[#This Row],[Offered Salary]]&lt;$O$27),(Table3_1[[#This Row],[Offered Salary]]&gt;$O$28))</f>
        <v>0</v>
      </c>
      <c r="K4763" t="str">
        <f>IF(Table3_1[[#This Row],[Offered Salary]]&lt;$O$27,"Low",IF(Table3_1[[#This Row],[Offered Salary]]&gt;$O$28,"High",""))</f>
        <v/>
      </c>
      <c r="L4763" s="6">
        <f>((Table3_1[[#This Row],[Offered Salary]]-$O$25)/$O$26)</f>
        <v>-2.6468686189231715E-2</v>
      </c>
    </row>
    <row r="4764" spans="1:12" x14ac:dyDescent="0.3">
      <c r="A4764">
        <v>273668</v>
      </c>
      <c r="B4764" s="2">
        <v>41797</v>
      </c>
      <c r="C4764" s="3">
        <v>0.61038194444444449</v>
      </c>
      <c r="D4764" t="s">
        <v>31</v>
      </c>
      <c r="E4764" t="s">
        <v>27</v>
      </c>
      <c r="F4764" t="s">
        <v>18</v>
      </c>
      <c r="G4764" t="s">
        <v>2</v>
      </c>
      <c r="H4764">
        <v>30662</v>
      </c>
      <c r="I4764">
        <f>IF(Table3_1[[#This Row],[Status]]="Hired",1,0)</f>
        <v>1</v>
      </c>
      <c r="J4764" t="b">
        <f>OR((Table3_1[[#This Row],[Offered Salary]]&lt;$O$27),(Table3_1[[#This Row],[Offered Salary]]&gt;$O$28))</f>
        <v>0</v>
      </c>
      <c r="K4764" t="str">
        <f>IF(Table3_1[[#This Row],[Offered Salary]]&lt;$O$27,"Low",IF(Table3_1[[#This Row],[Offered Salary]]&gt;$O$28,"High",""))</f>
        <v/>
      </c>
      <c r="L4764" s="6">
        <f>((Table3_1[[#This Row],[Offered Salary]]-$O$25)/$O$26)</f>
        <v>-0.66975107433729486</v>
      </c>
    </row>
    <row r="4765" spans="1:12" x14ac:dyDescent="0.3">
      <c r="A4765">
        <v>966039</v>
      </c>
      <c r="B4765" s="2">
        <v>41807</v>
      </c>
      <c r="C4765" s="3">
        <v>0.70649305555555553</v>
      </c>
      <c r="D4765" t="s">
        <v>30</v>
      </c>
      <c r="E4765" t="s">
        <v>27</v>
      </c>
      <c r="F4765" t="s">
        <v>18</v>
      </c>
      <c r="G4765" t="s">
        <v>2</v>
      </c>
      <c r="H4765">
        <v>82020</v>
      </c>
      <c r="I4765">
        <f>IF(Table3_1[[#This Row],[Status]]="Hired",1,0)</f>
        <v>0</v>
      </c>
      <c r="J4765" t="b">
        <f>OR((Table3_1[[#This Row],[Offered Salary]]&lt;$O$27),(Table3_1[[#This Row],[Offered Salary]]&gt;$O$28))</f>
        <v>0</v>
      </c>
      <c r="K4765" t="str">
        <f>IF(Table3_1[[#This Row],[Offered Salary]]&lt;$O$27,"Low",IF(Table3_1[[#This Row],[Offered Salary]]&gt;$O$28,"High",""))</f>
        <v/>
      </c>
      <c r="L4765" s="6">
        <f>((Table3_1[[#This Row],[Offered Salary]]-$O$25)/$O$26)</f>
        <v>1.1103931624485355</v>
      </c>
    </row>
    <row r="4766" spans="1:12" x14ac:dyDescent="0.3">
      <c r="A4766">
        <v>795136</v>
      </c>
      <c r="B4766" s="2">
        <v>41801</v>
      </c>
      <c r="C4766" s="3">
        <v>0.54341435185185183</v>
      </c>
      <c r="D4766" t="s">
        <v>31</v>
      </c>
      <c r="E4766" t="s">
        <v>27</v>
      </c>
      <c r="F4766" t="s">
        <v>18</v>
      </c>
      <c r="G4766" t="s">
        <v>2</v>
      </c>
      <c r="H4766">
        <v>85806</v>
      </c>
      <c r="I4766">
        <f>IF(Table3_1[[#This Row],[Status]]="Hired",1,0)</f>
        <v>1</v>
      </c>
      <c r="J4766" t="b">
        <f>OR((Table3_1[[#This Row],[Offered Salary]]&lt;$O$27),(Table3_1[[#This Row],[Offered Salary]]&gt;$O$28))</f>
        <v>0</v>
      </c>
      <c r="K4766" t="str">
        <f>IF(Table3_1[[#This Row],[Offered Salary]]&lt;$O$27,"Low",IF(Table3_1[[#This Row],[Offered Salary]]&gt;$O$28,"High",""))</f>
        <v/>
      </c>
      <c r="L4766" s="6">
        <f>((Table3_1[[#This Row],[Offered Salary]]-$O$25)/$O$26)</f>
        <v>1.2416215218174975</v>
      </c>
    </row>
    <row r="4767" spans="1:12" x14ac:dyDescent="0.3">
      <c r="A4767">
        <v>460939</v>
      </c>
      <c r="B4767" s="2">
        <v>41801</v>
      </c>
      <c r="C4767" s="3">
        <v>0.54431712962962964</v>
      </c>
      <c r="D4767" t="s">
        <v>31</v>
      </c>
      <c r="E4767" t="s">
        <v>29</v>
      </c>
      <c r="F4767" t="s">
        <v>18</v>
      </c>
      <c r="G4767" t="s">
        <v>2</v>
      </c>
      <c r="H4767">
        <v>64925</v>
      </c>
      <c r="I4767">
        <f>IF(Table3_1[[#This Row],[Status]]="Hired",1,0)</f>
        <v>1</v>
      </c>
      <c r="J4767" t="b">
        <f>OR((Table3_1[[#This Row],[Offered Salary]]&lt;$O$27),(Table3_1[[#This Row],[Offered Salary]]&gt;$O$28))</f>
        <v>0</v>
      </c>
      <c r="K4767" t="str">
        <f>IF(Table3_1[[#This Row],[Offered Salary]]&lt;$O$27,"Low",IF(Table3_1[[#This Row],[Offered Salary]]&gt;$O$28,"High",""))</f>
        <v/>
      </c>
      <c r="L4767" s="6">
        <f>((Table3_1[[#This Row],[Offered Salary]]-$O$25)/$O$26)</f>
        <v>0.51785517950812177</v>
      </c>
    </row>
    <row r="4768" spans="1:12" x14ac:dyDescent="0.3">
      <c r="A4768">
        <v>152139</v>
      </c>
      <c r="B4768" s="2">
        <v>41802</v>
      </c>
      <c r="C4768" s="3">
        <v>0.36282407407407408</v>
      </c>
      <c r="D4768" t="s">
        <v>31</v>
      </c>
      <c r="E4768" t="s">
        <v>29</v>
      </c>
      <c r="F4768" t="s">
        <v>18</v>
      </c>
      <c r="G4768" t="s">
        <v>2</v>
      </c>
      <c r="H4768">
        <v>49625</v>
      </c>
      <c r="I4768">
        <f>IF(Table3_1[[#This Row],[Status]]="Hired",1,0)</f>
        <v>1</v>
      </c>
      <c r="J4768" t="b">
        <f>OR((Table3_1[[#This Row],[Offered Salary]]&lt;$O$27),(Table3_1[[#This Row],[Offered Salary]]&gt;$O$28))</f>
        <v>0</v>
      </c>
      <c r="K4768" t="str">
        <f>IF(Table3_1[[#This Row],[Offered Salary]]&lt;$O$27,"Low",IF(Table3_1[[#This Row],[Offered Salary]]&gt;$O$28,"High",""))</f>
        <v/>
      </c>
      <c r="L4768" s="6">
        <f>((Table3_1[[#This Row],[Offered Salary]]-$O$25)/$O$26)</f>
        <v>-1.2465448686574379E-2</v>
      </c>
    </row>
    <row r="4769" spans="1:12" x14ac:dyDescent="0.3">
      <c r="A4769">
        <v>360592</v>
      </c>
      <c r="B4769" s="2">
        <v>41802</v>
      </c>
      <c r="C4769" s="3">
        <v>0.69776620370370368</v>
      </c>
      <c r="D4769" t="s">
        <v>31</v>
      </c>
      <c r="E4769" t="s">
        <v>27</v>
      </c>
      <c r="F4769" t="s">
        <v>18</v>
      </c>
      <c r="G4769" t="s">
        <v>2</v>
      </c>
      <c r="H4769">
        <v>28732</v>
      </c>
      <c r="I4769">
        <f>IF(Table3_1[[#This Row],[Status]]="Hired",1,0)</f>
        <v>1</v>
      </c>
      <c r="J4769" t="b">
        <f>OR((Table3_1[[#This Row],[Offered Salary]]&lt;$O$27),(Table3_1[[#This Row],[Offered Salary]]&gt;$O$28))</f>
        <v>0</v>
      </c>
      <c r="K4769" t="str">
        <f>IF(Table3_1[[#This Row],[Offered Salary]]&lt;$O$27,"Low",IF(Table3_1[[#This Row],[Offered Salary]]&gt;$O$28,"High",""))</f>
        <v/>
      </c>
      <c r="L4769" s="6">
        <f>((Table3_1[[#This Row],[Offered Salary]]-$O$25)/$O$26)</f>
        <v>-0.73664772874355389</v>
      </c>
    </row>
    <row r="4770" spans="1:12" x14ac:dyDescent="0.3">
      <c r="A4770">
        <v>364501</v>
      </c>
      <c r="B4770" s="2">
        <v>41809</v>
      </c>
      <c r="C4770" s="3">
        <v>0.44826388888888891</v>
      </c>
      <c r="D4770" t="s">
        <v>30</v>
      </c>
      <c r="E4770" t="s">
        <v>29</v>
      </c>
      <c r="F4770" t="s">
        <v>18</v>
      </c>
      <c r="G4770" t="s">
        <v>24</v>
      </c>
      <c r="H4770">
        <v>46219</v>
      </c>
      <c r="I4770">
        <f>IF(Table3_1[[#This Row],[Status]]="Hired",1,0)</f>
        <v>0</v>
      </c>
      <c r="J4770" t="b">
        <f>OR((Table3_1[[#This Row],[Offered Salary]]&lt;$O$27),(Table3_1[[#This Row],[Offered Salary]]&gt;$O$28))</f>
        <v>0</v>
      </c>
      <c r="K4770" t="str">
        <f>IF(Table3_1[[#This Row],[Offered Salary]]&lt;$O$27,"Low",IF(Table3_1[[#This Row],[Offered Salary]]&gt;$O$28,"High",""))</f>
        <v/>
      </c>
      <c r="L4770" s="6">
        <f>((Table3_1[[#This Row],[Offered Salary]]-$O$25)/$O$26)</f>
        <v>-0.13052244604808647</v>
      </c>
    </row>
    <row r="4771" spans="1:12" x14ac:dyDescent="0.3">
      <c r="A4771">
        <v>675878</v>
      </c>
      <c r="B4771" s="2">
        <v>41809</v>
      </c>
      <c r="C4771" s="3">
        <v>0.45143518518518516</v>
      </c>
      <c r="D4771" t="s">
        <v>31</v>
      </c>
      <c r="E4771" t="s">
        <v>29</v>
      </c>
      <c r="F4771" t="s">
        <v>18</v>
      </c>
      <c r="G4771" t="s">
        <v>25</v>
      </c>
      <c r="H4771">
        <v>44700</v>
      </c>
      <c r="I4771">
        <f>IF(Table3_1[[#This Row],[Status]]="Hired",1,0)</f>
        <v>1</v>
      </c>
      <c r="J4771" t="b">
        <f>OR((Table3_1[[#This Row],[Offered Salary]]&lt;$O$27),(Table3_1[[#This Row],[Offered Salary]]&gt;$O$28))</f>
        <v>0</v>
      </c>
      <c r="K4771" t="str">
        <f>IF(Table3_1[[#This Row],[Offered Salary]]&lt;$O$27,"Low",IF(Table3_1[[#This Row],[Offered Salary]]&gt;$O$28,"High",""))</f>
        <v/>
      </c>
      <c r="L4771" s="6">
        <f>((Table3_1[[#This Row],[Offered Salary]]-$O$25)/$O$26)</f>
        <v>-0.18317323259891938</v>
      </c>
    </row>
    <row r="4772" spans="1:12" x14ac:dyDescent="0.3">
      <c r="A4772">
        <v>740422</v>
      </c>
      <c r="B4772" s="2">
        <v>41813</v>
      </c>
      <c r="C4772" s="3">
        <v>0.65251157407407412</v>
      </c>
      <c r="D4772" t="s">
        <v>31</v>
      </c>
      <c r="E4772" t="s">
        <v>27</v>
      </c>
      <c r="F4772" t="s">
        <v>18</v>
      </c>
      <c r="G4772" t="s">
        <v>2</v>
      </c>
      <c r="H4772">
        <v>32333</v>
      </c>
      <c r="I4772">
        <f>IF(Table3_1[[#This Row],[Status]]="Hired",1,0)</f>
        <v>1</v>
      </c>
      <c r="J4772" t="b">
        <f>OR((Table3_1[[#This Row],[Offered Salary]]&lt;$O$27),(Table3_1[[#This Row],[Offered Salary]]&gt;$O$28))</f>
        <v>0</v>
      </c>
      <c r="K4772" t="str">
        <f>IF(Table3_1[[#This Row],[Offered Salary]]&lt;$O$27,"Low",IF(Table3_1[[#This Row],[Offered Salary]]&gt;$O$28,"High",""))</f>
        <v/>
      </c>
      <c r="L4772" s="6">
        <f>((Table3_1[[#This Row],[Offered Salary]]-$O$25)/$O$26)</f>
        <v>-0.61183174298348197</v>
      </c>
    </row>
    <row r="4773" spans="1:12" x14ac:dyDescent="0.3">
      <c r="A4773">
        <v>620777</v>
      </c>
      <c r="B4773" s="2">
        <v>41813</v>
      </c>
      <c r="C4773" s="3">
        <v>0.65553240740740737</v>
      </c>
      <c r="D4773" t="s">
        <v>31</v>
      </c>
      <c r="E4773" t="s">
        <v>27</v>
      </c>
      <c r="F4773" t="s">
        <v>18</v>
      </c>
      <c r="G4773" t="s">
        <v>2</v>
      </c>
      <c r="H4773">
        <v>92506</v>
      </c>
      <c r="I4773">
        <f>IF(Table3_1[[#This Row],[Status]]="Hired",1,0)</f>
        <v>1</v>
      </c>
      <c r="J4773" t="b">
        <f>OR((Table3_1[[#This Row],[Offered Salary]]&lt;$O$27),(Table3_1[[#This Row],[Offered Salary]]&gt;$O$28))</f>
        <v>0</v>
      </c>
      <c r="K4773" t="str">
        <f>IF(Table3_1[[#This Row],[Offered Salary]]&lt;$O$27,"Low",IF(Table3_1[[#This Row],[Offered Salary]]&gt;$O$28,"High",""))</f>
        <v/>
      </c>
      <c r="L4773" s="6">
        <f>((Table3_1[[#This Row],[Offered Salary]]-$O$25)/$O$26)</f>
        <v>1.4738534308962208</v>
      </c>
    </row>
    <row r="4774" spans="1:12" x14ac:dyDescent="0.3">
      <c r="A4774">
        <v>41585</v>
      </c>
      <c r="B4774" s="2">
        <v>41813</v>
      </c>
      <c r="C4774" s="3">
        <v>0.65714120370370366</v>
      </c>
      <c r="D4774" t="s">
        <v>31</v>
      </c>
      <c r="E4774" t="s">
        <v>29</v>
      </c>
      <c r="F4774" t="s">
        <v>18</v>
      </c>
      <c r="G4774" t="s">
        <v>2</v>
      </c>
      <c r="H4774">
        <v>92272</v>
      </c>
      <c r="I4774">
        <f>IF(Table3_1[[#This Row],[Status]]="Hired",1,0)</f>
        <v>1</v>
      </c>
      <c r="J4774" t="b">
        <f>OR((Table3_1[[#This Row],[Offered Salary]]&lt;$O$27),(Table3_1[[#This Row],[Offered Salary]]&gt;$O$28))</f>
        <v>0</v>
      </c>
      <c r="K4774" t="str">
        <f>IF(Table3_1[[#This Row],[Offered Salary]]&lt;$O$27,"Low",IF(Table3_1[[#This Row],[Offered Salary]]&gt;$O$28,"High",""))</f>
        <v/>
      </c>
      <c r="L4774" s="6">
        <f>((Table3_1[[#This Row],[Offered Salary]]-$O$25)/$O$26)</f>
        <v>1.4657426448179489</v>
      </c>
    </row>
    <row r="4775" spans="1:12" x14ac:dyDescent="0.3">
      <c r="A4775">
        <v>25349</v>
      </c>
      <c r="B4775" s="2">
        <v>41813</v>
      </c>
      <c r="C4775" s="3">
        <v>0.65317129629629633</v>
      </c>
      <c r="D4775" t="s">
        <v>31</v>
      </c>
      <c r="E4775" t="s">
        <v>29</v>
      </c>
      <c r="F4775" t="s">
        <v>18</v>
      </c>
      <c r="G4775" t="s">
        <v>2</v>
      </c>
      <c r="H4775">
        <v>84428</v>
      </c>
      <c r="I4775">
        <f>IF(Table3_1[[#This Row],[Status]]="Hired",1,0)</f>
        <v>1</v>
      </c>
      <c r="J4775" t="b">
        <f>OR((Table3_1[[#This Row],[Offered Salary]]&lt;$O$27),(Table3_1[[#This Row],[Offered Salary]]&gt;$O$28))</f>
        <v>0</v>
      </c>
      <c r="K4775" t="str">
        <f>IF(Table3_1[[#This Row],[Offered Salary]]&lt;$O$27,"Low",IF(Table3_1[[#This Row],[Offered Salary]]&gt;$O$28,"High",""))</f>
        <v/>
      </c>
      <c r="L4775" s="6">
        <f>((Table3_1[[#This Row],[Offered Salary]]-$O$25)/$O$26)</f>
        <v>1.1938580038010078</v>
      </c>
    </row>
    <row r="4776" spans="1:12" x14ac:dyDescent="0.3">
      <c r="A4776">
        <v>999118</v>
      </c>
      <c r="B4776" s="2">
        <v>41814</v>
      </c>
      <c r="C4776" s="3">
        <v>0.60833333333333328</v>
      </c>
      <c r="D4776" t="s">
        <v>31</v>
      </c>
      <c r="E4776" t="s">
        <v>27</v>
      </c>
      <c r="F4776" t="s">
        <v>18</v>
      </c>
      <c r="G4776" t="s">
        <v>2</v>
      </c>
      <c r="H4776">
        <v>91343</v>
      </c>
      <c r="I4776">
        <f>IF(Table3_1[[#This Row],[Status]]="Hired",1,0)</f>
        <v>1</v>
      </c>
      <c r="J4776" t="b">
        <f>OR((Table3_1[[#This Row],[Offered Salary]]&lt;$O$27),(Table3_1[[#This Row],[Offered Salary]]&gt;$O$28))</f>
        <v>0</v>
      </c>
      <c r="K4776" t="str">
        <f>IF(Table3_1[[#This Row],[Offered Salary]]&lt;$O$27,"Low",IF(Table3_1[[#This Row],[Offered Salary]]&gt;$O$28,"High",""))</f>
        <v/>
      </c>
      <c r="L4776" s="6">
        <f>((Table3_1[[#This Row],[Offered Salary]]-$O$25)/$O$26)</f>
        <v>1.4335421308576304</v>
      </c>
    </row>
    <row r="4777" spans="1:12" x14ac:dyDescent="0.3">
      <c r="A4777">
        <v>71745</v>
      </c>
      <c r="B4777" s="2">
        <v>41815</v>
      </c>
      <c r="C4777" s="3">
        <v>0.49593749999999998</v>
      </c>
      <c r="D4777" t="s">
        <v>31</v>
      </c>
      <c r="E4777" t="s">
        <v>29</v>
      </c>
      <c r="F4777" t="s">
        <v>18</v>
      </c>
      <c r="G4777" t="s">
        <v>2</v>
      </c>
      <c r="H4777">
        <v>6920</v>
      </c>
      <c r="I4777">
        <f>IF(Table3_1[[#This Row],[Status]]="Hired",1,0)</f>
        <v>1</v>
      </c>
      <c r="J4777" t="b">
        <f>OR((Table3_1[[#This Row],[Offered Salary]]&lt;$O$27),(Table3_1[[#This Row],[Offered Salary]]&gt;$O$28))</f>
        <v>1</v>
      </c>
      <c r="K4777" t="str">
        <f>IF(Table3_1[[#This Row],[Offered Salary]]&lt;$O$27,"Low",IF(Table3_1[[#This Row],[Offered Salary]]&gt;$O$28,"High",""))</f>
        <v>Low</v>
      </c>
      <c r="L4777" s="6">
        <f>((Table3_1[[#This Row],[Offered Salary]]-$O$25)/$O$26)</f>
        <v>-1.492683907971182</v>
      </c>
    </row>
    <row r="4778" spans="1:12" x14ac:dyDescent="0.3">
      <c r="A4778">
        <v>380463</v>
      </c>
      <c r="B4778" s="2">
        <v>41823</v>
      </c>
      <c r="C4778" s="3">
        <v>0.46759259259259262</v>
      </c>
      <c r="D4778" t="s">
        <v>31</v>
      </c>
      <c r="E4778" t="s">
        <v>29</v>
      </c>
      <c r="F4778" t="s">
        <v>18</v>
      </c>
      <c r="G4778" t="s">
        <v>2</v>
      </c>
      <c r="H4778">
        <v>51982</v>
      </c>
      <c r="I4778">
        <f>IF(Table3_1[[#This Row],[Status]]="Hired",1,0)</f>
        <v>1</v>
      </c>
      <c r="J4778" t="b">
        <f>OR((Table3_1[[#This Row],[Offered Salary]]&lt;$O$27),(Table3_1[[#This Row],[Offered Salary]]&gt;$O$28))</f>
        <v>0</v>
      </c>
      <c r="K4778" t="str">
        <f>IF(Table3_1[[#This Row],[Offered Salary]]&lt;$O$27,"Low",IF(Table3_1[[#This Row],[Offered Salary]]&gt;$O$28,"High",""))</f>
        <v/>
      </c>
      <c r="L4778" s="6">
        <f>((Table3_1[[#This Row],[Offered Salary]]-$O$25)/$O$26)</f>
        <v>6.9231657238582406E-2</v>
      </c>
    </row>
    <row r="4779" spans="1:12" x14ac:dyDescent="0.3">
      <c r="A4779">
        <v>637881</v>
      </c>
      <c r="B4779" s="2">
        <v>41835</v>
      </c>
      <c r="C4779" s="3">
        <v>0.71947916666666667</v>
      </c>
      <c r="D4779" t="s">
        <v>31</v>
      </c>
      <c r="E4779" t="s">
        <v>27</v>
      </c>
      <c r="F4779" t="s">
        <v>18</v>
      </c>
      <c r="G4779" t="s">
        <v>2</v>
      </c>
      <c r="H4779">
        <v>4850</v>
      </c>
      <c r="I4779">
        <f>IF(Table3_1[[#This Row],[Status]]="Hired",1,0)</f>
        <v>1</v>
      </c>
      <c r="J4779" t="b">
        <f>OR((Table3_1[[#This Row],[Offered Salary]]&lt;$O$27),(Table3_1[[#This Row],[Offered Salary]]&gt;$O$28))</f>
        <v>1</v>
      </c>
      <c r="K4779" t="str">
        <f>IF(Table3_1[[#This Row],[Offered Salary]]&lt;$O$27,"Low",IF(Table3_1[[#This Row],[Offered Salary]]&gt;$O$28,"High",""))</f>
        <v>Low</v>
      </c>
      <c r="L4779" s="6">
        <f>((Table3_1[[#This Row],[Offered Salary]]-$O$25)/$O$26)</f>
        <v>-1.5644331694328175</v>
      </c>
    </row>
    <row r="4780" spans="1:12" x14ac:dyDescent="0.3">
      <c r="A4780">
        <v>244499</v>
      </c>
      <c r="B4780" s="2">
        <v>41835</v>
      </c>
      <c r="C4780" s="3">
        <v>0.71989583333333329</v>
      </c>
      <c r="D4780" t="s">
        <v>31</v>
      </c>
      <c r="E4780" t="s">
        <v>27</v>
      </c>
      <c r="F4780" t="s">
        <v>18</v>
      </c>
      <c r="G4780" t="s">
        <v>2</v>
      </c>
      <c r="H4780">
        <v>88295</v>
      </c>
      <c r="I4780">
        <f>IF(Table3_1[[#This Row],[Status]]="Hired",1,0)</f>
        <v>1</v>
      </c>
      <c r="J4780" t="b">
        <f>OR((Table3_1[[#This Row],[Offered Salary]]&lt;$O$27),(Table3_1[[#This Row],[Offered Salary]]&gt;$O$28))</f>
        <v>0</v>
      </c>
      <c r="K4780" t="str">
        <f>IF(Table3_1[[#This Row],[Offered Salary]]&lt;$O$27,"Low",IF(Table3_1[[#This Row],[Offered Salary]]&gt;$O$28,"High",""))</f>
        <v/>
      </c>
      <c r="L4780" s="6">
        <f>((Table3_1[[#This Row],[Offered Salary]]-$O$25)/$O$26)</f>
        <v>1.3278939429662948</v>
      </c>
    </row>
    <row r="4781" spans="1:12" x14ac:dyDescent="0.3">
      <c r="A4781">
        <v>678132</v>
      </c>
      <c r="B4781" s="2">
        <v>41835</v>
      </c>
      <c r="C4781" s="3">
        <v>0.82238425925925929</v>
      </c>
      <c r="D4781" t="s">
        <v>31</v>
      </c>
      <c r="E4781" t="s">
        <v>27</v>
      </c>
      <c r="F4781" t="s">
        <v>18</v>
      </c>
      <c r="G4781" t="s">
        <v>2</v>
      </c>
      <c r="H4781">
        <v>9662</v>
      </c>
      <c r="I4781">
        <f>IF(Table3_1[[#This Row],[Status]]="Hired",1,0)</f>
        <v>1</v>
      </c>
      <c r="J4781" t="b">
        <f>OR((Table3_1[[#This Row],[Offered Salary]]&lt;$O$27),(Table3_1[[#This Row],[Offered Salary]]&gt;$O$28))</f>
        <v>1</v>
      </c>
      <c r="K4781" t="str">
        <f>IF(Table3_1[[#This Row],[Offered Salary]]&lt;$O$27,"Low",IF(Table3_1[[#This Row],[Offered Salary]]&gt;$O$28,"High",""))</f>
        <v>Low</v>
      </c>
      <c r="L4781" s="6">
        <f>((Table3_1[[#This Row],[Offered Salary]]-$O$25)/$O$26)</f>
        <v>-1.3976421326437405</v>
      </c>
    </row>
    <row r="4782" spans="1:12" x14ac:dyDescent="0.3">
      <c r="A4782">
        <v>314550</v>
      </c>
      <c r="B4782" s="2">
        <v>41843</v>
      </c>
      <c r="C4782" s="3">
        <v>0.3387384259259259</v>
      </c>
      <c r="D4782" t="s">
        <v>31</v>
      </c>
      <c r="E4782" t="s">
        <v>27</v>
      </c>
      <c r="F4782" t="s">
        <v>18</v>
      </c>
      <c r="G4782" t="s">
        <v>2</v>
      </c>
      <c r="H4782">
        <v>75573</v>
      </c>
      <c r="I4782">
        <f>IF(Table3_1[[#This Row],[Status]]="Hired",1,0)</f>
        <v>1</v>
      </c>
      <c r="J4782" t="b">
        <f>OR((Table3_1[[#This Row],[Offered Salary]]&lt;$O$27),(Table3_1[[#This Row],[Offered Salary]]&gt;$O$28))</f>
        <v>0</v>
      </c>
      <c r="K4782" t="str">
        <f>IF(Table3_1[[#This Row],[Offered Salary]]&lt;$O$27,"Low",IF(Table3_1[[#This Row],[Offered Salary]]&gt;$O$28,"High",""))</f>
        <v/>
      </c>
      <c r="L4782" s="6">
        <f>((Table3_1[[#This Row],[Offered Salary]]-$O$25)/$O$26)</f>
        <v>0.88693060754845665</v>
      </c>
    </row>
    <row r="4783" spans="1:12" x14ac:dyDescent="0.3">
      <c r="A4783">
        <v>601721</v>
      </c>
      <c r="B4783" s="2">
        <v>41843</v>
      </c>
      <c r="C4783" s="3">
        <v>0.33917824074074077</v>
      </c>
      <c r="D4783" t="s">
        <v>31</v>
      </c>
      <c r="E4783" t="s">
        <v>27</v>
      </c>
      <c r="F4783" t="s">
        <v>18</v>
      </c>
      <c r="G4783" t="s">
        <v>2</v>
      </c>
      <c r="H4783">
        <v>46576</v>
      </c>
      <c r="I4783">
        <f>IF(Table3_1[[#This Row],[Status]]="Hired",1,0)</f>
        <v>1</v>
      </c>
      <c r="J4783" t="b">
        <f>OR((Table3_1[[#This Row],[Offered Salary]]&lt;$O$27),(Table3_1[[#This Row],[Offered Salary]]&gt;$O$28))</f>
        <v>0</v>
      </c>
      <c r="K4783" t="str">
        <f>IF(Table3_1[[#This Row],[Offered Salary]]&lt;$O$27,"Low",IF(Table3_1[[#This Row],[Offered Salary]]&gt;$O$28,"High",""))</f>
        <v/>
      </c>
      <c r="L4783" s="6">
        <f>((Table3_1[[#This Row],[Offered Salary]]-$O$25)/$O$26)</f>
        <v>-0.11814829805687689</v>
      </c>
    </row>
    <row r="4784" spans="1:12" x14ac:dyDescent="0.3">
      <c r="A4784">
        <v>40000</v>
      </c>
      <c r="B4784" s="2">
        <v>41843</v>
      </c>
      <c r="C4784" s="3">
        <v>0.34127314814814813</v>
      </c>
      <c r="D4784" t="s">
        <v>31</v>
      </c>
      <c r="E4784" t="s">
        <v>29</v>
      </c>
      <c r="F4784" t="s">
        <v>18</v>
      </c>
      <c r="G4784" t="s">
        <v>2</v>
      </c>
      <c r="H4784">
        <v>64981</v>
      </c>
      <c r="I4784">
        <f>IF(Table3_1[[#This Row],[Status]]="Hired",1,0)</f>
        <v>1</v>
      </c>
      <c r="J4784" t="b">
        <f>OR((Table3_1[[#This Row],[Offered Salary]]&lt;$O$27),(Table3_1[[#This Row],[Offered Salary]]&gt;$O$28))</f>
        <v>0</v>
      </c>
      <c r="K4784" t="str">
        <f>IF(Table3_1[[#This Row],[Offered Salary]]&lt;$O$27,"Low",IF(Table3_1[[#This Row],[Offered Salary]]&gt;$O$28,"High",""))</f>
        <v/>
      </c>
      <c r="L4784" s="6">
        <f>((Table3_1[[#This Row],[Offered Salary]]-$O$25)/$O$26)</f>
        <v>0.51979622233027223</v>
      </c>
    </row>
    <row r="4785" spans="1:12" x14ac:dyDescent="0.3">
      <c r="A4785">
        <v>118864</v>
      </c>
      <c r="B4785" s="2">
        <v>41850</v>
      </c>
      <c r="C4785" s="3">
        <v>0.3550462962962963</v>
      </c>
      <c r="D4785" t="s">
        <v>31</v>
      </c>
      <c r="E4785" t="s">
        <v>29</v>
      </c>
      <c r="F4785" t="s">
        <v>18</v>
      </c>
      <c r="G4785" t="s">
        <v>2</v>
      </c>
      <c r="H4785">
        <v>49845</v>
      </c>
      <c r="I4785">
        <f>IF(Table3_1[[#This Row],[Status]]="Hired",1,0)</f>
        <v>1</v>
      </c>
      <c r="J4785" t="b">
        <f>OR((Table3_1[[#This Row],[Offered Salary]]&lt;$O$27),(Table3_1[[#This Row],[Offered Salary]]&gt;$O$28))</f>
        <v>0</v>
      </c>
      <c r="K4785" t="str">
        <f>IF(Table3_1[[#This Row],[Offered Salary]]&lt;$O$27,"Low",IF(Table3_1[[#This Row],[Offered Salary]]&gt;$O$28,"High",""))</f>
        <v/>
      </c>
      <c r="L4785" s="6">
        <f>((Table3_1[[#This Row],[Offered Salary]]-$O$25)/$O$26)</f>
        <v>-4.8399233138401868E-3</v>
      </c>
    </row>
    <row r="4786" spans="1:12" x14ac:dyDescent="0.3">
      <c r="A4786">
        <v>840274</v>
      </c>
      <c r="B4786" s="2">
        <v>41850</v>
      </c>
      <c r="C4786" s="3">
        <v>0.35856481481481484</v>
      </c>
      <c r="D4786" t="s">
        <v>31</v>
      </c>
      <c r="E4786" t="s">
        <v>29</v>
      </c>
      <c r="F4786" t="s">
        <v>18</v>
      </c>
      <c r="G4786" t="s">
        <v>2</v>
      </c>
      <c r="H4786">
        <v>7390</v>
      </c>
      <c r="I4786">
        <f>IF(Table3_1[[#This Row],[Status]]="Hired",1,0)</f>
        <v>1</v>
      </c>
      <c r="J4786" t="b">
        <f>OR((Table3_1[[#This Row],[Offered Salary]]&lt;$O$27),(Table3_1[[#This Row],[Offered Salary]]&gt;$O$28))</f>
        <v>1</v>
      </c>
      <c r="K4786" t="str">
        <f>IF(Table3_1[[#This Row],[Offered Salary]]&lt;$O$27,"Low",IF(Table3_1[[#This Row],[Offered Salary]]&gt;$O$28,"High",""))</f>
        <v>Low</v>
      </c>
      <c r="L4786" s="6">
        <f>((Table3_1[[#This Row],[Offered Salary]]-$O$25)/$O$26)</f>
        <v>-1.4763930128567044</v>
      </c>
    </row>
    <row r="4787" spans="1:12" x14ac:dyDescent="0.3">
      <c r="A4787">
        <v>220764</v>
      </c>
      <c r="B4787" s="2">
        <v>41850</v>
      </c>
      <c r="C4787" s="3">
        <v>0.53775462962962961</v>
      </c>
      <c r="D4787" t="s">
        <v>31</v>
      </c>
      <c r="E4787" t="s">
        <v>27</v>
      </c>
      <c r="F4787" t="s">
        <v>18</v>
      </c>
      <c r="G4787" t="s">
        <v>2</v>
      </c>
      <c r="H4787">
        <v>45362</v>
      </c>
      <c r="I4787">
        <f>IF(Table3_1[[#This Row],[Status]]="Hired",1,0)</f>
        <v>1</v>
      </c>
      <c r="J4787" t="b">
        <f>OR((Table3_1[[#This Row],[Offered Salary]]&lt;$O$27),(Table3_1[[#This Row],[Offered Salary]]&gt;$O$28))</f>
        <v>0</v>
      </c>
      <c r="K4787" t="str">
        <f>IF(Table3_1[[#This Row],[Offered Salary]]&lt;$O$27,"Low",IF(Table3_1[[#This Row],[Offered Salary]]&gt;$O$28,"High",""))</f>
        <v/>
      </c>
      <c r="L4787" s="6">
        <f>((Table3_1[[#This Row],[Offered Salary]]-$O$25)/$O$26)</f>
        <v>-0.16022733352278284</v>
      </c>
    </row>
    <row r="4788" spans="1:12" x14ac:dyDescent="0.3">
      <c r="A4788">
        <v>731483</v>
      </c>
      <c r="B4788" s="2">
        <v>41850</v>
      </c>
      <c r="C4788" s="3">
        <v>0.53853009259259255</v>
      </c>
      <c r="D4788" t="s">
        <v>31</v>
      </c>
      <c r="E4788" t="s">
        <v>27</v>
      </c>
      <c r="F4788" t="s">
        <v>18</v>
      </c>
      <c r="G4788" t="s">
        <v>2</v>
      </c>
      <c r="H4788">
        <v>62480</v>
      </c>
      <c r="I4788">
        <f>IF(Table3_1[[#This Row],[Status]]="Hired",1,0)</f>
        <v>1</v>
      </c>
      <c r="J4788" t="b">
        <f>OR((Table3_1[[#This Row],[Offered Salary]]&lt;$O$27),(Table3_1[[#This Row],[Offered Salary]]&gt;$O$28))</f>
        <v>0</v>
      </c>
      <c r="K4788" t="str">
        <f>IF(Table3_1[[#This Row],[Offered Salary]]&lt;$O$27,"Low",IF(Table3_1[[#This Row],[Offered Salary]]&gt;$O$28,"High",""))</f>
        <v/>
      </c>
      <c r="L4788" s="6">
        <f>((Table3_1[[#This Row],[Offered Salary]]-$O$25)/$O$26)</f>
        <v>0.43310786343387131</v>
      </c>
    </row>
    <row r="4789" spans="1:12" x14ac:dyDescent="0.3">
      <c r="A4789">
        <v>971162</v>
      </c>
      <c r="B4789" s="2">
        <v>41778</v>
      </c>
      <c r="C4789" s="3">
        <v>0.39806712962962965</v>
      </c>
      <c r="D4789" t="s">
        <v>31</v>
      </c>
      <c r="E4789" t="s">
        <v>27</v>
      </c>
      <c r="F4789" t="s">
        <v>20</v>
      </c>
      <c r="G4789" t="s">
        <v>5</v>
      </c>
      <c r="H4789">
        <v>62968</v>
      </c>
      <c r="I4789">
        <f>IF(Table3_1[[#This Row],[Status]]="Hired",1,0)</f>
        <v>1</v>
      </c>
      <c r="J4789" t="b">
        <f>OR((Table3_1[[#This Row],[Offered Salary]]&lt;$O$27),(Table3_1[[#This Row],[Offered Salary]]&gt;$O$28))</f>
        <v>0</v>
      </c>
      <c r="K4789" t="str">
        <f>IF(Table3_1[[#This Row],[Offered Salary]]&lt;$O$27,"Low",IF(Table3_1[[#This Row],[Offered Salary]]&gt;$O$28,"High",""))</f>
        <v/>
      </c>
      <c r="L4789" s="6">
        <f>((Table3_1[[#This Row],[Offered Salary]]-$O$25)/$O$26)</f>
        <v>0.45002266516975442</v>
      </c>
    </row>
    <row r="4790" spans="1:12" x14ac:dyDescent="0.3">
      <c r="A4790">
        <v>541358</v>
      </c>
      <c r="B4790" s="2">
        <v>41781</v>
      </c>
      <c r="C4790" s="3">
        <v>0.59901620370370368</v>
      </c>
      <c r="D4790" t="s">
        <v>31</v>
      </c>
      <c r="E4790" t="s">
        <v>29</v>
      </c>
      <c r="F4790" t="s">
        <v>20</v>
      </c>
      <c r="G4790" t="s">
        <v>5</v>
      </c>
      <c r="H4790">
        <v>19995</v>
      </c>
      <c r="I4790">
        <f>IF(Table3_1[[#This Row],[Status]]="Hired",1,0)</f>
        <v>1</v>
      </c>
      <c r="J4790" t="b">
        <f>OR((Table3_1[[#This Row],[Offered Salary]]&lt;$O$27),(Table3_1[[#This Row],[Offered Salary]]&gt;$O$28))</f>
        <v>0</v>
      </c>
      <c r="K4790" t="str">
        <f>IF(Table3_1[[#This Row],[Offered Salary]]&lt;$O$27,"Low",IF(Table3_1[[#This Row],[Offered Salary]]&gt;$O$28,"High",""))</f>
        <v/>
      </c>
      <c r="L4790" s="6">
        <f>((Table3_1[[#This Row],[Offered Salary]]-$O$25)/$O$26)</f>
        <v>-1.0394850704780023</v>
      </c>
    </row>
    <row r="4791" spans="1:12" x14ac:dyDescent="0.3">
      <c r="A4791">
        <v>618012</v>
      </c>
      <c r="B4791" s="2">
        <v>41781</v>
      </c>
      <c r="C4791" s="3">
        <v>0.60179398148148144</v>
      </c>
      <c r="D4791" t="s">
        <v>31</v>
      </c>
      <c r="E4791" t="s">
        <v>29</v>
      </c>
      <c r="F4791" t="s">
        <v>20</v>
      </c>
      <c r="G4791" t="s">
        <v>5</v>
      </c>
      <c r="H4791">
        <v>44819</v>
      </c>
      <c r="I4791">
        <f>IF(Table3_1[[#This Row],[Status]]="Hired",1,0)</f>
        <v>1</v>
      </c>
      <c r="J4791" t="b">
        <f>OR((Table3_1[[#This Row],[Offered Salary]]&lt;$O$27),(Table3_1[[#This Row],[Offered Salary]]&gt;$O$28))</f>
        <v>0</v>
      </c>
      <c r="K4791" t="str">
        <f>IF(Table3_1[[#This Row],[Offered Salary]]&lt;$O$27,"Low",IF(Table3_1[[#This Row],[Offered Salary]]&gt;$O$28,"High",""))</f>
        <v/>
      </c>
      <c r="L4791" s="6">
        <f>((Table3_1[[#This Row],[Offered Salary]]-$O$25)/$O$26)</f>
        <v>-0.17904851660184951</v>
      </c>
    </row>
    <row r="4792" spans="1:12" x14ac:dyDescent="0.3">
      <c r="A4792">
        <v>251929</v>
      </c>
      <c r="B4792" s="2">
        <v>41781</v>
      </c>
      <c r="C4792" s="3">
        <v>0.60215277777777776</v>
      </c>
      <c r="D4792" t="s">
        <v>31</v>
      </c>
      <c r="E4792" t="s">
        <v>27</v>
      </c>
      <c r="F4792" t="s">
        <v>20</v>
      </c>
      <c r="G4792" t="s">
        <v>5</v>
      </c>
      <c r="H4792">
        <v>36837</v>
      </c>
      <c r="I4792">
        <f>IF(Table3_1[[#This Row],[Status]]="Hired",1,0)</f>
        <v>1</v>
      </c>
      <c r="J4792" t="b">
        <f>OR((Table3_1[[#This Row],[Offered Salary]]&lt;$O$27),(Table3_1[[#This Row],[Offered Salary]]&gt;$O$28))</f>
        <v>0</v>
      </c>
      <c r="K4792" t="str">
        <f>IF(Table3_1[[#This Row],[Offered Salary]]&lt;$O$27,"Low",IF(Table3_1[[#This Row],[Offered Salary]]&gt;$O$28,"High",""))</f>
        <v/>
      </c>
      <c r="L4792" s="6">
        <f>((Table3_1[[#This Row],[Offered Salary]]-$O$25)/$O$26)</f>
        <v>-0.45571644171623282</v>
      </c>
    </row>
    <row r="4793" spans="1:12" x14ac:dyDescent="0.3">
      <c r="A4793">
        <v>391333</v>
      </c>
      <c r="B4793" s="2">
        <v>41781</v>
      </c>
      <c r="C4793" s="3">
        <v>0.60313657407407406</v>
      </c>
      <c r="D4793" t="s">
        <v>31</v>
      </c>
      <c r="E4793" t="s">
        <v>27</v>
      </c>
      <c r="F4793" t="s">
        <v>20</v>
      </c>
      <c r="G4793" t="s">
        <v>5</v>
      </c>
      <c r="H4793">
        <v>78623</v>
      </c>
      <c r="I4793">
        <f>IF(Table3_1[[#This Row],[Status]]="Hired",1,0)</f>
        <v>1</v>
      </c>
      <c r="J4793" t="b">
        <f>OR((Table3_1[[#This Row],[Offered Salary]]&lt;$O$27),(Table3_1[[#This Row],[Offered Salary]]&gt;$O$28))</f>
        <v>0</v>
      </c>
      <c r="K4793" t="str">
        <f>IF(Table3_1[[#This Row],[Offered Salary]]&lt;$O$27,"Low",IF(Table3_1[[#This Row],[Offered Salary]]&gt;$O$28,"High",""))</f>
        <v/>
      </c>
      <c r="L4793" s="6">
        <f>((Table3_1[[#This Row],[Offered Salary]]-$O$25)/$O$26)</f>
        <v>0.99264811839772615</v>
      </c>
    </row>
    <row r="4794" spans="1:12" x14ac:dyDescent="0.3">
      <c r="A4794">
        <v>351563</v>
      </c>
      <c r="B4794" s="2">
        <v>41789</v>
      </c>
      <c r="C4794" s="3">
        <v>0.4208796296296296</v>
      </c>
      <c r="D4794" t="s">
        <v>31</v>
      </c>
      <c r="E4794" t="s">
        <v>27</v>
      </c>
      <c r="F4794" t="s">
        <v>20</v>
      </c>
      <c r="G4794" t="s">
        <v>5</v>
      </c>
      <c r="H4794">
        <v>53090</v>
      </c>
      <c r="I4794">
        <f>IF(Table3_1[[#This Row],[Status]]="Hired",1,0)</f>
        <v>1</v>
      </c>
      <c r="J4794" t="b">
        <f>OR((Table3_1[[#This Row],[Offered Salary]]&lt;$O$27),(Table3_1[[#This Row],[Offered Salary]]&gt;$O$28))</f>
        <v>0</v>
      </c>
      <c r="K4794" t="str">
        <f>IF(Table3_1[[#This Row],[Offered Salary]]&lt;$O$27,"Low",IF(Table3_1[[#This Row],[Offered Salary]]&gt;$O$28,"High",""))</f>
        <v/>
      </c>
      <c r="L4794" s="6">
        <f>((Table3_1[[#This Row],[Offered Salary]]-$O$25)/$O$26)</f>
        <v>0.10763657593398915</v>
      </c>
    </row>
    <row r="4795" spans="1:12" x14ac:dyDescent="0.3">
      <c r="A4795">
        <v>392566</v>
      </c>
      <c r="B4795" s="2">
        <v>41794</v>
      </c>
      <c r="C4795" s="3">
        <v>0.30553240740740739</v>
      </c>
      <c r="D4795" t="s">
        <v>31</v>
      </c>
      <c r="E4795" t="s">
        <v>29</v>
      </c>
      <c r="F4795" t="s">
        <v>20</v>
      </c>
      <c r="G4795" t="s">
        <v>5</v>
      </c>
      <c r="H4795">
        <v>29596</v>
      </c>
      <c r="I4795">
        <f>IF(Table3_1[[#This Row],[Status]]="Hired",1,0)</f>
        <v>1</v>
      </c>
      <c r="J4795" t="b">
        <f>OR((Table3_1[[#This Row],[Offered Salary]]&lt;$O$27),(Table3_1[[#This Row],[Offered Salary]]&gt;$O$28))</f>
        <v>0</v>
      </c>
      <c r="K4795" t="str">
        <f>IF(Table3_1[[#This Row],[Offered Salary]]&lt;$O$27,"Low",IF(Table3_1[[#This Row],[Offered Salary]]&gt;$O$28,"High",""))</f>
        <v/>
      </c>
      <c r="L4795" s="6">
        <f>((Table3_1[[#This Row],[Offered Salary]]-$O$25)/$O$26)</f>
        <v>-0.7067002109160887</v>
      </c>
    </row>
    <row r="4796" spans="1:12" x14ac:dyDescent="0.3">
      <c r="A4796">
        <v>245882</v>
      </c>
      <c r="B4796" s="2">
        <v>41785</v>
      </c>
      <c r="C4796" s="3">
        <v>0.39824074074074073</v>
      </c>
      <c r="D4796" t="s">
        <v>31</v>
      </c>
      <c r="E4796" t="s">
        <v>29</v>
      </c>
      <c r="F4796" t="s">
        <v>20</v>
      </c>
      <c r="G4796" t="s">
        <v>5</v>
      </c>
      <c r="H4796">
        <v>73749</v>
      </c>
      <c r="I4796">
        <f>IF(Table3_1[[#This Row],[Status]]="Hired",1,0)</f>
        <v>1</v>
      </c>
      <c r="J4796" t="b">
        <f>OR((Table3_1[[#This Row],[Offered Salary]]&lt;$O$27),(Table3_1[[#This Row],[Offered Salary]]&gt;$O$28))</f>
        <v>0</v>
      </c>
      <c r="K4796" t="str">
        <f>IF(Table3_1[[#This Row],[Offered Salary]]&lt;$O$27,"Low",IF(Table3_1[[#This Row],[Offered Salary]]&gt;$O$28,"High",""))</f>
        <v/>
      </c>
      <c r="L4796" s="6">
        <f>((Table3_1[[#This Row],[Offered Salary]]-$O$25)/$O$26)</f>
        <v>0.82370806991269685</v>
      </c>
    </row>
    <row r="4797" spans="1:12" x14ac:dyDescent="0.3">
      <c r="A4797">
        <v>608950</v>
      </c>
      <c r="B4797" s="2">
        <v>41785</v>
      </c>
      <c r="C4797" s="3">
        <v>0.40081018518518519</v>
      </c>
      <c r="D4797" t="s">
        <v>31</v>
      </c>
      <c r="E4797" t="s">
        <v>27</v>
      </c>
      <c r="F4797" t="s">
        <v>20</v>
      </c>
      <c r="G4797" t="s">
        <v>5</v>
      </c>
      <c r="H4797">
        <v>86195</v>
      </c>
      <c r="I4797">
        <f>IF(Table3_1[[#This Row],[Status]]="Hired",1,0)</f>
        <v>1</v>
      </c>
      <c r="J4797" t="b">
        <f>OR((Table3_1[[#This Row],[Offered Salary]]&lt;$O$27),(Table3_1[[#This Row],[Offered Salary]]&gt;$O$28))</f>
        <v>0</v>
      </c>
      <c r="K4797" t="str">
        <f>IF(Table3_1[[#This Row],[Offered Salary]]&lt;$O$27,"Low",IF(Table3_1[[#This Row],[Offered Salary]]&gt;$O$28,"High",""))</f>
        <v/>
      </c>
      <c r="L4797" s="6">
        <f>((Table3_1[[#This Row],[Offered Salary]]-$O$25)/$O$26)</f>
        <v>1.2551048371356504</v>
      </c>
    </row>
    <row r="4798" spans="1:12" x14ac:dyDescent="0.3">
      <c r="A4798">
        <v>29624</v>
      </c>
      <c r="B4798" s="2">
        <v>41789</v>
      </c>
      <c r="C4798" s="3">
        <v>0.75219907407407405</v>
      </c>
      <c r="D4798" t="s">
        <v>31</v>
      </c>
      <c r="E4798" t="s">
        <v>27</v>
      </c>
      <c r="F4798" t="s">
        <v>20</v>
      </c>
      <c r="G4798" t="s">
        <v>5</v>
      </c>
      <c r="H4798">
        <v>76423</v>
      </c>
      <c r="I4798">
        <f>IF(Table3_1[[#This Row],[Status]]="Hired",1,0)</f>
        <v>1</v>
      </c>
      <c r="J4798" t="b">
        <f>OR((Table3_1[[#This Row],[Offered Salary]]&lt;$O$27),(Table3_1[[#This Row],[Offered Salary]]&gt;$O$28))</f>
        <v>0</v>
      </c>
      <c r="K4798" t="str">
        <f>IF(Table3_1[[#This Row],[Offered Salary]]&lt;$O$27,"Low",IF(Table3_1[[#This Row],[Offered Salary]]&gt;$O$28,"High",""))</f>
        <v/>
      </c>
      <c r="L4798" s="6">
        <f>((Table3_1[[#This Row],[Offered Salary]]-$O$25)/$O$26)</f>
        <v>0.91639286467038428</v>
      </c>
    </row>
    <row r="4799" spans="1:12" x14ac:dyDescent="0.3">
      <c r="A4799">
        <v>286661</v>
      </c>
      <c r="B4799" s="2">
        <v>41789</v>
      </c>
      <c r="C4799" s="3">
        <v>0.7540972222222222</v>
      </c>
      <c r="D4799" t="s">
        <v>31</v>
      </c>
      <c r="E4799" t="s">
        <v>27</v>
      </c>
      <c r="F4799" t="s">
        <v>20</v>
      </c>
      <c r="G4799" t="s">
        <v>5</v>
      </c>
      <c r="H4799">
        <v>19750</v>
      </c>
      <c r="I4799">
        <f>IF(Table3_1[[#This Row],[Status]]="Hired",1,0)</f>
        <v>1</v>
      </c>
      <c r="J4799" t="b">
        <f>OR((Table3_1[[#This Row],[Offered Salary]]&lt;$O$27),(Table3_1[[#This Row],[Offered Salary]]&gt;$O$28))</f>
        <v>0</v>
      </c>
      <c r="K4799" t="str">
        <f>IF(Table3_1[[#This Row],[Offered Salary]]&lt;$O$27,"Low",IF(Table3_1[[#This Row],[Offered Salary]]&gt;$O$28,"High",""))</f>
        <v/>
      </c>
      <c r="L4799" s="6">
        <f>((Table3_1[[#This Row],[Offered Salary]]-$O$25)/$O$26)</f>
        <v>-1.0479771328249108</v>
      </c>
    </row>
    <row r="4800" spans="1:12" x14ac:dyDescent="0.3">
      <c r="A4800">
        <v>234992</v>
      </c>
      <c r="B4800" s="2">
        <v>41789</v>
      </c>
      <c r="C4800" s="3">
        <v>0.7552430555555556</v>
      </c>
      <c r="D4800" t="s">
        <v>31</v>
      </c>
      <c r="E4800" t="s">
        <v>27</v>
      </c>
      <c r="F4800" t="s">
        <v>20</v>
      </c>
      <c r="G4800" t="s">
        <v>5</v>
      </c>
      <c r="H4800">
        <v>99645</v>
      </c>
      <c r="I4800">
        <f>IF(Table3_1[[#This Row],[Status]]="Hired",1,0)</f>
        <v>1</v>
      </c>
      <c r="J4800" t="b">
        <f>OR((Table3_1[[#This Row],[Offered Salary]]&lt;$O$27),(Table3_1[[#This Row],[Offered Salary]]&gt;$O$28))</f>
        <v>0</v>
      </c>
      <c r="K4800" t="str">
        <f>IF(Table3_1[[#This Row],[Offered Salary]]&lt;$O$27,"Low",IF(Table3_1[[#This Row],[Offered Salary]]&gt;$O$28,"High",""))</f>
        <v/>
      </c>
      <c r="L4800" s="6">
        <f>((Table3_1[[#This Row],[Offered Salary]]-$O$25)/$O$26)</f>
        <v>1.7213017292414452</v>
      </c>
    </row>
    <row r="4801" spans="1:12" x14ac:dyDescent="0.3">
      <c r="A4801">
        <v>860546</v>
      </c>
      <c r="B4801" s="2">
        <v>41793</v>
      </c>
      <c r="C4801" s="3">
        <v>0.5481018518518519</v>
      </c>
      <c r="D4801" t="s">
        <v>31</v>
      </c>
      <c r="E4801" t="s">
        <v>27</v>
      </c>
      <c r="F4801" t="s">
        <v>20</v>
      </c>
      <c r="G4801" t="s">
        <v>5</v>
      </c>
      <c r="H4801">
        <v>58768</v>
      </c>
      <c r="I4801">
        <f>IF(Table3_1[[#This Row],[Status]]="Hired",1,0)</f>
        <v>1</v>
      </c>
      <c r="J4801" t="b">
        <f>OR((Table3_1[[#This Row],[Offered Salary]]&lt;$O$27),(Table3_1[[#This Row],[Offered Salary]]&gt;$O$28))</f>
        <v>0</v>
      </c>
      <c r="K4801" t="str">
        <f>IF(Table3_1[[#This Row],[Offered Salary]]&lt;$O$27,"Low",IF(Table3_1[[#This Row],[Offered Salary]]&gt;$O$28,"High",""))</f>
        <v/>
      </c>
      <c r="L4801" s="6">
        <f>((Table3_1[[#This Row],[Offered Salary]]-$O$25)/$O$26)</f>
        <v>0.30444445350846527</v>
      </c>
    </row>
    <row r="4802" spans="1:12" x14ac:dyDescent="0.3">
      <c r="A4802">
        <v>907437</v>
      </c>
      <c r="B4802" s="2">
        <v>41794</v>
      </c>
      <c r="C4802" s="3">
        <v>0.46457175925925925</v>
      </c>
      <c r="D4802" t="s">
        <v>31</v>
      </c>
      <c r="E4802" t="s">
        <v>27</v>
      </c>
      <c r="F4802" t="s">
        <v>20</v>
      </c>
      <c r="G4802" t="s">
        <v>5</v>
      </c>
      <c r="H4802">
        <v>21029</v>
      </c>
      <c r="I4802">
        <f>IF(Table3_1[[#This Row],[Status]]="Hired",1,0)</f>
        <v>1</v>
      </c>
      <c r="J4802" t="b">
        <f>OR((Table3_1[[#This Row],[Offered Salary]]&lt;$O$27),(Table3_1[[#This Row],[Offered Salary]]&gt;$O$28))</f>
        <v>0</v>
      </c>
      <c r="K4802" t="str">
        <f>IF(Table3_1[[#This Row],[Offered Salary]]&lt;$O$27,"Low",IF(Table3_1[[#This Row],[Offered Salary]]&gt;$O$28,"High",""))</f>
        <v/>
      </c>
      <c r="L4802" s="6">
        <f>((Table3_1[[#This Row],[Offered Salary]]-$O$25)/$O$26)</f>
        <v>-1.0036451012261516</v>
      </c>
    </row>
    <row r="4803" spans="1:12" x14ac:dyDescent="0.3">
      <c r="A4803">
        <v>100074</v>
      </c>
      <c r="B4803" s="2">
        <v>41848</v>
      </c>
      <c r="C4803" s="3">
        <v>0.39685185185185184</v>
      </c>
      <c r="D4803" t="s">
        <v>31</v>
      </c>
      <c r="E4803" t="s">
        <v>27</v>
      </c>
      <c r="F4803" t="s">
        <v>20</v>
      </c>
      <c r="G4803" t="s">
        <v>5</v>
      </c>
      <c r="H4803">
        <v>52735</v>
      </c>
      <c r="I4803">
        <f>IF(Table3_1[[#This Row],[Status]]="Hired",1,0)</f>
        <v>1</v>
      </c>
      <c r="J4803" t="b">
        <f>OR((Table3_1[[#This Row],[Offered Salary]]&lt;$O$27),(Table3_1[[#This Row],[Offered Salary]]&gt;$O$28))</f>
        <v>0</v>
      </c>
      <c r="K4803" t="str">
        <f>IF(Table3_1[[#This Row],[Offered Salary]]&lt;$O$27,"Low",IF(Table3_1[[#This Row],[Offered Salary]]&gt;$O$28,"High",""))</f>
        <v/>
      </c>
      <c r="L4803" s="6">
        <f>((Table3_1[[#This Row],[Offered Salary]]-$O$25)/$O$26)</f>
        <v>9.5331750900713524E-2</v>
      </c>
    </row>
    <row r="4804" spans="1:12" x14ac:dyDescent="0.3">
      <c r="A4804">
        <v>621297</v>
      </c>
      <c r="B4804" s="2">
        <v>41771</v>
      </c>
      <c r="C4804" s="3">
        <v>0.39839120370370368</v>
      </c>
      <c r="D4804" t="s">
        <v>31</v>
      </c>
      <c r="E4804" t="s">
        <v>29</v>
      </c>
      <c r="F4804" t="s">
        <v>18</v>
      </c>
      <c r="G4804" t="s">
        <v>5</v>
      </c>
      <c r="H4804">
        <v>47912</v>
      </c>
      <c r="I4804">
        <f>IF(Table3_1[[#This Row],[Status]]="Hired",1,0)</f>
        <v>1</v>
      </c>
      <c r="J4804" t="b">
        <f>OR((Table3_1[[#This Row],[Offered Salary]]&lt;$O$27),(Table3_1[[#This Row],[Offered Salary]]&gt;$O$28))</f>
        <v>0</v>
      </c>
      <c r="K4804" t="str">
        <f>IF(Table3_1[[#This Row],[Offered Salary]]&lt;$O$27,"Low",IF(Table3_1[[#This Row],[Offered Salary]]&gt;$O$28,"High",""))</f>
        <v/>
      </c>
      <c r="L4804" s="6">
        <f>((Table3_1[[#This Row],[Offered Salary]]-$O$25)/$O$26)</f>
        <v>-7.184056215700016E-2</v>
      </c>
    </row>
    <row r="4805" spans="1:12" x14ac:dyDescent="0.3">
      <c r="A4805">
        <v>461385</v>
      </c>
      <c r="B4805" s="2">
        <v>41771</v>
      </c>
      <c r="C4805" s="3">
        <v>0.40009259259259261</v>
      </c>
      <c r="D4805" t="s">
        <v>31</v>
      </c>
      <c r="E4805" t="s">
        <v>29</v>
      </c>
      <c r="F4805" t="s">
        <v>18</v>
      </c>
      <c r="G4805" t="s">
        <v>5</v>
      </c>
      <c r="H4805">
        <v>23882</v>
      </c>
      <c r="I4805">
        <f>IF(Table3_1[[#This Row],[Status]]="Hired",1,0)</f>
        <v>1</v>
      </c>
      <c r="J4805" t="b">
        <f>OR((Table3_1[[#This Row],[Offered Salary]]&lt;$O$27),(Table3_1[[#This Row],[Offered Salary]]&gt;$O$28))</f>
        <v>0</v>
      </c>
      <c r="K4805" t="str">
        <f>IF(Table3_1[[#This Row],[Offered Salary]]&lt;$O$27,"Low",IF(Table3_1[[#This Row],[Offered Salary]]&gt;$O$28,"High",""))</f>
        <v/>
      </c>
      <c r="L4805" s="6">
        <f>((Table3_1[[#This Row],[Offered Salary]]-$O$25)/$O$26)</f>
        <v>-0.90475590173337583</v>
      </c>
    </row>
    <row r="4806" spans="1:12" x14ac:dyDescent="0.3">
      <c r="A4806">
        <v>453777</v>
      </c>
      <c r="B4806" s="2">
        <v>41771</v>
      </c>
      <c r="C4806" s="3">
        <v>0.40127314814814813</v>
      </c>
      <c r="D4806" t="s">
        <v>31</v>
      </c>
      <c r="E4806" t="s">
        <v>29</v>
      </c>
      <c r="F4806" t="s">
        <v>18</v>
      </c>
      <c r="G4806" t="s">
        <v>5</v>
      </c>
      <c r="H4806">
        <v>40903</v>
      </c>
      <c r="I4806">
        <f>IF(Table3_1[[#This Row],[Status]]="Hired",1,0)</f>
        <v>1</v>
      </c>
      <c r="J4806" t="b">
        <f>OR((Table3_1[[#This Row],[Offered Salary]]&lt;$O$27),(Table3_1[[#This Row],[Offered Salary]]&gt;$O$28))</f>
        <v>0</v>
      </c>
      <c r="K4806" t="str">
        <f>IF(Table3_1[[#This Row],[Offered Salary]]&lt;$O$27,"Low",IF(Table3_1[[#This Row],[Offered Salary]]&gt;$O$28,"High",""))</f>
        <v/>
      </c>
      <c r="L4806" s="6">
        <f>((Table3_1[[#This Row],[Offered Salary]]-$O$25)/$O$26)</f>
        <v>-0.31478286823651813</v>
      </c>
    </row>
    <row r="4807" spans="1:12" x14ac:dyDescent="0.3">
      <c r="A4807">
        <v>571467</v>
      </c>
      <c r="B4807" s="2">
        <v>41848</v>
      </c>
      <c r="C4807" s="3">
        <v>0.3971412037037037</v>
      </c>
      <c r="D4807" t="s">
        <v>31</v>
      </c>
      <c r="E4807" t="s">
        <v>27</v>
      </c>
      <c r="F4807" t="s">
        <v>18</v>
      </c>
      <c r="G4807" t="s">
        <v>5</v>
      </c>
      <c r="H4807">
        <v>74737</v>
      </c>
      <c r="I4807">
        <f>IF(Table3_1[[#This Row],[Status]]="Hired",1,0)</f>
        <v>1</v>
      </c>
      <c r="J4807" t="b">
        <f>OR((Table3_1[[#This Row],[Offered Salary]]&lt;$O$27),(Table3_1[[#This Row],[Offered Salary]]&gt;$O$28))</f>
        <v>0</v>
      </c>
      <c r="K4807" t="str">
        <f>IF(Table3_1[[#This Row],[Offered Salary]]&lt;$O$27,"Low",IF(Table3_1[[#This Row],[Offered Salary]]&gt;$O$28,"High",""))</f>
        <v/>
      </c>
      <c r="L4807" s="6">
        <f>((Table3_1[[#This Row],[Offered Salary]]-$O$25)/$O$26)</f>
        <v>0.8579536111320667</v>
      </c>
    </row>
    <row r="4808" spans="1:12" x14ac:dyDescent="0.3">
      <c r="A4808">
        <v>755303</v>
      </c>
      <c r="B4808" s="2">
        <v>41849</v>
      </c>
      <c r="C4808" s="3">
        <v>0.31549768518518517</v>
      </c>
      <c r="D4808" t="s">
        <v>30</v>
      </c>
      <c r="E4808" t="s">
        <v>27</v>
      </c>
      <c r="F4808" t="s">
        <v>18</v>
      </c>
      <c r="G4808" t="s">
        <v>5</v>
      </c>
      <c r="H4808">
        <v>22798</v>
      </c>
      <c r="I4808">
        <f>IF(Table3_1[[#This Row],[Status]]="Hired",1,0)</f>
        <v>0</v>
      </c>
      <c r="J4808" t="b">
        <f>OR((Table3_1[[#This Row],[Offered Salary]]&lt;$O$27),(Table3_1[[#This Row],[Offered Salary]]&gt;$O$28))</f>
        <v>0</v>
      </c>
      <c r="K4808" t="str">
        <f>IF(Table3_1[[#This Row],[Offered Salary]]&lt;$O$27,"Low",IF(Table3_1[[#This Row],[Offered Salary]]&gt;$O$28,"High",""))</f>
        <v/>
      </c>
      <c r="L4808" s="6">
        <f>((Table3_1[[#This Row],[Offered Salary]]-$O$25)/$O$26)</f>
        <v>-0.94232894493357522</v>
      </c>
    </row>
    <row r="4809" spans="1:12" x14ac:dyDescent="0.3">
      <c r="A4809">
        <v>745801</v>
      </c>
      <c r="B4809" s="2">
        <v>41849</v>
      </c>
      <c r="C4809" s="3">
        <v>0.31582175925925926</v>
      </c>
      <c r="D4809" t="s">
        <v>31</v>
      </c>
      <c r="E4809" t="s">
        <v>29</v>
      </c>
      <c r="F4809" t="s">
        <v>18</v>
      </c>
      <c r="G4809" t="s">
        <v>5</v>
      </c>
      <c r="H4809">
        <v>89179</v>
      </c>
      <c r="I4809">
        <f>IF(Table3_1[[#This Row],[Status]]="Hired",1,0)</f>
        <v>1</v>
      </c>
      <c r="J4809" t="b">
        <f>OR((Table3_1[[#This Row],[Offered Salary]]&lt;$O$27),(Table3_1[[#This Row],[Offered Salary]]&gt;$O$28))</f>
        <v>0</v>
      </c>
      <c r="K4809" t="str">
        <f>IF(Table3_1[[#This Row],[Offered Salary]]&lt;$O$27,"Low",IF(Table3_1[[#This Row],[Offered Salary]]&gt;$O$28,"High",""))</f>
        <v/>
      </c>
      <c r="L4809" s="6">
        <f>((Table3_1[[#This Row],[Offered Salary]]-$O$25)/$O$26)</f>
        <v>1.3585346903730995</v>
      </c>
    </row>
    <row r="4810" spans="1:12" x14ac:dyDescent="0.3">
      <c r="A4810">
        <v>341013</v>
      </c>
      <c r="B4810" s="2">
        <v>41849</v>
      </c>
      <c r="C4810" s="3">
        <v>0.31578703703703703</v>
      </c>
      <c r="D4810" t="s">
        <v>30</v>
      </c>
      <c r="E4810" t="s">
        <v>28</v>
      </c>
      <c r="F4810" t="s">
        <v>18</v>
      </c>
      <c r="G4810" t="s">
        <v>5</v>
      </c>
      <c r="H4810">
        <v>30545</v>
      </c>
      <c r="I4810">
        <f>IF(Table3_1[[#This Row],[Status]]="Hired",1,0)</f>
        <v>0</v>
      </c>
      <c r="J4810" t="b">
        <f>OR((Table3_1[[#This Row],[Offered Salary]]&lt;$O$27),(Table3_1[[#This Row],[Offered Salary]]&gt;$O$28))</f>
        <v>0</v>
      </c>
      <c r="K4810" t="str">
        <f>IF(Table3_1[[#This Row],[Offered Salary]]&lt;$O$27,"Low",IF(Table3_1[[#This Row],[Offered Salary]]&gt;$O$28,"High",""))</f>
        <v/>
      </c>
      <c r="L4810" s="6">
        <f>((Table3_1[[#This Row],[Offered Salary]]-$O$25)/$O$26)</f>
        <v>-0.67380646737643068</v>
      </c>
    </row>
    <row r="4811" spans="1:12" x14ac:dyDescent="0.3">
      <c r="A4811">
        <v>206055</v>
      </c>
      <c r="B4811" s="2">
        <v>41850</v>
      </c>
      <c r="C4811" s="3">
        <v>0.68386574074074069</v>
      </c>
      <c r="D4811" t="s">
        <v>31</v>
      </c>
      <c r="E4811" t="s">
        <v>27</v>
      </c>
      <c r="F4811" t="s">
        <v>18</v>
      </c>
      <c r="G4811" t="s">
        <v>5</v>
      </c>
      <c r="H4811">
        <v>58887</v>
      </c>
      <c r="I4811">
        <f>IF(Table3_1[[#This Row],[Status]]="Hired",1,0)</f>
        <v>1</v>
      </c>
      <c r="J4811" t="b">
        <f>OR((Table3_1[[#This Row],[Offered Salary]]&lt;$O$27),(Table3_1[[#This Row],[Offered Salary]]&gt;$O$28))</f>
        <v>0</v>
      </c>
      <c r="K4811" t="str">
        <f>IF(Table3_1[[#This Row],[Offered Salary]]&lt;$O$27,"Low",IF(Table3_1[[#This Row],[Offered Salary]]&gt;$O$28,"High",""))</f>
        <v/>
      </c>
      <c r="L4811" s="6">
        <f>((Table3_1[[#This Row],[Offered Salary]]-$O$25)/$O$26)</f>
        <v>0.30856916950553515</v>
      </c>
    </row>
    <row r="4812" spans="1:12" x14ac:dyDescent="0.3">
      <c r="A4812">
        <v>826824</v>
      </c>
      <c r="B4812" s="2">
        <v>41792</v>
      </c>
      <c r="C4812" s="3">
        <v>0.39837962962962964</v>
      </c>
      <c r="D4812" t="s">
        <v>31</v>
      </c>
      <c r="E4812" t="s">
        <v>27</v>
      </c>
      <c r="F4812" t="s">
        <v>17</v>
      </c>
      <c r="G4812" t="s">
        <v>6</v>
      </c>
      <c r="H4812">
        <v>2420</v>
      </c>
      <c r="I4812">
        <f>IF(Table3_1[[#This Row],[Status]]="Hired",1,0)</f>
        <v>1</v>
      </c>
      <c r="J4812" t="b">
        <f>OR((Table3_1[[#This Row],[Offered Salary]]&lt;$O$27),(Table3_1[[#This Row],[Offered Salary]]&gt;$O$28))</f>
        <v>1</v>
      </c>
      <c r="K4812" t="str">
        <f>IF(Table3_1[[#This Row],[Offered Salary]]&lt;$O$27,"Low",IF(Table3_1[[#This Row],[Offered Salary]]&gt;$O$28,"High",""))</f>
        <v>Low</v>
      </c>
      <c r="L4812" s="6">
        <f>((Table3_1[[#This Row],[Offered Salary]]-$O$25)/$O$26)</f>
        <v>-1.6486605633225633</v>
      </c>
    </row>
    <row r="4813" spans="1:12" x14ac:dyDescent="0.3">
      <c r="A4813">
        <v>497438</v>
      </c>
      <c r="B4813" s="2">
        <v>41862</v>
      </c>
      <c r="C4813" s="3">
        <v>0.39704861111111112</v>
      </c>
      <c r="D4813" t="s">
        <v>31</v>
      </c>
      <c r="E4813" t="s">
        <v>27</v>
      </c>
      <c r="F4813" t="s">
        <v>17</v>
      </c>
      <c r="G4813" t="s">
        <v>6</v>
      </c>
      <c r="H4813">
        <v>39343</v>
      </c>
      <c r="I4813">
        <f>IF(Table3_1[[#This Row],[Status]]="Hired",1,0)</f>
        <v>1</v>
      </c>
      <c r="J4813" t="b">
        <f>OR((Table3_1[[#This Row],[Offered Salary]]&lt;$O$27),(Table3_1[[#This Row],[Offered Salary]]&gt;$O$28))</f>
        <v>0</v>
      </c>
      <c r="K4813" t="str">
        <f>IF(Table3_1[[#This Row],[Offered Salary]]&lt;$O$27,"Low",IF(Table3_1[[#This Row],[Offered Salary]]&gt;$O$28,"High",""))</f>
        <v/>
      </c>
      <c r="L4813" s="6">
        <f>((Table3_1[[#This Row],[Offered Salary]]-$O$25)/$O$26)</f>
        <v>-0.36885477542499695</v>
      </c>
    </row>
    <row r="4814" spans="1:12" x14ac:dyDescent="0.3">
      <c r="A4814">
        <v>534827</v>
      </c>
      <c r="B4814" s="2">
        <v>41786</v>
      </c>
      <c r="C4814" s="3">
        <v>0.39717592592592593</v>
      </c>
      <c r="D4814" t="s">
        <v>31</v>
      </c>
      <c r="E4814" t="s">
        <v>27</v>
      </c>
      <c r="F4814" t="s">
        <v>17</v>
      </c>
      <c r="G4814" t="s">
        <v>22</v>
      </c>
      <c r="H4814">
        <v>34298</v>
      </c>
      <c r="I4814">
        <f>IF(Table3_1[[#This Row],[Status]]="Hired",1,0)</f>
        <v>1</v>
      </c>
      <c r="J4814" t="b">
        <f>OR((Table3_1[[#This Row],[Offered Salary]]&lt;$O$27),(Table3_1[[#This Row],[Offered Salary]]&gt;$O$28))</f>
        <v>0</v>
      </c>
      <c r="K4814" t="str">
        <f>IF(Table3_1[[#This Row],[Offered Salary]]&lt;$O$27,"Low",IF(Table3_1[[#This Row],[Offered Salary]]&gt;$O$28,"High",""))</f>
        <v/>
      </c>
      <c r="L4814" s="6">
        <f>((Table3_1[[#This Row],[Offered Salary]]-$O$25)/$O$26)</f>
        <v>-0.54372193681337877</v>
      </c>
    </row>
    <row r="4815" spans="1:12" x14ac:dyDescent="0.3">
      <c r="A4815">
        <v>12713</v>
      </c>
      <c r="B4815" s="2">
        <v>41787</v>
      </c>
      <c r="C4815" s="3">
        <v>0.60293981481481485</v>
      </c>
      <c r="D4815" t="s">
        <v>31</v>
      </c>
      <c r="E4815" t="s">
        <v>29</v>
      </c>
      <c r="F4815" t="s">
        <v>17</v>
      </c>
      <c r="G4815" t="s">
        <v>10</v>
      </c>
      <c r="H4815">
        <v>53360</v>
      </c>
      <c r="I4815">
        <f>IF(Table3_1[[#This Row],[Status]]="Hired",1,0)</f>
        <v>1</v>
      </c>
      <c r="J4815" t="b">
        <f>OR((Table3_1[[#This Row],[Offered Salary]]&lt;$O$27),(Table3_1[[#This Row],[Offered Salary]]&gt;$O$28))</f>
        <v>0</v>
      </c>
      <c r="K4815" t="str">
        <f>IF(Table3_1[[#This Row],[Offered Salary]]&lt;$O$27,"Low",IF(Table3_1[[#This Row],[Offered Salary]]&gt;$O$28,"High",""))</f>
        <v/>
      </c>
      <c r="L4815" s="6">
        <f>((Table3_1[[#This Row],[Offered Salary]]-$O$25)/$O$26)</f>
        <v>0.11699517525507203</v>
      </c>
    </row>
    <row r="4816" spans="1:12" x14ac:dyDescent="0.3">
      <c r="A4816">
        <v>53569</v>
      </c>
      <c r="B4816" s="2">
        <v>41787</v>
      </c>
      <c r="C4816" s="3">
        <v>0.60318287037037033</v>
      </c>
      <c r="D4816" t="s">
        <v>30</v>
      </c>
      <c r="E4816" t="s">
        <v>29</v>
      </c>
      <c r="F4816" t="s">
        <v>17</v>
      </c>
      <c r="G4816" t="s">
        <v>10</v>
      </c>
      <c r="H4816">
        <v>37037</v>
      </c>
      <c r="I4816">
        <f>IF(Table3_1[[#This Row],[Status]]="Hired",1,0)</f>
        <v>0</v>
      </c>
      <c r="J4816" t="b">
        <f>OR((Table3_1[[#This Row],[Offered Salary]]&lt;$O$27),(Table3_1[[#This Row],[Offered Salary]]&gt;$O$28))</f>
        <v>0</v>
      </c>
      <c r="K4816" t="str">
        <f>IF(Table3_1[[#This Row],[Offered Salary]]&lt;$O$27,"Low",IF(Table3_1[[#This Row],[Offered Salary]]&gt;$O$28,"High",""))</f>
        <v/>
      </c>
      <c r="L4816" s="6">
        <f>((Table3_1[[#This Row],[Offered Salary]]-$O$25)/$O$26)</f>
        <v>-0.44878414592283811</v>
      </c>
    </row>
    <row r="4817" spans="1:12" x14ac:dyDescent="0.3">
      <c r="A4817">
        <v>136222</v>
      </c>
      <c r="B4817" s="2">
        <v>41787</v>
      </c>
      <c r="C4817" s="3">
        <v>0.60400462962962964</v>
      </c>
      <c r="D4817" t="s">
        <v>31</v>
      </c>
      <c r="E4817" t="s">
        <v>29</v>
      </c>
      <c r="F4817" t="s">
        <v>17</v>
      </c>
      <c r="G4817" t="s">
        <v>10</v>
      </c>
      <c r="H4817">
        <v>32173</v>
      </c>
      <c r="I4817">
        <f>IF(Table3_1[[#This Row],[Status]]="Hired",1,0)</f>
        <v>1</v>
      </c>
      <c r="J4817" t="b">
        <f>OR((Table3_1[[#This Row],[Offered Salary]]&lt;$O$27),(Table3_1[[#This Row],[Offered Salary]]&gt;$O$28))</f>
        <v>0</v>
      </c>
      <c r="K4817" t="str">
        <f>IF(Table3_1[[#This Row],[Offered Salary]]&lt;$O$27,"Low",IF(Table3_1[[#This Row],[Offered Salary]]&gt;$O$28,"High",""))</f>
        <v/>
      </c>
      <c r="L4817" s="6">
        <f>((Table3_1[[#This Row],[Offered Salary]]-$O$25)/$O$26)</f>
        <v>-0.61737757961819772</v>
      </c>
    </row>
    <row r="4818" spans="1:12" x14ac:dyDescent="0.3">
      <c r="A4818">
        <v>48454</v>
      </c>
      <c r="B4818" s="2">
        <v>41842</v>
      </c>
      <c r="C4818" s="3">
        <v>0.39748842592592593</v>
      </c>
      <c r="D4818" t="s">
        <v>31</v>
      </c>
      <c r="E4818" t="s">
        <v>27</v>
      </c>
      <c r="F4818" t="s">
        <v>17</v>
      </c>
      <c r="G4818" t="s">
        <v>10</v>
      </c>
      <c r="H4818">
        <v>67756</v>
      </c>
      <c r="I4818">
        <f>IF(Table3_1[[#This Row],[Status]]="Hired",1,0)</f>
        <v>1</v>
      </c>
      <c r="J4818" t="b">
        <f>OR((Table3_1[[#This Row],[Offered Salary]]&lt;$O$27),(Table3_1[[#This Row],[Offered Salary]]&gt;$O$28))</f>
        <v>0</v>
      </c>
      <c r="K4818" t="str">
        <f>IF(Table3_1[[#This Row],[Offered Salary]]&lt;$O$27,"Low",IF(Table3_1[[#This Row],[Offered Salary]]&gt;$O$28,"High",""))</f>
        <v/>
      </c>
      <c r="L4818" s="6">
        <f>((Table3_1[[#This Row],[Offered Salary]]-$O$25)/$O$26)</f>
        <v>0.61598182646362398</v>
      </c>
    </row>
    <row r="4819" spans="1:12" x14ac:dyDescent="0.3">
      <c r="A4819">
        <v>23734</v>
      </c>
      <c r="B4819" s="2">
        <v>41845</v>
      </c>
      <c r="C4819" s="3">
        <v>0.56027777777777776</v>
      </c>
      <c r="D4819" t="s">
        <v>30</v>
      </c>
      <c r="E4819" t="s">
        <v>29</v>
      </c>
      <c r="F4819" t="s">
        <v>17</v>
      </c>
      <c r="G4819" t="s">
        <v>8</v>
      </c>
      <c r="H4819">
        <v>16940</v>
      </c>
      <c r="I4819">
        <f>IF(Table3_1[[#This Row],[Status]]="Hired",1,0)</f>
        <v>0</v>
      </c>
      <c r="J4819" t="b">
        <f>OR((Table3_1[[#This Row],[Offered Salary]]&lt;$O$27),(Table3_1[[#This Row],[Offered Salary]]&gt;$O$28))</f>
        <v>0</v>
      </c>
      <c r="K4819" t="str">
        <f>IF(Table3_1[[#This Row],[Offered Salary]]&lt;$O$27,"Low",IF(Table3_1[[#This Row],[Offered Salary]]&gt;$O$28,"High",""))</f>
        <v/>
      </c>
      <c r="L4819" s="6">
        <f>((Table3_1[[#This Row],[Offered Salary]]-$O$25)/$O$26)</f>
        <v>-1.1453758887221066</v>
      </c>
    </row>
    <row r="4820" spans="1:12" x14ac:dyDescent="0.3">
      <c r="A4820">
        <v>233518</v>
      </c>
      <c r="B4820" s="2">
        <v>41845</v>
      </c>
      <c r="C4820" s="3">
        <v>0.56090277777777775</v>
      </c>
      <c r="D4820" t="s">
        <v>31</v>
      </c>
      <c r="E4820" t="s">
        <v>27</v>
      </c>
      <c r="F4820" t="s">
        <v>17</v>
      </c>
      <c r="G4820" t="s">
        <v>8</v>
      </c>
      <c r="H4820">
        <v>75652</v>
      </c>
      <c r="I4820">
        <f>IF(Table3_1[[#This Row],[Status]]="Hired",1,0)</f>
        <v>1</v>
      </c>
      <c r="J4820" t="b">
        <f>OR((Table3_1[[#This Row],[Offered Salary]]&lt;$O$27),(Table3_1[[#This Row],[Offered Salary]]&gt;$O$28))</f>
        <v>0</v>
      </c>
      <c r="K4820" t="str">
        <f>IF(Table3_1[[#This Row],[Offered Salary]]&lt;$O$27,"Low",IF(Table3_1[[#This Row],[Offered Salary]]&gt;$O$28,"High",""))</f>
        <v/>
      </c>
      <c r="L4820" s="6">
        <f>((Table3_1[[#This Row],[Offered Salary]]-$O$25)/$O$26)</f>
        <v>0.88966886438684756</v>
      </c>
    </row>
    <row r="4821" spans="1:12" x14ac:dyDescent="0.3">
      <c r="A4821">
        <v>217041</v>
      </c>
      <c r="B4821" s="2">
        <v>41870</v>
      </c>
      <c r="C4821" s="3">
        <v>0.39688657407407407</v>
      </c>
      <c r="D4821" t="s">
        <v>31</v>
      </c>
      <c r="E4821" t="s">
        <v>27</v>
      </c>
      <c r="F4821" t="s">
        <v>20</v>
      </c>
      <c r="G4821" t="s">
        <v>10</v>
      </c>
      <c r="H4821">
        <v>69061</v>
      </c>
      <c r="I4821">
        <f>IF(Table3_1[[#This Row],[Status]]="Hired",1,0)</f>
        <v>1</v>
      </c>
      <c r="J4821" t="b">
        <f>OR((Table3_1[[#This Row],[Offered Salary]]&lt;$O$27),(Table3_1[[#This Row],[Offered Salary]]&gt;$O$28))</f>
        <v>0</v>
      </c>
      <c r="K4821" t="str">
        <f>IF(Table3_1[[#This Row],[Offered Salary]]&lt;$O$27,"Low",IF(Table3_1[[#This Row],[Offered Salary]]&gt;$O$28,"High",""))</f>
        <v/>
      </c>
      <c r="L4821" s="6">
        <f>((Table3_1[[#This Row],[Offered Salary]]-$O$25)/$O$26)</f>
        <v>0.66121505651552459</v>
      </c>
    </row>
    <row r="4822" spans="1:12" x14ac:dyDescent="0.3">
      <c r="A4822">
        <v>41558</v>
      </c>
      <c r="B4822" s="2">
        <v>41870</v>
      </c>
      <c r="C4822" s="3">
        <v>0.39756944444444442</v>
      </c>
      <c r="D4822" t="s">
        <v>31</v>
      </c>
      <c r="E4822" t="s">
        <v>28</v>
      </c>
      <c r="F4822" t="s">
        <v>20</v>
      </c>
      <c r="G4822" t="s">
        <v>10</v>
      </c>
      <c r="H4822">
        <v>35887</v>
      </c>
      <c r="I4822">
        <f>IF(Table3_1[[#This Row],[Status]]="Hired",1,0)</f>
        <v>1</v>
      </c>
      <c r="J4822" t="b">
        <f>OR((Table3_1[[#This Row],[Offered Salary]]&lt;$O$27),(Table3_1[[#This Row],[Offered Salary]]&gt;$O$28))</f>
        <v>0</v>
      </c>
      <c r="K4822" t="str">
        <f>IF(Table3_1[[#This Row],[Offered Salary]]&lt;$O$27,"Low",IF(Table3_1[[#This Row],[Offered Salary]]&gt;$O$28,"High",""))</f>
        <v/>
      </c>
      <c r="L4822" s="6">
        <f>((Table3_1[[#This Row],[Offered Salary]]-$O$25)/$O$26)</f>
        <v>-0.48864484673485775</v>
      </c>
    </row>
    <row r="4823" spans="1:12" x14ac:dyDescent="0.3">
      <c r="A4823">
        <v>421656</v>
      </c>
      <c r="B4823" s="2">
        <v>41786</v>
      </c>
      <c r="C4823" s="3">
        <v>0.39707175925925925</v>
      </c>
      <c r="D4823" t="s">
        <v>31</v>
      </c>
      <c r="E4823" t="s">
        <v>27</v>
      </c>
      <c r="F4823" t="s">
        <v>20</v>
      </c>
      <c r="G4823" t="s">
        <v>8</v>
      </c>
      <c r="H4823">
        <v>13687</v>
      </c>
      <c r="I4823">
        <f>IF(Table3_1[[#This Row],[Status]]="Hired",1,0)</f>
        <v>1</v>
      </c>
      <c r="J4823" t="b">
        <f>OR((Table3_1[[#This Row],[Offered Salary]]&lt;$O$27),(Table3_1[[#This Row],[Offered Salary]]&gt;$O$28))</f>
        <v>0</v>
      </c>
      <c r="K4823" t="str">
        <f>IF(Table3_1[[#This Row],[Offered Salary]]&lt;$O$27,"Low",IF(Table3_1[[#This Row],[Offered Salary]]&gt;$O$28,"High",""))</f>
        <v/>
      </c>
      <c r="L4823" s="6">
        <f>((Table3_1[[#This Row],[Offered Salary]]-$O$25)/$O$26)</f>
        <v>-1.2581296798016717</v>
      </c>
    </row>
    <row r="4824" spans="1:12" x14ac:dyDescent="0.3">
      <c r="A4824">
        <v>470479</v>
      </c>
      <c r="B4824" s="2">
        <v>41786</v>
      </c>
      <c r="C4824" s="3">
        <v>0.39782407407407405</v>
      </c>
      <c r="D4824" t="s">
        <v>30</v>
      </c>
      <c r="E4824" t="s">
        <v>29</v>
      </c>
      <c r="F4824" t="s">
        <v>20</v>
      </c>
      <c r="G4824" t="s">
        <v>8</v>
      </c>
      <c r="H4824">
        <v>97805</v>
      </c>
      <c r="I4824">
        <f>IF(Table3_1[[#This Row],[Status]]="Hired",1,0)</f>
        <v>0</v>
      </c>
      <c r="J4824" t="b">
        <f>OR((Table3_1[[#This Row],[Offered Salary]]&lt;$O$27),(Table3_1[[#This Row],[Offered Salary]]&gt;$O$28))</f>
        <v>0</v>
      </c>
      <c r="K4824" t="str">
        <f>IF(Table3_1[[#This Row],[Offered Salary]]&lt;$O$27,"Low",IF(Table3_1[[#This Row],[Offered Salary]]&gt;$O$28,"High",""))</f>
        <v/>
      </c>
      <c r="L4824" s="6">
        <f>((Table3_1[[#This Row],[Offered Salary]]-$O$25)/$O$26)</f>
        <v>1.6575246079422139</v>
      </c>
    </row>
    <row r="4825" spans="1:12" x14ac:dyDescent="0.3">
      <c r="A4825">
        <v>131236</v>
      </c>
      <c r="B4825" s="2">
        <v>41786</v>
      </c>
      <c r="C4825" s="3">
        <v>0.3982060185185185</v>
      </c>
      <c r="D4825" t="s">
        <v>31</v>
      </c>
      <c r="E4825" t="s">
        <v>27</v>
      </c>
      <c r="F4825" t="s">
        <v>20</v>
      </c>
      <c r="G4825" t="s">
        <v>8</v>
      </c>
      <c r="H4825">
        <v>59503</v>
      </c>
      <c r="I4825">
        <f>IF(Table3_1[[#This Row],[Status]]="Hired",1,0)</f>
        <v>1</v>
      </c>
      <c r="J4825" t="b">
        <f>OR((Table3_1[[#This Row],[Offered Salary]]&lt;$O$27),(Table3_1[[#This Row],[Offered Salary]]&gt;$O$28))</f>
        <v>0</v>
      </c>
      <c r="K4825" t="str">
        <f>IF(Table3_1[[#This Row],[Offered Salary]]&lt;$O$27,"Low",IF(Table3_1[[#This Row],[Offered Salary]]&gt;$O$28,"High",""))</f>
        <v/>
      </c>
      <c r="L4825" s="6">
        <f>((Table3_1[[#This Row],[Offered Salary]]-$O$25)/$O$26)</f>
        <v>0.32992064054919085</v>
      </c>
    </row>
    <row r="4826" spans="1:12" x14ac:dyDescent="0.3">
      <c r="A4826">
        <v>50753</v>
      </c>
      <c r="B4826" s="2">
        <v>41807</v>
      </c>
      <c r="C4826" s="3">
        <v>0.67895833333333333</v>
      </c>
      <c r="D4826" t="s">
        <v>31</v>
      </c>
      <c r="E4826" t="s">
        <v>27</v>
      </c>
      <c r="F4826" t="s">
        <v>17</v>
      </c>
      <c r="G4826" t="s">
        <v>1</v>
      </c>
      <c r="H4826">
        <v>54034</v>
      </c>
      <c r="I4826">
        <f>IF(Table3_1[[#This Row],[Status]]="Hired",1,0)</f>
        <v>1</v>
      </c>
      <c r="J4826" t="b">
        <f>OR((Table3_1[[#This Row],[Offered Salary]]&lt;$O$27),(Table3_1[[#This Row],[Offered Salary]]&gt;$O$28))</f>
        <v>0</v>
      </c>
      <c r="K4826" t="str">
        <f>IF(Table3_1[[#This Row],[Offered Salary]]&lt;$O$27,"Low",IF(Table3_1[[#This Row],[Offered Salary]]&gt;$O$28,"High",""))</f>
        <v/>
      </c>
      <c r="L4826" s="6">
        <f>((Table3_1[[#This Row],[Offered Salary]]-$O$25)/$O$26)</f>
        <v>0.14035701207881224</v>
      </c>
    </row>
    <row r="4827" spans="1:12" x14ac:dyDescent="0.3">
      <c r="A4827">
        <v>77406</v>
      </c>
      <c r="B4827" s="2">
        <v>41829</v>
      </c>
      <c r="C4827" s="3">
        <v>0.3921412037037037</v>
      </c>
      <c r="D4827" t="s">
        <v>30</v>
      </c>
      <c r="E4827" t="s">
        <v>27</v>
      </c>
      <c r="F4827" t="s">
        <v>17</v>
      </c>
      <c r="G4827" t="s">
        <v>1</v>
      </c>
      <c r="H4827">
        <v>13278</v>
      </c>
      <c r="I4827">
        <f>IF(Table3_1[[#This Row],[Status]]="Hired",1,0)</f>
        <v>0</v>
      </c>
      <c r="J4827" t="b">
        <f>OR((Table3_1[[#This Row],[Offered Salary]]&lt;$O$27),(Table3_1[[#This Row],[Offered Salary]]&gt;$O$28))</f>
        <v>0</v>
      </c>
      <c r="K4827" t="str">
        <f>IF(Table3_1[[#This Row],[Offered Salary]]&lt;$O$27,"Low",IF(Table3_1[[#This Row],[Offered Salary]]&gt;$O$28,"High",""))</f>
        <v/>
      </c>
      <c r="L4827" s="6">
        <f>((Table3_1[[#This Row],[Offered Salary]]-$O$25)/$O$26)</f>
        <v>-1.2723062246991639</v>
      </c>
    </row>
    <row r="4828" spans="1:12" x14ac:dyDescent="0.3">
      <c r="A4828">
        <v>41757</v>
      </c>
      <c r="B4828" s="2">
        <v>41786</v>
      </c>
      <c r="C4828" s="3">
        <v>0.39753472222222225</v>
      </c>
      <c r="D4828" t="s">
        <v>31</v>
      </c>
      <c r="E4828" t="s">
        <v>27</v>
      </c>
      <c r="F4828" t="s">
        <v>20</v>
      </c>
      <c r="G4828" t="s">
        <v>4</v>
      </c>
      <c r="H4828">
        <v>73197</v>
      </c>
      <c r="I4828">
        <f>IF(Table3_1[[#This Row],[Status]]="Hired",1,0)</f>
        <v>1</v>
      </c>
      <c r="J4828" t="b">
        <f>OR((Table3_1[[#This Row],[Offered Salary]]&lt;$O$27),(Table3_1[[#This Row],[Offered Salary]]&gt;$O$28))</f>
        <v>0</v>
      </c>
      <c r="K4828" t="str">
        <f>IF(Table3_1[[#This Row],[Offered Salary]]&lt;$O$27,"Low",IF(Table3_1[[#This Row],[Offered Salary]]&gt;$O$28,"High",""))</f>
        <v/>
      </c>
      <c r="L4828" s="6">
        <f>((Table3_1[[#This Row],[Offered Salary]]-$O$25)/$O$26)</f>
        <v>0.80457493352292742</v>
      </c>
    </row>
    <row r="4829" spans="1:12" x14ac:dyDescent="0.3">
      <c r="A4829">
        <v>497925</v>
      </c>
      <c r="B4829" s="2">
        <v>41856</v>
      </c>
      <c r="C4829" s="3">
        <v>0.39741898148148147</v>
      </c>
      <c r="D4829" t="s">
        <v>31</v>
      </c>
      <c r="E4829" t="s">
        <v>27</v>
      </c>
      <c r="F4829" t="s">
        <v>20</v>
      </c>
      <c r="G4829" t="s">
        <v>4</v>
      </c>
      <c r="H4829">
        <v>17227</v>
      </c>
      <c r="I4829">
        <f>IF(Table3_1[[#This Row],[Status]]="Hired",1,0)</f>
        <v>1</v>
      </c>
      <c r="J4829" t="b">
        <f>OR((Table3_1[[#This Row],[Offered Salary]]&lt;$O$27),(Table3_1[[#This Row],[Offered Salary]]&gt;$O$28))</f>
        <v>0</v>
      </c>
      <c r="K4829" t="str">
        <f>IF(Table3_1[[#This Row],[Offered Salary]]&lt;$O$27,"Low",IF(Table3_1[[#This Row],[Offered Salary]]&gt;$O$28,"High",""))</f>
        <v/>
      </c>
      <c r="L4829" s="6">
        <f>((Table3_1[[#This Row],[Offered Salary]]-$O$25)/$O$26)</f>
        <v>-1.1354280442585851</v>
      </c>
    </row>
    <row r="4830" spans="1:12" x14ac:dyDescent="0.3">
      <c r="A4830">
        <v>445061</v>
      </c>
      <c r="B4830" s="2">
        <v>41867</v>
      </c>
      <c r="C4830" s="3">
        <v>0.39640046296296294</v>
      </c>
      <c r="D4830" t="s">
        <v>31</v>
      </c>
      <c r="E4830" t="s">
        <v>29</v>
      </c>
      <c r="F4830" t="s">
        <v>20</v>
      </c>
      <c r="G4830" t="s">
        <v>6</v>
      </c>
      <c r="H4830">
        <v>90464</v>
      </c>
      <c r="I4830">
        <f>IF(Table3_1[[#This Row],[Status]]="Hired",1,0)</f>
        <v>1</v>
      </c>
      <c r="J4830" t="b">
        <f>OR((Table3_1[[#This Row],[Offered Salary]]&lt;$O$27),(Table3_1[[#This Row],[Offered Salary]]&gt;$O$28))</f>
        <v>0</v>
      </c>
      <c r="K4830" t="str">
        <f>IF(Table3_1[[#This Row],[Offered Salary]]&lt;$O$27,"Low",IF(Table3_1[[#This Row],[Offered Salary]]&gt;$O$28,"High",""))</f>
        <v/>
      </c>
      <c r="L4830" s="6">
        <f>((Table3_1[[#This Row],[Offered Salary]]-$O$25)/$O$26)</f>
        <v>1.4030746908456606</v>
      </c>
    </row>
    <row r="4831" spans="1:12" x14ac:dyDescent="0.3">
      <c r="A4831">
        <v>556785</v>
      </c>
      <c r="B4831" s="2">
        <v>41877</v>
      </c>
      <c r="C4831" s="3">
        <v>0.39809027777777778</v>
      </c>
      <c r="D4831" t="s">
        <v>31</v>
      </c>
      <c r="E4831" t="s">
        <v>29</v>
      </c>
      <c r="F4831" t="s">
        <v>20</v>
      </c>
      <c r="G4831" t="s">
        <v>4</v>
      </c>
      <c r="H4831">
        <v>57482</v>
      </c>
      <c r="I4831">
        <f>IF(Table3_1[[#This Row],[Status]]="Hired",1,0)</f>
        <v>1</v>
      </c>
      <c r="J4831" t="b">
        <f>OR((Table3_1[[#This Row],[Offered Salary]]&lt;$O$27),(Table3_1[[#This Row],[Offered Salary]]&gt;$O$28))</f>
        <v>0</v>
      </c>
      <c r="K4831" t="str">
        <f>IF(Table3_1[[#This Row],[Offered Salary]]&lt;$O$27,"Low",IF(Table3_1[[#This Row],[Offered Salary]]&gt;$O$28,"High",""))</f>
        <v/>
      </c>
      <c r="L4831" s="6">
        <f>((Table3_1[[#This Row],[Offered Salary]]-$O$25)/$O$26)</f>
        <v>0.25986979155693724</v>
      </c>
    </row>
    <row r="4832" spans="1:12" x14ac:dyDescent="0.3">
      <c r="A4832">
        <v>700644</v>
      </c>
      <c r="B4832" s="2">
        <v>41795</v>
      </c>
      <c r="C4832" s="3">
        <v>0.59709490740740745</v>
      </c>
      <c r="D4832" t="s">
        <v>31</v>
      </c>
      <c r="E4832" t="s">
        <v>27</v>
      </c>
      <c r="F4832" t="s">
        <v>12</v>
      </c>
      <c r="G4832" t="s">
        <v>6</v>
      </c>
      <c r="H4832">
        <v>24403</v>
      </c>
      <c r="I4832">
        <f>IF(Table3_1[[#This Row],[Status]]="Hired",1,0)</f>
        <v>1</v>
      </c>
      <c r="J4832" t="b">
        <f>OR((Table3_1[[#This Row],[Offered Salary]]&lt;$O$27),(Table3_1[[#This Row],[Offered Salary]]&gt;$O$28))</f>
        <v>0</v>
      </c>
      <c r="K4832" t="str">
        <f>IF(Table3_1[[#This Row],[Offered Salary]]&lt;$O$27,"Low",IF(Table3_1[[#This Row],[Offered Salary]]&gt;$O$28,"High",""))</f>
        <v/>
      </c>
      <c r="L4832" s="6">
        <f>((Table3_1[[#This Row],[Offered Salary]]-$O$25)/$O$26)</f>
        <v>-0.88669727119158259</v>
      </c>
    </row>
    <row r="4833" spans="1:12" x14ac:dyDescent="0.3">
      <c r="A4833">
        <v>456453</v>
      </c>
      <c r="B4833" s="2">
        <v>41822</v>
      </c>
      <c r="C4833" s="3">
        <v>0.4428125</v>
      </c>
      <c r="D4833" t="s">
        <v>30</v>
      </c>
      <c r="E4833" t="s">
        <v>27</v>
      </c>
      <c r="F4833" t="s">
        <v>12</v>
      </c>
      <c r="G4833" t="s">
        <v>6</v>
      </c>
      <c r="H4833">
        <v>48195</v>
      </c>
      <c r="I4833">
        <f>IF(Table3_1[[#This Row],[Status]]="Hired",1,0)</f>
        <v>0</v>
      </c>
      <c r="J4833" t="b">
        <f>OR((Table3_1[[#This Row],[Offered Salary]]&lt;$O$27),(Table3_1[[#This Row],[Offered Salary]]&gt;$O$28))</f>
        <v>0</v>
      </c>
      <c r="K4833" t="str">
        <f>IF(Table3_1[[#This Row],[Offered Salary]]&lt;$O$27,"Low",IF(Table3_1[[#This Row],[Offered Salary]]&gt;$O$28,"High",""))</f>
        <v/>
      </c>
      <c r="L4833" s="6">
        <f>((Table3_1[[#This Row],[Offered Salary]]-$O$25)/$O$26)</f>
        <v>-6.2031363609346635E-2</v>
      </c>
    </row>
    <row r="4834" spans="1:12" x14ac:dyDescent="0.3">
      <c r="A4834">
        <v>245585</v>
      </c>
      <c r="B4834" s="2">
        <v>41843</v>
      </c>
      <c r="C4834" s="3">
        <v>0.3986574074074074</v>
      </c>
      <c r="D4834" t="s">
        <v>31</v>
      </c>
      <c r="E4834" t="s">
        <v>29</v>
      </c>
      <c r="F4834" t="s">
        <v>12</v>
      </c>
      <c r="G4834" t="s">
        <v>6</v>
      </c>
      <c r="H4834">
        <v>11594</v>
      </c>
      <c r="I4834">
        <f>IF(Table3_1[[#This Row],[Status]]="Hired",1,0)</f>
        <v>1</v>
      </c>
      <c r="J4834" t="b">
        <f>OR((Table3_1[[#This Row],[Offered Salary]]&lt;$O$27),(Table3_1[[#This Row],[Offered Salary]]&gt;$O$28))</f>
        <v>1</v>
      </c>
      <c r="K4834" t="str">
        <f>IF(Table3_1[[#This Row],[Offered Salary]]&lt;$O$27,"Low",IF(Table3_1[[#This Row],[Offered Salary]]&gt;$O$28,"High",""))</f>
        <v>Low</v>
      </c>
      <c r="L4834" s="6">
        <f>((Table3_1[[#This Row],[Offered Salary]]-$O$25)/$O$26)</f>
        <v>-1.3306761552795474</v>
      </c>
    </row>
    <row r="4835" spans="1:12" x14ac:dyDescent="0.3">
      <c r="A4835">
        <v>935417</v>
      </c>
      <c r="B4835" s="2">
        <v>41823</v>
      </c>
      <c r="C4835" s="3">
        <v>0.74688657407407411</v>
      </c>
      <c r="D4835" t="s">
        <v>30</v>
      </c>
      <c r="E4835" t="s">
        <v>27</v>
      </c>
      <c r="F4835" t="s">
        <v>20</v>
      </c>
      <c r="G4835" t="s">
        <v>10</v>
      </c>
      <c r="H4835">
        <v>95798</v>
      </c>
      <c r="I4835">
        <f>IF(Table3_1[[#This Row],[Status]]="Hired",1,0)</f>
        <v>0</v>
      </c>
      <c r="J4835" t="b">
        <f>OR((Table3_1[[#This Row],[Offered Salary]]&lt;$O$27),(Table3_1[[#This Row],[Offered Salary]]&gt;$O$28))</f>
        <v>0</v>
      </c>
      <c r="K4835" t="str">
        <f>IF(Table3_1[[#This Row],[Offered Salary]]&lt;$O$27,"Low",IF(Table3_1[[#This Row],[Offered Salary]]&gt;$O$28,"High",""))</f>
        <v/>
      </c>
      <c r="L4835" s="6">
        <f>((Table3_1[[#This Row],[Offered Salary]]-$O$25)/$O$26)</f>
        <v>1.5879590196554978</v>
      </c>
    </row>
    <row r="4836" spans="1:12" x14ac:dyDescent="0.3">
      <c r="A4836">
        <v>176245</v>
      </c>
      <c r="B4836" s="2">
        <v>41823</v>
      </c>
      <c r="C4836" s="3">
        <v>0.7493171296296296</v>
      </c>
      <c r="D4836" t="s">
        <v>31</v>
      </c>
      <c r="E4836" t="s">
        <v>29</v>
      </c>
      <c r="F4836" t="s">
        <v>20</v>
      </c>
      <c r="G4836" t="s">
        <v>10</v>
      </c>
      <c r="H4836">
        <v>44677</v>
      </c>
      <c r="I4836">
        <f>IF(Table3_1[[#This Row],[Status]]="Hired",1,0)</f>
        <v>1</v>
      </c>
      <c r="J4836" t="b">
        <f>OR((Table3_1[[#This Row],[Offered Salary]]&lt;$O$27),(Table3_1[[#This Row],[Offered Salary]]&gt;$O$28))</f>
        <v>0</v>
      </c>
      <c r="K4836" t="str">
        <f>IF(Table3_1[[#This Row],[Offered Salary]]&lt;$O$27,"Low",IF(Table3_1[[#This Row],[Offered Salary]]&gt;$O$28,"High",""))</f>
        <v/>
      </c>
      <c r="L4836" s="6">
        <f>((Table3_1[[#This Row],[Offered Salary]]-$O$25)/$O$26)</f>
        <v>-0.18397044661515977</v>
      </c>
    </row>
    <row r="4837" spans="1:12" x14ac:dyDescent="0.3">
      <c r="A4837">
        <v>734994</v>
      </c>
      <c r="B4837" s="2">
        <v>41846</v>
      </c>
      <c r="C4837" s="3">
        <v>0.77311342592592591</v>
      </c>
      <c r="D4837" t="s">
        <v>31</v>
      </c>
      <c r="E4837" t="s">
        <v>29</v>
      </c>
      <c r="F4837" t="s">
        <v>20</v>
      </c>
      <c r="G4837" t="s">
        <v>10</v>
      </c>
      <c r="H4837">
        <v>16974</v>
      </c>
      <c r="I4837">
        <f>IF(Table3_1[[#This Row],[Status]]="Hired",1,0)</f>
        <v>1</v>
      </c>
      <c r="J4837" t="b">
        <f>OR((Table3_1[[#This Row],[Offered Salary]]&lt;$O$27),(Table3_1[[#This Row],[Offered Salary]]&gt;$O$28))</f>
        <v>0</v>
      </c>
      <c r="K4837" t="str">
        <f>IF(Table3_1[[#This Row],[Offered Salary]]&lt;$O$27,"Low",IF(Table3_1[[#This Row],[Offered Salary]]&gt;$O$28,"High",""))</f>
        <v/>
      </c>
      <c r="L4837" s="6">
        <f>((Table3_1[[#This Row],[Offered Salary]]-$O$25)/$O$26)</f>
        <v>-1.1441973984372296</v>
      </c>
    </row>
    <row r="4838" spans="1:12" x14ac:dyDescent="0.3">
      <c r="A4838">
        <v>311741</v>
      </c>
      <c r="B4838" s="2">
        <v>41792</v>
      </c>
      <c r="C4838" s="3">
        <v>0.46604166666666669</v>
      </c>
      <c r="D4838" t="s">
        <v>31</v>
      </c>
      <c r="E4838" t="s">
        <v>27</v>
      </c>
      <c r="F4838" t="s">
        <v>20</v>
      </c>
      <c r="G4838" t="s">
        <v>2</v>
      </c>
      <c r="H4838">
        <v>52261</v>
      </c>
      <c r="I4838">
        <f>IF(Table3_1[[#This Row],[Status]]="Hired",1,0)</f>
        <v>1</v>
      </c>
      <c r="J4838" t="b">
        <f>OR((Table3_1[[#This Row],[Offered Salary]]&lt;$O$27),(Table3_1[[#This Row],[Offered Salary]]&gt;$O$28))</f>
        <v>0</v>
      </c>
      <c r="K4838" t="str">
        <f>IF(Table3_1[[#This Row],[Offered Salary]]&lt;$O$27,"Low",IF(Table3_1[[#This Row],[Offered Salary]]&gt;$O$28,"High",""))</f>
        <v/>
      </c>
      <c r="L4838" s="6">
        <f>((Table3_1[[#This Row],[Offered Salary]]-$O$25)/$O$26)</f>
        <v>7.8902209870368042E-2</v>
      </c>
    </row>
    <row r="4839" spans="1:12" x14ac:dyDescent="0.3">
      <c r="A4839">
        <v>713735</v>
      </c>
      <c r="B4839" s="2">
        <v>41792</v>
      </c>
      <c r="C4839" s="3">
        <v>0.70576388888888886</v>
      </c>
      <c r="D4839" t="s">
        <v>31</v>
      </c>
      <c r="E4839" t="s">
        <v>27</v>
      </c>
      <c r="F4839" t="s">
        <v>20</v>
      </c>
      <c r="G4839" t="s">
        <v>2</v>
      </c>
      <c r="H4839">
        <v>40822</v>
      </c>
      <c r="I4839">
        <f>IF(Table3_1[[#This Row],[Status]]="Hired",1,0)</f>
        <v>1</v>
      </c>
      <c r="J4839" t="b">
        <f>OR((Table3_1[[#This Row],[Offered Salary]]&lt;$O$27),(Table3_1[[#This Row],[Offered Salary]]&gt;$O$28))</f>
        <v>0</v>
      </c>
      <c r="K4839" t="str">
        <f>IF(Table3_1[[#This Row],[Offered Salary]]&lt;$O$27,"Low",IF(Table3_1[[#This Row],[Offered Salary]]&gt;$O$28,"High",""))</f>
        <v/>
      </c>
      <c r="L4839" s="6">
        <f>((Table3_1[[#This Row],[Offered Salary]]-$O$25)/$O$26)</f>
        <v>-0.31759044803284303</v>
      </c>
    </row>
    <row r="4840" spans="1:12" x14ac:dyDescent="0.3">
      <c r="A4840">
        <v>402238</v>
      </c>
      <c r="B4840" s="2">
        <v>41792</v>
      </c>
      <c r="C4840" s="3">
        <v>0.70716435185185189</v>
      </c>
      <c r="D4840" t="s">
        <v>31</v>
      </c>
      <c r="E4840" t="s">
        <v>27</v>
      </c>
      <c r="F4840" t="s">
        <v>20</v>
      </c>
      <c r="G4840" t="s">
        <v>2</v>
      </c>
      <c r="H4840">
        <v>69622</v>
      </c>
      <c r="I4840">
        <f>IF(Table3_1[[#This Row],[Status]]="Hired",1,0)</f>
        <v>1</v>
      </c>
      <c r="J4840" t="b">
        <f>OR((Table3_1[[#This Row],[Offered Salary]]&lt;$O$27),(Table3_1[[#This Row],[Offered Salary]]&gt;$O$28))</f>
        <v>0</v>
      </c>
      <c r="K4840" t="str">
        <f>IF(Table3_1[[#This Row],[Offered Salary]]&lt;$O$27,"Low",IF(Table3_1[[#This Row],[Offered Salary]]&gt;$O$28,"High",""))</f>
        <v/>
      </c>
      <c r="L4840" s="6">
        <f>((Table3_1[[#This Row],[Offered Salary]]-$O$25)/$O$26)</f>
        <v>0.6806601462159968</v>
      </c>
    </row>
    <row r="4841" spans="1:12" x14ac:dyDescent="0.3">
      <c r="A4841">
        <v>469705</v>
      </c>
      <c r="B4841" s="2">
        <v>41846</v>
      </c>
      <c r="C4841" s="3">
        <v>0.80879629629629635</v>
      </c>
      <c r="D4841" t="s">
        <v>31</v>
      </c>
      <c r="E4841" t="s">
        <v>27</v>
      </c>
      <c r="F4841" t="s">
        <v>20</v>
      </c>
      <c r="G4841" t="s">
        <v>2</v>
      </c>
      <c r="H4841">
        <v>74833</v>
      </c>
      <c r="I4841">
        <f>IF(Table3_1[[#This Row],[Status]]="Hired",1,0)</f>
        <v>1</v>
      </c>
      <c r="J4841" t="b">
        <f>OR((Table3_1[[#This Row],[Offered Salary]]&lt;$O$27),(Table3_1[[#This Row],[Offered Salary]]&gt;$O$28))</f>
        <v>0</v>
      </c>
      <c r="K4841" t="str">
        <f>IF(Table3_1[[#This Row],[Offered Salary]]&lt;$O$27,"Low",IF(Table3_1[[#This Row],[Offered Salary]]&gt;$O$28,"High",""))</f>
        <v/>
      </c>
      <c r="L4841" s="6">
        <f>((Table3_1[[#This Row],[Offered Salary]]-$O$25)/$O$26)</f>
        <v>0.86128111311289623</v>
      </c>
    </row>
    <row r="4842" spans="1:12" x14ac:dyDescent="0.3">
      <c r="A4842">
        <v>861658</v>
      </c>
      <c r="B4842" s="2">
        <v>41858</v>
      </c>
      <c r="C4842" s="3">
        <v>0.52353009259259264</v>
      </c>
      <c r="D4842" t="s">
        <v>31</v>
      </c>
      <c r="E4842" t="s">
        <v>28</v>
      </c>
      <c r="F4842" t="s">
        <v>20</v>
      </c>
      <c r="G4842" t="s">
        <v>2</v>
      </c>
      <c r="H4842">
        <v>3302</v>
      </c>
      <c r="I4842">
        <f>IF(Table3_1[[#This Row],[Status]]="Hired",1,0)</f>
        <v>1</v>
      </c>
      <c r="J4842" t="b">
        <f>OR((Table3_1[[#This Row],[Offered Salary]]&lt;$O$27),(Table3_1[[#This Row],[Offered Salary]]&gt;$O$28))</f>
        <v>1</v>
      </c>
      <c r="K4842" t="str">
        <f>IF(Table3_1[[#This Row],[Offered Salary]]&lt;$O$27,"Low",IF(Table3_1[[#This Row],[Offered Salary]]&gt;$O$28,"High",""))</f>
        <v>Low</v>
      </c>
      <c r="L4842" s="6">
        <f>((Table3_1[[#This Row],[Offered Salary]]-$O$25)/$O$26)</f>
        <v>-1.6180891388736927</v>
      </c>
    </row>
    <row r="4843" spans="1:12" x14ac:dyDescent="0.3">
      <c r="A4843">
        <v>475159</v>
      </c>
      <c r="B4843" s="2">
        <v>41833</v>
      </c>
      <c r="C4843" s="3">
        <v>0.36160879629629628</v>
      </c>
      <c r="D4843" t="s">
        <v>31</v>
      </c>
      <c r="E4843" t="s">
        <v>27</v>
      </c>
      <c r="F4843" t="s">
        <v>20</v>
      </c>
      <c r="G4843" t="s">
        <v>6</v>
      </c>
      <c r="H4843">
        <v>61550</v>
      </c>
      <c r="I4843">
        <f>IF(Table3_1[[#This Row],[Status]]="Hired",1,0)</f>
        <v>1</v>
      </c>
      <c r="J4843" t="b">
        <f>OR((Table3_1[[#This Row],[Offered Salary]]&lt;$O$27),(Table3_1[[#This Row],[Offered Salary]]&gt;$O$28))</f>
        <v>0</v>
      </c>
      <c r="K4843" t="str">
        <f>IF(Table3_1[[#This Row],[Offered Salary]]&lt;$O$27,"Low",IF(Table3_1[[#This Row],[Offered Salary]]&gt;$O$28,"High",""))</f>
        <v/>
      </c>
      <c r="L4843" s="6">
        <f>((Table3_1[[#This Row],[Offered Salary]]-$O$25)/$O$26)</f>
        <v>0.40087268799458581</v>
      </c>
    </row>
    <row r="4844" spans="1:12" x14ac:dyDescent="0.3">
      <c r="A4844">
        <v>80057</v>
      </c>
      <c r="B4844" s="2">
        <v>41833</v>
      </c>
      <c r="C4844" s="3">
        <v>0.3621875</v>
      </c>
      <c r="D4844" t="s">
        <v>30</v>
      </c>
      <c r="E4844" t="s">
        <v>29</v>
      </c>
      <c r="F4844" t="s">
        <v>20</v>
      </c>
      <c r="G4844" t="s">
        <v>6</v>
      </c>
      <c r="H4844">
        <v>58558</v>
      </c>
      <c r="I4844">
        <f>IF(Table3_1[[#This Row],[Status]]="Hired",1,0)</f>
        <v>0</v>
      </c>
      <c r="J4844" t="b">
        <f>OR((Table3_1[[#This Row],[Offered Salary]]&lt;$O$27),(Table3_1[[#This Row],[Offered Salary]]&gt;$O$28))</f>
        <v>0</v>
      </c>
      <c r="K4844" t="str">
        <f>IF(Table3_1[[#This Row],[Offered Salary]]&lt;$O$27,"Low",IF(Table3_1[[#This Row],[Offered Salary]]&gt;$O$28,"High",""))</f>
        <v/>
      </c>
      <c r="L4844" s="6">
        <f>((Table3_1[[#This Row],[Offered Salary]]-$O$25)/$O$26)</f>
        <v>0.29716554292540082</v>
      </c>
    </row>
    <row r="4845" spans="1:12" x14ac:dyDescent="0.3">
      <c r="A4845">
        <v>388303</v>
      </c>
      <c r="B4845" s="2">
        <v>41837</v>
      </c>
      <c r="C4845" s="3">
        <v>0.58237268518518515</v>
      </c>
      <c r="D4845" t="s">
        <v>30</v>
      </c>
      <c r="E4845" t="s">
        <v>27</v>
      </c>
      <c r="F4845" t="s">
        <v>20</v>
      </c>
      <c r="G4845" t="s">
        <v>6</v>
      </c>
      <c r="H4845">
        <v>68766</v>
      </c>
      <c r="I4845">
        <f>IF(Table3_1[[#This Row],[Status]]="Hired",1,0)</f>
        <v>0</v>
      </c>
      <c r="J4845" t="b">
        <f>OR((Table3_1[[#This Row],[Offered Salary]]&lt;$O$27),(Table3_1[[#This Row],[Offered Salary]]&gt;$O$28))</f>
        <v>0</v>
      </c>
      <c r="K4845" t="str">
        <f>IF(Table3_1[[#This Row],[Offered Salary]]&lt;$O$27,"Low",IF(Table3_1[[#This Row],[Offered Salary]]&gt;$O$28,"High",""))</f>
        <v/>
      </c>
      <c r="L4845" s="6">
        <f>((Table3_1[[#This Row],[Offered Salary]]-$O$25)/$O$26)</f>
        <v>0.65098992022026736</v>
      </c>
    </row>
    <row r="4846" spans="1:12" x14ac:dyDescent="0.3">
      <c r="A4846">
        <v>399433</v>
      </c>
      <c r="B4846" s="2">
        <v>41820</v>
      </c>
      <c r="C4846" s="3">
        <v>0.77206018518518515</v>
      </c>
      <c r="D4846" t="s">
        <v>30</v>
      </c>
      <c r="E4846" t="s">
        <v>29</v>
      </c>
      <c r="F4846" t="s">
        <v>14</v>
      </c>
      <c r="G4846" t="s">
        <v>10</v>
      </c>
      <c r="H4846">
        <v>6031</v>
      </c>
      <c r="I4846">
        <f>IF(Table3_1[[#This Row],[Status]]="Hired",1,0)</f>
        <v>0</v>
      </c>
      <c r="J4846" t="b">
        <f>OR((Table3_1[[#This Row],[Offered Salary]]&lt;$O$27),(Table3_1[[#This Row],[Offered Salary]]&gt;$O$28))</f>
        <v>1</v>
      </c>
      <c r="K4846" t="str">
        <f>IF(Table3_1[[#This Row],[Offered Salary]]&lt;$O$27,"Low",IF(Table3_1[[#This Row],[Offered Salary]]&gt;$O$28,"High",""))</f>
        <v>Low</v>
      </c>
      <c r="L4846" s="6">
        <f>((Table3_1[[#This Row],[Offered Salary]]-$O$25)/$O$26)</f>
        <v>-1.5234979627728216</v>
      </c>
    </row>
    <row r="4847" spans="1:12" x14ac:dyDescent="0.3">
      <c r="A4847">
        <v>249545</v>
      </c>
      <c r="B4847" s="2">
        <v>41871</v>
      </c>
      <c r="C4847" s="3">
        <v>0.39797453703703706</v>
      </c>
      <c r="D4847" t="s">
        <v>31</v>
      </c>
      <c r="E4847" t="s">
        <v>29</v>
      </c>
      <c r="F4847" t="s">
        <v>14</v>
      </c>
      <c r="G4847" t="s">
        <v>10</v>
      </c>
      <c r="H4847">
        <v>6015</v>
      </c>
      <c r="I4847">
        <f>IF(Table3_1[[#This Row],[Status]]="Hired",1,0)</f>
        <v>1</v>
      </c>
      <c r="J4847" t="b">
        <f>OR((Table3_1[[#This Row],[Offered Salary]]&lt;$O$27),(Table3_1[[#This Row],[Offered Salary]]&gt;$O$28))</f>
        <v>1</v>
      </c>
      <c r="K4847" t="str">
        <f>IF(Table3_1[[#This Row],[Offered Salary]]&lt;$O$27,"Low",IF(Table3_1[[#This Row],[Offered Salary]]&gt;$O$28,"High",""))</f>
        <v>Low</v>
      </c>
      <c r="L4847" s="6">
        <f>((Table3_1[[#This Row],[Offered Salary]]-$O$25)/$O$26)</f>
        <v>-1.5240525464362933</v>
      </c>
    </row>
    <row r="4848" spans="1:12" x14ac:dyDescent="0.3">
      <c r="A4848">
        <v>889182</v>
      </c>
      <c r="B4848" s="2">
        <v>41871</v>
      </c>
      <c r="C4848" s="3">
        <v>0.39825231481481482</v>
      </c>
      <c r="D4848" t="s">
        <v>31</v>
      </c>
      <c r="E4848" t="s">
        <v>29</v>
      </c>
      <c r="F4848" t="s">
        <v>14</v>
      </c>
      <c r="G4848" t="s">
        <v>10</v>
      </c>
      <c r="H4848">
        <v>62798</v>
      </c>
      <c r="I4848">
        <f>IF(Table3_1[[#This Row],[Status]]="Hired",1,0)</f>
        <v>1</v>
      </c>
      <c r="J4848" t="b">
        <f>OR((Table3_1[[#This Row],[Offered Salary]]&lt;$O$27),(Table3_1[[#This Row],[Offered Salary]]&gt;$O$28))</f>
        <v>0</v>
      </c>
      <c r="K4848" t="str">
        <f>IF(Table3_1[[#This Row],[Offered Salary]]&lt;$O$27,"Low",IF(Table3_1[[#This Row],[Offered Salary]]&gt;$O$28,"High",""))</f>
        <v/>
      </c>
      <c r="L4848" s="6">
        <f>((Table3_1[[#This Row],[Offered Salary]]-$O$25)/$O$26)</f>
        <v>0.44413021374536887</v>
      </c>
    </row>
    <row r="4849" spans="1:12" x14ac:dyDescent="0.3">
      <c r="A4849">
        <v>528534</v>
      </c>
      <c r="B4849" s="2">
        <v>41773</v>
      </c>
      <c r="C4849" s="3">
        <v>0.40230324074074075</v>
      </c>
      <c r="D4849" t="s">
        <v>31</v>
      </c>
      <c r="E4849" t="s">
        <v>29</v>
      </c>
      <c r="F4849" t="s">
        <v>20</v>
      </c>
      <c r="G4849" t="s">
        <v>4</v>
      </c>
      <c r="H4849">
        <v>69460</v>
      </c>
      <c r="I4849">
        <f>IF(Table3_1[[#This Row],[Status]]="Hired",1,0)</f>
        <v>1</v>
      </c>
      <c r="J4849" t="b">
        <f>OR((Table3_1[[#This Row],[Offered Salary]]&lt;$O$27),(Table3_1[[#This Row],[Offered Salary]]&gt;$O$28))</f>
        <v>0</v>
      </c>
      <c r="K4849" t="str">
        <f>IF(Table3_1[[#This Row],[Offered Salary]]&lt;$O$27,"Low",IF(Table3_1[[#This Row],[Offered Salary]]&gt;$O$28,"High",""))</f>
        <v/>
      </c>
      <c r="L4849" s="6">
        <f>((Table3_1[[#This Row],[Offered Salary]]-$O$25)/$O$26)</f>
        <v>0.675044986623347</v>
      </c>
    </row>
    <row r="4850" spans="1:12" x14ac:dyDescent="0.3">
      <c r="A4850">
        <v>814015</v>
      </c>
      <c r="B4850" s="2">
        <v>41773</v>
      </c>
      <c r="C4850" s="3">
        <v>0.40410879629629631</v>
      </c>
      <c r="D4850" t="s">
        <v>31</v>
      </c>
      <c r="E4850" t="s">
        <v>29</v>
      </c>
      <c r="F4850" t="s">
        <v>20</v>
      </c>
      <c r="G4850" t="s">
        <v>4</v>
      </c>
      <c r="H4850">
        <v>41546</v>
      </c>
      <c r="I4850">
        <f>IF(Table3_1[[#This Row],[Status]]="Hired",1,0)</f>
        <v>1</v>
      </c>
      <c r="J4850" t="b">
        <f>OR((Table3_1[[#This Row],[Offered Salary]]&lt;$O$27),(Table3_1[[#This Row],[Offered Salary]]&gt;$O$28))</f>
        <v>0</v>
      </c>
      <c r="K4850" t="str">
        <f>IF(Table3_1[[#This Row],[Offered Salary]]&lt;$O$27,"Low",IF(Table3_1[[#This Row],[Offered Salary]]&gt;$O$28,"High",""))</f>
        <v/>
      </c>
      <c r="L4850" s="6">
        <f>((Table3_1[[#This Row],[Offered Salary]]-$O$25)/$O$26)</f>
        <v>-0.29249553726075411</v>
      </c>
    </row>
    <row r="4851" spans="1:12" x14ac:dyDescent="0.3">
      <c r="A4851">
        <v>45512</v>
      </c>
      <c r="B4851" s="2">
        <v>41851</v>
      </c>
      <c r="C4851" s="3">
        <v>0.47834490740740743</v>
      </c>
      <c r="D4851" t="s">
        <v>31</v>
      </c>
      <c r="E4851" t="s">
        <v>27</v>
      </c>
      <c r="F4851" t="s">
        <v>20</v>
      </c>
      <c r="G4851" t="s">
        <v>1</v>
      </c>
      <c r="H4851">
        <v>34106</v>
      </c>
      <c r="I4851">
        <f>IF(Table3_1[[#This Row],[Status]]="Hired",1,0)</f>
        <v>1</v>
      </c>
      <c r="J4851" t="b">
        <f>OR((Table3_1[[#This Row],[Offered Salary]]&lt;$O$27),(Table3_1[[#This Row],[Offered Salary]]&gt;$O$28))</f>
        <v>0</v>
      </c>
      <c r="K4851" t="str">
        <f>IF(Table3_1[[#This Row],[Offered Salary]]&lt;$O$27,"Low",IF(Table3_1[[#This Row],[Offered Salary]]&gt;$O$28,"High",""))</f>
        <v/>
      </c>
      <c r="L4851" s="6">
        <f>((Table3_1[[#This Row],[Offered Salary]]-$O$25)/$O$26)</f>
        <v>-0.55037694077503774</v>
      </c>
    </row>
    <row r="4852" spans="1:12" x14ac:dyDescent="0.3">
      <c r="A4852">
        <v>541980</v>
      </c>
      <c r="B4852" s="2">
        <v>41852</v>
      </c>
      <c r="C4852" s="3">
        <v>0.44873842592592594</v>
      </c>
      <c r="D4852" t="s">
        <v>30</v>
      </c>
      <c r="E4852" t="s">
        <v>29</v>
      </c>
      <c r="F4852" t="s">
        <v>20</v>
      </c>
      <c r="G4852" t="s">
        <v>4</v>
      </c>
      <c r="H4852">
        <v>98949</v>
      </c>
      <c r="I4852">
        <f>IF(Table3_1[[#This Row],[Status]]="Hired",1,0)</f>
        <v>0</v>
      </c>
      <c r="J4852" t="b">
        <f>OR((Table3_1[[#This Row],[Offered Salary]]&lt;$O$27),(Table3_1[[#This Row],[Offered Salary]]&gt;$O$28))</f>
        <v>0</v>
      </c>
      <c r="K4852" t="str">
        <f>IF(Table3_1[[#This Row],[Offered Salary]]&lt;$O$27,"Low",IF(Table3_1[[#This Row],[Offered Salary]]&gt;$O$28,"High",""))</f>
        <v/>
      </c>
      <c r="L4852" s="6">
        <f>((Table3_1[[#This Row],[Offered Salary]]-$O$25)/$O$26)</f>
        <v>1.6971773398804315</v>
      </c>
    </row>
    <row r="4853" spans="1:12" x14ac:dyDescent="0.3">
      <c r="A4853">
        <v>707556</v>
      </c>
      <c r="B4853" s="2">
        <v>41843</v>
      </c>
      <c r="C4853" s="3">
        <v>0.39827546296296296</v>
      </c>
      <c r="D4853" t="s">
        <v>31</v>
      </c>
      <c r="E4853" t="s">
        <v>27</v>
      </c>
      <c r="F4853" t="s">
        <v>17</v>
      </c>
      <c r="G4853" t="s">
        <v>10</v>
      </c>
      <c r="H4853">
        <v>65491</v>
      </c>
      <c r="I4853">
        <f>IF(Table3_1[[#This Row],[Status]]="Hired",1,0)</f>
        <v>1</v>
      </c>
      <c r="J4853" t="b">
        <f>OR((Table3_1[[#This Row],[Offered Salary]]&lt;$O$27),(Table3_1[[#This Row],[Offered Salary]]&gt;$O$28))</f>
        <v>0</v>
      </c>
      <c r="K4853" t="str">
        <f>IF(Table3_1[[#This Row],[Offered Salary]]&lt;$O$27,"Low",IF(Table3_1[[#This Row],[Offered Salary]]&gt;$O$28,"High",""))</f>
        <v/>
      </c>
      <c r="L4853" s="6">
        <f>((Table3_1[[#This Row],[Offered Salary]]-$O$25)/$O$26)</f>
        <v>0.53747357660342876</v>
      </c>
    </row>
    <row r="4854" spans="1:12" x14ac:dyDescent="0.3">
      <c r="A4854">
        <v>971237</v>
      </c>
      <c r="B4854" s="2">
        <v>41843</v>
      </c>
      <c r="C4854" s="3">
        <v>0.5561342592592593</v>
      </c>
      <c r="D4854" t="s">
        <v>31</v>
      </c>
      <c r="E4854" t="s">
        <v>29</v>
      </c>
      <c r="F4854" t="s">
        <v>17</v>
      </c>
      <c r="G4854" t="s">
        <v>2</v>
      </c>
      <c r="H4854">
        <v>88555</v>
      </c>
      <c r="I4854">
        <f>IF(Table3_1[[#This Row],[Status]]="Hired",1,0)</f>
        <v>1</v>
      </c>
      <c r="J4854" t="b">
        <f>OR((Table3_1[[#This Row],[Offered Salary]]&lt;$O$27),(Table3_1[[#This Row],[Offered Salary]]&gt;$O$28))</f>
        <v>0</v>
      </c>
      <c r="K4854" t="str">
        <f>IF(Table3_1[[#This Row],[Offered Salary]]&lt;$O$27,"Low",IF(Table3_1[[#This Row],[Offered Salary]]&gt;$O$28,"High",""))</f>
        <v/>
      </c>
      <c r="L4854" s="6">
        <f>((Table3_1[[#This Row],[Offered Salary]]-$O$25)/$O$26)</f>
        <v>1.336905927497708</v>
      </c>
    </row>
    <row r="4855" spans="1:12" x14ac:dyDescent="0.3">
      <c r="A4855">
        <v>678553</v>
      </c>
      <c r="B4855" s="2">
        <v>41843</v>
      </c>
      <c r="C4855" s="3">
        <v>0.39914351851851854</v>
      </c>
      <c r="D4855" t="s">
        <v>30</v>
      </c>
      <c r="E4855" t="s">
        <v>27</v>
      </c>
      <c r="F4855" t="s">
        <v>17</v>
      </c>
      <c r="G4855" t="s">
        <v>8</v>
      </c>
      <c r="H4855">
        <v>13229</v>
      </c>
      <c r="I4855">
        <f>IF(Table3_1[[#This Row],[Status]]="Hired",1,0)</f>
        <v>0</v>
      </c>
      <c r="J4855" t="b">
        <f>OR((Table3_1[[#This Row],[Offered Salary]]&lt;$O$27),(Table3_1[[#This Row],[Offered Salary]]&gt;$O$28))</f>
        <v>0</v>
      </c>
      <c r="K4855" t="str">
        <f>IF(Table3_1[[#This Row],[Offered Salary]]&lt;$O$27,"Low",IF(Table3_1[[#This Row],[Offered Salary]]&gt;$O$28,"High",""))</f>
        <v/>
      </c>
      <c r="L4855" s="6">
        <f>((Table3_1[[#This Row],[Offered Salary]]-$O$25)/$O$26)</f>
        <v>-1.2740046371685456</v>
      </c>
    </row>
    <row r="4856" spans="1:12" x14ac:dyDescent="0.3">
      <c r="A4856">
        <v>835182</v>
      </c>
      <c r="B4856" s="2">
        <v>41843</v>
      </c>
      <c r="C4856" s="3">
        <v>0.40025462962962965</v>
      </c>
      <c r="D4856" t="s">
        <v>31</v>
      </c>
      <c r="E4856" t="s">
        <v>29</v>
      </c>
      <c r="F4856" t="s">
        <v>17</v>
      </c>
      <c r="G4856" t="s">
        <v>8</v>
      </c>
      <c r="H4856">
        <v>6902</v>
      </c>
      <c r="I4856">
        <f>IF(Table3_1[[#This Row],[Status]]="Hired",1,0)</f>
        <v>1</v>
      </c>
      <c r="J4856" t="b">
        <f>OR((Table3_1[[#This Row],[Offered Salary]]&lt;$O$27),(Table3_1[[#This Row],[Offered Salary]]&gt;$O$28))</f>
        <v>1</v>
      </c>
      <c r="K4856" t="str">
        <f>IF(Table3_1[[#This Row],[Offered Salary]]&lt;$O$27,"Low",IF(Table3_1[[#This Row],[Offered Salary]]&gt;$O$28,"High",""))</f>
        <v>Low</v>
      </c>
      <c r="L4856" s="6">
        <f>((Table3_1[[#This Row],[Offered Salary]]-$O$25)/$O$26)</f>
        <v>-1.4933078145925875</v>
      </c>
    </row>
    <row r="4857" spans="1:12" x14ac:dyDescent="0.3">
      <c r="A4857">
        <v>701444</v>
      </c>
      <c r="B4857" s="2">
        <v>41843</v>
      </c>
      <c r="C4857" s="3">
        <v>0.40065972222222224</v>
      </c>
      <c r="D4857" t="s">
        <v>31</v>
      </c>
      <c r="E4857" t="s">
        <v>27</v>
      </c>
      <c r="F4857" t="s">
        <v>17</v>
      </c>
      <c r="G4857" t="s">
        <v>8</v>
      </c>
      <c r="H4857">
        <v>13003</v>
      </c>
      <c r="I4857">
        <f>IF(Table3_1[[#This Row],[Status]]="Hired",1,0)</f>
        <v>1</v>
      </c>
      <c r="J4857" t="b">
        <f>OR((Table3_1[[#This Row],[Offered Salary]]&lt;$O$27),(Table3_1[[#This Row],[Offered Salary]]&gt;$O$28))</f>
        <v>0</v>
      </c>
      <c r="K4857" t="str">
        <f>IF(Table3_1[[#This Row],[Offered Salary]]&lt;$O$27,"Low",IF(Table3_1[[#This Row],[Offered Salary]]&gt;$O$28,"High",""))</f>
        <v/>
      </c>
      <c r="L4857" s="6">
        <f>((Table3_1[[#This Row],[Offered Salary]]-$O$25)/$O$26)</f>
        <v>-1.2818381314150817</v>
      </c>
    </row>
    <row r="4858" spans="1:12" x14ac:dyDescent="0.3">
      <c r="A4858">
        <v>304773</v>
      </c>
      <c r="B4858" s="2">
        <v>41789</v>
      </c>
      <c r="C4858" s="3">
        <v>0.78798611111111116</v>
      </c>
      <c r="D4858" t="s">
        <v>31</v>
      </c>
      <c r="E4858" t="s">
        <v>27</v>
      </c>
      <c r="F4858" t="s">
        <v>17</v>
      </c>
      <c r="G4858" t="s">
        <v>7</v>
      </c>
      <c r="H4858">
        <v>20844</v>
      </c>
      <c r="I4858">
        <f>IF(Table3_1[[#This Row],[Status]]="Hired",1,0)</f>
        <v>1</v>
      </c>
      <c r="J4858" t="b">
        <f>OR((Table3_1[[#This Row],[Offered Salary]]&lt;$O$27),(Table3_1[[#This Row],[Offered Salary]]&gt;$O$28))</f>
        <v>0</v>
      </c>
      <c r="K4858" t="str">
        <f>IF(Table3_1[[#This Row],[Offered Salary]]&lt;$O$27,"Low",IF(Table3_1[[#This Row],[Offered Salary]]&gt;$O$28,"High",""))</f>
        <v/>
      </c>
      <c r="L4858" s="6">
        <f>((Table3_1[[#This Row],[Offered Salary]]-$O$25)/$O$26)</f>
        <v>-1.0100574748350417</v>
      </c>
    </row>
    <row r="4859" spans="1:12" x14ac:dyDescent="0.3">
      <c r="A4859">
        <v>631509</v>
      </c>
      <c r="B4859" s="2">
        <v>41792</v>
      </c>
      <c r="C4859" s="3">
        <v>0.65932870370370367</v>
      </c>
      <c r="D4859" t="s">
        <v>31</v>
      </c>
      <c r="E4859" t="s">
        <v>29</v>
      </c>
      <c r="F4859" t="s">
        <v>20</v>
      </c>
      <c r="G4859" t="s">
        <v>7</v>
      </c>
      <c r="H4859">
        <v>28991</v>
      </c>
      <c r="I4859">
        <f>IF(Table3_1[[#This Row],[Status]]="Hired",1,0)</f>
        <v>1</v>
      </c>
      <c r="J4859" t="b">
        <f>OR((Table3_1[[#This Row],[Offered Salary]]&lt;$O$27),(Table3_1[[#This Row],[Offered Salary]]&gt;$O$28))</f>
        <v>0</v>
      </c>
      <c r="K4859" t="str">
        <f>IF(Table3_1[[#This Row],[Offered Salary]]&lt;$O$27,"Low",IF(Table3_1[[#This Row],[Offered Salary]]&gt;$O$28,"High",""))</f>
        <v/>
      </c>
      <c r="L4859" s="6">
        <f>((Table3_1[[#This Row],[Offered Salary]]-$O$25)/$O$26)</f>
        <v>-0.72767040569110775</v>
      </c>
    </row>
    <row r="4860" spans="1:12" x14ac:dyDescent="0.3">
      <c r="A4860">
        <v>399528</v>
      </c>
      <c r="B4860" s="2">
        <v>41806</v>
      </c>
      <c r="C4860" s="3">
        <v>0.36631944444444442</v>
      </c>
      <c r="D4860" t="s">
        <v>31</v>
      </c>
      <c r="E4860" t="s">
        <v>29</v>
      </c>
      <c r="F4860" t="s">
        <v>20</v>
      </c>
      <c r="G4860" t="s">
        <v>7</v>
      </c>
      <c r="H4860">
        <v>13702</v>
      </c>
      <c r="I4860">
        <f>IF(Table3_1[[#This Row],[Status]]="Hired",1,0)</f>
        <v>1</v>
      </c>
      <c r="J4860" t="b">
        <f>OR((Table3_1[[#This Row],[Offered Salary]]&lt;$O$27),(Table3_1[[#This Row],[Offered Salary]]&gt;$O$28))</f>
        <v>0</v>
      </c>
      <c r="K4860" t="str">
        <f>IF(Table3_1[[#This Row],[Offered Salary]]&lt;$O$27,"Low",IF(Table3_1[[#This Row],[Offered Salary]]&gt;$O$28,"High",""))</f>
        <v/>
      </c>
      <c r="L4860" s="6">
        <f>((Table3_1[[#This Row],[Offered Salary]]-$O$25)/$O$26)</f>
        <v>-1.2576097576171672</v>
      </c>
    </row>
    <row r="4861" spans="1:12" x14ac:dyDescent="0.3">
      <c r="A4861">
        <v>840677</v>
      </c>
      <c r="B4861" s="2">
        <v>41842</v>
      </c>
      <c r="C4861" s="3">
        <v>0.73425925925925928</v>
      </c>
      <c r="D4861" t="s">
        <v>30</v>
      </c>
      <c r="E4861" t="s">
        <v>28</v>
      </c>
      <c r="F4861" t="s">
        <v>20</v>
      </c>
      <c r="G4861" t="s">
        <v>7</v>
      </c>
      <c r="H4861">
        <v>95259</v>
      </c>
      <c r="I4861">
        <f>IF(Table3_1[[#This Row],[Status]]="Hired",1,0)</f>
        <v>0</v>
      </c>
      <c r="J4861" t="b">
        <f>OR((Table3_1[[#This Row],[Offered Salary]]&lt;$O$27),(Table3_1[[#This Row],[Offered Salary]]&gt;$O$28))</f>
        <v>0</v>
      </c>
      <c r="K4861" t="str">
        <f>IF(Table3_1[[#This Row],[Offered Salary]]&lt;$O$27,"Low",IF(Table3_1[[#This Row],[Offered Salary]]&gt;$O$28,"High",""))</f>
        <v/>
      </c>
      <c r="L4861" s="6">
        <f>((Table3_1[[#This Row],[Offered Salary]]-$O$25)/$O$26)</f>
        <v>1.5692764824922991</v>
      </c>
    </row>
    <row r="4862" spans="1:12" x14ac:dyDescent="0.3">
      <c r="A4862">
        <v>121433</v>
      </c>
      <c r="B4862" s="2">
        <v>41844</v>
      </c>
      <c r="C4862" s="3">
        <v>0.67072916666666671</v>
      </c>
      <c r="D4862" t="s">
        <v>31</v>
      </c>
      <c r="E4862" t="s">
        <v>27</v>
      </c>
      <c r="F4862" t="s">
        <v>20</v>
      </c>
      <c r="G4862" t="s">
        <v>7</v>
      </c>
      <c r="H4862">
        <v>49365</v>
      </c>
      <c r="I4862">
        <f>IF(Table3_1[[#This Row],[Status]]="Hired",1,0)</f>
        <v>1</v>
      </c>
      <c r="J4862" t="b">
        <f>OR((Table3_1[[#This Row],[Offered Salary]]&lt;$O$27),(Table3_1[[#This Row],[Offered Salary]]&gt;$O$28))</f>
        <v>0</v>
      </c>
      <c r="K4862" t="str">
        <f>IF(Table3_1[[#This Row],[Offered Salary]]&lt;$O$27,"Low",IF(Table3_1[[#This Row],[Offered Salary]]&gt;$O$28,"High",""))</f>
        <v/>
      </c>
      <c r="L4862" s="6">
        <f>((Table3_1[[#This Row],[Offered Salary]]-$O$25)/$O$26)</f>
        <v>-2.1477433217987518E-2</v>
      </c>
    </row>
    <row r="4863" spans="1:12" x14ac:dyDescent="0.3">
      <c r="A4863">
        <v>339215</v>
      </c>
      <c r="B4863" s="2">
        <v>41844</v>
      </c>
      <c r="C4863" s="3">
        <v>0.67129629629629628</v>
      </c>
      <c r="D4863" t="s">
        <v>31</v>
      </c>
      <c r="E4863" t="s">
        <v>27</v>
      </c>
      <c r="F4863" t="s">
        <v>20</v>
      </c>
      <c r="G4863" t="s">
        <v>7</v>
      </c>
      <c r="H4863">
        <v>58226</v>
      </c>
      <c r="I4863">
        <f>IF(Table3_1[[#This Row],[Status]]="Hired",1,0)</f>
        <v>1</v>
      </c>
      <c r="J4863" t="b">
        <f>OR((Table3_1[[#This Row],[Offered Salary]]&lt;$O$27),(Table3_1[[#This Row],[Offered Salary]]&gt;$O$28))</f>
        <v>0</v>
      </c>
      <c r="K4863" t="str">
        <f>IF(Table3_1[[#This Row],[Offered Salary]]&lt;$O$27,"Low",IF(Table3_1[[#This Row],[Offered Salary]]&gt;$O$28,"High",""))</f>
        <v/>
      </c>
      <c r="L4863" s="6">
        <f>((Table3_1[[#This Row],[Offered Salary]]-$O$25)/$O$26)</f>
        <v>0.28565793190836558</v>
      </c>
    </row>
    <row r="4864" spans="1:12" x14ac:dyDescent="0.3">
      <c r="A4864">
        <v>891891</v>
      </c>
      <c r="B4864" s="2">
        <v>41844</v>
      </c>
      <c r="C4864" s="3">
        <v>0.67174768518518524</v>
      </c>
      <c r="D4864" t="s">
        <v>31</v>
      </c>
      <c r="E4864" t="s">
        <v>29</v>
      </c>
      <c r="F4864" t="s">
        <v>20</v>
      </c>
      <c r="G4864" t="s">
        <v>7</v>
      </c>
      <c r="H4864">
        <v>21893</v>
      </c>
      <c r="I4864">
        <f>IF(Table3_1[[#This Row],[Status]]="Hired",1,0)</f>
        <v>1</v>
      </c>
      <c r="J4864" t="b">
        <f>OR((Table3_1[[#This Row],[Offered Salary]]&lt;$O$27),(Table3_1[[#This Row],[Offered Salary]]&gt;$O$28))</f>
        <v>0</v>
      </c>
      <c r="K4864" t="str">
        <f>IF(Table3_1[[#This Row],[Offered Salary]]&lt;$O$27,"Low",IF(Table3_1[[#This Row],[Offered Salary]]&gt;$O$28,"High",""))</f>
        <v/>
      </c>
      <c r="L4864" s="6">
        <f>((Table3_1[[#This Row],[Offered Salary]]-$O$25)/$O$26)</f>
        <v>-0.97369758339868628</v>
      </c>
    </row>
    <row r="4865" spans="1:12" x14ac:dyDescent="0.3">
      <c r="A4865">
        <v>320823</v>
      </c>
      <c r="B4865" s="2">
        <v>41854</v>
      </c>
      <c r="C4865" s="3">
        <v>0.61229166666666668</v>
      </c>
      <c r="D4865" t="s">
        <v>31</v>
      </c>
      <c r="E4865" t="s">
        <v>27</v>
      </c>
      <c r="F4865" t="s">
        <v>20</v>
      </c>
      <c r="G4865" t="s">
        <v>7</v>
      </c>
      <c r="H4865">
        <v>17057</v>
      </c>
      <c r="I4865">
        <f>IF(Table3_1[[#This Row],[Status]]="Hired",1,0)</f>
        <v>1</v>
      </c>
      <c r="J4865" t="b">
        <f>OR((Table3_1[[#This Row],[Offered Salary]]&lt;$O$27),(Table3_1[[#This Row],[Offered Salary]]&gt;$O$28))</f>
        <v>0</v>
      </c>
      <c r="K4865" t="str">
        <f>IF(Table3_1[[#This Row],[Offered Salary]]&lt;$O$27,"Low",IF(Table3_1[[#This Row],[Offered Salary]]&gt;$O$28,"High",""))</f>
        <v/>
      </c>
      <c r="L4865" s="6">
        <f>((Table3_1[[#This Row],[Offered Salary]]-$O$25)/$O$26)</f>
        <v>-1.1413204956829708</v>
      </c>
    </row>
    <row r="4866" spans="1:12" x14ac:dyDescent="0.3">
      <c r="A4866">
        <v>375472</v>
      </c>
      <c r="B4866" s="2">
        <v>41856</v>
      </c>
      <c r="C4866" s="3">
        <v>4.0844907407407406E-2</v>
      </c>
      <c r="D4866" t="s">
        <v>31</v>
      </c>
      <c r="E4866" t="s">
        <v>29</v>
      </c>
      <c r="F4866" t="s">
        <v>20</v>
      </c>
      <c r="G4866" t="s">
        <v>7</v>
      </c>
      <c r="H4866">
        <v>89526</v>
      </c>
      <c r="I4866">
        <f>IF(Table3_1[[#This Row],[Status]]="Hired",1,0)</f>
        <v>1</v>
      </c>
      <c r="J4866" t="b">
        <f>OR((Table3_1[[#This Row],[Offered Salary]]&lt;$O$27),(Table3_1[[#This Row],[Offered Salary]]&gt;$O$28))</f>
        <v>0</v>
      </c>
      <c r="K4866" t="str">
        <f>IF(Table3_1[[#This Row],[Offered Salary]]&lt;$O$27,"Low",IF(Table3_1[[#This Row],[Offered Salary]]&gt;$O$28,"High",""))</f>
        <v/>
      </c>
      <c r="L4866" s="6">
        <f>((Table3_1[[#This Row],[Offered Salary]]-$O$25)/$O$26)</f>
        <v>1.3705622235746393</v>
      </c>
    </row>
    <row r="4867" spans="1:12" x14ac:dyDescent="0.3">
      <c r="A4867">
        <v>847271</v>
      </c>
      <c r="B4867" s="2">
        <v>41804</v>
      </c>
      <c r="C4867" s="3">
        <v>0.49289351851851854</v>
      </c>
      <c r="D4867" t="s">
        <v>30</v>
      </c>
      <c r="E4867" t="s">
        <v>27</v>
      </c>
      <c r="F4867" t="s">
        <v>20</v>
      </c>
      <c r="G4867" t="s">
        <v>7</v>
      </c>
      <c r="H4867">
        <v>21460</v>
      </c>
      <c r="I4867">
        <f>IF(Table3_1[[#This Row],[Status]]="Hired",1,0)</f>
        <v>0</v>
      </c>
      <c r="J4867" t="b">
        <f>OR((Table3_1[[#This Row],[Offered Salary]]&lt;$O$27),(Table3_1[[#This Row],[Offered Salary]]&gt;$O$28))</f>
        <v>0</v>
      </c>
      <c r="K4867" t="str">
        <f>IF(Table3_1[[#This Row],[Offered Salary]]&lt;$O$27,"Low",IF(Table3_1[[#This Row],[Offered Salary]]&gt;$O$28,"High",""))</f>
        <v/>
      </c>
      <c r="L4867" s="6">
        <f>((Table3_1[[#This Row],[Offered Salary]]-$O$25)/$O$26)</f>
        <v>-0.98870600379138596</v>
      </c>
    </row>
    <row r="4868" spans="1:12" x14ac:dyDescent="0.3">
      <c r="A4868">
        <v>871846</v>
      </c>
      <c r="B4868" s="2">
        <v>41852</v>
      </c>
      <c r="C4868" s="3">
        <v>0.36689814814814814</v>
      </c>
      <c r="D4868" t="s">
        <v>31</v>
      </c>
      <c r="E4868" t="s">
        <v>27</v>
      </c>
      <c r="F4868" t="s">
        <v>20</v>
      </c>
      <c r="G4868" t="s">
        <v>7</v>
      </c>
      <c r="H4868">
        <v>84889</v>
      </c>
      <c r="I4868">
        <f>IF(Table3_1[[#This Row],[Status]]="Hired",1,0)</f>
        <v>1</v>
      </c>
      <c r="J4868" t="b">
        <f>OR((Table3_1[[#This Row],[Offered Salary]]&lt;$O$27),(Table3_1[[#This Row],[Offered Salary]]&gt;$O$28))</f>
        <v>0</v>
      </c>
      <c r="K4868" t="str">
        <f>IF(Table3_1[[#This Row],[Offered Salary]]&lt;$O$27,"Low",IF(Table3_1[[#This Row],[Offered Salary]]&gt;$O$28,"High",""))</f>
        <v/>
      </c>
      <c r="L4868" s="6">
        <f>((Table3_1[[#This Row],[Offered Salary]]-$O$25)/$O$26)</f>
        <v>1.2098369456047828</v>
      </c>
    </row>
    <row r="4869" spans="1:12" x14ac:dyDescent="0.3">
      <c r="A4869">
        <v>98755</v>
      </c>
      <c r="B4869" s="2">
        <v>41823</v>
      </c>
      <c r="C4869" s="3">
        <v>0.39760416666666665</v>
      </c>
      <c r="D4869" t="s">
        <v>31</v>
      </c>
      <c r="E4869" t="s">
        <v>29</v>
      </c>
      <c r="F4869" t="s">
        <v>13</v>
      </c>
      <c r="G4869" t="s">
        <v>10</v>
      </c>
      <c r="H4869">
        <v>80022</v>
      </c>
      <c r="I4869">
        <f>IF(Table3_1[[#This Row],[Status]]="Hired",1,0)</f>
        <v>1</v>
      </c>
      <c r="J4869" t="b">
        <f>OR((Table3_1[[#This Row],[Offered Salary]]&lt;$O$27),(Table3_1[[#This Row],[Offered Salary]]&gt;$O$28))</f>
        <v>0</v>
      </c>
      <c r="K4869" t="str">
        <f>IF(Table3_1[[#This Row],[Offered Salary]]&lt;$O$27,"Low",IF(Table3_1[[#This Row],[Offered Salary]]&gt;$O$28,"High",""))</f>
        <v/>
      </c>
      <c r="L4869" s="6">
        <f>((Table3_1[[#This Row],[Offered Salary]]-$O$25)/$O$26)</f>
        <v>1.0411395274725221</v>
      </c>
    </row>
    <row r="4870" spans="1:12" x14ac:dyDescent="0.3">
      <c r="A4870">
        <v>858621</v>
      </c>
      <c r="B4870" s="2">
        <v>41823</v>
      </c>
      <c r="C4870" s="3">
        <v>0.39787037037037037</v>
      </c>
      <c r="D4870" t="s">
        <v>31</v>
      </c>
      <c r="E4870" t="s">
        <v>29</v>
      </c>
      <c r="F4870" t="s">
        <v>13</v>
      </c>
      <c r="G4870" t="s">
        <v>10</v>
      </c>
      <c r="H4870">
        <v>66005</v>
      </c>
      <c r="I4870">
        <f>IF(Table3_1[[#This Row],[Status]]="Hired",1,0)</f>
        <v>1</v>
      </c>
      <c r="J4870" t="b">
        <f>OR((Table3_1[[#This Row],[Offered Salary]]&lt;$O$27),(Table3_1[[#This Row],[Offered Salary]]&gt;$O$28))</f>
        <v>0</v>
      </c>
      <c r="K4870" t="str">
        <f>IF(Table3_1[[#This Row],[Offered Salary]]&lt;$O$27,"Low",IF(Table3_1[[#This Row],[Offered Salary]]&gt;$O$28,"High",""))</f>
        <v/>
      </c>
      <c r="L4870" s="6">
        <f>((Table3_1[[#This Row],[Offered Salary]]-$O$25)/$O$26)</f>
        <v>0.55528957679245328</v>
      </c>
    </row>
    <row r="4871" spans="1:12" x14ac:dyDescent="0.3">
      <c r="A4871">
        <v>407945</v>
      </c>
      <c r="B4871" s="2">
        <v>41823</v>
      </c>
      <c r="C4871" s="3">
        <v>0.39939814814814817</v>
      </c>
      <c r="D4871" t="s">
        <v>31</v>
      </c>
      <c r="E4871" t="s">
        <v>29</v>
      </c>
      <c r="F4871" t="s">
        <v>13</v>
      </c>
      <c r="G4871" t="s">
        <v>10</v>
      </c>
      <c r="H4871">
        <v>44523</v>
      </c>
      <c r="I4871">
        <f>IF(Table3_1[[#This Row],[Status]]="Hired",1,0)</f>
        <v>1</v>
      </c>
      <c r="J4871" t="b">
        <f>OR((Table3_1[[#This Row],[Offered Salary]]&lt;$O$27),(Table3_1[[#This Row],[Offered Salary]]&gt;$O$28))</f>
        <v>0</v>
      </c>
      <c r="K4871" t="str">
        <f>IF(Table3_1[[#This Row],[Offered Salary]]&lt;$O$27,"Low",IF(Table3_1[[#This Row],[Offered Salary]]&gt;$O$28,"High",""))</f>
        <v/>
      </c>
      <c r="L4871" s="6">
        <f>((Table3_1[[#This Row],[Offered Salary]]-$O$25)/$O$26)</f>
        <v>-0.18930831437607371</v>
      </c>
    </row>
    <row r="4872" spans="1:12" x14ac:dyDescent="0.3">
      <c r="A4872">
        <v>613320</v>
      </c>
      <c r="B4872" s="2">
        <v>41837</v>
      </c>
      <c r="C4872" s="3">
        <v>0.37182870370370369</v>
      </c>
      <c r="D4872" t="s">
        <v>31</v>
      </c>
      <c r="E4872" t="s">
        <v>29</v>
      </c>
      <c r="F4872" t="s">
        <v>13</v>
      </c>
      <c r="G4872" t="s">
        <v>10</v>
      </c>
      <c r="H4872">
        <v>64709</v>
      </c>
      <c r="I4872">
        <f>IF(Table3_1[[#This Row],[Status]]="Hired",1,0)</f>
        <v>1</v>
      </c>
      <c r="J4872" t="b">
        <f>OR((Table3_1[[#This Row],[Offered Salary]]&lt;$O$27),(Table3_1[[#This Row],[Offered Salary]]&gt;$O$28))</f>
        <v>0</v>
      </c>
      <c r="K4872" t="str">
        <f>IF(Table3_1[[#This Row],[Offered Salary]]&lt;$O$27,"Low",IF(Table3_1[[#This Row],[Offered Salary]]&gt;$O$28,"High",""))</f>
        <v/>
      </c>
      <c r="L4872" s="6">
        <f>((Table3_1[[#This Row],[Offered Salary]]-$O$25)/$O$26)</f>
        <v>0.51036830005125544</v>
      </c>
    </row>
    <row r="4873" spans="1:12" x14ac:dyDescent="0.3">
      <c r="A4873">
        <v>160792</v>
      </c>
      <c r="B4873" s="2">
        <v>41837</v>
      </c>
      <c r="C4873" s="3">
        <v>0.37251157407407409</v>
      </c>
      <c r="D4873" t="s">
        <v>31</v>
      </c>
      <c r="E4873" t="s">
        <v>29</v>
      </c>
      <c r="F4873" t="s">
        <v>13</v>
      </c>
      <c r="G4873" t="s">
        <v>10</v>
      </c>
      <c r="H4873">
        <v>23541</v>
      </c>
      <c r="I4873">
        <f>IF(Table3_1[[#This Row],[Status]]="Hired",1,0)</f>
        <v>1</v>
      </c>
      <c r="J4873" t="b">
        <f>OR((Table3_1[[#This Row],[Offered Salary]]&lt;$O$27),(Table3_1[[#This Row],[Offered Salary]]&gt;$O$28))</f>
        <v>0</v>
      </c>
      <c r="K4873" t="str">
        <f>IF(Table3_1[[#This Row],[Offered Salary]]&lt;$O$27,"Low",IF(Table3_1[[#This Row],[Offered Salary]]&gt;$O$28,"High",""))</f>
        <v/>
      </c>
      <c r="L4873" s="6">
        <f>((Table3_1[[#This Row],[Offered Salary]]-$O$25)/$O$26)</f>
        <v>-0.91657546606111384</v>
      </c>
    </row>
    <row r="4874" spans="1:12" x14ac:dyDescent="0.3">
      <c r="A4874">
        <v>183298</v>
      </c>
      <c r="B4874" s="2">
        <v>41837</v>
      </c>
      <c r="C4874" s="3">
        <v>0.37684027777777779</v>
      </c>
      <c r="D4874" t="s">
        <v>31</v>
      </c>
      <c r="E4874" t="s">
        <v>29</v>
      </c>
      <c r="F4874" t="s">
        <v>13</v>
      </c>
      <c r="G4874" t="s">
        <v>10</v>
      </c>
      <c r="H4874">
        <v>78071</v>
      </c>
      <c r="I4874">
        <f>IF(Table3_1[[#This Row],[Status]]="Hired",1,0)</f>
        <v>1</v>
      </c>
      <c r="J4874" t="b">
        <f>OR((Table3_1[[#This Row],[Offered Salary]]&lt;$O$27),(Table3_1[[#This Row],[Offered Salary]]&gt;$O$28))</f>
        <v>0</v>
      </c>
      <c r="K4874" t="str">
        <f>IF(Table3_1[[#This Row],[Offered Salary]]&lt;$O$27,"Low",IF(Table3_1[[#This Row],[Offered Salary]]&gt;$O$28,"High",""))</f>
        <v/>
      </c>
      <c r="L4874" s="6">
        <f>((Table3_1[[#This Row],[Offered Salary]]-$O$25)/$O$26)</f>
        <v>0.97351498200795672</v>
      </c>
    </row>
    <row r="4875" spans="1:12" x14ac:dyDescent="0.3">
      <c r="A4875">
        <v>839104</v>
      </c>
      <c r="B4875" s="2">
        <v>41842</v>
      </c>
      <c r="C4875" s="3">
        <v>0.41597222222222224</v>
      </c>
      <c r="D4875" t="s">
        <v>31</v>
      </c>
      <c r="E4875" t="s">
        <v>28</v>
      </c>
      <c r="F4875" t="s">
        <v>13</v>
      </c>
      <c r="G4875" t="s">
        <v>10</v>
      </c>
      <c r="H4875">
        <v>43771</v>
      </c>
      <c r="I4875">
        <f>IF(Table3_1[[#This Row],[Status]]="Hired",1,0)</f>
        <v>1</v>
      </c>
      <c r="J4875" t="b">
        <f>OR((Table3_1[[#This Row],[Offered Salary]]&lt;$O$27),(Table3_1[[#This Row],[Offered Salary]]&gt;$O$28))</f>
        <v>0</v>
      </c>
      <c r="K4875" t="str">
        <f>IF(Table3_1[[#This Row],[Offered Salary]]&lt;$O$27,"Low",IF(Table3_1[[#This Row],[Offered Salary]]&gt;$O$28,"High",""))</f>
        <v/>
      </c>
      <c r="L4875" s="6">
        <f>((Table3_1[[#This Row],[Offered Salary]]-$O$25)/$O$26)</f>
        <v>-0.21537374655923786</v>
      </c>
    </row>
    <row r="4876" spans="1:12" x14ac:dyDescent="0.3">
      <c r="A4876">
        <v>816440</v>
      </c>
      <c r="B4876" s="2">
        <v>41816</v>
      </c>
      <c r="C4876" s="3">
        <v>0.39686342592592594</v>
      </c>
      <c r="D4876" t="s">
        <v>31</v>
      </c>
      <c r="E4876" t="s">
        <v>27</v>
      </c>
      <c r="F4876" t="s">
        <v>17</v>
      </c>
      <c r="G4876" t="s">
        <v>2</v>
      </c>
      <c r="H4876">
        <v>85537</v>
      </c>
      <c r="I4876">
        <f>IF(Table3_1[[#This Row],[Status]]="Hired",1,0)</f>
        <v>1</v>
      </c>
      <c r="J4876" t="b">
        <f>OR((Table3_1[[#This Row],[Offered Salary]]&lt;$O$27),(Table3_1[[#This Row],[Offered Salary]]&gt;$O$28))</f>
        <v>0</v>
      </c>
      <c r="K4876" t="str">
        <f>IF(Table3_1[[#This Row],[Offered Salary]]&lt;$O$27,"Low",IF(Table3_1[[#This Row],[Offered Salary]]&gt;$O$28,"High",""))</f>
        <v/>
      </c>
      <c r="L4876" s="6">
        <f>((Table3_1[[#This Row],[Offered Salary]]-$O$25)/$O$26)</f>
        <v>1.2322975839753816</v>
      </c>
    </row>
    <row r="4877" spans="1:12" x14ac:dyDescent="0.3">
      <c r="A4877">
        <v>756018</v>
      </c>
      <c r="B4877" s="2">
        <v>41816</v>
      </c>
      <c r="C4877" s="3">
        <v>0.39746527777777779</v>
      </c>
      <c r="D4877" t="s">
        <v>31</v>
      </c>
      <c r="E4877" t="s">
        <v>27</v>
      </c>
      <c r="F4877" t="s">
        <v>17</v>
      </c>
      <c r="G4877" t="s">
        <v>2</v>
      </c>
      <c r="H4877">
        <v>39162</v>
      </c>
      <c r="I4877">
        <f>IF(Table3_1[[#This Row],[Status]]="Hired",1,0)</f>
        <v>1</v>
      </c>
      <c r="J4877" t="b">
        <f>OR((Table3_1[[#This Row],[Offered Salary]]&lt;$O$27),(Table3_1[[#This Row],[Offered Salary]]&gt;$O$28))</f>
        <v>0</v>
      </c>
      <c r="K4877" t="str">
        <f>IF(Table3_1[[#This Row],[Offered Salary]]&lt;$O$27,"Low",IF(Table3_1[[#This Row],[Offered Salary]]&gt;$O$28,"High",""))</f>
        <v/>
      </c>
      <c r="L4877" s="6">
        <f>((Table3_1[[#This Row],[Offered Salary]]-$O$25)/$O$26)</f>
        <v>-0.37512850311801921</v>
      </c>
    </row>
    <row r="4878" spans="1:12" x14ac:dyDescent="0.3">
      <c r="A4878">
        <v>539099</v>
      </c>
      <c r="B4878" s="2">
        <v>41872</v>
      </c>
      <c r="C4878" s="3">
        <v>0.39761574074074074</v>
      </c>
      <c r="D4878" t="s">
        <v>31</v>
      </c>
      <c r="E4878" t="s">
        <v>28</v>
      </c>
      <c r="F4878" t="s">
        <v>17</v>
      </c>
      <c r="G4878" t="s">
        <v>2</v>
      </c>
      <c r="H4878">
        <v>77997</v>
      </c>
      <c r="I4878">
        <f>IF(Table3_1[[#This Row],[Status]]="Hired",1,0)</f>
        <v>1</v>
      </c>
      <c r="J4878" t="b">
        <f>OR((Table3_1[[#This Row],[Offered Salary]]&lt;$O$27),(Table3_1[[#This Row],[Offered Salary]]&gt;$O$28))</f>
        <v>0</v>
      </c>
      <c r="K4878" t="str">
        <f>IF(Table3_1[[#This Row],[Offered Salary]]&lt;$O$27,"Low",IF(Table3_1[[#This Row],[Offered Salary]]&gt;$O$28,"High",""))</f>
        <v/>
      </c>
      <c r="L4878" s="6">
        <f>((Table3_1[[#This Row],[Offered Salary]]-$O$25)/$O$26)</f>
        <v>0.97095003256440071</v>
      </c>
    </row>
    <row r="4879" spans="1:12" x14ac:dyDescent="0.3">
      <c r="A4879">
        <v>267567</v>
      </c>
      <c r="B4879" s="2">
        <v>41822</v>
      </c>
      <c r="C4879" s="3">
        <v>0.22440972222222222</v>
      </c>
      <c r="D4879" t="s">
        <v>31</v>
      </c>
      <c r="E4879" t="s">
        <v>29</v>
      </c>
      <c r="F4879" t="s">
        <v>12</v>
      </c>
      <c r="G4879" t="s">
        <v>10</v>
      </c>
      <c r="H4879">
        <v>57519</v>
      </c>
      <c r="I4879">
        <f>IF(Table3_1[[#This Row],[Status]]="Hired",1,0)</f>
        <v>1</v>
      </c>
      <c r="J4879" t="b">
        <f>OR((Table3_1[[#This Row],[Offered Salary]]&lt;$O$27),(Table3_1[[#This Row],[Offered Salary]]&gt;$O$28))</f>
        <v>0</v>
      </c>
      <c r="K4879" t="str">
        <f>IF(Table3_1[[#This Row],[Offered Salary]]&lt;$O$27,"Low",IF(Table3_1[[#This Row],[Offered Salary]]&gt;$O$28,"High",""))</f>
        <v/>
      </c>
      <c r="L4879" s="6">
        <f>((Table3_1[[#This Row],[Offered Salary]]-$O$25)/$O$26)</f>
        <v>0.26115226627871524</v>
      </c>
    </row>
    <row r="4880" spans="1:12" x14ac:dyDescent="0.3">
      <c r="A4880">
        <v>881688</v>
      </c>
      <c r="B4880" s="2">
        <v>41822</v>
      </c>
      <c r="C4880" s="3">
        <v>0.22672453703703704</v>
      </c>
      <c r="D4880" t="s">
        <v>31</v>
      </c>
      <c r="E4880" t="s">
        <v>27</v>
      </c>
      <c r="F4880" t="s">
        <v>12</v>
      </c>
      <c r="G4880" t="s">
        <v>10</v>
      </c>
      <c r="H4880">
        <v>47231</v>
      </c>
      <c r="I4880">
        <f>IF(Table3_1[[#This Row],[Status]]="Hired",1,0)</f>
        <v>1</v>
      </c>
      <c r="J4880" t="b">
        <f>OR((Table3_1[[#This Row],[Offered Salary]]&lt;$O$27),(Table3_1[[#This Row],[Offered Salary]]&gt;$O$28))</f>
        <v>0</v>
      </c>
      <c r="K4880" t="str">
        <f>IF(Table3_1[[#This Row],[Offered Salary]]&lt;$O$27,"Low",IF(Table3_1[[#This Row],[Offered Salary]]&gt;$O$28,"High",""))</f>
        <v/>
      </c>
      <c r="L4880" s="6">
        <f>((Table3_1[[#This Row],[Offered Salary]]-$O$25)/$O$26)</f>
        <v>-9.5445029333509179E-2</v>
      </c>
    </row>
    <row r="4881" spans="1:12" x14ac:dyDescent="0.3">
      <c r="A4881">
        <v>417513</v>
      </c>
      <c r="B4881" s="2">
        <v>41849</v>
      </c>
      <c r="C4881" s="3">
        <v>0.72508101851851847</v>
      </c>
      <c r="D4881" t="s">
        <v>31</v>
      </c>
      <c r="E4881" t="s">
        <v>27</v>
      </c>
      <c r="F4881" t="s">
        <v>20</v>
      </c>
      <c r="G4881" t="s">
        <v>10</v>
      </c>
      <c r="H4881">
        <v>36618</v>
      </c>
      <c r="I4881">
        <f>IF(Table3_1[[#This Row],[Status]]="Hired",1,0)</f>
        <v>1</v>
      </c>
      <c r="J4881" t="b">
        <f>OR((Table3_1[[#This Row],[Offered Salary]]&lt;$O$27),(Table3_1[[#This Row],[Offered Salary]]&gt;$O$28))</f>
        <v>0</v>
      </c>
      <c r="K4881" t="str">
        <f>IF(Table3_1[[#This Row],[Offered Salary]]&lt;$O$27,"Low",IF(Table3_1[[#This Row],[Offered Salary]]&gt;$O$28,"High",""))</f>
        <v/>
      </c>
      <c r="L4881" s="6">
        <f>((Table3_1[[#This Row],[Offered Salary]]-$O$25)/$O$26)</f>
        <v>-0.46330730561000005</v>
      </c>
    </row>
    <row r="4882" spans="1:12" x14ac:dyDescent="0.3">
      <c r="A4882">
        <v>998339</v>
      </c>
      <c r="B4882" s="2">
        <v>41838</v>
      </c>
      <c r="C4882" s="3">
        <v>0.39793981481481483</v>
      </c>
      <c r="D4882" t="s">
        <v>30</v>
      </c>
      <c r="E4882" t="s">
        <v>27</v>
      </c>
      <c r="F4882" t="s">
        <v>20</v>
      </c>
      <c r="G4882" t="s">
        <v>10</v>
      </c>
      <c r="H4882">
        <v>68877</v>
      </c>
      <c r="I4882">
        <f>IF(Table3_1[[#This Row],[Status]]="Hired",1,0)</f>
        <v>0</v>
      </c>
      <c r="J4882" t="b">
        <f>OR((Table3_1[[#This Row],[Offered Salary]]&lt;$O$27),(Table3_1[[#This Row],[Offered Salary]]&gt;$O$28))</f>
        <v>0</v>
      </c>
      <c r="K4882" t="str">
        <f>IF(Table3_1[[#This Row],[Offered Salary]]&lt;$O$27,"Low",IF(Table3_1[[#This Row],[Offered Salary]]&gt;$O$28,"High",""))</f>
        <v/>
      </c>
      <c r="L4882" s="6">
        <f>((Table3_1[[#This Row],[Offered Salary]]-$O$25)/$O$26)</f>
        <v>0.65483734438560137</v>
      </c>
    </row>
    <row r="4883" spans="1:12" x14ac:dyDescent="0.3">
      <c r="A4883">
        <v>111830</v>
      </c>
      <c r="B4883" s="2">
        <v>41838</v>
      </c>
      <c r="C4883" s="3">
        <v>0.39872685185185186</v>
      </c>
      <c r="D4883" t="s">
        <v>31</v>
      </c>
      <c r="E4883" t="s">
        <v>29</v>
      </c>
      <c r="F4883" t="s">
        <v>20</v>
      </c>
      <c r="G4883" t="s">
        <v>10</v>
      </c>
      <c r="H4883">
        <v>44948</v>
      </c>
      <c r="I4883">
        <f>IF(Table3_1[[#This Row],[Status]]="Hired",1,0)</f>
        <v>1</v>
      </c>
      <c r="J4883" t="b">
        <f>OR((Table3_1[[#This Row],[Offered Salary]]&lt;$O$27),(Table3_1[[#This Row],[Offered Salary]]&gt;$O$28))</f>
        <v>0</v>
      </c>
      <c r="K4883" t="str">
        <f>IF(Table3_1[[#This Row],[Offered Salary]]&lt;$O$27,"Low",IF(Table3_1[[#This Row],[Offered Salary]]&gt;$O$28,"High",""))</f>
        <v/>
      </c>
      <c r="L4883" s="6">
        <f>((Table3_1[[#This Row],[Offered Salary]]-$O$25)/$O$26)</f>
        <v>-0.17457718581510992</v>
      </c>
    </row>
    <row r="4884" spans="1:12" x14ac:dyDescent="0.3">
      <c r="A4884">
        <v>423857</v>
      </c>
      <c r="B4884" s="2">
        <v>41768</v>
      </c>
      <c r="C4884" s="3">
        <v>0.79972222222222222</v>
      </c>
      <c r="D4884" t="s">
        <v>31</v>
      </c>
      <c r="E4884" t="s">
        <v>27</v>
      </c>
      <c r="F4884" t="s">
        <v>20</v>
      </c>
      <c r="G4884" t="s">
        <v>10</v>
      </c>
      <c r="H4884">
        <v>87337</v>
      </c>
      <c r="I4884">
        <f>IF(Table3_1[[#This Row],[Status]]="Hired",1,0)</f>
        <v>1</v>
      </c>
      <c r="J4884" t="b">
        <f>OR((Table3_1[[#This Row],[Offered Salary]]&lt;$O$27),(Table3_1[[#This Row],[Offered Salary]]&gt;$O$28))</f>
        <v>0</v>
      </c>
      <c r="K4884" t="str">
        <f>IF(Table3_1[[#This Row],[Offered Salary]]&lt;$O$27,"Low",IF(Table3_1[[#This Row],[Offered Salary]]&gt;$O$28,"High",""))</f>
        <v/>
      </c>
      <c r="L4884" s="6">
        <f>((Table3_1[[#This Row],[Offered Salary]]-$O$25)/$O$26)</f>
        <v>1.2946882461159341</v>
      </c>
    </row>
    <row r="4885" spans="1:12" x14ac:dyDescent="0.3">
      <c r="A4885">
        <v>66292</v>
      </c>
      <c r="B4885" s="2">
        <v>41773</v>
      </c>
      <c r="C4885" s="3">
        <v>0.32646990740740739</v>
      </c>
      <c r="D4885" t="s">
        <v>31</v>
      </c>
      <c r="E4885" t="s">
        <v>27</v>
      </c>
      <c r="F4885" t="s">
        <v>20</v>
      </c>
      <c r="G4885" t="s">
        <v>10</v>
      </c>
      <c r="H4885">
        <v>43325</v>
      </c>
      <c r="I4885">
        <f>IF(Table3_1[[#This Row],[Status]]="Hired",1,0)</f>
        <v>1</v>
      </c>
      <c r="J4885" t="b">
        <f>OR((Table3_1[[#This Row],[Offered Salary]]&lt;$O$27),(Table3_1[[#This Row],[Offered Salary]]&gt;$O$28))</f>
        <v>0</v>
      </c>
      <c r="K4885" t="str">
        <f>IF(Table3_1[[#This Row],[Offered Salary]]&lt;$O$27,"Low",IF(Table3_1[[#This Row],[Offered Salary]]&gt;$O$28,"High",""))</f>
        <v/>
      </c>
      <c r="L4885" s="6">
        <f>((Table3_1[[#This Row],[Offered Salary]]-$O$25)/$O$26)</f>
        <v>-0.23083276617850806</v>
      </c>
    </row>
    <row r="4886" spans="1:12" x14ac:dyDescent="0.3">
      <c r="A4886">
        <v>764554</v>
      </c>
      <c r="B4886" s="2">
        <v>41785</v>
      </c>
      <c r="C4886" s="3">
        <v>0.39736111111111111</v>
      </c>
      <c r="D4886" t="s">
        <v>31</v>
      </c>
      <c r="E4886" t="s">
        <v>27</v>
      </c>
      <c r="F4886" t="s">
        <v>20</v>
      </c>
      <c r="G4886" t="s">
        <v>6</v>
      </c>
      <c r="H4886">
        <v>17408</v>
      </c>
      <c r="I4886">
        <f>IF(Table3_1[[#This Row],[Status]]="Hired",1,0)</f>
        <v>1</v>
      </c>
      <c r="J4886" t="b">
        <f>OR((Table3_1[[#This Row],[Offered Salary]]&lt;$O$27),(Table3_1[[#This Row],[Offered Salary]]&gt;$O$28))</f>
        <v>0</v>
      </c>
      <c r="K4886" t="str">
        <f>IF(Table3_1[[#This Row],[Offered Salary]]&lt;$O$27,"Low",IF(Table3_1[[#This Row],[Offered Salary]]&gt;$O$28,"High",""))</f>
        <v/>
      </c>
      <c r="L4886" s="6">
        <f>((Table3_1[[#This Row],[Offered Salary]]-$O$25)/$O$26)</f>
        <v>-1.1291543165655629</v>
      </c>
    </row>
    <row r="4887" spans="1:12" x14ac:dyDescent="0.3">
      <c r="A4887">
        <v>447160</v>
      </c>
      <c r="B4887" s="2">
        <v>41797</v>
      </c>
      <c r="C4887" s="3">
        <v>0.63905092592592594</v>
      </c>
      <c r="D4887" t="s">
        <v>31</v>
      </c>
      <c r="E4887" t="s">
        <v>27</v>
      </c>
      <c r="F4887" t="s">
        <v>20</v>
      </c>
      <c r="G4887" t="s">
        <v>6</v>
      </c>
      <c r="H4887">
        <v>64607</v>
      </c>
      <c r="I4887">
        <f>IF(Table3_1[[#This Row],[Status]]="Hired",1,0)</f>
        <v>1</v>
      </c>
      <c r="J4887" t="b">
        <f>OR((Table3_1[[#This Row],[Offered Salary]]&lt;$O$27),(Table3_1[[#This Row],[Offered Salary]]&gt;$O$28))</f>
        <v>0</v>
      </c>
      <c r="K4887" t="str">
        <f>IF(Table3_1[[#This Row],[Offered Salary]]&lt;$O$27,"Low",IF(Table3_1[[#This Row],[Offered Salary]]&gt;$O$28,"High",""))</f>
        <v/>
      </c>
      <c r="L4887" s="6">
        <f>((Table3_1[[#This Row],[Offered Salary]]-$O$25)/$O$26)</f>
        <v>0.50683282919662409</v>
      </c>
    </row>
    <row r="4888" spans="1:12" x14ac:dyDescent="0.3">
      <c r="A4888">
        <v>325134</v>
      </c>
      <c r="B4888" s="2">
        <v>41807</v>
      </c>
      <c r="C4888" s="3">
        <v>0.52527777777777773</v>
      </c>
      <c r="D4888" t="s">
        <v>31</v>
      </c>
      <c r="E4888" t="s">
        <v>27</v>
      </c>
      <c r="F4888" t="s">
        <v>20</v>
      </c>
      <c r="G4888" t="s">
        <v>6</v>
      </c>
      <c r="H4888">
        <v>37983</v>
      </c>
      <c r="I4888">
        <f>IF(Table3_1[[#This Row],[Status]]="Hired",1,0)</f>
        <v>1</v>
      </c>
      <c r="J4888" t="b">
        <f>OR((Table3_1[[#This Row],[Offered Salary]]&lt;$O$27),(Table3_1[[#This Row],[Offered Salary]]&gt;$O$28))</f>
        <v>0</v>
      </c>
      <c r="K4888" t="str">
        <f>IF(Table3_1[[#This Row],[Offered Salary]]&lt;$O$27,"Low",IF(Table3_1[[#This Row],[Offered Salary]]&gt;$O$28,"High",""))</f>
        <v/>
      </c>
      <c r="L4888" s="6">
        <f>((Table3_1[[#This Row],[Offered Salary]]-$O$25)/$O$26)</f>
        <v>-0.41599438682008105</v>
      </c>
    </row>
    <row r="4889" spans="1:12" x14ac:dyDescent="0.3">
      <c r="A4889">
        <v>428148</v>
      </c>
      <c r="B4889" s="2">
        <v>41810</v>
      </c>
      <c r="C4889" s="3">
        <v>0.51033564814814814</v>
      </c>
      <c r="D4889" t="s">
        <v>31</v>
      </c>
      <c r="E4889" t="s">
        <v>27</v>
      </c>
      <c r="F4889" t="s">
        <v>20</v>
      </c>
      <c r="G4889" t="s">
        <v>6</v>
      </c>
      <c r="H4889">
        <v>74877</v>
      </c>
      <c r="I4889">
        <f>IF(Table3_1[[#This Row],[Status]]="Hired",1,0)</f>
        <v>1</v>
      </c>
      <c r="J4889" t="b">
        <f>OR((Table3_1[[#This Row],[Offered Salary]]&lt;$O$27),(Table3_1[[#This Row],[Offered Salary]]&gt;$O$28))</f>
        <v>0</v>
      </c>
      <c r="K4889" t="str">
        <f>IF(Table3_1[[#This Row],[Offered Salary]]&lt;$O$27,"Low",IF(Table3_1[[#This Row],[Offered Salary]]&gt;$O$28,"High",""))</f>
        <v/>
      </c>
      <c r="L4889" s="6">
        <f>((Table3_1[[#This Row],[Offered Salary]]-$O$25)/$O$26)</f>
        <v>0.86280621818744307</v>
      </c>
    </row>
    <row r="4890" spans="1:12" x14ac:dyDescent="0.3">
      <c r="A4890">
        <v>216478</v>
      </c>
      <c r="B4890" s="2">
        <v>41792</v>
      </c>
      <c r="C4890" s="3">
        <v>0.3981365740740741</v>
      </c>
      <c r="D4890" t="s">
        <v>31</v>
      </c>
      <c r="E4890" t="s">
        <v>29</v>
      </c>
      <c r="F4890" t="s">
        <v>17</v>
      </c>
      <c r="G4890" t="s">
        <v>4</v>
      </c>
      <c r="H4890">
        <v>20593</v>
      </c>
      <c r="I4890">
        <f>IF(Table3_1[[#This Row],[Status]]="Hired",1,0)</f>
        <v>1</v>
      </c>
      <c r="J4890" t="b">
        <f>OR((Table3_1[[#This Row],[Offered Salary]]&lt;$O$27),(Table3_1[[#This Row],[Offered Salary]]&gt;$O$28))</f>
        <v>0</v>
      </c>
      <c r="K4890" t="str">
        <f>IF(Table3_1[[#This Row],[Offered Salary]]&lt;$O$27,"Low",IF(Table3_1[[#This Row],[Offered Salary]]&gt;$O$28,"High",""))</f>
        <v/>
      </c>
      <c r="L4890" s="6">
        <f>((Table3_1[[#This Row],[Offered Salary]]-$O$25)/$O$26)</f>
        <v>-1.0187575060557521</v>
      </c>
    </row>
    <row r="4891" spans="1:12" x14ac:dyDescent="0.3">
      <c r="A4891">
        <v>315193</v>
      </c>
      <c r="B4891" s="2">
        <v>41792</v>
      </c>
      <c r="C4891" s="3">
        <v>0.39859953703703704</v>
      </c>
      <c r="D4891" t="s">
        <v>30</v>
      </c>
      <c r="E4891" t="s">
        <v>29</v>
      </c>
      <c r="F4891" t="s">
        <v>17</v>
      </c>
      <c r="G4891" t="s">
        <v>4</v>
      </c>
      <c r="H4891">
        <v>57420</v>
      </c>
      <c r="I4891">
        <f>IF(Table3_1[[#This Row],[Status]]="Hired",1,0)</f>
        <v>0</v>
      </c>
      <c r="J4891" t="b">
        <f>OR((Table3_1[[#This Row],[Offered Salary]]&lt;$O$27),(Table3_1[[#This Row],[Offered Salary]]&gt;$O$28))</f>
        <v>0</v>
      </c>
      <c r="K4891" t="str">
        <f>IF(Table3_1[[#This Row],[Offered Salary]]&lt;$O$27,"Low",IF(Table3_1[[#This Row],[Offered Salary]]&gt;$O$28,"High",""))</f>
        <v/>
      </c>
      <c r="L4891" s="6">
        <f>((Table3_1[[#This Row],[Offered Salary]]-$O$25)/$O$26)</f>
        <v>0.25772077986098485</v>
      </c>
    </row>
    <row r="4892" spans="1:12" x14ac:dyDescent="0.3">
      <c r="A4892">
        <v>119239</v>
      </c>
      <c r="B4892" s="2">
        <v>41792</v>
      </c>
      <c r="C4892" s="3">
        <v>0.46517361111111111</v>
      </c>
      <c r="D4892" t="s">
        <v>31</v>
      </c>
      <c r="E4892" t="s">
        <v>27</v>
      </c>
      <c r="F4892" t="s">
        <v>17</v>
      </c>
      <c r="G4892" t="s">
        <v>4</v>
      </c>
      <c r="H4892">
        <v>92386</v>
      </c>
      <c r="I4892">
        <f>IF(Table3_1[[#This Row],[Status]]="Hired",1,0)</f>
        <v>1</v>
      </c>
      <c r="J4892" t="b">
        <f>OR((Table3_1[[#This Row],[Offered Salary]]&lt;$O$27),(Table3_1[[#This Row],[Offered Salary]]&gt;$O$28))</f>
        <v>0</v>
      </c>
      <c r="K4892" t="str">
        <f>IF(Table3_1[[#This Row],[Offered Salary]]&lt;$O$27,"Low",IF(Table3_1[[#This Row],[Offered Salary]]&gt;$O$28,"High",""))</f>
        <v/>
      </c>
      <c r="L4892" s="6">
        <f>((Table3_1[[#This Row],[Offered Salary]]-$O$25)/$O$26)</f>
        <v>1.4696940534201839</v>
      </c>
    </row>
    <row r="4893" spans="1:12" x14ac:dyDescent="0.3">
      <c r="A4893">
        <v>505550</v>
      </c>
      <c r="B4893" s="2">
        <v>41792</v>
      </c>
      <c r="C4893" s="3">
        <v>0.46592592592592591</v>
      </c>
      <c r="D4893" t="s">
        <v>31</v>
      </c>
      <c r="E4893" t="s">
        <v>28</v>
      </c>
      <c r="F4893" t="s">
        <v>17</v>
      </c>
      <c r="G4893" t="s">
        <v>4</v>
      </c>
      <c r="H4893">
        <v>9066</v>
      </c>
      <c r="I4893">
        <f>IF(Table3_1[[#This Row],[Status]]="Hired",1,0)</f>
        <v>1</v>
      </c>
      <c r="J4893" t="b">
        <f>OR((Table3_1[[#This Row],[Offered Salary]]&lt;$O$27),(Table3_1[[#This Row],[Offered Salary]]&gt;$O$28))</f>
        <v>1</v>
      </c>
      <c r="K4893" t="str">
        <f>IF(Table3_1[[#This Row],[Offered Salary]]&lt;$O$27,"Low",IF(Table3_1[[#This Row],[Offered Salary]]&gt;$O$28,"High",""))</f>
        <v>Low</v>
      </c>
      <c r="L4893" s="6">
        <f>((Table3_1[[#This Row],[Offered Salary]]-$O$25)/$O$26)</f>
        <v>-1.4183003741080566</v>
      </c>
    </row>
    <row r="4894" spans="1:12" x14ac:dyDescent="0.3">
      <c r="A4894">
        <v>998809</v>
      </c>
      <c r="B4894" s="2">
        <v>41813</v>
      </c>
      <c r="C4894" s="3">
        <v>0.39903935185185185</v>
      </c>
      <c r="D4894" t="s">
        <v>30</v>
      </c>
      <c r="E4894" t="s">
        <v>27</v>
      </c>
      <c r="F4894" t="s">
        <v>17</v>
      </c>
      <c r="G4894" t="s">
        <v>4</v>
      </c>
      <c r="H4894">
        <v>1460</v>
      </c>
      <c r="I4894">
        <f>IF(Table3_1[[#This Row],[Status]]="Hired",1,0)</f>
        <v>0</v>
      </c>
      <c r="J4894" t="b">
        <f>OR((Table3_1[[#This Row],[Offered Salary]]&lt;$O$27),(Table3_1[[#This Row],[Offered Salary]]&gt;$O$28))</f>
        <v>1</v>
      </c>
      <c r="K4894" t="str">
        <f>IF(Table3_1[[#This Row],[Offered Salary]]&lt;$O$27,"Low",IF(Table3_1[[#This Row],[Offered Salary]]&gt;$O$28,"High",""))</f>
        <v>Low</v>
      </c>
      <c r="L4894" s="6">
        <f>((Table3_1[[#This Row],[Offered Salary]]-$O$25)/$O$26)</f>
        <v>-1.681935583130858</v>
      </c>
    </row>
    <row r="4895" spans="1:12" x14ac:dyDescent="0.3">
      <c r="A4895">
        <v>635425</v>
      </c>
      <c r="B4895" s="2">
        <v>41862</v>
      </c>
      <c r="C4895" s="3">
        <v>0.39733796296296298</v>
      </c>
      <c r="D4895" t="s">
        <v>31</v>
      </c>
      <c r="E4895" t="s">
        <v>29</v>
      </c>
      <c r="F4895" t="s">
        <v>17</v>
      </c>
      <c r="G4895" t="s">
        <v>4</v>
      </c>
      <c r="H4895">
        <v>61412</v>
      </c>
      <c r="I4895">
        <f>IF(Table3_1[[#This Row],[Status]]="Hired",1,0)</f>
        <v>1</v>
      </c>
      <c r="J4895" t="b">
        <f>OR((Table3_1[[#This Row],[Offered Salary]]&lt;$O$27),(Table3_1[[#This Row],[Offered Salary]]&gt;$O$28))</f>
        <v>0</v>
      </c>
      <c r="K4895" t="str">
        <f>IF(Table3_1[[#This Row],[Offered Salary]]&lt;$O$27,"Low",IF(Table3_1[[#This Row],[Offered Salary]]&gt;$O$28,"High",""))</f>
        <v/>
      </c>
      <c r="L4895" s="6">
        <f>((Table3_1[[#This Row],[Offered Salary]]-$O$25)/$O$26)</f>
        <v>0.39608940389714348</v>
      </c>
    </row>
    <row r="4896" spans="1:12" x14ac:dyDescent="0.3">
      <c r="A4896">
        <v>826175</v>
      </c>
      <c r="B4896" s="2">
        <v>41785</v>
      </c>
      <c r="C4896" s="3">
        <v>0.39710648148148148</v>
      </c>
      <c r="D4896" t="s">
        <v>31</v>
      </c>
      <c r="E4896" t="s">
        <v>29</v>
      </c>
      <c r="F4896" t="s">
        <v>17</v>
      </c>
      <c r="G4896" t="s">
        <v>4</v>
      </c>
      <c r="H4896">
        <v>25875</v>
      </c>
      <c r="I4896">
        <f>IF(Table3_1[[#This Row],[Status]]="Hired",1,0)</f>
        <v>1</v>
      </c>
      <c r="J4896" t="b">
        <f>OR((Table3_1[[#This Row],[Offered Salary]]&lt;$O$27),(Table3_1[[#This Row],[Offered Salary]]&gt;$O$28))</f>
        <v>0</v>
      </c>
      <c r="K4896" t="str">
        <f>IF(Table3_1[[#This Row],[Offered Salary]]&lt;$O$27,"Low",IF(Table3_1[[#This Row],[Offered Salary]]&gt;$O$28,"High",""))</f>
        <v/>
      </c>
      <c r="L4896" s="6">
        <f>((Table3_1[[#This Row],[Offered Salary]]-$O$25)/$O$26)</f>
        <v>-0.8356755741521974</v>
      </c>
    </row>
    <row r="4897" spans="1:12" x14ac:dyDescent="0.3">
      <c r="A4897">
        <v>624245</v>
      </c>
      <c r="B4897" s="2">
        <v>41822</v>
      </c>
      <c r="C4897" s="3">
        <v>0.49872685185185184</v>
      </c>
      <c r="D4897" t="s">
        <v>31</v>
      </c>
      <c r="E4897" t="s">
        <v>29</v>
      </c>
      <c r="F4897" t="s">
        <v>19</v>
      </c>
      <c r="G4897" t="s">
        <v>6</v>
      </c>
      <c r="H4897">
        <v>20419</v>
      </c>
      <c r="I4897">
        <f>IF(Table3_1[[#This Row],[Status]]="Hired",1,0)</f>
        <v>1</v>
      </c>
      <c r="J4897" t="b">
        <f>OR((Table3_1[[#This Row],[Offered Salary]]&lt;$O$27),(Table3_1[[#This Row],[Offered Salary]]&gt;$O$28))</f>
        <v>0</v>
      </c>
      <c r="K4897" t="str">
        <f>IF(Table3_1[[#This Row],[Offered Salary]]&lt;$O$27,"Low",IF(Table3_1[[#This Row],[Offered Salary]]&gt;$O$28,"High",""))</f>
        <v/>
      </c>
      <c r="L4897" s="6">
        <f>((Table3_1[[#This Row],[Offered Salary]]-$O$25)/$O$26)</f>
        <v>-1.0247886033960054</v>
      </c>
    </row>
    <row r="4898" spans="1:12" x14ac:dyDescent="0.3">
      <c r="A4898">
        <v>91423</v>
      </c>
      <c r="B4898" s="2">
        <v>41822</v>
      </c>
      <c r="C4898" s="3">
        <v>0.49895833333333334</v>
      </c>
      <c r="D4898" t="s">
        <v>31</v>
      </c>
      <c r="E4898" t="s">
        <v>28</v>
      </c>
      <c r="F4898" t="s">
        <v>19</v>
      </c>
      <c r="G4898" t="s">
        <v>6</v>
      </c>
      <c r="H4898">
        <v>70609</v>
      </c>
      <c r="I4898">
        <f>IF(Table3_1[[#This Row],[Status]]="Hired",1,0)</f>
        <v>1</v>
      </c>
      <c r="J4898" t="b">
        <f>OR((Table3_1[[#This Row],[Offered Salary]]&lt;$O$27),(Table3_1[[#This Row],[Offered Salary]]&gt;$O$28))</f>
        <v>0</v>
      </c>
      <c r="K4898" t="str">
        <f>IF(Table3_1[[#This Row],[Offered Salary]]&lt;$O$27,"Low",IF(Table3_1[[#This Row],[Offered Salary]]&gt;$O$28,"High",""))</f>
        <v/>
      </c>
      <c r="L4898" s="6">
        <f>((Table3_1[[#This Row],[Offered Salary]]-$O$25)/$O$26)</f>
        <v>0.71487102595639973</v>
      </c>
    </row>
    <row r="4899" spans="1:12" x14ac:dyDescent="0.3">
      <c r="A4899">
        <v>858004</v>
      </c>
      <c r="B4899" s="2">
        <v>41793</v>
      </c>
      <c r="C4899" s="3">
        <v>0.39751157407407406</v>
      </c>
      <c r="D4899" t="s">
        <v>31</v>
      </c>
      <c r="E4899" t="s">
        <v>29</v>
      </c>
      <c r="F4899" t="s">
        <v>20</v>
      </c>
      <c r="G4899" t="s">
        <v>10</v>
      </c>
      <c r="H4899">
        <v>30169</v>
      </c>
      <c r="I4899">
        <f>IF(Table3_1[[#This Row],[Status]]="Hired",1,0)</f>
        <v>1</v>
      </c>
      <c r="J4899" t="b">
        <f>OR((Table3_1[[#This Row],[Offered Salary]]&lt;$O$27),(Table3_1[[#This Row],[Offered Salary]]&gt;$O$28))</f>
        <v>0</v>
      </c>
      <c r="K4899" t="str">
        <f>IF(Table3_1[[#This Row],[Offered Salary]]&lt;$O$27,"Low",IF(Table3_1[[#This Row],[Offered Salary]]&gt;$O$28,"High",""))</f>
        <v/>
      </c>
      <c r="L4899" s="6">
        <f>((Table3_1[[#This Row],[Offered Salary]]-$O$25)/$O$26)</f>
        <v>-0.68683918346801276</v>
      </c>
    </row>
    <row r="4900" spans="1:12" x14ac:dyDescent="0.3">
      <c r="A4900">
        <v>279118</v>
      </c>
      <c r="B4900" s="2">
        <v>41793</v>
      </c>
      <c r="C4900" s="3">
        <v>0.39931712962962962</v>
      </c>
      <c r="D4900" t="s">
        <v>31</v>
      </c>
      <c r="E4900" t="s">
        <v>29</v>
      </c>
      <c r="F4900" t="s">
        <v>20</v>
      </c>
      <c r="G4900" t="s">
        <v>10</v>
      </c>
      <c r="H4900">
        <v>30844</v>
      </c>
      <c r="I4900">
        <f>IF(Table3_1[[#This Row],[Status]]="Hired",1,0)</f>
        <v>1</v>
      </c>
      <c r="J4900" t="b">
        <f>OR((Table3_1[[#This Row],[Offered Salary]]&lt;$O$27),(Table3_1[[#This Row],[Offered Salary]]&gt;$O$28))</f>
        <v>0</v>
      </c>
      <c r="K4900" t="str">
        <f>IF(Table3_1[[#This Row],[Offered Salary]]&lt;$O$27,"Low",IF(Table3_1[[#This Row],[Offered Salary]]&gt;$O$28,"High",""))</f>
        <v/>
      </c>
      <c r="L4900" s="6">
        <f>((Table3_1[[#This Row],[Offered Salary]]-$O$25)/$O$26)</f>
        <v>-0.66344268516530558</v>
      </c>
    </row>
    <row r="4901" spans="1:12" x14ac:dyDescent="0.3">
      <c r="A4901">
        <v>743755</v>
      </c>
      <c r="B4901" s="2">
        <v>41796</v>
      </c>
      <c r="C4901" s="3">
        <v>0.6889467592592593</v>
      </c>
      <c r="D4901" t="s">
        <v>31</v>
      </c>
      <c r="E4901" t="s">
        <v>27</v>
      </c>
      <c r="F4901" t="s">
        <v>20</v>
      </c>
      <c r="G4901" t="s">
        <v>10</v>
      </c>
      <c r="H4901">
        <v>29747</v>
      </c>
      <c r="I4901">
        <f>IF(Table3_1[[#This Row],[Status]]="Hired",1,0)</f>
        <v>1</v>
      </c>
      <c r="J4901" t="b">
        <f>OR((Table3_1[[#This Row],[Offered Salary]]&lt;$O$27),(Table3_1[[#This Row],[Offered Salary]]&gt;$O$28))</f>
        <v>0</v>
      </c>
      <c r="K4901" t="str">
        <f>IF(Table3_1[[#This Row],[Offered Salary]]&lt;$O$27,"Low",IF(Table3_1[[#This Row],[Offered Salary]]&gt;$O$28,"High",""))</f>
        <v/>
      </c>
      <c r="L4901" s="6">
        <f>((Table3_1[[#This Row],[Offered Salary]]-$O$25)/$O$26)</f>
        <v>-0.70146632759207561</v>
      </c>
    </row>
    <row r="4902" spans="1:12" x14ac:dyDescent="0.3">
      <c r="A4902">
        <v>340482</v>
      </c>
      <c r="B4902" s="2">
        <v>41801</v>
      </c>
      <c r="C4902" s="3">
        <v>0.38168981481481479</v>
      </c>
      <c r="D4902" t="s">
        <v>31</v>
      </c>
      <c r="E4902" t="s">
        <v>29</v>
      </c>
      <c r="F4902" t="s">
        <v>20</v>
      </c>
      <c r="G4902" t="s">
        <v>10</v>
      </c>
      <c r="H4902">
        <v>55503</v>
      </c>
      <c r="I4902">
        <f>IF(Table3_1[[#This Row],[Status]]="Hired",1,0)</f>
        <v>1</v>
      </c>
      <c r="J4902" t="b">
        <f>OR((Table3_1[[#This Row],[Offered Salary]]&lt;$O$27),(Table3_1[[#This Row],[Offered Salary]]&gt;$O$28))</f>
        <v>0</v>
      </c>
      <c r="K4902" t="str">
        <f>IF(Table3_1[[#This Row],[Offered Salary]]&lt;$O$27,"Low",IF(Table3_1[[#This Row],[Offered Salary]]&gt;$O$28,"High",""))</f>
        <v/>
      </c>
      <c r="L4902" s="6">
        <f>((Table3_1[[#This Row],[Offered Salary]]-$O$25)/$O$26)</f>
        <v>0.19127472468129647</v>
      </c>
    </row>
    <row r="4903" spans="1:12" x14ac:dyDescent="0.3">
      <c r="A4903">
        <v>481014</v>
      </c>
      <c r="B4903" s="2">
        <v>41801</v>
      </c>
      <c r="C4903" s="3">
        <v>0.38144675925925925</v>
      </c>
      <c r="D4903" t="s">
        <v>31</v>
      </c>
      <c r="E4903" t="s">
        <v>28</v>
      </c>
      <c r="F4903" t="s">
        <v>20</v>
      </c>
      <c r="G4903" t="s">
        <v>10</v>
      </c>
      <c r="H4903">
        <v>71090</v>
      </c>
      <c r="I4903">
        <f>IF(Table3_1[[#This Row],[Status]]="Hired",1,0)</f>
        <v>1</v>
      </c>
      <c r="J4903" t="b">
        <f>OR((Table3_1[[#This Row],[Offered Salary]]&lt;$O$27),(Table3_1[[#This Row],[Offered Salary]]&gt;$O$28))</f>
        <v>0</v>
      </c>
      <c r="K4903" t="str">
        <f>IF(Table3_1[[#This Row],[Offered Salary]]&lt;$O$27,"Low",IF(Table3_1[[#This Row],[Offered Salary]]&gt;$O$28,"High",""))</f>
        <v/>
      </c>
      <c r="L4903" s="6">
        <f>((Table3_1[[#This Row],[Offered Salary]]-$O$25)/$O$26)</f>
        <v>0.73154319733951401</v>
      </c>
    </row>
    <row r="4904" spans="1:12" x14ac:dyDescent="0.3">
      <c r="A4904">
        <v>40034</v>
      </c>
      <c r="B4904" s="2">
        <v>41807</v>
      </c>
      <c r="C4904" s="3">
        <v>0.25452546296296297</v>
      </c>
      <c r="D4904" t="s">
        <v>31</v>
      </c>
      <c r="E4904" t="s">
        <v>29</v>
      </c>
      <c r="F4904" t="s">
        <v>20</v>
      </c>
      <c r="G4904" t="s">
        <v>10</v>
      </c>
      <c r="H4904">
        <v>13865</v>
      </c>
      <c r="I4904">
        <f>IF(Table3_1[[#This Row],[Status]]="Hired",1,0)</f>
        <v>1</v>
      </c>
      <c r="J4904" t="b">
        <f>OR((Table3_1[[#This Row],[Offered Salary]]&lt;$O$27),(Table3_1[[#This Row],[Offered Salary]]&gt;$O$28))</f>
        <v>0</v>
      </c>
      <c r="K4904" t="str">
        <f>IF(Table3_1[[#This Row],[Offered Salary]]&lt;$O$27,"Low",IF(Table3_1[[#This Row],[Offered Salary]]&gt;$O$28,"High",""))</f>
        <v/>
      </c>
      <c r="L4904" s="6">
        <f>((Table3_1[[#This Row],[Offered Salary]]-$O$25)/$O$26)</f>
        <v>-1.2519599365455505</v>
      </c>
    </row>
    <row r="4905" spans="1:12" x14ac:dyDescent="0.3">
      <c r="A4905">
        <v>634648</v>
      </c>
      <c r="B4905" s="2">
        <v>41807</v>
      </c>
      <c r="C4905" s="3">
        <v>0.25528935185185186</v>
      </c>
      <c r="D4905" t="s">
        <v>31</v>
      </c>
      <c r="E4905" t="s">
        <v>29</v>
      </c>
      <c r="F4905" t="s">
        <v>20</v>
      </c>
      <c r="G4905" t="s">
        <v>10</v>
      </c>
      <c r="H4905">
        <v>21778</v>
      </c>
      <c r="I4905">
        <f>IF(Table3_1[[#This Row],[Status]]="Hired",1,0)</f>
        <v>1</v>
      </c>
      <c r="J4905" t="b">
        <f>OR((Table3_1[[#This Row],[Offered Salary]]&lt;$O$27),(Table3_1[[#This Row],[Offered Salary]]&gt;$O$28))</f>
        <v>0</v>
      </c>
      <c r="K4905" t="str">
        <f>IF(Table3_1[[#This Row],[Offered Salary]]&lt;$O$27,"Low",IF(Table3_1[[#This Row],[Offered Salary]]&gt;$O$28,"High",""))</f>
        <v/>
      </c>
      <c r="L4905" s="6">
        <f>((Table3_1[[#This Row],[Offered Salary]]-$O$25)/$O$26)</f>
        <v>-0.97768365347988828</v>
      </c>
    </row>
    <row r="4906" spans="1:12" x14ac:dyDescent="0.3">
      <c r="A4906">
        <v>993467</v>
      </c>
      <c r="B4906" s="2">
        <v>41807</v>
      </c>
      <c r="C4906" s="3">
        <v>0.25601851851851853</v>
      </c>
      <c r="D4906" t="s">
        <v>31</v>
      </c>
      <c r="E4906" t="s">
        <v>27</v>
      </c>
      <c r="F4906" t="s">
        <v>20</v>
      </c>
      <c r="G4906" t="s">
        <v>10</v>
      </c>
      <c r="H4906">
        <v>39815</v>
      </c>
      <c r="I4906">
        <f>IF(Table3_1[[#This Row],[Status]]="Hired",1,0)</f>
        <v>1</v>
      </c>
      <c r="J4906" t="b">
        <f>OR((Table3_1[[#This Row],[Offered Salary]]&lt;$O$27),(Table3_1[[#This Row],[Offered Salary]]&gt;$O$28))</f>
        <v>0</v>
      </c>
      <c r="K4906" t="str">
        <f>IF(Table3_1[[#This Row],[Offered Salary]]&lt;$O$27,"Low",IF(Table3_1[[#This Row],[Offered Salary]]&gt;$O$28,"High",""))</f>
        <v/>
      </c>
      <c r="L4906" s="6">
        <f>((Table3_1[[#This Row],[Offered Salary]]-$O$25)/$O$26)</f>
        <v>-0.35249455735258545</v>
      </c>
    </row>
    <row r="4907" spans="1:12" x14ac:dyDescent="0.3">
      <c r="A4907">
        <v>489424</v>
      </c>
      <c r="B4907" s="2">
        <v>41870</v>
      </c>
      <c r="C4907" s="3">
        <v>0.39678240740740739</v>
      </c>
      <c r="D4907" t="s">
        <v>31</v>
      </c>
      <c r="E4907" t="s">
        <v>27</v>
      </c>
      <c r="F4907" t="s">
        <v>20</v>
      </c>
      <c r="G4907" t="s">
        <v>10</v>
      </c>
      <c r="H4907">
        <v>13739</v>
      </c>
      <c r="I4907">
        <f>IF(Table3_1[[#This Row],[Status]]="Hired",1,0)</f>
        <v>1</v>
      </c>
      <c r="J4907" t="b">
        <f>OR((Table3_1[[#This Row],[Offered Salary]]&lt;$O$27),(Table3_1[[#This Row],[Offered Salary]]&gt;$O$28))</f>
        <v>0</v>
      </c>
      <c r="K4907" t="str">
        <f>IF(Table3_1[[#This Row],[Offered Salary]]&lt;$O$27,"Low",IF(Table3_1[[#This Row],[Offered Salary]]&gt;$O$28,"High",""))</f>
        <v/>
      </c>
      <c r="L4907" s="6">
        <f>((Table3_1[[#This Row],[Offered Salary]]-$O$25)/$O$26)</f>
        <v>-1.2563272828953891</v>
      </c>
    </row>
    <row r="4908" spans="1:12" x14ac:dyDescent="0.3">
      <c r="A4908">
        <v>903000</v>
      </c>
      <c r="B4908" s="2">
        <v>41872</v>
      </c>
      <c r="C4908" s="3">
        <v>0.60614583333333338</v>
      </c>
      <c r="D4908" t="s">
        <v>31</v>
      </c>
      <c r="E4908" t="s">
        <v>27</v>
      </c>
      <c r="F4908" t="s">
        <v>20</v>
      </c>
      <c r="G4908" t="s">
        <v>10</v>
      </c>
      <c r="H4908">
        <v>4419</v>
      </c>
      <c r="I4908">
        <f>IF(Table3_1[[#This Row],[Status]]="Hired",1,0)</f>
        <v>1</v>
      </c>
      <c r="J4908" t="b">
        <f>OR((Table3_1[[#This Row],[Offered Salary]]&lt;$O$27),(Table3_1[[#This Row],[Offered Salary]]&gt;$O$28))</f>
        <v>1</v>
      </c>
      <c r="K4908" t="str">
        <f>IF(Table3_1[[#This Row],[Offered Salary]]&lt;$O$27,"Low",IF(Table3_1[[#This Row],[Offered Salary]]&gt;$O$28,"High",""))</f>
        <v>Low</v>
      </c>
      <c r="L4908" s="6">
        <f>((Table3_1[[#This Row],[Offered Salary]]-$O$25)/$O$26)</f>
        <v>-1.5793722668675831</v>
      </c>
    </row>
    <row r="4909" spans="1:12" x14ac:dyDescent="0.3">
      <c r="A4909">
        <v>935451</v>
      </c>
      <c r="B4909" s="2">
        <v>41814</v>
      </c>
      <c r="C4909" s="3">
        <v>0.39721064814814816</v>
      </c>
      <c r="D4909" t="s">
        <v>31</v>
      </c>
      <c r="E4909" t="s">
        <v>29</v>
      </c>
      <c r="F4909" t="s">
        <v>14</v>
      </c>
      <c r="G4909" t="s">
        <v>6</v>
      </c>
      <c r="H4909">
        <v>34640</v>
      </c>
      <c r="I4909">
        <f>IF(Table3_1[[#This Row],[Status]]="Hired",1,0)</f>
        <v>1</v>
      </c>
      <c r="J4909" t="b">
        <f>OR((Table3_1[[#This Row],[Offered Salary]]&lt;$O$27),(Table3_1[[#This Row],[Offered Salary]]&gt;$O$28))</f>
        <v>0</v>
      </c>
      <c r="K4909" t="str">
        <f>IF(Table3_1[[#This Row],[Offered Salary]]&lt;$O$27,"Low",IF(Table3_1[[#This Row],[Offered Salary]]&gt;$O$28,"High",""))</f>
        <v/>
      </c>
      <c r="L4909" s="6">
        <f>((Table3_1[[#This Row],[Offered Salary]]-$O$25)/$O$26)</f>
        <v>-0.53186771100667385</v>
      </c>
    </row>
    <row r="4910" spans="1:12" x14ac:dyDescent="0.3">
      <c r="A4910">
        <v>184939</v>
      </c>
      <c r="B4910" s="2">
        <v>41857</v>
      </c>
      <c r="C4910" s="3">
        <v>0.39672453703703703</v>
      </c>
      <c r="D4910" t="s">
        <v>31</v>
      </c>
      <c r="E4910" t="s">
        <v>27</v>
      </c>
      <c r="F4910" t="s">
        <v>12</v>
      </c>
      <c r="G4910" t="s">
        <v>10</v>
      </c>
      <c r="H4910">
        <v>59497</v>
      </c>
      <c r="I4910">
        <f>IF(Table3_1[[#This Row],[Status]]="Hired",1,0)</f>
        <v>1</v>
      </c>
      <c r="J4910" t="b">
        <f>OR((Table3_1[[#This Row],[Offered Salary]]&lt;$O$27),(Table3_1[[#This Row],[Offered Salary]]&gt;$O$28))</f>
        <v>0</v>
      </c>
      <c r="K4910" t="str">
        <f>IF(Table3_1[[#This Row],[Offered Salary]]&lt;$O$27,"Low",IF(Table3_1[[#This Row],[Offered Salary]]&gt;$O$28,"High",""))</f>
        <v/>
      </c>
      <c r="L4910" s="6">
        <f>((Table3_1[[#This Row],[Offered Salary]]-$O$25)/$O$26)</f>
        <v>0.32971267167538904</v>
      </c>
    </row>
    <row r="4911" spans="1:12" x14ac:dyDescent="0.3">
      <c r="A4911">
        <v>158172</v>
      </c>
      <c r="B4911" s="2">
        <v>41857</v>
      </c>
      <c r="C4911" s="3">
        <v>0.39908564814814818</v>
      </c>
      <c r="D4911" t="s">
        <v>31</v>
      </c>
      <c r="E4911" t="s">
        <v>27</v>
      </c>
      <c r="F4911" t="s">
        <v>12</v>
      </c>
      <c r="G4911" t="s">
        <v>10</v>
      </c>
      <c r="H4911">
        <v>80368</v>
      </c>
      <c r="I4911">
        <f>IF(Table3_1[[#This Row],[Status]]="Hired",1,0)</f>
        <v>1</v>
      </c>
      <c r="J4911" t="b">
        <f>OR((Table3_1[[#This Row],[Offered Salary]]&lt;$O$27),(Table3_1[[#This Row],[Offered Salary]]&gt;$O$28))</f>
        <v>0</v>
      </c>
      <c r="K4911" t="str">
        <f>IF(Table3_1[[#This Row],[Offered Salary]]&lt;$O$27,"Low",IF(Table3_1[[#This Row],[Offered Salary]]&gt;$O$28,"High",""))</f>
        <v/>
      </c>
      <c r="L4911" s="6">
        <f>((Table3_1[[#This Row],[Offered Salary]]-$O$25)/$O$26)</f>
        <v>1.0531323991950952</v>
      </c>
    </row>
    <row r="4912" spans="1:12" x14ac:dyDescent="0.3">
      <c r="A4912">
        <v>224370</v>
      </c>
      <c r="B4912" s="2">
        <v>41866</v>
      </c>
      <c r="C4912" s="3">
        <v>0.32944444444444443</v>
      </c>
      <c r="D4912" t="s">
        <v>31</v>
      </c>
      <c r="E4912" t="s">
        <v>27</v>
      </c>
      <c r="F4912" t="s">
        <v>12</v>
      </c>
      <c r="G4912" t="s">
        <v>10</v>
      </c>
      <c r="H4912">
        <v>20130</v>
      </c>
      <c r="I4912">
        <f>IF(Table3_1[[#This Row],[Status]]="Hired",1,0)</f>
        <v>1</v>
      </c>
      <c r="J4912" t="b">
        <f>OR((Table3_1[[#This Row],[Offered Salary]]&lt;$O$27),(Table3_1[[#This Row],[Offered Salary]]&gt;$O$28))</f>
        <v>0</v>
      </c>
      <c r="K4912" t="str">
        <f>IF(Table3_1[[#This Row],[Offered Salary]]&lt;$O$27,"Low",IF(Table3_1[[#This Row],[Offered Salary]]&gt;$O$28,"High",""))</f>
        <v/>
      </c>
      <c r="L4912" s="6">
        <f>((Table3_1[[#This Row],[Offered Salary]]-$O$25)/$O$26)</f>
        <v>-1.0348057708174607</v>
      </c>
    </row>
    <row r="4913" spans="1:12" x14ac:dyDescent="0.3">
      <c r="A4913">
        <v>689033</v>
      </c>
      <c r="B4913" s="2">
        <v>41878</v>
      </c>
      <c r="C4913" s="3">
        <v>0.80982638888888892</v>
      </c>
      <c r="D4913" t="s">
        <v>30</v>
      </c>
      <c r="E4913" t="s">
        <v>27</v>
      </c>
      <c r="F4913" t="s">
        <v>12</v>
      </c>
      <c r="G4913" t="s">
        <v>10</v>
      </c>
      <c r="H4913">
        <v>95161</v>
      </c>
      <c r="I4913">
        <f>IF(Table3_1[[#This Row],[Status]]="Hired",1,0)</f>
        <v>0</v>
      </c>
      <c r="J4913" t="b">
        <f>OR((Table3_1[[#This Row],[Offered Salary]]&lt;$O$27),(Table3_1[[#This Row],[Offered Salary]]&gt;$O$28))</f>
        <v>0</v>
      </c>
      <c r="K4913" t="str">
        <f>IF(Table3_1[[#This Row],[Offered Salary]]&lt;$O$27,"Low",IF(Table3_1[[#This Row],[Offered Salary]]&gt;$O$28,"High",""))</f>
        <v/>
      </c>
      <c r="L4913" s="6">
        <f>((Table3_1[[#This Row],[Offered Salary]]-$O$25)/$O$26)</f>
        <v>1.5658796575535356</v>
      </c>
    </row>
    <row r="4914" spans="1:12" x14ac:dyDescent="0.3">
      <c r="A4914">
        <v>91601</v>
      </c>
      <c r="B4914" s="2">
        <v>41773</v>
      </c>
      <c r="C4914" s="3">
        <v>0.39723379629629629</v>
      </c>
      <c r="D4914" t="s">
        <v>31</v>
      </c>
      <c r="E4914" t="s">
        <v>27</v>
      </c>
      <c r="F4914" t="s">
        <v>12</v>
      </c>
      <c r="G4914" t="s">
        <v>4</v>
      </c>
      <c r="H4914">
        <v>9054</v>
      </c>
      <c r="I4914">
        <f>IF(Table3_1[[#This Row],[Status]]="Hired",1,0)</f>
        <v>1</v>
      </c>
      <c r="J4914" t="b">
        <f>OR((Table3_1[[#This Row],[Offered Salary]]&lt;$O$27),(Table3_1[[#This Row],[Offered Salary]]&gt;$O$28))</f>
        <v>1</v>
      </c>
      <c r="K4914" t="str">
        <f>IF(Table3_1[[#This Row],[Offered Salary]]&lt;$O$27,"Low",IF(Table3_1[[#This Row],[Offered Salary]]&gt;$O$28,"High",""))</f>
        <v>Low</v>
      </c>
      <c r="L4914" s="6">
        <f>((Table3_1[[#This Row],[Offered Salary]]-$O$25)/$O$26)</f>
        <v>-1.4187163118556605</v>
      </c>
    </row>
    <row r="4915" spans="1:12" x14ac:dyDescent="0.3">
      <c r="A4915">
        <v>547097</v>
      </c>
      <c r="B4915" s="2">
        <v>41853</v>
      </c>
      <c r="C4915" s="3">
        <v>0.51869212962962963</v>
      </c>
      <c r="D4915" t="s">
        <v>31</v>
      </c>
      <c r="E4915" t="s">
        <v>27</v>
      </c>
      <c r="F4915" t="s">
        <v>15</v>
      </c>
      <c r="G4915" t="s">
        <v>2</v>
      </c>
      <c r="H4915">
        <v>79945</v>
      </c>
      <c r="I4915">
        <f>IF(Table3_1[[#This Row],[Status]]="Hired",1,0)</f>
        <v>1</v>
      </c>
      <c r="J4915" t="b">
        <f>OR((Table3_1[[#This Row],[Offered Salary]]&lt;$O$27),(Table3_1[[#This Row],[Offered Salary]]&gt;$O$28))</f>
        <v>0</v>
      </c>
      <c r="K4915" t="str">
        <f>IF(Table3_1[[#This Row],[Offered Salary]]&lt;$O$27,"Low",IF(Table3_1[[#This Row],[Offered Salary]]&gt;$O$28,"High",""))</f>
        <v/>
      </c>
      <c r="L4915" s="6">
        <f>((Table3_1[[#This Row],[Offered Salary]]-$O$25)/$O$26)</f>
        <v>1.0384705935920653</v>
      </c>
    </row>
    <row r="4916" spans="1:12" x14ac:dyDescent="0.3">
      <c r="A4916">
        <v>59153</v>
      </c>
      <c r="B4916" s="2">
        <v>41858</v>
      </c>
      <c r="C4916" s="3">
        <v>0.61252314814814812</v>
      </c>
      <c r="D4916" t="s">
        <v>31</v>
      </c>
      <c r="E4916" t="s">
        <v>27</v>
      </c>
      <c r="F4916" t="s">
        <v>15</v>
      </c>
      <c r="G4916" t="s">
        <v>5</v>
      </c>
      <c r="H4916">
        <v>71051</v>
      </c>
      <c r="I4916">
        <f>IF(Table3_1[[#This Row],[Status]]="Hired",1,0)</f>
        <v>1</v>
      </c>
      <c r="J4916" t="b">
        <f>OR((Table3_1[[#This Row],[Offered Salary]]&lt;$O$27),(Table3_1[[#This Row],[Offered Salary]]&gt;$O$28))</f>
        <v>0</v>
      </c>
      <c r="K4916" t="str">
        <f>IF(Table3_1[[#This Row],[Offered Salary]]&lt;$O$27,"Low",IF(Table3_1[[#This Row],[Offered Salary]]&gt;$O$28,"High",""))</f>
        <v/>
      </c>
      <c r="L4916" s="6">
        <f>((Table3_1[[#This Row],[Offered Salary]]-$O$25)/$O$26)</f>
        <v>0.73019139965980207</v>
      </c>
    </row>
    <row r="4917" spans="1:12" x14ac:dyDescent="0.3">
      <c r="A4917">
        <v>977212</v>
      </c>
      <c r="B4917" s="2">
        <v>41858</v>
      </c>
      <c r="C4917" s="3">
        <v>0.61537037037037035</v>
      </c>
      <c r="D4917" t="s">
        <v>31</v>
      </c>
      <c r="E4917" t="s">
        <v>27</v>
      </c>
      <c r="F4917" t="s">
        <v>15</v>
      </c>
      <c r="G4917" t="s">
        <v>5</v>
      </c>
      <c r="H4917">
        <v>12816</v>
      </c>
      <c r="I4917">
        <f>IF(Table3_1[[#This Row],[Status]]="Hired",1,0)</f>
        <v>1</v>
      </c>
      <c r="J4917" t="b">
        <f>OR((Table3_1[[#This Row],[Offered Salary]]&lt;$O$27),(Table3_1[[#This Row],[Offered Salary]]&gt;$O$28))</f>
        <v>0</v>
      </c>
      <c r="K4917" t="str">
        <f>IF(Table3_1[[#This Row],[Offered Salary]]&lt;$O$27,"Low",IF(Table3_1[[#This Row],[Offered Salary]]&gt;$O$28,"High",""))</f>
        <v/>
      </c>
      <c r="L4917" s="6">
        <f>((Table3_1[[#This Row],[Offered Salary]]-$O$25)/$O$26)</f>
        <v>-1.2883198279819057</v>
      </c>
    </row>
    <row r="4918" spans="1:12" x14ac:dyDescent="0.3">
      <c r="A4918">
        <v>154398</v>
      </c>
      <c r="B4918" s="2">
        <v>41867</v>
      </c>
      <c r="C4918" s="3">
        <v>0.71068287037037037</v>
      </c>
      <c r="D4918" t="s">
        <v>31</v>
      </c>
      <c r="E4918" t="s">
        <v>29</v>
      </c>
      <c r="F4918" t="s">
        <v>15</v>
      </c>
      <c r="G4918" t="s">
        <v>2</v>
      </c>
      <c r="H4918">
        <v>41258</v>
      </c>
      <c r="I4918">
        <f>IF(Table3_1[[#This Row],[Status]]="Hired",1,0)</f>
        <v>1</v>
      </c>
      <c r="J4918" t="b">
        <f>OR((Table3_1[[#This Row],[Offered Salary]]&lt;$O$27),(Table3_1[[#This Row],[Offered Salary]]&gt;$O$28))</f>
        <v>0</v>
      </c>
      <c r="K4918" t="str">
        <f>IF(Table3_1[[#This Row],[Offered Salary]]&lt;$O$27,"Low",IF(Table3_1[[#This Row],[Offered Salary]]&gt;$O$28,"High",""))</f>
        <v/>
      </c>
      <c r="L4918" s="6">
        <f>((Table3_1[[#This Row],[Offered Salary]]-$O$25)/$O$26)</f>
        <v>-0.30247804320324251</v>
      </c>
    </row>
    <row r="4919" spans="1:12" x14ac:dyDescent="0.3">
      <c r="A4919">
        <v>363289</v>
      </c>
      <c r="B4919" s="2">
        <v>41867</v>
      </c>
      <c r="C4919" s="3">
        <v>0.71100694444444446</v>
      </c>
      <c r="D4919" t="s">
        <v>31</v>
      </c>
      <c r="E4919" t="s">
        <v>27</v>
      </c>
      <c r="F4919" t="s">
        <v>15</v>
      </c>
      <c r="G4919" t="s">
        <v>2</v>
      </c>
      <c r="H4919">
        <v>52192</v>
      </c>
      <c r="I4919">
        <f>IF(Table3_1[[#This Row],[Status]]="Hired",1,0)</f>
        <v>1</v>
      </c>
      <c r="J4919" t="b">
        <f>OR((Table3_1[[#This Row],[Offered Salary]]&lt;$O$27),(Table3_1[[#This Row],[Offered Salary]]&gt;$O$28))</f>
        <v>0</v>
      </c>
      <c r="K4919" t="str">
        <f>IF(Table3_1[[#This Row],[Offered Salary]]&lt;$O$27,"Low",IF(Table3_1[[#This Row],[Offered Salary]]&gt;$O$28,"High",""))</f>
        <v/>
      </c>
      <c r="L4919" s="6">
        <f>((Table3_1[[#This Row],[Offered Salary]]-$O$25)/$O$26)</f>
        <v>7.6510567821646863E-2</v>
      </c>
    </row>
    <row r="4920" spans="1:12" x14ac:dyDescent="0.3">
      <c r="A4920">
        <v>428102</v>
      </c>
      <c r="B4920" s="2">
        <v>41857</v>
      </c>
      <c r="C4920" s="3">
        <v>0.39795138888888887</v>
      </c>
      <c r="D4920" t="s">
        <v>30</v>
      </c>
      <c r="E4920" t="s">
        <v>27</v>
      </c>
      <c r="F4920" t="s">
        <v>15</v>
      </c>
      <c r="G4920" t="s">
        <v>2</v>
      </c>
      <c r="H4920">
        <v>83130</v>
      </c>
      <c r="I4920">
        <f>IF(Table3_1[[#This Row],[Status]]="Hired",1,0)</f>
        <v>0</v>
      </c>
      <c r="J4920" t="b">
        <f>OR((Table3_1[[#This Row],[Offered Salary]]&lt;$O$27),(Table3_1[[#This Row],[Offered Salary]]&gt;$O$28))</f>
        <v>0</v>
      </c>
      <c r="K4920" t="str">
        <f>IF(Table3_1[[#This Row],[Offered Salary]]&lt;$O$27,"Low",IF(Table3_1[[#This Row],[Offered Salary]]&gt;$O$28,"High",""))</f>
        <v/>
      </c>
      <c r="L4920" s="6">
        <f>((Table3_1[[#This Row],[Offered Salary]]-$O$25)/$O$26)</f>
        <v>1.1488674041018763</v>
      </c>
    </row>
    <row r="4921" spans="1:12" x14ac:dyDescent="0.3">
      <c r="A4921">
        <v>473307</v>
      </c>
      <c r="B4921" s="2">
        <v>41857</v>
      </c>
      <c r="C4921" s="3">
        <v>0.44974537037037038</v>
      </c>
      <c r="D4921" t="s">
        <v>31</v>
      </c>
      <c r="E4921" t="s">
        <v>27</v>
      </c>
      <c r="F4921" t="s">
        <v>15</v>
      </c>
      <c r="G4921" t="s">
        <v>5</v>
      </c>
      <c r="H4921">
        <v>11170</v>
      </c>
      <c r="I4921">
        <f>IF(Table3_1[[#This Row],[Status]]="Hired",1,0)</f>
        <v>1</v>
      </c>
      <c r="J4921" t="b">
        <f>OR((Table3_1[[#This Row],[Offered Salary]]&lt;$O$27),(Table3_1[[#This Row],[Offered Salary]]&gt;$O$28))</f>
        <v>1</v>
      </c>
      <c r="K4921" t="str">
        <f>IF(Table3_1[[#This Row],[Offered Salary]]&lt;$O$27,"Low",IF(Table3_1[[#This Row],[Offered Salary]]&gt;$O$28,"High",""))</f>
        <v>Low</v>
      </c>
      <c r="L4921" s="6">
        <f>((Table3_1[[#This Row],[Offered Salary]]-$O$25)/$O$26)</f>
        <v>-1.3453726223615443</v>
      </c>
    </row>
    <row r="4922" spans="1:12" x14ac:dyDescent="0.3">
      <c r="A4922">
        <v>474224</v>
      </c>
      <c r="B4922" s="2">
        <v>41857</v>
      </c>
      <c r="C4922" s="3">
        <v>0.45098379629629631</v>
      </c>
      <c r="D4922" t="s">
        <v>31</v>
      </c>
      <c r="E4922" t="s">
        <v>29</v>
      </c>
      <c r="F4922" t="s">
        <v>15</v>
      </c>
      <c r="G4922" t="s">
        <v>5</v>
      </c>
      <c r="H4922">
        <v>70640</v>
      </c>
      <c r="I4922">
        <f>IF(Table3_1[[#This Row],[Status]]="Hired",1,0)</f>
        <v>1</v>
      </c>
      <c r="J4922" t="b">
        <f>OR((Table3_1[[#This Row],[Offered Salary]]&lt;$O$27),(Table3_1[[#This Row],[Offered Salary]]&gt;$O$28))</f>
        <v>0</v>
      </c>
      <c r="K4922" t="str">
        <f>IF(Table3_1[[#This Row],[Offered Salary]]&lt;$O$27,"Low",IF(Table3_1[[#This Row],[Offered Salary]]&gt;$O$28,"High",""))</f>
        <v/>
      </c>
      <c r="L4922" s="6">
        <f>((Table3_1[[#This Row],[Offered Salary]]-$O$25)/$O$26)</f>
        <v>0.71594553180437592</v>
      </c>
    </row>
    <row r="4923" spans="1:12" x14ac:dyDescent="0.3">
      <c r="A4923">
        <v>984993</v>
      </c>
      <c r="B4923" s="2">
        <v>41857</v>
      </c>
      <c r="C4923" s="3">
        <v>0.45128472222222221</v>
      </c>
      <c r="D4923" t="s">
        <v>31</v>
      </c>
      <c r="E4923" t="s">
        <v>27</v>
      </c>
      <c r="F4923" t="s">
        <v>15</v>
      </c>
      <c r="G4923" t="s">
        <v>5</v>
      </c>
      <c r="H4923">
        <v>6447</v>
      </c>
      <c r="I4923">
        <f>IF(Table3_1[[#This Row],[Status]]="Hired",1,0)</f>
        <v>1</v>
      </c>
      <c r="J4923" t="b">
        <f>OR((Table3_1[[#This Row],[Offered Salary]]&lt;$O$27),(Table3_1[[#This Row],[Offered Salary]]&gt;$O$28))</f>
        <v>1</v>
      </c>
      <c r="K4923" t="str">
        <f>IF(Table3_1[[#This Row],[Offered Salary]]&lt;$O$27,"Low",IF(Table3_1[[#This Row],[Offered Salary]]&gt;$O$28,"High",""))</f>
        <v>Low</v>
      </c>
      <c r="L4923" s="6">
        <f>((Table3_1[[#This Row],[Offered Salary]]-$O$25)/$O$26)</f>
        <v>-1.5090787875225606</v>
      </c>
    </row>
    <row r="4924" spans="1:12" x14ac:dyDescent="0.3">
      <c r="A4924">
        <v>69821</v>
      </c>
      <c r="B4924" s="2">
        <v>41857</v>
      </c>
      <c r="C4924" s="3">
        <v>0.45075231481481481</v>
      </c>
      <c r="D4924" t="s">
        <v>30</v>
      </c>
      <c r="E4924" t="s">
        <v>29</v>
      </c>
      <c r="F4924" t="s">
        <v>15</v>
      </c>
      <c r="G4924" t="s">
        <v>5</v>
      </c>
      <c r="H4924">
        <v>83055</v>
      </c>
      <c r="I4924">
        <f>IF(Table3_1[[#This Row],[Status]]="Hired",1,0)</f>
        <v>0</v>
      </c>
      <c r="J4924" t="b">
        <f>OR((Table3_1[[#This Row],[Offered Salary]]&lt;$O$27),(Table3_1[[#This Row],[Offered Salary]]&gt;$O$28))</f>
        <v>0</v>
      </c>
      <c r="K4924" t="str">
        <f>IF(Table3_1[[#This Row],[Offered Salary]]&lt;$O$27,"Low",IF(Table3_1[[#This Row],[Offered Salary]]&gt;$O$28,"High",""))</f>
        <v/>
      </c>
      <c r="L4924" s="6">
        <f>((Table3_1[[#This Row],[Offered Salary]]-$O$25)/$O$26)</f>
        <v>1.1462677931793532</v>
      </c>
    </row>
    <row r="4925" spans="1:12" x14ac:dyDescent="0.3">
      <c r="A4925">
        <v>573981</v>
      </c>
      <c r="B4925" s="2">
        <v>41857</v>
      </c>
      <c r="C4925" s="3">
        <v>0.45126157407407408</v>
      </c>
      <c r="D4925" t="s">
        <v>31</v>
      </c>
      <c r="E4925" t="s">
        <v>29</v>
      </c>
      <c r="F4925" t="s">
        <v>15</v>
      </c>
      <c r="G4925" t="s">
        <v>5</v>
      </c>
      <c r="H4925">
        <v>64302</v>
      </c>
      <c r="I4925">
        <f>IF(Table3_1[[#This Row],[Status]]="Hired",1,0)</f>
        <v>1</v>
      </c>
      <c r="J4925" t="b">
        <f>OR((Table3_1[[#This Row],[Offered Salary]]&lt;$O$27),(Table3_1[[#This Row],[Offered Salary]]&gt;$O$28))</f>
        <v>0</v>
      </c>
      <c r="K4925" t="str">
        <f>IF(Table3_1[[#This Row],[Offered Salary]]&lt;$O$27,"Low",IF(Table3_1[[#This Row],[Offered Salary]]&gt;$O$28,"High",""))</f>
        <v/>
      </c>
      <c r="L4925" s="6">
        <f>((Table3_1[[#This Row],[Offered Salary]]-$O$25)/$O$26)</f>
        <v>0.49626107811169717</v>
      </c>
    </row>
    <row r="4926" spans="1:12" x14ac:dyDescent="0.3">
      <c r="A4926">
        <v>545630</v>
      </c>
      <c r="B4926" s="2">
        <v>41857</v>
      </c>
      <c r="C4926" s="3">
        <v>0.45155092592592594</v>
      </c>
      <c r="D4926" t="s">
        <v>31</v>
      </c>
      <c r="E4926" t="s">
        <v>29</v>
      </c>
      <c r="F4926" t="s">
        <v>15</v>
      </c>
      <c r="G4926" t="s">
        <v>5</v>
      </c>
      <c r="H4926">
        <v>35156</v>
      </c>
      <c r="I4926">
        <f>IF(Table3_1[[#This Row],[Status]]="Hired",1,0)</f>
        <v>1</v>
      </c>
      <c r="J4926" t="b">
        <f>OR((Table3_1[[#This Row],[Offered Salary]]&lt;$O$27),(Table3_1[[#This Row],[Offered Salary]]&gt;$O$28))</f>
        <v>0</v>
      </c>
      <c r="K4926" t="str">
        <f>IF(Table3_1[[#This Row],[Offered Salary]]&lt;$O$27,"Low",IF(Table3_1[[#This Row],[Offered Salary]]&gt;$O$28,"High",""))</f>
        <v/>
      </c>
      <c r="L4926" s="6">
        <f>((Table3_1[[#This Row],[Offered Salary]]-$O$25)/$O$26)</f>
        <v>-0.51398238785971539</v>
      </c>
    </row>
    <row r="4927" spans="1:12" x14ac:dyDescent="0.3">
      <c r="A4927">
        <v>88295</v>
      </c>
      <c r="B4927" s="2">
        <v>41767</v>
      </c>
      <c r="C4927" s="3">
        <v>0.39751157407407406</v>
      </c>
      <c r="D4927" t="s">
        <v>31</v>
      </c>
      <c r="E4927" t="s">
        <v>28</v>
      </c>
      <c r="F4927" t="s">
        <v>20</v>
      </c>
      <c r="G4927" t="s">
        <v>5</v>
      </c>
      <c r="H4927">
        <v>65720</v>
      </c>
      <c r="I4927">
        <f>IF(Table3_1[[#This Row],[Status]]="Hired",1,0)</f>
        <v>1</v>
      </c>
      <c r="J4927" t="b">
        <f>OR((Table3_1[[#This Row],[Offered Salary]]&lt;$O$27),(Table3_1[[#This Row],[Offered Salary]]&gt;$O$28))</f>
        <v>0</v>
      </c>
      <c r="K4927" t="str">
        <f>IF(Table3_1[[#This Row],[Offered Salary]]&lt;$O$27,"Low",IF(Table3_1[[#This Row],[Offered Salary]]&gt;$O$28,"High",""))</f>
        <v/>
      </c>
      <c r="L4927" s="6">
        <f>((Table3_1[[#This Row],[Offered Salary]]-$O$25)/$O$26)</f>
        <v>0.54541105528686573</v>
      </c>
    </row>
    <row r="4928" spans="1:12" x14ac:dyDescent="0.3">
      <c r="A4928">
        <v>541077</v>
      </c>
      <c r="B4928" s="2">
        <v>41851</v>
      </c>
      <c r="C4928" s="3">
        <v>0.39743055555555556</v>
      </c>
      <c r="D4928" t="s">
        <v>31</v>
      </c>
      <c r="E4928" t="s">
        <v>27</v>
      </c>
      <c r="F4928" t="s">
        <v>12</v>
      </c>
      <c r="G4928" t="s">
        <v>8</v>
      </c>
      <c r="H4928">
        <v>70925</v>
      </c>
      <c r="I4928">
        <f>IF(Table3_1[[#This Row],[Status]]="Hired",1,0)</f>
        <v>1</v>
      </c>
      <c r="J4928" t="b">
        <f>OR((Table3_1[[#This Row],[Offered Salary]]&lt;$O$27),(Table3_1[[#This Row],[Offered Salary]]&gt;$O$28))</f>
        <v>0</v>
      </c>
      <c r="K4928" t="str">
        <f>IF(Table3_1[[#This Row],[Offered Salary]]&lt;$O$27,"Low",IF(Table3_1[[#This Row],[Offered Salary]]&gt;$O$28,"High",""))</f>
        <v/>
      </c>
      <c r="L4928" s="6">
        <f>((Table3_1[[#This Row],[Offered Salary]]-$O$25)/$O$26)</f>
        <v>0.72582405330996336</v>
      </c>
    </row>
    <row r="4929" spans="1:12" x14ac:dyDescent="0.3">
      <c r="A4929">
        <v>516921</v>
      </c>
      <c r="B4929" s="2">
        <v>41774</v>
      </c>
      <c r="C4929" s="3">
        <v>0.39724537037037039</v>
      </c>
      <c r="D4929" t="s">
        <v>31</v>
      </c>
      <c r="E4929" t="s">
        <v>29</v>
      </c>
      <c r="F4929" t="s">
        <v>20</v>
      </c>
      <c r="G4929" t="s">
        <v>10</v>
      </c>
      <c r="H4929">
        <v>4843</v>
      </c>
      <c r="I4929">
        <f>IF(Table3_1[[#This Row],[Status]]="Hired",1,0)</f>
        <v>1</v>
      </c>
      <c r="J4929" t="b">
        <f>OR((Table3_1[[#This Row],[Offered Salary]]&lt;$O$27),(Table3_1[[#This Row],[Offered Salary]]&gt;$O$28))</f>
        <v>1</v>
      </c>
      <c r="K4929" t="str">
        <f>IF(Table3_1[[#This Row],[Offered Salary]]&lt;$O$27,"Low",IF(Table3_1[[#This Row],[Offered Salary]]&gt;$O$28,"High",""))</f>
        <v>Low</v>
      </c>
      <c r="L4929" s="6">
        <f>((Table3_1[[#This Row],[Offered Salary]]-$O$25)/$O$26)</f>
        <v>-1.5646757997855862</v>
      </c>
    </row>
    <row r="4930" spans="1:12" x14ac:dyDescent="0.3">
      <c r="A4930">
        <v>204701</v>
      </c>
      <c r="B4930" s="2">
        <v>41775</v>
      </c>
      <c r="C4930" s="3">
        <v>0.73484953703703704</v>
      </c>
      <c r="D4930" t="s">
        <v>31</v>
      </c>
      <c r="E4930" t="s">
        <v>29</v>
      </c>
      <c r="F4930" t="s">
        <v>17</v>
      </c>
      <c r="G4930" t="s">
        <v>2</v>
      </c>
      <c r="H4930">
        <v>65144</v>
      </c>
      <c r="I4930">
        <f>IF(Table3_1[[#This Row],[Status]]="Hired",1,0)</f>
        <v>1</v>
      </c>
      <c r="J4930" t="b">
        <f>OR((Table3_1[[#This Row],[Offered Salary]]&lt;$O$27),(Table3_1[[#This Row],[Offered Salary]]&gt;$O$28))</f>
        <v>0</v>
      </c>
      <c r="K4930" t="str">
        <f>IF(Table3_1[[#This Row],[Offered Salary]]&lt;$O$27,"Low",IF(Table3_1[[#This Row],[Offered Salary]]&gt;$O$28,"High",""))</f>
        <v/>
      </c>
      <c r="L4930" s="6">
        <f>((Table3_1[[#This Row],[Offered Salary]]-$O$25)/$O$26)</f>
        <v>0.52544604340188894</v>
      </c>
    </row>
    <row r="4931" spans="1:12" x14ac:dyDescent="0.3">
      <c r="A4931">
        <v>642017</v>
      </c>
      <c r="B4931" s="2">
        <v>41775</v>
      </c>
      <c r="C4931" s="3">
        <v>0.39730324074074075</v>
      </c>
      <c r="D4931" t="s">
        <v>31</v>
      </c>
      <c r="E4931" t="s">
        <v>29</v>
      </c>
      <c r="F4931" t="s">
        <v>17</v>
      </c>
      <c r="G4931" t="s">
        <v>2</v>
      </c>
      <c r="H4931">
        <v>14698</v>
      </c>
      <c r="I4931">
        <f>IF(Table3_1[[#This Row],[Status]]="Hired",1,0)</f>
        <v>1</v>
      </c>
      <c r="J4931" t="b">
        <f>OR((Table3_1[[#This Row],[Offered Salary]]&lt;$O$27),(Table3_1[[#This Row],[Offered Salary]]&gt;$O$28))</f>
        <v>0</v>
      </c>
      <c r="K4931" t="str">
        <f>IF(Table3_1[[#This Row],[Offered Salary]]&lt;$O$27,"Low",IF(Table3_1[[#This Row],[Offered Salary]]&gt;$O$28,"High",""))</f>
        <v/>
      </c>
      <c r="L4931" s="6">
        <f>((Table3_1[[#This Row],[Offered Salary]]-$O$25)/$O$26)</f>
        <v>-1.2230869245660614</v>
      </c>
    </row>
    <row r="4932" spans="1:12" x14ac:dyDescent="0.3">
      <c r="A4932">
        <v>385229</v>
      </c>
      <c r="B4932" s="2">
        <v>41775</v>
      </c>
      <c r="C4932" s="3">
        <v>0.39857638888888891</v>
      </c>
      <c r="D4932" t="s">
        <v>31</v>
      </c>
      <c r="E4932" t="s">
        <v>27</v>
      </c>
      <c r="F4932" t="s">
        <v>17</v>
      </c>
      <c r="G4932" t="s">
        <v>2</v>
      </c>
      <c r="H4932">
        <v>67100</v>
      </c>
      <c r="I4932">
        <f>IF(Table3_1[[#This Row],[Status]]="Hired",1,0)</f>
        <v>1</v>
      </c>
      <c r="J4932" t="b">
        <f>OR((Table3_1[[#This Row],[Offered Salary]]&lt;$O$27),(Table3_1[[#This Row],[Offered Salary]]&gt;$O$28))</f>
        <v>0</v>
      </c>
      <c r="K4932" t="str">
        <f>IF(Table3_1[[#This Row],[Offered Salary]]&lt;$O$27,"Low",IF(Table3_1[[#This Row],[Offered Salary]]&gt;$O$28,"High",""))</f>
        <v/>
      </c>
      <c r="L4932" s="6">
        <f>((Table3_1[[#This Row],[Offered Salary]]-$O$25)/$O$26)</f>
        <v>0.59324389626128937</v>
      </c>
    </row>
    <row r="4933" spans="1:12" x14ac:dyDescent="0.3">
      <c r="A4933">
        <v>746123</v>
      </c>
      <c r="B4933" s="2">
        <v>41775</v>
      </c>
      <c r="C4933" s="3">
        <v>0.40082175925925928</v>
      </c>
      <c r="D4933" t="s">
        <v>31</v>
      </c>
      <c r="E4933" t="s">
        <v>27</v>
      </c>
      <c r="F4933" t="s">
        <v>17</v>
      </c>
      <c r="G4933" t="s">
        <v>2</v>
      </c>
      <c r="H4933">
        <v>1962</v>
      </c>
      <c r="I4933">
        <f>IF(Table3_1[[#This Row],[Status]]="Hired",1,0)</f>
        <v>1</v>
      </c>
      <c r="J4933" t="b">
        <f>OR((Table3_1[[#This Row],[Offered Salary]]&lt;$O$27),(Table3_1[[#This Row],[Offered Salary]]&gt;$O$28))</f>
        <v>1</v>
      </c>
      <c r="K4933" t="str">
        <f>IF(Table3_1[[#This Row],[Offered Salary]]&lt;$O$27,"Low",IF(Table3_1[[#This Row],[Offered Salary]]&gt;$O$28,"High",""))</f>
        <v>Low</v>
      </c>
      <c r="L4933" s="6">
        <f>((Table3_1[[#This Row],[Offered Salary]]-$O$25)/$O$26)</f>
        <v>-1.6645355206894372</v>
      </c>
    </row>
    <row r="4934" spans="1:12" x14ac:dyDescent="0.3">
      <c r="A4934">
        <v>825797</v>
      </c>
      <c r="B4934" s="2">
        <v>41782</v>
      </c>
      <c r="C4934" s="3">
        <v>0.70168981481481485</v>
      </c>
      <c r="D4934" t="s">
        <v>31</v>
      </c>
      <c r="E4934" t="s">
        <v>27</v>
      </c>
      <c r="F4934" t="s">
        <v>17</v>
      </c>
      <c r="G4934" t="s">
        <v>2</v>
      </c>
      <c r="H4934">
        <v>84854</v>
      </c>
      <c r="I4934">
        <f>IF(Table3_1[[#This Row],[Status]]="Hired",1,0)</f>
        <v>1</v>
      </c>
      <c r="J4934" t="b">
        <f>OR((Table3_1[[#This Row],[Offered Salary]]&lt;$O$27),(Table3_1[[#This Row],[Offered Salary]]&gt;$O$28))</f>
        <v>0</v>
      </c>
      <c r="K4934" t="str">
        <f>IF(Table3_1[[#This Row],[Offered Salary]]&lt;$O$27,"Low",IF(Table3_1[[#This Row],[Offered Salary]]&gt;$O$28,"High",""))</f>
        <v/>
      </c>
      <c r="L4934" s="6">
        <f>((Table3_1[[#This Row],[Offered Salary]]-$O$25)/$O$26)</f>
        <v>1.2086237938409388</v>
      </c>
    </row>
    <row r="4935" spans="1:12" x14ac:dyDescent="0.3">
      <c r="A4935">
        <v>69119</v>
      </c>
      <c r="B4935" s="2">
        <v>41782</v>
      </c>
      <c r="C4935" s="3">
        <v>0.70434027777777775</v>
      </c>
      <c r="D4935" t="s">
        <v>30</v>
      </c>
      <c r="E4935" t="s">
        <v>29</v>
      </c>
      <c r="F4935" t="s">
        <v>17</v>
      </c>
      <c r="G4935" t="s">
        <v>2</v>
      </c>
      <c r="H4935">
        <v>66892</v>
      </c>
      <c r="I4935">
        <f>IF(Table3_1[[#This Row],[Status]]="Hired",1,0)</f>
        <v>0</v>
      </c>
      <c r="J4935" t="b">
        <f>OR((Table3_1[[#This Row],[Offered Salary]]&lt;$O$27),(Table3_1[[#This Row],[Offered Salary]]&gt;$O$28))</f>
        <v>0</v>
      </c>
      <c r="K4935" t="str">
        <f>IF(Table3_1[[#This Row],[Offered Salary]]&lt;$O$27,"Low",IF(Table3_1[[#This Row],[Offered Salary]]&gt;$O$28,"High",""))</f>
        <v/>
      </c>
      <c r="L4935" s="6">
        <f>((Table3_1[[#This Row],[Offered Salary]]-$O$25)/$O$26)</f>
        <v>0.5860343086361588</v>
      </c>
    </row>
    <row r="4936" spans="1:12" x14ac:dyDescent="0.3">
      <c r="A4936">
        <v>347718</v>
      </c>
      <c r="B4936" s="2">
        <v>41786</v>
      </c>
      <c r="C4936" s="3">
        <v>0.54909722222222224</v>
      </c>
      <c r="D4936" t="s">
        <v>30</v>
      </c>
      <c r="E4936" t="s">
        <v>29</v>
      </c>
      <c r="F4936" t="s">
        <v>17</v>
      </c>
      <c r="G4936" t="s">
        <v>2</v>
      </c>
      <c r="H4936">
        <v>30403</v>
      </c>
      <c r="I4936">
        <f>IF(Table3_1[[#This Row],[Status]]="Hired",1,0)</f>
        <v>0</v>
      </c>
      <c r="J4936" t="b">
        <f>OR((Table3_1[[#This Row],[Offered Salary]]&lt;$O$27),(Table3_1[[#This Row],[Offered Salary]]&gt;$O$28))</f>
        <v>0</v>
      </c>
      <c r="K4936" t="str">
        <f>IF(Table3_1[[#This Row],[Offered Salary]]&lt;$O$27,"Low",IF(Table3_1[[#This Row],[Offered Salary]]&gt;$O$28,"High",""))</f>
        <v/>
      </c>
      <c r="L4936" s="6">
        <f>((Table3_1[[#This Row],[Offered Salary]]-$O$25)/$O$26)</f>
        <v>-0.678728397389741</v>
      </c>
    </row>
    <row r="4937" spans="1:12" x14ac:dyDescent="0.3">
      <c r="A4937">
        <v>529845</v>
      </c>
      <c r="B4937" s="2">
        <v>41786</v>
      </c>
      <c r="C4937" s="3">
        <v>0.54949074074074078</v>
      </c>
      <c r="D4937" t="s">
        <v>31</v>
      </c>
      <c r="E4937" t="s">
        <v>27</v>
      </c>
      <c r="F4937" t="s">
        <v>17</v>
      </c>
      <c r="G4937" t="s">
        <v>2</v>
      </c>
      <c r="H4937">
        <v>65253</v>
      </c>
      <c r="I4937">
        <f>IF(Table3_1[[#This Row],[Status]]="Hired",1,0)</f>
        <v>1</v>
      </c>
      <c r="J4937" t="b">
        <f>OR((Table3_1[[#This Row],[Offered Salary]]&lt;$O$27),(Table3_1[[#This Row],[Offered Salary]]&gt;$O$28))</f>
        <v>0</v>
      </c>
      <c r="K4937" t="str">
        <f>IF(Table3_1[[#This Row],[Offered Salary]]&lt;$O$27,"Low",IF(Table3_1[[#This Row],[Offered Salary]]&gt;$O$28,"High",""))</f>
        <v/>
      </c>
      <c r="L4937" s="6">
        <f>((Table3_1[[#This Row],[Offered Salary]]-$O$25)/$O$26)</f>
        <v>0.52922414460928913</v>
      </c>
    </row>
    <row r="4938" spans="1:12" x14ac:dyDescent="0.3">
      <c r="A4938">
        <v>774091</v>
      </c>
      <c r="B4938" s="2">
        <v>41791</v>
      </c>
      <c r="C4938" s="3">
        <v>8.2928240740740747E-2</v>
      </c>
      <c r="D4938" t="s">
        <v>31</v>
      </c>
      <c r="E4938" t="s">
        <v>29</v>
      </c>
      <c r="F4938" t="s">
        <v>17</v>
      </c>
      <c r="G4938" t="s">
        <v>2</v>
      </c>
      <c r="H4938">
        <v>18420</v>
      </c>
      <c r="I4938">
        <f>IF(Table3_1[[#This Row],[Status]]="Hired",1,0)</f>
        <v>1</v>
      </c>
      <c r="J4938" t="b">
        <f>OR((Table3_1[[#This Row],[Offered Salary]]&lt;$O$27),(Table3_1[[#This Row],[Offered Salary]]&gt;$O$28))</f>
        <v>0</v>
      </c>
      <c r="K4938" t="str">
        <f>IF(Table3_1[[#This Row],[Offered Salary]]&lt;$O$27,"Low",IF(Table3_1[[#This Row],[Offered Salary]]&gt;$O$28,"High",""))</f>
        <v/>
      </c>
      <c r="L4938" s="6">
        <f>((Table3_1[[#This Row],[Offered Salary]]-$O$25)/$O$26)</f>
        <v>-1.0940768998509856</v>
      </c>
    </row>
    <row r="4939" spans="1:12" x14ac:dyDescent="0.3">
      <c r="A4939">
        <v>299967</v>
      </c>
      <c r="B4939" s="2">
        <v>41791</v>
      </c>
      <c r="C4939" s="3">
        <v>8.5509259259259257E-2</v>
      </c>
      <c r="D4939" t="s">
        <v>31</v>
      </c>
      <c r="E4939" t="s">
        <v>29</v>
      </c>
      <c r="F4939" t="s">
        <v>17</v>
      </c>
      <c r="G4939" t="s">
        <v>2</v>
      </c>
      <c r="H4939">
        <v>31807</v>
      </c>
      <c r="I4939">
        <f>IF(Table3_1[[#This Row],[Status]]="Hired",1,0)</f>
        <v>1</v>
      </c>
      <c r="J4939" t="b">
        <f>OR((Table3_1[[#This Row],[Offered Salary]]&lt;$O$27),(Table3_1[[#This Row],[Offered Salary]]&gt;$O$28))</f>
        <v>0</v>
      </c>
      <c r="K4939" t="str">
        <f>IF(Table3_1[[#This Row],[Offered Salary]]&lt;$O$27,"Low",IF(Table3_1[[#This Row],[Offered Salary]]&gt;$O$28,"High",""))</f>
        <v/>
      </c>
      <c r="L4939" s="6">
        <f>((Table3_1[[#This Row],[Offered Salary]]-$O$25)/$O$26)</f>
        <v>-0.63006368092011</v>
      </c>
    </row>
    <row r="4940" spans="1:12" x14ac:dyDescent="0.3">
      <c r="A4940">
        <v>528129</v>
      </c>
      <c r="B4940" s="2">
        <v>41775</v>
      </c>
      <c r="C4940" s="3">
        <v>0.39805555555555555</v>
      </c>
      <c r="D4940" t="s">
        <v>31</v>
      </c>
      <c r="E4940" t="s">
        <v>29</v>
      </c>
      <c r="F4940" t="s">
        <v>19</v>
      </c>
      <c r="G4940" t="s">
        <v>6</v>
      </c>
      <c r="H4940">
        <v>72059</v>
      </c>
      <c r="I4940">
        <f>IF(Table3_1[[#This Row],[Status]]="Hired",1,0)</f>
        <v>1</v>
      </c>
      <c r="J4940" t="b">
        <f>OR((Table3_1[[#This Row],[Offered Salary]]&lt;$O$27),(Table3_1[[#This Row],[Offered Salary]]&gt;$O$28))</f>
        <v>0</v>
      </c>
      <c r="K4940" t="str">
        <f>IF(Table3_1[[#This Row],[Offered Salary]]&lt;$O$27,"Low",IF(Table3_1[[#This Row],[Offered Salary]]&gt;$O$28,"High",""))</f>
        <v/>
      </c>
      <c r="L4940" s="6">
        <f>((Table3_1[[#This Row],[Offered Salary]]-$O$25)/$O$26)</f>
        <v>0.76513017045851139</v>
      </c>
    </row>
    <row r="4941" spans="1:12" x14ac:dyDescent="0.3">
      <c r="A4941">
        <v>391838</v>
      </c>
      <c r="B4941" s="2">
        <v>41776</v>
      </c>
      <c r="C4941" s="3">
        <v>0.60584490740740737</v>
      </c>
      <c r="D4941" t="s">
        <v>31</v>
      </c>
      <c r="E4941" t="s">
        <v>29</v>
      </c>
      <c r="F4941" t="s">
        <v>19</v>
      </c>
      <c r="G4941" t="s">
        <v>5</v>
      </c>
      <c r="H4941">
        <v>24895</v>
      </c>
      <c r="I4941">
        <f>IF(Table3_1[[#This Row],[Status]]="Hired",1,0)</f>
        <v>1</v>
      </c>
      <c r="J4941" t="b">
        <f>OR((Table3_1[[#This Row],[Offered Salary]]&lt;$O$27),(Table3_1[[#This Row],[Offered Salary]]&gt;$O$28))</f>
        <v>0</v>
      </c>
      <c r="K4941" t="str">
        <f>IF(Table3_1[[#This Row],[Offered Salary]]&lt;$O$27,"Low",IF(Table3_1[[#This Row],[Offered Salary]]&gt;$O$28,"High",""))</f>
        <v/>
      </c>
      <c r="L4941" s="6">
        <f>((Table3_1[[#This Row],[Offered Salary]]-$O$25)/$O$26)</f>
        <v>-0.86964382353983161</v>
      </c>
    </row>
    <row r="4942" spans="1:12" x14ac:dyDescent="0.3">
      <c r="A4942">
        <v>271808</v>
      </c>
      <c r="B4942" s="2">
        <v>41776</v>
      </c>
      <c r="C4942" s="3">
        <v>0.60689814814814813</v>
      </c>
      <c r="D4942" t="s">
        <v>31</v>
      </c>
      <c r="E4942" t="s">
        <v>29</v>
      </c>
      <c r="F4942" t="s">
        <v>19</v>
      </c>
      <c r="G4942" t="s">
        <v>5</v>
      </c>
      <c r="H4942">
        <v>93884</v>
      </c>
      <c r="I4942">
        <f>IF(Table3_1[[#This Row],[Status]]="Hired",1,0)</f>
        <v>1</v>
      </c>
      <c r="J4942" t="b">
        <f>OR((Table3_1[[#This Row],[Offered Salary]]&lt;$O$27),(Table3_1[[#This Row],[Offered Salary]]&gt;$O$28))</f>
        <v>0</v>
      </c>
      <c r="K4942" t="str">
        <f>IF(Table3_1[[#This Row],[Offered Salary]]&lt;$O$27,"Low",IF(Table3_1[[#This Row],[Offered Salary]]&gt;$O$28,"High",""))</f>
        <v/>
      </c>
      <c r="L4942" s="6">
        <f>((Table3_1[[#This Row],[Offered Salary]]-$O$25)/$O$26)</f>
        <v>1.5216169489127103</v>
      </c>
    </row>
    <row r="4943" spans="1:12" x14ac:dyDescent="0.3">
      <c r="A4943">
        <v>39698</v>
      </c>
      <c r="B4943" s="2">
        <v>41803</v>
      </c>
      <c r="C4943" s="3">
        <v>0.39680555555555558</v>
      </c>
      <c r="D4943" t="s">
        <v>30</v>
      </c>
      <c r="E4943" t="s">
        <v>29</v>
      </c>
      <c r="F4943" t="s">
        <v>17</v>
      </c>
      <c r="G4943" t="s">
        <v>10</v>
      </c>
      <c r="H4943">
        <v>23042</v>
      </c>
      <c r="I4943">
        <f>IF(Table3_1[[#This Row],[Status]]="Hired",1,0)</f>
        <v>0</v>
      </c>
      <c r="J4943" t="b">
        <f>OR((Table3_1[[#This Row],[Offered Salary]]&lt;$O$27),(Table3_1[[#This Row],[Offered Salary]]&gt;$O$28))</f>
        <v>0</v>
      </c>
      <c r="K4943" t="str">
        <f>IF(Table3_1[[#This Row],[Offered Salary]]&lt;$O$27,"Low",IF(Table3_1[[#This Row],[Offered Salary]]&gt;$O$28,"High",""))</f>
        <v/>
      </c>
      <c r="L4943" s="6">
        <f>((Table3_1[[#This Row],[Offered Salary]]-$O$25)/$O$26)</f>
        <v>-0.93387154406563366</v>
      </c>
    </row>
    <row r="4944" spans="1:12" x14ac:dyDescent="0.3">
      <c r="A4944">
        <v>263505</v>
      </c>
      <c r="B4944" s="2">
        <v>41845</v>
      </c>
      <c r="C4944" s="3">
        <v>0.39682870370370371</v>
      </c>
      <c r="D4944" t="s">
        <v>31</v>
      </c>
      <c r="E4944" t="s">
        <v>29</v>
      </c>
      <c r="F4944" t="s">
        <v>17</v>
      </c>
      <c r="G4944" t="s">
        <v>10</v>
      </c>
      <c r="H4944">
        <v>84716</v>
      </c>
      <c r="I4944">
        <f>IF(Table3_1[[#This Row],[Status]]="Hired",1,0)</f>
        <v>1</v>
      </c>
      <c r="J4944" t="b">
        <f>OR((Table3_1[[#This Row],[Offered Salary]]&lt;$O$27),(Table3_1[[#This Row],[Offered Salary]]&gt;$O$28))</f>
        <v>0</v>
      </c>
      <c r="K4944" t="str">
        <f>IF(Table3_1[[#This Row],[Offered Salary]]&lt;$O$27,"Low",IF(Table3_1[[#This Row],[Offered Salary]]&gt;$O$28,"High",""))</f>
        <v/>
      </c>
      <c r="L4944" s="6">
        <f>((Table3_1[[#This Row],[Offered Salary]]-$O$25)/$O$26)</f>
        <v>1.2038405097434963</v>
      </c>
    </row>
    <row r="4945" spans="1:12" x14ac:dyDescent="0.3">
      <c r="A4945">
        <v>139528</v>
      </c>
      <c r="B4945" s="2">
        <v>41859</v>
      </c>
      <c r="C4945" s="3">
        <v>0.39787037037037037</v>
      </c>
      <c r="D4945" t="s">
        <v>30</v>
      </c>
      <c r="E4945" t="s">
        <v>29</v>
      </c>
      <c r="F4945" t="s">
        <v>17</v>
      </c>
      <c r="G4945" t="s">
        <v>10</v>
      </c>
      <c r="H4945">
        <v>52402</v>
      </c>
      <c r="I4945">
        <f>IF(Table3_1[[#This Row],[Status]]="Hired",1,0)</f>
        <v>0</v>
      </c>
      <c r="J4945" t="b">
        <f>OR((Table3_1[[#This Row],[Offered Salary]]&lt;$O$27),(Table3_1[[#This Row],[Offered Salary]]&gt;$O$28))</f>
        <v>0</v>
      </c>
      <c r="K4945" t="str">
        <f>IF(Table3_1[[#This Row],[Offered Salary]]&lt;$O$27,"Low",IF(Table3_1[[#This Row],[Offered Salary]]&gt;$O$28,"High",""))</f>
        <v/>
      </c>
      <c r="L4945" s="6">
        <f>((Table3_1[[#This Row],[Offered Salary]]-$O$25)/$O$26)</f>
        <v>8.3789478404711321E-2</v>
      </c>
    </row>
    <row r="4946" spans="1:12" x14ac:dyDescent="0.3">
      <c r="A4946">
        <v>755527</v>
      </c>
      <c r="B4946" s="2">
        <v>41778</v>
      </c>
      <c r="C4946" s="3">
        <v>0.39680555555555558</v>
      </c>
      <c r="D4946" t="s">
        <v>31</v>
      </c>
      <c r="E4946" t="s">
        <v>29</v>
      </c>
      <c r="F4946" t="s">
        <v>17</v>
      </c>
      <c r="G4946" t="s">
        <v>10</v>
      </c>
      <c r="H4946">
        <v>31956</v>
      </c>
      <c r="I4946">
        <f>IF(Table3_1[[#This Row],[Status]]="Hired",1,0)</f>
        <v>1</v>
      </c>
      <c r="J4946" t="b">
        <f>OR((Table3_1[[#This Row],[Offered Salary]]&lt;$O$27),(Table3_1[[#This Row],[Offered Salary]]&gt;$O$28))</f>
        <v>0</v>
      </c>
      <c r="K4946" t="str">
        <f>IF(Table3_1[[#This Row],[Offered Salary]]&lt;$O$27,"Low",IF(Table3_1[[#This Row],[Offered Salary]]&gt;$O$28,"High",""))</f>
        <v/>
      </c>
      <c r="L4946" s="6">
        <f>((Table3_1[[#This Row],[Offered Salary]]-$O$25)/$O$26)</f>
        <v>-0.62489912055403096</v>
      </c>
    </row>
    <row r="4947" spans="1:12" x14ac:dyDescent="0.3">
      <c r="A4947">
        <v>875635</v>
      </c>
      <c r="B4947" s="2">
        <v>41814</v>
      </c>
      <c r="C4947" s="3">
        <v>0.75324074074074077</v>
      </c>
      <c r="D4947" t="s">
        <v>30</v>
      </c>
      <c r="E4947" t="s">
        <v>27</v>
      </c>
      <c r="F4947" t="s">
        <v>12</v>
      </c>
      <c r="G4947" t="s">
        <v>10</v>
      </c>
      <c r="H4947">
        <v>73267</v>
      </c>
      <c r="I4947">
        <f>IF(Table3_1[[#This Row],[Status]]="Hired",1,0)</f>
        <v>0</v>
      </c>
      <c r="J4947" t="b">
        <f>OR((Table3_1[[#This Row],[Offered Salary]]&lt;$O$27),(Table3_1[[#This Row],[Offered Salary]]&gt;$O$28))</f>
        <v>0</v>
      </c>
      <c r="K4947" t="str">
        <f>IF(Table3_1[[#This Row],[Offered Salary]]&lt;$O$27,"Low",IF(Table3_1[[#This Row],[Offered Salary]]&gt;$O$28,"High",""))</f>
        <v/>
      </c>
      <c r="L4947" s="6">
        <f>((Table3_1[[#This Row],[Offered Salary]]-$O$25)/$O$26)</f>
        <v>0.80700123705061555</v>
      </c>
    </row>
    <row r="4948" spans="1:12" x14ac:dyDescent="0.3">
      <c r="A4948">
        <v>897584</v>
      </c>
      <c r="B4948" s="2">
        <v>41823</v>
      </c>
      <c r="C4948" s="3">
        <v>0.44571759259259258</v>
      </c>
      <c r="D4948" t="s">
        <v>31</v>
      </c>
      <c r="E4948" t="s">
        <v>27</v>
      </c>
      <c r="F4948" t="s">
        <v>12</v>
      </c>
      <c r="G4948" t="s">
        <v>10</v>
      </c>
      <c r="H4948">
        <v>78934</v>
      </c>
      <c r="I4948">
        <f>IF(Table3_1[[#This Row],[Status]]="Hired",1,0)</f>
        <v>1</v>
      </c>
      <c r="J4948" t="b">
        <f>OR((Table3_1[[#This Row],[Offered Salary]]&lt;$O$27),(Table3_1[[#This Row],[Offered Salary]]&gt;$O$28))</f>
        <v>0</v>
      </c>
      <c r="K4948" t="str">
        <f>IF(Table3_1[[#This Row],[Offered Salary]]&lt;$O$27,"Low",IF(Table3_1[[#This Row],[Offered Salary]]&gt;$O$28,"High",""))</f>
        <v/>
      </c>
      <c r="L4948" s="6">
        <f>((Table3_1[[#This Row],[Offered Salary]]-$O$25)/$O$26)</f>
        <v>1.003427838356455</v>
      </c>
    </row>
    <row r="4949" spans="1:12" x14ac:dyDescent="0.3">
      <c r="A4949">
        <v>704385</v>
      </c>
      <c r="B4949" s="2">
        <v>41823</v>
      </c>
      <c r="C4949" s="3">
        <v>0.7732175925925926</v>
      </c>
      <c r="D4949" t="s">
        <v>31</v>
      </c>
      <c r="E4949" t="s">
        <v>27</v>
      </c>
      <c r="F4949" t="s">
        <v>12</v>
      </c>
      <c r="G4949" t="s">
        <v>10</v>
      </c>
      <c r="H4949">
        <v>82811</v>
      </c>
      <c r="I4949">
        <f>IF(Table3_1[[#This Row],[Status]]="Hired",1,0)</f>
        <v>1</v>
      </c>
      <c r="J4949" t="b">
        <f>OR((Table3_1[[#This Row],[Offered Salary]]&lt;$O$27),(Table3_1[[#This Row],[Offered Salary]]&gt;$O$28))</f>
        <v>0</v>
      </c>
      <c r="K4949" t="str">
        <f>IF(Table3_1[[#This Row],[Offered Salary]]&lt;$O$27,"Low",IF(Table3_1[[#This Row],[Offered Salary]]&gt;$O$28,"High",""))</f>
        <v/>
      </c>
      <c r="L4949" s="6">
        <f>((Table3_1[[#This Row],[Offered Salary]]-$O$25)/$O$26)</f>
        <v>1.1378103923114116</v>
      </c>
    </row>
    <row r="4950" spans="1:12" x14ac:dyDescent="0.3">
      <c r="A4950">
        <v>802616</v>
      </c>
      <c r="B4950" s="2">
        <v>41839</v>
      </c>
      <c r="C4950" s="3">
        <v>0.47020833333333334</v>
      </c>
      <c r="D4950" t="s">
        <v>31</v>
      </c>
      <c r="E4950" t="s">
        <v>27</v>
      </c>
      <c r="F4950" t="s">
        <v>12</v>
      </c>
      <c r="G4950" t="s">
        <v>10</v>
      </c>
      <c r="H4950">
        <v>27627</v>
      </c>
      <c r="I4950">
        <f>IF(Table3_1[[#This Row],[Status]]="Hired",1,0)</f>
        <v>1</v>
      </c>
      <c r="J4950" t="b">
        <f>OR((Table3_1[[#This Row],[Offered Salary]]&lt;$O$27),(Table3_1[[#This Row],[Offered Salary]]&gt;$O$28))</f>
        <v>0</v>
      </c>
      <c r="K4950" t="str">
        <f>IF(Table3_1[[#This Row],[Offered Salary]]&lt;$O$27,"Low",IF(Table3_1[[#This Row],[Offered Salary]]&gt;$O$28,"High",""))</f>
        <v/>
      </c>
      <c r="L4950" s="6">
        <f>((Table3_1[[#This Row],[Offered Salary]]-$O$25)/$O$26)</f>
        <v>-0.77494866300205967</v>
      </c>
    </row>
    <row r="4951" spans="1:12" x14ac:dyDescent="0.3">
      <c r="A4951">
        <v>93105</v>
      </c>
      <c r="B4951" s="2">
        <v>41839</v>
      </c>
      <c r="C4951" s="3">
        <v>0.47038194444444442</v>
      </c>
      <c r="D4951" t="s">
        <v>31</v>
      </c>
      <c r="E4951" t="s">
        <v>27</v>
      </c>
      <c r="F4951" t="s">
        <v>12</v>
      </c>
      <c r="G4951" t="s">
        <v>10</v>
      </c>
      <c r="H4951">
        <v>22415</v>
      </c>
      <c r="I4951">
        <f>IF(Table3_1[[#This Row],[Status]]="Hired",1,0)</f>
        <v>1</v>
      </c>
      <c r="J4951" t="b">
        <f>OR((Table3_1[[#This Row],[Offered Salary]]&lt;$O$27),(Table3_1[[#This Row],[Offered Salary]]&gt;$O$28))</f>
        <v>0</v>
      </c>
      <c r="K4951" t="str">
        <f>IF(Table3_1[[#This Row],[Offered Salary]]&lt;$O$27,"Low",IF(Table3_1[[#This Row],[Offered Salary]]&gt;$O$28,"High",""))</f>
        <v/>
      </c>
      <c r="L4951" s="6">
        <f>((Table3_1[[#This Row],[Offered Salary]]-$O$25)/$O$26)</f>
        <v>-0.95560429137792613</v>
      </c>
    </row>
    <row r="4952" spans="1:12" x14ac:dyDescent="0.3">
      <c r="A4952">
        <v>71035</v>
      </c>
      <c r="B4952" s="2">
        <v>41839</v>
      </c>
      <c r="C4952" s="3">
        <v>0.47193287037037035</v>
      </c>
      <c r="D4952" t="s">
        <v>31</v>
      </c>
      <c r="E4952" t="s">
        <v>27</v>
      </c>
      <c r="F4952" t="s">
        <v>12</v>
      </c>
      <c r="G4952" t="s">
        <v>10</v>
      </c>
      <c r="H4952">
        <v>98445</v>
      </c>
      <c r="I4952">
        <f>IF(Table3_1[[#This Row],[Status]]="Hired",1,0)</f>
        <v>1</v>
      </c>
      <c r="J4952" t="b">
        <f>OR((Table3_1[[#This Row],[Offered Salary]]&lt;$O$27),(Table3_1[[#This Row],[Offered Salary]]&gt;$O$28))</f>
        <v>0</v>
      </c>
      <c r="K4952" t="str">
        <f>IF(Table3_1[[#This Row],[Offered Salary]]&lt;$O$27,"Low",IF(Table3_1[[#This Row],[Offered Salary]]&gt;$O$28,"High",""))</f>
        <v/>
      </c>
      <c r="L4952" s="6">
        <f>((Table3_1[[#This Row],[Offered Salary]]-$O$25)/$O$26)</f>
        <v>1.6797079544810769</v>
      </c>
    </row>
    <row r="4953" spans="1:12" x14ac:dyDescent="0.3">
      <c r="A4953">
        <v>557264</v>
      </c>
      <c r="B4953" s="2">
        <v>41839</v>
      </c>
      <c r="C4953" s="3">
        <v>0.830474537037037</v>
      </c>
      <c r="D4953" t="s">
        <v>31</v>
      </c>
      <c r="E4953" t="s">
        <v>29</v>
      </c>
      <c r="F4953" t="s">
        <v>12</v>
      </c>
      <c r="G4953" t="s">
        <v>10</v>
      </c>
      <c r="H4953">
        <v>10452</v>
      </c>
      <c r="I4953">
        <f>IF(Table3_1[[#This Row],[Status]]="Hired",1,0)</f>
        <v>1</v>
      </c>
      <c r="J4953" t="b">
        <f>OR((Table3_1[[#This Row],[Offered Salary]]&lt;$O$27),(Table3_1[[#This Row],[Offered Salary]]&gt;$O$28))</f>
        <v>1</v>
      </c>
      <c r="K4953" t="str">
        <f>IF(Table3_1[[#This Row],[Offered Salary]]&lt;$O$27,"Low",IF(Table3_1[[#This Row],[Offered Salary]]&gt;$O$28,"High",""))</f>
        <v>Low</v>
      </c>
      <c r="L4953" s="6">
        <f>((Table3_1[[#This Row],[Offered Salary]]-$O$25)/$O$26)</f>
        <v>-1.3702595642598314</v>
      </c>
    </row>
    <row r="4954" spans="1:12" x14ac:dyDescent="0.3">
      <c r="A4954">
        <v>271160</v>
      </c>
      <c r="B4954" s="2">
        <v>41876</v>
      </c>
      <c r="C4954" s="3">
        <v>0.39839120370370368</v>
      </c>
      <c r="D4954" t="s">
        <v>31</v>
      </c>
      <c r="E4954" t="s">
        <v>27</v>
      </c>
      <c r="F4954" t="s">
        <v>20</v>
      </c>
      <c r="G4954" t="s">
        <v>10</v>
      </c>
      <c r="H4954">
        <v>8521</v>
      </c>
      <c r="I4954">
        <f>IF(Table3_1[[#This Row],[Status]]="Hired",1,0)</f>
        <v>1</v>
      </c>
      <c r="J4954" t="b">
        <f>OR((Table3_1[[#This Row],[Offered Salary]]&lt;$O$27),(Table3_1[[#This Row],[Offered Salary]]&gt;$O$28))</f>
        <v>1</v>
      </c>
      <c r="K4954" t="str">
        <f>IF(Table3_1[[#This Row],[Offered Salary]]&lt;$O$27,"Low",IF(Table3_1[[#This Row],[Offered Salary]]&gt;$O$28,"High",""))</f>
        <v>Low</v>
      </c>
      <c r="L4954" s="6">
        <f>((Table3_1[[#This Row],[Offered Salary]]-$O$25)/$O$26)</f>
        <v>-1.4371908801450572</v>
      </c>
    </row>
    <row r="4955" spans="1:12" x14ac:dyDescent="0.3">
      <c r="A4955">
        <v>466767</v>
      </c>
      <c r="B4955" s="2">
        <v>41796</v>
      </c>
      <c r="C4955" s="3">
        <v>0.77607638888888886</v>
      </c>
      <c r="D4955" t="s">
        <v>31</v>
      </c>
      <c r="E4955" t="s">
        <v>29</v>
      </c>
      <c r="F4955" t="s">
        <v>17</v>
      </c>
      <c r="G4955" t="s">
        <v>4</v>
      </c>
      <c r="H4955">
        <v>95512</v>
      </c>
      <c r="I4955">
        <f>IF(Table3_1[[#This Row],[Status]]="Hired",1,0)</f>
        <v>1</v>
      </c>
      <c r="J4955" t="b">
        <f>OR((Table3_1[[#This Row],[Offered Salary]]&lt;$O$27),(Table3_1[[#This Row],[Offered Salary]]&gt;$O$28))</f>
        <v>0</v>
      </c>
      <c r="K4955" t="str">
        <f>IF(Table3_1[[#This Row],[Offered Salary]]&lt;$O$27,"Low",IF(Table3_1[[#This Row],[Offered Salary]]&gt;$O$28,"High",""))</f>
        <v/>
      </c>
      <c r="L4955" s="6">
        <f>((Table3_1[[#This Row],[Offered Salary]]-$O$25)/$O$26)</f>
        <v>1.5780458366709433</v>
      </c>
    </row>
    <row r="4956" spans="1:12" x14ac:dyDescent="0.3">
      <c r="A4956">
        <v>475095</v>
      </c>
      <c r="B4956" s="2">
        <v>41796</v>
      </c>
      <c r="C4956" s="3">
        <v>0.77641203703703698</v>
      </c>
      <c r="D4956" t="s">
        <v>30</v>
      </c>
      <c r="E4956" t="s">
        <v>29</v>
      </c>
      <c r="F4956" t="s">
        <v>17</v>
      </c>
      <c r="G4956" t="s">
        <v>4</v>
      </c>
      <c r="H4956">
        <v>91565</v>
      </c>
      <c r="I4956">
        <f>IF(Table3_1[[#This Row],[Status]]="Hired",1,0)</f>
        <v>0</v>
      </c>
      <c r="J4956" t="b">
        <f>OR((Table3_1[[#This Row],[Offered Salary]]&lt;$O$27),(Table3_1[[#This Row],[Offered Salary]]&gt;$O$28))</f>
        <v>0</v>
      </c>
      <c r="K4956" t="str">
        <f>IF(Table3_1[[#This Row],[Offered Salary]]&lt;$O$27,"Low",IF(Table3_1[[#This Row],[Offered Salary]]&gt;$O$28,"High",""))</f>
        <v/>
      </c>
      <c r="L4956" s="6">
        <f>((Table3_1[[#This Row],[Offered Salary]]-$O$25)/$O$26)</f>
        <v>1.4412369791882986</v>
      </c>
    </row>
    <row r="4957" spans="1:12" x14ac:dyDescent="0.3">
      <c r="A4957">
        <v>662635</v>
      </c>
      <c r="B4957" s="2">
        <v>41796</v>
      </c>
      <c r="C4957" s="3">
        <v>0.77827546296296302</v>
      </c>
      <c r="D4957" t="s">
        <v>31</v>
      </c>
      <c r="E4957" t="s">
        <v>29</v>
      </c>
      <c r="F4957" t="s">
        <v>17</v>
      </c>
      <c r="G4957" t="s">
        <v>4</v>
      </c>
      <c r="H4957">
        <v>11816</v>
      </c>
      <c r="I4957">
        <f>IF(Table3_1[[#This Row],[Status]]="Hired",1,0)</f>
        <v>1</v>
      </c>
      <c r="J4957" t="b">
        <f>OR((Table3_1[[#This Row],[Offered Salary]]&lt;$O$27),(Table3_1[[#This Row],[Offered Salary]]&gt;$O$28))</f>
        <v>1</v>
      </c>
      <c r="K4957" t="str">
        <f>IF(Table3_1[[#This Row],[Offered Salary]]&lt;$O$27,"Low",IF(Table3_1[[#This Row],[Offered Salary]]&gt;$O$28,"High",""))</f>
        <v>Low</v>
      </c>
      <c r="L4957" s="6">
        <f>((Table3_1[[#This Row],[Offered Salary]]-$O$25)/$O$26)</f>
        <v>-1.3229813069488794</v>
      </c>
    </row>
    <row r="4958" spans="1:12" x14ac:dyDescent="0.3">
      <c r="A4958">
        <v>190037</v>
      </c>
      <c r="B4958" s="2">
        <v>41808</v>
      </c>
      <c r="C4958" s="3">
        <v>0.73197916666666663</v>
      </c>
      <c r="D4958" t="s">
        <v>31</v>
      </c>
      <c r="E4958" t="s">
        <v>29</v>
      </c>
      <c r="F4958" t="s">
        <v>17</v>
      </c>
      <c r="G4958" t="s">
        <v>4</v>
      </c>
      <c r="H4958">
        <v>54823</v>
      </c>
      <c r="I4958">
        <f>IF(Table3_1[[#This Row],[Status]]="Hired",1,0)</f>
        <v>1</v>
      </c>
      <c r="J4958" t="b">
        <f>OR((Table3_1[[#This Row],[Offered Salary]]&lt;$O$27),(Table3_1[[#This Row],[Offered Salary]]&gt;$O$28))</f>
        <v>0</v>
      </c>
      <c r="K4958" t="str">
        <f>IF(Table3_1[[#This Row],[Offered Salary]]&lt;$O$27,"Low",IF(Table3_1[[#This Row],[Offered Salary]]&gt;$O$28,"High",""))</f>
        <v/>
      </c>
      <c r="L4958" s="6">
        <f>((Table3_1[[#This Row],[Offered Salary]]-$O$25)/$O$26)</f>
        <v>0.16770491898375442</v>
      </c>
    </row>
    <row r="4959" spans="1:12" x14ac:dyDescent="0.3">
      <c r="A4959">
        <v>963776</v>
      </c>
      <c r="B4959" s="2">
        <v>41815</v>
      </c>
      <c r="C4959" s="3">
        <v>0.31245370370370368</v>
      </c>
      <c r="D4959" t="s">
        <v>31</v>
      </c>
      <c r="E4959" t="s">
        <v>29</v>
      </c>
      <c r="F4959" t="s">
        <v>17</v>
      </c>
      <c r="G4959" t="s">
        <v>2</v>
      </c>
      <c r="H4959">
        <v>96730</v>
      </c>
      <c r="I4959">
        <f>IF(Table3_1[[#This Row],[Status]]="Hired",1,0)</f>
        <v>1</v>
      </c>
      <c r="J4959" t="b">
        <f>OR((Table3_1[[#This Row],[Offered Salary]]&lt;$O$27),(Table3_1[[#This Row],[Offered Salary]]&gt;$O$28))</f>
        <v>0</v>
      </c>
      <c r="K4959" t="str">
        <f>IF(Table3_1[[#This Row],[Offered Salary]]&lt;$O$27,"Low",IF(Table3_1[[#This Row],[Offered Salary]]&gt;$O$28,"High",""))</f>
        <v/>
      </c>
      <c r="L4959" s="6">
        <f>((Table3_1[[#This Row],[Offered Salary]]-$O$25)/$O$26)</f>
        <v>1.6202635180527172</v>
      </c>
    </row>
    <row r="4960" spans="1:12" x14ac:dyDescent="0.3">
      <c r="A4960">
        <v>706764</v>
      </c>
      <c r="B4960" s="2">
        <v>41820</v>
      </c>
      <c r="C4960" s="3">
        <v>0.61245370370370367</v>
      </c>
      <c r="D4960" t="s">
        <v>31</v>
      </c>
      <c r="E4960" t="s">
        <v>29</v>
      </c>
      <c r="F4960" t="s">
        <v>17</v>
      </c>
      <c r="G4960" t="s">
        <v>4</v>
      </c>
      <c r="H4960">
        <v>95802</v>
      </c>
      <c r="I4960">
        <f>IF(Table3_1[[#This Row],[Status]]="Hired",1,0)</f>
        <v>1</v>
      </c>
      <c r="J4960" t="b">
        <f>OR((Table3_1[[#This Row],[Offered Salary]]&lt;$O$27),(Table3_1[[#This Row],[Offered Salary]]&gt;$O$28))</f>
        <v>0</v>
      </c>
      <c r="K4960" t="str">
        <f>IF(Table3_1[[#This Row],[Offered Salary]]&lt;$O$27,"Low",IF(Table3_1[[#This Row],[Offered Salary]]&gt;$O$28,"High",""))</f>
        <v/>
      </c>
      <c r="L4960" s="6">
        <f>((Table3_1[[#This Row],[Offered Salary]]-$O$25)/$O$26)</f>
        <v>1.5880976655713657</v>
      </c>
    </row>
    <row r="4961" spans="1:12" x14ac:dyDescent="0.3">
      <c r="A4961">
        <v>545855</v>
      </c>
      <c r="B4961" s="2">
        <v>41820</v>
      </c>
      <c r="C4961" s="3">
        <v>0.61273148148148149</v>
      </c>
      <c r="D4961" t="s">
        <v>31</v>
      </c>
      <c r="E4961" t="s">
        <v>29</v>
      </c>
      <c r="F4961" t="s">
        <v>17</v>
      </c>
      <c r="G4961" t="s">
        <v>4</v>
      </c>
      <c r="H4961">
        <v>35988</v>
      </c>
      <c r="I4961">
        <f>IF(Table3_1[[#This Row],[Status]]="Hired",1,0)</f>
        <v>1</v>
      </c>
      <c r="J4961" t="b">
        <f>OR((Table3_1[[#This Row],[Offered Salary]]&lt;$O$27),(Table3_1[[#This Row],[Offered Salary]]&gt;$O$28))</f>
        <v>0</v>
      </c>
      <c r="K4961" t="str">
        <f>IF(Table3_1[[#This Row],[Offered Salary]]&lt;$O$27,"Low",IF(Table3_1[[#This Row],[Offered Salary]]&gt;$O$28,"High",""))</f>
        <v/>
      </c>
      <c r="L4961" s="6">
        <f>((Table3_1[[#This Row],[Offered Salary]]-$O$25)/$O$26)</f>
        <v>-0.48514403735919343</v>
      </c>
    </row>
    <row r="4962" spans="1:12" x14ac:dyDescent="0.3">
      <c r="A4962">
        <v>608935</v>
      </c>
      <c r="B4962" s="2">
        <v>41820</v>
      </c>
      <c r="C4962" s="3">
        <v>0.614375</v>
      </c>
      <c r="D4962" t="s">
        <v>31</v>
      </c>
      <c r="E4962" t="s">
        <v>29</v>
      </c>
      <c r="F4962" t="s">
        <v>17</v>
      </c>
      <c r="G4962" t="s">
        <v>4</v>
      </c>
      <c r="H4962">
        <v>53545</v>
      </c>
      <c r="I4962">
        <f>IF(Table3_1[[#This Row],[Status]]="Hired",1,0)</f>
        <v>1</v>
      </c>
      <c r="J4962" t="b">
        <f>OR((Table3_1[[#This Row],[Offered Salary]]&lt;$O$27),(Table3_1[[#This Row],[Offered Salary]]&gt;$O$28))</f>
        <v>0</v>
      </c>
      <c r="K4962" t="str">
        <f>IF(Table3_1[[#This Row],[Offered Salary]]&lt;$O$27,"Low",IF(Table3_1[[#This Row],[Offered Salary]]&gt;$O$28,"High",""))</f>
        <v/>
      </c>
      <c r="L4962" s="6">
        <f>((Table3_1[[#This Row],[Offered Salary]]-$O$25)/$O$26)</f>
        <v>0.12340754886396214</v>
      </c>
    </row>
    <row r="4963" spans="1:12" x14ac:dyDescent="0.3">
      <c r="A4963">
        <v>166217</v>
      </c>
      <c r="B4963" s="2">
        <v>41821</v>
      </c>
      <c r="C4963" s="3">
        <v>0.6584606481481482</v>
      </c>
      <c r="D4963" t="s">
        <v>30</v>
      </c>
      <c r="E4963" t="s">
        <v>29</v>
      </c>
      <c r="F4963" t="s">
        <v>17</v>
      </c>
      <c r="G4963" t="s">
        <v>4</v>
      </c>
      <c r="H4963">
        <v>47886</v>
      </c>
      <c r="I4963">
        <f>IF(Table3_1[[#This Row],[Status]]="Hired",1,0)</f>
        <v>0</v>
      </c>
      <c r="J4963" t="b">
        <f>OR((Table3_1[[#This Row],[Offered Salary]]&lt;$O$27),(Table3_1[[#This Row],[Offered Salary]]&gt;$O$28))</f>
        <v>0</v>
      </c>
      <c r="K4963" t="str">
        <f>IF(Table3_1[[#This Row],[Offered Salary]]&lt;$O$27,"Low",IF(Table3_1[[#This Row],[Offered Salary]]&gt;$O$28,"High",""))</f>
        <v/>
      </c>
      <c r="L4963" s="6">
        <f>((Table3_1[[#This Row],[Offered Salary]]-$O$25)/$O$26)</f>
        <v>-7.2741760610141482E-2</v>
      </c>
    </row>
    <row r="4964" spans="1:12" x14ac:dyDescent="0.3">
      <c r="A4964">
        <v>296420</v>
      </c>
      <c r="B4964" s="2">
        <v>41824</v>
      </c>
      <c r="C4964" s="3">
        <v>0.72813657407407406</v>
      </c>
      <c r="D4964" t="s">
        <v>31</v>
      </c>
      <c r="E4964" t="s">
        <v>29</v>
      </c>
      <c r="F4964" t="s">
        <v>17</v>
      </c>
      <c r="G4964" t="s">
        <v>4</v>
      </c>
      <c r="H4964">
        <v>19935</v>
      </c>
      <c r="I4964">
        <f>IF(Table3_1[[#This Row],[Status]]="Hired",1,0)</f>
        <v>1</v>
      </c>
      <c r="J4964" t="b">
        <f>OR((Table3_1[[#This Row],[Offered Salary]]&lt;$O$27),(Table3_1[[#This Row],[Offered Salary]]&gt;$O$28))</f>
        <v>0</v>
      </c>
      <c r="K4964" t="str">
        <f>IF(Table3_1[[#This Row],[Offered Salary]]&lt;$O$27,"Low",IF(Table3_1[[#This Row],[Offered Salary]]&gt;$O$28,"High",""))</f>
        <v/>
      </c>
      <c r="L4964" s="6">
        <f>((Table3_1[[#This Row],[Offered Salary]]-$O$25)/$O$26)</f>
        <v>-1.0415647592160207</v>
      </c>
    </row>
    <row r="4965" spans="1:12" x14ac:dyDescent="0.3">
      <c r="A4965">
        <v>797838</v>
      </c>
      <c r="B4965" s="2">
        <v>41806</v>
      </c>
      <c r="C4965" s="3">
        <v>0.39880787037037035</v>
      </c>
      <c r="D4965" t="s">
        <v>31</v>
      </c>
      <c r="E4965" t="s">
        <v>29</v>
      </c>
      <c r="F4965" t="s">
        <v>17</v>
      </c>
      <c r="G4965" t="s">
        <v>4</v>
      </c>
      <c r="H4965">
        <v>31670</v>
      </c>
      <c r="I4965">
        <f>IF(Table3_1[[#This Row],[Status]]="Hired",1,0)</f>
        <v>1</v>
      </c>
      <c r="J4965" t="b">
        <f>OR((Table3_1[[#This Row],[Offered Salary]]&lt;$O$27),(Table3_1[[#This Row],[Offered Salary]]&gt;$O$28))</f>
        <v>0</v>
      </c>
      <c r="K4965" t="str">
        <f>IF(Table3_1[[#This Row],[Offered Salary]]&lt;$O$27,"Low",IF(Table3_1[[#This Row],[Offered Salary]]&gt;$O$28,"High",""))</f>
        <v/>
      </c>
      <c r="L4965" s="6">
        <f>((Table3_1[[#This Row],[Offered Salary]]-$O$25)/$O$26)</f>
        <v>-0.63481230353858542</v>
      </c>
    </row>
    <row r="4966" spans="1:12" x14ac:dyDescent="0.3">
      <c r="A4966">
        <v>944862</v>
      </c>
      <c r="B4966" s="2">
        <v>41814</v>
      </c>
      <c r="C4966" s="3">
        <v>0.46679398148148149</v>
      </c>
      <c r="D4966" t="s">
        <v>31</v>
      </c>
      <c r="E4966" t="s">
        <v>29</v>
      </c>
      <c r="F4966" t="s">
        <v>17</v>
      </c>
      <c r="G4966" t="s">
        <v>4</v>
      </c>
      <c r="H4966">
        <v>85882</v>
      </c>
      <c r="I4966">
        <f>IF(Table3_1[[#This Row],[Status]]="Hired",1,0)</f>
        <v>1</v>
      </c>
      <c r="J4966" t="b">
        <f>OR((Table3_1[[#This Row],[Offered Salary]]&lt;$O$27),(Table3_1[[#This Row],[Offered Salary]]&gt;$O$28))</f>
        <v>0</v>
      </c>
      <c r="K4966" t="str">
        <f>IF(Table3_1[[#This Row],[Offered Salary]]&lt;$O$27,"Low",IF(Table3_1[[#This Row],[Offered Salary]]&gt;$O$28,"High",""))</f>
        <v/>
      </c>
      <c r="L4966" s="6">
        <f>((Table3_1[[#This Row],[Offered Salary]]-$O$25)/$O$26)</f>
        <v>1.2442557942189876</v>
      </c>
    </row>
    <row r="4967" spans="1:12" x14ac:dyDescent="0.3">
      <c r="A4967">
        <v>427953</v>
      </c>
      <c r="B4967" s="2">
        <v>41815</v>
      </c>
      <c r="C4967" s="3">
        <v>0.3865972222222222</v>
      </c>
      <c r="D4967" t="s">
        <v>31</v>
      </c>
      <c r="E4967" t="s">
        <v>29</v>
      </c>
      <c r="F4967" t="s">
        <v>17</v>
      </c>
      <c r="G4967" t="s">
        <v>2</v>
      </c>
      <c r="H4967">
        <v>80224</v>
      </c>
      <c r="I4967">
        <f>IF(Table3_1[[#This Row],[Status]]="Hired",1,0)</f>
        <v>1</v>
      </c>
      <c r="J4967" t="b">
        <f>OR((Table3_1[[#This Row],[Offered Salary]]&lt;$O$27),(Table3_1[[#This Row],[Offered Salary]]&gt;$O$28))</f>
        <v>0</v>
      </c>
      <c r="K4967" t="str">
        <f>IF(Table3_1[[#This Row],[Offered Salary]]&lt;$O$27,"Low",IF(Table3_1[[#This Row],[Offered Salary]]&gt;$O$28,"High",""))</f>
        <v/>
      </c>
      <c r="L4967" s="6">
        <f>((Table3_1[[#This Row],[Offered Salary]]-$O$25)/$O$26)</f>
        <v>1.0481411462238508</v>
      </c>
    </row>
    <row r="4968" spans="1:12" x14ac:dyDescent="0.3">
      <c r="A4968">
        <v>716999</v>
      </c>
      <c r="B4968" s="2">
        <v>41815</v>
      </c>
      <c r="C4968" s="3">
        <v>0.38788194444444446</v>
      </c>
      <c r="D4968" t="s">
        <v>31</v>
      </c>
      <c r="E4968" t="s">
        <v>29</v>
      </c>
      <c r="F4968" t="s">
        <v>17</v>
      </c>
      <c r="G4968" t="s">
        <v>2</v>
      </c>
      <c r="H4968">
        <v>3117</v>
      </c>
      <c r="I4968">
        <f>IF(Table3_1[[#This Row],[Status]]="Hired",1,0)</f>
        <v>1</v>
      </c>
      <c r="J4968" t="b">
        <f>OR((Table3_1[[#This Row],[Offered Salary]]&lt;$O$27),(Table3_1[[#This Row],[Offered Salary]]&gt;$O$28))</f>
        <v>1</v>
      </c>
      <c r="K4968" t="str">
        <f>IF(Table3_1[[#This Row],[Offered Salary]]&lt;$O$27,"Low",IF(Table3_1[[#This Row],[Offered Salary]]&gt;$O$28,"High",""))</f>
        <v>Low</v>
      </c>
      <c r="L4968" s="6">
        <f>((Table3_1[[#This Row],[Offered Salary]]-$O$25)/$O$26)</f>
        <v>-1.6245015124825828</v>
      </c>
    </row>
    <row r="4969" spans="1:12" x14ac:dyDescent="0.3">
      <c r="A4969">
        <v>906233</v>
      </c>
      <c r="B4969" s="2">
        <v>41815</v>
      </c>
      <c r="C4969" s="3">
        <v>0.38858796296296294</v>
      </c>
      <c r="D4969" t="s">
        <v>31</v>
      </c>
      <c r="E4969" t="s">
        <v>29</v>
      </c>
      <c r="F4969" t="s">
        <v>17</v>
      </c>
      <c r="G4969" t="s">
        <v>2</v>
      </c>
      <c r="H4969">
        <v>42107</v>
      </c>
      <c r="I4969">
        <f>IF(Table3_1[[#This Row],[Status]]="Hired",1,0)</f>
        <v>1</v>
      </c>
      <c r="J4969" t="b">
        <f>OR((Table3_1[[#This Row],[Offered Salary]]&lt;$O$27),(Table3_1[[#This Row],[Offered Salary]]&gt;$O$28))</f>
        <v>0</v>
      </c>
      <c r="K4969" t="str">
        <f>IF(Table3_1[[#This Row],[Offered Salary]]&lt;$O$27,"Low",IF(Table3_1[[#This Row],[Offered Salary]]&gt;$O$28,"High",""))</f>
        <v/>
      </c>
      <c r="L4969" s="6">
        <f>((Table3_1[[#This Row],[Offered Salary]]-$O$25)/$O$26)</f>
        <v>-0.27305044756028191</v>
      </c>
    </row>
    <row r="4970" spans="1:12" x14ac:dyDescent="0.3">
      <c r="A4970">
        <v>472127</v>
      </c>
      <c r="B4970" s="2">
        <v>41825</v>
      </c>
      <c r="C4970" s="3">
        <v>0.44468750000000001</v>
      </c>
      <c r="D4970" t="s">
        <v>31</v>
      </c>
      <c r="E4970" t="s">
        <v>29</v>
      </c>
      <c r="F4970" t="s">
        <v>17</v>
      </c>
      <c r="G4970" t="s">
        <v>4</v>
      </c>
      <c r="H4970">
        <v>1458</v>
      </c>
      <c r="I4970">
        <f>IF(Table3_1[[#This Row],[Status]]="Hired",1,0)</f>
        <v>1</v>
      </c>
      <c r="J4970" t="b">
        <f>OR((Table3_1[[#This Row],[Offered Salary]]&lt;$O$27),(Table3_1[[#This Row],[Offered Salary]]&gt;$O$28))</f>
        <v>1</v>
      </c>
      <c r="K4970" t="str">
        <f>IF(Table3_1[[#This Row],[Offered Salary]]&lt;$O$27,"Low",IF(Table3_1[[#This Row],[Offered Salary]]&gt;$O$28,"High",""))</f>
        <v>Low</v>
      </c>
      <c r="L4970" s="6">
        <f>((Table3_1[[#This Row],[Offered Salary]]-$O$25)/$O$26)</f>
        <v>-1.6820049060887918</v>
      </c>
    </row>
    <row r="4971" spans="1:12" x14ac:dyDescent="0.3">
      <c r="A4971">
        <v>236028</v>
      </c>
      <c r="B4971" s="2">
        <v>41834</v>
      </c>
      <c r="C4971" s="3">
        <v>0.39881944444444445</v>
      </c>
      <c r="D4971" t="s">
        <v>31</v>
      </c>
      <c r="E4971" t="s">
        <v>29</v>
      </c>
      <c r="F4971" t="s">
        <v>17</v>
      </c>
      <c r="G4971" t="s">
        <v>2</v>
      </c>
      <c r="H4971">
        <v>80787</v>
      </c>
      <c r="I4971">
        <f>IF(Table3_1[[#This Row],[Status]]="Hired",1,0)</f>
        <v>1</v>
      </c>
      <c r="J4971" t="b">
        <f>OR((Table3_1[[#This Row],[Offered Salary]]&lt;$O$27),(Table3_1[[#This Row],[Offered Salary]]&gt;$O$28))</f>
        <v>0</v>
      </c>
      <c r="K4971" t="str">
        <f>IF(Table3_1[[#This Row],[Offered Salary]]&lt;$O$27,"Low",IF(Table3_1[[#This Row],[Offered Salary]]&gt;$O$28,"High",""))</f>
        <v/>
      </c>
      <c r="L4971" s="6">
        <f>((Table3_1[[#This Row],[Offered Salary]]-$O$25)/$O$26)</f>
        <v>1.0676555588822569</v>
      </c>
    </row>
    <row r="4972" spans="1:12" x14ac:dyDescent="0.3">
      <c r="A4972">
        <v>452589</v>
      </c>
      <c r="B4972" s="2">
        <v>41835</v>
      </c>
      <c r="C4972" s="3">
        <v>0.47409722222222223</v>
      </c>
      <c r="D4972" t="s">
        <v>31</v>
      </c>
      <c r="E4972" t="s">
        <v>29</v>
      </c>
      <c r="F4972" t="s">
        <v>17</v>
      </c>
      <c r="G4972" t="s">
        <v>2</v>
      </c>
      <c r="H4972">
        <v>43379</v>
      </c>
      <c r="I4972">
        <f>IF(Table3_1[[#This Row],[Status]]="Hired",1,0)</f>
        <v>1</v>
      </c>
      <c r="J4972" t="b">
        <f>OR((Table3_1[[#This Row],[Offered Salary]]&lt;$O$27),(Table3_1[[#This Row],[Offered Salary]]&gt;$O$28))</f>
        <v>0</v>
      </c>
      <c r="K4972" t="str">
        <f>IF(Table3_1[[#This Row],[Offered Salary]]&lt;$O$27,"Low",IF(Table3_1[[#This Row],[Offered Salary]]&gt;$O$28,"High",""))</f>
        <v/>
      </c>
      <c r="L4972" s="6">
        <f>((Table3_1[[#This Row],[Offered Salary]]-$O$25)/$O$26)</f>
        <v>-0.22896104631429151</v>
      </c>
    </row>
    <row r="4973" spans="1:12" x14ac:dyDescent="0.3">
      <c r="A4973">
        <v>99825</v>
      </c>
      <c r="B4973" s="2">
        <v>41842</v>
      </c>
      <c r="C4973" s="3">
        <v>0.64067129629629627</v>
      </c>
      <c r="D4973" t="s">
        <v>31</v>
      </c>
      <c r="E4973" t="s">
        <v>29</v>
      </c>
      <c r="F4973" t="s">
        <v>17</v>
      </c>
      <c r="G4973" t="s">
        <v>2</v>
      </c>
      <c r="H4973">
        <v>89541</v>
      </c>
      <c r="I4973">
        <f>IF(Table3_1[[#This Row],[Status]]="Hired",1,0)</f>
        <v>1</v>
      </c>
      <c r="J4973" t="b">
        <f>OR((Table3_1[[#This Row],[Offered Salary]]&lt;$O$27),(Table3_1[[#This Row],[Offered Salary]]&gt;$O$28))</f>
        <v>0</v>
      </c>
      <c r="K4973" t="str">
        <f>IF(Table3_1[[#This Row],[Offered Salary]]&lt;$O$27,"Low",IF(Table3_1[[#This Row],[Offered Salary]]&gt;$O$28,"High",""))</f>
        <v/>
      </c>
      <c r="L4973" s="6">
        <f>((Table3_1[[#This Row],[Offered Salary]]-$O$25)/$O$26)</f>
        <v>1.371082145759144</v>
      </c>
    </row>
    <row r="4974" spans="1:12" x14ac:dyDescent="0.3">
      <c r="A4974">
        <v>159727</v>
      </c>
      <c r="B4974" s="2">
        <v>41842</v>
      </c>
      <c r="C4974" s="3">
        <v>0.641087962962963</v>
      </c>
      <c r="D4974" t="s">
        <v>31</v>
      </c>
      <c r="E4974" t="s">
        <v>29</v>
      </c>
      <c r="F4974" t="s">
        <v>17</v>
      </c>
      <c r="G4974" t="s">
        <v>2</v>
      </c>
      <c r="H4974">
        <v>42542</v>
      </c>
      <c r="I4974">
        <f>IF(Table3_1[[#This Row],[Status]]="Hired",1,0)</f>
        <v>1</v>
      </c>
      <c r="J4974" t="b">
        <f>OR((Table3_1[[#This Row],[Offered Salary]]&lt;$O$27),(Table3_1[[#This Row],[Offered Salary]]&gt;$O$28))</f>
        <v>0</v>
      </c>
      <c r="K4974" t="str">
        <f>IF(Table3_1[[#This Row],[Offered Salary]]&lt;$O$27,"Low",IF(Table3_1[[#This Row],[Offered Salary]]&gt;$O$28,"High",""))</f>
        <v/>
      </c>
      <c r="L4974" s="6">
        <f>((Table3_1[[#This Row],[Offered Salary]]-$O$25)/$O$26)</f>
        <v>-0.25797270420964841</v>
      </c>
    </row>
    <row r="4975" spans="1:12" x14ac:dyDescent="0.3">
      <c r="A4975">
        <v>186817</v>
      </c>
      <c r="B4975" s="2">
        <v>41842</v>
      </c>
      <c r="C4975" s="3">
        <v>0.64177083333333329</v>
      </c>
      <c r="D4975" t="s">
        <v>31</v>
      </c>
      <c r="E4975" t="s">
        <v>29</v>
      </c>
      <c r="F4975" t="s">
        <v>17</v>
      </c>
      <c r="G4975" t="s">
        <v>2</v>
      </c>
      <c r="H4975">
        <v>46062</v>
      </c>
      <c r="I4975">
        <f>IF(Table3_1[[#This Row],[Status]]="Hired",1,0)</f>
        <v>1</v>
      </c>
      <c r="J4975" t="b">
        <f>OR((Table3_1[[#This Row],[Offered Salary]]&lt;$O$27),(Table3_1[[#This Row],[Offered Salary]]&gt;$O$28))</f>
        <v>0</v>
      </c>
      <c r="K4975" t="str">
        <f>IF(Table3_1[[#This Row],[Offered Salary]]&lt;$O$27,"Low",IF(Table3_1[[#This Row],[Offered Salary]]&gt;$O$28,"High",""))</f>
        <v/>
      </c>
      <c r="L4975" s="6">
        <f>((Table3_1[[#This Row],[Offered Salary]]-$O$25)/$O$26)</f>
        <v>-0.13596429824590134</v>
      </c>
    </row>
    <row r="4976" spans="1:12" x14ac:dyDescent="0.3">
      <c r="A4976">
        <v>885497</v>
      </c>
      <c r="B4976" s="2">
        <v>41862</v>
      </c>
      <c r="C4976" s="3">
        <v>0.39725694444444443</v>
      </c>
      <c r="D4976" t="s">
        <v>31</v>
      </c>
      <c r="E4976" t="s">
        <v>29</v>
      </c>
      <c r="F4976" t="s">
        <v>16</v>
      </c>
      <c r="G4976" t="s">
        <v>2</v>
      </c>
      <c r="H4976">
        <v>94918</v>
      </c>
      <c r="I4976">
        <f>IF(Table3_1[[#This Row],[Status]]="Hired",1,0)</f>
        <v>1</v>
      </c>
      <c r="J4976" t="b">
        <f>OR((Table3_1[[#This Row],[Offered Salary]]&lt;$O$27),(Table3_1[[#This Row],[Offered Salary]]&gt;$O$28))</f>
        <v>0</v>
      </c>
      <c r="K4976" t="str">
        <f>IF(Table3_1[[#This Row],[Offered Salary]]&lt;$O$27,"Low",IF(Table3_1[[#This Row],[Offered Salary]]&gt;$O$28,"High",""))</f>
        <v/>
      </c>
      <c r="L4976" s="6">
        <f>((Table3_1[[#This Row],[Offered Salary]]-$O$25)/$O$26)</f>
        <v>1.557456918164561</v>
      </c>
    </row>
    <row r="4977" spans="1:12" x14ac:dyDescent="0.3">
      <c r="A4977">
        <v>478865</v>
      </c>
      <c r="B4977" s="2">
        <v>41862</v>
      </c>
      <c r="C4977" s="3">
        <v>0.39910879629629631</v>
      </c>
      <c r="D4977" t="s">
        <v>31</v>
      </c>
      <c r="E4977" t="s">
        <v>27</v>
      </c>
      <c r="F4977" t="s">
        <v>16</v>
      </c>
      <c r="G4977" t="s">
        <v>2</v>
      </c>
      <c r="H4977">
        <v>8544</v>
      </c>
      <c r="I4977">
        <f>IF(Table3_1[[#This Row],[Status]]="Hired",1,0)</f>
        <v>1</v>
      </c>
      <c r="J4977" t="b">
        <f>OR((Table3_1[[#This Row],[Offered Salary]]&lt;$O$27),(Table3_1[[#This Row],[Offered Salary]]&gt;$O$28))</f>
        <v>1</v>
      </c>
      <c r="K4977" t="str">
        <f>IF(Table3_1[[#This Row],[Offered Salary]]&lt;$O$27,"Low",IF(Table3_1[[#This Row],[Offered Salary]]&gt;$O$28,"High",""))</f>
        <v>Low</v>
      </c>
      <c r="L4977" s="6">
        <f>((Table3_1[[#This Row],[Offered Salary]]-$O$25)/$O$26)</f>
        <v>-1.436393666128817</v>
      </c>
    </row>
    <row r="4978" spans="1:12" x14ac:dyDescent="0.3">
      <c r="A4978">
        <v>729390</v>
      </c>
      <c r="B4978" s="2">
        <v>41862</v>
      </c>
      <c r="C4978" s="3">
        <v>0.40177083333333335</v>
      </c>
      <c r="D4978" t="s">
        <v>31</v>
      </c>
      <c r="E4978" t="s">
        <v>27</v>
      </c>
      <c r="F4978" t="s">
        <v>16</v>
      </c>
      <c r="G4978" t="s">
        <v>2</v>
      </c>
      <c r="H4978">
        <v>73347</v>
      </c>
      <c r="I4978">
        <f>IF(Table3_1[[#This Row],[Status]]="Hired",1,0)</f>
        <v>1</v>
      </c>
      <c r="J4978" t="b">
        <f>OR((Table3_1[[#This Row],[Offered Salary]]&lt;$O$27),(Table3_1[[#This Row],[Offered Salary]]&gt;$O$28))</f>
        <v>0</v>
      </c>
      <c r="K4978" t="str">
        <f>IF(Table3_1[[#This Row],[Offered Salary]]&lt;$O$27,"Low",IF(Table3_1[[#This Row],[Offered Salary]]&gt;$O$28,"High",""))</f>
        <v/>
      </c>
      <c r="L4978" s="6">
        <f>((Table3_1[[#This Row],[Offered Salary]]-$O$25)/$O$26)</f>
        <v>0.80977415536797348</v>
      </c>
    </row>
    <row r="4979" spans="1:12" x14ac:dyDescent="0.3">
      <c r="A4979">
        <v>534627</v>
      </c>
      <c r="B4979" s="2">
        <v>41864</v>
      </c>
      <c r="C4979" s="3">
        <v>0.5413310185185185</v>
      </c>
      <c r="D4979" t="s">
        <v>31</v>
      </c>
      <c r="E4979" t="s">
        <v>27</v>
      </c>
      <c r="F4979" t="s">
        <v>16</v>
      </c>
      <c r="G4979" t="s">
        <v>2</v>
      </c>
      <c r="H4979">
        <v>6152</v>
      </c>
      <c r="I4979">
        <f>IF(Table3_1[[#This Row],[Status]]="Hired",1,0)</f>
        <v>1</v>
      </c>
      <c r="J4979" t="b">
        <f>OR((Table3_1[[#This Row],[Offered Salary]]&lt;$O$27),(Table3_1[[#This Row],[Offered Salary]]&gt;$O$28))</f>
        <v>1</v>
      </c>
      <c r="K4979" t="str">
        <f>IF(Table3_1[[#This Row],[Offered Salary]]&lt;$O$27,"Low",IF(Table3_1[[#This Row],[Offered Salary]]&gt;$O$28,"High",""))</f>
        <v>Low</v>
      </c>
      <c r="L4979" s="6">
        <f>((Table3_1[[#This Row],[Offered Salary]]-$O$25)/$O$26)</f>
        <v>-1.5193039238178179</v>
      </c>
    </row>
    <row r="4980" spans="1:12" x14ac:dyDescent="0.3">
      <c r="A4980">
        <v>946670</v>
      </c>
      <c r="B4980" s="2">
        <v>41820</v>
      </c>
      <c r="C4980" s="3">
        <v>0.52939814814814812</v>
      </c>
      <c r="D4980" t="s">
        <v>30</v>
      </c>
      <c r="E4980" t="s">
        <v>29</v>
      </c>
      <c r="F4980" t="s">
        <v>17</v>
      </c>
      <c r="G4980" t="s">
        <v>8</v>
      </c>
      <c r="H4980">
        <v>7669</v>
      </c>
      <c r="I4980">
        <f>IF(Table3_1[[#This Row],[Status]]="Hired",1,0)</f>
        <v>0</v>
      </c>
      <c r="J4980" t="b">
        <f>OR((Table3_1[[#This Row],[Offered Salary]]&lt;$O$27),(Table3_1[[#This Row],[Offered Salary]]&gt;$O$28))</f>
        <v>1</v>
      </c>
      <c r="K4980" t="str">
        <f>IF(Table3_1[[#This Row],[Offered Salary]]&lt;$O$27,"Low",IF(Table3_1[[#This Row],[Offered Salary]]&gt;$O$28,"High",""))</f>
        <v>Low</v>
      </c>
      <c r="L4980" s="6">
        <f>((Table3_1[[#This Row],[Offered Salary]]-$O$25)/$O$26)</f>
        <v>-1.4667224602249189</v>
      </c>
    </row>
    <row r="4981" spans="1:12" x14ac:dyDescent="0.3">
      <c r="A4981">
        <v>787385</v>
      </c>
      <c r="B4981" s="2">
        <v>41820</v>
      </c>
      <c r="C4981" s="3">
        <v>0.53074074074074074</v>
      </c>
      <c r="D4981" t="s">
        <v>31</v>
      </c>
      <c r="E4981" t="s">
        <v>29</v>
      </c>
      <c r="F4981" t="s">
        <v>17</v>
      </c>
      <c r="G4981" t="s">
        <v>8</v>
      </c>
      <c r="H4981">
        <v>5724</v>
      </c>
      <c r="I4981">
        <f>IF(Table3_1[[#This Row],[Status]]="Hired",1,0)</f>
        <v>1</v>
      </c>
      <c r="J4981" t="b">
        <f>OR((Table3_1[[#This Row],[Offered Salary]]&lt;$O$27),(Table3_1[[#This Row],[Offered Salary]]&gt;$O$28))</f>
        <v>1</v>
      </c>
      <c r="K4981" t="str">
        <f>IF(Table3_1[[#This Row],[Offered Salary]]&lt;$O$27,"Low",IF(Table3_1[[#This Row],[Offered Salary]]&gt;$O$28,"High",""))</f>
        <v>Low</v>
      </c>
      <c r="L4981" s="6">
        <f>((Table3_1[[#This Row],[Offered Salary]]-$O$25)/$O$26)</f>
        <v>-1.5341390368156824</v>
      </c>
    </row>
    <row r="4982" spans="1:12" x14ac:dyDescent="0.3">
      <c r="A4982">
        <v>236831</v>
      </c>
      <c r="B4982" s="2">
        <v>41820</v>
      </c>
      <c r="C4982" s="3">
        <v>0.39688657407407407</v>
      </c>
      <c r="D4982" t="s">
        <v>31</v>
      </c>
      <c r="E4982" t="s">
        <v>29</v>
      </c>
      <c r="F4982" t="s">
        <v>17</v>
      </c>
      <c r="G4982" t="s">
        <v>10</v>
      </c>
      <c r="H4982">
        <v>10300</v>
      </c>
      <c r="I4982">
        <f>IF(Table3_1[[#This Row],[Status]]="Hired",1,0)</f>
        <v>1</v>
      </c>
      <c r="J4982" t="b">
        <f>OR((Table3_1[[#This Row],[Offered Salary]]&lt;$O$27),(Table3_1[[#This Row],[Offered Salary]]&gt;$O$28))</f>
        <v>1</v>
      </c>
      <c r="K4982" t="str">
        <f>IF(Table3_1[[#This Row],[Offered Salary]]&lt;$O$27,"Low",IF(Table3_1[[#This Row],[Offered Salary]]&gt;$O$28,"High",""))</f>
        <v>Low</v>
      </c>
      <c r="L4982" s="6">
        <f>((Table3_1[[#This Row],[Offered Salary]]-$O$25)/$O$26)</f>
        <v>-1.3755281090628113</v>
      </c>
    </row>
    <row r="4983" spans="1:12" x14ac:dyDescent="0.3">
      <c r="A4983">
        <v>573753</v>
      </c>
      <c r="B4983" s="2">
        <v>41820</v>
      </c>
      <c r="C4983" s="3">
        <v>0.39723379629629629</v>
      </c>
      <c r="D4983" t="s">
        <v>31</v>
      </c>
      <c r="E4983" t="s">
        <v>29</v>
      </c>
      <c r="F4983" t="s">
        <v>17</v>
      </c>
      <c r="G4983" t="s">
        <v>10</v>
      </c>
      <c r="H4983">
        <v>88092</v>
      </c>
      <c r="I4983">
        <f>IF(Table3_1[[#This Row],[Status]]="Hired",1,0)</f>
        <v>1</v>
      </c>
      <c r="J4983" t="b">
        <f>OR((Table3_1[[#This Row],[Offered Salary]]&lt;$O$27),(Table3_1[[#This Row],[Offered Salary]]&gt;$O$28))</f>
        <v>0</v>
      </c>
      <c r="K4983" t="str">
        <f>IF(Table3_1[[#This Row],[Offered Salary]]&lt;$O$27,"Low",IF(Table3_1[[#This Row],[Offered Salary]]&gt;$O$28,"High",""))</f>
        <v/>
      </c>
      <c r="L4983" s="6">
        <f>((Table3_1[[#This Row],[Offered Salary]]-$O$25)/$O$26)</f>
        <v>1.3208576627359991</v>
      </c>
    </row>
    <row r="4984" spans="1:12" x14ac:dyDescent="0.3">
      <c r="A4984">
        <v>206524</v>
      </c>
      <c r="B4984" s="2">
        <v>41820</v>
      </c>
      <c r="C4984" s="3">
        <v>0.39771990740740742</v>
      </c>
      <c r="D4984" t="s">
        <v>31</v>
      </c>
      <c r="E4984" t="s">
        <v>28</v>
      </c>
      <c r="F4984" t="s">
        <v>17</v>
      </c>
      <c r="G4984" t="s">
        <v>10</v>
      </c>
      <c r="H4984">
        <v>42584</v>
      </c>
      <c r="I4984">
        <f>IF(Table3_1[[#This Row],[Status]]="Hired",1,0)</f>
        <v>1</v>
      </c>
      <c r="J4984" t="b">
        <f>OR((Table3_1[[#This Row],[Offered Salary]]&lt;$O$27),(Table3_1[[#This Row],[Offered Salary]]&gt;$O$28))</f>
        <v>0</v>
      </c>
      <c r="K4984" t="str">
        <f>IF(Table3_1[[#This Row],[Offered Salary]]&lt;$O$27,"Low",IF(Table3_1[[#This Row],[Offered Salary]]&gt;$O$28,"High",""))</f>
        <v/>
      </c>
      <c r="L4984" s="6">
        <f>((Table3_1[[#This Row],[Offered Salary]]-$O$25)/$O$26)</f>
        <v>-0.2565169220930355</v>
      </c>
    </row>
    <row r="4985" spans="1:12" x14ac:dyDescent="0.3">
      <c r="A4985">
        <v>904324</v>
      </c>
      <c r="B4985" s="2">
        <v>41820</v>
      </c>
      <c r="C4985" s="3">
        <v>0.39846064814814813</v>
      </c>
      <c r="D4985" t="s">
        <v>31</v>
      </c>
      <c r="E4985" t="s">
        <v>28</v>
      </c>
      <c r="F4985" t="s">
        <v>17</v>
      </c>
      <c r="G4985" t="s">
        <v>10</v>
      </c>
      <c r="H4985">
        <v>97495</v>
      </c>
      <c r="I4985">
        <f>IF(Table3_1[[#This Row],[Status]]="Hired",1,0)</f>
        <v>1</v>
      </c>
      <c r="J4985" t="b">
        <f>OR((Table3_1[[#This Row],[Offered Salary]]&lt;$O$27),(Table3_1[[#This Row],[Offered Salary]]&gt;$O$28))</f>
        <v>0</v>
      </c>
      <c r="K4985" t="str">
        <f>IF(Table3_1[[#This Row],[Offered Salary]]&lt;$O$27,"Low",IF(Table3_1[[#This Row],[Offered Salary]]&gt;$O$28,"High",""))</f>
        <v/>
      </c>
      <c r="L4985" s="6">
        <f>((Table3_1[[#This Row],[Offered Salary]]-$O$25)/$O$26)</f>
        <v>1.646779549462452</v>
      </c>
    </row>
    <row r="4986" spans="1:12" x14ac:dyDescent="0.3">
      <c r="A4986">
        <v>763700</v>
      </c>
      <c r="B4986" s="2">
        <v>41782</v>
      </c>
      <c r="C4986" s="3">
        <v>0.6029282407407407</v>
      </c>
      <c r="D4986" t="s">
        <v>30</v>
      </c>
      <c r="E4986" t="s">
        <v>29</v>
      </c>
      <c r="F4986" t="s">
        <v>17</v>
      </c>
      <c r="G4986" t="s">
        <v>4</v>
      </c>
      <c r="H4986">
        <v>44858</v>
      </c>
      <c r="I4986">
        <f>IF(Table3_1[[#This Row],[Status]]="Hired",1,0)</f>
        <v>0</v>
      </c>
      <c r="J4986" t="b">
        <f>OR((Table3_1[[#This Row],[Offered Salary]]&lt;$O$27),(Table3_1[[#This Row],[Offered Salary]]&gt;$O$28))</f>
        <v>0</v>
      </c>
      <c r="K4986" t="str">
        <f>IF(Table3_1[[#This Row],[Offered Salary]]&lt;$O$27,"Low",IF(Table3_1[[#This Row],[Offered Salary]]&gt;$O$28,"High",""))</f>
        <v/>
      </c>
      <c r="L4986" s="6">
        <f>((Table3_1[[#This Row],[Offered Salary]]-$O$25)/$O$26)</f>
        <v>-0.17769671892213754</v>
      </c>
    </row>
    <row r="4987" spans="1:12" x14ac:dyDescent="0.3">
      <c r="A4987">
        <v>944662</v>
      </c>
      <c r="B4987" s="2">
        <v>41813</v>
      </c>
      <c r="C4987" s="3">
        <v>0.33783564814814815</v>
      </c>
      <c r="D4987" t="s">
        <v>31</v>
      </c>
      <c r="E4987" t="s">
        <v>29</v>
      </c>
      <c r="F4987" t="s">
        <v>17</v>
      </c>
      <c r="G4987" t="s">
        <v>1</v>
      </c>
      <c r="H4987">
        <v>23879</v>
      </c>
      <c r="I4987">
        <f>IF(Table3_1[[#This Row],[Status]]="Hired",1,0)</f>
        <v>1</v>
      </c>
      <c r="J4987" t="b">
        <f>OR((Table3_1[[#This Row],[Offered Salary]]&lt;$O$27),(Table3_1[[#This Row],[Offered Salary]]&gt;$O$28))</f>
        <v>0</v>
      </c>
      <c r="K4987" t="str">
        <f>IF(Table3_1[[#This Row],[Offered Salary]]&lt;$O$27,"Low",IF(Table3_1[[#This Row],[Offered Salary]]&gt;$O$28,"High",""))</f>
        <v/>
      </c>
      <c r="L4987" s="6">
        <f>((Table3_1[[#This Row],[Offered Salary]]-$O$25)/$O$26)</f>
        <v>-0.90485988617027679</v>
      </c>
    </row>
    <row r="4988" spans="1:12" x14ac:dyDescent="0.3">
      <c r="A4988">
        <v>960054</v>
      </c>
      <c r="B4988" s="2">
        <v>41831</v>
      </c>
      <c r="C4988" s="3">
        <v>0.18969907407407408</v>
      </c>
      <c r="D4988" t="s">
        <v>31</v>
      </c>
      <c r="E4988" t="s">
        <v>28</v>
      </c>
      <c r="F4988" t="s">
        <v>17</v>
      </c>
      <c r="G4988" t="s">
        <v>1</v>
      </c>
      <c r="H4988">
        <v>10105</v>
      </c>
      <c r="I4988">
        <f>IF(Table3_1[[#This Row],[Status]]="Hired",1,0)</f>
        <v>1</v>
      </c>
      <c r="J4988" t="b">
        <f>OR((Table3_1[[#This Row],[Offered Salary]]&lt;$O$27),(Table3_1[[#This Row],[Offered Salary]]&gt;$O$28))</f>
        <v>1</v>
      </c>
      <c r="K4988" t="str">
        <f>IF(Table3_1[[#This Row],[Offered Salary]]&lt;$O$27,"Low",IF(Table3_1[[#This Row],[Offered Salary]]&gt;$O$28,"High",""))</f>
        <v>Low</v>
      </c>
      <c r="L4988" s="6">
        <f>((Table3_1[[#This Row],[Offered Salary]]-$O$25)/$O$26)</f>
        <v>-1.3822870974613712</v>
      </c>
    </row>
    <row r="4989" spans="1:12" x14ac:dyDescent="0.3">
      <c r="A4989">
        <v>858295</v>
      </c>
      <c r="B4989" s="2">
        <v>41807</v>
      </c>
      <c r="C4989" s="3">
        <v>0.39607638888888891</v>
      </c>
      <c r="D4989" t="s">
        <v>31</v>
      </c>
      <c r="E4989" t="s">
        <v>29</v>
      </c>
      <c r="F4989" t="s">
        <v>17</v>
      </c>
      <c r="G4989" t="s">
        <v>10</v>
      </c>
      <c r="H4989">
        <v>23370</v>
      </c>
      <c r="I4989">
        <f>IF(Table3_1[[#This Row],[Status]]="Hired",1,0)</f>
        <v>1</v>
      </c>
      <c r="J4989" t="b">
        <f>OR((Table3_1[[#This Row],[Offered Salary]]&lt;$O$27),(Table3_1[[#This Row],[Offered Salary]]&gt;$O$28))</f>
        <v>0</v>
      </c>
      <c r="K4989" t="str">
        <f>IF(Table3_1[[#This Row],[Offered Salary]]&lt;$O$27,"Low",IF(Table3_1[[#This Row],[Offered Salary]]&gt;$O$28,"High",""))</f>
        <v/>
      </c>
      <c r="L4989" s="6">
        <f>((Table3_1[[#This Row],[Offered Salary]]-$O$25)/$O$26)</f>
        <v>-0.9225025789644663</v>
      </c>
    </row>
    <row r="4990" spans="1:12" x14ac:dyDescent="0.3">
      <c r="A4990">
        <v>171055</v>
      </c>
      <c r="B4990" s="2">
        <v>41821</v>
      </c>
      <c r="C4990" s="3">
        <v>0.60054398148148147</v>
      </c>
      <c r="D4990" t="s">
        <v>31</v>
      </c>
      <c r="E4990" t="s">
        <v>29</v>
      </c>
      <c r="F4990" t="s">
        <v>17</v>
      </c>
      <c r="G4990" t="s">
        <v>10</v>
      </c>
      <c r="H4990">
        <v>25617</v>
      </c>
      <c r="I4990">
        <f>IF(Table3_1[[#This Row],[Status]]="Hired",1,0)</f>
        <v>1</v>
      </c>
      <c r="J4990" t="b">
        <f>OR((Table3_1[[#This Row],[Offered Salary]]&lt;$O$27),(Table3_1[[#This Row],[Offered Salary]]&gt;$O$28))</f>
        <v>0</v>
      </c>
      <c r="K4990" t="str">
        <f>IF(Table3_1[[#This Row],[Offered Salary]]&lt;$O$27,"Low",IF(Table3_1[[#This Row],[Offered Salary]]&gt;$O$28,"High",""))</f>
        <v/>
      </c>
      <c r="L4990" s="6">
        <f>((Table3_1[[#This Row],[Offered Salary]]-$O$25)/$O$26)</f>
        <v>-0.84461823572567662</v>
      </c>
    </row>
    <row r="4991" spans="1:12" x14ac:dyDescent="0.3">
      <c r="A4991">
        <v>488237</v>
      </c>
      <c r="B4991" s="2">
        <v>41821</v>
      </c>
      <c r="C4991" s="3">
        <v>0.59928240740740746</v>
      </c>
      <c r="D4991" t="s">
        <v>31</v>
      </c>
      <c r="E4991" t="s">
        <v>28</v>
      </c>
      <c r="F4991" t="s">
        <v>17</v>
      </c>
      <c r="G4991" t="s">
        <v>10</v>
      </c>
      <c r="H4991">
        <v>26504</v>
      </c>
      <c r="I4991">
        <f>IF(Table3_1[[#This Row],[Status]]="Hired",1,0)</f>
        <v>1</v>
      </c>
      <c r="J4991" t="b">
        <f>OR((Table3_1[[#This Row],[Offered Salary]]&lt;$O$27),(Table3_1[[#This Row],[Offered Salary]]&gt;$O$28))</f>
        <v>0</v>
      </c>
      <c r="K4991" t="str">
        <f>IF(Table3_1[[#This Row],[Offered Salary]]&lt;$O$27,"Low",IF(Table3_1[[#This Row],[Offered Salary]]&gt;$O$28,"High",""))</f>
        <v/>
      </c>
      <c r="L4991" s="6">
        <f>((Table3_1[[#This Row],[Offered Salary]]-$O$25)/$O$26)</f>
        <v>-0.81387350388197111</v>
      </c>
    </row>
    <row r="4992" spans="1:12" x14ac:dyDescent="0.3">
      <c r="A4992">
        <v>606546</v>
      </c>
      <c r="B4992" s="2">
        <v>41835</v>
      </c>
      <c r="C4992" s="3">
        <v>0.39677083333333335</v>
      </c>
      <c r="D4992" t="s">
        <v>31</v>
      </c>
      <c r="E4992" t="s">
        <v>29</v>
      </c>
      <c r="F4992" t="s">
        <v>19</v>
      </c>
      <c r="G4992" t="s">
        <v>2</v>
      </c>
      <c r="H4992">
        <v>43261</v>
      </c>
      <c r="I4992">
        <f>IF(Table3_1[[#This Row],[Status]]="Hired",1,0)</f>
        <v>1</v>
      </c>
      <c r="J4992" t="b">
        <f>OR((Table3_1[[#This Row],[Offered Salary]]&lt;$O$27),(Table3_1[[#This Row],[Offered Salary]]&gt;$O$28))</f>
        <v>0</v>
      </c>
      <c r="K4992" t="str">
        <f>IF(Table3_1[[#This Row],[Offered Salary]]&lt;$O$27,"Low",IF(Table3_1[[#This Row],[Offered Salary]]&gt;$O$28,"High",""))</f>
        <v/>
      </c>
      <c r="L4992" s="6">
        <f>((Table3_1[[#This Row],[Offered Salary]]-$O$25)/$O$26)</f>
        <v>-0.23305110083239439</v>
      </c>
    </row>
    <row r="4993" spans="1:12" x14ac:dyDescent="0.3">
      <c r="A4993">
        <v>142908</v>
      </c>
      <c r="B4993" s="2">
        <v>41842</v>
      </c>
      <c r="C4993" s="3">
        <v>0.45478009259259261</v>
      </c>
      <c r="D4993" t="s">
        <v>31</v>
      </c>
      <c r="E4993" t="s">
        <v>28</v>
      </c>
      <c r="F4993" t="s">
        <v>19</v>
      </c>
      <c r="G4993" t="s">
        <v>10</v>
      </c>
      <c r="H4993">
        <v>38303</v>
      </c>
      <c r="I4993">
        <f>IF(Table3_1[[#This Row],[Status]]="Hired",1,0)</f>
        <v>1</v>
      </c>
      <c r="J4993" t="b">
        <f>OR((Table3_1[[#This Row],[Offered Salary]]&lt;$O$27),(Table3_1[[#This Row],[Offered Salary]]&gt;$O$28))</f>
        <v>0</v>
      </c>
      <c r="K4993" t="str">
        <f>IF(Table3_1[[#This Row],[Offered Salary]]&lt;$O$27,"Low",IF(Table3_1[[#This Row],[Offered Salary]]&gt;$O$28,"High",""))</f>
        <v/>
      </c>
      <c r="L4993" s="6">
        <f>((Table3_1[[#This Row],[Offered Salary]]-$O$25)/$O$26)</f>
        <v>-0.4049027135506495</v>
      </c>
    </row>
    <row r="4994" spans="1:12" x14ac:dyDescent="0.3">
      <c r="A4994">
        <v>394412</v>
      </c>
      <c r="B4994" s="2">
        <v>41807</v>
      </c>
      <c r="C4994" s="3">
        <v>0.39733796296296298</v>
      </c>
      <c r="D4994" t="s">
        <v>31</v>
      </c>
      <c r="E4994" t="s">
        <v>29</v>
      </c>
      <c r="F4994" t="s">
        <v>17</v>
      </c>
      <c r="G4994" t="s">
        <v>10</v>
      </c>
      <c r="H4994">
        <v>57956</v>
      </c>
      <c r="I4994">
        <f>IF(Table3_1[[#This Row],[Status]]="Hired",1,0)</f>
        <v>1</v>
      </c>
      <c r="J4994" t="b">
        <f>OR((Table3_1[[#This Row],[Offered Salary]]&lt;$O$27),(Table3_1[[#This Row],[Offered Salary]]&gt;$O$28))</f>
        <v>0</v>
      </c>
      <c r="K4994" t="str">
        <f>IF(Table3_1[[#This Row],[Offered Salary]]&lt;$O$27,"Low",IF(Table3_1[[#This Row],[Offered Salary]]&gt;$O$28,"High",""))</f>
        <v/>
      </c>
      <c r="L4994" s="6">
        <f>((Table3_1[[#This Row],[Offered Salary]]-$O$25)/$O$26)</f>
        <v>0.27629933258728273</v>
      </c>
    </row>
    <row r="4995" spans="1:12" x14ac:dyDescent="0.3">
      <c r="A4995">
        <v>873558</v>
      </c>
      <c r="B4995" s="2">
        <v>41845</v>
      </c>
      <c r="C4995" s="3">
        <v>0.47197916666666667</v>
      </c>
      <c r="D4995" t="s">
        <v>30</v>
      </c>
      <c r="E4995" t="s">
        <v>29</v>
      </c>
      <c r="F4995" t="s">
        <v>17</v>
      </c>
      <c r="G4995" t="s">
        <v>2</v>
      </c>
      <c r="H4995">
        <v>9283</v>
      </c>
      <c r="I4995">
        <f>IF(Table3_1[[#This Row],[Status]]="Hired",1,0)</f>
        <v>0</v>
      </c>
      <c r="J4995" t="b">
        <f>OR((Table3_1[[#This Row],[Offered Salary]]&lt;$O$27),(Table3_1[[#This Row],[Offered Salary]]&gt;$O$28))</f>
        <v>1</v>
      </c>
      <c r="K4995" t="str">
        <f>IF(Table3_1[[#This Row],[Offered Salary]]&lt;$O$27,"Low",IF(Table3_1[[#This Row],[Offered Salary]]&gt;$O$28,"High",""))</f>
        <v>Low</v>
      </c>
      <c r="L4995" s="6">
        <f>((Table3_1[[#This Row],[Offered Salary]]-$O$25)/$O$26)</f>
        <v>-1.4107788331722235</v>
      </c>
    </row>
    <row r="4996" spans="1:12" x14ac:dyDescent="0.3">
      <c r="A4996">
        <v>312191</v>
      </c>
      <c r="B4996" s="2">
        <v>41845</v>
      </c>
      <c r="C4996" s="3">
        <v>0.47273148148148147</v>
      </c>
      <c r="D4996" t="s">
        <v>31</v>
      </c>
      <c r="E4996" t="s">
        <v>29</v>
      </c>
      <c r="F4996" t="s">
        <v>17</v>
      </c>
      <c r="G4996" t="s">
        <v>2</v>
      </c>
      <c r="H4996">
        <v>96770</v>
      </c>
      <c r="I4996">
        <f>IF(Table3_1[[#This Row],[Status]]="Hired",1,0)</f>
        <v>1</v>
      </c>
      <c r="J4996" t="b">
        <f>OR((Table3_1[[#This Row],[Offered Salary]]&lt;$O$27),(Table3_1[[#This Row],[Offered Salary]]&gt;$O$28))</f>
        <v>0</v>
      </c>
      <c r="K4996" t="str">
        <f>IF(Table3_1[[#This Row],[Offered Salary]]&lt;$O$27,"Low",IF(Table3_1[[#This Row],[Offered Salary]]&gt;$O$28,"High",""))</f>
        <v/>
      </c>
      <c r="L4996" s="6">
        <f>((Table3_1[[#This Row],[Offered Salary]]-$O$25)/$O$26)</f>
        <v>1.6216499772113961</v>
      </c>
    </row>
    <row r="4997" spans="1:12" x14ac:dyDescent="0.3">
      <c r="A4997">
        <v>721233</v>
      </c>
      <c r="B4997" s="2">
        <v>41845</v>
      </c>
      <c r="C4997" s="3">
        <v>0.61525462962962962</v>
      </c>
      <c r="D4997" t="s">
        <v>31</v>
      </c>
      <c r="E4997" t="s">
        <v>29</v>
      </c>
      <c r="F4997" t="s">
        <v>17</v>
      </c>
      <c r="G4997" t="s">
        <v>2</v>
      </c>
      <c r="H4997">
        <v>46555</v>
      </c>
      <c r="I4997">
        <f>IF(Table3_1[[#This Row],[Status]]="Hired",1,0)</f>
        <v>1</v>
      </c>
      <c r="J4997" t="b">
        <f>OR((Table3_1[[#This Row],[Offered Salary]]&lt;$O$27),(Table3_1[[#This Row],[Offered Salary]]&gt;$O$28))</f>
        <v>0</v>
      </c>
      <c r="K4997" t="str">
        <f>IF(Table3_1[[#This Row],[Offered Salary]]&lt;$O$27,"Low",IF(Table3_1[[#This Row],[Offered Salary]]&gt;$O$28,"High",""))</f>
        <v/>
      </c>
      <c r="L4997" s="6">
        <f>((Table3_1[[#This Row],[Offered Salary]]-$O$25)/$O$26)</f>
        <v>-0.11887618911518334</v>
      </c>
    </row>
    <row r="4998" spans="1:12" x14ac:dyDescent="0.3">
      <c r="A4998">
        <v>638843</v>
      </c>
      <c r="B4998" s="2">
        <v>41796</v>
      </c>
      <c r="C4998" s="3">
        <v>0.82056712962962963</v>
      </c>
      <c r="D4998" t="s">
        <v>31</v>
      </c>
      <c r="E4998" t="s">
        <v>29</v>
      </c>
      <c r="F4998" t="s">
        <v>20</v>
      </c>
      <c r="G4998" t="s">
        <v>10</v>
      </c>
      <c r="H4998">
        <v>92294</v>
      </c>
      <c r="I4998">
        <f>IF(Table3_1[[#This Row],[Status]]="Hired",1,0)</f>
        <v>1</v>
      </c>
      <c r="J4998" t="b">
        <f>OR((Table3_1[[#This Row],[Offered Salary]]&lt;$O$27),(Table3_1[[#This Row],[Offered Salary]]&gt;$O$28))</f>
        <v>0</v>
      </c>
      <c r="K4998" t="str">
        <f>IF(Table3_1[[#This Row],[Offered Salary]]&lt;$O$27,"Low",IF(Table3_1[[#This Row],[Offered Salary]]&gt;$O$28,"High",""))</f>
        <v/>
      </c>
      <c r="L4998" s="6">
        <f>((Table3_1[[#This Row],[Offered Salary]]-$O$25)/$O$26)</f>
        <v>1.4665051973552223</v>
      </c>
    </row>
    <row r="4999" spans="1:12" x14ac:dyDescent="0.3">
      <c r="A4999">
        <v>713852</v>
      </c>
      <c r="B4999" s="2">
        <v>41796</v>
      </c>
      <c r="C4999" s="3">
        <v>0.82064814814814813</v>
      </c>
      <c r="D4999" t="s">
        <v>31</v>
      </c>
      <c r="E4999" t="s">
        <v>28</v>
      </c>
      <c r="F4999" t="s">
        <v>20</v>
      </c>
      <c r="G4999" t="s">
        <v>10</v>
      </c>
      <c r="H4999">
        <v>87570</v>
      </c>
      <c r="I4999">
        <f>IF(Table3_1[[#This Row],[Status]]="Hired",1,0)</f>
        <v>1</v>
      </c>
      <c r="J4999" t="b">
        <f>OR((Table3_1[[#This Row],[Offered Salary]]&lt;$O$27),(Table3_1[[#This Row],[Offered Salary]]&gt;$O$28))</f>
        <v>0</v>
      </c>
      <c r="K4999" t="str">
        <f>IF(Table3_1[[#This Row],[Offered Salary]]&lt;$O$27,"Low",IF(Table3_1[[#This Row],[Offered Salary]]&gt;$O$28,"High",""))</f>
        <v/>
      </c>
      <c r="L4999" s="6">
        <f>((Table3_1[[#This Row],[Offered Salary]]-$O$25)/$O$26)</f>
        <v>1.302764370715239</v>
      </c>
    </row>
    <row r="5000" spans="1:12" x14ac:dyDescent="0.3">
      <c r="A5000">
        <v>959646</v>
      </c>
      <c r="B5000" s="2">
        <v>41796</v>
      </c>
      <c r="C5000" s="3">
        <v>0.82097222222222221</v>
      </c>
      <c r="D5000" t="s">
        <v>31</v>
      </c>
      <c r="E5000" t="s">
        <v>28</v>
      </c>
      <c r="F5000" t="s">
        <v>20</v>
      </c>
      <c r="G5000" t="s">
        <v>10</v>
      </c>
      <c r="H5000">
        <v>83035</v>
      </c>
      <c r="I5000">
        <f>IF(Table3_1[[#This Row],[Status]]="Hired",1,0)</f>
        <v>1</v>
      </c>
      <c r="J5000" t="b">
        <f>OR((Table3_1[[#This Row],[Offered Salary]]&lt;$O$27),(Table3_1[[#This Row],[Offered Salary]]&gt;$O$28))</f>
        <v>0</v>
      </c>
      <c r="K5000" t="str">
        <f>IF(Table3_1[[#This Row],[Offered Salary]]&lt;$O$27,"Low",IF(Table3_1[[#This Row],[Offered Salary]]&gt;$O$28,"High",""))</f>
        <v/>
      </c>
      <c r="L5000" s="6">
        <f>((Table3_1[[#This Row],[Offered Salary]]-$O$25)/$O$26)</f>
        <v>1.1455745636000136</v>
      </c>
    </row>
    <row r="5001" spans="1:12" x14ac:dyDescent="0.3">
      <c r="A5001">
        <v>371473</v>
      </c>
      <c r="B5001" s="2">
        <v>41828</v>
      </c>
      <c r="C5001" s="3">
        <v>0.95605324074074072</v>
      </c>
      <c r="D5001" t="s">
        <v>31</v>
      </c>
      <c r="E5001" t="s">
        <v>27</v>
      </c>
      <c r="F5001" t="s">
        <v>20</v>
      </c>
      <c r="G5001" t="s">
        <v>1</v>
      </c>
      <c r="H5001">
        <v>14554</v>
      </c>
      <c r="I5001">
        <f>IF(Table3_1[[#This Row],[Status]]="Hired",1,0)</f>
        <v>1</v>
      </c>
      <c r="J5001" t="b">
        <f>OR((Table3_1[[#This Row],[Offered Salary]]&lt;$O$27),(Table3_1[[#This Row],[Offered Salary]]&gt;$O$28))</f>
        <v>0</v>
      </c>
      <c r="K5001" t="str">
        <f>IF(Table3_1[[#This Row],[Offered Salary]]&lt;$O$27,"Low",IF(Table3_1[[#This Row],[Offered Salary]]&gt;$O$28,"High",""))</f>
        <v/>
      </c>
      <c r="L5001" s="6">
        <f>((Table3_1[[#This Row],[Offered Salary]]-$O$25)/$O$26)</f>
        <v>-1.2280781775373055</v>
      </c>
    </row>
    <row r="5002" spans="1:12" x14ac:dyDescent="0.3">
      <c r="A5002">
        <v>17431</v>
      </c>
      <c r="B5002" s="2">
        <v>41828</v>
      </c>
      <c r="C5002" s="3">
        <v>0.95572916666666663</v>
      </c>
      <c r="D5002" t="s">
        <v>30</v>
      </c>
      <c r="E5002" t="s">
        <v>28</v>
      </c>
      <c r="F5002" t="s">
        <v>20</v>
      </c>
      <c r="G5002" t="s">
        <v>1</v>
      </c>
      <c r="H5002">
        <v>91675</v>
      </c>
      <c r="I5002">
        <f>IF(Table3_1[[#This Row],[Status]]="Hired",1,0)</f>
        <v>0</v>
      </c>
      <c r="J5002" t="b">
        <f>OR((Table3_1[[#This Row],[Offered Salary]]&lt;$O$27),(Table3_1[[#This Row],[Offered Salary]]&gt;$O$28))</f>
        <v>0</v>
      </c>
      <c r="K5002" t="str">
        <f>IF(Table3_1[[#This Row],[Offered Salary]]&lt;$O$27,"Low",IF(Table3_1[[#This Row],[Offered Salary]]&gt;$O$28,"High",""))</f>
        <v/>
      </c>
      <c r="L5002" s="6">
        <f>((Table3_1[[#This Row],[Offered Salary]]-$O$25)/$O$26)</f>
        <v>1.4450497418746657</v>
      </c>
    </row>
    <row r="5003" spans="1:12" x14ac:dyDescent="0.3">
      <c r="A5003">
        <v>506261</v>
      </c>
      <c r="B5003" s="2">
        <v>41787</v>
      </c>
      <c r="C5003" s="3">
        <v>0.39906249999999999</v>
      </c>
      <c r="D5003" t="s">
        <v>31</v>
      </c>
      <c r="E5003" t="s">
        <v>29</v>
      </c>
      <c r="F5003" t="s">
        <v>13</v>
      </c>
      <c r="G5003" t="s">
        <v>10</v>
      </c>
      <c r="H5003">
        <v>21410</v>
      </c>
      <c r="I5003">
        <f>IF(Table3_1[[#This Row],[Status]]="Hired",1,0)</f>
        <v>1</v>
      </c>
      <c r="J5003" t="b">
        <f>OR((Table3_1[[#This Row],[Offered Salary]]&lt;$O$27),(Table3_1[[#This Row],[Offered Salary]]&gt;$O$28))</f>
        <v>0</v>
      </c>
      <c r="K5003" t="str">
        <f>IF(Table3_1[[#This Row],[Offered Salary]]&lt;$O$27,"Low",IF(Table3_1[[#This Row],[Offered Salary]]&gt;$O$28,"High",""))</f>
        <v/>
      </c>
      <c r="L5003" s="6">
        <f>((Table3_1[[#This Row],[Offered Salary]]-$O$25)/$O$26)</f>
        <v>-0.99043907773973461</v>
      </c>
    </row>
    <row r="5004" spans="1:12" x14ac:dyDescent="0.3">
      <c r="A5004">
        <v>994499</v>
      </c>
      <c r="B5004" s="2">
        <v>41792</v>
      </c>
      <c r="C5004" s="3">
        <v>0.6576157407407407</v>
      </c>
      <c r="D5004" t="s">
        <v>30</v>
      </c>
      <c r="E5004" t="s">
        <v>29</v>
      </c>
      <c r="F5004" t="s">
        <v>13</v>
      </c>
      <c r="G5004" t="s">
        <v>10</v>
      </c>
      <c r="H5004">
        <v>79766</v>
      </c>
      <c r="I5004">
        <f>IF(Table3_1[[#This Row],[Status]]="Hired",1,0)</f>
        <v>0</v>
      </c>
      <c r="J5004" t="b">
        <f>OR((Table3_1[[#This Row],[Offered Salary]]&lt;$O$27),(Table3_1[[#This Row],[Offered Salary]]&gt;$O$28))</f>
        <v>0</v>
      </c>
      <c r="K5004" t="str">
        <f>IF(Table3_1[[#This Row],[Offered Salary]]&lt;$O$27,"Low",IF(Table3_1[[#This Row],[Offered Salary]]&gt;$O$28,"High",""))</f>
        <v/>
      </c>
      <c r="L5004" s="6">
        <f>((Table3_1[[#This Row],[Offered Salary]]-$O$25)/$O$26)</f>
        <v>1.0322661888569771</v>
      </c>
    </row>
    <row r="5005" spans="1:12" x14ac:dyDescent="0.3">
      <c r="A5005">
        <v>986261</v>
      </c>
      <c r="B5005" s="2">
        <v>41795</v>
      </c>
      <c r="C5005" s="3">
        <v>0.70766203703703701</v>
      </c>
      <c r="D5005" t="s">
        <v>31</v>
      </c>
      <c r="E5005" t="s">
        <v>29</v>
      </c>
      <c r="F5005" t="s">
        <v>13</v>
      </c>
      <c r="G5005" t="s">
        <v>5</v>
      </c>
      <c r="H5005">
        <v>59673</v>
      </c>
      <c r="I5005">
        <f>IF(Table3_1[[#This Row],[Status]]="Hired",1,0)</f>
        <v>1</v>
      </c>
      <c r="J5005" t="b">
        <f>OR((Table3_1[[#This Row],[Offered Salary]]&lt;$O$27),(Table3_1[[#This Row],[Offered Salary]]&gt;$O$28))</f>
        <v>0</v>
      </c>
      <c r="K5005" t="str">
        <f>IF(Table3_1[[#This Row],[Offered Salary]]&lt;$O$27,"Low",IF(Table3_1[[#This Row],[Offered Salary]]&gt;$O$28,"High",""))</f>
        <v/>
      </c>
      <c r="L5005" s="6">
        <f>((Table3_1[[#This Row],[Offered Salary]]-$O$25)/$O$26)</f>
        <v>0.33581309197357639</v>
      </c>
    </row>
    <row r="5006" spans="1:12" x14ac:dyDescent="0.3">
      <c r="A5006">
        <v>38914</v>
      </c>
      <c r="B5006" s="2">
        <v>41795</v>
      </c>
      <c r="C5006" s="3">
        <v>0.77341435185185181</v>
      </c>
      <c r="D5006" t="s">
        <v>31</v>
      </c>
      <c r="E5006" t="s">
        <v>29</v>
      </c>
      <c r="F5006" t="s">
        <v>13</v>
      </c>
      <c r="G5006" t="s">
        <v>5</v>
      </c>
      <c r="H5006">
        <v>38937</v>
      </c>
      <c r="I5006">
        <f>IF(Table3_1[[#This Row],[Status]]="Hired",1,0)</f>
        <v>1</v>
      </c>
      <c r="J5006" t="b">
        <f>OR((Table3_1[[#This Row],[Offered Salary]]&lt;$O$27),(Table3_1[[#This Row],[Offered Salary]]&gt;$O$28))</f>
        <v>0</v>
      </c>
      <c r="K5006" t="str">
        <f>IF(Table3_1[[#This Row],[Offered Salary]]&lt;$O$27,"Low",IF(Table3_1[[#This Row],[Offered Salary]]&gt;$O$28,"High",""))</f>
        <v/>
      </c>
      <c r="L5006" s="6">
        <f>((Table3_1[[#This Row],[Offered Salary]]-$O$25)/$O$26)</f>
        <v>-0.38292733588558825</v>
      </c>
    </row>
    <row r="5007" spans="1:12" x14ac:dyDescent="0.3">
      <c r="A5007">
        <v>91819</v>
      </c>
      <c r="B5007" s="2">
        <v>41802</v>
      </c>
      <c r="C5007" s="3">
        <v>0.76957175925925925</v>
      </c>
      <c r="D5007" t="s">
        <v>31</v>
      </c>
      <c r="E5007" t="s">
        <v>29</v>
      </c>
      <c r="F5007" t="s">
        <v>13</v>
      </c>
      <c r="G5007" t="s">
        <v>10</v>
      </c>
      <c r="H5007">
        <v>72934</v>
      </c>
      <c r="I5007">
        <f>IF(Table3_1[[#This Row],[Status]]="Hired",1,0)</f>
        <v>1</v>
      </c>
      <c r="J5007" t="b">
        <f>OR((Table3_1[[#This Row],[Offered Salary]]&lt;$O$27),(Table3_1[[#This Row],[Offered Salary]]&gt;$O$28))</f>
        <v>0</v>
      </c>
      <c r="K5007" t="str">
        <f>IF(Table3_1[[#This Row],[Offered Salary]]&lt;$O$27,"Low",IF(Table3_1[[#This Row],[Offered Salary]]&gt;$O$28,"High",""))</f>
        <v/>
      </c>
      <c r="L5007" s="6">
        <f>((Table3_1[[#This Row],[Offered Salary]]-$O$25)/$O$26)</f>
        <v>0.79545896455461329</v>
      </c>
    </row>
    <row r="5008" spans="1:12" x14ac:dyDescent="0.3">
      <c r="A5008">
        <v>153483</v>
      </c>
      <c r="B5008" s="2">
        <v>41802</v>
      </c>
      <c r="C5008" s="3">
        <v>0.77133101851851849</v>
      </c>
      <c r="D5008" t="s">
        <v>31</v>
      </c>
      <c r="E5008" t="s">
        <v>29</v>
      </c>
      <c r="F5008" t="s">
        <v>13</v>
      </c>
      <c r="G5008" t="s">
        <v>10</v>
      </c>
      <c r="H5008">
        <v>58519</v>
      </c>
      <c r="I5008">
        <f>IF(Table3_1[[#This Row],[Status]]="Hired",1,0)</f>
        <v>1</v>
      </c>
      <c r="J5008" t="b">
        <f>OR((Table3_1[[#This Row],[Offered Salary]]&lt;$O$27),(Table3_1[[#This Row],[Offered Salary]]&gt;$O$28))</f>
        <v>0</v>
      </c>
      <c r="K5008" t="str">
        <f>IF(Table3_1[[#This Row],[Offered Salary]]&lt;$O$27,"Low",IF(Table3_1[[#This Row],[Offered Salary]]&gt;$O$28,"High",""))</f>
        <v/>
      </c>
      <c r="L5008" s="6">
        <f>((Table3_1[[#This Row],[Offered Salary]]-$O$25)/$O$26)</f>
        <v>0.29581374524568882</v>
      </c>
    </row>
    <row r="5009" spans="1:12" x14ac:dyDescent="0.3">
      <c r="A5009">
        <v>786458</v>
      </c>
      <c r="B5009" s="2">
        <v>41813</v>
      </c>
      <c r="C5009" s="3">
        <v>0.83018518518518514</v>
      </c>
      <c r="D5009" t="s">
        <v>31</v>
      </c>
      <c r="E5009" t="s">
        <v>29</v>
      </c>
      <c r="F5009" t="s">
        <v>13</v>
      </c>
      <c r="G5009" t="s">
        <v>10</v>
      </c>
      <c r="H5009">
        <v>27415</v>
      </c>
      <c r="I5009">
        <f>IF(Table3_1[[#This Row],[Status]]="Hired",1,0)</f>
        <v>1</v>
      </c>
      <c r="J5009" t="b">
        <f>OR((Table3_1[[#This Row],[Offered Salary]]&lt;$O$27),(Table3_1[[#This Row],[Offered Salary]]&gt;$O$28))</f>
        <v>0</v>
      </c>
      <c r="K5009" t="str">
        <f>IF(Table3_1[[#This Row],[Offered Salary]]&lt;$O$27,"Low",IF(Table3_1[[#This Row],[Offered Salary]]&gt;$O$28,"High",""))</f>
        <v/>
      </c>
      <c r="L5009" s="6">
        <f>((Table3_1[[#This Row],[Offered Salary]]-$O$25)/$O$26)</f>
        <v>-0.78229689654305812</v>
      </c>
    </row>
    <row r="5010" spans="1:12" x14ac:dyDescent="0.3">
      <c r="A5010">
        <v>474075</v>
      </c>
      <c r="B5010" s="2">
        <v>41824</v>
      </c>
      <c r="C5010" s="3">
        <v>0.36981481481481482</v>
      </c>
      <c r="D5010" t="s">
        <v>31</v>
      </c>
      <c r="E5010" t="s">
        <v>29</v>
      </c>
      <c r="F5010" t="s">
        <v>13</v>
      </c>
      <c r="G5010" t="s">
        <v>10</v>
      </c>
      <c r="H5010">
        <v>47175</v>
      </c>
      <c r="I5010">
        <f>IF(Table3_1[[#This Row],[Status]]="Hired",1,0)</f>
        <v>1</v>
      </c>
      <c r="J5010" t="b">
        <f>OR((Table3_1[[#This Row],[Offered Salary]]&lt;$O$27),(Table3_1[[#This Row],[Offered Salary]]&gt;$O$28))</f>
        <v>0</v>
      </c>
      <c r="K5010" t="str">
        <f>IF(Table3_1[[#This Row],[Offered Salary]]&lt;$O$27,"Low",IF(Table3_1[[#This Row],[Offered Salary]]&gt;$O$28,"High",""))</f>
        <v/>
      </c>
      <c r="L5010" s="6">
        <f>((Table3_1[[#This Row],[Offered Salary]]-$O$25)/$O$26)</f>
        <v>-9.7386072155659711E-2</v>
      </c>
    </row>
    <row r="5011" spans="1:12" x14ac:dyDescent="0.3">
      <c r="A5011">
        <v>319148</v>
      </c>
      <c r="B5011" s="2">
        <v>41824</v>
      </c>
      <c r="C5011" s="3">
        <v>0.37072916666666667</v>
      </c>
      <c r="D5011" t="s">
        <v>30</v>
      </c>
      <c r="E5011" t="s">
        <v>29</v>
      </c>
      <c r="F5011" t="s">
        <v>13</v>
      </c>
      <c r="G5011" t="s">
        <v>10</v>
      </c>
      <c r="H5011">
        <v>39985</v>
      </c>
      <c r="I5011">
        <f>IF(Table3_1[[#This Row],[Status]]="Hired",1,0)</f>
        <v>0</v>
      </c>
      <c r="J5011" t="b">
        <f>OR((Table3_1[[#This Row],[Offered Salary]]&lt;$O$27),(Table3_1[[#This Row],[Offered Salary]]&gt;$O$28))</f>
        <v>0</v>
      </c>
      <c r="K5011" t="str">
        <f>IF(Table3_1[[#This Row],[Offered Salary]]&lt;$O$27,"Low",IF(Table3_1[[#This Row],[Offered Salary]]&gt;$O$28,"High",""))</f>
        <v/>
      </c>
      <c r="L5011" s="6">
        <f>((Table3_1[[#This Row],[Offered Salary]]-$O$25)/$O$26)</f>
        <v>-0.3466021059281999</v>
      </c>
    </row>
    <row r="5012" spans="1:12" x14ac:dyDescent="0.3">
      <c r="A5012">
        <v>705468</v>
      </c>
      <c r="B5012" s="2">
        <v>41836</v>
      </c>
      <c r="C5012" s="3">
        <v>0.53394675925925927</v>
      </c>
      <c r="D5012" t="s">
        <v>31</v>
      </c>
      <c r="E5012" t="s">
        <v>29</v>
      </c>
      <c r="F5012" t="s">
        <v>13</v>
      </c>
      <c r="G5012" t="s">
        <v>10</v>
      </c>
      <c r="H5012">
        <v>46949</v>
      </c>
      <c r="I5012">
        <f>IF(Table3_1[[#This Row],[Status]]="Hired",1,0)</f>
        <v>1</v>
      </c>
      <c r="J5012" t="b">
        <f>OR((Table3_1[[#This Row],[Offered Salary]]&lt;$O$27),(Table3_1[[#This Row],[Offered Salary]]&gt;$O$28))</f>
        <v>0</v>
      </c>
      <c r="K5012" t="str">
        <f>IF(Table3_1[[#This Row],[Offered Salary]]&lt;$O$27,"Low",IF(Table3_1[[#This Row],[Offered Salary]]&gt;$O$28,"High",""))</f>
        <v/>
      </c>
      <c r="L5012" s="6">
        <f>((Table3_1[[#This Row],[Offered Salary]]-$O$25)/$O$26)</f>
        <v>-0.10521956640219574</v>
      </c>
    </row>
    <row r="5013" spans="1:12" x14ac:dyDescent="0.3">
      <c r="A5013">
        <v>181862</v>
      </c>
      <c r="B5013" s="2">
        <v>41836</v>
      </c>
      <c r="C5013" s="3">
        <v>0.53530092592592593</v>
      </c>
      <c r="D5013" t="s">
        <v>31</v>
      </c>
      <c r="E5013" t="s">
        <v>29</v>
      </c>
      <c r="F5013" t="s">
        <v>13</v>
      </c>
      <c r="G5013" t="s">
        <v>10</v>
      </c>
      <c r="H5013">
        <v>69857</v>
      </c>
      <c r="I5013">
        <f>IF(Table3_1[[#This Row],[Status]]="Hired",1,0)</f>
        <v>1</v>
      </c>
      <c r="J5013" t="b">
        <f>OR((Table3_1[[#This Row],[Offered Salary]]&lt;$O$27),(Table3_1[[#This Row],[Offered Salary]]&gt;$O$28))</f>
        <v>0</v>
      </c>
      <c r="K5013" t="str">
        <f>IF(Table3_1[[#This Row],[Offered Salary]]&lt;$O$27,"Low",IF(Table3_1[[#This Row],[Offered Salary]]&gt;$O$28,"High",""))</f>
        <v/>
      </c>
      <c r="L5013" s="6">
        <f>((Table3_1[[#This Row],[Offered Salary]]-$O$25)/$O$26)</f>
        <v>0.68880559377323558</v>
      </c>
    </row>
    <row r="5014" spans="1:12" x14ac:dyDescent="0.3">
      <c r="A5014">
        <v>949056</v>
      </c>
      <c r="B5014" s="2">
        <v>41836</v>
      </c>
      <c r="C5014" s="3">
        <v>0.53415509259259264</v>
      </c>
      <c r="D5014" t="s">
        <v>31</v>
      </c>
      <c r="E5014" t="s">
        <v>28</v>
      </c>
      <c r="F5014" t="s">
        <v>13</v>
      </c>
      <c r="G5014" t="s">
        <v>10</v>
      </c>
      <c r="H5014">
        <v>51269</v>
      </c>
      <c r="I5014">
        <f>IF(Table3_1[[#This Row],[Status]]="Hired",1,0)</f>
        <v>1</v>
      </c>
      <c r="J5014" t="b">
        <f>OR((Table3_1[[#This Row],[Offered Salary]]&lt;$O$27),(Table3_1[[#This Row],[Offered Salary]]&gt;$O$28))</f>
        <v>0</v>
      </c>
      <c r="K5014" t="str">
        <f>IF(Table3_1[[#This Row],[Offered Salary]]&lt;$O$27,"Low",IF(Table3_1[[#This Row],[Offered Salary]]&gt;$O$28,"High",""))</f>
        <v/>
      </c>
      <c r="L5014" s="6">
        <f>((Table3_1[[#This Row],[Offered Salary]]-$O$25)/$O$26)</f>
        <v>4.4518022735130225E-2</v>
      </c>
    </row>
    <row r="5015" spans="1:12" x14ac:dyDescent="0.3">
      <c r="A5015">
        <v>546053</v>
      </c>
      <c r="B5015" s="2">
        <v>41837</v>
      </c>
      <c r="C5015" s="3">
        <v>0.44636574074074076</v>
      </c>
      <c r="D5015" t="s">
        <v>31</v>
      </c>
      <c r="E5015" t="s">
        <v>29</v>
      </c>
      <c r="F5015" t="s">
        <v>13</v>
      </c>
      <c r="G5015" t="s">
        <v>10</v>
      </c>
      <c r="H5015">
        <v>18012</v>
      </c>
      <c r="I5015">
        <f>IF(Table3_1[[#This Row],[Status]]="Hired",1,0)</f>
        <v>1</v>
      </c>
      <c r="J5015" t="b">
        <f>OR((Table3_1[[#This Row],[Offered Salary]]&lt;$O$27),(Table3_1[[#This Row],[Offered Salary]]&gt;$O$28))</f>
        <v>0</v>
      </c>
      <c r="K5015" t="str">
        <f>IF(Table3_1[[#This Row],[Offered Salary]]&lt;$O$27,"Low",IF(Table3_1[[#This Row],[Offered Salary]]&gt;$O$28,"High",""))</f>
        <v/>
      </c>
      <c r="L5015" s="6">
        <f>((Table3_1[[#This Row],[Offered Salary]]-$O$25)/$O$26)</f>
        <v>-1.108218783269511</v>
      </c>
    </row>
    <row r="5016" spans="1:12" x14ac:dyDescent="0.3">
      <c r="A5016">
        <v>953840</v>
      </c>
      <c r="B5016" s="2">
        <v>41837</v>
      </c>
      <c r="C5016" s="3">
        <v>0.44768518518518519</v>
      </c>
      <c r="D5016" t="s">
        <v>31</v>
      </c>
      <c r="E5016" t="s">
        <v>29</v>
      </c>
      <c r="F5016" t="s">
        <v>13</v>
      </c>
      <c r="G5016" t="s">
        <v>10</v>
      </c>
      <c r="H5016">
        <v>61641</v>
      </c>
      <c r="I5016">
        <f>IF(Table3_1[[#This Row],[Status]]="Hired",1,0)</f>
        <v>1</v>
      </c>
      <c r="J5016" t="b">
        <f>OR((Table3_1[[#This Row],[Offered Salary]]&lt;$O$27),(Table3_1[[#This Row],[Offered Salary]]&gt;$O$28))</f>
        <v>0</v>
      </c>
      <c r="K5016" t="str">
        <f>IF(Table3_1[[#This Row],[Offered Salary]]&lt;$O$27,"Low",IF(Table3_1[[#This Row],[Offered Salary]]&gt;$O$28,"High",""))</f>
        <v/>
      </c>
      <c r="L5016" s="6">
        <f>((Table3_1[[#This Row],[Offered Salary]]-$O$25)/$O$26)</f>
        <v>0.40402688258058045</v>
      </c>
    </row>
    <row r="5017" spans="1:12" x14ac:dyDescent="0.3">
      <c r="A5017">
        <v>461963</v>
      </c>
      <c r="B5017" s="2">
        <v>41843</v>
      </c>
      <c r="C5017" s="3">
        <v>0.40037037037037038</v>
      </c>
      <c r="D5017" t="s">
        <v>31</v>
      </c>
      <c r="E5017" t="s">
        <v>29</v>
      </c>
      <c r="F5017" t="s">
        <v>13</v>
      </c>
      <c r="G5017" t="s">
        <v>10</v>
      </c>
      <c r="H5017">
        <v>58337</v>
      </c>
      <c r="I5017">
        <f>IF(Table3_1[[#This Row],[Status]]="Hired",1,0)</f>
        <v>1</v>
      </c>
      <c r="J5017" t="b">
        <f>OR((Table3_1[[#This Row],[Offered Salary]]&lt;$O$27),(Table3_1[[#This Row],[Offered Salary]]&gt;$O$28))</f>
        <v>0</v>
      </c>
      <c r="K5017" t="str">
        <f>IF(Table3_1[[#This Row],[Offered Salary]]&lt;$O$27,"Low",IF(Table3_1[[#This Row],[Offered Salary]]&gt;$O$28,"High",""))</f>
        <v/>
      </c>
      <c r="L5017" s="6">
        <f>((Table3_1[[#This Row],[Offered Salary]]-$O$25)/$O$26)</f>
        <v>0.28950535607369965</v>
      </c>
    </row>
    <row r="5018" spans="1:12" x14ac:dyDescent="0.3">
      <c r="A5018">
        <v>467771</v>
      </c>
      <c r="B5018" s="2">
        <v>41845</v>
      </c>
      <c r="C5018" s="3">
        <v>0.82831018518518518</v>
      </c>
      <c r="D5018" t="s">
        <v>31</v>
      </c>
      <c r="E5018" t="s">
        <v>29</v>
      </c>
      <c r="F5018" t="s">
        <v>13</v>
      </c>
      <c r="G5018" t="s">
        <v>10</v>
      </c>
      <c r="H5018">
        <v>1731</v>
      </c>
      <c r="I5018">
        <f>IF(Table3_1[[#This Row],[Status]]="Hired",1,0)</f>
        <v>1</v>
      </c>
      <c r="J5018" t="b">
        <f>OR((Table3_1[[#This Row],[Offered Salary]]&lt;$O$27),(Table3_1[[#This Row],[Offered Salary]]&gt;$O$28))</f>
        <v>1</v>
      </c>
      <c r="K5018" t="str">
        <f>IF(Table3_1[[#This Row],[Offered Salary]]&lt;$O$27,"Low",IF(Table3_1[[#This Row],[Offered Salary]]&gt;$O$28,"High",""))</f>
        <v>Low</v>
      </c>
      <c r="L5018" s="6">
        <f>((Table3_1[[#This Row],[Offered Salary]]-$O$25)/$O$26)</f>
        <v>-1.672542322330808</v>
      </c>
    </row>
    <row r="5019" spans="1:12" x14ac:dyDescent="0.3">
      <c r="A5019">
        <v>498947</v>
      </c>
      <c r="B5019" s="2">
        <v>41845</v>
      </c>
      <c r="C5019" s="3">
        <v>0.82894675925925931</v>
      </c>
      <c r="D5019" t="s">
        <v>31</v>
      </c>
      <c r="E5019" t="s">
        <v>29</v>
      </c>
      <c r="F5019" t="s">
        <v>13</v>
      </c>
      <c r="G5019" t="s">
        <v>10</v>
      </c>
      <c r="H5019">
        <v>72164</v>
      </c>
      <c r="I5019">
        <f>IF(Table3_1[[#This Row],[Status]]="Hired",1,0)</f>
        <v>1</v>
      </c>
      <c r="J5019" t="b">
        <f>OR((Table3_1[[#This Row],[Offered Salary]]&lt;$O$27),(Table3_1[[#This Row],[Offered Salary]]&gt;$O$28))</f>
        <v>0</v>
      </c>
      <c r="K5019" t="str">
        <f>IF(Table3_1[[#This Row],[Offered Salary]]&lt;$O$27,"Low",IF(Table3_1[[#This Row],[Offered Salary]]&gt;$O$28,"High",""))</f>
        <v/>
      </c>
      <c r="L5019" s="6">
        <f>((Table3_1[[#This Row],[Offered Salary]]-$O$25)/$O$26)</f>
        <v>0.76876962575004371</v>
      </c>
    </row>
    <row r="5020" spans="1:12" x14ac:dyDescent="0.3">
      <c r="A5020">
        <v>859958</v>
      </c>
      <c r="B5020" s="2">
        <v>41850</v>
      </c>
      <c r="C5020" s="3">
        <v>0.66003472222222226</v>
      </c>
      <c r="D5020" t="s">
        <v>31</v>
      </c>
      <c r="E5020" t="s">
        <v>29</v>
      </c>
      <c r="F5020" t="s">
        <v>13</v>
      </c>
      <c r="G5020" t="s">
        <v>10</v>
      </c>
      <c r="H5020">
        <v>50597</v>
      </c>
      <c r="I5020">
        <f>IF(Table3_1[[#This Row],[Status]]="Hired",1,0)</f>
        <v>1</v>
      </c>
      <c r="J5020" t="b">
        <f>OR((Table3_1[[#This Row],[Offered Salary]]&lt;$O$27),(Table3_1[[#This Row],[Offered Salary]]&gt;$O$28))</f>
        <v>0</v>
      </c>
      <c r="K5020" t="str">
        <f>IF(Table3_1[[#This Row],[Offered Salary]]&lt;$O$27,"Low",IF(Table3_1[[#This Row],[Offered Salary]]&gt;$O$28,"High",""))</f>
        <v/>
      </c>
      <c r="L5020" s="6">
        <f>((Table3_1[[#This Row],[Offered Salary]]-$O$25)/$O$26)</f>
        <v>2.1225508869323961E-2</v>
      </c>
    </row>
    <row r="5021" spans="1:12" x14ac:dyDescent="0.3">
      <c r="A5021">
        <v>266084</v>
      </c>
      <c r="B5021" s="2">
        <v>41850</v>
      </c>
      <c r="C5021" s="3">
        <v>0.66108796296296302</v>
      </c>
      <c r="D5021" t="s">
        <v>31</v>
      </c>
      <c r="E5021" t="s">
        <v>29</v>
      </c>
      <c r="F5021" t="s">
        <v>13</v>
      </c>
      <c r="G5021" t="s">
        <v>10</v>
      </c>
      <c r="H5021">
        <v>89372</v>
      </c>
      <c r="I5021">
        <f>IF(Table3_1[[#This Row],[Status]]="Hired",1,0)</f>
        <v>1</v>
      </c>
      <c r="J5021" t="b">
        <f>OR((Table3_1[[#This Row],[Offered Salary]]&lt;$O$27),(Table3_1[[#This Row],[Offered Salary]]&gt;$O$28))</f>
        <v>0</v>
      </c>
      <c r="K5021" t="str">
        <f>IF(Table3_1[[#This Row],[Offered Salary]]&lt;$O$27,"Low",IF(Table3_1[[#This Row],[Offered Salary]]&gt;$O$28,"High",""))</f>
        <v/>
      </c>
      <c r="L5021" s="6">
        <f>((Table3_1[[#This Row],[Offered Salary]]-$O$25)/$O$26)</f>
        <v>1.3652243558137254</v>
      </c>
    </row>
    <row r="5022" spans="1:12" x14ac:dyDescent="0.3">
      <c r="A5022">
        <v>403501</v>
      </c>
      <c r="B5022" s="2">
        <v>41850</v>
      </c>
      <c r="C5022" s="3">
        <v>0.66037037037037039</v>
      </c>
      <c r="D5022" t="s">
        <v>31</v>
      </c>
      <c r="E5022" t="s">
        <v>28</v>
      </c>
      <c r="F5022" t="s">
        <v>13</v>
      </c>
      <c r="G5022" t="s">
        <v>10</v>
      </c>
      <c r="H5022">
        <v>38247</v>
      </c>
      <c r="I5022">
        <f>IF(Table3_1[[#This Row],[Status]]="Hired",1,0)</f>
        <v>1</v>
      </c>
      <c r="J5022" t="b">
        <f>OR((Table3_1[[#This Row],[Offered Salary]]&lt;$O$27),(Table3_1[[#This Row],[Offered Salary]]&gt;$O$28))</f>
        <v>0</v>
      </c>
      <c r="K5022" t="str">
        <f>IF(Table3_1[[#This Row],[Offered Salary]]&lt;$O$27,"Low",IF(Table3_1[[#This Row],[Offered Salary]]&gt;$O$28,"High",""))</f>
        <v/>
      </c>
      <c r="L5022" s="6">
        <f>((Table3_1[[#This Row],[Offered Salary]]-$O$25)/$O$26)</f>
        <v>-0.40684375637280001</v>
      </c>
    </row>
    <row r="5023" spans="1:12" x14ac:dyDescent="0.3">
      <c r="A5023">
        <v>659569</v>
      </c>
      <c r="B5023" s="2">
        <v>41851</v>
      </c>
      <c r="C5023" s="3">
        <v>0.36056712962962961</v>
      </c>
      <c r="D5023" t="s">
        <v>31</v>
      </c>
      <c r="E5023" t="s">
        <v>29</v>
      </c>
      <c r="F5023" t="s">
        <v>13</v>
      </c>
      <c r="G5023" t="s">
        <v>5</v>
      </c>
      <c r="H5023">
        <v>71127</v>
      </c>
      <c r="I5023">
        <f>IF(Table3_1[[#This Row],[Status]]="Hired",1,0)</f>
        <v>1</v>
      </c>
      <c r="J5023" t="b">
        <f>OR((Table3_1[[#This Row],[Offered Salary]]&lt;$O$27),(Table3_1[[#This Row],[Offered Salary]]&gt;$O$28))</f>
        <v>0</v>
      </c>
      <c r="K5023" t="str">
        <f>IF(Table3_1[[#This Row],[Offered Salary]]&lt;$O$27,"Low",IF(Table3_1[[#This Row],[Offered Salary]]&gt;$O$28,"High",""))</f>
        <v/>
      </c>
      <c r="L5023" s="6">
        <f>((Table3_1[[#This Row],[Offered Salary]]-$O$25)/$O$26)</f>
        <v>0.73282567206129201</v>
      </c>
    </row>
    <row r="5024" spans="1:12" x14ac:dyDescent="0.3">
      <c r="A5024">
        <v>583906</v>
      </c>
      <c r="B5024" s="2">
        <v>41878</v>
      </c>
      <c r="C5024" s="3">
        <v>0.3973726851851852</v>
      </c>
      <c r="D5024" t="s">
        <v>31</v>
      </c>
      <c r="E5024" t="s">
        <v>29</v>
      </c>
      <c r="F5024" t="s">
        <v>13</v>
      </c>
      <c r="G5024" t="s">
        <v>10</v>
      </c>
      <c r="H5024">
        <v>72053</v>
      </c>
      <c r="I5024">
        <f>IF(Table3_1[[#This Row],[Status]]="Hired",1,0)</f>
        <v>1</v>
      </c>
      <c r="J5024" t="b">
        <f>OR((Table3_1[[#This Row],[Offered Salary]]&lt;$O$27),(Table3_1[[#This Row],[Offered Salary]]&gt;$O$28))</f>
        <v>0</v>
      </c>
      <c r="K5024" t="str">
        <f>IF(Table3_1[[#This Row],[Offered Salary]]&lt;$O$27,"Low",IF(Table3_1[[#This Row],[Offered Salary]]&gt;$O$28,"High",""))</f>
        <v/>
      </c>
      <c r="L5024" s="6">
        <f>((Table3_1[[#This Row],[Offered Salary]]-$O$25)/$O$26)</f>
        <v>0.76492220158470958</v>
      </c>
    </row>
    <row r="5025" spans="1:12" x14ac:dyDescent="0.3">
      <c r="A5025">
        <v>720788</v>
      </c>
      <c r="B5025" s="2">
        <v>41878</v>
      </c>
      <c r="C5025" s="3">
        <v>0.39839120370370368</v>
      </c>
      <c r="D5025" t="s">
        <v>30</v>
      </c>
      <c r="E5025" t="s">
        <v>29</v>
      </c>
      <c r="F5025" t="s">
        <v>13</v>
      </c>
      <c r="G5025" t="s">
        <v>10</v>
      </c>
      <c r="H5025">
        <v>15859</v>
      </c>
      <c r="I5025">
        <f>IF(Table3_1[[#This Row],[Status]]="Hired",1,0)</f>
        <v>0</v>
      </c>
      <c r="J5025" t="b">
        <f>OR((Table3_1[[#This Row],[Offered Salary]]&lt;$O$27),(Table3_1[[#This Row],[Offered Salary]]&gt;$O$28))</f>
        <v>0</v>
      </c>
      <c r="K5025" t="str">
        <f>IF(Table3_1[[#This Row],[Offered Salary]]&lt;$O$27,"Low",IF(Table3_1[[#This Row],[Offered Salary]]&gt;$O$28,"High",""))</f>
        <v/>
      </c>
      <c r="L5025" s="6">
        <f>((Table3_1[[#This Row],[Offered Salary]]-$O$25)/$O$26)</f>
        <v>-1.182844947485405</v>
      </c>
    </row>
    <row r="5026" spans="1:12" x14ac:dyDescent="0.3">
      <c r="A5026">
        <v>828175</v>
      </c>
      <c r="B5026" s="2">
        <v>41879</v>
      </c>
      <c r="C5026" s="3">
        <v>0.60817129629629629</v>
      </c>
      <c r="D5026" t="s">
        <v>31</v>
      </c>
      <c r="E5026" t="s">
        <v>29</v>
      </c>
      <c r="F5026" t="s">
        <v>13</v>
      </c>
      <c r="G5026" t="s">
        <v>10</v>
      </c>
      <c r="H5026">
        <v>59724</v>
      </c>
      <c r="I5026">
        <f>IF(Table3_1[[#This Row],[Status]]="Hired",1,0)</f>
        <v>1</v>
      </c>
      <c r="J5026" t="b">
        <f>OR((Table3_1[[#This Row],[Offered Salary]]&lt;$O$27),(Table3_1[[#This Row],[Offered Salary]]&gt;$O$28))</f>
        <v>0</v>
      </c>
      <c r="K5026" t="str">
        <f>IF(Table3_1[[#This Row],[Offered Salary]]&lt;$O$27,"Low",IF(Table3_1[[#This Row],[Offered Salary]]&gt;$O$28,"High",""))</f>
        <v/>
      </c>
      <c r="L5026" s="6">
        <f>((Table3_1[[#This Row],[Offered Salary]]-$O$25)/$O$26)</f>
        <v>0.33758082740089201</v>
      </c>
    </row>
    <row r="5027" spans="1:12" x14ac:dyDescent="0.3">
      <c r="A5027">
        <v>35325</v>
      </c>
      <c r="B5027" s="2">
        <v>41880</v>
      </c>
      <c r="C5027" s="3">
        <v>0.49626157407407406</v>
      </c>
      <c r="D5027" t="s">
        <v>31</v>
      </c>
      <c r="E5027" t="s">
        <v>29</v>
      </c>
      <c r="F5027" t="s">
        <v>13</v>
      </c>
      <c r="G5027" t="s">
        <v>5</v>
      </c>
      <c r="H5027">
        <v>80183</v>
      </c>
      <c r="I5027">
        <f>IF(Table3_1[[#This Row],[Status]]="Hired",1,0)</f>
        <v>1</v>
      </c>
      <c r="J5027" t="b">
        <f>OR((Table3_1[[#This Row],[Offered Salary]]&lt;$O$27),(Table3_1[[#This Row],[Offered Salary]]&gt;$O$28))</f>
        <v>0</v>
      </c>
      <c r="K5027" t="str">
        <f>IF(Table3_1[[#This Row],[Offered Salary]]&lt;$O$27,"Low",IF(Table3_1[[#This Row],[Offered Salary]]&gt;$O$28,"High",""))</f>
        <v/>
      </c>
      <c r="L5027" s="6">
        <f>((Table3_1[[#This Row],[Offered Salary]]-$O$25)/$O$26)</f>
        <v>1.046720025586205</v>
      </c>
    </row>
    <row r="5028" spans="1:12" x14ac:dyDescent="0.3">
      <c r="A5028">
        <v>567418</v>
      </c>
      <c r="B5028" s="2">
        <v>41824</v>
      </c>
      <c r="C5028" s="3">
        <v>0.2949074074074074</v>
      </c>
      <c r="D5028" t="s">
        <v>31</v>
      </c>
      <c r="E5028" t="s">
        <v>29</v>
      </c>
      <c r="F5028" t="s">
        <v>17</v>
      </c>
      <c r="G5028" t="s">
        <v>2</v>
      </c>
      <c r="H5028">
        <v>81931</v>
      </c>
      <c r="I5028">
        <f>IF(Table3_1[[#This Row],[Status]]="Hired",1,0)</f>
        <v>1</v>
      </c>
      <c r="J5028" t="b">
        <f>OR((Table3_1[[#This Row],[Offered Salary]]&lt;$O$27),(Table3_1[[#This Row],[Offered Salary]]&gt;$O$28))</f>
        <v>0</v>
      </c>
      <c r="K5028" t="str">
        <f>IF(Table3_1[[#This Row],[Offered Salary]]&lt;$O$27,"Low",IF(Table3_1[[#This Row],[Offered Salary]]&gt;$O$28,"High",""))</f>
        <v/>
      </c>
      <c r="L5028" s="6">
        <f>((Table3_1[[#This Row],[Offered Salary]]-$O$25)/$O$26)</f>
        <v>1.1073082908204748</v>
      </c>
    </row>
    <row r="5029" spans="1:12" x14ac:dyDescent="0.3">
      <c r="A5029">
        <v>877141</v>
      </c>
      <c r="B5029" s="2">
        <v>41824</v>
      </c>
      <c r="C5029" s="3">
        <v>0.29527777777777775</v>
      </c>
      <c r="D5029" t="s">
        <v>31</v>
      </c>
      <c r="E5029" t="s">
        <v>29</v>
      </c>
      <c r="F5029" t="s">
        <v>17</v>
      </c>
      <c r="G5029" t="s">
        <v>2</v>
      </c>
      <c r="H5029">
        <v>60131</v>
      </c>
      <c r="I5029">
        <f>IF(Table3_1[[#This Row],[Status]]="Hired",1,0)</f>
        <v>1</v>
      </c>
      <c r="J5029" t="b">
        <f>OR((Table3_1[[#This Row],[Offered Salary]]&lt;$O$27),(Table3_1[[#This Row],[Offered Salary]]&gt;$O$28))</f>
        <v>0</v>
      </c>
      <c r="K5029" t="str">
        <f>IF(Table3_1[[#This Row],[Offered Salary]]&lt;$O$27,"Low",IF(Table3_1[[#This Row],[Offered Salary]]&gt;$O$28,"High",""))</f>
        <v/>
      </c>
      <c r="L5029" s="6">
        <f>((Table3_1[[#This Row],[Offered Salary]]-$O$25)/$O$26)</f>
        <v>0.35168804934045028</v>
      </c>
    </row>
    <row r="5030" spans="1:12" x14ac:dyDescent="0.3">
      <c r="A5030">
        <v>584520</v>
      </c>
      <c r="B5030" s="2">
        <v>41872</v>
      </c>
      <c r="C5030" s="3">
        <v>0.39822916666666669</v>
      </c>
      <c r="D5030" t="s">
        <v>31</v>
      </c>
      <c r="E5030" t="s">
        <v>29</v>
      </c>
      <c r="F5030" t="s">
        <v>17</v>
      </c>
      <c r="G5030" t="s">
        <v>6</v>
      </c>
      <c r="H5030">
        <v>2666</v>
      </c>
      <c r="I5030">
        <f>IF(Table3_1[[#This Row],[Status]]="Hired",1,0)</f>
        <v>1</v>
      </c>
      <c r="J5030" t="b">
        <f>OR((Table3_1[[#This Row],[Offered Salary]]&lt;$O$27),(Table3_1[[#This Row],[Offered Salary]]&gt;$O$28))</f>
        <v>1</v>
      </c>
      <c r="K5030" t="str">
        <f>IF(Table3_1[[#This Row],[Offered Salary]]&lt;$O$27,"Low",IF(Table3_1[[#This Row],[Offered Salary]]&gt;$O$28,"High",""))</f>
        <v>Low</v>
      </c>
      <c r="L5030" s="6">
        <f>((Table3_1[[#This Row],[Offered Salary]]-$O$25)/$O$26)</f>
        <v>-1.6401338394966878</v>
      </c>
    </row>
    <row r="5031" spans="1:12" x14ac:dyDescent="0.3">
      <c r="A5031">
        <v>754551</v>
      </c>
      <c r="B5031" s="2">
        <v>41858</v>
      </c>
      <c r="C5031" s="3">
        <v>0.47171296296296295</v>
      </c>
      <c r="D5031" t="s">
        <v>31</v>
      </c>
      <c r="E5031" t="s">
        <v>27</v>
      </c>
      <c r="F5031" t="s">
        <v>15</v>
      </c>
      <c r="G5031" t="s">
        <v>2</v>
      </c>
      <c r="H5031">
        <v>67838</v>
      </c>
      <c r="I5031">
        <f>IF(Table3_1[[#This Row],[Status]]="Hired",1,0)</f>
        <v>1</v>
      </c>
      <c r="J5031" t="b">
        <f>OR((Table3_1[[#This Row],[Offered Salary]]&lt;$O$27),(Table3_1[[#This Row],[Offered Salary]]&gt;$O$28))</f>
        <v>0</v>
      </c>
      <c r="K5031" t="str">
        <f>IF(Table3_1[[#This Row],[Offered Salary]]&lt;$O$27,"Low",IF(Table3_1[[#This Row],[Offered Salary]]&gt;$O$28,"High",""))</f>
        <v/>
      </c>
      <c r="L5031" s="6">
        <f>((Table3_1[[#This Row],[Offered Salary]]-$O$25)/$O$26)</f>
        <v>0.61882406773891585</v>
      </c>
    </row>
    <row r="5032" spans="1:12" x14ac:dyDescent="0.3">
      <c r="A5032">
        <v>831194</v>
      </c>
      <c r="B5032" s="2">
        <v>41863</v>
      </c>
      <c r="C5032" s="3">
        <v>0.49909722222222225</v>
      </c>
      <c r="D5032" t="s">
        <v>30</v>
      </c>
      <c r="E5032" t="s">
        <v>29</v>
      </c>
      <c r="F5032" t="s">
        <v>15</v>
      </c>
      <c r="G5032" t="s">
        <v>2</v>
      </c>
      <c r="H5032">
        <v>36237</v>
      </c>
      <c r="I5032">
        <f>IF(Table3_1[[#This Row],[Status]]="Hired",1,0)</f>
        <v>0</v>
      </c>
      <c r="J5032" t="b">
        <f>OR((Table3_1[[#This Row],[Offered Salary]]&lt;$O$27),(Table3_1[[#This Row],[Offered Salary]]&gt;$O$28))</f>
        <v>0</v>
      </c>
      <c r="K5032" t="str">
        <f>IF(Table3_1[[#This Row],[Offered Salary]]&lt;$O$27,"Low",IF(Table3_1[[#This Row],[Offered Salary]]&gt;$O$28,"High",""))</f>
        <v/>
      </c>
      <c r="L5032" s="6">
        <f>((Table3_1[[#This Row],[Offered Salary]]-$O$25)/$O$26)</f>
        <v>-0.47651332909641697</v>
      </c>
    </row>
    <row r="5033" spans="1:12" x14ac:dyDescent="0.3">
      <c r="A5033">
        <v>146893</v>
      </c>
      <c r="B5033" s="2">
        <v>41823</v>
      </c>
      <c r="C5033" s="3">
        <v>0.83461805555555557</v>
      </c>
      <c r="D5033" t="s">
        <v>31</v>
      </c>
      <c r="E5033" t="s">
        <v>29</v>
      </c>
      <c r="F5033" t="s">
        <v>17</v>
      </c>
      <c r="G5033" t="s">
        <v>2</v>
      </c>
      <c r="H5033">
        <v>33996</v>
      </c>
      <c r="I5033">
        <f>IF(Table3_1[[#This Row],[Status]]="Hired",1,0)</f>
        <v>1</v>
      </c>
      <c r="J5033" t="b">
        <f>OR((Table3_1[[#This Row],[Offered Salary]]&lt;$O$27),(Table3_1[[#This Row],[Offered Salary]]&gt;$O$28))</f>
        <v>0</v>
      </c>
      <c r="K5033" t="str">
        <f>IF(Table3_1[[#This Row],[Offered Salary]]&lt;$O$27,"Low",IF(Table3_1[[#This Row],[Offered Salary]]&gt;$O$28,"High",""))</f>
        <v/>
      </c>
      <c r="L5033" s="6">
        <f>((Table3_1[[#This Row],[Offered Salary]]-$O$25)/$O$26)</f>
        <v>-0.55418970346140484</v>
      </c>
    </row>
    <row r="5034" spans="1:12" x14ac:dyDescent="0.3">
      <c r="A5034">
        <v>143033</v>
      </c>
      <c r="B5034" s="2">
        <v>41824</v>
      </c>
      <c r="C5034" s="3">
        <v>0.39761574074074074</v>
      </c>
      <c r="D5034" t="s">
        <v>31</v>
      </c>
      <c r="E5034" t="s">
        <v>29</v>
      </c>
      <c r="F5034" t="s">
        <v>17</v>
      </c>
      <c r="G5034" t="s">
        <v>6</v>
      </c>
      <c r="H5034">
        <v>90559</v>
      </c>
      <c r="I5034">
        <f>IF(Table3_1[[#This Row],[Status]]="Hired",1,0)</f>
        <v>1</v>
      </c>
      <c r="J5034" t="b">
        <f>OR((Table3_1[[#This Row],[Offered Salary]]&lt;$O$27),(Table3_1[[#This Row],[Offered Salary]]&gt;$O$28))</f>
        <v>0</v>
      </c>
      <c r="K5034" t="str">
        <f>IF(Table3_1[[#This Row],[Offered Salary]]&lt;$O$27,"Low",IF(Table3_1[[#This Row],[Offered Salary]]&gt;$O$28,"High",""))</f>
        <v/>
      </c>
      <c r="L5034" s="6">
        <f>((Table3_1[[#This Row],[Offered Salary]]-$O$25)/$O$26)</f>
        <v>1.406367531347523</v>
      </c>
    </row>
    <row r="5035" spans="1:12" x14ac:dyDescent="0.3">
      <c r="A5035">
        <v>799163</v>
      </c>
      <c r="B5035" s="2">
        <v>41824</v>
      </c>
      <c r="C5035" s="3">
        <v>0.39870370370370373</v>
      </c>
      <c r="D5035" t="s">
        <v>31</v>
      </c>
      <c r="E5035" t="s">
        <v>29</v>
      </c>
      <c r="F5035" t="s">
        <v>17</v>
      </c>
      <c r="G5035" t="s">
        <v>6</v>
      </c>
      <c r="H5035">
        <v>7786</v>
      </c>
      <c r="I5035">
        <f>IF(Table3_1[[#This Row],[Status]]="Hired",1,0)</f>
        <v>1</v>
      </c>
      <c r="J5035" t="b">
        <f>OR((Table3_1[[#This Row],[Offered Salary]]&lt;$O$27),(Table3_1[[#This Row],[Offered Salary]]&gt;$O$28))</f>
        <v>1</v>
      </c>
      <c r="K5035" t="str">
        <f>IF(Table3_1[[#This Row],[Offered Salary]]&lt;$O$27,"Low",IF(Table3_1[[#This Row],[Offered Salary]]&gt;$O$28,"High",""))</f>
        <v>Low</v>
      </c>
      <c r="L5035" s="6">
        <f>((Table3_1[[#This Row],[Offered Salary]]-$O$25)/$O$26)</f>
        <v>-1.4626670671857829</v>
      </c>
    </row>
    <row r="5036" spans="1:12" x14ac:dyDescent="0.3">
      <c r="A5036">
        <v>16116</v>
      </c>
      <c r="B5036" s="2">
        <v>41810</v>
      </c>
      <c r="C5036" s="3">
        <v>0.40128472222222222</v>
      </c>
      <c r="D5036" t="s">
        <v>31</v>
      </c>
      <c r="E5036" t="s">
        <v>29</v>
      </c>
      <c r="F5036" t="s">
        <v>17</v>
      </c>
      <c r="G5036" t="s">
        <v>10</v>
      </c>
      <c r="H5036">
        <v>50144</v>
      </c>
      <c r="I5036">
        <f>IF(Table3_1[[#This Row],[Status]]="Hired",1,0)</f>
        <v>1</v>
      </c>
      <c r="J5036" t="b">
        <f>OR((Table3_1[[#This Row],[Offered Salary]]&lt;$O$27),(Table3_1[[#This Row],[Offered Salary]]&gt;$O$28))</f>
        <v>0</v>
      </c>
      <c r="K5036" t="str">
        <f>IF(Table3_1[[#This Row],[Offered Salary]]&lt;$O$27,"Low",IF(Table3_1[[#This Row],[Offered Salary]]&gt;$O$28,"High",""))</f>
        <v/>
      </c>
      <c r="L5036" s="6">
        <f>((Table3_1[[#This Row],[Offered Salary]]-$O$25)/$O$26)</f>
        <v>5.5238588972849204E-3</v>
      </c>
    </row>
    <row r="5037" spans="1:12" x14ac:dyDescent="0.3">
      <c r="A5037">
        <v>381454</v>
      </c>
      <c r="B5037" s="2">
        <v>41816</v>
      </c>
      <c r="C5037" s="3">
        <v>0.72879629629629628</v>
      </c>
      <c r="D5037" t="s">
        <v>31</v>
      </c>
      <c r="E5037" t="s">
        <v>29</v>
      </c>
      <c r="F5037" t="s">
        <v>17</v>
      </c>
      <c r="G5037" t="s">
        <v>10</v>
      </c>
      <c r="H5037">
        <v>9476</v>
      </c>
      <c r="I5037">
        <f>IF(Table3_1[[#This Row],[Status]]="Hired",1,0)</f>
        <v>1</v>
      </c>
      <c r="J5037" t="b">
        <f>OR((Table3_1[[#This Row],[Offered Salary]]&lt;$O$27),(Table3_1[[#This Row],[Offered Salary]]&gt;$O$28))</f>
        <v>1</v>
      </c>
      <c r="K5037" t="str">
        <f>IF(Table3_1[[#This Row],[Offered Salary]]&lt;$O$27,"Low",IF(Table3_1[[#This Row],[Offered Salary]]&gt;$O$28,"High",""))</f>
        <v>Low</v>
      </c>
      <c r="L5037" s="6">
        <f>((Table3_1[[#This Row],[Offered Salary]]-$O$25)/$O$26)</f>
        <v>-1.4040891677315976</v>
      </c>
    </row>
    <row r="5038" spans="1:12" x14ac:dyDescent="0.3">
      <c r="A5038">
        <v>831466</v>
      </c>
      <c r="B5038" s="2">
        <v>41859</v>
      </c>
      <c r="C5038" s="3">
        <v>0.39734953703703701</v>
      </c>
      <c r="D5038" t="s">
        <v>31</v>
      </c>
      <c r="E5038" t="s">
        <v>29</v>
      </c>
      <c r="F5038" t="s">
        <v>17</v>
      </c>
      <c r="G5038" t="s">
        <v>10</v>
      </c>
      <c r="H5038">
        <v>17255</v>
      </c>
      <c r="I5038">
        <f>IF(Table3_1[[#This Row],[Status]]="Hired",1,0)</f>
        <v>1</v>
      </c>
      <c r="J5038" t="b">
        <f>OR((Table3_1[[#This Row],[Offered Salary]]&lt;$O$27),(Table3_1[[#This Row],[Offered Salary]]&gt;$O$28))</f>
        <v>0</v>
      </c>
      <c r="K5038" t="str">
        <f>IF(Table3_1[[#This Row],[Offered Salary]]&lt;$O$27,"Low",IF(Table3_1[[#This Row],[Offered Salary]]&gt;$O$28,"High",""))</f>
        <v/>
      </c>
      <c r="L5038" s="6">
        <f>((Table3_1[[#This Row],[Offered Salary]]-$O$25)/$O$26)</f>
        <v>-1.13445752284751</v>
      </c>
    </row>
    <row r="5039" spans="1:12" x14ac:dyDescent="0.3">
      <c r="A5039">
        <v>185908</v>
      </c>
      <c r="B5039" s="2">
        <v>41869</v>
      </c>
      <c r="C5039" s="3">
        <v>0.40182870370370372</v>
      </c>
      <c r="D5039" t="s">
        <v>31</v>
      </c>
      <c r="E5039" t="s">
        <v>29</v>
      </c>
      <c r="F5039" t="s">
        <v>17</v>
      </c>
      <c r="G5039" t="s">
        <v>10</v>
      </c>
      <c r="H5039">
        <v>89861</v>
      </c>
      <c r="I5039">
        <f>IF(Table3_1[[#This Row],[Status]]="Hired",1,0)</f>
        <v>1</v>
      </c>
      <c r="J5039" t="b">
        <f>OR((Table3_1[[#This Row],[Offered Salary]]&lt;$O$27),(Table3_1[[#This Row],[Offered Salary]]&gt;$O$28))</f>
        <v>0</v>
      </c>
      <c r="K5039" t="str">
        <f>IF(Table3_1[[#This Row],[Offered Salary]]&lt;$O$27,"Low",IF(Table3_1[[#This Row],[Offered Salary]]&gt;$O$28,"High",""))</f>
        <v/>
      </c>
      <c r="L5039" s="6">
        <f>((Table3_1[[#This Row],[Offered Salary]]-$O$25)/$O$26)</f>
        <v>1.3821738190285755</v>
      </c>
    </row>
    <row r="5040" spans="1:12" x14ac:dyDescent="0.3">
      <c r="A5040">
        <v>171109</v>
      </c>
      <c r="B5040" s="2">
        <v>41871</v>
      </c>
      <c r="C5040" s="3">
        <v>0.56855324074074076</v>
      </c>
      <c r="D5040" t="s">
        <v>31</v>
      </c>
      <c r="E5040" t="s">
        <v>29</v>
      </c>
      <c r="F5040" t="s">
        <v>17</v>
      </c>
      <c r="G5040" t="s">
        <v>10</v>
      </c>
      <c r="H5040">
        <v>97910</v>
      </c>
      <c r="I5040">
        <f>IF(Table3_1[[#This Row],[Status]]="Hired",1,0)</f>
        <v>1</v>
      </c>
      <c r="J5040" t="b">
        <f>OR((Table3_1[[#This Row],[Offered Salary]]&lt;$O$27),(Table3_1[[#This Row],[Offered Salary]]&gt;$O$28))</f>
        <v>0</v>
      </c>
      <c r="K5040" t="str">
        <f>IF(Table3_1[[#This Row],[Offered Salary]]&lt;$O$27,"Low",IF(Table3_1[[#This Row],[Offered Salary]]&gt;$O$28,"High",""))</f>
        <v/>
      </c>
      <c r="L5040" s="6">
        <f>((Table3_1[[#This Row],[Offered Salary]]-$O$25)/$O$26)</f>
        <v>1.6611640632337461</v>
      </c>
    </row>
    <row r="5041" spans="1:12" x14ac:dyDescent="0.3">
      <c r="A5041">
        <v>519908</v>
      </c>
      <c r="B5041" s="2">
        <v>41871</v>
      </c>
      <c r="C5041" s="3">
        <v>0.56866898148148148</v>
      </c>
      <c r="D5041" t="s">
        <v>31</v>
      </c>
      <c r="E5041" t="s">
        <v>29</v>
      </c>
      <c r="F5041" t="s">
        <v>17</v>
      </c>
      <c r="G5041" t="s">
        <v>10</v>
      </c>
      <c r="H5041">
        <v>54394</v>
      </c>
      <c r="I5041">
        <f>IF(Table3_1[[#This Row],[Status]]="Hired",1,0)</f>
        <v>1</v>
      </c>
      <c r="J5041" t="b">
        <f>OR((Table3_1[[#This Row],[Offered Salary]]&lt;$O$27),(Table3_1[[#This Row],[Offered Salary]]&gt;$O$28))</f>
        <v>0</v>
      </c>
      <c r="K5041" t="str">
        <f>IF(Table3_1[[#This Row],[Offered Salary]]&lt;$O$27,"Low",IF(Table3_1[[#This Row],[Offered Salary]]&gt;$O$28,"High",""))</f>
        <v/>
      </c>
      <c r="L5041" s="6">
        <f>((Table3_1[[#This Row],[Offered Salary]]-$O$25)/$O$26)</f>
        <v>0.15283514450692273</v>
      </c>
    </row>
    <row r="5042" spans="1:12" x14ac:dyDescent="0.3">
      <c r="A5042">
        <v>634894</v>
      </c>
      <c r="B5042" s="2">
        <v>41852</v>
      </c>
      <c r="C5042" s="3">
        <v>0.3971527777777778</v>
      </c>
      <c r="D5042" t="s">
        <v>31</v>
      </c>
      <c r="E5042" t="s">
        <v>27</v>
      </c>
      <c r="F5042" t="s">
        <v>12</v>
      </c>
      <c r="G5042" t="s">
        <v>2</v>
      </c>
      <c r="H5042">
        <v>2457</v>
      </c>
      <c r="I5042">
        <f>IF(Table3_1[[#This Row],[Status]]="Hired",1,0)</f>
        <v>1</v>
      </c>
      <c r="J5042" t="b">
        <f>OR((Table3_1[[#This Row],[Offered Salary]]&lt;$O$27),(Table3_1[[#This Row],[Offered Salary]]&gt;$O$28))</f>
        <v>1</v>
      </c>
      <c r="K5042" t="str">
        <f>IF(Table3_1[[#This Row],[Offered Salary]]&lt;$O$27,"Low",IF(Table3_1[[#This Row],[Offered Salary]]&gt;$O$28,"High",""))</f>
        <v>Low</v>
      </c>
      <c r="L5042" s="6">
        <f>((Table3_1[[#This Row],[Offered Salary]]-$O$25)/$O$26)</f>
        <v>-1.6473780886007854</v>
      </c>
    </row>
    <row r="5043" spans="1:12" x14ac:dyDescent="0.3">
      <c r="A5043">
        <v>254287</v>
      </c>
      <c r="B5043" s="2">
        <v>41864</v>
      </c>
      <c r="C5043" s="3">
        <v>0.73908564814814814</v>
      </c>
      <c r="D5043" t="s">
        <v>30</v>
      </c>
      <c r="E5043" t="s">
        <v>27</v>
      </c>
      <c r="F5043" t="s">
        <v>12</v>
      </c>
      <c r="G5043" t="s">
        <v>2</v>
      </c>
      <c r="H5043">
        <v>86346</v>
      </c>
      <c r="I5043">
        <f>IF(Table3_1[[#This Row],[Status]]="Hired",1,0)</f>
        <v>0</v>
      </c>
      <c r="J5043" t="b">
        <f>OR((Table3_1[[#This Row],[Offered Salary]]&lt;$O$27),(Table3_1[[#This Row],[Offered Salary]]&gt;$O$28))</f>
        <v>0</v>
      </c>
      <c r="K5043" t="str">
        <f>IF(Table3_1[[#This Row],[Offered Salary]]&lt;$O$27,"Low",IF(Table3_1[[#This Row],[Offered Salary]]&gt;$O$28,"High",""))</f>
        <v/>
      </c>
      <c r="L5043" s="6">
        <f>((Table3_1[[#This Row],[Offered Salary]]-$O$25)/$O$26)</f>
        <v>1.2603387204596632</v>
      </c>
    </row>
    <row r="5044" spans="1:12" x14ac:dyDescent="0.3">
      <c r="A5044">
        <v>770411</v>
      </c>
      <c r="B5044" s="2">
        <v>41864</v>
      </c>
      <c r="C5044" s="3">
        <v>0.74348379629629635</v>
      </c>
      <c r="D5044" t="s">
        <v>31</v>
      </c>
      <c r="E5044" t="s">
        <v>29</v>
      </c>
      <c r="F5044" t="s">
        <v>12</v>
      </c>
      <c r="G5044" t="s">
        <v>2</v>
      </c>
      <c r="H5044">
        <v>9885</v>
      </c>
      <c r="I5044">
        <f>IF(Table3_1[[#This Row],[Status]]="Hired",1,0)</f>
        <v>1</v>
      </c>
      <c r="J5044" t="b">
        <f>OR((Table3_1[[#This Row],[Offered Salary]]&lt;$O$27),(Table3_1[[#This Row],[Offered Salary]]&gt;$O$28))</f>
        <v>1</v>
      </c>
      <c r="K5044" t="str">
        <f>IF(Table3_1[[#This Row],[Offered Salary]]&lt;$O$27,"Low",IF(Table3_1[[#This Row],[Offered Salary]]&gt;$O$28,"High",""))</f>
        <v>Low</v>
      </c>
      <c r="L5044" s="6">
        <f>((Table3_1[[#This Row],[Offered Salary]]-$O$25)/$O$26)</f>
        <v>-1.3899126228341054</v>
      </c>
    </row>
    <row r="5045" spans="1:12" x14ac:dyDescent="0.3">
      <c r="A5045">
        <v>261912</v>
      </c>
      <c r="B5045" s="2">
        <v>41849</v>
      </c>
      <c r="C5045" s="3">
        <v>0.71603009259259254</v>
      </c>
      <c r="D5045" t="s">
        <v>30</v>
      </c>
      <c r="E5045" t="s">
        <v>27</v>
      </c>
      <c r="F5045" t="s">
        <v>12</v>
      </c>
      <c r="G5045" t="s">
        <v>10</v>
      </c>
      <c r="H5045">
        <v>17291</v>
      </c>
      <c r="I5045">
        <f>IF(Table3_1[[#This Row],[Status]]="Hired",1,0)</f>
        <v>0</v>
      </c>
      <c r="J5045" t="b">
        <f>OR((Table3_1[[#This Row],[Offered Salary]]&lt;$O$27),(Table3_1[[#This Row],[Offered Salary]]&gt;$O$28))</f>
        <v>0</v>
      </c>
      <c r="K5045" t="str">
        <f>IF(Table3_1[[#This Row],[Offered Salary]]&lt;$O$27,"Low",IF(Table3_1[[#This Row],[Offered Salary]]&gt;$O$28,"High",""))</f>
        <v/>
      </c>
      <c r="L5045" s="6">
        <f>((Table3_1[[#This Row],[Offered Salary]]-$O$25)/$O$26)</f>
        <v>-1.1332097096046989</v>
      </c>
    </row>
    <row r="5046" spans="1:12" x14ac:dyDescent="0.3">
      <c r="A5046">
        <v>733340</v>
      </c>
      <c r="B5046" s="2">
        <v>41856</v>
      </c>
      <c r="C5046" s="3">
        <v>0.37972222222222224</v>
      </c>
      <c r="D5046" t="s">
        <v>31</v>
      </c>
      <c r="E5046" t="s">
        <v>27</v>
      </c>
      <c r="F5046" t="s">
        <v>12</v>
      </c>
      <c r="G5046" t="s">
        <v>10</v>
      </c>
      <c r="H5046">
        <v>59339</v>
      </c>
      <c r="I5046">
        <f>IF(Table3_1[[#This Row],[Status]]="Hired",1,0)</f>
        <v>1</v>
      </c>
      <c r="J5046" t="b">
        <f>OR((Table3_1[[#This Row],[Offered Salary]]&lt;$O$27),(Table3_1[[#This Row],[Offered Salary]]&gt;$O$28))</f>
        <v>0</v>
      </c>
      <c r="K5046" t="str">
        <f>IF(Table3_1[[#This Row],[Offered Salary]]&lt;$O$27,"Low",IF(Table3_1[[#This Row],[Offered Salary]]&gt;$O$28,"High",""))</f>
        <v/>
      </c>
      <c r="L5046" s="6">
        <f>((Table3_1[[#This Row],[Offered Salary]]-$O$25)/$O$26)</f>
        <v>0.32423615799860722</v>
      </c>
    </row>
    <row r="5047" spans="1:12" x14ac:dyDescent="0.3">
      <c r="A5047">
        <v>525213</v>
      </c>
      <c r="B5047" s="2">
        <v>41856</v>
      </c>
      <c r="C5047" s="3">
        <v>0.3812962962962963</v>
      </c>
      <c r="D5047" t="s">
        <v>30</v>
      </c>
      <c r="E5047" t="s">
        <v>29</v>
      </c>
      <c r="F5047" t="s">
        <v>12</v>
      </c>
      <c r="G5047" t="s">
        <v>10</v>
      </c>
      <c r="H5047">
        <v>67140</v>
      </c>
      <c r="I5047">
        <f>IF(Table3_1[[#This Row],[Status]]="Hired",1,0)</f>
        <v>0</v>
      </c>
      <c r="J5047" t="b">
        <f>OR((Table3_1[[#This Row],[Offered Salary]]&lt;$O$27),(Table3_1[[#This Row],[Offered Salary]]&gt;$O$28))</f>
        <v>0</v>
      </c>
      <c r="K5047" t="str">
        <f>IF(Table3_1[[#This Row],[Offered Salary]]&lt;$O$27,"Low",IF(Table3_1[[#This Row],[Offered Salary]]&gt;$O$28,"High",""))</f>
        <v/>
      </c>
      <c r="L5047" s="6">
        <f>((Table3_1[[#This Row],[Offered Salary]]-$O$25)/$O$26)</f>
        <v>0.59463035541996823</v>
      </c>
    </row>
    <row r="5048" spans="1:12" x14ac:dyDescent="0.3">
      <c r="A5048">
        <v>662521</v>
      </c>
      <c r="B5048" s="2">
        <v>41877</v>
      </c>
      <c r="C5048" s="3">
        <v>0.1713888888888889</v>
      </c>
      <c r="D5048" t="s">
        <v>31</v>
      </c>
      <c r="E5048" t="s">
        <v>28</v>
      </c>
      <c r="F5048" t="s">
        <v>12</v>
      </c>
      <c r="G5048" t="s">
        <v>2</v>
      </c>
      <c r="H5048">
        <v>74708</v>
      </c>
      <c r="I5048">
        <f>IF(Table3_1[[#This Row],[Status]]="Hired",1,0)</f>
        <v>1</v>
      </c>
      <c r="J5048" t="b">
        <f>OR((Table3_1[[#This Row],[Offered Salary]]&lt;$O$27),(Table3_1[[#This Row],[Offered Salary]]&gt;$O$28))</f>
        <v>0</v>
      </c>
      <c r="K5048" t="str">
        <f>IF(Table3_1[[#This Row],[Offered Salary]]&lt;$O$27,"Low",IF(Table3_1[[#This Row],[Offered Salary]]&gt;$O$28,"High",""))</f>
        <v/>
      </c>
      <c r="L5048" s="6">
        <f>((Table3_1[[#This Row],[Offered Salary]]-$O$25)/$O$26)</f>
        <v>0.85694842824202455</v>
      </c>
    </row>
    <row r="5049" spans="1:12" x14ac:dyDescent="0.3">
      <c r="A5049">
        <v>756594</v>
      </c>
      <c r="B5049" s="2">
        <v>41836</v>
      </c>
      <c r="C5049" s="3">
        <v>0.76353009259259264</v>
      </c>
      <c r="D5049" t="s">
        <v>31</v>
      </c>
      <c r="E5049" t="s">
        <v>29</v>
      </c>
      <c r="F5049" t="s">
        <v>17</v>
      </c>
      <c r="G5049" t="s">
        <v>10</v>
      </c>
      <c r="H5049">
        <v>28483</v>
      </c>
      <c r="I5049">
        <f>IF(Table3_1[[#This Row],[Status]]="Hired",1,0)</f>
        <v>1</v>
      </c>
      <c r="J5049" t="b">
        <f>OR((Table3_1[[#This Row],[Offered Salary]]&lt;$O$27),(Table3_1[[#This Row],[Offered Salary]]&gt;$O$28))</f>
        <v>0</v>
      </c>
      <c r="K5049" t="str">
        <f>IF(Table3_1[[#This Row],[Offered Salary]]&lt;$O$27,"Low",IF(Table3_1[[#This Row],[Offered Salary]]&gt;$O$28,"High",""))</f>
        <v/>
      </c>
      <c r="L5049" s="6">
        <f>((Table3_1[[#This Row],[Offered Salary]]-$O$25)/$O$26)</f>
        <v>-0.74527843700633034</v>
      </c>
    </row>
    <row r="5050" spans="1:12" x14ac:dyDescent="0.3">
      <c r="A5050">
        <v>772086</v>
      </c>
      <c r="B5050" s="2">
        <v>41836</v>
      </c>
      <c r="C5050" s="3">
        <v>0.76479166666666665</v>
      </c>
      <c r="D5050" t="s">
        <v>31</v>
      </c>
      <c r="E5050" t="s">
        <v>29</v>
      </c>
      <c r="F5050" t="s">
        <v>17</v>
      </c>
      <c r="G5050" t="s">
        <v>10</v>
      </c>
      <c r="H5050">
        <v>1262</v>
      </c>
      <c r="I5050">
        <f>IF(Table3_1[[#This Row],[Status]]="Hired",1,0)</f>
        <v>1</v>
      </c>
      <c r="J5050" t="b">
        <f>OR((Table3_1[[#This Row],[Offered Salary]]&lt;$O$27),(Table3_1[[#This Row],[Offered Salary]]&gt;$O$28))</f>
        <v>1</v>
      </c>
      <c r="K5050" t="str">
        <f>IF(Table3_1[[#This Row],[Offered Salary]]&lt;$O$27,"Low",IF(Table3_1[[#This Row],[Offered Salary]]&gt;$O$28,"High",""))</f>
        <v>Low</v>
      </c>
      <c r="L5050" s="6">
        <f>((Table3_1[[#This Row],[Offered Salary]]-$O$25)/$O$26)</f>
        <v>-1.6887985559663188</v>
      </c>
    </row>
    <row r="5051" spans="1:12" x14ac:dyDescent="0.3">
      <c r="A5051">
        <v>756620</v>
      </c>
      <c r="B5051" s="2">
        <v>41816</v>
      </c>
      <c r="C5051" s="3">
        <v>0.79240740740740745</v>
      </c>
      <c r="D5051" t="s">
        <v>31</v>
      </c>
      <c r="E5051" t="s">
        <v>27</v>
      </c>
      <c r="F5051" t="s">
        <v>20</v>
      </c>
      <c r="G5051" t="s">
        <v>5</v>
      </c>
      <c r="H5051">
        <v>4615</v>
      </c>
      <c r="I5051">
        <f>IF(Table3_1[[#This Row],[Status]]="Hired",1,0)</f>
        <v>1</v>
      </c>
      <c r="J5051" t="b">
        <f>OR((Table3_1[[#This Row],[Offered Salary]]&lt;$O$27),(Table3_1[[#This Row],[Offered Salary]]&gt;$O$28))</f>
        <v>1</v>
      </c>
      <c r="K5051" t="str">
        <f>IF(Table3_1[[#This Row],[Offered Salary]]&lt;$O$27,"Low",IF(Table3_1[[#This Row],[Offered Salary]]&gt;$O$28,"High",""))</f>
        <v>Low</v>
      </c>
      <c r="L5051" s="6">
        <f>((Table3_1[[#This Row],[Offered Salary]]-$O$25)/$O$26)</f>
        <v>-1.5725786169900562</v>
      </c>
    </row>
    <row r="5052" spans="1:12" x14ac:dyDescent="0.3">
      <c r="A5052">
        <v>875165</v>
      </c>
      <c r="B5052" s="2">
        <v>41816</v>
      </c>
      <c r="C5052" s="3">
        <v>0.79359953703703701</v>
      </c>
      <c r="D5052" t="s">
        <v>31</v>
      </c>
      <c r="E5052" t="s">
        <v>28</v>
      </c>
      <c r="F5052" t="s">
        <v>20</v>
      </c>
      <c r="G5052" t="s">
        <v>5</v>
      </c>
      <c r="H5052">
        <v>85584</v>
      </c>
      <c r="I5052">
        <f>IF(Table3_1[[#This Row],[Status]]="Hired",1,0)</f>
        <v>1</v>
      </c>
      <c r="J5052" t="b">
        <f>OR((Table3_1[[#This Row],[Offered Salary]]&lt;$O$27),(Table3_1[[#This Row],[Offered Salary]]&gt;$O$28))</f>
        <v>0</v>
      </c>
      <c r="K5052" t="str">
        <f>IF(Table3_1[[#This Row],[Offered Salary]]&lt;$O$27,"Low",IF(Table3_1[[#This Row],[Offered Salary]]&gt;$O$28,"High",""))</f>
        <v/>
      </c>
      <c r="L5052" s="6">
        <f>((Table3_1[[#This Row],[Offered Salary]]-$O$25)/$O$26)</f>
        <v>1.2339266734868295</v>
      </c>
    </row>
    <row r="5053" spans="1:12" x14ac:dyDescent="0.3">
      <c r="A5053">
        <v>903998</v>
      </c>
      <c r="B5053" s="2">
        <v>41803</v>
      </c>
      <c r="C5053" s="3">
        <v>0.3883564814814815</v>
      </c>
      <c r="D5053" t="s">
        <v>31</v>
      </c>
      <c r="E5053" t="s">
        <v>29</v>
      </c>
      <c r="F5053" t="s">
        <v>17</v>
      </c>
      <c r="G5053" t="s">
        <v>1</v>
      </c>
      <c r="H5053">
        <v>75006</v>
      </c>
      <c r="I5053">
        <f>IF(Table3_1[[#This Row],[Status]]="Hired",1,0)</f>
        <v>1</v>
      </c>
      <c r="J5053" t="b">
        <f>OR((Table3_1[[#This Row],[Offered Salary]]&lt;$O$27),(Table3_1[[#This Row],[Offered Salary]]&gt;$O$28))</f>
        <v>0</v>
      </c>
      <c r="K5053" t="str">
        <f>IF(Table3_1[[#This Row],[Offered Salary]]&lt;$O$27,"Low",IF(Table3_1[[#This Row],[Offered Salary]]&gt;$O$28,"High",""))</f>
        <v/>
      </c>
      <c r="L5053" s="6">
        <f>((Table3_1[[#This Row],[Offered Salary]]-$O$25)/$O$26)</f>
        <v>0.86727754897418263</v>
      </c>
    </row>
    <row r="5054" spans="1:12" x14ac:dyDescent="0.3">
      <c r="A5054">
        <v>292518</v>
      </c>
      <c r="B5054" s="2">
        <v>41835</v>
      </c>
      <c r="C5054" s="3">
        <v>0.39869212962962963</v>
      </c>
      <c r="D5054" t="s">
        <v>31</v>
      </c>
      <c r="E5054" t="s">
        <v>29</v>
      </c>
      <c r="F5054" t="s">
        <v>14</v>
      </c>
      <c r="G5054" t="s">
        <v>2</v>
      </c>
      <c r="H5054">
        <v>86443</v>
      </c>
      <c r="I5054">
        <f>IF(Table3_1[[#This Row],[Status]]="Hired",1,0)</f>
        <v>1</v>
      </c>
      <c r="J5054" t="b">
        <f>OR((Table3_1[[#This Row],[Offered Salary]]&lt;$O$27),(Table3_1[[#This Row],[Offered Salary]]&gt;$O$28))</f>
        <v>0</v>
      </c>
      <c r="K5054" t="str">
        <f>IF(Table3_1[[#This Row],[Offered Salary]]&lt;$O$27,"Low",IF(Table3_1[[#This Row],[Offered Salary]]&gt;$O$28,"High",""))</f>
        <v/>
      </c>
      <c r="L5054" s="6">
        <f>((Table3_1[[#This Row],[Offered Salary]]-$O$25)/$O$26)</f>
        <v>1.2637008839194597</v>
      </c>
    </row>
    <row r="5055" spans="1:12" x14ac:dyDescent="0.3">
      <c r="A5055">
        <v>550775</v>
      </c>
      <c r="B5055" s="2">
        <v>41835</v>
      </c>
      <c r="C5055" s="3">
        <v>0.40128472222222222</v>
      </c>
      <c r="D5055" t="s">
        <v>31</v>
      </c>
      <c r="E5055" t="s">
        <v>29</v>
      </c>
      <c r="F5055" t="s">
        <v>14</v>
      </c>
      <c r="G5055" t="s">
        <v>2</v>
      </c>
      <c r="H5055">
        <v>45342</v>
      </c>
      <c r="I5055">
        <f>IF(Table3_1[[#This Row],[Status]]="Hired",1,0)</f>
        <v>1</v>
      </c>
      <c r="J5055" t="b">
        <f>OR((Table3_1[[#This Row],[Offered Salary]]&lt;$O$27),(Table3_1[[#This Row],[Offered Salary]]&gt;$O$28))</f>
        <v>0</v>
      </c>
      <c r="K5055" t="str">
        <f>IF(Table3_1[[#This Row],[Offered Salary]]&lt;$O$27,"Low",IF(Table3_1[[#This Row],[Offered Salary]]&gt;$O$28,"High",""))</f>
        <v/>
      </c>
      <c r="L5055" s="6">
        <f>((Table3_1[[#This Row],[Offered Salary]]-$O$25)/$O$26)</f>
        <v>-0.16092056310212233</v>
      </c>
    </row>
    <row r="5056" spans="1:12" x14ac:dyDescent="0.3">
      <c r="A5056">
        <v>243625</v>
      </c>
      <c r="B5056" s="2">
        <v>41864</v>
      </c>
      <c r="C5056" s="3">
        <v>0.59049768518518519</v>
      </c>
      <c r="D5056" t="s">
        <v>31</v>
      </c>
      <c r="E5056" t="s">
        <v>29</v>
      </c>
      <c r="F5056" t="s">
        <v>14</v>
      </c>
      <c r="G5056" t="s">
        <v>2</v>
      </c>
      <c r="H5056">
        <v>13278</v>
      </c>
      <c r="I5056">
        <f>IF(Table3_1[[#This Row],[Status]]="Hired",1,0)</f>
        <v>1</v>
      </c>
      <c r="J5056" t="b">
        <f>OR((Table3_1[[#This Row],[Offered Salary]]&lt;$O$27),(Table3_1[[#This Row],[Offered Salary]]&gt;$O$28))</f>
        <v>0</v>
      </c>
      <c r="K5056" t="str">
        <f>IF(Table3_1[[#This Row],[Offered Salary]]&lt;$O$27,"Low",IF(Table3_1[[#This Row],[Offered Salary]]&gt;$O$28,"High",""))</f>
        <v/>
      </c>
      <c r="L5056" s="6">
        <f>((Table3_1[[#This Row],[Offered Salary]]-$O$25)/$O$26)</f>
        <v>-1.2723062246991639</v>
      </c>
    </row>
    <row r="5057" spans="1:12" x14ac:dyDescent="0.3">
      <c r="A5057">
        <v>423354</v>
      </c>
      <c r="B5057" s="2">
        <v>41864</v>
      </c>
      <c r="C5057" s="3">
        <v>0.59208333333333329</v>
      </c>
      <c r="D5057" t="s">
        <v>31</v>
      </c>
      <c r="E5057" t="s">
        <v>29</v>
      </c>
      <c r="F5057" t="s">
        <v>14</v>
      </c>
      <c r="G5057" t="s">
        <v>2</v>
      </c>
      <c r="H5057">
        <v>25363</v>
      </c>
      <c r="I5057">
        <f>IF(Table3_1[[#This Row],[Status]]="Hired",1,0)</f>
        <v>1</v>
      </c>
      <c r="J5057" t="b">
        <f>OR((Table3_1[[#This Row],[Offered Salary]]&lt;$O$27),(Table3_1[[#This Row],[Offered Salary]]&gt;$O$28))</f>
        <v>0</v>
      </c>
      <c r="K5057" t="str">
        <f>IF(Table3_1[[#This Row],[Offered Salary]]&lt;$O$27,"Low",IF(Table3_1[[#This Row],[Offered Salary]]&gt;$O$28,"High",""))</f>
        <v/>
      </c>
      <c r="L5057" s="6">
        <f>((Table3_1[[#This Row],[Offered Salary]]-$O$25)/$O$26)</f>
        <v>-0.85342225138328798</v>
      </c>
    </row>
    <row r="5058" spans="1:12" x14ac:dyDescent="0.3">
      <c r="A5058">
        <v>868439</v>
      </c>
      <c r="B5058" s="2">
        <v>41786</v>
      </c>
      <c r="C5058" s="3">
        <v>0.39750000000000002</v>
      </c>
      <c r="D5058" t="s">
        <v>31</v>
      </c>
      <c r="E5058" t="s">
        <v>29</v>
      </c>
      <c r="F5058" t="s">
        <v>18</v>
      </c>
      <c r="G5058" t="s">
        <v>10</v>
      </c>
      <c r="H5058">
        <v>70585</v>
      </c>
      <c r="I5058">
        <f>IF(Table3_1[[#This Row],[Status]]="Hired",1,0)</f>
        <v>1</v>
      </c>
      <c r="J5058" t="b">
        <f>OR((Table3_1[[#This Row],[Offered Salary]]&lt;$O$27),(Table3_1[[#This Row],[Offered Salary]]&gt;$O$28))</f>
        <v>0</v>
      </c>
      <c r="K5058" t="str">
        <f>IF(Table3_1[[#This Row],[Offered Salary]]&lt;$O$27,"Low",IF(Table3_1[[#This Row],[Offered Salary]]&gt;$O$28,"High",""))</f>
        <v/>
      </c>
      <c r="L5058" s="6">
        <f>((Table3_1[[#This Row],[Offered Salary]]-$O$25)/$O$26)</f>
        <v>0.71403915046119237</v>
      </c>
    </row>
    <row r="5059" spans="1:12" x14ac:dyDescent="0.3">
      <c r="A5059">
        <v>173156</v>
      </c>
      <c r="B5059" s="2">
        <v>41809</v>
      </c>
      <c r="C5059" s="3">
        <v>0.56571759259259258</v>
      </c>
      <c r="D5059" t="s">
        <v>31</v>
      </c>
      <c r="E5059" t="s">
        <v>29</v>
      </c>
      <c r="F5059" t="s">
        <v>18</v>
      </c>
      <c r="G5059" t="s">
        <v>10</v>
      </c>
      <c r="H5059">
        <v>34170</v>
      </c>
      <c r="I5059">
        <f>IF(Table3_1[[#This Row],[Status]]="Hired",1,0)</f>
        <v>1</v>
      </c>
      <c r="J5059" t="b">
        <f>OR((Table3_1[[#This Row],[Offered Salary]]&lt;$O$27),(Table3_1[[#This Row],[Offered Salary]]&gt;$O$28))</f>
        <v>0</v>
      </c>
      <c r="K5059" t="str">
        <f>IF(Table3_1[[#This Row],[Offered Salary]]&lt;$O$27,"Low",IF(Table3_1[[#This Row],[Offered Salary]]&gt;$O$28,"High",""))</f>
        <v/>
      </c>
      <c r="L5059" s="6">
        <f>((Table3_1[[#This Row],[Offered Salary]]-$O$25)/$O$26)</f>
        <v>-0.54815860612115141</v>
      </c>
    </row>
    <row r="5060" spans="1:12" x14ac:dyDescent="0.3">
      <c r="A5060">
        <v>612189</v>
      </c>
      <c r="B5060" s="2">
        <v>41814</v>
      </c>
      <c r="C5060" s="3">
        <v>0.39785879629629628</v>
      </c>
      <c r="D5060" t="s">
        <v>31</v>
      </c>
      <c r="E5060" t="s">
        <v>29</v>
      </c>
      <c r="F5060" t="s">
        <v>18</v>
      </c>
      <c r="G5060" t="s">
        <v>10</v>
      </c>
      <c r="H5060">
        <v>35271</v>
      </c>
      <c r="I5060">
        <f>IF(Table3_1[[#This Row],[Status]]="Hired",1,0)</f>
        <v>1</v>
      </c>
      <c r="J5060" t="b">
        <f>OR((Table3_1[[#This Row],[Offered Salary]]&lt;$O$27),(Table3_1[[#This Row],[Offered Salary]]&gt;$O$28))</f>
        <v>0</v>
      </c>
      <c r="K5060" t="str">
        <f>IF(Table3_1[[#This Row],[Offered Salary]]&lt;$O$27,"Low",IF(Table3_1[[#This Row],[Offered Salary]]&gt;$O$28,"High",""))</f>
        <v/>
      </c>
      <c r="L5060" s="6">
        <f>((Table3_1[[#This Row],[Offered Salary]]-$O$25)/$O$26)</f>
        <v>-0.50999631777851351</v>
      </c>
    </row>
    <row r="5061" spans="1:12" x14ac:dyDescent="0.3">
      <c r="A5061">
        <v>216919</v>
      </c>
      <c r="B5061" s="2">
        <v>41831</v>
      </c>
      <c r="C5061" s="3">
        <v>0.92083333333333328</v>
      </c>
      <c r="D5061" t="s">
        <v>31</v>
      </c>
      <c r="E5061" t="s">
        <v>28</v>
      </c>
      <c r="F5061" t="s">
        <v>18</v>
      </c>
      <c r="G5061" t="s">
        <v>10</v>
      </c>
      <c r="H5061">
        <v>63491</v>
      </c>
      <c r="I5061">
        <f>IF(Table3_1[[#This Row],[Status]]="Hired",1,0)</f>
        <v>1</v>
      </c>
      <c r="J5061" t="b">
        <f>OR((Table3_1[[#This Row],[Offered Salary]]&lt;$O$27),(Table3_1[[#This Row],[Offered Salary]]&gt;$O$28))</f>
        <v>0</v>
      </c>
      <c r="K5061" t="str">
        <f>IF(Table3_1[[#This Row],[Offered Salary]]&lt;$O$27,"Low",IF(Table3_1[[#This Row],[Offered Salary]]&gt;$O$28,"High",""))</f>
        <v/>
      </c>
      <c r="L5061" s="6">
        <f>((Table3_1[[#This Row],[Offered Salary]]-$O$25)/$O$26)</f>
        <v>0.4681506186694816</v>
      </c>
    </row>
    <row r="5062" spans="1:12" x14ac:dyDescent="0.3">
      <c r="A5062">
        <v>328706</v>
      </c>
      <c r="B5062" s="2">
        <v>41814</v>
      </c>
      <c r="C5062" s="3">
        <v>0.44274305555555554</v>
      </c>
      <c r="D5062" t="s">
        <v>31</v>
      </c>
      <c r="E5062" t="s">
        <v>29</v>
      </c>
      <c r="F5062" t="s">
        <v>14</v>
      </c>
      <c r="G5062" t="s">
        <v>10</v>
      </c>
      <c r="H5062">
        <v>30982</v>
      </c>
      <c r="I5062">
        <f>IF(Table3_1[[#This Row],[Status]]="Hired",1,0)</f>
        <v>1</v>
      </c>
      <c r="J5062" t="b">
        <f>OR((Table3_1[[#This Row],[Offered Salary]]&lt;$O$27),(Table3_1[[#This Row],[Offered Salary]]&gt;$O$28))</f>
        <v>0</v>
      </c>
      <c r="K5062" t="str">
        <f>IF(Table3_1[[#This Row],[Offered Salary]]&lt;$O$27,"Low",IF(Table3_1[[#This Row],[Offered Salary]]&gt;$O$28,"High",""))</f>
        <v/>
      </c>
      <c r="L5062" s="6">
        <f>((Table3_1[[#This Row],[Offered Salary]]-$O$25)/$O$26)</f>
        <v>-0.65865940106786325</v>
      </c>
    </row>
    <row r="5063" spans="1:12" x14ac:dyDescent="0.3">
      <c r="A5063">
        <v>309543</v>
      </c>
      <c r="B5063" s="2">
        <v>41814</v>
      </c>
      <c r="C5063" s="3">
        <v>0.44318287037037035</v>
      </c>
      <c r="D5063" t="s">
        <v>31</v>
      </c>
      <c r="E5063" t="s">
        <v>29</v>
      </c>
      <c r="F5063" t="s">
        <v>14</v>
      </c>
      <c r="G5063" t="s">
        <v>10</v>
      </c>
      <c r="H5063">
        <v>18041</v>
      </c>
      <c r="I5063">
        <f>IF(Table3_1[[#This Row],[Status]]="Hired",1,0)</f>
        <v>1</v>
      </c>
      <c r="J5063" t="b">
        <f>OR((Table3_1[[#This Row],[Offered Salary]]&lt;$O$27),(Table3_1[[#This Row],[Offered Salary]]&gt;$O$28))</f>
        <v>0</v>
      </c>
      <c r="K5063" t="str">
        <f>IF(Table3_1[[#This Row],[Offered Salary]]&lt;$O$27,"Low",IF(Table3_1[[#This Row],[Offered Salary]]&gt;$O$28,"High",""))</f>
        <v/>
      </c>
      <c r="L5063" s="6">
        <f>((Table3_1[[#This Row],[Offered Salary]]-$O$25)/$O$26)</f>
        <v>-1.1072136003794686</v>
      </c>
    </row>
    <row r="5064" spans="1:12" x14ac:dyDescent="0.3">
      <c r="A5064">
        <v>260038</v>
      </c>
      <c r="B5064" s="2">
        <v>41827</v>
      </c>
      <c r="C5064" s="3">
        <v>0.51665509259259257</v>
      </c>
      <c r="D5064" t="s">
        <v>31</v>
      </c>
      <c r="E5064" t="s">
        <v>28</v>
      </c>
      <c r="F5064" t="s">
        <v>14</v>
      </c>
      <c r="G5064" t="s">
        <v>10</v>
      </c>
      <c r="H5064">
        <v>74189</v>
      </c>
      <c r="I5064">
        <f>IF(Table3_1[[#This Row],[Status]]="Hired",1,0)</f>
        <v>1</v>
      </c>
      <c r="J5064" t="b">
        <f>OR((Table3_1[[#This Row],[Offered Salary]]&lt;$O$27),(Table3_1[[#This Row],[Offered Salary]]&gt;$O$28))</f>
        <v>0</v>
      </c>
      <c r="K5064" t="str">
        <f>IF(Table3_1[[#This Row],[Offered Salary]]&lt;$O$27,"Low",IF(Table3_1[[#This Row],[Offered Salary]]&gt;$O$28,"High",""))</f>
        <v/>
      </c>
      <c r="L5064" s="6">
        <f>((Table3_1[[#This Row],[Offered Salary]]-$O$25)/$O$26)</f>
        <v>0.83895912065816525</v>
      </c>
    </row>
    <row r="5065" spans="1:12" x14ac:dyDescent="0.3">
      <c r="A5065">
        <v>747909</v>
      </c>
      <c r="B5065" s="2">
        <v>41808</v>
      </c>
      <c r="C5065" s="3">
        <v>0.39690972222222221</v>
      </c>
      <c r="D5065" t="s">
        <v>31</v>
      </c>
      <c r="E5065" t="s">
        <v>27</v>
      </c>
      <c r="F5065" t="s">
        <v>12</v>
      </c>
      <c r="G5065" t="s">
        <v>10</v>
      </c>
      <c r="H5065">
        <v>17911</v>
      </c>
      <c r="I5065">
        <f>IF(Table3_1[[#This Row],[Status]]="Hired",1,0)</f>
        <v>1</v>
      </c>
      <c r="J5065" t="b">
        <f>OR((Table3_1[[#This Row],[Offered Salary]]&lt;$O$27),(Table3_1[[#This Row],[Offered Salary]]&gt;$O$28))</f>
        <v>0</v>
      </c>
      <c r="K5065" t="str">
        <f>IF(Table3_1[[#This Row],[Offered Salary]]&lt;$O$27,"Low",IF(Table3_1[[#This Row],[Offered Salary]]&gt;$O$28,"High",""))</f>
        <v/>
      </c>
      <c r="L5065" s="6">
        <f>((Table3_1[[#This Row],[Offered Salary]]-$O$25)/$O$26)</f>
        <v>-1.1117195926451753</v>
      </c>
    </row>
    <row r="5066" spans="1:12" x14ac:dyDescent="0.3">
      <c r="A5066">
        <v>233754</v>
      </c>
      <c r="B5066" s="2">
        <v>41786</v>
      </c>
      <c r="C5066" s="3">
        <v>0.43656250000000002</v>
      </c>
      <c r="D5066" t="s">
        <v>30</v>
      </c>
      <c r="E5066" t="s">
        <v>29</v>
      </c>
      <c r="F5066" t="s">
        <v>13</v>
      </c>
      <c r="G5066" t="s">
        <v>10</v>
      </c>
      <c r="H5066">
        <v>98036</v>
      </c>
      <c r="I5066">
        <f>IF(Table3_1[[#This Row],[Status]]="Hired",1,0)</f>
        <v>0</v>
      </c>
      <c r="J5066" t="b">
        <f>OR((Table3_1[[#This Row],[Offered Salary]]&lt;$O$27),(Table3_1[[#This Row],[Offered Salary]]&gt;$O$28))</f>
        <v>0</v>
      </c>
      <c r="K5066" t="str">
        <f>IF(Table3_1[[#This Row],[Offered Salary]]&lt;$O$27,"Low",IF(Table3_1[[#This Row],[Offered Salary]]&gt;$O$28,"High",""))</f>
        <v/>
      </c>
      <c r="L5066" s="6">
        <f>((Table3_1[[#This Row],[Offered Salary]]-$O$25)/$O$26)</f>
        <v>1.6655314095835847</v>
      </c>
    </row>
    <row r="5067" spans="1:12" x14ac:dyDescent="0.3">
      <c r="A5067">
        <v>753692</v>
      </c>
      <c r="B5067" s="2">
        <v>41786</v>
      </c>
      <c r="C5067" s="3">
        <v>0.43754629629629632</v>
      </c>
      <c r="D5067" t="s">
        <v>30</v>
      </c>
      <c r="E5067" t="s">
        <v>29</v>
      </c>
      <c r="F5067" t="s">
        <v>13</v>
      </c>
      <c r="G5067" t="s">
        <v>10</v>
      </c>
      <c r="H5067">
        <v>95335</v>
      </c>
      <c r="I5067">
        <f>IF(Table3_1[[#This Row],[Status]]="Hired",1,0)</f>
        <v>0</v>
      </c>
      <c r="J5067" t="b">
        <f>OR((Table3_1[[#This Row],[Offered Salary]]&lt;$O$27),(Table3_1[[#This Row],[Offered Salary]]&gt;$O$28))</f>
        <v>0</v>
      </c>
      <c r="K5067" t="str">
        <f>IF(Table3_1[[#This Row],[Offered Salary]]&lt;$O$27,"Low",IF(Table3_1[[#This Row],[Offered Salary]]&gt;$O$28,"High",""))</f>
        <v/>
      </c>
      <c r="L5067" s="6">
        <f>((Table3_1[[#This Row],[Offered Salary]]-$O$25)/$O$26)</f>
        <v>1.571910754893789</v>
      </c>
    </row>
    <row r="5068" spans="1:12" x14ac:dyDescent="0.3">
      <c r="A5068">
        <v>493105</v>
      </c>
      <c r="B5068" s="2">
        <v>41789</v>
      </c>
      <c r="C5068" s="3">
        <v>0.35362268518518519</v>
      </c>
      <c r="D5068" t="s">
        <v>31</v>
      </c>
      <c r="E5068" t="s">
        <v>29</v>
      </c>
      <c r="F5068" t="s">
        <v>13</v>
      </c>
      <c r="G5068" t="s">
        <v>1</v>
      </c>
      <c r="H5068">
        <v>26886</v>
      </c>
      <c r="I5068">
        <f>IF(Table3_1[[#This Row],[Status]]="Hired",1,0)</f>
        <v>1</v>
      </c>
      <c r="J5068" t="b">
        <f>OR((Table3_1[[#This Row],[Offered Salary]]&lt;$O$27),(Table3_1[[#This Row],[Offered Salary]]&gt;$O$28))</f>
        <v>0</v>
      </c>
      <c r="K5068" t="str">
        <f>IF(Table3_1[[#This Row],[Offered Salary]]&lt;$O$27,"Low",IF(Table3_1[[#This Row],[Offered Salary]]&gt;$O$28,"High",""))</f>
        <v/>
      </c>
      <c r="L5068" s="6">
        <f>((Table3_1[[#This Row],[Offered Salary]]-$O$25)/$O$26)</f>
        <v>-0.80063281891658711</v>
      </c>
    </row>
    <row r="5069" spans="1:12" x14ac:dyDescent="0.3">
      <c r="A5069">
        <v>30935</v>
      </c>
      <c r="B5069" s="2">
        <v>41843</v>
      </c>
      <c r="C5069" s="3">
        <v>0.39827546296296296</v>
      </c>
      <c r="D5069" t="s">
        <v>31</v>
      </c>
      <c r="E5069" t="s">
        <v>29</v>
      </c>
      <c r="F5069" t="s">
        <v>13</v>
      </c>
      <c r="G5069" t="s">
        <v>10</v>
      </c>
      <c r="H5069">
        <v>74320</v>
      </c>
      <c r="I5069">
        <f>IF(Table3_1[[#This Row],[Status]]="Hired",1,0)</f>
        <v>1</v>
      </c>
      <c r="J5069" t="b">
        <f>OR((Table3_1[[#This Row],[Offered Salary]]&lt;$O$27),(Table3_1[[#This Row],[Offered Salary]]&gt;$O$28))</f>
        <v>0</v>
      </c>
      <c r="K5069" t="str">
        <f>IF(Table3_1[[#This Row],[Offered Salary]]&lt;$O$27,"Low",IF(Table3_1[[#This Row],[Offered Salary]]&gt;$O$28,"High",""))</f>
        <v/>
      </c>
      <c r="L5069" s="6">
        <f>((Table3_1[[#This Row],[Offered Salary]]-$O$25)/$O$26)</f>
        <v>0.84349977440283874</v>
      </c>
    </row>
    <row r="5070" spans="1:12" x14ac:dyDescent="0.3">
      <c r="A5070">
        <v>106660</v>
      </c>
      <c r="B5070" s="2">
        <v>41843</v>
      </c>
      <c r="C5070" s="3">
        <v>0.39938657407407407</v>
      </c>
      <c r="D5070" t="s">
        <v>31</v>
      </c>
      <c r="E5070" t="s">
        <v>29</v>
      </c>
      <c r="F5070" t="s">
        <v>13</v>
      </c>
      <c r="G5070" t="s">
        <v>10</v>
      </c>
      <c r="H5070">
        <v>30451</v>
      </c>
      <c r="I5070">
        <f>IF(Table3_1[[#This Row],[Status]]="Hired",1,0)</f>
        <v>1</v>
      </c>
      <c r="J5070" t="b">
        <f>OR((Table3_1[[#This Row],[Offered Salary]]&lt;$O$27),(Table3_1[[#This Row],[Offered Salary]]&gt;$O$28))</f>
        <v>0</v>
      </c>
      <c r="K5070" t="str">
        <f>IF(Table3_1[[#This Row],[Offered Salary]]&lt;$O$27,"Low",IF(Table3_1[[#This Row],[Offered Salary]]&gt;$O$28,"High",""))</f>
        <v/>
      </c>
      <c r="L5070" s="6">
        <f>((Table3_1[[#This Row],[Offered Salary]]-$O$25)/$O$26)</f>
        <v>-0.67706464639932629</v>
      </c>
    </row>
    <row r="5071" spans="1:12" x14ac:dyDescent="0.3">
      <c r="A5071">
        <v>167126</v>
      </c>
      <c r="B5071" s="2">
        <v>41864</v>
      </c>
      <c r="C5071" s="3">
        <v>0.39844907407407409</v>
      </c>
      <c r="D5071" t="s">
        <v>31</v>
      </c>
      <c r="E5071" t="s">
        <v>29</v>
      </c>
      <c r="F5071" t="s">
        <v>13</v>
      </c>
      <c r="G5071" t="s">
        <v>10</v>
      </c>
      <c r="H5071">
        <v>63271</v>
      </c>
      <c r="I5071">
        <f>IF(Table3_1[[#This Row],[Status]]="Hired",1,0)</f>
        <v>1</v>
      </c>
      <c r="J5071" t="b">
        <f>OR((Table3_1[[#This Row],[Offered Salary]]&lt;$O$27),(Table3_1[[#This Row],[Offered Salary]]&gt;$O$28))</f>
        <v>0</v>
      </c>
      <c r="K5071" t="str">
        <f>IF(Table3_1[[#This Row],[Offered Salary]]&lt;$O$27,"Low",IF(Table3_1[[#This Row],[Offered Salary]]&gt;$O$28,"High",""))</f>
        <v/>
      </c>
      <c r="L5071" s="6">
        <f>((Table3_1[[#This Row],[Offered Salary]]-$O$25)/$O$26)</f>
        <v>0.4605250932967474</v>
      </c>
    </row>
    <row r="5072" spans="1:12" x14ac:dyDescent="0.3">
      <c r="A5072">
        <v>787857</v>
      </c>
      <c r="B5072" s="2">
        <v>41857</v>
      </c>
      <c r="C5072" s="3">
        <v>0.39663194444444444</v>
      </c>
      <c r="D5072" t="s">
        <v>31</v>
      </c>
      <c r="E5072" t="s">
        <v>27</v>
      </c>
      <c r="F5072" t="s">
        <v>12</v>
      </c>
      <c r="G5072" t="s">
        <v>6</v>
      </c>
      <c r="H5072">
        <v>49482</v>
      </c>
      <c r="I5072">
        <f>IF(Table3_1[[#This Row],[Status]]="Hired",1,0)</f>
        <v>1</v>
      </c>
      <c r="J5072" t="b">
        <f>OR((Table3_1[[#This Row],[Offered Salary]]&lt;$O$27),(Table3_1[[#This Row],[Offered Salary]]&gt;$O$28))</f>
        <v>0</v>
      </c>
      <c r="K5072" t="str">
        <f>IF(Table3_1[[#This Row],[Offered Salary]]&lt;$O$27,"Low",IF(Table3_1[[#This Row],[Offered Salary]]&gt;$O$28,"High",""))</f>
        <v/>
      </c>
      <c r="L5072" s="6">
        <f>((Table3_1[[#This Row],[Offered Salary]]-$O$25)/$O$26)</f>
        <v>-1.7422040178851603E-2</v>
      </c>
    </row>
    <row r="5073" spans="1:12" x14ac:dyDescent="0.3">
      <c r="A5073">
        <v>783242</v>
      </c>
      <c r="B5073" s="2">
        <v>41828</v>
      </c>
      <c r="C5073" s="3">
        <v>0.4667824074074074</v>
      </c>
      <c r="D5073" t="s">
        <v>31</v>
      </c>
      <c r="E5073" t="s">
        <v>29</v>
      </c>
      <c r="F5073" t="s">
        <v>13</v>
      </c>
      <c r="G5073" t="s">
        <v>10</v>
      </c>
      <c r="H5073">
        <v>7859</v>
      </c>
      <c r="I5073">
        <f>IF(Table3_1[[#This Row],[Status]]="Hired",1,0)</f>
        <v>1</v>
      </c>
      <c r="J5073" t="b">
        <f>OR((Table3_1[[#This Row],[Offered Salary]]&lt;$O$27),(Table3_1[[#This Row],[Offered Salary]]&gt;$O$28))</f>
        <v>1</v>
      </c>
      <c r="K5073" t="str">
        <f>IF(Table3_1[[#This Row],[Offered Salary]]&lt;$O$27,"Low",IF(Table3_1[[#This Row],[Offered Salary]]&gt;$O$28,"High",""))</f>
        <v>Low</v>
      </c>
      <c r="L5073" s="6">
        <f>((Table3_1[[#This Row],[Offered Salary]]-$O$25)/$O$26)</f>
        <v>-1.4601367792211939</v>
      </c>
    </row>
    <row r="5074" spans="1:12" x14ac:dyDescent="0.3">
      <c r="A5074">
        <v>872898</v>
      </c>
      <c r="B5074" s="2">
        <v>41828</v>
      </c>
      <c r="C5074" s="3">
        <v>0.46807870370370369</v>
      </c>
      <c r="D5074" t="s">
        <v>31</v>
      </c>
      <c r="E5074" t="s">
        <v>29</v>
      </c>
      <c r="F5074" t="s">
        <v>13</v>
      </c>
      <c r="G5074" t="s">
        <v>10</v>
      </c>
      <c r="H5074">
        <v>47520</v>
      </c>
      <c r="I5074">
        <f>IF(Table3_1[[#This Row],[Status]]="Hired",1,0)</f>
        <v>1</v>
      </c>
      <c r="J5074" t="b">
        <f>OR((Table3_1[[#This Row],[Offered Salary]]&lt;$O$27),(Table3_1[[#This Row],[Offered Salary]]&gt;$O$28))</f>
        <v>0</v>
      </c>
      <c r="K5074" t="str">
        <f>IF(Table3_1[[#This Row],[Offered Salary]]&lt;$O$27,"Low",IF(Table3_1[[#This Row],[Offered Salary]]&gt;$O$28,"High",""))</f>
        <v/>
      </c>
      <c r="L5074" s="6">
        <f>((Table3_1[[#This Row],[Offered Salary]]-$O$25)/$O$26)</f>
        <v>-8.5427861912053815E-2</v>
      </c>
    </row>
    <row r="5075" spans="1:12" x14ac:dyDescent="0.3">
      <c r="A5075">
        <v>673410</v>
      </c>
      <c r="B5075" s="2">
        <v>41795</v>
      </c>
      <c r="C5075" s="3">
        <v>0.72047453703703701</v>
      </c>
      <c r="D5075" t="s">
        <v>31</v>
      </c>
      <c r="E5075" t="s">
        <v>29</v>
      </c>
      <c r="F5075" t="s">
        <v>14</v>
      </c>
      <c r="G5075" t="s">
        <v>4</v>
      </c>
      <c r="H5075">
        <v>18777</v>
      </c>
      <c r="I5075">
        <f>IF(Table3_1[[#This Row],[Status]]="Hired",1,0)</f>
        <v>1</v>
      </c>
      <c r="J5075" t="b">
        <f>OR((Table3_1[[#This Row],[Offered Salary]]&lt;$O$27),(Table3_1[[#This Row],[Offered Salary]]&gt;$O$28))</f>
        <v>0</v>
      </c>
      <c r="K5075" t="str">
        <f>IF(Table3_1[[#This Row],[Offered Salary]]&lt;$O$27,"Low",IF(Table3_1[[#This Row],[Offered Salary]]&gt;$O$28,"High",""))</f>
        <v/>
      </c>
      <c r="L5075" s="6">
        <f>((Table3_1[[#This Row],[Offered Salary]]-$O$25)/$O$26)</f>
        <v>-1.0817027518597762</v>
      </c>
    </row>
    <row r="5076" spans="1:12" x14ac:dyDescent="0.3">
      <c r="A5076">
        <v>957901</v>
      </c>
      <c r="B5076" s="2">
        <v>41795</v>
      </c>
      <c r="C5076" s="3">
        <v>0.72084490740740736</v>
      </c>
      <c r="D5076" t="s">
        <v>31</v>
      </c>
      <c r="E5076" t="s">
        <v>29</v>
      </c>
      <c r="F5076" t="s">
        <v>14</v>
      </c>
      <c r="G5076" t="s">
        <v>4</v>
      </c>
      <c r="H5076">
        <v>5259</v>
      </c>
      <c r="I5076">
        <f>IF(Table3_1[[#This Row],[Status]]="Hired",1,0)</f>
        <v>1</v>
      </c>
      <c r="J5076" t="b">
        <f>OR((Table3_1[[#This Row],[Offered Salary]]&lt;$O$27),(Table3_1[[#This Row],[Offered Salary]]&gt;$O$28))</f>
        <v>1</v>
      </c>
      <c r="K5076" t="str">
        <f>IF(Table3_1[[#This Row],[Offered Salary]]&lt;$O$27,"Low",IF(Table3_1[[#This Row],[Offered Salary]]&gt;$O$28,"High",""))</f>
        <v>Low</v>
      </c>
      <c r="L5076" s="6">
        <f>((Table3_1[[#This Row],[Offered Salary]]-$O$25)/$O$26)</f>
        <v>-1.5502566245353253</v>
      </c>
    </row>
    <row r="5077" spans="1:12" x14ac:dyDescent="0.3">
      <c r="A5077">
        <v>185447</v>
      </c>
      <c r="B5077" s="2">
        <v>41795</v>
      </c>
      <c r="C5077" s="3">
        <v>0.72142361111111108</v>
      </c>
      <c r="D5077" t="s">
        <v>31</v>
      </c>
      <c r="E5077" t="s">
        <v>29</v>
      </c>
      <c r="F5077" t="s">
        <v>14</v>
      </c>
      <c r="G5077" t="s">
        <v>4</v>
      </c>
      <c r="H5077">
        <v>48502</v>
      </c>
      <c r="I5077">
        <f>IF(Table3_1[[#This Row],[Status]]="Hired",1,0)</f>
        <v>1</v>
      </c>
      <c r="J5077" t="b">
        <f>OR((Table3_1[[#This Row],[Offered Salary]]&lt;$O$27),(Table3_1[[#This Row],[Offered Salary]]&gt;$O$28))</f>
        <v>0</v>
      </c>
      <c r="K5077" t="str">
        <f>IF(Table3_1[[#This Row],[Offered Salary]]&lt;$O$27,"Low",IF(Table3_1[[#This Row],[Offered Salary]]&gt;$O$28,"High",""))</f>
        <v/>
      </c>
      <c r="L5077" s="6">
        <f>((Table3_1[[#This Row],[Offered Salary]]-$O$25)/$O$26)</f>
        <v>-5.1390289566485739E-2</v>
      </c>
    </row>
    <row r="5078" spans="1:12" x14ac:dyDescent="0.3">
      <c r="A5078">
        <v>794851</v>
      </c>
      <c r="B5078" s="2">
        <v>41810</v>
      </c>
      <c r="C5078" s="3">
        <v>0.31971064814814815</v>
      </c>
      <c r="D5078" t="s">
        <v>31</v>
      </c>
      <c r="E5078" t="s">
        <v>29</v>
      </c>
      <c r="F5078" t="s">
        <v>14</v>
      </c>
      <c r="G5078" t="s">
        <v>4</v>
      </c>
      <c r="H5078">
        <v>75046</v>
      </c>
      <c r="I5078">
        <f>IF(Table3_1[[#This Row],[Status]]="Hired",1,0)</f>
        <v>1</v>
      </c>
      <c r="J5078" t="b">
        <f>OR((Table3_1[[#This Row],[Offered Salary]]&lt;$O$27),(Table3_1[[#This Row],[Offered Salary]]&gt;$O$28))</f>
        <v>0</v>
      </c>
      <c r="K5078" t="str">
        <f>IF(Table3_1[[#This Row],[Offered Salary]]&lt;$O$27,"Low",IF(Table3_1[[#This Row],[Offered Salary]]&gt;$O$28,"High",""))</f>
        <v/>
      </c>
      <c r="L5078" s="6">
        <f>((Table3_1[[#This Row],[Offered Salary]]-$O$25)/$O$26)</f>
        <v>0.8686640081328616</v>
      </c>
    </row>
    <row r="5079" spans="1:12" x14ac:dyDescent="0.3">
      <c r="A5079">
        <v>225516</v>
      </c>
      <c r="B5079" s="2">
        <v>41810</v>
      </c>
      <c r="C5079" s="3">
        <v>0.32032407407407409</v>
      </c>
      <c r="D5079" t="s">
        <v>31</v>
      </c>
      <c r="E5079" t="s">
        <v>29</v>
      </c>
      <c r="F5079" t="s">
        <v>14</v>
      </c>
      <c r="G5079" t="s">
        <v>4</v>
      </c>
      <c r="H5079">
        <v>37529</v>
      </c>
      <c r="I5079">
        <f>IF(Table3_1[[#This Row],[Status]]="Hired",1,0)</f>
        <v>1</v>
      </c>
      <c r="J5079" t="b">
        <f>OR((Table3_1[[#This Row],[Offered Salary]]&lt;$O$27),(Table3_1[[#This Row],[Offered Salary]]&gt;$O$28))</f>
        <v>0</v>
      </c>
      <c r="K5079" t="str">
        <f>IF(Table3_1[[#This Row],[Offered Salary]]&lt;$O$27,"Low",IF(Table3_1[[#This Row],[Offered Salary]]&gt;$O$28,"High",""))</f>
        <v/>
      </c>
      <c r="L5079" s="6">
        <f>((Table3_1[[#This Row],[Offered Salary]]-$O$25)/$O$26)</f>
        <v>-0.43173069827108707</v>
      </c>
    </row>
    <row r="5080" spans="1:12" x14ac:dyDescent="0.3">
      <c r="A5080">
        <v>97162</v>
      </c>
      <c r="B5080" s="2">
        <v>41810</v>
      </c>
      <c r="C5080" s="3">
        <v>0.48520833333333335</v>
      </c>
      <c r="D5080" t="s">
        <v>31</v>
      </c>
      <c r="E5080" t="s">
        <v>29</v>
      </c>
      <c r="F5080" t="s">
        <v>14</v>
      </c>
      <c r="G5080" t="s">
        <v>4</v>
      </c>
      <c r="H5080">
        <v>14523</v>
      </c>
      <c r="I5080">
        <f>IF(Table3_1[[#This Row],[Status]]="Hired",1,0)</f>
        <v>1</v>
      </c>
      <c r="J5080" t="b">
        <f>OR((Table3_1[[#This Row],[Offered Salary]]&lt;$O$27),(Table3_1[[#This Row],[Offered Salary]]&gt;$O$28))</f>
        <v>0</v>
      </c>
      <c r="K5080" t="str">
        <f>IF(Table3_1[[#This Row],[Offered Salary]]&lt;$O$27,"Low",IF(Table3_1[[#This Row],[Offered Salary]]&gt;$O$28,"High",""))</f>
        <v/>
      </c>
      <c r="L5080" s="6">
        <f>((Table3_1[[#This Row],[Offered Salary]]-$O$25)/$O$26)</f>
        <v>-1.2291526833852817</v>
      </c>
    </row>
    <row r="5081" spans="1:12" x14ac:dyDescent="0.3">
      <c r="A5081">
        <v>59673</v>
      </c>
      <c r="B5081" s="2">
        <v>41814</v>
      </c>
      <c r="C5081" s="3">
        <v>0.41964120370370372</v>
      </c>
      <c r="D5081" t="s">
        <v>30</v>
      </c>
      <c r="E5081" t="s">
        <v>29</v>
      </c>
      <c r="F5081" t="s">
        <v>14</v>
      </c>
      <c r="G5081" t="s">
        <v>4</v>
      </c>
      <c r="H5081">
        <v>95311</v>
      </c>
      <c r="I5081">
        <f>IF(Table3_1[[#This Row],[Status]]="Hired",1,0)</f>
        <v>0</v>
      </c>
      <c r="J5081" t="b">
        <f>OR((Table3_1[[#This Row],[Offered Salary]]&lt;$O$27),(Table3_1[[#This Row],[Offered Salary]]&gt;$O$28))</f>
        <v>0</v>
      </c>
      <c r="K5081" t="str">
        <f>IF(Table3_1[[#This Row],[Offered Salary]]&lt;$O$27,"Low",IF(Table3_1[[#This Row],[Offered Salary]]&gt;$O$28,"High",""))</f>
        <v/>
      </c>
      <c r="L5081" s="6">
        <f>((Table3_1[[#This Row],[Offered Salary]]-$O$25)/$O$26)</f>
        <v>1.5710788793985817</v>
      </c>
    </row>
    <row r="5082" spans="1:12" x14ac:dyDescent="0.3">
      <c r="A5082">
        <v>892707</v>
      </c>
      <c r="B5082" s="2">
        <v>41816</v>
      </c>
      <c r="C5082" s="3">
        <v>0.66710648148148144</v>
      </c>
      <c r="D5082" t="s">
        <v>31</v>
      </c>
      <c r="E5082" t="s">
        <v>29</v>
      </c>
      <c r="F5082" t="s">
        <v>14</v>
      </c>
      <c r="G5082" t="s">
        <v>4</v>
      </c>
      <c r="H5082">
        <v>54676</v>
      </c>
      <c r="I5082">
        <f>IF(Table3_1[[#This Row],[Status]]="Hired",1,0)</f>
        <v>1</v>
      </c>
      <c r="J5082" t="b">
        <f>OR((Table3_1[[#This Row],[Offered Salary]]&lt;$O$27),(Table3_1[[#This Row],[Offered Salary]]&gt;$O$28))</f>
        <v>0</v>
      </c>
      <c r="K5082" t="str">
        <f>IF(Table3_1[[#This Row],[Offered Salary]]&lt;$O$27,"Low",IF(Table3_1[[#This Row],[Offered Salary]]&gt;$O$28,"High",""))</f>
        <v/>
      </c>
      <c r="L5082" s="6">
        <f>((Table3_1[[#This Row],[Offered Salary]]-$O$25)/$O$26)</f>
        <v>0.16260968157560929</v>
      </c>
    </row>
    <row r="5083" spans="1:12" x14ac:dyDescent="0.3">
      <c r="A5083">
        <v>847760</v>
      </c>
      <c r="B5083" s="2">
        <v>41858</v>
      </c>
      <c r="C5083" s="3">
        <v>0.39868055555555554</v>
      </c>
      <c r="D5083" t="s">
        <v>30</v>
      </c>
      <c r="E5083" t="s">
        <v>29</v>
      </c>
      <c r="F5083" t="s">
        <v>14</v>
      </c>
      <c r="G5083" t="s">
        <v>4</v>
      </c>
      <c r="H5083">
        <v>98221</v>
      </c>
      <c r="I5083">
        <f>IF(Table3_1[[#This Row],[Status]]="Hired",1,0)</f>
        <v>0</v>
      </c>
      <c r="J5083" t="b">
        <f>OR((Table3_1[[#This Row],[Offered Salary]]&lt;$O$27),(Table3_1[[#This Row],[Offered Salary]]&gt;$O$28))</f>
        <v>0</v>
      </c>
      <c r="K5083" t="str">
        <f>IF(Table3_1[[#This Row],[Offered Salary]]&lt;$O$27,"Low",IF(Table3_1[[#This Row],[Offered Salary]]&gt;$O$28,"High",""))</f>
        <v/>
      </c>
      <c r="L5083" s="6">
        <f>((Table3_1[[#This Row],[Offered Salary]]-$O$25)/$O$26)</f>
        <v>1.6719437831924748</v>
      </c>
    </row>
    <row r="5084" spans="1:12" x14ac:dyDescent="0.3">
      <c r="A5084">
        <v>735435</v>
      </c>
      <c r="B5084" s="2">
        <v>41867</v>
      </c>
      <c r="C5084" s="3">
        <v>0.79961805555555554</v>
      </c>
      <c r="D5084" t="s">
        <v>31</v>
      </c>
      <c r="E5084" t="s">
        <v>29</v>
      </c>
      <c r="F5084" t="s">
        <v>14</v>
      </c>
      <c r="G5084" t="s">
        <v>4</v>
      </c>
      <c r="H5084">
        <v>13643</v>
      </c>
      <c r="I5084">
        <f>IF(Table3_1[[#This Row],[Status]]="Hired",1,0)</f>
        <v>1</v>
      </c>
      <c r="J5084" t="b">
        <f>OR((Table3_1[[#This Row],[Offered Salary]]&lt;$O$27),(Table3_1[[#This Row],[Offered Salary]]&gt;$O$28))</f>
        <v>0</v>
      </c>
      <c r="K5084" t="str">
        <f>IF(Table3_1[[#This Row],[Offered Salary]]&lt;$O$27,"Low",IF(Table3_1[[#This Row],[Offered Salary]]&gt;$O$28,"High",""))</f>
        <v/>
      </c>
      <c r="L5084" s="6">
        <f>((Table3_1[[#This Row],[Offered Salary]]-$O$25)/$O$26)</f>
        <v>-1.2596547848762185</v>
      </c>
    </row>
    <row r="5085" spans="1:12" x14ac:dyDescent="0.3">
      <c r="A5085">
        <v>997824</v>
      </c>
      <c r="B5085" s="2">
        <v>41882</v>
      </c>
      <c r="C5085" s="3">
        <v>0.59462962962962962</v>
      </c>
      <c r="D5085" t="s">
        <v>31</v>
      </c>
      <c r="E5085" t="s">
        <v>29</v>
      </c>
      <c r="F5085" t="s">
        <v>14</v>
      </c>
      <c r="G5085" t="s">
        <v>4</v>
      </c>
      <c r="H5085">
        <v>23112</v>
      </c>
      <c r="I5085">
        <f>IF(Table3_1[[#This Row],[Status]]="Hired",1,0)</f>
        <v>1</v>
      </c>
      <c r="J5085" t="b">
        <f>OR((Table3_1[[#This Row],[Offered Salary]]&lt;$O$27),(Table3_1[[#This Row],[Offered Salary]]&gt;$O$28))</f>
        <v>0</v>
      </c>
      <c r="K5085" t="str">
        <f>IF(Table3_1[[#This Row],[Offered Salary]]&lt;$O$27,"Low",IF(Table3_1[[#This Row],[Offered Salary]]&gt;$O$28,"High",""))</f>
        <v/>
      </c>
      <c r="L5085" s="6">
        <f>((Table3_1[[#This Row],[Offered Salary]]-$O$25)/$O$26)</f>
        <v>-0.93144524053794553</v>
      </c>
    </row>
    <row r="5086" spans="1:12" x14ac:dyDescent="0.3">
      <c r="A5086">
        <v>510022</v>
      </c>
      <c r="B5086" s="2">
        <v>41873</v>
      </c>
      <c r="C5086" s="3">
        <v>0.61075231481481485</v>
      </c>
      <c r="D5086" t="s">
        <v>31</v>
      </c>
      <c r="E5086" t="s">
        <v>29</v>
      </c>
      <c r="F5086" t="s">
        <v>14</v>
      </c>
      <c r="G5086" t="s">
        <v>4</v>
      </c>
      <c r="H5086">
        <v>6994</v>
      </c>
      <c r="I5086">
        <f>IF(Table3_1[[#This Row],[Status]]="Hired",1,0)</f>
        <v>1</v>
      </c>
      <c r="J5086" t="b">
        <f>OR((Table3_1[[#This Row],[Offered Salary]]&lt;$O$27),(Table3_1[[#This Row],[Offered Salary]]&gt;$O$28))</f>
        <v>1</v>
      </c>
      <c r="K5086" t="str">
        <f>IF(Table3_1[[#This Row],[Offered Salary]]&lt;$O$27,"Low",IF(Table3_1[[#This Row],[Offered Salary]]&gt;$O$28,"High",""))</f>
        <v>Low</v>
      </c>
      <c r="L5086" s="6">
        <f>((Table3_1[[#This Row],[Offered Salary]]-$O$25)/$O$26)</f>
        <v>-1.490118958527626</v>
      </c>
    </row>
    <row r="5087" spans="1:12" x14ac:dyDescent="0.3">
      <c r="A5087">
        <v>561271</v>
      </c>
      <c r="B5087" s="2">
        <v>41880</v>
      </c>
      <c r="C5087" s="3">
        <v>0.57626157407407408</v>
      </c>
      <c r="D5087" t="s">
        <v>31</v>
      </c>
      <c r="E5087" t="s">
        <v>29</v>
      </c>
      <c r="F5087" t="s">
        <v>14</v>
      </c>
      <c r="G5087" t="s">
        <v>4</v>
      </c>
      <c r="H5087">
        <v>47784</v>
      </c>
      <c r="I5087">
        <f>IF(Table3_1[[#This Row],[Status]]="Hired",1,0)</f>
        <v>1</v>
      </c>
      <c r="J5087" t="b">
        <f>OR((Table3_1[[#This Row],[Offered Salary]]&lt;$O$27),(Table3_1[[#This Row],[Offered Salary]]&gt;$O$28))</f>
        <v>0</v>
      </c>
      <c r="K5087" t="str">
        <f>IF(Table3_1[[#This Row],[Offered Salary]]&lt;$O$27,"Low",IF(Table3_1[[#This Row],[Offered Salary]]&gt;$O$28,"High",""))</f>
        <v/>
      </c>
      <c r="L5087" s="6">
        <f>((Table3_1[[#This Row],[Offered Salary]]-$O$25)/$O$26)</f>
        <v>-7.6277231464772777E-2</v>
      </c>
    </row>
    <row r="5088" spans="1:12" x14ac:dyDescent="0.3">
      <c r="A5088">
        <v>632138</v>
      </c>
      <c r="B5088" s="2">
        <v>41879</v>
      </c>
      <c r="C5088" s="3">
        <v>0.39787037037037037</v>
      </c>
      <c r="D5088" t="s">
        <v>31</v>
      </c>
      <c r="E5088" t="s">
        <v>29</v>
      </c>
      <c r="F5088" t="s">
        <v>14</v>
      </c>
      <c r="G5088" t="s">
        <v>4</v>
      </c>
      <c r="H5088">
        <v>42540</v>
      </c>
      <c r="I5088">
        <f>IF(Table3_1[[#This Row],[Status]]="Hired",1,0)</f>
        <v>1</v>
      </c>
      <c r="J5088" t="b">
        <f>OR((Table3_1[[#This Row],[Offered Salary]]&lt;$O$27),(Table3_1[[#This Row],[Offered Salary]]&gt;$O$28))</f>
        <v>0</v>
      </c>
      <c r="K5088" t="str">
        <f>IF(Table3_1[[#This Row],[Offered Salary]]&lt;$O$27,"Low",IF(Table3_1[[#This Row],[Offered Salary]]&gt;$O$28,"High",""))</f>
        <v/>
      </c>
      <c r="L5088" s="6">
        <f>((Table3_1[[#This Row],[Offered Salary]]-$O$25)/$O$26)</f>
        <v>-0.25804202716758234</v>
      </c>
    </row>
    <row r="5089" spans="1:12" x14ac:dyDescent="0.3">
      <c r="A5089">
        <v>860271</v>
      </c>
      <c r="B5089" s="2">
        <v>41823</v>
      </c>
      <c r="C5089" s="3">
        <v>0.39736111111111111</v>
      </c>
      <c r="D5089" t="s">
        <v>31</v>
      </c>
      <c r="E5089" t="s">
        <v>27</v>
      </c>
      <c r="F5089" t="s">
        <v>12</v>
      </c>
      <c r="G5089" t="s">
        <v>2</v>
      </c>
      <c r="H5089">
        <v>88274</v>
      </c>
      <c r="I5089">
        <f>IF(Table3_1[[#This Row],[Status]]="Hired",1,0)</f>
        <v>1</v>
      </c>
      <c r="J5089" t="b">
        <f>OR((Table3_1[[#This Row],[Offered Salary]]&lt;$O$27),(Table3_1[[#This Row],[Offered Salary]]&gt;$O$28))</f>
        <v>0</v>
      </c>
      <c r="K5089" t="str">
        <f>IF(Table3_1[[#This Row],[Offered Salary]]&lt;$O$27,"Low",IF(Table3_1[[#This Row],[Offered Salary]]&gt;$O$28,"High",""))</f>
        <v/>
      </c>
      <c r="L5089" s="6">
        <f>((Table3_1[[#This Row],[Offered Salary]]-$O$25)/$O$26)</f>
        <v>1.3271660519079884</v>
      </c>
    </row>
    <row r="5090" spans="1:12" x14ac:dyDescent="0.3">
      <c r="A5090">
        <v>390654</v>
      </c>
      <c r="B5090" s="2">
        <v>41823</v>
      </c>
      <c r="C5090" s="3">
        <v>0.39762731481481484</v>
      </c>
      <c r="D5090" t="s">
        <v>31</v>
      </c>
      <c r="E5090" t="s">
        <v>27</v>
      </c>
      <c r="F5090" t="s">
        <v>12</v>
      </c>
      <c r="G5090" t="s">
        <v>2</v>
      </c>
      <c r="H5090">
        <v>59251</v>
      </c>
      <c r="I5090">
        <f>IF(Table3_1[[#This Row],[Status]]="Hired",1,0)</f>
        <v>1</v>
      </c>
      <c r="J5090" t="b">
        <f>OR((Table3_1[[#This Row],[Offered Salary]]&lt;$O$27),(Table3_1[[#This Row],[Offered Salary]]&gt;$O$28))</f>
        <v>0</v>
      </c>
      <c r="K5090" t="str">
        <f>IF(Table3_1[[#This Row],[Offered Salary]]&lt;$O$27,"Low",IF(Table3_1[[#This Row],[Offered Salary]]&gt;$O$28,"High",""))</f>
        <v/>
      </c>
      <c r="L5090" s="6">
        <f>((Table3_1[[#This Row],[Offered Salary]]-$O$25)/$O$26)</f>
        <v>0.32118594784951354</v>
      </c>
    </row>
    <row r="5091" spans="1:12" x14ac:dyDescent="0.3">
      <c r="A5091">
        <v>943300</v>
      </c>
      <c r="B5091" s="2">
        <v>41858</v>
      </c>
      <c r="C5091" s="3">
        <v>0.44946759259259261</v>
      </c>
      <c r="D5091" t="s">
        <v>31</v>
      </c>
      <c r="E5091" t="s">
        <v>29</v>
      </c>
      <c r="F5091" t="s">
        <v>19</v>
      </c>
      <c r="G5091" t="s">
        <v>10</v>
      </c>
      <c r="H5091">
        <v>57373</v>
      </c>
      <c r="I5091">
        <f>IF(Table3_1[[#This Row],[Status]]="Hired",1,0)</f>
        <v>1</v>
      </c>
      <c r="J5091" t="b">
        <f>OR((Table3_1[[#This Row],[Offered Salary]]&lt;$O$27),(Table3_1[[#This Row],[Offered Salary]]&gt;$O$28))</f>
        <v>0</v>
      </c>
      <c r="K5091" t="str">
        <f>IF(Table3_1[[#This Row],[Offered Salary]]&lt;$O$27,"Low",IF(Table3_1[[#This Row],[Offered Salary]]&gt;$O$28,"High",""))</f>
        <v/>
      </c>
      <c r="L5091" s="6">
        <f>((Table3_1[[#This Row],[Offered Salary]]-$O$25)/$O$26)</f>
        <v>0.2560916903495371</v>
      </c>
    </row>
    <row r="5092" spans="1:12" x14ac:dyDescent="0.3">
      <c r="A5092">
        <v>718437</v>
      </c>
      <c r="B5092" s="2">
        <v>41821</v>
      </c>
      <c r="C5092" s="3">
        <v>0.38702546296296297</v>
      </c>
      <c r="D5092" t="s">
        <v>31</v>
      </c>
      <c r="E5092" t="s">
        <v>29</v>
      </c>
      <c r="F5092" t="s">
        <v>17</v>
      </c>
      <c r="G5092" t="s">
        <v>5</v>
      </c>
      <c r="H5092">
        <v>37065</v>
      </c>
      <c r="I5092">
        <f>IF(Table3_1[[#This Row],[Status]]="Hired",1,0)</f>
        <v>1</v>
      </c>
      <c r="J5092" t="b">
        <f>OR((Table3_1[[#This Row],[Offered Salary]]&lt;$O$27),(Table3_1[[#This Row],[Offered Salary]]&gt;$O$28))</f>
        <v>0</v>
      </c>
      <c r="K5092" t="str">
        <f>IF(Table3_1[[#This Row],[Offered Salary]]&lt;$O$27,"Low",IF(Table3_1[[#This Row],[Offered Salary]]&gt;$O$28,"High",""))</f>
        <v/>
      </c>
      <c r="L5092" s="6">
        <f>((Table3_1[[#This Row],[Offered Salary]]-$O$25)/$O$26)</f>
        <v>-0.44781362451176282</v>
      </c>
    </row>
    <row r="5093" spans="1:12" x14ac:dyDescent="0.3">
      <c r="A5093">
        <v>646015</v>
      </c>
      <c r="B5093" s="2">
        <v>41821</v>
      </c>
      <c r="C5093" s="3">
        <v>0.390625</v>
      </c>
      <c r="D5093" t="s">
        <v>30</v>
      </c>
      <c r="E5093" t="s">
        <v>29</v>
      </c>
      <c r="F5093" t="s">
        <v>17</v>
      </c>
      <c r="G5093" t="s">
        <v>5</v>
      </c>
      <c r="H5093">
        <v>31500</v>
      </c>
      <c r="I5093">
        <f>IF(Table3_1[[#This Row],[Status]]="Hired",1,0)</f>
        <v>0</v>
      </c>
      <c r="J5093" t="b">
        <f>OR((Table3_1[[#This Row],[Offered Salary]]&lt;$O$27),(Table3_1[[#This Row],[Offered Salary]]&gt;$O$28))</f>
        <v>0</v>
      </c>
      <c r="K5093" t="str">
        <f>IF(Table3_1[[#This Row],[Offered Salary]]&lt;$O$27,"Low",IF(Table3_1[[#This Row],[Offered Salary]]&gt;$O$28,"High",""))</f>
        <v/>
      </c>
      <c r="L5093" s="6">
        <f>((Table3_1[[#This Row],[Offered Salary]]-$O$25)/$O$26)</f>
        <v>-0.64070475496297097</v>
      </c>
    </row>
    <row r="5094" spans="1:12" x14ac:dyDescent="0.3">
      <c r="A5094">
        <v>750712</v>
      </c>
      <c r="B5094" s="2">
        <v>41824</v>
      </c>
      <c r="C5094" s="3">
        <v>0.29658564814814814</v>
      </c>
      <c r="D5094" t="s">
        <v>30</v>
      </c>
      <c r="E5094" t="s">
        <v>29</v>
      </c>
      <c r="F5094" t="s">
        <v>17</v>
      </c>
      <c r="G5094" t="s">
        <v>5</v>
      </c>
      <c r="H5094">
        <v>3232</v>
      </c>
      <c r="I5094">
        <f>IF(Table3_1[[#This Row],[Status]]="Hired",1,0)</f>
        <v>0</v>
      </c>
      <c r="J5094" t="b">
        <f>OR((Table3_1[[#This Row],[Offered Salary]]&lt;$O$27),(Table3_1[[#This Row],[Offered Salary]]&gt;$O$28))</f>
        <v>1</v>
      </c>
      <c r="K5094" t="str">
        <f>IF(Table3_1[[#This Row],[Offered Salary]]&lt;$O$27,"Low",IF(Table3_1[[#This Row],[Offered Salary]]&gt;$O$28,"High",""))</f>
        <v>Low</v>
      </c>
      <c r="L5094" s="6">
        <f>((Table3_1[[#This Row],[Offered Salary]]-$O$25)/$O$26)</f>
        <v>-1.6205154424013808</v>
      </c>
    </row>
    <row r="5095" spans="1:12" x14ac:dyDescent="0.3">
      <c r="A5095">
        <v>769287</v>
      </c>
      <c r="B5095" s="2">
        <v>41824</v>
      </c>
      <c r="C5095" s="3">
        <v>0.29700231481481482</v>
      </c>
      <c r="D5095" t="s">
        <v>31</v>
      </c>
      <c r="E5095" t="s">
        <v>29</v>
      </c>
      <c r="F5095" t="s">
        <v>17</v>
      </c>
      <c r="G5095" t="s">
        <v>5</v>
      </c>
      <c r="H5095">
        <v>48223</v>
      </c>
      <c r="I5095">
        <f>IF(Table3_1[[#This Row],[Status]]="Hired",1,0)</f>
        <v>1</v>
      </c>
      <c r="J5095" t="b">
        <f>OR((Table3_1[[#This Row],[Offered Salary]]&lt;$O$27),(Table3_1[[#This Row],[Offered Salary]]&gt;$O$28))</f>
        <v>0</v>
      </c>
      <c r="K5095" t="str">
        <f>IF(Table3_1[[#This Row],[Offered Salary]]&lt;$O$27,"Low",IF(Table3_1[[#This Row],[Offered Salary]]&gt;$O$28,"High",""))</f>
        <v/>
      </c>
      <c r="L5095" s="6">
        <f>((Table3_1[[#This Row],[Offered Salary]]-$O$25)/$O$26)</f>
        <v>-6.1060842198271369E-2</v>
      </c>
    </row>
    <row r="5096" spans="1:12" x14ac:dyDescent="0.3">
      <c r="A5096">
        <v>250577</v>
      </c>
      <c r="B5096" s="2">
        <v>41838</v>
      </c>
      <c r="C5096" s="3">
        <v>0.39783564814814815</v>
      </c>
      <c r="D5096" t="s">
        <v>31</v>
      </c>
      <c r="E5096" t="s">
        <v>29</v>
      </c>
      <c r="F5096" t="s">
        <v>17</v>
      </c>
      <c r="G5096" t="s">
        <v>5</v>
      </c>
      <c r="H5096">
        <v>21568</v>
      </c>
      <c r="I5096">
        <f>IF(Table3_1[[#This Row],[Status]]="Hired",1,0)</f>
        <v>1</v>
      </c>
      <c r="J5096" t="b">
        <f>OR((Table3_1[[#This Row],[Offered Salary]]&lt;$O$27),(Table3_1[[#This Row],[Offered Salary]]&gt;$O$28))</f>
        <v>0</v>
      </c>
      <c r="K5096" t="str">
        <f>IF(Table3_1[[#This Row],[Offered Salary]]&lt;$O$27,"Low",IF(Table3_1[[#This Row],[Offered Salary]]&gt;$O$28,"High",""))</f>
        <v/>
      </c>
      <c r="L5096" s="6">
        <f>((Table3_1[[#This Row],[Offered Salary]]-$O$25)/$O$26)</f>
        <v>-0.98496256406295279</v>
      </c>
    </row>
    <row r="5097" spans="1:12" x14ac:dyDescent="0.3">
      <c r="A5097">
        <v>314821</v>
      </c>
      <c r="B5097" s="2">
        <v>41858</v>
      </c>
      <c r="C5097" s="3">
        <v>0.75172453703703701</v>
      </c>
      <c r="D5097" t="s">
        <v>31</v>
      </c>
      <c r="E5097" t="s">
        <v>29</v>
      </c>
      <c r="F5097" t="s">
        <v>17</v>
      </c>
      <c r="G5097" t="s">
        <v>5</v>
      </c>
      <c r="H5097">
        <v>25320</v>
      </c>
      <c r="I5097">
        <f>IF(Table3_1[[#This Row],[Status]]="Hired",1,0)</f>
        <v>1</v>
      </c>
      <c r="J5097" t="b">
        <f>OR((Table3_1[[#This Row],[Offered Salary]]&lt;$O$27),(Table3_1[[#This Row],[Offered Salary]]&gt;$O$28))</f>
        <v>0</v>
      </c>
      <c r="K5097" t="str">
        <f>IF(Table3_1[[#This Row],[Offered Salary]]&lt;$O$27,"Low",IF(Table3_1[[#This Row],[Offered Salary]]&gt;$O$28,"High",""))</f>
        <v/>
      </c>
      <c r="L5097" s="6">
        <f>((Table3_1[[#This Row],[Offered Salary]]-$O$25)/$O$26)</f>
        <v>-0.85491269497886779</v>
      </c>
    </row>
    <row r="5098" spans="1:12" x14ac:dyDescent="0.3">
      <c r="A5098">
        <v>849742</v>
      </c>
      <c r="B5098" s="2">
        <v>41828</v>
      </c>
      <c r="C5098" s="3">
        <v>0.47576388888888888</v>
      </c>
      <c r="D5098" t="s">
        <v>31</v>
      </c>
      <c r="E5098" t="s">
        <v>29</v>
      </c>
      <c r="F5098" t="s">
        <v>17</v>
      </c>
      <c r="G5098" t="s">
        <v>2</v>
      </c>
      <c r="H5098">
        <v>46492</v>
      </c>
      <c r="I5098">
        <f>IF(Table3_1[[#This Row],[Status]]="Hired",1,0)</f>
        <v>1</v>
      </c>
      <c r="J5098" t="b">
        <f>OR((Table3_1[[#This Row],[Offered Salary]]&lt;$O$27),(Table3_1[[#This Row],[Offered Salary]]&gt;$O$28))</f>
        <v>0</v>
      </c>
      <c r="K5098" t="str">
        <f>IF(Table3_1[[#This Row],[Offered Salary]]&lt;$O$27,"Low",IF(Table3_1[[#This Row],[Offered Salary]]&gt;$O$28,"High",""))</f>
        <v/>
      </c>
      <c r="L5098" s="6">
        <f>((Table3_1[[#This Row],[Offered Salary]]-$O$25)/$O$26)</f>
        <v>-0.12105986229010268</v>
      </c>
    </row>
    <row r="5099" spans="1:12" x14ac:dyDescent="0.3">
      <c r="A5099">
        <v>822263</v>
      </c>
      <c r="B5099" s="2">
        <v>41845</v>
      </c>
      <c r="C5099" s="3">
        <v>0.39771990740740742</v>
      </c>
      <c r="D5099" t="s">
        <v>31</v>
      </c>
      <c r="E5099" t="s">
        <v>27</v>
      </c>
      <c r="F5099" t="s">
        <v>20</v>
      </c>
      <c r="G5099" t="s">
        <v>2</v>
      </c>
      <c r="H5099">
        <v>56396</v>
      </c>
      <c r="I5099">
        <f>IF(Table3_1[[#This Row],[Status]]="Hired",1,0)</f>
        <v>1</v>
      </c>
      <c r="J5099" t="b">
        <f>OR((Table3_1[[#This Row],[Offered Salary]]&lt;$O$27),(Table3_1[[#This Row],[Offered Salary]]&gt;$O$28))</f>
        <v>0</v>
      </c>
      <c r="K5099" t="str">
        <f>IF(Table3_1[[#This Row],[Offered Salary]]&lt;$O$27,"Low",IF(Table3_1[[#This Row],[Offered Salary]]&gt;$O$28,"High",""))</f>
        <v/>
      </c>
      <c r="L5099" s="6">
        <f>((Table3_1[[#This Row],[Offered Salary]]-$O$25)/$O$26)</f>
        <v>0.22222742539880389</v>
      </c>
    </row>
    <row r="5100" spans="1:12" x14ac:dyDescent="0.3">
      <c r="A5100">
        <v>65936</v>
      </c>
      <c r="B5100" s="2">
        <v>41853</v>
      </c>
      <c r="C5100" s="3">
        <v>0.40486111111111112</v>
      </c>
      <c r="D5100" t="s">
        <v>31</v>
      </c>
      <c r="E5100" t="s">
        <v>27</v>
      </c>
      <c r="F5100" t="s">
        <v>15</v>
      </c>
      <c r="G5100" t="s">
        <v>5</v>
      </c>
      <c r="H5100">
        <v>28152</v>
      </c>
      <c r="I5100">
        <f>IF(Table3_1[[#This Row],[Status]]="Hired",1,0)</f>
        <v>1</v>
      </c>
      <c r="J5100" t="b">
        <f>OR((Table3_1[[#This Row],[Offered Salary]]&lt;$O$27),(Table3_1[[#This Row],[Offered Salary]]&gt;$O$28))</f>
        <v>0</v>
      </c>
      <c r="K5100" t="str">
        <f>IF(Table3_1[[#This Row],[Offered Salary]]&lt;$O$27,"Low",IF(Table3_1[[#This Row],[Offered Salary]]&gt;$O$28,"High",""))</f>
        <v/>
      </c>
      <c r="L5100" s="6">
        <f>((Table3_1[[#This Row],[Offered Salary]]-$O$25)/$O$26)</f>
        <v>-0.75675138654439855</v>
      </c>
    </row>
    <row r="5101" spans="1:12" x14ac:dyDescent="0.3">
      <c r="A5101">
        <v>793607</v>
      </c>
      <c r="B5101" s="2">
        <v>41838</v>
      </c>
      <c r="C5101" s="3">
        <v>0.39844907407407409</v>
      </c>
      <c r="D5101" t="s">
        <v>31</v>
      </c>
      <c r="E5101" t="s">
        <v>29</v>
      </c>
      <c r="F5101" t="s">
        <v>17</v>
      </c>
      <c r="G5101" t="s">
        <v>2</v>
      </c>
      <c r="H5101">
        <v>41403</v>
      </c>
      <c r="I5101">
        <f>IF(Table3_1[[#This Row],[Status]]="Hired",1,0)</f>
        <v>1</v>
      </c>
      <c r="J5101" t="b">
        <f>OR((Table3_1[[#This Row],[Offered Salary]]&lt;$O$27),(Table3_1[[#This Row],[Offered Salary]]&gt;$O$28))</f>
        <v>0</v>
      </c>
      <c r="K5101" t="str">
        <f>IF(Table3_1[[#This Row],[Offered Salary]]&lt;$O$27,"Low",IF(Table3_1[[#This Row],[Offered Salary]]&gt;$O$28,"High",""))</f>
        <v/>
      </c>
      <c r="L5101" s="6">
        <f>((Table3_1[[#This Row],[Offered Salary]]-$O$25)/$O$26)</f>
        <v>-0.29745212875303134</v>
      </c>
    </row>
    <row r="5102" spans="1:12" x14ac:dyDescent="0.3">
      <c r="A5102">
        <v>975812</v>
      </c>
      <c r="B5102" s="2">
        <v>41880</v>
      </c>
      <c r="C5102" s="3">
        <v>0.39809027777777778</v>
      </c>
      <c r="D5102" t="s">
        <v>31</v>
      </c>
      <c r="E5102" t="s">
        <v>29</v>
      </c>
      <c r="F5102" t="s">
        <v>17</v>
      </c>
      <c r="G5102" t="s">
        <v>2</v>
      </c>
      <c r="H5102">
        <v>93503</v>
      </c>
      <c r="I5102">
        <f>IF(Table3_1[[#This Row],[Status]]="Hired",1,0)</f>
        <v>1</v>
      </c>
      <c r="J5102" t="b">
        <f>OR((Table3_1[[#This Row],[Offered Salary]]&lt;$O$27),(Table3_1[[#This Row],[Offered Salary]]&gt;$O$28))</f>
        <v>0</v>
      </c>
      <c r="K5102" t="str">
        <f>IF(Table3_1[[#This Row],[Offered Salary]]&lt;$O$27,"Low",IF(Table3_1[[#This Row],[Offered Salary]]&gt;$O$28,"High",""))</f>
        <v/>
      </c>
      <c r="L5102" s="6">
        <f>((Table3_1[[#This Row],[Offered Salary]]-$O$25)/$O$26)</f>
        <v>1.5084109254262934</v>
      </c>
    </row>
    <row r="5103" spans="1:12" x14ac:dyDescent="0.3">
      <c r="A5103">
        <v>367308</v>
      </c>
      <c r="B5103" s="2">
        <v>41824</v>
      </c>
      <c r="C5103" s="3">
        <v>0.39717592592592593</v>
      </c>
      <c r="D5103" t="s">
        <v>31</v>
      </c>
      <c r="E5103" t="s">
        <v>29</v>
      </c>
      <c r="F5103" t="s">
        <v>17</v>
      </c>
      <c r="G5103" t="s">
        <v>5</v>
      </c>
      <c r="H5103">
        <v>22376</v>
      </c>
      <c r="I5103">
        <f>IF(Table3_1[[#This Row],[Status]]="Hired",1,0)</f>
        <v>1</v>
      </c>
      <c r="J5103" t="b">
        <f>OR((Table3_1[[#This Row],[Offered Salary]]&lt;$O$27),(Table3_1[[#This Row],[Offered Salary]]&gt;$O$28))</f>
        <v>0</v>
      </c>
      <c r="K5103" t="str">
        <f>IF(Table3_1[[#This Row],[Offered Salary]]&lt;$O$27,"Low",IF(Table3_1[[#This Row],[Offered Salary]]&gt;$O$28,"High",""))</f>
        <v/>
      </c>
      <c r="L5103" s="6">
        <f>((Table3_1[[#This Row],[Offered Salary]]-$O$25)/$O$26)</f>
        <v>-0.95695608905763807</v>
      </c>
    </row>
    <row r="5104" spans="1:12" x14ac:dyDescent="0.3">
      <c r="A5104">
        <v>86740</v>
      </c>
      <c r="B5104" s="2">
        <v>41867</v>
      </c>
      <c r="C5104" s="3">
        <v>0.68311342592592594</v>
      </c>
      <c r="D5104" t="s">
        <v>31</v>
      </c>
      <c r="E5104" t="s">
        <v>29</v>
      </c>
      <c r="F5104" t="s">
        <v>17</v>
      </c>
      <c r="G5104" t="s">
        <v>10</v>
      </c>
      <c r="H5104">
        <v>35230</v>
      </c>
      <c r="I5104">
        <f>IF(Table3_1[[#This Row],[Status]]="Hired",1,0)</f>
        <v>1</v>
      </c>
      <c r="J5104" t="b">
        <f>OR((Table3_1[[#This Row],[Offered Salary]]&lt;$O$27),(Table3_1[[#This Row],[Offered Salary]]&gt;$O$28))</f>
        <v>0</v>
      </c>
      <c r="K5104" t="str">
        <f>IF(Table3_1[[#This Row],[Offered Salary]]&lt;$O$27,"Low",IF(Table3_1[[#This Row],[Offered Salary]]&gt;$O$28,"High",""))</f>
        <v/>
      </c>
      <c r="L5104" s="6">
        <f>((Table3_1[[#This Row],[Offered Salary]]-$O$25)/$O$26)</f>
        <v>-0.51141743841615939</v>
      </c>
    </row>
    <row r="5105" spans="1:12" x14ac:dyDescent="0.3">
      <c r="A5105">
        <v>83318</v>
      </c>
      <c r="B5105" s="2">
        <v>41792</v>
      </c>
      <c r="C5105" s="3">
        <v>0.39706018518518521</v>
      </c>
      <c r="D5105" t="s">
        <v>31</v>
      </c>
      <c r="E5105" t="s">
        <v>29</v>
      </c>
      <c r="F5105" t="s">
        <v>13</v>
      </c>
      <c r="G5105" t="s">
        <v>10</v>
      </c>
      <c r="H5105">
        <v>25181</v>
      </c>
      <c r="I5105">
        <f>IF(Table3_1[[#This Row],[Status]]="Hired",1,0)</f>
        <v>1</v>
      </c>
      <c r="J5105" t="b">
        <f>OR((Table3_1[[#This Row],[Offered Salary]]&lt;$O$27),(Table3_1[[#This Row],[Offered Salary]]&gt;$O$28))</f>
        <v>0</v>
      </c>
      <c r="K5105" t="str">
        <f>IF(Table3_1[[#This Row],[Offered Salary]]&lt;$O$27,"Low",IF(Table3_1[[#This Row],[Offered Salary]]&gt;$O$28,"High",""))</f>
        <v/>
      </c>
      <c r="L5105" s="6">
        <f>((Table3_1[[#This Row],[Offered Salary]]-$O$25)/$O$26)</f>
        <v>-0.85973064055527715</v>
      </c>
    </row>
    <row r="5106" spans="1:12" x14ac:dyDescent="0.3">
      <c r="A5106">
        <v>213326</v>
      </c>
      <c r="B5106" s="2">
        <v>41792</v>
      </c>
      <c r="C5106" s="3">
        <v>0.39763888888888888</v>
      </c>
      <c r="D5106" t="s">
        <v>31</v>
      </c>
      <c r="E5106" t="s">
        <v>29</v>
      </c>
      <c r="F5106" t="s">
        <v>13</v>
      </c>
      <c r="G5106" t="s">
        <v>10</v>
      </c>
      <c r="H5106">
        <v>55181</v>
      </c>
      <c r="I5106">
        <f>IF(Table3_1[[#This Row],[Status]]="Hired",1,0)</f>
        <v>1</v>
      </c>
      <c r="J5106" t="b">
        <f>OR((Table3_1[[#This Row],[Offered Salary]]&lt;$O$27),(Table3_1[[#This Row],[Offered Salary]]&gt;$O$28))</f>
        <v>0</v>
      </c>
      <c r="K5106" t="str">
        <f>IF(Table3_1[[#This Row],[Offered Salary]]&lt;$O$27,"Low",IF(Table3_1[[#This Row],[Offered Salary]]&gt;$O$28,"High",""))</f>
        <v/>
      </c>
      <c r="L5106" s="6">
        <f>((Table3_1[[#This Row],[Offered Salary]]-$O$25)/$O$26)</f>
        <v>0.18011372845393095</v>
      </c>
    </row>
    <row r="5107" spans="1:12" x14ac:dyDescent="0.3">
      <c r="A5107">
        <v>463173</v>
      </c>
      <c r="B5107" s="2">
        <v>41827</v>
      </c>
      <c r="C5107" s="3">
        <v>0.39717592592592593</v>
      </c>
      <c r="D5107" t="s">
        <v>31</v>
      </c>
      <c r="E5107" t="s">
        <v>29</v>
      </c>
      <c r="F5107" t="s">
        <v>17</v>
      </c>
      <c r="G5107" t="s">
        <v>6</v>
      </c>
      <c r="H5107">
        <v>14640</v>
      </c>
      <c r="I5107">
        <f>IF(Table3_1[[#This Row],[Status]]="Hired",1,0)</f>
        <v>1</v>
      </c>
      <c r="J5107" t="b">
        <f>OR((Table3_1[[#This Row],[Offered Salary]]&lt;$O$27),(Table3_1[[#This Row],[Offered Salary]]&gt;$O$28))</f>
        <v>0</v>
      </c>
      <c r="K5107" t="str">
        <f>IF(Table3_1[[#This Row],[Offered Salary]]&lt;$O$27,"Low",IF(Table3_1[[#This Row],[Offered Salary]]&gt;$O$28,"High",""))</f>
        <v/>
      </c>
      <c r="L5107" s="6">
        <f>((Table3_1[[#This Row],[Offered Salary]]-$O$25)/$O$26)</f>
        <v>-1.2250972903461459</v>
      </c>
    </row>
    <row r="5108" spans="1:12" x14ac:dyDescent="0.3">
      <c r="A5108">
        <v>695060</v>
      </c>
      <c r="B5108" s="2">
        <v>41831</v>
      </c>
      <c r="C5108" s="3">
        <v>0.52717592592592588</v>
      </c>
      <c r="D5108" t="s">
        <v>31</v>
      </c>
      <c r="E5108" t="s">
        <v>29</v>
      </c>
      <c r="F5108" t="s">
        <v>17</v>
      </c>
      <c r="G5108" t="s">
        <v>2</v>
      </c>
      <c r="H5108">
        <v>73343</v>
      </c>
      <c r="I5108">
        <f>IF(Table3_1[[#This Row],[Status]]="Hired",1,0)</f>
        <v>1</v>
      </c>
      <c r="J5108" t="b">
        <f>OR((Table3_1[[#This Row],[Offered Salary]]&lt;$O$27),(Table3_1[[#This Row],[Offered Salary]]&gt;$O$28))</f>
        <v>0</v>
      </c>
      <c r="K5108" t="str">
        <f>IF(Table3_1[[#This Row],[Offered Salary]]&lt;$O$27,"Low",IF(Table3_1[[#This Row],[Offered Salary]]&gt;$O$28,"High",""))</f>
        <v/>
      </c>
      <c r="L5108" s="6">
        <f>((Table3_1[[#This Row],[Offered Salary]]-$O$25)/$O$26)</f>
        <v>0.8096355094521055</v>
      </c>
    </row>
    <row r="5109" spans="1:12" x14ac:dyDescent="0.3">
      <c r="A5109">
        <v>537402</v>
      </c>
      <c r="B5109" s="2">
        <v>41806</v>
      </c>
      <c r="C5109" s="3">
        <v>0.73310185185185184</v>
      </c>
      <c r="D5109" t="s">
        <v>31</v>
      </c>
      <c r="E5109" t="s">
        <v>29</v>
      </c>
      <c r="F5109" t="s">
        <v>17</v>
      </c>
      <c r="G5109" t="s">
        <v>4</v>
      </c>
      <c r="H5109">
        <v>89931</v>
      </c>
      <c r="I5109">
        <f>IF(Table3_1[[#This Row],[Status]]="Hired",1,0)</f>
        <v>1</v>
      </c>
      <c r="J5109" t="b">
        <f>OR((Table3_1[[#This Row],[Offered Salary]]&lt;$O$27),(Table3_1[[#This Row],[Offered Salary]]&gt;$O$28))</f>
        <v>0</v>
      </c>
      <c r="K5109" t="str">
        <f>IF(Table3_1[[#This Row],[Offered Salary]]&lt;$O$27,"Low",IF(Table3_1[[#This Row],[Offered Salary]]&gt;$O$28,"High",""))</f>
        <v/>
      </c>
      <c r="L5109" s="6">
        <f>((Table3_1[[#This Row],[Offered Salary]]-$O$25)/$O$26)</f>
        <v>1.3846001225562636</v>
      </c>
    </row>
    <row r="5110" spans="1:12" x14ac:dyDescent="0.3">
      <c r="A5110">
        <v>35660</v>
      </c>
      <c r="B5110" s="2">
        <v>41841</v>
      </c>
      <c r="C5110" s="3">
        <v>0.39806712962962965</v>
      </c>
      <c r="D5110" t="s">
        <v>31</v>
      </c>
      <c r="E5110" t="s">
        <v>29</v>
      </c>
      <c r="F5110" t="s">
        <v>17</v>
      </c>
      <c r="G5110" t="s">
        <v>2</v>
      </c>
      <c r="H5110">
        <v>9687</v>
      </c>
      <c r="I5110">
        <f>IF(Table3_1[[#This Row],[Status]]="Hired",1,0)</f>
        <v>1</v>
      </c>
      <c r="J5110" t="b">
        <f>OR((Table3_1[[#This Row],[Offered Salary]]&lt;$O$27),(Table3_1[[#This Row],[Offered Salary]]&gt;$O$28))</f>
        <v>1</v>
      </c>
      <c r="K5110" t="str">
        <f>IF(Table3_1[[#This Row],[Offered Salary]]&lt;$O$27,"Low",IF(Table3_1[[#This Row],[Offered Salary]]&gt;$O$28,"High",""))</f>
        <v>Low</v>
      </c>
      <c r="L5110" s="6">
        <f>((Table3_1[[#This Row],[Offered Salary]]-$O$25)/$O$26)</f>
        <v>-1.3967755956695662</v>
      </c>
    </row>
    <row r="5111" spans="1:12" x14ac:dyDescent="0.3">
      <c r="A5111">
        <v>197879</v>
      </c>
      <c r="B5111" s="2">
        <v>41841</v>
      </c>
      <c r="C5111" s="3">
        <v>0.3972222222222222</v>
      </c>
      <c r="D5111" t="s">
        <v>31</v>
      </c>
      <c r="E5111" t="s">
        <v>28</v>
      </c>
      <c r="F5111" t="s">
        <v>17</v>
      </c>
      <c r="G5111" t="s">
        <v>2</v>
      </c>
      <c r="H5111">
        <v>40787</v>
      </c>
      <c r="I5111">
        <f>IF(Table3_1[[#This Row],[Status]]="Hired",1,0)</f>
        <v>1</v>
      </c>
      <c r="J5111" t="b">
        <f>OR((Table3_1[[#This Row],[Offered Salary]]&lt;$O$27),(Table3_1[[#This Row],[Offered Salary]]&gt;$O$28))</f>
        <v>0</v>
      </c>
      <c r="K5111" t="str">
        <f>IF(Table3_1[[#This Row],[Offered Salary]]&lt;$O$27,"Low",IF(Table3_1[[#This Row],[Offered Salary]]&gt;$O$28,"High",""))</f>
        <v/>
      </c>
      <c r="L5111" s="6">
        <f>((Table3_1[[#This Row],[Offered Salary]]-$O$25)/$O$26)</f>
        <v>-0.3188035997966871</v>
      </c>
    </row>
    <row r="5112" spans="1:12" x14ac:dyDescent="0.3">
      <c r="A5112">
        <v>830455</v>
      </c>
      <c r="B5112" s="2">
        <v>41872</v>
      </c>
      <c r="C5112" s="3">
        <v>0.51521990740740742</v>
      </c>
      <c r="D5112" t="s">
        <v>31</v>
      </c>
      <c r="E5112" t="s">
        <v>29</v>
      </c>
      <c r="F5112" t="s">
        <v>17</v>
      </c>
      <c r="G5112" t="s">
        <v>2</v>
      </c>
      <c r="H5112">
        <v>36607</v>
      </c>
      <c r="I5112">
        <f>IF(Table3_1[[#This Row],[Status]]="Hired",1,0)</f>
        <v>1</v>
      </c>
      <c r="J5112" t="b">
        <f>OR((Table3_1[[#This Row],[Offered Salary]]&lt;$O$27),(Table3_1[[#This Row],[Offered Salary]]&gt;$O$28))</f>
        <v>0</v>
      </c>
      <c r="K5112" t="str">
        <f>IF(Table3_1[[#This Row],[Offered Salary]]&lt;$O$27,"Low",IF(Table3_1[[#This Row],[Offered Salary]]&gt;$O$28,"High",""))</f>
        <v/>
      </c>
      <c r="L5112" s="6">
        <f>((Table3_1[[#This Row],[Offered Salary]]-$O$25)/$O$26)</f>
        <v>-0.46368858187863676</v>
      </c>
    </row>
    <row r="5113" spans="1:12" x14ac:dyDescent="0.3">
      <c r="A5113">
        <v>950873</v>
      </c>
      <c r="B5113" s="2">
        <v>41876</v>
      </c>
      <c r="C5113" s="3">
        <v>0.3986574074074074</v>
      </c>
      <c r="D5113" t="s">
        <v>31</v>
      </c>
      <c r="E5113" t="s">
        <v>29</v>
      </c>
      <c r="F5113" t="s">
        <v>17</v>
      </c>
      <c r="G5113" t="s">
        <v>4</v>
      </c>
      <c r="H5113">
        <v>88043</v>
      </c>
      <c r="I5113">
        <f>IF(Table3_1[[#This Row],[Status]]="Hired",1,0)</f>
        <v>1</v>
      </c>
      <c r="J5113" t="b">
        <f>OR((Table3_1[[#This Row],[Offered Salary]]&lt;$O$27),(Table3_1[[#This Row],[Offered Salary]]&gt;$O$28))</f>
        <v>0</v>
      </c>
      <c r="K5113" t="str">
        <f>IF(Table3_1[[#This Row],[Offered Salary]]&lt;$O$27,"Low",IF(Table3_1[[#This Row],[Offered Salary]]&gt;$O$28,"High",""))</f>
        <v/>
      </c>
      <c r="L5113" s="6">
        <f>((Table3_1[[#This Row],[Offered Salary]]-$O$25)/$O$26)</f>
        <v>1.3191592502666174</v>
      </c>
    </row>
    <row r="5114" spans="1:12" x14ac:dyDescent="0.3">
      <c r="A5114">
        <v>702038</v>
      </c>
      <c r="B5114" s="2">
        <v>41876</v>
      </c>
      <c r="C5114" s="3">
        <v>0.39710648148148148</v>
      </c>
      <c r="D5114" t="s">
        <v>31</v>
      </c>
      <c r="E5114" t="s">
        <v>29</v>
      </c>
      <c r="F5114" t="s">
        <v>12</v>
      </c>
      <c r="G5114" t="s">
        <v>4</v>
      </c>
      <c r="H5114">
        <v>17389</v>
      </c>
      <c r="I5114">
        <f>IF(Table3_1[[#This Row],[Status]]="Hired",1,0)</f>
        <v>1</v>
      </c>
      <c r="J5114" t="b">
        <f>OR((Table3_1[[#This Row],[Offered Salary]]&lt;$O$27),(Table3_1[[#This Row],[Offered Salary]]&gt;$O$28))</f>
        <v>0</v>
      </c>
      <c r="K5114" t="str">
        <f>IF(Table3_1[[#This Row],[Offered Salary]]&lt;$O$27,"Low",IF(Table3_1[[#This Row],[Offered Salary]]&gt;$O$28,"High",""))</f>
        <v/>
      </c>
      <c r="L5114" s="6">
        <f>((Table3_1[[#This Row],[Offered Salary]]-$O$25)/$O$26)</f>
        <v>-1.1298128846659354</v>
      </c>
    </row>
    <row r="5115" spans="1:12" x14ac:dyDescent="0.3">
      <c r="A5115">
        <v>932524</v>
      </c>
      <c r="B5115" s="2">
        <v>41876</v>
      </c>
      <c r="C5115" s="3">
        <v>0.39922453703703703</v>
      </c>
      <c r="D5115" t="s">
        <v>31</v>
      </c>
      <c r="E5115" t="s">
        <v>27</v>
      </c>
      <c r="F5115" t="s">
        <v>12</v>
      </c>
      <c r="G5115" t="s">
        <v>4</v>
      </c>
      <c r="H5115">
        <v>17353</v>
      </c>
      <c r="I5115">
        <f>IF(Table3_1[[#This Row],[Status]]="Hired",1,0)</f>
        <v>1</v>
      </c>
      <c r="J5115" t="b">
        <f>OR((Table3_1[[#This Row],[Offered Salary]]&lt;$O$27),(Table3_1[[#This Row],[Offered Salary]]&gt;$O$28))</f>
        <v>0</v>
      </c>
      <c r="K5115" t="str">
        <f>IF(Table3_1[[#This Row],[Offered Salary]]&lt;$O$27,"Low",IF(Table3_1[[#This Row],[Offered Salary]]&gt;$O$28,"High",""))</f>
        <v/>
      </c>
      <c r="L5115" s="6">
        <f>((Table3_1[[#This Row],[Offered Salary]]-$O$25)/$O$26)</f>
        <v>-1.1310606979087465</v>
      </c>
    </row>
    <row r="5116" spans="1:12" x14ac:dyDescent="0.3">
      <c r="A5116">
        <v>572607</v>
      </c>
      <c r="B5116" s="2">
        <v>41876</v>
      </c>
      <c r="C5116" s="3">
        <v>0.40005787037037038</v>
      </c>
      <c r="D5116" t="s">
        <v>31</v>
      </c>
      <c r="E5116" t="s">
        <v>27</v>
      </c>
      <c r="F5116" t="s">
        <v>12</v>
      </c>
      <c r="G5116" t="s">
        <v>4</v>
      </c>
      <c r="H5116">
        <v>15884</v>
      </c>
      <c r="I5116">
        <f>IF(Table3_1[[#This Row],[Status]]="Hired",1,0)</f>
        <v>1</v>
      </c>
      <c r="J5116" t="b">
        <f>OR((Table3_1[[#This Row],[Offered Salary]]&lt;$O$27),(Table3_1[[#This Row],[Offered Salary]]&gt;$O$28))</f>
        <v>0</v>
      </c>
      <c r="K5116" t="str">
        <f>IF(Table3_1[[#This Row],[Offered Salary]]&lt;$O$27,"Low",IF(Table3_1[[#This Row],[Offered Salary]]&gt;$O$28,"High",""))</f>
        <v/>
      </c>
      <c r="L5116" s="6">
        <f>((Table3_1[[#This Row],[Offered Salary]]-$O$25)/$O$26)</f>
        <v>-1.1819784105112308</v>
      </c>
    </row>
    <row r="5117" spans="1:12" x14ac:dyDescent="0.3">
      <c r="A5117">
        <v>676608</v>
      </c>
      <c r="B5117" s="2">
        <v>41876</v>
      </c>
      <c r="C5117" s="3">
        <v>0.40206018518518516</v>
      </c>
      <c r="D5117" t="s">
        <v>31</v>
      </c>
      <c r="E5117" t="s">
        <v>27</v>
      </c>
      <c r="F5117" t="s">
        <v>12</v>
      </c>
      <c r="G5117" t="s">
        <v>4</v>
      </c>
      <c r="H5117">
        <v>12376</v>
      </c>
      <c r="I5117">
        <f>IF(Table3_1[[#This Row],[Status]]="Hired",1,0)</f>
        <v>1</v>
      </c>
      <c r="J5117" t="b">
        <f>OR((Table3_1[[#This Row],[Offered Salary]]&lt;$O$27),(Table3_1[[#This Row],[Offered Salary]]&gt;$O$28))</f>
        <v>1</v>
      </c>
      <c r="K5117" t="str">
        <f>IF(Table3_1[[#This Row],[Offered Salary]]&lt;$O$27,"Low",IF(Table3_1[[#This Row],[Offered Salary]]&gt;$O$28,"High",""))</f>
        <v>Low</v>
      </c>
      <c r="L5117" s="6">
        <f>((Table3_1[[#This Row],[Offered Salary]]-$O$25)/$O$26)</f>
        <v>-1.3035708787273741</v>
      </c>
    </row>
    <row r="5118" spans="1:12" x14ac:dyDescent="0.3">
      <c r="A5118">
        <v>252925</v>
      </c>
      <c r="B5118" s="2">
        <v>41876</v>
      </c>
      <c r="C5118" s="3">
        <v>0.40271990740740743</v>
      </c>
      <c r="D5118" t="s">
        <v>31</v>
      </c>
      <c r="E5118" t="s">
        <v>29</v>
      </c>
      <c r="F5118" t="s">
        <v>12</v>
      </c>
      <c r="G5118" t="s">
        <v>4</v>
      </c>
      <c r="H5118">
        <v>19962</v>
      </c>
      <c r="I5118">
        <f>IF(Table3_1[[#This Row],[Status]]="Hired",1,0)</f>
        <v>1</v>
      </c>
      <c r="J5118" t="b">
        <f>OR((Table3_1[[#This Row],[Offered Salary]]&lt;$O$27),(Table3_1[[#This Row],[Offered Salary]]&gt;$O$28))</f>
        <v>0</v>
      </c>
      <c r="K5118" t="str">
        <f>IF(Table3_1[[#This Row],[Offered Salary]]&lt;$O$27,"Low",IF(Table3_1[[#This Row],[Offered Salary]]&gt;$O$28,"High",""))</f>
        <v/>
      </c>
      <c r="L5118" s="6">
        <f>((Table3_1[[#This Row],[Offered Salary]]-$O$25)/$O$26)</f>
        <v>-1.0406288992839123</v>
      </c>
    </row>
    <row r="5119" spans="1:12" x14ac:dyDescent="0.3">
      <c r="A5119">
        <v>946654</v>
      </c>
      <c r="B5119" s="2">
        <v>41820</v>
      </c>
      <c r="C5119" s="3">
        <v>0.39699074074074076</v>
      </c>
      <c r="D5119" t="s">
        <v>30</v>
      </c>
      <c r="E5119" t="s">
        <v>27</v>
      </c>
      <c r="F5119" t="s">
        <v>20</v>
      </c>
      <c r="G5119" t="s">
        <v>1</v>
      </c>
      <c r="H5119">
        <v>18024</v>
      </c>
      <c r="I5119">
        <f>IF(Table3_1[[#This Row],[Status]]="Hired",1,0)</f>
        <v>0</v>
      </c>
      <c r="J5119" t="b">
        <f>OR((Table3_1[[#This Row],[Offered Salary]]&lt;$O$27),(Table3_1[[#This Row],[Offered Salary]]&gt;$O$28))</f>
        <v>0</v>
      </c>
      <c r="K5119" t="str">
        <f>IF(Table3_1[[#This Row],[Offered Salary]]&lt;$O$27,"Low",IF(Table3_1[[#This Row],[Offered Salary]]&gt;$O$28,"High",""))</f>
        <v/>
      </c>
      <c r="L5119" s="6">
        <f>((Table3_1[[#This Row],[Offered Salary]]-$O$25)/$O$26)</f>
        <v>-1.1078028455219071</v>
      </c>
    </row>
    <row r="5120" spans="1:12" x14ac:dyDescent="0.3">
      <c r="A5120">
        <v>794731</v>
      </c>
      <c r="B5120" s="2">
        <v>41821</v>
      </c>
      <c r="C5120" s="3">
        <v>0.30484953703703704</v>
      </c>
      <c r="D5120" t="s">
        <v>31</v>
      </c>
      <c r="E5120" t="s">
        <v>29</v>
      </c>
      <c r="F5120" t="s">
        <v>20</v>
      </c>
      <c r="G5120" t="s">
        <v>1</v>
      </c>
      <c r="H5120">
        <v>69332</v>
      </c>
      <c r="I5120">
        <f>IF(Table3_1[[#This Row],[Status]]="Hired",1,0)</f>
        <v>1</v>
      </c>
      <c r="J5120" t="b">
        <f>OR((Table3_1[[#This Row],[Offered Salary]]&lt;$O$27),(Table3_1[[#This Row],[Offered Salary]]&gt;$O$28))</f>
        <v>0</v>
      </c>
      <c r="K5120" t="str">
        <f>IF(Table3_1[[#This Row],[Offered Salary]]&lt;$O$27,"Low",IF(Table3_1[[#This Row],[Offered Salary]]&gt;$O$28,"High",""))</f>
        <v/>
      </c>
      <c r="L5120" s="6">
        <f>((Table3_1[[#This Row],[Offered Salary]]-$O$25)/$O$26)</f>
        <v>0.67060831731557446</v>
      </c>
    </row>
    <row r="5121" spans="1:12" x14ac:dyDescent="0.3">
      <c r="A5121">
        <v>579885</v>
      </c>
      <c r="B5121" s="2">
        <v>41834</v>
      </c>
      <c r="C5121" s="3">
        <v>0.39699074074074076</v>
      </c>
      <c r="D5121" t="s">
        <v>31</v>
      </c>
      <c r="E5121" t="s">
        <v>27</v>
      </c>
      <c r="F5121" t="s">
        <v>20</v>
      </c>
      <c r="G5121" t="s">
        <v>1</v>
      </c>
      <c r="H5121">
        <v>96590</v>
      </c>
      <c r="I5121">
        <f>IF(Table3_1[[#This Row],[Status]]="Hired",1,0)</f>
        <v>1</v>
      </c>
      <c r="J5121" t="b">
        <f>OR((Table3_1[[#This Row],[Offered Salary]]&lt;$O$27),(Table3_1[[#This Row],[Offered Salary]]&gt;$O$28))</f>
        <v>0</v>
      </c>
      <c r="K5121" t="str">
        <f>IF(Table3_1[[#This Row],[Offered Salary]]&lt;$O$27,"Low",IF(Table3_1[[#This Row],[Offered Salary]]&gt;$O$28,"High",""))</f>
        <v/>
      </c>
      <c r="L5121" s="6">
        <f>((Table3_1[[#This Row],[Offered Salary]]-$O$25)/$O$26)</f>
        <v>1.6154109109973409</v>
      </c>
    </row>
    <row r="5122" spans="1:12" x14ac:dyDescent="0.3">
      <c r="A5122">
        <v>546970</v>
      </c>
      <c r="B5122" s="2">
        <v>41839</v>
      </c>
      <c r="C5122" s="3">
        <v>0.64982638888888888</v>
      </c>
      <c r="D5122" t="s">
        <v>31</v>
      </c>
      <c r="E5122" t="s">
        <v>28</v>
      </c>
      <c r="F5122" t="s">
        <v>20</v>
      </c>
      <c r="G5122" t="s">
        <v>1</v>
      </c>
      <c r="H5122">
        <v>65116</v>
      </c>
      <c r="I5122">
        <f>IF(Table3_1[[#This Row],[Status]]="Hired",1,0)</f>
        <v>1</v>
      </c>
      <c r="J5122" t="b">
        <f>OR((Table3_1[[#This Row],[Offered Salary]]&lt;$O$27),(Table3_1[[#This Row],[Offered Salary]]&gt;$O$28))</f>
        <v>0</v>
      </c>
      <c r="K5122" t="str">
        <f>IF(Table3_1[[#This Row],[Offered Salary]]&lt;$O$27,"Low",IF(Table3_1[[#This Row],[Offered Salary]]&gt;$O$28,"High",""))</f>
        <v/>
      </c>
      <c r="L5122" s="6">
        <f>((Table3_1[[#This Row],[Offered Salary]]-$O$25)/$O$26)</f>
        <v>0.52447552199081371</v>
      </c>
    </row>
    <row r="5123" spans="1:12" x14ac:dyDescent="0.3">
      <c r="A5123">
        <v>180813</v>
      </c>
      <c r="B5123" s="2">
        <v>41870</v>
      </c>
      <c r="C5123" s="3">
        <v>0.37741898148148151</v>
      </c>
      <c r="D5123" t="s">
        <v>31</v>
      </c>
      <c r="E5123" t="s">
        <v>28</v>
      </c>
      <c r="F5123" t="s">
        <v>17</v>
      </c>
      <c r="G5123" t="s">
        <v>10</v>
      </c>
      <c r="H5123">
        <v>93776</v>
      </c>
      <c r="I5123">
        <f>IF(Table3_1[[#This Row],[Status]]="Hired",1,0)</f>
        <v>1</v>
      </c>
      <c r="J5123" t="b">
        <f>OR((Table3_1[[#This Row],[Offered Salary]]&lt;$O$27),(Table3_1[[#This Row],[Offered Salary]]&gt;$O$28))</f>
        <v>0</v>
      </c>
      <c r="K5123" t="str">
        <f>IF(Table3_1[[#This Row],[Offered Salary]]&lt;$O$27,"Low",IF(Table3_1[[#This Row],[Offered Salary]]&gt;$O$28,"High",""))</f>
        <v/>
      </c>
      <c r="L5123" s="6">
        <f>((Table3_1[[#This Row],[Offered Salary]]-$O$25)/$O$26)</f>
        <v>1.5178735091842772</v>
      </c>
    </row>
    <row r="5124" spans="1:12" x14ac:dyDescent="0.3">
      <c r="A5124">
        <v>638194</v>
      </c>
      <c r="B5124" s="2">
        <v>41856</v>
      </c>
      <c r="C5124" s="3">
        <v>0.39701388888888889</v>
      </c>
      <c r="D5124" t="s">
        <v>31</v>
      </c>
      <c r="E5124" t="s">
        <v>29</v>
      </c>
      <c r="F5124" t="s">
        <v>17</v>
      </c>
      <c r="G5124" t="s">
        <v>8</v>
      </c>
      <c r="H5124">
        <v>41584</v>
      </c>
      <c r="I5124">
        <f>IF(Table3_1[[#This Row],[Status]]="Hired",1,0)</f>
        <v>1</v>
      </c>
      <c r="J5124" t="b">
        <f>OR((Table3_1[[#This Row],[Offered Salary]]&lt;$O$27),(Table3_1[[#This Row],[Offered Salary]]&gt;$O$28))</f>
        <v>0</v>
      </c>
      <c r="K5124" t="str">
        <f>IF(Table3_1[[#This Row],[Offered Salary]]&lt;$O$27,"Low",IF(Table3_1[[#This Row],[Offered Salary]]&gt;$O$28,"High",""))</f>
        <v/>
      </c>
      <c r="L5124" s="6">
        <f>((Table3_1[[#This Row],[Offered Salary]]-$O$25)/$O$26)</f>
        <v>-0.29117840106000914</v>
      </c>
    </row>
    <row r="5125" spans="1:12" x14ac:dyDescent="0.3">
      <c r="A5125">
        <v>245884</v>
      </c>
      <c r="B5125" s="2">
        <v>41857</v>
      </c>
      <c r="C5125" s="3">
        <v>0.44295138888888891</v>
      </c>
      <c r="D5125" t="s">
        <v>31</v>
      </c>
      <c r="E5125" t="s">
        <v>28</v>
      </c>
      <c r="F5125" t="s">
        <v>17</v>
      </c>
      <c r="G5125" t="s">
        <v>8</v>
      </c>
      <c r="H5125">
        <v>33170</v>
      </c>
      <c r="I5125">
        <f>IF(Table3_1[[#This Row],[Status]]="Hired",1,0)</f>
        <v>1</v>
      </c>
      <c r="J5125" t="b">
        <f>OR((Table3_1[[#This Row],[Offered Salary]]&lt;$O$27),(Table3_1[[#This Row],[Offered Salary]]&gt;$O$28))</f>
        <v>0</v>
      </c>
      <c r="K5125" t="str">
        <f>IF(Table3_1[[#This Row],[Offered Salary]]&lt;$O$27,"Low",IF(Table3_1[[#This Row],[Offered Salary]]&gt;$O$28,"High",""))</f>
        <v/>
      </c>
      <c r="L5125" s="6">
        <f>((Table3_1[[#This Row],[Offered Salary]]-$O$25)/$O$26)</f>
        <v>-0.582820085088125</v>
      </c>
    </row>
    <row r="5126" spans="1:12" x14ac:dyDescent="0.3">
      <c r="A5126">
        <v>445947</v>
      </c>
      <c r="B5126" s="2">
        <v>41849</v>
      </c>
      <c r="C5126" s="3">
        <v>0.39703703703703702</v>
      </c>
      <c r="D5126" t="s">
        <v>31</v>
      </c>
      <c r="E5126" t="s">
        <v>29</v>
      </c>
      <c r="F5126" t="s">
        <v>19</v>
      </c>
      <c r="G5126" t="s">
        <v>2</v>
      </c>
      <c r="H5126">
        <v>4043</v>
      </c>
      <c r="I5126">
        <f>IF(Table3_1[[#This Row],[Status]]="Hired",1,0)</f>
        <v>1</v>
      </c>
      <c r="J5126" t="b">
        <f>OR((Table3_1[[#This Row],[Offered Salary]]&lt;$O$27),(Table3_1[[#This Row],[Offered Salary]]&gt;$O$28))</f>
        <v>1</v>
      </c>
      <c r="K5126" t="str">
        <f>IF(Table3_1[[#This Row],[Offered Salary]]&lt;$O$27,"Low",IF(Table3_1[[#This Row],[Offered Salary]]&gt;$O$28,"High",""))</f>
        <v>Low</v>
      </c>
      <c r="L5126" s="6">
        <f>((Table3_1[[#This Row],[Offered Salary]]-$O$25)/$O$26)</f>
        <v>-1.5924049829591651</v>
      </c>
    </row>
    <row r="5127" spans="1:12" x14ac:dyDescent="0.3">
      <c r="A5127">
        <v>680938</v>
      </c>
      <c r="B5127" s="2">
        <v>41844</v>
      </c>
      <c r="C5127" s="3">
        <v>0.50291666666666668</v>
      </c>
      <c r="D5127" t="s">
        <v>31</v>
      </c>
      <c r="E5127" t="s">
        <v>29</v>
      </c>
      <c r="F5127" t="s">
        <v>14</v>
      </c>
      <c r="G5127" t="s">
        <v>2</v>
      </c>
      <c r="H5127">
        <v>23443</v>
      </c>
      <c r="I5127">
        <f>IF(Table3_1[[#This Row],[Status]]="Hired",1,0)</f>
        <v>1</v>
      </c>
      <c r="J5127" t="b">
        <f>OR((Table3_1[[#This Row],[Offered Salary]]&lt;$O$27),(Table3_1[[#This Row],[Offered Salary]]&gt;$O$28))</f>
        <v>0</v>
      </c>
      <c r="K5127" t="str">
        <f>IF(Table3_1[[#This Row],[Offered Salary]]&lt;$O$27,"Low",IF(Table3_1[[#This Row],[Offered Salary]]&gt;$O$28,"High",""))</f>
        <v/>
      </c>
      <c r="L5127" s="6">
        <f>((Table3_1[[#This Row],[Offered Salary]]-$O$25)/$O$26)</f>
        <v>-0.91997229099987721</v>
      </c>
    </row>
    <row r="5128" spans="1:12" x14ac:dyDescent="0.3">
      <c r="A5128">
        <v>621039</v>
      </c>
      <c r="B5128" s="2">
        <v>41799</v>
      </c>
      <c r="C5128" s="3">
        <v>0.57533564814814819</v>
      </c>
      <c r="D5128" t="s">
        <v>31</v>
      </c>
      <c r="E5128" t="s">
        <v>29</v>
      </c>
      <c r="F5128" t="s">
        <v>14</v>
      </c>
      <c r="G5128" t="s">
        <v>8</v>
      </c>
      <c r="H5128">
        <v>75429</v>
      </c>
      <c r="I5128">
        <f>IF(Table3_1[[#This Row],[Status]]="Hired",1,0)</f>
        <v>1</v>
      </c>
      <c r="J5128" t="b">
        <f>OR((Table3_1[[#This Row],[Offered Salary]]&lt;$O$27),(Table3_1[[#This Row],[Offered Salary]]&gt;$O$28))</f>
        <v>0</v>
      </c>
      <c r="K5128" t="str">
        <f>IF(Table3_1[[#This Row],[Offered Salary]]&lt;$O$27,"Low",IF(Table3_1[[#This Row],[Offered Salary]]&gt;$O$28,"High",""))</f>
        <v/>
      </c>
      <c r="L5128" s="6">
        <f>((Table3_1[[#This Row],[Offered Salary]]-$O$25)/$O$26)</f>
        <v>0.88193935457721251</v>
      </c>
    </row>
    <row r="5129" spans="1:12" x14ac:dyDescent="0.3">
      <c r="A5129">
        <v>371445</v>
      </c>
      <c r="B5129" s="2">
        <v>41836</v>
      </c>
      <c r="C5129" s="3">
        <v>0.34589120370370369</v>
      </c>
      <c r="D5129" t="s">
        <v>31</v>
      </c>
      <c r="E5129" t="s">
        <v>29</v>
      </c>
      <c r="F5129" t="s">
        <v>17</v>
      </c>
      <c r="G5129" t="s">
        <v>2</v>
      </c>
      <c r="H5129">
        <v>74516</v>
      </c>
      <c r="I5129">
        <f>IF(Table3_1[[#This Row],[Status]]="Hired",1,0)</f>
        <v>1</v>
      </c>
      <c r="J5129" t="b">
        <f>OR((Table3_1[[#This Row],[Offered Salary]]&lt;$O$27),(Table3_1[[#This Row],[Offered Salary]]&gt;$O$28))</f>
        <v>0</v>
      </c>
      <c r="K5129" t="str">
        <f>IF(Table3_1[[#This Row],[Offered Salary]]&lt;$O$27,"Low",IF(Table3_1[[#This Row],[Offered Salary]]&gt;$O$28,"High",""))</f>
        <v/>
      </c>
      <c r="L5129" s="6">
        <f>((Table3_1[[#This Row],[Offered Salary]]-$O$25)/$O$26)</f>
        <v>0.85029342428036558</v>
      </c>
    </row>
    <row r="5130" spans="1:12" x14ac:dyDescent="0.3">
      <c r="A5130">
        <v>170341</v>
      </c>
      <c r="B5130" s="2">
        <v>41872</v>
      </c>
      <c r="C5130" s="3">
        <v>0.39693287037037039</v>
      </c>
      <c r="D5130" t="s">
        <v>31</v>
      </c>
      <c r="E5130" t="s">
        <v>29</v>
      </c>
      <c r="F5130" t="s">
        <v>17</v>
      </c>
      <c r="G5130" t="s">
        <v>2</v>
      </c>
      <c r="H5130">
        <v>80813</v>
      </c>
      <c r="I5130">
        <f>IF(Table3_1[[#This Row],[Status]]="Hired",1,0)</f>
        <v>1</v>
      </c>
      <c r="J5130" t="b">
        <f>OR((Table3_1[[#This Row],[Offered Salary]]&lt;$O$27),(Table3_1[[#This Row],[Offered Salary]]&gt;$O$28))</f>
        <v>0</v>
      </c>
      <c r="K5130" t="str">
        <f>IF(Table3_1[[#This Row],[Offered Salary]]&lt;$O$27,"Low",IF(Table3_1[[#This Row],[Offered Salary]]&gt;$O$28,"High",""))</f>
        <v/>
      </c>
      <c r="L5130" s="6">
        <f>((Table3_1[[#This Row],[Offered Salary]]-$O$25)/$O$26)</f>
        <v>1.0685567573353985</v>
      </c>
    </row>
    <row r="5131" spans="1:12" x14ac:dyDescent="0.3">
      <c r="A5131">
        <v>153039</v>
      </c>
      <c r="B5131" s="2">
        <v>41872</v>
      </c>
      <c r="C5131" s="3">
        <v>0.39822916666666669</v>
      </c>
      <c r="D5131" t="s">
        <v>31</v>
      </c>
      <c r="E5131" t="s">
        <v>29</v>
      </c>
      <c r="F5131" t="s">
        <v>17</v>
      </c>
      <c r="G5131" t="s">
        <v>2</v>
      </c>
      <c r="H5131">
        <v>76503</v>
      </c>
      <c r="I5131">
        <f>IF(Table3_1[[#This Row],[Status]]="Hired",1,0)</f>
        <v>1</v>
      </c>
      <c r="J5131" t="b">
        <f>OR((Table3_1[[#This Row],[Offered Salary]]&lt;$O$27),(Table3_1[[#This Row],[Offered Salary]]&gt;$O$28))</f>
        <v>0</v>
      </c>
      <c r="K5131" t="str">
        <f>IF(Table3_1[[#This Row],[Offered Salary]]&lt;$O$27,"Low",IF(Table3_1[[#This Row],[Offered Salary]]&gt;$O$28,"High",""))</f>
        <v/>
      </c>
      <c r="L5131" s="6">
        <f>((Table3_1[[#This Row],[Offered Salary]]-$O$25)/$O$26)</f>
        <v>0.9191657829877421</v>
      </c>
    </row>
    <row r="5132" spans="1:12" x14ac:dyDescent="0.3">
      <c r="A5132">
        <v>579365</v>
      </c>
      <c r="B5132" s="2">
        <v>41823</v>
      </c>
      <c r="C5132" s="3">
        <v>0.39986111111111111</v>
      </c>
      <c r="D5132" t="s">
        <v>30</v>
      </c>
      <c r="E5132" t="s">
        <v>27</v>
      </c>
      <c r="F5132" t="s">
        <v>18</v>
      </c>
      <c r="G5132" t="s">
        <v>2</v>
      </c>
      <c r="H5132">
        <v>71175</v>
      </c>
      <c r="I5132">
        <f>IF(Table3_1[[#This Row],[Status]]="Hired",1,0)</f>
        <v>0</v>
      </c>
      <c r="J5132" t="b">
        <f>OR((Table3_1[[#This Row],[Offered Salary]]&lt;$O$27),(Table3_1[[#This Row],[Offered Salary]]&gt;$O$28))</f>
        <v>0</v>
      </c>
      <c r="K5132" t="str">
        <f>IF(Table3_1[[#This Row],[Offered Salary]]&lt;$O$27,"Low",IF(Table3_1[[#This Row],[Offered Salary]]&gt;$O$28,"High",""))</f>
        <v/>
      </c>
      <c r="L5132" s="6">
        <f>((Table3_1[[#This Row],[Offered Salary]]-$O$25)/$O$26)</f>
        <v>0.73448942305170672</v>
      </c>
    </row>
    <row r="5133" spans="1:12" x14ac:dyDescent="0.3">
      <c r="A5133">
        <v>987206</v>
      </c>
      <c r="B5133" s="2">
        <v>41852</v>
      </c>
      <c r="C5133" s="3">
        <v>0.71119212962962963</v>
      </c>
      <c r="D5133" t="s">
        <v>31</v>
      </c>
      <c r="E5133" t="s">
        <v>27</v>
      </c>
      <c r="F5133" t="s">
        <v>18</v>
      </c>
      <c r="G5133" t="s">
        <v>2</v>
      </c>
      <c r="H5133">
        <v>69538</v>
      </c>
      <c r="I5133">
        <f>IF(Table3_1[[#This Row],[Status]]="Hired",1,0)</f>
        <v>1</v>
      </c>
      <c r="J5133" t="b">
        <f>OR((Table3_1[[#This Row],[Offered Salary]]&lt;$O$27),(Table3_1[[#This Row],[Offered Salary]]&gt;$O$28))</f>
        <v>0</v>
      </c>
      <c r="K5133" t="str">
        <f>IF(Table3_1[[#This Row],[Offered Salary]]&lt;$O$27,"Low",IF(Table3_1[[#This Row],[Offered Salary]]&gt;$O$28,"High",""))</f>
        <v/>
      </c>
      <c r="L5133" s="6">
        <f>((Table3_1[[#This Row],[Offered Salary]]-$O$25)/$O$26)</f>
        <v>0.67774858198277099</v>
      </c>
    </row>
    <row r="5134" spans="1:12" x14ac:dyDescent="0.3">
      <c r="A5134">
        <v>16798</v>
      </c>
      <c r="B5134" s="2">
        <v>41831</v>
      </c>
      <c r="C5134" s="3">
        <v>0.94674768518518515</v>
      </c>
      <c r="D5134" t="s">
        <v>31</v>
      </c>
      <c r="E5134" t="s">
        <v>27</v>
      </c>
      <c r="F5134" t="s">
        <v>18</v>
      </c>
      <c r="G5134" t="s">
        <v>2</v>
      </c>
      <c r="H5134">
        <v>65644</v>
      </c>
      <c r="I5134">
        <f>IF(Table3_1[[#This Row],[Status]]="Hired",1,0)</f>
        <v>1</v>
      </c>
      <c r="J5134" t="b">
        <f>OR((Table3_1[[#This Row],[Offered Salary]]&lt;$O$27),(Table3_1[[#This Row],[Offered Salary]]&gt;$O$28))</f>
        <v>0</v>
      </c>
      <c r="K5134" t="str">
        <f>IF(Table3_1[[#This Row],[Offered Salary]]&lt;$O$27,"Low",IF(Table3_1[[#This Row],[Offered Salary]]&gt;$O$28,"High",""))</f>
        <v/>
      </c>
      <c r="L5134" s="6">
        <f>((Table3_1[[#This Row],[Offered Salary]]-$O$25)/$O$26)</f>
        <v>0.54277678288537579</v>
      </c>
    </row>
    <row r="5135" spans="1:12" x14ac:dyDescent="0.3">
      <c r="A5135">
        <v>442623</v>
      </c>
      <c r="B5135" s="2">
        <v>41831</v>
      </c>
      <c r="C5135" s="3">
        <v>0.94793981481481482</v>
      </c>
      <c r="D5135" t="s">
        <v>30</v>
      </c>
      <c r="E5135" t="s">
        <v>27</v>
      </c>
      <c r="F5135" t="s">
        <v>18</v>
      </c>
      <c r="G5135" t="s">
        <v>2</v>
      </c>
      <c r="H5135">
        <v>53797</v>
      </c>
      <c r="I5135">
        <f>IF(Table3_1[[#This Row],[Status]]="Hired",1,0)</f>
        <v>0</v>
      </c>
      <c r="J5135" t="b">
        <f>OR((Table3_1[[#This Row],[Offered Salary]]&lt;$O$27),(Table3_1[[#This Row],[Offered Salary]]&gt;$O$28))</f>
        <v>0</v>
      </c>
      <c r="K5135" t="str">
        <f>IF(Table3_1[[#This Row],[Offered Salary]]&lt;$O$27,"Low",IF(Table3_1[[#This Row],[Offered Salary]]&gt;$O$28,"High",""))</f>
        <v/>
      </c>
      <c r="L5135" s="6">
        <f>((Table3_1[[#This Row],[Offered Salary]]-$O$25)/$O$26)</f>
        <v>0.13214224156363949</v>
      </c>
    </row>
    <row r="5136" spans="1:12" x14ac:dyDescent="0.3">
      <c r="A5136">
        <v>323759</v>
      </c>
      <c r="B5136" s="2">
        <v>41802</v>
      </c>
      <c r="C5136" s="3">
        <v>0.3973726851851852</v>
      </c>
      <c r="D5136" t="s">
        <v>31</v>
      </c>
      <c r="E5136" t="s">
        <v>29</v>
      </c>
      <c r="F5136" t="s">
        <v>20</v>
      </c>
      <c r="G5136" t="s">
        <v>10</v>
      </c>
      <c r="H5136">
        <v>43917</v>
      </c>
      <c r="I5136">
        <f>IF(Table3_1[[#This Row],[Status]]="Hired",1,0)</f>
        <v>1</v>
      </c>
      <c r="J5136" t="b">
        <f>OR((Table3_1[[#This Row],[Offered Salary]]&lt;$O$27),(Table3_1[[#This Row],[Offered Salary]]&gt;$O$28))</f>
        <v>0</v>
      </c>
      <c r="K5136" t="str">
        <f>IF(Table3_1[[#This Row],[Offered Salary]]&lt;$O$27,"Low",IF(Table3_1[[#This Row],[Offered Salary]]&gt;$O$28,"High",""))</f>
        <v/>
      </c>
      <c r="L5136" s="6">
        <f>((Table3_1[[#This Row],[Offered Salary]]-$O$25)/$O$26)</f>
        <v>-0.21031317063005969</v>
      </c>
    </row>
    <row r="5137" spans="1:12" x14ac:dyDescent="0.3">
      <c r="A5137">
        <v>91783</v>
      </c>
      <c r="B5137" s="2">
        <v>41802</v>
      </c>
      <c r="C5137" s="3">
        <v>0.39809027777777778</v>
      </c>
      <c r="D5137" t="s">
        <v>31</v>
      </c>
      <c r="E5137" t="s">
        <v>27</v>
      </c>
      <c r="F5137" t="s">
        <v>20</v>
      </c>
      <c r="G5137" t="s">
        <v>10</v>
      </c>
      <c r="H5137">
        <v>96783</v>
      </c>
      <c r="I5137">
        <f>IF(Table3_1[[#This Row],[Status]]="Hired",1,0)</f>
        <v>1</v>
      </c>
      <c r="J5137" t="b">
        <f>OR((Table3_1[[#This Row],[Offered Salary]]&lt;$O$27),(Table3_1[[#This Row],[Offered Salary]]&gt;$O$28))</f>
        <v>0</v>
      </c>
      <c r="K5137" t="str">
        <f>IF(Table3_1[[#This Row],[Offered Salary]]&lt;$O$27,"Low",IF(Table3_1[[#This Row],[Offered Salary]]&gt;$O$28,"High",""))</f>
        <v/>
      </c>
      <c r="L5137" s="6">
        <f>((Table3_1[[#This Row],[Offered Salary]]-$O$25)/$O$26)</f>
        <v>1.6221005764379668</v>
      </c>
    </row>
    <row r="5138" spans="1:12" x14ac:dyDescent="0.3">
      <c r="A5138">
        <v>327139</v>
      </c>
      <c r="B5138" s="2">
        <v>41843</v>
      </c>
      <c r="C5138" s="3">
        <v>0.68146990740740743</v>
      </c>
      <c r="D5138" t="s">
        <v>30</v>
      </c>
      <c r="E5138" t="s">
        <v>29</v>
      </c>
      <c r="F5138" t="s">
        <v>17</v>
      </c>
      <c r="G5138" t="s">
        <v>2</v>
      </c>
      <c r="H5138">
        <v>4001</v>
      </c>
      <c r="I5138">
        <f>IF(Table3_1[[#This Row],[Status]]="Hired",1,0)</f>
        <v>0</v>
      </c>
      <c r="J5138" t="b">
        <f>OR((Table3_1[[#This Row],[Offered Salary]]&lt;$O$27),(Table3_1[[#This Row],[Offered Salary]]&gt;$O$28))</f>
        <v>1</v>
      </c>
      <c r="K5138" t="str">
        <f>IF(Table3_1[[#This Row],[Offered Salary]]&lt;$O$27,"Low",IF(Table3_1[[#This Row],[Offered Salary]]&gt;$O$28,"High",""))</f>
        <v>Low</v>
      </c>
      <c r="L5138" s="6">
        <f>((Table3_1[[#This Row],[Offered Salary]]-$O$25)/$O$26)</f>
        <v>-1.5938607650757781</v>
      </c>
    </row>
    <row r="5139" spans="1:12" x14ac:dyDescent="0.3">
      <c r="A5139">
        <v>639913</v>
      </c>
      <c r="B5139" s="2">
        <v>41789</v>
      </c>
      <c r="C5139" s="3">
        <v>0.39719907407407407</v>
      </c>
      <c r="D5139" t="s">
        <v>30</v>
      </c>
      <c r="E5139" t="s">
        <v>29</v>
      </c>
      <c r="F5139" t="s">
        <v>17</v>
      </c>
      <c r="G5139" t="s">
        <v>5</v>
      </c>
      <c r="H5139">
        <v>97381</v>
      </c>
      <c r="I5139">
        <f>IF(Table3_1[[#This Row],[Status]]="Hired",1,0)</f>
        <v>0</v>
      </c>
      <c r="J5139" t="b">
        <f>OR((Table3_1[[#This Row],[Offered Salary]]&lt;$O$27),(Table3_1[[#This Row],[Offered Salary]]&gt;$O$28))</f>
        <v>0</v>
      </c>
      <c r="K5139" t="str">
        <f>IF(Table3_1[[#This Row],[Offered Salary]]&lt;$O$27,"Low",IF(Table3_1[[#This Row],[Offered Salary]]&gt;$O$28,"High",""))</f>
        <v/>
      </c>
      <c r="L5139" s="6">
        <f>((Table3_1[[#This Row],[Offered Salary]]-$O$25)/$O$26)</f>
        <v>1.642828140860217</v>
      </c>
    </row>
    <row r="5140" spans="1:12" x14ac:dyDescent="0.3">
      <c r="A5140">
        <v>455397</v>
      </c>
      <c r="B5140" s="2">
        <v>41793</v>
      </c>
      <c r="C5140" s="3">
        <v>0.39422453703703703</v>
      </c>
      <c r="D5140" t="s">
        <v>30</v>
      </c>
      <c r="E5140" t="s">
        <v>29</v>
      </c>
      <c r="F5140" t="s">
        <v>17</v>
      </c>
      <c r="G5140" t="s">
        <v>5</v>
      </c>
      <c r="H5140">
        <v>69630</v>
      </c>
      <c r="I5140">
        <f>IF(Table3_1[[#This Row],[Status]]="Hired",1,0)</f>
        <v>0</v>
      </c>
      <c r="J5140" t="b">
        <f>OR((Table3_1[[#This Row],[Offered Salary]]&lt;$O$27),(Table3_1[[#This Row],[Offered Salary]]&gt;$O$28))</f>
        <v>0</v>
      </c>
      <c r="K5140" t="str">
        <f>IF(Table3_1[[#This Row],[Offered Salary]]&lt;$O$27,"Low",IF(Table3_1[[#This Row],[Offered Salary]]&gt;$O$28,"High",""))</f>
        <v/>
      </c>
      <c r="L5140" s="6">
        <f>((Table3_1[[#This Row],[Offered Salary]]-$O$25)/$O$26)</f>
        <v>0.68093743804773255</v>
      </c>
    </row>
    <row r="5141" spans="1:12" x14ac:dyDescent="0.3">
      <c r="A5141">
        <v>155851</v>
      </c>
      <c r="B5141" s="2">
        <v>41818</v>
      </c>
      <c r="C5141" s="3">
        <v>0.833125</v>
      </c>
      <c r="D5141" t="s">
        <v>31</v>
      </c>
      <c r="E5141" t="s">
        <v>27</v>
      </c>
      <c r="F5141" t="s">
        <v>20</v>
      </c>
      <c r="G5141" t="s">
        <v>2</v>
      </c>
      <c r="H5141">
        <v>19916</v>
      </c>
      <c r="I5141">
        <f>IF(Table3_1[[#This Row],[Status]]="Hired",1,0)</f>
        <v>1</v>
      </c>
      <c r="J5141" t="b">
        <f>OR((Table3_1[[#This Row],[Offered Salary]]&lt;$O$27),(Table3_1[[#This Row],[Offered Salary]]&gt;$O$28))</f>
        <v>0</v>
      </c>
      <c r="K5141" t="str">
        <f>IF(Table3_1[[#This Row],[Offered Salary]]&lt;$O$27,"Low",IF(Table3_1[[#This Row],[Offered Salary]]&gt;$O$28,"High",""))</f>
        <v/>
      </c>
      <c r="L5141" s="6">
        <f>((Table3_1[[#This Row],[Offered Salary]]-$O$25)/$O$26)</f>
        <v>-1.0422233273163932</v>
      </c>
    </row>
    <row r="5142" spans="1:12" x14ac:dyDescent="0.3">
      <c r="A5142">
        <v>420179</v>
      </c>
      <c r="B5142" s="2">
        <v>41803</v>
      </c>
      <c r="C5142" s="3">
        <v>0.39807870370370368</v>
      </c>
      <c r="D5142" t="s">
        <v>31</v>
      </c>
      <c r="E5142" t="s">
        <v>29</v>
      </c>
      <c r="F5142" t="s">
        <v>17</v>
      </c>
      <c r="G5142" t="s">
        <v>10</v>
      </c>
      <c r="H5142">
        <v>64873</v>
      </c>
      <c r="I5142">
        <f>IF(Table3_1[[#This Row],[Status]]="Hired",1,0)</f>
        <v>1</v>
      </c>
      <c r="J5142" t="b">
        <f>OR((Table3_1[[#This Row],[Offered Salary]]&lt;$O$27),(Table3_1[[#This Row],[Offered Salary]]&gt;$O$28))</f>
        <v>0</v>
      </c>
      <c r="K5142" t="str">
        <f>IF(Table3_1[[#This Row],[Offered Salary]]&lt;$O$27,"Low",IF(Table3_1[[#This Row],[Offered Salary]]&gt;$O$28,"High",""))</f>
        <v/>
      </c>
      <c r="L5142" s="6">
        <f>((Table3_1[[#This Row],[Offered Salary]]-$O$25)/$O$26)</f>
        <v>0.51605278260183907</v>
      </c>
    </row>
    <row r="5143" spans="1:12" x14ac:dyDescent="0.3">
      <c r="A5143">
        <v>242694</v>
      </c>
      <c r="B5143" s="2">
        <v>41803</v>
      </c>
      <c r="C5143" s="3">
        <v>0.3982060185185185</v>
      </c>
      <c r="D5143" t="s">
        <v>31</v>
      </c>
      <c r="E5143" t="s">
        <v>29</v>
      </c>
      <c r="F5143" t="s">
        <v>17</v>
      </c>
      <c r="G5143" t="s">
        <v>10</v>
      </c>
      <c r="H5143">
        <v>77056</v>
      </c>
      <c r="I5143">
        <f>IF(Table3_1[[#This Row],[Status]]="Hired",1,0)</f>
        <v>1</v>
      </c>
      <c r="J5143" t="b">
        <f>OR((Table3_1[[#This Row],[Offered Salary]]&lt;$O$27),(Table3_1[[#This Row],[Offered Salary]]&gt;$O$28))</f>
        <v>0</v>
      </c>
      <c r="K5143" t="str">
        <f>IF(Table3_1[[#This Row],[Offered Salary]]&lt;$O$27,"Low",IF(Table3_1[[#This Row],[Offered Salary]]&gt;$O$28,"High",""))</f>
        <v/>
      </c>
      <c r="L5143" s="6">
        <f>((Table3_1[[#This Row],[Offered Salary]]-$O$25)/$O$26)</f>
        <v>0.93833358085647856</v>
      </c>
    </row>
    <row r="5144" spans="1:12" x14ac:dyDescent="0.3">
      <c r="A5144">
        <v>129015</v>
      </c>
      <c r="B5144" s="2">
        <v>41845</v>
      </c>
      <c r="C5144" s="3">
        <v>0.39679398148148148</v>
      </c>
      <c r="D5144" t="s">
        <v>31</v>
      </c>
      <c r="E5144" t="s">
        <v>29</v>
      </c>
      <c r="F5144" t="s">
        <v>17</v>
      </c>
      <c r="G5144" t="s">
        <v>2</v>
      </c>
      <c r="H5144">
        <v>99285</v>
      </c>
      <c r="I5144">
        <f>IF(Table3_1[[#This Row],[Status]]="Hired",1,0)</f>
        <v>1</v>
      </c>
      <c r="J5144" t="b">
        <f>OR((Table3_1[[#This Row],[Offered Salary]]&lt;$O$27),(Table3_1[[#This Row],[Offered Salary]]&gt;$O$28))</f>
        <v>0</v>
      </c>
      <c r="K5144" t="str">
        <f>IF(Table3_1[[#This Row],[Offered Salary]]&lt;$O$27,"Low",IF(Table3_1[[#This Row],[Offered Salary]]&gt;$O$28,"High",""))</f>
        <v/>
      </c>
      <c r="L5144" s="6">
        <f>((Table3_1[[#This Row],[Offered Salary]]-$O$25)/$O$26)</f>
        <v>1.7088235968133347</v>
      </c>
    </row>
    <row r="5145" spans="1:12" x14ac:dyDescent="0.3">
      <c r="A5145">
        <v>914251</v>
      </c>
      <c r="B5145" s="2">
        <v>41867</v>
      </c>
      <c r="C5145" s="3">
        <v>0.38361111111111112</v>
      </c>
      <c r="D5145" t="s">
        <v>31</v>
      </c>
      <c r="E5145" t="s">
        <v>29</v>
      </c>
      <c r="F5145" t="s">
        <v>17</v>
      </c>
      <c r="G5145" t="s">
        <v>2</v>
      </c>
      <c r="H5145">
        <v>29608</v>
      </c>
      <c r="I5145">
        <f>IF(Table3_1[[#This Row],[Status]]="Hired",1,0)</f>
        <v>1</v>
      </c>
      <c r="J5145" t="b">
        <f>OR((Table3_1[[#This Row],[Offered Salary]]&lt;$O$27),(Table3_1[[#This Row],[Offered Salary]]&gt;$O$28))</f>
        <v>0</v>
      </c>
      <c r="K5145" t="str">
        <f>IF(Table3_1[[#This Row],[Offered Salary]]&lt;$O$27,"Low",IF(Table3_1[[#This Row],[Offered Salary]]&gt;$O$28,"High",""))</f>
        <v/>
      </c>
      <c r="L5145" s="6">
        <f>((Table3_1[[#This Row],[Offered Salary]]-$O$25)/$O$26)</f>
        <v>-0.70628427316848497</v>
      </c>
    </row>
    <row r="5146" spans="1:12" x14ac:dyDescent="0.3">
      <c r="A5146">
        <v>977479</v>
      </c>
      <c r="B5146" s="2">
        <v>41867</v>
      </c>
      <c r="C5146" s="3">
        <v>0.38712962962962966</v>
      </c>
      <c r="D5146" t="s">
        <v>30</v>
      </c>
      <c r="E5146" t="s">
        <v>29</v>
      </c>
      <c r="F5146" t="s">
        <v>17</v>
      </c>
      <c r="G5146" t="s">
        <v>2</v>
      </c>
      <c r="H5146">
        <v>50769</v>
      </c>
      <c r="I5146">
        <f>IF(Table3_1[[#This Row],[Status]]="Hired",1,0)</f>
        <v>0</v>
      </c>
      <c r="J5146" t="b">
        <f>OR((Table3_1[[#This Row],[Offered Salary]]&lt;$O$27),(Table3_1[[#This Row],[Offered Salary]]&gt;$O$28))</f>
        <v>0</v>
      </c>
      <c r="K5146" t="str">
        <f>IF(Table3_1[[#This Row],[Offered Salary]]&lt;$O$27,"Low",IF(Table3_1[[#This Row],[Offered Salary]]&gt;$O$28,"High",""))</f>
        <v/>
      </c>
      <c r="L5146" s="6">
        <f>((Table3_1[[#This Row],[Offered Salary]]-$O$25)/$O$26)</f>
        <v>2.7187283251643421E-2</v>
      </c>
    </row>
    <row r="5147" spans="1:12" x14ac:dyDescent="0.3">
      <c r="A5147">
        <v>731738</v>
      </c>
      <c r="B5147" s="2">
        <v>41855</v>
      </c>
      <c r="C5147" s="3">
        <v>0.41605324074074074</v>
      </c>
      <c r="D5147" t="s">
        <v>31</v>
      </c>
      <c r="E5147" t="s">
        <v>29</v>
      </c>
      <c r="F5147" t="s">
        <v>17</v>
      </c>
      <c r="G5147" t="s">
        <v>2</v>
      </c>
      <c r="H5147">
        <v>81707</v>
      </c>
      <c r="I5147">
        <f>IF(Table3_1[[#This Row],[Status]]="Hired",1,0)</f>
        <v>1</v>
      </c>
      <c r="J5147" t="b">
        <f>OR((Table3_1[[#This Row],[Offered Salary]]&lt;$O$27),(Table3_1[[#This Row],[Offered Salary]]&gt;$O$28))</f>
        <v>0</v>
      </c>
      <c r="K5147" t="str">
        <f>IF(Table3_1[[#This Row],[Offered Salary]]&lt;$O$27,"Low",IF(Table3_1[[#This Row],[Offered Salary]]&gt;$O$28,"High",""))</f>
        <v/>
      </c>
      <c r="L5147" s="6">
        <f>((Table3_1[[#This Row],[Offered Salary]]-$O$25)/$O$26)</f>
        <v>1.0995441195318727</v>
      </c>
    </row>
    <row r="5148" spans="1:12" x14ac:dyDescent="0.3">
      <c r="A5148">
        <v>412236</v>
      </c>
      <c r="B5148" s="2">
        <v>41873</v>
      </c>
      <c r="C5148" s="3">
        <v>0.60277777777777775</v>
      </c>
      <c r="D5148" t="s">
        <v>31</v>
      </c>
      <c r="E5148" t="s">
        <v>29</v>
      </c>
      <c r="F5148" t="s">
        <v>17</v>
      </c>
      <c r="G5148" t="s">
        <v>10</v>
      </c>
      <c r="H5148">
        <v>76874</v>
      </c>
      <c r="I5148">
        <f>IF(Table3_1[[#This Row],[Status]]="Hired",1,0)</f>
        <v>1</v>
      </c>
      <c r="J5148" t="b">
        <f>OR((Table3_1[[#This Row],[Offered Salary]]&lt;$O$27),(Table3_1[[#This Row],[Offered Salary]]&gt;$O$28))</f>
        <v>0</v>
      </c>
      <c r="K5148" t="str">
        <f>IF(Table3_1[[#This Row],[Offered Salary]]&lt;$O$27,"Low",IF(Table3_1[[#This Row],[Offered Salary]]&gt;$O$28,"High",""))</f>
        <v/>
      </c>
      <c r="L5148" s="6">
        <f>((Table3_1[[#This Row],[Offered Salary]]-$O$25)/$O$26)</f>
        <v>0.93202519168448927</v>
      </c>
    </row>
    <row r="5149" spans="1:12" x14ac:dyDescent="0.3">
      <c r="A5149">
        <v>667649</v>
      </c>
      <c r="B5149" s="2">
        <v>41827</v>
      </c>
      <c r="C5149" s="3">
        <v>0.39703703703703702</v>
      </c>
      <c r="D5149" t="s">
        <v>31</v>
      </c>
      <c r="E5149" t="s">
        <v>29</v>
      </c>
      <c r="F5149" t="s">
        <v>17</v>
      </c>
      <c r="G5149" t="s">
        <v>8</v>
      </c>
      <c r="H5149">
        <v>18282</v>
      </c>
      <c r="I5149">
        <f>IF(Table3_1[[#This Row],[Status]]="Hired",1,0)</f>
        <v>1</v>
      </c>
      <c r="J5149" t="b">
        <f>OR((Table3_1[[#This Row],[Offered Salary]]&lt;$O$27),(Table3_1[[#This Row],[Offered Salary]]&gt;$O$28))</f>
        <v>0</v>
      </c>
      <c r="K5149" t="str">
        <f>IF(Table3_1[[#This Row],[Offered Salary]]&lt;$O$27,"Low",IF(Table3_1[[#This Row],[Offered Salary]]&gt;$O$28,"High",""))</f>
        <v/>
      </c>
      <c r="L5149" s="6">
        <f>((Table3_1[[#This Row],[Offered Salary]]-$O$25)/$O$26)</f>
        <v>-1.098860183948428</v>
      </c>
    </row>
    <row r="5150" spans="1:12" x14ac:dyDescent="0.3">
      <c r="A5150">
        <v>603541</v>
      </c>
      <c r="B5150" s="2">
        <v>41827</v>
      </c>
      <c r="C5150" s="3">
        <v>0.39750000000000002</v>
      </c>
      <c r="D5150" t="s">
        <v>31</v>
      </c>
      <c r="E5150" t="s">
        <v>29</v>
      </c>
      <c r="F5150" t="s">
        <v>17</v>
      </c>
      <c r="G5150" t="s">
        <v>8</v>
      </c>
      <c r="H5150">
        <v>93902</v>
      </c>
      <c r="I5150">
        <f>IF(Table3_1[[#This Row],[Status]]="Hired",1,0)</f>
        <v>1</v>
      </c>
      <c r="J5150" t="b">
        <f>OR((Table3_1[[#This Row],[Offered Salary]]&lt;$O$27),(Table3_1[[#This Row],[Offered Salary]]&gt;$O$28))</f>
        <v>0</v>
      </c>
      <c r="K5150" t="str">
        <f>IF(Table3_1[[#This Row],[Offered Salary]]&lt;$O$27,"Low",IF(Table3_1[[#This Row],[Offered Salary]]&gt;$O$28,"High",""))</f>
        <v/>
      </c>
      <c r="L5150" s="6">
        <f>((Table3_1[[#This Row],[Offered Salary]]-$O$25)/$O$26)</f>
        <v>1.5222408555341158</v>
      </c>
    </row>
    <row r="5151" spans="1:12" x14ac:dyDescent="0.3">
      <c r="A5151">
        <v>311719</v>
      </c>
      <c r="B5151" s="2">
        <v>41830</v>
      </c>
      <c r="C5151" s="3">
        <v>0.39358796296296295</v>
      </c>
      <c r="D5151" t="s">
        <v>31</v>
      </c>
      <c r="E5151" t="s">
        <v>29</v>
      </c>
      <c r="F5151" t="s">
        <v>17</v>
      </c>
      <c r="G5151" t="s">
        <v>7</v>
      </c>
      <c r="H5151">
        <v>10766</v>
      </c>
      <c r="I5151">
        <f>IF(Table3_1[[#This Row],[Status]]="Hired",1,0)</f>
        <v>1</v>
      </c>
      <c r="J5151" t="b">
        <f>OR((Table3_1[[#This Row],[Offered Salary]]&lt;$O$27),(Table3_1[[#This Row],[Offered Salary]]&gt;$O$28))</f>
        <v>1</v>
      </c>
      <c r="K5151" t="str">
        <f>IF(Table3_1[[#This Row],[Offered Salary]]&lt;$O$27,"Low",IF(Table3_1[[#This Row],[Offered Salary]]&gt;$O$28,"High",""))</f>
        <v>Low</v>
      </c>
      <c r="L5151" s="6">
        <f>((Table3_1[[#This Row],[Offered Salary]]-$O$25)/$O$26)</f>
        <v>-1.3593758598642016</v>
      </c>
    </row>
    <row r="5152" spans="1:12" x14ac:dyDescent="0.3">
      <c r="A5152">
        <v>538346</v>
      </c>
      <c r="B5152" s="2">
        <v>41830</v>
      </c>
      <c r="C5152" s="3">
        <v>0.3946412037037037</v>
      </c>
      <c r="D5152" t="s">
        <v>31</v>
      </c>
      <c r="E5152" t="s">
        <v>29</v>
      </c>
      <c r="F5152" t="s">
        <v>17</v>
      </c>
      <c r="G5152" t="s">
        <v>7</v>
      </c>
      <c r="H5152">
        <v>7636</v>
      </c>
      <c r="I5152">
        <f>IF(Table3_1[[#This Row],[Status]]="Hired",1,0)</f>
        <v>1</v>
      </c>
      <c r="J5152" t="b">
        <f>OR((Table3_1[[#This Row],[Offered Salary]]&lt;$O$27),(Table3_1[[#This Row],[Offered Salary]]&gt;$O$28))</f>
        <v>1</v>
      </c>
      <c r="K5152" t="str">
        <f>IF(Table3_1[[#This Row],[Offered Salary]]&lt;$O$27,"Low",IF(Table3_1[[#This Row],[Offered Salary]]&gt;$O$28,"High",""))</f>
        <v>Low</v>
      </c>
      <c r="L5152" s="6">
        <f>((Table3_1[[#This Row],[Offered Salary]]-$O$25)/$O$26)</f>
        <v>-1.4678662890308289</v>
      </c>
    </row>
    <row r="5153" spans="1:12" x14ac:dyDescent="0.3">
      <c r="A5153">
        <v>249278</v>
      </c>
      <c r="B5153" s="2">
        <v>41830</v>
      </c>
      <c r="C5153" s="3">
        <v>0.39303240740740741</v>
      </c>
      <c r="D5153" t="s">
        <v>31</v>
      </c>
      <c r="E5153" t="s">
        <v>29</v>
      </c>
      <c r="F5153" t="s">
        <v>17</v>
      </c>
      <c r="G5153" t="s">
        <v>7</v>
      </c>
      <c r="H5153">
        <v>73940</v>
      </c>
      <c r="I5153">
        <f>IF(Table3_1[[#This Row],[Status]]="Hired",1,0)</f>
        <v>1</v>
      </c>
      <c r="J5153" t="b">
        <f>OR((Table3_1[[#This Row],[Offered Salary]]&lt;$O$27),(Table3_1[[#This Row],[Offered Salary]]&gt;$O$28))</f>
        <v>0</v>
      </c>
      <c r="K5153" t="str">
        <f>IF(Table3_1[[#This Row],[Offered Salary]]&lt;$O$27,"Low",IF(Table3_1[[#This Row],[Offered Salary]]&gt;$O$28,"High",""))</f>
        <v/>
      </c>
      <c r="L5153" s="6">
        <f>((Table3_1[[#This Row],[Offered Salary]]-$O$25)/$O$26)</f>
        <v>0.83032841239538879</v>
      </c>
    </row>
    <row r="5154" spans="1:12" x14ac:dyDescent="0.3">
      <c r="A5154">
        <v>330398</v>
      </c>
      <c r="B5154" s="2">
        <v>41845</v>
      </c>
      <c r="C5154" s="3">
        <v>0.58518518518518514</v>
      </c>
      <c r="D5154" t="s">
        <v>31</v>
      </c>
      <c r="E5154" t="s">
        <v>29</v>
      </c>
      <c r="F5154" t="s">
        <v>17</v>
      </c>
      <c r="G5154" t="s">
        <v>8</v>
      </c>
      <c r="H5154">
        <v>68535</v>
      </c>
      <c r="I5154">
        <f>IF(Table3_1[[#This Row],[Status]]="Hired",1,0)</f>
        <v>1</v>
      </c>
      <c r="J5154" t="b">
        <f>OR((Table3_1[[#This Row],[Offered Salary]]&lt;$O$27),(Table3_1[[#This Row],[Offered Salary]]&gt;$O$28))</f>
        <v>0</v>
      </c>
      <c r="K5154" t="str">
        <f>IF(Table3_1[[#This Row],[Offered Salary]]&lt;$O$27,"Low",IF(Table3_1[[#This Row],[Offered Salary]]&gt;$O$28,"High",""))</f>
        <v/>
      </c>
      <c r="L5154" s="6">
        <f>((Table3_1[[#This Row],[Offered Salary]]-$O$25)/$O$26)</f>
        <v>0.64298311857889645</v>
      </c>
    </row>
    <row r="5155" spans="1:12" x14ac:dyDescent="0.3">
      <c r="A5155">
        <v>288840</v>
      </c>
      <c r="B5155" s="2">
        <v>41834</v>
      </c>
      <c r="C5155" s="3">
        <v>0.39916666666666667</v>
      </c>
      <c r="D5155" t="s">
        <v>31</v>
      </c>
      <c r="E5155" t="s">
        <v>29</v>
      </c>
      <c r="F5155" t="s">
        <v>17</v>
      </c>
      <c r="G5155" t="s">
        <v>8</v>
      </c>
      <c r="H5155">
        <v>29090</v>
      </c>
      <c r="I5155">
        <f>IF(Table3_1[[#This Row],[Status]]="Hired",1,0)</f>
        <v>1</v>
      </c>
      <c r="J5155" t="b">
        <f>OR((Table3_1[[#This Row],[Offered Salary]]&lt;$O$27),(Table3_1[[#This Row],[Offered Salary]]&gt;$O$28))</f>
        <v>0</v>
      </c>
      <c r="K5155" t="str">
        <f>IF(Table3_1[[#This Row],[Offered Salary]]&lt;$O$27,"Low",IF(Table3_1[[#This Row],[Offered Salary]]&gt;$O$28,"High",""))</f>
        <v/>
      </c>
      <c r="L5155" s="6">
        <f>((Table3_1[[#This Row],[Offered Salary]]-$O$25)/$O$26)</f>
        <v>-0.72423891927337736</v>
      </c>
    </row>
    <row r="5156" spans="1:12" x14ac:dyDescent="0.3">
      <c r="A5156">
        <v>372526</v>
      </c>
      <c r="B5156" s="2">
        <v>41834</v>
      </c>
      <c r="C5156" s="3">
        <v>0.39947916666666666</v>
      </c>
      <c r="D5156" t="s">
        <v>31</v>
      </c>
      <c r="E5156" t="s">
        <v>29</v>
      </c>
      <c r="F5156" t="s">
        <v>17</v>
      </c>
      <c r="G5156" t="s">
        <v>8</v>
      </c>
      <c r="H5156">
        <v>67021</v>
      </c>
      <c r="I5156">
        <f>IF(Table3_1[[#This Row],[Status]]="Hired",1,0)</f>
        <v>1</v>
      </c>
      <c r="J5156" t="b">
        <f>OR((Table3_1[[#This Row],[Offered Salary]]&lt;$O$27),(Table3_1[[#This Row],[Offered Salary]]&gt;$O$28))</f>
        <v>0</v>
      </c>
      <c r="K5156" t="str">
        <f>IF(Table3_1[[#This Row],[Offered Salary]]&lt;$O$27,"Low",IF(Table3_1[[#This Row],[Offered Salary]]&gt;$O$28,"High",""))</f>
        <v/>
      </c>
      <c r="L5156" s="6">
        <f>((Table3_1[[#This Row],[Offered Salary]]-$O$25)/$O$26)</f>
        <v>0.59050563942289847</v>
      </c>
    </row>
    <row r="5157" spans="1:12" x14ac:dyDescent="0.3">
      <c r="A5157">
        <v>781540</v>
      </c>
      <c r="B5157" s="2">
        <v>41834</v>
      </c>
      <c r="C5157" s="3">
        <v>0.65369212962962964</v>
      </c>
      <c r="D5157" t="s">
        <v>31</v>
      </c>
      <c r="E5157" t="s">
        <v>29</v>
      </c>
      <c r="F5157" t="s">
        <v>17</v>
      </c>
      <c r="G5157" t="s">
        <v>7</v>
      </c>
      <c r="H5157">
        <v>65480</v>
      </c>
      <c r="I5157">
        <f>IF(Table3_1[[#This Row],[Status]]="Hired",1,0)</f>
        <v>1</v>
      </c>
      <c r="J5157" t="b">
        <f>OR((Table3_1[[#This Row],[Offered Salary]]&lt;$O$27),(Table3_1[[#This Row],[Offered Salary]]&gt;$O$28))</f>
        <v>0</v>
      </c>
      <c r="K5157" t="str">
        <f>IF(Table3_1[[#This Row],[Offered Salary]]&lt;$O$27,"Low",IF(Table3_1[[#This Row],[Offered Salary]]&gt;$O$28,"High",""))</f>
        <v/>
      </c>
      <c r="L5157" s="6">
        <f>((Table3_1[[#This Row],[Offered Salary]]-$O$25)/$O$26)</f>
        <v>0.53709230033479205</v>
      </c>
    </row>
    <row r="5158" spans="1:12" x14ac:dyDescent="0.3">
      <c r="A5158">
        <v>106134</v>
      </c>
      <c r="B5158" s="2">
        <v>41829</v>
      </c>
      <c r="C5158" s="3">
        <v>0.66697916666666668</v>
      </c>
      <c r="D5158" t="s">
        <v>31</v>
      </c>
      <c r="E5158" t="s">
        <v>28</v>
      </c>
      <c r="F5158" t="s">
        <v>12</v>
      </c>
      <c r="G5158" t="s">
        <v>1</v>
      </c>
      <c r="H5158">
        <v>31708</v>
      </c>
      <c r="I5158">
        <f>IF(Table3_1[[#This Row],[Status]]="Hired",1,0)</f>
        <v>1</v>
      </c>
      <c r="J5158" t="b">
        <f>OR((Table3_1[[#This Row],[Offered Salary]]&lt;$O$27),(Table3_1[[#This Row],[Offered Salary]]&gt;$O$28))</f>
        <v>0</v>
      </c>
      <c r="K5158" t="str">
        <f>IF(Table3_1[[#This Row],[Offered Salary]]&lt;$O$27,"Low",IF(Table3_1[[#This Row],[Offered Salary]]&gt;$O$28,"High",""))</f>
        <v/>
      </c>
      <c r="L5158" s="6">
        <f>((Table3_1[[#This Row],[Offered Salary]]-$O$25)/$O$26)</f>
        <v>-0.63349516733784039</v>
      </c>
    </row>
    <row r="5159" spans="1:12" x14ac:dyDescent="0.3">
      <c r="A5159">
        <v>926387</v>
      </c>
      <c r="B5159" s="2">
        <v>41799</v>
      </c>
      <c r="C5159" s="3">
        <v>0.39662037037037035</v>
      </c>
      <c r="D5159" t="s">
        <v>31</v>
      </c>
      <c r="E5159" t="s">
        <v>29</v>
      </c>
      <c r="F5159" t="s">
        <v>17</v>
      </c>
      <c r="G5159" t="s">
        <v>5</v>
      </c>
      <c r="H5159">
        <v>78537</v>
      </c>
      <c r="I5159">
        <f>IF(Table3_1[[#This Row],[Status]]="Hired",1,0)</f>
        <v>1</v>
      </c>
      <c r="J5159" t="b">
        <f>OR((Table3_1[[#This Row],[Offered Salary]]&lt;$O$27),(Table3_1[[#This Row],[Offered Salary]]&gt;$O$28))</f>
        <v>0</v>
      </c>
      <c r="K5159" t="str">
        <f>IF(Table3_1[[#This Row],[Offered Salary]]&lt;$O$27,"Low",IF(Table3_1[[#This Row],[Offered Salary]]&gt;$O$28,"High",""))</f>
        <v/>
      </c>
      <c r="L5159" s="6">
        <f>((Table3_1[[#This Row],[Offered Salary]]-$O$25)/$O$26)</f>
        <v>0.98966723120656641</v>
      </c>
    </row>
    <row r="5160" spans="1:12" x14ac:dyDescent="0.3">
      <c r="A5160">
        <v>681488</v>
      </c>
      <c r="B5160" s="2">
        <v>41820</v>
      </c>
      <c r="C5160" s="3">
        <v>0.39696759259259257</v>
      </c>
      <c r="D5160" t="s">
        <v>31</v>
      </c>
      <c r="E5160" t="s">
        <v>29</v>
      </c>
      <c r="F5160" t="s">
        <v>17</v>
      </c>
      <c r="G5160" t="s">
        <v>5</v>
      </c>
      <c r="H5160">
        <v>70582</v>
      </c>
      <c r="I5160">
        <f>IF(Table3_1[[#This Row],[Status]]="Hired",1,0)</f>
        <v>1</v>
      </c>
      <c r="J5160" t="b">
        <f>OR((Table3_1[[#This Row],[Offered Salary]]&lt;$O$27),(Table3_1[[#This Row],[Offered Salary]]&gt;$O$28))</f>
        <v>0</v>
      </c>
      <c r="K5160" t="str">
        <f>IF(Table3_1[[#This Row],[Offered Salary]]&lt;$O$27,"Low",IF(Table3_1[[#This Row],[Offered Salary]]&gt;$O$28,"High",""))</f>
        <v/>
      </c>
      <c r="L5160" s="6">
        <f>((Table3_1[[#This Row],[Offered Salary]]-$O$25)/$O$26)</f>
        <v>0.71393516602429141</v>
      </c>
    </row>
    <row r="5161" spans="1:12" x14ac:dyDescent="0.3">
      <c r="A5161">
        <v>456060</v>
      </c>
      <c r="B5161" s="2">
        <v>41834</v>
      </c>
      <c r="C5161" s="3">
        <v>0.39716435185185184</v>
      </c>
      <c r="D5161" t="s">
        <v>30</v>
      </c>
      <c r="E5161" t="s">
        <v>27</v>
      </c>
      <c r="F5161" t="s">
        <v>20</v>
      </c>
      <c r="G5161" t="s">
        <v>4</v>
      </c>
      <c r="H5161">
        <v>47329</v>
      </c>
      <c r="I5161">
        <f>IF(Table3_1[[#This Row],[Status]]="Hired",1,0)</f>
        <v>0</v>
      </c>
      <c r="J5161" t="b">
        <f>OR((Table3_1[[#This Row],[Offered Salary]]&lt;$O$27),(Table3_1[[#This Row],[Offered Salary]]&gt;$O$28))</f>
        <v>0</v>
      </c>
      <c r="K5161" t="str">
        <f>IF(Table3_1[[#This Row],[Offered Salary]]&lt;$O$27,"Low",IF(Table3_1[[#This Row],[Offered Salary]]&gt;$O$28,"High",""))</f>
        <v/>
      </c>
      <c r="L5161" s="6">
        <f>((Table3_1[[#This Row],[Offered Salary]]-$O$25)/$O$26)</f>
        <v>-9.2048204394745772E-2</v>
      </c>
    </row>
    <row r="5162" spans="1:12" x14ac:dyDescent="0.3">
      <c r="A5162">
        <v>219336</v>
      </c>
      <c r="B5162" s="2">
        <v>41862</v>
      </c>
      <c r="C5162" s="3">
        <v>0.39732638888888888</v>
      </c>
      <c r="D5162" t="s">
        <v>30</v>
      </c>
      <c r="E5162" t="s">
        <v>27</v>
      </c>
      <c r="F5162" t="s">
        <v>20</v>
      </c>
      <c r="G5162" t="s">
        <v>4</v>
      </c>
      <c r="H5162">
        <v>48343</v>
      </c>
      <c r="I5162">
        <f>IF(Table3_1[[#This Row],[Status]]="Hired",1,0)</f>
        <v>0</v>
      </c>
      <c r="J5162" t="b">
        <f>OR((Table3_1[[#This Row],[Offered Salary]]&lt;$O$27),(Table3_1[[#This Row],[Offered Salary]]&gt;$O$28))</f>
        <v>0</v>
      </c>
      <c r="K5162" t="str">
        <f>IF(Table3_1[[#This Row],[Offered Salary]]&lt;$O$27,"Low",IF(Table3_1[[#This Row],[Offered Salary]]&gt;$O$28,"High",""))</f>
        <v/>
      </c>
      <c r="L5162" s="6">
        <f>((Table3_1[[#This Row],[Offered Salary]]-$O$25)/$O$26)</f>
        <v>-5.6901464722234542E-2</v>
      </c>
    </row>
    <row r="5163" spans="1:12" x14ac:dyDescent="0.3">
      <c r="A5163">
        <v>829642</v>
      </c>
      <c r="B5163" s="2">
        <v>41828</v>
      </c>
      <c r="C5163" s="3">
        <v>0.39774305555555556</v>
      </c>
      <c r="D5163" t="s">
        <v>31</v>
      </c>
      <c r="E5163" t="s">
        <v>27</v>
      </c>
      <c r="F5163" t="s">
        <v>20</v>
      </c>
      <c r="G5163" t="s">
        <v>10</v>
      </c>
      <c r="H5163">
        <v>6073</v>
      </c>
      <c r="I5163">
        <f>IF(Table3_1[[#This Row],[Status]]="Hired",1,0)</f>
        <v>1</v>
      </c>
      <c r="J5163" t="b">
        <f>OR((Table3_1[[#This Row],[Offered Salary]]&lt;$O$27),(Table3_1[[#This Row],[Offered Salary]]&gt;$O$28))</f>
        <v>1</v>
      </c>
      <c r="K5163" t="str">
        <f>IF(Table3_1[[#This Row],[Offered Salary]]&lt;$O$27,"Low",IF(Table3_1[[#This Row],[Offered Salary]]&gt;$O$28,"High",""))</f>
        <v>Low</v>
      </c>
      <c r="L5163" s="6">
        <f>((Table3_1[[#This Row],[Offered Salary]]-$O$25)/$O$26)</f>
        <v>-1.5220421806562088</v>
      </c>
    </row>
    <row r="5164" spans="1:12" x14ac:dyDescent="0.3">
      <c r="A5164">
        <v>873896</v>
      </c>
      <c r="B5164" s="2">
        <v>41831</v>
      </c>
      <c r="C5164" s="3">
        <v>0.63555555555555554</v>
      </c>
      <c r="D5164" t="s">
        <v>31</v>
      </c>
      <c r="E5164" t="s">
        <v>27</v>
      </c>
      <c r="F5164" t="s">
        <v>20</v>
      </c>
      <c r="G5164" t="s">
        <v>10</v>
      </c>
      <c r="H5164">
        <v>20799</v>
      </c>
      <c r="I5164">
        <f>IF(Table3_1[[#This Row],[Status]]="Hired",1,0)</f>
        <v>1</v>
      </c>
      <c r="J5164" t="b">
        <f>OR((Table3_1[[#This Row],[Offered Salary]]&lt;$O$27),(Table3_1[[#This Row],[Offered Salary]]&gt;$O$28))</f>
        <v>0</v>
      </c>
      <c r="K5164" t="str">
        <f>IF(Table3_1[[#This Row],[Offered Salary]]&lt;$O$27,"Low",IF(Table3_1[[#This Row],[Offered Salary]]&gt;$O$28,"High",""))</f>
        <v/>
      </c>
      <c r="L5164" s="6">
        <f>((Table3_1[[#This Row],[Offered Salary]]-$O$25)/$O$26)</f>
        <v>-1.0116172413885554</v>
      </c>
    </row>
    <row r="5165" spans="1:12" x14ac:dyDescent="0.3">
      <c r="A5165">
        <v>120935</v>
      </c>
      <c r="B5165" s="2">
        <v>41831</v>
      </c>
      <c r="C5165" s="3">
        <v>0.63450231481481478</v>
      </c>
      <c r="D5165" t="s">
        <v>31</v>
      </c>
      <c r="E5165" t="s">
        <v>29</v>
      </c>
      <c r="F5165" t="s">
        <v>20</v>
      </c>
      <c r="G5165" t="s">
        <v>10</v>
      </c>
      <c r="H5165">
        <v>76940</v>
      </c>
      <c r="I5165">
        <f>IF(Table3_1[[#This Row],[Status]]="Hired",1,0)</f>
        <v>1</v>
      </c>
      <c r="J5165" t="b">
        <f>OR((Table3_1[[#This Row],[Offered Salary]]&lt;$O$27),(Table3_1[[#This Row],[Offered Salary]]&gt;$O$28))</f>
        <v>0</v>
      </c>
      <c r="K5165" t="str">
        <f>IF(Table3_1[[#This Row],[Offered Salary]]&lt;$O$27,"Low",IF(Table3_1[[#This Row],[Offered Salary]]&gt;$O$28,"High",""))</f>
        <v/>
      </c>
      <c r="L5165" s="6">
        <f>((Table3_1[[#This Row],[Offered Salary]]-$O$25)/$O$26)</f>
        <v>0.93431284929630953</v>
      </c>
    </row>
    <row r="5166" spans="1:12" x14ac:dyDescent="0.3">
      <c r="A5166">
        <v>987755</v>
      </c>
      <c r="B5166" s="2">
        <v>41838</v>
      </c>
      <c r="C5166" s="3">
        <v>0.76929398148148154</v>
      </c>
      <c r="D5166" t="s">
        <v>31</v>
      </c>
      <c r="E5166" t="s">
        <v>27</v>
      </c>
      <c r="F5166" t="s">
        <v>20</v>
      </c>
      <c r="G5166" t="s">
        <v>10</v>
      </c>
      <c r="H5166">
        <v>49559</v>
      </c>
      <c r="I5166">
        <f>IF(Table3_1[[#This Row],[Status]]="Hired",1,0)</f>
        <v>1</v>
      </c>
      <c r="J5166" t="b">
        <f>OR((Table3_1[[#This Row],[Offered Salary]]&lt;$O$27),(Table3_1[[#This Row],[Offered Salary]]&gt;$O$28))</f>
        <v>0</v>
      </c>
      <c r="K5166" t="str">
        <f>IF(Table3_1[[#This Row],[Offered Salary]]&lt;$O$27,"Low",IF(Table3_1[[#This Row],[Offered Salary]]&gt;$O$28,"High",""))</f>
        <v/>
      </c>
      <c r="L5166" s="6">
        <f>((Table3_1[[#This Row],[Offered Salary]]-$O$25)/$O$26)</f>
        <v>-1.4753106298394637E-2</v>
      </c>
    </row>
    <row r="5167" spans="1:12" x14ac:dyDescent="0.3">
      <c r="A5167">
        <v>913989</v>
      </c>
      <c r="B5167" s="2">
        <v>41851</v>
      </c>
      <c r="C5167" s="3">
        <v>0.30788194444444444</v>
      </c>
      <c r="D5167" t="s">
        <v>31</v>
      </c>
      <c r="E5167" t="s">
        <v>27</v>
      </c>
      <c r="F5167" t="s">
        <v>20</v>
      </c>
      <c r="G5167" t="s">
        <v>6</v>
      </c>
      <c r="H5167">
        <v>38368</v>
      </c>
      <c r="I5167">
        <f>IF(Table3_1[[#This Row],[Status]]="Hired",1,0)</f>
        <v>1</v>
      </c>
      <c r="J5167" t="b">
        <f>OR((Table3_1[[#This Row],[Offered Salary]]&lt;$O$27),(Table3_1[[#This Row],[Offered Salary]]&gt;$O$28))</f>
        <v>0</v>
      </c>
      <c r="K5167" t="str">
        <f>IF(Table3_1[[#This Row],[Offered Salary]]&lt;$O$27,"Low",IF(Table3_1[[#This Row],[Offered Salary]]&gt;$O$28,"High",""))</f>
        <v/>
      </c>
      <c r="L5167" s="6">
        <f>((Table3_1[[#This Row],[Offered Salary]]-$O$25)/$O$26)</f>
        <v>-0.4026497174177962</v>
      </c>
    </row>
    <row r="5168" spans="1:12" x14ac:dyDescent="0.3">
      <c r="A5168">
        <v>413207</v>
      </c>
      <c r="B5168" s="2">
        <v>41851</v>
      </c>
      <c r="C5168" s="3">
        <v>0.30895833333333333</v>
      </c>
      <c r="D5168" t="s">
        <v>31</v>
      </c>
      <c r="E5168" t="s">
        <v>27</v>
      </c>
      <c r="F5168" t="s">
        <v>20</v>
      </c>
      <c r="G5168" t="s">
        <v>6</v>
      </c>
      <c r="H5168">
        <v>10725</v>
      </c>
      <c r="I5168">
        <f>IF(Table3_1[[#This Row],[Status]]="Hired",1,0)</f>
        <v>1</v>
      </c>
      <c r="J5168" t="b">
        <f>OR((Table3_1[[#This Row],[Offered Salary]]&lt;$O$27),(Table3_1[[#This Row],[Offered Salary]]&gt;$O$28))</f>
        <v>1</v>
      </c>
      <c r="K5168" t="str">
        <f>IF(Table3_1[[#This Row],[Offered Salary]]&lt;$O$27,"Low",IF(Table3_1[[#This Row],[Offered Salary]]&gt;$O$28,"High",""))</f>
        <v>Low</v>
      </c>
      <c r="L5168" s="6">
        <f>((Table3_1[[#This Row],[Offered Salary]]-$O$25)/$O$26)</f>
        <v>-1.3607969805018476</v>
      </c>
    </row>
    <row r="5169" spans="1:12" x14ac:dyDescent="0.3">
      <c r="A5169">
        <v>563241</v>
      </c>
      <c r="B5169" s="2">
        <v>41851</v>
      </c>
      <c r="C5169" s="3">
        <v>0.3112152777777778</v>
      </c>
      <c r="D5169" t="s">
        <v>30</v>
      </c>
      <c r="E5169" t="s">
        <v>27</v>
      </c>
      <c r="F5169" t="s">
        <v>20</v>
      </c>
      <c r="G5169" t="s">
        <v>6</v>
      </c>
      <c r="H5169">
        <v>83128</v>
      </c>
      <c r="I5169">
        <f>IF(Table3_1[[#This Row],[Status]]="Hired",1,0)</f>
        <v>0</v>
      </c>
      <c r="J5169" t="b">
        <f>OR((Table3_1[[#This Row],[Offered Salary]]&lt;$O$27),(Table3_1[[#This Row],[Offered Salary]]&gt;$O$28))</f>
        <v>0</v>
      </c>
      <c r="K5169" t="str">
        <f>IF(Table3_1[[#This Row],[Offered Salary]]&lt;$O$27,"Low",IF(Table3_1[[#This Row],[Offered Salary]]&gt;$O$28,"High",""))</f>
        <v/>
      </c>
      <c r="L5169" s="6">
        <f>((Table3_1[[#This Row],[Offered Salary]]-$O$25)/$O$26)</f>
        <v>1.1487980811439422</v>
      </c>
    </row>
    <row r="5170" spans="1:12" x14ac:dyDescent="0.3">
      <c r="A5170">
        <v>449619</v>
      </c>
      <c r="B5170" s="2">
        <v>41876</v>
      </c>
      <c r="C5170" s="3">
        <v>0.58902777777777782</v>
      </c>
      <c r="D5170" t="s">
        <v>31</v>
      </c>
      <c r="E5170" t="s">
        <v>29</v>
      </c>
      <c r="F5170" t="s">
        <v>20</v>
      </c>
      <c r="G5170" t="s">
        <v>10</v>
      </c>
      <c r="H5170">
        <v>45154</v>
      </c>
      <c r="I5170">
        <f>IF(Table3_1[[#This Row],[Status]]="Hired",1,0)</f>
        <v>1</v>
      </c>
      <c r="J5170" t="b">
        <f>OR((Table3_1[[#This Row],[Offered Salary]]&lt;$O$27),(Table3_1[[#This Row],[Offered Salary]]&gt;$O$28))</f>
        <v>0</v>
      </c>
      <c r="K5170" t="str">
        <f>IF(Table3_1[[#This Row],[Offered Salary]]&lt;$O$27,"Low",IF(Table3_1[[#This Row],[Offered Salary]]&gt;$O$28,"High",""))</f>
        <v/>
      </c>
      <c r="L5170" s="6">
        <f>((Table3_1[[#This Row],[Offered Salary]]-$O$25)/$O$26)</f>
        <v>-0.16743692114791336</v>
      </c>
    </row>
    <row r="5171" spans="1:12" x14ac:dyDescent="0.3">
      <c r="A5171">
        <v>568107</v>
      </c>
      <c r="B5171" s="2">
        <v>41879</v>
      </c>
      <c r="C5171" s="3">
        <v>0.30093750000000002</v>
      </c>
      <c r="D5171" t="s">
        <v>31</v>
      </c>
      <c r="E5171" t="s">
        <v>27</v>
      </c>
      <c r="F5171" t="s">
        <v>20</v>
      </c>
      <c r="G5171" t="s">
        <v>10</v>
      </c>
      <c r="H5171">
        <v>17312</v>
      </c>
      <c r="I5171">
        <f>IF(Table3_1[[#This Row],[Status]]="Hired",1,0)</f>
        <v>1</v>
      </c>
      <c r="J5171" t="b">
        <f>OR((Table3_1[[#This Row],[Offered Salary]]&lt;$O$27),(Table3_1[[#This Row],[Offered Salary]]&gt;$O$28))</f>
        <v>0</v>
      </c>
      <c r="K5171" t="str">
        <f>IF(Table3_1[[#This Row],[Offered Salary]]&lt;$O$27,"Low",IF(Table3_1[[#This Row],[Offered Salary]]&gt;$O$28,"High",""))</f>
        <v/>
      </c>
      <c r="L5171" s="6">
        <f>((Table3_1[[#This Row],[Offered Salary]]-$O$25)/$O$26)</f>
        <v>-1.1324818185463925</v>
      </c>
    </row>
    <row r="5172" spans="1:12" x14ac:dyDescent="0.3">
      <c r="A5172">
        <v>684825</v>
      </c>
      <c r="B5172" s="2">
        <v>41879</v>
      </c>
      <c r="C5172" s="3">
        <v>0.30145833333333333</v>
      </c>
      <c r="D5172" t="s">
        <v>31</v>
      </c>
      <c r="E5172" t="s">
        <v>27</v>
      </c>
      <c r="F5172" t="s">
        <v>20</v>
      </c>
      <c r="G5172" t="s">
        <v>10</v>
      </c>
      <c r="H5172">
        <v>72650</v>
      </c>
      <c r="I5172">
        <f>IF(Table3_1[[#This Row],[Status]]="Hired",1,0)</f>
        <v>1</v>
      </c>
      <c r="J5172" t="b">
        <f>OR((Table3_1[[#This Row],[Offered Salary]]&lt;$O$27),(Table3_1[[#This Row],[Offered Salary]]&gt;$O$28))</f>
        <v>0</v>
      </c>
      <c r="K5172" t="str">
        <f>IF(Table3_1[[#This Row],[Offered Salary]]&lt;$O$27,"Low",IF(Table3_1[[#This Row],[Offered Salary]]&gt;$O$28,"High",""))</f>
        <v/>
      </c>
      <c r="L5172" s="6">
        <f>((Table3_1[[#This Row],[Offered Salary]]-$O$25)/$O$26)</f>
        <v>0.78561510452799288</v>
      </c>
    </row>
    <row r="5173" spans="1:12" x14ac:dyDescent="0.3">
      <c r="A5173">
        <v>683544</v>
      </c>
      <c r="B5173" s="2">
        <v>41814</v>
      </c>
      <c r="C5173" s="3">
        <v>0.39822916666666669</v>
      </c>
      <c r="D5173" t="s">
        <v>31</v>
      </c>
      <c r="E5173" t="s">
        <v>29</v>
      </c>
      <c r="F5173" t="s">
        <v>18</v>
      </c>
      <c r="G5173" t="s">
        <v>2</v>
      </c>
      <c r="H5173">
        <v>34934</v>
      </c>
      <c r="I5173">
        <f>IF(Table3_1[[#This Row],[Status]]="Hired",1,0)</f>
        <v>1</v>
      </c>
      <c r="J5173" t="b">
        <f>OR((Table3_1[[#This Row],[Offered Salary]]&lt;$O$27),(Table3_1[[#This Row],[Offered Salary]]&gt;$O$28))</f>
        <v>0</v>
      </c>
      <c r="K5173" t="str">
        <f>IF(Table3_1[[#This Row],[Offered Salary]]&lt;$O$27,"Low",IF(Table3_1[[#This Row],[Offered Salary]]&gt;$O$28,"High",""))</f>
        <v/>
      </c>
      <c r="L5173" s="6">
        <f>((Table3_1[[#This Row],[Offered Salary]]-$O$25)/$O$26)</f>
        <v>-0.52167723619038353</v>
      </c>
    </row>
    <row r="5174" spans="1:12" x14ac:dyDescent="0.3">
      <c r="A5174">
        <v>149110</v>
      </c>
      <c r="B5174" s="2">
        <v>41849</v>
      </c>
      <c r="C5174" s="3">
        <v>0.70945601851851847</v>
      </c>
      <c r="D5174" t="s">
        <v>31</v>
      </c>
      <c r="E5174" t="s">
        <v>29</v>
      </c>
      <c r="F5174" t="s">
        <v>18</v>
      </c>
      <c r="G5174" t="s">
        <v>2</v>
      </c>
      <c r="H5174">
        <v>82042</v>
      </c>
      <c r="I5174">
        <f>IF(Table3_1[[#This Row],[Status]]="Hired",1,0)</f>
        <v>1</v>
      </c>
      <c r="J5174" t="b">
        <f>OR((Table3_1[[#This Row],[Offered Salary]]&lt;$O$27),(Table3_1[[#This Row],[Offered Salary]]&gt;$O$28))</f>
        <v>0</v>
      </c>
      <c r="K5174" t="str">
        <f>IF(Table3_1[[#This Row],[Offered Salary]]&lt;$O$27,"Low",IF(Table3_1[[#This Row],[Offered Salary]]&gt;$O$28,"High",""))</f>
        <v/>
      </c>
      <c r="L5174" s="6">
        <f>((Table3_1[[#This Row],[Offered Salary]]-$O$25)/$O$26)</f>
        <v>1.1111557149858089</v>
      </c>
    </row>
    <row r="5175" spans="1:12" x14ac:dyDescent="0.3">
      <c r="A5175">
        <v>610384</v>
      </c>
      <c r="B5175" s="2">
        <v>41872</v>
      </c>
      <c r="C5175" s="3">
        <v>0.60819444444444448</v>
      </c>
      <c r="D5175" t="s">
        <v>31</v>
      </c>
      <c r="E5175" t="s">
        <v>29</v>
      </c>
      <c r="F5175" t="s">
        <v>18</v>
      </c>
      <c r="G5175" t="s">
        <v>2</v>
      </c>
      <c r="H5175">
        <v>54765</v>
      </c>
      <c r="I5175">
        <f>IF(Table3_1[[#This Row],[Status]]="Hired",1,0)</f>
        <v>1</v>
      </c>
      <c r="J5175" t="b">
        <f>OR((Table3_1[[#This Row],[Offered Salary]]&lt;$O$27),(Table3_1[[#This Row],[Offered Salary]]&gt;$O$28))</f>
        <v>0</v>
      </c>
      <c r="K5175" t="str">
        <f>IF(Table3_1[[#This Row],[Offered Salary]]&lt;$O$27,"Low",IF(Table3_1[[#This Row],[Offered Salary]]&gt;$O$28,"High",""))</f>
        <v/>
      </c>
      <c r="L5175" s="6">
        <f>((Table3_1[[#This Row],[Offered Salary]]-$O$25)/$O$26)</f>
        <v>0.16569455320366994</v>
      </c>
    </row>
    <row r="5176" spans="1:12" x14ac:dyDescent="0.3">
      <c r="A5176">
        <v>848363</v>
      </c>
      <c r="B5176" s="2">
        <v>41807</v>
      </c>
      <c r="C5176" s="3">
        <v>0.39681712962962962</v>
      </c>
      <c r="D5176" t="s">
        <v>31</v>
      </c>
      <c r="E5176" t="s">
        <v>27</v>
      </c>
      <c r="F5176" t="s">
        <v>20</v>
      </c>
      <c r="G5176" t="s">
        <v>6</v>
      </c>
      <c r="H5176">
        <v>56960</v>
      </c>
      <c r="I5176">
        <f>IF(Table3_1[[#This Row],[Status]]="Hired",1,0)</f>
        <v>1</v>
      </c>
      <c r="J5176" t="b">
        <f>OR((Table3_1[[#This Row],[Offered Salary]]&lt;$O$27),(Table3_1[[#This Row],[Offered Salary]]&gt;$O$28))</f>
        <v>0</v>
      </c>
      <c r="K5176" t="str">
        <f>IF(Table3_1[[#This Row],[Offered Salary]]&lt;$O$27,"Low",IF(Table3_1[[#This Row],[Offered Salary]]&gt;$O$28,"High",""))</f>
        <v/>
      </c>
      <c r="L5176" s="6">
        <f>((Table3_1[[#This Row],[Offered Salary]]-$O$25)/$O$26)</f>
        <v>0.241776499536177</v>
      </c>
    </row>
    <row r="5177" spans="1:12" x14ac:dyDescent="0.3">
      <c r="A5177">
        <v>614699</v>
      </c>
      <c r="B5177" s="2">
        <v>41807</v>
      </c>
      <c r="C5177" s="3">
        <v>0.39733796296296298</v>
      </c>
      <c r="D5177" t="s">
        <v>31</v>
      </c>
      <c r="E5177" t="s">
        <v>29</v>
      </c>
      <c r="F5177" t="s">
        <v>20</v>
      </c>
      <c r="G5177" t="s">
        <v>6</v>
      </c>
      <c r="H5177">
        <v>8733</v>
      </c>
      <c r="I5177">
        <f>IF(Table3_1[[#This Row],[Status]]="Hired",1,0)</f>
        <v>1</v>
      </c>
      <c r="J5177" t="b">
        <f>OR((Table3_1[[#This Row],[Offered Salary]]&lt;$O$27),(Table3_1[[#This Row],[Offered Salary]]&gt;$O$28))</f>
        <v>1</v>
      </c>
      <c r="K5177" t="str">
        <f>IF(Table3_1[[#This Row],[Offered Salary]]&lt;$O$27,"Low",IF(Table3_1[[#This Row],[Offered Salary]]&gt;$O$28,"High",""))</f>
        <v>Low</v>
      </c>
      <c r="L5177" s="6">
        <f>((Table3_1[[#This Row],[Offered Salary]]-$O$25)/$O$26)</f>
        <v>-1.429842646604059</v>
      </c>
    </row>
    <row r="5178" spans="1:12" x14ac:dyDescent="0.3">
      <c r="A5178">
        <v>681859</v>
      </c>
      <c r="B5178" s="2">
        <v>41830</v>
      </c>
      <c r="C5178" s="3">
        <v>0.67608796296296292</v>
      </c>
      <c r="D5178" t="s">
        <v>31</v>
      </c>
      <c r="E5178" t="s">
        <v>27</v>
      </c>
      <c r="F5178" t="s">
        <v>20</v>
      </c>
      <c r="G5178" t="s">
        <v>6</v>
      </c>
      <c r="H5178">
        <v>92806</v>
      </c>
      <c r="I5178">
        <f>IF(Table3_1[[#This Row],[Status]]="Hired",1,0)</f>
        <v>1</v>
      </c>
      <c r="J5178" t="b">
        <f>OR((Table3_1[[#This Row],[Offered Salary]]&lt;$O$27),(Table3_1[[#This Row],[Offered Salary]]&gt;$O$28))</f>
        <v>0</v>
      </c>
      <c r="K5178" t="str">
        <f>IF(Table3_1[[#This Row],[Offered Salary]]&lt;$O$27,"Low",IF(Table3_1[[#This Row],[Offered Salary]]&gt;$O$28,"High",""))</f>
        <v/>
      </c>
      <c r="L5178" s="6">
        <f>((Table3_1[[#This Row],[Offered Salary]]-$O$25)/$O$26)</f>
        <v>1.4842518745863127</v>
      </c>
    </row>
    <row r="5179" spans="1:12" x14ac:dyDescent="0.3">
      <c r="A5179">
        <v>347693</v>
      </c>
      <c r="B5179" s="2">
        <v>41863</v>
      </c>
      <c r="C5179" s="3">
        <v>0.39807870370370368</v>
      </c>
      <c r="D5179" t="s">
        <v>31</v>
      </c>
      <c r="E5179" t="s">
        <v>29</v>
      </c>
      <c r="F5179" t="s">
        <v>20</v>
      </c>
      <c r="G5179" t="s">
        <v>6</v>
      </c>
      <c r="H5179">
        <v>43017</v>
      </c>
      <c r="I5179">
        <f>IF(Table3_1[[#This Row],[Status]]="Hired",1,0)</f>
        <v>1</v>
      </c>
      <c r="J5179" t="b">
        <f>OR((Table3_1[[#This Row],[Offered Salary]]&lt;$O$27),(Table3_1[[#This Row],[Offered Salary]]&gt;$O$28))</f>
        <v>0</v>
      </c>
      <c r="K5179" t="str">
        <f>IF(Table3_1[[#This Row],[Offered Salary]]&lt;$O$27,"Low",IF(Table3_1[[#This Row],[Offered Salary]]&gt;$O$28,"High",""))</f>
        <v/>
      </c>
      <c r="L5179" s="6">
        <f>((Table3_1[[#This Row],[Offered Salary]]-$O$25)/$O$26)</f>
        <v>-0.24150850170033594</v>
      </c>
    </row>
    <row r="5180" spans="1:12" x14ac:dyDescent="0.3">
      <c r="A5180">
        <v>142149</v>
      </c>
      <c r="B5180" s="2">
        <v>41863</v>
      </c>
      <c r="C5180" s="3">
        <v>0.39765046296296297</v>
      </c>
      <c r="D5180" t="s">
        <v>31</v>
      </c>
      <c r="E5180" t="s">
        <v>28</v>
      </c>
      <c r="F5180" t="s">
        <v>20</v>
      </c>
      <c r="G5180" t="s">
        <v>6</v>
      </c>
      <c r="H5180">
        <v>20919</v>
      </c>
      <c r="I5180">
        <f>IF(Table3_1[[#This Row],[Status]]="Hired",1,0)</f>
        <v>1</v>
      </c>
      <c r="J5180" t="b">
        <f>OR((Table3_1[[#This Row],[Offered Salary]]&lt;$O$27),(Table3_1[[#This Row],[Offered Salary]]&gt;$O$28))</f>
        <v>0</v>
      </c>
      <c r="K5180" t="str">
        <f>IF(Table3_1[[#This Row],[Offered Salary]]&lt;$O$27,"Low",IF(Table3_1[[#This Row],[Offered Salary]]&gt;$O$28,"High",""))</f>
        <v/>
      </c>
      <c r="L5180" s="6">
        <f>((Table3_1[[#This Row],[Offered Salary]]-$O$25)/$O$26)</f>
        <v>-1.0074578639125187</v>
      </c>
    </row>
    <row r="5181" spans="1:12" x14ac:dyDescent="0.3">
      <c r="A5181">
        <v>62161</v>
      </c>
      <c r="B5181" s="2">
        <v>41801</v>
      </c>
      <c r="C5181" s="3">
        <v>0.3981365740740741</v>
      </c>
      <c r="D5181" t="s">
        <v>31</v>
      </c>
      <c r="E5181" t="s">
        <v>29</v>
      </c>
      <c r="F5181" t="s">
        <v>17</v>
      </c>
      <c r="G5181" t="s">
        <v>2</v>
      </c>
      <c r="H5181">
        <v>24243</v>
      </c>
      <c r="I5181">
        <f>IF(Table3_1[[#This Row],[Status]]="Hired",1,0)</f>
        <v>1</v>
      </c>
      <c r="J5181" t="b">
        <f>OR((Table3_1[[#This Row],[Offered Salary]]&lt;$O$27),(Table3_1[[#This Row],[Offered Salary]]&gt;$O$28))</f>
        <v>0</v>
      </c>
      <c r="K5181" t="str">
        <f>IF(Table3_1[[#This Row],[Offered Salary]]&lt;$O$27,"Low",IF(Table3_1[[#This Row],[Offered Salary]]&gt;$O$28,"High",""))</f>
        <v/>
      </c>
      <c r="L5181" s="6">
        <f>((Table3_1[[#This Row],[Offered Salary]]-$O$25)/$O$26)</f>
        <v>-0.89224310782629834</v>
      </c>
    </row>
    <row r="5182" spans="1:12" x14ac:dyDescent="0.3">
      <c r="A5182">
        <v>797741</v>
      </c>
      <c r="B5182" s="2">
        <v>41801</v>
      </c>
      <c r="C5182" s="3">
        <v>0.39947916666666666</v>
      </c>
      <c r="D5182" t="s">
        <v>31</v>
      </c>
      <c r="E5182" t="s">
        <v>29</v>
      </c>
      <c r="F5182" t="s">
        <v>17</v>
      </c>
      <c r="G5182" t="s">
        <v>2</v>
      </c>
      <c r="H5182">
        <v>84299</v>
      </c>
      <c r="I5182">
        <f>IF(Table3_1[[#This Row],[Status]]="Hired",1,0)</f>
        <v>1</v>
      </c>
      <c r="J5182" t="b">
        <f>OR((Table3_1[[#This Row],[Offered Salary]]&lt;$O$27),(Table3_1[[#This Row],[Offered Salary]]&gt;$O$28))</f>
        <v>0</v>
      </c>
      <c r="K5182" t="str">
        <f>IF(Table3_1[[#This Row],[Offered Salary]]&lt;$O$27,"Low",IF(Table3_1[[#This Row],[Offered Salary]]&gt;$O$28,"High",""))</f>
        <v/>
      </c>
      <c r="L5182" s="6">
        <f>((Table3_1[[#This Row],[Offered Salary]]-$O$25)/$O$26)</f>
        <v>1.1893866730142684</v>
      </c>
    </row>
    <row r="5183" spans="1:12" x14ac:dyDescent="0.3">
      <c r="A5183">
        <v>498285</v>
      </c>
      <c r="B5183" s="2">
        <v>41811</v>
      </c>
      <c r="C5183" s="3">
        <v>0.37212962962962964</v>
      </c>
      <c r="D5183" t="s">
        <v>30</v>
      </c>
      <c r="E5183" t="s">
        <v>29</v>
      </c>
      <c r="F5183" t="s">
        <v>17</v>
      </c>
      <c r="G5183" t="s">
        <v>2</v>
      </c>
      <c r="H5183">
        <v>9085</v>
      </c>
      <c r="I5183">
        <f>IF(Table3_1[[#This Row],[Status]]="Hired",1,0)</f>
        <v>0</v>
      </c>
      <c r="J5183" t="b">
        <f>OR((Table3_1[[#This Row],[Offered Salary]]&lt;$O$27),(Table3_1[[#This Row],[Offered Salary]]&gt;$O$28))</f>
        <v>1</v>
      </c>
      <c r="K5183" t="str">
        <f>IF(Table3_1[[#This Row],[Offered Salary]]&lt;$O$27,"Low",IF(Table3_1[[#This Row],[Offered Salary]]&gt;$O$28,"High",""))</f>
        <v>Low</v>
      </c>
      <c r="L5183" s="6">
        <f>((Table3_1[[#This Row],[Offered Salary]]-$O$25)/$O$26)</f>
        <v>-1.4176418060076843</v>
      </c>
    </row>
    <row r="5184" spans="1:12" x14ac:dyDescent="0.3">
      <c r="A5184">
        <v>205300</v>
      </c>
      <c r="B5184" s="2">
        <v>41811</v>
      </c>
      <c r="C5184" s="3">
        <v>0.37302083333333336</v>
      </c>
      <c r="D5184" t="s">
        <v>31</v>
      </c>
      <c r="E5184" t="s">
        <v>29</v>
      </c>
      <c r="F5184" t="s">
        <v>17</v>
      </c>
      <c r="G5184" t="s">
        <v>2</v>
      </c>
      <c r="H5184">
        <v>53641</v>
      </c>
      <c r="I5184">
        <f>IF(Table3_1[[#This Row],[Status]]="Hired",1,0)</f>
        <v>1</v>
      </c>
      <c r="J5184" t="b">
        <f>OR((Table3_1[[#This Row],[Offered Salary]]&lt;$O$27),(Table3_1[[#This Row],[Offered Salary]]&gt;$O$28))</f>
        <v>0</v>
      </c>
      <c r="K5184" t="str">
        <f>IF(Table3_1[[#This Row],[Offered Salary]]&lt;$O$27,"Low",IF(Table3_1[[#This Row],[Offered Salary]]&gt;$O$28,"High",""))</f>
        <v/>
      </c>
      <c r="L5184" s="6">
        <f>((Table3_1[[#This Row],[Offered Salary]]-$O$25)/$O$26)</f>
        <v>0.12673505084479161</v>
      </c>
    </row>
    <row r="5185" spans="1:12" x14ac:dyDescent="0.3">
      <c r="A5185">
        <v>981943</v>
      </c>
      <c r="B5185" s="2">
        <v>41814</v>
      </c>
      <c r="C5185" s="3">
        <v>0.74284722222222221</v>
      </c>
      <c r="D5185" t="s">
        <v>31</v>
      </c>
      <c r="E5185" t="s">
        <v>29</v>
      </c>
      <c r="F5185" t="s">
        <v>17</v>
      </c>
      <c r="G5185" t="s">
        <v>2</v>
      </c>
      <c r="H5185">
        <v>63574</v>
      </c>
      <c r="I5185">
        <f>IF(Table3_1[[#This Row],[Status]]="Hired",1,0)</f>
        <v>1</v>
      </c>
      <c r="J5185" t="b">
        <f>OR((Table3_1[[#This Row],[Offered Salary]]&lt;$O$27),(Table3_1[[#This Row],[Offered Salary]]&gt;$O$28))</f>
        <v>0</v>
      </c>
      <c r="K5185" t="str">
        <f>IF(Table3_1[[#This Row],[Offered Salary]]&lt;$O$27,"Low",IF(Table3_1[[#This Row],[Offered Salary]]&gt;$O$28,"High",""))</f>
        <v/>
      </c>
      <c r="L5185" s="6">
        <f>((Table3_1[[#This Row],[Offered Salary]]-$O$25)/$O$26)</f>
        <v>0.47102752142374038</v>
      </c>
    </row>
    <row r="5186" spans="1:12" x14ac:dyDescent="0.3">
      <c r="A5186">
        <v>722714</v>
      </c>
      <c r="B5186" s="2">
        <v>41838</v>
      </c>
      <c r="C5186" s="3">
        <v>0.42877314814814815</v>
      </c>
      <c r="D5186" t="s">
        <v>31</v>
      </c>
      <c r="E5186" t="s">
        <v>29</v>
      </c>
      <c r="F5186" t="s">
        <v>17</v>
      </c>
      <c r="G5186" t="s">
        <v>2</v>
      </c>
      <c r="H5186">
        <v>63254</v>
      </c>
      <c r="I5186">
        <f>IF(Table3_1[[#This Row],[Status]]="Hired",1,0)</f>
        <v>1</v>
      </c>
      <c r="J5186" t="b">
        <f>OR((Table3_1[[#This Row],[Offered Salary]]&lt;$O$27),(Table3_1[[#This Row],[Offered Salary]]&gt;$O$28))</f>
        <v>0</v>
      </c>
      <c r="K5186" t="str">
        <f>IF(Table3_1[[#This Row],[Offered Salary]]&lt;$O$27,"Low",IF(Table3_1[[#This Row],[Offered Salary]]&gt;$O$28,"High",""))</f>
        <v/>
      </c>
      <c r="L5186" s="6">
        <f>((Table3_1[[#This Row],[Offered Salary]]-$O$25)/$O$26)</f>
        <v>0.45993584815430888</v>
      </c>
    </row>
    <row r="5187" spans="1:12" x14ac:dyDescent="0.3">
      <c r="A5187">
        <v>883487</v>
      </c>
      <c r="B5187" s="2">
        <v>41859</v>
      </c>
      <c r="C5187" s="3">
        <v>0.67018518518518522</v>
      </c>
      <c r="D5187" t="s">
        <v>31</v>
      </c>
      <c r="E5187" t="s">
        <v>29</v>
      </c>
      <c r="F5187" t="s">
        <v>17</v>
      </c>
      <c r="G5187" t="s">
        <v>2</v>
      </c>
      <c r="H5187">
        <v>69583</v>
      </c>
      <c r="I5187">
        <f>IF(Table3_1[[#This Row],[Status]]="Hired",1,0)</f>
        <v>1</v>
      </c>
      <c r="J5187" t="b">
        <f>OR((Table3_1[[#This Row],[Offered Salary]]&lt;$O$27),(Table3_1[[#This Row],[Offered Salary]]&gt;$O$28))</f>
        <v>0</v>
      </c>
      <c r="K5187" t="str">
        <f>IF(Table3_1[[#This Row],[Offered Salary]]&lt;$O$27,"Low",IF(Table3_1[[#This Row],[Offered Salary]]&gt;$O$28,"High",""))</f>
        <v/>
      </c>
      <c r="L5187" s="6">
        <f>((Table3_1[[#This Row],[Offered Salary]]-$O$25)/$O$26)</f>
        <v>0.67930834853628475</v>
      </c>
    </row>
    <row r="5188" spans="1:12" x14ac:dyDescent="0.3">
      <c r="A5188">
        <v>552854</v>
      </c>
      <c r="B5188" s="2">
        <v>41872</v>
      </c>
      <c r="C5188" s="3">
        <v>0.36994212962962963</v>
      </c>
      <c r="D5188" t="s">
        <v>31</v>
      </c>
      <c r="E5188" t="s">
        <v>29</v>
      </c>
      <c r="F5188" t="s">
        <v>17</v>
      </c>
      <c r="G5188" t="s">
        <v>2</v>
      </c>
      <c r="H5188">
        <v>37747</v>
      </c>
      <c r="I5188">
        <f>IF(Table3_1[[#This Row],[Status]]="Hired",1,0)</f>
        <v>1</v>
      </c>
      <c r="J5188" t="b">
        <f>OR((Table3_1[[#This Row],[Offered Salary]]&lt;$O$27),(Table3_1[[#This Row],[Offered Salary]]&gt;$O$28))</f>
        <v>0</v>
      </c>
      <c r="K5188" t="str">
        <f>IF(Table3_1[[#This Row],[Offered Salary]]&lt;$O$27,"Low",IF(Table3_1[[#This Row],[Offered Salary]]&gt;$O$28,"High",""))</f>
        <v/>
      </c>
      <c r="L5188" s="6">
        <f>((Table3_1[[#This Row],[Offered Salary]]-$O$25)/$O$26)</f>
        <v>-0.42417449585628686</v>
      </c>
    </row>
    <row r="5189" spans="1:12" x14ac:dyDescent="0.3">
      <c r="A5189">
        <v>137390</v>
      </c>
      <c r="B5189" s="2">
        <v>41872</v>
      </c>
      <c r="C5189" s="3">
        <v>0.37209490740740742</v>
      </c>
      <c r="D5189" t="s">
        <v>31</v>
      </c>
      <c r="E5189" t="s">
        <v>29</v>
      </c>
      <c r="F5189" t="s">
        <v>17</v>
      </c>
      <c r="G5189" t="s">
        <v>2</v>
      </c>
      <c r="H5189">
        <v>71919</v>
      </c>
      <c r="I5189">
        <f>IF(Table3_1[[#This Row],[Status]]="Hired",1,0)</f>
        <v>1</v>
      </c>
      <c r="J5189" t="b">
        <f>OR((Table3_1[[#This Row],[Offered Salary]]&lt;$O$27),(Table3_1[[#This Row],[Offered Salary]]&gt;$O$28))</f>
        <v>0</v>
      </c>
      <c r="K5189" t="str">
        <f>IF(Table3_1[[#This Row],[Offered Salary]]&lt;$O$27,"Low",IF(Table3_1[[#This Row],[Offered Salary]]&gt;$O$28,"High",""))</f>
        <v/>
      </c>
      <c r="L5189" s="6">
        <f>((Table3_1[[#This Row],[Offered Salary]]-$O$25)/$O$26)</f>
        <v>0.76027756340313513</v>
      </c>
    </row>
    <row r="5190" spans="1:12" x14ac:dyDescent="0.3">
      <c r="A5190">
        <v>841103</v>
      </c>
      <c r="B5190" s="2">
        <v>41872</v>
      </c>
      <c r="C5190" s="3">
        <v>0.37245370370370373</v>
      </c>
      <c r="D5190" t="s">
        <v>31</v>
      </c>
      <c r="E5190" t="s">
        <v>29</v>
      </c>
      <c r="F5190" t="s">
        <v>17</v>
      </c>
      <c r="G5190" t="s">
        <v>2</v>
      </c>
      <c r="H5190">
        <v>10061</v>
      </c>
      <c r="I5190">
        <f>IF(Table3_1[[#This Row],[Status]]="Hired",1,0)</f>
        <v>1</v>
      </c>
      <c r="J5190" t="b">
        <f>OR((Table3_1[[#This Row],[Offered Salary]]&lt;$O$27),(Table3_1[[#This Row],[Offered Salary]]&gt;$O$28))</f>
        <v>1</v>
      </c>
      <c r="K5190" t="str">
        <f>IF(Table3_1[[#This Row],[Offered Salary]]&lt;$O$27,"Low",IF(Table3_1[[#This Row],[Offered Salary]]&gt;$O$28,"High",""))</f>
        <v>Low</v>
      </c>
      <c r="L5190" s="6">
        <f>((Table3_1[[#This Row],[Offered Salary]]-$O$25)/$O$26)</f>
        <v>-1.3838122025359181</v>
      </c>
    </row>
    <row r="5191" spans="1:12" x14ac:dyDescent="0.3">
      <c r="A5191">
        <v>256211</v>
      </c>
      <c r="B5191" s="2">
        <v>41872</v>
      </c>
      <c r="C5191" s="3">
        <v>0.37284722222222222</v>
      </c>
      <c r="D5191" t="s">
        <v>31</v>
      </c>
      <c r="E5191" t="s">
        <v>29</v>
      </c>
      <c r="F5191" t="s">
        <v>17</v>
      </c>
      <c r="G5191" t="s">
        <v>2</v>
      </c>
      <c r="H5191">
        <v>6718</v>
      </c>
      <c r="I5191">
        <f>IF(Table3_1[[#This Row],[Status]]="Hired",1,0)</f>
        <v>1</v>
      </c>
      <c r="J5191" t="b">
        <f>OR((Table3_1[[#This Row],[Offered Salary]]&lt;$O$27),(Table3_1[[#This Row],[Offered Salary]]&gt;$O$28))</f>
        <v>1</v>
      </c>
      <c r="K5191" t="str">
        <f>IF(Table3_1[[#This Row],[Offered Salary]]&lt;$O$27,"Low",IF(Table3_1[[#This Row],[Offered Salary]]&gt;$O$28,"High",""))</f>
        <v>Low</v>
      </c>
      <c r="L5191" s="6">
        <f>((Table3_1[[#This Row],[Offered Salary]]-$O$25)/$O$26)</f>
        <v>-1.4996855267225107</v>
      </c>
    </row>
    <row r="5192" spans="1:12" x14ac:dyDescent="0.3">
      <c r="A5192">
        <v>58018</v>
      </c>
      <c r="B5192" s="2">
        <v>41872</v>
      </c>
      <c r="C5192" s="3">
        <v>0.37329861111111112</v>
      </c>
      <c r="D5192" t="s">
        <v>31</v>
      </c>
      <c r="E5192" t="s">
        <v>29</v>
      </c>
      <c r="F5192" t="s">
        <v>17</v>
      </c>
      <c r="G5192" t="s">
        <v>2</v>
      </c>
      <c r="H5192">
        <v>63507</v>
      </c>
      <c r="I5192">
        <f>IF(Table3_1[[#This Row],[Status]]="Hired",1,0)</f>
        <v>1</v>
      </c>
      <c r="J5192" t="b">
        <f>OR((Table3_1[[#This Row],[Offered Salary]]&lt;$O$27),(Table3_1[[#This Row],[Offered Salary]]&gt;$O$28))</f>
        <v>0</v>
      </c>
      <c r="K5192" t="str">
        <f>IF(Table3_1[[#This Row],[Offered Salary]]&lt;$O$27,"Low",IF(Table3_1[[#This Row],[Offered Salary]]&gt;$O$28,"High",""))</f>
        <v/>
      </c>
      <c r="L5192" s="6">
        <f>((Table3_1[[#This Row],[Offered Salary]]-$O$25)/$O$26)</f>
        <v>0.46870520233295315</v>
      </c>
    </row>
    <row r="5193" spans="1:12" x14ac:dyDescent="0.3">
      <c r="A5193">
        <v>563022</v>
      </c>
      <c r="B5193" s="2">
        <v>41806</v>
      </c>
      <c r="C5193" s="3">
        <v>0.68694444444444447</v>
      </c>
      <c r="D5193" t="s">
        <v>30</v>
      </c>
      <c r="E5193" t="s">
        <v>29</v>
      </c>
      <c r="F5193" t="s">
        <v>17</v>
      </c>
      <c r="G5193" t="s">
        <v>10</v>
      </c>
      <c r="H5193">
        <v>80120</v>
      </c>
      <c r="I5193">
        <f>IF(Table3_1[[#This Row],[Status]]="Hired",1,0)</f>
        <v>0</v>
      </c>
      <c r="J5193" t="b">
        <f>OR((Table3_1[[#This Row],[Offered Salary]]&lt;$O$27),(Table3_1[[#This Row],[Offered Salary]]&gt;$O$28))</f>
        <v>0</v>
      </c>
      <c r="K5193" t="str">
        <f>IF(Table3_1[[#This Row],[Offered Salary]]&lt;$O$27,"Low",IF(Table3_1[[#This Row],[Offered Salary]]&gt;$O$28,"High",""))</f>
        <v/>
      </c>
      <c r="L5193" s="6">
        <f>((Table3_1[[#This Row],[Offered Salary]]-$O$25)/$O$26)</f>
        <v>1.0445363524112856</v>
      </c>
    </row>
    <row r="5194" spans="1:12" x14ac:dyDescent="0.3">
      <c r="A5194">
        <v>567566</v>
      </c>
      <c r="B5194" s="2">
        <v>41806</v>
      </c>
      <c r="C5194" s="3">
        <v>0.68790509259259258</v>
      </c>
      <c r="D5194" t="s">
        <v>31</v>
      </c>
      <c r="E5194" t="s">
        <v>29</v>
      </c>
      <c r="F5194" t="s">
        <v>17</v>
      </c>
      <c r="G5194" t="s">
        <v>10</v>
      </c>
      <c r="H5194">
        <v>72628</v>
      </c>
      <c r="I5194">
        <f>IF(Table3_1[[#This Row],[Status]]="Hired",1,0)</f>
        <v>1</v>
      </c>
      <c r="J5194" t="b">
        <f>OR((Table3_1[[#This Row],[Offered Salary]]&lt;$O$27),(Table3_1[[#This Row],[Offered Salary]]&gt;$O$28))</f>
        <v>0</v>
      </c>
      <c r="K5194" t="str">
        <f>IF(Table3_1[[#This Row],[Offered Salary]]&lt;$O$27,"Low",IF(Table3_1[[#This Row],[Offered Salary]]&gt;$O$28,"High",""))</f>
        <v/>
      </c>
      <c r="L5194" s="6">
        <f>((Table3_1[[#This Row],[Offered Salary]]-$O$25)/$O$26)</f>
        <v>0.78485255199071946</v>
      </c>
    </row>
    <row r="5195" spans="1:12" x14ac:dyDescent="0.3">
      <c r="A5195">
        <v>427980</v>
      </c>
      <c r="B5195" s="2">
        <v>41871</v>
      </c>
      <c r="C5195" s="3">
        <v>0.39730324074074075</v>
      </c>
      <c r="D5195" t="s">
        <v>31</v>
      </c>
      <c r="E5195" t="s">
        <v>29</v>
      </c>
      <c r="F5195" t="s">
        <v>17</v>
      </c>
      <c r="G5195" t="s">
        <v>10</v>
      </c>
      <c r="H5195">
        <v>5157</v>
      </c>
      <c r="I5195">
        <f>IF(Table3_1[[#This Row],[Status]]="Hired",1,0)</f>
        <v>1</v>
      </c>
      <c r="J5195" t="b">
        <f>OR((Table3_1[[#This Row],[Offered Salary]]&lt;$O$27),(Table3_1[[#This Row],[Offered Salary]]&gt;$O$28))</f>
        <v>1</v>
      </c>
      <c r="K5195" t="str">
        <f>IF(Table3_1[[#This Row],[Offered Salary]]&lt;$O$27,"Low",IF(Table3_1[[#This Row],[Offered Salary]]&gt;$O$28,"High",""))</f>
        <v>Low</v>
      </c>
      <c r="L5195" s="6">
        <f>((Table3_1[[#This Row],[Offered Salary]]-$O$25)/$O$26)</f>
        <v>-1.5537920953899564</v>
      </c>
    </row>
    <row r="5196" spans="1:12" x14ac:dyDescent="0.3">
      <c r="A5196">
        <v>710245</v>
      </c>
      <c r="B5196" s="2">
        <v>41805</v>
      </c>
      <c r="C5196" s="3">
        <v>0.32874999999999999</v>
      </c>
      <c r="D5196" t="s">
        <v>30</v>
      </c>
      <c r="E5196" t="s">
        <v>29</v>
      </c>
      <c r="F5196" t="s">
        <v>17</v>
      </c>
      <c r="G5196" t="s">
        <v>6</v>
      </c>
      <c r="H5196">
        <v>23191</v>
      </c>
      <c r="I5196">
        <f>IF(Table3_1[[#This Row],[Status]]="Hired",1,0)</f>
        <v>0</v>
      </c>
      <c r="J5196" t="b">
        <f>OR((Table3_1[[#This Row],[Offered Salary]]&lt;$O$27),(Table3_1[[#This Row],[Offered Salary]]&gt;$O$28))</f>
        <v>0</v>
      </c>
      <c r="K5196" t="str">
        <f>IF(Table3_1[[#This Row],[Offered Salary]]&lt;$O$27,"Low",IF(Table3_1[[#This Row],[Offered Salary]]&gt;$O$28,"High",""))</f>
        <v/>
      </c>
      <c r="L5196" s="6">
        <f>((Table3_1[[#This Row],[Offered Salary]]-$O$25)/$O$26)</f>
        <v>-0.92870698369955462</v>
      </c>
    </row>
    <row r="5197" spans="1:12" x14ac:dyDescent="0.3">
      <c r="A5197">
        <v>352232</v>
      </c>
      <c r="B5197" s="2">
        <v>41850</v>
      </c>
      <c r="C5197" s="3">
        <v>0.39710648148148148</v>
      </c>
      <c r="D5197" t="s">
        <v>31</v>
      </c>
      <c r="E5197" t="s">
        <v>28</v>
      </c>
      <c r="F5197" t="s">
        <v>17</v>
      </c>
      <c r="G5197" t="s">
        <v>6</v>
      </c>
      <c r="H5197">
        <v>91608</v>
      </c>
      <c r="I5197">
        <f>IF(Table3_1[[#This Row],[Status]]="Hired",1,0)</f>
        <v>1</v>
      </c>
      <c r="J5197" t="b">
        <f>OR((Table3_1[[#This Row],[Offered Salary]]&lt;$O$27),(Table3_1[[#This Row],[Offered Salary]]&gt;$O$28))</f>
        <v>0</v>
      </c>
      <c r="K5197" t="str">
        <f>IF(Table3_1[[#This Row],[Offered Salary]]&lt;$O$27,"Low",IF(Table3_1[[#This Row],[Offered Salary]]&gt;$O$28,"High",""))</f>
        <v/>
      </c>
      <c r="L5197" s="6">
        <f>((Table3_1[[#This Row],[Offered Salary]]-$O$25)/$O$26)</f>
        <v>1.4427274227838784</v>
      </c>
    </row>
    <row r="5198" spans="1:12" x14ac:dyDescent="0.3">
      <c r="A5198">
        <v>988022</v>
      </c>
      <c r="B5198" s="2">
        <v>41855</v>
      </c>
      <c r="C5198" s="3">
        <v>0.51019675925925922</v>
      </c>
      <c r="D5198" t="s">
        <v>31</v>
      </c>
      <c r="E5198" t="s">
        <v>29</v>
      </c>
      <c r="F5198" t="s">
        <v>17</v>
      </c>
      <c r="G5198" t="s">
        <v>6</v>
      </c>
      <c r="H5198">
        <v>33025</v>
      </c>
      <c r="I5198">
        <f>IF(Table3_1[[#This Row],[Status]]="Hired",1,0)</f>
        <v>1</v>
      </c>
      <c r="J5198" t="b">
        <f>OR((Table3_1[[#This Row],[Offered Salary]]&lt;$O$27),(Table3_1[[#This Row],[Offered Salary]]&gt;$O$28))</f>
        <v>0</v>
      </c>
      <c r="K5198" t="str">
        <f>IF(Table3_1[[#This Row],[Offered Salary]]&lt;$O$27,"Low",IF(Table3_1[[#This Row],[Offered Salary]]&gt;$O$28,"High",""))</f>
        <v/>
      </c>
      <c r="L5198" s="6">
        <f>((Table3_1[[#This Row],[Offered Salary]]-$O$25)/$O$26)</f>
        <v>-0.58784599953833616</v>
      </c>
    </row>
    <row r="5199" spans="1:12" x14ac:dyDescent="0.3">
      <c r="A5199">
        <v>976462</v>
      </c>
      <c r="B5199" s="2">
        <v>41864</v>
      </c>
      <c r="C5199" s="3">
        <v>0.3973726851851852</v>
      </c>
      <c r="D5199" t="s">
        <v>31</v>
      </c>
      <c r="E5199" t="s">
        <v>27</v>
      </c>
      <c r="F5199" t="s">
        <v>17</v>
      </c>
      <c r="G5199" t="s">
        <v>6</v>
      </c>
      <c r="H5199">
        <v>63209</v>
      </c>
      <c r="I5199">
        <f>IF(Table3_1[[#This Row],[Status]]="Hired",1,0)</f>
        <v>1</v>
      </c>
      <c r="J5199" t="b">
        <f>OR((Table3_1[[#This Row],[Offered Salary]]&lt;$O$27),(Table3_1[[#This Row],[Offered Salary]]&gt;$O$28))</f>
        <v>0</v>
      </c>
      <c r="K5199" t="str">
        <f>IF(Table3_1[[#This Row],[Offered Salary]]&lt;$O$27,"Low",IF(Table3_1[[#This Row],[Offered Salary]]&gt;$O$28,"High",""))</f>
        <v/>
      </c>
      <c r="L5199" s="6">
        <f>((Table3_1[[#This Row],[Offered Salary]]-$O$25)/$O$26)</f>
        <v>0.45837608160079502</v>
      </c>
    </row>
    <row r="5200" spans="1:12" x14ac:dyDescent="0.3">
      <c r="A5200">
        <v>450766</v>
      </c>
      <c r="B5200" s="2">
        <v>41879</v>
      </c>
      <c r="C5200" s="3">
        <v>0.50881944444444449</v>
      </c>
      <c r="D5200" t="s">
        <v>31</v>
      </c>
      <c r="E5200" t="s">
        <v>27</v>
      </c>
      <c r="F5200" t="s">
        <v>17</v>
      </c>
      <c r="G5200" t="s">
        <v>6</v>
      </c>
      <c r="H5200">
        <v>6272</v>
      </c>
      <c r="I5200">
        <f>IF(Table3_1[[#This Row],[Status]]="Hired",1,0)</f>
        <v>1</v>
      </c>
      <c r="J5200" t="b">
        <f>OR((Table3_1[[#This Row],[Offered Salary]]&lt;$O$27),(Table3_1[[#This Row],[Offered Salary]]&gt;$O$28))</f>
        <v>1</v>
      </c>
      <c r="K5200" t="str">
        <f>IF(Table3_1[[#This Row],[Offered Salary]]&lt;$O$27,"Low",IF(Table3_1[[#This Row],[Offered Salary]]&gt;$O$28,"High",""))</f>
        <v>Low</v>
      </c>
      <c r="L5200" s="6">
        <f>((Table3_1[[#This Row],[Offered Salary]]-$O$25)/$O$26)</f>
        <v>-1.515144546341781</v>
      </c>
    </row>
    <row r="5201" spans="1:12" x14ac:dyDescent="0.3">
      <c r="A5201">
        <v>278319</v>
      </c>
      <c r="B5201" s="2">
        <v>41879</v>
      </c>
      <c r="C5201" s="3">
        <v>0.50930555555555557</v>
      </c>
      <c r="D5201" t="s">
        <v>31</v>
      </c>
      <c r="E5201" t="s">
        <v>27</v>
      </c>
      <c r="F5201" t="s">
        <v>17</v>
      </c>
      <c r="G5201" t="s">
        <v>6</v>
      </c>
      <c r="H5201">
        <v>75867</v>
      </c>
      <c r="I5201">
        <f>IF(Table3_1[[#This Row],[Status]]="Hired",1,0)</f>
        <v>1</v>
      </c>
      <c r="J5201" t="b">
        <f>OR((Table3_1[[#This Row],[Offered Salary]]&lt;$O$27),(Table3_1[[#This Row],[Offered Salary]]&gt;$O$28))</f>
        <v>0</v>
      </c>
      <c r="K5201" t="str">
        <f>IF(Table3_1[[#This Row],[Offered Salary]]&lt;$O$27,"Low",IF(Table3_1[[#This Row],[Offered Salary]]&gt;$O$28,"High",""))</f>
        <v/>
      </c>
      <c r="L5201" s="6">
        <f>((Table3_1[[#This Row],[Offered Salary]]-$O$25)/$O$26)</f>
        <v>0.89712108236474686</v>
      </c>
    </row>
    <row r="5202" spans="1:12" x14ac:dyDescent="0.3">
      <c r="A5202">
        <v>78498</v>
      </c>
      <c r="B5202" s="2">
        <v>41844</v>
      </c>
      <c r="C5202" s="3">
        <v>0.41630787037037037</v>
      </c>
      <c r="D5202" t="s">
        <v>31</v>
      </c>
      <c r="E5202" t="s">
        <v>29</v>
      </c>
      <c r="F5202" t="s">
        <v>20</v>
      </c>
      <c r="G5202" t="s">
        <v>8</v>
      </c>
      <c r="H5202">
        <v>37454</v>
      </c>
      <c r="I5202">
        <f>IF(Table3_1[[#This Row],[Status]]="Hired",1,0)</f>
        <v>1</v>
      </c>
      <c r="J5202" t="b">
        <f>OR((Table3_1[[#This Row],[Offered Salary]]&lt;$O$27),(Table3_1[[#This Row],[Offered Salary]]&gt;$O$28))</f>
        <v>0</v>
      </c>
      <c r="K5202" t="str">
        <f>IF(Table3_1[[#This Row],[Offered Salary]]&lt;$O$27,"Low",IF(Table3_1[[#This Row],[Offered Salary]]&gt;$O$28,"High",""))</f>
        <v/>
      </c>
      <c r="L5202" s="6">
        <f>((Table3_1[[#This Row],[Offered Salary]]-$O$25)/$O$26)</f>
        <v>-0.4343303091936101</v>
      </c>
    </row>
    <row r="5203" spans="1:12" x14ac:dyDescent="0.3">
      <c r="A5203">
        <v>925783</v>
      </c>
      <c r="B5203" s="2">
        <v>41844</v>
      </c>
      <c r="C5203" s="3">
        <v>0.41828703703703701</v>
      </c>
      <c r="D5203" t="s">
        <v>31</v>
      </c>
      <c r="E5203" t="s">
        <v>27</v>
      </c>
      <c r="F5203" t="s">
        <v>20</v>
      </c>
      <c r="G5203" t="s">
        <v>8</v>
      </c>
      <c r="H5203">
        <v>75522</v>
      </c>
      <c r="I5203">
        <f>IF(Table3_1[[#This Row],[Status]]="Hired",1,0)</f>
        <v>1</v>
      </c>
      <c r="J5203" t="b">
        <f>OR((Table3_1[[#This Row],[Offered Salary]]&lt;$O$27),(Table3_1[[#This Row],[Offered Salary]]&gt;$O$28))</f>
        <v>0</v>
      </c>
      <c r="K5203" t="str">
        <f>IF(Table3_1[[#This Row],[Offered Salary]]&lt;$O$27,"Low",IF(Table3_1[[#This Row],[Offered Salary]]&gt;$O$28,"High",""))</f>
        <v/>
      </c>
      <c r="L5203" s="6">
        <f>((Table3_1[[#This Row],[Offered Salary]]-$O$25)/$O$26)</f>
        <v>0.88516287212114098</v>
      </c>
    </row>
    <row r="5204" spans="1:12" x14ac:dyDescent="0.3">
      <c r="A5204">
        <v>382073</v>
      </c>
      <c r="B5204" s="2">
        <v>41850</v>
      </c>
      <c r="C5204" s="3">
        <v>0.54552083333333334</v>
      </c>
      <c r="D5204" t="s">
        <v>31</v>
      </c>
      <c r="E5204" t="s">
        <v>27</v>
      </c>
      <c r="F5204" t="s">
        <v>20</v>
      </c>
      <c r="G5204" t="s">
        <v>8</v>
      </c>
      <c r="H5204">
        <v>82752</v>
      </c>
      <c r="I5204">
        <f>IF(Table3_1[[#This Row],[Status]]="Hired",1,0)</f>
        <v>1</v>
      </c>
      <c r="J5204" t="b">
        <f>OR((Table3_1[[#This Row],[Offered Salary]]&lt;$O$27),(Table3_1[[#This Row],[Offered Salary]]&gt;$O$28))</f>
        <v>0</v>
      </c>
      <c r="K5204" t="str">
        <f>IF(Table3_1[[#This Row],[Offered Salary]]&lt;$O$27,"Low",IF(Table3_1[[#This Row],[Offered Salary]]&gt;$O$28,"High",""))</f>
        <v/>
      </c>
      <c r="L5204" s="6">
        <f>((Table3_1[[#This Row],[Offered Salary]]-$O$25)/$O$26)</f>
        <v>1.1357653650523603</v>
      </c>
    </row>
    <row r="5205" spans="1:12" x14ac:dyDescent="0.3">
      <c r="A5205">
        <v>372707</v>
      </c>
      <c r="B5205" s="2">
        <v>41864</v>
      </c>
      <c r="C5205" s="3">
        <v>0.39841435185185187</v>
      </c>
      <c r="D5205" t="s">
        <v>30</v>
      </c>
      <c r="E5205" t="s">
        <v>27</v>
      </c>
      <c r="F5205" t="s">
        <v>17</v>
      </c>
      <c r="G5205" t="s">
        <v>4</v>
      </c>
      <c r="H5205">
        <v>73900</v>
      </c>
      <c r="I5205">
        <f>IF(Table3_1[[#This Row],[Status]]="Hired",1,0)</f>
        <v>0</v>
      </c>
      <c r="J5205" t="b">
        <f>OR((Table3_1[[#This Row],[Offered Salary]]&lt;$O$27),(Table3_1[[#This Row],[Offered Salary]]&gt;$O$28))</f>
        <v>0</v>
      </c>
      <c r="K5205" t="str">
        <f>IF(Table3_1[[#This Row],[Offered Salary]]&lt;$O$27,"Low",IF(Table3_1[[#This Row],[Offered Salary]]&gt;$O$28,"High",""))</f>
        <v/>
      </c>
      <c r="L5205" s="6">
        <f>((Table3_1[[#This Row],[Offered Salary]]-$O$25)/$O$26)</f>
        <v>0.82894195323670983</v>
      </c>
    </row>
    <row r="5206" spans="1:12" x14ac:dyDescent="0.3">
      <c r="A5206">
        <v>702003</v>
      </c>
      <c r="B5206" s="2">
        <v>41829</v>
      </c>
      <c r="C5206" s="3">
        <v>0.39789351851851851</v>
      </c>
      <c r="D5206" t="s">
        <v>31</v>
      </c>
      <c r="E5206" t="s">
        <v>29</v>
      </c>
      <c r="F5206" t="s">
        <v>20</v>
      </c>
      <c r="G5206" t="s">
        <v>10</v>
      </c>
      <c r="H5206">
        <v>12403</v>
      </c>
      <c r="I5206">
        <f>IF(Table3_1[[#This Row],[Status]]="Hired",1,0)</f>
        <v>1</v>
      </c>
      <c r="J5206" t="b">
        <f>OR((Table3_1[[#This Row],[Offered Salary]]&lt;$O$27),(Table3_1[[#This Row],[Offered Salary]]&gt;$O$28))</f>
        <v>1</v>
      </c>
      <c r="K5206" t="str">
        <f>IF(Table3_1[[#This Row],[Offered Salary]]&lt;$O$27,"Low",IF(Table3_1[[#This Row],[Offered Salary]]&gt;$O$28,"High",""))</f>
        <v>Low</v>
      </c>
      <c r="L5206" s="6">
        <f>((Table3_1[[#This Row],[Offered Salary]]-$O$25)/$O$26)</f>
        <v>-1.3026350187952658</v>
      </c>
    </row>
    <row r="5207" spans="1:12" x14ac:dyDescent="0.3">
      <c r="A5207">
        <v>36851</v>
      </c>
      <c r="B5207" s="2">
        <v>41831</v>
      </c>
      <c r="C5207" s="3">
        <v>0.52107638888888885</v>
      </c>
      <c r="D5207" t="s">
        <v>30</v>
      </c>
      <c r="E5207" t="s">
        <v>27</v>
      </c>
      <c r="F5207" t="s">
        <v>20</v>
      </c>
      <c r="G5207" t="s">
        <v>10</v>
      </c>
      <c r="H5207">
        <v>80999</v>
      </c>
      <c r="I5207">
        <f>IF(Table3_1[[#This Row],[Status]]="Hired",1,0)</f>
        <v>0</v>
      </c>
      <c r="J5207" t="b">
        <f>OR((Table3_1[[#This Row],[Offered Salary]]&lt;$O$27),(Table3_1[[#This Row],[Offered Salary]]&gt;$O$28))</f>
        <v>0</v>
      </c>
      <c r="K5207" t="str">
        <f>IF(Table3_1[[#This Row],[Offered Salary]]&lt;$O$27,"Low",IF(Table3_1[[#This Row],[Offered Salary]]&gt;$O$28,"High",""))</f>
        <v/>
      </c>
      <c r="L5207" s="6">
        <f>((Table3_1[[#This Row],[Offered Salary]]-$O$25)/$O$26)</f>
        <v>1.0750037924232554</v>
      </c>
    </row>
    <row r="5208" spans="1:12" x14ac:dyDescent="0.3">
      <c r="A5208">
        <v>116855</v>
      </c>
      <c r="B5208" s="2">
        <v>41837</v>
      </c>
      <c r="C5208" s="3">
        <v>0.78785879629629629</v>
      </c>
      <c r="D5208" t="s">
        <v>30</v>
      </c>
      <c r="E5208" t="s">
        <v>27</v>
      </c>
      <c r="F5208" t="s">
        <v>20</v>
      </c>
      <c r="G5208" t="s">
        <v>10</v>
      </c>
      <c r="H5208">
        <v>41431</v>
      </c>
      <c r="I5208">
        <f>IF(Table3_1[[#This Row],[Status]]="Hired",1,0)</f>
        <v>0</v>
      </c>
      <c r="J5208" t="b">
        <f>OR((Table3_1[[#This Row],[Offered Salary]]&lt;$O$27),(Table3_1[[#This Row],[Offered Salary]]&gt;$O$28))</f>
        <v>0</v>
      </c>
      <c r="K5208" t="str">
        <f>IF(Table3_1[[#This Row],[Offered Salary]]&lt;$O$27,"Low",IF(Table3_1[[#This Row],[Offered Salary]]&gt;$O$28,"High",""))</f>
        <v/>
      </c>
      <c r="L5208" s="6">
        <f>((Table3_1[[#This Row],[Offered Salary]]-$O$25)/$O$26)</f>
        <v>-0.29648160734195605</v>
      </c>
    </row>
    <row r="5209" spans="1:12" x14ac:dyDescent="0.3">
      <c r="A5209">
        <v>303777</v>
      </c>
      <c r="B5209" s="2">
        <v>41837</v>
      </c>
      <c r="C5209" s="3">
        <v>0.79068287037037033</v>
      </c>
      <c r="D5209" t="s">
        <v>31</v>
      </c>
      <c r="E5209" t="s">
        <v>27</v>
      </c>
      <c r="F5209" t="s">
        <v>20</v>
      </c>
      <c r="G5209" t="s">
        <v>10</v>
      </c>
      <c r="H5209">
        <v>98446</v>
      </c>
      <c r="I5209">
        <f>IF(Table3_1[[#This Row],[Status]]="Hired",1,0)</f>
        <v>1</v>
      </c>
      <c r="J5209" t="b">
        <f>OR((Table3_1[[#This Row],[Offered Salary]]&lt;$O$27),(Table3_1[[#This Row],[Offered Salary]]&gt;$O$28))</f>
        <v>0</v>
      </c>
      <c r="K5209" t="str">
        <f>IF(Table3_1[[#This Row],[Offered Salary]]&lt;$O$27,"Low",IF(Table3_1[[#This Row],[Offered Salary]]&gt;$O$28,"High",""))</f>
        <v/>
      </c>
      <c r="L5209" s="6">
        <f>((Table3_1[[#This Row],[Offered Salary]]-$O$25)/$O$26)</f>
        <v>1.6797426159600439</v>
      </c>
    </row>
    <row r="5210" spans="1:12" x14ac:dyDescent="0.3">
      <c r="A5210">
        <v>328427</v>
      </c>
      <c r="B5210" s="2">
        <v>41837</v>
      </c>
      <c r="C5210" s="3">
        <v>0.78782407407407407</v>
      </c>
      <c r="D5210" t="s">
        <v>31</v>
      </c>
      <c r="E5210" t="s">
        <v>28</v>
      </c>
      <c r="F5210" t="s">
        <v>20</v>
      </c>
      <c r="G5210" t="s">
        <v>10</v>
      </c>
      <c r="H5210">
        <v>10522</v>
      </c>
      <c r="I5210">
        <f>IF(Table3_1[[#This Row],[Status]]="Hired",1,0)</f>
        <v>1</v>
      </c>
      <c r="J5210" t="b">
        <f>OR((Table3_1[[#This Row],[Offered Salary]]&lt;$O$27),(Table3_1[[#This Row],[Offered Salary]]&gt;$O$28))</f>
        <v>1</v>
      </c>
      <c r="K5210" t="str">
        <f>IF(Table3_1[[#This Row],[Offered Salary]]&lt;$O$27,"Low",IF(Table3_1[[#This Row],[Offered Salary]]&gt;$O$28,"High",""))</f>
        <v>Low</v>
      </c>
      <c r="L5210" s="6">
        <f>((Table3_1[[#This Row],[Offered Salary]]-$O$25)/$O$26)</f>
        <v>-1.3678332607321431</v>
      </c>
    </row>
    <row r="5211" spans="1:12" x14ac:dyDescent="0.3">
      <c r="A5211">
        <v>962839</v>
      </c>
      <c r="B5211" s="2">
        <v>41809</v>
      </c>
      <c r="C5211" s="3">
        <v>0.39680555555555558</v>
      </c>
      <c r="D5211" t="s">
        <v>31</v>
      </c>
      <c r="E5211" t="s">
        <v>27</v>
      </c>
      <c r="F5211" t="s">
        <v>20</v>
      </c>
      <c r="G5211" t="s">
        <v>6</v>
      </c>
      <c r="H5211">
        <v>44635</v>
      </c>
      <c r="I5211">
        <f>IF(Table3_1[[#This Row],[Status]]="Hired",1,0)</f>
        <v>1</v>
      </c>
      <c r="J5211" t="b">
        <f>OR((Table3_1[[#This Row],[Offered Salary]]&lt;$O$27),(Table3_1[[#This Row],[Offered Salary]]&gt;$O$28))</f>
        <v>0</v>
      </c>
      <c r="K5211" t="str">
        <f>IF(Table3_1[[#This Row],[Offered Salary]]&lt;$O$27,"Low",IF(Table3_1[[#This Row],[Offered Salary]]&gt;$O$28,"High",""))</f>
        <v/>
      </c>
      <c r="L5211" s="6">
        <f>((Table3_1[[#This Row],[Offered Salary]]-$O$25)/$O$26)</f>
        <v>-0.18542622873177267</v>
      </c>
    </row>
    <row r="5212" spans="1:12" x14ac:dyDescent="0.3">
      <c r="A5212">
        <v>237702</v>
      </c>
      <c r="B5212" s="2">
        <v>41815</v>
      </c>
      <c r="C5212" s="3">
        <v>0.42216435185185186</v>
      </c>
      <c r="D5212" t="s">
        <v>31</v>
      </c>
      <c r="E5212" t="s">
        <v>27</v>
      </c>
      <c r="F5212" t="s">
        <v>20</v>
      </c>
      <c r="G5212" t="s">
        <v>6</v>
      </c>
      <c r="H5212">
        <v>97744</v>
      </c>
      <c r="I5212">
        <f>IF(Table3_1[[#This Row],[Status]]="Hired",1,0)</f>
        <v>1</v>
      </c>
      <c r="J5212" t="b">
        <f>OR((Table3_1[[#This Row],[Offered Salary]]&lt;$O$27),(Table3_1[[#This Row],[Offered Salary]]&gt;$O$28))</f>
        <v>0</v>
      </c>
      <c r="K5212" t="str">
        <f>IF(Table3_1[[#This Row],[Offered Salary]]&lt;$O$27,"Low",IF(Table3_1[[#This Row],[Offered Salary]]&gt;$O$28,"High",""))</f>
        <v/>
      </c>
      <c r="L5212" s="6">
        <f>((Table3_1[[#This Row],[Offered Salary]]-$O$25)/$O$26)</f>
        <v>1.6554102577252283</v>
      </c>
    </row>
    <row r="5213" spans="1:12" x14ac:dyDescent="0.3">
      <c r="A5213">
        <v>434867</v>
      </c>
      <c r="B5213" s="2">
        <v>41814</v>
      </c>
      <c r="C5213" s="3">
        <v>0.34568287037037038</v>
      </c>
      <c r="D5213" t="s">
        <v>31</v>
      </c>
      <c r="E5213" t="s">
        <v>27</v>
      </c>
      <c r="F5213" t="s">
        <v>20</v>
      </c>
      <c r="G5213" t="s">
        <v>5</v>
      </c>
      <c r="H5213">
        <v>78274</v>
      </c>
      <c r="I5213">
        <f>IF(Table3_1[[#This Row],[Status]]="Hired",1,0)</f>
        <v>1</v>
      </c>
      <c r="J5213" t="b">
        <f>OR((Table3_1[[#This Row],[Offered Salary]]&lt;$O$27),(Table3_1[[#This Row],[Offered Salary]]&gt;$O$28))</f>
        <v>0</v>
      </c>
      <c r="K5213" t="str">
        <f>IF(Table3_1[[#This Row],[Offered Salary]]&lt;$O$27,"Low",IF(Table3_1[[#This Row],[Offered Salary]]&gt;$O$28,"High",""))</f>
        <v/>
      </c>
      <c r="L5213" s="6">
        <f>((Table3_1[[#This Row],[Offered Salary]]-$O$25)/$O$26)</f>
        <v>0.9805512622382524</v>
      </c>
    </row>
    <row r="5214" spans="1:12" x14ac:dyDescent="0.3">
      <c r="A5214">
        <v>694738</v>
      </c>
      <c r="B5214" s="2">
        <v>41857</v>
      </c>
      <c r="C5214" s="3">
        <v>0.49842592592592594</v>
      </c>
      <c r="D5214" t="s">
        <v>30</v>
      </c>
      <c r="E5214" t="s">
        <v>27</v>
      </c>
      <c r="F5214" t="s">
        <v>20</v>
      </c>
      <c r="G5214" t="s">
        <v>5</v>
      </c>
      <c r="H5214">
        <v>26643</v>
      </c>
      <c r="I5214">
        <f>IF(Table3_1[[#This Row],[Status]]="Hired",1,0)</f>
        <v>0</v>
      </c>
      <c r="J5214" t="b">
        <f>OR((Table3_1[[#This Row],[Offered Salary]]&lt;$O$27),(Table3_1[[#This Row],[Offered Salary]]&gt;$O$28))</f>
        <v>0</v>
      </c>
      <c r="K5214" t="str">
        <f>IF(Table3_1[[#This Row],[Offered Salary]]&lt;$O$27,"Low",IF(Table3_1[[#This Row],[Offered Salary]]&gt;$O$28,"High",""))</f>
        <v/>
      </c>
      <c r="L5214" s="6">
        <f>((Table3_1[[#This Row],[Offered Salary]]-$O$25)/$O$26)</f>
        <v>-0.80905555830556175</v>
      </c>
    </row>
    <row r="5215" spans="1:12" x14ac:dyDescent="0.3">
      <c r="A5215">
        <v>703725</v>
      </c>
      <c r="B5215" s="2">
        <v>41857</v>
      </c>
      <c r="C5215" s="3">
        <v>0.4987152777777778</v>
      </c>
      <c r="D5215" t="s">
        <v>31</v>
      </c>
      <c r="E5215" t="s">
        <v>29</v>
      </c>
      <c r="F5215" t="s">
        <v>20</v>
      </c>
      <c r="G5215" t="s">
        <v>5</v>
      </c>
      <c r="H5215">
        <v>78504</v>
      </c>
      <c r="I5215">
        <f>IF(Table3_1[[#This Row],[Status]]="Hired",1,0)</f>
        <v>1</v>
      </c>
      <c r="J5215" t="b">
        <f>OR((Table3_1[[#This Row],[Offered Salary]]&lt;$O$27),(Table3_1[[#This Row],[Offered Salary]]&gt;$O$28))</f>
        <v>0</v>
      </c>
      <c r="K5215" t="str">
        <f>IF(Table3_1[[#This Row],[Offered Salary]]&lt;$O$27,"Low",IF(Table3_1[[#This Row],[Offered Salary]]&gt;$O$28,"High",""))</f>
        <v/>
      </c>
      <c r="L5215" s="6">
        <f>((Table3_1[[#This Row],[Offered Salary]]-$O$25)/$O$26)</f>
        <v>0.98852340240065628</v>
      </c>
    </row>
    <row r="5216" spans="1:12" x14ac:dyDescent="0.3">
      <c r="A5216">
        <v>469830</v>
      </c>
      <c r="B5216" s="2">
        <v>41851</v>
      </c>
      <c r="C5216" s="3">
        <v>0.3982175925925926</v>
      </c>
      <c r="D5216" t="s">
        <v>31</v>
      </c>
      <c r="E5216" t="s">
        <v>27</v>
      </c>
      <c r="F5216" t="s">
        <v>20</v>
      </c>
      <c r="G5216" t="s">
        <v>5</v>
      </c>
      <c r="H5216">
        <v>44739</v>
      </c>
      <c r="I5216">
        <f>IF(Table3_1[[#This Row],[Status]]="Hired",1,0)</f>
        <v>1</v>
      </c>
      <c r="J5216" t="b">
        <f>OR((Table3_1[[#This Row],[Offered Salary]]&lt;$O$27),(Table3_1[[#This Row],[Offered Salary]]&gt;$O$28))</f>
        <v>0</v>
      </c>
      <c r="K5216" t="str">
        <f>IF(Table3_1[[#This Row],[Offered Salary]]&lt;$O$27,"Low",IF(Table3_1[[#This Row],[Offered Salary]]&gt;$O$28,"High",""))</f>
        <v/>
      </c>
      <c r="L5216" s="6">
        <f>((Table3_1[[#This Row],[Offered Salary]]-$O$25)/$O$26)</f>
        <v>-0.18182143491920741</v>
      </c>
    </row>
    <row r="5217" spans="1:12" x14ac:dyDescent="0.3">
      <c r="A5217">
        <v>781209</v>
      </c>
      <c r="B5217" s="2">
        <v>41851</v>
      </c>
      <c r="C5217" s="3">
        <v>0.39857638888888891</v>
      </c>
      <c r="D5217" t="s">
        <v>30</v>
      </c>
      <c r="E5217" t="s">
        <v>27</v>
      </c>
      <c r="F5217" t="s">
        <v>20</v>
      </c>
      <c r="G5217" t="s">
        <v>5</v>
      </c>
      <c r="H5217">
        <v>23507</v>
      </c>
      <c r="I5217">
        <f>IF(Table3_1[[#This Row],[Status]]="Hired",1,0)</f>
        <v>0</v>
      </c>
      <c r="J5217" t="b">
        <f>OR((Table3_1[[#This Row],[Offered Salary]]&lt;$O$27),(Table3_1[[#This Row],[Offered Salary]]&gt;$O$28))</f>
        <v>0</v>
      </c>
      <c r="K5217" t="str">
        <f>IF(Table3_1[[#This Row],[Offered Salary]]&lt;$O$27,"Low",IF(Table3_1[[#This Row],[Offered Salary]]&gt;$O$28,"High",""))</f>
        <v/>
      </c>
      <c r="L5217" s="6">
        <f>((Table3_1[[#This Row],[Offered Salary]]-$O$25)/$O$26)</f>
        <v>-0.91775395634599088</v>
      </c>
    </row>
    <row r="5218" spans="1:12" x14ac:dyDescent="0.3">
      <c r="A5218">
        <v>479883</v>
      </c>
      <c r="B5218" s="2">
        <v>41857</v>
      </c>
      <c r="C5218" s="3">
        <v>2.4363425925925927E-2</v>
      </c>
      <c r="D5218" t="s">
        <v>31</v>
      </c>
      <c r="E5218" t="s">
        <v>29</v>
      </c>
      <c r="F5218" t="s">
        <v>12</v>
      </c>
      <c r="G5218" t="s">
        <v>10</v>
      </c>
      <c r="H5218">
        <v>66692</v>
      </c>
      <c r="I5218">
        <f>IF(Table3_1[[#This Row],[Status]]="Hired",1,0)</f>
        <v>1</v>
      </c>
      <c r="J5218" t="b">
        <f>OR((Table3_1[[#This Row],[Offered Salary]]&lt;$O$27),(Table3_1[[#This Row],[Offered Salary]]&gt;$O$28))</f>
        <v>0</v>
      </c>
      <c r="K5218" t="str">
        <f>IF(Table3_1[[#This Row],[Offered Salary]]&lt;$O$27,"Low",IF(Table3_1[[#This Row],[Offered Salary]]&gt;$O$28,"High",""))</f>
        <v/>
      </c>
      <c r="L5218" s="6">
        <f>((Table3_1[[#This Row],[Offered Salary]]-$O$25)/$O$26)</f>
        <v>0.57910201284276408</v>
      </c>
    </row>
    <row r="5219" spans="1:12" x14ac:dyDescent="0.3">
      <c r="A5219">
        <v>128481</v>
      </c>
      <c r="B5219" s="2">
        <v>41813</v>
      </c>
      <c r="C5219" s="3">
        <v>0.39780092592592592</v>
      </c>
      <c r="D5219" t="s">
        <v>31</v>
      </c>
      <c r="E5219" t="s">
        <v>27</v>
      </c>
      <c r="F5219" t="s">
        <v>15</v>
      </c>
      <c r="G5219" t="s">
        <v>6</v>
      </c>
      <c r="H5219">
        <v>58146</v>
      </c>
      <c r="I5219">
        <f>IF(Table3_1[[#This Row],[Status]]="Hired",1,0)</f>
        <v>1</v>
      </c>
      <c r="J5219" t="b">
        <f>OR((Table3_1[[#This Row],[Offered Salary]]&lt;$O$27),(Table3_1[[#This Row],[Offered Salary]]&gt;$O$28))</f>
        <v>0</v>
      </c>
      <c r="K5219" t="str">
        <f>IF(Table3_1[[#This Row],[Offered Salary]]&lt;$O$27,"Low",IF(Table3_1[[#This Row],[Offered Salary]]&gt;$O$28,"High",""))</f>
        <v/>
      </c>
      <c r="L5219" s="6">
        <f>((Table3_1[[#This Row],[Offered Salary]]-$O$25)/$O$26)</f>
        <v>0.28288501359100771</v>
      </c>
    </row>
    <row r="5220" spans="1:12" x14ac:dyDescent="0.3">
      <c r="A5220">
        <v>549564</v>
      </c>
      <c r="B5220" s="2">
        <v>41813</v>
      </c>
      <c r="C5220" s="3">
        <v>0.39984953703703702</v>
      </c>
      <c r="D5220" t="s">
        <v>30</v>
      </c>
      <c r="E5220" t="s">
        <v>29</v>
      </c>
      <c r="F5220" t="s">
        <v>15</v>
      </c>
      <c r="G5220" t="s">
        <v>6</v>
      </c>
      <c r="H5220">
        <v>74623</v>
      </c>
      <c r="I5220">
        <f>IF(Table3_1[[#This Row],[Status]]="Hired",1,0)</f>
        <v>0</v>
      </c>
      <c r="J5220" t="b">
        <f>OR((Table3_1[[#This Row],[Offered Salary]]&lt;$O$27),(Table3_1[[#This Row],[Offered Salary]]&gt;$O$28))</f>
        <v>0</v>
      </c>
      <c r="K5220" t="str">
        <f>IF(Table3_1[[#This Row],[Offered Salary]]&lt;$O$27,"Low",IF(Table3_1[[#This Row],[Offered Salary]]&gt;$O$28,"High",""))</f>
        <v/>
      </c>
      <c r="L5220" s="6">
        <f>((Table3_1[[#This Row],[Offered Salary]]-$O$25)/$O$26)</f>
        <v>0.85400220252983172</v>
      </c>
    </row>
    <row r="5221" spans="1:12" x14ac:dyDescent="0.3">
      <c r="A5221">
        <v>742782</v>
      </c>
      <c r="B5221" s="2">
        <v>41822</v>
      </c>
      <c r="C5221" s="3">
        <v>0.90834490740740736</v>
      </c>
      <c r="D5221" t="s">
        <v>31</v>
      </c>
      <c r="E5221" t="s">
        <v>27</v>
      </c>
      <c r="F5221" t="s">
        <v>15</v>
      </c>
      <c r="G5221" t="s">
        <v>6</v>
      </c>
      <c r="H5221">
        <v>78519</v>
      </c>
      <c r="I5221">
        <f>IF(Table3_1[[#This Row],[Status]]="Hired",1,0)</f>
        <v>1</v>
      </c>
      <c r="J5221" t="b">
        <f>OR((Table3_1[[#This Row],[Offered Salary]]&lt;$O$27),(Table3_1[[#This Row],[Offered Salary]]&gt;$O$28))</f>
        <v>0</v>
      </c>
      <c r="K5221" t="str">
        <f>IF(Table3_1[[#This Row],[Offered Salary]]&lt;$O$27,"Low",IF(Table3_1[[#This Row],[Offered Salary]]&gt;$O$28,"High",""))</f>
        <v/>
      </c>
      <c r="L5221" s="6">
        <f>((Table3_1[[#This Row],[Offered Salary]]-$O$25)/$O$26)</f>
        <v>0.98904332458516087</v>
      </c>
    </row>
    <row r="5222" spans="1:12" x14ac:dyDescent="0.3">
      <c r="A5222">
        <v>886512</v>
      </c>
      <c r="B5222" s="2">
        <v>41831</v>
      </c>
      <c r="C5222" s="3">
        <v>0.546412037037037</v>
      </c>
      <c r="D5222" t="s">
        <v>31</v>
      </c>
      <c r="E5222" t="s">
        <v>27</v>
      </c>
      <c r="F5222" t="s">
        <v>15</v>
      </c>
      <c r="G5222" t="s">
        <v>1</v>
      </c>
      <c r="H5222">
        <v>88997</v>
      </c>
      <c r="I5222">
        <f>IF(Table3_1[[#This Row],[Status]]="Hired",1,0)</f>
        <v>1</v>
      </c>
      <c r="J5222" t="b">
        <f>OR((Table3_1[[#This Row],[Offered Salary]]&lt;$O$27),(Table3_1[[#This Row],[Offered Salary]]&gt;$O$28))</f>
        <v>0</v>
      </c>
      <c r="K5222" t="str">
        <f>IF(Table3_1[[#This Row],[Offered Salary]]&lt;$O$27,"Low",IF(Table3_1[[#This Row],[Offered Salary]]&gt;$O$28,"High",""))</f>
        <v/>
      </c>
      <c r="L5222" s="6">
        <f>((Table3_1[[#This Row],[Offered Salary]]-$O$25)/$O$26)</f>
        <v>1.3522263012011102</v>
      </c>
    </row>
    <row r="5223" spans="1:12" x14ac:dyDescent="0.3">
      <c r="A5223">
        <v>354468</v>
      </c>
      <c r="B5223" s="2">
        <v>41799</v>
      </c>
      <c r="C5223" s="3">
        <v>0.39778935185185182</v>
      </c>
      <c r="D5223" t="s">
        <v>31</v>
      </c>
      <c r="E5223" t="s">
        <v>29</v>
      </c>
      <c r="F5223" t="s">
        <v>17</v>
      </c>
      <c r="G5223" t="s">
        <v>6</v>
      </c>
      <c r="H5223">
        <v>7308</v>
      </c>
      <c r="I5223">
        <f>IF(Table3_1[[#This Row],[Status]]="Hired",1,0)</f>
        <v>1</v>
      </c>
      <c r="J5223" t="b">
        <f>OR((Table3_1[[#This Row],[Offered Salary]]&lt;$O$27),(Table3_1[[#This Row],[Offered Salary]]&gt;$O$28))</f>
        <v>1</v>
      </c>
      <c r="K5223" t="str">
        <f>IF(Table3_1[[#This Row],[Offered Salary]]&lt;$O$27,"Low",IF(Table3_1[[#This Row],[Offered Salary]]&gt;$O$28,"High",""))</f>
        <v>Low</v>
      </c>
      <c r="L5223" s="6">
        <f>((Table3_1[[#This Row],[Offered Salary]]-$O$25)/$O$26)</f>
        <v>-1.4792352541319964</v>
      </c>
    </row>
    <row r="5224" spans="1:12" x14ac:dyDescent="0.3">
      <c r="A5224">
        <v>387429</v>
      </c>
      <c r="B5224" s="2">
        <v>41799</v>
      </c>
      <c r="C5224" s="3">
        <v>0.40107638888888891</v>
      </c>
      <c r="D5224" t="s">
        <v>31</v>
      </c>
      <c r="E5224" t="s">
        <v>27</v>
      </c>
      <c r="F5224" t="s">
        <v>17</v>
      </c>
      <c r="G5224" t="s">
        <v>6</v>
      </c>
      <c r="H5224">
        <v>36243</v>
      </c>
      <c r="I5224">
        <f>IF(Table3_1[[#This Row],[Status]]="Hired",1,0)</f>
        <v>1</v>
      </c>
      <c r="J5224" t="b">
        <f>OR((Table3_1[[#This Row],[Offered Salary]]&lt;$O$27),(Table3_1[[#This Row],[Offered Salary]]&gt;$O$28))</f>
        <v>0</v>
      </c>
      <c r="K5224" t="str">
        <f>IF(Table3_1[[#This Row],[Offered Salary]]&lt;$O$27,"Low",IF(Table3_1[[#This Row],[Offered Salary]]&gt;$O$28,"High",""))</f>
        <v/>
      </c>
      <c r="L5224" s="6">
        <f>((Table3_1[[#This Row],[Offered Salary]]-$O$25)/$O$26)</f>
        <v>-0.47630536022261516</v>
      </c>
    </row>
    <row r="5225" spans="1:12" x14ac:dyDescent="0.3">
      <c r="A5225">
        <v>618542</v>
      </c>
      <c r="B5225" s="2">
        <v>41799</v>
      </c>
      <c r="C5225" s="3">
        <v>0.40179398148148149</v>
      </c>
      <c r="D5225" t="s">
        <v>31</v>
      </c>
      <c r="E5225" t="s">
        <v>27</v>
      </c>
      <c r="F5225" t="s">
        <v>17</v>
      </c>
      <c r="G5225" t="s">
        <v>6</v>
      </c>
      <c r="H5225">
        <v>41580</v>
      </c>
      <c r="I5225">
        <f>IF(Table3_1[[#This Row],[Status]]="Hired",1,0)</f>
        <v>1</v>
      </c>
      <c r="J5225" t="b">
        <f>OR((Table3_1[[#This Row],[Offered Salary]]&lt;$O$27),(Table3_1[[#This Row],[Offered Salary]]&gt;$O$28))</f>
        <v>0</v>
      </c>
      <c r="K5225" t="str">
        <f>IF(Table3_1[[#This Row],[Offered Salary]]&lt;$O$27,"Low",IF(Table3_1[[#This Row],[Offered Salary]]&gt;$O$28,"High",""))</f>
        <v/>
      </c>
      <c r="L5225" s="6">
        <f>((Table3_1[[#This Row],[Offered Salary]]-$O$25)/$O$26)</f>
        <v>-0.29131704697587701</v>
      </c>
    </row>
    <row r="5226" spans="1:12" x14ac:dyDescent="0.3">
      <c r="A5226">
        <v>261521</v>
      </c>
      <c r="B5226" s="2">
        <v>41807</v>
      </c>
      <c r="C5226" s="3">
        <v>0.74586805555555558</v>
      </c>
      <c r="D5226" t="s">
        <v>31</v>
      </c>
      <c r="E5226" t="s">
        <v>29</v>
      </c>
      <c r="F5226" t="s">
        <v>12</v>
      </c>
      <c r="G5226" t="s">
        <v>2</v>
      </c>
      <c r="H5226">
        <v>9442</v>
      </c>
      <c r="I5226">
        <f>IF(Table3_1[[#This Row],[Status]]="Hired",1,0)</f>
        <v>1</v>
      </c>
      <c r="J5226" t="b">
        <f>OR((Table3_1[[#This Row],[Offered Salary]]&lt;$O$27),(Table3_1[[#This Row],[Offered Salary]]&gt;$O$28))</f>
        <v>1</v>
      </c>
      <c r="K5226" t="str">
        <f>IF(Table3_1[[#This Row],[Offered Salary]]&lt;$O$27,"Low",IF(Table3_1[[#This Row],[Offered Salary]]&gt;$O$28,"High",""))</f>
        <v>Low</v>
      </c>
      <c r="L5226" s="6">
        <f>((Table3_1[[#This Row],[Offered Salary]]-$O$25)/$O$26)</f>
        <v>-1.4052676580164747</v>
      </c>
    </row>
    <row r="5227" spans="1:12" x14ac:dyDescent="0.3">
      <c r="A5227">
        <v>505352</v>
      </c>
      <c r="B5227" s="2">
        <v>41807</v>
      </c>
      <c r="C5227" s="3">
        <v>0.74642361111111111</v>
      </c>
      <c r="D5227" t="s">
        <v>31</v>
      </c>
      <c r="E5227" t="s">
        <v>27</v>
      </c>
      <c r="F5227" t="s">
        <v>12</v>
      </c>
      <c r="G5227" t="s">
        <v>2</v>
      </c>
      <c r="H5227">
        <v>20477</v>
      </c>
      <c r="I5227">
        <f>IF(Table3_1[[#This Row],[Status]]="Hired",1,0)</f>
        <v>1</v>
      </c>
      <c r="J5227" t="b">
        <f>OR((Table3_1[[#This Row],[Offered Salary]]&lt;$O$27),(Table3_1[[#This Row],[Offered Salary]]&gt;$O$28))</f>
        <v>0</v>
      </c>
      <c r="K5227" t="str">
        <f>IF(Table3_1[[#This Row],[Offered Salary]]&lt;$O$27,"Low",IF(Table3_1[[#This Row],[Offered Salary]]&gt;$O$28,"High",""))</f>
        <v/>
      </c>
      <c r="L5227" s="6">
        <f>((Table3_1[[#This Row],[Offered Salary]]-$O$25)/$O$26)</f>
        <v>-1.0227782376159209</v>
      </c>
    </row>
    <row r="5228" spans="1:12" x14ac:dyDescent="0.3">
      <c r="A5228">
        <v>664848</v>
      </c>
      <c r="B5228" s="2">
        <v>41855</v>
      </c>
      <c r="C5228" s="3">
        <v>0.49287037037037035</v>
      </c>
      <c r="D5228" t="s">
        <v>30</v>
      </c>
      <c r="E5228" t="s">
        <v>27</v>
      </c>
      <c r="F5228" t="s">
        <v>12</v>
      </c>
      <c r="G5228" t="s">
        <v>2</v>
      </c>
      <c r="H5228">
        <v>25042</v>
      </c>
      <c r="I5228">
        <f>IF(Table3_1[[#This Row],[Status]]="Hired",1,0)</f>
        <v>0</v>
      </c>
      <c r="J5228" t="b">
        <f>OR((Table3_1[[#This Row],[Offered Salary]]&lt;$O$27),(Table3_1[[#This Row],[Offered Salary]]&gt;$O$28))</f>
        <v>0</v>
      </c>
      <c r="K5228" t="str">
        <f>IF(Table3_1[[#This Row],[Offered Salary]]&lt;$O$27,"Low",IF(Table3_1[[#This Row],[Offered Salary]]&gt;$O$28,"High",""))</f>
        <v/>
      </c>
      <c r="L5228" s="6">
        <f>((Table3_1[[#This Row],[Offered Salary]]-$O$25)/$O$26)</f>
        <v>-0.8645485861316865</v>
      </c>
    </row>
    <row r="5229" spans="1:12" x14ac:dyDescent="0.3">
      <c r="A5229">
        <v>370983</v>
      </c>
      <c r="B5229" s="2">
        <v>41855</v>
      </c>
      <c r="C5229" s="3">
        <v>0.49478009259259259</v>
      </c>
      <c r="D5229" t="s">
        <v>31</v>
      </c>
      <c r="E5229" t="s">
        <v>27</v>
      </c>
      <c r="F5229" t="s">
        <v>12</v>
      </c>
      <c r="G5229" t="s">
        <v>2</v>
      </c>
      <c r="H5229">
        <v>61087</v>
      </c>
      <c r="I5229">
        <f>IF(Table3_1[[#This Row],[Status]]="Hired",1,0)</f>
        <v>1</v>
      </c>
      <c r="J5229" t="b">
        <f>OR((Table3_1[[#This Row],[Offered Salary]]&lt;$O$27),(Table3_1[[#This Row],[Offered Salary]]&gt;$O$28))</f>
        <v>0</v>
      </c>
      <c r="K5229" t="str">
        <f>IF(Table3_1[[#This Row],[Offered Salary]]&lt;$O$27,"Low",IF(Table3_1[[#This Row],[Offered Salary]]&gt;$O$28,"High",""))</f>
        <v/>
      </c>
      <c r="L5229" s="6">
        <f>((Table3_1[[#This Row],[Offered Salary]]-$O$25)/$O$26)</f>
        <v>0.38482442323287708</v>
      </c>
    </row>
    <row r="5230" spans="1:12" x14ac:dyDescent="0.3">
      <c r="A5230">
        <v>483489</v>
      </c>
      <c r="B5230" s="2">
        <v>41806</v>
      </c>
      <c r="C5230" s="3">
        <v>0.39739583333333334</v>
      </c>
      <c r="D5230" t="s">
        <v>31</v>
      </c>
      <c r="E5230" t="s">
        <v>27</v>
      </c>
      <c r="F5230" t="s">
        <v>14</v>
      </c>
      <c r="G5230" t="s">
        <v>5</v>
      </c>
      <c r="H5230">
        <v>53738</v>
      </c>
      <c r="I5230">
        <f>IF(Table3_1[[#This Row],[Status]]="Hired",1,0)</f>
        <v>1</v>
      </c>
      <c r="J5230" t="b">
        <f>OR((Table3_1[[#This Row],[Offered Salary]]&lt;$O$27),(Table3_1[[#This Row],[Offered Salary]]&gt;$O$28))</f>
        <v>0</v>
      </c>
      <c r="K5230" t="str">
        <f>IF(Table3_1[[#This Row],[Offered Salary]]&lt;$O$27,"Low",IF(Table3_1[[#This Row],[Offered Salary]]&gt;$O$28,"High",""))</f>
        <v/>
      </c>
      <c r="L5230" s="6">
        <f>((Table3_1[[#This Row],[Offered Salary]]-$O$25)/$O$26)</f>
        <v>0.13009721430458804</v>
      </c>
    </row>
    <row r="5231" spans="1:12" x14ac:dyDescent="0.3">
      <c r="A5231">
        <v>22943</v>
      </c>
      <c r="B5231" s="2">
        <v>41806</v>
      </c>
      <c r="C5231" s="3">
        <v>0.3976851851851852</v>
      </c>
      <c r="D5231" t="s">
        <v>31</v>
      </c>
      <c r="E5231" t="s">
        <v>29</v>
      </c>
      <c r="F5231" t="s">
        <v>14</v>
      </c>
      <c r="G5231" t="s">
        <v>5</v>
      </c>
      <c r="H5231">
        <v>48569</v>
      </c>
      <c r="I5231">
        <f>IF(Table3_1[[#This Row],[Status]]="Hired",1,0)</f>
        <v>1</v>
      </c>
      <c r="J5231" t="b">
        <f>OR((Table3_1[[#This Row],[Offered Salary]]&lt;$O$27),(Table3_1[[#This Row],[Offered Salary]]&gt;$O$28))</f>
        <v>0</v>
      </c>
      <c r="K5231" t="str">
        <f>IF(Table3_1[[#This Row],[Offered Salary]]&lt;$O$27,"Low",IF(Table3_1[[#This Row],[Offered Salary]]&gt;$O$28,"High",""))</f>
        <v/>
      </c>
      <c r="L5231" s="6">
        <f>((Table3_1[[#This Row],[Offered Salary]]-$O$25)/$O$26)</f>
        <v>-4.9067970475698504E-2</v>
      </c>
    </row>
    <row r="5232" spans="1:12" x14ac:dyDescent="0.3">
      <c r="A5232">
        <v>994223</v>
      </c>
      <c r="B5232" s="2">
        <v>41806</v>
      </c>
      <c r="C5232" s="3">
        <v>0.39847222222222223</v>
      </c>
      <c r="D5232" t="s">
        <v>31</v>
      </c>
      <c r="E5232" t="s">
        <v>27</v>
      </c>
      <c r="F5232" t="s">
        <v>14</v>
      </c>
      <c r="G5232" t="s">
        <v>5</v>
      </c>
      <c r="H5232">
        <v>56407</v>
      </c>
      <c r="I5232">
        <f>IF(Table3_1[[#This Row],[Status]]="Hired",1,0)</f>
        <v>1</v>
      </c>
      <c r="J5232" t="b">
        <f>OR((Table3_1[[#This Row],[Offered Salary]]&lt;$O$27),(Table3_1[[#This Row],[Offered Salary]]&gt;$O$28))</f>
        <v>0</v>
      </c>
      <c r="K5232" t="str">
        <f>IF(Table3_1[[#This Row],[Offered Salary]]&lt;$O$27,"Low",IF(Table3_1[[#This Row],[Offered Salary]]&gt;$O$28,"High",""))</f>
        <v/>
      </c>
      <c r="L5232" s="6">
        <f>((Table3_1[[#This Row],[Offered Salary]]-$O$25)/$O$26)</f>
        <v>0.22260870166744059</v>
      </c>
    </row>
    <row r="5233" spans="1:12" x14ac:dyDescent="0.3">
      <c r="A5233">
        <v>902725</v>
      </c>
      <c r="B5233" s="2">
        <v>41808</v>
      </c>
      <c r="C5233" s="3">
        <v>0.72034722222222225</v>
      </c>
      <c r="D5233" t="s">
        <v>31</v>
      </c>
      <c r="E5233" t="s">
        <v>27</v>
      </c>
      <c r="F5233" t="s">
        <v>14</v>
      </c>
      <c r="G5233" t="s">
        <v>5</v>
      </c>
      <c r="H5233">
        <v>20727</v>
      </c>
      <c r="I5233">
        <f>IF(Table3_1[[#This Row],[Status]]="Hired",1,0)</f>
        <v>1</v>
      </c>
      <c r="J5233" t="b">
        <f>OR((Table3_1[[#This Row],[Offered Salary]]&lt;$O$27),(Table3_1[[#This Row],[Offered Salary]]&gt;$O$28))</f>
        <v>0</v>
      </c>
      <c r="K5233" t="str">
        <f>IF(Table3_1[[#This Row],[Offered Salary]]&lt;$O$27,"Low",IF(Table3_1[[#This Row],[Offered Salary]]&gt;$O$28,"High",""))</f>
        <v/>
      </c>
      <c r="L5233" s="6">
        <f>((Table3_1[[#This Row],[Offered Salary]]-$O$25)/$O$26)</f>
        <v>-1.0141128678741775</v>
      </c>
    </row>
    <row r="5234" spans="1:12" x14ac:dyDescent="0.3">
      <c r="A5234">
        <v>729319</v>
      </c>
      <c r="B5234" s="2">
        <v>41808</v>
      </c>
      <c r="C5234" s="3">
        <v>0.72231481481481485</v>
      </c>
      <c r="D5234" t="s">
        <v>31</v>
      </c>
      <c r="E5234" t="s">
        <v>27</v>
      </c>
      <c r="F5234" t="s">
        <v>14</v>
      </c>
      <c r="G5234" t="s">
        <v>5</v>
      </c>
      <c r="H5234">
        <v>24704</v>
      </c>
      <c r="I5234">
        <f>IF(Table3_1[[#This Row],[Status]]="Hired",1,0)</f>
        <v>1</v>
      </c>
      <c r="J5234" t="b">
        <f>OR((Table3_1[[#This Row],[Offered Salary]]&lt;$O$27),(Table3_1[[#This Row],[Offered Salary]]&gt;$O$28))</f>
        <v>0</v>
      </c>
      <c r="K5234" t="str">
        <f>IF(Table3_1[[#This Row],[Offered Salary]]&lt;$O$27,"Low",IF(Table3_1[[#This Row],[Offered Salary]]&gt;$O$28,"High",""))</f>
        <v/>
      </c>
      <c r="L5234" s="6">
        <f>((Table3_1[[#This Row],[Offered Salary]]-$O$25)/$O$26)</f>
        <v>-0.87626416602252355</v>
      </c>
    </row>
    <row r="5235" spans="1:12" x14ac:dyDescent="0.3">
      <c r="A5235">
        <v>88447</v>
      </c>
      <c r="B5235" s="2">
        <v>41808</v>
      </c>
      <c r="C5235" s="3">
        <v>0.72318287037037032</v>
      </c>
      <c r="D5235" t="s">
        <v>31</v>
      </c>
      <c r="E5235" t="s">
        <v>27</v>
      </c>
      <c r="F5235" t="s">
        <v>14</v>
      </c>
      <c r="G5235" t="s">
        <v>5</v>
      </c>
      <c r="H5235">
        <v>92917</v>
      </c>
      <c r="I5235">
        <f>IF(Table3_1[[#This Row],[Status]]="Hired",1,0)</f>
        <v>1</v>
      </c>
      <c r="J5235" t="b">
        <f>OR((Table3_1[[#This Row],[Offered Salary]]&lt;$O$27),(Table3_1[[#This Row],[Offered Salary]]&gt;$O$28))</f>
        <v>0</v>
      </c>
      <c r="K5235" t="str">
        <f>IF(Table3_1[[#This Row],[Offered Salary]]&lt;$O$27,"Low",IF(Table3_1[[#This Row],[Offered Salary]]&gt;$O$28,"High",""))</f>
        <v/>
      </c>
      <c r="L5235" s="6">
        <f>((Table3_1[[#This Row],[Offered Salary]]-$O$25)/$O$26)</f>
        <v>1.4880992987516468</v>
      </c>
    </row>
    <row r="5236" spans="1:12" x14ac:dyDescent="0.3">
      <c r="A5236">
        <v>364456</v>
      </c>
      <c r="B5236" s="2">
        <v>41808</v>
      </c>
      <c r="C5236" s="3">
        <v>0.72450231481481486</v>
      </c>
      <c r="D5236" t="s">
        <v>30</v>
      </c>
      <c r="E5236" t="s">
        <v>29</v>
      </c>
      <c r="F5236" t="s">
        <v>14</v>
      </c>
      <c r="G5236" t="s">
        <v>5</v>
      </c>
      <c r="H5236">
        <v>24336</v>
      </c>
      <c r="I5236">
        <f>IF(Table3_1[[#This Row],[Status]]="Hired",1,0)</f>
        <v>0</v>
      </c>
      <c r="J5236" t="b">
        <f>OR((Table3_1[[#This Row],[Offered Salary]]&lt;$O$27),(Table3_1[[#This Row],[Offered Salary]]&gt;$O$28))</f>
        <v>0</v>
      </c>
      <c r="K5236" t="str">
        <f>IF(Table3_1[[#This Row],[Offered Salary]]&lt;$O$27,"Low",IF(Table3_1[[#This Row],[Offered Salary]]&gt;$O$28,"High",""))</f>
        <v/>
      </c>
      <c r="L5236" s="6">
        <f>((Table3_1[[#This Row],[Offered Salary]]-$O$25)/$O$26)</f>
        <v>-0.88901959028236988</v>
      </c>
    </row>
    <row r="5237" spans="1:12" x14ac:dyDescent="0.3">
      <c r="A5237">
        <v>530699</v>
      </c>
      <c r="B5237" s="2">
        <v>41810</v>
      </c>
      <c r="C5237" s="3">
        <v>0.70510416666666664</v>
      </c>
      <c r="D5237" t="s">
        <v>31</v>
      </c>
      <c r="E5237" t="s">
        <v>27</v>
      </c>
      <c r="F5237" t="s">
        <v>14</v>
      </c>
      <c r="G5237" t="s">
        <v>5</v>
      </c>
      <c r="H5237">
        <v>54763</v>
      </c>
      <c r="I5237">
        <f>IF(Table3_1[[#This Row],[Status]]="Hired",1,0)</f>
        <v>1</v>
      </c>
      <c r="J5237" t="b">
        <f>OR((Table3_1[[#This Row],[Offered Salary]]&lt;$O$27),(Table3_1[[#This Row],[Offered Salary]]&gt;$O$28))</f>
        <v>0</v>
      </c>
      <c r="K5237" t="str">
        <f>IF(Table3_1[[#This Row],[Offered Salary]]&lt;$O$27,"Low",IF(Table3_1[[#This Row],[Offered Salary]]&gt;$O$28,"High",""))</f>
        <v/>
      </c>
      <c r="L5237" s="6">
        <f>((Table3_1[[#This Row],[Offered Salary]]-$O$25)/$O$26)</f>
        <v>0.165625230245736</v>
      </c>
    </row>
    <row r="5238" spans="1:12" x14ac:dyDescent="0.3">
      <c r="A5238">
        <v>959449</v>
      </c>
      <c r="B5238" s="2">
        <v>41821</v>
      </c>
      <c r="C5238" s="3">
        <v>0.52826388888888887</v>
      </c>
      <c r="D5238" t="s">
        <v>31</v>
      </c>
      <c r="E5238" t="s">
        <v>27</v>
      </c>
      <c r="F5238" t="s">
        <v>14</v>
      </c>
      <c r="G5238" t="s">
        <v>5</v>
      </c>
      <c r="H5238">
        <v>73977</v>
      </c>
      <c r="I5238">
        <f>IF(Table3_1[[#This Row],[Status]]="Hired",1,0)</f>
        <v>1</v>
      </c>
      <c r="J5238" t="b">
        <f>OR((Table3_1[[#This Row],[Offered Salary]]&lt;$O$27),(Table3_1[[#This Row],[Offered Salary]]&gt;$O$28))</f>
        <v>0</v>
      </c>
      <c r="K5238" t="str">
        <f>IF(Table3_1[[#This Row],[Offered Salary]]&lt;$O$27,"Low",IF(Table3_1[[#This Row],[Offered Salary]]&gt;$O$28,"High",""))</f>
        <v/>
      </c>
      <c r="L5238" s="6">
        <f>((Table3_1[[#This Row],[Offered Salary]]-$O$25)/$O$26)</f>
        <v>0.8316108871171668</v>
      </c>
    </row>
    <row r="5239" spans="1:12" x14ac:dyDescent="0.3">
      <c r="A5239">
        <v>95119</v>
      </c>
      <c r="B5239" s="2">
        <v>41821</v>
      </c>
      <c r="C5239" s="3">
        <v>0.52965277777777775</v>
      </c>
      <c r="D5239" t="s">
        <v>31</v>
      </c>
      <c r="E5239" t="s">
        <v>27</v>
      </c>
      <c r="F5239" t="s">
        <v>14</v>
      </c>
      <c r="G5239" t="s">
        <v>5</v>
      </c>
      <c r="H5239">
        <v>88914</v>
      </c>
      <c r="I5239">
        <f>IF(Table3_1[[#This Row],[Status]]="Hired",1,0)</f>
        <v>1</v>
      </c>
      <c r="J5239" t="b">
        <f>OR((Table3_1[[#This Row],[Offered Salary]]&lt;$O$27),(Table3_1[[#This Row],[Offered Salary]]&gt;$O$28))</f>
        <v>0</v>
      </c>
      <c r="K5239" t="str">
        <f>IF(Table3_1[[#This Row],[Offered Salary]]&lt;$O$27,"Low",IF(Table3_1[[#This Row],[Offered Salary]]&gt;$O$28,"High",""))</f>
        <v/>
      </c>
      <c r="L5239" s="6">
        <f>((Table3_1[[#This Row],[Offered Salary]]-$O$25)/$O$26)</f>
        <v>1.3493493984468514</v>
      </c>
    </row>
    <row r="5240" spans="1:12" x14ac:dyDescent="0.3">
      <c r="A5240">
        <v>925960</v>
      </c>
      <c r="B5240" s="2">
        <v>41838</v>
      </c>
      <c r="C5240" s="3">
        <v>0.29679398148148151</v>
      </c>
      <c r="D5240" t="s">
        <v>31</v>
      </c>
      <c r="E5240" t="s">
        <v>27</v>
      </c>
      <c r="F5240" t="s">
        <v>14</v>
      </c>
      <c r="G5240" t="s">
        <v>5</v>
      </c>
      <c r="H5240">
        <v>44770</v>
      </c>
      <c r="I5240">
        <f>IF(Table3_1[[#This Row],[Status]]="Hired",1,0)</f>
        <v>1</v>
      </c>
      <c r="J5240" t="b">
        <f>OR((Table3_1[[#This Row],[Offered Salary]]&lt;$O$27),(Table3_1[[#This Row],[Offered Salary]]&gt;$O$28))</f>
        <v>0</v>
      </c>
      <c r="K5240" t="str">
        <f>IF(Table3_1[[#This Row],[Offered Salary]]&lt;$O$27,"Low",IF(Table3_1[[#This Row],[Offered Salary]]&gt;$O$28,"High",""))</f>
        <v/>
      </c>
      <c r="L5240" s="6">
        <f>((Table3_1[[#This Row],[Offered Salary]]-$O$25)/$O$26)</f>
        <v>-0.18074692907123122</v>
      </c>
    </row>
    <row r="5241" spans="1:12" x14ac:dyDescent="0.3">
      <c r="A5241">
        <v>480305</v>
      </c>
      <c r="B5241" s="2">
        <v>41838</v>
      </c>
      <c r="C5241" s="3">
        <v>0.29987268518518517</v>
      </c>
      <c r="D5241" t="s">
        <v>31</v>
      </c>
      <c r="E5241" t="s">
        <v>29</v>
      </c>
      <c r="F5241" t="s">
        <v>14</v>
      </c>
      <c r="G5241" t="s">
        <v>5</v>
      </c>
      <c r="H5241">
        <v>7833</v>
      </c>
      <c r="I5241">
        <f>IF(Table3_1[[#This Row],[Status]]="Hired",1,0)</f>
        <v>1</v>
      </c>
      <c r="J5241" t="b">
        <f>OR((Table3_1[[#This Row],[Offered Salary]]&lt;$O$27),(Table3_1[[#This Row],[Offered Salary]]&gt;$O$28))</f>
        <v>1</v>
      </c>
      <c r="K5241" t="str">
        <f>IF(Table3_1[[#This Row],[Offered Salary]]&lt;$O$27,"Low",IF(Table3_1[[#This Row],[Offered Salary]]&gt;$O$28,"High",""))</f>
        <v>Low</v>
      </c>
      <c r="L5241" s="6">
        <f>((Table3_1[[#This Row],[Offered Salary]]-$O$25)/$O$26)</f>
        <v>-1.4610379776743352</v>
      </c>
    </row>
    <row r="5242" spans="1:12" x14ac:dyDescent="0.3">
      <c r="A5242">
        <v>555677</v>
      </c>
      <c r="B5242" s="2">
        <v>41838</v>
      </c>
      <c r="C5242" s="3">
        <v>0.30020833333333335</v>
      </c>
      <c r="D5242" t="s">
        <v>31</v>
      </c>
      <c r="E5242" t="s">
        <v>27</v>
      </c>
      <c r="F5242" t="s">
        <v>14</v>
      </c>
      <c r="G5242" t="s">
        <v>5</v>
      </c>
      <c r="H5242">
        <v>22967</v>
      </c>
      <c r="I5242">
        <f>IF(Table3_1[[#This Row],[Status]]="Hired",1,0)</f>
        <v>1</v>
      </c>
      <c r="J5242" t="b">
        <f>OR((Table3_1[[#This Row],[Offered Salary]]&lt;$O$27),(Table3_1[[#This Row],[Offered Salary]]&gt;$O$28))</f>
        <v>0</v>
      </c>
      <c r="K5242" t="str">
        <f>IF(Table3_1[[#This Row],[Offered Salary]]&lt;$O$27,"Low",IF(Table3_1[[#This Row],[Offered Salary]]&gt;$O$28,"High",""))</f>
        <v/>
      </c>
      <c r="L5242" s="6">
        <f>((Table3_1[[#This Row],[Offered Salary]]-$O$25)/$O$26)</f>
        <v>-0.9364711549881567</v>
      </c>
    </row>
    <row r="5243" spans="1:12" x14ac:dyDescent="0.3">
      <c r="A5243">
        <v>693520</v>
      </c>
      <c r="B5243" s="2">
        <v>41841</v>
      </c>
      <c r="C5243" s="3">
        <v>0.72140046296296301</v>
      </c>
      <c r="D5243" t="s">
        <v>31</v>
      </c>
      <c r="E5243" t="s">
        <v>27</v>
      </c>
      <c r="F5243" t="s">
        <v>14</v>
      </c>
      <c r="G5243" t="s">
        <v>5</v>
      </c>
      <c r="H5243">
        <v>84865</v>
      </c>
      <c r="I5243">
        <f>IF(Table3_1[[#This Row],[Status]]="Hired",1,0)</f>
        <v>1</v>
      </c>
      <c r="J5243" t="b">
        <f>OR((Table3_1[[#This Row],[Offered Salary]]&lt;$O$27),(Table3_1[[#This Row],[Offered Salary]]&gt;$O$28))</f>
        <v>0</v>
      </c>
      <c r="K5243" t="str">
        <f>IF(Table3_1[[#This Row],[Offered Salary]]&lt;$O$27,"Low",IF(Table3_1[[#This Row],[Offered Salary]]&gt;$O$28,"High",""))</f>
        <v/>
      </c>
      <c r="L5243" s="6">
        <f>((Table3_1[[#This Row],[Offered Salary]]-$O$25)/$O$26)</f>
        <v>1.2090050701095754</v>
      </c>
    </row>
    <row r="5244" spans="1:12" x14ac:dyDescent="0.3">
      <c r="A5244">
        <v>311119</v>
      </c>
      <c r="B5244" s="2">
        <v>41841</v>
      </c>
      <c r="C5244" s="3">
        <v>0.72390046296296295</v>
      </c>
      <c r="D5244" t="s">
        <v>31</v>
      </c>
      <c r="E5244" t="s">
        <v>27</v>
      </c>
      <c r="F5244" t="s">
        <v>14</v>
      </c>
      <c r="G5244" t="s">
        <v>5</v>
      </c>
      <c r="H5244">
        <v>26467</v>
      </c>
      <c r="I5244">
        <f>IF(Table3_1[[#This Row],[Status]]="Hired",1,0)</f>
        <v>1</v>
      </c>
      <c r="J5244" t="b">
        <f>OR((Table3_1[[#This Row],[Offered Salary]]&lt;$O$27),(Table3_1[[#This Row],[Offered Salary]]&gt;$O$28))</f>
        <v>0</v>
      </c>
      <c r="K5244" t="str">
        <f>IF(Table3_1[[#This Row],[Offered Salary]]&lt;$O$27,"Low",IF(Table3_1[[#This Row],[Offered Salary]]&gt;$O$28,"High",""))</f>
        <v/>
      </c>
      <c r="L5244" s="6">
        <f>((Table3_1[[#This Row],[Offered Salary]]-$O$25)/$O$26)</f>
        <v>-0.81515597860374911</v>
      </c>
    </row>
    <row r="5245" spans="1:12" x14ac:dyDescent="0.3">
      <c r="A5245">
        <v>718843</v>
      </c>
      <c r="B5245" s="2">
        <v>41843</v>
      </c>
      <c r="C5245" s="3">
        <v>0.34122685185185186</v>
      </c>
      <c r="D5245" t="s">
        <v>30</v>
      </c>
      <c r="E5245" t="s">
        <v>27</v>
      </c>
      <c r="F5245" t="s">
        <v>14</v>
      </c>
      <c r="G5245" t="s">
        <v>5</v>
      </c>
      <c r="H5245">
        <v>37388</v>
      </c>
      <c r="I5245">
        <f>IF(Table3_1[[#This Row],[Status]]="Hired",1,0)</f>
        <v>0</v>
      </c>
      <c r="J5245" t="b">
        <f>OR((Table3_1[[#This Row],[Offered Salary]]&lt;$O$27),(Table3_1[[#This Row],[Offered Salary]]&gt;$O$28))</f>
        <v>0</v>
      </c>
      <c r="K5245" t="str">
        <f>IF(Table3_1[[#This Row],[Offered Salary]]&lt;$O$27,"Low",IF(Table3_1[[#This Row],[Offered Salary]]&gt;$O$28,"High",""))</f>
        <v/>
      </c>
      <c r="L5245" s="6">
        <f>((Table3_1[[#This Row],[Offered Salary]]-$O$25)/$O$26)</f>
        <v>-0.43661796680543036</v>
      </c>
    </row>
    <row r="5246" spans="1:12" x14ac:dyDescent="0.3">
      <c r="A5246">
        <v>273366</v>
      </c>
      <c r="B5246" s="2">
        <v>41843</v>
      </c>
      <c r="C5246" s="3">
        <v>0.34282407407407406</v>
      </c>
      <c r="D5246" t="s">
        <v>31</v>
      </c>
      <c r="E5246" t="s">
        <v>27</v>
      </c>
      <c r="F5246" t="s">
        <v>14</v>
      </c>
      <c r="G5246" t="s">
        <v>5</v>
      </c>
      <c r="H5246">
        <v>49049</v>
      </c>
      <c r="I5246">
        <f>IF(Table3_1[[#This Row],[Status]]="Hired",1,0)</f>
        <v>1</v>
      </c>
      <c r="J5246" t="b">
        <f>OR((Table3_1[[#This Row],[Offered Salary]]&lt;$O$27),(Table3_1[[#This Row],[Offered Salary]]&gt;$O$28))</f>
        <v>0</v>
      </c>
      <c r="K5246" t="str">
        <f>IF(Table3_1[[#This Row],[Offered Salary]]&lt;$O$27,"Low",IF(Table3_1[[#This Row],[Offered Salary]]&gt;$O$28,"High",""))</f>
        <v/>
      </c>
      <c r="L5246" s="6">
        <f>((Table3_1[[#This Row],[Offered Salary]]-$O$25)/$O$26)</f>
        <v>-3.2430460571551176E-2</v>
      </c>
    </row>
    <row r="5247" spans="1:12" x14ac:dyDescent="0.3">
      <c r="A5247">
        <v>337448</v>
      </c>
      <c r="B5247" s="2">
        <v>41844</v>
      </c>
      <c r="C5247" s="3">
        <v>0.72739583333333335</v>
      </c>
      <c r="D5247" t="s">
        <v>31</v>
      </c>
      <c r="E5247" t="s">
        <v>29</v>
      </c>
      <c r="F5247" t="s">
        <v>14</v>
      </c>
      <c r="G5247" t="s">
        <v>5</v>
      </c>
      <c r="H5247">
        <v>4353</v>
      </c>
      <c r="I5247">
        <f>IF(Table3_1[[#This Row],[Status]]="Hired",1,0)</f>
        <v>1</v>
      </c>
      <c r="J5247" t="b">
        <f>OR((Table3_1[[#This Row],[Offered Salary]]&lt;$O$27),(Table3_1[[#This Row],[Offered Salary]]&gt;$O$28))</f>
        <v>1</v>
      </c>
      <c r="K5247" t="str">
        <f>IF(Table3_1[[#This Row],[Offered Salary]]&lt;$O$27,"Low",IF(Table3_1[[#This Row],[Offered Salary]]&gt;$O$28,"High",""))</f>
        <v>Low</v>
      </c>
      <c r="L5247" s="6">
        <f>((Table3_1[[#This Row],[Offered Salary]]-$O$25)/$O$26)</f>
        <v>-1.5816599244794034</v>
      </c>
    </row>
    <row r="5248" spans="1:12" x14ac:dyDescent="0.3">
      <c r="A5248">
        <v>539304</v>
      </c>
      <c r="B5248" s="2">
        <v>41857</v>
      </c>
      <c r="C5248" s="3">
        <v>0.2179861111111111</v>
      </c>
      <c r="D5248" t="s">
        <v>31</v>
      </c>
      <c r="E5248" t="s">
        <v>29</v>
      </c>
      <c r="F5248" t="s">
        <v>14</v>
      </c>
      <c r="G5248" t="s">
        <v>5</v>
      </c>
      <c r="H5248">
        <v>54497</v>
      </c>
      <c r="I5248">
        <f>IF(Table3_1[[#This Row],[Status]]="Hired",1,0)</f>
        <v>1</v>
      </c>
      <c r="J5248" t="b">
        <f>OR((Table3_1[[#This Row],[Offered Salary]]&lt;$O$27),(Table3_1[[#This Row],[Offered Salary]]&gt;$O$28))</f>
        <v>0</v>
      </c>
      <c r="K5248" t="str">
        <f>IF(Table3_1[[#This Row],[Offered Salary]]&lt;$O$27,"Low",IF(Table3_1[[#This Row],[Offered Salary]]&gt;$O$28,"High",""))</f>
        <v/>
      </c>
      <c r="L5248" s="6">
        <f>((Table3_1[[#This Row],[Offered Salary]]-$O$25)/$O$26)</f>
        <v>0.15640527684052102</v>
      </c>
    </row>
    <row r="5249" spans="1:12" x14ac:dyDescent="0.3">
      <c r="A5249">
        <v>874467</v>
      </c>
      <c r="B5249" s="2">
        <v>41871</v>
      </c>
      <c r="C5249" s="3">
        <v>0.32871527777777776</v>
      </c>
      <c r="D5249" t="s">
        <v>31</v>
      </c>
      <c r="E5249" t="s">
        <v>29</v>
      </c>
      <c r="F5249" t="s">
        <v>14</v>
      </c>
      <c r="G5249" t="s">
        <v>5</v>
      </c>
      <c r="H5249">
        <v>41577</v>
      </c>
      <c r="I5249">
        <f>IF(Table3_1[[#This Row],[Status]]="Hired",1,0)</f>
        <v>1</v>
      </c>
      <c r="J5249" t="b">
        <f>OR((Table3_1[[#This Row],[Offered Salary]]&lt;$O$27),(Table3_1[[#This Row],[Offered Salary]]&gt;$O$28))</f>
        <v>0</v>
      </c>
      <c r="K5249" t="str">
        <f>IF(Table3_1[[#This Row],[Offered Salary]]&lt;$O$27,"Low",IF(Table3_1[[#This Row],[Offered Salary]]&gt;$O$28,"High",""))</f>
        <v/>
      </c>
      <c r="L5249" s="6">
        <f>((Table3_1[[#This Row],[Offered Salary]]-$O$25)/$O$26)</f>
        <v>-0.29142103141277792</v>
      </c>
    </row>
    <row r="5250" spans="1:12" x14ac:dyDescent="0.3">
      <c r="A5250">
        <v>46052</v>
      </c>
      <c r="B5250" s="2">
        <v>41871</v>
      </c>
      <c r="C5250" s="3">
        <v>0.32998842592592592</v>
      </c>
      <c r="D5250" t="s">
        <v>31</v>
      </c>
      <c r="E5250" t="s">
        <v>27</v>
      </c>
      <c r="F5250" t="s">
        <v>14</v>
      </c>
      <c r="G5250" t="s">
        <v>5</v>
      </c>
      <c r="H5250">
        <v>1960</v>
      </c>
      <c r="I5250">
        <f>IF(Table3_1[[#This Row],[Status]]="Hired",1,0)</f>
        <v>1</v>
      </c>
      <c r="J5250" t="b">
        <f>OR((Table3_1[[#This Row],[Offered Salary]]&lt;$O$27),(Table3_1[[#This Row],[Offered Salary]]&gt;$O$28))</f>
        <v>1</v>
      </c>
      <c r="K5250" t="str">
        <f>IF(Table3_1[[#This Row],[Offered Salary]]&lt;$O$27,"Low",IF(Table3_1[[#This Row],[Offered Salary]]&gt;$O$28,"High",""))</f>
        <v>Low</v>
      </c>
      <c r="L5250" s="6">
        <f>((Table3_1[[#This Row],[Offered Salary]]-$O$25)/$O$26)</f>
        <v>-1.664604843647371</v>
      </c>
    </row>
    <row r="5251" spans="1:12" x14ac:dyDescent="0.3">
      <c r="A5251">
        <v>409763</v>
      </c>
      <c r="B5251" s="2">
        <v>41871</v>
      </c>
      <c r="C5251" s="3">
        <v>0.32811342592592591</v>
      </c>
      <c r="D5251" t="s">
        <v>30</v>
      </c>
      <c r="E5251" t="s">
        <v>28</v>
      </c>
      <c r="F5251" t="s">
        <v>14</v>
      </c>
      <c r="G5251" t="s">
        <v>5</v>
      </c>
      <c r="H5251">
        <v>8600</v>
      </c>
      <c r="I5251">
        <f>IF(Table3_1[[#This Row],[Status]]="Hired",1,0)</f>
        <v>0</v>
      </c>
      <c r="J5251" t="b">
        <f>OR((Table3_1[[#This Row],[Offered Salary]]&lt;$O$27),(Table3_1[[#This Row],[Offered Salary]]&gt;$O$28))</f>
        <v>1</v>
      </c>
      <c r="K5251" t="str">
        <f>IF(Table3_1[[#This Row],[Offered Salary]]&lt;$O$27,"Low",IF(Table3_1[[#This Row],[Offered Salary]]&gt;$O$28,"High",""))</f>
        <v>Low</v>
      </c>
      <c r="L5251" s="6">
        <f>((Table3_1[[#This Row],[Offered Salary]]-$O$25)/$O$26)</f>
        <v>-1.4344526233066663</v>
      </c>
    </row>
    <row r="5252" spans="1:12" x14ac:dyDescent="0.3">
      <c r="A5252">
        <v>22595</v>
      </c>
      <c r="B5252" s="2">
        <v>41877</v>
      </c>
      <c r="C5252" s="3">
        <v>0.4463078703703704</v>
      </c>
      <c r="D5252" t="s">
        <v>31</v>
      </c>
      <c r="E5252" t="s">
        <v>27</v>
      </c>
      <c r="F5252" t="s">
        <v>14</v>
      </c>
      <c r="G5252" t="s">
        <v>5</v>
      </c>
      <c r="H5252">
        <v>63909</v>
      </c>
      <c r="I5252">
        <f>IF(Table3_1[[#This Row],[Status]]="Hired",1,0)</f>
        <v>1</v>
      </c>
      <c r="J5252" t="b">
        <f>OR((Table3_1[[#This Row],[Offered Salary]]&lt;$O$27),(Table3_1[[#This Row],[Offered Salary]]&gt;$O$28))</f>
        <v>0</v>
      </c>
      <c r="K5252" t="str">
        <f>IF(Table3_1[[#This Row],[Offered Salary]]&lt;$O$27,"Low",IF(Table3_1[[#This Row],[Offered Salary]]&gt;$O$28,"High",""))</f>
        <v/>
      </c>
      <c r="L5252" s="6">
        <f>((Table3_1[[#This Row],[Offered Salary]]-$O$25)/$O$26)</f>
        <v>0.48263911687767658</v>
      </c>
    </row>
    <row r="5253" spans="1:12" x14ac:dyDescent="0.3">
      <c r="A5253">
        <v>591181</v>
      </c>
      <c r="B5253" s="2">
        <v>41877</v>
      </c>
      <c r="C5253" s="3">
        <v>0.4503125</v>
      </c>
      <c r="D5253" t="s">
        <v>30</v>
      </c>
      <c r="E5253" t="s">
        <v>27</v>
      </c>
      <c r="F5253" t="s">
        <v>14</v>
      </c>
      <c r="G5253" t="s">
        <v>5</v>
      </c>
      <c r="H5253">
        <v>35325</v>
      </c>
      <c r="I5253">
        <f>IF(Table3_1[[#This Row],[Status]]="Hired",1,0)</f>
        <v>0</v>
      </c>
      <c r="J5253" t="b">
        <f>OR((Table3_1[[#This Row],[Offered Salary]]&lt;$O$27),(Table3_1[[#This Row],[Offered Salary]]&gt;$O$28))</f>
        <v>0</v>
      </c>
      <c r="K5253" t="str">
        <f>IF(Table3_1[[#This Row],[Offered Salary]]&lt;$O$27,"Low",IF(Table3_1[[#This Row],[Offered Salary]]&gt;$O$28,"High",""))</f>
        <v/>
      </c>
      <c r="L5253" s="6">
        <f>((Table3_1[[#This Row],[Offered Salary]]-$O$25)/$O$26)</f>
        <v>-0.50812459791429687</v>
      </c>
    </row>
    <row r="5254" spans="1:12" x14ac:dyDescent="0.3">
      <c r="A5254">
        <v>937631</v>
      </c>
      <c r="B5254" s="2">
        <v>41827</v>
      </c>
      <c r="C5254" s="3">
        <v>0.39681712962962962</v>
      </c>
      <c r="D5254" t="s">
        <v>31</v>
      </c>
      <c r="E5254" t="s">
        <v>27</v>
      </c>
      <c r="F5254" t="s">
        <v>17</v>
      </c>
      <c r="G5254" t="s">
        <v>10</v>
      </c>
      <c r="H5254">
        <v>80405</v>
      </c>
      <c r="I5254">
        <f>IF(Table3_1[[#This Row],[Status]]="Hired",1,0)</f>
        <v>1</v>
      </c>
      <c r="J5254" t="b">
        <f>OR((Table3_1[[#This Row],[Offered Salary]]&lt;$O$27),(Table3_1[[#This Row],[Offered Salary]]&gt;$O$28))</f>
        <v>0</v>
      </c>
      <c r="K5254" t="str">
        <f>IF(Table3_1[[#This Row],[Offered Salary]]&lt;$O$27,"Low",IF(Table3_1[[#This Row],[Offered Salary]]&gt;$O$28,"High",""))</f>
        <v/>
      </c>
      <c r="L5254" s="6">
        <f>((Table3_1[[#This Row],[Offered Salary]]-$O$25)/$O$26)</f>
        <v>1.0544148739168731</v>
      </c>
    </row>
    <row r="5255" spans="1:12" x14ac:dyDescent="0.3">
      <c r="A5255">
        <v>157602</v>
      </c>
      <c r="B5255" s="2">
        <v>41827</v>
      </c>
      <c r="C5255" s="3">
        <v>0.39928240740740739</v>
      </c>
      <c r="D5255" t="s">
        <v>31</v>
      </c>
      <c r="E5255" t="s">
        <v>29</v>
      </c>
      <c r="F5255" t="s">
        <v>17</v>
      </c>
      <c r="G5255" t="s">
        <v>10</v>
      </c>
      <c r="H5255">
        <v>58930</v>
      </c>
      <c r="I5255">
        <f>IF(Table3_1[[#This Row],[Status]]="Hired",1,0)</f>
        <v>1</v>
      </c>
      <c r="J5255" t="b">
        <f>OR((Table3_1[[#This Row],[Offered Salary]]&lt;$O$27),(Table3_1[[#This Row],[Offered Salary]]&gt;$O$28))</f>
        <v>0</v>
      </c>
      <c r="K5255" t="str">
        <f>IF(Table3_1[[#This Row],[Offered Salary]]&lt;$O$27,"Low",IF(Table3_1[[#This Row],[Offered Salary]]&gt;$O$28,"High",""))</f>
        <v/>
      </c>
      <c r="L5255" s="6">
        <f>((Table3_1[[#This Row],[Offered Salary]]-$O$25)/$O$26)</f>
        <v>0.31005961310111502</v>
      </c>
    </row>
    <row r="5256" spans="1:12" x14ac:dyDescent="0.3">
      <c r="A5256">
        <v>83452</v>
      </c>
      <c r="B5256" s="2">
        <v>41848</v>
      </c>
      <c r="C5256" s="3">
        <v>0.39771990740740742</v>
      </c>
      <c r="D5256" t="s">
        <v>31</v>
      </c>
      <c r="E5256" t="s">
        <v>27</v>
      </c>
      <c r="F5256" t="s">
        <v>12</v>
      </c>
      <c r="G5256" t="s">
        <v>10</v>
      </c>
      <c r="H5256">
        <v>12719</v>
      </c>
      <c r="I5256">
        <f>IF(Table3_1[[#This Row],[Status]]="Hired",1,0)</f>
        <v>1</v>
      </c>
      <c r="J5256" t="b">
        <f>OR((Table3_1[[#This Row],[Offered Salary]]&lt;$O$27),(Table3_1[[#This Row],[Offered Salary]]&gt;$O$28))</f>
        <v>0</v>
      </c>
      <c r="K5256" t="str">
        <f>IF(Table3_1[[#This Row],[Offered Salary]]&lt;$O$27,"Low",IF(Table3_1[[#This Row],[Offered Salary]]&gt;$O$28,"High",""))</f>
        <v/>
      </c>
      <c r="L5256" s="6">
        <f>((Table3_1[[#This Row],[Offered Salary]]-$O$25)/$O$26)</f>
        <v>-1.2916819914417021</v>
      </c>
    </row>
    <row r="5257" spans="1:12" x14ac:dyDescent="0.3">
      <c r="A5257">
        <v>867683</v>
      </c>
      <c r="B5257" s="2">
        <v>41821</v>
      </c>
      <c r="C5257" s="3">
        <v>0.77872685185185186</v>
      </c>
      <c r="D5257" t="s">
        <v>31</v>
      </c>
      <c r="E5257" t="s">
        <v>29</v>
      </c>
      <c r="F5257" t="s">
        <v>20</v>
      </c>
      <c r="G5257" t="s">
        <v>4</v>
      </c>
      <c r="H5257">
        <v>21390</v>
      </c>
      <c r="I5257">
        <f>IF(Table3_1[[#This Row],[Status]]="Hired",1,0)</f>
        <v>1</v>
      </c>
      <c r="J5257" t="b">
        <f>OR((Table3_1[[#This Row],[Offered Salary]]&lt;$O$27),(Table3_1[[#This Row],[Offered Salary]]&gt;$O$28))</f>
        <v>0</v>
      </c>
      <c r="K5257" t="str">
        <f>IF(Table3_1[[#This Row],[Offered Salary]]&lt;$O$27,"Low",IF(Table3_1[[#This Row],[Offered Salary]]&gt;$O$28,"High",""))</f>
        <v/>
      </c>
      <c r="L5257" s="6">
        <f>((Table3_1[[#This Row],[Offered Salary]]-$O$25)/$O$26)</f>
        <v>-0.99113230731907409</v>
      </c>
    </row>
    <row r="5258" spans="1:12" x14ac:dyDescent="0.3">
      <c r="A5258">
        <v>511092</v>
      </c>
      <c r="B5258" s="2">
        <v>41821</v>
      </c>
      <c r="C5258" s="3">
        <v>0.78160879629629632</v>
      </c>
      <c r="D5258" t="s">
        <v>30</v>
      </c>
      <c r="E5258" t="s">
        <v>27</v>
      </c>
      <c r="F5258" t="s">
        <v>20</v>
      </c>
      <c r="G5258" t="s">
        <v>4</v>
      </c>
      <c r="H5258">
        <v>87176</v>
      </c>
      <c r="I5258">
        <f>IF(Table3_1[[#This Row],[Status]]="Hired",1,0)</f>
        <v>0</v>
      </c>
      <c r="J5258" t="b">
        <f>OR((Table3_1[[#This Row],[Offered Salary]]&lt;$O$27),(Table3_1[[#This Row],[Offered Salary]]&gt;$O$28))</f>
        <v>0</v>
      </c>
      <c r="K5258" t="str">
        <f>IF(Table3_1[[#This Row],[Offered Salary]]&lt;$O$27,"Low",IF(Table3_1[[#This Row],[Offered Salary]]&gt;$O$28,"High",""))</f>
        <v/>
      </c>
      <c r="L5258" s="6">
        <f>((Table3_1[[#This Row],[Offered Salary]]-$O$25)/$O$26)</f>
        <v>1.2891077480022515</v>
      </c>
    </row>
    <row r="5259" spans="1:12" x14ac:dyDescent="0.3">
      <c r="A5259">
        <v>501301</v>
      </c>
      <c r="B5259" s="2">
        <v>41799</v>
      </c>
      <c r="C5259" s="3">
        <v>0.39707175925925925</v>
      </c>
      <c r="D5259" t="s">
        <v>31</v>
      </c>
      <c r="E5259" t="s">
        <v>27</v>
      </c>
      <c r="F5259" t="s">
        <v>20</v>
      </c>
      <c r="G5259" t="s">
        <v>2</v>
      </c>
      <c r="H5259">
        <v>48826</v>
      </c>
      <c r="I5259">
        <f>IF(Table3_1[[#This Row],[Status]]="Hired",1,0)</f>
        <v>1</v>
      </c>
      <c r="J5259" t="b">
        <f>OR((Table3_1[[#This Row],[Offered Salary]]&lt;$O$27),(Table3_1[[#This Row],[Offered Salary]]&gt;$O$28))</f>
        <v>0</v>
      </c>
      <c r="K5259" t="str">
        <f>IF(Table3_1[[#This Row],[Offered Salary]]&lt;$O$27,"Low",IF(Table3_1[[#This Row],[Offered Salary]]&gt;$O$28,"High",""))</f>
        <v/>
      </c>
      <c r="L5259" s="6">
        <f>((Table3_1[[#This Row],[Offered Salary]]-$O$25)/$O$26)</f>
        <v>-4.0159970381186287E-2</v>
      </c>
    </row>
    <row r="5260" spans="1:12" x14ac:dyDescent="0.3">
      <c r="A5260">
        <v>425165</v>
      </c>
      <c r="B5260" s="2">
        <v>41799</v>
      </c>
      <c r="C5260" s="3">
        <v>0.39765046296296297</v>
      </c>
      <c r="D5260" t="s">
        <v>30</v>
      </c>
      <c r="E5260" t="s">
        <v>27</v>
      </c>
      <c r="F5260" t="s">
        <v>20</v>
      </c>
      <c r="G5260" t="s">
        <v>2</v>
      </c>
      <c r="H5260">
        <v>34705</v>
      </c>
      <c r="I5260">
        <f>IF(Table3_1[[#This Row],[Status]]="Hired",1,0)</f>
        <v>0</v>
      </c>
      <c r="J5260" t="b">
        <f>OR((Table3_1[[#This Row],[Offered Salary]]&lt;$O$27),(Table3_1[[#This Row],[Offered Salary]]&gt;$O$28))</f>
        <v>0</v>
      </c>
      <c r="K5260" t="str">
        <f>IF(Table3_1[[#This Row],[Offered Salary]]&lt;$O$27,"Low",IF(Table3_1[[#This Row],[Offered Salary]]&gt;$O$28,"High",""))</f>
        <v/>
      </c>
      <c r="L5260" s="6">
        <f>((Table3_1[[#This Row],[Offered Salary]]-$O$25)/$O$26)</f>
        <v>-0.5296147148738205</v>
      </c>
    </row>
    <row r="5261" spans="1:12" x14ac:dyDescent="0.3">
      <c r="A5261">
        <v>865337</v>
      </c>
      <c r="B5261" s="2">
        <v>41820</v>
      </c>
      <c r="C5261" s="3">
        <v>0.39719907407407407</v>
      </c>
      <c r="D5261" t="s">
        <v>31</v>
      </c>
      <c r="E5261" t="s">
        <v>29</v>
      </c>
      <c r="F5261" t="s">
        <v>20</v>
      </c>
      <c r="G5261" t="s">
        <v>2</v>
      </c>
      <c r="H5261">
        <v>80996</v>
      </c>
      <c r="I5261">
        <f>IF(Table3_1[[#This Row],[Status]]="Hired",1,0)</f>
        <v>1</v>
      </c>
      <c r="J5261" t="b">
        <f>OR((Table3_1[[#This Row],[Offered Salary]]&lt;$O$27),(Table3_1[[#This Row],[Offered Salary]]&gt;$O$28))</f>
        <v>0</v>
      </c>
      <c r="K5261" t="str">
        <f>IF(Table3_1[[#This Row],[Offered Salary]]&lt;$O$27,"Low",IF(Table3_1[[#This Row],[Offered Salary]]&gt;$O$28,"High",""))</f>
        <v/>
      </c>
      <c r="L5261" s="6">
        <f>((Table3_1[[#This Row],[Offered Salary]]-$O$25)/$O$26)</f>
        <v>1.0748998079863545</v>
      </c>
    </row>
    <row r="5262" spans="1:12" x14ac:dyDescent="0.3">
      <c r="A5262">
        <v>584834</v>
      </c>
      <c r="B5262" s="2">
        <v>41872</v>
      </c>
      <c r="C5262" s="3">
        <v>0.55820601851851848</v>
      </c>
      <c r="D5262" t="s">
        <v>31</v>
      </c>
      <c r="E5262" t="s">
        <v>27</v>
      </c>
      <c r="F5262" t="s">
        <v>20</v>
      </c>
      <c r="G5262" t="s">
        <v>2</v>
      </c>
      <c r="H5262">
        <v>12740</v>
      </c>
      <c r="I5262">
        <f>IF(Table3_1[[#This Row],[Status]]="Hired",1,0)</f>
        <v>1</v>
      </c>
      <c r="J5262" t="b">
        <f>OR((Table3_1[[#This Row],[Offered Salary]]&lt;$O$27),(Table3_1[[#This Row],[Offered Salary]]&gt;$O$28))</f>
        <v>0</v>
      </c>
      <c r="K5262" t="str">
        <f>IF(Table3_1[[#This Row],[Offered Salary]]&lt;$O$27,"Low",IF(Table3_1[[#This Row],[Offered Salary]]&gt;$O$28,"High",""))</f>
        <v/>
      </c>
      <c r="L5262" s="6">
        <f>((Table3_1[[#This Row],[Offered Salary]]-$O$25)/$O$26)</f>
        <v>-1.2909541003833958</v>
      </c>
    </row>
    <row r="5263" spans="1:12" x14ac:dyDescent="0.3">
      <c r="A5263">
        <v>53712</v>
      </c>
      <c r="B5263" s="2">
        <v>41806</v>
      </c>
      <c r="C5263" s="3">
        <v>0.39724537037037039</v>
      </c>
      <c r="D5263" t="s">
        <v>31</v>
      </c>
      <c r="E5263" t="s">
        <v>27</v>
      </c>
      <c r="F5263" t="s">
        <v>20</v>
      </c>
      <c r="G5263" t="s">
        <v>1</v>
      </c>
      <c r="H5263">
        <v>93566</v>
      </c>
      <c r="I5263">
        <f>IF(Table3_1[[#This Row],[Status]]="Hired",1,0)</f>
        <v>1</v>
      </c>
      <c r="J5263" t="b">
        <f>OR((Table3_1[[#This Row],[Offered Salary]]&lt;$O$27),(Table3_1[[#This Row],[Offered Salary]]&gt;$O$28))</f>
        <v>0</v>
      </c>
      <c r="K5263" t="str">
        <f>IF(Table3_1[[#This Row],[Offered Salary]]&lt;$O$27,"Low",IF(Table3_1[[#This Row],[Offered Salary]]&gt;$O$28,"High",""))</f>
        <v/>
      </c>
      <c r="L5263" s="6">
        <f>((Table3_1[[#This Row],[Offered Salary]]-$O$25)/$O$26)</f>
        <v>1.5105945986012126</v>
      </c>
    </row>
    <row r="5264" spans="1:12" x14ac:dyDescent="0.3">
      <c r="A5264">
        <v>128404</v>
      </c>
      <c r="B5264" s="2">
        <v>41806</v>
      </c>
      <c r="C5264" s="3">
        <v>0.39788194444444447</v>
      </c>
      <c r="D5264" t="s">
        <v>31</v>
      </c>
      <c r="E5264" t="s">
        <v>29</v>
      </c>
      <c r="F5264" t="s">
        <v>20</v>
      </c>
      <c r="G5264" t="s">
        <v>1</v>
      </c>
      <c r="H5264">
        <v>89661</v>
      </c>
      <c r="I5264">
        <f>IF(Table3_1[[#This Row],[Status]]="Hired",1,0)</f>
        <v>1</v>
      </c>
      <c r="J5264" t="b">
        <f>OR((Table3_1[[#This Row],[Offered Salary]]&lt;$O$27),(Table3_1[[#This Row],[Offered Salary]]&gt;$O$28))</f>
        <v>0</v>
      </c>
      <c r="K5264" t="str">
        <f>IF(Table3_1[[#This Row],[Offered Salary]]&lt;$O$27,"Low",IF(Table3_1[[#This Row],[Offered Salary]]&gt;$O$28,"High",""))</f>
        <v/>
      </c>
      <c r="L5264" s="6">
        <f>((Table3_1[[#This Row],[Offered Salary]]-$O$25)/$O$26)</f>
        <v>1.3752415232351807</v>
      </c>
    </row>
    <row r="5265" spans="1:12" x14ac:dyDescent="0.3">
      <c r="A5265">
        <v>854981</v>
      </c>
      <c r="B5265" s="2">
        <v>41806</v>
      </c>
      <c r="C5265" s="3">
        <v>0.39718750000000003</v>
      </c>
      <c r="D5265" t="s">
        <v>30</v>
      </c>
      <c r="E5265" t="s">
        <v>28</v>
      </c>
      <c r="F5265" t="s">
        <v>20</v>
      </c>
      <c r="G5265" t="s">
        <v>1</v>
      </c>
      <c r="H5265">
        <v>43159</v>
      </c>
      <c r="I5265">
        <f>IF(Table3_1[[#This Row],[Status]]="Hired",1,0)</f>
        <v>0</v>
      </c>
      <c r="J5265" t="b">
        <f>OR((Table3_1[[#This Row],[Offered Salary]]&lt;$O$27),(Table3_1[[#This Row],[Offered Salary]]&gt;$O$28))</f>
        <v>0</v>
      </c>
      <c r="K5265" t="str">
        <f>IF(Table3_1[[#This Row],[Offered Salary]]&lt;$O$27,"Low",IF(Table3_1[[#This Row],[Offered Salary]]&gt;$O$28,"High",""))</f>
        <v/>
      </c>
      <c r="L5265" s="6">
        <f>((Table3_1[[#This Row],[Offered Salary]]-$O$25)/$O$26)</f>
        <v>-0.23658657168702568</v>
      </c>
    </row>
    <row r="5266" spans="1:12" x14ac:dyDescent="0.3">
      <c r="A5266">
        <v>91351</v>
      </c>
      <c r="B5266" s="2">
        <v>41873</v>
      </c>
      <c r="C5266" s="3">
        <v>0.7133680555555556</v>
      </c>
      <c r="D5266" t="s">
        <v>31</v>
      </c>
      <c r="E5266" t="s">
        <v>27</v>
      </c>
      <c r="F5266" t="s">
        <v>20</v>
      </c>
      <c r="G5266" t="s">
        <v>4</v>
      </c>
      <c r="H5266">
        <v>81537</v>
      </c>
      <c r="I5266">
        <f>IF(Table3_1[[#This Row],[Status]]="Hired",1,0)</f>
        <v>1</v>
      </c>
      <c r="J5266" t="b">
        <f>OR((Table3_1[[#This Row],[Offered Salary]]&lt;$O$27),(Table3_1[[#This Row],[Offered Salary]]&gt;$O$28))</f>
        <v>0</v>
      </c>
      <c r="K5266" t="str">
        <f>IF(Table3_1[[#This Row],[Offered Salary]]&lt;$O$27,"Low",IF(Table3_1[[#This Row],[Offered Salary]]&gt;$O$28,"High",""))</f>
        <v/>
      </c>
      <c r="L5266" s="6">
        <f>((Table3_1[[#This Row],[Offered Salary]]-$O$25)/$O$26)</f>
        <v>1.0936516681074873</v>
      </c>
    </row>
    <row r="5267" spans="1:12" x14ac:dyDescent="0.3">
      <c r="A5267">
        <v>285709</v>
      </c>
      <c r="B5267" s="2">
        <v>41873</v>
      </c>
      <c r="C5267" s="3">
        <v>0.7142708333333333</v>
      </c>
      <c r="D5267" t="s">
        <v>31</v>
      </c>
      <c r="E5267" t="s">
        <v>27</v>
      </c>
      <c r="F5267" t="s">
        <v>20</v>
      </c>
      <c r="G5267" t="s">
        <v>4</v>
      </c>
      <c r="H5267">
        <v>46653</v>
      </c>
      <c r="I5267">
        <f>IF(Table3_1[[#This Row],[Status]]="Hired",1,0)</f>
        <v>1</v>
      </c>
      <c r="J5267" t="b">
        <f>OR((Table3_1[[#This Row],[Offered Salary]]&lt;$O$27),(Table3_1[[#This Row],[Offered Salary]]&gt;$O$28))</f>
        <v>0</v>
      </c>
      <c r="K5267" t="str">
        <f>IF(Table3_1[[#This Row],[Offered Salary]]&lt;$O$27,"Low",IF(Table3_1[[#This Row],[Offered Salary]]&gt;$O$28,"High",""))</f>
        <v/>
      </c>
      <c r="L5267" s="6">
        <f>((Table3_1[[#This Row],[Offered Salary]]-$O$25)/$O$26)</f>
        <v>-0.11547936417641992</v>
      </c>
    </row>
    <row r="5268" spans="1:12" x14ac:dyDescent="0.3">
      <c r="A5268">
        <v>120388</v>
      </c>
      <c r="B5268" s="2">
        <v>41877</v>
      </c>
      <c r="C5268" s="3">
        <v>0.39776620370370369</v>
      </c>
      <c r="D5268" t="s">
        <v>31</v>
      </c>
      <c r="E5268" t="s">
        <v>29</v>
      </c>
      <c r="F5268" t="s">
        <v>20</v>
      </c>
      <c r="G5268" t="s">
        <v>10</v>
      </c>
      <c r="H5268">
        <v>19029</v>
      </c>
      <c r="I5268">
        <f>IF(Table3_1[[#This Row],[Status]]="Hired",1,0)</f>
        <v>1</v>
      </c>
      <c r="J5268" t="b">
        <f>OR((Table3_1[[#This Row],[Offered Salary]]&lt;$O$27),(Table3_1[[#This Row],[Offered Salary]]&gt;$O$28))</f>
        <v>0</v>
      </c>
      <c r="K5268" t="str">
        <f>IF(Table3_1[[#This Row],[Offered Salary]]&lt;$O$27,"Low",IF(Table3_1[[#This Row],[Offered Salary]]&gt;$O$28,"High",""))</f>
        <v/>
      </c>
      <c r="L5268" s="6">
        <f>((Table3_1[[#This Row],[Offered Salary]]-$O$25)/$O$26)</f>
        <v>-1.0729680591600987</v>
      </c>
    </row>
    <row r="5269" spans="1:12" x14ac:dyDescent="0.3">
      <c r="A5269">
        <v>342211</v>
      </c>
      <c r="B5269" s="2">
        <v>41842</v>
      </c>
      <c r="C5269" s="3">
        <v>0.39719907407407407</v>
      </c>
      <c r="D5269" t="s">
        <v>31</v>
      </c>
      <c r="E5269" t="s">
        <v>27</v>
      </c>
      <c r="F5269" t="s">
        <v>18</v>
      </c>
      <c r="G5269" t="s">
        <v>2</v>
      </c>
      <c r="H5269">
        <v>38409</v>
      </c>
      <c r="I5269">
        <f>IF(Table3_1[[#This Row],[Status]]="Hired",1,0)</f>
        <v>1</v>
      </c>
      <c r="J5269" t="b">
        <f>OR((Table3_1[[#This Row],[Offered Salary]]&lt;$O$27),(Table3_1[[#This Row],[Offered Salary]]&gt;$O$28))</f>
        <v>0</v>
      </c>
      <c r="K5269" t="str">
        <f>IF(Table3_1[[#This Row],[Offered Salary]]&lt;$O$27,"Low",IF(Table3_1[[#This Row],[Offered Salary]]&gt;$O$28,"High",""))</f>
        <v/>
      </c>
      <c r="L5269" s="6">
        <f>((Table3_1[[#This Row],[Offered Salary]]-$O$25)/$O$26)</f>
        <v>-0.40122859678015033</v>
      </c>
    </row>
    <row r="5270" spans="1:12" x14ac:dyDescent="0.3">
      <c r="A5270">
        <v>813607</v>
      </c>
      <c r="B5270" s="2">
        <v>41838</v>
      </c>
      <c r="C5270" s="3">
        <v>0.58383101851851849</v>
      </c>
      <c r="D5270" t="s">
        <v>31</v>
      </c>
      <c r="E5270" t="s">
        <v>27</v>
      </c>
      <c r="F5270" t="s">
        <v>17</v>
      </c>
      <c r="G5270" t="s">
        <v>8</v>
      </c>
      <c r="H5270">
        <v>22160</v>
      </c>
      <c r="I5270">
        <f>IF(Table3_1[[#This Row],[Status]]="Hired",1,0)</f>
        <v>1</v>
      </c>
      <c r="J5270" t="b">
        <f>OR((Table3_1[[#This Row],[Offered Salary]]&lt;$O$27),(Table3_1[[#This Row],[Offered Salary]]&gt;$O$28))</f>
        <v>0</v>
      </c>
      <c r="K5270" t="str">
        <f>IF(Table3_1[[#This Row],[Offered Salary]]&lt;$O$27,"Low",IF(Table3_1[[#This Row],[Offered Salary]]&gt;$O$28,"High",""))</f>
        <v/>
      </c>
      <c r="L5270" s="6">
        <f>((Table3_1[[#This Row],[Offered Salary]]-$O$25)/$O$26)</f>
        <v>-0.9644429685145044</v>
      </c>
    </row>
    <row r="5271" spans="1:12" x14ac:dyDescent="0.3">
      <c r="A5271">
        <v>340249</v>
      </c>
      <c r="B5271" s="2">
        <v>41838</v>
      </c>
      <c r="C5271" s="3">
        <v>0.58442129629629624</v>
      </c>
      <c r="D5271" t="s">
        <v>31</v>
      </c>
      <c r="E5271" t="s">
        <v>27</v>
      </c>
      <c r="F5271" t="s">
        <v>17</v>
      </c>
      <c r="G5271" t="s">
        <v>8</v>
      </c>
      <c r="H5271">
        <v>52281</v>
      </c>
      <c r="I5271">
        <f>IF(Table3_1[[#This Row],[Status]]="Hired",1,0)</f>
        <v>1</v>
      </c>
      <c r="J5271" t="b">
        <f>OR((Table3_1[[#This Row],[Offered Salary]]&lt;$O$27),(Table3_1[[#This Row],[Offered Salary]]&gt;$O$28))</f>
        <v>0</v>
      </c>
      <c r="K5271" t="str">
        <f>IF(Table3_1[[#This Row],[Offered Salary]]&lt;$O$27,"Low",IF(Table3_1[[#This Row],[Offered Salary]]&gt;$O$28,"High",""))</f>
        <v/>
      </c>
      <c r="L5271" s="6">
        <f>((Table3_1[[#This Row],[Offered Salary]]-$O$25)/$O$26)</f>
        <v>7.9595439449707511E-2</v>
      </c>
    </row>
    <row r="5272" spans="1:12" x14ac:dyDescent="0.3">
      <c r="A5272">
        <v>649668</v>
      </c>
      <c r="B5272" s="2">
        <v>41845</v>
      </c>
      <c r="C5272" s="3">
        <v>0.82651620370370371</v>
      </c>
      <c r="D5272" t="s">
        <v>31</v>
      </c>
      <c r="E5272" t="s">
        <v>27</v>
      </c>
      <c r="F5272" t="s">
        <v>17</v>
      </c>
      <c r="G5272" t="s">
        <v>8</v>
      </c>
      <c r="H5272">
        <v>62975</v>
      </c>
      <c r="I5272">
        <f>IF(Table3_1[[#This Row],[Status]]="Hired",1,0)</f>
        <v>1</v>
      </c>
      <c r="J5272" t="b">
        <f>OR((Table3_1[[#This Row],[Offered Salary]]&lt;$O$27),(Table3_1[[#This Row],[Offered Salary]]&gt;$O$28))</f>
        <v>0</v>
      </c>
      <c r="K5272" t="str">
        <f>IF(Table3_1[[#This Row],[Offered Salary]]&lt;$O$27,"Low",IF(Table3_1[[#This Row],[Offered Salary]]&gt;$O$28,"High",""))</f>
        <v/>
      </c>
      <c r="L5272" s="6">
        <f>((Table3_1[[#This Row],[Offered Salary]]-$O$25)/$O$26)</f>
        <v>0.4502652955225232</v>
      </c>
    </row>
    <row r="5273" spans="1:12" x14ac:dyDescent="0.3">
      <c r="A5273">
        <v>587481</v>
      </c>
      <c r="B5273" s="2">
        <v>41845</v>
      </c>
      <c r="C5273" s="3">
        <v>0.82693287037037033</v>
      </c>
      <c r="D5273" t="s">
        <v>31</v>
      </c>
      <c r="E5273" t="s">
        <v>27</v>
      </c>
      <c r="F5273" t="s">
        <v>17</v>
      </c>
      <c r="G5273" t="s">
        <v>8</v>
      </c>
      <c r="H5273">
        <v>16717</v>
      </c>
      <c r="I5273">
        <f>IF(Table3_1[[#This Row],[Status]]="Hired",1,0)</f>
        <v>1</v>
      </c>
      <c r="J5273" t="b">
        <f>OR((Table3_1[[#This Row],[Offered Salary]]&lt;$O$27),(Table3_1[[#This Row],[Offered Salary]]&gt;$O$28))</f>
        <v>0</v>
      </c>
      <c r="K5273" t="str">
        <f>IF(Table3_1[[#This Row],[Offered Salary]]&lt;$O$27,"Low",IF(Table3_1[[#This Row],[Offered Salary]]&gt;$O$28,"High",""))</f>
        <v/>
      </c>
      <c r="L5273" s="6">
        <f>((Table3_1[[#This Row],[Offered Salary]]-$O$25)/$O$26)</f>
        <v>-1.1531053985317417</v>
      </c>
    </row>
    <row r="5274" spans="1:12" x14ac:dyDescent="0.3">
      <c r="A5274">
        <v>471298</v>
      </c>
      <c r="B5274" s="2">
        <v>41846</v>
      </c>
      <c r="C5274" s="3">
        <v>0.68296296296296299</v>
      </c>
      <c r="D5274" t="s">
        <v>31</v>
      </c>
      <c r="E5274" t="s">
        <v>27</v>
      </c>
      <c r="F5274" t="s">
        <v>17</v>
      </c>
      <c r="G5274" t="s">
        <v>8</v>
      </c>
      <c r="H5274">
        <v>12202</v>
      </c>
      <c r="I5274">
        <f>IF(Table3_1[[#This Row],[Status]]="Hired",1,0)</f>
        <v>1</v>
      </c>
      <c r="J5274" t="b">
        <f>OR((Table3_1[[#This Row],[Offered Salary]]&lt;$O$27),(Table3_1[[#This Row],[Offered Salary]]&gt;$O$28))</f>
        <v>1</v>
      </c>
      <c r="K5274" t="str">
        <f>IF(Table3_1[[#This Row],[Offered Salary]]&lt;$O$27,"Low",IF(Table3_1[[#This Row],[Offered Salary]]&gt;$O$28,"High",""))</f>
        <v>Low</v>
      </c>
      <c r="L5274" s="6">
        <f>((Table3_1[[#This Row],[Offered Salary]]-$O$25)/$O$26)</f>
        <v>-1.3096019760676276</v>
      </c>
    </row>
    <row r="5275" spans="1:12" x14ac:dyDescent="0.3">
      <c r="A5275">
        <v>621437</v>
      </c>
      <c r="B5275" s="2">
        <v>41846</v>
      </c>
      <c r="C5275" s="3">
        <v>0.68447916666666664</v>
      </c>
      <c r="D5275" t="s">
        <v>30</v>
      </c>
      <c r="E5275" t="s">
        <v>27</v>
      </c>
      <c r="F5275" t="s">
        <v>17</v>
      </c>
      <c r="G5275" t="s">
        <v>8</v>
      </c>
      <c r="H5275">
        <v>44621</v>
      </c>
      <c r="I5275">
        <f>IF(Table3_1[[#This Row],[Status]]="Hired",1,0)</f>
        <v>0</v>
      </c>
      <c r="J5275" t="b">
        <f>OR((Table3_1[[#This Row],[Offered Salary]]&lt;$O$27),(Table3_1[[#This Row],[Offered Salary]]&gt;$O$28))</f>
        <v>0</v>
      </c>
      <c r="K5275" t="str">
        <f>IF(Table3_1[[#This Row],[Offered Salary]]&lt;$O$27,"Low",IF(Table3_1[[#This Row],[Offered Salary]]&gt;$O$28,"High",""))</f>
        <v/>
      </c>
      <c r="L5275" s="6">
        <f>((Table3_1[[#This Row],[Offered Salary]]-$O$25)/$O$26)</f>
        <v>-0.18591148943731028</v>
      </c>
    </row>
    <row r="5276" spans="1:12" x14ac:dyDescent="0.3">
      <c r="A5276">
        <v>103119</v>
      </c>
      <c r="B5276" s="2">
        <v>41863</v>
      </c>
      <c r="C5276" s="3">
        <v>0.36777777777777776</v>
      </c>
      <c r="D5276" t="s">
        <v>31</v>
      </c>
      <c r="E5276" t="s">
        <v>27</v>
      </c>
      <c r="F5276" t="s">
        <v>17</v>
      </c>
      <c r="G5276" t="s">
        <v>10</v>
      </c>
      <c r="H5276">
        <v>79306</v>
      </c>
      <c r="I5276">
        <f>IF(Table3_1[[#This Row],[Status]]="Hired",1,0)</f>
        <v>1</v>
      </c>
      <c r="J5276" t="b">
        <f>OR((Table3_1[[#This Row],[Offered Salary]]&lt;$O$27),(Table3_1[[#This Row],[Offered Salary]]&gt;$O$28))</f>
        <v>0</v>
      </c>
      <c r="K5276" t="str">
        <f>IF(Table3_1[[#This Row],[Offered Salary]]&lt;$O$27,"Low",IF(Table3_1[[#This Row],[Offered Salary]]&gt;$O$28,"High",""))</f>
        <v/>
      </c>
      <c r="L5276" s="6">
        <f>((Table3_1[[#This Row],[Offered Salary]]-$O$25)/$O$26)</f>
        <v>1.0163219085321691</v>
      </c>
    </row>
    <row r="5277" spans="1:12" x14ac:dyDescent="0.3">
      <c r="A5277">
        <v>611600</v>
      </c>
      <c r="B5277" s="2">
        <v>41864</v>
      </c>
      <c r="C5277" s="3">
        <v>0.68461805555555555</v>
      </c>
      <c r="D5277" t="s">
        <v>31</v>
      </c>
      <c r="E5277" t="s">
        <v>29</v>
      </c>
      <c r="F5277" t="s">
        <v>17</v>
      </c>
      <c r="G5277" t="s">
        <v>8</v>
      </c>
      <c r="H5277">
        <v>32006</v>
      </c>
      <c r="I5277">
        <f>IF(Table3_1[[#This Row],[Status]]="Hired",1,0)</f>
        <v>1</v>
      </c>
      <c r="J5277" t="b">
        <f>OR((Table3_1[[#This Row],[Offered Salary]]&lt;$O$27),(Table3_1[[#This Row],[Offered Salary]]&gt;$O$28))</f>
        <v>0</v>
      </c>
      <c r="K5277" t="str">
        <f>IF(Table3_1[[#This Row],[Offered Salary]]&lt;$O$27,"Low",IF(Table3_1[[#This Row],[Offered Salary]]&gt;$O$28,"High",""))</f>
        <v/>
      </c>
      <c r="L5277" s="6">
        <f>((Table3_1[[#This Row],[Offered Salary]]-$O$25)/$O$26)</f>
        <v>-0.62316604660568231</v>
      </c>
    </row>
    <row r="5278" spans="1:12" x14ac:dyDescent="0.3">
      <c r="A5278">
        <v>631449</v>
      </c>
      <c r="B5278" s="2">
        <v>41864</v>
      </c>
      <c r="C5278" s="3">
        <v>0.68589120370370371</v>
      </c>
      <c r="D5278" t="s">
        <v>31</v>
      </c>
      <c r="E5278" t="s">
        <v>29</v>
      </c>
      <c r="F5278" t="s">
        <v>17</v>
      </c>
      <c r="G5278" t="s">
        <v>8</v>
      </c>
      <c r="H5278">
        <v>20431</v>
      </c>
      <c r="I5278">
        <f>IF(Table3_1[[#This Row],[Status]]="Hired",1,0)</f>
        <v>1</v>
      </c>
      <c r="J5278" t="b">
        <f>OR((Table3_1[[#This Row],[Offered Salary]]&lt;$O$27),(Table3_1[[#This Row],[Offered Salary]]&gt;$O$28))</f>
        <v>0</v>
      </c>
      <c r="K5278" t="str">
        <f>IF(Table3_1[[#This Row],[Offered Salary]]&lt;$O$27,"Low",IF(Table3_1[[#This Row],[Offered Salary]]&gt;$O$28,"High",""))</f>
        <v/>
      </c>
      <c r="L5278" s="6">
        <f>((Table3_1[[#This Row],[Offered Salary]]-$O$25)/$O$26)</f>
        <v>-1.0243726656484018</v>
      </c>
    </row>
    <row r="5279" spans="1:12" x14ac:dyDescent="0.3">
      <c r="A5279">
        <v>602680</v>
      </c>
      <c r="B5279" s="2">
        <v>41857</v>
      </c>
      <c r="C5279" s="3">
        <v>0.39774305555555556</v>
      </c>
      <c r="D5279" t="s">
        <v>31</v>
      </c>
      <c r="E5279" t="s">
        <v>27</v>
      </c>
      <c r="F5279" t="s">
        <v>17</v>
      </c>
      <c r="G5279" t="s">
        <v>10</v>
      </c>
      <c r="H5279">
        <v>81254</v>
      </c>
      <c r="I5279">
        <f>IF(Table3_1[[#This Row],[Status]]="Hired",1,0)</f>
        <v>1</v>
      </c>
      <c r="J5279" t="b">
        <f>OR((Table3_1[[#This Row],[Offered Salary]]&lt;$O$27),(Table3_1[[#This Row],[Offered Salary]]&gt;$O$28))</f>
        <v>0</v>
      </c>
      <c r="K5279" t="str">
        <f>IF(Table3_1[[#This Row],[Offered Salary]]&lt;$O$27,"Low",IF(Table3_1[[#This Row],[Offered Salary]]&gt;$O$28,"High",""))</f>
        <v/>
      </c>
      <c r="L5279" s="6">
        <f>((Table3_1[[#This Row],[Offered Salary]]-$O$25)/$O$26)</f>
        <v>1.0838424695598337</v>
      </c>
    </row>
    <row r="5280" spans="1:12" x14ac:dyDescent="0.3">
      <c r="A5280">
        <v>496437</v>
      </c>
      <c r="B5280" s="2">
        <v>41866</v>
      </c>
      <c r="C5280" s="3">
        <v>0.70552083333333337</v>
      </c>
      <c r="D5280" t="s">
        <v>31</v>
      </c>
      <c r="E5280" t="s">
        <v>27</v>
      </c>
      <c r="F5280" t="s">
        <v>17</v>
      </c>
      <c r="G5280" t="s">
        <v>10</v>
      </c>
      <c r="H5280">
        <v>44936</v>
      </c>
      <c r="I5280">
        <f>IF(Table3_1[[#This Row],[Status]]="Hired",1,0)</f>
        <v>1</v>
      </c>
      <c r="J5280" t="b">
        <f>OR((Table3_1[[#This Row],[Offered Salary]]&lt;$O$27),(Table3_1[[#This Row],[Offered Salary]]&gt;$O$28))</f>
        <v>0</v>
      </c>
      <c r="K5280" t="str">
        <f>IF(Table3_1[[#This Row],[Offered Salary]]&lt;$O$27,"Low",IF(Table3_1[[#This Row],[Offered Salary]]&gt;$O$28,"High",""))</f>
        <v/>
      </c>
      <c r="L5280" s="6">
        <f>((Table3_1[[#This Row],[Offered Salary]]-$O$25)/$O$26)</f>
        <v>-0.1749931235627136</v>
      </c>
    </row>
    <row r="5281" spans="1:12" x14ac:dyDescent="0.3">
      <c r="A5281">
        <v>576537</v>
      </c>
      <c r="B5281" s="2">
        <v>41873</v>
      </c>
      <c r="C5281" s="3">
        <v>0.52997685185185184</v>
      </c>
      <c r="D5281" t="s">
        <v>31</v>
      </c>
      <c r="E5281" t="s">
        <v>27</v>
      </c>
      <c r="F5281" t="s">
        <v>17</v>
      </c>
      <c r="G5281" t="s">
        <v>10</v>
      </c>
      <c r="H5281">
        <v>18839</v>
      </c>
      <c r="I5281">
        <f>IF(Table3_1[[#This Row],[Status]]="Hired",1,0)</f>
        <v>1</v>
      </c>
      <c r="J5281" t="b">
        <f>OR((Table3_1[[#This Row],[Offered Salary]]&lt;$O$27),(Table3_1[[#This Row],[Offered Salary]]&gt;$O$28))</f>
        <v>0</v>
      </c>
      <c r="K5281" t="str">
        <f>IF(Table3_1[[#This Row],[Offered Salary]]&lt;$O$27,"Low",IF(Table3_1[[#This Row],[Offered Salary]]&gt;$O$28,"High",""))</f>
        <v/>
      </c>
      <c r="L5281" s="6">
        <f>((Table3_1[[#This Row],[Offered Salary]]-$O$25)/$O$26)</f>
        <v>-1.0795537401638238</v>
      </c>
    </row>
    <row r="5282" spans="1:12" x14ac:dyDescent="0.3">
      <c r="A5282">
        <v>728911</v>
      </c>
      <c r="B5282" s="2">
        <v>41873</v>
      </c>
      <c r="C5282" s="3">
        <v>0.53347222222222224</v>
      </c>
      <c r="D5282" t="s">
        <v>31</v>
      </c>
      <c r="E5282" t="s">
        <v>29</v>
      </c>
      <c r="F5282" t="s">
        <v>17</v>
      </c>
      <c r="G5282" t="s">
        <v>10</v>
      </c>
      <c r="H5282">
        <v>57519</v>
      </c>
      <c r="I5282">
        <f>IF(Table3_1[[#This Row],[Status]]="Hired",1,0)</f>
        <v>1</v>
      </c>
      <c r="J5282" t="b">
        <f>OR((Table3_1[[#This Row],[Offered Salary]]&lt;$O$27),(Table3_1[[#This Row],[Offered Salary]]&gt;$O$28))</f>
        <v>0</v>
      </c>
      <c r="K5282" t="str">
        <f>IF(Table3_1[[#This Row],[Offered Salary]]&lt;$O$27,"Low",IF(Table3_1[[#This Row],[Offered Salary]]&gt;$O$28,"High",""))</f>
        <v/>
      </c>
      <c r="L5282" s="6">
        <f>((Table3_1[[#This Row],[Offered Salary]]-$O$25)/$O$26)</f>
        <v>0.26115226627871524</v>
      </c>
    </row>
    <row r="5283" spans="1:12" x14ac:dyDescent="0.3">
      <c r="A5283">
        <v>515151</v>
      </c>
      <c r="B5283" s="2">
        <v>41878</v>
      </c>
      <c r="C5283" s="3">
        <v>0.39825231481481482</v>
      </c>
      <c r="D5283" t="s">
        <v>31</v>
      </c>
      <c r="E5283" t="s">
        <v>29</v>
      </c>
      <c r="F5283" t="s">
        <v>17</v>
      </c>
      <c r="G5283" t="s">
        <v>8</v>
      </c>
      <c r="H5283">
        <v>76958</v>
      </c>
      <c r="I5283">
        <f>IF(Table3_1[[#This Row],[Status]]="Hired",1,0)</f>
        <v>1</v>
      </c>
      <c r="J5283" t="b">
        <f>OR((Table3_1[[#This Row],[Offered Salary]]&lt;$O$27),(Table3_1[[#This Row],[Offered Salary]]&gt;$O$28))</f>
        <v>0</v>
      </c>
      <c r="K5283" t="str">
        <f>IF(Table3_1[[#This Row],[Offered Salary]]&lt;$O$27,"Low",IF(Table3_1[[#This Row],[Offered Salary]]&gt;$O$28,"High",""))</f>
        <v/>
      </c>
      <c r="L5283" s="6">
        <f>((Table3_1[[#This Row],[Offered Salary]]-$O$25)/$O$26)</f>
        <v>0.93493675591771508</v>
      </c>
    </row>
    <row r="5284" spans="1:12" x14ac:dyDescent="0.3">
      <c r="A5284">
        <v>794344</v>
      </c>
      <c r="B5284" s="2">
        <v>41878</v>
      </c>
      <c r="C5284" s="3">
        <v>0.39898148148148149</v>
      </c>
      <c r="D5284" t="s">
        <v>31</v>
      </c>
      <c r="E5284" t="s">
        <v>29</v>
      </c>
      <c r="F5284" t="s">
        <v>17</v>
      </c>
      <c r="G5284" t="s">
        <v>8</v>
      </c>
      <c r="H5284">
        <v>49745</v>
      </c>
      <c r="I5284">
        <f>IF(Table3_1[[#This Row],[Status]]="Hired",1,0)</f>
        <v>1</v>
      </c>
      <c r="J5284" t="b">
        <f>OR((Table3_1[[#This Row],[Offered Salary]]&lt;$O$27),(Table3_1[[#This Row],[Offered Salary]]&gt;$O$28))</f>
        <v>0</v>
      </c>
      <c r="K5284" t="str">
        <f>IF(Table3_1[[#This Row],[Offered Salary]]&lt;$O$27,"Low",IF(Table3_1[[#This Row],[Offered Salary]]&gt;$O$28,"High",""))</f>
        <v/>
      </c>
      <c r="L5284" s="6">
        <f>((Table3_1[[#This Row],[Offered Salary]]-$O$25)/$O$26)</f>
        <v>-8.3060712105375474E-3</v>
      </c>
    </row>
    <row r="5285" spans="1:12" x14ac:dyDescent="0.3">
      <c r="A5285">
        <v>934715</v>
      </c>
      <c r="B5285" s="2">
        <v>41810</v>
      </c>
      <c r="C5285" s="3">
        <v>0.43677083333333333</v>
      </c>
      <c r="D5285" t="s">
        <v>31</v>
      </c>
      <c r="E5285" t="s">
        <v>29</v>
      </c>
      <c r="F5285" t="s">
        <v>17</v>
      </c>
      <c r="G5285" t="s">
        <v>2</v>
      </c>
      <c r="H5285">
        <v>72027</v>
      </c>
      <c r="I5285">
        <f>IF(Table3_1[[#This Row],[Status]]="Hired",1,0)</f>
        <v>1</v>
      </c>
      <c r="J5285" t="b">
        <f>OR((Table3_1[[#This Row],[Offered Salary]]&lt;$O$27),(Table3_1[[#This Row],[Offered Salary]]&gt;$O$28))</f>
        <v>0</v>
      </c>
      <c r="K5285" t="str">
        <f>IF(Table3_1[[#This Row],[Offered Salary]]&lt;$O$27,"Low",IF(Table3_1[[#This Row],[Offered Salary]]&gt;$O$28,"High",""))</f>
        <v/>
      </c>
      <c r="L5285" s="6">
        <f>((Table3_1[[#This Row],[Offered Salary]]-$O$25)/$O$26)</f>
        <v>0.76402100313156829</v>
      </c>
    </row>
    <row r="5286" spans="1:12" x14ac:dyDescent="0.3">
      <c r="A5286">
        <v>232512</v>
      </c>
      <c r="B5286" s="2">
        <v>41810</v>
      </c>
      <c r="C5286" s="3">
        <v>0.43888888888888888</v>
      </c>
      <c r="D5286" t="s">
        <v>31</v>
      </c>
      <c r="E5286" t="s">
        <v>29</v>
      </c>
      <c r="F5286" t="s">
        <v>17</v>
      </c>
      <c r="G5286" t="s">
        <v>2</v>
      </c>
      <c r="H5286">
        <v>57295</v>
      </c>
      <c r="I5286">
        <f>IF(Table3_1[[#This Row],[Status]]="Hired",1,0)</f>
        <v>1</v>
      </c>
      <c r="J5286" t="b">
        <f>OR((Table3_1[[#This Row],[Offered Salary]]&lt;$O$27),(Table3_1[[#This Row],[Offered Salary]]&gt;$O$28))</f>
        <v>0</v>
      </c>
      <c r="K5286" t="str">
        <f>IF(Table3_1[[#This Row],[Offered Salary]]&lt;$O$27,"Low",IF(Table3_1[[#This Row],[Offered Salary]]&gt;$O$28,"High",""))</f>
        <v/>
      </c>
      <c r="L5286" s="6">
        <f>((Table3_1[[#This Row],[Offered Salary]]-$O$25)/$O$26)</f>
        <v>0.25338809499011317</v>
      </c>
    </row>
    <row r="5287" spans="1:12" x14ac:dyDescent="0.3">
      <c r="A5287">
        <v>586566</v>
      </c>
      <c r="B5287" s="2">
        <v>41837</v>
      </c>
      <c r="C5287" s="3">
        <v>0.80862268518518521</v>
      </c>
      <c r="D5287" t="s">
        <v>31</v>
      </c>
      <c r="E5287" t="s">
        <v>29</v>
      </c>
      <c r="F5287" t="s">
        <v>17</v>
      </c>
      <c r="G5287" t="s">
        <v>4</v>
      </c>
      <c r="H5287">
        <v>1763</v>
      </c>
      <c r="I5287">
        <f>IF(Table3_1[[#This Row],[Status]]="Hired",1,0)</f>
        <v>1</v>
      </c>
      <c r="J5287" t="b">
        <f>OR((Table3_1[[#This Row],[Offered Salary]]&lt;$O$27),(Table3_1[[#This Row],[Offered Salary]]&gt;$O$28))</f>
        <v>1</v>
      </c>
      <c r="K5287" t="str">
        <f>IF(Table3_1[[#This Row],[Offered Salary]]&lt;$O$27,"Low",IF(Table3_1[[#This Row],[Offered Salary]]&gt;$O$28,"High",""))</f>
        <v>Low</v>
      </c>
      <c r="L5287" s="6">
        <f>((Table3_1[[#This Row],[Offered Salary]]-$O$25)/$O$26)</f>
        <v>-1.671433155003865</v>
      </c>
    </row>
    <row r="5288" spans="1:12" x14ac:dyDescent="0.3">
      <c r="A5288">
        <v>629604</v>
      </c>
      <c r="B5288" s="2">
        <v>41843</v>
      </c>
      <c r="C5288" s="3">
        <v>0.67103009259259261</v>
      </c>
      <c r="D5288" t="s">
        <v>31</v>
      </c>
      <c r="E5288" t="s">
        <v>27</v>
      </c>
      <c r="F5288" t="s">
        <v>17</v>
      </c>
      <c r="G5288" t="s">
        <v>4</v>
      </c>
      <c r="H5288">
        <v>59726</v>
      </c>
      <c r="I5288">
        <f>IF(Table3_1[[#This Row],[Status]]="Hired",1,0)</f>
        <v>1</v>
      </c>
      <c r="J5288" t="b">
        <f>OR((Table3_1[[#This Row],[Offered Salary]]&lt;$O$27),(Table3_1[[#This Row],[Offered Salary]]&gt;$O$28))</f>
        <v>0</v>
      </c>
      <c r="K5288" t="str">
        <f>IF(Table3_1[[#This Row],[Offered Salary]]&lt;$O$27,"Low",IF(Table3_1[[#This Row],[Offered Salary]]&gt;$O$28,"High",""))</f>
        <v/>
      </c>
      <c r="L5288" s="6">
        <f>((Table3_1[[#This Row],[Offered Salary]]-$O$25)/$O$26)</f>
        <v>0.33765015035882601</v>
      </c>
    </row>
    <row r="5289" spans="1:12" x14ac:dyDescent="0.3">
      <c r="A5289">
        <v>779204</v>
      </c>
      <c r="B5289" s="2">
        <v>41809</v>
      </c>
      <c r="C5289" s="3">
        <v>0.39760416666666665</v>
      </c>
      <c r="D5289" t="s">
        <v>31</v>
      </c>
      <c r="E5289" t="s">
        <v>29</v>
      </c>
      <c r="F5289" t="s">
        <v>20</v>
      </c>
      <c r="G5289" t="s">
        <v>2</v>
      </c>
      <c r="H5289">
        <v>73833</v>
      </c>
      <c r="I5289">
        <f>IF(Table3_1[[#This Row],[Status]]="Hired",1,0)</f>
        <v>1</v>
      </c>
      <c r="J5289" t="b">
        <f>OR((Table3_1[[#This Row],[Offered Salary]]&lt;$O$27),(Table3_1[[#This Row],[Offered Salary]]&gt;$O$28))</f>
        <v>0</v>
      </c>
      <c r="K5289" t="str">
        <f>IF(Table3_1[[#This Row],[Offered Salary]]&lt;$O$27,"Low",IF(Table3_1[[#This Row],[Offered Salary]]&gt;$O$28,"High",""))</f>
        <v/>
      </c>
      <c r="L5289" s="6">
        <f>((Table3_1[[#This Row],[Offered Salary]]-$O$25)/$O$26)</f>
        <v>0.82661963414592254</v>
      </c>
    </row>
    <row r="5290" spans="1:12" x14ac:dyDescent="0.3">
      <c r="A5290">
        <v>390996</v>
      </c>
      <c r="B5290" s="2">
        <v>41809</v>
      </c>
      <c r="C5290" s="3">
        <v>0.39818287037037037</v>
      </c>
      <c r="D5290" t="s">
        <v>31</v>
      </c>
      <c r="E5290" t="s">
        <v>29</v>
      </c>
      <c r="F5290" t="s">
        <v>20</v>
      </c>
      <c r="G5290" t="s">
        <v>2</v>
      </c>
      <c r="H5290">
        <v>13487</v>
      </c>
      <c r="I5290">
        <f>IF(Table3_1[[#This Row],[Status]]="Hired",1,0)</f>
        <v>1</v>
      </c>
      <c r="J5290" t="b">
        <f>OR((Table3_1[[#This Row],[Offered Salary]]&lt;$O$27),(Table3_1[[#This Row],[Offered Salary]]&gt;$O$28))</f>
        <v>0</v>
      </c>
      <c r="K5290" t="str">
        <f>IF(Table3_1[[#This Row],[Offered Salary]]&lt;$O$27,"Low",IF(Table3_1[[#This Row],[Offered Salary]]&gt;$O$28,"High",""))</f>
        <v/>
      </c>
      <c r="L5290" s="6">
        <f>((Table3_1[[#This Row],[Offered Salary]]-$O$25)/$O$26)</f>
        <v>-1.2650619755950665</v>
      </c>
    </row>
    <row r="5291" spans="1:12" x14ac:dyDescent="0.3">
      <c r="A5291">
        <v>75020</v>
      </c>
      <c r="B5291" s="2">
        <v>41838</v>
      </c>
      <c r="C5291" s="3">
        <v>0.43259259259259258</v>
      </c>
      <c r="D5291" t="s">
        <v>31</v>
      </c>
      <c r="E5291" t="s">
        <v>27</v>
      </c>
      <c r="F5291" t="s">
        <v>20</v>
      </c>
      <c r="G5291" t="s">
        <v>2</v>
      </c>
      <c r="H5291">
        <v>55563</v>
      </c>
      <c r="I5291">
        <f>IF(Table3_1[[#This Row],[Status]]="Hired",1,0)</f>
        <v>1</v>
      </c>
      <c r="J5291" t="b">
        <f>OR((Table3_1[[#This Row],[Offered Salary]]&lt;$O$27),(Table3_1[[#This Row],[Offered Salary]]&gt;$O$28))</f>
        <v>0</v>
      </c>
      <c r="K5291" t="str">
        <f>IF(Table3_1[[#This Row],[Offered Salary]]&lt;$O$27,"Low",IF(Table3_1[[#This Row],[Offered Salary]]&gt;$O$28,"High",""))</f>
        <v/>
      </c>
      <c r="L5291" s="6">
        <f>((Table3_1[[#This Row],[Offered Salary]]-$O$25)/$O$26)</f>
        <v>0.19335441341931486</v>
      </c>
    </row>
    <row r="5292" spans="1:12" x14ac:dyDescent="0.3">
      <c r="A5292">
        <v>508465</v>
      </c>
      <c r="B5292" s="2">
        <v>41841</v>
      </c>
      <c r="C5292" s="3">
        <v>0.42391203703703706</v>
      </c>
      <c r="D5292" t="s">
        <v>31</v>
      </c>
      <c r="E5292" t="s">
        <v>27</v>
      </c>
      <c r="F5292" t="s">
        <v>20</v>
      </c>
      <c r="G5292" t="s">
        <v>2</v>
      </c>
      <c r="H5292">
        <v>58637</v>
      </c>
      <c r="I5292">
        <f>IF(Table3_1[[#This Row],[Status]]="Hired",1,0)</f>
        <v>1</v>
      </c>
      <c r="J5292" t="b">
        <f>OR((Table3_1[[#This Row],[Offered Salary]]&lt;$O$27),(Table3_1[[#This Row],[Offered Salary]]&gt;$O$28))</f>
        <v>0</v>
      </c>
      <c r="K5292" t="str">
        <f>IF(Table3_1[[#This Row],[Offered Salary]]&lt;$O$27,"Low",IF(Table3_1[[#This Row],[Offered Salary]]&gt;$O$28,"High",""))</f>
        <v/>
      </c>
      <c r="L5292" s="6">
        <f>((Table3_1[[#This Row],[Offered Salary]]-$O$25)/$O$26)</f>
        <v>0.29990379976379172</v>
      </c>
    </row>
    <row r="5293" spans="1:12" x14ac:dyDescent="0.3">
      <c r="A5293">
        <v>209520</v>
      </c>
      <c r="B5293" s="2">
        <v>41841</v>
      </c>
      <c r="C5293" s="3">
        <v>0.42493055555555553</v>
      </c>
      <c r="D5293" t="s">
        <v>31</v>
      </c>
      <c r="E5293" t="s">
        <v>29</v>
      </c>
      <c r="F5293" t="s">
        <v>20</v>
      </c>
      <c r="G5293" t="s">
        <v>2</v>
      </c>
      <c r="H5293">
        <v>30975</v>
      </c>
      <c r="I5293">
        <f>IF(Table3_1[[#This Row],[Status]]="Hired",1,0)</f>
        <v>1</v>
      </c>
      <c r="J5293" t="b">
        <f>OR((Table3_1[[#This Row],[Offered Salary]]&lt;$O$27),(Table3_1[[#This Row],[Offered Salary]]&gt;$O$28))</f>
        <v>0</v>
      </c>
      <c r="K5293" t="str">
        <f>IF(Table3_1[[#This Row],[Offered Salary]]&lt;$O$27,"Low",IF(Table3_1[[#This Row],[Offered Salary]]&gt;$O$28,"High",""))</f>
        <v/>
      </c>
      <c r="L5293" s="6">
        <f>((Table3_1[[#This Row],[Offered Salary]]-$O$25)/$O$26)</f>
        <v>-0.65890203142063208</v>
      </c>
    </row>
    <row r="5294" spans="1:12" x14ac:dyDescent="0.3">
      <c r="A5294">
        <v>415927</v>
      </c>
      <c r="B5294" s="2">
        <v>41852</v>
      </c>
      <c r="C5294" s="3">
        <v>0.55000000000000004</v>
      </c>
      <c r="D5294" t="s">
        <v>30</v>
      </c>
      <c r="E5294" t="s">
        <v>27</v>
      </c>
      <c r="F5294" t="s">
        <v>20</v>
      </c>
      <c r="G5294" t="s">
        <v>2</v>
      </c>
      <c r="H5294">
        <v>31717</v>
      </c>
      <c r="I5294">
        <f>IF(Table3_1[[#This Row],[Status]]="Hired",1,0)</f>
        <v>0</v>
      </c>
      <c r="J5294" t="b">
        <f>OR((Table3_1[[#This Row],[Offered Salary]]&lt;$O$27),(Table3_1[[#This Row],[Offered Salary]]&gt;$O$28))</f>
        <v>0</v>
      </c>
      <c r="K5294" t="str">
        <f>IF(Table3_1[[#This Row],[Offered Salary]]&lt;$O$27,"Low",IF(Table3_1[[#This Row],[Offered Salary]]&gt;$O$28,"High",""))</f>
        <v/>
      </c>
      <c r="L5294" s="6">
        <f>((Table3_1[[#This Row],[Offered Salary]]-$O$25)/$O$26)</f>
        <v>-0.63318321402713762</v>
      </c>
    </row>
    <row r="5295" spans="1:12" x14ac:dyDescent="0.3">
      <c r="A5295">
        <v>257953</v>
      </c>
      <c r="B5295" s="2">
        <v>41858</v>
      </c>
      <c r="C5295" s="3">
        <v>0.48245370370370372</v>
      </c>
      <c r="D5295" t="s">
        <v>31</v>
      </c>
      <c r="E5295" t="s">
        <v>27</v>
      </c>
      <c r="F5295" t="s">
        <v>20</v>
      </c>
      <c r="G5295" t="s">
        <v>2</v>
      </c>
      <c r="H5295">
        <v>58254</v>
      </c>
      <c r="I5295">
        <f>IF(Table3_1[[#This Row],[Status]]="Hired",1,0)</f>
        <v>1</v>
      </c>
      <c r="J5295" t="b">
        <f>OR((Table3_1[[#This Row],[Offered Salary]]&lt;$O$27),(Table3_1[[#This Row],[Offered Salary]]&gt;$O$28))</f>
        <v>0</v>
      </c>
      <c r="K5295" t="str">
        <f>IF(Table3_1[[#This Row],[Offered Salary]]&lt;$O$27,"Low",IF(Table3_1[[#This Row],[Offered Salary]]&gt;$O$28,"High",""))</f>
        <v/>
      </c>
      <c r="L5295" s="6">
        <f>((Table3_1[[#This Row],[Offered Salary]]-$O$25)/$O$26)</f>
        <v>0.28662845331944081</v>
      </c>
    </row>
    <row r="5296" spans="1:12" x14ac:dyDescent="0.3">
      <c r="A5296">
        <v>895899</v>
      </c>
      <c r="B5296" s="2">
        <v>41810</v>
      </c>
      <c r="C5296" s="3">
        <v>0.39694444444444443</v>
      </c>
      <c r="D5296" t="s">
        <v>31</v>
      </c>
      <c r="E5296" t="s">
        <v>27</v>
      </c>
      <c r="F5296" t="s">
        <v>17</v>
      </c>
      <c r="G5296" t="s">
        <v>2</v>
      </c>
      <c r="H5296">
        <v>76694</v>
      </c>
      <c r="I5296">
        <f>IF(Table3_1[[#This Row],[Status]]="Hired",1,0)</f>
        <v>1</v>
      </c>
      <c r="J5296" t="b">
        <f>OR((Table3_1[[#This Row],[Offered Salary]]&lt;$O$27),(Table3_1[[#This Row],[Offered Salary]]&gt;$O$28))</f>
        <v>0</v>
      </c>
      <c r="K5296" t="str">
        <f>IF(Table3_1[[#This Row],[Offered Salary]]&lt;$O$27,"Low",IF(Table3_1[[#This Row],[Offered Salary]]&gt;$O$28,"High",""))</f>
        <v/>
      </c>
      <c r="L5296" s="6">
        <f>((Table3_1[[#This Row],[Offered Salary]]-$O$25)/$O$26)</f>
        <v>0.92578612547043404</v>
      </c>
    </row>
    <row r="5297" spans="1:12" x14ac:dyDescent="0.3">
      <c r="A5297">
        <v>265397</v>
      </c>
      <c r="B5297" s="2">
        <v>41810</v>
      </c>
      <c r="C5297" s="3">
        <v>0.39769675925925924</v>
      </c>
      <c r="D5297" t="s">
        <v>31</v>
      </c>
      <c r="E5297" t="s">
        <v>29</v>
      </c>
      <c r="F5297" t="s">
        <v>17</v>
      </c>
      <c r="G5297" t="s">
        <v>2</v>
      </c>
      <c r="H5297">
        <v>4063</v>
      </c>
      <c r="I5297">
        <f>IF(Table3_1[[#This Row],[Status]]="Hired",1,0)</f>
        <v>1</v>
      </c>
      <c r="J5297" t="b">
        <f>OR((Table3_1[[#This Row],[Offered Salary]]&lt;$O$27),(Table3_1[[#This Row],[Offered Salary]]&gt;$O$28))</f>
        <v>1</v>
      </c>
      <c r="K5297" t="str">
        <f>IF(Table3_1[[#This Row],[Offered Salary]]&lt;$O$27,"Low",IF(Table3_1[[#This Row],[Offered Salary]]&gt;$O$28,"High",""))</f>
        <v>Low</v>
      </c>
      <c r="L5297" s="6">
        <f>((Table3_1[[#This Row],[Offered Salary]]-$O$25)/$O$26)</f>
        <v>-1.5917117533798257</v>
      </c>
    </row>
    <row r="5298" spans="1:12" x14ac:dyDescent="0.3">
      <c r="A5298">
        <v>336556</v>
      </c>
      <c r="B5298" s="2">
        <v>41812</v>
      </c>
      <c r="C5298" s="3">
        <v>0.50254629629629632</v>
      </c>
      <c r="D5298" t="s">
        <v>31</v>
      </c>
      <c r="E5298" t="s">
        <v>29</v>
      </c>
      <c r="F5298" t="s">
        <v>17</v>
      </c>
      <c r="G5298" t="s">
        <v>10</v>
      </c>
      <c r="H5298">
        <v>79072</v>
      </c>
      <c r="I5298">
        <f>IF(Table3_1[[#This Row],[Status]]="Hired",1,0)</f>
        <v>1</v>
      </c>
      <c r="J5298" t="b">
        <f>OR((Table3_1[[#This Row],[Offered Salary]]&lt;$O$27),(Table3_1[[#This Row],[Offered Salary]]&gt;$O$28))</f>
        <v>0</v>
      </c>
      <c r="K5298" t="str">
        <f>IF(Table3_1[[#This Row],[Offered Salary]]&lt;$O$27,"Low",IF(Table3_1[[#This Row],[Offered Salary]]&gt;$O$28,"High",""))</f>
        <v/>
      </c>
      <c r="L5298" s="6">
        <f>((Table3_1[[#This Row],[Offered Salary]]-$O$25)/$O$26)</f>
        <v>1.0082111224538972</v>
      </c>
    </row>
    <row r="5299" spans="1:12" x14ac:dyDescent="0.3">
      <c r="A5299">
        <v>561070</v>
      </c>
      <c r="B5299" s="2">
        <v>41812</v>
      </c>
      <c r="C5299" s="3">
        <v>0.50300925925925921</v>
      </c>
      <c r="D5299" t="s">
        <v>31</v>
      </c>
      <c r="E5299" t="s">
        <v>28</v>
      </c>
      <c r="F5299" t="s">
        <v>17</v>
      </c>
      <c r="G5299" t="s">
        <v>10</v>
      </c>
      <c r="H5299">
        <v>87749</v>
      </c>
      <c r="I5299">
        <f>IF(Table3_1[[#This Row],[Status]]="Hired",1,0)</f>
        <v>1</v>
      </c>
      <c r="J5299" t="b">
        <f>OR((Table3_1[[#This Row],[Offered Salary]]&lt;$O$27),(Table3_1[[#This Row],[Offered Salary]]&gt;$O$28))</f>
        <v>0</v>
      </c>
      <c r="K5299" t="str">
        <f>IF(Table3_1[[#This Row],[Offered Salary]]&lt;$O$27,"Low",IF(Table3_1[[#This Row],[Offered Salary]]&gt;$O$28,"High",""))</f>
        <v/>
      </c>
      <c r="L5299" s="6">
        <f>((Table3_1[[#This Row],[Offered Salary]]-$O$25)/$O$26)</f>
        <v>1.3089687754503272</v>
      </c>
    </row>
    <row r="5300" spans="1:12" x14ac:dyDescent="0.3">
      <c r="A5300">
        <v>311547</v>
      </c>
      <c r="B5300" s="2">
        <v>41812</v>
      </c>
      <c r="C5300" s="3">
        <v>0.50378472222222226</v>
      </c>
      <c r="D5300" t="s">
        <v>31</v>
      </c>
      <c r="E5300" t="s">
        <v>28</v>
      </c>
      <c r="F5300" t="s">
        <v>17</v>
      </c>
      <c r="G5300" t="s">
        <v>10</v>
      </c>
      <c r="H5300">
        <v>14183</v>
      </c>
      <c r="I5300">
        <f>IF(Table3_1[[#This Row],[Status]]="Hired",1,0)</f>
        <v>1</v>
      </c>
      <c r="J5300" t="b">
        <f>OR((Table3_1[[#This Row],[Offered Salary]]&lt;$O$27),(Table3_1[[#This Row],[Offered Salary]]&gt;$O$28))</f>
        <v>0</v>
      </c>
      <c r="K5300" t="str">
        <f>IF(Table3_1[[#This Row],[Offered Salary]]&lt;$O$27,"Low",IF(Table3_1[[#This Row],[Offered Salary]]&gt;$O$28,"High",""))</f>
        <v/>
      </c>
      <c r="L5300" s="6">
        <f>((Table3_1[[#This Row],[Offered Salary]]-$O$25)/$O$26)</f>
        <v>-1.2409375862340528</v>
      </c>
    </row>
    <row r="5301" spans="1:12" x14ac:dyDescent="0.3">
      <c r="A5301">
        <v>102613</v>
      </c>
      <c r="B5301" s="2">
        <v>41831</v>
      </c>
      <c r="C5301" s="3">
        <v>0.3979861111111111</v>
      </c>
      <c r="D5301" t="s">
        <v>31</v>
      </c>
      <c r="E5301" t="s">
        <v>27</v>
      </c>
      <c r="F5301" t="s">
        <v>17</v>
      </c>
      <c r="G5301" t="s">
        <v>2</v>
      </c>
      <c r="H5301">
        <v>70361</v>
      </c>
      <c r="I5301">
        <f>IF(Table3_1[[#This Row],[Status]]="Hired",1,0)</f>
        <v>1</v>
      </c>
      <c r="J5301" t="b">
        <f>OR((Table3_1[[#This Row],[Offered Salary]]&lt;$O$27),(Table3_1[[#This Row],[Offered Salary]]&gt;$O$28))</f>
        <v>0</v>
      </c>
      <c r="K5301" t="str">
        <f>IF(Table3_1[[#This Row],[Offered Salary]]&lt;$O$27,"Low",IF(Table3_1[[#This Row],[Offered Salary]]&gt;$O$28,"High",""))</f>
        <v/>
      </c>
      <c r="L5301" s="6">
        <f>((Table3_1[[#This Row],[Offered Salary]]-$O$25)/$O$26)</f>
        <v>0.7062749791725903</v>
      </c>
    </row>
    <row r="5302" spans="1:12" x14ac:dyDescent="0.3">
      <c r="A5302">
        <v>689825</v>
      </c>
      <c r="B5302" s="2">
        <v>41831</v>
      </c>
      <c r="C5302" s="3">
        <v>0.39887731481481481</v>
      </c>
      <c r="D5302" t="s">
        <v>31</v>
      </c>
      <c r="E5302" t="s">
        <v>29</v>
      </c>
      <c r="F5302" t="s">
        <v>17</v>
      </c>
      <c r="G5302" t="s">
        <v>2</v>
      </c>
      <c r="H5302">
        <v>1461</v>
      </c>
      <c r="I5302">
        <f>IF(Table3_1[[#This Row],[Status]]="Hired",1,0)</f>
        <v>1</v>
      </c>
      <c r="J5302" t="b">
        <f>OR((Table3_1[[#This Row],[Offered Salary]]&lt;$O$27),(Table3_1[[#This Row],[Offered Salary]]&gt;$O$28))</f>
        <v>1</v>
      </c>
      <c r="K5302" t="str">
        <f>IF(Table3_1[[#This Row],[Offered Salary]]&lt;$O$27,"Low",IF(Table3_1[[#This Row],[Offered Salary]]&gt;$O$28,"High",""))</f>
        <v>Low</v>
      </c>
      <c r="L5302" s="6">
        <f>((Table3_1[[#This Row],[Offered Salary]]-$O$25)/$O$26)</f>
        <v>-1.681900921651891</v>
      </c>
    </row>
    <row r="5303" spans="1:12" x14ac:dyDescent="0.3">
      <c r="A5303">
        <v>17674</v>
      </c>
      <c r="B5303" s="2">
        <v>41831</v>
      </c>
      <c r="C5303" s="3">
        <v>0.39777777777777779</v>
      </c>
      <c r="D5303" t="s">
        <v>30</v>
      </c>
      <c r="E5303" t="s">
        <v>28</v>
      </c>
      <c r="F5303" t="s">
        <v>17</v>
      </c>
      <c r="G5303" t="s">
        <v>2</v>
      </c>
      <c r="H5303">
        <v>35093</v>
      </c>
      <c r="I5303">
        <f>IF(Table3_1[[#This Row],[Status]]="Hired",1,0)</f>
        <v>0</v>
      </c>
      <c r="J5303" t="b">
        <f>OR((Table3_1[[#This Row],[Offered Salary]]&lt;$O$27),(Table3_1[[#This Row],[Offered Salary]]&gt;$O$28))</f>
        <v>0</v>
      </c>
      <c r="K5303" t="str">
        <f>IF(Table3_1[[#This Row],[Offered Salary]]&lt;$O$27,"Low",IF(Table3_1[[#This Row],[Offered Salary]]&gt;$O$28,"High",""))</f>
        <v/>
      </c>
      <c r="L5303" s="6">
        <f>((Table3_1[[#This Row],[Offered Salary]]-$O$25)/$O$26)</f>
        <v>-0.5161660610346348</v>
      </c>
    </row>
    <row r="5304" spans="1:12" x14ac:dyDescent="0.3">
      <c r="A5304">
        <v>487029</v>
      </c>
      <c r="B5304" s="2">
        <v>41836</v>
      </c>
      <c r="C5304" s="3">
        <v>0.67689814814814819</v>
      </c>
      <c r="D5304" t="s">
        <v>31</v>
      </c>
      <c r="E5304" t="s">
        <v>29</v>
      </c>
      <c r="F5304" t="s">
        <v>17</v>
      </c>
      <c r="G5304" t="s">
        <v>2</v>
      </c>
      <c r="H5304">
        <v>29355</v>
      </c>
      <c r="I5304">
        <f>IF(Table3_1[[#This Row],[Status]]="Hired",1,0)</f>
        <v>1</v>
      </c>
      <c r="J5304" t="b">
        <f>OR((Table3_1[[#This Row],[Offered Salary]]&lt;$O$27),(Table3_1[[#This Row],[Offered Salary]]&gt;$O$28))</f>
        <v>0</v>
      </c>
      <c r="K5304" t="str">
        <f>IF(Table3_1[[#This Row],[Offered Salary]]&lt;$O$27,"Low",IF(Table3_1[[#This Row],[Offered Salary]]&gt;$O$28,"High",""))</f>
        <v/>
      </c>
      <c r="L5304" s="6">
        <f>((Table3_1[[#This Row],[Offered Salary]]-$O$25)/$O$26)</f>
        <v>-0.71505362734712929</v>
      </c>
    </row>
    <row r="5305" spans="1:12" x14ac:dyDescent="0.3">
      <c r="A5305">
        <v>488003</v>
      </c>
      <c r="B5305" s="2">
        <v>41810</v>
      </c>
      <c r="C5305" s="3">
        <v>0.39719907407407407</v>
      </c>
      <c r="D5305" t="s">
        <v>31</v>
      </c>
      <c r="E5305" t="s">
        <v>27</v>
      </c>
      <c r="F5305" t="s">
        <v>17</v>
      </c>
      <c r="G5305" t="s">
        <v>4</v>
      </c>
      <c r="H5305">
        <v>7026</v>
      </c>
      <c r="I5305">
        <f>IF(Table3_1[[#This Row],[Status]]="Hired",1,0)</f>
        <v>1</v>
      </c>
      <c r="J5305" t="b">
        <f>OR((Table3_1[[#This Row],[Offered Salary]]&lt;$O$27),(Table3_1[[#This Row],[Offered Salary]]&gt;$O$28))</f>
        <v>1</v>
      </c>
      <c r="K5305" t="str">
        <f>IF(Table3_1[[#This Row],[Offered Salary]]&lt;$O$27,"Low",IF(Table3_1[[#This Row],[Offered Salary]]&gt;$O$28,"High",""))</f>
        <v>Low</v>
      </c>
      <c r="L5305" s="6">
        <f>((Table3_1[[#This Row],[Offered Salary]]-$O$25)/$O$26)</f>
        <v>-1.4890097912006828</v>
      </c>
    </row>
    <row r="5306" spans="1:12" x14ac:dyDescent="0.3">
      <c r="A5306">
        <v>607767</v>
      </c>
      <c r="B5306" s="2">
        <v>41851</v>
      </c>
      <c r="C5306" s="3">
        <v>0.80027777777777775</v>
      </c>
      <c r="D5306" t="s">
        <v>31</v>
      </c>
      <c r="E5306" t="s">
        <v>27</v>
      </c>
      <c r="F5306" t="s">
        <v>17</v>
      </c>
      <c r="G5306" t="s">
        <v>4</v>
      </c>
      <c r="H5306">
        <v>24608</v>
      </c>
      <c r="I5306">
        <f>IF(Table3_1[[#This Row],[Status]]="Hired",1,0)</f>
        <v>1</v>
      </c>
      <c r="J5306" t="b">
        <f>OR((Table3_1[[#This Row],[Offered Salary]]&lt;$O$27),(Table3_1[[#This Row],[Offered Salary]]&gt;$O$28))</f>
        <v>0</v>
      </c>
      <c r="K5306" t="str">
        <f>IF(Table3_1[[#This Row],[Offered Salary]]&lt;$O$27,"Low",IF(Table3_1[[#This Row],[Offered Salary]]&gt;$O$28,"High",""))</f>
        <v/>
      </c>
      <c r="L5306" s="6">
        <f>((Table3_1[[#This Row],[Offered Salary]]-$O$25)/$O$26)</f>
        <v>-0.87959166800335298</v>
      </c>
    </row>
    <row r="5307" spans="1:12" x14ac:dyDescent="0.3">
      <c r="A5307">
        <v>914951</v>
      </c>
      <c r="B5307" s="2">
        <v>41849</v>
      </c>
      <c r="C5307" s="3">
        <v>0.49164351851851851</v>
      </c>
      <c r="D5307" t="s">
        <v>31</v>
      </c>
      <c r="E5307" t="s">
        <v>27</v>
      </c>
      <c r="F5307" t="s">
        <v>17</v>
      </c>
      <c r="G5307" t="s">
        <v>2</v>
      </c>
      <c r="H5307">
        <v>98491</v>
      </c>
      <c r="I5307">
        <f>IF(Table3_1[[#This Row],[Status]]="Hired",1,0)</f>
        <v>1</v>
      </c>
      <c r="J5307" t="b">
        <f>OR((Table3_1[[#This Row],[Offered Salary]]&lt;$O$27),(Table3_1[[#This Row],[Offered Salary]]&gt;$O$28))</f>
        <v>0</v>
      </c>
      <c r="K5307" t="str">
        <f>IF(Table3_1[[#This Row],[Offered Salary]]&lt;$O$27,"Low",IF(Table3_1[[#This Row],[Offered Salary]]&gt;$O$28,"High",""))</f>
        <v/>
      </c>
      <c r="L5307" s="6">
        <f>((Table3_1[[#This Row],[Offered Salary]]-$O$25)/$O$26)</f>
        <v>1.6813023825135578</v>
      </c>
    </row>
    <row r="5308" spans="1:12" x14ac:dyDescent="0.3">
      <c r="A5308">
        <v>363581</v>
      </c>
      <c r="B5308" s="2">
        <v>41869</v>
      </c>
      <c r="C5308" s="3">
        <v>0.39931712962962962</v>
      </c>
      <c r="D5308" t="s">
        <v>31</v>
      </c>
      <c r="E5308" t="s">
        <v>27</v>
      </c>
      <c r="F5308" t="s">
        <v>14</v>
      </c>
      <c r="G5308" t="s">
        <v>10</v>
      </c>
      <c r="H5308">
        <v>24788</v>
      </c>
      <c r="I5308">
        <f>IF(Table3_1[[#This Row],[Status]]="Hired",1,0)</f>
        <v>1</v>
      </c>
      <c r="J5308" t="b">
        <f>OR((Table3_1[[#This Row],[Offered Salary]]&lt;$O$27),(Table3_1[[#This Row],[Offered Salary]]&gt;$O$28))</f>
        <v>0</v>
      </c>
      <c r="K5308" t="str">
        <f>IF(Table3_1[[#This Row],[Offered Salary]]&lt;$O$27,"Low",IF(Table3_1[[#This Row],[Offered Salary]]&gt;$O$28,"High",""))</f>
        <v/>
      </c>
      <c r="L5308" s="6">
        <f>((Table3_1[[#This Row],[Offered Salary]]-$O$25)/$O$26)</f>
        <v>-0.87335260178929774</v>
      </c>
    </row>
    <row r="5309" spans="1:12" x14ac:dyDescent="0.3">
      <c r="A5309">
        <v>565931</v>
      </c>
      <c r="B5309" s="2">
        <v>41869</v>
      </c>
      <c r="C5309" s="3">
        <v>0.8178819444444444</v>
      </c>
      <c r="D5309" t="s">
        <v>31</v>
      </c>
      <c r="E5309" t="s">
        <v>27</v>
      </c>
      <c r="F5309" t="s">
        <v>14</v>
      </c>
      <c r="G5309" t="s">
        <v>10</v>
      </c>
      <c r="H5309">
        <v>6518</v>
      </c>
      <c r="I5309">
        <f>IF(Table3_1[[#This Row],[Status]]="Hired",1,0)</f>
        <v>1</v>
      </c>
      <c r="J5309" t="b">
        <f>OR((Table3_1[[#This Row],[Offered Salary]]&lt;$O$27),(Table3_1[[#This Row],[Offered Salary]]&gt;$O$28))</f>
        <v>1</v>
      </c>
      <c r="K5309" t="str">
        <f>IF(Table3_1[[#This Row],[Offered Salary]]&lt;$O$27,"Low",IF(Table3_1[[#This Row],[Offered Salary]]&gt;$O$28,"High",""))</f>
        <v>Low</v>
      </c>
      <c r="L5309" s="6">
        <f>((Table3_1[[#This Row],[Offered Salary]]-$O$25)/$O$26)</f>
        <v>-1.5066178225159055</v>
      </c>
    </row>
    <row r="5310" spans="1:12" x14ac:dyDescent="0.3">
      <c r="A5310">
        <v>399956</v>
      </c>
      <c r="B5310" s="2">
        <v>41876</v>
      </c>
      <c r="C5310" s="3">
        <v>0.50042824074074077</v>
      </c>
      <c r="D5310" t="s">
        <v>31</v>
      </c>
      <c r="E5310" t="s">
        <v>27</v>
      </c>
      <c r="F5310" t="s">
        <v>14</v>
      </c>
      <c r="G5310" t="s">
        <v>4</v>
      </c>
      <c r="H5310">
        <v>21399</v>
      </c>
      <c r="I5310">
        <f>IF(Table3_1[[#This Row],[Status]]="Hired",1,0)</f>
        <v>1</v>
      </c>
      <c r="J5310" t="b">
        <f>OR((Table3_1[[#This Row],[Offered Salary]]&lt;$O$27),(Table3_1[[#This Row],[Offered Salary]]&gt;$O$28))</f>
        <v>0</v>
      </c>
      <c r="K5310" t="str">
        <f>IF(Table3_1[[#This Row],[Offered Salary]]&lt;$O$27,"Low",IF(Table3_1[[#This Row],[Offered Salary]]&gt;$O$28,"High",""))</f>
        <v/>
      </c>
      <c r="L5310" s="6">
        <f>((Table3_1[[#This Row],[Offered Salary]]-$O$25)/$O$26)</f>
        <v>-0.99082035400837132</v>
      </c>
    </row>
    <row r="5311" spans="1:12" x14ac:dyDescent="0.3">
      <c r="A5311">
        <v>806924</v>
      </c>
      <c r="B5311" s="2">
        <v>41848</v>
      </c>
      <c r="C5311" s="3">
        <v>0.39747685185185183</v>
      </c>
      <c r="D5311" t="s">
        <v>31</v>
      </c>
      <c r="E5311" t="s">
        <v>28</v>
      </c>
      <c r="F5311" t="s">
        <v>20</v>
      </c>
      <c r="G5311" t="s">
        <v>2</v>
      </c>
      <c r="H5311">
        <v>33459</v>
      </c>
      <c r="I5311">
        <f>IF(Table3_1[[#This Row],[Status]]="Hired",1,0)</f>
        <v>1</v>
      </c>
      <c r="J5311" t="b">
        <f>OR((Table3_1[[#This Row],[Offered Salary]]&lt;$O$27),(Table3_1[[#This Row],[Offered Salary]]&gt;$O$28))</f>
        <v>0</v>
      </c>
      <c r="K5311" t="str">
        <f>IF(Table3_1[[#This Row],[Offered Salary]]&lt;$O$27,"Low",IF(Table3_1[[#This Row],[Offered Salary]]&gt;$O$28,"High",""))</f>
        <v/>
      </c>
      <c r="L5311" s="6">
        <f>((Table3_1[[#This Row],[Offered Salary]]-$O$25)/$O$26)</f>
        <v>-0.57280291766666969</v>
      </c>
    </row>
    <row r="5312" spans="1:12" x14ac:dyDescent="0.3">
      <c r="A5312">
        <v>674165</v>
      </c>
      <c r="B5312" s="2">
        <v>41855</v>
      </c>
      <c r="C5312" s="3">
        <v>0.39718750000000003</v>
      </c>
      <c r="D5312" t="s">
        <v>31</v>
      </c>
      <c r="E5312" t="s">
        <v>27</v>
      </c>
      <c r="F5312" t="s">
        <v>20</v>
      </c>
      <c r="G5312" t="s">
        <v>2</v>
      </c>
      <c r="H5312">
        <v>19238</v>
      </c>
      <c r="I5312">
        <f>IF(Table3_1[[#This Row],[Status]]="Hired",1,0)</f>
        <v>1</v>
      </c>
      <c r="J5312" t="b">
        <f>OR((Table3_1[[#This Row],[Offered Salary]]&lt;$O$27),(Table3_1[[#This Row],[Offered Salary]]&gt;$O$28))</f>
        <v>0</v>
      </c>
      <c r="K5312" t="str">
        <f>IF(Table3_1[[#This Row],[Offered Salary]]&lt;$O$27,"Low",IF(Table3_1[[#This Row],[Offered Salary]]&gt;$O$28,"High",""))</f>
        <v/>
      </c>
      <c r="L5312" s="6">
        <f>((Table3_1[[#This Row],[Offered Salary]]-$O$25)/$O$26)</f>
        <v>-1.0657238100560011</v>
      </c>
    </row>
    <row r="5313" spans="1:12" x14ac:dyDescent="0.3">
      <c r="A5313">
        <v>833080</v>
      </c>
      <c r="B5313" s="2">
        <v>41855</v>
      </c>
      <c r="C5313" s="3">
        <v>0.39721064814814816</v>
      </c>
      <c r="D5313" t="s">
        <v>31</v>
      </c>
      <c r="E5313" t="s">
        <v>28</v>
      </c>
      <c r="F5313" t="s">
        <v>20</v>
      </c>
      <c r="G5313" t="s">
        <v>2</v>
      </c>
      <c r="H5313">
        <v>66297</v>
      </c>
      <c r="I5313">
        <f>IF(Table3_1[[#This Row],[Status]]="Hired",1,0)</f>
        <v>1</v>
      </c>
      <c r="J5313" t="b">
        <f>OR((Table3_1[[#This Row],[Offered Salary]]&lt;$O$27),(Table3_1[[#This Row],[Offered Salary]]&gt;$O$28))</f>
        <v>0</v>
      </c>
      <c r="K5313" t="str">
        <f>IF(Table3_1[[#This Row],[Offered Salary]]&lt;$O$27,"Low",IF(Table3_1[[#This Row],[Offered Salary]]&gt;$O$28,"High",""))</f>
        <v/>
      </c>
      <c r="L5313" s="6">
        <f>((Table3_1[[#This Row],[Offered Salary]]-$O$25)/$O$26)</f>
        <v>0.56541072865080955</v>
      </c>
    </row>
    <row r="5314" spans="1:12" x14ac:dyDescent="0.3">
      <c r="A5314">
        <v>452406</v>
      </c>
      <c r="B5314" s="2">
        <v>41857</v>
      </c>
      <c r="C5314" s="3">
        <v>0.2736689814814815</v>
      </c>
      <c r="D5314" t="s">
        <v>31</v>
      </c>
      <c r="E5314" t="s">
        <v>27</v>
      </c>
      <c r="F5314" t="s">
        <v>20</v>
      </c>
      <c r="G5314" t="s">
        <v>2</v>
      </c>
      <c r="H5314">
        <v>19790</v>
      </c>
      <c r="I5314">
        <f>IF(Table3_1[[#This Row],[Status]]="Hired",1,0)</f>
        <v>1</v>
      </c>
      <c r="J5314" t="b">
        <f>OR((Table3_1[[#This Row],[Offered Salary]]&lt;$O$27),(Table3_1[[#This Row],[Offered Salary]]&gt;$O$28))</f>
        <v>0</v>
      </c>
      <c r="K5314" t="str">
        <f>IF(Table3_1[[#This Row],[Offered Salary]]&lt;$O$27,"Low",IF(Table3_1[[#This Row],[Offered Salary]]&gt;$O$28,"High",""))</f>
        <v/>
      </c>
      <c r="L5314" s="6">
        <f>((Table3_1[[#This Row],[Offered Salary]]-$O$25)/$O$26)</f>
        <v>-1.0465906736662318</v>
      </c>
    </row>
    <row r="5315" spans="1:12" x14ac:dyDescent="0.3">
      <c r="A5315">
        <v>181036</v>
      </c>
      <c r="B5315" s="2">
        <v>41849</v>
      </c>
      <c r="C5315" s="3">
        <v>0.59241898148148153</v>
      </c>
      <c r="D5315" t="s">
        <v>31</v>
      </c>
      <c r="E5315" t="s">
        <v>27</v>
      </c>
      <c r="F5315" t="s">
        <v>17</v>
      </c>
      <c r="G5315" t="s">
        <v>6</v>
      </c>
      <c r="H5315">
        <v>62406</v>
      </c>
      <c r="I5315">
        <f>IF(Table3_1[[#This Row],[Status]]="Hired",1,0)</f>
        <v>1</v>
      </c>
      <c r="J5315" t="b">
        <f>OR((Table3_1[[#This Row],[Offered Salary]]&lt;$O$27),(Table3_1[[#This Row],[Offered Salary]]&gt;$O$28))</f>
        <v>0</v>
      </c>
      <c r="K5315" t="str">
        <f>IF(Table3_1[[#This Row],[Offered Salary]]&lt;$O$27,"Low",IF(Table3_1[[#This Row],[Offered Salary]]&gt;$O$28,"High",""))</f>
        <v/>
      </c>
      <c r="L5315" s="6">
        <f>((Table3_1[[#This Row],[Offered Salary]]-$O$25)/$O$26)</f>
        <v>0.43054291399031525</v>
      </c>
    </row>
    <row r="5316" spans="1:12" x14ac:dyDescent="0.3">
      <c r="A5316">
        <v>903132</v>
      </c>
      <c r="B5316" s="2">
        <v>41841</v>
      </c>
      <c r="C5316" s="3">
        <v>0.39732638888888888</v>
      </c>
      <c r="D5316" t="s">
        <v>31</v>
      </c>
      <c r="E5316" t="s">
        <v>29</v>
      </c>
      <c r="F5316" t="s">
        <v>19</v>
      </c>
      <c r="G5316" t="s">
        <v>6</v>
      </c>
      <c r="H5316">
        <v>6957</v>
      </c>
      <c r="I5316">
        <f>IF(Table3_1[[#This Row],[Status]]="Hired",1,0)</f>
        <v>1</v>
      </c>
      <c r="J5316" t="b">
        <f>OR((Table3_1[[#This Row],[Offered Salary]]&lt;$O$27),(Table3_1[[#This Row],[Offered Salary]]&gt;$O$28))</f>
        <v>1</v>
      </c>
      <c r="K5316" t="str">
        <f>IF(Table3_1[[#This Row],[Offered Salary]]&lt;$O$27,"Low",IF(Table3_1[[#This Row],[Offered Salary]]&gt;$O$28,"High",""))</f>
        <v>Low</v>
      </c>
      <c r="L5316" s="6">
        <f>((Table3_1[[#This Row],[Offered Salary]]-$O$25)/$O$26)</f>
        <v>-1.4914014332494041</v>
      </c>
    </row>
    <row r="5317" spans="1:12" x14ac:dyDescent="0.3">
      <c r="A5317">
        <v>131653</v>
      </c>
      <c r="B5317" s="2">
        <v>41853</v>
      </c>
      <c r="C5317" s="3">
        <v>0.53336805555555555</v>
      </c>
      <c r="D5317" t="s">
        <v>30</v>
      </c>
      <c r="E5317" t="s">
        <v>29</v>
      </c>
      <c r="F5317" t="s">
        <v>19</v>
      </c>
      <c r="G5317" t="s">
        <v>6</v>
      </c>
      <c r="H5317">
        <v>54428</v>
      </c>
      <c r="I5317">
        <f>IF(Table3_1[[#This Row],[Status]]="Hired",1,0)</f>
        <v>0</v>
      </c>
      <c r="J5317" t="b">
        <f>OR((Table3_1[[#This Row],[Offered Salary]]&lt;$O$27),(Table3_1[[#This Row],[Offered Salary]]&gt;$O$28))</f>
        <v>0</v>
      </c>
      <c r="K5317" t="str">
        <f>IF(Table3_1[[#This Row],[Offered Salary]]&lt;$O$27,"Low",IF(Table3_1[[#This Row],[Offered Salary]]&gt;$O$28,"High",""))</f>
        <v/>
      </c>
      <c r="L5317" s="6">
        <f>((Table3_1[[#This Row],[Offered Salary]]-$O$25)/$O$26)</f>
        <v>0.15401363479179983</v>
      </c>
    </row>
    <row r="5318" spans="1:12" x14ac:dyDescent="0.3">
      <c r="A5318">
        <v>462458</v>
      </c>
      <c r="B5318" s="2">
        <v>41862</v>
      </c>
      <c r="C5318" s="3">
        <v>0.39747685185185183</v>
      </c>
      <c r="D5318" t="s">
        <v>30</v>
      </c>
      <c r="E5318" t="s">
        <v>29</v>
      </c>
      <c r="F5318" t="s">
        <v>14</v>
      </c>
      <c r="G5318" t="s">
        <v>6</v>
      </c>
      <c r="H5318">
        <v>39937</v>
      </c>
      <c r="I5318">
        <f>IF(Table3_1[[#This Row],[Status]]="Hired",1,0)</f>
        <v>0</v>
      </c>
      <c r="J5318" t="b">
        <f>OR((Table3_1[[#This Row],[Offered Salary]]&lt;$O$27),(Table3_1[[#This Row],[Offered Salary]]&gt;$O$28))</f>
        <v>0</v>
      </c>
      <c r="K5318" t="str">
        <f>IF(Table3_1[[#This Row],[Offered Salary]]&lt;$O$27,"Low",IF(Table3_1[[#This Row],[Offered Salary]]&gt;$O$28,"High",""))</f>
        <v/>
      </c>
      <c r="L5318" s="6">
        <f>((Table3_1[[#This Row],[Offered Salary]]-$O$25)/$O$26)</f>
        <v>-0.34826585691861467</v>
      </c>
    </row>
    <row r="5319" spans="1:12" x14ac:dyDescent="0.3">
      <c r="A5319">
        <v>103124</v>
      </c>
      <c r="B5319" s="2">
        <v>41835</v>
      </c>
      <c r="C5319" s="3">
        <v>0.39748842592592593</v>
      </c>
      <c r="D5319" t="s">
        <v>31</v>
      </c>
      <c r="E5319" t="s">
        <v>27</v>
      </c>
      <c r="F5319" t="s">
        <v>20</v>
      </c>
      <c r="G5319" t="s">
        <v>1</v>
      </c>
      <c r="H5319">
        <v>9524</v>
      </c>
      <c r="I5319">
        <f>IF(Table3_1[[#This Row],[Status]]="Hired",1,0)</f>
        <v>1</v>
      </c>
      <c r="J5319" t="b">
        <f>OR((Table3_1[[#This Row],[Offered Salary]]&lt;$O$27),(Table3_1[[#This Row],[Offered Salary]]&gt;$O$28))</f>
        <v>1</v>
      </c>
      <c r="K5319" t="str">
        <f>IF(Table3_1[[#This Row],[Offered Salary]]&lt;$O$27,"Low",IF(Table3_1[[#This Row],[Offered Salary]]&gt;$O$28,"High",""))</f>
        <v>Low</v>
      </c>
      <c r="L5319" s="6">
        <f>((Table3_1[[#This Row],[Offered Salary]]-$O$25)/$O$26)</f>
        <v>-1.4024254167411829</v>
      </c>
    </row>
    <row r="5320" spans="1:12" x14ac:dyDescent="0.3">
      <c r="A5320">
        <v>648085</v>
      </c>
      <c r="B5320" s="2">
        <v>41842</v>
      </c>
      <c r="C5320" s="3">
        <v>0.6786226851851852</v>
      </c>
      <c r="D5320" t="s">
        <v>31</v>
      </c>
      <c r="E5320" t="s">
        <v>27</v>
      </c>
      <c r="F5320" t="s">
        <v>20</v>
      </c>
      <c r="G5320" t="s">
        <v>1</v>
      </c>
      <c r="H5320">
        <v>55240</v>
      </c>
      <c r="I5320">
        <f>IF(Table3_1[[#This Row],[Status]]="Hired",1,0)</f>
        <v>1</v>
      </c>
      <c r="J5320" t="b">
        <f>OR((Table3_1[[#This Row],[Offered Salary]]&lt;$O$27),(Table3_1[[#This Row],[Offered Salary]]&gt;$O$28))</f>
        <v>0</v>
      </c>
      <c r="K5320" t="str">
        <f>IF(Table3_1[[#This Row],[Offered Salary]]&lt;$O$27,"Low",IF(Table3_1[[#This Row],[Offered Salary]]&gt;$O$28,"High",""))</f>
        <v/>
      </c>
      <c r="L5320" s="6">
        <f>((Table3_1[[#This Row],[Offered Salary]]-$O$25)/$O$26)</f>
        <v>0.1821587557129824</v>
      </c>
    </row>
    <row r="5321" spans="1:12" x14ac:dyDescent="0.3">
      <c r="A5321">
        <v>682822</v>
      </c>
      <c r="B5321" s="2">
        <v>41842</v>
      </c>
      <c r="C5321" s="3">
        <v>0.67898148148148152</v>
      </c>
      <c r="D5321" t="s">
        <v>31</v>
      </c>
      <c r="E5321" t="s">
        <v>27</v>
      </c>
      <c r="F5321" t="s">
        <v>20</v>
      </c>
      <c r="G5321" t="s">
        <v>1</v>
      </c>
      <c r="H5321">
        <v>58886</v>
      </c>
      <c r="I5321">
        <f>IF(Table3_1[[#This Row],[Status]]="Hired",1,0)</f>
        <v>1</v>
      </c>
      <c r="J5321" t="b">
        <f>OR((Table3_1[[#This Row],[Offered Salary]]&lt;$O$27),(Table3_1[[#This Row],[Offered Salary]]&gt;$O$28))</f>
        <v>0</v>
      </c>
      <c r="K5321" t="str">
        <f>IF(Table3_1[[#This Row],[Offered Salary]]&lt;$O$27,"Low",IF(Table3_1[[#This Row],[Offered Salary]]&gt;$O$28,"High",""))</f>
        <v/>
      </c>
      <c r="L5321" s="6">
        <f>((Table3_1[[#This Row],[Offered Salary]]-$O$25)/$O$26)</f>
        <v>0.30853450802656818</v>
      </c>
    </row>
    <row r="5322" spans="1:12" x14ac:dyDescent="0.3">
      <c r="A5322">
        <v>491599</v>
      </c>
      <c r="B5322" s="2">
        <v>41870</v>
      </c>
      <c r="C5322" s="3">
        <v>0.39788194444444447</v>
      </c>
      <c r="D5322" t="s">
        <v>31</v>
      </c>
      <c r="E5322" t="s">
        <v>27</v>
      </c>
      <c r="F5322" t="s">
        <v>17</v>
      </c>
      <c r="G5322" t="s">
        <v>2</v>
      </c>
      <c r="H5322">
        <v>73104</v>
      </c>
      <c r="I5322">
        <f>IF(Table3_1[[#This Row],[Status]]="Hired",1,0)</f>
        <v>1</v>
      </c>
      <c r="J5322" t="b">
        <f>OR((Table3_1[[#This Row],[Offered Salary]]&lt;$O$27),(Table3_1[[#This Row],[Offered Salary]]&gt;$O$28))</f>
        <v>0</v>
      </c>
      <c r="K5322" t="str">
        <f>IF(Table3_1[[#This Row],[Offered Salary]]&lt;$O$27,"Low",IF(Table3_1[[#This Row],[Offered Salary]]&gt;$O$28,"High",""))</f>
        <v/>
      </c>
      <c r="L5322" s="6">
        <f>((Table3_1[[#This Row],[Offered Salary]]-$O$25)/$O$26)</f>
        <v>0.80135141597899884</v>
      </c>
    </row>
    <row r="5323" spans="1:12" x14ac:dyDescent="0.3">
      <c r="A5323">
        <v>960228</v>
      </c>
      <c r="B5323" s="2">
        <v>41821</v>
      </c>
      <c r="C5323" s="3">
        <v>0.98527777777777781</v>
      </c>
      <c r="D5323" t="s">
        <v>31</v>
      </c>
      <c r="E5323" t="s">
        <v>29</v>
      </c>
      <c r="F5323" t="s">
        <v>17</v>
      </c>
      <c r="G5323" t="s">
        <v>2</v>
      </c>
      <c r="H5323">
        <v>64110</v>
      </c>
      <c r="I5323">
        <f>IF(Table3_1[[#This Row],[Status]]="Hired",1,0)</f>
        <v>1</v>
      </c>
      <c r="J5323" t="b">
        <f>OR((Table3_1[[#This Row],[Offered Salary]]&lt;$O$27),(Table3_1[[#This Row],[Offered Salary]]&gt;$O$28))</f>
        <v>0</v>
      </c>
      <c r="K5323" t="str">
        <f>IF(Table3_1[[#This Row],[Offered Salary]]&lt;$O$27,"Low",IF(Table3_1[[#This Row],[Offered Salary]]&gt;$O$28,"High",""))</f>
        <v/>
      </c>
      <c r="L5323" s="6">
        <f>((Table3_1[[#This Row],[Offered Salary]]-$O$25)/$O$26)</f>
        <v>0.48960607415003826</v>
      </c>
    </row>
    <row r="5324" spans="1:12" x14ac:dyDescent="0.3">
      <c r="A5324">
        <v>747382</v>
      </c>
      <c r="B5324" s="2">
        <v>41835</v>
      </c>
      <c r="C5324" s="3">
        <v>0.48663194444444446</v>
      </c>
      <c r="D5324" t="s">
        <v>31</v>
      </c>
      <c r="E5324" t="s">
        <v>27</v>
      </c>
      <c r="F5324" t="s">
        <v>17</v>
      </c>
      <c r="G5324" t="s">
        <v>7</v>
      </c>
      <c r="H5324">
        <v>81465</v>
      </c>
      <c r="I5324">
        <f>IF(Table3_1[[#This Row],[Status]]="Hired",1,0)</f>
        <v>1</v>
      </c>
      <c r="J5324" t="b">
        <f>OR((Table3_1[[#This Row],[Offered Salary]]&lt;$O$27),(Table3_1[[#This Row],[Offered Salary]]&gt;$O$28))</f>
        <v>0</v>
      </c>
      <c r="K5324" t="str">
        <f>IF(Table3_1[[#This Row],[Offered Salary]]&lt;$O$27,"Low",IF(Table3_1[[#This Row],[Offered Salary]]&gt;$O$28,"High",""))</f>
        <v/>
      </c>
      <c r="L5324" s="6">
        <f>((Table3_1[[#This Row],[Offered Salary]]-$O$25)/$O$26)</f>
        <v>1.0911560416218651</v>
      </c>
    </row>
    <row r="5325" spans="1:12" x14ac:dyDescent="0.3">
      <c r="A5325">
        <v>870130</v>
      </c>
      <c r="B5325" s="2">
        <v>41844</v>
      </c>
      <c r="C5325" s="3">
        <v>0.61619212962962966</v>
      </c>
      <c r="D5325" t="s">
        <v>31</v>
      </c>
      <c r="E5325" t="s">
        <v>27</v>
      </c>
      <c r="F5325" t="s">
        <v>17</v>
      </c>
      <c r="G5325" t="s">
        <v>7</v>
      </c>
      <c r="H5325">
        <v>18468</v>
      </c>
      <c r="I5325">
        <f>IF(Table3_1[[#This Row],[Status]]="Hired",1,0)</f>
        <v>1</v>
      </c>
      <c r="J5325" t="b">
        <f>OR((Table3_1[[#This Row],[Offered Salary]]&lt;$O$27),(Table3_1[[#This Row],[Offered Salary]]&gt;$O$28))</f>
        <v>0</v>
      </c>
      <c r="K5325" t="str">
        <f>IF(Table3_1[[#This Row],[Offered Salary]]&lt;$O$27,"Low",IF(Table3_1[[#This Row],[Offered Salary]]&gt;$O$28,"High",""))</f>
        <v/>
      </c>
      <c r="L5325" s="6">
        <f>((Table3_1[[#This Row],[Offered Salary]]-$O$25)/$O$26)</f>
        <v>-1.0924131488605708</v>
      </c>
    </row>
    <row r="5326" spans="1:12" x14ac:dyDescent="0.3">
      <c r="A5326">
        <v>462319</v>
      </c>
      <c r="B5326" s="2">
        <v>41844</v>
      </c>
      <c r="C5326" s="3">
        <v>0.61712962962962958</v>
      </c>
      <c r="D5326" t="s">
        <v>31</v>
      </c>
      <c r="E5326" t="s">
        <v>27</v>
      </c>
      <c r="F5326" t="s">
        <v>17</v>
      </c>
      <c r="G5326" t="s">
        <v>7</v>
      </c>
      <c r="H5326">
        <v>98164</v>
      </c>
      <c r="I5326">
        <f>IF(Table3_1[[#This Row],[Status]]="Hired",1,0)</f>
        <v>1</v>
      </c>
      <c r="J5326" t="b">
        <f>OR((Table3_1[[#This Row],[Offered Salary]]&lt;$O$27),(Table3_1[[#This Row],[Offered Salary]]&gt;$O$28))</f>
        <v>0</v>
      </c>
      <c r="K5326" t="str">
        <f>IF(Table3_1[[#This Row],[Offered Salary]]&lt;$O$27,"Low",IF(Table3_1[[#This Row],[Offered Salary]]&gt;$O$28,"High",""))</f>
        <v/>
      </c>
      <c r="L5326" s="6">
        <f>((Table3_1[[#This Row],[Offered Salary]]-$O$25)/$O$26)</f>
        <v>1.6699680788913573</v>
      </c>
    </row>
    <row r="5327" spans="1:12" x14ac:dyDescent="0.3">
      <c r="A5327">
        <v>158949</v>
      </c>
      <c r="B5327" s="2">
        <v>41844</v>
      </c>
      <c r="C5327" s="3">
        <v>0.61901620370370369</v>
      </c>
      <c r="D5327" t="s">
        <v>31</v>
      </c>
      <c r="E5327" t="s">
        <v>29</v>
      </c>
      <c r="F5327" t="s">
        <v>17</v>
      </c>
      <c r="G5327" t="s">
        <v>7</v>
      </c>
      <c r="H5327">
        <v>13296</v>
      </c>
      <c r="I5327">
        <f>IF(Table3_1[[#This Row],[Status]]="Hired",1,0)</f>
        <v>1</v>
      </c>
      <c r="J5327" t="b">
        <f>OR((Table3_1[[#This Row],[Offered Salary]]&lt;$O$27),(Table3_1[[#This Row],[Offered Salary]]&gt;$O$28))</f>
        <v>0</v>
      </c>
      <c r="K5327" t="str">
        <f>IF(Table3_1[[#This Row],[Offered Salary]]&lt;$O$27,"Low",IF(Table3_1[[#This Row],[Offered Salary]]&gt;$O$28,"High",""))</f>
        <v/>
      </c>
      <c r="L5327" s="6">
        <f>((Table3_1[[#This Row],[Offered Salary]]-$O$25)/$O$26)</f>
        <v>-1.2716823180777583</v>
      </c>
    </row>
    <row r="5328" spans="1:12" x14ac:dyDescent="0.3">
      <c r="A5328">
        <v>892655</v>
      </c>
      <c r="B5328" s="2">
        <v>41844</v>
      </c>
      <c r="C5328" s="3">
        <v>0.61962962962962964</v>
      </c>
      <c r="D5328" t="s">
        <v>31</v>
      </c>
      <c r="E5328" t="s">
        <v>29</v>
      </c>
      <c r="F5328" t="s">
        <v>17</v>
      </c>
      <c r="G5328" t="s">
        <v>7</v>
      </c>
      <c r="H5328">
        <v>17931</v>
      </c>
      <c r="I5328">
        <f>IF(Table3_1[[#This Row],[Status]]="Hired",1,0)</f>
        <v>1</v>
      </c>
      <c r="J5328" t="b">
        <f>OR((Table3_1[[#This Row],[Offered Salary]]&lt;$O$27),(Table3_1[[#This Row],[Offered Salary]]&gt;$O$28))</f>
        <v>0</v>
      </c>
      <c r="K5328" t="str">
        <f>IF(Table3_1[[#This Row],[Offered Salary]]&lt;$O$27,"Low",IF(Table3_1[[#This Row],[Offered Salary]]&gt;$O$28,"High",""))</f>
        <v/>
      </c>
      <c r="L5328" s="6">
        <f>((Table3_1[[#This Row],[Offered Salary]]-$O$25)/$O$26)</f>
        <v>-1.1110263630658357</v>
      </c>
    </row>
    <row r="5329" spans="1:12" x14ac:dyDescent="0.3">
      <c r="A5329">
        <v>467789</v>
      </c>
      <c r="B5329" s="2">
        <v>41815</v>
      </c>
      <c r="C5329" s="3">
        <v>0.39805555555555555</v>
      </c>
      <c r="D5329" t="s">
        <v>31</v>
      </c>
      <c r="E5329" t="s">
        <v>28</v>
      </c>
      <c r="F5329" t="s">
        <v>17</v>
      </c>
      <c r="G5329" t="s">
        <v>6</v>
      </c>
      <c r="H5329">
        <v>50670</v>
      </c>
      <c r="I5329">
        <f>IF(Table3_1[[#This Row],[Status]]="Hired",1,0)</f>
        <v>1</v>
      </c>
      <c r="J5329" t="b">
        <f>OR((Table3_1[[#This Row],[Offered Salary]]&lt;$O$27),(Table3_1[[#This Row],[Offered Salary]]&gt;$O$28))</f>
        <v>0</v>
      </c>
      <c r="K5329" t="str">
        <f>IF(Table3_1[[#This Row],[Offered Salary]]&lt;$O$27,"Low",IF(Table3_1[[#This Row],[Offered Salary]]&gt;$O$28,"High",""))</f>
        <v/>
      </c>
      <c r="L5329" s="6">
        <f>((Table3_1[[#This Row],[Offered Salary]]-$O$25)/$O$26)</f>
        <v>2.3755796833913035E-2</v>
      </c>
    </row>
    <row r="5330" spans="1:12" x14ac:dyDescent="0.3">
      <c r="A5330">
        <v>540410</v>
      </c>
      <c r="B5330" s="2">
        <v>41857</v>
      </c>
      <c r="C5330" s="3">
        <v>0.3972222222222222</v>
      </c>
      <c r="D5330" t="s">
        <v>31</v>
      </c>
      <c r="E5330" t="s">
        <v>27</v>
      </c>
      <c r="F5330" t="s">
        <v>20</v>
      </c>
      <c r="G5330" t="s">
        <v>2</v>
      </c>
      <c r="H5330">
        <v>5309</v>
      </c>
      <c r="I5330">
        <f>IF(Table3_1[[#This Row],[Status]]="Hired",1,0)</f>
        <v>1</v>
      </c>
      <c r="J5330" t="b">
        <f>OR((Table3_1[[#This Row],[Offered Salary]]&lt;$O$27),(Table3_1[[#This Row],[Offered Salary]]&gt;$O$28))</f>
        <v>1</v>
      </c>
      <c r="K5330" t="str">
        <f>IF(Table3_1[[#This Row],[Offered Salary]]&lt;$O$27,"Low",IF(Table3_1[[#This Row],[Offered Salary]]&gt;$O$28,"High",""))</f>
        <v>Low</v>
      </c>
      <c r="L5330" s="6">
        <f>((Table3_1[[#This Row],[Offered Salary]]-$O$25)/$O$26)</f>
        <v>-1.5485235505869765</v>
      </c>
    </row>
    <row r="5331" spans="1:12" x14ac:dyDescent="0.3">
      <c r="A5331">
        <v>563880</v>
      </c>
      <c r="B5331" s="2">
        <v>41857</v>
      </c>
      <c r="C5331" s="3">
        <v>0.39755787037037038</v>
      </c>
      <c r="D5331" t="s">
        <v>31</v>
      </c>
      <c r="E5331" t="s">
        <v>29</v>
      </c>
      <c r="F5331" t="s">
        <v>20</v>
      </c>
      <c r="G5331" t="s">
        <v>2</v>
      </c>
      <c r="H5331">
        <v>60492</v>
      </c>
      <c r="I5331">
        <f>IF(Table3_1[[#This Row],[Status]]="Hired",1,0)</f>
        <v>1</v>
      </c>
      <c r="J5331" t="b">
        <f>OR((Table3_1[[#This Row],[Offered Salary]]&lt;$O$27),(Table3_1[[#This Row],[Offered Salary]]&gt;$O$28))</f>
        <v>0</v>
      </c>
      <c r="K5331" t="str">
        <f>IF(Table3_1[[#This Row],[Offered Salary]]&lt;$O$27,"Low",IF(Table3_1[[#This Row],[Offered Salary]]&gt;$O$28,"High",""))</f>
        <v/>
      </c>
      <c r="L5331" s="6">
        <f>((Table3_1[[#This Row],[Offered Salary]]-$O$25)/$O$26)</f>
        <v>0.36420084324752777</v>
      </c>
    </row>
    <row r="5332" spans="1:12" x14ac:dyDescent="0.3">
      <c r="A5332">
        <v>886098</v>
      </c>
      <c r="B5332" s="2">
        <v>41859</v>
      </c>
      <c r="C5332" s="3">
        <v>0.62138888888888888</v>
      </c>
      <c r="D5332" t="s">
        <v>31</v>
      </c>
      <c r="E5332" t="s">
        <v>27</v>
      </c>
      <c r="F5332" t="s">
        <v>20</v>
      </c>
      <c r="G5332" t="s">
        <v>2</v>
      </c>
      <c r="H5332">
        <v>31528</v>
      </c>
      <c r="I5332">
        <f>IF(Table3_1[[#This Row],[Status]]="Hired",1,0)</f>
        <v>1</v>
      </c>
      <c r="J5332" t="b">
        <f>OR((Table3_1[[#This Row],[Offered Salary]]&lt;$O$27),(Table3_1[[#This Row],[Offered Salary]]&gt;$O$28))</f>
        <v>0</v>
      </c>
      <c r="K5332" t="str">
        <f>IF(Table3_1[[#This Row],[Offered Salary]]&lt;$O$27,"Low",IF(Table3_1[[#This Row],[Offered Salary]]&gt;$O$28,"High",""))</f>
        <v/>
      </c>
      <c r="L5332" s="6">
        <f>((Table3_1[[#This Row],[Offered Salary]]-$O$25)/$O$26)</f>
        <v>-0.63973423355189563</v>
      </c>
    </row>
    <row r="5333" spans="1:12" x14ac:dyDescent="0.3">
      <c r="A5333">
        <v>763727</v>
      </c>
      <c r="B5333" s="2">
        <v>41867</v>
      </c>
      <c r="C5333" s="3">
        <v>0.39561342592592591</v>
      </c>
      <c r="D5333" t="s">
        <v>31</v>
      </c>
      <c r="E5333" t="s">
        <v>27</v>
      </c>
      <c r="F5333" t="s">
        <v>20</v>
      </c>
      <c r="G5333" t="s">
        <v>2</v>
      </c>
      <c r="H5333">
        <v>50854</v>
      </c>
      <c r="I5333">
        <f>IF(Table3_1[[#This Row],[Status]]="Hired",1,0)</f>
        <v>1</v>
      </c>
      <c r="J5333" t="b">
        <f>OR((Table3_1[[#This Row],[Offered Salary]]&lt;$O$27),(Table3_1[[#This Row],[Offered Salary]]&gt;$O$28))</f>
        <v>0</v>
      </c>
      <c r="K5333" t="str">
        <f>IF(Table3_1[[#This Row],[Offered Salary]]&lt;$O$27,"Low",IF(Table3_1[[#This Row],[Offered Salary]]&gt;$O$28,"High",""))</f>
        <v/>
      </c>
      <c r="L5333" s="6">
        <f>((Table3_1[[#This Row],[Offered Salary]]-$O$25)/$O$26)</f>
        <v>3.0133508963836177E-2</v>
      </c>
    </row>
    <row r="5334" spans="1:12" x14ac:dyDescent="0.3">
      <c r="A5334">
        <v>139450</v>
      </c>
      <c r="B5334" s="2">
        <v>41867</v>
      </c>
      <c r="C5334" s="3">
        <v>0.3961574074074074</v>
      </c>
      <c r="D5334" t="s">
        <v>31</v>
      </c>
      <c r="E5334" t="s">
        <v>29</v>
      </c>
      <c r="F5334" t="s">
        <v>20</v>
      </c>
      <c r="G5334" t="s">
        <v>2</v>
      </c>
      <c r="H5334">
        <v>32201</v>
      </c>
      <c r="I5334">
        <f>IF(Table3_1[[#This Row],[Status]]="Hired",1,0)</f>
        <v>1</v>
      </c>
      <c r="J5334" t="b">
        <f>OR((Table3_1[[#This Row],[Offered Salary]]&lt;$O$27),(Table3_1[[#This Row],[Offered Salary]]&gt;$O$28))</f>
        <v>0</v>
      </c>
      <c r="K5334" t="str">
        <f>IF(Table3_1[[#This Row],[Offered Salary]]&lt;$O$27,"Low",IF(Table3_1[[#This Row],[Offered Salary]]&gt;$O$28,"High",""))</f>
        <v/>
      </c>
      <c r="L5334" s="6">
        <f>((Table3_1[[#This Row],[Offered Salary]]-$O$25)/$O$26)</f>
        <v>-0.61640705820712238</v>
      </c>
    </row>
    <row r="5335" spans="1:12" x14ac:dyDescent="0.3">
      <c r="A5335">
        <v>518271</v>
      </c>
      <c r="B5335" s="2">
        <v>41864</v>
      </c>
      <c r="C5335" s="3">
        <v>0.39686342592592594</v>
      </c>
      <c r="D5335" t="s">
        <v>31</v>
      </c>
      <c r="E5335" t="s">
        <v>27</v>
      </c>
      <c r="F5335" t="s">
        <v>20</v>
      </c>
      <c r="G5335" t="s">
        <v>2</v>
      </c>
      <c r="H5335">
        <v>99637</v>
      </c>
      <c r="I5335">
        <f>IF(Table3_1[[#This Row],[Status]]="Hired",1,0)</f>
        <v>1</v>
      </c>
      <c r="J5335" t="b">
        <f>OR((Table3_1[[#This Row],[Offered Salary]]&lt;$O$27),(Table3_1[[#This Row],[Offered Salary]]&gt;$O$28))</f>
        <v>0</v>
      </c>
      <c r="K5335" t="str">
        <f>IF(Table3_1[[#This Row],[Offered Salary]]&lt;$O$27,"Low",IF(Table3_1[[#This Row],[Offered Salary]]&gt;$O$28,"High",""))</f>
        <v/>
      </c>
      <c r="L5335" s="6">
        <f>((Table3_1[[#This Row],[Offered Salary]]-$O$25)/$O$26)</f>
        <v>1.7210244374097095</v>
      </c>
    </row>
    <row r="5336" spans="1:12" x14ac:dyDescent="0.3">
      <c r="A5336">
        <v>37962</v>
      </c>
      <c r="B5336" s="2">
        <v>41864</v>
      </c>
      <c r="C5336" s="3">
        <v>0.3971527777777778</v>
      </c>
      <c r="D5336" t="s">
        <v>31</v>
      </c>
      <c r="E5336" t="s">
        <v>29</v>
      </c>
      <c r="F5336" t="s">
        <v>20</v>
      </c>
      <c r="G5336" t="s">
        <v>2</v>
      </c>
      <c r="H5336">
        <v>24704</v>
      </c>
      <c r="I5336">
        <f>IF(Table3_1[[#This Row],[Status]]="Hired",1,0)</f>
        <v>1</v>
      </c>
      <c r="J5336" t="b">
        <f>OR((Table3_1[[#This Row],[Offered Salary]]&lt;$O$27),(Table3_1[[#This Row],[Offered Salary]]&gt;$O$28))</f>
        <v>0</v>
      </c>
      <c r="K5336" t="str">
        <f>IF(Table3_1[[#This Row],[Offered Salary]]&lt;$O$27,"Low",IF(Table3_1[[#This Row],[Offered Salary]]&gt;$O$28,"High",""))</f>
        <v/>
      </c>
      <c r="L5336" s="6">
        <f>((Table3_1[[#This Row],[Offered Salary]]-$O$25)/$O$26)</f>
        <v>-0.87626416602252355</v>
      </c>
    </row>
    <row r="5337" spans="1:12" x14ac:dyDescent="0.3">
      <c r="A5337">
        <v>196290</v>
      </c>
      <c r="B5337" s="2">
        <v>41864</v>
      </c>
      <c r="C5337" s="3">
        <v>0.39782407407407405</v>
      </c>
      <c r="D5337" t="s">
        <v>31</v>
      </c>
      <c r="E5337" t="s">
        <v>29</v>
      </c>
      <c r="F5337" t="s">
        <v>20</v>
      </c>
      <c r="G5337" t="s">
        <v>2</v>
      </c>
      <c r="H5337">
        <v>77572</v>
      </c>
      <c r="I5337">
        <f>IF(Table3_1[[#This Row],[Status]]="Hired",1,0)</f>
        <v>1</v>
      </c>
      <c r="J5337" t="b">
        <f>OR((Table3_1[[#This Row],[Offered Salary]]&lt;$O$27),(Table3_1[[#This Row],[Offered Salary]]&gt;$O$28))</f>
        <v>0</v>
      </c>
      <c r="K5337" t="str">
        <f>IF(Table3_1[[#This Row],[Offered Salary]]&lt;$O$27,"Low",IF(Table3_1[[#This Row],[Offered Salary]]&gt;$O$28,"High",""))</f>
        <v/>
      </c>
      <c r="L5337" s="6">
        <f>((Table3_1[[#This Row],[Offered Salary]]-$O$25)/$O$26)</f>
        <v>0.9562189040034369</v>
      </c>
    </row>
    <row r="5338" spans="1:12" x14ac:dyDescent="0.3">
      <c r="A5338">
        <v>212291</v>
      </c>
      <c r="B5338" s="2">
        <v>41860</v>
      </c>
      <c r="C5338" s="3">
        <v>0.71130787037037035</v>
      </c>
      <c r="D5338" t="s">
        <v>31</v>
      </c>
      <c r="E5338" t="s">
        <v>29</v>
      </c>
      <c r="F5338" t="s">
        <v>15</v>
      </c>
      <c r="G5338" t="s">
        <v>10</v>
      </c>
      <c r="H5338">
        <v>27162</v>
      </c>
      <c r="I5338">
        <f>IF(Table3_1[[#This Row],[Status]]="Hired",1,0)</f>
        <v>1</v>
      </c>
      <c r="J5338" t="b">
        <f>OR((Table3_1[[#This Row],[Offered Salary]]&lt;$O$27),(Table3_1[[#This Row],[Offered Salary]]&gt;$O$28))</f>
        <v>0</v>
      </c>
      <c r="K5338" t="str">
        <f>IF(Table3_1[[#This Row],[Offered Salary]]&lt;$O$27,"Low",IF(Table3_1[[#This Row],[Offered Salary]]&gt;$O$28,"High",""))</f>
        <v/>
      </c>
      <c r="L5338" s="6">
        <f>((Table3_1[[#This Row],[Offered Salary]]-$O$25)/$O$26)</f>
        <v>-0.79106625072170245</v>
      </c>
    </row>
    <row r="5339" spans="1:12" x14ac:dyDescent="0.3">
      <c r="A5339">
        <v>646824</v>
      </c>
      <c r="B5339" s="2">
        <v>41815</v>
      </c>
      <c r="C5339" s="3">
        <v>0.39656249999999998</v>
      </c>
      <c r="D5339" t="s">
        <v>31</v>
      </c>
      <c r="E5339" t="s">
        <v>27</v>
      </c>
      <c r="F5339" t="s">
        <v>20</v>
      </c>
      <c r="G5339" t="s">
        <v>10</v>
      </c>
      <c r="H5339">
        <v>57531</v>
      </c>
      <c r="I5339">
        <f>IF(Table3_1[[#This Row],[Status]]="Hired",1,0)</f>
        <v>1</v>
      </c>
      <c r="J5339" t="b">
        <f>OR((Table3_1[[#This Row],[Offered Salary]]&lt;$O$27),(Table3_1[[#This Row],[Offered Salary]]&gt;$O$28))</f>
        <v>0</v>
      </c>
      <c r="K5339" t="str">
        <f>IF(Table3_1[[#This Row],[Offered Salary]]&lt;$O$27,"Low",IF(Table3_1[[#This Row],[Offered Salary]]&gt;$O$28,"High",""))</f>
        <v/>
      </c>
      <c r="L5339" s="6">
        <f>((Table3_1[[#This Row],[Offered Salary]]-$O$25)/$O$26)</f>
        <v>0.26156820402631892</v>
      </c>
    </row>
    <row r="5340" spans="1:12" x14ac:dyDescent="0.3">
      <c r="A5340">
        <v>408894</v>
      </c>
      <c r="B5340" s="2">
        <v>41856</v>
      </c>
      <c r="C5340" s="3">
        <v>0.54925925925925922</v>
      </c>
      <c r="D5340" t="s">
        <v>31</v>
      </c>
      <c r="E5340" t="s">
        <v>27</v>
      </c>
      <c r="F5340" t="s">
        <v>20</v>
      </c>
      <c r="G5340" t="s">
        <v>10</v>
      </c>
      <c r="H5340">
        <v>81977</v>
      </c>
      <c r="I5340">
        <f>IF(Table3_1[[#This Row],[Status]]="Hired",1,0)</f>
        <v>1</v>
      </c>
      <c r="J5340" t="b">
        <f>OR((Table3_1[[#This Row],[Offered Salary]]&lt;$O$27),(Table3_1[[#This Row],[Offered Salary]]&gt;$O$28))</f>
        <v>0</v>
      </c>
      <c r="K5340" t="str">
        <f>IF(Table3_1[[#This Row],[Offered Salary]]&lt;$O$27,"Low",IF(Table3_1[[#This Row],[Offered Salary]]&gt;$O$28,"High",""))</f>
        <v/>
      </c>
      <c r="L5340" s="6">
        <f>((Table3_1[[#This Row],[Offered Salary]]-$O$25)/$O$26)</f>
        <v>1.1089027188529557</v>
      </c>
    </row>
    <row r="5341" spans="1:12" x14ac:dyDescent="0.3">
      <c r="A5341">
        <v>82374</v>
      </c>
      <c r="B5341" s="2">
        <v>41844</v>
      </c>
      <c r="C5341" s="3">
        <v>0.49230324074074072</v>
      </c>
      <c r="D5341" t="s">
        <v>31</v>
      </c>
      <c r="E5341" t="s">
        <v>27</v>
      </c>
      <c r="F5341" t="s">
        <v>14</v>
      </c>
      <c r="G5341" t="s">
        <v>2</v>
      </c>
      <c r="H5341">
        <v>40686</v>
      </c>
      <c r="I5341">
        <f>IF(Table3_1[[#This Row],[Status]]="Hired",1,0)</f>
        <v>1</v>
      </c>
      <c r="J5341" t="b">
        <f>OR((Table3_1[[#This Row],[Offered Salary]]&lt;$O$27),(Table3_1[[#This Row],[Offered Salary]]&gt;$O$28))</f>
        <v>0</v>
      </c>
      <c r="K5341" t="str">
        <f>IF(Table3_1[[#This Row],[Offered Salary]]&lt;$O$27,"Low",IF(Table3_1[[#This Row],[Offered Salary]]&gt;$O$28,"High",""))</f>
        <v/>
      </c>
      <c r="L5341" s="6">
        <f>((Table3_1[[#This Row],[Offered Salary]]-$O$25)/$O$26)</f>
        <v>-0.32230440917235142</v>
      </c>
    </row>
    <row r="5342" spans="1:12" x14ac:dyDescent="0.3">
      <c r="A5342">
        <v>544970</v>
      </c>
      <c r="B5342" s="2">
        <v>41863</v>
      </c>
      <c r="C5342" s="3">
        <v>0.58681712962962962</v>
      </c>
      <c r="D5342" t="s">
        <v>31</v>
      </c>
      <c r="E5342" t="s">
        <v>27</v>
      </c>
      <c r="F5342" t="s">
        <v>20</v>
      </c>
      <c r="G5342" t="s">
        <v>10</v>
      </c>
      <c r="H5342">
        <v>63744</v>
      </c>
      <c r="I5342">
        <f>IF(Table3_1[[#This Row],[Status]]="Hired",1,0)</f>
        <v>1</v>
      </c>
      <c r="J5342" t="b">
        <f>OR((Table3_1[[#This Row],[Offered Salary]]&lt;$O$27),(Table3_1[[#This Row],[Offered Salary]]&gt;$O$28))</f>
        <v>0</v>
      </c>
      <c r="K5342" t="str">
        <f>IF(Table3_1[[#This Row],[Offered Salary]]&lt;$O$27,"Low",IF(Table3_1[[#This Row],[Offered Salary]]&gt;$O$28,"High",""))</f>
        <v/>
      </c>
      <c r="L5342" s="6">
        <f>((Table3_1[[#This Row],[Offered Salary]]-$O$25)/$O$26)</f>
        <v>0.47691997284812593</v>
      </c>
    </row>
    <row r="5343" spans="1:12" x14ac:dyDescent="0.3">
      <c r="A5343">
        <v>816081</v>
      </c>
      <c r="B5343" s="2">
        <v>41838</v>
      </c>
      <c r="C5343" s="3">
        <v>0.39687499999999998</v>
      </c>
      <c r="D5343" t="s">
        <v>31</v>
      </c>
      <c r="E5343" t="s">
        <v>27</v>
      </c>
      <c r="F5343" t="s">
        <v>17</v>
      </c>
      <c r="G5343" t="s">
        <v>2</v>
      </c>
      <c r="H5343">
        <v>64333</v>
      </c>
      <c r="I5343">
        <f>IF(Table3_1[[#This Row],[Status]]="Hired",1,0)</f>
        <v>1</v>
      </c>
      <c r="J5343" t="b">
        <f>OR((Table3_1[[#This Row],[Offered Salary]]&lt;$O$27),(Table3_1[[#This Row],[Offered Salary]]&gt;$O$28))</f>
        <v>0</v>
      </c>
      <c r="K5343" t="str">
        <f>IF(Table3_1[[#This Row],[Offered Salary]]&lt;$O$27,"Low",IF(Table3_1[[#This Row],[Offered Salary]]&gt;$O$28,"High",""))</f>
        <v/>
      </c>
      <c r="L5343" s="6">
        <f>((Table3_1[[#This Row],[Offered Salary]]-$O$25)/$O$26)</f>
        <v>0.49733558395967337</v>
      </c>
    </row>
    <row r="5344" spans="1:12" x14ac:dyDescent="0.3">
      <c r="A5344">
        <v>545956</v>
      </c>
      <c r="B5344" s="2">
        <v>41838</v>
      </c>
      <c r="C5344" s="3">
        <v>0.39723379629629629</v>
      </c>
      <c r="D5344" t="s">
        <v>31</v>
      </c>
      <c r="E5344" t="s">
        <v>27</v>
      </c>
      <c r="F5344" t="s">
        <v>17</v>
      </c>
      <c r="G5344" t="s">
        <v>2</v>
      </c>
      <c r="H5344">
        <v>8196</v>
      </c>
      <c r="I5344">
        <f>IF(Table3_1[[#This Row],[Status]]="Hired",1,0)</f>
        <v>1</v>
      </c>
      <c r="J5344" t="b">
        <f>OR((Table3_1[[#This Row],[Offered Salary]]&lt;$O$27),(Table3_1[[#This Row],[Offered Salary]]&gt;$O$28))</f>
        <v>1</v>
      </c>
      <c r="K5344" t="str">
        <f>IF(Table3_1[[#This Row],[Offered Salary]]&lt;$O$27,"Low",IF(Table3_1[[#This Row],[Offered Salary]]&gt;$O$28,"High",""))</f>
        <v>Low</v>
      </c>
      <c r="L5344" s="6">
        <f>((Table3_1[[#This Row],[Offered Salary]]-$O$25)/$O$26)</f>
        <v>-1.4484558608093239</v>
      </c>
    </row>
    <row r="5345" spans="1:12" x14ac:dyDescent="0.3">
      <c r="A5345">
        <v>865579</v>
      </c>
      <c r="B5345" s="2">
        <v>41848</v>
      </c>
      <c r="C5345" s="3">
        <v>0.34472222222222221</v>
      </c>
      <c r="D5345" t="s">
        <v>31</v>
      </c>
      <c r="E5345" t="s">
        <v>27</v>
      </c>
      <c r="F5345" t="s">
        <v>17</v>
      </c>
      <c r="G5345" t="s">
        <v>2</v>
      </c>
      <c r="H5345">
        <v>10302</v>
      </c>
      <c r="I5345">
        <f>IF(Table3_1[[#This Row],[Status]]="Hired",1,0)</f>
        <v>1</v>
      </c>
      <c r="J5345" t="b">
        <f>OR((Table3_1[[#This Row],[Offered Salary]]&lt;$O$27),(Table3_1[[#This Row],[Offered Salary]]&gt;$O$28))</f>
        <v>1</v>
      </c>
      <c r="K5345" t="str">
        <f>IF(Table3_1[[#This Row],[Offered Salary]]&lt;$O$27,"Low",IF(Table3_1[[#This Row],[Offered Salary]]&gt;$O$28,"High",""))</f>
        <v>Low</v>
      </c>
      <c r="L5345" s="6">
        <f>((Table3_1[[#This Row],[Offered Salary]]-$O$25)/$O$26)</f>
        <v>-1.3754587861048773</v>
      </c>
    </row>
    <row r="5346" spans="1:12" x14ac:dyDescent="0.3">
      <c r="A5346">
        <v>777814</v>
      </c>
      <c r="B5346" s="2">
        <v>41848</v>
      </c>
      <c r="C5346" s="3">
        <v>0.34616898148148151</v>
      </c>
      <c r="D5346" t="s">
        <v>31</v>
      </c>
      <c r="E5346" t="s">
        <v>29</v>
      </c>
      <c r="F5346" t="s">
        <v>17</v>
      </c>
      <c r="G5346" t="s">
        <v>2</v>
      </c>
      <c r="H5346">
        <v>16771</v>
      </c>
      <c r="I5346">
        <f>IF(Table3_1[[#This Row],[Status]]="Hired",1,0)</f>
        <v>1</v>
      </c>
      <c r="J5346" t="b">
        <f>OR((Table3_1[[#This Row],[Offered Salary]]&lt;$O$27),(Table3_1[[#This Row],[Offered Salary]]&gt;$O$28))</f>
        <v>0</v>
      </c>
      <c r="K5346" t="str">
        <f>IF(Table3_1[[#This Row],[Offered Salary]]&lt;$O$27,"Low",IF(Table3_1[[#This Row],[Offered Salary]]&gt;$O$28,"High",""))</f>
        <v/>
      </c>
      <c r="L5346" s="6">
        <f>((Table3_1[[#This Row],[Offered Salary]]-$O$25)/$O$26)</f>
        <v>-1.151233678667525</v>
      </c>
    </row>
    <row r="5347" spans="1:12" x14ac:dyDescent="0.3">
      <c r="A5347">
        <v>546214</v>
      </c>
      <c r="B5347" s="2">
        <v>41880</v>
      </c>
      <c r="C5347" s="3">
        <v>0.39679398148148148</v>
      </c>
      <c r="D5347" t="s">
        <v>31</v>
      </c>
      <c r="E5347" t="s">
        <v>27</v>
      </c>
      <c r="F5347" t="s">
        <v>20</v>
      </c>
      <c r="G5347" t="s">
        <v>2</v>
      </c>
      <c r="H5347">
        <v>35173</v>
      </c>
      <c r="I5347">
        <f>IF(Table3_1[[#This Row],[Status]]="Hired",1,0)</f>
        <v>1</v>
      </c>
      <c r="J5347" t="b">
        <f>OR((Table3_1[[#This Row],[Offered Salary]]&lt;$O$27),(Table3_1[[#This Row],[Offered Salary]]&gt;$O$28))</f>
        <v>0</v>
      </c>
      <c r="K5347" t="str">
        <f>IF(Table3_1[[#This Row],[Offered Salary]]&lt;$O$27,"Low",IF(Table3_1[[#This Row],[Offered Salary]]&gt;$O$28,"High",""))</f>
        <v/>
      </c>
      <c r="L5347" s="6">
        <f>((Table3_1[[#This Row],[Offered Salary]]-$O$25)/$O$26)</f>
        <v>-0.51339314271727687</v>
      </c>
    </row>
    <row r="5348" spans="1:12" x14ac:dyDescent="0.3">
      <c r="A5348">
        <v>405649</v>
      </c>
      <c r="B5348" s="2">
        <v>41880</v>
      </c>
      <c r="C5348" s="3">
        <v>0.39738425925925924</v>
      </c>
      <c r="D5348" t="s">
        <v>31</v>
      </c>
      <c r="E5348" t="s">
        <v>29</v>
      </c>
      <c r="F5348" t="s">
        <v>20</v>
      </c>
      <c r="G5348" t="s">
        <v>2</v>
      </c>
      <c r="H5348">
        <v>21407</v>
      </c>
      <c r="I5348">
        <f>IF(Table3_1[[#This Row],[Status]]="Hired",1,0)</f>
        <v>1</v>
      </c>
      <c r="J5348" t="b">
        <f>OR((Table3_1[[#This Row],[Offered Salary]]&lt;$O$27),(Table3_1[[#This Row],[Offered Salary]]&gt;$O$28))</f>
        <v>0</v>
      </c>
      <c r="K5348" t="str">
        <f>IF(Table3_1[[#This Row],[Offered Salary]]&lt;$O$27,"Low",IF(Table3_1[[#This Row],[Offered Salary]]&gt;$O$28,"High",""))</f>
        <v/>
      </c>
      <c r="L5348" s="6">
        <f>((Table3_1[[#This Row],[Offered Salary]]-$O$25)/$O$26)</f>
        <v>-0.99054306217663546</v>
      </c>
    </row>
    <row r="5349" spans="1:12" x14ac:dyDescent="0.3">
      <c r="A5349">
        <v>416139</v>
      </c>
      <c r="B5349" s="2">
        <v>41880</v>
      </c>
      <c r="C5349" s="3">
        <v>0.39893518518518517</v>
      </c>
      <c r="D5349" t="s">
        <v>31</v>
      </c>
      <c r="E5349" t="s">
        <v>27</v>
      </c>
      <c r="F5349" t="s">
        <v>20</v>
      </c>
      <c r="G5349" t="s">
        <v>2</v>
      </c>
      <c r="H5349">
        <v>17002</v>
      </c>
      <c r="I5349">
        <f>IF(Table3_1[[#This Row],[Status]]="Hired",1,0)</f>
        <v>1</v>
      </c>
      <c r="J5349" t="b">
        <f>OR((Table3_1[[#This Row],[Offered Salary]]&lt;$O$27),(Table3_1[[#This Row],[Offered Salary]]&gt;$O$28))</f>
        <v>0</v>
      </c>
      <c r="K5349" t="str">
        <f>IF(Table3_1[[#This Row],[Offered Salary]]&lt;$O$27,"Low",IF(Table3_1[[#This Row],[Offered Salary]]&gt;$O$28,"High",""))</f>
        <v/>
      </c>
      <c r="L5349" s="6">
        <f>((Table3_1[[#This Row],[Offered Salary]]-$O$25)/$O$26)</f>
        <v>-1.1432268770261542</v>
      </c>
    </row>
    <row r="5350" spans="1:12" x14ac:dyDescent="0.3">
      <c r="A5350">
        <v>570273</v>
      </c>
      <c r="B5350" s="2">
        <v>41862</v>
      </c>
      <c r="C5350" s="3">
        <v>0.39662037037037035</v>
      </c>
      <c r="D5350" t="s">
        <v>31</v>
      </c>
      <c r="E5350" t="s">
        <v>27</v>
      </c>
      <c r="F5350" t="s">
        <v>18</v>
      </c>
      <c r="G5350" t="s">
        <v>10</v>
      </c>
      <c r="H5350">
        <v>37537</v>
      </c>
      <c r="I5350">
        <f>IF(Table3_1[[#This Row],[Status]]="Hired",1,0)</f>
        <v>1</v>
      </c>
      <c r="J5350" t="b">
        <f>OR((Table3_1[[#This Row],[Offered Salary]]&lt;$O$27),(Table3_1[[#This Row],[Offered Salary]]&gt;$O$28))</f>
        <v>0</v>
      </c>
      <c r="K5350" t="str">
        <f>IF(Table3_1[[#This Row],[Offered Salary]]&lt;$O$27,"Low",IF(Table3_1[[#This Row],[Offered Salary]]&gt;$O$28,"High",""))</f>
        <v/>
      </c>
      <c r="L5350" s="6">
        <f>((Table3_1[[#This Row],[Offered Salary]]-$O$25)/$O$26)</f>
        <v>-0.43145340643935132</v>
      </c>
    </row>
    <row r="5351" spans="1:12" x14ac:dyDescent="0.3">
      <c r="A5351">
        <v>205159</v>
      </c>
      <c r="B5351" s="2">
        <v>41869</v>
      </c>
      <c r="C5351" s="3">
        <v>0.39704861111111112</v>
      </c>
      <c r="D5351" t="s">
        <v>31</v>
      </c>
      <c r="E5351" t="s">
        <v>27</v>
      </c>
      <c r="F5351" t="s">
        <v>17</v>
      </c>
      <c r="G5351" t="s">
        <v>2</v>
      </c>
      <c r="H5351">
        <v>64183</v>
      </c>
      <c r="I5351">
        <f>IF(Table3_1[[#This Row],[Status]]="Hired",1,0)</f>
        <v>1</v>
      </c>
      <c r="J5351" t="b">
        <f>OR((Table3_1[[#This Row],[Offered Salary]]&lt;$O$27),(Table3_1[[#This Row],[Offered Salary]]&gt;$O$28))</f>
        <v>0</v>
      </c>
      <c r="K5351" t="str">
        <f>IF(Table3_1[[#This Row],[Offered Salary]]&lt;$O$27,"Low",IF(Table3_1[[#This Row],[Offered Salary]]&gt;$O$28,"High",""))</f>
        <v/>
      </c>
      <c r="L5351" s="6">
        <f>((Table3_1[[#This Row],[Offered Salary]]-$O$25)/$O$26)</f>
        <v>0.49213636211462736</v>
      </c>
    </row>
    <row r="5352" spans="1:12" x14ac:dyDescent="0.3">
      <c r="A5352">
        <v>205366</v>
      </c>
      <c r="B5352" s="2">
        <v>41827</v>
      </c>
      <c r="C5352" s="3">
        <v>0.39734953703703701</v>
      </c>
      <c r="D5352" t="s">
        <v>31</v>
      </c>
      <c r="E5352" t="s">
        <v>29</v>
      </c>
      <c r="F5352" t="s">
        <v>20</v>
      </c>
      <c r="G5352" t="s">
        <v>10</v>
      </c>
      <c r="H5352">
        <v>98558</v>
      </c>
      <c r="I5352">
        <f>IF(Table3_1[[#This Row],[Status]]="Hired",1,0)</f>
        <v>1</v>
      </c>
      <c r="J5352" t="b">
        <f>OR((Table3_1[[#This Row],[Offered Salary]]&lt;$O$27),(Table3_1[[#This Row],[Offered Salary]]&gt;$O$28))</f>
        <v>0</v>
      </c>
      <c r="K5352" t="str">
        <f>IF(Table3_1[[#This Row],[Offered Salary]]&lt;$O$27,"Low",IF(Table3_1[[#This Row],[Offered Salary]]&gt;$O$28,"High",""))</f>
        <v/>
      </c>
      <c r="L5352" s="6">
        <f>((Table3_1[[#This Row],[Offered Salary]]-$O$25)/$O$26)</f>
        <v>1.6836247016043449</v>
      </c>
    </row>
    <row r="5353" spans="1:12" x14ac:dyDescent="0.3">
      <c r="A5353">
        <v>127082</v>
      </c>
      <c r="B5353" s="2">
        <v>41830</v>
      </c>
      <c r="C5353" s="3">
        <v>0.54859953703703701</v>
      </c>
      <c r="D5353" t="s">
        <v>31</v>
      </c>
      <c r="E5353" t="s">
        <v>27</v>
      </c>
      <c r="F5353" t="s">
        <v>20</v>
      </c>
      <c r="G5353" t="s">
        <v>10</v>
      </c>
      <c r="H5353">
        <v>95300</v>
      </c>
      <c r="I5353">
        <f>IF(Table3_1[[#This Row],[Status]]="Hired",1,0)</f>
        <v>1</v>
      </c>
      <c r="J5353" t="b">
        <f>OR((Table3_1[[#This Row],[Offered Salary]]&lt;$O$27),(Table3_1[[#This Row],[Offered Salary]]&gt;$O$28))</f>
        <v>0</v>
      </c>
      <c r="K5353" t="str">
        <f>IF(Table3_1[[#This Row],[Offered Salary]]&lt;$O$27,"Low",IF(Table3_1[[#This Row],[Offered Salary]]&gt;$O$28,"High",""))</f>
        <v/>
      </c>
      <c r="L5353" s="6">
        <f>((Table3_1[[#This Row],[Offered Salary]]-$O$25)/$O$26)</f>
        <v>1.5706976031299449</v>
      </c>
    </row>
    <row r="5354" spans="1:12" x14ac:dyDescent="0.3">
      <c r="A5354">
        <v>767348</v>
      </c>
      <c r="B5354" s="2">
        <v>41830</v>
      </c>
      <c r="C5354" s="3">
        <v>0.55094907407407412</v>
      </c>
      <c r="D5354" t="s">
        <v>31</v>
      </c>
      <c r="E5354" t="s">
        <v>27</v>
      </c>
      <c r="F5354" t="s">
        <v>20</v>
      </c>
      <c r="G5354" t="s">
        <v>10</v>
      </c>
      <c r="H5354">
        <v>11288</v>
      </c>
      <c r="I5354">
        <f>IF(Table3_1[[#This Row],[Status]]="Hired",1,0)</f>
        <v>1</v>
      </c>
      <c r="J5354" t="b">
        <f>OR((Table3_1[[#This Row],[Offered Salary]]&lt;$O$27),(Table3_1[[#This Row],[Offered Salary]]&gt;$O$28))</f>
        <v>1</v>
      </c>
      <c r="K5354" t="str">
        <f>IF(Table3_1[[#This Row],[Offered Salary]]&lt;$O$27,"Low",IF(Table3_1[[#This Row],[Offered Salary]]&gt;$O$28,"High",""))</f>
        <v>Low</v>
      </c>
      <c r="L5354" s="6">
        <f>((Table3_1[[#This Row],[Offered Salary]]-$O$25)/$O$26)</f>
        <v>-1.3412825678434415</v>
      </c>
    </row>
    <row r="5355" spans="1:12" x14ac:dyDescent="0.3">
      <c r="A5355">
        <v>277678</v>
      </c>
      <c r="B5355" s="2">
        <v>41830</v>
      </c>
      <c r="C5355" s="3">
        <v>0.55158564814814814</v>
      </c>
      <c r="D5355" t="s">
        <v>30</v>
      </c>
      <c r="E5355" t="s">
        <v>27</v>
      </c>
      <c r="F5355" t="s">
        <v>20</v>
      </c>
      <c r="G5355" t="s">
        <v>10</v>
      </c>
      <c r="H5355">
        <v>55842</v>
      </c>
      <c r="I5355">
        <f>IF(Table3_1[[#This Row],[Status]]="Hired",1,0)</f>
        <v>0</v>
      </c>
      <c r="J5355" t="b">
        <f>OR((Table3_1[[#This Row],[Offered Salary]]&lt;$O$27),(Table3_1[[#This Row],[Offered Salary]]&gt;$O$28))</f>
        <v>0</v>
      </c>
      <c r="K5355" t="str">
        <f>IF(Table3_1[[#This Row],[Offered Salary]]&lt;$O$27,"Low",IF(Table3_1[[#This Row],[Offered Salary]]&gt;$O$28,"High",""))</f>
        <v/>
      </c>
      <c r="L5355" s="6">
        <f>((Table3_1[[#This Row],[Offered Salary]]-$O$25)/$O$26)</f>
        <v>0.20302496605110051</v>
      </c>
    </row>
    <row r="5356" spans="1:12" x14ac:dyDescent="0.3">
      <c r="A5356">
        <v>864519</v>
      </c>
      <c r="B5356" s="2">
        <v>41834</v>
      </c>
      <c r="C5356" s="3">
        <v>0.52900462962962957</v>
      </c>
      <c r="D5356" t="s">
        <v>31</v>
      </c>
      <c r="E5356" t="s">
        <v>27</v>
      </c>
      <c r="F5356" t="s">
        <v>20</v>
      </c>
      <c r="G5356" t="s">
        <v>10</v>
      </c>
      <c r="H5356">
        <v>98640</v>
      </c>
      <c r="I5356">
        <f>IF(Table3_1[[#This Row],[Status]]="Hired",1,0)</f>
        <v>1</v>
      </c>
      <c r="J5356" t="b">
        <f>OR((Table3_1[[#This Row],[Offered Salary]]&lt;$O$27),(Table3_1[[#This Row],[Offered Salary]]&gt;$O$28))</f>
        <v>0</v>
      </c>
      <c r="K5356" t="str">
        <f>IF(Table3_1[[#This Row],[Offered Salary]]&lt;$O$27,"Low",IF(Table3_1[[#This Row],[Offered Salary]]&gt;$O$28,"High",""))</f>
        <v/>
      </c>
      <c r="L5356" s="6">
        <f>((Table3_1[[#This Row],[Offered Salary]]-$O$25)/$O$26)</f>
        <v>1.6864669428796368</v>
      </c>
    </row>
    <row r="5357" spans="1:12" x14ac:dyDescent="0.3">
      <c r="A5357">
        <v>226825</v>
      </c>
      <c r="B5357" s="2">
        <v>41842</v>
      </c>
      <c r="C5357" s="3">
        <v>7.8391203703703699E-2</v>
      </c>
      <c r="D5357" t="s">
        <v>31</v>
      </c>
      <c r="E5357" t="s">
        <v>29</v>
      </c>
      <c r="F5357" t="s">
        <v>20</v>
      </c>
      <c r="G5357" t="s">
        <v>10</v>
      </c>
      <c r="H5357">
        <v>2518</v>
      </c>
      <c r="I5357">
        <f>IF(Table3_1[[#This Row],[Status]]="Hired",1,0)</f>
        <v>1</v>
      </c>
      <c r="J5357" t="b">
        <f>OR((Table3_1[[#This Row],[Offered Salary]]&lt;$O$27),(Table3_1[[#This Row],[Offered Salary]]&gt;$O$28))</f>
        <v>1</v>
      </c>
      <c r="K5357" t="str">
        <f>IF(Table3_1[[#This Row],[Offered Salary]]&lt;$O$27,"Low",IF(Table3_1[[#This Row],[Offered Salary]]&gt;$O$28,"High",""))</f>
        <v>Low</v>
      </c>
      <c r="L5357" s="6">
        <f>((Table3_1[[#This Row],[Offered Salary]]-$O$25)/$O$26)</f>
        <v>-1.6452637383837998</v>
      </c>
    </row>
    <row r="5358" spans="1:12" x14ac:dyDescent="0.3">
      <c r="A5358">
        <v>229175</v>
      </c>
      <c r="B5358" s="2">
        <v>41845</v>
      </c>
      <c r="C5358" s="3">
        <v>0.48453703703703704</v>
      </c>
      <c r="D5358" t="s">
        <v>30</v>
      </c>
      <c r="E5358" t="s">
        <v>27</v>
      </c>
      <c r="F5358" t="s">
        <v>20</v>
      </c>
      <c r="G5358" t="s">
        <v>10</v>
      </c>
      <c r="H5358">
        <v>34777</v>
      </c>
      <c r="I5358">
        <f>IF(Table3_1[[#This Row],[Status]]="Hired",1,0)</f>
        <v>0</v>
      </c>
      <c r="J5358" t="b">
        <f>OR((Table3_1[[#This Row],[Offered Salary]]&lt;$O$27),(Table3_1[[#This Row],[Offered Salary]]&gt;$O$28))</f>
        <v>0</v>
      </c>
      <c r="K5358" t="str">
        <f>IF(Table3_1[[#This Row],[Offered Salary]]&lt;$O$27,"Low",IF(Table3_1[[#This Row],[Offered Salary]]&gt;$O$28,"High",""))</f>
        <v/>
      </c>
      <c r="L5358" s="6">
        <f>((Table3_1[[#This Row],[Offered Salary]]-$O$25)/$O$26)</f>
        <v>-0.52711908838819843</v>
      </c>
    </row>
    <row r="5359" spans="1:12" x14ac:dyDescent="0.3">
      <c r="A5359">
        <v>228437</v>
      </c>
      <c r="B5359" s="2">
        <v>41870</v>
      </c>
      <c r="C5359" s="3">
        <v>0.43793981481481481</v>
      </c>
      <c r="D5359" t="s">
        <v>30</v>
      </c>
      <c r="E5359" t="s">
        <v>27</v>
      </c>
      <c r="F5359" t="s">
        <v>20</v>
      </c>
      <c r="G5359" t="s">
        <v>10</v>
      </c>
      <c r="H5359">
        <v>65768</v>
      </c>
      <c r="I5359">
        <f>IF(Table3_1[[#This Row],[Status]]="Hired",1,0)</f>
        <v>0</v>
      </c>
      <c r="J5359" t="b">
        <f>OR((Table3_1[[#This Row],[Offered Salary]]&lt;$O$27),(Table3_1[[#This Row],[Offered Salary]]&gt;$O$28))</f>
        <v>0</v>
      </c>
      <c r="K5359" t="str">
        <f>IF(Table3_1[[#This Row],[Offered Salary]]&lt;$O$27,"Low",IF(Table3_1[[#This Row],[Offered Salary]]&gt;$O$28,"High",""))</f>
        <v/>
      </c>
      <c r="L5359" s="6">
        <f>((Table3_1[[#This Row],[Offered Salary]]-$O$25)/$O$26)</f>
        <v>0.54707480627728045</v>
      </c>
    </row>
    <row r="5360" spans="1:12" x14ac:dyDescent="0.3">
      <c r="A5360">
        <v>680787</v>
      </c>
      <c r="B5360" s="2">
        <v>41870</v>
      </c>
      <c r="C5360" s="3">
        <v>0.43831018518518516</v>
      </c>
      <c r="D5360" t="s">
        <v>31</v>
      </c>
      <c r="E5360" t="s">
        <v>29</v>
      </c>
      <c r="F5360" t="s">
        <v>20</v>
      </c>
      <c r="G5360" t="s">
        <v>10</v>
      </c>
      <c r="H5360">
        <v>48439</v>
      </c>
      <c r="I5360">
        <f>IF(Table3_1[[#This Row],[Status]]="Hired",1,0)</f>
        <v>1</v>
      </c>
      <c r="J5360" t="b">
        <f>OR((Table3_1[[#This Row],[Offered Salary]]&lt;$O$27),(Table3_1[[#This Row],[Offered Salary]]&gt;$O$28))</f>
        <v>0</v>
      </c>
      <c r="K5360" t="str">
        <f>IF(Table3_1[[#This Row],[Offered Salary]]&lt;$O$27,"Low",IF(Table3_1[[#This Row],[Offered Salary]]&gt;$O$28,"High",""))</f>
        <v/>
      </c>
      <c r="L5360" s="6">
        <f>((Table3_1[[#This Row],[Offered Salary]]-$O$25)/$O$26)</f>
        <v>-5.3573962741405072E-2</v>
      </c>
    </row>
    <row r="5361" spans="1:12" x14ac:dyDescent="0.3">
      <c r="A5361">
        <v>998198</v>
      </c>
      <c r="B5361" s="2">
        <v>41850</v>
      </c>
      <c r="C5361" s="3">
        <v>0.74932870370370375</v>
      </c>
      <c r="D5361" t="s">
        <v>31</v>
      </c>
      <c r="E5361" t="s">
        <v>27</v>
      </c>
      <c r="F5361" t="s">
        <v>17</v>
      </c>
      <c r="G5361" t="s">
        <v>10</v>
      </c>
      <c r="H5361">
        <v>82051</v>
      </c>
      <c r="I5361">
        <f>IF(Table3_1[[#This Row],[Status]]="Hired",1,0)</f>
        <v>1</v>
      </c>
      <c r="J5361" t="b">
        <f>OR((Table3_1[[#This Row],[Offered Salary]]&lt;$O$27),(Table3_1[[#This Row],[Offered Salary]]&gt;$O$28))</f>
        <v>0</v>
      </c>
      <c r="K5361" t="str">
        <f>IF(Table3_1[[#This Row],[Offered Salary]]&lt;$O$27,"Low",IF(Table3_1[[#This Row],[Offered Salary]]&gt;$O$28,"High",""))</f>
        <v/>
      </c>
      <c r="L5361" s="6">
        <f>((Table3_1[[#This Row],[Offered Salary]]-$O$25)/$O$26)</f>
        <v>1.1114676682965117</v>
      </c>
    </row>
    <row r="5362" spans="1:12" x14ac:dyDescent="0.3">
      <c r="A5362">
        <v>916063</v>
      </c>
      <c r="B5362" s="2">
        <v>41851</v>
      </c>
      <c r="C5362" s="3">
        <v>0.29380787037037037</v>
      </c>
      <c r="D5362" t="s">
        <v>31</v>
      </c>
      <c r="E5362" t="s">
        <v>29</v>
      </c>
      <c r="F5362" t="s">
        <v>17</v>
      </c>
      <c r="G5362" t="s">
        <v>10</v>
      </c>
      <c r="H5362">
        <v>42610</v>
      </c>
      <c r="I5362">
        <f>IF(Table3_1[[#This Row],[Status]]="Hired",1,0)</f>
        <v>1</v>
      </c>
      <c r="J5362" t="b">
        <f>OR((Table3_1[[#This Row],[Offered Salary]]&lt;$O$27),(Table3_1[[#This Row],[Offered Salary]]&gt;$O$28))</f>
        <v>0</v>
      </c>
      <c r="K5362" t="str">
        <f>IF(Table3_1[[#This Row],[Offered Salary]]&lt;$O$27,"Low",IF(Table3_1[[#This Row],[Offered Salary]]&gt;$O$28,"High",""))</f>
        <v/>
      </c>
      <c r="L5362" s="6">
        <f>((Table3_1[[#This Row],[Offered Salary]]-$O$25)/$O$26)</f>
        <v>-0.25561572363989421</v>
      </c>
    </row>
    <row r="5363" spans="1:12" x14ac:dyDescent="0.3">
      <c r="A5363">
        <v>17272</v>
      </c>
      <c r="B5363" s="2">
        <v>41870</v>
      </c>
      <c r="C5363" s="3">
        <v>0.39709490740740738</v>
      </c>
      <c r="D5363" t="s">
        <v>31</v>
      </c>
      <c r="E5363" t="s">
        <v>27</v>
      </c>
      <c r="F5363" t="s">
        <v>17</v>
      </c>
      <c r="G5363" t="s">
        <v>10</v>
      </c>
      <c r="H5363">
        <v>35716</v>
      </c>
      <c r="I5363">
        <f>IF(Table3_1[[#This Row],[Status]]="Hired",1,0)</f>
        <v>1</v>
      </c>
      <c r="J5363" t="b">
        <f>OR((Table3_1[[#This Row],[Offered Salary]]&lt;$O$27),(Table3_1[[#This Row],[Offered Salary]]&gt;$O$28))</f>
        <v>0</v>
      </c>
      <c r="K5363" t="str">
        <f>IF(Table3_1[[#This Row],[Offered Salary]]&lt;$O$27,"Low",IF(Table3_1[[#This Row],[Offered Salary]]&gt;$O$28,"High",""))</f>
        <v/>
      </c>
      <c r="L5363" s="6">
        <f>((Table3_1[[#This Row],[Offered Salary]]-$O$25)/$O$26)</f>
        <v>-0.49457195963821021</v>
      </c>
    </row>
    <row r="5364" spans="1:12" x14ac:dyDescent="0.3">
      <c r="A5364">
        <v>417612</v>
      </c>
      <c r="B5364" s="2">
        <v>41876</v>
      </c>
      <c r="C5364" s="3">
        <v>0.40804398148148147</v>
      </c>
      <c r="D5364" t="s">
        <v>31</v>
      </c>
      <c r="E5364" t="s">
        <v>27</v>
      </c>
      <c r="F5364" t="s">
        <v>17</v>
      </c>
      <c r="G5364" t="s">
        <v>2</v>
      </c>
      <c r="H5364">
        <v>30769</v>
      </c>
      <c r="I5364">
        <f>IF(Table3_1[[#This Row],[Status]]="Hired",1,0)</f>
        <v>1</v>
      </c>
      <c r="J5364" t="b">
        <f>OR((Table3_1[[#This Row],[Offered Salary]]&lt;$O$27),(Table3_1[[#This Row],[Offered Salary]]&gt;$O$28))</f>
        <v>0</v>
      </c>
      <c r="K5364" t="str">
        <f>IF(Table3_1[[#This Row],[Offered Salary]]&lt;$O$27,"Low",IF(Table3_1[[#This Row],[Offered Salary]]&gt;$O$28,"High",""))</f>
        <v/>
      </c>
      <c r="L5364" s="6">
        <f>((Table3_1[[#This Row],[Offered Salary]]-$O$25)/$O$26)</f>
        <v>-0.66604229608782861</v>
      </c>
    </row>
    <row r="5365" spans="1:12" x14ac:dyDescent="0.3">
      <c r="A5365">
        <v>555537</v>
      </c>
      <c r="B5365" s="2">
        <v>41828</v>
      </c>
      <c r="C5365" s="3">
        <v>0.30268518518518517</v>
      </c>
      <c r="D5365" t="s">
        <v>31</v>
      </c>
      <c r="E5365" t="s">
        <v>29</v>
      </c>
      <c r="F5365" t="s">
        <v>12</v>
      </c>
      <c r="G5365" t="s">
        <v>2</v>
      </c>
      <c r="H5365">
        <v>30442</v>
      </c>
      <c r="I5365">
        <f>IF(Table3_1[[#This Row],[Status]]="Hired",1,0)</f>
        <v>1</v>
      </c>
      <c r="J5365" t="b">
        <f>OR((Table3_1[[#This Row],[Offered Salary]]&lt;$O$27),(Table3_1[[#This Row],[Offered Salary]]&gt;$O$28))</f>
        <v>0</v>
      </c>
      <c r="K5365" t="str">
        <f>IF(Table3_1[[#This Row],[Offered Salary]]&lt;$O$27,"Low",IF(Table3_1[[#This Row],[Offered Salary]]&gt;$O$28,"High",""))</f>
        <v/>
      </c>
      <c r="L5365" s="6">
        <f>((Table3_1[[#This Row],[Offered Salary]]-$O$25)/$O$26)</f>
        <v>-0.67737659971002895</v>
      </c>
    </row>
    <row r="5366" spans="1:12" x14ac:dyDescent="0.3">
      <c r="A5366">
        <v>653413</v>
      </c>
      <c r="B5366" s="2">
        <v>41828</v>
      </c>
      <c r="C5366" s="3">
        <v>0.30311342592592594</v>
      </c>
      <c r="D5366" t="s">
        <v>30</v>
      </c>
      <c r="E5366" t="s">
        <v>29</v>
      </c>
      <c r="F5366" t="s">
        <v>12</v>
      </c>
      <c r="G5366" t="s">
        <v>2</v>
      </c>
      <c r="H5366">
        <v>16509</v>
      </c>
      <c r="I5366">
        <f>IF(Table3_1[[#This Row],[Status]]="Hired",1,0)</f>
        <v>0</v>
      </c>
      <c r="J5366" t="b">
        <f>OR((Table3_1[[#This Row],[Offered Salary]]&lt;$O$27),(Table3_1[[#This Row],[Offered Salary]]&gt;$O$28))</f>
        <v>0</v>
      </c>
      <c r="K5366" t="str">
        <f>IF(Table3_1[[#This Row],[Offered Salary]]&lt;$O$27,"Low",IF(Table3_1[[#This Row],[Offered Salary]]&gt;$O$28,"High",""))</f>
        <v/>
      </c>
      <c r="L5366" s="6">
        <f>((Table3_1[[#This Row],[Offered Salary]]-$O$25)/$O$26)</f>
        <v>-1.1603149861568722</v>
      </c>
    </row>
    <row r="5367" spans="1:12" x14ac:dyDescent="0.3">
      <c r="A5367">
        <v>584633</v>
      </c>
      <c r="B5367" s="2">
        <v>41828</v>
      </c>
      <c r="C5367" s="3">
        <v>0.30357638888888888</v>
      </c>
      <c r="D5367" t="s">
        <v>31</v>
      </c>
      <c r="E5367" t="s">
        <v>27</v>
      </c>
      <c r="F5367" t="s">
        <v>12</v>
      </c>
      <c r="G5367" t="s">
        <v>2</v>
      </c>
      <c r="H5367">
        <v>41137</v>
      </c>
      <c r="I5367">
        <f>IF(Table3_1[[#This Row],[Status]]="Hired",1,0)</f>
        <v>1</v>
      </c>
      <c r="J5367" t="b">
        <f>OR((Table3_1[[#This Row],[Offered Salary]]&lt;$O$27),(Table3_1[[#This Row],[Offered Salary]]&gt;$O$28))</f>
        <v>0</v>
      </c>
      <c r="K5367" t="str">
        <f>IF(Table3_1[[#This Row],[Offered Salary]]&lt;$O$27,"Low",IF(Table3_1[[#This Row],[Offered Salary]]&gt;$O$28,"High",""))</f>
        <v/>
      </c>
      <c r="L5367" s="6">
        <f>((Table3_1[[#This Row],[Offered Salary]]-$O$25)/$O$26)</f>
        <v>-0.30667208215824632</v>
      </c>
    </row>
    <row r="5368" spans="1:12" x14ac:dyDescent="0.3">
      <c r="A5368">
        <v>837629</v>
      </c>
      <c r="B5368" s="2">
        <v>41830</v>
      </c>
      <c r="C5368" s="3">
        <v>0.40195601851851853</v>
      </c>
      <c r="D5368" t="s">
        <v>31</v>
      </c>
      <c r="E5368" t="s">
        <v>29</v>
      </c>
      <c r="F5368" t="s">
        <v>12</v>
      </c>
      <c r="G5368" t="s">
        <v>2</v>
      </c>
      <c r="H5368">
        <v>70354</v>
      </c>
      <c r="I5368">
        <f>IF(Table3_1[[#This Row],[Status]]="Hired",1,0)</f>
        <v>1</v>
      </c>
      <c r="J5368" t="b">
        <f>OR((Table3_1[[#This Row],[Offered Salary]]&lt;$O$27),(Table3_1[[#This Row],[Offered Salary]]&gt;$O$28))</f>
        <v>0</v>
      </c>
      <c r="K5368" t="str">
        <f>IF(Table3_1[[#This Row],[Offered Salary]]&lt;$O$27,"Low",IF(Table3_1[[#This Row],[Offered Salary]]&gt;$O$28,"High",""))</f>
        <v/>
      </c>
      <c r="L5368" s="6">
        <f>((Table3_1[[#This Row],[Offered Salary]]-$O$25)/$O$26)</f>
        <v>0.70603234881982146</v>
      </c>
    </row>
    <row r="5369" spans="1:12" x14ac:dyDescent="0.3">
      <c r="A5369">
        <v>495708</v>
      </c>
      <c r="B5369" s="2">
        <v>41834</v>
      </c>
      <c r="C5369" s="3">
        <v>0.65334490740740736</v>
      </c>
      <c r="D5369" t="s">
        <v>30</v>
      </c>
      <c r="E5369" t="s">
        <v>27</v>
      </c>
      <c r="F5369" t="s">
        <v>12</v>
      </c>
      <c r="G5369" t="s">
        <v>2</v>
      </c>
      <c r="H5369">
        <v>7713</v>
      </c>
      <c r="I5369">
        <f>IF(Table3_1[[#This Row],[Status]]="Hired",1,0)</f>
        <v>0</v>
      </c>
      <c r="J5369" t="b">
        <f>OR((Table3_1[[#This Row],[Offered Salary]]&lt;$O$27),(Table3_1[[#This Row],[Offered Salary]]&gt;$O$28))</f>
        <v>1</v>
      </c>
      <c r="K5369" t="str">
        <f>IF(Table3_1[[#This Row],[Offered Salary]]&lt;$O$27,"Low",IF(Table3_1[[#This Row],[Offered Salary]]&gt;$O$28,"High",""))</f>
        <v>Low</v>
      </c>
      <c r="L5369" s="6">
        <f>((Table3_1[[#This Row],[Offered Salary]]-$O$25)/$O$26)</f>
        <v>-1.4651973551503721</v>
      </c>
    </row>
    <row r="5370" spans="1:12" x14ac:dyDescent="0.3">
      <c r="A5370">
        <v>149176</v>
      </c>
      <c r="B5370" s="2">
        <v>41834</v>
      </c>
      <c r="C5370" s="3">
        <v>0.65369212962962964</v>
      </c>
      <c r="D5370" t="s">
        <v>31</v>
      </c>
      <c r="E5370" t="s">
        <v>29</v>
      </c>
      <c r="F5370" t="s">
        <v>12</v>
      </c>
      <c r="G5370" t="s">
        <v>2</v>
      </c>
      <c r="H5370">
        <v>58976</v>
      </c>
      <c r="I5370">
        <f>IF(Table3_1[[#This Row],[Status]]="Hired",1,0)</f>
        <v>1</v>
      </c>
      <c r="J5370" t="b">
        <f>OR((Table3_1[[#This Row],[Offered Salary]]&lt;$O$27),(Table3_1[[#This Row],[Offered Salary]]&gt;$O$28))</f>
        <v>0</v>
      </c>
      <c r="K5370" t="str">
        <f>IF(Table3_1[[#This Row],[Offered Salary]]&lt;$O$27,"Low",IF(Table3_1[[#This Row],[Offered Salary]]&gt;$O$28,"High",""))</f>
        <v/>
      </c>
      <c r="L5370" s="6">
        <f>((Table3_1[[#This Row],[Offered Salary]]-$O$25)/$O$26)</f>
        <v>0.31165404113359579</v>
      </c>
    </row>
    <row r="5371" spans="1:12" x14ac:dyDescent="0.3">
      <c r="A5371">
        <v>511867</v>
      </c>
      <c r="B5371" s="2">
        <v>41837</v>
      </c>
      <c r="C5371" s="3">
        <v>0.50063657407407403</v>
      </c>
      <c r="D5371" t="s">
        <v>31</v>
      </c>
      <c r="E5371" t="s">
        <v>29</v>
      </c>
      <c r="F5371" t="s">
        <v>12</v>
      </c>
      <c r="G5371" t="s">
        <v>2</v>
      </c>
      <c r="H5371">
        <v>18000</v>
      </c>
      <c r="I5371">
        <f>IF(Table3_1[[#This Row],[Status]]="Hired",1,0)</f>
        <v>1</v>
      </c>
      <c r="J5371" t="b">
        <f>OR((Table3_1[[#This Row],[Offered Salary]]&lt;$O$27),(Table3_1[[#This Row],[Offered Salary]]&gt;$O$28))</f>
        <v>0</v>
      </c>
      <c r="K5371" t="str">
        <f>IF(Table3_1[[#This Row],[Offered Salary]]&lt;$O$27,"Low",IF(Table3_1[[#This Row],[Offered Salary]]&gt;$O$28,"High",""))</f>
        <v/>
      </c>
      <c r="L5371" s="6">
        <f>((Table3_1[[#This Row],[Offered Salary]]-$O$25)/$O$26)</f>
        <v>-1.1086347210171146</v>
      </c>
    </row>
    <row r="5372" spans="1:12" x14ac:dyDescent="0.3">
      <c r="A5372">
        <v>262729</v>
      </c>
      <c r="B5372" s="2">
        <v>41828</v>
      </c>
      <c r="C5372" s="3">
        <v>0.39831018518518518</v>
      </c>
      <c r="D5372" t="s">
        <v>31</v>
      </c>
      <c r="E5372" t="s">
        <v>27</v>
      </c>
      <c r="F5372" t="s">
        <v>12</v>
      </c>
      <c r="G5372" t="s">
        <v>2</v>
      </c>
      <c r="H5372">
        <v>14946</v>
      </c>
      <c r="I5372">
        <f>IF(Table3_1[[#This Row],[Status]]="Hired",1,0)</f>
        <v>1</v>
      </c>
      <c r="J5372" t="b">
        <f>OR((Table3_1[[#This Row],[Offered Salary]]&lt;$O$27),(Table3_1[[#This Row],[Offered Salary]]&gt;$O$28))</f>
        <v>0</v>
      </c>
      <c r="K5372" t="str">
        <f>IF(Table3_1[[#This Row],[Offered Salary]]&lt;$O$27,"Low",IF(Table3_1[[#This Row],[Offered Salary]]&gt;$O$28,"High",""))</f>
        <v/>
      </c>
      <c r="L5372" s="6">
        <f>((Table3_1[[#This Row],[Offered Salary]]-$O$25)/$O$26)</f>
        <v>-1.2144908777822518</v>
      </c>
    </row>
    <row r="5373" spans="1:12" x14ac:dyDescent="0.3">
      <c r="A5373">
        <v>882861</v>
      </c>
      <c r="B5373" s="2">
        <v>41828</v>
      </c>
      <c r="C5373" s="3">
        <v>0.39940972222222221</v>
      </c>
      <c r="D5373" t="s">
        <v>31</v>
      </c>
      <c r="E5373" t="s">
        <v>29</v>
      </c>
      <c r="F5373" t="s">
        <v>12</v>
      </c>
      <c r="G5373" t="s">
        <v>2</v>
      </c>
      <c r="H5373">
        <v>21461</v>
      </c>
      <c r="I5373">
        <f>IF(Table3_1[[#This Row],[Status]]="Hired",1,0)</f>
        <v>1</v>
      </c>
      <c r="J5373" t="b">
        <f>OR((Table3_1[[#This Row],[Offered Salary]]&lt;$O$27),(Table3_1[[#This Row],[Offered Salary]]&gt;$O$28))</f>
        <v>0</v>
      </c>
      <c r="K5373" t="str">
        <f>IF(Table3_1[[#This Row],[Offered Salary]]&lt;$O$27,"Low",IF(Table3_1[[#This Row],[Offered Salary]]&gt;$O$28,"High",""))</f>
        <v/>
      </c>
      <c r="L5373" s="6">
        <f>((Table3_1[[#This Row],[Offered Salary]]-$O$25)/$O$26)</f>
        <v>-0.98867134231241893</v>
      </c>
    </row>
    <row r="5374" spans="1:12" x14ac:dyDescent="0.3">
      <c r="A5374">
        <v>861742</v>
      </c>
      <c r="B5374" s="2">
        <v>41830</v>
      </c>
      <c r="C5374" s="3">
        <v>0.44695601851851852</v>
      </c>
      <c r="D5374" t="s">
        <v>31</v>
      </c>
      <c r="E5374" t="s">
        <v>29</v>
      </c>
      <c r="F5374" t="s">
        <v>12</v>
      </c>
      <c r="G5374" t="s">
        <v>2</v>
      </c>
      <c r="H5374">
        <v>95338</v>
      </c>
      <c r="I5374">
        <f>IF(Table3_1[[#This Row],[Status]]="Hired",1,0)</f>
        <v>1</v>
      </c>
      <c r="J5374" t="b">
        <f>OR((Table3_1[[#This Row],[Offered Salary]]&lt;$O$27),(Table3_1[[#This Row],[Offered Salary]]&gt;$O$28))</f>
        <v>0</v>
      </c>
      <c r="K5374" t="str">
        <f>IF(Table3_1[[#This Row],[Offered Salary]]&lt;$O$27,"Low",IF(Table3_1[[#This Row],[Offered Salary]]&gt;$O$28,"High",""))</f>
        <v/>
      </c>
      <c r="L5374" s="6">
        <f>((Table3_1[[#This Row],[Offered Salary]]-$O$25)/$O$26)</f>
        <v>1.57201473933069</v>
      </c>
    </row>
    <row r="5375" spans="1:12" x14ac:dyDescent="0.3">
      <c r="A5375">
        <v>860895</v>
      </c>
      <c r="B5375" s="2">
        <v>41830</v>
      </c>
      <c r="C5375" s="3">
        <v>0.44798611111111108</v>
      </c>
      <c r="D5375" t="s">
        <v>31</v>
      </c>
      <c r="E5375" t="s">
        <v>29</v>
      </c>
      <c r="F5375" t="s">
        <v>12</v>
      </c>
      <c r="G5375" t="s">
        <v>2</v>
      </c>
      <c r="H5375">
        <v>73505</v>
      </c>
      <c r="I5375">
        <f>IF(Table3_1[[#This Row],[Status]]="Hired",1,0)</f>
        <v>1</v>
      </c>
      <c r="J5375" t="b">
        <f>OR((Table3_1[[#This Row],[Offered Salary]]&lt;$O$27),(Table3_1[[#This Row],[Offered Salary]]&gt;$O$28))</f>
        <v>0</v>
      </c>
      <c r="K5375" t="str">
        <f>IF(Table3_1[[#This Row],[Offered Salary]]&lt;$O$27,"Low",IF(Table3_1[[#This Row],[Offered Salary]]&gt;$O$28,"High",""))</f>
        <v/>
      </c>
      <c r="L5375" s="6">
        <f>((Table3_1[[#This Row],[Offered Salary]]-$O$25)/$O$26)</f>
        <v>0.81525066904475529</v>
      </c>
    </row>
    <row r="5376" spans="1:12" x14ac:dyDescent="0.3">
      <c r="A5376">
        <v>298646</v>
      </c>
      <c r="B5376" s="2">
        <v>41830</v>
      </c>
      <c r="C5376" s="3">
        <v>0.44973379629629628</v>
      </c>
      <c r="D5376" t="s">
        <v>31</v>
      </c>
      <c r="E5376" t="s">
        <v>27</v>
      </c>
      <c r="F5376" t="s">
        <v>12</v>
      </c>
      <c r="G5376" t="s">
        <v>2</v>
      </c>
      <c r="H5376">
        <v>26995</v>
      </c>
      <c r="I5376">
        <f>IF(Table3_1[[#This Row],[Status]]="Hired",1,0)</f>
        <v>1</v>
      </c>
      <c r="J5376" t="b">
        <f>OR((Table3_1[[#This Row],[Offered Salary]]&lt;$O$27),(Table3_1[[#This Row],[Offered Salary]]&gt;$O$28))</f>
        <v>0</v>
      </c>
      <c r="K5376" t="str">
        <f>IF(Table3_1[[#This Row],[Offered Salary]]&lt;$O$27,"Low",IF(Table3_1[[#This Row],[Offered Salary]]&gt;$O$28,"High",""))</f>
        <v/>
      </c>
      <c r="L5376" s="6">
        <f>((Table3_1[[#This Row],[Offered Salary]]-$O$25)/$O$26)</f>
        <v>-0.79685471770918703</v>
      </c>
    </row>
    <row r="5377" spans="1:12" x14ac:dyDescent="0.3">
      <c r="A5377">
        <v>612348</v>
      </c>
      <c r="B5377" s="2">
        <v>41870</v>
      </c>
      <c r="C5377" s="3">
        <v>0.3967013888888889</v>
      </c>
      <c r="D5377" t="s">
        <v>31</v>
      </c>
      <c r="E5377" t="s">
        <v>27</v>
      </c>
      <c r="F5377" t="s">
        <v>17</v>
      </c>
      <c r="G5377" t="s">
        <v>6</v>
      </c>
      <c r="H5377">
        <v>4969</v>
      </c>
      <c r="I5377">
        <f>IF(Table3_1[[#This Row],[Status]]="Hired",1,0)</f>
        <v>1</v>
      </c>
      <c r="J5377" t="b">
        <f>OR((Table3_1[[#This Row],[Offered Salary]]&lt;$O$27),(Table3_1[[#This Row],[Offered Salary]]&gt;$O$28))</f>
        <v>1</v>
      </c>
      <c r="K5377" t="str">
        <f>IF(Table3_1[[#This Row],[Offered Salary]]&lt;$O$27,"Low",IF(Table3_1[[#This Row],[Offered Salary]]&gt;$O$28,"High",""))</f>
        <v>Low</v>
      </c>
      <c r="L5377" s="6">
        <f>((Table3_1[[#This Row],[Offered Salary]]-$O$25)/$O$26)</f>
        <v>-1.5603084534357476</v>
      </c>
    </row>
    <row r="5378" spans="1:12" x14ac:dyDescent="0.3">
      <c r="A5378">
        <v>902601</v>
      </c>
      <c r="B5378" s="2">
        <v>41870</v>
      </c>
      <c r="C5378" s="3">
        <v>0.39709490740740738</v>
      </c>
      <c r="D5378" t="s">
        <v>31</v>
      </c>
      <c r="E5378" t="s">
        <v>27</v>
      </c>
      <c r="F5378" t="s">
        <v>17</v>
      </c>
      <c r="G5378" t="s">
        <v>6</v>
      </c>
      <c r="H5378">
        <v>35088</v>
      </c>
      <c r="I5378">
        <f>IF(Table3_1[[#This Row],[Status]]="Hired",1,0)</f>
        <v>1</v>
      </c>
      <c r="J5378" t="b">
        <f>OR((Table3_1[[#This Row],[Offered Salary]]&lt;$O$27),(Table3_1[[#This Row],[Offered Salary]]&gt;$O$28))</f>
        <v>0</v>
      </c>
      <c r="K5378" t="str">
        <f>IF(Table3_1[[#This Row],[Offered Salary]]&lt;$O$27,"Low",IF(Table3_1[[#This Row],[Offered Salary]]&gt;$O$28,"High",""))</f>
        <v/>
      </c>
      <c r="L5378" s="6">
        <f>((Table3_1[[#This Row],[Offered Salary]]-$O$25)/$O$26)</f>
        <v>-0.51633936842946959</v>
      </c>
    </row>
    <row r="5379" spans="1:12" x14ac:dyDescent="0.3">
      <c r="A5379">
        <v>753146</v>
      </c>
      <c r="B5379" s="2">
        <v>41870</v>
      </c>
      <c r="C5379" s="3">
        <v>0.4541203703703704</v>
      </c>
      <c r="D5379" t="s">
        <v>31</v>
      </c>
      <c r="E5379" t="s">
        <v>27</v>
      </c>
      <c r="F5379" t="s">
        <v>17</v>
      </c>
      <c r="G5379" t="s">
        <v>6</v>
      </c>
      <c r="H5379">
        <v>33946</v>
      </c>
      <c r="I5379">
        <f>IF(Table3_1[[#This Row],[Status]]="Hired",1,0)</f>
        <v>1</v>
      </c>
      <c r="J5379" t="b">
        <f>OR((Table3_1[[#This Row],[Offered Salary]]&lt;$O$27),(Table3_1[[#This Row],[Offered Salary]]&gt;$O$28))</f>
        <v>0</v>
      </c>
      <c r="K5379" t="str">
        <f>IF(Table3_1[[#This Row],[Offered Salary]]&lt;$O$27,"Low",IF(Table3_1[[#This Row],[Offered Salary]]&gt;$O$28,"High",""))</f>
        <v/>
      </c>
      <c r="L5379" s="6">
        <f>((Table3_1[[#This Row],[Offered Salary]]-$O$25)/$O$26)</f>
        <v>-0.55592277740975349</v>
      </c>
    </row>
    <row r="5380" spans="1:12" x14ac:dyDescent="0.3">
      <c r="A5380">
        <v>558034</v>
      </c>
      <c r="B5380" s="2">
        <v>41870</v>
      </c>
      <c r="C5380" s="3">
        <v>0.4544097222222222</v>
      </c>
      <c r="D5380" t="s">
        <v>31</v>
      </c>
      <c r="E5380" t="s">
        <v>29</v>
      </c>
      <c r="F5380" t="s">
        <v>17</v>
      </c>
      <c r="G5380" t="s">
        <v>6</v>
      </c>
      <c r="H5380">
        <v>87990</v>
      </c>
      <c r="I5380">
        <f>IF(Table3_1[[#This Row],[Status]]="Hired",1,0)</f>
        <v>1</v>
      </c>
      <c r="J5380" t="b">
        <f>OR((Table3_1[[#This Row],[Offered Salary]]&lt;$O$27),(Table3_1[[#This Row],[Offered Salary]]&gt;$O$28))</f>
        <v>0</v>
      </c>
      <c r="K5380" t="str">
        <f>IF(Table3_1[[#This Row],[Offered Salary]]&lt;$O$27,"Low",IF(Table3_1[[#This Row],[Offered Salary]]&gt;$O$28,"High",""))</f>
        <v/>
      </c>
      <c r="L5380" s="6">
        <f>((Table3_1[[#This Row],[Offered Salary]]-$O$25)/$O$26)</f>
        <v>1.3173221918813678</v>
      </c>
    </row>
    <row r="5381" spans="1:12" x14ac:dyDescent="0.3">
      <c r="A5381">
        <v>986541</v>
      </c>
      <c r="B5381" s="2">
        <v>41870</v>
      </c>
      <c r="C5381" s="3">
        <v>0.45480324074074074</v>
      </c>
      <c r="D5381" t="s">
        <v>31</v>
      </c>
      <c r="E5381" t="s">
        <v>27</v>
      </c>
      <c r="F5381" t="s">
        <v>17</v>
      </c>
      <c r="G5381" t="s">
        <v>6</v>
      </c>
      <c r="H5381">
        <v>57840</v>
      </c>
      <c r="I5381">
        <f>IF(Table3_1[[#This Row],[Status]]="Hired",1,0)</f>
        <v>1</v>
      </c>
      <c r="J5381" t="b">
        <f>OR((Table3_1[[#This Row],[Offered Salary]]&lt;$O$27),(Table3_1[[#This Row],[Offered Salary]]&gt;$O$28))</f>
        <v>0</v>
      </c>
      <c r="K5381" t="str">
        <f>IF(Table3_1[[#This Row],[Offered Salary]]&lt;$O$27,"Low",IF(Table3_1[[#This Row],[Offered Salary]]&gt;$O$28,"High",""))</f>
        <v/>
      </c>
      <c r="L5381" s="6">
        <f>((Table3_1[[#This Row],[Offered Salary]]-$O$25)/$O$26)</f>
        <v>0.27227860102711376</v>
      </c>
    </row>
    <row r="5382" spans="1:12" x14ac:dyDescent="0.3">
      <c r="A5382">
        <v>661432</v>
      </c>
      <c r="B5382" s="2">
        <v>41870</v>
      </c>
      <c r="C5382" s="3">
        <v>0.45511574074074074</v>
      </c>
      <c r="D5382" t="s">
        <v>31</v>
      </c>
      <c r="E5382" t="s">
        <v>29</v>
      </c>
      <c r="F5382" t="s">
        <v>17</v>
      </c>
      <c r="G5382" t="s">
        <v>6</v>
      </c>
      <c r="H5382">
        <v>2840</v>
      </c>
      <c r="I5382">
        <f>IF(Table3_1[[#This Row],[Status]]="Hired",1,0)</f>
        <v>1</v>
      </c>
      <c r="J5382" t="b">
        <f>OR((Table3_1[[#This Row],[Offered Salary]]&lt;$O$27),(Table3_1[[#This Row],[Offered Salary]]&gt;$O$28))</f>
        <v>1</v>
      </c>
      <c r="K5382" t="str">
        <f>IF(Table3_1[[#This Row],[Offered Salary]]&lt;$O$27,"Low",IF(Table3_1[[#This Row],[Offered Salary]]&gt;$O$28,"High",""))</f>
        <v>Low</v>
      </c>
      <c r="L5382" s="6">
        <f>((Table3_1[[#This Row],[Offered Salary]]-$O$25)/$O$26)</f>
        <v>-1.6341027421564345</v>
      </c>
    </row>
    <row r="5383" spans="1:12" x14ac:dyDescent="0.3">
      <c r="A5383">
        <v>572012</v>
      </c>
      <c r="B5383" s="2">
        <v>41870</v>
      </c>
      <c r="C5383" s="3">
        <v>0.45533564814814814</v>
      </c>
      <c r="D5383" t="s">
        <v>31</v>
      </c>
      <c r="E5383" t="s">
        <v>27</v>
      </c>
      <c r="F5383" t="s">
        <v>17</v>
      </c>
      <c r="G5383" t="s">
        <v>6</v>
      </c>
      <c r="H5383">
        <v>27602</v>
      </c>
      <c r="I5383">
        <f>IF(Table3_1[[#This Row],[Status]]="Hired",1,0)</f>
        <v>1</v>
      </c>
      <c r="J5383" t="b">
        <f>OR((Table3_1[[#This Row],[Offered Salary]]&lt;$O$27),(Table3_1[[#This Row],[Offered Salary]]&gt;$O$28))</f>
        <v>0</v>
      </c>
      <c r="K5383" t="str">
        <f>IF(Table3_1[[#This Row],[Offered Salary]]&lt;$O$27,"Low",IF(Table3_1[[#This Row],[Offered Salary]]&gt;$O$28,"High",""))</f>
        <v/>
      </c>
      <c r="L5383" s="6">
        <f>((Table3_1[[#This Row],[Offered Salary]]-$O$25)/$O$26)</f>
        <v>-0.77581519997623405</v>
      </c>
    </row>
    <row r="5384" spans="1:12" x14ac:dyDescent="0.3">
      <c r="A5384">
        <v>383387</v>
      </c>
      <c r="B5384" s="2">
        <v>41870</v>
      </c>
      <c r="C5384" s="3">
        <v>0.4557060185185185</v>
      </c>
      <c r="D5384" t="s">
        <v>31</v>
      </c>
      <c r="E5384" t="s">
        <v>29</v>
      </c>
      <c r="F5384" t="s">
        <v>17</v>
      </c>
      <c r="G5384" t="s">
        <v>6</v>
      </c>
      <c r="H5384">
        <v>32323</v>
      </c>
      <c r="I5384">
        <f>IF(Table3_1[[#This Row],[Status]]="Hired",1,0)</f>
        <v>1</v>
      </c>
      <c r="J5384" t="b">
        <f>OR((Table3_1[[#This Row],[Offered Salary]]&lt;$O$27),(Table3_1[[#This Row],[Offered Salary]]&gt;$O$28))</f>
        <v>0</v>
      </c>
      <c r="K5384" t="str">
        <f>IF(Table3_1[[#This Row],[Offered Salary]]&lt;$O$27,"Low",IF(Table3_1[[#This Row],[Offered Salary]]&gt;$O$28,"High",""))</f>
        <v/>
      </c>
      <c r="L5384" s="6">
        <f>((Table3_1[[#This Row],[Offered Salary]]-$O$25)/$O$26)</f>
        <v>-0.61217835777315166</v>
      </c>
    </row>
    <row r="5385" spans="1:12" x14ac:dyDescent="0.3">
      <c r="A5385">
        <v>552568</v>
      </c>
      <c r="B5385" s="2">
        <v>41870</v>
      </c>
      <c r="C5385" s="3">
        <v>0.45607638888888891</v>
      </c>
      <c r="D5385" t="s">
        <v>31</v>
      </c>
      <c r="E5385" t="s">
        <v>29</v>
      </c>
      <c r="F5385" t="s">
        <v>17</v>
      </c>
      <c r="G5385" t="s">
        <v>6</v>
      </c>
      <c r="H5385">
        <v>6929</v>
      </c>
      <c r="I5385">
        <f>IF(Table3_1[[#This Row],[Status]]="Hired",1,0)</f>
        <v>1</v>
      </c>
      <c r="J5385" t="b">
        <f>OR((Table3_1[[#This Row],[Offered Salary]]&lt;$O$27),(Table3_1[[#This Row],[Offered Salary]]&gt;$O$28))</f>
        <v>1</v>
      </c>
      <c r="K5385" t="str">
        <f>IF(Table3_1[[#This Row],[Offered Salary]]&lt;$O$27,"Low",IF(Table3_1[[#This Row],[Offered Salary]]&gt;$O$28,"High",""))</f>
        <v>Low</v>
      </c>
      <c r="L5385" s="6">
        <f>((Table3_1[[#This Row],[Offered Salary]]-$O$25)/$O$26)</f>
        <v>-1.4923719546604792</v>
      </c>
    </row>
    <row r="5386" spans="1:12" x14ac:dyDescent="0.3">
      <c r="A5386">
        <v>627457</v>
      </c>
      <c r="B5386" s="2">
        <v>41864</v>
      </c>
      <c r="C5386" s="3">
        <v>0.39736111111111111</v>
      </c>
      <c r="D5386" t="s">
        <v>31</v>
      </c>
      <c r="E5386" t="s">
        <v>29</v>
      </c>
      <c r="F5386" t="s">
        <v>20</v>
      </c>
      <c r="G5386" t="s">
        <v>10</v>
      </c>
      <c r="H5386">
        <v>74485</v>
      </c>
      <c r="I5386">
        <f>IF(Table3_1[[#This Row],[Status]]="Hired",1,0)</f>
        <v>1</v>
      </c>
      <c r="J5386" t="b">
        <f>OR((Table3_1[[#This Row],[Offered Salary]]&lt;$O$27),(Table3_1[[#This Row],[Offered Salary]]&gt;$O$28))</f>
        <v>0</v>
      </c>
      <c r="K5386" t="str">
        <f>IF(Table3_1[[#This Row],[Offered Salary]]&lt;$O$27,"Low",IF(Table3_1[[#This Row],[Offered Salary]]&gt;$O$28,"High",""))</f>
        <v/>
      </c>
      <c r="L5386" s="6">
        <f>((Table3_1[[#This Row],[Offered Salary]]-$O$25)/$O$26)</f>
        <v>0.84921891843238939</v>
      </c>
    </row>
    <row r="5387" spans="1:12" x14ac:dyDescent="0.3">
      <c r="A5387">
        <v>119165</v>
      </c>
      <c r="B5387" s="2">
        <v>41864</v>
      </c>
      <c r="C5387" s="3">
        <v>0.39774305555555556</v>
      </c>
      <c r="D5387" t="s">
        <v>31</v>
      </c>
      <c r="E5387" t="s">
        <v>27</v>
      </c>
      <c r="F5387" t="s">
        <v>20</v>
      </c>
      <c r="G5387" t="s">
        <v>10</v>
      </c>
      <c r="H5387">
        <v>69095</v>
      </c>
      <c r="I5387">
        <f>IF(Table3_1[[#This Row],[Status]]="Hired",1,0)</f>
        <v>1</v>
      </c>
      <c r="J5387" t="b">
        <f>OR((Table3_1[[#This Row],[Offered Salary]]&lt;$O$27),(Table3_1[[#This Row],[Offered Salary]]&gt;$O$28))</f>
        <v>0</v>
      </c>
      <c r="K5387" t="str">
        <f>IF(Table3_1[[#This Row],[Offered Salary]]&lt;$O$27,"Low",IF(Table3_1[[#This Row],[Offered Salary]]&gt;$O$28,"High",""))</f>
        <v/>
      </c>
      <c r="L5387" s="6">
        <f>((Table3_1[[#This Row],[Offered Salary]]-$O$25)/$O$26)</f>
        <v>0.66239354680040163</v>
      </c>
    </row>
    <row r="5388" spans="1:12" x14ac:dyDescent="0.3">
      <c r="A5388">
        <v>389268</v>
      </c>
      <c r="B5388" s="2">
        <v>41877</v>
      </c>
      <c r="C5388" s="3">
        <v>0.47346064814814814</v>
      </c>
      <c r="D5388" t="s">
        <v>31</v>
      </c>
      <c r="E5388" t="s">
        <v>27</v>
      </c>
      <c r="F5388" t="s">
        <v>20</v>
      </c>
      <c r="G5388" t="s">
        <v>10</v>
      </c>
      <c r="H5388">
        <v>71495</v>
      </c>
      <c r="I5388">
        <f>IF(Table3_1[[#This Row],[Status]]="Hired",1,0)</f>
        <v>1</v>
      </c>
      <c r="J5388" t="b">
        <f>OR((Table3_1[[#This Row],[Offered Salary]]&lt;$O$27),(Table3_1[[#This Row],[Offered Salary]]&gt;$O$28))</f>
        <v>0</v>
      </c>
      <c r="K5388" t="str">
        <f>IF(Table3_1[[#This Row],[Offered Salary]]&lt;$O$27,"Low",IF(Table3_1[[#This Row],[Offered Salary]]&gt;$O$28,"High",""))</f>
        <v/>
      </c>
      <c r="L5388" s="6">
        <f>((Table3_1[[#This Row],[Offered Salary]]-$O$25)/$O$26)</f>
        <v>0.74558109632113834</v>
      </c>
    </row>
    <row r="5389" spans="1:12" x14ac:dyDescent="0.3">
      <c r="A5389">
        <v>292805</v>
      </c>
      <c r="B5389" s="2">
        <v>41857</v>
      </c>
      <c r="C5389" s="3">
        <v>0.65366898148148145</v>
      </c>
      <c r="D5389" t="s">
        <v>31</v>
      </c>
      <c r="E5389" t="s">
        <v>27</v>
      </c>
      <c r="F5389" t="s">
        <v>15</v>
      </c>
      <c r="G5389" t="s">
        <v>2</v>
      </c>
      <c r="H5389">
        <v>1346</v>
      </c>
      <c r="I5389">
        <f>IF(Table3_1[[#This Row],[Status]]="Hired",1,0)</f>
        <v>1</v>
      </c>
      <c r="J5389" t="b">
        <f>OR((Table3_1[[#This Row],[Offered Salary]]&lt;$O$27),(Table3_1[[#This Row],[Offered Salary]]&gt;$O$28))</f>
        <v>1</v>
      </c>
      <c r="K5389" t="str">
        <f>IF(Table3_1[[#This Row],[Offered Salary]]&lt;$O$27,"Low",IF(Table3_1[[#This Row],[Offered Salary]]&gt;$O$28,"High",""))</f>
        <v>Low</v>
      </c>
      <c r="L5389" s="6">
        <f>((Table3_1[[#This Row],[Offered Salary]]-$O$25)/$O$26)</f>
        <v>-1.685886991733093</v>
      </c>
    </row>
    <row r="5390" spans="1:12" x14ac:dyDescent="0.3">
      <c r="A5390">
        <v>908937</v>
      </c>
      <c r="B5390" s="2">
        <v>41857</v>
      </c>
      <c r="C5390" s="3">
        <v>0.65504629629629629</v>
      </c>
      <c r="D5390" t="s">
        <v>31</v>
      </c>
      <c r="E5390" t="s">
        <v>29</v>
      </c>
      <c r="F5390" t="s">
        <v>15</v>
      </c>
      <c r="G5390" t="s">
        <v>2</v>
      </c>
      <c r="H5390">
        <v>4036</v>
      </c>
      <c r="I5390">
        <f>IF(Table3_1[[#This Row],[Status]]="Hired",1,0)</f>
        <v>1</v>
      </c>
      <c r="J5390" t="b">
        <f>OR((Table3_1[[#This Row],[Offered Salary]]&lt;$O$27),(Table3_1[[#This Row],[Offered Salary]]&gt;$O$28))</f>
        <v>1</v>
      </c>
      <c r="K5390" t="str">
        <f>IF(Table3_1[[#This Row],[Offered Salary]]&lt;$O$27,"Low",IF(Table3_1[[#This Row],[Offered Salary]]&gt;$O$28,"High",""))</f>
        <v>Low</v>
      </c>
      <c r="L5390" s="6">
        <f>((Table3_1[[#This Row],[Offered Salary]]-$O$25)/$O$26)</f>
        <v>-1.5926476133119341</v>
      </c>
    </row>
    <row r="5391" spans="1:12" x14ac:dyDescent="0.3">
      <c r="A5391">
        <v>339677</v>
      </c>
      <c r="B5391" s="2">
        <v>41859</v>
      </c>
      <c r="C5391" s="3">
        <v>0.46944444444444444</v>
      </c>
      <c r="D5391" t="s">
        <v>31</v>
      </c>
      <c r="E5391" t="s">
        <v>27</v>
      </c>
      <c r="F5391" t="s">
        <v>15</v>
      </c>
      <c r="G5391" t="s">
        <v>2</v>
      </c>
      <c r="H5391">
        <v>35473</v>
      </c>
      <c r="I5391">
        <f>IF(Table3_1[[#This Row],[Status]]="Hired",1,0)</f>
        <v>1</v>
      </c>
      <c r="J5391" t="b">
        <f>OR((Table3_1[[#This Row],[Offered Salary]]&lt;$O$27),(Table3_1[[#This Row],[Offered Salary]]&gt;$O$28))</f>
        <v>0</v>
      </c>
      <c r="K5391" t="str">
        <f>IF(Table3_1[[#This Row],[Offered Salary]]&lt;$O$27,"Low",IF(Table3_1[[#This Row],[Offered Salary]]&gt;$O$28,"High",""))</f>
        <v/>
      </c>
      <c r="L5391" s="6">
        <f>((Table3_1[[#This Row],[Offered Salary]]-$O$25)/$O$26)</f>
        <v>-0.50299469902718486</v>
      </c>
    </row>
    <row r="5392" spans="1:12" x14ac:dyDescent="0.3">
      <c r="A5392">
        <v>58620</v>
      </c>
      <c r="B5392" s="2">
        <v>41842</v>
      </c>
      <c r="C5392" s="3">
        <v>0.35395833333333332</v>
      </c>
      <c r="D5392" t="s">
        <v>31</v>
      </c>
      <c r="E5392" t="s">
        <v>27</v>
      </c>
      <c r="F5392" t="s">
        <v>17</v>
      </c>
      <c r="G5392" t="s">
        <v>10</v>
      </c>
      <c r="H5392">
        <v>43912</v>
      </c>
      <c r="I5392">
        <f>IF(Table3_1[[#This Row],[Status]]="Hired",1,0)</f>
        <v>1</v>
      </c>
      <c r="J5392" t="b">
        <f>OR((Table3_1[[#This Row],[Offered Salary]]&lt;$O$27),(Table3_1[[#This Row],[Offered Salary]]&gt;$O$28))</f>
        <v>0</v>
      </c>
      <c r="K5392" t="str">
        <f>IF(Table3_1[[#This Row],[Offered Salary]]&lt;$O$27,"Low",IF(Table3_1[[#This Row],[Offered Salary]]&gt;$O$28,"High",""))</f>
        <v/>
      </c>
      <c r="L5392" s="6">
        <f>((Table3_1[[#This Row],[Offered Salary]]-$O$25)/$O$26)</f>
        <v>-0.21048647802489456</v>
      </c>
    </row>
    <row r="5393" spans="1:12" x14ac:dyDescent="0.3">
      <c r="A5393">
        <v>969719</v>
      </c>
      <c r="B5393" s="2">
        <v>41878</v>
      </c>
      <c r="C5393" s="3">
        <v>0.50299768518518517</v>
      </c>
      <c r="D5393" t="s">
        <v>31</v>
      </c>
      <c r="E5393" t="s">
        <v>27</v>
      </c>
      <c r="F5393" t="s">
        <v>16</v>
      </c>
      <c r="G5393" t="s">
        <v>5</v>
      </c>
      <c r="H5393">
        <v>60480</v>
      </c>
      <c r="I5393">
        <f>IF(Table3_1[[#This Row],[Status]]="Hired",1,0)</f>
        <v>1</v>
      </c>
      <c r="J5393" t="b">
        <f>OR((Table3_1[[#This Row],[Offered Salary]]&lt;$O$27),(Table3_1[[#This Row],[Offered Salary]]&gt;$O$28))</f>
        <v>0</v>
      </c>
      <c r="K5393" t="str">
        <f>IF(Table3_1[[#This Row],[Offered Salary]]&lt;$O$27,"Low",IF(Table3_1[[#This Row],[Offered Salary]]&gt;$O$28,"High",""))</f>
        <v/>
      </c>
      <c r="L5393" s="6">
        <f>((Table3_1[[#This Row],[Offered Salary]]-$O$25)/$O$26)</f>
        <v>0.36378490549992409</v>
      </c>
    </row>
    <row r="5394" spans="1:12" x14ac:dyDescent="0.3">
      <c r="A5394">
        <v>495187</v>
      </c>
      <c r="B5394" s="2">
        <v>41878</v>
      </c>
      <c r="C5394" s="3">
        <v>0.50369212962962961</v>
      </c>
      <c r="D5394" t="s">
        <v>30</v>
      </c>
      <c r="E5394" t="s">
        <v>27</v>
      </c>
      <c r="F5394" t="s">
        <v>16</v>
      </c>
      <c r="G5394" t="s">
        <v>5</v>
      </c>
      <c r="H5394">
        <v>68565</v>
      </c>
      <c r="I5394">
        <f>IF(Table3_1[[#This Row],[Status]]="Hired",1,0)</f>
        <v>0</v>
      </c>
      <c r="J5394" t="b">
        <f>OR((Table3_1[[#This Row],[Offered Salary]]&lt;$O$27),(Table3_1[[#This Row],[Offered Salary]]&gt;$O$28))</f>
        <v>0</v>
      </c>
      <c r="K5394" t="str">
        <f>IF(Table3_1[[#This Row],[Offered Salary]]&lt;$O$27,"Low",IF(Table3_1[[#This Row],[Offered Salary]]&gt;$O$28,"High",""))</f>
        <v/>
      </c>
      <c r="L5394" s="6">
        <f>((Table3_1[[#This Row],[Offered Salary]]-$O$25)/$O$26)</f>
        <v>0.64402296294790562</v>
      </c>
    </row>
    <row r="5395" spans="1:12" x14ac:dyDescent="0.3">
      <c r="A5395">
        <v>984364</v>
      </c>
      <c r="B5395" s="2">
        <v>41844</v>
      </c>
      <c r="C5395" s="3">
        <v>0.39703703703703702</v>
      </c>
      <c r="D5395" t="s">
        <v>31</v>
      </c>
      <c r="E5395" t="s">
        <v>27</v>
      </c>
      <c r="F5395" t="s">
        <v>17</v>
      </c>
      <c r="G5395" t="s">
        <v>4</v>
      </c>
      <c r="H5395">
        <v>41854</v>
      </c>
      <c r="I5395">
        <f>IF(Table3_1[[#This Row],[Status]]="Hired",1,0)</f>
        <v>1</v>
      </c>
      <c r="J5395" t="b">
        <f>OR((Table3_1[[#This Row],[Offered Salary]]&lt;$O$27),(Table3_1[[#This Row],[Offered Salary]]&gt;$O$28))</f>
        <v>0</v>
      </c>
      <c r="K5395" t="str">
        <f>IF(Table3_1[[#This Row],[Offered Salary]]&lt;$O$27,"Low",IF(Table3_1[[#This Row],[Offered Salary]]&gt;$O$28,"High",""))</f>
        <v/>
      </c>
      <c r="L5395" s="6">
        <f>((Table3_1[[#This Row],[Offered Salary]]-$O$25)/$O$26)</f>
        <v>-0.28181980173892623</v>
      </c>
    </row>
    <row r="5396" spans="1:12" x14ac:dyDescent="0.3">
      <c r="A5396">
        <v>499633</v>
      </c>
      <c r="B5396" s="2">
        <v>41844</v>
      </c>
      <c r="C5396" s="3">
        <v>0.39945601851851853</v>
      </c>
      <c r="D5396" t="s">
        <v>30</v>
      </c>
      <c r="E5396" t="s">
        <v>27</v>
      </c>
      <c r="F5396" t="s">
        <v>17</v>
      </c>
      <c r="G5396" t="s">
        <v>4</v>
      </c>
      <c r="H5396">
        <v>68034</v>
      </c>
      <c r="I5396">
        <f>IF(Table3_1[[#This Row],[Status]]="Hired",1,0)</f>
        <v>0</v>
      </c>
      <c r="J5396" t="b">
        <f>OR((Table3_1[[#This Row],[Offered Salary]]&lt;$O$27),(Table3_1[[#This Row],[Offered Salary]]&gt;$O$28))</f>
        <v>0</v>
      </c>
      <c r="K5396" t="str">
        <f>IF(Table3_1[[#This Row],[Offered Salary]]&lt;$O$27,"Low",IF(Table3_1[[#This Row],[Offered Salary]]&gt;$O$28,"High",""))</f>
        <v/>
      </c>
      <c r="L5396" s="6">
        <f>((Table3_1[[#This Row],[Offered Salary]]-$O$25)/$O$26)</f>
        <v>0.62561771761644269</v>
      </c>
    </row>
    <row r="5397" spans="1:12" x14ac:dyDescent="0.3">
      <c r="A5397">
        <v>991280</v>
      </c>
      <c r="B5397" s="2">
        <v>41849</v>
      </c>
      <c r="C5397" s="3">
        <v>0.69116898148148154</v>
      </c>
      <c r="D5397" t="s">
        <v>31</v>
      </c>
      <c r="E5397" t="s">
        <v>27</v>
      </c>
      <c r="F5397" t="s">
        <v>17</v>
      </c>
      <c r="G5397" t="s">
        <v>6</v>
      </c>
      <c r="H5397">
        <v>61686</v>
      </c>
      <c r="I5397">
        <f>IF(Table3_1[[#This Row],[Status]]="Hired",1,0)</f>
        <v>1</v>
      </c>
      <c r="J5397" t="b">
        <f>OR((Table3_1[[#This Row],[Offered Salary]]&lt;$O$27),(Table3_1[[#This Row],[Offered Salary]]&gt;$O$28))</f>
        <v>0</v>
      </c>
      <c r="K5397" t="str">
        <f>IF(Table3_1[[#This Row],[Offered Salary]]&lt;$O$27,"Low",IF(Table3_1[[#This Row],[Offered Salary]]&gt;$O$28,"High",""))</f>
        <v/>
      </c>
      <c r="L5397" s="6">
        <f>((Table3_1[[#This Row],[Offered Salary]]-$O$25)/$O$26)</f>
        <v>0.40558664913409426</v>
      </c>
    </row>
    <row r="5398" spans="1:12" x14ac:dyDescent="0.3">
      <c r="A5398">
        <v>383763</v>
      </c>
      <c r="B5398" s="2">
        <v>41849</v>
      </c>
      <c r="C5398" s="3">
        <v>0.69107638888888889</v>
      </c>
      <c r="D5398" t="s">
        <v>31</v>
      </c>
      <c r="E5398" t="s">
        <v>29</v>
      </c>
      <c r="F5398" t="s">
        <v>17</v>
      </c>
      <c r="G5398" t="s">
        <v>6</v>
      </c>
      <c r="H5398">
        <v>22123</v>
      </c>
      <c r="I5398">
        <f>IF(Table3_1[[#This Row],[Status]]="Hired",1,0)</f>
        <v>1</v>
      </c>
      <c r="J5398" t="b">
        <f>OR((Table3_1[[#This Row],[Offered Salary]]&lt;$O$27),(Table3_1[[#This Row],[Offered Salary]]&gt;$O$28))</f>
        <v>0</v>
      </c>
      <c r="K5398" t="str">
        <f>IF(Table3_1[[#This Row],[Offered Salary]]&lt;$O$27,"Low",IF(Table3_1[[#This Row],[Offered Salary]]&gt;$O$28,"High",""))</f>
        <v/>
      </c>
      <c r="L5398" s="6">
        <f>((Table3_1[[#This Row],[Offered Salary]]-$O$25)/$O$26)</f>
        <v>-0.9657254432362824</v>
      </c>
    </row>
    <row r="5399" spans="1:12" x14ac:dyDescent="0.3">
      <c r="A5399">
        <v>520929</v>
      </c>
      <c r="B5399" s="2">
        <v>41849</v>
      </c>
      <c r="C5399" s="3">
        <v>0.69217592592592592</v>
      </c>
      <c r="D5399" t="s">
        <v>31</v>
      </c>
      <c r="E5399" t="s">
        <v>29</v>
      </c>
      <c r="F5399" t="s">
        <v>17</v>
      </c>
      <c r="G5399" t="s">
        <v>6</v>
      </c>
      <c r="H5399">
        <v>77001</v>
      </c>
      <c r="I5399">
        <f>IF(Table3_1[[#This Row],[Status]]="Hired",1,0)</f>
        <v>1</v>
      </c>
      <c r="J5399" t="b">
        <f>OR((Table3_1[[#This Row],[Offered Salary]]&lt;$O$27),(Table3_1[[#This Row],[Offered Salary]]&gt;$O$28))</f>
        <v>0</v>
      </c>
      <c r="K5399" t="str">
        <f>IF(Table3_1[[#This Row],[Offered Salary]]&lt;$O$27,"Low",IF(Table3_1[[#This Row],[Offered Salary]]&gt;$O$28,"High",""))</f>
        <v/>
      </c>
      <c r="L5399" s="6">
        <f>((Table3_1[[#This Row],[Offered Salary]]-$O$25)/$O$26)</f>
        <v>0.93642719951329501</v>
      </c>
    </row>
    <row r="5400" spans="1:12" x14ac:dyDescent="0.3">
      <c r="A5400">
        <v>870791</v>
      </c>
      <c r="B5400" s="2">
        <v>41849</v>
      </c>
      <c r="C5400" s="3">
        <v>0.69253472222222223</v>
      </c>
      <c r="D5400" t="s">
        <v>30</v>
      </c>
      <c r="E5400" t="s">
        <v>29</v>
      </c>
      <c r="F5400" t="s">
        <v>17</v>
      </c>
      <c r="G5400" t="s">
        <v>6</v>
      </c>
      <c r="H5400">
        <v>74681</v>
      </c>
      <c r="I5400">
        <f>IF(Table3_1[[#This Row],[Status]]="Hired",1,0)</f>
        <v>0</v>
      </c>
      <c r="J5400" t="b">
        <f>OR((Table3_1[[#This Row],[Offered Salary]]&lt;$O$27),(Table3_1[[#This Row],[Offered Salary]]&gt;$O$28))</f>
        <v>0</v>
      </c>
      <c r="K5400" t="str">
        <f>IF(Table3_1[[#This Row],[Offered Salary]]&lt;$O$27,"Low",IF(Table3_1[[#This Row],[Offered Salary]]&gt;$O$28,"High",""))</f>
        <v/>
      </c>
      <c r="L5400" s="6">
        <f>((Table3_1[[#This Row],[Offered Salary]]-$O$25)/$O$26)</f>
        <v>0.85601256830991623</v>
      </c>
    </row>
    <row r="5401" spans="1:12" x14ac:dyDescent="0.3">
      <c r="A5401">
        <v>193477</v>
      </c>
      <c r="B5401" s="2">
        <v>41849</v>
      </c>
      <c r="C5401" s="3">
        <v>0.69439814814814815</v>
      </c>
      <c r="D5401" t="s">
        <v>30</v>
      </c>
      <c r="E5401" t="s">
        <v>29</v>
      </c>
      <c r="F5401" t="s">
        <v>17</v>
      </c>
      <c r="G5401" t="s">
        <v>6</v>
      </c>
      <c r="H5401">
        <v>24735</v>
      </c>
      <c r="I5401">
        <f>IF(Table3_1[[#This Row],[Status]]="Hired",1,0)</f>
        <v>0</v>
      </c>
      <c r="J5401" t="b">
        <f>OR((Table3_1[[#This Row],[Offered Salary]]&lt;$O$27),(Table3_1[[#This Row],[Offered Salary]]&gt;$O$28))</f>
        <v>0</v>
      </c>
      <c r="K5401" t="str">
        <f>IF(Table3_1[[#This Row],[Offered Salary]]&lt;$O$27,"Low",IF(Table3_1[[#This Row],[Offered Salary]]&gt;$O$28,"High",""))</f>
        <v/>
      </c>
      <c r="L5401" s="6">
        <f>((Table3_1[[#This Row],[Offered Salary]]-$O$25)/$O$26)</f>
        <v>-0.87518966017454736</v>
      </c>
    </row>
    <row r="5402" spans="1:12" x14ac:dyDescent="0.3">
      <c r="A5402">
        <v>926573</v>
      </c>
      <c r="B5402" s="2">
        <v>41857</v>
      </c>
      <c r="C5402" s="3">
        <v>0.68751157407407404</v>
      </c>
      <c r="D5402" t="s">
        <v>31</v>
      </c>
      <c r="E5402" t="s">
        <v>27</v>
      </c>
      <c r="F5402" t="s">
        <v>17</v>
      </c>
      <c r="G5402" t="s">
        <v>6</v>
      </c>
      <c r="H5402">
        <v>77755</v>
      </c>
      <c r="I5402">
        <f>IF(Table3_1[[#This Row],[Status]]="Hired",1,0)</f>
        <v>1</v>
      </c>
      <c r="J5402" t="b">
        <f>OR((Table3_1[[#This Row],[Offered Salary]]&lt;$O$27),(Table3_1[[#This Row],[Offered Salary]]&gt;$O$28))</f>
        <v>0</v>
      </c>
      <c r="K5402" t="str">
        <f>IF(Table3_1[[#This Row],[Offered Salary]]&lt;$O$27,"Low",IF(Table3_1[[#This Row],[Offered Salary]]&gt;$O$28,"High",""))</f>
        <v/>
      </c>
      <c r="L5402" s="6">
        <f>((Table3_1[[#This Row],[Offered Salary]]-$O$25)/$O$26)</f>
        <v>0.96256195465439309</v>
      </c>
    </row>
    <row r="5403" spans="1:12" x14ac:dyDescent="0.3">
      <c r="A5403">
        <v>571610</v>
      </c>
      <c r="B5403" s="2">
        <v>41859</v>
      </c>
      <c r="C5403" s="3">
        <v>0.74260416666666662</v>
      </c>
      <c r="D5403" t="s">
        <v>31</v>
      </c>
      <c r="E5403" t="s">
        <v>27</v>
      </c>
      <c r="F5403" t="s">
        <v>17</v>
      </c>
      <c r="G5403" t="s">
        <v>6</v>
      </c>
      <c r="H5403">
        <v>65650</v>
      </c>
      <c r="I5403">
        <f>IF(Table3_1[[#This Row],[Status]]="Hired",1,0)</f>
        <v>1</v>
      </c>
      <c r="J5403" t="b">
        <f>OR((Table3_1[[#This Row],[Offered Salary]]&lt;$O$27),(Table3_1[[#This Row],[Offered Salary]]&gt;$O$28))</f>
        <v>0</v>
      </c>
      <c r="K5403" t="str">
        <f>IF(Table3_1[[#This Row],[Offered Salary]]&lt;$O$27,"Low",IF(Table3_1[[#This Row],[Offered Salary]]&gt;$O$28,"High",""))</f>
        <v/>
      </c>
      <c r="L5403" s="6">
        <f>((Table3_1[[#This Row],[Offered Salary]]-$O$25)/$O$26)</f>
        <v>0.5429847517591776</v>
      </c>
    </row>
    <row r="5404" spans="1:12" x14ac:dyDescent="0.3">
      <c r="A5404">
        <v>91074</v>
      </c>
      <c r="B5404" s="2">
        <v>41859</v>
      </c>
      <c r="C5404" s="3">
        <v>0.74510416666666668</v>
      </c>
      <c r="D5404" t="s">
        <v>30</v>
      </c>
      <c r="E5404" t="s">
        <v>27</v>
      </c>
      <c r="F5404" t="s">
        <v>17</v>
      </c>
      <c r="G5404" t="s">
        <v>6</v>
      </c>
      <c r="H5404">
        <v>63031</v>
      </c>
      <c r="I5404">
        <f>IF(Table3_1[[#This Row],[Status]]="Hired",1,0)</f>
        <v>0</v>
      </c>
      <c r="J5404" t="b">
        <f>OR((Table3_1[[#This Row],[Offered Salary]]&lt;$O$27),(Table3_1[[#This Row],[Offered Salary]]&gt;$O$28))</f>
        <v>0</v>
      </c>
      <c r="K5404" t="str">
        <f>IF(Table3_1[[#This Row],[Offered Salary]]&lt;$O$27,"Low",IF(Table3_1[[#This Row],[Offered Salary]]&gt;$O$28,"High",""))</f>
        <v/>
      </c>
      <c r="L5404" s="6">
        <f>((Table3_1[[#This Row],[Offered Salary]]-$O$25)/$O$26)</f>
        <v>0.45220633834467372</v>
      </c>
    </row>
    <row r="5405" spans="1:12" x14ac:dyDescent="0.3">
      <c r="A5405">
        <v>487597</v>
      </c>
      <c r="B5405" s="2">
        <v>41862</v>
      </c>
      <c r="C5405" s="3">
        <v>0.35731481481481481</v>
      </c>
      <c r="D5405" t="s">
        <v>31</v>
      </c>
      <c r="E5405" t="s">
        <v>29</v>
      </c>
      <c r="F5405" t="s">
        <v>17</v>
      </c>
      <c r="G5405" t="s">
        <v>10</v>
      </c>
      <c r="H5405">
        <v>74590</v>
      </c>
      <c r="I5405">
        <f>IF(Table3_1[[#This Row],[Status]]="Hired",1,0)</f>
        <v>1</v>
      </c>
      <c r="J5405" t="b">
        <f>OR((Table3_1[[#This Row],[Offered Salary]]&lt;$O$27),(Table3_1[[#This Row],[Offered Salary]]&gt;$O$28))</f>
        <v>0</v>
      </c>
      <c r="K5405" t="str">
        <f>IF(Table3_1[[#This Row],[Offered Salary]]&lt;$O$27,"Low",IF(Table3_1[[#This Row],[Offered Salary]]&gt;$O$28,"High",""))</f>
        <v/>
      </c>
      <c r="L5405" s="6">
        <f>((Table3_1[[#This Row],[Offered Salary]]-$O$25)/$O$26)</f>
        <v>0.85285837372392159</v>
      </c>
    </row>
    <row r="5406" spans="1:12" x14ac:dyDescent="0.3">
      <c r="A5406">
        <v>323196</v>
      </c>
      <c r="B5406" s="2">
        <v>41862</v>
      </c>
      <c r="C5406" s="3">
        <v>0.38109953703703703</v>
      </c>
      <c r="D5406" t="s">
        <v>31</v>
      </c>
      <c r="E5406" t="s">
        <v>29</v>
      </c>
      <c r="F5406" t="s">
        <v>17</v>
      </c>
      <c r="G5406" t="s">
        <v>10</v>
      </c>
      <c r="H5406">
        <v>55302</v>
      </c>
      <c r="I5406">
        <f>IF(Table3_1[[#This Row],[Status]]="Hired",1,0)</f>
        <v>1</v>
      </c>
      <c r="J5406" t="b">
        <f>OR((Table3_1[[#This Row],[Offered Salary]]&lt;$O$27),(Table3_1[[#This Row],[Offered Salary]]&gt;$O$28))</f>
        <v>0</v>
      </c>
      <c r="K5406" t="str">
        <f>IF(Table3_1[[#This Row],[Offered Salary]]&lt;$O$27,"Low",IF(Table3_1[[#This Row],[Offered Salary]]&gt;$O$28,"High",""))</f>
        <v/>
      </c>
      <c r="L5406" s="6">
        <f>((Table3_1[[#This Row],[Offered Salary]]-$O$25)/$O$26)</f>
        <v>0.18430776740893476</v>
      </c>
    </row>
    <row r="5407" spans="1:12" x14ac:dyDescent="0.3">
      <c r="A5407">
        <v>897963</v>
      </c>
      <c r="B5407" s="2">
        <v>41850</v>
      </c>
      <c r="C5407" s="3">
        <v>0.66630787037037043</v>
      </c>
      <c r="D5407" t="s">
        <v>31</v>
      </c>
      <c r="E5407" t="s">
        <v>27</v>
      </c>
      <c r="F5407" t="s">
        <v>17</v>
      </c>
      <c r="G5407" t="s">
        <v>10</v>
      </c>
      <c r="H5407">
        <v>50825</v>
      </c>
      <c r="I5407">
        <f>IF(Table3_1[[#This Row],[Status]]="Hired",1,0)</f>
        <v>1</v>
      </c>
      <c r="J5407" t="b">
        <f>OR((Table3_1[[#This Row],[Offered Salary]]&lt;$O$27),(Table3_1[[#This Row],[Offered Salary]]&gt;$O$28))</f>
        <v>0</v>
      </c>
      <c r="K5407" t="str">
        <f>IF(Table3_1[[#This Row],[Offered Salary]]&lt;$O$27,"Low",IF(Table3_1[[#This Row],[Offered Salary]]&gt;$O$28,"High",""))</f>
        <v/>
      </c>
      <c r="L5407" s="6">
        <f>((Table3_1[[#This Row],[Offered Salary]]-$O$25)/$O$26)</f>
        <v>2.9128326073793943E-2</v>
      </c>
    </row>
    <row r="5408" spans="1:12" x14ac:dyDescent="0.3">
      <c r="A5408">
        <v>312322</v>
      </c>
      <c r="B5408" s="2">
        <v>41850</v>
      </c>
      <c r="C5408" s="3">
        <v>0.66827546296296292</v>
      </c>
      <c r="D5408" t="s">
        <v>31</v>
      </c>
      <c r="E5408" t="s">
        <v>27</v>
      </c>
      <c r="F5408" t="s">
        <v>17</v>
      </c>
      <c r="G5408" t="s">
        <v>10</v>
      </c>
      <c r="H5408">
        <v>38268</v>
      </c>
      <c r="I5408">
        <f>IF(Table3_1[[#This Row],[Status]]="Hired",1,0)</f>
        <v>1</v>
      </c>
      <c r="J5408" t="b">
        <f>OR((Table3_1[[#This Row],[Offered Salary]]&lt;$O$27),(Table3_1[[#This Row],[Offered Salary]]&gt;$O$28))</f>
        <v>0</v>
      </c>
      <c r="K5408" t="str">
        <f>IF(Table3_1[[#This Row],[Offered Salary]]&lt;$O$27,"Low",IF(Table3_1[[#This Row],[Offered Salary]]&gt;$O$28,"High",""))</f>
        <v/>
      </c>
      <c r="L5408" s="6">
        <f>((Table3_1[[#This Row],[Offered Salary]]-$O$25)/$O$26)</f>
        <v>-0.40611586531449356</v>
      </c>
    </row>
    <row r="5409" spans="1:12" x14ac:dyDescent="0.3">
      <c r="A5409">
        <v>511022</v>
      </c>
      <c r="B5409" s="2">
        <v>41870</v>
      </c>
      <c r="C5409" s="3">
        <v>0.62031250000000004</v>
      </c>
      <c r="D5409" t="s">
        <v>31</v>
      </c>
      <c r="E5409" t="s">
        <v>27</v>
      </c>
      <c r="F5409" t="s">
        <v>17</v>
      </c>
      <c r="G5409" t="s">
        <v>6</v>
      </c>
      <c r="H5409">
        <v>35436</v>
      </c>
      <c r="I5409">
        <f>IF(Table3_1[[#This Row],[Status]]="Hired",1,0)</f>
        <v>1</v>
      </c>
      <c r="J5409" t="b">
        <f>OR((Table3_1[[#This Row],[Offered Salary]]&lt;$O$27),(Table3_1[[#This Row],[Offered Salary]]&gt;$O$28))</f>
        <v>0</v>
      </c>
      <c r="K5409" t="str">
        <f>IF(Table3_1[[#This Row],[Offered Salary]]&lt;$O$27,"Low",IF(Table3_1[[#This Row],[Offered Salary]]&gt;$O$28,"High",""))</f>
        <v/>
      </c>
      <c r="L5409" s="6">
        <f>((Table3_1[[#This Row],[Offered Salary]]-$O$25)/$O$26)</f>
        <v>-0.50427717374896286</v>
      </c>
    </row>
    <row r="5410" spans="1:12" x14ac:dyDescent="0.3">
      <c r="A5410">
        <v>734194</v>
      </c>
      <c r="B5410" s="2">
        <v>41870</v>
      </c>
      <c r="C5410" s="3">
        <v>0.62092592592592588</v>
      </c>
      <c r="D5410" t="s">
        <v>31</v>
      </c>
      <c r="E5410" t="s">
        <v>27</v>
      </c>
      <c r="F5410" t="s">
        <v>17</v>
      </c>
      <c r="G5410" t="s">
        <v>6</v>
      </c>
      <c r="H5410">
        <v>61102</v>
      </c>
      <c r="I5410">
        <f>IF(Table3_1[[#This Row],[Status]]="Hired",1,0)</f>
        <v>1</v>
      </c>
      <c r="J5410" t="b">
        <f>OR((Table3_1[[#This Row],[Offered Salary]]&lt;$O$27),(Table3_1[[#This Row],[Offered Salary]]&gt;$O$28))</f>
        <v>0</v>
      </c>
      <c r="K5410" t="str">
        <f>IF(Table3_1[[#This Row],[Offered Salary]]&lt;$O$27,"Low",IF(Table3_1[[#This Row],[Offered Salary]]&gt;$O$28,"High",""))</f>
        <v/>
      </c>
      <c r="L5410" s="6">
        <f>((Table3_1[[#This Row],[Offered Salary]]-$O$25)/$O$26)</f>
        <v>0.38534434541738166</v>
      </c>
    </row>
    <row r="5411" spans="1:12" x14ac:dyDescent="0.3">
      <c r="A5411">
        <v>600707</v>
      </c>
      <c r="B5411" s="2">
        <v>41872</v>
      </c>
      <c r="C5411" s="3">
        <v>0.39931712962962962</v>
      </c>
      <c r="D5411" t="s">
        <v>31</v>
      </c>
      <c r="E5411" t="s">
        <v>27</v>
      </c>
      <c r="F5411" t="s">
        <v>17</v>
      </c>
      <c r="G5411" t="s">
        <v>6</v>
      </c>
      <c r="H5411">
        <v>39745</v>
      </c>
      <c r="I5411">
        <f>IF(Table3_1[[#This Row],[Status]]="Hired",1,0)</f>
        <v>1</v>
      </c>
      <c r="J5411" t="b">
        <f>OR((Table3_1[[#This Row],[Offered Salary]]&lt;$O$27),(Table3_1[[#This Row],[Offered Salary]]&gt;$O$28))</f>
        <v>0</v>
      </c>
      <c r="K5411" t="str">
        <f>IF(Table3_1[[#This Row],[Offered Salary]]&lt;$O$27,"Low",IF(Table3_1[[#This Row],[Offered Salary]]&gt;$O$28,"High",""))</f>
        <v/>
      </c>
      <c r="L5411" s="6">
        <f>((Table3_1[[#This Row],[Offered Salary]]-$O$25)/$O$26)</f>
        <v>-0.35492086088027358</v>
      </c>
    </row>
    <row r="5412" spans="1:12" x14ac:dyDescent="0.3">
      <c r="A5412">
        <v>230580</v>
      </c>
      <c r="B5412" s="2">
        <v>41880</v>
      </c>
      <c r="C5412" s="3">
        <v>0.72236111111111112</v>
      </c>
      <c r="D5412" t="s">
        <v>31</v>
      </c>
      <c r="E5412" t="s">
        <v>27</v>
      </c>
      <c r="F5412" t="s">
        <v>17</v>
      </c>
      <c r="G5412" t="s">
        <v>10</v>
      </c>
      <c r="H5412">
        <v>76013</v>
      </c>
      <c r="I5412">
        <f>IF(Table3_1[[#This Row],[Status]]="Hired",1,0)</f>
        <v>1</v>
      </c>
      <c r="J5412" t="b">
        <f>OR((Table3_1[[#This Row],[Offered Salary]]&lt;$O$27),(Table3_1[[#This Row],[Offered Salary]]&gt;$O$28))</f>
        <v>0</v>
      </c>
      <c r="K5412" t="str">
        <f>IF(Table3_1[[#This Row],[Offered Salary]]&lt;$O$27,"Low",IF(Table3_1[[#This Row],[Offered Salary]]&gt;$O$28,"High",""))</f>
        <v/>
      </c>
      <c r="L5412" s="6">
        <f>((Table3_1[[#This Row],[Offered Salary]]-$O$25)/$O$26)</f>
        <v>0.90218165829392505</v>
      </c>
    </row>
    <row r="5413" spans="1:12" x14ac:dyDescent="0.3">
      <c r="A5413">
        <v>771896</v>
      </c>
      <c r="B5413" s="2">
        <v>41876</v>
      </c>
      <c r="C5413" s="3">
        <v>0.3988888888888889</v>
      </c>
      <c r="D5413" t="s">
        <v>31</v>
      </c>
      <c r="E5413" t="s">
        <v>27</v>
      </c>
      <c r="F5413" t="s">
        <v>16</v>
      </c>
      <c r="G5413" t="s">
        <v>6</v>
      </c>
      <c r="H5413">
        <v>55699</v>
      </c>
      <c r="I5413">
        <f>IF(Table3_1[[#This Row],[Status]]="Hired",1,0)</f>
        <v>1</v>
      </c>
      <c r="J5413" t="b">
        <f>OR((Table3_1[[#This Row],[Offered Salary]]&lt;$O$27),(Table3_1[[#This Row],[Offered Salary]]&gt;$O$28))</f>
        <v>0</v>
      </c>
      <c r="K5413" t="str">
        <f>IF(Table3_1[[#This Row],[Offered Salary]]&lt;$O$27,"Low",IF(Table3_1[[#This Row],[Offered Salary]]&gt;$O$28,"High",""))</f>
        <v/>
      </c>
      <c r="L5413" s="6">
        <f>((Table3_1[[#This Row],[Offered Salary]]-$O$25)/$O$26)</f>
        <v>0.19806837455882328</v>
      </c>
    </row>
    <row r="5414" spans="1:12" x14ac:dyDescent="0.3">
      <c r="A5414">
        <v>504495</v>
      </c>
      <c r="B5414" s="2">
        <v>41876</v>
      </c>
      <c r="C5414" s="3">
        <v>0.40446759259259257</v>
      </c>
      <c r="D5414" t="s">
        <v>31</v>
      </c>
      <c r="E5414" t="s">
        <v>29</v>
      </c>
      <c r="F5414" t="s">
        <v>16</v>
      </c>
      <c r="G5414" t="s">
        <v>6</v>
      </c>
      <c r="H5414">
        <v>2842</v>
      </c>
      <c r="I5414">
        <f>IF(Table3_1[[#This Row],[Status]]="Hired",1,0)</f>
        <v>1</v>
      </c>
      <c r="J5414" t="b">
        <f>OR((Table3_1[[#This Row],[Offered Salary]]&lt;$O$27),(Table3_1[[#This Row],[Offered Salary]]&gt;$O$28))</f>
        <v>1</v>
      </c>
      <c r="K5414" t="str">
        <f>IF(Table3_1[[#This Row],[Offered Salary]]&lt;$O$27,"Low",IF(Table3_1[[#This Row],[Offered Salary]]&gt;$O$28,"High",""))</f>
        <v>Low</v>
      </c>
      <c r="L5414" s="6">
        <f>((Table3_1[[#This Row],[Offered Salary]]-$O$25)/$O$26)</f>
        <v>-1.6340334191985004</v>
      </c>
    </row>
    <row r="5415" spans="1:12" x14ac:dyDescent="0.3">
      <c r="A5415">
        <v>90305</v>
      </c>
      <c r="B5415" s="2">
        <v>41880</v>
      </c>
      <c r="C5415" s="3">
        <v>0.3934259259259259</v>
      </c>
      <c r="D5415" t="s">
        <v>31</v>
      </c>
      <c r="E5415" t="s">
        <v>27</v>
      </c>
      <c r="F5415" t="s">
        <v>16</v>
      </c>
      <c r="G5415" t="s">
        <v>6</v>
      </c>
      <c r="H5415">
        <v>77503</v>
      </c>
      <c r="I5415">
        <f>IF(Table3_1[[#This Row],[Status]]="Hired",1,0)</f>
        <v>1</v>
      </c>
      <c r="J5415" t="b">
        <f>OR((Table3_1[[#This Row],[Offered Salary]]&lt;$O$27),(Table3_1[[#This Row],[Offered Salary]]&gt;$O$28))</f>
        <v>0</v>
      </c>
      <c r="K5415" t="str">
        <f>IF(Table3_1[[#This Row],[Offered Salary]]&lt;$O$27,"Low",IF(Table3_1[[#This Row],[Offered Salary]]&gt;$O$28,"High",""))</f>
        <v/>
      </c>
      <c r="L5415" s="6">
        <f>((Table3_1[[#This Row],[Offered Salary]]-$O$25)/$O$26)</f>
        <v>0.95382726195471568</v>
      </c>
    </row>
    <row r="5416" spans="1:12" x14ac:dyDescent="0.3">
      <c r="A5416">
        <v>108545</v>
      </c>
      <c r="B5416" s="2">
        <v>41880</v>
      </c>
      <c r="C5416" s="3">
        <v>0.39664351851851853</v>
      </c>
      <c r="D5416" t="s">
        <v>30</v>
      </c>
      <c r="E5416" t="s">
        <v>29</v>
      </c>
      <c r="F5416" t="s">
        <v>16</v>
      </c>
      <c r="G5416" t="s">
        <v>6</v>
      </c>
      <c r="H5416">
        <v>5950</v>
      </c>
      <c r="I5416">
        <f>IF(Table3_1[[#This Row],[Status]]="Hired",1,0)</f>
        <v>0</v>
      </c>
      <c r="J5416" t="b">
        <f>OR((Table3_1[[#This Row],[Offered Salary]]&lt;$O$27),(Table3_1[[#This Row],[Offered Salary]]&gt;$O$28))</f>
        <v>1</v>
      </c>
      <c r="K5416" t="str">
        <f>IF(Table3_1[[#This Row],[Offered Salary]]&lt;$O$27,"Low",IF(Table3_1[[#This Row],[Offered Salary]]&gt;$O$28,"High",""))</f>
        <v>Low</v>
      </c>
      <c r="L5416" s="6">
        <f>((Table3_1[[#This Row],[Offered Salary]]-$O$25)/$O$26)</f>
        <v>-1.5263055425691465</v>
      </c>
    </row>
    <row r="5417" spans="1:12" x14ac:dyDescent="0.3">
      <c r="A5417">
        <v>277040</v>
      </c>
      <c r="B5417" s="2">
        <v>41880</v>
      </c>
      <c r="C5417" s="3">
        <v>0.51821759259259259</v>
      </c>
      <c r="D5417" t="s">
        <v>31</v>
      </c>
      <c r="E5417" t="s">
        <v>27</v>
      </c>
      <c r="F5417" t="s">
        <v>16</v>
      </c>
      <c r="G5417" t="s">
        <v>6</v>
      </c>
      <c r="H5417">
        <v>78677</v>
      </c>
      <c r="I5417">
        <f>IF(Table3_1[[#This Row],[Status]]="Hired",1,0)</f>
        <v>1</v>
      </c>
      <c r="J5417" t="b">
        <f>OR((Table3_1[[#This Row],[Offered Salary]]&lt;$O$27),(Table3_1[[#This Row],[Offered Salary]]&gt;$O$28))</f>
        <v>0</v>
      </c>
      <c r="K5417" t="str">
        <f>IF(Table3_1[[#This Row],[Offered Salary]]&lt;$O$27,"Low",IF(Table3_1[[#This Row],[Offered Salary]]&gt;$O$28,"High",""))</f>
        <v/>
      </c>
      <c r="L5417" s="6">
        <f>((Table3_1[[#This Row],[Offered Salary]]-$O$25)/$O$26)</f>
        <v>0.99451983826194268</v>
      </c>
    </row>
    <row r="5418" spans="1:12" x14ac:dyDescent="0.3">
      <c r="A5418">
        <v>922721</v>
      </c>
      <c r="B5418" s="2">
        <v>41880</v>
      </c>
      <c r="C5418" s="3">
        <v>0.51856481481481487</v>
      </c>
      <c r="D5418" t="s">
        <v>30</v>
      </c>
      <c r="E5418" t="s">
        <v>29</v>
      </c>
      <c r="F5418" t="s">
        <v>16</v>
      </c>
      <c r="G5418" t="s">
        <v>6</v>
      </c>
      <c r="H5418">
        <v>71021</v>
      </c>
      <c r="I5418">
        <f>IF(Table3_1[[#This Row],[Status]]="Hired",1,0)</f>
        <v>0</v>
      </c>
      <c r="J5418" t="b">
        <f>OR((Table3_1[[#This Row],[Offered Salary]]&lt;$O$27),(Table3_1[[#This Row],[Offered Salary]]&gt;$O$28))</f>
        <v>0</v>
      </c>
      <c r="K5418" t="str">
        <f>IF(Table3_1[[#This Row],[Offered Salary]]&lt;$O$27,"Low",IF(Table3_1[[#This Row],[Offered Salary]]&gt;$O$28,"High",""))</f>
        <v/>
      </c>
      <c r="L5418" s="6">
        <f>((Table3_1[[#This Row],[Offered Salary]]-$O$25)/$O$26)</f>
        <v>0.72915155529079279</v>
      </c>
    </row>
    <row r="5419" spans="1:12" x14ac:dyDescent="0.3">
      <c r="A5419">
        <v>369355</v>
      </c>
      <c r="B5419" s="2">
        <v>41880</v>
      </c>
      <c r="C5419" s="3">
        <v>0.51938657407407407</v>
      </c>
      <c r="D5419" t="s">
        <v>31</v>
      </c>
      <c r="E5419" t="s">
        <v>29</v>
      </c>
      <c r="F5419" t="s">
        <v>16</v>
      </c>
      <c r="G5419" t="s">
        <v>6</v>
      </c>
      <c r="H5419">
        <v>1415</v>
      </c>
      <c r="I5419">
        <f>IF(Table3_1[[#This Row],[Status]]="Hired",1,0)</f>
        <v>1</v>
      </c>
      <c r="J5419" t="b">
        <f>OR((Table3_1[[#This Row],[Offered Salary]]&lt;$O$27),(Table3_1[[#This Row],[Offered Salary]]&gt;$O$28))</f>
        <v>1</v>
      </c>
      <c r="K5419" t="str">
        <f>IF(Table3_1[[#This Row],[Offered Salary]]&lt;$O$27,"Low",IF(Table3_1[[#This Row],[Offered Salary]]&gt;$O$28,"High",""))</f>
        <v>Low</v>
      </c>
      <c r="L5419" s="6">
        <f>((Table3_1[[#This Row],[Offered Salary]]-$O$25)/$O$26)</f>
        <v>-1.6834953496843719</v>
      </c>
    </row>
    <row r="5420" spans="1:12" x14ac:dyDescent="0.3">
      <c r="A5420">
        <v>278571</v>
      </c>
      <c r="B5420" s="2">
        <v>41834</v>
      </c>
      <c r="C5420" s="3">
        <v>0.39743055555555556</v>
      </c>
      <c r="D5420" t="s">
        <v>31</v>
      </c>
      <c r="E5420" t="s">
        <v>29</v>
      </c>
      <c r="F5420" t="s">
        <v>20</v>
      </c>
      <c r="G5420" t="s">
        <v>4</v>
      </c>
      <c r="H5420">
        <v>5213</v>
      </c>
      <c r="I5420">
        <f>IF(Table3_1[[#This Row],[Status]]="Hired",1,0)</f>
        <v>1</v>
      </c>
      <c r="J5420" t="b">
        <f>OR((Table3_1[[#This Row],[Offered Salary]]&lt;$O$27),(Table3_1[[#This Row],[Offered Salary]]&gt;$O$28))</f>
        <v>1</v>
      </c>
      <c r="K5420" t="str">
        <f>IF(Table3_1[[#This Row],[Offered Salary]]&lt;$O$27,"Low",IF(Table3_1[[#This Row],[Offered Salary]]&gt;$O$28,"High",""))</f>
        <v>Low</v>
      </c>
      <c r="L5420" s="6">
        <f>((Table3_1[[#This Row],[Offered Salary]]-$O$25)/$O$26)</f>
        <v>-1.551851052567806</v>
      </c>
    </row>
    <row r="5421" spans="1:12" x14ac:dyDescent="0.3">
      <c r="A5421">
        <v>427047</v>
      </c>
      <c r="B5421" s="2">
        <v>41862</v>
      </c>
      <c r="C5421" s="3">
        <v>0.39862268518518518</v>
      </c>
      <c r="D5421" t="s">
        <v>31</v>
      </c>
      <c r="E5421" t="s">
        <v>27</v>
      </c>
      <c r="F5421" t="s">
        <v>20</v>
      </c>
      <c r="G5421" t="s">
        <v>10</v>
      </c>
      <c r="H5421">
        <v>23232</v>
      </c>
      <c r="I5421">
        <f>IF(Table3_1[[#This Row],[Status]]="Hired",1,0)</f>
        <v>1</v>
      </c>
      <c r="J5421" t="b">
        <f>OR((Table3_1[[#This Row],[Offered Salary]]&lt;$O$27),(Table3_1[[#This Row],[Offered Salary]]&gt;$O$28))</f>
        <v>0</v>
      </c>
      <c r="K5421" t="str">
        <f>IF(Table3_1[[#This Row],[Offered Salary]]&lt;$O$27,"Low",IF(Table3_1[[#This Row],[Offered Salary]]&gt;$O$28,"High",""))</f>
        <v/>
      </c>
      <c r="L5421" s="6">
        <f>((Table3_1[[#This Row],[Offered Salary]]-$O$25)/$O$26)</f>
        <v>-0.92728586306190863</v>
      </c>
    </row>
    <row r="5422" spans="1:12" x14ac:dyDescent="0.3">
      <c r="A5422">
        <v>455112</v>
      </c>
      <c r="B5422" s="2">
        <v>41871</v>
      </c>
      <c r="C5422" s="3">
        <v>0.35399305555555555</v>
      </c>
      <c r="D5422" t="s">
        <v>31</v>
      </c>
      <c r="E5422" t="s">
        <v>27</v>
      </c>
      <c r="F5422" t="s">
        <v>18</v>
      </c>
      <c r="G5422" t="s">
        <v>2</v>
      </c>
      <c r="H5422">
        <v>85093</v>
      </c>
      <c r="I5422">
        <f>IF(Table3_1[[#This Row],[Status]]="Hired",1,0)</f>
        <v>1</v>
      </c>
      <c r="J5422" t="b">
        <f>OR((Table3_1[[#This Row],[Offered Salary]]&lt;$O$27),(Table3_1[[#This Row],[Offered Salary]]&gt;$O$28))</f>
        <v>0</v>
      </c>
      <c r="K5422" t="str">
        <f>IF(Table3_1[[#This Row],[Offered Salary]]&lt;$O$27,"Low",IF(Table3_1[[#This Row],[Offered Salary]]&gt;$O$28,"High",""))</f>
        <v/>
      </c>
      <c r="L5422" s="6">
        <f>((Table3_1[[#This Row],[Offered Salary]]-$O$25)/$O$26)</f>
        <v>1.2169078873140453</v>
      </c>
    </row>
    <row r="5423" spans="1:12" x14ac:dyDescent="0.3">
      <c r="A5423">
        <v>476712</v>
      </c>
      <c r="B5423" s="2">
        <v>41871</v>
      </c>
      <c r="C5423" s="3">
        <v>0.69740740740740736</v>
      </c>
      <c r="D5423" t="s">
        <v>31</v>
      </c>
      <c r="E5423" t="s">
        <v>27</v>
      </c>
      <c r="F5423" t="s">
        <v>18</v>
      </c>
      <c r="G5423" t="s">
        <v>2</v>
      </c>
      <c r="H5423">
        <v>54937</v>
      </c>
      <c r="I5423">
        <f>IF(Table3_1[[#This Row],[Status]]="Hired",1,0)</f>
        <v>1</v>
      </c>
      <c r="J5423" t="b">
        <f>OR((Table3_1[[#This Row],[Offered Salary]]&lt;$O$27),(Table3_1[[#This Row],[Offered Salary]]&gt;$O$28))</f>
        <v>0</v>
      </c>
      <c r="K5423" t="str">
        <f>IF(Table3_1[[#This Row],[Offered Salary]]&lt;$O$27,"Low",IF(Table3_1[[#This Row],[Offered Salary]]&gt;$O$28,"High",""))</f>
        <v/>
      </c>
      <c r="L5423" s="6">
        <f>((Table3_1[[#This Row],[Offered Salary]]-$O$25)/$O$26)</f>
        <v>0.17165632758598939</v>
      </c>
    </row>
    <row r="5424" spans="1:12" x14ac:dyDescent="0.3">
      <c r="A5424">
        <v>844186</v>
      </c>
      <c r="B5424" s="2">
        <v>41871</v>
      </c>
      <c r="C5424" s="3">
        <v>0.69773148148148145</v>
      </c>
      <c r="D5424" t="s">
        <v>31</v>
      </c>
      <c r="E5424" t="s">
        <v>27</v>
      </c>
      <c r="F5424" t="s">
        <v>18</v>
      </c>
      <c r="G5424" t="s">
        <v>2</v>
      </c>
      <c r="H5424">
        <v>17790</v>
      </c>
      <c r="I5424">
        <f>IF(Table3_1[[#This Row],[Status]]="Hired",1,0)</f>
        <v>1</v>
      </c>
      <c r="J5424" t="b">
        <f>OR((Table3_1[[#This Row],[Offered Salary]]&lt;$O$27),(Table3_1[[#This Row],[Offered Salary]]&gt;$O$28))</f>
        <v>0</v>
      </c>
      <c r="K5424" t="str">
        <f>IF(Table3_1[[#This Row],[Offered Salary]]&lt;$O$27,"Low",IF(Table3_1[[#This Row],[Offered Salary]]&gt;$O$28,"High",""))</f>
        <v/>
      </c>
      <c r="L5424" s="6">
        <f>((Table3_1[[#This Row],[Offered Salary]]-$O$25)/$O$26)</f>
        <v>-1.115913631600179</v>
      </c>
    </row>
    <row r="5425" spans="1:12" x14ac:dyDescent="0.3">
      <c r="A5425">
        <v>236512</v>
      </c>
      <c r="B5425" s="2">
        <v>41871</v>
      </c>
      <c r="C5425" s="3">
        <v>0.69805555555555554</v>
      </c>
      <c r="D5425" t="s">
        <v>31</v>
      </c>
      <c r="E5425" t="s">
        <v>27</v>
      </c>
      <c r="F5425" t="s">
        <v>18</v>
      </c>
      <c r="G5425" t="s">
        <v>2</v>
      </c>
      <c r="H5425">
        <v>23993</v>
      </c>
      <c r="I5425">
        <f>IF(Table3_1[[#This Row],[Status]]="Hired",1,0)</f>
        <v>1</v>
      </c>
      <c r="J5425" t="b">
        <f>OR((Table3_1[[#This Row],[Offered Salary]]&lt;$O$27),(Table3_1[[#This Row],[Offered Salary]]&gt;$O$28))</f>
        <v>0</v>
      </c>
      <c r="K5425" t="str">
        <f>IF(Table3_1[[#This Row],[Offered Salary]]&lt;$O$27,"Low",IF(Table3_1[[#This Row],[Offered Salary]]&gt;$O$28,"High",""))</f>
        <v/>
      </c>
      <c r="L5425" s="6">
        <f>((Table3_1[[#This Row],[Offered Salary]]-$O$25)/$O$26)</f>
        <v>-0.90090847756804182</v>
      </c>
    </row>
    <row r="5426" spans="1:12" x14ac:dyDescent="0.3">
      <c r="A5426">
        <v>392211</v>
      </c>
      <c r="B5426" s="2">
        <v>41873</v>
      </c>
      <c r="C5426" s="3">
        <v>0.80715277777777783</v>
      </c>
      <c r="D5426" t="s">
        <v>31</v>
      </c>
      <c r="E5426" t="s">
        <v>29</v>
      </c>
      <c r="F5426" t="s">
        <v>18</v>
      </c>
      <c r="G5426" t="s">
        <v>2</v>
      </c>
      <c r="H5426">
        <v>96473</v>
      </c>
      <c r="I5426">
        <f>IF(Table3_1[[#This Row],[Status]]="Hired",1,0)</f>
        <v>1</v>
      </c>
      <c r="J5426" t="b">
        <f>OR((Table3_1[[#This Row],[Offered Salary]]&lt;$O$27),(Table3_1[[#This Row],[Offered Salary]]&gt;$O$28))</f>
        <v>0</v>
      </c>
      <c r="K5426" t="str">
        <f>IF(Table3_1[[#This Row],[Offered Salary]]&lt;$O$27,"Low",IF(Table3_1[[#This Row],[Offered Salary]]&gt;$O$28,"High",""))</f>
        <v/>
      </c>
      <c r="L5426" s="6">
        <f>((Table3_1[[#This Row],[Offered Salary]]-$O$25)/$O$26)</f>
        <v>1.6113555179582049</v>
      </c>
    </row>
    <row r="5427" spans="1:12" x14ac:dyDescent="0.3">
      <c r="A5427">
        <v>307037</v>
      </c>
      <c r="B5427" s="2">
        <v>41875</v>
      </c>
      <c r="C5427" s="3">
        <v>0.62809027777777782</v>
      </c>
      <c r="D5427" t="s">
        <v>31</v>
      </c>
      <c r="E5427" t="s">
        <v>27</v>
      </c>
      <c r="F5427" t="s">
        <v>18</v>
      </c>
      <c r="G5427" t="s">
        <v>2</v>
      </c>
      <c r="H5427">
        <v>22654</v>
      </c>
      <c r="I5427">
        <f>IF(Table3_1[[#This Row],[Status]]="Hired",1,0)</f>
        <v>1</v>
      </c>
      <c r="J5427" t="b">
        <f>OR((Table3_1[[#This Row],[Offered Salary]]&lt;$O$27),(Table3_1[[#This Row],[Offered Salary]]&gt;$O$28))</f>
        <v>0</v>
      </c>
      <c r="K5427" t="str">
        <f>IF(Table3_1[[#This Row],[Offered Salary]]&lt;$O$27,"Low",IF(Table3_1[[#This Row],[Offered Salary]]&gt;$O$28,"High",""))</f>
        <v/>
      </c>
      <c r="L5427" s="6">
        <f>((Table3_1[[#This Row],[Offered Salary]]-$O$25)/$O$26)</f>
        <v>-0.94732019790481947</v>
      </c>
    </row>
    <row r="5428" spans="1:12" x14ac:dyDescent="0.3">
      <c r="A5428">
        <v>322304</v>
      </c>
      <c r="B5428" s="2">
        <v>41875</v>
      </c>
      <c r="C5428" s="3">
        <v>0.62938657407407406</v>
      </c>
      <c r="D5428" t="s">
        <v>31</v>
      </c>
      <c r="E5428" t="s">
        <v>27</v>
      </c>
      <c r="F5428" t="s">
        <v>18</v>
      </c>
      <c r="G5428" t="s">
        <v>2</v>
      </c>
      <c r="H5428">
        <v>46110</v>
      </c>
      <c r="I5428">
        <f>IF(Table3_1[[#This Row],[Status]]="Hired",1,0)</f>
        <v>1</v>
      </c>
      <c r="J5428" t="b">
        <f>OR((Table3_1[[#This Row],[Offered Salary]]&lt;$O$27),(Table3_1[[#This Row],[Offered Salary]]&gt;$O$28))</f>
        <v>0</v>
      </c>
      <c r="K5428" t="str">
        <f>IF(Table3_1[[#This Row],[Offered Salary]]&lt;$O$27,"Low",IF(Table3_1[[#This Row],[Offered Salary]]&gt;$O$28,"High",""))</f>
        <v/>
      </c>
      <c r="L5428" s="6">
        <f>((Table3_1[[#This Row],[Offered Salary]]-$O$25)/$O$26)</f>
        <v>-0.1343005472554866</v>
      </c>
    </row>
    <row r="5429" spans="1:12" x14ac:dyDescent="0.3">
      <c r="A5429">
        <v>477958</v>
      </c>
      <c r="B5429" s="2">
        <v>41844</v>
      </c>
      <c r="C5429" s="3">
        <v>0.76945601851851853</v>
      </c>
      <c r="D5429" t="s">
        <v>30</v>
      </c>
      <c r="E5429" t="s">
        <v>27</v>
      </c>
      <c r="F5429" t="s">
        <v>12</v>
      </c>
      <c r="G5429" t="s">
        <v>8</v>
      </c>
      <c r="H5429">
        <v>60079</v>
      </c>
      <c r="I5429">
        <f>IF(Table3_1[[#This Row],[Status]]="Hired",1,0)</f>
        <v>0</v>
      </c>
      <c r="J5429" t="b">
        <f>OR((Table3_1[[#This Row],[Offered Salary]]&lt;$O$27),(Table3_1[[#This Row],[Offered Salary]]&gt;$O$28))</f>
        <v>0</v>
      </c>
      <c r="K5429" t="str">
        <f>IF(Table3_1[[#This Row],[Offered Salary]]&lt;$O$27,"Low",IF(Table3_1[[#This Row],[Offered Salary]]&gt;$O$28,"High",""))</f>
        <v/>
      </c>
      <c r="L5429" s="6">
        <f>((Table3_1[[#This Row],[Offered Salary]]-$O$25)/$O$26)</f>
        <v>0.34988565243416764</v>
      </c>
    </row>
    <row r="5430" spans="1:12" x14ac:dyDescent="0.3">
      <c r="A5430">
        <v>65551</v>
      </c>
      <c r="B5430" s="2">
        <v>41845</v>
      </c>
      <c r="C5430" s="3">
        <v>0.66690972222222222</v>
      </c>
      <c r="D5430" t="s">
        <v>31</v>
      </c>
      <c r="E5430" t="s">
        <v>27</v>
      </c>
      <c r="F5430" t="s">
        <v>12</v>
      </c>
      <c r="G5430" t="s">
        <v>8</v>
      </c>
      <c r="H5430">
        <v>63278</v>
      </c>
      <c r="I5430">
        <f>IF(Table3_1[[#This Row],[Status]]="Hired",1,0)</f>
        <v>1</v>
      </c>
      <c r="J5430" t="b">
        <f>OR((Table3_1[[#This Row],[Offered Salary]]&lt;$O$27),(Table3_1[[#This Row],[Offered Salary]]&gt;$O$28))</f>
        <v>0</v>
      </c>
      <c r="K5430" t="str">
        <f>IF(Table3_1[[#This Row],[Offered Salary]]&lt;$O$27,"Low",IF(Table3_1[[#This Row],[Offered Salary]]&gt;$O$28,"High",""))</f>
        <v/>
      </c>
      <c r="L5430" s="6">
        <f>((Table3_1[[#This Row],[Offered Salary]]-$O$25)/$O$26)</f>
        <v>0.46076772364951624</v>
      </c>
    </row>
    <row r="5431" spans="1:12" x14ac:dyDescent="0.3">
      <c r="A5431">
        <v>95066</v>
      </c>
      <c r="B5431" s="2">
        <v>41849</v>
      </c>
      <c r="C5431" s="3">
        <v>0.69959490740740737</v>
      </c>
      <c r="D5431" t="s">
        <v>31</v>
      </c>
      <c r="E5431" t="s">
        <v>29</v>
      </c>
      <c r="F5431" t="s">
        <v>12</v>
      </c>
      <c r="G5431" t="s">
        <v>8</v>
      </c>
      <c r="H5431">
        <v>26174</v>
      </c>
      <c r="I5431">
        <f>IF(Table3_1[[#This Row],[Status]]="Hired",1,0)</f>
        <v>1</v>
      </c>
      <c r="J5431" t="b">
        <f>OR((Table3_1[[#This Row],[Offered Salary]]&lt;$O$27),(Table3_1[[#This Row],[Offered Salary]]&gt;$O$28))</f>
        <v>0</v>
      </c>
      <c r="K5431" t="str">
        <f>IF(Table3_1[[#This Row],[Offered Salary]]&lt;$O$27,"Low",IF(Table3_1[[#This Row],[Offered Salary]]&gt;$O$28,"High",""))</f>
        <v/>
      </c>
      <c r="L5431" s="6">
        <f>((Table3_1[[#This Row],[Offered Salary]]-$O$25)/$O$26)</f>
        <v>-0.82531179194107229</v>
      </c>
    </row>
    <row r="5432" spans="1:12" x14ac:dyDescent="0.3">
      <c r="A5432">
        <v>580775</v>
      </c>
      <c r="B5432" s="2">
        <v>41849</v>
      </c>
      <c r="C5432" s="3">
        <v>0.69995370370370369</v>
      </c>
      <c r="D5432" t="s">
        <v>31</v>
      </c>
      <c r="E5432" t="s">
        <v>27</v>
      </c>
      <c r="F5432" t="s">
        <v>12</v>
      </c>
      <c r="G5432" t="s">
        <v>8</v>
      </c>
      <c r="H5432">
        <v>75378</v>
      </c>
      <c r="I5432">
        <f>IF(Table3_1[[#This Row],[Status]]="Hired",1,0)</f>
        <v>1</v>
      </c>
      <c r="J5432" t="b">
        <f>OR((Table3_1[[#This Row],[Offered Salary]]&lt;$O$27),(Table3_1[[#This Row],[Offered Salary]]&gt;$O$28))</f>
        <v>0</v>
      </c>
      <c r="K5432" t="str">
        <f>IF(Table3_1[[#This Row],[Offered Salary]]&lt;$O$27,"Low",IF(Table3_1[[#This Row],[Offered Salary]]&gt;$O$28,"High",""))</f>
        <v/>
      </c>
      <c r="L5432" s="6">
        <f>((Table3_1[[#This Row],[Offered Salary]]-$O$25)/$O$26)</f>
        <v>0.88017161914989683</v>
      </c>
    </row>
    <row r="5433" spans="1:12" x14ac:dyDescent="0.3">
      <c r="A5433">
        <v>341724</v>
      </c>
      <c r="B5433" s="2">
        <v>41849</v>
      </c>
      <c r="C5433" s="3">
        <v>0.70032407407407404</v>
      </c>
      <c r="D5433" t="s">
        <v>31</v>
      </c>
      <c r="E5433" t="s">
        <v>29</v>
      </c>
      <c r="F5433" t="s">
        <v>12</v>
      </c>
      <c r="G5433" t="s">
        <v>8</v>
      </c>
      <c r="H5433">
        <v>83457</v>
      </c>
      <c r="I5433">
        <f>IF(Table3_1[[#This Row],[Status]]="Hired",1,0)</f>
        <v>1</v>
      </c>
      <c r="J5433" t="b">
        <f>OR((Table3_1[[#This Row],[Offered Salary]]&lt;$O$27),(Table3_1[[#This Row],[Offered Salary]]&gt;$O$28))</f>
        <v>0</v>
      </c>
      <c r="K5433" t="str">
        <f>IF(Table3_1[[#This Row],[Offered Salary]]&lt;$O$27,"Low",IF(Table3_1[[#This Row],[Offered Salary]]&gt;$O$28,"High",""))</f>
        <v/>
      </c>
      <c r="L5433" s="6">
        <f>((Table3_1[[#This Row],[Offered Salary]]-$O$25)/$O$26)</f>
        <v>1.1602017077240765</v>
      </c>
    </row>
    <row r="5434" spans="1:12" x14ac:dyDescent="0.3">
      <c r="A5434">
        <v>935823</v>
      </c>
      <c r="B5434" s="2">
        <v>41849</v>
      </c>
      <c r="C5434" s="3">
        <v>0.7006944444444444</v>
      </c>
      <c r="D5434" t="s">
        <v>31</v>
      </c>
      <c r="E5434" t="s">
        <v>27</v>
      </c>
      <c r="F5434" t="s">
        <v>12</v>
      </c>
      <c r="G5434" t="s">
        <v>8</v>
      </c>
      <c r="H5434">
        <v>91079</v>
      </c>
      <c r="I5434">
        <f>IF(Table3_1[[#This Row],[Status]]="Hired",1,0)</f>
        <v>1</v>
      </c>
      <c r="J5434" t="b">
        <f>OR((Table3_1[[#This Row],[Offered Salary]]&lt;$O$27),(Table3_1[[#This Row],[Offered Salary]]&gt;$O$28))</f>
        <v>0</v>
      </c>
      <c r="K5434" t="str">
        <f>IF(Table3_1[[#This Row],[Offered Salary]]&lt;$O$27,"Low",IF(Table3_1[[#This Row],[Offered Salary]]&gt;$O$28,"High",""))</f>
        <v/>
      </c>
      <c r="L5434" s="6">
        <f>((Table3_1[[#This Row],[Offered Salary]]-$O$25)/$O$26)</f>
        <v>1.4243915004103493</v>
      </c>
    </row>
    <row r="5435" spans="1:12" x14ac:dyDescent="0.3">
      <c r="A5435">
        <v>567816</v>
      </c>
      <c r="B5435" s="2">
        <v>41870</v>
      </c>
      <c r="C5435" s="3">
        <v>0.98351851851851857</v>
      </c>
      <c r="D5435" t="s">
        <v>31</v>
      </c>
      <c r="E5435" t="s">
        <v>27</v>
      </c>
      <c r="F5435" t="s">
        <v>16</v>
      </c>
      <c r="G5435" t="s">
        <v>4</v>
      </c>
      <c r="H5435">
        <v>11270</v>
      </c>
      <c r="I5435">
        <f>IF(Table3_1[[#This Row],[Status]]="Hired",1,0)</f>
        <v>1</v>
      </c>
      <c r="J5435" t="b">
        <f>OR((Table3_1[[#This Row],[Offered Salary]]&lt;$O$27),(Table3_1[[#This Row],[Offered Salary]]&gt;$O$28))</f>
        <v>1</v>
      </c>
      <c r="K5435" t="str">
        <f>IF(Table3_1[[#This Row],[Offered Salary]]&lt;$O$27,"Low",IF(Table3_1[[#This Row],[Offered Salary]]&gt;$O$28,"High",""))</f>
        <v>Low</v>
      </c>
      <c r="L5435" s="6">
        <f>((Table3_1[[#This Row],[Offered Salary]]-$O$25)/$O$26)</f>
        <v>-1.341906474464847</v>
      </c>
    </row>
    <row r="5436" spans="1:12" x14ac:dyDescent="0.3">
      <c r="A5436">
        <v>707930</v>
      </c>
      <c r="B5436" s="2">
        <v>41870</v>
      </c>
      <c r="C5436" s="3">
        <v>0.9840740740740741</v>
      </c>
      <c r="D5436" t="s">
        <v>31</v>
      </c>
      <c r="E5436" t="s">
        <v>27</v>
      </c>
      <c r="F5436" t="s">
        <v>16</v>
      </c>
      <c r="G5436" t="s">
        <v>4</v>
      </c>
      <c r="H5436">
        <v>56888</v>
      </c>
      <c r="I5436">
        <f>IF(Table3_1[[#This Row],[Status]]="Hired",1,0)</f>
        <v>1</v>
      </c>
      <c r="J5436" t="b">
        <f>OR((Table3_1[[#This Row],[Offered Salary]]&lt;$O$27),(Table3_1[[#This Row],[Offered Salary]]&gt;$O$28))</f>
        <v>0</v>
      </c>
      <c r="K5436" t="str">
        <f>IF(Table3_1[[#This Row],[Offered Salary]]&lt;$O$27,"Low",IF(Table3_1[[#This Row],[Offered Salary]]&gt;$O$28,"High",""))</f>
        <v/>
      </c>
      <c r="L5436" s="6">
        <f>((Table3_1[[#This Row],[Offered Salary]]-$O$25)/$O$26)</f>
        <v>0.2392808730505549</v>
      </c>
    </row>
    <row r="5437" spans="1:12" x14ac:dyDescent="0.3">
      <c r="A5437">
        <v>843561</v>
      </c>
      <c r="B5437" s="2">
        <v>41852</v>
      </c>
      <c r="C5437" s="3">
        <v>0.31468750000000001</v>
      </c>
      <c r="D5437" t="s">
        <v>31</v>
      </c>
      <c r="E5437" t="s">
        <v>27</v>
      </c>
      <c r="F5437" t="s">
        <v>17</v>
      </c>
      <c r="G5437" t="s">
        <v>10</v>
      </c>
      <c r="H5437">
        <v>88087</v>
      </c>
      <c r="I5437">
        <f>IF(Table3_1[[#This Row],[Status]]="Hired",1,0)</f>
        <v>1</v>
      </c>
      <c r="J5437" t="b">
        <f>OR((Table3_1[[#This Row],[Offered Salary]]&lt;$O$27),(Table3_1[[#This Row],[Offered Salary]]&gt;$O$28))</f>
        <v>0</v>
      </c>
      <c r="K5437" t="str">
        <f>IF(Table3_1[[#This Row],[Offered Salary]]&lt;$O$27,"Low",IF(Table3_1[[#This Row],[Offered Salary]]&gt;$O$28,"High",""))</f>
        <v/>
      </c>
      <c r="L5437" s="6">
        <f>((Table3_1[[#This Row],[Offered Salary]]-$O$25)/$O$26)</f>
        <v>1.3206843553411642</v>
      </c>
    </row>
    <row r="5438" spans="1:12" x14ac:dyDescent="0.3">
      <c r="A5438">
        <v>881883</v>
      </c>
      <c r="B5438" s="2">
        <v>41876</v>
      </c>
      <c r="C5438" s="3">
        <v>0.43313657407407408</v>
      </c>
      <c r="D5438" t="s">
        <v>31</v>
      </c>
      <c r="E5438" t="s">
        <v>27</v>
      </c>
      <c r="F5438" t="s">
        <v>17</v>
      </c>
      <c r="G5438" t="s">
        <v>10</v>
      </c>
      <c r="H5438">
        <v>70574</v>
      </c>
      <c r="I5438">
        <f>IF(Table3_1[[#This Row],[Status]]="Hired",1,0)</f>
        <v>1</v>
      </c>
      <c r="J5438" t="b">
        <f>OR((Table3_1[[#This Row],[Offered Salary]]&lt;$O$27),(Table3_1[[#This Row],[Offered Salary]]&gt;$O$28))</f>
        <v>0</v>
      </c>
      <c r="K5438" t="str">
        <f>IF(Table3_1[[#This Row],[Offered Salary]]&lt;$O$27,"Low",IF(Table3_1[[#This Row],[Offered Salary]]&gt;$O$28,"High",""))</f>
        <v/>
      </c>
      <c r="L5438" s="6">
        <f>((Table3_1[[#This Row],[Offered Salary]]-$O$25)/$O$26)</f>
        <v>0.71365787419255566</v>
      </c>
    </row>
    <row r="5439" spans="1:12" x14ac:dyDescent="0.3">
      <c r="A5439">
        <v>747976</v>
      </c>
      <c r="B5439" s="2">
        <v>41843</v>
      </c>
      <c r="C5439" s="3">
        <v>0.41091435185185188</v>
      </c>
      <c r="D5439" t="s">
        <v>31</v>
      </c>
      <c r="E5439" t="s">
        <v>27</v>
      </c>
      <c r="F5439" t="s">
        <v>20</v>
      </c>
      <c r="G5439" t="s">
        <v>1</v>
      </c>
      <c r="H5439">
        <v>86096</v>
      </c>
      <c r="I5439">
        <f>IF(Table3_1[[#This Row],[Status]]="Hired",1,0)</f>
        <v>1</v>
      </c>
      <c r="J5439" t="b">
        <f>OR((Table3_1[[#This Row],[Offered Salary]]&lt;$O$27),(Table3_1[[#This Row],[Offered Salary]]&gt;$O$28))</f>
        <v>0</v>
      </c>
      <c r="K5439" t="str">
        <f>IF(Table3_1[[#This Row],[Offered Salary]]&lt;$O$27,"Low",IF(Table3_1[[#This Row],[Offered Salary]]&gt;$O$28,"High",""))</f>
        <v/>
      </c>
      <c r="L5439" s="6">
        <f>((Table3_1[[#This Row],[Offered Salary]]-$O$25)/$O$26)</f>
        <v>1.2516733507179199</v>
      </c>
    </row>
    <row r="5440" spans="1:12" x14ac:dyDescent="0.3">
      <c r="A5440">
        <v>436683</v>
      </c>
      <c r="B5440" s="2">
        <v>41860</v>
      </c>
      <c r="C5440" s="3">
        <v>0.43192129629629628</v>
      </c>
      <c r="D5440" t="s">
        <v>31</v>
      </c>
      <c r="E5440" t="s">
        <v>27</v>
      </c>
      <c r="F5440" t="s">
        <v>12</v>
      </c>
      <c r="G5440" t="s">
        <v>4</v>
      </c>
      <c r="H5440">
        <v>51093</v>
      </c>
      <c r="I5440">
        <f>IF(Table3_1[[#This Row],[Status]]="Hired",1,0)</f>
        <v>1</v>
      </c>
      <c r="J5440" t="b">
        <f>OR((Table3_1[[#This Row],[Offered Salary]]&lt;$O$27),(Table3_1[[#This Row],[Offered Salary]]&gt;$O$28))</f>
        <v>0</v>
      </c>
      <c r="K5440" t="str">
        <f>IF(Table3_1[[#This Row],[Offered Salary]]&lt;$O$27,"Low",IF(Table3_1[[#This Row],[Offered Salary]]&gt;$O$28,"High",""))</f>
        <v/>
      </c>
      <c r="L5440" s="6">
        <f>((Table3_1[[#This Row],[Offered Salary]]-$O$25)/$O$26)</f>
        <v>3.8417602436942866E-2</v>
      </c>
    </row>
    <row r="5441" spans="1:12" x14ac:dyDescent="0.3">
      <c r="A5441">
        <v>962443</v>
      </c>
      <c r="B5441" s="2">
        <v>41853</v>
      </c>
      <c r="C5441" s="3">
        <v>0.22328703703703703</v>
      </c>
      <c r="D5441" t="s">
        <v>31</v>
      </c>
      <c r="E5441" t="s">
        <v>27</v>
      </c>
      <c r="F5441" t="s">
        <v>17</v>
      </c>
      <c r="G5441" t="s">
        <v>2</v>
      </c>
      <c r="H5441">
        <v>88896</v>
      </c>
      <c r="I5441">
        <f>IF(Table3_1[[#This Row],[Status]]="Hired",1,0)</f>
        <v>1</v>
      </c>
      <c r="J5441" t="b">
        <f>OR((Table3_1[[#This Row],[Offered Salary]]&lt;$O$27),(Table3_1[[#This Row],[Offered Salary]]&gt;$O$28))</f>
        <v>0</v>
      </c>
      <c r="K5441" t="str">
        <f>IF(Table3_1[[#This Row],[Offered Salary]]&lt;$O$27,"Low",IF(Table3_1[[#This Row],[Offered Salary]]&gt;$O$28,"High",""))</f>
        <v/>
      </c>
      <c r="L5441" s="6">
        <f>((Table3_1[[#This Row],[Offered Salary]]-$O$25)/$O$26)</f>
        <v>1.3487254918254459</v>
      </c>
    </row>
    <row r="5442" spans="1:12" x14ac:dyDescent="0.3">
      <c r="A5442">
        <v>258763</v>
      </c>
      <c r="B5442" s="2">
        <v>41849</v>
      </c>
      <c r="C5442" s="3">
        <v>0.67839120370370365</v>
      </c>
      <c r="D5442" t="s">
        <v>31</v>
      </c>
      <c r="E5442" t="s">
        <v>29</v>
      </c>
      <c r="F5442" t="s">
        <v>14</v>
      </c>
      <c r="G5442" t="s">
        <v>10</v>
      </c>
      <c r="H5442">
        <v>67945</v>
      </c>
      <c r="I5442">
        <f>IF(Table3_1[[#This Row],[Status]]="Hired",1,0)</f>
        <v>1</v>
      </c>
      <c r="J5442" t="b">
        <f>OR((Table3_1[[#This Row],[Offered Salary]]&lt;$O$27),(Table3_1[[#This Row],[Offered Salary]]&gt;$O$28))</f>
        <v>0</v>
      </c>
      <c r="K5442" t="str">
        <f>IF(Table3_1[[#This Row],[Offered Salary]]&lt;$O$27,"Low",IF(Table3_1[[#This Row],[Offered Salary]]&gt;$O$28,"High",""))</f>
        <v/>
      </c>
      <c r="L5442" s="6">
        <f>((Table3_1[[#This Row],[Offered Salary]]-$O$25)/$O$26)</f>
        <v>0.62253284598838199</v>
      </c>
    </row>
    <row r="5443" spans="1:12" x14ac:dyDescent="0.3">
      <c r="A5443">
        <v>300098</v>
      </c>
      <c r="B5443" s="2">
        <v>41845</v>
      </c>
      <c r="C5443" s="3">
        <v>0.39756944444444442</v>
      </c>
      <c r="D5443" t="s">
        <v>31</v>
      </c>
      <c r="E5443" t="s">
        <v>29</v>
      </c>
      <c r="F5443" t="s">
        <v>13</v>
      </c>
      <c r="G5443" t="s">
        <v>2</v>
      </c>
      <c r="H5443">
        <v>58484</v>
      </c>
      <c r="I5443">
        <f>IF(Table3_1[[#This Row],[Status]]="Hired",1,0)</f>
        <v>1</v>
      </c>
      <c r="J5443" t="b">
        <f>OR((Table3_1[[#This Row],[Offered Salary]]&lt;$O$27),(Table3_1[[#This Row],[Offered Salary]]&gt;$O$28))</f>
        <v>0</v>
      </c>
      <c r="K5443" t="str">
        <f>IF(Table3_1[[#This Row],[Offered Salary]]&lt;$O$27,"Low",IF(Table3_1[[#This Row],[Offered Salary]]&gt;$O$28,"High",""))</f>
        <v/>
      </c>
      <c r="L5443" s="6">
        <f>((Table3_1[[#This Row],[Offered Salary]]-$O$25)/$O$26)</f>
        <v>0.29460059348184475</v>
      </c>
    </row>
    <row r="5444" spans="1:12" x14ac:dyDescent="0.3">
      <c r="A5444">
        <v>108214</v>
      </c>
      <c r="B5444" s="2">
        <v>41880</v>
      </c>
      <c r="C5444" s="3">
        <v>0.54509259259259257</v>
      </c>
      <c r="D5444" t="s">
        <v>31</v>
      </c>
      <c r="E5444" t="s">
        <v>29</v>
      </c>
      <c r="F5444" t="s">
        <v>20</v>
      </c>
      <c r="G5444" t="s">
        <v>8</v>
      </c>
      <c r="H5444">
        <v>21384</v>
      </c>
      <c r="I5444">
        <f>IF(Table3_1[[#This Row],[Status]]="Hired",1,0)</f>
        <v>1</v>
      </c>
      <c r="J5444" t="b">
        <f>OR((Table3_1[[#This Row],[Offered Salary]]&lt;$O$27),(Table3_1[[#This Row],[Offered Salary]]&gt;$O$28))</f>
        <v>0</v>
      </c>
      <c r="K5444" t="str">
        <f>IF(Table3_1[[#This Row],[Offered Salary]]&lt;$O$27,"Low",IF(Table3_1[[#This Row],[Offered Salary]]&gt;$O$28,"High",""))</f>
        <v/>
      </c>
      <c r="L5444" s="6">
        <f>((Table3_1[[#This Row],[Offered Salary]]-$O$25)/$O$26)</f>
        <v>-0.9913402761928759</v>
      </c>
    </row>
    <row r="5445" spans="1:12" x14ac:dyDescent="0.3">
      <c r="A5445">
        <v>845846</v>
      </c>
      <c r="B5445" s="2">
        <v>41852</v>
      </c>
      <c r="C5445" s="3">
        <v>0.63800925925925922</v>
      </c>
      <c r="D5445" t="s">
        <v>30</v>
      </c>
      <c r="E5445" t="s">
        <v>27</v>
      </c>
      <c r="F5445" t="s">
        <v>17</v>
      </c>
      <c r="G5445" t="s">
        <v>7</v>
      </c>
      <c r="H5445">
        <v>56306</v>
      </c>
      <c r="I5445">
        <f>IF(Table3_1[[#This Row],[Status]]="Hired",1,0)</f>
        <v>0</v>
      </c>
      <c r="J5445" t="b">
        <f>OR((Table3_1[[#This Row],[Offered Salary]]&lt;$O$27),(Table3_1[[#This Row],[Offered Salary]]&gt;$O$28))</f>
        <v>0</v>
      </c>
      <c r="K5445" t="str">
        <f>IF(Table3_1[[#This Row],[Offered Salary]]&lt;$O$27,"Low",IF(Table3_1[[#This Row],[Offered Salary]]&gt;$O$28,"High",""))</f>
        <v/>
      </c>
      <c r="L5445" s="6">
        <f>((Table3_1[[#This Row],[Offered Salary]]-$O$25)/$O$26)</f>
        <v>0.21910789229177627</v>
      </c>
    </row>
    <row r="5446" spans="1:12" x14ac:dyDescent="0.3">
      <c r="A5446">
        <v>17527</v>
      </c>
      <c r="B5446" s="2">
        <v>41856</v>
      </c>
      <c r="C5446" s="3">
        <v>0.41391203703703705</v>
      </c>
      <c r="D5446" t="s">
        <v>31</v>
      </c>
      <c r="E5446" t="s">
        <v>27</v>
      </c>
      <c r="F5446" t="s">
        <v>12</v>
      </c>
      <c r="G5446" t="s">
        <v>10</v>
      </c>
      <c r="H5446">
        <v>82144</v>
      </c>
      <c r="I5446">
        <f>IF(Table3_1[[#This Row],[Status]]="Hired",1,0)</f>
        <v>1</v>
      </c>
      <c r="J5446" t="b">
        <f>OR((Table3_1[[#This Row],[Offered Salary]]&lt;$O$27),(Table3_1[[#This Row],[Offered Salary]]&gt;$O$28))</f>
        <v>0</v>
      </c>
      <c r="K5446" t="str">
        <f>IF(Table3_1[[#This Row],[Offered Salary]]&lt;$O$27,"Low",IF(Table3_1[[#This Row],[Offered Salary]]&gt;$O$28,"High",""))</f>
        <v/>
      </c>
      <c r="L5446" s="6">
        <f>((Table3_1[[#This Row],[Offered Salary]]-$O$25)/$O$26)</f>
        <v>1.1146911858404402</v>
      </c>
    </row>
    <row r="5447" spans="1:12" x14ac:dyDescent="0.3">
      <c r="A5447">
        <v>559672</v>
      </c>
      <c r="B5447" s="2">
        <v>41842</v>
      </c>
      <c r="C5447" s="3">
        <v>0.37531249999999999</v>
      </c>
      <c r="D5447" t="s">
        <v>30</v>
      </c>
      <c r="E5447" t="s">
        <v>29</v>
      </c>
      <c r="F5447" t="s">
        <v>20</v>
      </c>
      <c r="G5447" t="s">
        <v>10</v>
      </c>
      <c r="H5447">
        <v>82828</v>
      </c>
      <c r="I5447">
        <f>IF(Table3_1[[#This Row],[Status]]="Hired",1,0)</f>
        <v>0</v>
      </c>
      <c r="J5447" t="b">
        <f>OR((Table3_1[[#This Row],[Offered Salary]]&lt;$O$27),(Table3_1[[#This Row],[Offered Salary]]&gt;$O$28))</f>
        <v>0</v>
      </c>
      <c r="K5447" t="str">
        <f>IF(Table3_1[[#This Row],[Offered Salary]]&lt;$O$27,"Low",IF(Table3_1[[#This Row],[Offered Salary]]&gt;$O$28,"High",""))</f>
        <v/>
      </c>
      <c r="L5447" s="6">
        <f>((Table3_1[[#This Row],[Offered Salary]]-$O$25)/$O$26)</f>
        <v>1.1383996374538501</v>
      </c>
    </row>
    <row r="5448" spans="1:12" x14ac:dyDescent="0.3">
      <c r="A5448">
        <v>728382</v>
      </c>
      <c r="B5448" s="2">
        <v>41842</v>
      </c>
      <c r="C5448" s="3">
        <v>0.37733796296296296</v>
      </c>
      <c r="D5448" t="s">
        <v>31</v>
      </c>
      <c r="E5448" t="s">
        <v>27</v>
      </c>
      <c r="F5448" t="s">
        <v>20</v>
      </c>
      <c r="G5448" t="s">
        <v>10</v>
      </c>
      <c r="H5448">
        <v>62693</v>
      </c>
      <c r="I5448">
        <f>IF(Table3_1[[#This Row],[Status]]="Hired",1,0)</f>
        <v>1</v>
      </c>
      <c r="J5448" t="b">
        <f>OR((Table3_1[[#This Row],[Offered Salary]]&lt;$O$27),(Table3_1[[#This Row],[Offered Salary]]&gt;$O$28))</f>
        <v>0</v>
      </c>
      <c r="K5448" t="str">
        <f>IF(Table3_1[[#This Row],[Offered Salary]]&lt;$O$27,"Low",IF(Table3_1[[#This Row],[Offered Salary]]&gt;$O$28,"High",""))</f>
        <v/>
      </c>
      <c r="L5448" s="6">
        <f>((Table3_1[[#This Row],[Offered Salary]]-$O$25)/$O$26)</f>
        <v>0.44049075845383667</v>
      </c>
    </row>
    <row r="5449" spans="1:12" x14ac:dyDescent="0.3">
      <c r="A5449">
        <v>774559</v>
      </c>
      <c r="B5449" s="2">
        <v>41842</v>
      </c>
      <c r="C5449" s="3">
        <v>0.37832175925925926</v>
      </c>
      <c r="D5449" t="s">
        <v>31</v>
      </c>
      <c r="E5449" t="s">
        <v>29</v>
      </c>
      <c r="F5449" t="s">
        <v>20</v>
      </c>
      <c r="G5449" t="s">
        <v>10</v>
      </c>
      <c r="H5449">
        <v>41540</v>
      </c>
      <c r="I5449">
        <f>IF(Table3_1[[#This Row],[Status]]="Hired",1,0)</f>
        <v>1</v>
      </c>
      <c r="J5449" t="b">
        <f>OR((Table3_1[[#This Row],[Offered Salary]]&lt;$O$27),(Table3_1[[#This Row],[Offered Salary]]&gt;$O$28))</f>
        <v>0</v>
      </c>
      <c r="K5449" t="str">
        <f>IF(Table3_1[[#This Row],[Offered Salary]]&lt;$O$27,"Low",IF(Table3_1[[#This Row],[Offered Salary]]&gt;$O$28,"High",""))</f>
        <v/>
      </c>
      <c r="L5449" s="6">
        <f>((Table3_1[[#This Row],[Offered Salary]]-$O$25)/$O$26)</f>
        <v>-0.29270350613455598</v>
      </c>
    </row>
    <row r="5450" spans="1:12" x14ac:dyDescent="0.3">
      <c r="A5450">
        <v>282211</v>
      </c>
      <c r="B5450" s="2">
        <v>41849</v>
      </c>
      <c r="C5450" s="3">
        <v>0.46565972222222224</v>
      </c>
      <c r="D5450" t="s">
        <v>31</v>
      </c>
      <c r="E5450" t="s">
        <v>27</v>
      </c>
      <c r="F5450" t="s">
        <v>20</v>
      </c>
      <c r="G5450" t="s">
        <v>10</v>
      </c>
      <c r="H5450">
        <v>3743</v>
      </c>
      <c r="I5450">
        <f>IF(Table3_1[[#This Row],[Status]]="Hired",1,0)</f>
        <v>1</v>
      </c>
      <c r="J5450" t="b">
        <f>OR((Table3_1[[#This Row],[Offered Salary]]&lt;$O$27),(Table3_1[[#This Row],[Offered Salary]]&gt;$O$28))</f>
        <v>1</v>
      </c>
      <c r="K5450" t="str">
        <f>IF(Table3_1[[#This Row],[Offered Salary]]&lt;$O$27,"Low",IF(Table3_1[[#This Row],[Offered Salary]]&gt;$O$28,"High",""))</f>
        <v>Low</v>
      </c>
      <c r="L5450" s="6">
        <f>((Table3_1[[#This Row],[Offered Salary]]-$O$25)/$O$26)</f>
        <v>-1.6028034266492572</v>
      </c>
    </row>
    <row r="5451" spans="1:12" x14ac:dyDescent="0.3">
      <c r="A5451">
        <v>851128</v>
      </c>
      <c r="B5451" s="2">
        <v>41849</v>
      </c>
      <c r="C5451" s="3">
        <v>0.46592592592592591</v>
      </c>
      <c r="D5451" t="s">
        <v>31</v>
      </c>
      <c r="E5451" t="s">
        <v>27</v>
      </c>
      <c r="F5451" t="s">
        <v>20</v>
      </c>
      <c r="G5451" t="s">
        <v>10</v>
      </c>
      <c r="H5451">
        <v>36526</v>
      </c>
      <c r="I5451">
        <f>IF(Table3_1[[#This Row],[Status]]="Hired",1,0)</f>
        <v>1</v>
      </c>
      <c r="J5451" t="b">
        <f>OR((Table3_1[[#This Row],[Offered Salary]]&lt;$O$27),(Table3_1[[#This Row],[Offered Salary]]&gt;$O$28))</f>
        <v>0</v>
      </c>
      <c r="K5451" t="str">
        <f>IF(Table3_1[[#This Row],[Offered Salary]]&lt;$O$27,"Low",IF(Table3_1[[#This Row],[Offered Salary]]&gt;$O$28,"High",""))</f>
        <v/>
      </c>
      <c r="L5451" s="6">
        <f>((Table3_1[[#This Row],[Offered Salary]]-$O$25)/$O$26)</f>
        <v>-0.46649616167496161</v>
      </c>
    </row>
    <row r="5452" spans="1:12" x14ac:dyDescent="0.3">
      <c r="A5452">
        <v>94588</v>
      </c>
      <c r="B5452" s="2">
        <v>41881</v>
      </c>
      <c r="C5452" s="3">
        <v>0.75033564814814813</v>
      </c>
      <c r="D5452" t="s">
        <v>31</v>
      </c>
      <c r="E5452" t="s">
        <v>29</v>
      </c>
      <c r="F5452" t="s">
        <v>13</v>
      </c>
      <c r="G5452" t="s">
        <v>5</v>
      </c>
      <c r="H5452">
        <v>5027</v>
      </c>
      <c r="I5452">
        <f>IF(Table3_1[[#This Row],[Status]]="Hired",1,0)</f>
        <v>1</v>
      </c>
      <c r="J5452" t="b">
        <f>OR((Table3_1[[#This Row],[Offered Salary]]&lt;$O$27),(Table3_1[[#This Row],[Offered Salary]]&gt;$O$28))</f>
        <v>1</v>
      </c>
      <c r="K5452" t="str">
        <f>IF(Table3_1[[#This Row],[Offered Salary]]&lt;$O$27,"Low",IF(Table3_1[[#This Row],[Offered Salary]]&gt;$O$28,"High",""))</f>
        <v>Low</v>
      </c>
      <c r="L5452" s="6">
        <f>((Table3_1[[#This Row],[Offered Salary]]-$O$25)/$O$26)</f>
        <v>-1.5582980876556631</v>
      </c>
    </row>
    <row r="5453" spans="1:12" x14ac:dyDescent="0.3">
      <c r="A5453">
        <v>829158</v>
      </c>
      <c r="B5453" s="2">
        <v>41881</v>
      </c>
      <c r="C5453" s="3">
        <v>0.75071759259259263</v>
      </c>
      <c r="D5453" t="s">
        <v>30</v>
      </c>
      <c r="E5453" t="s">
        <v>29</v>
      </c>
      <c r="F5453" t="s">
        <v>13</v>
      </c>
      <c r="G5453" t="s">
        <v>5</v>
      </c>
      <c r="H5453">
        <v>41333</v>
      </c>
      <c r="I5453">
        <f>IF(Table3_1[[#This Row],[Status]]="Hired",1,0)</f>
        <v>0</v>
      </c>
      <c r="J5453" t="b">
        <f>OR((Table3_1[[#This Row],[Offered Salary]]&lt;$O$27),(Table3_1[[#This Row],[Offered Salary]]&gt;$O$28))</f>
        <v>0</v>
      </c>
      <c r="K5453" t="str">
        <f>IF(Table3_1[[#This Row],[Offered Salary]]&lt;$O$27,"Low",IF(Table3_1[[#This Row],[Offered Salary]]&gt;$O$28,"High",""))</f>
        <v/>
      </c>
      <c r="L5453" s="6">
        <f>((Table3_1[[#This Row],[Offered Salary]]-$O$25)/$O$26)</f>
        <v>-0.29987843228071948</v>
      </c>
    </row>
    <row r="5454" spans="1:12" x14ac:dyDescent="0.3">
      <c r="A5454">
        <v>632223</v>
      </c>
      <c r="B5454" s="2">
        <v>41862</v>
      </c>
      <c r="C5454" s="3">
        <v>0.39699074074074076</v>
      </c>
      <c r="D5454" t="s">
        <v>31</v>
      </c>
      <c r="E5454" t="s">
        <v>29</v>
      </c>
      <c r="F5454" t="s">
        <v>17</v>
      </c>
      <c r="G5454" t="s">
        <v>2</v>
      </c>
      <c r="H5454">
        <v>63429</v>
      </c>
      <c r="I5454">
        <f>IF(Table3_1[[#This Row],[Status]]="Hired",1,0)</f>
        <v>1</v>
      </c>
      <c r="J5454" t="b">
        <f>OR((Table3_1[[#This Row],[Offered Salary]]&lt;$O$27),(Table3_1[[#This Row],[Offered Salary]]&gt;$O$28))</f>
        <v>0</v>
      </c>
      <c r="K5454" t="str">
        <f>IF(Table3_1[[#This Row],[Offered Salary]]&lt;$O$27,"Low",IF(Table3_1[[#This Row],[Offered Salary]]&gt;$O$28,"High",""))</f>
        <v/>
      </c>
      <c r="L5454" s="6">
        <f>((Table3_1[[#This Row],[Offered Salary]]-$O$25)/$O$26)</f>
        <v>0.46600160697352921</v>
      </c>
    </row>
    <row r="5455" spans="1:12" x14ac:dyDescent="0.3">
      <c r="A5455">
        <v>355422</v>
      </c>
      <c r="B5455" s="2">
        <v>41847</v>
      </c>
      <c r="C5455" s="3">
        <v>0.46459490740740739</v>
      </c>
      <c r="D5455" t="s">
        <v>31</v>
      </c>
      <c r="E5455" t="s">
        <v>29</v>
      </c>
      <c r="F5455" t="s">
        <v>13</v>
      </c>
      <c r="G5455" t="s">
        <v>6</v>
      </c>
      <c r="H5455">
        <v>24504</v>
      </c>
      <c r="I5455">
        <f>IF(Table3_1[[#This Row],[Status]]="Hired",1,0)</f>
        <v>1</v>
      </c>
      <c r="J5455" t="b">
        <f>OR((Table3_1[[#This Row],[Offered Salary]]&lt;$O$27),(Table3_1[[#This Row],[Offered Salary]]&gt;$O$28))</f>
        <v>0</v>
      </c>
      <c r="K5455" t="str">
        <f>IF(Table3_1[[#This Row],[Offered Salary]]&lt;$O$27,"Low",IF(Table3_1[[#This Row],[Offered Salary]]&gt;$O$28,"High",""))</f>
        <v/>
      </c>
      <c r="L5455" s="6">
        <f>((Table3_1[[#This Row],[Offered Salary]]-$O$25)/$O$26)</f>
        <v>-0.88319646181591827</v>
      </c>
    </row>
    <row r="5456" spans="1:12" x14ac:dyDescent="0.3">
      <c r="A5456">
        <v>752453</v>
      </c>
      <c r="B5456" s="2">
        <v>41847</v>
      </c>
      <c r="C5456" s="3">
        <v>0.46555555555555556</v>
      </c>
      <c r="D5456" t="s">
        <v>31</v>
      </c>
      <c r="E5456" t="s">
        <v>29</v>
      </c>
      <c r="F5456" t="s">
        <v>13</v>
      </c>
      <c r="G5456" t="s">
        <v>6</v>
      </c>
      <c r="H5456">
        <v>52153</v>
      </c>
      <c r="I5456">
        <f>IF(Table3_1[[#This Row],[Status]]="Hired",1,0)</f>
        <v>1</v>
      </c>
      <c r="J5456" t="b">
        <f>OR((Table3_1[[#This Row],[Offered Salary]]&lt;$O$27),(Table3_1[[#This Row],[Offered Salary]]&gt;$O$28))</f>
        <v>0</v>
      </c>
      <c r="K5456" t="str">
        <f>IF(Table3_1[[#This Row],[Offered Salary]]&lt;$O$27,"Low",IF(Table3_1[[#This Row],[Offered Salary]]&gt;$O$28,"High",""))</f>
        <v/>
      </c>
      <c r="L5456" s="6">
        <f>((Table3_1[[#This Row],[Offered Salary]]-$O$25)/$O$26)</f>
        <v>7.5158770141934894E-2</v>
      </c>
    </row>
    <row r="5457" spans="1:12" x14ac:dyDescent="0.3">
      <c r="A5457">
        <v>241960</v>
      </c>
      <c r="B5457" s="2">
        <v>41865</v>
      </c>
      <c r="C5457" s="3">
        <v>0.60628472222222218</v>
      </c>
      <c r="D5457" t="s">
        <v>30</v>
      </c>
      <c r="E5457" t="s">
        <v>29</v>
      </c>
      <c r="F5457" t="s">
        <v>13</v>
      </c>
      <c r="G5457" t="s">
        <v>6</v>
      </c>
      <c r="H5457">
        <v>90837</v>
      </c>
      <c r="I5457">
        <f>IF(Table3_1[[#This Row],[Status]]="Hired",1,0)</f>
        <v>0</v>
      </c>
      <c r="J5457" t="b">
        <f>OR((Table3_1[[#This Row],[Offered Salary]]&lt;$O$27),(Table3_1[[#This Row],[Offered Salary]]&gt;$O$28))</f>
        <v>0</v>
      </c>
      <c r="K5457" t="str">
        <f>IF(Table3_1[[#This Row],[Offered Salary]]&lt;$O$27,"Low",IF(Table3_1[[#This Row],[Offered Salary]]&gt;$O$28,"High",""))</f>
        <v/>
      </c>
      <c r="L5457" s="6">
        <f>((Table3_1[[#This Row],[Offered Salary]]-$O$25)/$O$26)</f>
        <v>1.4160034225003417</v>
      </c>
    </row>
    <row r="5458" spans="1:12" x14ac:dyDescent="0.3">
      <c r="A5458">
        <v>844241</v>
      </c>
      <c r="B5458" s="2">
        <v>41873</v>
      </c>
      <c r="C5458" s="3">
        <v>0.33462962962962961</v>
      </c>
      <c r="D5458" t="s">
        <v>30</v>
      </c>
      <c r="E5458" t="s">
        <v>29</v>
      </c>
      <c r="F5458" t="s">
        <v>13</v>
      </c>
      <c r="G5458" t="s">
        <v>6</v>
      </c>
      <c r="H5458">
        <v>42115</v>
      </c>
      <c r="I5458">
        <f>IF(Table3_1[[#This Row],[Status]]="Hired",1,0)</f>
        <v>0</v>
      </c>
      <c r="J5458" t="b">
        <f>OR((Table3_1[[#This Row],[Offered Salary]]&lt;$O$27),(Table3_1[[#This Row],[Offered Salary]]&gt;$O$28))</f>
        <v>0</v>
      </c>
      <c r="K5458" t="str">
        <f>IF(Table3_1[[#This Row],[Offered Salary]]&lt;$O$27,"Low",IF(Table3_1[[#This Row],[Offered Salary]]&gt;$O$28,"High",""))</f>
        <v/>
      </c>
      <c r="L5458" s="6">
        <f>((Table3_1[[#This Row],[Offered Salary]]-$O$25)/$O$26)</f>
        <v>-0.27277315572854616</v>
      </c>
    </row>
    <row r="5459" spans="1:12" x14ac:dyDescent="0.3">
      <c r="A5459">
        <v>477354</v>
      </c>
      <c r="B5459" s="2">
        <v>41870</v>
      </c>
      <c r="C5459" s="3">
        <v>0.39717592592592593</v>
      </c>
      <c r="D5459" t="s">
        <v>30</v>
      </c>
      <c r="E5459" t="s">
        <v>29</v>
      </c>
      <c r="F5459" t="s">
        <v>13</v>
      </c>
      <c r="G5459" t="s">
        <v>6</v>
      </c>
      <c r="H5459">
        <v>76851</v>
      </c>
      <c r="I5459">
        <f>IF(Table3_1[[#This Row],[Status]]="Hired",1,0)</f>
        <v>0</v>
      </c>
      <c r="J5459" t="b">
        <f>OR((Table3_1[[#This Row],[Offered Salary]]&lt;$O$27),(Table3_1[[#This Row],[Offered Salary]]&gt;$O$28))</f>
        <v>0</v>
      </c>
      <c r="K5459" t="str">
        <f>IF(Table3_1[[#This Row],[Offered Salary]]&lt;$O$27,"Low",IF(Table3_1[[#This Row],[Offered Salary]]&gt;$O$28,"High",""))</f>
        <v/>
      </c>
      <c r="L5459" s="6">
        <f>((Table3_1[[#This Row],[Offered Salary]]-$O$25)/$O$26)</f>
        <v>0.93122797766824894</v>
      </c>
    </row>
    <row r="5460" spans="1:12" x14ac:dyDescent="0.3">
      <c r="A5460">
        <v>716859</v>
      </c>
      <c r="B5460" s="2">
        <v>41873</v>
      </c>
      <c r="C5460" s="3">
        <v>0.67025462962962967</v>
      </c>
      <c r="D5460" t="s">
        <v>31</v>
      </c>
      <c r="E5460" t="s">
        <v>29</v>
      </c>
      <c r="F5460" t="s">
        <v>13</v>
      </c>
      <c r="G5460" t="s">
        <v>6</v>
      </c>
      <c r="H5460">
        <v>51564</v>
      </c>
      <c r="I5460">
        <f>IF(Table3_1[[#This Row],[Status]]="Hired",1,0)</f>
        <v>1</v>
      </c>
      <c r="J5460" t="b">
        <f>OR((Table3_1[[#This Row],[Offered Salary]]&lt;$O$27),(Table3_1[[#This Row],[Offered Salary]]&gt;$O$28))</f>
        <v>0</v>
      </c>
      <c r="K5460" t="str">
        <f>IF(Table3_1[[#This Row],[Offered Salary]]&lt;$O$27,"Low",IF(Table3_1[[#This Row],[Offered Salary]]&gt;$O$28,"High",""))</f>
        <v/>
      </c>
      <c r="L5460" s="6">
        <f>((Table3_1[[#This Row],[Offered Salary]]-$O$25)/$O$26)</f>
        <v>5.4743159030387435E-2</v>
      </c>
    </row>
    <row r="5461" spans="1:12" x14ac:dyDescent="0.3">
      <c r="A5461">
        <v>230535</v>
      </c>
      <c r="B5461" s="2">
        <v>41873</v>
      </c>
      <c r="C5461" s="3">
        <v>0.67060185185185184</v>
      </c>
      <c r="D5461" t="s">
        <v>31</v>
      </c>
      <c r="E5461" t="s">
        <v>29</v>
      </c>
      <c r="F5461" t="s">
        <v>13</v>
      </c>
      <c r="G5461" t="s">
        <v>6</v>
      </c>
      <c r="H5461">
        <v>50302</v>
      </c>
      <c r="I5461">
        <f>IF(Table3_1[[#This Row],[Status]]="Hired",1,0)</f>
        <v>1</v>
      </c>
      <c r="J5461" t="b">
        <f>OR((Table3_1[[#This Row],[Offered Salary]]&lt;$O$27),(Table3_1[[#This Row],[Offered Salary]]&gt;$O$28))</f>
        <v>0</v>
      </c>
      <c r="K5461" t="str">
        <f>IF(Table3_1[[#This Row],[Offered Salary]]&lt;$O$27,"Low",IF(Table3_1[[#This Row],[Offered Salary]]&gt;$O$28,"High",""))</f>
        <v/>
      </c>
      <c r="L5461" s="6">
        <f>((Table3_1[[#This Row],[Offered Salary]]-$O$25)/$O$26)</f>
        <v>1.1000372574066749E-2</v>
      </c>
    </row>
    <row r="5462" spans="1:12" x14ac:dyDescent="0.3">
      <c r="A5462">
        <v>545979</v>
      </c>
      <c r="B5462" s="2">
        <v>41873</v>
      </c>
      <c r="C5462" s="3">
        <v>0.67158564814814814</v>
      </c>
      <c r="D5462" t="s">
        <v>30</v>
      </c>
      <c r="E5462" t="s">
        <v>29</v>
      </c>
      <c r="F5462" t="s">
        <v>13</v>
      </c>
      <c r="G5462" t="s">
        <v>6</v>
      </c>
      <c r="H5462">
        <v>19960</v>
      </c>
      <c r="I5462">
        <f>IF(Table3_1[[#This Row],[Status]]="Hired",1,0)</f>
        <v>0</v>
      </c>
      <c r="J5462" t="b">
        <f>OR((Table3_1[[#This Row],[Offered Salary]]&lt;$O$27),(Table3_1[[#This Row],[Offered Salary]]&gt;$O$28))</f>
        <v>0</v>
      </c>
      <c r="K5462" t="str">
        <f>IF(Table3_1[[#This Row],[Offered Salary]]&lt;$O$27,"Low",IF(Table3_1[[#This Row],[Offered Salary]]&gt;$O$28,"High",""))</f>
        <v/>
      </c>
      <c r="L5462" s="6">
        <f>((Table3_1[[#This Row],[Offered Salary]]-$O$25)/$O$26)</f>
        <v>-1.0406982222418464</v>
      </c>
    </row>
    <row r="5463" spans="1:12" x14ac:dyDescent="0.3">
      <c r="A5463">
        <v>861702</v>
      </c>
      <c r="B5463" s="2">
        <v>41873</v>
      </c>
      <c r="C5463" s="3">
        <v>0.67246527777777776</v>
      </c>
      <c r="D5463" t="s">
        <v>31</v>
      </c>
      <c r="E5463" t="s">
        <v>29</v>
      </c>
      <c r="F5463" t="s">
        <v>13</v>
      </c>
      <c r="G5463" t="s">
        <v>6</v>
      </c>
      <c r="H5463">
        <v>44878</v>
      </c>
      <c r="I5463">
        <f>IF(Table3_1[[#This Row],[Status]]="Hired",1,0)</f>
        <v>1</v>
      </c>
      <c r="J5463" t="b">
        <f>OR((Table3_1[[#This Row],[Offered Salary]]&lt;$O$27),(Table3_1[[#This Row],[Offered Salary]]&gt;$O$28))</f>
        <v>0</v>
      </c>
      <c r="K5463" t="str">
        <f>IF(Table3_1[[#This Row],[Offered Salary]]&lt;$O$27,"Low",IF(Table3_1[[#This Row],[Offered Salary]]&gt;$O$28,"High",""))</f>
        <v/>
      </c>
      <c r="L5463" s="6">
        <f>((Table3_1[[#This Row],[Offered Salary]]-$O$25)/$O$26)</f>
        <v>-0.17700348934279808</v>
      </c>
    </row>
    <row r="5464" spans="1:12" x14ac:dyDescent="0.3">
      <c r="A5464">
        <v>62115</v>
      </c>
      <c r="B5464" s="2">
        <v>41873</v>
      </c>
      <c r="C5464" s="3">
        <v>0.67273148148148143</v>
      </c>
      <c r="D5464" t="s">
        <v>31</v>
      </c>
      <c r="E5464" t="s">
        <v>29</v>
      </c>
      <c r="F5464" t="s">
        <v>13</v>
      </c>
      <c r="G5464" t="s">
        <v>6</v>
      </c>
      <c r="H5464">
        <v>71249</v>
      </c>
      <c r="I5464">
        <f>IF(Table3_1[[#This Row],[Status]]="Hired",1,0)</f>
        <v>1</v>
      </c>
      <c r="J5464" t="b">
        <f>OR((Table3_1[[#This Row],[Offered Salary]]&lt;$O$27),(Table3_1[[#This Row],[Offered Salary]]&gt;$O$28))</f>
        <v>0</v>
      </c>
      <c r="K5464" t="str">
        <f>IF(Table3_1[[#This Row],[Offered Salary]]&lt;$O$27,"Low",IF(Table3_1[[#This Row],[Offered Salary]]&gt;$O$28,"High",""))</f>
        <v/>
      </c>
      <c r="L5464" s="6">
        <f>((Table3_1[[#This Row],[Offered Salary]]-$O$25)/$O$26)</f>
        <v>0.73705437249526284</v>
      </c>
    </row>
    <row r="5465" spans="1:12" x14ac:dyDescent="0.3">
      <c r="A5465">
        <v>449773</v>
      </c>
      <c r="B5465" s="2">
        <v>41873</v>
      </c>
      <c r="C5465" s="3">
        <v>0.67314814814814816</v>
      </c>
      <c r="D5465" t="s">
        <v>31</v>
      </c>
      <c r="E5465" t="s">
        <v>29</v>
      </c>
      <c r="F5465" t="s">
        <v>13</v>
      </c>
      <c r="G5465" t="s">
        <v>6</v>
      </c>
      <c r="H5465">
        <v>93501</v>
      </c>
      <c r="I5465">
        <f>IF(Table3_1[[#This Row],[Status]]="Hired",1,0)</f>
        <v>1</v>
      </c>
      <c r="J5465" t="b">
        <f>OR((Table3_1[[#This Row],[Offered Salary]]&lt;$O$27),(Table3_1[[#This Row],[Offered Salary]]&gt;$O$28))</f>
        <v>0</v>
      </c>
      <c r="K5465" t="str">
        <f>IF(Table3_1[[#This Row],[Offered Salary]]&lt;$O$27,"Low",IF(Table3_1[[#This Row],[Offered Salary]]&gt;$O$28,"High",""))</f>
        <v/>
      </c>
      <c r="L5465" s="6">
        <f>((Table3_1[[#This Row],[Offered Salary]]-$O$25)/$O$26)</f>
        <v>1.5083416024683594</v>
      </c>
    </row>
    <row r="5466" spans="1:12" x14ac:dyDescent="0.3">
      <c r="A5466">
        <v>293874</v>
      </c>
      <c r="B5466" s="2">
        <v>41873</v>
      </c>
      <c r="C5466" s="3">
        <v>0.67348379629629629</v>
      </c>
      <c r="D5466" t="s">
        <v>31</v>
      </c>
      <c r="E5466" t="s">
        <v>29</v>
      </c>
      <c r="F5466" t="s">
        <v>13</v>
      </c>
      <c r="G5466" t="s">
        <v>6</v>
      </c>
      <c r="H5466">
        <v>79325</v>
      </c>
      <c r="I5466">
        <f>IF(Table3_1[[#This Row],[Status]]="Hired",1,0)</f>
        <v>1</v>
      </c>
      <c r="J5466" t="b">
        <f>OR((Table3_1[[#This Row],[Offered Salary]]&lt;$O$27),(Table3_1[[#This Row],[Offered Salary]]&gt;$O$28))</f>
        <v>0</v>
      </c>
      <c r="K5466" t="str">
        <f>IF(Table3_1[[#This Row],[Offered Salary]]&lt;$O$27,"Low",IF(Table3_1[[#This Row],[Offered Salary]]&gt;$O$28,"High",""))</f>
        <v/>
      </c>
      <c r="L5466" s="6">
        <f>((Table3_1[[#This Row],[Offered Salary]]-$O$25)/$O$26)</f>
        <v>1.0169804766325417</v>
      </c>
    </row>
    <row r="5467" spans="1:12" x14ac:dyDescent="0.3">
      <c r="A5467">
        <v>236738</v>
      </c>
      <c r="B5467" s="2">
        <v>41880</v>
      </c>
      <c r="C5467" s="3">
        <v>0.62329861111111107</v>
      </c>
      <c r="D5467" t="s">
        <v>31</v>
      </c>
      <c r="E5467" t="s">
        <v>27</v>
      </c>
      <c r="F5467" t="s">
        <v>16</v>
      </c>
      <c r="G5467" t="s">
        <v>10</v>
      </c>
      <c r="H5467">
        <v>5439</v>
      </c>
      <c r="I5467">
        <f>IF(Table3_1[[#This Row],[Status]]="Hired",1,0)</f>
        <v>1</v>
      </c>
      <c r="J5467" t="b">
        <f>OR((Table3_1[[#This Row],[Offered Salary]]&lt;$O$27),(Table3_1[[#This Row],[Offered Salary]]&gt;$O$28))</f>
        <v>1</v>
      </c>
      <c r="K5467" t="str">
        <f>IF(Table3_1[[#This Row],[Offered Salary]]&lt;$O$27,"Low",IF(Table3_1[[#This Row],[Offered Salary]]&gt;$O$28,"High",""))</f>
        <v>Low</v>
      </c>
      <c r="L5467" s="6">
        <f>((Table3_1[[#This Row],[Offered Salary]]-$O$25)/$O$26)</f>
        <v>-1.5440175583212701</v>
      </c>
    </row>
    <row r="5468" spans="1:12" x14ac:dyDescent="0.3">
      <c r="A5468">
        <v>98075</v>
      </c>
      <c r="B5468" s="2">
        <v>41849</v>
      </c>
      <c r="C5468" s="3">
        <v>0.3969212962962963</v>
      </c>
      <c r="D5468" t="s">
        <v>31</v>
      </c>
      <c r="E5468" t="s">
        <v>27</v>
      </c>
      <c r="F5468" t="s">
        <v>20</v>
      </c>
      <c r="G5468" t="s">
        <v>4</v>
      </c>
      <c r="H5468">
        <v>68719</v>
      </c>
      <c r="I5468">
        <f>IF(Table3_1[[#This Row],[Status]]="Hired",1,0)</f>
        <v>1</v>
      </c>
      <c r="J5468" t="b">
        <f>OR((Table3_1[[#This Row],[Offered Salary]]&lt;$O$27),(Table3_1[[#This Row],[Offered Salary]]&gt;$O$28))</f>
        <v>0</v>
      </c>
      <c r="K5468" t="str">
        <f>IF(Table3_1[[#This Row],[Offered Salary]]&lt;$O$27,"Low",IF(Table3_1[[#This Row],[Offered Salary]]&gt;$O$28,"High",""))</f>
        <v/>
      </c>
      <c r="L5468" s="6">
        <f>((Table3_1[[#This Row],[Offered Salary]]-$O$25)/$O$26)</f>
        <v>0.64936083070881956</v>
      </c>
    </row>
    <row r="5469" spans="1:12" x14ac:dyDescent="0.3">
      <c r="A5469">
        <v>329299</v>
      </c>
      <c r="B5469" s="2">
        <v>41849</v>
      </c>
      <c r="C5469" s="3">
        <v>0.39754629629629629</v>
      </c>
      <c r="D5469" t="s">
        <v>31</v>
      </c>
      <c r="E5469" t="s">
        <v>27</v>
      </c>
      <c r="F5469" t="s">
        <v>20</v>
      </c>
      <c r="G5469" t="s">
        <v>4</v>
      </c>
      <c r="H5469">
        <v>38600</v>
      </c>
      <c r="I5469">
        <f>IF(Table3_1[[#This Row],[Status]]="Hired",1,0)</f>
        <v>1</v>
      </c>
      <c r="J5469" t="b">
        <f>OR((Table3_1[[#This Row],[Offered Salary]]&lt;$O$27),(Table3_1[[#This Row],[Offered Salary]]&gt;$O$28))</f>
        <v>0</v>
      </c>
      <c r="K5469" t="str">
        <f>IF(Table3_1[[#This Row],[Offered Salary]]&lt;$O$27,"Low",IF(Table3_1[[#This Row],[Offered Salary]]&gt;$O$28,"High",""))</f>
        <v/>
      </c>
      <c r="L5469" s="6">
        <f>((Table3_1[[#This Row],[Offered Salary]]-$O$25)/$O$26)</f>
        <v>-0.39460825429745833</v>
      </c>
    </row>
    <row r="5470" spans="1:12" x14ac:dyDescent="0.3">
      <c r="A5470">
        <v>449558</v>
      </c>
      <c r="B5470" s="2">
        <v>41849</v>
      </c>
      <c r="C5470" s="3">
        <v>0.39935185185185185</v>
      </c>
      <c r="D5470" t="s">
        <v>31</v>
      </c>
      <c r="E5470" t="s">
        <v>27</v>
      </c>
      <c r="F5470" t="s">
        <v>20</v>
      </c>
      <c r="G5470" t="s">
        <v>4</v>
      </c>
      <c r="H5470">
        <v>22147</v>
      </c>
      <c r="I5470">
        <f>IF(Table3_1[[#This Row],[Status]]="Hired",1,0)</f>
        <v>1</v>
      </c>
      <c r="J5470" t="b">
        <f>OR((Table3_1[[#This Row],[Offered Salary]]&lt;$O$27),(Table3_1[[#This Row],[Offered Salary]]&gt;$O$28))</f>
        <v>0</v>
      </c>
      <c r="K5470" t="str">
        <f>IF(Table3_1[[#This Row],[Offered Salary]]&lt;$O$27,"Low",IF(Table3_1[[#This Row],[Offered Salary]]&gt;$O$28,"High",""))</f>
        <v/>
      </c>
      <c r="L5470" s="6">
        <f>((Table3_1[[#This Row],[Offered Salary]]-$O$25)/$O$26)</f>
        <v>-0.96489356774107504</v>
      </c>
    </row>
    <row r="5471" spans="1:12" x14ac:dyDescent="0.3">
      <c r="A5471">
        <v>860916</v>
      </c>
      <c r="B5471" s="2">
        <v>41857</v>
      </c>
      <c r="C5471" s="3">
        <v>0.39674768518518516</v>
      </c>
      <c r="D5471" t="s">
        <v>31</v>
      </c>
      <c r="E5471" t="s">
        <v>27</v>
      </c>
      <c r="F5471" t="s">
        <v>18</v>
      </c>
      <c r="G5471" t="s">
        <v>4</v>
      </c>
      <c r="H5471">
        <v>42657</v>
      </c>
      <c r="I5471">
        <f>IF(Table3_1[[#This Row],[Status]]="Hired",1,0)</f>
        <v>1</v>
      </c>
      <c r="J5471" t="b">
        <f>OR((Table3_1[[#This Row],[Offered Salary]]&lt;$O$27),(Table3_1[[#This Row],[Offered Salary]]&gt;$O$28))</f>
        <v>0</v>
      </c>
      <c r="K5471" t="str">
        <f>IF(Table3_1[[#This Row],[Offered Salary]]&lt;$O$27,"Low",IF(Table3_1[[#This Row],[Offered Salary]]&gt;$O$28,"High",""))</f>
        <v/>
      </c>
      <c r="L5471" s="6">
        <f>((Table3_1[[#This Row],[Offered Salary]]-$O$25)/$O$26)</f>
        <v>-0.25398663412844646</v>
      </c>
    </row>
    <row r="5472" spans="1:12" x14ac:dyDescent="0.3">
      <c r="A5472">
        <v>408498</v>
      </c>
      <c r="B5472" s="2">
        <v>41859</v>
      </c>
      <c r="C5472" s="3">
        <v>0.47666666666666668</v>
      </c>
      <c r="D5472" t="s">
        <v>31</v>
      </c>
      <c r="E5472" t="s">
        <v>29</v>
      </c>
      <c r="F5472" t="s">
        <v>18</v>
      </c>
      <c r="G5472" t="s">
        <v>4</v>
      </c>
      <c r="H5472">
        <v>67149</v>
      </c>
      <c r="I5472">
        <f>IF(Table3_1[[#This Row],[Status]]="Hired",1,0)</f>
        <v>1</v>
      </c>
      <c r="J5472" t="b">
        <f>OR((Table3_1[[#This Row],[Offered Salary]]&lt;$O$27),(Table3_1[[#This Row],[Offered Salary]]&gt;$O$28))</f>
        <v>0</v>
      </c>
      <c r="K5472" t="str">
        <f>IF(Table3_1[[#This Row],[Offered Salary]]&lt;$O$27,"Low",IF(Table3_1[[#This Row],[Offered Salary]]&gt;$O$28,"High",""))</f>
        <v/>
      </c>
      <c r="L5472" s="6">
        <f>((Table3_1[[#This Row],[Offered Salary]]-$O$25)/$O$26)</f>
        <v>0.594942308730671</v>
      </c>
    </row>
    <row r="5473" spans="1:12" x14ac:dyDescent="0.3">
      <c r="A5473">
        <v>70151</v>
      </c>
      <c r="B5473" s="2">
        <v>41864</v>
      </c>
      <c r="C5473" s="3">
        <v>0.66913194444444446</v>
      </c>
      <c r="D5473" t="s">
        <v>31</v>
      </c>
      <c r="E5473" t="s">
        <v>29</v>
      </c>
      <c r="F5473" t="s">
        <v>18</v>
      </c>
      <c r="G5473" t="s">
        <v>4</v>
      </c>
      <c r="H5473">
        <v>68790</v>
      </c>
      <c r="I5473">
        <f>IF(Table3_1[[#This Row],[Status]]="Hired",1,0)</f>
        <v>1</v>
      </c>
      <c r="J5473" t="b">
        <f>OR((Table3_1[[#This Row],[Offered Salary]]&lt;$O$27),(Table3_1[[#This Row],[Offered Salary]]&gt;$O$28))</f>
        <v>0</v>
      </c>
      <c r="K5473" t="str">
        <f>IF(Table3_1[[#This Row],[Offered Salary]]&lt;$O$27,"Low",IF(Table3_1[[#This Row],[Offered Salary]]&gt;$O$28,"High",""))</f>
        <v/>
      </c>
      <c r="L5473" s="6">
        <f>((Table3_1[[#This Row],[Offered Salary]]-$O$25)/$O$26)</f>
        <v>0.65182179571547472</v>
      </c>
    </row>
    <row r="5474" spans="1:12" x14ac:dyDescent="0.3">
      <c r="A5474">
        <v>637404</v>
      </c>
      <c r="B5474" s="2">
        <v>41864</v>
      </c>
      <c r="C5474" s="3">
        <v>0.67096064814814815</v>
      </c>
      <c r="D5474" t="s">
        <v>31</v>
      </c>
      <c r="E5474" t="s">
        <v>29</v>
      </c>
      <c r="F5474" t="s">
        <v>18</v>
      </c>
      <c r="G5474" t="s">
        <v>4</v>
      </c>
      <c r="H5474">
        <v>7177</v>
      </c>
      <c r="I5474">
        <f>IF(Table3_1[[#This Row],[Status]]="Hired",1,0)</f>
        <v>1</v>
      </c>
      <c r="J5474" t="b">
        <f>OR((Table3_1[[#This Row],[Offered Salary]]&lt;$O$27),(Table3_1[[#This Row],[Offered Salary]]&gt;$O$28))</f>
        <v>1</v>
      </c>
      <c r="K5474" t="str">
        <f>IF(Table3_1[[#This Row],[Offered Salary]]&lt;$O$27,"Low",IF(Table3_1[[#This Row],[Offered Salary]]&gt;$O$28,"High",""))</f>
        <v>Low</v>
      </c>
      <c r="L5474" s="6">
        <f>((Table3_1[[#This Row],[Offered Salary]]-$O$25)/$O$26)</f>
        <v>-1.4837759078766699</v>
      </c>
    </row>
    <row r="5475" spans="1:12" x14ac:dyDescent="0.3">
      <c r="A5475">
        <v>696668</v>
      </c>
      <c r="B5475" s="2">
        <v>41846</v>
      </c>
      <c r="C5475" s="3">
        <v>0.82695601851851852</v>
      </c>
      <c r="D5475" t="s">
        <v>31</v>
      </c>
      <c r="E5475" t="s">
        <v>27</v>
      </c>
      <c r="F5475" t="s">
        <v>17</v>
      </c>
      <c r="G5475" t="s">
        <v>8</v>
      </c>
      <c r="H5475">
        <v>70229</v>
      </c>
      <c r="I5475">
        <f>IF(Table3_1[[#This Row],[Status]]="Hired",1,0)</f>
        <v>1</v>
      </c>
      <c r="J5475" t="b">
        <f>OR((Table3_1[[#This Row],[Offered Salary]]&lt;$O$27),(Table3_1[[#This Row],[Offered Salary]]&gt;$O$28))</f>
        <v>0</v>
      </c>
      <c r="K5475" t="str">
        <f>IF(Table3_1[[#This Row],[Offered Salary]]&lt;$O$27,"Low",IF(Table3_1[[#This Row],[Offered Salary]]&gt;$O$28,"High",""))</f>
        <v/>
      </c>
      <c r="L5475" s="6">
        <f>((Table3_1[[#This Row],[Offered Salary]]-$O$25)/$O$26)</f>
        <v>0.70169966394894978</v>
      </c>
    </row>
    <row r="5476" spans="1:12" x14ac:dyDescent="0.3">
      <c r="A5476">
        <v>27195</v>
      </c>
      <c r="B5476" s="2">
        <v>41843</v>
      </c>
      <c r="C5476" s="3">
        <v>0.39789351851851851</v>
      </c>
      <c r="D5476" t="s">
        <v>30</v>
      </c>
      <c r="E5476" t="s">
        <v>27</v>
      </c>
      <c r="F5476" t="s">
        <v>17</v>
      </c>
      <c r="G5476" t="s">
        <v>8</v>
      </c>
      <c r="H5476">
        <v>43775</v>
      </c>
      <c r="I5476">
        <f>IF(Table3_1[[#This Row],[Status]]="Hired",1,0)</f>
        <v>0</v>
      </c>
      <c r="J5476" t="b">
        <f>OR((Table3_1[[#This Row],[Offered Salary]]&lt;$O$27),(Table3_1[[#This Row],[Offered Salary]]&gt;$O$28))</f>
        <v>0</v>
      </c>
      <c r="K5476" t="str">
        <f>IF(Table3_1[[#This Row],[Offered Salary]]&lt;$O$27,"Low",IF(Table3_1[[#This Row],[Offered Salary]]&gt;$O$28,"High",""))</f>
        <v/>
      </c>
      <c r="L5476" s="6">
        <f>((Table3_1[[#This Row],[Offered Salary]]-$O$25)/$O$26)</f>
        <v>-0.21523510064336995</v>
      </c>
    </row>
    <row r="5477" spans="1:12" x14ac:dyDescent="0.3">
      <c r="A5477">
        <v>289399</v>
      </c>
      <c r="B5477" s="2">
        <v>41852</v>
      </c>
      <c r="C5477" s="3">
        <v>0.68690972222222224</v>
      </c>
      <c r="D5477" t="s">
        <v>31</v>
      </c>
      <c r="E5477" t="s">
        <v>27</v>
      </c>
      <c r="F5477" t="s">
        <v>17</v>
      </c>
      <c r="G5477" t="s">
        <v>8</v>
      </c>
      <c r="H5477">
        <v>89749</v>
      </c>
      <c r="I5477">
        <f>IF(Table3_1[[#This Row],[Status]]="Hired",1,0)</f>
        <v>1</v>
      </c>
      <c r="J5477" t="b">
        <f>OR((Table3_1[[#This Row],[Offered Salary]]&lt;$O$27),(Table3_1[[#This Row],[Offered Salary]]&gt;$O$28))</f>
        <v>0</v>
      </c>
      <c r="K5477" t="str">
        <f>IF(Table3_1[[#This Row],[Offered Salary]]&lt;$O$27,"Low",IF(Table3_1[[#This Row],[Offered Salary]]&gt;$O$28,"High",""))</f>
        <v/>
      </c>
      <c r="L5477" s="6">
        <f>((Table3_1[[#This Row],[Offered Salary]]-$O$25)/$O$26)</f>
        <v>1.3782917333842744</v>
      </c>
    </row>
    <row r="5478" spans="1:12" x14ac:dyDescent="0.3">
      <c r="A5478">
        <v>237069</v>
      </c>
      <c r="B5478" s="2">
        <v>41867</v>
      </c>
      <c r="C5478" s="3">
        <v>0.67148148148148146</v>
      </c>
      <c r="D5478" t="s">
        <v>30</v>
      </c>
      <c r="E5478" t="s">
        <v>27</v>
      </c>
      <c r="F5478" t="s">
        <v>17</v>
      </c>
      <c r="G5478" t="s">
        <v>8</v>
      </c>
      <c r="H5478">
        <v>46329</v>
      </c>
      <c r="I5478">
        <f>IF(Table3_1[[#This Row],[Status]]="Hired",1,0)</f>
        <v>0</v>
      </c>
      <c r="J5478" t="b">
        <f>OR((Table3_1[[#This Row],[Offered Salary]]&lt;$O$27),(Table3_1[[#This Row],[Offered Salary]]&gt;$O$28))</f>
        <v>0</v>
      </c>
      <c r="K5478" t="str">
        <f>IF(Table3_1[[#This Row],[Offered Salary]]&lt;$O$27,"Low",IF(Table3_1[[#This Row],[Offered Salary]]&gt;$O$28,"High",""))</f>
        <v/>
      </c>
      <c r="L5478" s="6">
        <f>((Table3_1[[#This Row],[Offered Salary]]-$O$25)/$O$26)</f>
        <v>-0.12670968336171937</v>
      </c>
    </row>
    <row r="5479" spans="1:12" x14ac:dyDescent="0.3">
      <c r="A5479">
        <v>15315</v>
      </c>
      <c r="B5479" s="2">
        <v>41871</v>
      </c>
      <c r="C5479" s="3">
        <v>0.46809027777777779</v>
      </c>
      <c r="D5479" t="s">
        <v>31</v>
      </c>
      <c r="E5479" t="s">
        <v>29</v>
      </c>
      <c r="F5479" t="s">
        <v>17</v>
      </c>
      <c r="G5479" t="s">
        <v>8</v>
      </c>
      <c r="H5479">
        <v>48303</v>
      </c>
      <c r="I5479">
        <f>IF(Table3_1[[#This Row],[Status]]="Hired",1,0)</f>
        <v>1</v>
      </c>
      <c r="J5479" t="b">
        <f>OR((Table3_1[[#This Row],[Offered Salary]]&lt;$O$27),(Table3_1[[#This Row],[Offered Salary]]&gt;$O$28))</f>
        <v>0</v>
      </c>
      <c r="K5479" t="str">
        <f>IF(Table3_1[[#This Row],[Offered Salary]]&lt;$O$27,"Low",IF(Table3_1[[#This Row],[Offered Salary]]&gt;$O$28,"High",""))</f>
        <v/>
      </c>
      <c r="L5479" s="6">
        <f>((Table3_1[[#This Row],[Offered Salary]]-$O$25)/$O$26)</f>
        <v>-5.8287923880913479E-2</v>
      </c>
    </row>
    <row r="5480" spans="1:12" x14ac:dyDescent="0.3">
      <c r="A5480">
        <v>83737</v>
      </c>
      <c r="B5480" s="2">
        <v>41871</v>
      </c>
      <c r="C5480" s="3">
        <v>0.46708333333333335</v>
      </c>
      <c r="D5480" t="s">
        <v>31</v>
      </c>
      <c r="E5480" t="s">
        <v>28</v>
      </c>
      <c r="F5480" t="s">
        <v>17</v>
      </c>
      <c r="G5480" t="s">
        <v>8</v>
      </c>
      <c r="H5480">
        <v>41256</v>
      </c>
      <c r="I5480">
        <f>IF(Table3_1[[#This Row],[Status]]="Hired",1,0)</f>
        <v>1</v>
      </c>
      <c r="J5480" t="b">
        <f>OR((Table3_1[[#This Row],[Offered Salary]]&lt;$O$27),(Table3_1[[#This Row],[Offered Salary]]&gt;$O$28))</f>
        <v>0</v>
      </c>
      <c r="K5480" t="str">
        <f>IF(Table3_1[[#This Row],[Offered Salary]]&lt;$O$27,"Low",IF(Table3_1[[#This Row],[Offered Salary]]&gt;$O$28,"High",""))</f>
        <v/>
      </c>
      <c r="L5480" s="6">
        <f>((Table3_1[[#This Row],[Offered Salary]]-$O$25)/$O$26)</f>
        <v>-0.30254736616117645</v>
      </c>
    </row>
    <row r="5481" spans="1:12" x14ac:dyDescent="0.3">
      <c r="A5481">
        <v>533925</v>
      </c>
      <c r="B5481" s="2">
        <v>41877</v>
      </c>
      <c r="C5481" s="3">
        <v>0.51157407407407407</v>
      </c>
      <c r="D5481" t="s">
        <v>31</v>
      </c>
      <c r="E5481" t="s">
        <v>27</v>
      </c>
      <c r="F5481" t="s">
        <v>17</v>
      </c>
      <c r="G5481" t="s">
        <v>8</v>
      </c>
      <c r="H5481">
        <v>85388</v>
      </c>
      <c r="I5481">
        <f>IF(Table3_1[[#This Row],[Status]]="Hired",1,0)</f>
        <v>1</v>
      </c>
      <c r="J5481" t="b">
        <f>OR((Table3_1[[#This Row],[Offered Salary]]&lt;$O$27),(Table3_1[[#This Row],[Offered Salary]]&gt;$O$28))</f>
        <v>0</v>
      </c>
      <c r="K5481" t="str">
        <f>IF(Table3_1[[#This Row],[Offered Salary]]&lt;$O$27,"Low",IF(Table3_1[[#This Row],[Offered Salary]]&gt;$O$28,"High",""))</f>
        <v/>
      </c>
      <c r="L5481" s="6">
        <f>((Table3_1[[#This Row],[Offered Salary]]-$O$25)/$O$26)</f>
        <v>1.2271330236093025</v>
      </c>
    </row>
    <row r="5482" spans="1:12" x14ac:dyDescent="0.3">
      <c r="A5482">
        <v>96361</v>
      </c>
      <c r="B5482" s="2">
        <v>41877</v>
      </c>
      <c r="C5482" s="3">
        <v>0.51468749999999996</v>
      </c>
      <c r="D5482" t="s">
        <v>31</v>
      </c>
      <c r="E5482" t="s">
        <v>27</v>
      </c>
      <c r="F5482" t="s">
        <v>17</v>
      </c>
      <c r="G5482" t="s">
        <v>8</v>
      </c>
      <c r="H5482">
        <v>14622</v>
      </c>
      <c r="I5482">
        <f>IF(Table3_1[[#This Row],[Status]]="Hired",1,0)</f>
        <v>1</v>
      </c>
      <c r="J5482" t="b">
        <f>OR((Table3_1[[#This Row],[Offered Salary]]&lt;$O$27),(Table3_1[[#This Row],[Offered Salary]]&gt;$O$28))</f>
        <v>0</v>
      </c>
      <c r="K5482" t="str">
        <f>IF(Table3_1[[#This Row],[Offered Salary]]&lt;$O$27,"Low",IF(Table3_1[[#This Row],[Offered Salary]]&gt;$O$28,"High",""))</f>
        <v/>
      </c>
      <c r="L5482" s="6">
        <f>((Table3_1[[#This Row],[Offered Salary]]-$O$25)/$O$26)</f>
        <v>-1.2257211969675514</v>
      </c>
    </row>
    <row r="5483" spans="1:12" x14ac:dyDescent="0.3">
      <c r="A5483">
        <v>854129</v>
      </c>
      <c r="B5483" s="2">
        <v>41877</v>
      </c>
      <c r="C5483" s="3">
        <v>0.51531249999999995</v>
      </c>
      <c r="D5483" t="s">
        <v>31</v>
      </c>
      <c r="E5483" t="s">
        <v>27</v>
      </c>
      <c r="F5483" t="s">
        <v>17</v>
      </c>
      <c r="G5483" t="s">
        <v>8</v>
      </c>
      <c r="H5483">
        <v>37532</v>
      </c>
      <c r="I5483">
        <f>IF(Table3_1[[#This Row],[Status]]="Hired",1,0)</f>
        <v>1</v>
      </c>
      <c r="J5483" t="b">
        <f>OR((Table3_1[[#This Row],[Offered Salary]]&lt;$O$27),(Table3_1[[#This Row],[Offered Salary]]&gt;$O$28))</f>
        <v>0</v>
      </c>
      <c r="K5483" t="str">
        <f>IF(Table3_1[[#This Row],[Offered Salary]]&lt;$O$27,"Low",IF(Table3_1[[#This Row],[Offered Salary]]&gt;$O$28,"High",""))</f>
        <v/>
      </c>
      <c r="L5483" s="6">
        <f>((Table3_1[[#This Row],[Offered Salary]]-$O$25)/$O$26)</f>
        <v>-0.43162671383418616</v>
      </c>
    </row>
    <row r="5484" spans="1:12" x14ac:dyDescent="0.3">
      <c r="A5484">
        <v>800904</v>
      </c>
      <c r="B5484" s="2">
        <v>41877</v>
      </c>
      <c r="C5484" s="3">
        <v>0.51158564814814811</v>
      </c>
      <c r="D5484" t="s">
        <v>31</v>
      </c>
      <c r="E5484" t="s">
        <v>28</v>
      </c>
      <c r="F5484" t="s">
        <v>17</v>
      </c>
      <c r="G5484" t="s">
        <v>8</v>
      </c>
      <c r="H5484">
        <v>49509</v>
      </c>
      <c r="I5484">
        <f>IF(Table3_1[[#This Row],[Status]]="Hired",1,0)</f>
        <v>1</v>
      </c>
      <c r="J5484" t="b">
        <f>OR((Table3_1[[#This Row],[Offered Salary]]&lt;$O$27),(Table3_1[[#This Row],[Offered Salary]]&gt;$O$28))</f>
        <v>0</v>
      </c>
      <c r="K5484" t="str">
        <f>IF(Table3_1[[#This Row],[Offered Salary]]&lt;$O$27,"Low",IF(Table3_1[[#This Row],[Offered Salary]]&gt;$O$28,"High",""))</f>
        <v/>
      </c>
      <c r="L5484" s="6">
        <f>((Table3_1[[#This Row],[Offered Salary]]-$O$25)/$O$26)</f>
        <v>-1.6486180246743316E-2</v>
      </c>
    </row>
    <row r="5485" spans="1:12" x14ac:dyDescent="0.3">
      <c r="A5485">
        <v>569891</v>
      </c>
      <c r="B5485" s="2">
        <v>41878</v>
      </c>
      <c r="C5485" s="3">
        <v>0.64939814814814811</v>
      </c>
      <c r="D5485" t="s">
        <v>31</v>
      </c>
      <c r="E5485" t="s">
        <v>27</v>
      </c>
      <c r="F5485" t="s">
        <v>17</v>
      </c>
      <c r="G5485" t="s">
        <v>8</v>
      </c>
      <c r="H5485">
        <v>2090</v>
      </c>
      <c r="I5485">
        <f>IF(Table3_1[[#This Row],[Status]]="Hired",1,0)</f>
        <v>1</v>
      </c>
      <c r="J5485" t="b">
        <f>OR((Table3_1[[#This Row],[Offered Salary]]&lt;$O$27),(Table3_1[[#This Row],[Offered Salary]]&gt;$O$28))</f>
        <v>1</v>
      </c>
      <c r="K5485" t="str">
        <f>IF(Table3_1[[#This Row],[Offered Salary]]&lt;$O$27,"Low",IF(Table3_1[[#This Row],[Offered Salary]]&gt;$O$28,"High",""))</f>
        <v>Low</v>
      </c>
      <c r="L5485" s="6">
        <f>((Table3_1[[#This Row],[Offered Salary]]-$O$25)/$O$26)</f>
        <v>-1.6600988513816646</v>
      </c>
    </row>
    <row r="5486" spans="1:12" x14ac:dyDescent="0.3">
      <c r="A5486">
        <v>831300</v>
      </c>
      <c r="B5486" s="2">
        <v>41837</v>
      </c>
      <c r="C5486" s="3">
        <v>0.39709490740740738</v>
      </c>
      <c r="D5486" t="s">
        <v>31</v>
      </c>
      <c r="E5486" t="s">
        <v>29</v>
      </c>
      <c r="F5486" t="s">
        <v>13</v>
      </c>
      <c r="G5486" t="s">
        <v>8</v>
      </c>
      <c r="H5486">
        <v>30756</v>
      </c>
      <c r="I5486">
        <f>IF(Table3_1[[#This Row],[Status]]="Hired",1,0)</f>
        <v>1</v>
      </c>
      <c r="J5486" t="b">
        <f>OR((Table3_1[[#This Row],[Offered Salary]]&lt;$O$27),(Table3_1[[#This Row],[Offered Salary]]&gt;$O$28))</f>
        <v>0</v>
      </c>
      <c r="K5486" t="str">
        <f>IF(Table3_1[[#This Row],[Offered Salary]]&lt;$O$27,"Low",IF(Table3_1[[#This Row],[Offered Salary]]&gt;$O$28,"High",""))</f>
        <v/>
      </c>
      <c r="L5486" s="6">
        <f>((Table3_1[[#This Row],[Offered Salary]]-$O$25)/$O$26)</f>
        <v>-0.66649289531439926</v>
      </c>
    </row>
    <row r="5487" spans="1:12" x14ac:dyDescent="0.3">
      <c r="A5487">
        <v>782875</v>
      </c>
      <c r="B5487" s="2">
        <v>41852</v>
      </c>
      <c r="C5487" s="3">
        <v>0.32491898148148146</v>
      </c>
      <c r="D5487" t="s">
        <v>31</v>
      </c>
      <c r="E5487" t="s">
        <v>29</v>
      </c>
      <c r="F5487" t="s">
        <v>13</v>
      </c>
      <c r="G5487" t="s">
        <v>8</v>
      </c>
      <c r="H5487">
        <v>54920</v>
      </c>
      <c r="I5487">
        <f>IF(Table3_1[[#This Row],[Status]]="Hired",1,0)</f>
        <v>1</v>
      </c>
      <c r="J5487" t="b">
        <f>OR((Table3_1[[#This Row],[Offered Salary]]&lt;$O$27),(Table3_1[[#This Row],[Offered Salary]]&gt;$O$28))</f>
        <v>0</v>
      </c>
      <c r="K5487" t="str">
        <f>IF(Table3_1[[#This Row],[Offered Salary]]&lt;$O$27,"Low",IF(Table3_1[[#This Row],[Offered Salary]]&gt;$O$28,"High",""))</f>
        <v/>
      </c>
      <c r="L5487" s="6">
        <f>((Table3_1[[#This Row],[Offered Salary]]-$O$25)/$O$26)</f>
        <v>0.17106708244355084</v>
      </c>
    </row>
    <row r="5488" spans="1:12" x14ac:dyDescent="0.3">
      <c r="A5488">
        <v>634766</v>
      </c>
      <c r="B5488" s="2">
        <v>41874</v>
      </c>
      <c r="C5488" s="3">
        <v>0.74189814814814814</v>
      </c>
      <c r="D5488" t="s">
        <v>31</v>
      </c>
      <c r="E5488" t="s">
        <v>29</v>
      </c>
      <c r="F5488" t="s">
        <v>17</v>
      </c>
      <c r="G5488" t="s">
        <v>2</v>
      </c>
      <c r="H5488">
        <v>42226</v>
      </c>
      <c r="I5488">
        <f>IF(Table3_1[[#This Row],[Status]]="Hired",1,0)</f>
        <v>1</v>
      </c>
      <c r="J5488" t="b">
        <f>OR((Table3_1[[#This Row],[Offered Salary]]&lt;$O$27),(Table3_1[[#This Row],[Offered Salary]]&gt;$O$28))</f>
        <v>0</v>
      </c>
      <c r="K5488" t="str">
        <f>IF(Table3_1[[#This Row],[Offered Salary]]&lt;$O$27,"Low",IF(Table3_1[[#This Row],[Offered Salary]]&gt;$O$28,"High",""))</f>
        <v/>
      </c>
      <c r="L5488" s="6">
        <f>((Table3_1[[#This Row],[Offered Salary]]-$O$25)/$O$26)</f>
        <v>-0.26892573156321209</v>
      </c>
    </row>
    <row r="5489" spans="1:12" x14ac:dyDescent="0.3">
      <c r="A5489">
        <v>118038</v>
      </c>
      <c r="B5489" s="2">
        <v>41844</v>
      </c>
      <c r="C5489" s="3">
        <v>0.69729166666666664</v>
      </c>
      <c r="D5489" t="s">
        <v>31</v>
      </c>
      <c r="E5489" t="s">
        <v>27</v>
      </c>
      <c r="F5489" t="s">
        <v>17</v>
      </c>
      <c r="G5489" t="s">
        <v>2</v>
      </c>
      <c r="H5489">
        <v>39556</v>
      </c>
      <c r="I5489">
        <f>IF(Table3_1[[#This Row],[Status]]="Hired",1,0)</f>
        <v>1</v>
      </c>
      <c r="J5489" t="b">
        <f>OR((Table3_1[[#This Row],[Offered Salary]]&lt;$O$27),(Table3_1[[#This Row],[Offered Salary]]&gt;$O$28))</f>
        <v>0</v>
      </c>
      <c r="K5489" t="str">
        <f>IF(Table3_1[[#This Row],[Offered Salary]]&lt;$O$27,"Low",IF(Table3_1[[#This Row],[Offered Salary]]&gt;$O$28,"High",""))</f>
        <v/>
      </c>
      <c r="L5489" s="6">
        <f>((Table3_1[[#This Row],[Offered Salary]]-$O$25)/$O$26)</f>
        <v>-0.36147188040503159</v>
      </c>
    </row>
    <row r="5490" spans="1:12" x14ac:dyDescent="0.3">
      <c r="A5490">
        <v>534433</v>
      </c>
      <c r="B5490" s="2">
        <v>41844</v>
      </c>
      <c r="C5490" s="3">
        <v>0.69803240740740746</v>
      </c>
      <c r="D5490" t="s">
        <v>31</v>
      </c>
      <c r="E5490" t="s">
        <v>27</v>
      </c>
      <c r="F5490" t="s">
        <v>17</v>
      </c>
      <c r="G5490" t="s">
        <v>2</v>
      </c>
      <c r="H5490">
        <v>95832</v>
      </c>
      <c r="I5490">
        <f>IF(Table3_1[[#This Row],[Status]]="Hired",1,0)</f>
        <v>1</v>
      </c>
      <c r="J5490" t="b">
        <f>OR((Table3_1[[#This Row],[Offered Salary]]&lt;$O$27),(Table3_1[[#This Row],[Offered Salary]]&gt;$O$28))</f>
        <v>0</v>
      </c>
      <c r="K5490" t="str">
        <f>IF(Table3_1[[#This Row],[Offered Salary]]&lt;$O$27,"Low",IF(Table3_1[[#This Row],[Offered Salary]]&gt;$O$28,"High",""))</f>
        <v/>
      </c>
      <c r="L5490" s="6">
        <f>((Table3_1[[#This Row],[Offered Salary]]-$O$25)/$O$26)</f>
        <v>1.5891375099403748</v>
      </c>
    </row>
    <row r="5491" spans="1:12" x14ac:dyDescent="0.3">
      <c r="A5491">
        <v>623706</v>
      </c>
      <c r="B5491" s="2">
        <v>41846</v>
      </c>
      <c r="C5491" s="3">
        <v>0.41204861111111113</v>
      </c>
      <c r="D5491" t="s">
        <v>31</v>
      </c>
      <c r="E5491" t="s">
        <v>29</v>
      </c>
      <c r="F5491" t="s">
        <v>17</v>
      </c>
      <c r="G5491" t="s">
        <v>2</v>
      </c>
      <c r="H5491">
        <v>47217</v>
      </c>
      <c r="I5491">
        <f>IF(Table3_1[[#This Row],[Status]]="Hired",1,0)</f>
        <v>1</v>
      </c>
      <c r="J5491" t="b">
        <f>OR((Table3_1[[#This Row],[Offered Salary]]&lt;$O$27),(Table3_1[[#This Row],[Offered Salary]]&gt;$O$28))</f>
        <v>0</v>
      </c>
      <c r="K5491" t="str">
        <f>IF(Table3_1[[#This Row],[Offered Salary]]&lt;$O$27,"Low",IF(Table3_1[[#This Row],[Offered Salary]]&gt;$O$28,"High",""))</f>
        <v/>
      </c>
      <c r="L5491" s="6">
        <f>((Table3_1[[#This Row],[Offered Salary]]-$O$25)/$O$26)</f>
        <v>-9.5930290039046809E-2</v>
      </c>
    </row>
    <row r="5492" spans="1:12" x14ac:dyDescent="0.3">
      <c r="A5492">
        <v>181703</v>
      </c>
      <c r="B5492" s="2">
        <v>41846</v>
      </c>
      <c r="C5492" s="3">
        <v>0.4120138888888889</v>
      </c>
      <c r="D5492" t="s">
        <v>31</v>
      </c>
      <c r="E5492" t="s">
        <v>28</v>
      </c>
      <c r="F5492" t="s">
        <v>17</v>
      </c>
      <c r="G5492" t="s">
        <v>2</v>
      </c>
      <c r="H5492">
        <v>71151</v>
      </c>
      <c r="I5492">
        <f>IF(Table3_1[[#This Row],[Status]]="Hired",1,0)</f>
        <v>1</v>
      </c>
      <c r="J5492" t="b">
        <f>OR((Table3_1[[#This Row],[Offered Salary]]&lt;$O$27),(Table3_1[[#This Row],[Offered Salary]]&gt;$O$28))</f>
        <v>0</v>
      </c>
      <c r="K5492" t="str">
        <f>IF(Table3_1[[#This Row],[Offered Salary]]&lt;$O$27,"Low",IF(Table3_1[[#This Row],[Offered Salary]]&gt;$O$28,"High",""))</f>
        <v/>
      </c>
      <c r="L5492" s="6">
        <f>((Table3_1[[#This Row],[Offered Salary]]-$O$25)/$O$26)</f>
        <v>0.73365754755649937</v>
      </c>
    </row>
    <row r="5493" spans="1:12" x14ac:dyDescent="0.3">
      <c r="A5493">
        <v>111469</v>
      </c>
      <c r="B5493" s="2">
        <v>41850</v>
      </c>
      <c r="C5493" s="3">
        <v>0.40932870370370372</v>
      </c>
      <c r="D5493" t="s">
        <v>31</v>
      </c>
      <c r="E5493" t="s">
        <v>29</v>
      </c>
      <c r="F5493" t="s">
        <v>17</v>
      </c>
      <c r="G5493" t="s">
        <v>2</v>
      </c>
      <c r="H5493">
        <v>36419</v>
      </c>
      <c r="I5493">
        <f>IF(Table3_1[[#This Row],[Status]]="Hired",1,0)</f>
        <v>1</v>
      </c>
      <c r="J5493" t="b">
        <f>OR((Table3_1[[#This Row],[Offered Salary]]&lt;$O$27),(Table3_1[[#This Row],[Offered Salary]]&gt;$O$28))</f>
        <v>0</v>
      </c>
      <c r="K5493" t="str">
        <f>IF(Table3_1[[#This Row],[Offered Salary]]&lt;$O$27,"Low",IF(Table3_1[[#This Row],[Offered Salary]]&gt;$O$28,"High",""))</f>
        <v/>
      </c>
      <c r="L5493" s="6">
        <f>((Table3_1[[#This Row],[Offered Salary]]-$O$25)/$O$26)</f>
        <v>-0.4702049399244278</v>
      </c>
    </row>
    <row r="5494" spans="1:12" x14ac:dyDescent="0.3">
      <c r="A5494">
        <v>910075</v>
      </c>
      <c r="B5494" s="2">
        <v>41856</v>
      </c>
      <c r="C5494" s="3">
        <v>0.78314814814814815</v>
      </c>
      <c r="D5494" t="s">
        <v>31</v>
      </c>
      <c r="E5494" t="s">
        <v>29</v>
      </c>
      <c r="F5494" t="s">
        <v>17</v>
      </c>
      <c r="G5494" t="s">
        <v>2</v>
      </c>
      <c r="H5494">
        <v>16181</v>
      </c>
      <c r="I5494">
        <f>IF(Table3_1[[#This Row],[Status]]="Hired",1,0)</f>
        <v>1</v>
      </c>
      <c r="J5494" t="b">
        <f>OR((Table3_1[[#This Row],[Offered Salary]]&lt;$O$27),(Table3_1[[#This Row],[Offered Salary]]&gt;$O$28))</f>
        <v>0</v>
      </c>
      <c r="K5494" t="str">
        <f>IF(Table3_1[[#This Row],[Offered Salary]]&lt;$O$27,"Low",IF(Table3_1[[#This Row],[Offered Salary]]&gt;$O$28,"High",""))</f>
        <v/>
      </c>
      <c r="L5494" s="6">
        <f>((Table3_1[[#This Row],[Offered Salary]]-$O$25)/$O$26)</f>
        <v>-1.1716839512580395</v>
      </c>
    </row>
    <row r="5495" spans="1:12" x14ac:dyDescent="0.3">
      <c r="A5495">
        <v>170666</v>
      </c>
      <c r="B5495" s="2">
        <v>41831</v>
      </c>
      <c r="C5495" s="3">
        <v>0.39748842592592593</v>
      </c>
      <c r="D5495" t="s">
        <v>30</v>
      </c>
      <c r="E5495" t="s">
        <v>29</v>
      </c>
      <c r="F5495" t="s">
        <v>15</v>
      </c>
      <c r="G5495" t="s">
        <v>2</v>
      </c>
      <c r="H5495">
        <v>63637</v>
      </c>
      <c r="I5495">
        <f>IF(Table3_1[[#This Row],[Status]]="Hired",1,0)</f>
        <v>0</v>
      </c>
      <c r="J5495" t="b">
        <f>OR((Table3_1[[#This Row],[Offered Salary]]&lt;$O$27),(Table3_1[[#This Row],[Offered Salary]]&gt;$O$28))</f>
        <v>0</v>
      </c>
      <c r="K5495" t="str">
        <f>IF(Table3_1[[#This Row],[Offered Salary]]&lt;$O$27,"Low",IF(Table3_1[[#This Row],[Offered Salary]]&gt;$O$28,"High",""))</f>
        <v/>
      </c>
      <c r="L5495" s="6">
        <f>((Table3_1[[#This Row],[Offered Salary]]-$O$25)/$O$26)</f>
        <v>0.47321119459865973</v>
      </c>
    </row>
    <row r="5496" spans="1:12" x14ac:dyDescent="0.3">
      <c r="A5496">
        <v>312655</v>
      </c>
      <c r="B5496" s="2">
        <v>41880</v>
      </c>
      <c r="C5496" s="3">
        <v>0.39857638888888891</v>
      </c>
      <c r="D5496" t="s">
        <v>31</v>
      </c>
      <c r="E5496" t="s">
        <v>29</v>
      </c>
      <c r="F5496" t="s">
        <v>17</v>
      </c>
      <c r="G5496" t="s">
        <v>10</v>
      </c>
      <c r="H5496">
        <v>23726</v>
      </c>
      <c r="I5496">
        <f>IF(Table3_1[[#This Row],[Status]]="Hired",1,0)</f>
        <v>1</v>
      </c>
      <c r="J5496" t="b">
        <f>OR((Table3_1[[#This Row],[Offered Salary]]&lt;$O$27),(Table3_1[[#This Row],[Offered Salary]]&gt;$O$28))</f>
        <v>0</v>
      </c>
      <c r="K5496" t="str">
        <f>IF(Table3_1[[#This Row],[Offered Salary]]&lt;$O$27,"Low",IF(Table3_1[[#This Row],[Offered Salary]]&gt;$O$28,"High",""))</f>
        <v/>
      </c>
      <c r="L5496" s="6">
        <f>((Table3_1[[#This Row],[Offered Salary]]-$O$25)/$O$26)</f>
        <v>-0.91016309245222371</v>
      </c>
    </row>
    <row r="5497" spans="1:12" x14ac:dyDescent="0.3">
      <c r="A5497">
        <v>634674</v>
      </c>
      <c r="B5497" s="2">
        <v>41851</v>
      </c>
      <c r="C5497" s="3">
        <v>0.12793981481481481</v>
      </c>
      <c r="D5497" t="s">
        <v>31</v>
      </c>
      <c r="E5497" t="s">
        <v>27</v>
      </c>
      <c r="F5497" t="s">
        <v>16</v>
      </c>
      <c r="G5497" t="s">
        <v>2</v>
      </c>
      <c r="H5497">
        <v>63556</v>
      </c>
      <c r="I5497">
        <f>IF(Table3_1[[#This Row],[Status]]="Hired",1,0)</f>
        <v>1</v>
      </c>
      <c r="J5497" t="b">
        <f>OR((Table3_1[[#This Row],[Offered Salary]]&lt;$O$27),(Table3_1[[#This Row],[Offered Salary]]&gt;$O$28))</f>
        <v>0</v>
      </c>
      <c r="K5497" t="str">
        <f>IF(Table3_1[[#This Row],[Offered Salary]]&lt;$O$27,"Low",IF(Table3_1[[#This Row],[Offered Salary]]&gt;$O$28,"High",""))</f>
        <v/>
      </c>
      <c r="L5497" s="6">
        <f>((Table3_1[[#This Row],[Offered Salary]]-$O$25)/$O$26)</f>
        <v>0.47040361480233489</v>
      </c>
    </row>
    <row r="5498" spans="1:12" x14ac:dyDescent="0.3">
      <c r="A5498">
        <v>574495</v>
      </c>
      <c r="B5498" s="2">
        <v>41851</v>
      </c>
      <c r="C5498" s="3">
        <v>0.12857638888888889</v>
      </c>
      <c r="D5498" t="s">
        <v>31</v>
      </c>
      <c r="E5498" t="s">
        <v>27</v>
      </c>
      <c r="F5498" t="s">
        <v>16</v>
      </c>
      <c r="G5498" t="s">
        <v>2</v>
      </c>
      <c r="H5498">
        <v>23537</v>
      </c>
      <c r="I5498">
        <f>IF(Table3_1[[#This Row],[Status]]="Hired",1,0)</f>
        <v>1</v>
      </c>
      <c r="J5498" t="b">
        <f>OR((Table3_1[[#This Row],[Offered Salary]]&lt;$O$27),(Table3_1[[#This Row],[Offered Salary]]&gt;$O$28))</f>
        <v>0</v>
      </c>
      <c r="K5498" t="str">
        <f>IF(Table3_1[[#This Row],[Offered Salary]]&lt;$O$27,"Low",IF(Table3_1[[#This Row],[Offered Salary]]&gt;$O$28,"High",""))</f>
        <v/>
      </c>
      <c r="L5498" s="6">
        <f>((Table3_1[[#This Row],[Offered Salary]]-$O$25)/$O$26)</f>
        <v>-0.91671411197698172</v>
      </c>
    </row>
    <row r="5499" spans="1:12" x14ac:dyDescent="0.3">
      <c r="A5499">
        <v>795229</v>
      </c>
      <c r="B5499" s="2">
        <v>41853</v>
      </c>
      <c r="C5499" s="3">
        <v>0.77143518518518517</v>
      </c>
      <c r="D5499" t="s">
        <v>31</v>
      </c>
      <c r="E5499" t="s">
        <v>27</v>
      </c>
      <c r="F5499" t="s">
        <v>12</v>
      </c>
      <c r="G5499" t="s">
        <v>2</v>
      </c>
      <c r="H5499">
        <v>42487</v>
      </c>
      <c r="I5499">
        <f>IF(Table3_1[[#This Row],[Status]]="Hired",1,0)</f>
        <v>1</v>
      </c>
      <c r="J5499" t="b">
        <f>OR((Table3_1[[#This Row],[Offered Salary]]&lt;$O$27),(Table3_1[[#This Row],[Offered Salary]]&gt;$O$28))</f>
        <v>0</v>
      </c>
      <c r="K5499" t="str">
        <f>IF(Table3_1[[#This Row],[Offered Salary]]&lt;$O$27,"Low",IF(Table3_1[[#This Row],[Offered Salary]]&gt;$O$28,"High",""))</f>
        <v/>
      </c>
      <c r="L5499" s="6">
        <f>((Table3_1[[#This Row],[Offered Salary]]-$O$25)/$O$26)</f>
        <v>-0.25987908555283196</v>
      </c>
    </row>
    <row r="5500" spans="1:12" x14ac:dyDescent="0.3">
      <c r="A5500">
        <v>101339</v>
      </c>
      <c r="B5500" s="2">
        <v>41854</v>
      </c>
      <c r="C5500" s="3">
        <v>0.38762731481481483</v>
      </c>
      <c r="D5500" t="s">
        <v>31</v>
      </c>
      <c r="E5500" t="s">
        <v>27</v>
      </c>
      <c r="F5500" t="s">
        <v>17</v>
      </c>
      <c r="G5500" t="s">
        <v>10</v>
      </c>
      <c r="H5500">
        <v>6604</v>
      </c>
      <c r="I5500">
        <f>IF(Table3_1[[#This Row],[Status]]="Hired",1,0)</f>
        <v>1</v>
      </c>
      <c r="J5500" t="b">
        <f>OR((Table3_1[[#This Row],[Offered Salary]]&lt;$O$27),(Table3_1[[#This Row],[Offered Salary]]&gt;$O$28))</f>
        <v>1</v>
      </c>
      <c r="K5500" t="str">
        <f>IF(Table3_1[[#This Row],[Offered Salary]]&lt;$O$27,"Low",IF(Table3_1[[#This Row],[Offered Salary]]&gt;$O$28,"High",""))</f>
        <v>Low</v>
      </c>
      <c r="L5500" s="6">
        <f>((Table3_1[[#This Row],[Offered Salary]]-$O$25)/$O$26)</f>
        <v>-1.5036369353247458</v>
      </c>
    </row>
    <row r="5501" spans="1:12" x14ac:dyDescent="0.3">
      <c r="A5501">
        <v>964866</v>
      </c>
      <c r="B5501" s="2">
        <v>41854</v>
      </c>
      <c r="C5501" s="3">
        <v>0.38606481481481481</v>
      </c>
      <c r="D5501" t="s">
        <v>30</v>
      </c>
      <c r="E5501" t="s">
        <v>28</v>
      </c>
      <c r="F5501" t="s">
        <v>17</v>
      </c>
      <c r="G5501" t="s">
        <v>10</v>
      </c>
      <c r="H5501">
        <v>77654</v>
      </c>
      <c r="I5501">
        <f>IF(Table3_1[[#This Row],[Status]]="Hired",1,0)</f>
        <v>0</v>
      </c>
      <c r="J5501" t="b">
        <f>OR((Table3_1[[#This Row],[Offered Salary]]&lt;$O$27),(Table3_1[[#This Row],[Offered Salary]]&gt;$O$28))</f>
        <v>0</v>
      </c>
      <c r="K5501" t="str">
        <f>IF(Table3_1[[#This Row],[Offered Salary]]&lt;$O$27,"Low",IF(Table3_1[[#This Row],[Offered Salary]]&gt;$O$28,"High",""))</f>
        <v/>
      </c>
      <c r="L5501" s="6">
        <f>((Table3_1[[#This Row],[Offered Salary]]-$O$25)/$O$26)</f>
        <v>0.95906114527872877</v>
      </c>
    </row>
    <row r="5502" spans="1:12" x14ac:dyDescent="0.3">
      <c r="A5502">
        <v>602766</v>
      </c>
      <c r="B5502" s="2">
        <v>41867</v>
      </c>
      <c r="C5502" s="3">
        <v>0.66983796296296294</v>
      </c>
      <c r="D5502" t="s">
        <v>31</v>
      </c>
      <c r="E5502" t="s">
        <v>27</v>
      </c>
      <c r="F5502" t="s">
        <v>17</v>
      </c>
      <c r="G5502" t="s">
        <v>10</v>
      </c>
      <c r="H5502">
        <v>76581</v>
      </c>
      <c r="I5502">
        <f>IF(Table3_1[[#This Row],[Status]]="Hired",1,0)</f>
        <v>1</v>
      </c>
      <c r="J5502" t="b">
        <f>OR((Table3_1[[#This Row],[Offered Salary]]&lt;$O$27),(Table3_1[[#This Row],[Offered Salary]]&gt;$O$28))</f>
        <v>0</v>
      </c>
      <c r="K5502" t="str">
        <f>IF(Table3_1[[#This Row],[Offered Salary]]&lt;$O$27,"Low",IF(Table3_1[[#This Row],[Offered Salary]]&gt;$O$28,"High",""))</f>
        <v/>
      </c>
      <c r="L5502" s="6">
        <f>((Table3_1[[#This Row],[Offered Salary]]-$O$25)/$O$26)</f>
        <v>0.92186937834716609</v>
      </c>
    </row>
    <row r="5503" spans="1:12" x14ac:dyDescent="0.3">
      <c r="A5503">
        <v>544249</v>
      </c>
      <c r="B5503" s="2">
        <v>41862</v>
      </c>
      <c r="C5503" s="3">
        <v>0.33181712962962961</v>
      </c>
      <c r="D5503" t="s">
        <v>31</v>
      </c>
      <c r="E5503" t="s">
        <v>29</v>
      </c>
      <c r="F5503" t="s">
        <v>17</v>
      </c>
      <c r="G5503" t="s">
        <v>10</v>
      </c>
      <c r="H5503">
        <v>54308</v>
      </c>
      <c r="I5503">
        <f>IF(Table3_1[[#This Row],[Status]]="Hired",1,0)</f>
        <v>1</v>
      </c>
      <c r="J5503" t="b">
        <f>OR((Table3_1[[#This Row],[Offered Salary]]&lt;$O$27),(Table3_1[[#This Row],[Offered Salary]]&gt;$O$28))</f>
        <v>0</v>
      </c>
      <c r="K5503" t="str">
        <f>IF(Table3_1[[#This Row],[Offered Salary]]&lt;$O$27,"Low",IF(Table3_1[[#This Row],[Offered Salary]]&gt;$O$28,"High",""))</f>
        <v/>
      </c>
      <c r="L5503" s="6">
        <f>((Table3_1[[#This Row],[Offered Salary]]-$O$25)/$O$26)</f>
        <v>0.14985425731576299</v>
      </c>
    </row>
    <row r="5504" spans="1:12" x14ac:dyDescent="0.3">
      <c r="A5504">
        <v>181724</v>
      </c>
      <c r="B5504" s="2">
        <v>41842</v>
      </c>
      <c r="C5504" s="3">
        <v>0.39710648148148148</v>
      </c>
      <c r="D5504" t="s">
        <v>31</v>
      </c>
      <c r="E5504" t="s">
        <v>27</v>
      </c>
      <c r="F5504" t="s">
        <v>18</v>
      </c>
      <c r="G5504" t="s">
        <v>2</v>
      </c>
      <c r="H5504">
        <v>40027</v>
      </c>
      <c r="I5504">
        <f>IF(Table3_1[[#This Row],[Status]]="Hired",1,0)</f>
        <v>1</v>
      </c>
      <c r="J5504" t="b">
        <f>OR((Table3_1[[#This Row],[Offered Salary]]&lt;$O$27),(Table3_1[[#This Row],[Offered Salary]]&gt;$O$28))</f>
        <v>0</v>
      </c>
      <c r="K5504" t="str">
        <f>IF(Table3_1[[#This Row],[Offered Salary]]&lt;$O$27,"Low",IF(Table3_1[[#This Row],[Offered Salary]]&gt;$O$28,"High",""))</f>
        <v/>
      </c>
      <c r="L5504" s="6">
        <f>((Table3_1[[#This Row],[Offered Salary]]-$O$25)/$O$26)</f>
        <v>-0.345146323811587</v>
      </c>
    </row>
    <row r="5505" spans="1:12" x14ac:dyDescent="0.3">
      <c r="A5505">
        <v>491865</v>
      </c>
      <c r="B5505" s="2">
        <v>41863</v>
      </c>
      <c r="C5505" s="3">
        <v>0.3971412037037037</v>
      </c>
      <c r="D5505" t="s">
        <v>31</v>
      </c>
      <c r="E5505" t="s">
        <v>29</v>
      </c>
      <c r="F5505" t="s">
        <v>18</v>
      </c>
      <c r="G5505" t="s">
        <v>2</v>
      </c>
      <c r="H5505">
        <v>50726</v>
      </c>
      <c r="I5505">
        <f>IF(Table3_1[[#This Row],[Status]]="Hired",1,0)</f>
        <v>1</v>
      </c>
      <c r="J5505" t="b">
        <f>OR((Table3_1[[#This Row],[Offered Salary]]&lt;$O$27),(Table3_1[[#This Row],[Offered Salary]]&gt;$O$28))</f>
        <v>0</v>
      </c>
      <c r="K5505" t="str">
        <f>IF(Table3_1[[#This Row],[Offered Salary]]&lt;$O$27,"Low",IF(Table3_1[[#This Row],[Offered Salary]]&gt;$O$28,"High",""))</f>
        <v/>
      </c>
      <c r="L5505" s="6">
        <f>((Table3_1[[#This Row],[Offered Salary]]-$O$25)/$O$26)</f>
        <v>2.5696839656063557E-2</v>
      </c>
    </row>
    <row r="5506" spans="1:12" x14ac:dyDescent="0.3">
      <c r="A5506">
        <v>994547</v>
      </c>
      <c r="B5506" s="2">
        <v>41842</v>
      </c>
      <c r="C5506" s="3">
        <v>0.39679398148148148</v>
      </c>
      <c r="D5506" t="s">
        <v>30</v>
      </c>
      <c r="E5506" t="s">
        <v>27</v>
      </c>
      <c r="F5506" t="s">
        <v>17</v>
      </c>
      <c r="G5506" t="s">
        <v>10</v>
      </c>
      <c r="H5506">
        <v>24324</v>
      </c>
      <c r="I5506">
        <f>IF(Table3_1[[#This Row],[Status]]="Hired",1,0)</f>
        <v>0</v>
      </c>
      <c r="J5506" t="b">
        <f>OR((Table3_1[[#This Row],[Offered Salary]]&lt;$O$27),(Table3_1[[#This Row],[Offered Salary]]&gt;$O$28))</f>
        <v>0</v>
      </c>
      <c r="K5506" t="str">
        <f>IF(Table3_1[[#This Row],[Offered Salary]]&lt;$O$27,"Low",IF(Table3_1[[#This Row],[Offered Salary]]&gt;$O$28,"High",""))</f>
        <v/>
      </c>
      <c r="L5506" s="6">
        <f>((Table3_1[[#This Row],[Offered Salary]]-$O$25)/$O$26)</f>
        <v>-0.8894355280299735</v>
      </c>
    </row>
    <row r="5507" spans="1:12" x14ac:dyDescent="0.3">
      <c r="A5507">
        <v>472159</v>
      </c>
      <c r="B5507" s="2">
        <v>41842</v>
      </c>
      <c r="C5507" s="3">
        <v>0.40130787037037036</v>
      </c>
      <c r="D5507" t="s">
        <v>31</v>
      </c>
      <c r="E5507" t="s">
        <v>27</v>
      </c>
      <c r="F5507" t="s">
        <v>17</v>
      </c>
      <c r="G5507" t="s">
        <v>10</v>
      </c>
      <c r="H5507">
        <v>21527</v>
      </c>
      <c r="I5507">
        <f>IF(Table3_1[[#This Row],[Status]]="Hired",1,0)</f>
        <v>1</v>
      </c>
      <c r="J5507" t="b">
        <f>OR((Table3_1[[#This Row],[Offered Salary]]&lt;$O$27),(Table3_1[[#This Row],[Offered Salary]]&gt;$O$28))</f>
        <v>0</v>
      </c>
      <c r="K5507" t="str">
        <f>IF(Table3_1[[#This Row],[Offered Salary]]&lt;$O$27,"Low",IF(Table3_1[[#This Row],[Offered Salary]]&gt;$O$28,"High",""))</f>
        <v/>
      </c>
      <c r="L5507" s="6">
        <f>((Table3_1[[#This Row],[Offered Salary]]-$O$25)/$O$26)</f>
        <v>-0.98638368470059867</v>
      </c>
    </row>
    <row r="5508" spans="1:12" x14ac:dyDescent="0.3">
      <c r="A5508">
        <v>214831</v>
      </c>
      <c r="B5508" s="2">
        <v>41842</v>
      </c>
      <c r="C5508" s="3">
        <v>0.39753472222222225</v>
      </c>
      <c r="D5508" t="s">
        <v>31</v>
      </c>
      <c r="E5508" t="s">
        <v>29</v>
      </c>
      <c r="F5508" t="s">
        <v>17</v>
      </c>
      <c r="G5508" t="s">
        <v>10</v>
      </c>
      <c r="H5508">
        <v>64561</v>
      </c>
      <c r="I5508">
        <f>IF(Table3_1[[#This Row],[Status]]="Hired",1,0)</f>
        <v>1</v>
      </c>
      <c r="J5508" t="b">
        <f>OR((Table3_1[[#This Row],[Offered Salary]]&lt;$O$27),(Table3_1[[#This Row],[Offered Salary]]&gt;$O$28))</f>
        <v>0</v>
      </c>
      <c r="K5508" t="str">
        <f>IF(Table3_1[[#This Row],[Offered Salary]]&lt;$O$27,"Low",IF(Table3_1[[#This Row],[Offered Salary]]&gt;$O$28,"High",""))</f>
        <v/>
      </c>
      <c r="L5508" s="6">
        <f>((Table3_1[[#This Row],[Offered Salary]]-$O$25)/$O$26)</f>
        <v>0.50523840116414331</v>
      </c>
    </row>
    <row r="5509" spans="1:12" x14ac:dyDescent="0.3">
      <c r="A5509">
        <v>469291</v>
      </c>
      <c r="B5509" s="2">
        <v>41866</v>
      </c>
      <c r="C5509" s="3">
        <v>0.73085648148148152</v>
      </c>
      <c r="D5509" t="s">
        <v>31</v>
      </c>
      <c r="E5509" t="s">
        <v>29</v>
      </c>
      <c r="F5509" t="s">
        <v>17</v>
      </c>
      <c r="G5509" t="s">
        <v>10</v>
      </c>
      <c r="H5509">
        <v>2418</v>
      </c>
      <c r="I5509">
        <f>IF(Table3_1[[#This Row],[Status]]="Hired",1,0)</f>
        <v>1</v>
      </c>
      <c r="J5509" t="b">
        <f>OR((Table3_1[[#This Row],[Offered Salary]]&lt;$O$27),(Table3_1[[#This Row],[Offered Salary]]&gt;$O$28))</f>
        <v>1</v>
      </c>
      <c r="K5509" t="str">
        <f>IF(Table3_1[[#This Row],[Offered Salary]]&lt;$O$27,"Low",IF(Table3_1[[#This Row],[Offered Salary]]&gt;$O$28,"High",""))</f>
        <v>Low</v>
      </c>
      <c r="L5509" s="6">
        <f>((Table3_1[[#This Row],[Offered Salary]]-$O$25)/$O$26)</f>
        <v>-1.6487298862804973</v>
      </c>
    </row>
    <row r="5510" spans="1:12" x14ac:dyDescent="0.3">
      <c r="A5510">
        <v>520857</v>
      </c>
      <c r="B5510" s="2">
        <v>41872</v>
      </c>
      <c r="C5510" s="3">
        <v>0.66950231481481481</v>
      </c>
      <c r="D5510" t="s">
        <v>31</v>
      </c>
      <c r="E5510" t="s">
        <v>28</v>
      </c>
      <c r="F5510" t="s">
        <v>17</v>
      </c>
      <c r="G5510" t="s">
        <v>10</v>
      </c>
      <c r="H5510">
        <v>82095</v>
      </c>
      <c r="I5510">
        <f>IF(Table3_1[[#This Row],[Status]]="Hired",1,0)</f>
        <v>1</v>
      </c>
      <c r="J5510" t="b">
        <f>OR((Table3_1[[#This Row],[Offered Salary]]&lt;$O$27),(Table3_1[[#This Row],[Offered Salary]]&gt;$O$28))</f>
        <v>0</v>
      </c>
      <c r="K5510" t="str">
        <f>IF(Table3_1[[#This Row],[Offered Salary]]&lt;$O$27,"Low",IF(Table3_1[[#This Row],[Offered Salary]]&gt;$O$28,"High",""))</f>
        <v/>
      </c>
      <c r="L5510" s="6">
        <f>((Table3_1[[#This Row],[Offered Salary]]-$O$25)/$O$26)</f>
        <v>1.1129927733710585</v>
      </c>
    </row>
    <row r="5511" spans="1:12" x14ac:dyDescent="0.3">
      <c r="A5511">
        <v>70068</v>
      </c>
      <c r="B5511" s="2">
        <v>41878</v>
      </c>
      <c r="C5511" s="3">
        <v>0.82665509259259262</v>
      </c>
      <c r="D5511" t="s">
        <v>31</v>
      </c>
      <c r="E5511" t="s">
        <v>27</v>
      </c>
      <c r="F5511" t="s">
        <v>17</v>
      </c>
      <c r="G5511" t="s">
        <v>10</v>
      </c>
      <c r="H5511">
        <v>69583</v>
      </c>
      <c r="I5511">
        <f>IF(Table3_1[[#This Row],[Status]]="Hired",1,0)</f>
        <v>1</v>
      </c>
      <c r="J5511" t="b">
        <f>OR((Table3_1[[#This Row],[Offered Salary]]&lt;$O$27),(Table3_1[[#This Row],[Offered Salary]]&gt;$O$28))</f>
        <v>0</v>
      </c>
      <c r="K5511" t="str">
        <f>IF(Table3_1[[#This Row],[Offered Salary]]&lt;$O$27,"Low",IF(Table3_1[[#This Row],[Offered Salary]]&gt;$O$28,"High",""))</f>
        <v/>
      </c>
      <c r="L5511" s="6">
        <f>((Table3_1[[#This Row],[Offered Salary]]-$O$25)/$O$26)</f>
        <v>0.67930834853628475</v>
      </c>
    </row>
    <row r="5512" spans="1:12" x14ac:dyDescent="0.3">
      <c r="A5512">
        <v>469233</v>
      </c>
      <c r="B5512" s="2">
        <v>41877</v>
      </c>
      <c r="C5512" s="3">
        <v>0.39677083333333335</v>
      </c>
      <c r="D5512" t="s">
        <v>31</v>
      </c>
      <c r="E5512" t="s">
        <v>27</v>
      </c>
      <c r="F5512" t="s">
        <v>20</v>
      </c>
      <c r="G5512" t="s">
        <v>6</v>
      </c>
      <c r="H5512">
        <v>23772</v>
      </c>
      <c r="I5512">
        <f>IF(Table3_1[[#This Row],[Status]]="Hired",1,0)</f>
        <v>1</v>
      </c>
      <c r="J5512" t="b">
        <f>OR((Table3_1[[#This Row],[Offered Salary]]&lt;$O$27),(Table3_1[[#This Row],[Offered Salary]]&gt;$O$28))</f>
        <v>0</v>
      </c>
      <c r="K5512" t="str">
        <f>IF(Table3_1[[#This Row],[Offered Salary]]&lt;$O$27,"Low",IF(Table3_1[[#This Row],[Offered Salary]]&gt;$O$28,"High",""))</f>
        <v/>
      </c>
      <c r="L5512" s="6">
        <f>((Table3_1[[#This Row],[Offered Salary]]-$O$25)/$O$26)</f>
        <v>-0.90856866441974293</v>
      </c>
    </row>
    <row r="5513" spans="1:12" x14ac:dyDescent="0.3">
      <c r="A5513">
        <v>592432</v>
      </c>
      <c r="B5513" s="2">
        <v>41879</v>
      </c>
      <c r="C5513" s="3">
        <v>0.60807870370370365</v>
      </c>
      <c r="D5513" t="s">
        <v>31</v>
      </c>
      <c r="E5513" t="s">
        <v>27</v>
      </c>
      <c r="F5513" t="s">
        <v>20</v>
      </c>
      <c r="G5513" t="s">
        <v>6</v>
      </c>
      <c r="H5513">
        <v>10144</v>
      </c>
      <c r="I5513">
        <f>IF(Table3_1[[#This Row],[Status]]="Hired",1,0)</f>
        <v>1</v>
      </c>
      <c r="J5513" t="b">
        <f>OR((Table3_1[[#This Row],[Offered Salary]]&lt;$O$27),(Table3_1[[#This Row],[Offered Salary]]&gt;$O$28))</f>
        <v>1</v>
      </c>
      <c r="K5513" t="str">
        <f>IF(Table3_1[[#This Row],[Offered Salary]]&lt;$O$27,"Low",IF(Table3_1[[#This Row],[Offered Salary]]&gt;$O$28,"High",""))</f>
        <v>Low</v>
      </c>
      <c r="L5513" s="6">
        <f>((Table3_1[[#This Row],[Offered Salary]]-$O$25)/$O$26)</f>
        <v>-1.3809352997816593</v>
      </c>
    </row>
    <row r="5514" spans="1:12" x14ac:dyDescent="0.3">
      <c r="A5514">
        <v>576494</v>
      </c>
      <c r="B5514" s="2">
        <v>41879</v>
      </c>
      <c r="C5514" s="3">
        <v>0.77004629629629628</v>
      </c>
      <c r="D5514" t="s">
        <v>31</v>
      </c>
      <c r="E5514" t="s">
        <v>27</v>
      </c>
      <c r="F5514" t="s">
        <v>20</v>
      </c>
      <c r="G5514" t="s">
        <v>6</v>
      </c>
      <c r="H5514">
        <v>44526</v>
      </c>
      <c r="I5514">
        <f>IF(Table3_1[[#This Row],[Status]]="Hired",1,0)</f>
        <v>1</v>
      </c>
      <c r="J5514" t="b">
        <f>OR((Table3_1[[#This Row],[Offered Salary]]&lt;$O$27),(Table3_1[[#This Row],[Offered Salary]]&gt;$O$28))</f>
        <v>0</v>
      </c>
      <c r="K5514" t="str">
        <f>IF(Table3_1[[#This Row],[Offered Salary]]&lt;$O$27,"Low",IF(Table3_1[[#This Row],[Offered Salary]]&gt;$O$28,"High",""))</f>
        <v/>
      </c>
      <c r="L5514" s="6">
        <f>((Table3_1[[#This Row],[Offered Salary]]-$O$25)/$O$26)</f>
        <v>-0.18920432993917277</v>
      </c>
    </row>
    <row r="5515" spans="1:12" x14ac:dyDescent="0.3">
      <c r="A5515">
        <v>910136</v>
      </c>
      <c r="B5515" s="2">
        <v>41879</v>
      </c>
      <c r="C5515" s="3">
        <v>0.77045138888888887</v>
      </c>
      <c r="D5515" t="s">
        <v>31</v>
      </c>
      <c r="E5515" t="s">
        <v>29</v>
      </c>
      <c r="F5515" t="s">
        <v>20</v>
      </c>
      <c r="G5515" t="s">
        <v>6</v>
      </c>
      <c r="H5515">
        <v>52402</v>
      </c>
      <c r="I5515">
        <f>IF(Table3_1[[#This Row],[Status]]="Hired",1,0)</f>
        <v>1</v>
      </c>
      <c r="J5515" t="b">
        <f>OR((Table3_1[[#This Row],[Offered Salary]]&lt;$O$27),(Table3_1[[#This Row],[Offered Salary]]&gt;$O$28))</f>
        <v>0</v>
      </c>
      <c r="K5515" t="str">
        <f>IF(Table3_1[[#This Row],[Offered Salary]]&lt;$O$27,"Low",IF(Table3_1[[#This Row],[Offered Salary]]&gt;$O$28,"High",""))</f>
        <v/>
      </c>
      <c r="L5515" s="6">
        <f>((Table3_1[[#This Row],[Offered Salary]]-$O$25)/$O$26)</f>
        <v>8.3789478404711321E-2</v>
      </c>
    </row>
    <row r="5516" spans="1:12" x14ac:dyDescent="0.3">
      <c r="A5516">
        <v>986428</v>
      </c>
      <c r="B5516" s="2">
        <v>41878</v>
      </c>
      <c r="C5516" s="3">
        <v>0.39677083333333335</v>
      </c>
      <c r="D5516" t="s">
        <v>31</v>
      </c>
      <c r="E5516" t="s">
        <v>27</v>
      </c>
      <c r="F5516" t="s">
        <v>17</v>
      </c>
      <c r="G5516" t="s">
        <v>2</v>
      </c>
      <c r="H5516">
        <v>13969</v>
      </c>
      <c r="I5516">
        <f>IF(Table3_1[[#This Row],[Status]]="Hired",1,0)</f>
        <v>1</v>
      </c>
      <c r="J5516" t="b">
        <f>OR((Table3_1[[#This Row],[Offered Salary]]&lt;$O$27),(Table3_1[[#This Row],[Offered Salary]]&gt;$O$28))</f>
        <v>0</v>
      </c>
      <c r="K5516" t="str">
        <f>IF(Table3_1[[#This Row],[Offered Salary]]&lt;$O$27,"Low",IF(Table3_1[[#This Row],[Offered Salary]]&gt;$O$28,"High",""))</f>
        <v/>
      </c>
      <c r="L5516" s="6">
        <f>((Table3_1[[#This Row],[Offered Salary]]-$O$25)/$O$26)</f>
        <v>-1.2483551427329851</v>
      </c>
    </row>
    <row r="5517" spans="1:12" x14ac:dyDescent="0.3">
      <c r="A5517">
        <v>930316</v>
      </c>
      <c r="B5517" s="2">
        <v>41878</v>
      </c>
      <c r="C5517" s="3">
        <v>0.89302083333333337</v>
      </c>
      <c r="D5517" t="s">
        <v>30</v>
      </c>
      <c r="E5517" t="s">
        <v>27</v>
      </c>
      <c r="F5517" t="s">
        <v>17</v>
      </c>
      <c r="G5517" t="s">
        <v>2</v>
      </c>
      <c r="H5517">
        <v>91546</v>
      </c>
      <c r="I5517">
        <f>IF(Table3_1[[#This Row],[Status]]="Hired",1,0)</f>
        <v>0</v>
      </c>
      <c r="J5517" t="b">
        <f>OR((Table3_1[[#This Row],[Offered Salary]]&lt;$O$27),(Table3_1[[#This Row],[Offered Salary]]&gt;$O$28))</f>
        <v>0</v>
      </c>
      <c r="K5517" t="str">
        <f>IF(Table3_1[[#This Row],[Offered Salary]]&lt;$O$27,"Low",IF(Table3_1[[#This Row],[Offered Salary]]&gt;$O$28,"High",""))</f>
        <v/>
      </c>
      <c r="L5517" s="6">
        <f>((Table3_1[[#This Row],[Offered Salary]]-$O$25)/$O$26)</f>
        <v>1.4405784110879261</v>
      </c>
    </row>
    <row r="5518" spans="1:12" x14ac:dyDescent="0.3">
      <c r="A5518">
        <v>34301</v>
      </c>
      <c r="B5518" s="2">
        <v>41878</v>
      </c>
      <c r="C5518" s="3">
        <v>0.89438657407407407</v>
      </c>
      <c r="D5518" t="s">
        <v>30</v>
      </c>
      <c r="E5518" t="s">
        <v>27</v>
      </c>
      <c r="F5518" t="s">
        <v>17</v>
      </c>
      <c r="G5518" t="s">
        <v>2</v>
      </c>
      <c r="H5518">
        <v>13802</v>
      </c>
      <c r="I5518">
        <f>IF(Table3_1[[#This Row],[Status]]="Hired",1,0)</f>
        <v>0</v>
      </c>
      <c r="J5518" t="b">
        <f>OR((Table3_1[[#This Row],[Offered Salary]]&lt;$O$27),(Table3_1[[#This Row],[Offered Salary]]&gt;$O$28))</f>
        <v>0</v>
      </c>
      <c r="K5518" t="str">
        <f>IF(Table3_1[[#This Row],[Offered Salary]]&lt;$O$27,"Low",IF(Table3_1[[#This Row],[Offered Salary]]&gt;$O$28,"High",""))</f>
        <v/>
      </c>
      <c r="L5518" s="6">
        <f>((Table3_1[[#This Row],[Offered Salary]]-$O$25)/$O$26)</f>
        <v>-1.2541436097204697</v>
      </c>
    </row>
    <row r="5519" spans="1:12" x14ac:dyDescent="0.3">
      <c r="A5519">
        <v>203823</v>
      </c>
      <c r="B5519" s="2">
        <v>41878</v>
      </c>
      <c r="C5519" s="3">
        <v>0.89358796296296295</v>
      </c>
      <c r="D5519" t="s">
        <v>31</v>
      </c>
      <c r="E5519" t="s">
        <v>29</v>
      </c>
      <c r="F5519" t="s">
        <v>17</v>
      </c>
      <c r="G5519" t="s">
        <v>2</v>
      </c>
      <c r="H5519">
        <v>38047</v>
      </c>
      <c r="I5519">
        <f>IF(Table3_1[[#This Row],[Status]]="Hired",1,0)</f>
        <v>1</v>
      </c>
      <c r="J5519" t="b">
        <f>OR((Table3_1[[#This Row],[Offered Salary]]&lt;$O$27),(Table3_1[[#This Row],[Offered Salary]]&gt;$O$28))</f>
        <v>0</v>
      </c>
      <c r="K5519" t="str">
        <f>IF(Table3_1[[#This Row],[Offered Salary]]&lt;$O$27,"Low",IF(Table3_1[[#This Row],[Offered Salary]]&gt;$O$28,"High",""))</f>
        <v/>
      </c>
      <c r="L5519" s="6">
        <f>((Table3_1[[#This Row],[Offered Salary]]-$O$25)/$O$26)</f>
        <v>-0.41377605216619473</v>
      </c>
    </row>
    <row r="5520" spans="1:12" x14ac:dyDescent="0.3">
      <c r="A5520">
        <v>609607</v>
      </c>
      <c r="B5520" s="2">
        <v>41857</v>
      </c>
      <c r="C5520" s="3">
        <v>0.39759259259259261</v>
      </c>
      <c r="D5520" t="s">
        <v>31</v>
      </c>
      <c r="E5520" t="s">
        <v>27</v>
      </c>
      <c r="F5520" t="s">
        <v>15</v>
      </c>
      <c r="G5520" t="s">
        <v>6</v>
      </c>
      <c r="H5520">
        <v>36294</v>
      </c>
      <c r="I5520">
        <f>IF(Table3_1[[#This Row],[Status]]="Hired",1,0)</f>
        <v>1</v>
      </c>
      <c r="J5520" t="b">
        <f>OR((Table3_1[[#This Row],[Offered Salary]]&lt;$O$27),(Table3_1[[#This Row],[Offered Salary]]&gt;$O$28))</f>
        <v>0</v>
      </c>
      <c r="K5520" t="str">
        <f>IF(Table3_1[[#This Row],[Offered Salary]]&lt;$O$27,"Low",IF(Table3_1[[#This Row],[Offered Salary]]&gt;$O$28,"High",""))</f>
        <v/>
      </c>
      <c r="L5520" s="6">
        <f>((Table3_1[[#This Row],[Offered Salary]]-$O$25)/$O$26)</f>
        <v>-0.47453762479529948</v>
      </c>
    </row>
    <row r="5521" spans="1:12" x14ac:dyDescent="0.3">
      <c r="A5521">
        <v>580000</v>
      </c>
      <c r="B5521" s="2">
        <v>41843</v>
      </c>
      <c r="C5521" s="3">
        <v>0.39671296296296299</v>
      </c>
      <c r="D5521" t="s">
        <v>31</v>
      </c>
      <c r="E5521" t="s">
        <v>27</v>
      </c>
      <c r="F5521" t="s">
        <v>20</v>
      </c>
      <c r="G5521" t="s">
        <v>1</v>
      </c>
      <c r="H5521">
        <v>62097</v>
      </c>
      <c r="I5521">
        <f>IF(Table3_1[[#This Row],[Status]]="Hired",1,0)</f>
        <v>1</v>
      </c>
      <c r="J5521" t="b">
        <f>OR((Table3_1[[#This Row],[Offered Salary]]&lt;$O$27),(Table3_1[[#This Row],[Offered Salary]]&gt;$O$28))</f>
        <v>0</v>
      </c>
      <c r="K5521" t="str">
        <f>IF(Table3_1[[#This Row],[Offered Salary]]&lt;$O$27,"Low",IF(Table3_1[[#This Row],[Offered Salary]]&gt;$O$28,"High",""))</f>
        <v/>
      </c>
      <c r="L5521" s="6">
        <f>((Table3_1[[#This Row],[Offered Salary]]-$O$25)/$O$26)</f>
        <v>0.4198325169895204</v>
      </c>
    </row>
    <row r="5522" spans="1:12" x14ac:dyDescent="0.3">
      <c r="A5522">
        <v>968762</v>
      </c>
      <c r="B5522" s="2">
        <v>41862</v>
      </c>
      <c r="C5522" s="3">
        <v>0.66200231481481486</v>
      </c>
      <c r="D5522" t="s">
        <v>31</v>
      </c>
      <c r="E5522" t="s">
        <v>27</v>
      </c>
      <c r="F5522" t="s">
        <v>15</v>
      </c>
      <c r="G5522" t="s">
        <v>7</v>
      </c>
      <c r="H5522">
        <v>92420</v>
      </c>
      <c r="I5522">
        <f>IF(Table3_1[[#This Row],[Status]]="Hired",1,0)</f>
        <v>1</v>
      </c>
      <c r="J5522" t="b">
        <f>OR((Table3_1[[#This Row],[Offered Salary]]&lt;$O$27),(Table3_1[[#This Row],[Offered Salary]]&gt;$O$28))</f>
        <v>0</v>
      </c>
      <c r="K5522" t="str">
        <f>IF(Table3_1[[#This Row],[Offered Salary]]&lt;$O$27,"Low",IF(Table3_1[[#This Row],[Offered Salary]]&gt;$O$28,"High",""))</f>
        <v/>
      </c>
      <c r="L5522" s="6">
        <f>((Table3_1[[#This Row],[Offered Salary]]-$O$25)/$O$26)</f>
        <v>1.4708725437050609</v>
      </c>
    </row>
    <row r="5523" spans="1:12" x14ac:dyDescent="0.3">
      <c r="A5523">
        <v>653469</v>
      </c>
      <c r="B5523" s="2">
        <v>41862</v>
      </c>
      <c r="C5523" s="3">
        <v>0.66276620370370365</v>
      </c>
      <c r="D5523" t="s">
        <v>31</v>
      </c>
      <c r="E5523" t="s">
        <v>29</v>
      </c>
      <c r="F5523" t="s">
        <v>15</v>
      </c>
      <c r="G5523" t="s">
        <v>7</v>
      </c>
      <c r="H5523">
        <v>57993</v>
      </c>
      <c r="I5523">
        <f>IF(Table3_1[[#This Row],[Status]]="Hired",1,0)</f>
        <v>1</v>
      </c>
      <c r="J5523" t="b">
        <f>OR((Table3_1[[#This Row],[Offered Salary]]&lt;$O$27),(Table3_1[[#This Row],[Offered Salary]]&gt;$O$28))</f>
        <v>0</v>
      </c>
      <c r="K5523" t="str">
        <f>IF(Table3_1[[#This Row],[Offered Salary]]&lt;$O$27,"Low",IF(Table3_1[[#This Row],[Offered Salary]]&gt;$O$28,"High",""))</f>
        <v/>
      </c>
      <c r="L5523" s="6">
        <f>((Table3_1[[#This Row],[Offered Salary]]-$O$25)/$O$26)</f>
        <v>0.27758180730906074</v>
      </c>
    </row>
    <row r="5524" spans="1:12" x14ac:dyDescent="0.3">
      <c r="A5524">
        <v>246856</v>
      </c>
      <c r="B5524" s="2">
        <v>41851</v>
      </c>
      <c r="C5524" s="3">
        <v>0.39864583333333331</v>
      </c>
      <c r="D5524" t="s">
        <v>31</v>
      </c>
      <c r="E5524" t="s">
        <v>29</v>
      </c>
      <c r="F5524" t="s">
        <v>20</v>
      </c>
      <c r="G5524" t="s">
        <v>8</v>
      </c>
      <c r="H5524">
        <v>24756</v>
      </c>
      <c r="I5524">
        <f>IF(Table3_1[[#This Row],[Status]]="Hired",1,0)</f>
        <v>1</v>
      </c>
      <c r="J5524" t="b">
        <f>OR((Table3_1[[#This Row],[Offered Salary]]&lt;$O$27),(Table3_1[[#This Row],[Offered Salary]]&gt;$O$28))</f>
        <v>0</v>
      </c>
      <c r="K5524" t="str">
        <f>IF(Table3_1[[#This Row],[Offered Salary]]&lt;$O$27,"Low",IF(Table3_1[[#This Row],[Offered Salary]]&gt;$O$28,"High",""))</f>
        <v/>
      </c>
      <c r="L5524" s="6">
        <f>((Table3_1[[#This Row],[Offered Salary]]-$O$25)/$O$26)</f>
        <v>-0.87446176911624096</v>
      </c>
    </row>
    <row r="5525" spans="1:12" x14ac:dyDescent="0.3">
      <c r="A5525">
        <v>631532</v>
      </c>
      <c r="B5525" s="2">
        <v>41849</v>
      </c>
      <c r="C5525" s="3">
        <v>0.73067129629629635</v>
      </c>
      <c r="D5525" t="s">
        <v>31</v>
      </c>
      <c r="E5525" t="s">
        <v>29</v>
      </c>
      <c r="F5525" t="s">
        <v>12</v>
      </c>
      <c r="G5525" t="s">
        <v>5</v>
      </c>
      <c r="H5525">
        <v>96610</v>
      </c>
      <c r="I5525">
        <f>IF(Table3_1[[#This Row],[Status]]="Hired",1,0)</f>
        <v>1</v>
      </c>
      <c r="J5525" t="b">
        <f>OR((Table3_1[[#This Row],[Offered Salary]]&lt;$O$27),(Table3_1[[#This Row],[Offered Salary]]&gt;$O$28))</f>
        <v>0</v>
      </c>
      <c r="K5525" t="str">
        <f>IF(Table3_1[[#This Row],[Offered Salary]]&lt;$O$27,"Low",IF(Table3_1[[#This Row],[Offered Salary]]&gt;$O$28,"High",""))</f>
        <v/>
      </c>
      <c r="L5525" s="6">
        <f>((Table3_1[[#This Row],[Offered Salary]]-$O$25)/$O$26)</f>
        <v>1.6161041405766803</v>
      </c>
    </row>
    <row r="5526" spans="1:12" x14ac:dyDescent="0.3">
      <c r="A5526">
        <v>856783</v>
      </c>
      <c r="B5526" s="2">
        <v>41849</v>
      </c>
      <c r="C5526" s="3">
        <v>0.73103009259259255</v>
      </c>
      <c r="D5526" t="s">
        <v>30</v>
      </c>
      <c r="E5526" t="s">
        <v>29</v>
      </c>
      <c r="F5526" t="s">
        <v>12</v>
      </c>
      <c r="G5526" t="s">
        <v>5</v>
      </c>
      <c r="H5526">
        <v>88276</v>
      </c>
      <c r="I5526">
        <f>IF(Table3_1[[#This Row],[Status]]="Hired",1,0)</f>
        <v>0</v>
      </c>
      <c r="J5526" t="b">
        <f>OR((Table3_1[[#This Row],[Offered Salary]]&lt;$O$27),(Table3_1[[#This Row],[Offered Salary]]&gt;$O$28))</f>
        <v>0</v>
      </c>
      <c r="K5526" t="str">
        <f>IF(Table3_1[[#This Row],[Offered Salary]]&lt;$O$27,"Low",IF(Table3_1[[#This Row],[Offered Salary]]&gt;$O$28,"High",""))</f>
        <v/>
      </c>
      <c r="L5526" s="6">
        <f>((Table3_1[[#This Row],[Offered Salary]]-$O$25)/$O$26)</f>
        <v>1.3272353748659222</v>
      </c>
    </row>
    <row r="5527" spans="1:12" x14ac:dyDescent="0.3">
      <c r="A5527">
        <v>294317</v>
      </c>
      <c r="B5527" s="2">
        <v>41849</v>
      </c>
      <c r="C5527" s="3">
        <v>0.73163194444444446</v>
      </c>
      <c r="D5527" t="s">
        <v>30</v>
      </c>
      <c r="E5527" t="s">
        <v>29</v>
      </c>
      <c r="F5527" t="s">
        <v>12</v>
      </c>
      <c r="G5527" t="s">
        <v>5</v>
      </c>
      <c r="H5527">
        <v>85400</v>
      </c>
      <c r="I5527">
        <f>IF(Table3_1[[#This Row],[Status]]="Hired",1,0)</f>
        <v>0</v>
      </c>
      <c r="J5527" t="b">
        <f>OR((Table3_1[[#This Row],[Offered Salary]]&lt;$O$27),(Table3_1[[#This Row],[Offered Salary]]&gt;$O$28))</f>
        <v>0</v>
      </c>
      <c r="K5527" t="str">
        <f>IF(Table3_1[[#This Row],[Offered Salary]]&lt;$O$27,"Low",IF(Table3_1[[#This Row],[Offered Salary]]&gt;$O$28,"High",""))</f>
        <v/>
      </c>
      <c r="L5527" s="6">
        <f>((Table3_1[[#This Row],[Offered Salary]]-$O$25)/$O$26)</f>
        <v>1.2275489613569062</v>
      </c>
    </row>
    <row r="5528" spans="1:12" x14ac:dyDescent="0.3">
      <c r="A5528">
        <v>471224</v>
      </c>
      <c r="B5528" s="2">
        <v>41850</v>
      </c>
      <c r="C5528" s="3">
        <v>0.67238425925925926</v>
      </c>
      <c r="D5528" t="s">
        <v>31</v>
      </c>
      <c r="E5528" t="s">
        <v>27</v>
      </c>
      <c r="F5528" t="s">
        <v>12</v>
      </c>
      <c r="G5528" t="s">
        <v>5</v>
      </c>
      <c r="H5528">
        <v>36681</v>
      </c>
      <c r="I5528">
        <f>IF(Table3_1[[#This Row],[Status]]="Hired",1,0)</f>
        <v>1</v>
      </c>
      <c r="J5528" t="b">
        <f>OR((Table3_1[[#This Row],[Offered Salary]]&lt;$O$27),(Table3_1[[#This Row],[Offered Salary]]&gt;$O$28))</f>
        <v>0</v>
      </c>
      <c r="K5528" t="str">
        <f>IF(Table3_1[[#This Row],[Offered Salary]]&lt;$O$27,"Low",IF(Table3_1[[#This Row],[Offered Salary]]&gt;$O$28,"High",""))</f>
        <v/>
      </c>
      <c r="L5528" s="6">
        <f>((Table3_1[[#This Row],[Offered Salary]]-$O$25)/$O$26)</f>
        <v>-0.4611236324350807</v>
      </c>
    </row>
    <row r="5529" spans="1:12" x14ac:dyDescent="0.3">
      <c r="A5529">
        <v>524337</v>
      </c>
      <c r="B5529" s="2">
        <v>41844</v>
      </c>
      <c r="C5529" s="3">
        <v>0.39711805555555557</v>
      </c>
      <c r="D5529" t="s">
        <v>31</v>
      </c>
      <c r="E5529" t="s">
        <v>27</v>
      </c>
      <c r="F5529" t="s">
        <v>12</v>
      </c>
      <c r="G5529" t="s">
        <v>2</v>
      </c>
      <c r="H5529">
        <v>84524</v>
      </c>
      <c r="I5529">
        <f>IF(Table3_1[[#This Row],[Status]]="Hired",1,0)</f>
        <v>1</v>
      </c>
      <c r="J5529" t="b">
        <f>OR((Table3_1[[#This Row],[Offered Salary]]&lt;$O$27),(Table3_1[[#This Row],[Offered Salary]]&gt;$O$28))</f>
        <v>0</v>
      </c>
      <c r="K5529" t="str">
        <f>IF(Table3_1[[#This Row],[Offered Salary]]&lt;$O$27,"Low",IF(Table3_1[[#This Row],[Offered Salary]]&gt;$O$28,"High",""))</f>
        <v/>
      </c>
      <c r="L5529" s="6">
        <f>((Table3_1[[#This Row],[Offered Salary]]-$O$25)/$O$26)</f>
        <v>1.1971855057818375</v>
      </c>
    </row>
    <row r="5530" spans="1:12" x14ac:dyDescent="0.3">
      <c r="A5530">
        <v>946203</v>
      </c>
      <c r="B5530" s="2">
        <v>41850</v>
      </c>
      <c r="C5530" s="3">
        <v>0.17142361111111112</v>
      </c>
      <c r="D5530" t="s">
        <v>31</v>
      </c>
      <c r="E5530" t="s">
        <v>29</v>
      </c>
      <c r="F5530" t="s">
        <v>12</v>
      </c>
      <c r="G5530" t="s">
        <v>2</v>
      </c>
      <c r="H5530">
        <v>72462</v>
      </c>
      <c r="I5530">
        <f>IF(Table3_1[[#This Row],[Status]]="Hired",1,0)</f>
        <v>1</v>
      </c>
      <c r="J5530" t="b">
        <f>OR((Table3_1[[#This Row],[Offered Salary]]&lt;$O$27),(Table3_1[[#This Row],[Offered Salary]]&gt;$O$28))</f>
        <v>0</v>
      </c>
      <c r="K5530" t="str">
        <f>IF(Table3_1[[#This Row],[Offered Salary]]&lt;$O$27,"Low",IF(Table3_1[[#This Row],[Offered Salary]]&gt;$O$28,"High",""))</f>
        <v/>
      </c>
      <c r="L5530" s="6">
        <f>((Table3_1[[#This Row],[Offered Salary]]-$O$25)/$O$26)</f>
        <v>0.77909874648220179</v>
      </c>
    </row>
    <row r="5531" spans="1:12" x14ac:dyDescent="0.3">
      <c r="A5531">
        <v>519413</v>
      </c>
      <c r="B5531" s="2">
        <v>41850</v>
      </c>
      <c r="C5531" s="3">
        <v>0.17212962962962963</v>
      </c>
      <c r="D5531" t="s">
        <v>31</v>
      </c>
      <c r="E5531" t="s">
        <v>27</v>
      </c>
      <c r="F5531" t="s">
        <v>12</v>
      </c>
      <c r="G5531" t="s">
        <v>2</v>
      </c>
      <c r="H5531">
        <v>7774</v>
      </c>
      <c r="I5531">
        <f>IF(Table3_1[[#This Row],[Status]]="Hired",1,0)</f>
        <v>1</v>
      </c>
      <c r="J5531" t="b">
        <f>OR((Table3_1[[#This Row],[Offered Salary]]&lt;$O$27),(Table3_1[[#This Row],[Offered Salary]]&gt;$O$28))</f>
        <v>1</v>
      </c>
      <c r="K5531" t="str">
        <f>IF(Table3_1[[#This Row],[Offered Salary]]&lt;$O$27,"Low",IF(Table3_1[[#This Row],[Offered Salary]]&gt;$O$28,"High",""))</f>
        <v>Low</v>
      </c>
      <c r="L5531" s="6">
        <f>((Table3_1[[#This Row],[Offered Salary]]-$O$25)/$O$26)</f>
        <v>-1.4630830049333867</v>
      </c>
    </row>
    <row r="5532" spans="1:12" x14ac:dyDescent="0.3">
      <c r="A5532">
        <v>481753</v>
      </c>
      <c r="B5532" s="2">
        <v>41850</v>
      </c>
      <c r="C5532" s="3">
        <v>0.39193287037037039</v>
      </c>
      <c r="D5532" t="s">
        <v>31</v>
      </c>
      <c r="E5532" t="s">
        <v>29</v>
      </c>
      <c r="F5532" t="s">
        <v>12</v>
      </c>
      <c r="G5532" t="s">
        <v>2</v>
      </c>
      <c r="H5532">
        <v>98350</v>
      </c>
      <c r="I5532">
        <f>IF(Table3_1[[#This Row],[Status]]="Hired",1,0)</f>
        <v>1</v>
      </c>
      <c r="J5532" t="b">
        <f>OR((Table3_1[[#This Row],[Offered Salary]]&lt;$O$27),(Table3_1[[#This Row],[Offered Salary]]&gt;$O$28))</f>
        <v>0</v>
      </c>
      <c r="K5532" t="str">
        <f>IF(Table3_1[[#This Row],[Offered Salary]]&lt;$O$27,"Low",IF(Table3_1[[#This Row],[Offered Salary]]&gt;$O$28,"High",""))</f>
        <v/>
      </c>
      <c r="L5532" s="6">
        <f>((Table3_1[[#This Row],[Offered Salary]]-$O$25)/$O$26)</f>
        <v>1.6764151139792145</v>
      </c>
    </row>
    <row r="5533" spans="1:12" x14ac:dyDescent="0.3">
      <c r="A5533">
        <v>218458</v>
      </c>
      <c r="B5533" s="2">
        <v>41856</v>
      </c>
      <c r="C5533" s="3">
        <v>0.47369212962962964</v>
      </c>
      <c r="D5533" t="s">
        <v>31</v>
      </c>
      <c r="E5533" t="s">
        <v>27</v>
      </c>
      <c r="F5533" t="s">
        <v>12</v>
      </c>
      <c r="G5533" t="s">
        <v>2</v>
      </c>
      <c r="H5533">
        <v>49148</v>
      </c>
      <c r="I5533">
        <f>IF(Table3_1[[#This Row],[Status]]="Hired",1,0)</f>
        <v>1</v>
      </c>
      <c r="J5533" t="b">
        <f>OR((Table3_1[[#This Row],[Offered Salary]]&lt;$O$27),(Table3_1[[#This Row],[Offered Salary]]&gt;$O$28))</f>
        <v>0</v>
      </c>
      <c r="K5533" t="str">
        <f>IF(Table3_1[[#This Row],[Offered Salary]]&lt;$O$27,"Low",IF(Table3_1[[#This Row],[Offered Salary]]&gt;$O$28,"High",""))</f>
        <v/>
      </c>
      <c r="L5533" s="6">
        <f>((Table3_1[[#This Row],[Offered Salary]]-$O$25)/$O$26)</f>
        <v>-2.899897415382079E-2</v>
      </c>
    </row>
    <row r="5534" spans="1:12" x14ac:dyDescent="0.3">
      <c r="A5534">
        <v>309231</v>
      </c>
      <c r="B5534" s="2">
        <v>41856</v>
      </c>
      <c r="C5534" s="3">
        <v>0.47440972222222222</v>
      </c>
      <c r="D5534" t="s">
        <v>31</v>
      </c>
      <c r="E5534" t="s">
        <v>27</v>
      </c>
      <c r="F5534" t="s">
        <v>12</v>
      </c>
      <c r="G5534" t="s">
        <v>2</v>
      </c>
      <c r="H5534">
        <v>84249</v>
      </c>
      <c r="I5534">
        <f>IF(Table3_1[[#This Row],[Status]]="Hired",1,0)</f>
        <v>1</v>
      </c>
      <c r="J5534" t="b">
        <f>OR((Table3_1[[#This Row],[Offered Salary]]&lt;$O$27),(Table3_1[[#This Row],[Offered Salary]]&gt;$O$28))</f>
        <v>0</v>
      </c>
      <c r="K5534" t="str">
        <f>IF(Table3_1[[#This Row],[Offered Salary]]&lt;$O$27,"Low",IF(Table3_1[[#This Row],[Offered Salary]]&gt;$O$28,"High",""))</f>
        <v/>
      </c>
      <c r="L5534" s="6">
        <f>((Table3_1[[#This Row],[Offered Salary]]-$O$25)/$O$26)</f>
        <v>1.1876535990659196</v>
      </c>
    </row>
    <row r="5535" spans="1:12" x14ac:dyDescent="0.3">
      <c r="A5535">
        <v>282766</v>
      </c>
      <c r="B5535" s="2">
        <v>41879</v>
      </c>
      <c r="C5535" s="3">
        <v>0.7016782407407407</v>
      </c>
      <c r="D5535" t="s">
        <v>31</v>
      </c>
      <c r="E5535" t="s">
        <v>27</v>
      </c>
      <c r="F5535" t="s">
        <v>20</v>
      </c>
      <c r="G5535" t="s">
        <v>6</v>
      </c>
      <c r="H5535">
        <v>50287</v>
      </c>
      <c r="I5535">
        <f>IF(Table3_1[[#This Row],[Status]]="Hired",1,0)</f>
        <v>1</v>
      </c>
      <c r="J5535" t="b">
        <f>OR((Table3_1[[#This Row],[Offered Salary]]&lt;$O$27),(Table3_1[[#This Row],[Offered Salary]]&gt;$O$28))</f>
        <v>0</v>
      </c>
      <c r="K5535" t="str">
        <f>IF(Table3_1[[#This Row],[Offered Salary]]&lt;$O$27,"Low",IF(Table3_1[[#This Row],[Offered Salary]]&gt;$O$28,"High",""))</f>
        <v/>
      </c>
      <c r="L5535" s="6">
        <f>((Table3_1[[#This Row],[Offered Salary]]-$O$25)/$O$26)</f>
        <v>1.0480450389562145E-2</v>
      </c>
    </row>
    <row r="5536" spans="1:12" x14ac:dyDescent="0.3">
      <c r="A5536">
        <v>55764</v>
      </c>
      <c r="B5536" s="2">
        <v>41859</v>
      </c>
      <c r="C5536" s="3">
        <v>0.93563657407407408</v>
      </c>
      <c r="D5536" t="s">
        <v>31</v>
      </c>
      <c r="E5536" t="s">
        <v>27</v>
      </c>
      <c r="F5536" t="s">
        <v>12</v>
      </c>
      <c r="G5536" t="s">
        <v>2</v>
      </c>
      <c r="H5536">
        <v>65442</v>
      </c>
      <c r="I5536">
        <f>IF(Table3_1[[#This Row],[Status]]="Hired",1,0)</f>
        <v>1</v>
      </c>
      <c r="J5536" t="b">
        <f>OR((Table3_1[[#This Row],[Offered Salary]]&lt;$O$27),(Table3_1[[#This Row],[Offered Salary]]&gt;$O$28))</f>
        <v>0</v>
      </c>
      <c r="K5536" t="str">
        <f>IF(Table3_1[[#This Row],[Offered Salary]]&lt;$O$27,"Low",IF(Table3_1[[#This Row],[Offered Salary]]&gt;$O$28,"High",""))</f>
        <v/>
      </c>
      <c r="L5536" s="6">
        <f>((Table3_1[[#This Row],[Offered Salary]]-$O$25)/$O$26)</f>
        <v>0.53577516413404713</v>
      </c>
    </row>
    <row r="5537" spans="1:12" x14ac:dyDescent="0.3">
      <c r="A5537">
        <v>141436</v>
      </c>
      <c r="B5537" s="2">
        <v>41855</v>
      </c>
      <c r="C5537" s="3">
        <v>0.39850694444444446</v>
      </c>
      <c r="D5537" t="s">
        <v>31</v>
      </c>
      <c r="E5537" t="s">
        <v>29</v>
      </c>
      <c r="F5537" t="s">
        <v>12</v>
      </c>
      <c r="G5537" t="s">
        <v>2</v>
      </c>
      <c r="H5537">
        <v>57496</v>
      </c>
      <c r="I5537">
        <f>IF(Table3_1[[#This Row],[Status]]="Hired",1,0)</f>
        <v>1</v>
      </c>
      <c r="J5537" t="b">
        <f>OR((Table3_1[[#This Row],[Offered Salary]]&lt;$O$27),(Table3_1[[#This Row],[Offered Salary]]&gt;$O$28))</f>
        <v>0</v>
      </c>
      <c r="K5537" t="str">
        <f>IF(Table3_1[[#This Row],[Offered Salary]]&lt;$O$27,"Low",IF(Table3_1[[#This Row],[Offered Salary]]&gt;$O$28,"High",""))</f>
        <v/>
      </c>
      <c r="L5537" s="6">
        <f>((Table3_1[[#This Row],[Offered Salary]]-$O$25)/$O$26)</f>
        <v>0.26035505226247485</v>
      </c>
    </row>
    <row r="5538" spans="1:12" x14ac:dyDescent="0.3">
      <c r="A5538">
        <v>934067</v>
      </c>
      <c r="B5538" s="2">
        <v>41855</v>
      </c>
      <c r="C5538" s="3">
        <v>0.39983796296296298</v>
      </c>
      <c r="D5538" t="s">
        <v>31</v>
      </c>
      <c r="E5538" t="s">
        <v>29</v>
      </c>
      <c r="F5538" t="s">
        <v>12</v>
      </c>
      <c r="G5538" t="s">
        <v>2</v>
      </c>
      <c r="H5538">
        <v>16902</v>
      </c>
      <c r="I5538">
        <f>IF(Table3_1[[#This Row],[Status]]="Hired",1,0)</f>
        <v>1</v>
      </c>
      <c r="J5538" t="b">
        <f>OR((Table3_1[[#This Row],[Offered Salary]]&lt;$O$27),(Table3_1[[#This Row],[Offered Salary]]&gt;$O$28))</f>
        <v>0</v>
      </c>
      <c r="K5538" t="str">
        <f>IF(Table3_1[[#This Row],[Offered Salary]]&lt;$O$27,"Low",IF(Table3_1[[#This Row],[Offered Salary]]&gt;$O$28,"High",""))</f>
        <v/>
      </c>
      <c r="L5538" s="6">
        <f>((Table3_1[[#This Row],[Offered Salary]]-$O$25)/$O$26)</f>
        <v>-1.1466930249228515</v>
      </c>
    </row>
    <row r="5539" spans="1:12" x14ac:dyDescent="0.3">
      <c r="A5539">
        <v>839964</v>
      </c>
      <c r="B5539" s="2">
        <v>41855</v>
      </c>
      <c r="C5539" s="3">
        <v>0.39818287037037037</v>
      </c>
      <c r="D5539" t="s">
        <v>31</v>
      </c>
      <c r="E5539" t="s">
        <v>29</v>
      </c>
      <c r="F5539" t="s">
        <v>12</v>
      </c>
      <c r="G5539" t="s">
        <v>2</v>
      </c>
      <c r="H5539">
        <v>83294</v>
      </c>
      <c r="I5539">
        <f>IF(Table3_1[[#This Row],[Status]]="Hired",1,0)</f>
        <v>1</v>
      </c>
      <c r="J5539" t="b">
        <f>OR((Table3_1[[#This Row],[Offered Salary]]&lt;$O$27),(Table3_1[[#This Row],[Offered Salary]]&gt;$O$28))</f>
        <v>0</v>
      </c>
      <c r="K5539" t="str">
        <f>IF(Table3_1[[#This Row],[Offered Salary]]&lt;$O$27,"Low",IF(Table3_1[[#This Row],[Offered Salary]]&gt;$O$28,"High",""))</f>
        <v/>
      </c>
      <c r="L5539" s="6">
        <f>((Table3_1[[#This Row],[Offered Salary]]-$O$25)/$O$26)</f>
        <v>1.1545518866524598</v>
      </c>
    </row>
    <row r="5540" spans="1:12" x14ac:dyDescent="0.3">
      <c r="A5540">
        <v>850081</v>
      </c>
      <c r="B5540" s="2">
        <v>41857</v>
      </c>
      <c r="C5540" s="3">
        <v>0.78800925925925924</v>
      </c>
      <c r="D5540" t="s">
        <v>31</v>
      </c>
      <c r="E5540" t="s">
        <v>27</v>
      </c>
      <c r="F5540" t="s">
        <v>12</v>
      </c>
      <c r="G5540" t="s">
        <v>2</v>
      </c>
      <c r="H5540">
        <v>42812</v>
      </c>
      <c r="I5540">
        <f>IF(Table3_1[[#This Row],[Status]]="Hired",1,0)</f>
        <v>1</v>
      </c>
      <c r="J5540" t="b">
        <f>OR((Table3_1[[#This Row],[Offered Salary]]&lt;$O$27),(Table3_1[[#This Row],[Offered Salary]]&gt;$O$28))</f>
        <v>0</v>
      </c>
      <c r="K5540" t="str">
        <f>IF(Table3_1[[#This Row],[Offered Salary]]&lt;$O$27,"Low",IF(Table3_1[[#This Row],[Offered Salary]]&gt;$O$28,"High",""))</f>
        <v/>
      </c>
      <c r="L5540" s="6">
        <f>((Table3_1[[#This Row],[Offered Salary]]-$O$25)/$O$26)</f>
        <v>-0.24861410488856553</v>
      </c>
    </row>
    <row r="5541" spans="1:12" x14ac:dyDescent="0.3">
      <c r="A5541">
        <v>55168</v>
      </c>
      <c r="B5541" s="2">
        <v>41866</v>
      </c>
      <c r="C5541" s="3">
        <v>0.42028935185185184</v>
      </c>
      <c r="D5541" t="s">
        <v>30</v>
      </c>
      <c r="E5541" t="s">
        <v>27</v>
      </c>
      <c r="F5541" t="s">
        <v>12</v>
      </c>
      <c r="G5541" t="s">
        <v>2</v>
      </c>
      <c r="H5541">
        <v>37354</v>
      </c>
      <c r="I5541">
        <f>IF(Table3_1[[#This Row],[Status]]="Hired",1,0)</f>
        <v>0</v>
      </c>
      <c r="J5541" t="b">
        <f>OR((Table3_1[[#This Row],[Offered Salary]]&lt;$O$27),(Table3_1[[#This Row],[Offered Salary]]&gt;$O$28))</f>
        <v>0</v>
      </c>
      <c r="K5541" t="str">
        <f>IF(Table3_1[[#This Row],[Offered Salary]]&lt;$O$27,"Low",IF(Table3_1[[#This Row],[Offered Salary]]&gt;$O$28,"High",""))</f>
        <v/>
      </c>
      <c r="L5541" s="6">
        <f>((Table3_1[[#This Row],[Offered Salary]]-$O$25)/$O$26)</f>
        <v>-0.43779645709030746</v>
      </c>
    </row>
    <row r="5542" spans="1:12" x14ac:dyDescent="0.3">
      <c r="A5542">
        <v>543245</v>
      </c>
      <c r="B5542" s="2">
        <v>41866</v>
      </c>
      <c r="C5542" s="3">
        <v>0.42068287037037039</v>
      </c>
      <c r="D5542" t="s">
        <v>31</v>
      </c>
      <c r="E5542" t="s">
        <v>29</v>
      </c>
      <c r="F5542" t="s">
        <v>12</v>
      </c>
      <c r="G5542" t="s">
        <v>2</v>
      </c>
      <c r="H5542">
        <v>54473</v>
      </c>
      <c r="I5542">
        <f>IF(Table3_1[[#This Row],[Status]]="Hired",1,0)</f>
        <v>1</v>
      </c>
      <c r="J5542" t="b">
        <f>OR((Table3_1[[#This Row],[Offered Salary]]&lt;$O$27),(Table3_1[[#This Row],[Offered Salary]]&gt;$O$28))</f>
        <v>0</v>
      </c>
      <c r="K5542" t="str">
        <f>IF(Table3_1[[#This Row],[Offered Salary]]&lt;$O$27,"Low",IF(Table3_1[[#This Row],[Offered Salary]]&gt;$O$28,"High",""))</f>
        <v/>
      </c>
      <c r="L5542" s="6">
        <f>((Table3_1[[#This Row],[Offered Salary]]-$O$25)/$O$26)</f>
        <v>0.15557340134531364</v>
      </c>
    </row>
    <row r="5543" spans="1:12" x14ac:dyDescent="0.3">
      <c r="A5543">
        <v>322454</v>
      </c>
      <c r="B5543" s="2">
        <v>41866</v>
      </c>
      <c r="C5543" s="3">
        <v>0.42212962962962963</v>
      </c>
      <c r="D5543" t="s">
        <v>31</v>
      </c>
      <c r="E5543" t="s">
        <v>27</v>
      </c>
      <c r="F5543" t="s">
        <v>12</v>
      </c>
      <c r="G5543" t="s">
        <v>2</v>
      </c>
      <c r="H5543">
        <v>99824</v>
      </c>
      <c r="I5543">
        <f>IF(Table3_1[[#This Row],[Status]]="Hired",1,0)</f>
        <v>1</v>
      </c>
      <c r="J5543" t="b">
        <f>OR((Table3_1[[#This Row],[Offered Salary]]&lt;$O$27),(Table3_1[[#This Row],[Offered Salary]]&gt;$O$28))</f>
        <v>0</v>
      </c>
      <c r="K5543" t="str">
        <f>IF(Table3_1[[#This Row],[Offered Salary]]&lt;$O$27,"Low",IF(Table3_1[[#This Row],[Offered Salary]]&gt;$O$28,"High",""))</f>
        <v/>
      </c>
      <c r="L5543" s="6">
        <f>((Table3_1[[#This Row],[Offered Salary]]-$O$25)/$O$26)</f>
        <v>1.7275061339765334</v>
      </c>
    </row>
    <row r="5544" spans="1:12" x14ac:dyDescent="0.3">
      <c r="A5544">
        <v>20989</v>
      </c>
      <c r="B5544" s="2">
        <v>41862</v>
      </c>
      <c r="C5544" s="3">
        <v>0.3973726851851852</v>
      </c>
      <c r="D5544" t="s">
        <v>31</v>
      </c>
      <c r="E5544" t="s">
        <v>29</v>
      </c>
      <c r="F5544" t="s">
        <v>20</v>
      </c>
      <c r="G5544" t="s">
        <v>10</v>
      </c>
      <c r="H5544">
        <v>60605</v>
      </c>
      <c r="I5544">
        <f>IF(Table3_1[[#This Row],[Status]]="Hired",1,0)</f>
        <v>1</v>
      </c>
      <c r="J5544" t="b">
        <f>OR((Table3_1[[#This Row],[Offered Salary]]&lt;$O$27),(Table3_1[[#This Row],[Offered Salary]]&gt;$O$28))</f>
        <v>0</v>
      </c>
      <c r="K5544" t="str">
        <f>IF(Table3_1[[#This Row],[Offered Salary]]&lt;$O$27,"Low",IF(Table3_1[[#This Row],[Offered Salary]]&gt;$O$28,"High",""))</f>
        <v/>
      </c>
      <c r="L5544" s="6">
        <f>((Table3_1[[#This Row],[Offered Salary]]-$O$25)/$O$26)</f>
        <v>0.36811759037079578</v>
      </c>
    </row>
    <row r="5545" spans="1:12" x14ac:dyDescent="0.3">
      <c r="A5545">
        <v>800047</v>
      </c>
      <c r="B5545" s="2">
        <v>41858</v>
      </c>
      <c r="C5545" s="3">
        <v>0.3109837962962963</v>
      </c>
      <c r="D5545" t="s">
        <v>31</v>
      </c>
      <c r="E5545" t="s">
        <v>29</v>
      </c>
      <c r="F5545" t="s">
        <v>12</v>
      </c>
      <c r="G5545" t="s">
        <v>10</v>
      </c>
      <c r="H5545">
        <v>31737</v>
      </c>
      <c r="I5545">
        <f>IF(Table3_1[[#This Row],[Status]]="Hired",1,0)</f>
        <v>1</v>
      </c>
      <c r="J5545" t="b">
        <f>OR((Table3_1[[#This Row],[Offered Salary]]&lt;$O$27),(Table3_1[[#This Row],[Offered Salary]]&gt;$O$28))</f>
        <v>0</v>
      </c>
      <c r="K5545" t="str">
        <f>IF(Table3_1[[#This Row],[Offered Salary]]&lt;$O$27,"Low",IF(Table3_1[[#This Row],[Offered Salary]]&gt;$O$28,"High",""))</f>
        <v/>
      </c>
      <c r="L5545" s="6">
        <f>((Table3_1[[#This Row],[Offered Salary]]-$O$25)/$O$26)</f>
        <v>-0.63248998444779814</v>
      </c>
    </row>
    <row r="5546" spans="1:12" x14ac:dyDescent="0.3">
      <c r="A5546">
        <v>467278</v>
      </c>
      <c r="B5546" s="2">
        <v>41858</v>
      </c>
      <c r="C5546" s="3">
        <v>0.31206018518518519</v>
      </c>
      <c r="D5546" t="s">
        <v>31</v>
      </c>
      <c r="E5546" t="s">
        <v>27</v>
      </c>
      <c r="F5546" t="s">
        <v>12</v>
      </c>
      <c r="G5546" t="s">
        <v>10</v>
      </c>
      <c r="H5546">
        <v>18647</v>
      </c>
      <c r="I5546">
        <f>IF(Table3_1[[#This Row],[Status]]="Hired",1,0)</f>
        <v>1</v>
      </c>
      <c r="J5546" t="b">
        <f>OR((Table3_1[[#This Row],[Offered Salary]]&lt;$O$27),(Table3_1[[#This Row],[Offered Salary]]&gt;$O$28))</f>
        <v>0</v>
      </c>
      <c r="K5546" t="str">
        <f>IF(Table3_1[[#This Row],[Offered Salary]]&lt;$O$27,"Low",IF(Table3_1[[#This Row],[Offered Salary]]&gt;$O$28,"High",""))</f>
        <v/>
      </c>
      <c r="L5546" s="6">
        <f>((Table3_1[[#This Row],[Offered Salary]]-$O$25)/$O$26)</f>
        <v>-1.0862087441254826</v>
      </c>
    </row>
    <row r="5547" spans="1:12" x14ac:dyDescent="0.3">
      <c r="A5547">
        <v>280940</v>
      </c>
      <c r="B5547" s="2">
        <v>41858</v>
      </c>
      <c r="C5547" s="3">
        <v>0.31289351851851854</v>
      </c>
      <c r="D5547" t="s">
        <v>30</v>
      </c>
      <c r="E5547" t="s">
        <v>27</v>
      </c>
      <c r="F5547" t="s">
        <v>12</v>
      </c>
      <c r="G5547" t="s">
        <v>10</v>
      </c>
      <c r="H5547">
        <v>37833</v>
      </c>
      <c r="I5547">
        <f>IF(Table3_1[[#This Row],[Status]]="Hired",1,0)</f>
        <v>0</v>
      </c>
      <c r="J5547" t="b">
        <f>OR((Table3_1[[#This Row],[Offered Salary]]&lt;$O$27),(Table3_1[[#This Row],[Offered Salary]]&gt;$O$28))</f>
        <v>0</v>
      </c>
      <c r="K5547" t="str">
        <f>IF(Table3_1[[#This Row],[Offered Salary]]&lt;$O$27,"Low",IF(Table3_1[[#This Row],[Offered Salary]]&gt;$O$28,"High",""))</f>
        <v/>
      </c>
      <c r="L5547" s="6">
        <f>((Table3_1[[#This Row],[Offered Salary]]-$O$25)/$O$26)</f>
        <v>-0.42119360866512712</v>
      </c>
    </row>
    <row r="5548" spans="1:12" x14ac:dyDescent="0.3">
      <c r="A5548">
        <v>981779</v>
      </c>
      <c r="B5548" s="2">
        <v>41863</v>
      </c>
      <c r="C5548" s="3">
        <v>0.91402777777777777</v>
      </c>
      <c r="D5548" t="s">
        <v>31</v>
      </c>
      <c r="E5548" t="s">
        <v>27</v>
      </c>
      <c r="F5548" t="s">
        <v>17</v>
      </c>
      <c r="G5548" t="s">
        <v>6</v>
      </c>
      <c r="H5548">
        <v>27537</v>
      </c>
      <c r="I5548">
        <f>IF(Table3_1[[#This Row],[Status]]="Hired",1,0)</f>
        <v>1</v>
      </c>
      <c r="J5548" t="b">
        <f>OR((Table3_1[[#This Row],[Offered Salary]]&lt;$O$27),(Table3_1[[#This Row],[Offered Salary]]&gt;$O$28))</f>
        <v>0</v>
      </c>
      <c r="K5548" t="str">
        <f>IF(Table3_1[[#This Row],[Offered Salary]]&lt;$O$27,"Low",IF(Table3_1[[#This Row],[Offered Salary]]&gt;$O$28,"High",""))</f>
        <v/>
      </c>
      <c r="L5548" s="6">
        <f>((Table3_1[[#This Row],[Offered Salary]]-$O$25)/$O$26)</f>
        <v>-0.77806819610908728</v>
      </c>
    </row>
    <row r="5549" spans="1:12" x14ac:dyDescent="0.3">
      <c r="A5549">
        <v>541258</v>
      </c>
      <c r="B5549" s="2">
        <v>41858</v>
      </c>
      <c r="C5549" s="3">
        <v>0.68236111111111108</v>
      </c>
      <c r="D5549" t="s">
        <v>31</v>
      </c>
      <c r="E5549" t="s">
        <v>27</v>
      </c>
      <c r="F5549" t="s">
        <v>15</v>
      </c>
      <c r="G5549" t="s">
        <v>5</v>
      </c>
      <c r="H5549">
        <v>37896</v>
      </c>
      <c r="I5549">
        <f>IF(Table3_1[[#This Row],[Status]]="Hired",1,0)</f>
        <v>1</v>
      </c>
      <c r="J5549" t="b">
        <f>OR((Table3_1[[#This Row],[Offered Salary]]&lt;$O$27),(Table3_1[[#This Row],[Offered Salary]]&gt;$O$28))</f>
        <v>0</v>
      </c>
      <c r="K5549" t="str">
        <f>IF(Table3_1[[#This Row],[Offered Salary]]&lt;$O$27,"Low",IF(Table3_1[[#This Row],[Offered Salary]]&gt;$O$28,"High",""))</f>
        <v/>
      </c>
      <c r="L5549" s="6">
        <f>((Table3_1[[#This Row],[Offered Salary]]-$O$25)/$O$26)</f>
        <v>-0.41900993549020776</v>
      </c>
    </row>
    <row r="5550" spans="1:12" x14ac:dyDescent="0.3">
      <c r="A5550">
        <v>763252</v>
      </c>
      <c r="B5550" s="2">
        <v>41870</v>
      </c>
      <c r="C5550" s="3">
        <v>0.39723379629629629</v>
      </c>
      <c r="D5550" t="s">
        <v>31</v>
      </c>
      <c r="E5550" t="s">
        <v>27</v>
      </c>
      <c r="F5550" t="s">
        <v>17</v>
      </c>
      <c r="G5550" t="s">
        <v>6</v>
      </c>
      <c r="H5550">
        <v>42231</v>
      </c>
      <c r="I5550">
        <f>IF(Table3_1[[#This Row],[Status]]="Hired",1,0)</f>
        <v>1</v>
      </c>
      <c r="J5550" t="b">
        <f>OR((Table3_1[[#This Row],[Offered Salary]]&lt;$O$27),(Table3_1[[#This Row],[Offered Salary]]&gt;$O$28))</f>
        <v>0</v>
      </c>
      <c r="K5550" t="str">
        <f>IF(Table3_1[[#This Row],[Offered Salary]]&lt;$O$27,"Low",IF(Table3_1[[#This Row],[Offered Salary]]&gt;$O$28,"High",""))</f>
        <v/>
      </c>
      <c r="L5550" s="6">
        <f>((Table3_1[[#This Row],[Offered Salary]]-$O$25)/$O$26)</f>
        <v>-0.26875242416837719</v>
      </c>
    </row>
    <row r="5551" spans="1:12" x14ac:dyDescent="0.3">
      <c r="A5551">
        <v>576187</v>
      </c>
      <c r="B5551" s="2">
        <v>41858</v>
      </c>
      <c r="C5551" s="3">
        <v>0.37206018518518519</v>
      </c>
      <c r="D5551" t="s">
        <v>31</v>
      </c>
      <c r="E5551" t="s">
        <v>27</v>
      </c>
      <c r="F5551" t="s">
        <v>16</v>
      </c>
      <c r="G5551" t="s">
        <v>4</v>
      </c>
      <c r="H5551">
        <v>52210</v>
      </c>
      <c r="I5551">
        <f>IF(Table3_1[[#This Row],[Status]]="Hired",1,0)</f>
        <v>1</v>
      </c>
      <c r="J5551" t="b">
        <f>OR((Table3_1[[#This Row],[Offered Salary]]&lt;$O$27),(Table3_1[[#This Row],[Offered Salary]]&gt;$O$28))</f>
        <v>0</v>
      </c>
      <c r="K5551" t="str">
        <f>IF(Table3_1[[#This Row],[Offered Salary]]&lt;$O$27,"Low",IF(Table3_1[[#This Row],[Offered Salary]]&gt;$O$28,"High",""))</f>
        <v/>
      </c>
      <c r="L5551" s="6">
        <f>((Table3_1[[#This Row],[Offered Salary]]-$O$25)/$O$26)</f>
        <v>7.7134474443052381E-2</v>
      </c>
    </row>
    <row r="5552" spans="1:12" x14ac:dyDescent="0.3">
      <c r="A5552">
        <v>608018</v>
      </c>
      <c r="B5552" s="2">
        <v>41872</v>
      </c>
      <c r="C5552" s="3">
        <v>0.39791666666666664</v>
      </c>
      <c r="D5552" t="s">
        <v>31</v>
      </c>
      <c r="E5552" t="s">
        <v>29</v>
      </c>
      <c r="F5552" t="s">
        <v>13</v>
      </c>
      <c r="G5552" t="s">
        <v>10</v>
      </c>
      <c r="H5552">
        <v>83678</v>
      </c>
      <c r="I5552">
        <f>IF(Table3_1[[#This Row],[Status]]="Hired",1,0)</f>
        <v>1</v>
      </c>
      <c r="J5552" t="b">
        <f>OR((Table3_1[[#This Row],[Offered Salary]]&lt;$O$27),(Table3_1[[#This Row],[Offered Salary]]&gt;$O$28))</f>
        <v>0</v>
      </c>
      <c r="K5552" t="str">
        <f>IF(Table3_1[[#This Row],[Offered Salary]]&lt;$O$27,"Low",IF(Table3_1[[#This Row],[Offered Salary]]&gt;$O$28,"High",""))</f>
        <v/>
      </c>
      <c r="L5552" s="6">
        <f>((Table3_1[[#This Row],[Offered Salary]]-$O$25)/$O$26)</f>
        <v>1.1678618945757777</v>
      </c>
    </row>
    <row r="5553" spans="1:12" x14ac:dyDescent="0.3">
      <c r="A5553">
        <v>438895</v>
      </c>
      <c r="B5553" s="2">
        <v>41872</v>
      </c>
      <c r="C5553" s="3">
        <v>0.3988888888888889</v>
      </c>
      <c r="D5553" t="s">
        <v>31</v>
      </c>
      <c r="E5553" t="s">
        <v>29</v>
      </c>
      <c r="F5553" t="s">
        <v>13</v>
      </c>
      <c r="G5553" t="s">
        <v>10</v>
      </c>
      <c r="H5553">
        <v>73323</v>
      </c>
      <c r="I5553">
        <f>IF(Table3_1[[#This Row],[Status]]="Hired",1,0)</f>
        <v>1</v>
      </c>
      <c r="J5553" t="b">
        <f>OR((Table3_1[[#This Row],[Offered Salary]]&lt;$O$27),(Table3_1[[#This Row],[Offered Salary]]&gt;$O$28))</f>
        <v>0</v>
      </c>
      <c r="K5553" t="str">
        <f>IF(Table3_1[[#This Row],[Offered Salary]]&lt;$O$27,"Low",IF(Table3_1[[#This Row],[Offered Salary]]&gt;$O$28,"High",""))</f>
        <v/>
      </c>
      <c r="L5553" s="6">
        <f>((Table3_1[[#This Row],[Offered Salary]]-$O$25)/$O$26)</f>
        <v>0.80894227987276601</v>
      </c>
    </row>
    <row r="5554" spans="1:12" x14ac:dyDescent="0.3">
      <c r="A5554">
        <v>649743</v>
      </c>
      <c r="B5554" s="2">
        <v>41865</v>
      </c>
      <c r="C5554" s="3">
        <v>0.39681712962962962</v>
      </c>
      <c r="D5554" t="s">
        <v>31</v>
      </c>
      <c r="E5554" t="s">
        <v>27</v>
      </c>
      <c r="F5554" t="s">
        <v>17</v>
      </c>
      <c r="G5554" t="s">
        <v>10</v>
      </c>
      <c r="H5554">
        <v>36760</v>
      </c>
      <c r="I5554">
        <f>IF(Table3_1[[#This Row],[Status]]="Hired",1,0)</f>
        <v>1</v>
      </c>
      <c r="J5554" t="b">
        <f>OR((Table3_1[[#This Row],[Offered Salary]]&lt;$O$27),(Table3_1[[#This Row],[Offered Salary]]&gt;$O$28))</f>
        <v>0</v>
      </c>
      <c r="K5554" t="str">
        <f>IF(Table3_1[[#This Row],[Offered Salary]]&lt;$O$27,"Low",IF(Table3_1[[#This Row],[Offered Salary]]&gt;$O$28,"High",""))</f>
        <v/>
      </c>
      <c r="L5554" s="6">
        <f>((Table3_1[[#This Row],[Offered Salary]]-$O$25)/$O$26)</f>
        <v>-0.45838537559668979</v>
      </c>
    </row>
    <row r="5555" spans="1:12" x14ac:dyDescent="0.3">
      <c r="A5555">
        <v>114306</v>
      </c>
      <c r="B5555" s="2">
        <v>41866</v>
      </c>
      <c r="C5555" s="3">
        <v>0.39730324074074075</v>
      </c>
      <c r="D5555" t="s">
        <v>31</v>
      </c>
      <c r="E5555" t="s">
        <v>27</v>
      </c>
      <c r="F5555" t="s">
        <v>17</v>
      </c>
      <c r="G5555" t="s">
        <v>8</v>
      </c>
      <c r="H5555">
        <v>48320</v>
      </c>
      <c r="I5555">
        <f>IF(Table3_1[[#This Row],[Status]]="Hired",1,0)</f>
        <v>1</v>
      </c>
      <c r="J5555" t="b">
        <f>OR((Table3_1[[#This Row],[Offered Salary]]&lt;$O$27),(Table3_1[[#This Row],[Offered Salary]]&gt;$O$28))</f>
        <v>0</v>
      </c>
      <c r="K5555" t="str">
        <f>IF(Table3_1[[#This Row],[Offered Salary]]&lt;$O$27,"Low",IF(Table3_1[[#This Row],[Offered Salary]]&gt;$O$28,"High",""))</f>
        <v/>
      </c>
      <c r="L5555" s="6">
        <f>((Table3_1[[#This Row],[Offered Salary]]-$O$25)/$O$26)</f>
        <v>-5.769867873847493E-2</v>
      </c>
    </row>
    <row r="5556" spans="1:12" x14ac:dyDescent="0.3">
      <c r="A5556">
        <v>948487</v>
      </c>
      <c r="B5556" s="2">
        <v>41862</v>
      </c>
      <c r="C5556" s="3">
        <v>0.39751157407407406</v>
      </c>
      <c r="D5556" t="s">
        <v>31</v>
      </c>
      <c r="E5556" t="s">
        <v>29</v>
      </c>
      <c r="F5556" t="s">
        <v>20</v>
      </c>
      <c r="G5556" t="s">
        <v>4</v>
      </c>
      <c r="H5556">
        <v>97686</v>
      </c>
      <c r="I5556">
        <f>IF(Table3_1[[#This Row],[Status]]="Hired",1,0)</f>
        <v>1</v>
      </c>
      <c r="J5556" t="b">
        <f>OR((Table3_1[[#This Row],[Offered Salary]]&lt;$O$27),(Table3_1[[#This Row],[Offered Salary]]&gt;$O$28))</f>
        <v>0</v>
      </c>
      <c r="K5556" t="str">
        <f>IF(Table3_1[[#This Row],[Offered Salary]]&lt;$O$27,"Low",IF(Table3_1[[#This Row],[Offered Salary]]&gt;$O$28,"High",""))</f>
        <v/>
      </c>
      <c r="L5556" s="6">
        <f>((Table3_1[[#This Row],[Offered Salary]]-$O$25)/$O$26)</f>
        <v>1.653399891945144</v>
      </c>
    </row>
    <row r="5557" spans="1:12" x14ac:dyDescent="0.3">
      <c r="A5557">
        <v>496594</v>
      </c>
      <c r="B5557" s="2">
        <v>41855</v>
      </c>
      <c r="C5557" s="3">
        <v>0.39693287037037039</v>
      </c>
      <c r="D5557" t="s">
        <v>31</v>
      </c>
      <c r="E5557" t="s">
        <v>27</v>
      </c>
      <c r="F5557" t="s">
        <v>20</v>
      </c>
      <c r="G5557" t="s">
        <v>2</v>
      </c>
      <c r="H5557">
        <v>98665</v>
      </c>
      <c r="I5557">
        <f>IF(Table3_1[[#This Row],[Status]]="Hired",1,0)</f>
        <v>1</v>
      </c>
      <c r="J5557" t="b">
        <f>OR((Table3_1[[#This Row],[Offered Salary]]&lt;$O$27),(Table3_1[[#This Row],[Offered Salary]]&gt;$O$28))</f>
        <v>0</v>
      </c>
      <c r="K5557" t="str">
        <f>IF(Table3_1[[#This Row],[Offered Salary]]&lt;$O$27,"Low",IF(Table3_1[[#This Row],[Offered Salary]]&gt;$O$28,"High",""))</f>
        <v/>
      </c>
      <c r="L5557" s="6">
        <f>((Table3_1[[#This Row],[Offered Salary]]-$O$25)/$O$26)</f>
        <v>1.6873334798538111</v>
      </c>
    </row>
    <row r="5558" spans="1:12" x14ac:dyDescent="0.3">
      <c r="A5558">
        <v>400371</v>
      </c>
      <c r="B5558" s="2">
        <v>41859</v>
      </c>
      <c r="C5558" s="3">
        <v>0.81071759259259257</v>
      </c>
      <c r="D5558" t="s">
        <v>31</v>
      </c>
      <c r="E5558" t="s">
        <v>27</v>
      </c>
      <c r="F5558" t="s">
        <v>15</v>
      </c>
      <c r="G5558" t="s">
        <v>10</v>
      </c>
      <c r="H5558">
        <v>2176</v>
      </c>
      <c r="I5558">
        <f>IF(Table3_1[[#This Row],[Status]]="Hired",1,0)</f>
        <v>1</v>
      </c>
      <c r="J5558" t="b">
        <f>OR((Table3_1[[#This Row],[Offered Salary]]&lt;$O$27),(Table3_1[[#This Row],[Offered Salary]]&gt;$O$28))</f>
        <v>1</v>
      </c>
      <c r="K5558" t="str">
        <f>IF(Table3_1[[#This Row],[Offered Salary]]&lt;$O$27,"Low",IF(Table3_1[[#This Row],[Offered Salary]]&gt;$O$28,"High",""))</f>
        <v>Low</v>
      </c>
      <c r="L5558" s="6">
        <f>((Table3_1[[#This Row],[Offered Salary]]-$O$25)/$O$26)</f>
        <v>-1.6571179641905049</v>
      </c>
    </row>
    <row r="5559" spans="1:12" x14ac:dyDescent="0.3">
      <c r="A5559">
        <v>440318</v>
      </c>
      <c r="B5559" s="2">
        <v>41859</v>
      </c>
      <c r="C5559" s="3">
        <v>0.81046296296296294</v>
      </c>
      <c r="D5559" t="s">
        <v>31</v>
      </c>
      <c r="E5559" t="s">
        <v>29</v>
      </c>
      <c r="F5559" t="s">
        <v>15</v>
      </c>
      <c r="G5559" t="s">
        <v>10</v>
      </c>
      <c r="H5559">
        <v>35977</v>
      </c>
      <c r="I5559">
        <f>IF(Table3_1[[#This Row],[Status]]="Hired",1,0)</f>
        <v>1</v>
      </c>
      <c r="J5559" t="b">
        <f>OR((Table3_1[[#This Row],[Offered Salary]]&lt;$O$27),(Table3_1[[#This Row],[Offered Salary]]&gt;$O$28))</f>
        <v>0</v>
      </c>
      <c r="K5559" t="str">
        <f>IF(Table3_1[[#This Row],[Offered Salary]]&lt;$O$27,"Low",IF(Table3_1[[#This Row],[Offered Salary]]&gt;$O$28,"High",""))</f>
        <v/>
      </c>
      <c r="L5559" s="6">
        <f>((Table3_1[[#This Row],[Offered Salary]]-$O$25)/$O$26)</f>
        <v>-0.48552531362783014</v>
      </c>
    </row>
    <row r="5560" spans="1:12" x14ac:dyDescent="0.3">
      <c r="A5560">
        <v>937905</v>
      </c>
      <c r="B5560" s="2">
        <v>41859</v>
      </c>
      <c r="C5560" s="3">
        <v>0.8119791666666667</v>
      </c>
      <c r="D5560" t="s">
        <v>31</v>
      </c>
      <c r="E5560" t="str">
        <f>E5559</f>
        <v>Female</v>
      </c>
      <c r="F5560" t="s">
        <v>15</v>
      </c>
      <c r="G5560" t="s">
        <v>10</v>
      </c>
      <c r="H5560">
        <v>94032</v>
      </c>
      <c r="I5560">
        <f>IF(Table3_1[[#This Row],[Status]]="Hired",1,0)</f>
        <v>1</v>
      </c>
      <c r="J5560" t="b">
        <f>OR((Table3_1[[#This Row],[Offered Salary]]&lt;$O$27),(Table3_1[[#This Row],[Offered Salary]]&gt;$O$28))</f>
        <v>0</v>
      </c>
      <c r="K5560" t="str">
        <f>IF(Table3_1[[#This Row],[Offered Salary]]&lt;$O$27,"Low",IF(Table3_1[[#This Row],[Offered Salary]]&gt;$O$28,"High",""))</f>
        <v/>
      </c>
      <c r="L5560" s="6">
        <f>((Table3_1[[#This Row],[Offered Salary]]-$O$25)/$O$26)</f>
        <v>1.5267468477998225</v>
      </c>
    </row>
    <row r="5561" spans="1:12" x14ac:dyDescent="0.3">
      <c r="A5561">
        <v>538330</v>
      </c>
      <c r="B5561" s="2">
        <v>41859</v>
      </c>
      <c r="C5561" s="3">
        <v>0.39761574074074074</v>
      </c>
      <c r="D5561" t="s">
        <v>31</v>
      </c>
      <c r="E5561" t="s">
        <v>29</v>
      </c>
      <c r="F5561" t="s">
        <v>17</v>
      </c>
      <c r="G5561" t="s">
        <v>4</v>
      </c>
      <c r="H5561">
        <v>52310</v>
      </c>
      <c r="I5561">
        <f>IF(Table3_1[[#This Row],[Status]]="Hired",1,0)</f>
        <v>1</v>
      </c>
      <c r="J5561" t="b">
        <f>OR((Table3_1[[#This Row],[Offered Salary]]&lt;$O$27),(Table3_1[[#This Row],[Offered Salary]]&gt;$O$28))</f>
        <v>0</v>
      </c>
      <c r="K5561" t="str">
        <f>IF(Table3_1[[#This Row],[Offered Salary]]&lt;$O$27,"Low",IF(Table3_1[[#This Row],[Offered Salary]]&gt;$O$28,"High",""))</f>
        <v/>
      </c>
      <c r="L5561" s="6">
        <f>((Table3_1[[#This Row],[Offered Salary]]-$O$25)/$O$26)</f>
        <v>8.0600622339749739E-2</v>
      </c>
    </row>
    <row r="5562" spans="1:12" x14ac:dyDescent="0.3">
      <c r="A5562">
        <v>320458</v>
      </c>
      <c r="B5562" s="2">
        <v>41859</v>
      </c>
      <c r="C5562" s="3">
        <v>0.40032407407407405</v>
      </c>
      <c r="D5562" t="s">
        <v>31</v>
      </c>
      <c r="E5562" t="s">
        <v>29</v>
      </c>
      <c r="F5562" t="s">
        <v>17</v>
      </c>
      <c r="G5562" t="s">
        <v>4</v>
      </c>
      <c r="H5562">
        <v>4239</v>
      </c>
      <c r="I5562">
        <f>IF(Table3_1[[#This Row],[Status]]="Hired",1,0)</f>
        <v>1</v>
      </c>
      <c r="J5562" t="b">
        <f>OR((Table3_1[[#This Row],[Offered Salary]]&lt;$O$27),(Table3_1[[#This Row],[Offered Salary]]&gt;$O$28))</f>
        <v>1</v>
      </c>
      <c r="K5562" t="str">
        <f>IF(Table3_1[[#This Row],[Offered Salary]]&lt;$O$27,"Low",IF(Table3_1[[#This Row],[Offered Salary]]&gt;$O$28,"High",""))</f>
        <v>Low</v>
      </c>
      <c r="L5562" s="6">
        <f>((Table3_1[[#This Row],[Offered Salary]]-$O$25)/$O$26)</f>
        <v>-1.5856113330816384</v>
      </c>
    </row>
    <row r="5563" spans="1:12" x14ac:dyDescent="0.3">
      <c r="A5563">
        <v>884604</v>
      </c>
      <c r="B5563" s="2">
        <v>41869</v>
      </c>
      <c r="C5563" s="3">
        <v>0.39811342592592591</v>
      </c>
      <c r="D5563" t="s">
        <v>31</v>
      </c>
      <c r="E5563" t="s">
        <v>27</v>
      </c>
      <c r="F5563" t="s">
        <v>20</v>
      </c>
      <c r="G5563" t="s">
        <v>2</v>
      </c>
      <c r="H5563">
        <v>78962</v>
      </c>
      <c r="I5563">
        <f>IF(Table3_1[[#This Row],[Status]]="Hired",1,0)</f>
        <v>1</v>
      </c>
      <c r="J5563" t="b">
        <f>OR((Table3_1[[#This Row],[Offered Salary]]&lt;$O$27),(Table3_1[[#This Row],[Offered Salary]]&gt;$O$28))</f>
        <v>0</v>
      </c>
      <c r="K5563" t="str">
        <f>IF(Table3_1[[#This Row],[Offered Salary]]&lt;$O$27,"Low",IF(Table3_1[[#This Row],[Offered Salary]]&gt;$O$28,"High",""))</f>
        <v/>
      </c>
      <c r="L5563" s="6">
        <f>((Table3_1[[#This Row],[Offered Salary]]-$O$25)/$O$26)</f>
        <v>1.0043983597675301</v>
      </c>
    </row>
    <row r="5564" spans="1:12" x14ac:dyDescent="0.3">
      <c r="A5564">
        <v>287111</v>
      </c>
      <c r="B5564" s="2">
        <v>41870</v>
      </c>
      <c r="C5564" s="3">
        <v>0.44929398148148147</v>
      </c>
      <c r="D5564" t="s">
        <v>31</v>
      </c>
      <c r="E5564" t="s">
        <v>27</v>
      </c>
      <c r="F5564" t="s">
        <v>20</v>
      </c>
      <c r="G5564" t="s">
        <v>2</v>
      </c>
      <c r="H5564">
        <v>18169</v>
      </c>
      <c r="I5564">
        <f>IF(Table3_1[[#This Row],[Status]]="Hired",1,0)</f>
        <v>1</v>
      </c>
      <c r="J5564" t="b">
        <f>OR((Table3_1[[#This Row],[Offered Salary]]&lt;$O$27),(Table3_1[[#This Row],[Offered Salary]]&gt;$O$28))</f>
        <v>0</v>
      </c>
      <c r="K5564" t="str">
        <f>IF(Table3_1[[#This Row],[Offered Salary]]&lt;$O$27,"Low",IF(Table3_1[[#This Row],[Offered Salary]]&gt;$O$28,"High",""))</f>
        <v/>
      </c>
      <c r="L5564" s="6">
        <f>((Table3_1[[#This Row],[Offered Salary]]-$O$25)/$O$26)</f>
        <v>-1.1027769310716959</v>
      </c>
    </row>
    <row r="5565" spans="1:12" x14ac:dyDescent="0.3">
      <c r="A5565">
        <v>526382</v>
      </c>
      <c r="B5565" s="2">
        <v>41870</v>
      </c>
      <c r="C5565" s="3">
        <v>0.45380787037037035</v>
      </c>
      <c r="D5565" t="s">
        <v>31</v>
      </c>
      <c r="E5565" t="s">
        <v>27</v>
      </c>
      <c r="F5565" t="s">
        <v>20</v>
      </c>
      <c r="G5565" t="s">
        <v>2</v>
      </c>
      <c r="H5565">
        <v>19572</v>
      </c>
      <c r="I5565">
        <f>IF(Table3_1[[#This Row],[Status]]="Hired",1,0)</f>
        <v>1</v>
      </c>
      <c r="J5565" t="b">
        <f>OR((Table3_1[[#This Row],[Offered Salary]]&lt;$O$27),(Table3_1[[#This Row],[Offered Salary]]&gt;$O$28))</f>
        <v>0</v>
      </c>
      <c r="K5565" t="str">
        <f>IF(Table3_1[[#This Row],[Offered Salary]]&lt;$O$27,"Low",IF(Table3_1[[#This Row],[Offered Salary]]&gt;$O$28,"High",""))</f>
        <v/>
      </c>
      <c r="L5565" s="6">
        <f>((Table3_1[[#This Row],[Offered Salary]]-$O$25)/$O$26)</f>
        <v>-1.054146876081032</v>
      </c>
    </row>
    <row r="5566" spans="1:12" x14ac:dyDescent="0.3">
      <c r="A5566">
        <v>750015</v>
      </c>
      <c r="B5566" s="2">
        <v>41870</v>
      </c>
      <c r="C5566" s="3">
        <v>0.45437499999999997</v>
      </c>
      <c r="D5566" t="s">
        <v>31</v>
      </c>
      <c r="E5566" t="s">
        <v>27</v>
      </c>
      <c r="F5566" t="s">
        <v>20</v>
      </c>
      <c r="G5566" t="s">
        <v>2</v>
      </c>
      <c r="H5566">
        <v>4938</v>
      </c>
      <c r="I5566">
        <f>IF(Table3_1[[#This Row],[Status]]="Hired",1,0)</f>
        <v>1</v>
      </c>
      <c r="J5566" t="b">
        <f>OR((Table3_1[[#This Row],[Offered Salary]]&lt;$O$27),(Table3_1[[#This Row],[Offered Salary]]&gt;$O$28))</f>
        <v>1</v>
      </c>
      <c r="K5566" t="str">
        <f>IF(Table3_1[[#This Row],[Offered Salary]]&lt;$O$27,"Low",IF(Table3_1[[#This Row],[Offered Salary]]&gt;$O$28,"High",""))</f>
        <v>Low</v>
      </c>
      <c r="L5566" s="6">
        <f>((Table3_1[[#This Row],[Offered Salary]]-$O$25)/$O$26)</f>
        <v>-1.5613829592837238</v>
      </c>
    </row>
    <row r="5567" spans="1:12" x14ac:dyDescent="0.3">
      <c r="A5567">
        <v>820910</v>
      </c>
      <c r="B5567" s="2">
        <v>41873</v>
      </c>
      <c r="C5567" s="3">
        <v>0.2966435185185185</v>
      </c>
      <c r="D5567" t="s">
        <v>31</v>
      </c>
      <c r="E5567" t="s">
        <v>27</v>
      </c>
      <c r="F5567" t="s">
        <v>20</v>
      </c>
      <c r="G5567" t="s">
        <v>2</v>
      </c>
      <c r="H5567">
        <v>76950</v>
      </c>
      <c r="I5567">
        <f>IF(Table3_1[[#This Row],[Status]]="Hired",1,0)</f>
        <v>1</v>
      </c>
      <c r="J5567" t="b">
        <f>OR((Table3_1[[#This Row],[Offered Salary]]&lt;$O$27),(Table3_1[[#This Row],[Offered Salary]]&gt;$O$28))</f>
        <v>0</v>
      </c>
      <c r="K5567" t="str">
        <f>IF(Table3_1[[#This Row],[Offered Salary]]&lt;$O$27,"Low",IF(Table3_1[[#This Row],[Offered Salary]]&gt;$O$28,"High",""))</f>
        <v/>
      </c>
      <c r="L5567" s="6">
        <f>((Table3_1[[#This Row],[Offered Salary]]-$O$25)/$O$26)</f>
        <v>0.93465946408597933</v>
      </c>
    </row>
    <row r="5568" spans="1:12" x14ac:dyDescent="0.3">
      <c r="A5568">
        <v>121878</v>
      </c>
      <c r="B5568" s="2">
        <v>41862</v>
      </c>
      <c r="C5568" s="3">
        <v>0.39716435185185184</v>
      </c>
      <c r="D5568" t="s">
        <v>31</v>
      </c>
      <c r="E5568" t="s">
        <v>29</v>
      </c>
      <c r="F5568" t="s">
        <v>12</v>
      </c>
      <c r="G5568" t="s">
        <v>8</v>
      </c>
      <c r="H5568">
        <v>2017</v>
      </c>
      <c r="I5568">
        <f>IF(Table3_1[[#This Row],[Status]]="Hired",1,0)</f>
        <v>1</v>
      </c>
      <c r="J5568" t="b">
        <f>OR((Table3_1[[#This Row],[Offered Salary]]&lt;$O$27),(Table3_1[[#This Row],[Offered Salary]]&gt;$O$28))</f>
        <v>1</v>
      </c>
      <c r="K5568" t="str">
        <f>IF(Table3_1[[#This Row],[Offered Salary]]&lt;$O$27,"Low",IF(Table3_1[[#This Row],[Offered Salary]]&gt;$O$28,"High",""))</f>
        <v>Low</v>
      </c>
      <c r="L5568" s="6">
        <f>((Table3_1[[#This Row],[Offered Salary]]-$O$25)/$O$26)</f>
        <v>-1.6626291393462536</v>
      </c>
    </row>
    <row r="5569" spans="1:12" x14ac:dyDescent="0.3">
      <c r="A5569">
        <v>839931</v>
      </c>
      <c r="B5569" s="2">
        <v>41875</v>
      </c>
      <c r="C5569" s="3">
        <v>0.56166666666666665</v>
      </c>
      <c r="D5569" t="s">
        <v>31</v>
      </c>
      <c r="E5569" t="s">
        <v>27</v>
      </c>
      <c r="F5569" t="s">
        <v>17</v>
      </c>
      <c r="G5569" t="s">
        <v>1</v>
      </c>
      <c r="H5569">
        <v>39122</v>
      </c>
      <c r="I5569">
        <f>IF(Table3_1[[#This Row],[Status]]="Hired",1,0)</f>
        <v>1</v>
      </c>
      <c r="J5569" t="b">
        <f>OR((Table3_1[[#This Row],[Offered Salary]]&lt;$O$27),(Table3_1[[#This Row],[Offered Salary]]&gt;$O$28))</f>
        <v>0</v>
      </c>
      <c r="K5569" t="str">
        <f>IF(Table3_1[[#This Row],[Offered Salary]]&lt;$O$27,"Low",IF(Table3_1[[#This Row],[Offered Salary]]&gt;$O$28,"High",""))</f>
        <v/>
      </c>
      <c r="L5569" s="6">
        <f>((Table3_1[[#This Row],[Offered Salary]]-$O$25)/$O$26)</f>
        <v>-0.37651496227669812</v>
      </c>
    </row>
    <row r="5570" spans="1:12" x14ac:dyDescent="0.3">
      <c r="A5570">
        <v>966110</v>
      </c>
      <c r="B5570" s="2">
        <v>41881</v>
      </c>
      <c r="C5570" s="3">
        <v>0.64688657407407413</v>
      </c>
      <c r="D5570" t="s">
        <v>31</v>
      </c>
      <c r="E5570" t="s">
        <v>27</v>
      </c>
      <c r="F5570" t="s">
        <v>17</v>
      </c>
      <c r="G5570" t="s">
        <v>10</v>
      </c>
      <c r="H5570">
        <v>68121</v>
      </c>
      <c r="I5570">
        <f>IF(Table3_1[[#This Row],[Status]]="Hired",1,0)</f>
        <v>1</v>
      </c>
      <c r="J5570" t="b">
        <f>OR((Table3_1[[#This Row],[Offered Salary]]&lt;$O$27),(Table3_1[[#This Row],[Offered Salary]]&gt;$O$28))</f>
        <v>0</v>
      </c>
      <c r="K5570" t="str">
        <f>IF(Table3_1[[#This Row],[Offered Salary]]&lt;$O$27,"Low",IF(Table3_1[[#This Row],[Offered Salary]]&gt;$O$28,"High",""))</f>
        <v/>
      </c>
      <c r="L5570" s="6">
        <f>((Table3_1[[#This Row],[Offered Salary]]-$O$25)/$O$26)</f>
        <v>0.62863326628656935</v>
      </c>
    </row>
    <row r="5571" spans="1:12" x14ac:dyDescent="0.3">
      <c r="A5571">
        <v>937115</v>
      </c>
      <c r="B5571" s="2">
        <v>41877</v>
      </c>
      <c r="C5571" s="3">
        <v>0.60679398148148145</v>
      </c>
      <c r="D5571" t="s">
        <v>31</v>
      </c>
      <c r="E5571" t="s">
        <v>27</v>
      </c>
      <c r="F5571" t="s">
        <v>17</v>
      </c>
      <c r="G5571" t="s">
        <v>2</v>
      </c>
      <c r="H5571">
        <v>53427</v>
      </c>
      <c r="I5571">
        <f>IF(Table3_1[[#This Row],[Status]]="Hired",1,0)</f>
        <v>1</v>
      </c>
      <c r="J5571" t="b">
        <f>OR((Table3_1[[#This Row],[Offered Salary]]&lt;$O$27),(Table3_1[[#This Row],[Offered Salary]]&gt;$O$28))</f>
        <v>0</v>
      </c>
      <c r="K5571" t="str">
        <f>IF(Table3_1[[#This Row],[Offered Salary]]&lt;$O$27,"Low",IF(Table3_1[[#This Row],[Offered Salary]]&gt;$O$28,"High",""))</f>
        <v/>
      </c>
      <c r="L5571" s="6">
        <f>((Table3_1[[#This Row],[Offered Salary]]-$O$25)/$O$26)</f>
        <v>0.11931749434585925</v>
      </c>
    </row>
    <row r="5572" spans="1:12" x14ac:dyDescent="0.3">
      <c r="A5572">
        <v>606170</v>
      </c>
      <c r="B5572" s="2">
        <v>41863</v>
      </c>
      <c r="C5572" s="3">
        <v>0.39684027777777775</v>
      </c>
      <c r="D5572" t="s">
        <v>31</v>
      </c>
      <c r="E5572" t="s">
        <v>27</v>
      </c>
      <c r="F5572" t="s">
        <v>20</v>
      </c>
      <c r="G5572" t="s">
        <v>2</v>
      </c>
      <c r="H5572">
        <v>17384</v>
      </c>
      <c r="I5572">
        <f>IF(Table3_1[[#This Row],[Status]]="Hired",1,0)</f>
        <v>1</v>
      </c>
      <c r="J5572" t="b">
        <f>OR((Table3_1[[#This Row],[Offered Salary]]&lt;$O$27),(Table3_1[[#This Row],[Offered Salary]]&gt;$O$28))</f>
        <v>0</v>
      </c>
      <c r="K5572" t="str">
        <f>IF(Table3_1[[#This Row],[Offered Salary]]&lt;$O$27,"Low",IF(Table3_1[[#This Row],[Offered Salary]]&gt;$O$28,"High",""))</f>
        <v/>
      </c>
      <c r="L5572" s="6">
        <f>((Table3_1[[#This Row],[Offered Salary]]-$O$25)/$O$26)</f>
        <v>-1.1299861920607703</v>
      </c>
    </row>
    <row r="5573" spans="1:12" x14ac:dyDescent="0.3">
      <c r="A5573">
        <v>123900</v>
      </c>
      <c r="B5573" s="2">
        <v>41863</v>
      </c>
      <c r="C5573" s="3">
        <v>0.39755787037037038</v>
      </c>
      <c r="D5573" t="s">
        <v>31</v>
      </c>
      <c r="E5573" t="s">
        <v>28</v>
      </c>
      <c r="F5573" t="s">
        <v>20</v>
      </c>
      <c r="G5573" t="s">
        <v>2</v>
      </c>
      <c r="H5573">
        <v>73766</v>
      </c>
      <c r="I5573">
        <f>IF(Table3_1[[#This Row],[Status]]="Hired",1,0)</f>
        <v>1</v>
      </c>
      <c r="J5573" t="b">
        <f>OR((Table3_1[[#This Row],[Offered Salary]]&lt;$O$27),(Table3_1[[#This Row],[Offered Salary]]&gt;$O$28))</f>
        <v>0</v>
      </c>
      <c r="K5573" t="str">
        <f>IF(Table3_1[[#This Row],[Offered Salary]]&lt;$O$27,"Low",IF(Table3_1[[#This Row],[Offered Salary]]&gt;$O$28,"High",""))</f>
        <v/>
      </c>
      <c r="L5573" s="6">
        <f>((Table3_1[[#This Row],[Offered Salary]]-$O$25)/$O$26)</f>
        <v>0.82429731505513537</v>
      </c>
    </row>
    <row r="5574" spans="1:12" x14ac:dyDescent="0.3">
      <c r="A5574">
        <v>598860</v>
      </c>
      <c r="B5574" s="2">
        <v>41864</v>
      </c>
      <c r="C5574" s="3">
        <v>0.46474537037037039</v>
      </c>
      <c r="D5574" t="s">
        <v>31</v>
      </c>
      <c r="E5574" t="s">
        <v>27</v>
      </c>
      <c r="F5574" t="s">
        <v>20</v>
      </c>
      <c r="G5574" t="s">
        <v>2</v>
      </c>
      <c r="H5574">
        <v>87702</v>
      </c>
      <c r="I5574">
        <f>IF(Table3_1[[#This Row],[Status]]="Hired",1,0)</f>
        <v>1</v>
      </c>
      <c r="J5574" t="b">
        <f>OR((Table3_1[[#This Row],[Offered Salary]]&lt;$O$27),(Table3_1[[#This Row],[Offered Salary]]&gt;$O$28))</f>
        <v>0</v>
      </c>
      <c r="K5574" t="str">
        <f>IF(Table3_1[[#This Row],[Offered Salary]]&lt;$O$27,"Low",IF(Table3_1[[#This Row],[Offered Salary]]&gt;$O$28,"High",""))</f>
        <v/>
      </c>
      <c r="L5574" s="6">
        <f>((Table3_1[[#This Row],[Offered Salary]]-$O$25)/$O$26)</f>
        <v>1.3073396859388795</v>
      </c>
    </row>
    <row r="5575" spans="1:12" x14ac:dyDescent="0.3">
      <c r="A5575">
        <v>148154</v>
      </c>
      <c r="B5575" s="2">
        <v>41878</v>
      </c>
      <c r="C5575" s="3">
        <v>0.39784722222222224</v>
      </c>
      <c r="D5575" t="s">
        <v>31</v>
      </c>
      <c r="E5575" t="s">
        <v>27</v>
      </c>
      <c r="F5575" t="s">
        <v>18</v>
      </c>
      <c r="G5575" t="s">
        <v>2</v>
      </c>
      <c r="H5575">
        <v>41843</v>
      </c>
      <c r="I5575">
        <f>IF(Table3_1[[#This Row],[Status]]="Hired",1,0)</f>
        <v>1</v>
      </c>
      <c r="J5575" t="b">
        <f>OR((Table3_1[[#This Row],[Offered Salary]]&lt;$O$27),(Table3_1[[#This Row],[Offered Salary]]&gt;$O$28))</f>
        <v>0</v>
      </c>
      <c r="K5575" t="str">
        <f>IF(Table3_1[[#This Row],[Offered Salary]]&lt;$O$27,"Low",IF(Table3_1[[#This Row],[Offered Salary]]&gt;$O$28,"High",""))</f>
        <v/>
      </c>
      <c r="L5575" s="6">
        <f>((Table3_1[[#This Row],[Offered Salary]]-$O$25)/$O$26)</f>
        <v>-0.28220107800756294</v>
      </c>
    </row>
    <row r="5576" spans="1:12" x14ac:dyDescent="0.3">
      <c r="A5576">
        <v>593448</v>
      </c>
      <c r="B5576" s="2">
        <v>41878</v>
      </c>
      <c r="C5576" s="3">
        <v>0.39709490740740738</v>
      </c>
      <c r="D5576" t="s">
        <v>31</v>
      </c>
      <c r="E5576" t="s">
        <v>28</v>
      </c>
      <c r="F5576" t="s">
        <v>18</v>
      </c>
      <c r="G5576" t="s">
        <v>2</v>
      </c>
      <c r="H5576">
        <v>72810</v>
      </c>
      <c r="I5576">
        <f>IF(Table3_1[[#This Row],[Status]]="Hired",1,0)</f>
        <v>1</v>
      </c>
      <c r="J5576" t="b">
        <f>OR((Table3_1[[#This Row],[Offered Salary]]&lt;$O$27),(Table3_1[[#This Row],[Offered Salary]]&gt;$O$28))</f>
        <v>0</v>
      </c>
      <c r="K5576" t="str">
        <f>IF(Table3_1[[#This Row],[Offered Salary]]&lt;$O$27,"Low",IF(Table3_1[[#This Row],[Offered Salary]]&gt;$O$28,"High",""))</f>
        <v/>
      </c>
      <c r="L5576" s="6">
        <f>((Table3_1[[#This Row],[Offered Salary]]-$O$25)/$O$26)</f>
        <v>0.79116094116270863</v>
      </c>
    </row>
    <row r="5577" spans="1:12" x14ac:dyDescent="0.3">
      <c r="A5577">
        <v>999367</v>
      </c>
      <c r="B5577" s="2">
        <v>41865</v>
      </c>
      <c r="C5577" s="3">
        <v>0.39851851851851849</v>
      </c>
      <c r="D5577" t="s">
        <v>31</v>
      </c>
      <c r="E5577" t="s">
        <v>27</v>
      </c>
      <c r="F5577" t="s">
        <v>17</v>
      </c>
      <c r="G5577" t="s">
        <v>8</v>
      </c>
      <c r="H5577">
        <v>55977</v>
      </c>
      <c r="I5577">
        <f>IF(Table3_1[[#This Row],[Status]]="Hired",1,0)</f>
        <v>1</v>
      </c>
      <c r="J5577" t="b">
        <f>OR((Table3_1[[#This Row],[Offered Salary]]&lt;$O$27),(Table3_1[[#This Row],[Offered Salary]]&gt;$O$28))</f>
        <v>0</v>
      </c>
      <c r="K5577" t="str">
        <f>IF(Table3_1[[#This Row],[Offered Salary]]&lt;$O$27,"Low",IF(Table3_1[[#This Row],[Offered Salary]]&gt;$O$28,"High",""))</f>
        <v/>
      </c>
      <c r="L5577" s="6">
        <f>((Table3_1[[#This Row],[Offered Salary]]-$O$25)/$O$26)</f>
        <v>0.20770426571164194</v>
      </c>
    </row>
    <row r="5578" spans="1:12" x14ac:dyDescent="0.3">
      <c r="A5578">
        <v>379272</v>
      </c>
      <c r="B5578" s="2">
        <v>41865</v>
      </c>
      <c r="C5578" s="3">
        <v>0.40087962962962964</v>
      </c>
      <c r="D5578" t="s">
        <v>31</v>
      </c>
      <c r="E5578" t="s">
        <v>27</v>
      </c>
      <c r="F5578" t="s">
        <v>17</v>
      </c>
      <c r="G5578" t="s">
        <v>8</v>
      </c>
      <c r="H5578">
        <v>49897</v>
      </c>
      <c r="I5578">
        <f>IF(Table3_1[[#This Row],[Status]]="Hired",1,0)</f>
        <v>1</v>
      </c>
      <c r="J5578" t="b">
        <f>OR((Table3_1[[#This Row],[Offered Salary]]&lt;$O$27),(Table3_1[[#This Row],[Offered Salary]]&gt;$O$28))</f>
        <v>0</v>
      </c>
      <c r="K5578" t="str">
        <f>IF(Table3_1[[#This Row],[Offered Salary]]&lt;$O$27,"Low",IF(Table3_1[[#This Row],[Offered Salary]]&gt;$O$28,"High",""))</f>
        <v/>
      </c>
      <c r="L5578" s="6">
        <f>((Table3_1[[#This Row],[Offered Salary]]-$O$25)/$O$26)</f>
        <v>-3.0375264075575598E-3</v>
      </c>
    </row>
    <row r="5579" spans="1:12" x14ac:dyDescent="0.3">
      <c r="A5579">
        <v>323588</v>
      </c>
      <c r="B5579" s="2">
        <v>41866</v>
      </c>
      <c r="C5579" s="3">
        <v>0.78964120370370372</v>
      </c>
      <c r="D5579" t="s">
        <v>31</v>
      </c>
      <c r="E5579" t="s">
        <v>27</v>
      </c>
      <c r="F5579" t="s">
        <v>17</v>
      </c>
      <c r="G5579" t="s">
        <v>5</v>
      </c>
      <c r="H5579">
        <v>89133</v>
      </c>
      <c r="I5579">
        <f>IF(Table3_1[[#This Row],[Status]]="Hired",1,0)</f>
        <v>1</v>
      </c>
      <c r="J5579" t="b">
        <f>OR((Table3_1[[#This Row],[Offered Salary]]&lt;$O$27),(Table3_1[[#This Row],[Offered Salary]]&gt;$O$28))</f>
        <v>0</v>
      </c>
      <c r="K5579" t="str">
        <f>IF(Table3_1[[#This Row],[Offered Salary]]&lt;$O$27,"Low",IF(Table3_1[[#This Row],[Offered Salary]]&gt;$O$28,"High",""))</f>
        <v/>
      </c>
      <c r="L5579" s="6">
        <f>((Table3_1[[#This Row],[Offered Salary]]-$O$25)/$O$26)</f>
        <v>1.3569402623406188</v>
      </c>
    </row>
    <row r="5580" spans="1:12" x14ac:dyDescent="0.3">
      <c r="A5580">
        <v>435399</v>
      </c>
      <c r="B5580" s="2">
        <v>41866</v>
      </c>
      <c r="C5580" s="3">
        <v>0.79457175925925927</v>
      </c>
      <c r="D5580" t="s">
        <v>30</v>
      </c>
      <c r="E5580" t="s">
        <v>27</v>
      </c>
      <c r="F5580" t="s">
        <v>17</v>
      </c>
      <c r="G5580" t="s">
        <v>5</v>
      </c>
      <c r="H5580">
        <v>53584</v>
      </c>
      <c r="I5580">
        <f>IF(Table3_1[[#This Row],[Status]]="Hired",1,0)</f>
        <v>0</v>
      </c>
      <c r="J5580" t="b">
        <f>OR((Table3_1[[#This Row],[Offered Salary]]&lt;$O$27),(Table3_1[[#This Row],[Offered Salary]]&gt;$O$28))</f>
        <v>0</v>
      </c>
      <c r="K5580" t="str">
        <f>IF(Table3_1[[#This Row],[Offered Salary]]&lt;$O$27,"Low",IF(Table3_1[[#This Row],[Offered Salary]]&gt;$O$28,"High",""))</f>
        <v/>
      </c>
      <c r="L5580" s="6">
        <f>((Table3_1[[#This Row],[Offered Salary]]-$O$25)/$O$26)</f>
        <v>0.12475934654367411</v>
      </c>
    </row>
    <row r="5581" spans="1:12" x14ac:dyDescent="0.3">
      <c r="A5581">
        <v>343794</v>
      </c>
      <c r="B5581" s="2">
        <v>41869</v>
      </c>
      <c r="C5581" s="3">
        <v>0.78010416666666671</v>
      </c>
      <c r="D5581" t="s">
        <v>31</v>
      </c>
      <c r="E5581" t="s">
        <v>27</v>
      </c>
      <c r="F5581" t="s">
        <v>17</v>
      </c>
      <c r="G5581" t="s">
        <v>8</v>
      </c>
      <c r="H5581">
        <v>55509</v>
      </c>
      <c r="I5581">
        <f>IF(Table3_1[[#This Row],[Status]]="Hired",1,0)</f>
        <v>1</v>
      </c>
      <c r="J5581" t="b">
        <f>OR((Table3_1[[#This Row],[Offered Salary]]&lt;$O$27),(Table3_1[[#This Row],[Offered Salary]]&gt;$O$28))</f>
        <v>0</v>
      </c>
      <c r="K5581" t="str">
        <f>IF(Table3_1[[#This Row],[Offered Salary]]&lt;$O$27,"Low",IF(Table3_1[[#This Row],[Offered Salary]]&gt;$O$28,"High",""))</f>
        <v/>
      </c>
      <c r="L5581" s="6">
        <f>((Table3_1[[#This Row],[Offered Salary]]-$O$25)/$O$26)</f>
        <v>0.19148269355509831</v>
      </c>
    </row>
    <row r="5582" spans="1:12" x14ac:dyDescent="0.3">
      <c r="A5582">
        <v>421772</v>
      </c>
      <c r="B5582" s="2">
        <v>41869</v>
      </c>
      <c r="C5582" s="3">
        <v>0.78111111111111109</v>
      </c>
      <c r="D5582" t="s">
        <v>31</v>
      </c>
      <c r="E5582" t="s">
        <v>27</v>
      </c>
      <c r="F5582" t="s">
        <v>17</v>
      </c>
      <c r="G5582" t="s">
        <v>8</v>
      </c>
      <c r="H5582">
        <v>23583</v>
      </c>
      <c r="I5582">
        <f>IF(Table3_1[[#This Row],[Status]]="Hired",1,0)</f>
        <v>1</v>
      </c>
      <c r="J5582" t="b">
        <f>OR((Table3_1[[#This Row],[Offered Salary]]&lt;$O$27),(Table3_1[[#This Row],[Offered Salary]]&gt;$O$28))</f>
        <v>0</v>
      </c>
      <c r="K5582" t="str">
        <f>IF(Table3_1[[#This Row],[Offered Salary]]&lt;$O$27,"Low",IF(Table3_1[[#This Row],[Offered Salary]]&gt;$O$28,"High",""))</f>
        <v/>
      </c>
      <c r="L5582" s="6">
        <f>((Table3_1[[#This Row],[Offered Salary]]-$O$25)/$O$26)</f>
        <v>-0.91511968394450094</v>
      </c>
    </row>
    <row r="5583" spans="1:12" x14ac:dyDescent="0.3">
      <c r="A5583">
        <v>852384</v>
      </c>
      <c r="B5583" s="2">
        <v>41866</v>
      </c>
      <c r="C5583" s="3">
        <v>0.39902777777777776</v>
      </c>
      <c r="D5583" t="s">
        <v>31</v>
      </c>
      <c r="E5583" t="s">
        <v>29</v>
      </c>
      <c r="F5583" t="s">
        <v>17</v>
      </c>
      <c r="G5583" t="s">
        <v>2</v>
      </c>
      <c r="H5583">
        <v>10158</v>
      </c>
      <c r="I5583">
        <f>IF(Table3_1[[#This Row],[Status]]="Hired",1,0)</f>
        <v>1</v>
      </c>
      <c r="J5583" t="b">
        <f>OR((Table3_1[[#This Row],[Offered Salary]]&lt;$O$27),(Table3_1[[#This Row],[Offered Salary]]&gt;$O$28))</f>
        <v>1</v>
      </c>
      <c r="K5583" t="str">
        <f>IF(Table3_1[[#This Row],[Offered Salary]]&lt;$O$27,"Low",IF(Table3_1[[#This Row],[Offered Salary]]&gt;$O$28,"High",""))</f>
        <v>Low</v>
      </c>
      <c r="L5583" s="6">
        <f>((Table3_1[[#This Row],[Offered Salary]]-$O$25)/$O$26)</f>
        <v>-1.3804500390761216</v>
      </c>
    </row>
    <row r="5584" spans="1:12" x14ac:dyDescent="0.3">
      <c r="A5584">
        <v>349018</v>
      </c>
      <c r="B5584" s="2">
        <v>41866</v>
      </c>
      <c r="C5584" s="3">
        <v>0.40008101851851852</v>
      </c>
      <c r="D5584" t="s">
        <v>31</v>
      </c>
      <c r="E5584" t="s">
        <v>29</v>
      </c>
      <c r="F5584" t="s">
        <v>17</v>
      </c>
      <c r="G5584" t="s">
        <v>2</v>
      </c>
      <c r="H5584">
        <v>6225</v>
      </c>
      <c r="I5584">
        <f>IF(Table3_1[[#This Row],[Status]]="Hired",1,0)</f>
        <v>1</v>
      </c>
      <c r="J5584" t="b">
        <f>OR((Table3_1[[#This Row],[Offered Salary]]&lt;$O$27),(Table3_1[[#This Row],[Offered Salary]]&gt;$O$28))</f>
        <v>1</v>
      </c>
      <c r="K5584" t="str">
        <f>IF(Table3_1[[#This Row],[Offered Salary]]&lt;$O$27,"Low",IF(Table3_1[[#This Row],[Offered Salary]]&gt;$O$28,"High",""))</f>
        <v>Low</v>
      </c>
      <c r="L5584" s="6">
        <f>((Table3_1[[#This Row],[Offered Salary]]-$O$25)/$O$26)</f>
        <v>-1.5167736358532287</v>
      </c>
    </row>
    <row r="5585" spans="1:12" x14ac:dyDescent="0.3">
      <c r="A5585">
        <v>207990</v>
      </c>
      <c r="B5585" s="2">
        <v>41866</v>
      </c>
      <c r="C5585" s="3">
        <v>0.39775462962962965</v>
      </c>
      <c r="D5585" t="s">
        <v>31</v>
      </c>
      <c r="E5585" t="s">
        <v>27</v>
      </c>
      <c r="F5585" t="s">
        <v>20</v>
      </c>
      <c r="G5585" t="s">
        <v>2</v>
      </c>
      <c r="H5585">
        <v>76707</v>
      </c>
      <c r="I5585">
        <f>IF(Table3_1[[#This Row],[Status]]="Hired",1,0)</f>
        <v>1</v>
      </c>
      <c r="J5585" t="b">
        <f>OR((Table3_1[[#This Row],[Offered Salary]]&lt;$O$27),(Table3_1[[#This Row],[Offered Salary]]&gt;$O$28))</f>
        <v>0</v>
      </c>
      <c r="K5585" t="str">
        <f>IF(Table3_1[[#This Row],[Offered Salary]]&lt;$O$27,"Low",IF(Table3_1[[#This Row],[Offered Salary]]&gt;$O$28,"High",""))</f>
        <v/>
      </c>
      <c r="L5585" s="6">
        <f>((Table3_1[[#This Row],[Offered Salary]]-$O$25)/$O$26)</f>
        <v>0.92623672469700469</v>
      </c>
    </row>
    <row r="5586" spans="1:12" x14ac:dyDescent="0.3">
      <c r="A5586">
        <v>386379</v>
      </c>
      <c r="B5586" s="2">
        <v>41873</v>
      </c>
      <c r="C5586" s="3">
        <v>0.55457175925925928</v>
      </c>
      <c r="D5586" t="s">
        <v>31</v>
      </c>
      <c r="E5586" t="s">
        <v>27</v>
      </c>
      <c r="F5586" t="s">
        <v>20</v>
      </c>
      <c r="G5586" t="s">
        <v>2</v>
      </c>
      <c r="H5586">
        <v>52044</v>
      </c>
      <c r="I5586">
        <f>IF(Table3_1[[#This Row],[Status]]="Hired",1,0)</f>
        <v>1</v>
      </c>
      <c r="J5586" t="b">
        <f>OR((Table3_1[[#This Row],[Offered Salary]]&lt;$O$27),(Table3_1[[#This Row],[Offered Salary]]&gt;$O$28))</f>
        <v>0</v>
      </c>
      <c r="K5586" t="str">
        <f>IF(Table3_1[[#This Row],[Offered Salary]]&lt;$O$27,"Low",IF(Table3_1[[#This Row],[Offered Salary]]&gt;$O$28,"High",""))</f>
        <v/>
      </c>
      <c r="L5586" s="6">
        <f>((Table3_1[[#This Row],[Offered Salary]]-$O$25)/$O$26)</f>
        <v>7.1380668934534763E-2</v>
      </c>
    </row>
    <row r="5587" spans="1:12" x14ac:dyDescent="0.3">
      <c r="A5587">
        <v>282279</v>
      </c>
      <c r="B5587" s="2">
        <v>41878</v>
      </c>
      <c r="C5587" s="3">
        <v>0.55660879629629634</v>
      </c>
      <c r="D5587" t="s">
        <v>31</v>
      </c>
      <c r="E5587" t="s">
        <v>27</v>
      </c>
      <c r="F5587" t="s">
        <v>18</v>
      </c>
      <c r="G5587" t="s">
        <v>5</v>
      </c>
      <c r="H5587">
        <v>55483</v>
      </c>
      <c r="I5587">
        <f>IF(Table3_1[[#This Row],[Status]]="Hired",1,0)</f>
        <v>1</v>
      </c>
      <c r="J5587" t="b">
        <f>OR((Table3_1[[#This Row],[Offered Salary]]&lt;$O$27),(Table3_1[[#This Row],[Offered Salary]]&gt;$O$28))</f>
        <v>0</v>
      </c>
      <c r="K5587" t="str">
        <f>IF(Table3_1[[#This Row],[Offered Salary]]&lt;$O$27,"Low",IF(Table3_1[[#This Row],[Offered Salary]]&gt;$O$28,"High",""))</f>
        <v/>
      </c>
      <c r="L5587" s="6">
        <f>((Table3_1[[#This Row],[Offered Salary]]-$O$25)/$O$26)</f>
        <v>0.19058149510195699</v>
      </c>
    </row>
    <row r="5588" spans="1:12" x14ac:dyDescent="0.3">
      <c r="A5588">
        <v>769814</v>
      </c>
      <c r="B5588" s="2">
        <v>41870</v>
      </c>
      <c r="C5588" s="3">
        <v>0.7066782407407407</v>
      </c>
      <c r="D5588" t="s">
        <v>31</v>
      </c>
      <c r="E5588" t="s">
        <v>27</v>
      </c>
      <c r="F5588" t="s">
        <v>20</v>
      </c>
      <c r="G5588" t="s">
        <v>10</v>
      </c>
      <c r="H5588">
        <v>36391</v>
      </c>
      <c r="I5588">
        <f>IF(Table3_1[[#This Row],[Status]]="Hired",1,0)</f>
        <v>1</v>
      </c>
      <c r="J5588" t="b">
        <f>OR((Table3_1[[#This Row],[Offered Salary]]&lt;$O$27),(Table3_1[[#This Row],[Offered Salary]]&gt;$O$28))</f>
        <v>0</v>
      </c>
      <c r="K5588" t="str">
        <f>IF(Table3_1[[#This Row],[Offered Salary]]&lt;$O$27,"Low",IF(Table3_1[[#This Row],[Offered Salary]]&gt;$O$28,"High",""))</f>
        <v/>
      </c>
      <c r="L5588" s="6">
        <f>((Table3_1[[#This Row],[Offered Salary]]-$O$25)/$O$26)</f>
        <v>-0.47117546133550303</v>
      </c>
    </row>
    <row r="5589" spans="1:12" x14ac:dyDescent="0.3">
      <c r="A5589">
        <v>310509</v>
      </c>
      <c r="B5589" s="2">
        <v>41878</v>
      </c>
      <c r="C5589" s="3">
        <v>0.58737268518518515</v>
      </c>
      <c r="D5589" t="s">
        <v>31</v>
      </c>
      <c r="E5589" t="s">
        <v>27</v>
      </c>
      <c r="F5589" t="s">
        <v>20</v>
      </c>
      <c r="G5589" t="s">
        <v>10</v>
      </c>
      <c r="H5589">
        <v>33445</v>
      </c>
      <c r="I5589">
        <f>IF(Table3_1[[#This Row],[Status]]="Hired",1,0)</f>
        <v>1</v>
      </c>
      <c r="J5589" t="b">
        <f>OR((Table3_1[[#This Row],[Offered Salary]]&lt;$O$27),(Table3_1[[#This Row],[Offered Salary]]&gt;$O$28))</f>
        <v>0</v>
      </c>
      <c r="K5589" t="str">
        <f>IF(Table3_1[[#This Row],[Offered Salary]]&lt;$O$27,"Low",IF(Table3_1[[#This Row],[Offered Salary]]&gt;$O$28,"High",""))</f>
        <v/>
      </c>
      <c r="L5589" s="6">
        <f>((Table3_1[[#This Row],[Offered Salary]]-$O$25)/$O$26)</f>
        <v>-0.57328817837220725</v>
      </c>
    </row>
    <row r="5590" spans="1:12" x14ac:dyDescent="0.3">
      <c r="A5590">
        <v>691883</v>
      </c>
      <c r="B5590" s="2">
        <v>41878</v>
      </c>
      <c r="C5590" s="3">
        <v>0.58765046296296297</v>
      </c>
      <c r="D5590" t="s">
        <v>31</v>
      </c>
      <c r="E5590" t="s">
        <v>29</v>
      </c>
      <c r="F5590" t="s">
        <v>20</v>
      </c>
      <c r="G5590" t="s">
        <v>10</v>
      </c>
      <c r="H5590">
        <v>10475</v>
      </c>
      <c r="I5590">
        <f>IF(Table3_1[[#This Row],[Status]]="Hired",1,0)</f>
        <v>1</v>
      </c>
      <c r="J5590" t="b">
        <f>OR((Table3_1[[#This Row],[Offered Salary]]&lt;$O$27),(Table3_1[[#This Row],[Offered Salary]]&gt;$O$28))</f>
        <v>1</v>
      </c>
      <c r="K5590" t="str">
        <f>IF(Table3_1[[#This Row],[Offered Salary]]&lt;$O$27,"Low",IF(Table3_1[[#This Row],[Offered Salary]]&gt;$O$28,"High",""))</f>
        <v>Low</v>
      </c>
      <c r="L5590" s="6">
        <f>((Table3_1[[#This Row],[Offered Salary]]-$O$25)/$O$26)</f>
        <v>-1.369462350243591</v>
      </c>
    </row>
    <row r="5591" spans="1:12" x14ac:dyDescent="0.3">
      <c r="A5591">
        <v>206995</v>
      </c>
      <c r="B5591" s="2">
        <v>41878</v>
      </c>
      <c r="C5591" s="3">
        <v>0.58804398148148151</v>
      </c>
      <c r="D5591" t="s">
        <v>31</v>
      </c>
      <c r="E5591" t="s">
        <v>27</v>
      </c>
      <c r="F5591" t="s">
        <v>20</v>
      </c>
      <c r="G5591" t="s">
        <v>10</v>
      </c>
      <c r="H5591">
        <v>2713</v>
      </c>
      <c r="I5591">
        <f>IF(Table3_1[[#This Row],[Status]]="Hired",1,0)</f>
        <v>1</v>
      </c>
      <c r="J5591" t="b">
        <f>OR((Table3_1[[#This Row],[Offered Salary]]&lt;$O$27),(Table3_1[[#This Row],[Offered Salary]]&gt;$O$28))</f>
        <v>1</v>
      </c>
      <c r="K5591" t="str">
        <f>IF(Table3_1[[#This Row],[Offered Salary]]&lt;$O$27,"Low",IF(Table3_1[[#This Row],[Offered Salary]]&gt;$O$28,"High",""))</f>
        <v>Low</v>
      </c>
      <c r="L5591" s="6">
        <f>((Table3_1[[#This Row],[Offered Salary]]-$O$25)/$O$26)</f>
        <v>-1.6385047499852401</v>
      </c>
    </row>
    <row r="5592" spans="1:12" x14ac:dyDescent="0.3">
      <c r="A5592">
        <v>399721</v>
      </c>
      <c r="B5592" s="2">
        <v>41878</v>
      </c>
      <c r="C5592" s="3">
        <v>0.58886574074074072</v>
      </c>
      <c r="D5592" t="s">
        <v>31</v>
      </c>
      <c r="E5592" t="s">
        <v>27</v>
      </c>
      <c r="F5592" t="s">
        <v>20</v>
      </c>
      <c r="G5592" t="s">
        <v>10</v>
      </c>
      <c r="H5592">
        <v>54367</v>
      </c>
      <c r="I5592">
        <f>IF(Table3_1[[#This Row],[Status]]="Hired",1,0)</f>
        <v>1</v>
      </c>
      <c r="J5592" t="b">
        <f>OR((Table3_1[[#This Row],[Offered Salary]]&lt;$O$27),(Table3_1[[#This Row],[Offered Salary]]&gt;$O$28))</f>
        <v>0</v>
      </c>
      <c r="K5592" t="str">
        <f>IF(Table3_1[[#This Row],[Offered Salary]]&lt;$O$27,"Low",IF(Table3_1[[#This Row],[Offered Salary]]&gt;$O$28,"High",""))</f>
        <v/>
      </c>
      <c r="L5592" s="6">
        <f>((Table3_1[[#This Row],[Offered Salary]]-$O$25)/$O$26)</f>
        <v>0.15189928457481444</v>
      </c>
    </row>
    <row r="5593" spans="1:12" x14ac:dyDescent="0.3">
      <c r="A5593">
        <v>277316</v>
      </c>
      <c r="B5593" s="2">
        <v>41870</v>
      </c>
      <c r="C5593" s="3">
        <v>0.39679398148148148</v>
      </c>
      <c r="D5593" t="s">
        <v>31</v>
      </c>
      <c r="E5593" t="s">
        <v>27</v>
      </c>
      <c r="F5593" t="s">
        <v>17</v>
      </c>
      <c r="G5593" t="s">
        <v>6</v>
      </c>
      <c r="H5593">
        <v>30060</v>
      </c>
      <c r="I5593">
        <f>IF(Table3_1[[#This Row],[Status]]="Hired",1,0)</f>
        <v>1</v>
      </c>
      <c r="J5593" t="b">
        <f>OR((Table3_1[[#This Row],[Offered Salary]]&lt;$O$27),(Table3_1[[#This Row],[Offered Salary]]&gt;$O$28))</f>
        <v>0</v>
      </c>
      <c r="K5593" t="str">
        <f>IF(Table3_1[[#This Row],[Offered Salary]]&lt;$O$27,"Low",IF(Table3_1[[#This Row],[Offered Salary]]&gt;$O$28,"High",""))</f>
        <v/>
      </c>
      <c r="L5593" s="6">
        <f>((Table3_1[[#This Row],[Offered Salary]]-$O$25)/$O$26)</f>
        <v>-0.69061728467541295</v>
      </c>
    </row>
    <row r="5594" spans="1:12" x14ac:dyDescent="0.3">
      <c r="A5594">
        <v>932245</v>
      </c>
      <c r="B5594" s="2">
        <v>41870</v>
      </c>
      <c r="C5594" s="3">
        <v>0.39817129629629627</v>
      </c>
      <c r="D5594" t="s">
        <v>31</v>
      </c>
      <c r="E5594" t="s">
        <v>27</v>
      </c>
      <c r="F5594" t="s">
        <v>17</v>
      </c>
      <c r="G5594" t="s">
        <v>6</v>
      </c>
      <c r="H5594">
        <v>2202</v>
      </c>
      <c r="I5594">
        <f>IF(Table3_1[[#This Row],[Status]]="Hired",1,0)</f>
        <v>1</v>
      </c>
      <c r="J5594" t="b">
        <f>OR((Table3_1[[#This Row],[Offered Salary]]&lt;$O$27),(Table3_1[[#This Row],[Offered Salary]]&gt;$O$28))</f>
        <v>1</v>
      </c>
      <c r="K5594" t="str">
        <f>IF(Table3_1[[#This Row],[Offered Salary]]&lt;$O$27,"Low",IF(Table3_1[[#This Row],[Offered Salary]]&gt;$O$28,"High",""))</f>
        <v>Low</v>
      </c>
      <c r="L5594" s="6">
        <f>((Table3_1[[#This Row],[Offered Salary]]-$O$25)/$O$26)</f>
        <v>-1.6562167657373636</v>
      </c>
    </row>
    <row r="5595" spans="1:12" x14ac:dyDescent="0.3">
      <c r="A5595">
        <v>514442</v>
      </c>
      <c r="B5595" s="2">
        <v>41870</v>
      </c>
      <c r="C5595" s="3">
        <v>0.39859953703703704</v>
      </c>
      <c r="D5595" t="s">
        <v>31</v>
      </c>
      <c r="E5595" t="s">
        <v>29</v>
      </c>
      <c r="F5595" t="s">
        <v>17</v>
      </c>
      <c r="G5595" t="s">
        <v>6</v>
      </c>
      <c r="H5595">
        <v>97066</v>
      </c>
      <c r="I5595">
        <f>IF(Table3_1[[#This Row],[Status]]="Hired",1,0)</f>
        <v>1</v>
      </c>
      <c r="J5595" t="b">
        <f>OR((Table3_1[[#This Row],[Offered Salary]]&lt;$O$27),(Table3_1[[#This Row],[Offered Salary]]&gt;$O$28))</f>
        <v>0</v>
      </c>
      <c r="K5595" t="str">
        <f>IF(Table3_1[[#This Row],[Offered Salary]]&lt;$O$27,"Low",IF(Table3_1[[#This Row],[Offered Salary]]&gt;$O$28,"High",""))</f>
        <v/>
      </c>
      <c r="L5595" s="6">
        <f>((Table3_1[[#This Row],[Offered Salary]]-$O$25)/$O$26)</f>
        <v>1.6319097749856204</v>
      </c>
    </row>
    <row r="5596" spans="1:12" x14ac:dyDescent="0.3">
      <c r="A5596">
        <v>585171</v>
      </c>
      <c r="B5596" s="2">
        <v>41877</v>
      </c>
      <c r="C5596" s="3">
        <v>0.3969212962962963</v>
      </c>
      <c r="D5596" t="s">
        <v>31</v>
      </c>
      <c r="E5596" t="s">
        <v>27</v>
      </c>
      <c r="F5596" t="s">
        <v>20</v>
      </c>
      <c r="G5596" t="s">
        <v>4</v>
      </c>
      <c r="H5596">
        <v>50987</v>
      </c>
      <c r="I5596">
        <f>IF(Table3_1[[#This Row],[Status]]="Hired",1,0)</f>
        <v>1</v>
      </c>
      <c r="J5596" t="b">
        <f>OR((Table3_1[[#This Row],[Offered Salary]]&lt;$O$27),(Table3_1[[#This Row],[Offered Salary]]&gt;$O$28))</f>
        <v>0</v>
      </c>
      <c r="K5596" t="str">
        <f>IF(Table3_1[[#This Row],[Offered Salary]]&lt;$O$27,"Low",IF(Table3_1[[#This Row],[Offered Salary]]&gt;$O$28,"High",""))</f>
        <v/>
      </c>
      <c r="L5596" s="6">
        <f>((Table3_1[[#This Row],[Offered Salary]]-$O$25)/$O$26)</f>
        <v>3.4743485666443669E-2</v>
      </c>
    </row>
    <row r="5597" spans="1:12" x14ac:dyDescent="0.3">
      <c r="A5597">
        <v>414781</v>
      </c>
      <c r="B5597" s="2">
        <v>41877</v>
      </c>
      <c r="C5597" s="3">
        <v>0.39812500000000001</v>
      </c>
      <c r="D5597" t="s">
        <v>31</v>
      </c>
      <c r="E5597" t="s">
        <v>27</v>
      </c>
      <c r="F5597" t="s">
        <v>20</v>
      </c>
      <c r="G5597" t="s">
        <v>4</v>
      </c>
      <c r="H5597">
        <v>83282</v>
      </c>
      <c r="I5597">
        <f>IF(Table3_1[[#This Row],[Status]]="Hired",1,0)</f>
        <v>1</v>
      </c>
      <c r="J5597" t="b">
        <f>OR((Table3_1[[#This Row],[Offered Salary]]&lt;$O$27),(Table3_1[[#This Row],[Offered Salary]]&gt;$O$28))</f>
        <v>0</v>
      </c>
      <c r="K5597" t="str">
        <f>IF(Table3_1[[#This Row],[Offered Salary]]&lt;$O$27,"Low",IF(Table3_1[[#This Row],[Offered Salary]]&gt;$O$28,"High",""))</f>
        <v/>
      </c>
      <c r="L5597" s="6">
        <f>((Table3_1[[#This Row],[Offered Salary]]-$O$25)/$O$26)</f>
        <v>1.1541359489048562</v>
      </c>
    </row>
    <row r="5598" spans="1:12" x14ac:dyDescent="0.3">
      <c r="A5598">
        <v>988416</v>
      </c>
      <c r="B5598" s="2">
        <v>41878</v>
      </c>
      <c r="C5598" s="3">
        <v>0.39785879629629628</v>
      </c>
      <c r="D5598" t="s">
        <v>30</v>
      </c>
      <c r="E5598" t="s">
        <v>27</v>
      </c>
      <c r="F5598" t="s">
        <v>17</v>
      </c>
      <c r="G5598" t="s">
        <v>2</v>
      </c>
      <c r="H5598">
        <v>44730</v>
      </c>
      <c r="I5598">
        <f>IF(Table3_1[[#This Row],[Status]]="Hired",1,0)</f>
        <v>0</v>
      </c>
      <c r="J5598" t="b">
        <f>OR((Table3_1[[#This Row],[Offered Salary]]&lt;$O$27),(Table3_1[[#This Row],[Offered Salary]]&gt;$O$28))</f>
        <v>0</v>
      </c>
      <c r="K5598" t="str">
        <f>IF(Table3_1[[#This Row],[Offered Salary]]&lt;$O$27,"Low",IF(Table3_1[[#This Row],[Offered Salary]]&gt;$O$28,"High",""))</f>
        <v/>
      </c>
      <c r="L5598" s="6">
        <f>((Table3_1[[#This Row],[Offered Salary]]-$O$25)/$O$26)</f>
        <v>-0.18213338822991015</v>
      </c>
    </row>
    <row r="5599" spans="1:12" x14ac:dyDescent="0.3">
      <c r="A5599">
        <v>198006</v>
      </c>
      <c r="B5599" s="2">
        <v>41878</v>
      </c>
      <c r="C5599" s="3">
        <v>0.39827546296296296</v>
      </c>
      <c r="D5599" t="s">
        <v>31</v>
      </c>
      <c r="E5599" t="s">
        <v>27</v>
      </c>
      <c r="F5599" t="s">
        <v>17</v>
      </c>
      <c r="G5599" t="s">
        <v>2</v>
      </c>
      <c r="H5599">
        <v>8690</v>
      </c>
      <c r="I5599">
        <f>IF(Table3_1[[#This Row],[Status]]="Hired",1,0)</f>
        <v>1</v>
      </c>
      <c r="J5599" t="b">
        <f>OR((Table3_1[[#This Row],[Offered Salary]]&lt;$O$27),(Table3_1[[#This Row],[Offered Salary]]&gt;$O$28))</f>
        <v>1</v>
      </c>
      <c r="K5599" t="str">
        <f>IF(Table3_1[[#This Row],[Offered Salary]]&lt;$O$27,"Low",IF(Table3_1[[#This Row],[Offered Salary]]&gt;$O$28,"High",""))</f>
        <v>Low</v>
      </c>
      <c r="L5599" s="6">
        <f>((Table3_1[[#This Row],[Offered Salary]]-$O$25)/$O$26)</f>
        <v>-1.4313330901996388</v>
      </c>
    </row>
    <row r="5600" spans="1:12" x14ac:dyDescent="0.3">
      <c r="A5600">
        <v>971257</v>
      </c>
      <c r="B5600" s="2">
        <v>41878</v>
      </c>
      <c r="C5600" s="3">
        <v>0.39709490740740738</v>
      </c>
      <c r="D5600" t="s">
        <v>31</v>
      </c>
      <c r="E5600" t="s">
        <v>29</v>
      </c>
      <c r="F5600" t="s">
        <v>17</v>
      </c>
      <c r="G5600" t="s">
        <v>10</v>
      </c>
      <c r="H5600">
        <v>12527</v>
      </c>
      <c r="I5600">
        <f>IF(Table3_1[[#This Row],[Status]]="Hired",1,0)</f>
        <v>1</v>
      </c>
      <c r="J5600" t="b">
        <f>OR((Table3_1[[#This Row],[Offered Salary]]&lt;$O$27),(Table3_1[[#This Row],[Offered Salary]]&gt;$O$28))</f>
        <v>0</v>
      </c>
      <c r="K5600" t="str">
        <f>IF(Table3_1[[#This Row],[Offered Salary]]&lt;$O$27,"Low",IF(Table3_1[[#This Row],[Offered Salary]]&gt;$O$28,"High",""))</f>
        <v/>
      </c>
      <c r="L5600" s="6">
        <f>((Table3_1[[#This Row],[Offered Salary]]-$O$25)/$O$26)</f>
        <v>-1.298336995403361</v>
      </c>
    </row>
    <row r="5601" spans="1:12" x14ac:dyDescent="0.3">
      <c r="A5601">
        <v>748016</v>
      </c>
      <c r="B5601" s="2">
        <v>41879</v>
      </c>
      <c r="C5601" s="3">
        <v>0.72321759259259255</v>
      </c>
      <c r="D5601" t="s">
        <v>31</v>
      </c>
      <c r="E5601" t="s">
        <v>29</v>
      </c>
      <c r="F5601" t="s">
        <v>17</v>
      </c>
      <c r="G5601" t="s">
        <v>10</v>
      </c>
      <c r="H5601">
        <v>13152</v>
      </c>
      <c r="I5601">
        <f>IF(Table3_1[[#This Row],[Status]]="Hired",1,0)</f>
        <v>1</v>
      </c>
      <c r="J5601" t="b">
        <f>OR((Table3_1[[#This Row],[Offered Salary]]&lt;$O$27),(Table3_1[[#This Row],[Offered Salary]]&gt;$O$28))</f>
        <v>0</v>
      </c>
      <c r="K5601" t="str">
        <f>IF(Table3_1[[#This Row],[Offered Salary]]&lt;$O$27,"Low",IF(Table3_1[[#This Row],[Offered Salary]]&gt;$O$28,"High",""))</f>
        <v/>
      </c>
      <c r="L5601" s="6">
        <f>((Table3_1[[#This Row],[Offered Salary]]-$O$25)/$O$26)</f>
        <v>-1.2766735710490027</v>
      </c>
    </row>
    <row r="5602" spans="1:12" x14ac:dyDescent="0.3">
      <c r="A5602">
        <v>308705</v>
      </c>
      <c r="B5602" s="2">
        <v>41879</v>
      </c>
      <c r="C5602" s="3">
        <v>0.39892361111111113</v>
      </c>
      <c r="D5602" t="s">
        <v>31</v>
      </c>
      <c r="E5602" t="s">
        <v>29</v>
      </c>
      <c r="F5602" t="s">
        <v>12</v>
      </c>
      <c r="G5602" t="s">
        <v>2</v>
      </c>
      <c r="H5602">
        <v>51542</v>
      </c>
      <c r="I5602">
        <f>IF(Table3_1[[#This Row],[Status]]="Hired",1,0)</f>
        <v>1</v>
      </c>
      <c r="J5602" t="b">
        <f>OR((Table3_1[[#This Row],[Offered Salary]]&lt;$O$27),(Table3_1[[#This Row],[Offered Salary]]&gt;$O$28))</f>
        <v>0</v>
      </c>
      <c r="K5602" t="str">
        <f>IF(Table3_1[[#This Row],[Offered Salary]]&lt;$O$27,"Low",IF(Table3_1[[#This Row],[Offered Salary]]&gt;$O$28,"High",""))</f>
        <v/>
      </c>
      <c r="L5602" s="6">
        <f>((Table3_1[[#This Row],[Offered Salary]]-$O$25)/$O$26)</f>
        <v>5.3980606493114015E-2</v>
      </c>
    </row>
    <row r="5603" spans="1:12" x14ac:dyDescent="0.3">
      <c r="A5603">
        <v>241980</v>
      </c>
      <c r="B5603" s="2">
        <v>41866</v>
      </c>
      <c r="C5603" s="3">
        <v>0.3974421296296296</v>
      </c>
      <c r="D5603" t="s">
        <v>31</v>
      </c>
      <c r="E5603" t="s">
        <v>29</v>
      </c>
      <c r="F5603" t="s">
        <v>14</v>
      </c>
      <c r="G5603" t="s">
        <v>10</v>
      </c>
      <c r="H5603">
        <v>40276</v>
      </c>
      <c r="I5603">
        <f>IF(Table3_1[[#This Row],[Status]]="Hired",1,0)</f>
        <v>1</v>
      </c>
      <c r="J5603" t="b">
        <f>OR((Table3_1[[#This Row],[Offered Salary]]&lt;$O$27),(Table3_1[[#This Row],[Offered Salary]]&gt;$O$28))</f>
        <v>0</v>
      </c>
      <c r="K5603" t="str">
        <f>IF(Table3_1[[#This Row],[Offered Salary]]&lt;$O$27,"Low",IF(Table3_1[[#This Row],[Offered Salary]]&gt;$O$28,"High",""))</f>
        <v/>
      </c>
      <c r="L5603" s="6">
        <f>((Table3_1[[#This Row],[Offered Salary]]-$O$25)/$O$26)</f>
        <v>-0.3365156155488106</v>
      </c>
    </row>
    <row r="5604" spans="1:12" x14ac:dyDescent="0.3">
      <c r="A5604">
        <v>482083</v>
      </c>
      <c r="B5604" s="2">
        <v>41879</v>
      </c>
      <c r="C5604" s="3">
        <v>0.43304398148148149</v>
      </c>
      <c r="D5604" t="s">
        <v>31</v>
      </c>
      <c r="E5604" t="s">
        <v>29</v>
      </c>
      <c r="F5604" t="s">
        <v>14</v>
      </c>
      <c r="G5604" t="s">
        <v>10</v>
      </c>
      <c r="H5604">
        <v>50187</v>
      </c>
      <c r="I5604">
        <f>IF(Table3_1[[#This Row],[Status]]="Hired",1,0)</f>
        <v>1</v>
      </c>
      <c r="J5604" t="b">
        <f>OR((Table3_1[[#This Row],[Offered Salary]]&lt;$O$27),(Table3_1[[#This Row],[Offered Salary]]&gt;$O$28))</f>
        <v>0</v>
      </c>
      <c r="K5604" t="str">
        <f>IF(Table3_1[[#This Row],[Offered Salary]]&lt;$O$27,"Low",IF(Table3_1[[#This Row],[Offered Salary]]&gt;$O$28,"High",""))</f>
        <v/>
      </c>
      <c r="L5604" s="6">
        <f>((Table3_1[[#This Row],[Offered Salary]]-$O$25)/$O$26)</f>
        <v>7.0143024928647846E-3</v>
      </c>
    </row>
    <row r="5605" spans="1:12" x14ac:dyDescent="0.3">
      <c r="A5605">
        <v>224909</v>
      </c>
      <c r="B5605" s="2">
        <v>41879</v>
      </c>
      <c r="C5605" s="3">
        <v>0.4334027777777778</v>
      </c>
      <c r="D5605" t="s">
        <v>31</v>
      </c>
      <c r="E5605" t="s">
        <v>29</v>
      </c>
      <c r="F5605" t="s">
        <v>14</v>
      </c>
      <c r="G5605" t="s">
        <v>10</v>
      </c>
      <c r="H5605">
        <v>6366</v>
      </c>
      <c r="I5605">
        <f>IF(Table3_1[[#This Row],[Status]]="Hired",1,0)</f>
        <v>1</v>
      </c>
      <c r="J5605" t="b">
        <f>OR((Table3_1[[#This Row],[Offered Salary]]&lt;$O$27),(Table3_1[[#This Row],[Offered Salary]]&gt;$O$28))</f>
        <v>1</v>
      </c>
      <c r="K5605" t="str">
        <f>IF(Table3_1[[#This Row],[Offered Salary]]&lt;$O$27,"Low",IF(Table3_1[[#This Row],[Offered Salary]]&gt;$O$28,"High",""))</f>
        <v>Low</v>
      </c>
      <c r="L5605" s="6">
        <f>((Table3_1[[#This Row],[Offered Salary]]-$O$25)/$O$26)</f>
        <v>-1.5118863673188854</v>
      </c>
    </row>
    <row r="5606" spans="1:12" x14ac:dyDescent="0.3">
      <c r="A5606">
        <v>978212</v>
      </c>
      <c r="B5606" s="2">
        <v>41879</v>
      </c>
      <c r="C5606" s="3">
        <v>0.43375000000000002</v>
      </c>
      <c r="D5606" t="s">
        <v>31</v>
      </c>
      <c r="E5606" t="s">
        <v>29</v>
      </c>
      <c r="F5606" t="s">
        <v>14</v>
      </c>
      <c r="G5606" t="s">
        <v>10</v>
      </c>
      <c r="H5606">
        <v>92378</v>
      </c>
      <c r="I5606">
        <f>IF(Table3_1[[#This Row],[Status]]="Hired",1,0)</f>
        <v>1</v>
      </c>
      <c r="J5606" t="b">
        <f>OR((Table3_1[[#This Row],[Offered Salary]]&lt;$O$27),(Table3_1[[#This Row],[Offered Salary]]&gt;$O$28))</f>
        <v>0</v>
      </c>
      <c r="K5606" t="str">
        <f>IF(Table3_1[[#This Row],[Offered Salary]]&lt;$O$27,"Low",IF(Table3_1[[#This Row],[Offered Salary]]&gt;$O$28,"High",""))</f>
        <v/>
      </c>
      <c r="L5606" s="6">
        <f>((Table3_1[[#This Row],[Offered Salary]]-$O$25)/$O$26)</f>
        <v>1.4694167615884481</v>
      </c>
    </row>
    <row r="5607" spans="1:12" x14ac:dyDescent="0.3">
      <c r="A5607">
        <v>564743</v>
      </c>
      <c r="B5607" s="2">
        <v>41879</v>
      </c>
      <c r="C5607" s="3">
        <v>0.43438657407407405</v>
      </c>
      <c r="D5607" t="s">
        <v>30</v>
      </c>
      <c r="E5607" t="str">
        <f>E5606</f>
        <v>Female</v>
      </c>
      <c r="F5607" t="s">
        <v>14</v>
      </c>
      <c r="G5607" t="s">
        <v>10</v>
      </c>
      <c r="H5607">
        <v>4076</v>
      </c>
      <c r="I5607">
        <f>IF(Table3_1[[#This Row],[Status]]="Hired",1,0)</f>
        <v>0</v>
      </c>
      <c r="J5607" t="b">
        <f>OR((Table3_1[[#This Row],[Offered Salary]]&lt;$O$27),(Table3_1[[#This Row],[Offered Salary]]&gt;$O$28))</f>
        <v>1</v>
      </c>
      <c r="K5607" t="str">
        <f>IF(Table3_1[[#This Row],[Offered Salary]]&lt;$O$27,"Low",IF(Table3_1[[#This Row],[Offered Salary]]&gt;$O$28,"High",""))</f>
        <v>Low</v>
      </c>
      <c r="L5607" s="6">
        <f>((Table3_1[[#This Row],[Offered Salary]]-$O$25)/$O$26)</f>
        <v>-1.5912611541532551</v>
      </c>
    </row>
    <row r="5608" spans="1:12" x14ac:dyDescent="0.3">
      <c r="A5608">
        <v>778082</v>
      </c>
      <c r="B5608" s="2">
        <v>41879</v>
      </c>
      <c r="C5608" s="3">
        <v>0.43403935185185183</v>
      </c>
      <c r="D5608" t="s">
        <v>31</v>
      </c>
      <c r="E5608" t="s">
        <v>28</v>
      </c>
      <c r="F5608" t="s">
        <v>14</v>
      </c>
      <c r="G5608" t="s">
        <v>10</v>
      </c>
      <c r="H5608">
        <v>79200</v>
      </c>
      <c r="I5608">
        <f>IF(Table3_1[[#This Row],[Status]]="Hired",1,0)</f>
        <v>1</v>
      </c>
      <c r="J5608" t="b">
        <f>OR((Table3_1[[#This Row],[Offered Salary]]&lt;$O$27),(Table3_1[[#This Row],[Offered Salary]]&gt;$O$28))</f>
        <v>0</v>
      </c>
      <c r="K5608" t="str">
        <f>IF(Table3_1[[#This Row],[Offered Salary]]&lt;$O$27,"Low",IF(Table3_1[[#This Row],[Offered Salary]]&gt;$O$28,"High",""))</f>
        <v/>
      </c>
      <c r="L5608" s="6">
        <f>((Table3_1[[#This Row],[Offered Salary]]-$O$25)/$O$26)</f>
        <v>1.0126477917616699</v>
      </c>
    </row>
    <row r="5609" spans="1:12" x14ac:dyDescent="0.3">
      <c r="A5609">
        <v>314008</v>
      </c>
      <c r="B5609" s="2">
        <v>41880</v>
      </c>
      <c r="C5609" s="3">
        <v>0.3869097222222222</v>
      </c>
      <c r="D5609" t="s">
        <v>31</v>
      </c>
      <c r="E5609" t="s">
        <v>27</v>
      </c>
      <c r="F5609" t="s">
        <v>12</v>
      </c>
      <c r="G5609" t="s">
        <v>6</v>
      </c>
      <c r="H5609">
        <v>13851</v>
      </c>
      <c r="I5609">
        <f>IF(Table3_1[[#This Row],[Status]]="Hired",1,0)</f>
        <v>1</v>
      </c>
      <c r="J5609" t="b">
        <f>OR((Table3_1[[#This Row],[Offered Salary]]&lt;$O$27),(Table3_1[[#This Row],[Offered Salary]]&gt;$O$28))</f>
        <v>0</v>
      </c>
      <c r="K5609" t="str">
        <f>IF(Table3_1[[#This Row],[Offered Salary]]&lt;$O$27,"Low",IF(Table3_1[[#This Row],[Offered Salary]]&gt;$O$28,"High",""))</f>
        <v/>
      </c>
      <c r="L5609" s="6">
        <f>((Table3_1[[#This Row],[Offered Salary]]-$O$25)/$O$26)</f>
        <v>-1.2524451972510879</v>
      </c>
    </row>
    <row r="5610" spans="1:12" x14ac:dyDescent="0.3">
      <c r="A5610">
        <v>347116</v>
      </c>
      <c r="B5610" s="2">
        <v>41880</v>
      </c>
      <c r="C5610" s="3">
        <v>0.38729166666666665</v>
      </c>
      <c r="D5610" t="s">
        <v>31</v>
      </c>
      <c r="E5610" t="s">
        <v>27</v>
      </c>
      <c r="F5610" t="s">
        <v>12</v>
      </c>
      <c r="G5610" t="s">
        <v>6</v>
      </c>
      <c r="H5610">
        <v>96439</v>
      </c>
      <c r="I5610">
        <f>IF(Table3_1[[#This Row],[Status]]="Hired",1,0)</f>
        <v>1</v>
      </c>
      <c r="J5610" t="b">
        <f>OR((Table3_1[[#This Row],[Offered Salary]]&lt;$O$27),(Table3_1[[#This Row],[Offered Salary]]&gt;$O$28))</f>
        <v>0</v>
      </c>
      <c r="K5610" t="str">
        <f>IF(Table3_1[[#This Row],[Offered Salary]]&lt;$O$27,"Low",IF(Table3_1[[#This Row],[Offered Salary]]&gt;$O$28,"High",""))</f>
        <v/>
      </c>
      <c r="L5610" s="6">
        <f>((Table3_1[[#This Row],[Offered Salary]]-$O$25)/$O$26)</f>
        <v>1.6101770276733278</v>
      </c>
    </row>
    <row r="5611" spans="1:12" x14ac:dyDescent="0.3">
      <c r="A5611">
        <v>878270</v>
      </c>
      <c r="B5611" s="2">
        <v>41761</v>
      </c>
      <c r="C5611" s="3">
        <v>3.4502314814814812E-2</v>
      </c>
      <c r="D5611" t="s">
        <v>31</v>
      </c>
      <c r="E5611" t="s">
        <v>27</v>
      </c>
      <c r="F5611" t="s">
        <v>17</v>
      </c>
      <c r="G5611" t="s">
        <v>2</v>
      </c>
      <c r="H5611">
        <v>64941</v>
      </c>
      <c r="I5611">
        <f>IF(Table3_1[[#This Row],[Status]]="Hired",1,0)</f>
        <v>1</v>
      </c>
      <c r="J5611" t="b">
        <f>OR((Table3_1[[#This Row],[Offered Salary]]&lt;$O$27),(Table3_1[[#This Row],[Offered Salary]]&gt;$O$28))</f>
        <v>0</v>
      </c>
      <c r="K5611" t="str">
        <f>IF(Table3_1[[#This Row],[Offered Salary]]&lt;$O$27,"Low",IF(Table3_1[[#This Row],[Offered Salary]]&gt;$O$28,"High",""))</f>
        <v/>
      </c>
      <c r="L5611" s="6">
        <f>((Table3_1[[#This Row],[Offered Salary]]-$O$25)/$O$26)</f>
        <v>0.51840976317159337</v>
      </c>
    </row>
    <row r="5612" spans="1:12" x14ac:dyDescent="0.3">
      <c r="A5612">
        <v>938699</v>
      </c>
      <c r="B5612" s="2">
        <v>41766</v>
      </c>
      <c r="C5612" s="3">
        <v>0.67972222222222223</v>
      </c>
      <c r="D5612" t="s">
        <v>30</v>
      </c>
      <c r="E5612" t="s">
        <v>29</v>
      </c>
      <c r="F5612" t="s">
        <v>17</v>
      </c>
      <c r="G5612" t="s">
        <v>2</v>
      </c>
      <c r="H5612">
        <v>68601</v>
      </c>
      <c r="I5612">
        <f>IF(Table3_1[[#This Row],[Status]]="Hired",1,0)</f>
        <v>0</v>
      </c>
      <c r="J5612" t="b">
        <f>OR((Table3_1[[#This Row],[Offered Salary]]&lt;$O$27),(Table3_1[[#This Row],[Offered Salary]]&gt;$O$28))</f>
        <v>0</v>
      </c>
      <c r="K5612" t="str">
        <f>IF(Table3_1[[#This Row],[Offered Salary]]&lt;$O$27,"Low",IF(Table3_1[[#This Row],[Offered Salary]]&gt;$O$28,"High",""))</f>
        <v/>
      </c>
      <c r="L5612" s="6">
        <f>((Table3_1[[#This Row],[Offered Salary]]-$O$25)/$O$26)</f>
        <v>0.64527077619071671</v>
      </c>
    </row>
    <row r="5613" spans="1:12" x14ac:dyDescent="0.3">
      <c r="A5613">
        <v>117555</v>
      </c>
      <c r="B5613" s="2">
        <v>41776</v>
      </c>
      <c r="C5613" s="3">
        <v>0.34630787037037036</v>
      </c>
      <c r="D5613" t="s">
        <v>31</v>
      </c>
      <c r="E5613" t="s">
        <v>29</v>
      </c>
      <c r="F5613" t="s">
        <v>20</v>
      </c>
      <c r="G5613" t="s">
        <v>4</v>
      </c>
      <c r="H5613">
        <v>84440</v>
      </c>
      <c r="I5613">
        <f>IF(Table3_1[[#This Row],[Status]]="Hired",1,0)</f>
        <v>1</v>
      </c>
      <c r="J5613" t="b">
        <f>OR((Table3_1[[#This Row],[Offered Salary]]&lt;$O$27),(Table3_1[[#This Row],[Offered Salary]]&gt;$O$28))</f>
        <v>0</v>
      </c>
      <c r="K5613" t="str">
        <f>IF(Table3_1[[#This Row],[Offered Salary]]&lt;$O$27,"Low",IF(Table3_1[[#This Row],[Offered Salary]]&gt;$O$28,"High",""))</f>
        <v/>
      </c>
      <c r="L5613" s="6">
        <f>((Table3_1[[#This Row],[Offered Salary]]-$O$25)/$O$26)</f>
        <v>1.1942739415486117</v>
      </c>
    </row>
    <row r="5614" spans="1:12" x14ac:dyDescent="0.3">
      <c r="A5614">
        <v>627173</v>
      </c>
      <c r="B5614" s="2">
        <v>41776</v>
      </c>
      <c r="C5614" s="3">
        <v>0.34702546296296294</v>
      </c>
      <c r="D5614" t="s">
        <v>31</v>
      </c>
      <c r="E5614" t="s">
        <v>29</v>
      </c>
      <c r="F5614" t="s">
        <v>20</v>
      </c>
      <c r="G5614" t="s">
        <v>4</v>
      </c>
      <c r="H5614">
        <v>97713</v>
      </c>
      <c r="I5614">
        <f>IF(Table3_1[[#This Row],[Status]]="Hired",1,0)</f>
        <v>1</v>
      </c>
      <c r="J5614" t="b">
        <f>OR((Table3_1[[#This Row],[Offered Salary]]&lt;$O$27),(Table3_1[[#This Row],[Offered Salary]]&gt;$O$28))</f>
        <v>0</v>
      </c>
      <c r="K5614" t="str">
        <f>IF(Table3_1[[#This Row],[Offered Salary]]&lt;$O$27,"Low",IF(Table3_1[[#This Row],[Offered Salary]]&gt;$O$28,"High",""))</f>
        <v/>
      </c>
      <c r="L5614" s="6">
        <f>((Table3_1[[#This Row],[Offered Salary]]-$O$25)/$O$26)</f>
        <v>1.6543357518772521</v>
      </c>
    </row>
    <row r="5615" spans="1:12" x14ac:dyDescent="0.3">
      <c r="A5615">
        <v>160023</v>
      </c>
      <c r="B5615" s="2">
        <v>41760</v>
      </c>
      <c r="C5615" s="3">
        <v>0.29129629629629628</v>
      </c>
      <c r="D5615" t="s">
        <v>31</v>
      </c>
      <c r="E5615" t="s">
        <v>29</v>
      </c>
      <c r="F5615" t="s">
        <v>17</v>
      </c>
      <c r="G5615" t="s">
        <v>10</v>
      </c>
      <c r="H5615">
        <v>94328</v>
      </c>
      <c r="I5615">
        <f>IF(Table3_1[[#This Row],[Status]]="Hired",1,0)</f>
        <v>1</v>
      </c>
      <c r="J5615" t="b">
        <f>OR((Table3_1[[#This Row],[Offered Salary]]&lt;$O$27),(Table3_1[[#This Row],[Offered Salary]]&gt;$O$28))</f>
        <v>0</v>
      </c>
      <c r="K5615" t="str">
        <f>IF(Table3_1[[#This Row],[Offered Salary]]&lt;$O$27,"Low",IF(Table3_1[[#This Row],[Offered Salary]]&gt;$O$28,"High",""))</f>
        <v/>
      </c>
      <c r="L5615" s="6">
        <f>((Table3_1[[#This Row],[Offered Salary]]-$O$25)/$O$26)</f>
        <v>1.5370066455740465</v>
      </c>
    </row>
    <row r="5616" spans="1:12" x14ac:dyDescent="0.3">
      <c r="A5616">
        <v>591543</v>
      </c>
      <c r="B5616" s="2">
        <v>41760</v>
      </c>
      <c r="C5616" s="3">
        <v>0.29502314814814817</v>
      </c>
      <c r="D5616" t="s">
        <v>31</v>
      </c>
      <c r="E5616" t="s">
        <v>27</v>
      </c>
      <c r="F5616" t="s">
        <v>17</v>
      </c>
      <c r="G5616" t="s">
        <v>10</v>
      </c>
      <c r="H5616">
        <v>29216</v>
      </c>
      <c r="I5616">
        <f>IF(Table3_1[[#This Row],[Status]]="Hired",1,0)</f>
        <v>1</v>
      </c>
      <c r="J5616" t="b">
        <f>OR((Table3_1[[#This Row],[Offered Salary]]&lt;$O$27),(Table3_1[[#This Row],[Offered Salary]]&gt;$O$28))</f>
        <v>0</v>
      </c>
      <c r="K5616" t="str">
        <f>IF(Table3_1[[#This Row],[Offered Salary]]&lt;$O$27,"Low",IF(Table3_1[[#This Row],[Offered Salary]]&gt;$O$28,"High",""))</f>
        <v/>
      </c>
      <c r="L5616" s="6">
        <f>((Table3_1[[#This Row],[Offered Salary]]-$O$25)/$O$26)</f>
        <v>-0.71987157292353865</v>
      </c>
    </row>
    <row r="5617" spans="1:12" x14ac:dyDescent="0.3">
      <c r="A5617">
        <v>778435</v>
      </c>
      <c r="B5617" s="2">
        <v>41760</v>
      </c>
      <c r="C5617" s="3">
        <v>0.28942129629629632</v>
      </c>
      <c r="D5617" t="s">
        <v>31</v>
      </c>
      <c r="E5617" t="s">
        <v>29</v>
      </c>
      <c r="F5617" t="s">
        <v>17</v>
      </c>
      <c r="G5617" t="s">
        <v>10</v>
      </c>
      <c r="H5617">
        <v>55524</v>
      </c>
      <c r="I5617">
        <f>IF(Table3_1[[#This Row],[Status]]="Hired",1,0)</f>
        <v>1</v>
      </c>
      <c r="J5617" t="b">
        <f>OR((Table3_1[[#This Row],[Offered Salary]]&lt;$O$27),(Table3_1[[#This Row],[Offered Salary]]&gt;$O$28))</f>
        <v>0</v>
      </c>
      <c r="K5617" t="str">
        <f>IF(Table3_1[[#This Row],[Offered Salary]]&lt;$O$27,"Low",IF(Table3_1[[#This Row],[Offered Salary]]&gt;$O$28,"High",""))</f>
        <v/>
      </c>
      <c r="L5617" s="6">
        <f>((Table3_1[[#This Row],[Offered Salary]]-$O$25)/$O$26)</f>
        <v>0.19200261573960289</v>
      </c>
    </row>
    <row r="5618" spans="1:12" x14ac:dyDescent="0.3">
      <c r="A5618">
        <v>356964</v>
      </c>
      <c r="B5618" s="2">
        <v>41768</v>
      </c>
      <c r="C5618" s="3">
        <v>0.99762731481481481</v>
      </c>
      <c r="D5618" t="s">
        <v>31</v>
      </c>
      <c r="E5618" t="s">
        <v>27</v>
      </c>
      <c r="F5618" t="s">
        <v>17</v>
      </c>
      <c r="G5618" t="s">
        <v>10</v>
      </c>
      <c r="H5618">
        <v>16944</v>
      </c>
      <c r="I5618">
        <f>IF(Table3_1[[#This Row],[Status]]="Hired",1,0)</f>
        <v>1</v>
      </c>
      <c r="J5618" t="b">
        <f>OR((Table3_1[[#This Row],[Offered Salary]]&lt;$O$27),(Table3_1[[#This Row],[Offered Salary]]&gt;$O$28))</f>
        <v>0</v>
      </c>
      <c r="K5618" t="str">
        <f>IF(Table3_1[[#This Row],[Offered Salary]]&lt;$O$27,"Low",IF(Table3_1[[#This Row],[Offered Salary]]&gt;$O$28,"High",""))</f>
        <v/>
      </c>
      <c r="L5618" s="6">
        <f>((Table3_1[[#This Row],[Offered Salary]]-$O$25)/$O$26)</f>
        <v>-1.1452372428062387</v>
      </c>
    </row>
    <row r="5619" spans="1:12" x14ac:dyDescent="0.3">
      <c r="A5619">
        <v>271667</v>
      </c>
      <c r="B5619" s="2">
        <v>41782</v>
      </c>
      <c r="C5619" s="3">
        <v>0.69571759259259258</v>
      </c>
      <c r="D5619" t="s">
        <v>31</v>
      </c>
      <c r="E5619" t="s">
        <v>29</v>
      </c>
      <c r="F5619" t="s">
        <v>12</v>
      </c>
      <c r="G5619" t="s">
        <v>10</v>
      </c>
      <c r="H5619">
        <v>45996</v>
      </c>
      <c r="I5619">
        <f>IF(Table3_1[[#This Row],[Status]]="Hired",1,0)</f>
        <v>1</v>
      </c>
      <c r="J5619" t="b">
        <f>OR((Table3_1[[#This Row],[Offered Salary]]&lt;$O$27),(Table3_1[[#This Row],[Offered Salary]]&gt;$O$28))</f>
        <v>0</v>
      </c>
      <c r="K5619" t="str">
        <f>IF(Table3_1[[#This Row],[Offered Salary]]&lt;$O$27,"Low",IF(Table3_1[[#This Row],[Offered Salary]]&gt;$O$28,"High",""))</f>
        <v/>
      </c>
      <c r="L5619" s="6">
        <f>((Table3_1[[#This Row],[Offered Salary]]-$O$25)/$O$26)</f>
        <v>-0.1382519558577216</v>
      </c>
    </row>
    <row r="5620" spans="1:12" x14ac:dyDescent="0.3">
      <c r="A5620">
        <v>737128</v>
      </c>
      <c r="B5620" s="2">
        <v>41786</v>
      </c>
      <c r="C5620" s="3">
        <v>0.60495370370370372</v>
      </c>
      <c r="D5620" t="s">
        <v>31</v>
      </c>
      <c r="E5620" t="s">
        <v>27</v>
      </c>
      <c r="F5620" t="s">
        <v>12</v>
      </c>
      <c r="G5620" t="s">
        <v>10</v>
      </c>
      <c r="H5620">
        <v>56931</v>
      </c>
      <c r="I5620">
        <f>IF(Table3_1[[#This Row],[Status]]="Hired",1,0)</f>
        <v>1</v>
      </c>
      <c r="J5620" t="b">
        <f>OR((Table3_1[[#This Row],[Offered Salary]]&lt;$O$27),(Table3_1[[#This Row],[Offered Salary]]&gt;$O$28))</f>
        <v>0</v>
      </c>
      <c r="K5620" t="str">
        <f>IF(Table3_1[[#This Row],[Offered Salary]]&lt;$O$27,"Low",IF(Table3_1[[#This Row],[Offered Salary]]&gt;$O$28,"High",""))</f>
        <v/>
      </c>
      <c r="L5620" s="6">
        <f>((Table3_1[[#This Row],[Offered Salary]]-$O$25)/$O$26)</f>
        <v>0.24077131664613477</v>
      </c>
    </row>
    <row r="5621" spans="1:12" x14ac:dyDescent="0.3">
      <c r="A5621">
        <v>46756</v>
      </c>
      <c r="B5621" s="2">
        <v>41766</v>
      </c>
      <c r="C5621" s="3">
        <v>0.36289351851851853</v>
      </c>
      <c r="D5621" t="s">
        <v>31</v>
      </c>
      <c r="E5621" t="s">
        <v>29</v>
      </c>
      <c r="F5621" t="s">
        <v>20</v>
      </c>
      <c r="G5621" t="s">
        <v>6</v>
      </c>
      <c r="H5621">
        <v>96923</v>
      </c>
      <c r="I5621">
        <f>IF(Table3_1[[#This Row],[Status]]="Hired",1,0)</f>
        <v>1</v>
      </c>
      <c r="J5621" t="b">
        <f>OR((Table3_1[[#This Row],[Offered Salary]]&lt;$O$27),(Table3_1[[#This Row],[Offered Salary]]&gt;$O$28))</f>
        <v>0</v>
      </c>
      <c r="K5621" t="str">
        <f>IF(Table3_1[[#This Row],[Offered Salary]]&lt;$O$27,"Low",IF(Table3_1[[#This Row],[Offered Salary]]&gt;$O$28,"High",""))</f>
        <v/>
      </c>
      <c r="L5621" s="6">
        <f>((Table3_1[[#This Row],[Offered Salary]]-$O$25)/$O$26)</f>
        <v>1.6269531834933431</v>
      </c>
    </row>
    <row r="5622" spans="1:12" x14ac:dyDescent="0.3">
      <c r="A5622">
        <v>655350</v>
      </c>
      <c r="B5622" s="2">
        <v>41777</v>
      </c>
      <c r="C5622" s="3">
        <v>0.61277777777777775</v>
      </c>
      <c r="D5622" t="s">
        <v>31</v>
      </c>
      <c r="E5622" t="s">
        <v>27</v>
      </c>
      <c r="F5622" t="s">
        <v>20</v>
      </c>
      <c r="G5622" t="s">
        <v>6</v>
      </c>
      <c r="H5622">
        <v>75932</v>
      </c>
      <c r="I5622">
        <f>IF(Table3_1[[#This Row],[Status]]="Hired",1,0)</f>
        <v>1</v>
      </c>
      <c r="J5622" t="b">
        <f>OR((Table3_1[[#This Row],[Offered Salary]]&lt;$O$27),(Table3_1[[#This Row],[Offered Salary]]&gt;$O$28))</f>
        <v>0</v>
      </c>
      <c r="K5622" t="str">
        <f>IF(Table3_1[[#This Row],[Offered Salary]]&lt;$O$27,"Low",IF(Table3_1[[#This Row],[Offered Salary]]&gt;$O$28,"High",""))</f>
        <v/>
      </c>
      <c r="L5622" s="6">
        <f>((Table3_1[[#This Row],[Offered Salary]]-$O$25)/$O$26)</f>
        <v>0.8993740784976002</v>
      </c>
    </row>
    <row r="5623" spans="1:12" x14ac:dyDescent="0.3">
      <c r="A5623">
        <v>568104</v>
      </c>
      <c r="B5623" s="2">
        <v>41779</v>
      </c>
      <c r="C5623" s="3">
        <v>0.39814814814814814</v>
      </c>
      <c r="D5623" t="s">
        <v>31</v>
      </c>
      <c r="E5623" t="s">
        <v>27</v>
      </c>
      <c r="F5623" t="s">
        <v>20</v>
      </c>
      <c r="G5623" t="s">
        <v>6</v>
      </c>
      <c r="H5623">
        <v>79823</v>
      </c>
      <c r="I5623">
        <f>IF(Table3_1[[#This Row],[Status]]="Hired",1,0)</f>
        <v>1</v>
      </c>
      <c r="J5623" t="b">
        <f>OR((Table3_1[[#This Row],[Offered Salary]]&lt;$O$27),(Table3_1[[#This Row],[Offered Salary]]&gt;$O$28))</f>
        <v>0</v>
      </c>
      <c r="K5623" t="str">
        <f>IF(Table3_1[[#This Row],[Offered Salary]]&lt;$O$27,"Low",IF(Table3_1[[#This Row],[Offered Salary]]&gt;$O$28,"High",""))</f>
        <v/>
      </c>
      <c r="L5623" s="6">
        <f>((Table3_1[[#This Row],[Offered Salary]]-$O$25)/$O$26)</f>
        <v>1.0342418931580946</v>
      </c>
    </row>
    <row r="5624" spans="1:12" x14ac:dyDescent="0.3">
      <c r="A5624">
        <v>832701</v>
      </c>
      <c r="B5624" s="2">
        <v>41761</v>
      </c>
      <c r="C5624" s="3">
        <v>0.64200231481481485</v>
      </c>
      <c r="D5624" t="s">
        <v>30</v>
      </c>
      <c r="E5624" t="s">
        <v>27</v>
      </c>
      <c r="F5624" t="s">
        <v>20</v>
      </c>
      <c r="G5624" t="s">
        <v>10</v>
      </c>
      <c r="H5624">
        <v>57093</v>
      </c>
      <c r="I5624">
        <f>IF(Table3_1[[#This Row],[Status]]="Hired",1,0)</f>
        <v>0</v>
      </c>
      <c r="J5624" t="b">
        <f>OR((Table3_1[[#This Row],[Offered Salary]]&lt;$O$27),(Table3_1[[#This Row],[Offered Salary]]&gt;$O$28))</f>
        <v>0</v>
      </c>
      <c r="K5624" t="str">
        <f>IF(Table3_1[[#This Row],[Offered Salary]]&lt;$O$27,"Low",IF(Table3_1[[#This Row],[Offered Salary]]&gt;$O$28,"High",""))</f>
        <v/>
      </c>
      <c r="L5624" s="6">
        <f>((Table3_1[[#This Row],[Offered Salary]]-$O$25)/$O$26)</f>
        <v>0.24638647623878449</v>
      </c>
    </row>
    <row r="5625" spans="1:12" x14ac:dyDescent="0.3">
      <c r="A5625">
        <v>234645</v>
      </c>
      <c r="B5625" s="2">
        <v>41769</v>
      </c>
      <c r="C5625" s="3">
        <v>0.34576388888888887</v>
      </c>
      <c r="D5625" t="s">
        <v>31</v>
      </c>
      <c r="E5625" t="s">
        <v>27</v>
      </c>
      <c r="F5625" t="s">
        <v>20</v>
      </c>
      <c r="G5625" t="s">
        <v>2</v>
      </c>
      <c r="H5625">
        <v>38225</v>
      </c>
      <c r="I5625">
        <f>IF(Table3_1[[#This Row],[Status]]="Hired",1,0)</f>
        <v>1</v>
      </c>
      <c r="J5625" t="b">
        <f>OR((Table3_1[[#This Row],[Offered Salary]]&lt;$O$27),(Table3_1[[#This Row],[Offered Salary]]&gt;$O$28))</f>
        <v>0</v>
      </c>
      <c r="K5625" t="str">
        <f>IF(Table3_1[[#This Row],[Offered Salary]]&lt;$O$27,"Low",IF(Table3_1[[#This Row],[Offered Salary]]&gt;$O$28,"High",""))</f>
        <v/>
      </c>
      <c r="L5625" s="6">
        <f>((Table3_1[[#This Row],[Offered Salary]]-$O$25)/$O$26)</f>
        <v>-0.40760630891007343</v>
      </c>
    </row>
    <row r="5626" spans="1:12" x14ac:dyDescent="0.3">
      <c r="A5626">
        <v>110203</v>
      </c>
      <c r="B5626" s="2">
        <v>41769</v>
      </c>
      <c r="C5626" s="3">
        <v>0.34664351851851855</v>
      </c>
      <c r="D5626" t="s">
        <v>31</v>
      </c>
      <c r="E5626" t="s">
        <v>29</v>
      </c>
      <c r="F5626" t="s">
        <v>20</v>
      </c>
      <c r="G5626" t="s">
        <v>2</v>
      </c>
      <c r="H5626">
        <v>57411</v>
      </c>
      <c r="I5626">
        <f>IF(Table3_1[[#This Row],[Status]]="Hired",1,0)</f>
        <v>1</v>
      </c>
      <c r="J5626" t="b">
        <f>OR((Table3_1[[#This Row],[Offered Salary]]&lt;$O$27),(Table3_1[[#This Row],[Offered Salary]]&gt;$O$28))</f>
        <v>0</v>
      </c>
      <c r="K5626" t="str">
        <f>IF(Table3_1[[#This Row],[Offered Salary]]&lt;$O$27,"Low",IF(Table3_1[[#This Row],[Offered Salary]]&gt;$O$28,"High",""))</f>
        <v/>
      </c>
      <c r="L5626" s="6">
        <f>((Table3_1[[#This Row],[Offered Salary]]-$O$25)/$O$26)</f>
        <v>0.25740882655028208</v>
      </c>
    </row>
    <row r="5627" spans="1:12" x14ac:dyDescent="0.3">
      <c r="A5627">
        <v>916251</v>
      </c>
      <c r="B5627" s="2">
        <v>41769</v>
      </c>
      <c r="C5627" s="3">
        <v>0.34704861111111113</v>
      </c>
      <c r="D5627" t="s">
        <v>31</v>
      </c>
      <c r="E5627" t="s">
        <v>27</v>
      </c>
      <c r="F5627" t="s">
        <v>20</v>
      </c>
      <c r="G5627" t="s">
        <v>2</v>
      </c>
      <c r="H5627">
        <v>49891</v>
      </c>
      <c r="I5627">
        <f>IF(Table3_1[[#This Row],[Status]]="Hired",1,0)</f>
        <v>1</v>
      </c>
      <c r="J5627" t="b">
        <f>OR((Table3_1[[#This Row],[Offered Salary]]&lt;$O$27),(Table3_1[[#This Row],[Offered Salary]]&gt;$O$28))</f>
        <v>0</v>
      </c>
      <c r="K5627" t="str">
        <f>IF(Table3_1[[#This Row],[Offered Salary]]&lt;$O$27,"Low",IF(Table3_1[[#This Row],[Offered Salary]]&gt;$O$28,"High",""))</f>
        <v/>
      </c>
      <c r="L5627" s="6">
        <f>((Table3_1[[#This Row],[Offered Salary]]-$O$25)/$O$26)</f>
        <v>-3.2454952813594016E-3</v>
      </c>
    </row>
    <row r="5628" spans="1:12" x14ac:dyDescent="0.3">
      <c r="A5628">
        <v>296670</v>
      </c>
      <c r="B5628" s="2">
        <v>41776</v>
      </c>
      <c r="C5628" s="3">
        <v>0.97515046296296293</v>
      </c>
      <c r="D5628" t="s">
        <v>30</v>
      </c>
      <c r="E5628" t="s">
        <v>28</v>
      </c>
      <c r="F5628" t="s">
        <v>20</v>
      </c>
      <c r="G5628" t="s">
        <v>2</v>
      </c>
      <c r="H5628">
        <v>71337</v>
      </c>
      <c r="I5628">
        <f>IF(Table3_1[[#This Row],[Status]]="Hired",1,0)</f>
        <v>0</v>
      </c>
      <c r="J5628" t="b">
        <f>OR((Table3_1[[#This Row],[Offered Salary]]&lt;$O$27),(Table3_1[[#This Row],[Offered Salary]]&gt;$O$28))</f>
        <v>0</v>
      </c>
      <c r="K5628" t="str">
        <f>IF(Table3_1[[#This Row],[Offered Salary]]&lt;$O$27,"Low",IF(Table3_1[[#This Row],[Offered Salary]]&gt;$O$28,"High",""))</f>
        <v/>
      </c>
      <c r="L5628" s="6">
        <f>((Table3_1[[#This Row],[Offered Salary]]-$O$25)/$O$26)</f>
        <v>0.74010458264435652</v>
      </c>
    </row>
    <row r="5629" spans="1:12" x14ac:dyDescent="0.3">
      <c r="A5629">
        <v>308808</v>
      </c>
      <c r="B5629" s="2">
        <v>41764</v>
      </c>
      <c r="C5629" s="3">
        <v>0.74356481481481485</v>
      </c>
      <c r="D5629" t="s">
        <v>31</v>
      </c>
      <c r="E5629" t="s">
        <v>27</v>
      </c>
      <c r="F5629" t="s">
        <v>17</v>
      </c>
      <c r="G5629" t="s">
        <v>10</v>
      </c>
      <c r="H5629">
        <v>59865</v>
      </c>
      <c r="I5629">
        <f>IF(Table3_1[[#This Row],[Status]]="Hired",1,0)</f>
        <v>1</v>
      </c>
      <c r="J5629" t="b">
        <f>OR((Table3_1[[#This Row],[Offered Salary]]&lt;$O$27),(Table3_1[[#This Row],[Offered Salary]]&gt;$O$28))</f>
        <v>0</v>
      </c>
      <c r="K5629" t="str">
        <f>IF(Table3_1[[#This Row],[Offered Salary]]&lt;$O$27,"Low",IF(Table3_1[[#This Row],[Offered Salary]]&gt;$O$28,"High",""))</f>
        <v/>
      </c>
      <c r="L5629" s="6">
        <f>((Table3_1[[#This Row],[Offered Salary]]-$O$25)/$O$26)</f>
        <v>0.34246809593523531</v>
      </c>
    </row>
    <row r="5630" spans="1:12" x14ac:dyDescent="0.3">
      <c r="A5630">
        <v>32890</v>
      </c>
      <c r="B5630" s="2">
        <v>41771</v>
      </c>
      <c r="C5630" s="3">
        <v>0.45664351851851853</v>
      </c>
      <c r="D5630" t="s">
        <v>31</v>
      </c>
      <c r="E5630" t="s">
        <v>29</v>
      </c>
      <c r="F5630" t="s">
        <v>17</v>
      </c>
      <c r="G5630" t="s">
        <v>10</v>
      </c>
      <c r="H5630">
        <v>86902</v>
      </c>
      <c r="I5630">
        <f>IF(Table3_1[[#This Row],[Status]]="Hired",1,0)</f>
        <v>1</v>
      </c>
      <c r="J5630" t="b">
        <f>OR((Table3_1[[#This Row],[Offered Salary]]&lt;$O$27),(Table3_1[[#This Row],[Offered Salary]]&gt;$O$28))</f>
        <v>0</v>
      </c>
      <c r="K5630" t="str">
        <f>IF(Table3_1[[#This Row],[Offered Salary]]&lt;$O$27,"Low",IF(Table3_1[[#This Row],[Offered Salary]]&gt;$O$28,"High",""))</f>
        <v/>
      </c>
      <c r="L5630" s="6">
        <f>((Table3_1[[#This Row],[Offered Salary]]-$O$25)/$O$26)</f>
        <v>1.2796105027653006</v>
      </c>
    </row>
    <row r="5631" spans="1:12" x14ac:dyDescent="0.3">
      <c r="A5631">
        <v>777717</v>
      </c>
      <c r="B5631" s="2">
        <v>41773</v>
      </c>
      <c r="C5631" s="3">
        <v>0.81710648148148146</v>
      </c>
      <c r="D5631" t="s">
        <v>30</v>
      </c>
      <c r="E5631" t="s">
        <v>27</v>
      </c>
      <c r="F5631" t="s">
        <v>17</v>
      </c>
      <c r="G5631" t="s">
        <v>10</v>
      </c>
      <c r="H5631">
        <v>49735</v>
      </c>
      <c r="I5631">
        <f>IF(Table3_1[[#This Row],[Status]]="Hired",1,0)</f>
        <v>0</v>
      </c>
      <c r="J5631" t="b">
        <f>OR((Table3_1[[#This Row],[Offered Salary]]&lt;$O$27),(Table3_1[[#This Row],[Offered Salary]]&gt;$O$28))</f>
        <v>0</v>
      </c>
      <c r="K5631" t="str">
        <f>IF(Table3_1[[#This Row],[Offered Salary]]&lt;$O$27,"Low",IF(Table3_1[[#This Row],[Offered Salary]]&gt;$O$28,"High",""))</f>
        <v/>
      </c>
      <c r="L5631" s="6">
        <f>((Table3_1[[#This Row],[Offered Salary]]-$O$25)/$O$26)</f>
        <v>-8.6526860002072836E-3</v>
      </c>
    </row>
    <row r="5632" spans="1:12" x14ac:dyDescent="0.3">
      <c r="A5632">
        <v>867722</v>
      </c>
      <c r="B5632" s="2">
        <v>41779</v>
      </c>
      <c r="C5632" s="3">
        <v>0.74968749999999995</v>
      </c>
      <c r="D5632" t="s">
        <v>31</v>
      </c>
      <c r="E5632" t="s">
        <v>29</v>
      </c>
      <c r="F5632" t="s">
        <v>17</v>
      </c>
      <c r="G5632" t="s">
        <v>10</v>
      </c>
      <c r="H5632">
        <v>73710</v>
      </c>
      <c r="I5632">
        <f>IF(Table3_1[[#This Row],[Status]]="Hired",1,0)</f>
        <v>1</v>
      </c>
      <c r="J5632" t="b">
        <f>OR((Table3_1[[#This Row],[Offered Salary]]&lt;$O$27),(Table3_1[[#This Row],[Offered Salary]]&gt;$O$28))</f>
        <v>0</v>
      </c>
      <c r="K5632" t="str">
        <f>IF(Table3_1[[#This Row],[Offered Salary]]&lt;$O$27,"Low",IF(Table3_1[[#This Row],[Offered Salary]]&gt;$O$28,"High",""))</f>
        <v/>
      </c>
      <c r="L5632" s="6">
        <f>((Table3_1[[#This Row],[Offered Salary]]-$O$25)/$O$26)</f>
        <v>0.8223562722329848</v>
      </c>
    </row>
    <row r="5633" spans="1:12" x14ac:dyDescent="0.3">
      <c r="A5633">
        <v>528833</v>
      </c>
      <c r="B5633" s="2">
        <v>41760</v>
      </c>
      <c r="C5633" s="3">
        <v>0.66825231481481484</v>
      </c>
      <c r="D5633" t="s">
        <v>31</v>
      </c>
      <c r="E5633" t="s">
        <v>27</v>
      </c>
      <c r="F5633" t="s">
        <v>20</v>
      </c>
      <c r="G5633" t="s">
        <v>10</v>
      </c>
      <c r="H5633">
        <v>10343</v>
      </c>
      <c r="I5633">
        <f>IF(Table3_1[[#This Row],[Status]]="Hired",1,0)</f>
        <v>1</v>
      </c>
      <c r="J5633" t="b">
        <f>OR((Table3_1[[#This Row],[Offered Salary]]&lt;$O$27),(Table3_1[[#This Row],[Offered Salary]]&gt;$O$28))</f>
        <v>1</v>
      </c>
      <c r="K5633" t="str">
        <f>IF(Table3_1[[#This Row],[Offered Salary]]&lt;$O$27,"Low",IF(Table3_1[[#This Row],[Offered Salary]]&gt;$O$28,"High",""))</f>
        <v>Low</v>
      </c>
      <c r="L5633" s="6">
        <f>((Table3_1[[#This Row],[Offered Salary]]-$O$25)/$O$26)</f>
        <v>-1.3740376654672315</v>
      </c>
    </row>
    <row r="5634" spans="1:12" x14ac:dyDescent="0.3">
      <c r="A5634">
        <v>154263</v>
      </c>
      <c r="B5634" s="2">
        <v>41760</v>
      </c>
      <c r="C5634" s="3">
        <v>0.66900462962962959</v>
      </c>
      <c r="D5634" t="s">
        <v>31</v>
      </c>
      <c r="E5634" t="s">
        <v>27</v>
      </c>
      <c r="F5634" t="s">
        <v>20</v>
      </c>
      <c r="G5634" t="s">
        <v>10</v>
      </c>
      <c r="H5634">
        <v>66298</v>
      </c>
      <c r="I5634">
        <f>IF(Table3_1[[#This Row],[Status]]="Hired",1,0)</f>
        <v>1</v>
      </c>
      <c r="J5634" t="b">
        <f>OR((Table3_1[[#This Row],[Offered Salary]]&lt;$O$27),(Table3_1[[#This Row],[Offered Salary]]&gt;$O$28))</f>
        <v>0</v>
      </c>
      <c r="K5634" t="str">
        <f>IF(Table3_1[[#This Row],[Offered Salary]]&lt;$O$27,"Low",IF(Table3_1[[#This Row],[Offered Salary]]&gt;$O$28,"High",""))</f>
        <v/>
      </c>
      <c r="L5634" s="6">
        <f>((Table3_1[[#This Row],[Offered Salary]]-$O$25)/$O$26)</f>
        <v>0.56544539012977646</v>
      </c>
    </row>
    <row r="5635" spans="1:12" x14ac:dyDescent="0.3">
      <c r="A5635">
        <v>132094</v>
      </c>
      <c r="B5635" s="2">
        <v>41786</v>
      </c>
      <c r="C5635" s="3">
        <v>0.390625</v>
      </c>
      <c r="D5635" t="s">
        <v>31</v>
      </c>
      <c r="E5635" t="s">
        <v>27</v>
      </c>
      <c r="F5635" t="s">
        <v>20</v>
      </c>
      <c r="G5635" t="s">
        <v>2</v>
      </c>
      <c r="H5635">
        <v>89000</v>
      </c>
      <c r="I5635">
        <f>IF(Table3_1[[#This Row],[Status]]="Hired",1,0)</f>
        <v>1</v>
      </c>
      <c r="J5635" t="b">
        <f>OR((Table3_1[[#This Row],[Offered Salary]]&lt;$O$27),(Table3_1[[#This Row],[Offered Salary]]&gt;$O$28))</f>
        <v>0</v>
      </c>
      <c r="K5635" t="str">
        <f>IF(Table3_1[[#This Row],[Offered Salary]]&lt;$O$27,"Low",IF(Table3_1[[#This Row],[Offered Salary]]&gt;$O$28,"High",""))</f>
        <v/>
      </c>
      <c r="L5635" s="6">
        <f>((Table3_1[[#This Row],[Offered Salary]]-$O$25)/$O$26)</f>
        <v>1.3523302856380113</v>
      </c>
    </row>
    <row r="5636" spans="1:12" x14ac:dyDescent="0.3">
      <c r="A5636">
        <v>848249</v>
      </c>
      <c r="B5636" s="2">
        <v>41786</v>
      </c>
      <c r="C5636" s="3">
        <v>0.39108796296296294</v>
      </c>
      <c r="D5636" t="s">
        <v>30</v>
      </c>
      <c r="E5636" t="s">
        <v>29</v>
      </c>
      <c r="F5636" t="s">
        <v>20</v>
      </c>
      <c r="G5636" t="s">
        <v>2</v>
      </c>
      <c r="H5636">
        <v>76418</v>
      </c>
      <c r="I5636">
        <f>IF(Table3_1[[#This Row],[Status]]="Hired",1,0)</f>
        <v>0</v>
      </c>
      <c r="J5636" t="b">
        <f>OR((Table3_1[[#This Row],[Offered Salary]]&lt;$O$27),(Table3_1[[#This Row],[Offered Salary]]&gt;$O$28))</f>
        <v>0</v>
      </c>
      <c r="K5636" t="str">
        <f>IF(Table3_1[[#This Row],[Offered Salary]]&lt;$O$27,"Low",IF(Table3_1[[#This Row],[Offered Salary]]&gt;$O$28,"High",""))</f>
        <v/>
      </c>
      <c r="L5636" s="6">
        <f>((Table3_1[[#This Row],[Offered Salary]]-$O$25)/$O$26)</f>
        <v>0.91621955727554938</v>
      </c>
    </row>
    <row r="5637" spans="1:12" x14ac:dyDescent="0.3">
      <c r="A5637">
        <v>223234</v>
      </c>
      <c r="B5637" s="2">
        <v>41786</v>
      </c>
      <c r="C5637" s="3">
        <v>0.38991898148148146</v>
      </c>
      <c r="D5637" t="s">
        <v>31</v>
      </c>
      <c r="E5637" t="s">
        <v>28</v>
      </c>
      <c r="F5637" t="s">
        <v>20</v>
      </c>
      <c r="G5637" t="s">
        <v>2</v>
      </c>
      <c r="H5637">
        <v>48445</v>
      </c>
      <c r="I5637">
        <f>IF(Table3_1[[#This Row],[Status]]="Hired",1,0)</f>
        <v>1</v>
      </c>
      <c r="J5637" t="b">
        <f>OR((Table3_1[[#This Row],[Offered Salary]]&lt;$O$27),(Table3_1[[#This Row],[Offered Salary]]&gt;$O$28))</f>
        <v>0</v>
      </c>
      <c r="K5637" t="str">
        <f>IF(Table3_1[[#This Row],[Offered Salary]]&lt;$O$27,"Low",IF(Table3_1[[#This Row],[Offered Salary]]&gt;$O$28,"High",""))</f>
        <v/>
      </c>
      <c r="L5637" s="6">
        <f>((Table3_1[[#This Row],[Offered Salary]]-$O$25)/$O$26)</f>
        <v>-5.3365993867603233E-2</v>
      </c>
    </row>
    <row r="5638" spans="1:12" x14ac:dyDescent="0.3">
      <c r="A5638">
        <v>522841</v>
      </c>
      <c r="B5638" s="2">
        <v>41767</v>
      </c>
      <c r="C5638" s="3">
        <v>0.62878472222222226</v>
      </c>
      <c r="D5638" t="s">
        <v>30</v>
      </c>
      <c r="E5638" t="s">
        <v>29</v>
      </c>
      <c r="F5638" t="s">
        <v>17</v>
      </c>
      <c r="G5638" t="s">
        <v>4</v>
      </c>
      <c r="H5638">
        <v>22484</v>
      </c>
      <c r="I5638">
        <f>IF(Table3_1[[#This Row],[Status]]="Hired",1,0)</f>
        <v>0</v>
      </c>
      <c r="J5638" t="b">
        <f>OR((Table3_1[[#This Row],[Offered Salary]]&lt;$O$27),(Table3_1[[#This Row],[Offered Salary]]&gt;$O$28))</f>
        <v>0</v>
      </c>
      <c r="K5638" t="str">
        <f>IF(Table3_1[[#This Row],[Offered Salary]]&lt;$O$27,"Low",IF(Table3_1[[#This Row],[Offered Salary]]&gt;$O$28,"High",""))</f>
        <v/>
      </c>
      <c r="L5638" s="6">
        <f>((Table3_1[[#This Row],[Offered Salary]]-$O$25)/$O$26)</f>
        <v>-0.95321264932920491</v>
      </c>
    </row>
    <row r="5639" spans="1:12" x14ac:dyDescent="0.3">
      <c r="A5639">
        <v>817653</v>
      </c>
      <c r="B5639" s="2">
        <v>41765</v>
      </c>
      <c r="C5639" s="3">
        <v>0.63362268518518516</v>
      </c>
      <c r="D5639" t="s">
        <v>30</v>
      </c>
      <c r="E5639" t="s">
        <v>27</v>
      </c>
      <c r="F5639" t="s">
        <v>20</v>
      </c>
      <c r="G5639" t="s">
        <v>8</v>
      </c>
      <c r="H5639">
        <v>50062</v>
      </c>
      <c r="I5639">
        <f>IF(Table3_1[[#This Row],[Status]]="Hired",1,0)</f>
        <v>0</v>
      </c>
      <c r="J5639" t="b">
        <f>OR((Table3_1[[#This Row],[Offered Salary]]&lt;$O$27),(Table3_1[[#This Row],[Offered Salary]]&gt;$O$28))</f>
        <v>0</v>
      </c>
      <c r="K5639" t="str">
        <f>IF(Table3_1[[#This Row],[Offered Salary]]&lt;$O$27,"Low",IF(Table3_1[[#This Row],[Offered Salary]]&gt;$O$28,"High",""))</f>
        <v/>
      </c>
      <c r="L5639" s="6">
        <f>((Table3_1[[#This Row],[Offered Salary]]-$O$25)/$O$26)</f>
        <v>2.6816176219930845E-3</v>
      </c>
    </row>
    <row r="5640" spans="1:12" x14ac:dyDescent="0.3">
      <c r="A5640">
        <v>708613</v>
      </c>
      <c r="B5640" s="2">
        <v>41790</v>
      </c>
      <c r="C5640" s="3">
        <v>0.46319444444444446</v>
      </c>
      <c r="D5640" t="s">
        <v>31</v>
      </c>
      <c r="E5640" t="s">
        <v>27</v>
      </c>
      <c r="F5640" t="s">
        <v>20</v>
      </c>
      <c r="G5640" t="s">
        <v>8</v>
      </c>
      <c r="H5640">
        <v>74414</v>
      </c>
      <c r="I5640">
        <f>IF(Table3_1[[#This Row],[Status]]="Hired",1,0)</f>
        <v>1</v>
      </c>
      <c r="J5640" t="b">
        <f>OR((Table3_1[[#This Row],[Offered Salary]]&lt;$O$27),(Table3_1[[#This Row],[Offered Salary]]&gt;$O$28))</f>
        <v>0</v>
      </c>
      <c r="K5640" t="str">
        <f>IF(Table3_1[[#This Row],[Offered Salary]]&lt;$O$27,"Low",IF(Table3_1[[#This Row],[Offered Salary]]&gt;$O$28,"High",""))</f>
        <v/>
      </c>
      <c r="L5640" s="6">
        <f>((Table3_1[[#This Row],[Offered Salary]]-$O$25)/$O$26)</f>
        <v>0.84675795342573423</v>
      </c>
    </row>
    <row r="5641" spans="1:12" x14ac:dyDescent="0.3">
      <c r="A5641">
        <v>385530</v>
      </c>
      <c r="B5641" s="2">
        <v>41790</v>
      </c>
      <c r="C5641" s="3">
        <v>0.46546296296296297</v>
      </c>
      <c r="D5641" t="s">
        <v>31</v>
      </c>
      <c r="E5641" t="s">
        <v>27</v>
      </c>
      <c r="F5641" t="s">
        <v>20</v>
      </c>
      <c r="G5641" t="s">
        <v>8</v>
      </c>
      <c r="H5641">
        <v>43374</v>
      </c>
      <c r="I5641">
        <f>IF(Table3_1[[#This Row],[Status]]="Hired",1,0)</f>
        <v>1</v>
      </c>
      <c r="J5641" t="b">
        <f>OR((Table3_1[[#This Row],[Offered Salary]]&lt;$O$27),(Table3_1[[#This Row],[Offered Salary]]&gt;$O$28))</f>
        <v>0</v>
      </c>
      <c r="K5641" t="str">
        <f>IF(Table3_1[[#This Row],[Offered Salary]]&lt;$O$27,"Low",IF(Table3_1[[#This Row],[Offered Salary]]&gt;$O$28,"High",""))</f>
        <v/>
      </c>
      <c r="L5641" s="6">
        <f>((Table3_1[[#This Row],[Offered Salary]]-$O$25)/$O$26)</f>
        <v>-0.22913435370912638</v>
      </c>
    </row>
    <row r="5642" spans="1:12" x14ac:dyDescent="0.3">
      <c r="A5642">
        <v>141019</v>
      </c>
      <c r="B5642" s="2">
        <v>41790</v>
      </c>
      <c r="C5642" s="3">
        <v>0.46731481481481479</v>
      </c>
      <c r="D5642" t="s">
        <v>31</v>
      </c>
      <c r="E5642" t="s">
        <v>27</v>
      </c>
      <c r="F5642" t="s">
        <v>20</v>
      </c>
      <c r="G5642" t="s">
        <v>8</v>
      </c>
      <c r="H5642">
        <v>6207</v>
      </c>
      <c r="I5642">
        <f>IF(Table3_1[[#This Row],[Status]]="Hired",1,0)</f>
        <v>1</v>
      </c>
      <c r="J5642" t="b">
        <f>OR((Table3_1[[#This Row],[Offered Salary]]&lt;$O$27),(Table3_1[[#This Row],[Offered Salary]]&gt;$O$28))</f>
        <v>1</v>
      </c>
      <c r="K5642" t="str">
        <f>IF(Table3_1[[#This Row],[Offered Salary]]&lt;$O$27,"Low",IF(Table3_1[[#This Row],[Offered Salary]]&gt;$O$28,"High",""))</f>
        <v>Low</v>
      </c>
      <c r="L5642" s="6">
        <f>((Table3_1[[#This Row],[Offered Salary]]-$O$25)/$O$26)</f>
        <v>-1.5173975424746342</v>
      </c>
    </row>
    <row r="5643" spans="1:12" x14ac:dyDescent="0.3">
      <c r="A5643">
        <v>793738</v>
      </c>
      <c r="B5643" s="2">
        <v>41794</v>
      </c>
      <c r="C5643" s="3">
        <v>0.5650115740740741</v>
      </c>
      <c r="D5643" t="s">
        <v>31</v>
      </c>
      <c r="E5643" t="s">
        <v>29</v>
      </c>
      <c r="F5643" t="s">
        <v>20</v>
      </c>
      <c r="G5643" t="s">
        <v>8</v>
      </c>
      <c r="H5643">
        <v>47365</v>
      </c>
      <c r="I5643">
        <f>IF(Table3_1[[#This Row],[Status]]="Hired",1,0)</f>
        <v>1</v>
      </c>
      <c r="J5643" t="b">
        <f>OR((Table3_1[[#This Row],[Offered Salary]]&lt;$O$27),(Table3_1[[#This Row],[Offered Salary]]&gt;$O$28))</f>
        <v>0</v>
      </c>
      <c r="K5643" t="str">
        <f>IF(Table3_1[[#This Row],[Offered Salary]]&lt;$O$27,"Low",IF(Table3_1[[#This Row],[Offered Salary]]&gt;$O$28,"High",""))</f>
        <v/>
      </c>
      <c r="L5643" s="6">
        <f>((Table3_1[[#This Row],[Offered Salary]]-$O$25)/$O$26)</f>
        <v>-9.0800391151934723E-2</v>
      </c>
    </row>
    <row r="5644" spans="1:12" x14ac:dyDescent="0.3">
      <c r="A5644">
        <v>974594</v>
      </c>
      <c r="B5644" s="2">
        <v>41808</v>
      </c>
      <c r="C5644" s="3">
        <v>0.48207175925925927</v>
      </c>
      <c r="D5644" t="s">
        <v>30</v>
      </c>
      <c r="E5644" t="s">
        <v>27</v>
      </c>
      <c r="F5644" t="s">
        <v>20</v>
      </c>
      <c r="G5644" t="s">
        <v>10</v>
      </c>
      <c r="H5644">
        <v>46548</v>
      </c>
      <c r="I5644">
        <f>IF(Table3_1[[#This Row],[Status]]="Hired",1,0)</f>
        <v>0</v>
      </c>
      <c r="J5644" t="b">
        <f>OR((Table3_1[[#This Row],[Offered Salary]]&lt;$O$27),(Table3_1[[#This Row],[Offered Salary]]&gt;$O$28))</f>
        <v>0</v>
      </c>
      <c r="K5644" t="str">
        <f>IF(Table3_1[[#This Row],[Offered Salary]]&lt;$O$27,"Low",IF(Table3_1[[#This Row],[Offered Salary]]&gt;$O$28,"High",""))</f>
        <v/>
      </c>
      <c r="L5644" s="6">
        <f>((Table3_1[[#This Row],[Offered Salary]]-$O$25)/$O$26)</f>
        <v>-0.11911881946795215</v>
      </c>
    </row>
    <row r="5645" spans="1:12" x14ac:dyDescent="0.3">
      <c r="A5645">
        <v>418576</v>
      </c>
      <c r="B5645" s="2">
        <v>41768</v>
      </c>
      <c r="C5645" s="3">
        <v>0.39577546296296295</v>
      </c>
      <c r="D5645" t="s">
        <v>31</v>
      </c>
      <c r="E5645" t="s">
        <v>27</v>
      </c>
      <c r="F5645" t="s">
        <v>20</v>
      </c>
      <c r="G5645" t="s">
        <v>1</v>
      </c>
      <c r="H5645">
        <v>20776</v>
      </c>
      <c r="I5645">
        <f>IF(Table3_1[[#This Row],[Status]]="Hired",1,0)</f>
        <v>1</v>
      </c>
      <c r="J5645" t="b">
        <f>OR((Table3_1[[#This Row],[Offered Salary]]&lt;$O$27),(Table3_1[[#This Row],[Offered Salary]]&gt;$O$28))</f>
        <v>0</v>
      </c>
      <c r="K5645" t="str">
        <f>IF(Table3_1[[#This Row],[Offered Salary]]&lt;$O$27,"Low",IF(Table3_1[[#This Row],[Offered Salary]]&gt;$O$28,"High",""))</f>
        <v/>
      </c>
      <c r="L5645" s="6">
        <f>((Table3_1[[#This Row],[Offered Salary]]-$O$25)/$O$26)</f>
        <v>-1.0124144554047958</v>
      </c>
    </row>
    <row r="5646" spans="1:12" x14ac:dyDescent="0.3">
      <c r="A5646">
        <v>932712</v>
      </c>
      <c r="B5646" s="2">
        <v>41768</v>
      </c>
      <c r="C5646" s="3">
        <v>0.43048611111111112</v>
      </c>
      <c r="D5646" t="s">
        <v>31</v>
      </c>
      <c r="E5646" t="s">
        <v>27</v>
      </c>
      <c r="F5646" t="s">
        <v>20</v>
      </c>
      <c r="G5646" t="s">
        <v>1</v>
      </c>
      <c r="H5646">
        <v>97708</v>
      </c>
      <c r="I5646">
        <f>IF(Table3_1[[#This Row],[Status]]="Hired",1,0)</f>
        <v>1</v>
      </c>
      <c r="J5646" t="b">
        <f>OR((Table3_1[[#This Row],[Offered Salary]]&lt;$O$27),(Table3_1[[#This Row],[Offered Salary]]&gt;$O$28))</f>
        <v>0</v>
      </c>
      <c r="K5646" t="str">
        <f>IF(Table3_1[[#This Row],[Offered Salary]]&lt;$O$27,"Low",IF(Table3_1[[#This Row],[Offered Salary]]&gt;$O$28,"High",""))</f>
        <v/>
      </c>
      <c r="L5646" s="6">
        <f>((Table3_1[[#This Row],[Offered Salary]]-$O$25)/$O$26)</f>
        <v>1.6541624444824174</v>
      </c>
    </row>
    <row r="5647" spans="1:12" x14ac:dyDescent="0.3">
      <c r="A5647">
        <v>566874</v>
      </c>
      <c r="B5647" s="2">
        <v>41761</v>
      </c>
      <c r="C5647" s="3">
        <v>0.47296296296296297</v>
      </c>
      <c r="D5647" t="s">
        <v>31</v>
      </c>
      <c r="E5647" t="s">
        <v>27</v>
      </c>
      <c r="F5647" t="s">
        <v>12</v>
      </c>
      <c r="G5647" t="s">
        <v>2</v>
      </c>
      <c r="H5647">
        <v>68740</v>
      </c>
      <c r="I5647">
        <f>IF(Table3_1[[#This Row],[Status]]="Hired",1,0)</f>
        <v>1</v>
      </c>
      <c r="J5647" t="b">
        <f>OR((Table3_1[[#This Row],[Offered Salary]]&lt;$O$27),(Table3_1[[#This Row],[Offered Salary]]&gt;$O$28))</f>
        <v>0</v>
      </c>
      <c r="K5647" t="str">
        <f>IF(Table3_1[[#This Row],[Offered Salary]]&lt;$O$27,"Low",IF(Table3_1[[#This Row],[Offered Salary]]&gt;$O$28,"High",""))</f>
        <v/>
      </c>
      <c r="L5647" s="6">
        <f>((Table3_1[[#This Row],[Offered Salary]]-$O$25)/$O$26)</f>
        <v>0.65008872176712607</v>
      </c>
    </row>
    <row r="5648" spans="1:12" x14ac:dyDescent="0.3">
      <c r="A5648">
        <v>975136</v>
      </c>
      <c r="B5648" s="2">
        <v>41761</v>
      </c>
      <c r="C5648" s="3">
        <v>0.47337962962962965</v>
      </c>
      <c r="D5648" t="s">
        <v>31</v>
      </c>
      <c r="E5648" t="s">
        <v>27</v>
      </c>
      <c r="F5648" t="s">
        <v>12</v>
      </c>
      <c r="G5648" t="s">
        <v>2</v>
      </c>
      <c r="H5648">
        <v>91958</v>
      </c>
      <c r="I5648">
        <f>IF(Table3_1[[#This Row],[Status]]="Hired",1,0)</f>
        <v>1</v>
      </c>
      <c r="J5648" t="b">
        <f>OR((Table3_1[[#This Row],[Offered Salary]]&lt;$O$27),(Table3_1[[#This Row],[Offered Salary]]&gt;$O$28))</f>
        <v>0</v>
      </c>
      <c r="K5648" t="str">
        <f>IF(Table3_1[[#This Row],[Offered Salary]]&lt;$O$27,"Low",IF(Table3_1[[#This Row],[Offered Salary]]&gt;$O$28,"High",""))</f>
        <v/>
      </c>
      <c r="L5648" s="6">
        <f>((Table3_1[[#This Row],[Offered Salary]]-$O$25)/$O$26)</f>
        <v>1.4548589404223191</v>
      </c>
    </row>
    <row r="5649" spans="1:12" x14ac:dyDescent="0.3">
      <c r="A5649">
        <v>722596</v>
      </c>
      <c r="B5649" s="2">
        <v>41761</v>
      </c>
      <c r="C5649" s="3">
        <v>0.47385416666666669</v>
      </c>
      <c r="D5649" t="s">
        <v>31</v>
      </c>
      <c r="E5649" t="s">
        <v>29</v>
      </c>
      <c r="F5649" t="s">
        <v>12</v>
      </c>
      <c r="G5649" t="s">
        <v>2</v>
      </c>
      <c r="H5649">
        <v>58496</v>
      </c>
      <c r="I5649">
        <f>IF(Table3_1[[#This Row],[Status]]="Hired",1,0)</f>
        <v>1</v>
      </c>
      <c r="J5649" t="b">
        <f>OR((Table3_1[[#This Row],[Offered Salary]]&lt;$O$27),(Table3_1[[#This Row],[Offered Salary]]&gt;$O$28))</f>
        <v>0</v>
      </c>
      <c r="K5649" t="str">
        <f>IF(Table3_1[[#This Row],[Offered Salary]]&lt;$O$27,"Low",IF(Table3_1[[#This Row],[Offered Salary]]&gt;$O$28,"High",""))</f>
        <v/>
      </c>
      <c r="L5649" s="6">
        <f>((Table3_1[[#This Row],[Offered Salary]]-$O$25)/$O$26)</f>
        <v>0.29501653122944843</v>
      </c>
    </row>
    <row r="5650" spans="1:12" x14ac:dyDescent="0.3">
      <c r="A5650">
        <v>411974</v>
      </c>
      <c r="B5650" s="2">
        <v>41761</v>
      </c>
      <c r="C5650" s="3">
        <v>0.47098379629629628</v>
      </c>
      <c r="D5650" t="s">
        <v>31</v>
      </c>
      <c r="E5650" t="s">
        <v>29</v>
      </c>
      <c r="F5650" t="s">
        <v>12</v>
      </c>
      <c r="G5650" t="s">
        <v>2</v>
      </c>
      <c r="H5650">
        <v>52331</v>
      </c>
      <c r="I5650">
        <f>IF(Table3_1[[#This Row],[Status]]="Hired",1,0)</f>
        <v>1</v>
      </c>
      <c r="J5650" t="b">
        <f>OR((Table3_1[[#This Row],[Offered Salary]]&lt;$O$27),(Table3_1[[#This Row],[Offered Salary]]&gt;$O$28))</f>
        <v>0</v>
      </c>
      <c r="K5650" t="str">
        <f>IF(Table3_1[[#This Row],[Offered Salary]]&lt;$O$27,"Low",IF(Table3_1[[#This Row],[Offered Salary]]&gt;$O$28,"High",""))</f>
        <v/>
      </c>
      <c r="L5650" s="6">
        <f>((Table3_1[[#This Row],[Offered Salary]]-$O$25)/$O$26)</f>
        <v>8.132851339805619E-2</v>
      </c>
    </row>
    <row r="5651" spans="1:12" x14ac:dyDescent="0.3">
      <c r="A5651">
        <v>552288</v>
      </c>
      <c r="B5651" s="2">
        <v>41769</v>
      </c>
      <c r="C5651" s="3">
        <v>0.47718749999999999</v>
      </c>
      <c r="D5651" t="s">
        <v>30</v>
      </c>
      <c r="E5651" t="s">
        <v>27</v>
      </c>
      <c r="F5651" t="s">
        <v>12</v>
      </c>
      <c r="G5651" t="s">
        <v>4</v>
      </c>
      <c r="H5651">
        <v>95689</v>
      </c>
      <c r="I5651">
        <f>IF(Table3_1[[#This Row],[Status]]="Hired",1,0)</f>
        <v>0</v>
      </c>
      <c r="J5651" t="b">
        <f>OR((Table3_1[[#This Row],[Offered Salary]]&lt;$O$27),(Table3_1[[#This Row],[Offered Salary]]&gt;$O$28))</f>
        <v>0</v>
      </c>
      <c r="K5651" t="str">
        <f>IF(Table3_1[[#This Row],[Offered Salary]]&lt;$O$27,"Low",IF(Table3_1[[#This Row],[Offered Salary]]&gt;$O$28,"High",""))</f>
        <v/>
      </c>
      <c r="L5651" s="6">
        <f>((Table3_1[[#This Row],[Offered Salary]]-$O$25)/$O$26)</f>
        <v>1.5841809184480977</v>
      </c>
    </row>
    <row r="5652" spans="1:12" x14ac:dyDescent="0.3">
      <c r="A5652">
        <v>762227</v>
      </c>
      <c r="B5652" s="2">
        <v>41771</v>
      </c>
      <c r="C5652" s="3">
        <v>0.95540509259259254</v>
      </c>
      <c r="D5652" t="s">
        <v>30</v>
      </c>
      <c r="E5652" t="s">
        <v>29</v>
      </c>
      <c r="F5652" t="s">
        <v>12</v>
      </c>
      <c r="G5652" t="s">
        <v>2</v>
      </c>
      <c r="H5652">
        <v>42288</v>
      </c>
      <c r="I5652">
        <f>IF(Table3_1[[#This Row],[Status]]="Hired",1,0)</f>
        <v>0</v>
      </c>
      <c r="J5652" t="b">
        <f>OR((Table3_1[[#This Row],[Offered Salary]]&lt;$O$27),(Table3_1[[#This Row],[Offered Salary]]&gt;$O$28))</f>
        <v>0</v>
      </c>
      <c r="K5652" t="str">
        <f>IF(Table3_1[[#This Row],[Offered Salary]]&lt;$O$27,"Low",IF(Table3_1[[#This Row],[Offered Salary]]&gt;$O$28,"High",""))</f>
        <v/>
      </c>
      <c r="L5652" s="6">
        <f>((Table3_1[[#This Row],[Offered Salary]]-$O$25)/$O$26)</f>
        <v>-0.2667767198672597</v>
      </c>
    </row>
    <row r="5653" spans="1:12" x14ac:dyDescent="0.3">
      <c r="A5653">
        <v>402204</v>
      </c>
      <c r="B5653" s="2">
        <v>41780</v>
      </c>
      <c r="C5653" s="3">
        <v>0.40100694444444446</v>
      </c>
      <c r="D5653" t="s">
        <v>31</v>
      </c>
      <c r="E5653" t="s">
        <v>27</v>
      </c>
      <c r="F5653" t="s">
        <v>12</v>
      </c>
      <c r="G5653" t="s">
        <v>4</v>
      </c>
      <c r="H5653">
        <v>91680</v>
      </c>
      <c r="I5653">
        <f>IF(Table3_1[[#This Row],[Status]]="Hired",1,0)</f>
        <v>1</v>
      </c>
      <c r="J5653" t="b">
        <f>OR((Table3_1[[#This Row],[Offered Salary]]&lt;$O$27),(Table3_1[[#This Row],[Offered Salary]]&gt;$O$28))</f>
        <v>0</v>
      </c>
      <c r="K5653" t="str">
        <f>IF(Table3_1[[#This Row],[Offered Salary]]&lt;$O$27,"Low",IF(Table3_1[[#This Row],[Offered Salary]]&gt;$O$28,"High",""))</f>
        <v/>
      </c>
      <c r="L5653" s="6">
        <f>((Table3_1[[#This Row],[Offered Salary]]-$O$25)/$O$26)</f>
        <v>1.4452230492695004</v>
      </c>
    </row>
    <row r="5654" spans="1:12" x14ac:dyDescent="0.3">
      <c r="A5654">
        <v>888494</v>
      </c>
      <c r="B5654" s="2">
        <v>41789</v>
      </c>
      <c r="C5654" s="3">
        <v>0.70434027777777775</v>
      </c>
      <c r="D5654" t="s">
        <v>31</v>
      </c>
      <c r="E5654" t="s">
        <v>29</v>
      </c>
      <c r="F5654" t="s">
        <v>12</v>
      </c>
      <c r="G5654" t="s">
        <v>2</v>
      </c>
      <c r="H5654">
        <v>60155</v>
      </c>
      <c r="I5654">
        <f>IF(Table3_1[[#This Row],[Status]]="Hired",1,0)</f>
        <v>1</v>
      </c>
      <c r="J5654" t="b">
        <f>OR((Table3_1[[#This Row],[Offered Salary]]&lt;$O$27),(Table3_1[[#This Row],[Offered Salary]]&gt;$O$28))</f>
        <v>0</v>
      </c>
      <c r="K5654" t="str">
        <f>IF(Table3_1[[#This Row],[Offered Salary]]&lt;$O$27,"Low",IF(Table3_1[[#This Row],[Offered Salary]]&gt;$O$28,"High",""))</f>
        <v/>
      </c>
      <c r="L5654" s="6">
        <f>((Table3_1[[#This Row],[Offered Salary]]-$O$25)/$O$26)</f>
        <v>0.35251992483565764</v>
      </c>
    </row>
    <row r="5655" spans="1:12" x14ac:dyDescent="0.3">
      <c r="A5655">
        <v>898678</v>
      </c>
      <c r="B5655" s="2">
        <v>41789</v>
      </c>
      <c r="C5655" s="3">
        <v>0.70534722222222224</v>
      </c>
      <c r="D5655" t="s">
        <v>31</v>
      </c>
      <c r="E5655" t="s">
        <v>29</v>
      </c>
      <c r="F5655" t="s">
        <v>12</v>
      </c>
      <c r="G5655" t="s">
        <v>2</v>
      </c>
      <c r="H5655">
        <v>43006</v>
      </c>
      <c r="I5655">
        <f>IF(Table3_1[[#This Row],[Status]]="Hired",1,0)</f>
        <v>1</v>
      </c>
      <c r="J5655" t="b">
        <f>OR((Table3_1[[#This Row],[Offered Salary]]&lt;$O$27),(Table3_1[[#This Row],[Offered Salary]]&gt;$O$28))</f>
        <v>0</v>
      </c>
      <c r="K5655" t="str">
        <f>IF(Table3_1[[#This Row],[Offered Salary]]&lt;$O$27,"Low",IF(Table3_1[[#This Row],[Offered Salary]]&gt;$O$28,"High",""))</f>
        <v/>
      </c>
      <c r="L5655" s="6">
        <f>((Table3_1[[#This Row],[Offered Salary]]-$O$25)/$O$26)</f>
        <v>-0.24188977796897265</v>
      </c>
    </row>
    <row r="5656" spans="1:12" x14ac:dyDescent="0.3">
      <c r="A5656">
        <v>60203</v>
      </c>
      <c r="B5656" s="2">
        <v>41813</v>
      </c>
      <c r="C5656" s="3">
        <v>0.63078703703703709</v>
      </c>
      <c r="D5656" t="s">
        <v>31</v>
      </c>
      <c r="E5656" t="s">
        <v>27</v>
      </c>
      <c r="F5656" t="s">
        <v>12</v>
      </c>
      <c r="G5656" t="s">
        <v>2</v>
      </c>
      <c r="H5656">
        <v>29486</v>
      </c>
      <c r="I5656">
        <f>IF(Table3_1[[#This Row],[Status]]="Hired",1,0)</f>
        <v>1</v>
      </c>
      <c r="J5656" t="b">
        <f>OR((Table3_1[[#This Row],[Offered Salary]]&lt;$O$27),(Table3_1[[#This Row],[Offered Salary]]&gt;$O$28))</f>
        <v>0</v>
      </c>
      <c r="K5656" t="str">
        <f>IF(Table3_1[[#This Row],[Offered Salary]]&lt;$O$27,"Low",IF(Table3_1[[#This Row],[Offered Salary]]&gt;$O$28,"High",""))</f>
        <v/>
      </c>
      <c r="L5656" s="6">
        <f>((Table3_1[[#This Row],[Offered Salary]]-$O$25)/$O$26)</f>
        <v>-0.7105129736024558</v>
      </c>
    </row>
    <row r="5657" spans="1:12" x14ac:dyDescent="0.3">
      <c r="A5657">
        <v>524586</v>
      </c>
      <c r="B5657" s="2">
        <v>41813</v>
      </c>
      <c r="C5657" s="3">
        <v>0.63113425925925926</v>
      </c>
      <c r="D5657" t="s">
        <v>31</v>
      </c>
      <c r="E5657" t="s">
        <v>27</v>
      </c>
      <c r="F5657" t="s">
        <v>12</v>
      </c>
      <c r="G5657" t="s">
        <v>2</v>
      </c>
      <c r="H5657">
        <v>73138</v>
      </c>
      <c r="I5657">
        <f>IF(Table3_1[[#This Row],[Status]]="Hired",1,0)</f>
        <v>1</v>
      </c>
      <c r="J5657" t="b">
        <f>OR((Table3_1[[#This Row],[Offered Salary]]&lt;$O$27),(Table3_1[[#This Row],[Offered Salary]]&gt;$O$28))</f>
        <v>0</v>
      </c>
      <c r="K5657" t="str">
        <f>IF(Table3_1[[#This Row],[Offered Salary]]&lt;$O$27,"Low",IF(Table3_1[[#This Row],[Offered Salary]]&gt;$O$28,"High",""))</f>
        <v/>
      </c>
      <c r="L5657" s="6">
        <f>((Table3_1[[#This Row],[Offered Salary]]-$O$25)/$O$26)</f>
        <v>0.80252990626387599</v>
      </c>
    </row>
    <row r="5658" spans="1:12" x14ac:dyDescent="0.3">
      <c r="A5658">
        <v>618905</v>
      </c>
      <c r="B5658" s="2">
        <v>41815</v>
      </c>
      <c r="C5658" s="3">
        <v>0.12027777777777778</v>
      </c>
      <c r="D5658" t="s">
        <v>31</v>
      </c>
      <c r="E5658" t="s">
        <v>27</v>
      </c>
      <c r="F5658" t="s">
        <v>12</v>
      </c>
      <c r="G5658" t="s">
        <v>2</v>
      </c>
      <c r="H5658">
        <v>34966</v>
      </c>
      <c r="I5658">
        <f>IF(Table3_1[[#This Row],[Status]]="Hired",1,0)</f>
        <v>1</v>
      </c>
      <c r="J5658" t="b">
        <f>OR((Table3_1[[#This Row],[Offered Salary]]&lt;$O$27),(Table3_1[[#This Row],[Offered Salary]]&gt;$O$28))</f>
        <v>0</v>
      </c>
      <c r="K5658" t="str">
        <f>IF(Table3_1[[#This Row],[Offered Salary]]&lt;$O$27,"Low",IF(Table3_1[[#This Row],[Offered Salary]]&gt;$O$28,"High",""))</f>
        <v/>
      </c>
      <c r="L5658" s="6">
        <f>((Table3_1[[#This Row],[Offered Salary]]-$O$25)/$O$26)</f>
        <v>-0.52056806886344043</v>
      </c>
    </row>
    <row r="5659" spans="1:12" x14ac:dyDescent="0.3">
      <c r="A5659">
        <v>971748</v>
      </c>
      <c r="B5659" s="2">
        <v>41823</v>
      </c>
      <c r="C5659" s="3">
        <v>0.72667824074074072</v>
      </c>
      <c r="D5659" t="s">
        <v>31</v>
      </c>
      <c r="E5659" t="s">
        <v>29</v>
      </c>
      <c r="F5659" t="s">
        <v>12</v>
      </c>
      <c r="G5659" t="s">
        <v>2</v>
      </c>
      <c r="H5659">
        <v>40614</v>
      </c>
      <c r="I5659">
        <f>IF(Table3_1[[#This Row],[Status]]="Hired",1,0)</f>
        <v>1</v>
      </c>
      <c r="J5659" t="b">
        <f>OR((Table3_1[[#This Row],[Offered Salary]]&lt;$O$27),(Table3_1[[#This Row],[Offered Salary]]&gt;$O$28))</f>
        <v>0</v>
      </c>
      <c r="K5659" t="str">
        <f>IF(Table3_1[[#This Row],[Offered Salary]]&lt;$O$27,"Low",IF(Table3_1[[#This Row],[Offered Salary]]&gt;$O$28,"High",""))</f>
        <v/>
      </c>
      <c r="L5659" s="6">
        <f>((Table3_1[[#This Row],[Offered Salary]]-$O$25)/$O$26)</f>
        <v>-0.3248000356579735</v>
      </c>
    </row>
    <row r="5660" spans="1:12" x14ac:dyDescent="0.3">
      <c r="A5660">
        <v>612069</v>
      </c>
      <c r="B5660" s="2">
        <v>41823</v>
      </c>
      <c r="C5660" s="3">
        <v>0.72869212962962959</v>
      </c>
      <c r="D5660" t="s">
        <v>30</v>
      </c>
      <c r="E5660" t="s">
        <v>27</v>
      </c>
      <c r="F5660" t="s">
        <v>12</v>
      </c>
      <c r="G5660" t="s">
        <v>2</v>
      </c>
      <c r="H5660">
        <v>88981</v>
      </c>
      <c r="I5660">
        <f>IF(Table3_1[[#This Row],[Status]]="Hired",1,0)</f>
        <v>0</v>
      </c>
      <c r="J5660" t="b">
        <f>OR((Table3_1[[#This Row],[Offered Salary]]&lt;$O$27),(Table3_1[[#This Row],[Offered Salary]]&gt;$O$28))</f>
        <v>0</v>
      </c>
      <c r="K5660" t="str">
        <f>IF(Table3_1[[#This Row],[Offered Salary]]&lt;$O$27,"Low",IF(Table3_1[[#This Row],[Offered Salary]]&gt;$O$28,"High",""))</f>
        <v/>
      </c>
      <c r="L5660" s="6">
        <f>((Table3_1[[#This Row],[Offered Salary]]-$O$25)/$O$26)</f>
        <v>1.3516717175376387</v>
      </c>
    </row>
    <row r="5661" spans="1:12" x14ac:dyDescent="0.3">
      <c r="A5661">
        <v>190045</v>
      </c>
      <c r="B5661" s="2">
        <v>41777</v>
      </c>
      <c r="C5661" s="3">
        <v>0.5384606481481482</v>
      </c>
      <c r="D5661" t="s">
        <v>31</v>
      </c>
      <c r="E5661" t="s">
        <v>29</v>
      </c>
      <c r="F5661" t="s">
        <v>15</v>
      </c>
      <c r="G5661" t="s">
        <v>2</v>
      </c>
      <c r="H5661">
        <v>57636</v>
      </c>
      <c r="I5661">
        <f>IF(Table3_1[[#This Row],[Status]]="Hired",1,0)</f>
        <v>1</v>
      </c>
      <c r="J5661" t="b">
        <f>OR((Table3_1[[#This Row],[Offered Salary]]&lt;$O$27),(Table3_1[[#This Row],[Offered Salary]]&gt;$O$28))</f>
        <v>0</v>
      </c>
      <c r="K5661" t="str">
        <f>IF(Table3_1[[#This Row],[Offered Salary]]&lt;$O$27,"Low",IF(Table3_1[[#This Row],[Offered Salary]]&gt;$O$28,"High",""))</f>
        <v/>
      </c>
      <c r="L5661" s="6">
        <f>((Table3_1[[#This Row],[Offered Salary]]-$O$25)/$O$26)</f>
        <v>0.26520765931785117</v>
      </c>
    </row>
    <row r="5662" spans="1:12" x14ac:dyDescent="0.3">
      <c r="A5662">
        <v>679004</v>
      </c>
      <c r="B5662" s="2">
        <v>41794</v>
      </c>
      <c r="C5662" s="3">
        <v>0.71821759259259255</v>
      </c>
      <c r="D5662" t="s">
        <v>31</v>
      </c>
      <c r="E5662" t="s">
        <v>27</v>
      </c>
      <c r="F5662" t="s">
        <v>15</v>
      </c>
      <c r="G5662" t="s">
        <v>2</v>
      </c>
      <c r="H5662">
        <v>8974</v>
      </c>
      <c r="I5662">
        <f>IF(Table3_1[[#This Row],[Status]]="Hired",1,0)</f>
        <v>1</v>
      </c>
      <c r="J5662" t="b">
        <f>OR((Table3_1[[#This Row],[Offered Salary]]&lt;$O$27),(Table3_1[[#This Row],[Offered Salary]]&gt;$O$28))</f>
        <v>1</v>
      </c>
      <c r="K5662" t="str">
        <f>IF(Table3_1[[#This Row],[Offered Salary]]&lt;$O$27,"Low",IF(Table3_1[[#This Row],[Offered Salary]]&gt;$O$28,"High",""))</f>
        <v>Low</v>
      </c>
      <c r="L5662" s="6">
        <f>((Table3_1[[#This Row],[Offered Salary]]-$O$25)/$O$26)</f>
        <v>-1.4214892301730182</v>
      </c>
    </row>
    <row r="5663" spans="1:12" x14ac:dyDescent="0.3">
      <c r="A5663">
        <v>658132</v>
      </c>
      <c r="B5663" s="2">
        <v>41782</v>
      </c>
      <c r="C5663" s="3">
        <v>0.65837962962962959</v>
      </c>
      <c r="D5663" t="s">
        <v>30</v>
      </c>
      <c r="E5663" t="s">
        <v>29</v>
      </c>
      <c r="F5663" t="s">
        <v>17</v>
      </c>
      <c r="G5663" t="s">
        <v>5</v>
      </c>
      <c r="H5663">
        <v>10789</v>
      </c>
      <c r="I5663">
        <f>IF(Table3_1[[#This Row],[Status]]="Hired",1,0)</f>
        <v>0</v>
      </c>
      <c r="J5663" t="b">
        <f>OR((Table3_1[[#This Row],[Offered Salary]]&lt;$O$27),(Table3_1[[#This Row],[Offered Salary]]&gt;$O$28))</f>
        <v>1</v>
      </c>
      <c r="K5663" t="str">
        <f>IF(Table3_1[[#This Row],[Offered Salary]]&lt;$O$27,"Low",IF(Table3_1[[#This Row],[Offered Salary]]&gt;$O$28,"High",""))</f>
        <v>Low</v>
      </c>
      <c r="L5663" s="6">
        <f>((Table3_1[[#This Row],[Offered Salary]]-$O$25)/$O$26)</f>
        <v>-1.3585786458479612</v>
      </c>
    </row>
    <row r="5664" spans="1:12" x14ac:dyDescent="0.3">
      <c r="A5664">
        <v>998761</v>
      </c>
      <c r="B5664" s="2">
        <v>41782</v>
      </c>
      <c r="C5664" s="3">
        <v>0.65879629629629632</v>
      </c>
      <c r="D5664" t="s">
        <v>31</v>
      </c>
      <c r="E5664" t="s">
        <v>29</v>
      </c>
      <c r="F5664" t="s">
        <v>17</v>
      </c>
      <c r="G5664" t="s">
        <v>5</v>
      </c>
      <c r="H5664">
        <v>1422</v>
      </c>
      <c r="I5664">
        <f>IF(Table3_1[[#This Row],[Status]]="Hired",1,0)</f>
        <v>1</v>
      </c>
      <c r="J5664" t="b">
        <f>OR((Table3_1[[#This Row],[Offered Salary]]&lt;$O$27),(Table3_1[[#This Row],[Offered Salary]]&gt;$O$28))</f>
        <v>1</v>
      </c>
      <c r="K5664" t="str">
        <f>IF(Table3_1[[#This Row],[Offered Salary]]&lt;$O$27,"Low",IF(Table3_1[[#This Row],[Offered Salary]]&gt;$O$28,"High",""))</f>
        <v>Low</v>
      </c>
      <c r="L5664" s="6">
        <f>((Table3_1[[#This Row],[Offered Salary]]-$O$25)/$O$26)</f>
        <v>-1.6832527193316029</v>
      </c>
    </row>
    <row r="5665" spans="1:12" x14ac:dyDescent="0.3">
      <c r="A5665">
        <v>813464</v>
      </c>
      <c r="B5665" s="2">
        <v>41789</v>
      </c>
      <c r="C5665" s="3">
        <v>0.56480324074074073</v>
      </c>
      <c r="D5665" t="s">
        <v>30</v>
      </c>
      <c r="E5665" t="s">
        <v>29</v>
      </c>
      <c r="F5665" t="s">
        <v>17</v>
      </c>
      <c r="G5665" t="s">
        <v>2</v>
      </c>
      <c r="H5665">
        <v>27359</v>
      </c>
      <c r="I5665">
        <f>IF(Table3_1[[#This Row],[Status]]="Hired",1,0)</f>
        <v>0</v>
      </c>
      <c r="J5665" t="b">
        <f>OR((Table3_1[[#This Row],[Offered Salary]]&lt;$O$27),(Table3_1[[#This Row],[Offered Salary]]&gt;$O$28))</f>
        <v>0</v>
      </c>
      <c r="K5665" t="str">
        <f>IF(Table3_1[[#This Row],[Offered Salary]]&lt;$O$27,"Low",IF(Table3_1[[#This Row],[Offered Salary]]&gt;$O$28,"High",""))</f>
        <v/>
      </c>
      <c r="L5665" s="6">
        <f>((Table3_1[[#This Row],[Offered Salary]]-$O$25)/$O$26)</f>
        <v>-0.78423793936520858</v>
      </c>
    </row>
    <row r="5666" spans="1:12" x14ac:dyDescent="0.3">
      <c r="A5666">
        <v>381255</v>
      </c>
      <c r="B5666" s="2">
        <v>41797</v>
      </c>
      <c r="C5666" s="3">
        <v>0.63290509259259264</v>
      </c>
      <c r="D5666" t="s">
        <v>31</v>
      </c>
      <c r="E5666" t="s">
        <v>27</v>
      </c>
      <c r="F5666" t="s">
        <v>20</v>
      </c>
      <c r="G5666" t="s">
        <v>4</v>
      </c>
      <c r="H5666">
        <v>22589</v>
      </c>
      <c r="I5666">
        <f>IF(Table3_1[[#This Row],[Status]]="Hired",1,0)</f>
        <v>1</v>
      </c>
      <c r="J5666" t="b">
        <f>OR((Table3_1[[#This Row],[Offered Salary]]&lt;$O$27),(Table3_1[[#This Row],[Offered Salary]]&gt;$O$28))</f>
        <v>0</v>
      </c>
      <c r="K5666" t="str">
        <f>IF(Table3_1[[#This Row],[Offered Salary]]&lt;$O$27,"Low",IF(Table3_1[[#This Row],[Offered Salary]]&gt;$O$28,"High",""))</f>
        <v/>
      </c>
      <c r="L5666" s="6">
        <f>((Table3_1[[#This Row],[Offered Salary]]-$O$25)/$O$26)</f>
        <v>-0.94957319403767271</v>
      </c>
    </row>
    <row r="5667" spans="1:12" x14ac:dyDescent="0.3">
      <c r="A5667">
        <v>250982</v>
      </c>
      <c r="B5667" s="2">
        <v>41797</v>
      </c>
      <c r="C5667" s="3">
        <v>0.63378472222222226</v>
      </c>
      <c r="D5667" t="s">
        <v>31</v>
      </c>
      <c r="E5667" t="s">
        <v>27</v>
      </c>
      <c r="F5667" t="s">
        <v>20</v>
      </c>
      <c r="G5667" t="s">
        <v>4</v>
      </c>
      <c r="H5667">
        <v>33034</v>
      </c>
      <c r="I5667">
        <f>IF(Table3_1[[#This Row],[Status]]="Hired",1,0)</f>
        <v>1</v>
      </c>
      <c r="J5667" t="b">
        <f>OR((Table3_1[[#This Row],[Offered Salary]]&lt;$O$27),(Table3_1[[#This Row],[Offered Salary]]&gt;$O$28))</f>
        <v>0</v>
      </c>
      <c r="K5667" t="str">
        <f>IF(Table3_1[[#This Row],[Offered Salary]]&lt;$O$27,"Low",IF(Table3_1[[#This Row],[Offered Salary]]&gt;$O$28,"High",""))</f>
        <v/>
      </c>
      <c r="L5667" s="6">
        <f>((Table3_1[[#This Row],[Offered Salary]]-$O$25)/$O$26)</f>
        <v>-0.58753404622763339</v>
      </c>
    </row>
    <row r="5668" spans="1:12" x14ac:dyDescent="0.3">
      <c r="A5668">
        <v>233900</v>
      </c>
      <c r="B5668" s="2">
        <v>41771</v>
      </c>
      <c r="C5668" s="3">
        <v>0.47278935185185184</v>
      </c>
      <c r="D5668" t="s">
        <v>31</v>
      </c>
      <c r="E5668" t="s">
        <v>27</v>
      </c>
      <c r="F5668" t="s">
        <v>20</v>
      </c>
      <c r="G5668" t="s">
        <v>10</v>
      </c>
      <c r="H5668">
        <v>92302</v>
      </c>
      <c r="I5668">
        <f>IF(Table3_1[[#This Row],[Status]]="Hired",1,0)</f>
        <v>1</v>
      </c>
      <c r="J5668" t="b">
        <f>OR((Table3_1[[#This Row],[Offered Salary]]&lt;$O$27),(Table3_1[[#This Row],[Offered Salary]]&gt;$O$28))</f>
        <v>0</v>
      </c>
      <c r="K5668" t="str">
        <f>IF(Table3_1[[#This Row],[Offered Salary]]&lt;$O$27,"Low",IF(Table3_1[[#This Row],[Offered Salary]]&gt;$O$28,"High",""))</f>
        <v/>
      </c>
      <c r="L5668" s="6">
        <f>((Table3_1[[#This Row],[Offered Salary]]-$O$25)/$O$26)</f>
        <v>1.4667824891869581</v>
      </c>
    </row>
    <row r="5669" spans="1:12" x14ac:dyDescent="0.3">
      <c r="A5669">
        <v>172450</v>
      </c>
      <c r="B5669" s="2">
        <v>41772</v>
      </c>
      <c r="C5669" s="3">
        <v>0.40302083333333333</v>
      </c>
      <c r="D5669" t="s">
        <v>31</v>
      </c>
      <c r="E5669" t="s">
        <v>27</v>
      </c>
      <c r="F5669" t="s">
        <v>20</v>
      </c>
      <c r="G5669" t="s">
        <v>10</v>
      </c>
      <c r="H5669">
        <v>54702</v>
      </c>
      <c r="I5669">
        <f>IF(Table3_1[[#This Row],[Status]]="Hired",1,0)</f>
        <v>1</v>
      </c>
      <c r="J5669" t="b">
        <f>OR((Table3_1[[#This Row],[Offered Salary]]&lt;$O$27),(Table3_1[[#This Row],[Offered Salary]]&gt;$O$28))</f>
        <v>0</v>
      </c>
      <c r="K5669" t="str">
        <f>IF(Table3_1[[#This Row],[Offered Salary]]&lt;$O$27,"Low",IF(Table3_1[[#This Row],[Offered Salary]]&gt;$O$28,"High",""))</f>
        <v/>
      </c>
      <c r="L5669" s="6">
        <f>((Table3_1[[#This Row],[Offered Salary]]-$O$25)/$O$26)</f>
        <v>0.16351088002875061</v>
      </c>
    </row>
    <row r="5670" spans="1:12" x14ac:dyDescent="0.3">
      <c r="A5670">
        <v>236554</v>
      </c>
      <c r="B5670" s="2">
        <v>41772</v>
      </c>
      <c r="C5670" s="3">
        <v>0.40356481481481482</v>
      </c>
      <c r="D5670" t="s">
        <v>31</v>
      </c>
      <c r="E5670" t="s">
        <v>29</v>
      </c>
      <c r="F5670" t="s">
        <v>20</v>
      </c>
      <c r="G5670" t="s">
        <v>10</v>
      </c>
      <c r="H5670">
        <v>74129</v>
      </c>
      <c r="I5670">
        <f>IF(Table3_1[[#This Row],[Status]]="Hired",1,0)</f>
        <v>1</v>
      </c>
      <c r="J5670" t="b">
        <f>OR((Table3_1[[#This Row],[Offered Salary]]&lt;$O$27),(Table3_1[[#This Row],[Offered Salary]]&gt;$O$28))</f>
        <v>0</v>
      </c>
      <c r="K5670" t="str">
        <f>IF(Table3_1[[#This Row],[Offered Salary]]&lt;$O$27,"Low",IF(Table3_1[[#This Row],[Offered Salary]]&gt;$O$28,"High",""))</f>
        <v/>
      </c>
      <c r="L5670" s="6">
        <f>((Table3_1[[#This Row],[Offered Salary]]-$O$25)/$O$26)</f>
        <v>0.8368794319201468</v>
      </c>
    </row>
    <row r="5671" spans="1:12" x14ac:dyDescent="0.3">
      <c r="A5671">
        <v>472086</v>
      </c>
      <c r="B5671" s="2">
        <v>41772</v>
      </c>
      <c r="C5671" s="3">
        <v>0.40416666666666667</v>
      </c>
      <c r="D5671" t="s">
        <v>31</v>
      </c>
      <c r="E5671" t="s">
        <v>29</v>
      </c>
      <c r="F5671" t="s">
        <v>20</v>
      </c>
      <c r="G5671" t="s">
        <v>10</v>
      </c>
      <c r="H5671">
        <v>45742</v>
      </c>
      <c r="I5671">
        <f>IF(Table3_1[[#This Row],[Status]]="Hired",1,0)</f>
        <v>1</v>
      </c>
      <c r="J5671" t="b">
        <f>OR((Table3_1[[#This Row],[Offered Salary]]&lt;$O$27),(Table3_1[[#This Row],[Offered Salary]]&gt;$O$28))</f>
        <v>0</v>
      </c>
      <c r="K5671" t="str">
        <f>IF(Table3_1[[#This Row],[Offered Salary]]&lt;$O$27,"Low",IF(Table3_1[[#This Row],[Offered Salary]]&gt;$O$28,"High",""))</f>
        <v/>
      </c>
      <c r="L5671" s="6">
        <f>((Table3_1[[#This Row],[Offered Salary]]-$O$25)/$O$26)</f>
        <v>-0.14705597151533287</v>
      </c>
    </row>
    <row r="5672" spans="1:12" x14ac:dyDescent="0.3">
      <c r="A5672">
        <v>750657</v>
      </c>
      <c r="B5672" s="2">
        <v>41791</v>
      </c>
      <c r="C5672" s="3">
        <v>0.65348379629629627</v>
      </c>
      <c r="D5672" t="s">
        <v>31</v>
      </c>
      <c r="E5672" t="s">
        <v>29</v>
      </c>
      <c r="F5672" t="s">
        <v>17</v>
      </c>
      <c r="G5672" t="s">
        <v>10</v>
      </c>
      <c r="H5672">
        <v>53580</v>
      </c>
      <c r="I5672">
        <f>IF(Table3_1[[#This Row],[Status]]="Hired",1,0)</f>
        <v>1</v>
      </c>
      <c r="J5672" t="b">
        <f>OR((Table3_1[[#This Row],[Offered Salary]]&lt;$O$27),(Table3_1[[#This Row],[Offered Salary]]&gt;$O$28))</f>
        <v>0</v>
      </c>
      <c r="K5672" t="str">
        <f>IF(Table3_1[[#This Row],[Offered Salary]]&lt;$O$27,"Low",IF(Table3_1[[#This Row],[Offered Salary]]&gt;$O$28,"High",""))</f>
        <v/>
      </c>
      <c r="L5672" s="6">
        <f>((Table3_1[[#This Row],[Offered Salary]]-$O$25)/$O$26)</f>
        <v>0.12462070062780622</v>
      </c>
    </row>
    <row r="5673" spans="1:12" x14ac:dyDescent="0.3">
      <c r="A5673">
        <v>257710</v>
      </c>
      <c r="B5673" s="2">
        <v>41791</v>
      </c>
      <c r="C5673" s="3">
        <v>0.65549768518518514</v>
      </c>
      <c r="D5673" t="s">
        <v>31</v>
      </c>
      <c r="E5673" t="s">
        <v>29</v>
      </c>
      <c r="F5673" t="s">
        <v>17</v>
      </c>
      <c r="G5673" t="s">
        <v>10</v>
      </c>
      <c r="H5673">
        <v>37001</v>
      </c>
      <c r="I5673">
        <f>IF(Table3_1[[#This Row],[Status]]="Hired",1,0)</f>
        <v>1</v>
      </c>
      <c r="J5673" t="b">
        <f>OR((Table3_1[[#This Row],[Offered Salary]]&lt;$O$27),(Table3_1[[#This Row],[Offered Salary]]&gt;$O$28))</f>
        <v>0</v>
      </c>
      <c r="K5673" t="str">
        <f>IF(Table3_1[[#This Row],[Offered Salary]]&lt;$O$27,"Low",IF(Table3_1[[#This Row],[Offered Salary]]&gt;$O$28,"High",""))</f>
        <v/>
      </c>
      <c r="L5673" s="6">
        <f>((Table3_1[[#This Row],[Offered Salary]]-$O$25)/$O$26)</f>
        <v>-0.45003195916564914</v>
      </c>
    </row>
    <row r="5674" spans="1:12" x14ac:dyDescent="0.3">
      <c r="A5674">
        <v>918375</v>
      </c>
      <c r="B5674" s="2">
        <v>41801</v>
      </c>
      <c r="C5674" s="3">
        <v>0.77353009259259264</v>
      </c>
      <c r="D5674" t="s">
        <v>31</v>
      </c>
      <c r="E5674" t="s">
        <v>27</v>
      </c>
      <c r="F5674" t="s">
        <v>17</v>
      </c>
      <c r="G5674" t="s">
        <v>10</v>
      </c>
      <c r="H5674">
        <v>67934</v>
      </c>
      <c r="I5674">
        <f>IF(Table3_1[[#This Row],[Status]]="Hired",1,0)</f>
        <v>1</v>
      </c>
      <c r="J5674" t="b">
        <f>OR((Table3_1[[#This Row],[Offered Salary]]&lt;$O$27),(Table3_1[[#This Row],[Offered Salary]]&gt;$O$28))</f>
        <v>0</v>
      </c>
      <c r="K5674" t="str">
        <f>IF(Table3_1[[#This Row],[Offered Salary]]&lt;$O$27,"Low",IF(Table3_1[[#This Row],[Offered Salary]]&gt;$O$28,"High",""))</f>
        <v/>
      </c>
      <c r="L5674" s="6">
        <f>((Table3_1[[#This Row],[Offered Salary]]-$O$25)/$O$26)</f>
        <v>0.62215156971974528</v>
      </c>
    </row>
    <row r="5675" spans="1:12" x14ac:dyDescent="0.3">
      <c r="A5675">
        <v>829413</v>
      </c>
      <c r="B5675" s="2">
        <v>41803</v>
      </c>
      <c r="C5675" s="3">
        <v>0.63226851851851851</v>
      </c>
      <c r="D5675" t="s">
        <v>31</v>
      </c>
      <c r="E5675" t="s">
        <v>29</v>
      </c>
      <c r="F5675" t="s">
        <v>17</v>
      </c>
      <c r="G5675" t="s">
        <v>10</v>
      </c>
      <c r="H5675">
        <v>9139</v>
      </c>
      <c r="I5675">
        <f>IF(Table3_1[[#This Row],[Status]]="Hired",1,0)</f>
        <v>1</v>
      </c>
      <c r="J5675" t="b">
        <f>OR((Table3_1[[#This Row],[Offered Salary]]&lt;$O$27),(Table3_1[[#This Row],[Offered Salary]]&gt;$O$28))</f>
        <v>1</v>
      </c>
      <c r="K5675" t="str">
        <f>IF(Table3_1[[#This Row],[Offered Salary]]&lt;$O$27,"Low",IF(Table3_1[[#This Row],[Offered Salary]]&gt;$O$28,"High",""))</f>
        <v>Low</v>
      </c>
      <c r="L5675" s="6">
        <f>((Table3_1[[#This Row],[Offered Salary]]-$O$25)/$O$26)</f>
        <v>-1.4157700861434677</v>
      </c>
    </row>
    <row r="5676" spans="1:12" x14ac:dyDescent="0.3">
      <c r="A5676">
        <v>445069</v>
      </c>
      <c r="B5676" s="2">
        <v>41803</v>
      </c>
      <c r="C5676" s="3">
        <v>0.63289351851851849</v>
      </c>
      <c r="D5676" t="s">
        <v>31</v>
      </c>
      <c r="E5676" t="s">
        <v>29</v>
      </c>
      <c r="F5676" t="s">
        <v>17</v>
      </c>
      <c r="G5676" t="s">
        <v>10</v>
      </c>
      <c r="H5676">
        <v>6697</v>
      </c>
      <c r="I5676">
        <f>IF(Table3_1[[#This Row],[Status]]="Hired",1,0)</f>
        <v>1</v>
      </c>
      <c r="J5676" t="b">
        <f>OR((Table3_1[[#This Row],[Offered Salary]]&lt;$O$27),(Table3_1[[#This Row],[Offered Salary]]&gt;$O$28))</f>
        <v>1</v>
      </c>
      <c r="K5676" t="str">
        <f>IF(Table3_1[[#This Row],[Offered Salary]]&lt;$O$27,"Low",IF(Table3_1[[#This Row],[Offered Salary]]&gt;$O$28,"High",""))</f>
        <v>Low</v>
      </c>
      <c r="L5676" s="6">
        <f>((Table3_1[[#This Row],[Offered Salary]]-$O$25)/$O$26)</f>
        <v>-1.5004134177808173</v>
      </c>
    </row>
    <row r="5677" spans="1:12" x14ac:dyDescent="0.3">
      <c r="A5677">
        <v>502566</v>
      </c>
      <c r="B5677" s="2">
        <v>41829</v>
      </c>
      <c r="C5677" s="3">
        <v>0.52724537037037034</v>
      </c>
      <c r="D5677" t="s">
        <v>31</v>
      </c>
      <c r="E5677" t="s">
        <v>27</v>
      </c>
      <c r="F5677" t="s">
        <v>20</v>
      </c>
      <c r="G5677" t="s">
        <v>10</v>
      </c>
      <c r="H5677">
        <v>73057</v>
      </c>
      <c r="I5677">
        <f>IF(Table3_1[[#This Row],[Status]]="Hired",1,0)</f>
        <v>1</v>
      </c>
      <c r="J5677" t="b">
        <f>OR((Table3_1[[#This Row],[Offered Salary]]&lt;$O$27),(Table3_1[[#This Row],[Offered Salary]]&gt;$O$28))</f>
        <v>0</v>
      </c>
      <c r="K5677" t="str">
        <f>IF(Table3_1[[#This Row],[Offered Salary]]&lt;$O$27,"Low",IF(Table3_1[[#This Row],[Offered Salary]]&gt;$O$28,"High",""))</f>
        <v/>
      </c>
      <c r="L5677" s="6">
        <f>((Table3_1[[#This Row],[Offered Salary]]-$O$25)/$O$26)</f>
        <v>0.79972232646755104</v>
      </c>
    </row>
    <row r="5678" spans="1:12" x14ac:dyDescent="0.3">
      <c r="A5678">
        <v>100924</v>
      </c>
      <c r="B5678" s="2">
        <v>41803</v>
      </c>
      <c r="C5678" s="3">
        <v>8.6412037037037037E-2</v>
      </c>
      <c r="D5678" t="s">
        <v>31</v>
      </c>
      <c r="E5678" t="s">
        <v>27</v>
      </c>
      <c r="F5678" t="s">
        <v>20</v>
      </c>
      <c r="G5678" t="s">
        <v>6</v>
      </c>
      <c r="H5678">
        <v>90938</v>
      </c>
      <c r="I5678">
        <f>IF(Table3_1[[#This Row],[Status]]="Hired",1,0)</f>
        <v>1</v>
      </c>
      <c r="J5678" t="b">
        <f>OR((Table3_1[[#This Row],[Offered Salary]]&lt;$O$27),(Table3_1[[#This Row],[Offered Salary]]&gt;$O$28))</f>
        <v>0</v>
      </c>
      <c r="K5678" t="str">
        <f>IF(Table3_1[[#This Row],[Offered Salary]]&lt;$O$27,"Low",IF(Table3_1[[#This Row],[Offered Salary]]&gt;$O$28,"High",""))</f>
        <v/>
      </c>
      <c r="L5678" s="6">
        <f>((Table3_1[[#This Row],[Offered Salary]]-$O$25)/$O$26)</f>
        <v>1.4195042318760061</v>
      </c>
    </row>
    <row r="5679" spans="1:12" x14ac:dyDescent="0.3">
      <c r="A5679">
        <v>952538</v>
      </c>
      <c r="B5679" s="2">
        <v>41803</v>
      </c>
      <c r="C5679" s="3">
        <v>8.7060185185185185E-2</v>
      </c>
      <c r="D5679" t="s">
        <v>31</v>
      </c>
      <c r="E5679" t="s">
        <v>29</v>
      </c>
      <c r="F5679" t="s">
        <v>20</v>
      </c>
      <c r="G5679" t="s">
        <v>6</v>
      </c>
      <c r="H5679">
        <v>53979</v>
      </c>
      <c r="I5679">
        <f>IF(Table3_1[[#This Row],[Status]]="Hired",1,0)</f>
        <v>1</v>
      </c>
      <c r="J5679" t="b">
        <f>OR((Table3_1[[#This Row],[Offered Salary]]&lt;$O$27),(Table3_1[[#This Row],[Offered Salary]]&gt;$O$28))</f>
        <v>0</v>
      </c>
      <c r="K5679" t="str">
        <f>IF(Table3_1[[#This Row],[Offered Salary]]&lt;$O$27,"Low",IF(Table3_1[[#This Row],[Offered Salary]]&gt;$O$28,"High",""))</f>
        <v/>
      </c>
      <c r="L5679" s="6">
        <f>((Table3_1[[#This Row],[Offered Salary]]-$O$25)/$O$26)</f>
        <v>0.13845063073562869</v>
      </c>
    </row>
    <row r="5680" spans="1:12" x14ac:dyDescent="0.3">
      <c r="A5680">
        <v>329816</v>
      </c>
      <c r="B5680" s="2">
        <v>41796</v>
      </c>
      <c r="C5680" s="3">
        <v>0.6075694444444445</v>
      </c>
      <c r="D5680" t="s">
        <v>31</v>
      </c>
      <c r="E5680" t="s">
        <v>29</v>
      </c>
      <c r="F5680" t="s">
        <v>20</v>
      </c>
      <c r="G5680" t="s">
        <v>5</v>
      </c>
      <c r="H5680">
        <v>34428</v>
      </c>
      <c r="I5680">
        <f>IF(Table3_1[[#This Row],[Status]]="Hired",1,0)</f>
        <v>1</v>
      </c>
      <c r="J5680" t="b">
        <f>OR((Table3_1[[#This Row],[Offered Salary]]&lt;$O$27),(Table3_1[[#This Row],[Offered Salary]]&gt;$O$28))</f>
        <v>0</v>
      </c>
      <c r="K5680" t="str">
        <f>IF(Table3_1[[#This Row],[Offered Salary]]&lt;$O$27,"Low",IF(Table3_1[[#This Row],[Offered Salary]]&gt;$O$28,"High",""))</f>
        <v/>
      </c>
      <c r="L5680" s="6">
        <f>((Table3_1[[#This Row],[Offered Salary]]-$O$25)/$O$26)</f>
        <v>-0.53921594454767219</v>
      </c>
    </row>
    <row r="5681" spans="1:12" x14ac:dyDescent="0.3">
      <c r="A5681">
        <v>301689</v>
      </c>
      <c r="B5681" s="2">
        <v>41796</v>
      </c>
      <c r="C5681" s="3">
        <v>0.60799768518518515</v>
      </c>
      <c r="D5681" t="s">
        <v>31</v>
      </c>
      <c r="E5681" t="s">
        <v>27</v>
      </c>
      <c r="F5681" t="s">
        <v>20</v>
      </c>
      <c r="G5681" t="s">
        <v>5</v>
      </c>
      <c r="H5681">
        <v>62860</v>
      </c>
      <c r="I5681">
        <f>IF(Table3_1[[#This Row],[Status]]="Hired",1,0)</f>
        <v>1</v>
      </c>
      <c r="J5681" t="b">
        <f>OR((Table3_1[[#This Row],[Offered Salary]]&lt;$O$27),(Table3_1[[#This Row],[Offered Salary]]&gt;$O$28))</f>
        <v>0</v>
      </c>
      <c r="K5681" t="str">
        <f>IF(Table3_1[[#This Row],[Offered Salary]]&lt;$O$27,"Low",IF(Table3_1[[#This Row],[Offered Salary]]&gt;$O$28,"High",""))</f>
        <v/>
      </c>
      <c r="L5681" s="6">
        <f>((Table3_1[[#This Row],[Offered Salary]]-$O$25)/$O$26)</f>
        <v>0.44627922544132126</v>
      </c>
    </row>
    <row r="5682" spans="1:12" x14ac:dyDescent="0.3">
      <c r="A5682">
        <v>859920</v>
      </c>
      <c r="B5682" s="2">
        <v>41808</v>
      </c>
      <c r="C5682" s="3">
        <v>0.54876157407407411</v>
      </c>
      <c r="D5682" t="s">
        <v>31</v>
      </c>
      <c r="E5682" t="s">
        <v>27</v>
      </c>
      <c r="F5682" t="s">
        <v>17</v>
      </c>
      <c r="G5682" t="s">
        <v>6</v>
      </c>
      <c r="H5682">
        <v>88264</v>
      </c>
      <c r="I5682">
        <f>IF(Table3_1[[#This Row],[Status]]="Hired",1,0)</f>
        <v>1</v>
      </c>
      <c r="J5682" t="b">
        <f>OR((Table3_1[[#This Row],[Offered Salary]]&lt;$O$27),(Table3_1[[#This Row],[Offered Salary]]&gt;$O$28))</f>
        <v>0</v>
      </c>
      <c r="K5682" t="str">
        <f>IF(Table3_1[[#This Row],[Offered Salary]]&lt;$O$27,"Low",IF(Table3_1[[#This Row],[Offered Salary]]&gt;$O$28,"High",""))</f>
        <v/>
      </c>
      <c r="L5682" s="6">
        <f>((Table3_1[[#This Row],[Offered Salary]]-$O$25)/$O$26)</f>
        <v>1.3268194371183186</v>
      </c>
    </row>
    <row r="5683" spans="1:12" x14ac:dyDescent="0.3">
      <c r="A5683">
        <v>73132</v>
      </c>
      <c r="B5683" s="2">
        <v>41795</v>
      </c>
      <c r="C5683" s="3">
        <v>0.71425925925925926</v>
      </c>
      <c r="D5683" t="s">
        <v>31</v>
      </c>
      <c r="E5683" t="s">
        <v>27</v>
      </c>
      <c r="F5683" t="s">
        <v>17</v>
      </c>
      <c r="G5683" t="s">
        <v>2</v>
      </c>
      <c r="H5683">
        <v>72695</v>
      </c>
      <c r="I5683">
        <f>IF(Table3_1[[#This Row],[Status]]="Hired",1,0)</f>
        <v>1</v>
      </c>
      <c r="J5683" t="b">
        <f>OR((Table3_1[[#This Row],[Offered Salary]]&lt;$O$27),(Table3_1[[#This Row],[Offered Salary]]&gt;$O$28))</f>
        <v>0</v>
      </c>
      <c r="K5683" t="str">
        <f>IF(Table3_1[[#This Row],[Offered Salary]]&lt;$O$27,"Low",IF(Table3_1[[#This Row],[Offered Salary]]&gt;$O$28,"High",""))</f>
        <v/>
      </c>
      <c r="L5683" s="6">
        <f>((Table3_1[[#This Row],[Offered Salary]]-$O$25)/$O$26)</f>
        <v>0.78717487108150663</v>
      </c>
    </row>
    <row r="5684" spans="1:12" x14ac:dyDescent="0.3">
      <c r="A5684">
        <v>146458</v>
      </c>
      <c r="B5684" s="2">
        <v>41795</v>
      </c>
      <c r="C5684" s="3">
        <v>0.71692129629629631</v>
      </c>
      <c r="D5684" t="s">
        <v>30</v>
      </c>
      <c r="E5684" t="s">
        <v>27</v>
      </c>
      <c r="F5684" t="s">
        <v>17</v>
      </c>
      <c r="G5684" t="s">
        <v>2</v>
      </c>
      <c r="H5684">
        <v>37195</v>
      </c>
      <c r="I5684">
        <f>IF(Table3_1[[#This Row],[Status]]="Hired",1,0)</f>
        <v>0</v>
      </c>
      <c r="J5684" t="b">
        <f>OR((Table3_1[[#This Row],[Offered Salary]]&lt;$O$27),(Table3_1[[#This Row],[Offered Salary]]&gt;$O$28))</f>
        <v>0</v>
      </c>
      <c r="K5684" t="str">
        <f>IF(Table3_1[[#This Row],[Offered Salary]]&lt;$O$27,"Low",IF(Table3_1[[#This Row],[Offered Salary]]&gt;$O$28,"High",""))</f>
        <v/>
      </c>
      <c r="L5684" s="6">
        <f>((Table3_1[[#This Row],[Offered Salary]]-$O$25)/$O$26)</f>
        <v>-0.44330763224605624</v>
      </c>
    </row>
    <row r="5685" spans="1:12" x14ac:dyDescent="0.3">
      <c r="A5685">
        <v>244602</v>
      </c>
      <c r="B5685" s="2">
        <v>41807</v>
      </c>
      <c r="C5685" s="3">
        <v>0.40622685185185187</v>
      </c>
      <c r="D5685" t="s">
        <v>31</v>
      </c>
      <c r="E5685" t="s">
        <v>27</v>
      </c>
      <c r="F5685" t="s">
        <v>17</v>
      </c>
      <c r="G5685" t="s">
        <v>2</v>
      </c>
      <c r="H5685">
        <v>29874</v>
      </c>
      <c r="I5685">
        <f>IF(Table3_1[[#This Row],[Status]]="Hired",1,0)</f>
        <v>1</v>
      </c>
      <c r="J5685" t="b">
        <f>OR((Table3_1[[#This Row],[Offered Salary]]&lt;$O$27),(Table3_1[[#This Row],[Offered Salary]]&gt;$O$28))</f>
        <v>0</v>
      </c>
      <c r="K5685" t="str">
        <f>IF(Table3_1[[#This Row],[Offered Salary]]&lt;$O$27,"Low",IF(Table3_1[[#This Row],[Offered Salary]]&gt;$O$28,"High",""))</f>
        <v/>
      </c>
      <c r="L5685" s="6">
        <f>((Table3_1[[#This Row],[Offered Salary]]-$O$25)/$O$26)</f>
        <v>-0.69706431976326999</v>
      </c>
    </row>
    <row r="5686" spans="1:12" x14ac:dyDescent="0.3">
      <c r="A5686">
        <v>163967</v>
      </c>
      <c r="B5686" s="2">
        <v>41807</v>
      </c>
      <c r="C5686" s="3">
        <v>0.40908564814814813</v>
      </c>
      <c r="D5686" t="s">
        <v>31</v>
      </c>
      <c r="E5686" t="s">
        <v>29</v>
      </c>
      <c r="F5686" t="s">
        <v>17</v>
      </c>
      <c r="G5686" t="s">
        <v>2</v>
      </c>
      <c r="H5686">
        <v>35610</v>
      </c>
      <c r="I5686">
        <f>IF(Table3_1[[#This Row],[Status]]="Hired",1,0)</f>
        <v>1</v>
      </c>
      <c r="J5686" t="b">
        <f>OR((Table3_1[[#This Row],[Offered Salary]]&lt;$O$27),(Table3_1[[#This Row],[Offered Salary]]&gt;$O$28))</f>
        <v>0</v>
      </c>
      <c r="K5686" t="str">
        <f>IF(Table3_1[[#This Row],[Offered Salary]]&lt;$O$27,"Low",IF(Table3_1[[#This Row],[Offered Salary]]&gt;$O$28,"High",""))</f>
        <v/>
      </c>
      <c r="L5686" s="6">
        <f>((Table3_1[[#This Row],[Offered Salary]]-$O$25)/$O$26)</f>
        <v>-0.49824607640870944</v>
      </c>
    </row>
    <row r="5687" spans="1:12" x14ac:dyDescent="0.3">
      <c r="A5687">
        <v>747323</v>
      </c>
      <c r="B5687" s="2">
        <v>41832</v>
      </c>
      <c r="C5687" s="3">
        <v>0.79776620370370366</v>
      </c>
      <c r="D5687" t="s">
        <v>31</v>
      </c>
      <c r="E5687" t="s">
        <v>27</v>
      </c>
      <c r="F5687" t="s">
        <v>17</v>
      </c>
      <c r="G5687" t="s">
        <v>2</v>
      </c>
      <c r="H5687">
        <v>21635</v>
      </c>
      <c r="I5687">
        <f>IF(Table3_1[[#This Row],[Status]]="Hired",1,0)</f>
        <v>1</v>
      </c>
      <c r="J5687" t="b">
        <f>OR((Table3_1[[#This Row],[Offered Salary]]&lt;$O$27),(Table3_1[[#This Row],[Offered Salary]]&gt;$O$28))</f>
        <v>0</v>
      </c>
      <c r="K5687" t="str">
        <f>IF(Table3_1[[#This Row],[Offered Salary]]&lt;$O$27,"Low",IF(Table3_1[[#This Row],[Offered Salary]]&gt;$O$28,"High",""))</f>
        <v/>
      </c>
      <c r="L5687" s="6">
        <f>((Table3_1[[#This Row],[Offered Salary]]-$O$25)/$O$26)</f>
        <v>-0.98264024497216551</v>
      </c>
    </row>
    <row r="5688" spans="1:12" x14ac:dyDescent="0.3">
      <c r="A5688">
        <v>772703</v>
      </c>
      <c r="B5688" s="2">
        <v>41832</v>
      </c>
      <c r="C5688" s="3">
        <v>0.79803240740740744</v>
      </c>
      <c r="D5688" t="s">
        <v>31</v>
      </c>
      <c r="E5688" t="s">
        <v>27</v>
      </c>
      <c r="F5688" t="s">
        <v>17</v>
      </c>
      <c r="G5688" t="s">
        <v>2</v>
      </c>
      <c r="H5688">
        <v>9068</v>
      </c>
      <c r="I5688">
        <f>IF(Table3_1[[#This Row],[Status]]="Hired",1,0)</f>
        <v>1</v>
      </c>
      <c r="J5688" t="b">
        <f>OR((Table3_1[[#This Row],[Offered Salary]]&lt;$O$27),(Table3_1[[#This Row],[Offered Salary]]&gt;$O$28))</f>
        <v>1</v>
      </c>
      <c r="K5688" t="str">
        <f>IF(Table3_1[[#This Row],[Offered Salary]]&lt;$O$27,"Low",IF(Table3_1[[#This Row],[Offered Salary]]&gt;$O$28,"High",""))</f>
        <v>Low</v>
      </c>
      <c r="L5688" s="6">
        <f>((Table3_1[[#This Row],[Offered Salary]]-$O$25)/$O$26)</f>
        <v>-1.4182310511501228</v>
      </c>
    </row>
    <row r="5689" spans="1:12" x14ac:dyDescent="0.3">
      <c r="A5689">
        <v>561274</v>
      </c>
      <c r="B5689" s="2">
        <v>41841</v>
      </c>
      <c r="C5689" s="3">
        <v>0.45673611111111112</v>
      </c>
      <c r="D5689" t="s">
        <v>30</v>
      </c>
      <c r="E5689" t="s">
        <v>27</v>
      </c>
      <c r="F5689" t="s">
        <v>17</v>
      </c>
      <c r="G5689" t="s">
        <v>2</v>
      </c>
      <c r="H5689">
        <v>54729</v>
      </c>
      <c r="I5689">
        <f>IF(Table3_1[[#This Row],[Status]]="Hired",1,0)</f>
        <v>0</v>
      </c>
      <c r="J5689" t="b">
        <f>OR((Table3_1[[#This Row],[Offered Salary]]&lt;$O$27),(Table3_1[[#This Row],[Offered Salary]]&gt;$O$28))</f>
        <v>0</v>
      </c>
      <c r="K5689" t="str">
        <f>IF(Table3_1[[#This Row],[Offered Salary]]&lt;$O$27,"Low",IF(Table3_1[[#This Row],[Offered Salary]]&gt;$O$28,"High",""))</f>
        <v/>
      </c>
      <c r="L5689" s="6">
        <f>((Table3_1[[#This Row],[Offered Salary]]-$O$25)/$O$26)</f>
        <v>0.1644467399608589</v>
      </c>
    </row>
    <row r="5690" spans="1:12" x14ac:dyDescent="0.3">
      <c r="A5690">
        <v>773099</v>
      </c>
      <c r="B5690" s="2">
        <v>41841</v>
      </c>
      <c r="C5690" s="3">
        <v>0.45766203703703706</v>
      </c>
      <c r="D5690" t="s">
        <v>31</v>
      </c>
      <c r="E5690" t="s">
        <v>27</v>
      </c>
      <c r="F5690" t="s">
        <v>17</v>
      </c>
      <c r="G5690" t="s">
        <v>2</v>
      </c>
      <c r="H5690">
        <v>16189</v>
      </c>
      <c r="I5690">
        <f>IF(Table3_1[[#This Row],[Status]]="Hired",1,0)</f>
        <v>1</v>
      </c>
      <c r="J5690" t="b">
        <f>OR((Table3_1[[#This Row],[Offered Salary]]&lt;$O$27),(Table3_1[[#This Row],[Offered Salary]]&gt;$O$28))</f>
        <v>0</v>
      </c>
      <c r="K5690" t="str">
        <f>IF(Table3_1[[#This Row],[Offered Salary]]&lt;$O$27,"Low",IF(Table3_1[[#This Row],[Offered Salary]]&gt;$O$28,"High",""))</f>
        <v/>
      </c>
      <c r="L5690" s="6">
        <f>((Table3_1[[#This Row],[Offered Salary]]-$O$25)/$O$26)</f>
        <v>-1.1714066594263037</v>
      </c>
    </row>
    <row r="5691" spans="1:12" x14ac:dyDescent="0.3">
      <c r="A5691">
        <v>735017</v>
      </c>
      <c r="B5691" s="2">
        <v>41829</v>
      </c>
      <c r="C5691" s="3">
        <v>0.31642361111111111</v>
      </c>
      <c r="D5691" t="s">
        <v>31</v>
      </c>
      <c r="E5691" t="s">
        <v>27</v>
      </c>
      <c r="F5691" t="s">
        <v>17</v>
      </c>
      <c r="G5691" t="s">
        <v>10</v>
      </c>
      <c r="H5691">
        <v>3565</v>
      </c>
      <c r="I5691">
        <f>IF(Table3_1[[#This Row],[Status]]="Hired",1,0)</f>
        <v>1</v>
      </c>
      <c r="J5691" t="b">
        <f>OR((Table3_1[[#This Row],[Offered Salary]]&lt;$O$27),(Table3_1[[#This Row],[Offered Salary]]&gt;$O$28))</f>
        <v>1</v>
      </c>
      <c r="K5691" t="str">
        <f>IF(Table3_1[[#This Row],[Offered Salary]]&lt;$O$27,"Low",IF(Table3_1[[#This Row],[Offered Salary]]&gt;$O$28,"High",""))</f>
        <v>Low</v>
      </c>
      <c r="L5691" s="6">
        <f>((Table3_1[[#This Row],[Offered Salary]]-$O$25)/$O$26)</f>
        <v>-1.6089731699053784</v>
      </c>
    </row>
    <row r="5692" spans="1:12" x14ac:dyDescent="0.3">
      <c r="A5692">
        <v>609384</v>
      </c>
      <c r="B5692" s="2">
        <v>41829</v>
      </c>
      <c r="C5692" s="3">
        <v>0.31706018518518519</v>
      </c>
      <c r="D5692" t="s">
        <v>31</v>
      </c>
      <c r="E5692" t="s">
        <v>29</v>
      </c>
      <c r="F5692" t="s">
        <v>17</v>
      </c>
      <c r="G5692" t="s">
        <v>10</v>
      </c>
      <c r="H5692">
        <v>13413</v>
      </c>
      <c r="I5692">
        <f>IF(Table3_1[[#This Row],[Status]]="Hired",1,0)</f>
        <v>1</v>
      </c>
      <c r="J5692" t="b">
        <f>OR((Table3_1[[#This Row],[Offered Salary]]&lt;$O$27),(Table3_1[[#This Row],[Offered Salary]]&gt;$O$28))</f>
        <v>0</v>
      </c>
      <c r="K5692" t="str">
        <f>IF(Table3_1[[#This Row],[Offered Salary]]&lt;$O$27,"Low",IF(Table3_1[[#This Row],[Offered Salary]]&gt;$O$28,"High",""))</f>
        <v/>
      </c>
      <c r="L5692" s="6">
        <f>((Table3_1[[#This Row],[Offered Salary]]-$O$25)/$O$26)</f>
        <v>-1.2676269250386225</v>
      </c>
    </row>
    <row r="5693" spans="1:12" x14ac:dyDescent="0.3">
      <c r="A5693">
        <v>762231</v>
      </c>
      <c r="B5693" s="2">
        <v>41824</v>
      </c>
      <c r="C5693" s="3">
        <v>0.66407407407407404</v>
      </c>
      <c r="D5693" t="s">
        <v>31</v>
      </c>
      <c r="E5693" t="s">
        <v>29</v>
      </c>
      <c r="F5693" t="s">
        <v>17</v>
      </c>
      <c r="G5693" t="s">
        <v>2</v>
      </c>
      <c r="H5693">
        <v>80531</v>
      </c>
      <c r="I5693">
        <f>IF(Table3_1[[#This Row],[Status]]="Hired",1,0)</f>
        <v>1</v>
      </c>
      <c r="J5693" t="b">
        <f>OR((Table3_1[[#This Row],[Offered Salary]]&lt;$O$27),(Table3_1[[#This Row],[Offered Salary]]&gt;$O$28))</f>
        <v>0</v>
      </c>
      <c r="K5693" t="str">
        <f>IF(Table3_1[[#This Row],[Offered Salary]]&lt;$O$27,"Low",IF(Table3_1[[#This Row],[Offered Salary]]&gt;$O$28,"High",""))</f>
        <v/>
      </c>
      <c r="L5693" s="6">
        <f>((Table3_1[[#This Row],[Offered Salary]]-$O$25)/$O$26)</f>
        <v>1.0587822202667119</v>
      </c>
    </row>
    <row r="5694" spans="1:12" x14ac:dyDescent="0.3">
      <c r="A5694">
        <v>815871</v>
      </c>
      <c r="B5694" s="2">
        <v>41828</v>
      </c>
      <c r="C5694" s="3">
        <v>0.48635416666666664</v>
      </c>
      <c r="D5694" t="s">
        <v>30</v>
      </c>
      <c r="E5694" t="s">
        <v>27</v>
      </c>
      <c r="F5694" t="s">
        <v>17</v>
      </c>
      <c r="G5694" t="s">
        <v>2</v>
      </c>
      <c r="H5694">
        <v>26345</v>
      </c>
      <c r="I5694">
        <f>IF(Table3_1[[#This Row],[Status]]="Hired",1,0)</f>
        <v>0</v>
      </c>
      <c r="J5694" t="b">
        <f>OR((Table3_1[[#This Row],[Offered Salary]]&lt;$O$27),(Table3_1[[#This Row],[Offered Salary]]&gt;$O$28))</f>
        <v>0</v>
      </c>
      <c r="K5694" t="str">
        <f>IF(Table3_1[[#This Row],[Offered Salary]]&lt;$O$27,"Low",IF(Table3_1[[#This Row],[Offered Salary]]&gt;$O$28,"High",""))</f>
        <v/>
      </c>
      <c r="L5694" s="6">
        <f>((Table3_1[[#This Row],[Offered Salary]]-$O$25)/$O$26)</f>
        <v>-0.81938467903771983</v>
      </c>
    </row>
    <row r="5695" spans="1:12" x14ac:dyDescent="0.3">
      <c r="A5695">
        <v>217367</v>
      </c>
      <c r="B5695" s="2">
        <v>41793</v>
      </c>
      <c r="C5695" s="3">
        <v>0.50343749999999998</v>
      </c>
      <c r="D5695" t="s">
        <v>31</v>
      </c>
      <c r="E5695" t="s">
        <v>29</v>
      </c>
      <c r="F5695" t="s">
        <v>15</v>
      </c>
      <c r="G5695" t="s">
        <v>2</v>
      </c>
      <c r="H5695">
        <v>8228</v>
      </c>
      <c r="I5695">
        <f>IF(Table3_1[[#This Row],[Status]]="Hired",1,0)</f>
        <v>1</v>
      </c>
      <c r="J5695" t="b">
        <f>OR((Table3_1[[#This Row],[Offered Salary]]&lt;$O$27),(Table3_1[[#This Row],[Offered Salary]]&gt;$O$28))</f>
        <v>1</v>
      </c>
      <c r="K5695" t="str">
        <f>IF(Table3_1[[#This Row],[Offered Salary]]&lt;$O$27,"Low",IF(Table3_1[[#This Row],[Offered Salary]]&gt;$O$28,"High",""))</f>
        <v>Low</v>
      </c>
      <c r="L5695" s="6">
        <f>((Table3_1[[#This Row],[Offered Salary]]-$O$25)/$O$26)</f>
        <v>-1.4473466934823807</v>
      </c>
    </row>
    <row r="5696" spans="1:12" x14ac:dyDescent="0.3">
      <c r="A5696">
        <v>750747</v>
      </c>
      <c r="B5696" s="2">
        <v>41793</v>
      </c>
      <c r="C5696" s="3">
        <v>0.50630787037037039</v>
      </c>
      <c r="D5696" t="s">
        <v>31</v>
      </c>
      <c r="E5696" t="s">
        <v>29</v>
      </c>
      <c r="F5696" t="s">
        <v>15</v>
      </c>
      <c r="G5696" t="s">
        <v>2</v>
      </c>
      <c r="H5696">
        <v>14950</v>
      </c>
      <c r="I5696">
        <f>IF(Table3_1[[#This Row],[Status]]="Hired",1,0)</f>
        <v>1</v>
      </c>
      <c r="J5696" t="b">
        <f>OR((Table3_1[[#This Row],[Offered Salary]]&lt;$O$27),(Table3_1[[#This Row],[Offered Salary]]&gt;$O$28))</f>
        <v>0</v>
      </c>
      <c r="K5696" t="str">
        <f>IF(Table3_1[[#This Row],[Offered Salary]]&lt;$O$27,"Low",IF(Table3_1[[#This Row],[Offered Salary]]&gt;$O$28,"High",""))</f>
        <v/>
      </c>
      <c r="L5696" s="6">
        <f>((Table3_1[[#This Row],[Offered Salary]]-$O$25)/$O$26)</f>
        <v>-1.214352231866384</v>
      </c>
    </row>
    <row r="5697" spans="1:12" x14ac:dyDescent="0.3">
      <c r="A5697">
        <v>126380</v>
      </c>
      <c r="B5697" s="2">
        <v>41806</v>
      </c>
      <c r="C5697" s="3">
        <v>0.50259259259259259</v>
      </c>
      <c r="D5697" t="s">
        <v>31</v>
      </c>
      <c r="E5697" t="s">
        <v>27</v>
      </c>
      <c r="F5697" t="s">
        <v>12</v>
      </c>
      <c r="G5697" t="s">
        <v>4</v>
      </c>
      <c r="H5697">
        <v>8011</v>
      </c>
      <c r="I5697">
        <f>IF(Table3_1[[#This Row],[Status]]="Hired",1,0)</f>
        <v>1</v>
      </c>
      <c r="J5697" t="b">
        <f>OR((Table3_1[[#This Row],[Offered Salary]]&lt;$O$27),(Table3_1[[#This Row],[Offered Salary]]&gt;$O$28))</f>
        <v>1</v>
      </c>
      <c r="K5697" t="str">
        <f>IF(Table3_1[[#This Row],[Offered Salary]]&lt;$O$27,"Low",IF(Table3_1[[#This Row],[Offered Salary]]&gt;$O$28,"High",""))</f>
        <v>Low</v>
      </c>
      <c r="L5697" s="6">
        <f>((Table3_1[[#This Row],[Offered Salary]]-$O$25)/$O$26)</f>
        <v>-1.4548682344182138</v>
      </c>
    </row>
    <row r="5698" spans="1:12" x14ac:dyDescent="0.3">
      <c r="A5698">
        <v>400072</v>
      </c>
      <c r="B5698" s="2">
        <v>41806</v>
      </c>
      <c r="C5698" s="3">
        <v>0.49994212962962964</v>
      </c>
      <c r="D5698" t="s">
        <v>31</v>
      </c>
      <c r="E5698" t="s">
        <v>28</v>
      </c>
      <c r="F5698" t="s">
        <v>12</v>
      </c>
      <c r="G5698" t="s">
        <v>4</v>
      </c>
      <c r="H5698">
        <v>62015</v>
      </c>
      <c r="I5698">
        <f>IF(Table3_1[[#This Row],[Status]]="Hired",1,0)</f>
        <v>1</v>
      </c>
      <c r="J5698" t="b">
        <f>OR((Table3_1[[#This Row],[Offered Salary]]&lt;$O$27),(Table3_1[[#This Row],[Offered Salary]]&gt;$O$28))</f>
        <v>0</v>
      </c>
      <c r="K5698" t="str">
        <f>IF(Table3_1[[#This Row],[Offered Salary]]&lt;$O$27,"Low",IF(Table3_1[[#This Row],[Offered Salary]]&gt;$O$28,"High",""))</f>
        <v/>
      </c>
      <c r="L5698" s="6">
        <f>((Table3_1[[#This Row],[Offered Salary]]-$O$25)/$O$26)</f>
        <v>0.41699027571422859</v>
      </c>
    </row>
    <row r="5699" spans="1:12" x14ac:dyDescent="0.3">
      <c r="A5699">
        <v>419233</v>
      </c>
      <c r="B5699" s="2">
        <v>41760</v>
      </c>
      <c r="C5699" s="3">
        <v>0.22747685185185185</v>
      </c>
      <c r="D5699" t="s">
        <v>30</v>
      </c>
      <c r="E5699" t="s">
        <v>29</v>
      </c>
      <c r="F5699" t="s">
        <v>17</v>
      </c>
      <c r="G5699" t="s">
        <v>2</v>
      </c>
      <c r="H5699">
        <v>62790</v>
      </c>
      <c r="I5699">
        <f>IF(Table3_1[[#This Row],[Status]]="Hired",1,0)</f>
        <v>0</v>
      </c>
      <c r="J5699" t="b">
        <f>OR((Table3_1[[#This Row],[Offered Salary]]&lt;$O$27),(Table3_1[[#This Row],[Offered Salary]]&gt;$O$28))</f>
        <v>0</v>
      </c>
      <c r="K5699" t="str">
        <f>IF(Table3_1[[#This Row],[Offered Salary]]&lt;$O$27,"Low",IF(Table3_1[[#This Row],[Offered Salary]]&gt;$O$28,"High",""))</f>
        <v/>
      </c>
      <c r="L5699" s="6">
        <f>((Table3_1[[#This Row],[Offered Salary]]-$O$25)/$O$26)</f>
        <v>0.44385292191363312</v>
      </c>
    </row>
    <row r="5700" spans="1:12" x14ac:dyDescent="0.3">
      <c r="A5700">
        <v>430942</v>
      </c>
      <c r="B5700" s="2">
        <v>41768</v>
      </c>
      <c r="C5700" s="3">
        <v>0.81137731481481479</v>
      </c>
      <c r="D5700" t="s">
        <v>31</v>
      </c>
      <c r="E5700" t="s">
        <v>27</v>
      </c>
      <c r="F5700" t="s">
        <v>15</v>
      </c>
      <c r="G5700" t="s">
        <v>10</v>
      </c>
      <c r="H5700">
        <v>31509</v>
      </c>
      <c r="I5700">
        <f>IF(Table3_1[[#This Row],[Status]]="Hired",1,0)</f>
        <v>1</v>
      </c>
      <c r="J5700" t="b">
        <f>OR((Table3_1[[#This Row],[Offered Salary]]&lt;$O$27),(Table3_1[[#This Row],[Offered Salary]]&gt;$O$28))</f>
        <v>0</v>
      </c>
      <c r="K5700" t="str">
        <f>IF(Table3_1[[#This Row],[Offered Salary]]&lt;$O$27,"Low",IF(Table3_1[[#This Row],[Offered Salary]]&gt;$O$28,"High",""))</f>
        <v/>
      </c>
      <c r="L5700" s="6">
        <f>((Table3_1[[#This Row],[Offered Salary]]-$O$25)/$O$26)</f>
        <v>-0.6403928016522682</v>
      </c>
    </row>
    <row r="5701" spans="1:12" x14ac:dyDescent="0.3">
      <c r="A5701">
        <v>191806</v>
      </c>
      <c r="B5701" s="2">
        <v>41808</v>
      </c>
      <c r="C5701" s="3">
        <v>0.34672453703703704</v>
      </c>
      <c r="D5701" t="s">
        <v>30</v>
      </c>
      <c r="E5701" t="s">
        <v>27</v>
      </c>
      <c r="F5701" t="s">
        <v>20</v>
      </c>
      <c r="G5701" t="s">
        <v>5</v>
      </c>
      <c r="H5701">
        <v>43777</v>
      </c>
      <c r="I5701">
        <f>IF(Table3_1[[#This Row],[Status]]="Hired",1,0)</f>
        <v>0</v>
      </c>
      <c r="J5701" t="b">
        <f>OR((Table3_1[[#This Row],[Offered Salary]]&lt;$O$27),(Table3_1[[#This Row],[Offered Salary]]&gt;$O$28))</f>
        <v>0</v>
      </c>
      <c r="K5701" t="str">
        <f>IF(Table3_1[[#This Row],[Offered Salary]]&lt;$O$27,"Low",IF(Table3_1[[#This Row],[Offered Salary]]&gt;$O$28,"High",""))</f>
        <v/>
      </c>
      <c r="L5701" s="6">
        <f>((Table3_1[[#This Row],[Offered Salary]]-$O$25)/$O$26)</f>
        <v>-0.21516577768543602</v>
      </c>
    </row>
    <row r="5702" spans="1:12" x14ac:dyDescent="0.3">
      <c r="A5702">
        <v>24006</v>
      </c>
      <c r="B5702" s="2">
        <v>41808</v>
      </c>
      <c r="C5702" s="3">
        <v>0.34908564814814813</v>
      </c>
      <c r="D5702" t="s">
        <v>31</v>
      </c>
      <c r="E5702" t="s">
        <v>27</v>
      </c>
      <c r="F5702" t="s">
        <v>20</v>
      </c>
      <c r="G5702" t="s">
        <v>5</v>
      </c>
      <c r="H5702">
        <v>52336</v>
      </c>
      <c r="I5702">
        <f>IF(Table3_1[[#This Row],[Status]]="Hired",1,0)</f>
        <v>1</v>
      </c>
      <c r="J5702" t="b">
        <f>OR((Table3_1[[#This Row],[Offered Salary]]&lt;$O$27),(Table3_1[[#This Row],[Offered Salary]]&gt;$O$28))</f>
        <v>0</v>
      </c>
      <c r="K5702" t="str">
        <f>IF(Table3_1[[#This Row],[Offered Salary]]&lt;$O$27,"Low",IF(Table3_1[[#This Row],[Offered Salary]]&gt;$O$28,"High",""))</f>
        <v/>
      </c>
      <c r="L5702" s="6">
        <f>((Table3_1[[#This Row],[Offered Salary]]-$O$25)/$O$26)</f>
        <v>8.1501820792891061E-2</v>
      </c>
    </row>
    <row r="5703" spans="1:12" x14ac:dyDescent="0.3">
      <c r="A5703">
        <v>792202</v>
      </c>
      <c r="B5703" s="2">
        <v>41808</v>
      </c>
      <c r="C5703" s="3">
        <v>0.35015046296296298</v>
      </c>
      <c r="D5703" t="s">
        <v>31</v>
      </c>
      <c r="E5703" t="s">
        <v>29</v>
      </c>
      <c r="F5703" t="s">
        <v>20</v>
      </c>
      <c r="G5703" t="s">
        <v>5</v>
      </c>
      <c r="H5703">
        <v>33112</v>
      </c>
      <c r="I5703">
        <f>IF(Table3_1[[#This Row],[Status]]="Hired",1,0)</f>
        <v>1</v>
      </c>
      <c r="J5703" t="b">
        <f>OR((Table3_1[[#This Row],[Offered Salary]]&lt;$O$27),(Table3_1[[#This Row],[Offered Salary]]&gt;$O$28))</f>
        <v>0</v>
      </c>
      <c r="K5703" t="str">
        <f>IF(Table3_1[[#This Row],[Offered Salary]]&lt;$O$27,"Low",IF(Table3_1[[#This Row],[Offered Salary]]&gt;$O$28,"High",""))</f>
        <v/>
      </c>
      <c r="L5703" s="6">
        <f>((Table3_1[[#This Row],[Offered Salary]]-$O$25)/$O$26)</f>
        <v>-0.58483045086820951</v>
      </c>
    </row>
    <row r="5704" spans="1:12" x14ac:dyDescent="0.3">
      <c r="A5704">
        <v>20597</v>
      </c>
      <c r="B5704" s="2">
        <v>41827</v>
      </c>
      <c r="C5704" s="3">
        <v>0.3159837962962963</v>
      </c>
      <c r="D5704" t="s">
        <v>31</v>
      </c>
      <c r="E5704" t="s">
        <v>29</v>
      </c>
      <c r="F5704" t="s">
        <v>20</v>
      </c>
      <c r="G5704" t="s">
        <v>5</v>
      </c>
      <c r="H5704">
        <v>76889</v>
      </c>
      <c r="I5704">
        <f>IF(Table3_1[[#This Row],[Status]]="Hired",1,0)</f>
        <v>1</v>
      </c>
      <c r="J5704" t="b">
        <f>OR((Table3_1[[#This Row],[Offered Salary]]&lt;$O$27),(Table3_1[[#This Row],[Offered Salary]]&gt;$O$28))</f>
        <v>0</v>
      </c>
      <c r="K5704" t="str">
        <f>IF(Table3_1[[#This Row],[Offered Salary]]&lt;$O$27,"Low",IF(Table3_1[[#This Row],[Offered Salary]]&gt;$O$28,"High",""))</f>
        <v/>
      </c>
      <c r="L5704" s="6">
        <f>((Table3_1[[#This Row],[Offered Salary]]-$O$25)/$O$26)</f>
        <v>0.93254511386899397</v>
      </c>
    </row>
    <row r="5705" spans="1:12" x14ac:dyDescent="0.3">
      <c r="A5705">
        <v>830520</v>
      </c>
      <c r="B5705" s="2">
        <v>41778</v>
      </c>
      <c r="C5705" s="3">
        <v>0.10054398148148148</v>
      </c>
      <c r="D5705" t="s">
        <v>31</v>
      </c>
      <c r="E5705" t="s">
        <v>27</v>
      </c>
      <c r="F5705" t="s">
        <v>20</v>
      </c>
      <c r="G5705" t="s">
        <v>6</v>
      </c>
      <c r="H5705">
        <v>49591</v>
      </c>
      <c r="I5705">
        <f>IF(Table3_1[[#This Row],[Status]]="Hired",1,0)</f>
        <v>1</v>
      </c>
      <c r="J5705" t="b">
        <f>OR((Table3_1[[#This Row],[Offered Salary]]&lt;$O$27),(Table3_1[[#This Row],[Offered Salary]]&gt;$O$28))</f>
        <v>0</v>
      </c>
      <c r="K5705" t="str">
        <f>IF(Table3_1[[#This Row],[Offered Salary]]&lt;$O$27,"Low",IF(Table3_1[[#This Row],[Offered Salary]]&gt;$O$28,"High",""))</f>
        <v/>
      </c>
      <c r="L5705" s="6">
        <f>((Table3_1[[#This Row],[Offered Salary]]-$O$25)/$O$26)</f>
        <v>-1.3643938971451483E-2</v>
      </c>
    </row>
    <row r="5706" spans="1:12" x14ac:dyDescent="0.3">
      <c r="A5706">
        <v>571631</v>
      </c>
      <c r="B5706" s="2">
        <v>41778</v>
      </c>
      <c r="C5706" s="3">
        <v>0.10092592592592593</v>
      </c>
      <c r="D5706" t="s">
        <v>31</v>
      </c>
      <c r="E5706" t="s">
        <v>27</v>
      </c>
      <c r="F5706" t="s">
        <v>20</v>
      </c>
      <c r="G5706" t="s">
        <v>6</v>
      </c>
      <c r="H5706">
        <v>91555</v>
      </c>
      <c r="I5706">
        <f>IF(Table3_1[[#This Row],[Status]]="Hired",1,0)</f>
        <v>1</v>
      </c>
      <c r="J5706" t="b">
        <f>OR((Table3_1[[#This Row],[Offered Salary]]&lt;$O$27),(Table3_1[[#This Row],[Offered Salary]]&gt;$O$28))</f>
        <v>0</v>
      </c>
      <c r="K5706" t="str">
        <f>IF(Table3_1[[#This Row],[Offered Salary]]&lt;$O$27,"Low",IF(Table3_1[[#This Row],[Offered Salary]]&gt;$O$28,"High",""))</f>
        <v/>
      </c>
      <c r="L5706" s="6">
        <f>((Table3_1[[#This Row],[Offered Salary]]-$O$25)/$O$26)</f>
        <v>1.4408903643986288</v>
      </c>
    </row>
    <row r="5707" spans="1:12" x14ac:dyDescent="0.3">
      <c r="A5707">
        <v>282543</v>
      </c>
      <c r="B5707" s="2">
        <v>41778</v>
      </c>
      <c r="C5707" s="3">
        <v>0.41112268518518519</v>
      </c>
      <c r="D5707" t="s">
        <v>31</v>
      </c>
      <c r="E5707" t="s">
        <v>29</v>
      </c>
      <c r="F5707" t="s">
        <v>20</v>
      </c>
      <c r="G5707" t="s">
        <v>6</v>
      </c>
      <c r="H5707">
        <v>80672</v>
      </c>
      <c r="I5707">
        <f>IF(Table3_1[[#This Row],[Status]]="Hired",1,0)</f>
        <v>1</v>
      </c>
      <c r="J5707" t="b">
        <f>OR((Table3_1[[#This Row],[Offered Salary]]&lt;$O$27),(Table3_1[[#This Row],[Offered Salary]]&gt;$O$28))</f>
        <v>0</v>
      </c>
      <c r="K5707" t="str">
        <f>IF(Table3_1[[#This Row],[Offered Salary]]&lt;$O$27,"Low",IF(Table3_1[[#This Row],[Offered Salary]]&gt;$O$28,"High",""))</f>
        <v/>
      </c>
      <c r="L5707" s="6">
        <f>((Table3_1[[#This Row],[Offered Salary]]-$O$25)/$O$26)</f>
        <v>1.0636694888010552</v>
      </c>
    </row>
    <row r="5708" spans="1:12" x14ac:dyDescent="0.3">
      <c r="A5708">
        <v>966602</v>
      </c>
      <c r="B5708" s="2">
        <v>41778</v>
      </c>
      <c r="C5708" s="3">
        <v>0.41207175925925926</v>
      </c>
      <c r="D5708" t="s">
        <v>31</v>
      </c>
      <c r="E5708" t="s">
        <v>29</v>
      </c>
      <c r="F5708" t="s">
        <v>20</v>
      </c>
      <c r="G5708" t="s">
        <v>6</v>
      </c>
      <c r="H5708">
        <v>13380</v>
      </c>
      <c r="I5708">
        <f>IF(Table3_1[[#This Row],[Status]]="Hired",1,0)</f>
        <v>1</v>
      </c>
      <c r="J5708" t="b">
        <f>OR((Table3_1[[#This Row],[Offered Salary]]&lt;$O$27),(Table3_1[[#This Row],[Offered Salary]]&gt;$O$28))</f>
        <v>0</v>
      </c>
      <c r="K5708" t="str">
        <f>IF(Table3_1[[#This Row],[Offered Salary]]&lt;$O$27,"Low",IF(Table3_1[[#This Row],[Offered Salary]]&gt;$O$28,"High",""))</f>
        <v/>
      </c>
      <c r="L5708" s="6">
        <f>((Table3_1[[#This Row],[Offered Salary]]-$O$25)/$O$26)</f>
        <v>-1.2687707538445325</v>
      </c>
    </row>
    <row r="5709" spans="1:12" x14ac:dyDescent="0.3">
      <c r="A5709">
        <v>479003</v>
      </c>
      <c r="B5709" s="2">
        <v>41778</v>
      </c>
      <c r="C5709" s="3">
        <v>0.41271990740740738</v>
      </c>
      <c r="D5709" t="s">
        <v>31</v>
      </c>
      <c r="E5709" t="s">
        <v>29</v>
      </c>
      <c r="F5709" t="s">
        <v>20</v>
      </c>
      <c r="G5709" t="s">
        <v>6</v>
      </c>
      <c r="H5709">
        <v>18310</v>
      </c>
      <c r="I5709">
        <f>IF(Table3_1[[#This Row],[Status]]="Hired",1,0)</f>
        <v>1</v>
      </c>
      <c r="J5709" t="b">
        <f>OR((Table3_1[[#This Row],[Offered Salary]]&lt;$O$27),(Table3_1[[#This Row],[Offered Salary]]&gt;$O$28))</f>
        <v>0</v>
      </c>
      <c r="K5709" t="str">
        <f>IF(Table3_1[[#This Row],[Offered Salary]]&lt;$O$27,"Low",IF(Table3_1[[#This Row],[Offered Salary]]&gt;$O$28,"High",""))</f>
        <v/>
      </c>
      <c r="L5709" s="6">
        <f>((Table3_1[[#This Row],[Offered Salary]]-$O$25)/$O$26)</f>
        <v>-1.0978896625373527</v>
      </c>
    </row>
    <row r="5710" spans="1:12" x14ac:dyDescent="0.3">
      <c r="A5710">
        <v>948061</v>
      </c>
      <c r="B5710" s="2">
        <v>41778</v>
      </c>
      <c r="C5710" s="3">
        <v>0.41298611111111111</v>
      </c>
      <c r="D5710" t="s">
        <v>31</v>
      </c>
      <c r="E5710" t="s">
        <v>27</v>
      </c>
      <c r="F5710" t="s">
        <v>20</v>
      </c>
      <c r="G5710" t="s">
        <v>6</v>
      </c>
      <c r="H5710">
        <v>38076</v>
      </c>
      <c r="I5710">
        <f>IF(Table3_1[[#This Row],[Status]]="Hired",1,0)</f>
        <v>1</v>
      </c>
      <c r="J5710" t="b">
        <f>OR((Table3_1[[#This Row],[Offered Salary]]&lt;$O$27),(Table3_1[[#This Row],[Offered Salary]]&gt;$O$28))</f>
        <v>0</v>
      </c>
      <c r="K5710" t="str">
        <f>IF(Table3_1[[#This Row],[Offered Salary]]&lt;$O$27,"Low",IF(Table3_1[[#This Row],[Offered Salary]]&gt;$O$28,"High",""))</f>
        <v/>
      </c>
      <c r="L5710" s="6">
        <f>((Table3_1[[#This Row],[Offered Salary]]-$O$25)/$O$26)</f>
        <v>-0.41277086927615253</v>
      </c>
    </row>
    <row r="5711" spans="1:12" x14ac:dyDescent="0.3">
      <c r="A5711">
        <v>55915</v>
      </c>
      <c r="B5711" s="2">
        <v>41822</v>
      </c>
      <c r="C5711" s="3">
        <v>0.85504629629629625</v>
      </c>
      <c r="D5711" t="s">
        <v>31</v>
      </c>
      <c r="E5711" t="s">
        <v>29</v>
      </c>
      <c r="F5711" t="s">
        <v>17</v>
      </c>
      <c r="G5711" t="s">
        <v>10</v>
      </c>
      <c r="H5711">
        <v>78339</v>
      </c>
      <c r="I5711">
        <f>IF(Table3_1[[#This Row],[Status]]="Hired",1,0)</f>
        <v>1</v>
      </c>
      <c r="J5711" t="b">
        <f>OR((Table3_1[[#This Row],[Offered Salary]]&lt;$O$27),(Table3_1[[#This Row],[Offered Salary]]&gt;$O$28))</f>
        <v>0</v>
      </c>
      <c r="K5711" t="str">
        <f>IF(Table3_1[[#This Row],[Offered Salary]]&lt;$O$27,"Low",IF(Table3_1[[#This Row],[Offered Salary]]&gt;$O$28,"High",""))</f>
        <v/>
      </c>
      <c r="L5711" s="6">
        <f>((Table3_1[[#This Row],[Offered Salary]]-$O$25)/$O$26)</f>
        <v>0.98280425837110563</v>
      </c>
    </row>
    <row r="5712" spans="1:12" x14ac:dyDescent="0.3">
      <c r="A5712">
        <v>570200</v>
      </c>
      <c r="B5712" s="2">
        <v>41788</v>
      </c>
      <c r="C5712" s="3">
        <v>0.56576388888888884</v>
      </c>
      <c r="D5712" t="s">
        <v>31</v>
      </c>
      <c r="E5712" t="s">
        <v>29</v>
      </c>
      <c r="F5712" t="s">
        <v>13</v>
      </c>
      <c r="G5712" t="s">
        <v>10</v>
      </c>
      <c r="H5712">
        <v>22689</v>
      </c>
      <c r="I5712">
        <f>IF(Table3_1[[#This Row],[Status]]="Hired",1,0)</f>
        <v>1</v>
      </c>
      <c r="J5712" t="b">
        <f>OR((Table3_1[[#This Row],[Offered Salary]]&lt;$O$27),(Table3_1[[#This Row],[Offered Salary]]&gt;$O$28))</f>
        <v>0</v>
      </c>
      <c r="K5712" t="str">
        <f>IF(Table3_1[[#This Row],[Offered Salary]]&lt;$O$27,"Low",IF(Table3_1[[#This Row],[Offered Salary]]&gt;$O$28,"High",""))</f>
        <v/>
      </c>
      <c r="L5712" s="6">
        <f>((Table3_1[[#This Row],[Offered Salary]]-$O$25)/$O$26)</f>
        <v>-0.94610704614097529</v>
      </c>
    </row>
    <row r="5713" spans="1:12" x14ac:dyDescent="0.3">
      <c r="A5713">
        <v>280913</v>
      </c>
      <c r="B5713" s="2">
        <v>41788</v>
      </c>
      <c r="C5713" s="3">
        <v>0.56614583333333335</v>
      </c>
      <c r="D5713" t="s">
        <v>31</v>
      </c>
      <c r="E5713" t="s">
        <v>29</v>
      </c>
      <c r="F5713" t="s">
        <v>13</v>
      </c>
      <c r="G5713" t="s">
        <v>10</v>
      </c>
      <c r="H5713">
        <v>17924</v>
      </c>
      <c r="I5713">
        <f>IF(Table3_1[[#This Row],[Status]]="Hired",1,0)</f>
        <v>1</v>
      </c>
      <c r="J5713" t="b">
        <f>OR((Table3_1[[#This Row],[Offered Salary]]&lt;$O$27),(Table3_1[[#This Row],[Offered Salary]]&gt;$O$28))</f>
        <v>0</v>
      </c>
      <c r="K5713" t="str">
        <f>IF(Table3_1[[#This Row],[Offered Salary]]&lt;$O$27,"Low",IF(Table3_1[[#This Row],[Offered Salary]]&gt;$O$28,"High",""))</f>
        <v/>
      </c>
      <c r="L5713" s="6">
        <f>((Table3_1[[#This Row],[Offered Salary]]-$O$25)/$O$26)</f>
        <v>-1.1112689934186046</v>
      </c>
    </row>
    <row r="5714" spans="1:12" x14ac:dyDescent="0.3">
      <c r="A5714">
        <v>633396</v>
      </c>
      <c r="B5714" s="2">
        <v>41842</v>
      </c>
      <c r="C5714" s="3">
        <v>0.31634259259259262</v>
      </c>
      <c r="D5714" t="s">
        <v>31</v>
      </c>
      <c r="E5714" t="s">
        <v>27</v>
      </c>
      <c r="F5714" t="s">
        <v>20</v>
      </c>
      <c r="G5714" t="s">
        <v>5</v>
      </c>
      <c r="H5714">
        <v>65876</v>
      </c>
      <c r="I5714">
        <f>IF(Table3_1[[#This Row],[Status]]="Hired",1,0)</f>
        <v>1</v>
      </c>
      <c r="J5714" t="b">
        <f>OR((Table3_1[[#This Row],[Offered Salary]]&lt;$O$27),(Table3_1[[#This Row],[Offered Salary]]&gt;$O$28))</f>
        <v>0</v>
      </c>
      <c r="K5714" t="str">
        <f>IF(Table3_1[[#This Row],[Offered Salary]]&lt;$O$27,"Low",IF(Table3_1[[#This Row],[Offered Salary]]&gt;$O$28,"High",""))</f>
        <v/>
      </c>
      <c r="L5714" s="6">
        <f>((Table3_1[[#This Row],[Offered Salary]]-$O$25)/$O$26)</f>
        <v>0.55081824600571361</v>
      </c>
    </row>
    <row r="5715" spans="1:12" x14ac:dyDescent="0.3">
      <c r="A5715">
        <v>121763</v>
      </c>
      <c r="B5715" s="2">
        <v>41823</v>
      </c>
      <c r="C5715" s="3">
        <v>0.65791666666666671</v>
      </c>
      <c r="D5715" t="s">
        <v>31</v>
      </c>
      <c r="E5715" t="s">
        <v>27</v>
      </c>
      <c r="F5715" t="s">
        <v>17</v>
      </c>
      <c r="G5715" t="s">
        <v>7</v>
      </c>
      <c r="H5715">
        <v>69114</v>
      </c>
      <c r="I5715">
        <f>IF(Table3_1[[#This Row],[Status]]="Hired",1,0)</f>
        <v>1</v>
      </c>
      <c r="J5715" t="b">
        <f>OR((Table3_1[[#This Row],[Offered Salary]]&lt;$O$27),(Table3_1[[#This Row],[Offered Salary]]&gt;$O$28))</f>
        <v>0</v>
      </c>
      <c r="K5715" t="str">
        <f>IF(Table3_1[[#This Row],[Offered Salary]]&lt;$O$27,"Low",IF(Table3_1[[#This Row],[Offered Salary]]&gt;$O$28,"High",""))</f>
        <v/>
      </c>
      <c r="L5715" s="6">
        <f>((Table3_1[[#This Row],[Offered Salary]]-$O$25)/$O$26)</f>
        <v>0.6630521149007742</v>
      </c>
    </row>
    <row r="5716" spans="1:12" x14ac:dyDescent="0.3">
      <c r="A5716">
        <v>421134</v>
      </c>
      <c r="B5716" s="2">
        <v>41808</v>
      </c>
      <c r="C5716" s="3">
        <v>0.29538194444444443</v>
      </c>
      <c r="D5716" t="s">
        <v>31</v>
      </c>
      <c r="E5716" t="s">
        <v>29</v>
      </c>
      <c r="F5716" t="s">
        <v>20</v>
      </c>
      <c r="G5716" t="s">
        <v>2</v>
      </c>
      <c r="H5716">
        <v>62143</v>
      </c>
      <c r="I5716">
        <f>IF(Table3_1[[#This Row],[Status]]="Hired",1,0)</f>
        <v>1</v>
      </c>
      <c r="J5716" t="b">
        <f>OR((Table3_1[[#This Row],[Offered Salary]]&lt;$O$27),(Table3_1[[#This Row],[Offered Salary]]&gt;$O$28))</f>
        <v>0</v>
      </c>
      <c r="K5716" t="str">
        <f>IF(Table3_1[[#This Row],[Offered Salary]]&lt;$O$27,"Low",IF(Table3_1[[#This Row],[Offered Salary]]&gt;$O$28,"High",""))</f>
        <v/>
      </c>
      <c r="L5716" s="6">
        <f>((Table3_1[[#This Row],[Offered Salary]]-$O$25)/$O$26)</f>
        <v>0.42142694502200118</v>
      </c>
    </row>
    <row r="5717" spans="1:12" x14ac:dyDescent="0.3">
      <c r="A5717">
        <v>611679</v>
      </c>
      <c r="B5717" s="2">
        <v>41833</v>
      </c>
      <c r="C5717" s="3">
        <v>0.46906249999999999</v>
      </c>
      <c r="D5717" t="s">
        <v>31</v>
      </c>
      <c r="E5717" t="s">
        <v>29</v>
      </c>
      <c r="F5717" t="s">
        <v>15</v>
      </c>
      <c r="G5717" t="s">
        <v>5</v>
      </c>
      <c r="H5717">
        <v>64224</v>
      </c>
      <c r="I5717">
        <f>IF(Table3_1[[#This Row],[Status]]="Hired",1,0)</f>
        <v>1</v>
      </c>
      <c r="J5717" t="b">
        <f>OR((Table3_1[[#This Row],[Offered Salary]]&lt;$O$27),(Table3_1[[#This Row],[Offered Salary]]&gt;$O$28))</f>
        <v>0</v>
      </c>
      <c r="K5717" t="str">
        <f>IF(Table3_1[[#This Row],[Offered Salary]]&lt;$O$27,"Low",IF(Table3_1[[#This Row],[Offered Salary]]&gt;$O$28,"High",""))</f>
        <v/>
      </c>
      <c r="L5717" s="6">
        <f>((Table3_1[[#This Row],[Offered Salary]]-$O$25)/$O$26)</f>
        <v>0.49355748275227324</v>
      </c>
    </row>
    <row r="5718" spans="1:12" x14ac:dyDescent="0.3">
      <c r="A5718">
        <v>392173</v>
      </c>
      <c r="B5718" s="2">
        <v>41844</v>
      </c>
      <c r="C5718" s="3">
        <v>0.36508101851851854</v>
      </c>
      <c r="D5718" t="s">
        <v>31</v>
      </c>
      <c r="E5718" t="s">
        <v>27</v>
      </c>
      <c r="F5718" t="s">
        <v>15</v>
      </c>
      <c r="G5718" t="s">
        <v>6</v>
      </c>
      <c r="H5718">
        <v>11766</v>
      </c>
      <c r="I5718">
        <f>IF(Table3_1[[#This Row],[Status]]="Hired",1,0)</f>
        <v>1</v>
      </c>
      <c r="J5718" t="b">
        <f>OR((Table3_1[[#This Row],[Offered Salary]]&lt;$O$27),(Table3_1[[#This Row],[Offered Salary]]&gt;$O$28))</f>
        <v>1</v>
      </c>
      <c r="K5718" t="str">
        <f>IF(Table3_1[[#This Row],[Offered Salary]]&lt;$O$27,"Low",IF(Table3_1[[#This Row],[Offered Salary]]&gt;$O$28,"High",""))</f>
        <v>Low</v>
      </c>
      <c r="L5718" s="6">
        <f>((Table3_1[[#This Row],[Offered Salary]]-$O$25)/$O$26)</f>
        <v>-1.3247143808972279</v>
      </c>
    </row>
    <row r="5719" spans="1:12" x14ac:dyDescent="0.3">
      <c r="A5719">
        <v>897760</v>
      </c>
      <c r="B5719" s="2">
        <v>41839</v>
      </c>
      <c r="C5719" s="3">
        <v>0.61875000000000002</v>
      </c>
      <c r="D5719" t="s">
        <v>31</v>
      </c>
      <c r="E5719" t="s">
        <v>29</v>
      </c>
      <c r="F5719" t="s">
        <v>14</v>
      </c>
      <c r="G5719" t="s">
        <v>2</v>
      </c>
      <c r="H5719">
        <v>91018</v>
      </c>
      <c r="I5719">
        <f>IF(Table3_1[[#This Row],[Status]]="Hired",1,0)</f>
        <v>1</v>
      </c>
      <c r="J5719" t="b">
        <f>OR((Table3_1[[#This Row],[Offered Salary]]&lt;$O$27),(Table3_1[[#This Row],[Offered Salary]]&gt;$O$28))</f>
        <v>0</v>
      </c>
      <c r="K5719" t="str">
        <f>IF(Table3_1[[#This Row],[Offered Salary]]&lt;$O$27,"Low",IF(Table3_1[[#This Row],[Offered Salary]]&gt;$O$28,"High",""))</f>
        <v/>
      </c>
      <c r="L5719" s="6">
        <f>((Table3_1[[#This Row],[Offered Salary]]-$O$25)/$O$26)</f>
        <v>1.422277150193364</v>
      </c>
    </row>
    <row r="5720" spans="1:12" x14ac:dyDescent="0.3">
      <c r="A5720">
        <v>432393</v>
      </c>
      <c r="B5720" s="2">
        <v>41832</v>
      </c>
      <c r="C5720" s="3">
        <v>0.39863425925925927</v>
      </c>
      <c r="D5720" t="s">
        <v>31</v>
      </c>
      <c r="E5720" t="s">
        <v>28</v>
      </c>
      <c r="F5720" t="s">
        <v>20</v>
      </c>
      <c r="G5720" t="s">
        <v>2</v>
      </c>
      <c r="H5720">
        <v>11946</v>
      </c>
      <c r="I5720">
        <f>IF(Table3_1[[#This Row],[Status]]="Hired",1,0)</f>
        <v>1</v>
      </c>
      <c r="J5720" t="b">
        <f>OR((Table3_1[[#This Row],[Offered Salary]]&lt;$O$27),(Table3_1[[#This Row],[Offered Salary]]&gt;$O$28))</f>
        <v>1</v>
      </c>
      <c r="K5720" t="str">
        <f>IF(Table3_1[[#This Row],[Offered Salary]]&lt;$O$27,"Low",IF(Table3_1[[#This Row],[Offered Salary]]&gt;$O$28,"High",""))</f>
        <v>Low</v>
      </c>
      <c r="L5720" s="6">
        <f>((Table3_1[[#This Row],[Offered Salary]]-$O$25)/$O$26)</f>
        <v>-1.3184753146831727</v>
      </c>
    </row>
    <row r="5721" spans="1:12" x14ac:dyDescent="0.3">
      <c r="A5721">
        <v>860440</v>
      </c>
      <c r="B5721" s="2">
        <v>41764</v>
      </c>
      <c r="C5721" s="3">
        <v>0.5349652777777778</v>
      </c>
      <c r="D5721" t="s">
        <v>31</v>
      </c>
      <c r="E5721" t="s">
        <v>27</v>
      </c>
      <c r="F5721" t="s">
        <v>20</v>
      </c>
      <c r="G5721" t="s">
        <v>10</v>
      </c>
      <c r="H5721">
        <v>75033</v>
      </c>
      <c r="I5721">
        <f>IF(Table3_1[[#This Row],[Status]]="Hired",1,0)</f>
        <v>1</v>
      </c>
      <c r="J5721" t="b">
        <f>OR((Table3_1[[#This Row],[Offered Salary]]&lt;$O$27),(Table3_1[[#This Row],[Offered Salary]]&gt;$O$28))</f>
        <v>0</v>
      </c>
      <c r="K5721" t="str">
        <f>IF(Table3_1[[#This Row],[Offered Salary]]&lt;$O$27,"Low",IF(Table3_1[[#This Row],[Offered Salary]]&gt;$O$28,"High",""))</f>
        <v/>
      </c>
      <c r="L5721" s="6">
        <f>((Table3_1[[#This Row],[Offered Salary]]-$O$25)/$O$26)</f>
        <v>0.86821340890629095</v>
      </c>
    </row>
    <row r="5722" spans="1:12" x14ac:dyDescent="0.3">
      <c r="A5722">
        <v>368421</v>
      </c>
      <c r="B5722" s="2">
        <v>41764</v>
      </c>
      <c r="C5722" s="3">
        <v>0.53717592592592589</v>
      </c>
      <c r="D5722" t="s">
        <v>31</v>
      </c>
      <c r="E5722" t="s">
        <v>27</v>
      </c>
      <c r="F5722" t="s">
        <v>20</v>
      </c>
      <c r="G5722" t="s">
        <v>10</v>
      </c>
      <c r="H5722">
        <v>25854</v>
      </c>
      <c r="I5722">
        <f>IF(Table3_1[[#This Row],[Status]]="Hired",1,0)</f>
        <v>1</v>
      </c>
      <c r="J5722" t="b">
        <f>OR((Table3_1[[#This Row],[Offered Salary]]&lt;$O$27),(Table3_1[[#This Row],[Offered Salary]]&gt;$O$28))</f>
        <v>0</v>
      </c>
      <c r="K5722" t="str">
        <f>IF(Table3_1[[#This Row],[Offered Salary]]&lt;$O$27,"Low",IF(Table3_1[[#This Row],[Offered Salary]]&gt;$O$28,"High",""))</f>
        <v/>
      </c>
      <c r="L5722" s="6">
        <f>((Table3_1[[#This Row],[Offered Salary]]-$O$25)/$O$26)</f>
        <v>-0.8364034652105039</v>
      </c>
    </row>
    <row r="5723" spans="1:12" x14ac:dyDescent="0.3">
      <c r="A5723">
        <v>921157</v>
      </c>
      <c r="B5723" s="2">
        <v>41765</v>
      </c>
      <c r="C5723" s="3">
        <v>0.74670138888888893</v>
      </c>
      <c r="D5723" t="s">
        <v>31</v>
      </c>
      <c r="E5723" t="s">
        <v>29</v>
      </c>
      <c r="F5723" t="s">
        <v>20</v>
      </c>
      <c r="G5723" t="s">
        <v>10</v>
      </c>
      <c r="H5723">
        <v>74230</v>
      </c>
      <c r="I5723">
        <f>IF(Table3_1[[#This Row],[Status]]="Hired",1,0)</f>
        <v>1</v>
      </c>
      <c r="J5723" t="b">
        <f>OR((Table3_1[[#This Row],[Offered Salary]]&lt;$O$27),(Table3_1[[#This Row],[Offered Salary]]&gt;$O$28))</f>
        <v>0</v>
      </c>
      <c r="K5723" t="str">
        <f>IF(Table3_1[[#This Row],[Offered Salary]]&lt;$O$27,"Low",IF(Table3_1[[#This Row],[Offered Salary]]&gt;$O$28,"High",""))</f>
        <v/>
      </c>
      <c r="L5723" s="6">
        <f>((Table3_1[[#This Row],[Offered Salary]]-$O$25)/$O$26)</f>
        <v>0.84038024129581113</v>
      </c>
    </row>
    <row r="5724" spans="1:12" x14ac:dyDescent="0.3">
      <c r="A5724">
        <v>399547</v>
      </c>
      <c r="B5724" s="2">
        <v>41767</v>
      </c>
      <c r="C5724" s="3">
        <v>0.65498842592592588</v>
      </c>
      <c r="D5724" t="s">
        <v>31</v>
      </c>
      <c r="E5724" t="s">
        <v>29</v>
      </c>
      <c r="F5724" t="s">
        <v>20</v>
      </c>
      <c r="G5724" t="s">
        <v>10</v>
      </c>
      <c r="H5724">
        <v>80569</v>
      </c>
      <c r="I5724">
        <f>IF(Table3_1[[#This Row],[Status]]="Hired",1,0)</f>
        <v>1</v>
      </c>
      <c r="J5724" t="b">
        <f>OR((Table3_1[[#This Row],[Offered Salary]]&lt;$O$27),(Table3_1[[#This Row],[Offered Salary]]&gt;$O$28))</f>
        <v>0</v>
      </c>
      <c r="K5724" t="str">
        <f>IF(Table3_1[[#This Row],[Offered Salary]]&lt;$O$27,"Low",IF(Table3_1[[#This Row],[Offered Salary]]&gt;$O$28,"High",""))</f>
        <v/>
      </c>
      <c r="L5724" s="6">
        <f>((Table3_1[[#This Row],[Offered Salary]]-$O$25)/$O$26)</f>
        <v>1.0600993564674568</v>
      </c>
    </row>
    <row r="5725" spans="1:12" x14ac:dyDescent="0.3">
      <c r="A5725">
        <v>432941</v>
      </c>
      <c r="B5725" s="2">
        <v>41775</v>
      </c>
      <c r="C5725" s="3">
        <v>0.39916666666666667</v>
      </c>
      <c r="D5725" t="s">
        <v>31</v>
      </c>
      <c r="E5725" t="s">
        <v>27</v>
      </c>
      <c r="F5725" t="s">
        <v>20</v>
      </c>
      <c r="G5725" t="s">
        <v>10</v>
      </c>
      <c r="H5725">
        <v>52165</v>
      </c>
      <c r="I5725">
        <f>IF(Table3_1[[#This Row],[Status]]="Hired",1,0)</f>
        <v>1</v>
      </c>
      <c r="J5725" t="b">
        <f>OR((Table3_1[[#This Row],[Offered Salary]]&lt;$O$27),(Table3_1[[#This Row],[Offered Salary]]&gt;$O$28))</f>
        <v>0</v>
      </c>
      <c r="K5725" t="str">
        <f>IF(Table3_1[[#This Row],[Offered Salary]]&lt;$O$27,"Low",IF(Table3_1[[#This Row],[Offered Salary]]&gt;$O$28,"High",""))</f>
        <v/>
      </c>
      <c r="L5725" s="6">
        <f>((Table3_1[[#This Row],[Offered Salary]]-$O$25)/$O$26)</f>
        <v>7.5574707889538573E-2</v>
      </c>
    </row>
    <row r="5726" spans="1:12" x14ac:dyDescent="0.3">
      <c r="A5726">
        <v>431934</v>
      </c>
      <c r="B5726" s="2">
        <v>41775</v>
      </c>
      <c r="C5726" s="3">
        <v>0.40143518518518517</v>
      </c>
      <c r="D5726" t="s">
        <v>31</v>
      </c>
      <c r="E5726" t="s">
        <v>27</v>
      </c>
      <c r="F5726" t="s">
        <v>20</v>
      </c>
      <c r="G5726" t="s">
        <v>10</v>
      </c>
      <c r="H5726">
        <v>2911</v>
      </c>
      <c r="I5726">
        <f>IF(Table3_1[[#This Row],[Status]]="Hired",1,0)</f>
        <v>1</v>
      </c>
      <c r="J5726" t="b">
        <f>OR((Table3_1[[#This Row],[Offered Salary]]&lt;$O$27),(Table3_1[[#This Row],[Offered Salary]]&gt;$O$28))</f>
        <v>1</v>
      </c>
      <c r="K5726" t="str">
        <f>IF(Table3_1[[#This Row],[Offered Salary]]&lt;$O$27,"Low",IF(Table3_1[[#This Row],[Offered Salary]]&gt;$O$28,"High",""))</f>
        <v>Low</v>
      </c>
      <c r="L5726" s="6">
        <f>((Table3_1[[#This Row],[Offered Salary]]-$O$25)/$O$26)</f>
        <v>-1.6316417771497793</v>
      </c>
    </row>
    <row r="5727" spans="1:12" x14ac:dyDescent="0.3">
      <c r="A5727">
        <v>108534</v>
      </c>
      <c r="B5727" s="2">
        <v>41799</v>
      </c>
      <c r="C5727" s="3">
        <v>0.8213773148148148</v>
      </c>
      <c r="D5727" t="s">
        <v>31</v>
      </c>
      <c r="E5727" t="s">
        <v>27</v>
      </c>
      <c r="F5727" t="s">
        <v>17</v>
      </c>
      <c r="G5727" t="s">
        <v>2</v>
      </c>
      <c r="H5727">
        <v>50604</v>
      </c>
      <c r="I5727">
        <f>IF(Table3_1[[#This Row],[Status]]="Hired",1,0)</f>
        <v>1</v>
      </c>
      <c r="J5727" t="b">
        <f>OR((Table3_1[[#This Row],[Offered Salary]]&lt;$O$27),(Table3_1[[#This Row],[Offered Salary]]&gt;$O$28))</f>
        <v>0</v>
      </c>
      <c r="K5727" t="str">
        <f>IF(Table3_1[[#This Row],[Offered Salary]]&lt;$O$27,"Low",IF(Table3_1[[#This Row],[Offered Salary]]&gt;$O$28,"High",""))</f>
        <v/>
      </c>
      <c r="L5727" s="6">
        <f>((Table3_1[[#This Row],[Offered Salary]]-$O$25)/$O$26)</f>
        <v>2.1468139222092779E-2</v>
      </c>
    </row>
    <row r="5728" spans="1:12" x14ac:dyDescent="0.3">
      <c r="A5728">
        <v>635221</v>
      </c>
      <c r="B5728" s="2">
        <v>41831</v>
      </c>
      <c r="C5728" s="3">
        <v>0.58247685185185183</v>
      </c>
      <c r="D5728" t="s">
        <v>31</v>
      </c>
      <c r="E5728" t="s">
        <v>27</v>
      </c>
      <c r="F5728" t="s">
        <v>15</v>
      </c>
      <c r="G5728" t="s">
        <v>2</v>
      </c>
      <c r="H5728">
        <v>46313</v>
      </c>
      <c r="I5728">
        <f>IF(Table3_1[[#This Row],[Status]]="Hired",1,0)</f>
        <v>1</v>
      </c>
      <c r="J5728" t="b">
        <f>OR((Table3_1[[#This Row],[Offered Salary]]&lt;$O$27),(Table3_1[[#This Row],[Offered Salary]]&gt;$O$28))</f>
        <v>0</v>
      </c>
      <c r="K5728" t="str">
        <f>IF(Table3_1[[#This Row],[Offered Salary]]&lt;$O$27,"Low",IF(Table3_1[[#This Row],[Offered Salary]]&gt;$O$28,"High",""))</f>
        <v/>
      </c>
      <c r="L5728" s="6">
        <f>((Table3_1[[#This Row],[Offered Salary]]-$O$25)/$O$26)</f>
        <v>-0.12726426702519095</v>
      </c>
    </row>
    <row r="5729" spans="1:12" x14ac:dyDescent="0.3">
      <c r="A5729">
        <v>635793</v>
      </c>
      <c r="B5729" s="2">
        <v>41831</v>
      </c>
      <c r="C5729" s="3">
        <v>0.58379629629629626</v>
      </c>
      <c r="D5729" t="s">
        <v>30</v>
      </c>
      <c r="E5729" t="s">
        <v>29</v>
      </c>
      <c r="F5729" t="s">
        <v>15</v>
      </c>
      <c r="G5729" t="s">
        <v>2</v>
      </c>
      <c r="H5729">
        <v>20569</v>
      </c>
      <c r="I5729">
        <f>IF(Table3_1[[#This Row],[Status]]="Hired",1,0)</f>
        <v>0</v>
      </c>
      <c r="J5729" t="b">
        <f>OR((Table3_1[[#This Row],[Offered Salary]]&lt;$O$27),(Table3_1[[#This Row],[Offered Salary]]&gt;$O$28))</f>
        <v>0</v>
      </c>
      <c r="K5729" t="str">
        <f>IF(Table3_1[[#This Row],[Offered Salary]]&lt;$O$27,"Low",IF(Table3_1[[#This Row],[Offered Salary]]&gt;$O$28,"High",""))</f>
        <v/>
      </c>
      <c r="L5729" s="6">
        <f>((Table3_1[[#This Row],[Offered Salary]]-$O$25)/$O$26)</f>
        <v>-1.0195893815509594</v>
      </c>
    </row>
    <row r="5730" spans="1:12" x14ac:dyDescent="0.3">
      <c r="A5730">
        <v>15580</v>
      </c>
      <c r="B5730" s="2">
        <v>41831</v>
      </c>
      <c r="C5730" s="3">
        <v>0.5849537037037037</v>
      </c>
      <c r="D5730" t="s">
        <v>31</v>
      </c>
      <c r="E5730" t="s">
        <v>29</v>
      </c>
      <c r="F5730" t="s">
        <v>15</v>
      </c>
      <c r="G5730" t="s">
        <v>2</v>
      </c>
      <c r="H5730">
        <v>16046</v>
      </c>
      <c r="I5730">
        <f>IF(Table3_1[[#This Row],[Status]]="Hired",1,0)</f>
        <v>1</v>
      </c>
      <c r="J5730" t="b">
        <f>OR((Table3_1[[#This Row],[Offered Salary]]&lt;$O$27),(Table3_1[[#This Row],[Offered Salary]]&gt;$O$28))</f>
        <v>0</v>
      </c>
      <c r="K5730" t="str">
        <f>IF(Table3_1[[#This Row],[Offered Salary]]&lt;$O$27,"Low",IF(Table3_1[[#This Row],[Offered Salary]]&gt;$O$28,"High",""))</f>
        <v/>
      </c>
      <c r="L5730" s="6">
        <f>((Table3_1[[#This Row],[Offered Salary]]-$O$25)/$O$26)</f>
        <v>-1.1763632509185811</v>
      </c>
    </row>
    <row r="5731" spans="1:12" x14ac:dyDescent="0.3">
      <c r="A5731">
        <v>665552</v>
      </c>
      <c r="B5731" s="2">
        <v>41837</v>
      </c>
      <c r="C5731" s="3">
        <v>0.70472222222222225</v>
      </c>
      <c r="D5731" t="s">
        <v>31</v>
      </c>
      <c r="E5731" t="s">
        <v>27</v>
      </c>
      <c r="F5731" t="s">
        <v>15</v>
      </c>
      <c r="G5731" t="s">
        <v>2</v>
      </c>
      <c r="H5731">
        <v>7937</v>
      </c>
      <c r="I5731">
        <f>IF(Table3_1[[#This Row],[Status]]="Hired",1,0)</f>
        <v>1</v>
      </c>
      <c r="J5731" t="b">
        <f>OR((Table3_1[[#This Row],[Offered Salary]]&lt;$O$27),(Table3_1[[#This Row],[Offered Salary]]&gt;$O$28))</f>
        <v>1</v>
      </c>
      <c r="K5731" t="str">
        <f>IF(Table3_1[[#This Row],[Offered Salary]]&lt;$O$27,"Low",IF(Table3_1[[#This Row],[Offered Salary]]&gt;$O$28,"High",""))</f>
        <v>Low</v>
      </c>
      <c r="L5731" s="6">
        <f>((Table3_1[[#This Row],[Offered Salary]]-$O$25)/$O$26)</f>
        <v>-1.45743318386177</v>
      </c>
    </row>
    <row r="5732" spans="1:12" x14ac:dyDescent="0.3">
      <c r="A5732">
        <v>700608</v>
      </c>
      <c r="B5732" s="2">
        <v>41837</v>
      </c>
      <c r="C5732" s="3">
        <v>0.70572916666666663</v>
      </c>
      <c r="D5732" t="s">
        <v>31</v>
      </c>
      <c r="E5732" t="s">
        <v>29</v>
      </c>
      <c r="F5732" t="s">
        <v>15</v>
      </c>
      <c r="G5732" t="s">
        <v>2</v>
      </c>
      <c r="H5732">
        <v>66629</v>
      </c>
      <c r="I5732">
        <f>IF(Table3_1[[#This Row],[Status]]="Hired",1,0)</f>
        <v>1</v>
      </c>
      <c r="J5732" t="b">
        <f>OR((Table3_1[[#This Row],[Offered Salary]]&lt;$O$27),(Table3_1[[#This Row],[Offered Salary]]&gt;$O$28))</f>
        <v>0</v>
      </c>
      <c r="K5732" t="str">
        <f>IF(Table3_1[[#This Row],[Offered Salary]]&lt;$O$27,"Low",IF(Table3_1[[#This Row],[Offered Salary]]&gt;$O$28,"High",""))</f>
        <v/>
      </c>
      <c r="L5732" s="6">
        <f>((Table3_1[[#This Row],[Offered Salary]]-$O$25)/$O$26)</f>
        <v>0.57691833966784478</v>
      </c>
    </row>
    <row r="5733" spans="1:12" x14ac:dyDescent="0.3">
      <c r="A5733">
        <v>314970</v>
      </c>
      <c r="B5733" s="2">
        <v>41837</v>
      </c>
      <c r="C5733" s="3">
        <v>0.70716435185185189</v>
      </c>
      <c r="D5733" t="s">
        <v>31</v>
      </c>
      <c r="E5733" t="s">
        <v>27</v>
      </c>
      <c r="F5733" t="s">
        <v>15</v>
      </c>
      <c r="G5733" t="s">
        <v>2</v>
      </c>
      <c r="H5733">
        <v>6903</v>
      </c>
      <c r="I5733">
        <f>IF(Table3_1[[#This Row],[Status]]="Hired",1,0)</f>
        <v>1</v>
      </c>
      <c r="J5733" t="b">
        <f>OR((Table3_1[[#This Row],[Offered Salary]]&lt;$O$27),(Table3_1[[#This Row],[Offered Salary]]&gt;$O$28))</f>
        <v>1</v>
      </c>
      <c r="K5733" t="str">
        <f>IF(Table3_1[[#This Row],[Offered Salary]]&lt;$O$27,"Low",IF(Table3_1[[#This Row],[Offered Salary]]&gt;$O$28,"High",""))</f>
        <v>Low</v>
      </c>
      <c r="L5733" s="6">
        <f>((Table3_1[[#This Row],[Offered Salary]]-$O$25)/$O$26)</f>
        <v>-1.4932731531136207</v>
      </c>
    </row>
    <row r="5734" spans="1:12" x14ac:dyDescent="0.3">
      <c r="A5734">
        <v>231126</v>
      </c>
      <c r="B5734" s="2">
        <v>41837</v>
      </c>
      <c r="C5734" s="3">
        <v>0.70870370370370372</v>
      </c>
      <c r="D5734" t="s">
        <v>31</v>
      </c>
      <c r="E5734" t="s">
        <v>27</v>
      </c>
      <c r="F5734" t="s">
        <v>15</v>
      </c>
      <c r="G5734" t="s">
        <v>2</v>
      </c>
      <c r="H5734">
        <v>98323</v>
      </c>
      <c r="I5734">
        <f>IF(Table3_1[[#This Row],[Status]]="Hired",1,0)</f>
        <v>1</v>
      </c>
      <c r="J5734" t="b">
        <f>OR((Table3_1[[#This Row],[Offered Salary]]&lt;$O$27),(Table3_1[[#This Row],[Offered Salary]]&gt;$O$28))</f>
        <v>0</v>
      </c>
      <c r="K5734" t="str">
        <f>IF(Table3_1[[#This Row],[Offered Salary]]&lt;$O$27,"Low",IF(Table3_1[[#This Row],[Offered Salary]]&gt;$O$28,"High",""))</f>
        <v/>
      </c>
      <c r="L5734" s="6">
        <f>((Table3_1[[#This Row],[Offered Salary]]-$O$25)/$O$26)</f>
        <v>1.6754792540471062</v>
      </c>
    </row>
    <row r="5735" spans="1:12" x14ac:dyDescent="0.3">
      <c r="A5735">
        <v>633554</v>
      </c>
      <c r="B5735" s="2">
        <v>41839</v>
      </c>
      <c r="C5735" s="3">
        <v>0.39035879629629627</v>
      </c>
      <c r="D5735" t="s">
        <v>31</v>
      </c>
      <c r="E5735" t="s">
        <v>27</v>
      </c>
      <c r="F5735" t="s">
        <v>15</v>
      </c>
      <c r="G5735" t="s">
        <v>5</v>
      </c>
      <c r="H5735">
        <v>56646</v>
      </c>
      <c r="I5735">
        <f>IF(Table3_1[[#This Row],[Status]]="Hired",1,0)</f>
        <v>1</v>
      </c>
      <c r="J5735" t="b">
        <f>OR((Table3_1[[#This Row],[Offered Salary]]&lt;$O$27),(Table3_1[[#This Row],[Offered Salary]]&gt;$O$28))</f>
        <v>0</v>
      </c>
      <c r="K5735" t="str">
        <f>IF(Table3_1[[#This Row],[Offered Salary]]&lt;$O$27,"Low",IF(Table3_1[[#This Row],[Offered Salary]]&gt;$O$28,"High",""))</f>
        <v/>
      </c>
      <c r="L5735" s="6">
        <f>((Table3_1[[#This Row],[Offered Salary]]-$O$25)/$O$26)</f>
        <v>0.23089279514054728</v>
      </c>
    </row>
    <row r="5736" spans="1:12" x14ac:dyDescent="0.3">
      <c r="A5736">
        <v>221347</v>
      </c>
      <c r="B5736" s="2">
        <v>41789</v>
      </c>
      <c r="C5736" s="3">
        <v>0.37483796296296296</v>
      </c>
      <c r="D5736" t="s">
        <v>30</v>
      </c>
      <c r="E5736" t="s">
        <v>27</v>
      </c>
      <c r="F5736" t="s">
        <v>20</v>
      </c>
      <c r="G5736" t="s">
        <v>2</v>
      </c>
      <c r="H5736">
        <v>65674</v>
      </c>
      <c r="I5736">
        <f>IF(Table3_1[[#This Row],[Status]]="Hired",1,0)</f>
        <v>0</v>
      </c>
      <c r="J5736" t="b">
        <f>OR((Table3_1[[#This Row],[Offered Salary]]&lt;$O$27),(Table3_1[[#This Row],[Offered Salary]]&gt;$O$28))</f>
        <v>0</v>
      </c>
      <c r="K5736" t="str">
        <f>IF(Table3_1[[#This Row],[Offered Salary]]&lt;$O$27,"Low",IF(Table3_1[[#This Row],[Offered Salary]]&gt;$O$28,"High",""))</f>
        <v/>
      </c>
      <c r="L5736" s="6">
        <f>((Table3_1[[#This Row],[Offered Salary]]-$O$25)/$O$26)</f>
        <v>0.54381662725438495</v>
      </c>
    </row>
    <row r="5737" spans="1:12" x14ac:dyDescent="0.3">
      <c r="A5737">
        <v>386933</v>
      </c>
      <c r="B5737" s="2">
        <v>41789</v>
      </c>
      <c r="C5737" s="3">
        <v>0.37515046296296295</v>
      </c>
      <c r="D5737" t="s">
        <v>31</v>
      </c>
      <c r="E5737" t="s">
        <v>27</v>
      </c>
      <c r="F5737" t="s">
        <v>20</v>
      </c>
      <c r="G5737" t="s">
        <v>2</v>
      </c>
      <c r="H5737">
        <v>82821</v>
      </c>
      <c r="I5737">
        <f>IF(Table3_1[[#This Row],[Status]]="Hired",1,0)</f>
        <v>1</v>
      </c>
      <c r="J5737" t="b">
        <f>OR((Table3_1[[#This Row],[Offered Salary]]&lt;$O$27),(Table3_1[[#This Row],[Offered Salary]]&gt;$O$28))</f>
        <v>0</v>
      </c>
      <c r="K5737" t="str">
        <f>IF(Table3_1[[#This Row],[Offered Salary]]&lt;$O$27,"Low",IF(Table3_1[[#This Row],[Offered Salary]]&gt;$O$28,"High",""))</f>
        <v/>
      </c>
      <c r="L5737" s="6">
        <f>((Table3_1[[#This Row],[Offered Salary]]-$O$25)/$O$26)</f>
        <v>1.1381570071010814</v>
      </c>
    </row>
    <row r="5738" spans="1:12" x14ac:dyDescent="0.3">
      <c r="A5738">
        <v>61098</v>
      </c>
      <c r="B5738" s="2">
        <v>41789</v>
      </c>
      <c r="C5738" s="3">
        <v>0.37604166666666666</v>
      </c>
      <c r="D5738" t="s">
        <v>31</v>
      </c>
      <c r="E5738" t="s">
        <v>29</v>
      </c>
      <c r="F5738" t="s">
        <v>20</v>
      </c>
      <c r="G5738" t="s">
        <v>2</v>
      </c>
      <c r="H5738">
        <v>88247</v>
      </c>
      <c r="I5738">
        <f>IF(Table3_1[[#This Row],[Status]]="Hired",1,0)</f>
        <v>1</v>
      </c>
      <c r="J5738" t="b">
        <f>OR((Table3_1[[#This Row],[Offered Salary]]&lt;$O$27),(Table3_1[[#This Row],[Offered Salary]]&gt;$O$28))</f>
        <v>0</v>
      </c>
      <c r="K5738" t="str">
        <f>IF(Table3_1[[#This Row],[Offered Salary]]&lt;$O$27,"Low",IF(Table3_1[[#This Row],[Offered Salary]]&gt;$O$28,"High",""))</f>
        <v/>
      </c>
      <c r="L5738" s="6">
        <f>((Table3_1[[#This Row],[Offered Salary]]-$O$25)/$O$26)</f>
        <v>1.3262301919758801</v>
      </c>
    </row>
    <row r="5739" spans="1:12" x14ac:dyDescent="0.3">
      <c r="A5739">
        <v>485455</v>
      </c>
      <c r="B5739" s="2">
        <v>41789</v>
      </c>
      <c r="C5739" s="3">
        <v>0.37642361111111111</v>
      </c>
      <c r="D5739" t="s">
        <v>31</v>
      </c>
      <c r="E5739" t="s">
        <v>27</v>
      </c>
      <c r="F5739" t="s">
        <v>20</v>
      </c>
      <c r="G5739" t="s">
        <v>2</v>
      </c>
      <c r="H5739">
        <v>43460</v>
      </c>
      <c r="I5739">
        <f>IF(Table3_1[[#This Row],[Status]]="Hired",1,0)</f>
        <v>1</v>
      </c>
      <c r="J5739" t="b">
        <f>OR((Table3_1[[#This Row],[Offered Salary]]&lt;$O$27),(Table3_1[[#This Row],[Offered Salary]]&gt;$O$28))</f>
        <v>0</v>
      </c>
      <c r="K5739" t="str">
        <f>IF(Table3_1[[#This Row],[Offered Salary]]&lt;$O$27,"Low",IF(Table3_1[[#This Row],[Offered Salary]]&gt;$O$28,"High",""))</f>
        <v/>
      </c>
      <c r="L5739" s="6">
        <f>((Table3_1[[#This Row],[Offered Salary]]-$O$25)/$O$26)</f>
        <v>-0.22615346651796664</v>
      </c>
    </row>
    <row r="5740" spans="1:12" x14ac:dyDescent="0.3">
      <c r="A5740">
        <v>980297</v>
      </c>
      <c r="B5740" s="2">
        <v>41794</v>
      </c>
      <c r="C5740" s="3">
        <v>0.53502314814814811</v>
      </c>
      <c r="D5740" t="s">
        <v>31</v>
      </c>
      <c r="E5740" t="s">
        <v>27</v>
      </c>
      <c r="F5740" t="s">
        <v>20</v>
      </c>
      <c r="G5740" t="s">
        <v>2</v>
      </c>
      <c r="H5740">
        <v>30475</v>
      </c>
      <c r="I5740">
        <f>IF(Table3_1[[#This Row],[Status]]="Hired",1,0)</f>
        <v>1</v>
      </c>
      <c r="J5740" t="b">
        <f>OR((Table3_1[[#This Row],[Offered Salary]]&lt;$O$27),(Table3_1[[#This Row],[Offered Salary]]&gt;$O$28))</f>
        <v>0</v>
      </c>
      <c r="K5740" t="str">
        <f>IF(Table3_1[[#This Row],[Offered Salary]]&lt;$O$27,"Low",IF(Table3_1[[#This Row],[Offered Salary]]&gt;$O$28,"High",""))</f>
        <v/>
      </c>
      <c r="L5740" s="6">
        <f>((Table3_1[[#This Row],[Offered Salary]]-$O$25)/$O$26)</f>
        <v>-0.67623277090411882</v>
      </c>
    </row>
    <row r="5741" spans="1:12" x14ac:dyDescent="0.3">
      <c r="A5741">
        <v>460725</v>
      </c>
      <c r="B5741" s="2">
        <v>41794</v>
      </c>
      <c r="C5741" s="3">
        <v>0.53535879629629635</v>
      </c>
      <c r="D5741" t="s">
        <v>31</v>
      </c>
      <c r="E5741" t="s">
        <v>28</v>
      </c>
      <c r="F5741" t="s">
        <v>20</v>
      </c>
      <c r="G5741" t="s">
        <v>2</v>
      </c>
      <c r="H5741">
        <v>23471</v>
      </c>
      <c r="I5741">
        <f>IF(Table3_1[[#This Row],[Status]]="Hired",1,0)</f>
        <v>1</v>
      </c>
      <c r="J5741" t="b">
        <f>OR((Table3_1[[#This Row],[Offered Salary]]&lt;$O$27),(Table3_1[[#This Row],[Offered Salary]]&gt;$O$28))</f>
        <v>0</v>
      </c>
      <c r="K5741" t="str">
        <f>IF(Table3_1[[#This Row],[Offered Salary]]&lt;$O$27,"Low",IF(Table3_1[[#This Row],[Offered Salary]]&gt;$O$28,"High",""))</f>
        <v/>
      </c>
      <c r="L5741" s="6">
        <f>((Table3_1[[#This Row],[Offered Salary]]-$O$25)/$O$26)</f>
        <v>-0.91900176958880198</v>
      </c>
    </row>
    <row r="5742" spans="1:12" x14ac:dyDescent="0.3">
      <c r="A5742">
        <v>952297</v>
      </c>
      <c r="B5742" s="2">
        <v>41801</v>
      </c>
      <c r="C5742" s="3">
        <v>0.59151620370370372</v>
      </c>
      <c r="D5742" t="s">
        <v>31</v>
      </c>
      <c r="E5742" t="s">
        <v>27</v>
      </c>
      <c r="F5742" t="s">
        <v>20</v>
      </c>
      <c r="G5742" t="s">
        <v>2</v>
      </c>
      <c r="H5742">
        <v>99345</v>
      </c>
      <c r="I5742">
        <f>IF(Table3_1[[#This Row],[Status]]="Hired",1,0)</f>
        <v>1</v>
      </c>
      <c r="J5742" t="b">
        <f>OR((Table3_1[[#This Row],[Offered Salary]]&lt;$O$27),(Table3_1[[#This Row],[Offered Salary]]&gt;$O$28))</f>
        <v>0</v>
      </c>
      <c r="K5742" t="str">
        <f>IF(Table3_1[[#This Row],[Offered Salary]]&lt;$O$27,"Low",IF(Table3_1[[#This Row],[Offered Salary]]&gt;$O$28,"High",""))</f>
        <v/>
      </c>
      <c r="L5742" s="6">
        <f>((Table3_1[[#This Row],[Offered Salary]]-$O$25)/$O$26)</f>
        <v>1.7109032855513531</v>
      </c>
    </row>
    <row r="5743" spans="1:12" x14ac:dyDescent="0.3">
      <c r="A5743">
        <v>319324</v>
      </c>
      <c r="B5743" s="2">
        <v>41807</v>
      </c>
      <c r="C5743" s="3">
        <v>0.50859953703703709</v>
      </c>
      <c r="D5743" t="s">
        <v>31</v>
      </c>
      <c r="E5743" t="s">
        <v>28</v>
      </c>
      <c r="F5743" t="s">
        <v>17</v>
      </c>
      <c r="G5743" t="s">
        <v>10</v>
      </c>
      <c r="H5743">
        <v>38036</v>
      </c>
      <c r="I5743">
        <f>IF(Table3_1[[#This Row],[Status]]="Hired",1,0)</f>
        <v>1</v>
      </c>
      <c r="J5743" t="b">
        <f>OR((Table3_1[[#This Row],[Offered Salary]]&lt;$O$27),(Table3_1[[#This Row],[Offered Salary]]&gt;$O$28))</f>
        <v>0</v>
      </c>
      <c r="K5743" t="str">
        <f>IF(Table3_1[[#This Row],[Offered Salary]]&lt;$O$27,"Low",IF(Table3_1[[#This Row],[Offered Salary]]&gt;$O$28,"High",""))</f>
        <v/>
      </c>
      <c r="L5743" s="6">
        <f>((Table3_1[[#This Row],[Offered Salary]]-$O$25)/$O$26)</f>
        <v>-0.41415732843483144</v>
      </c>
    </row>
    <row r="5744" spans="1:12" x14ac:dyDescent="0.3">
      <c r="A5744">
        <v>926485</v>
      </c>
      <c r="B5744" s="2">
        <v>41795</v>
      </c>
      <c r="C5744" s="3">
        <v>0.14414351851851853</v>
      </c>
      <c r="D5744" t="s">
        <v>31</v>
      </c>
      <c r="E5744" t="s">
        <v>29</v>
      </c>
      <c r="F5744" t="s">
        <v>17</v>
      </c>
      <c r="G5744" t="s">
        <v>10</v>
      </c>
      <c r="H5744">
        <v>88363</v>
      </c>
      <c r="I5744">
        <f>IF(Table3_1[[#This Row],[Status]]="Hired",1,0)</f>
        <v>1</v>
      </c>
      <c r="J5744" t="b">
        <f>OR((Table3_1[[#This Row],[Offered Salary]]&lt;$O$27),(Table3_1[[#This Row],[Offered Salary]]&gt;$O$28))</f>
        <v>0</v>
      </c>
      <c r="K5744" t="str">
        <f>IF(Table3_1[[#This Row],[Offered Salary]]&lt;$O$27,"Low",IF(Table3_1[[#This Row],[Offered Salary]]&gt;$O$28,"High",""))</f>
        <v/>
      </c>
      <c r="L5744" s="6">
        <f>((Table3_1[[#This Row],[Offered Salary]]-$O$25)/$O$26)</f>
        <v>1.3302509235360491</v>
      </c>
    </row>
    <row r="5745" spans="1:12" x14ac:dyDescent="0.3">
      <c r="A5745">
        <v>791273</v>
      </c>
      <c r="B5745" s="2">
        <v>41795</v>
      </c>
      <c r="C5745" s="3">
        <v>0.36027777777777775</v>
      </c>
      <c r="D5745" t="s">
        <v>31</v>
      </c>
      <c r="E5745" t="s">
        <v>29</v>
      </c>
      <c r="F5745" t="s">
        <v>17</v>
      </c>
      <c r="G5745" t="s">
        <v>10</v>
      </c>
      <c r="H5745">
        <v>15721</v>
      </c>
      <c r="I5745">
        <f>IF(Table3_1[[#This Row],[Status]]="Hired",1,0)</f>
        <v>1</v>
      </c>
      <c r="J5745" t="b">
        <f>OR((Table3_1[[#This Row],[Offered Salary]]&lt;$O$27),(Table3_1[[#This Row],[Offered Salary]]&gt;$O$28))</f>
        <v>0</v>
      </c>
      <c r="K5745" t="str">
        <f>IF(Table3_1[[#This Row],[Offered Salary]]&lt;$O$27,"Low",IF(Table3_1[[#This Row],[Offered Salary]]&gt;$O$28,"High",""))</f>
        <v/>
      </c>
      <c r="L5745" s="6">
        <f>((Table3_1[[#This Row],[Offered Salary]]-$O$25)/$O$26)</f>
        <v>-1.1876282315828475</v>
      </c>
    </row>
    <row r="5746" spans="1:12" x14ac:dyDescent="0.3">
      <c r="A5746">
        <v>833656</v>
      </c>
      <c r="B5746" s="2">
        <v>41795</v>
      </c>
      <c r="C5746" s="3">
        <v>0.36159722222222224</v>
      </c>
      <c r="D5746" t="s">
        <v>31</v>
      </c>
      <c r="E5746" t="s">
        <v>29</v>
      </c>
      <c r="F5746" t="s">
        <v>17</v>
      </c>
      <c r="G5746" t="s">
        <v>10</v>
      </c>
      <c r="H5746">
        <v>14663</v>
      </c>
      <c r="I5746">
        <f>IF(Table3_1[[#This Row],[Status]]="Hired",1,0)</f>
        <v>1</v>
      </c>
      <c r="J5746" t="b">
        <f>OR((Table3_1[[#This Row],[Offered Salary]]&lt;$O$27),(Table3_1[[#This Row],[Offered Salary]]&gt;$O$28))</f>
        <v>0</v>
      </c>
      <c r="K5746" t="str">
        <f>IF(Table3_1[[#This Row],[Offered Salary]]&lt;$O$27,"Low",IF(Table3_1[[#This Row],[Offered Salary]]&gt;$O$28,"High",""))</f>
        <v/>
      </c>
      <c r="L5746" s="6">
        <f>((Table3_1[[#This Row],[Offered Salary]]-$O$25)/$O$26)</f>
        <v>-1.2243000763299055</v>
      </c>
    </row>
    <row r="5747" spans="1:12" x14ac:dyDescent="0.3">
      <c r="A5747">
        <v>312354</v>
      </c>
      <c r="B5747" s="2">
        <v>41781</v>
      </c>
      <c r="C5747" s="3">
        <v>0.6056597222222222</v>
      </c>
      <c r="D5747" t="s">
        <v>31</v>
      </c>
      <c r="E5747" t="s">
        <v>27</v>
      </c>
      <c r="F5747" t="s">
        <v>20</v>
      </c>
      <c r="G5747" t="s">
        <v>10</v>
      </c>
      <c r="H5747">
        <v>26307</v>
      </c>
      <c r="I5747">
        <f>IF(Table3_1[[#This Row],[Status]]="Hired",1,0)</f>
        <v>1</v>
      </c>
      <c r="J5747" t="b">
        <f>OR((Table3_1[[#This Row],[Offered Salary]]&lt;$O$27),(Table3_1[[#This Row],[Offered Salary]]&gt;$O$28))</f>
        <v>0</v>
      </c>
      <c r="K5747" t="str">
        <f>IF(Table3_1[[#This Row],[Offered Salary]]&lt;$O$27,"Low",IF(Table3_1[[#This Row],[Offered Salary]]&gt;$O$28,"High",""))</f>
        <v/>
      </c>
      <c r="L5747" s="6">
        <f>((Table3_1[[#This Row],[Offered Salary]]-$O$25)/$O$26)</f>
        <v>-0.82070181523846486</v>
      </c>
    </row>
    <row r="5748" spans="1:12" x14ac:dyDescent="0.3">
      <c r="A5748">
        <v>275632</v>
      </c>
      <c r="B5748" s="2">
        <v>41769</v>
      </c>
      <c r="C5748" s="3">
        <v>0.16415509259259259</v>
      </c>
      <c r="D5748" t="s">
        <v>31</v>
      </c>
      <c r="E5748" t="s">
        <v>29</v>
      </c>
      <c r="F5748" t="s">
        <v>20</v>
      </c>
      <c r="G5748" t="s">
        <v>10</v>
      </c>
      <c r="H5748">
        <v>64619</v>
      </c>
      <c r="I5748">
        <f>IF(Table3_1[[#This Row],[Status]]="Hired",1,0)</f>
        <v>1</v>
      </c>
      <c r="J5748" t="b">
        <f>OR((Table3_1[[#This Row],[Offered Salary]]&lt;$O$27),(Table3_1[[#This Row],[Offered Salary]]&gt;$O$28))</f>
        <v>0</v>
      </c>
      <c r="K5748" t="str">
        <f>IF(Table3_1[[#This Row],[Offered Salary]]&lt;$O$27,"Low",IF(Table3_1[[#This Row],[Offered Salary]]&gt;$O$28,"High",""))</f>
        <v/>
      </c>
      <c r="L5748" s="6">
        <f>((Table3_1[[#This Row],[Offered Salary]]-$O$25)/$O$26)</f>
        <v>0.50724876694422782</v>
      </c>
    </row>
    <row r="5749" spans="1:12" x14ac:dyDescent="0.3">
      <c r="A5749">
        <v>975719</v>
      </c>
      <c r="B5749" s="2">
        <v>41771</v>
      </c>
      <c r="C5749" s="3">
        <v>0.68197916666666669</v>
      </c>
      <c r="D5749" t="s">
        <v>31</v>
      </c>
      <c r="E5749" t="s">
        <v>27</v>
      </c>
      <c r="F5749" t="s">
        <v>20</v>
      </c>
      <c r="G5749" t="s">
        <v>10</v>
      </c>
      <c r="H5749">
        <v>3866</v>
      </c>
      <c r="I5749">
        <f>IF(Table3_1[[#This Row],[Status]]="Hired",1,0)</f>
        <v>1</v>
      </c>
      <c r="J5749" t="b">
        <f>OR((Table3_1[[#This Row],[Offered Salary]]&lt;$O$27),(Table3_1[[#This Row],[Offered Salary]]&gt;$O$28))</f>
        <v>1</v>
      </c>
      <c r="K5749" t="str">
        <f>IF(Table3_1[[#This Row],[Offered Salary]]&lt;$O$27,"Low",IF(Table3_1[[#This Row],[Offered Salary]]&gt;$O$28,"High",""))</f>
        <v>Low</v>
      </c>
      <c r="L5749" s="6">
        <f>((Table3_1[[#This Row],[Offered Salary]]-$O$25)/$O$26)</f>
        <v>-1.5985400647363195</v>
      </c>
    </row>
    <row r="5750" spans="1:12" x14ac:dyDescent="0.3">
      <c r="A5750">
        <v>711836</v>
      </c>
      <c r="B5750" s="2">
        <v>41771</v>
      </c>
      <c r="C5750" s="3">
        <v>0.68228009259259259</v>
      </c>
      <c r="D5750" t="s">
        <v>31</v>
      </c>
      <c r="E5750" t="s">
        <v>27</v>
      </c>
      <c r="F5750" t="s">
        <v>20</v>
      </c>
      <c r="G5750" t="s">
        <v>10</v>
      </c>
      <c r="H5750">
        <v>76533</v>
      </c>
      <c r="I5750">
        <f>IF(Table3_1[[#This Row],[Status]]="Hired",1,0)</f>
        <v>1</v>
      </c>
      <c r="J5750" t="b">
        <f>OR((Table3_1[[#This Row],[Offered Salary]]&lt;$O$27),(Table3_1[[#This Row],[Offered Salary]]&gt;$O$28))</f>
        <v>0</v>
      </c>
      <c r="K5750" t="str">
        <f>IF(Table3_1[[#This Row],[Offered Salary]]&lt;$O$27,"Low",IF(Table3_1[[#This Row],[Offered Salary]]&gt;$O$28,"High",""))</f>
        <v/>
      </c>
      <c r="L5750" s="6">
        <f>((Table3_1[[#This Row],[Offered Salary]]-$O$25)/$O$26)</f>
        <v>0.92020562735675138</v>
      </c>
    </row>
    <row r="5751" spans="1:12" x14ac:dyDescent="0.3">
      <c r="A5751">
        <v>277216</v>
      </c>
      <c r="B5751" s="2">
        <v>41781</v>
      </c>
      <c r="C5751" s="3">
        <v>0.44157407407407406</v>
      </c>
      <c r="D5751" t="s">
        <v>31</v>
      </c>
      <c r="E5751" t="s">
        <v>27</v>
      </c>
      <c r="F5751" t="s">
        <v>20</v>
      </c>
      <c r="G5751" t="s">
        <v>10</v>
      </c>
      <c r="H5751">
        <v>10435</v>
      </c>
      <c r="I5751">
        <f>IF(Table3_1[[#This Row],[Status]]="Hired",1,0)</f>
        <v>1</v>
      </c>
      <c r="J5751" t="b">
        <f>OR((Table3_1[[#This Row],[Offered Salary]]&lt;$O$27),(Table3_1[[#This Row],[Offered Salary]]&gt;$O$28))</f>
        <v>1</v>
      </c>
      <c r="K5751" t="str">
        <f>IF(Table3_1[[#This Row],[Offered Salary]]&lt;$O$27,"Low",IF(Table3_1[[#This Row],[Offered Salary]]&gt;$O$28,"High",""))</f>
        <v>Low</v>
      </c>
      <c r="L5751" s="6">
        <f>((Table3_1[[#This Row],[Offered Salary]]-$O$25)/$O$26)</f>
        <v>-1.3708488094022699</v>
      </c>
    </row>
    <row r="5752" spans="1:12" x14ac:dyDescent="0.3">
      <c r="A5752">
        <v>126363</v>
      </c>
      <c r="B5752" s="2">
        <v>41801</v>
      </c>
      <c r="C5752" s="3">
        <v>0.71401620370370367</v>
      </c>
      <c r="D5752" t="s">
        <v>31</v>
      </c>
      <c r="E5752" t="s">
        <v>29</v>
      </c>
      <c r="F5752" t="s">
        <v>20</v>
      </c>
      <c r="G5752" t="s">
        <v>10</v>
      </c>
      <c r="H5752">
        <v>82245</v>
      </c>
      <c r="I5752">
        <f>IF(Table3_1[[#This Row],[Status]]="Hired",1,0)</f>
        <v>1</v>
      </c>
      <c r="J5752" t="b">
        <f>OR((Table3_1[[#This Row],[Offered Salary]]&lt;$O$27),(Table3_1[[#This Row],[Offered Salary]]&gt;$O$28))</f>
        <v>0</v>
      </c>
      <c r="K5752" t="str">
        <f>IF(Table3_1[[#This Row],[Offered Salary]]&lt;$O$27,"Low",IF(Table3_1[[#This Row],[Offered Salary]]&gt;$O$28,"High",""))</f>
        <v/>
      </c>
      <c r="L5752" s="6">
        <f>((Table3_1[[#This Row],[Offered Salary]]-$O$25)/$O$26)</f>
        <v>1.1181919952161046</v>
      </c>
    </row>
    <row r="5753" spans="1:12" x14ac:dyDescent="0.3">
      <c r="A5753">
        <v>658056</v>
      </c>
      <c r="B5753" s="2">
        <v>41801</v>
      </c>
      <c r="C5753" s="3">
        <v>0.75494212962962959</v>
      </c>
      <c r="D5753" t="s">
        <v>31</v>
      </c>
      <c r="E5753" t="s">
        <v>27</v>
      </c>
      <c r="F5753" t="s">
        <v>20</v>
      </c>
      <c r="G5753" t="s">
        <v>10</v>
      </c>
      <c r="H5753">
        <v>89217</v>
      </c>
      <c r="I5753">
        <f>IF(Table3_1[[#This Row],[Status]]="Hired",1,0)</f>
        <v>1</v>
      </c>
      <c r="J5753" t="b">
        <f>OR((Table3_1[[#This Row],[Offered Salary]]&lt;$O$27),(Table3_1[[#This Row],[Offered Salary]]&gt;$O$28))</f>
        <v>0</v>
      </c>
      <c r="K5753" t="str">
        <f>IF(Table3_1[[#This Row],[Offered Salary]]&lt;$O$27,"Low",IF(Table3_1[[#This Row],[Offered Salary]]&gt;$O$28,"High",""))</f>
        <v/>
      </c>
      <c r="L5753" s="6">
        <f>((Table3_1[[#This Row],[Offered Salary]]-$O$25)/$O$26)</f>
        <v>1.3598518265738444</v>
      </c>
    </row>
    <row r="5754" spans="1:12" x14ac:dyDescent="0.3">
      <c r="A5754">
        <v>115237</v>
      </c>
      <c r="B5754" s="2">
        <v>41793</v>
      </c>
      <c r="C5754" s="3">
        <v>0.62570601851851848</v>
      </c>
      <c r="D5754" t="s">
        <v>31</v>
      </c>
      <c r="E5754" t="s">
        <v>27</v>
      </c>
      <c r="F5754" t="s">
        <v>17</v>
      </c>
      <c r="G5754" t="s">
        <v>10</v>
      </c>
      <c r="H5754">
        <v>42735</v>
      </c>
      <c r="I5754">
        <f>IF(Table3_1[[#This Row],[Status]]="Hired",1,0)</f>
        <v>1</v>
      </c>
      <c r="J5754" t="b">
        <f>OR((Table3_1[[#This Row],[Offered Salary]]&lt;$O$27),(Table3_1[[#This Row],[Offered Salary]]&gt;$O$28))</f>
        <v>0</v>
      </c>
      <c r="K5754" t="str">
        <f>IF(Table3_1[[#This Row],[Offered Salary]]&lt;$O$27,"Low",IF(Table3_1[[#This Row],[Offered Salary]]&gt;$O$28,"High",""))</f>
        <v/>
      </c>
      <c r="L5754" s="6">
        <f>((Table3_1[[#This Row],[Offered Salary]]-$O$25)/$O$26)</f>
        <v>-0.25128303876902253</v>
      </c>
    </row>
    <row r="5755" spans="1:12" x14ac:dyDescent="0.3">
      <c r="A5755">
        <v>303831</v>
      </c>
      <c r="B5755" s="2">
        <v>41800</v>
      </c>
      <c r="C5755" s="3">
        <v>0.75981481481481483</v>
      </c>
      <c r="D5755" t="s">
        <v>31</v>
      </c>
      <c r="E5755" t="s">
        <v>29</v>
      </c>
      <c r="F5755" t="s">
        <v>17</v>
      </c>
      <c r="G5755" t="s">
        <v>10</v>
      </c>
      <c r="H5755">
        <v>59506</v>
      </c>
      <c r="I5755">
        <f>IF(Table3_1[[#This Row],[Status]]="Hired",1,0)</f>
        <v>1</v>
      </c>
      <c r="J5755" t="b">
        <f>OR((Table3_1[[#This Row],[Offered Salary]]&lt;$O$27),(Table3_1[[#This Row],[Offered Salary]]&gt;$O$28))</f>
        <v>0</v>
      </c>
      <c r="K5755" t="str">
        <f>IF(Table3_1[[#This Row],[Offered Salary]]&lt;$O$27,"Low",IF(Table3_1[[#This Row],[Offered Salary]]&gt;$O$28,"High",""))</f>
        <v/>
      </c>
      <c r="L5755" s="6">
        <f>((Table3_1[[#This Row],[Offered Salary]]-$O$25)/$O$26)</f>
        <v>0.33002462498609181</v>
      </c>
    </row>
    <row r="5756" spans="1:12" x14ac:dyDescent="0.3">
      <c r="A5756">
        <v>849468</v>
      </c>
      <c r="B5756" s="2">
        <v>41805</v>
      </c>
      <c r="C5756" s="3">
        <v>0.54489583333333336</v>
      </c>
      <c r="D5756" t="s">
        <v>31</v>
      </c>
      <c r="E5756" t="s">
        <v>27</v>
      </c>
      <c r="F5756" t="s">
        <v>17</v>
      </c>
      <c r="G5756" t="s">
        <v>10</v>
      </c>
      <c r="H5756">
        <v>78755</v>
      </c>
      <c r="I5756">
        <f>IF(Table3_1[[#This Row],[Status]]="Hired",1,0)</f>
        <v>1</v>
      </c>
      <c r="J5756" t="b">
        <f>OR((Table3_1[[#This Row],[Offered Salary]]&lt;$O$27),(Table3_1[[#This Row],[Offered Salary]]&gt;$O$28))</f>
        <v>0</v>
      </c>
      <c r="K5756" t="str">
        <f>IF(Table3_1[[#This Row],[Offered Salary]]&lt;$O$27,"Low",IF(Table3_1[[#This Row],[Offered Salary]]&gt;$O$28,"High",""))</f>
        <v/>
      </c>
      <c r="L5756" s="6">
        <f>((Table3_1[[#This Row],[Offered Salary]]-$O$25)/$O$26)</f>
        <v>0.99722343362136667</v>
      </c>
    </row>
    <row r="5757" spans="1:12" x14ac:dyDescent="0.3">
      <c r="A5757">
        <v>447358</v>
      </c>
      <c r="B5757" s="2">
        <v>41805</v>
      </c>
      <c r="C5757" s="3">
        <v>0.54521990740740744</v>
      </c>
      <c r="D5757" t="s">
        <v>31</v>
      </c>
      <c r="E5757" t="s">
        <v>29</v>
      </c>
      <c r="F5757" t="s">
        <v>17</v>
      </c>
      <c r="G5757" t="s">
        <v>10</v>
      </c>
      <c r="H5757">
        <v>37559</v>
      </c>
      <c r="I5757">
        <f>IF(Table3_1[[#This Row],[Status]]="Hired",1,0)</f>
        <v>1</v>
      </c>
      <c r="J5757" t="b">
        <f>OR((Table3_1[[#This Row],[Offered Salary]]&lt;$O$27),(Table3_1[[#This Row],[Offered Salary]]&gt;$O$28))</f>
        <v>0</v>
      </c>
      <c r="K5757" t="str">
        <f>IF(Table3_1[[#This Row],[Offered Salary]]&lt;$O$27,"Low",IF(Table3_1[[#This Row],[Offered Salary]]&gt;$O$28,"High",""))</f>
        <v/>
      </c>
      <c r="L5757" s="6">
        <f>((Table3_1[[#This Row],[Offered Salary]]-$O$25)/$O$26)</f>
        <v>-0.4306908539020779</v>
      </c>
    </row>
    <row r="5758" spans="1:12" x14ac:dyDescent="0.3">
      <c r="A5758">
        <v>632916</v>
      </c>
      <c r="B5758" s="2">
        <v>41822</v>
      </c>
      <c r="C5758" s="3">
        <v>0.51263888888888887</v>
      </c>
      <c r="D5758" t="s">
        <v>31</v>
      </c>
      <c r="E5758" t="s">
        <v>29</v>
      </c>
      <c r="F5758" t="s">
        <v>17</v>
      </c>
      <c r="G5758" t="s">
        <v>10</v>
      </c>
      <c r="H5758">
        <v>40018</v>
      </c>
      <c r="I5758">
        <f>IF(Table3_1[[#This Row],[Status]]="Hired",1,0)</f>
        <v>1</v>
      </c>
      <c r="J5758" t="b">
        <f>OR((Table3_1[[#This Row],[Offered Salary]]&lt;$O$27),(Table3_1[[#This Row],[Offered Salary]]&gt;$O$28))</f>
        <v>0</v>
      </c>
      <c r="K5758" t="str">
        <f>IF(Table3_1[[#This Row],[Offered Salary]]&lt;$O$27,"Low",IF(Table3_1[[#This Row],[Offered Salary]]&gt;$O$28,"High",""))</f>
        <v/>
      </c>
      <c r="L5758" s="6">
        <f>((Table3_1[[#This Row],[Offered Salary]]-$O$25)/$O$26)</f>
        <v>-0.34545827712228977</v>
      </c>
    </row>
    <row r="5759" spans="1:12" x14ac:dyDescent="0.3">
      <c r="A5759">
        <v>843195</v>
      </c>
      <c r="B5759" s="2">
        <v>41822</v>
      </c>
      <c r="C5759" s="3">
        <v>0.51303240740740741</v>
      </c>
      <c r="D5759" t="s">
        <v>31</v>
      </c>
      <c r="E5759" t="s">
        <v>27</v>
      </c>
      <c r="F5759" t="s">
        <v>17</v>
      </c>
      <c r="G5759" t="s">
        <v>10</v>
      </c>
      <c r="H5759">
        <v>6905</v>
      </c>
      <c r="I5759">
        <f>IF(Table3_1[[#This Row],[Status]]="Hired",1,0)</f>
        <v>1</v>
      </c>
      <c r="J5759" t="b">
        <f>OR((Table3_1[[#This Row],[Offered Salary]]&lt;$O$27),(Table3_1[[#This Row],[Offered Salary]]&gt;$O$28))</f>
        <v>1</v>
      </c>
      <c r="K5759" t="str">
        <f>IF(Table3_1[[#This Row],[Offered Salary]]&lt;$O$27,"Low",IF(Table3_1[[#This Row],[Offered Salary]]&gt;$O$28,"High",""))</f>
        <v>Low</v>
      </c>
      <c r="L5759" s="6">
        <f>((Table3_1[[#This Row],[Offered Salary]]-$O$25)/$O$26)</f>
        <v>-1.4932038301556867</v>
      </c>
    </row>
    <row r="5760" spans="1:12" x14ac:dyDescent="0.3">
      <c r="A5760">
        <v>29717</v>
      </c>
      <c r="B5760" s="2">
        <v>41828</v>
      </c>
      <c r="C5760" s="3">
        <v>0.66180555555555554</v>
      </c>
      <c r="D5760" t="s">
        <v>31</v>
      </c>
      <c r="E5760" t="s">
        <v>29</v>
      </c>
      <c r="F5760" t="s">
        <v>17</v>
      </c>
      <c r="G5760" t="s">
        <v>10</v>
      </c>
      <c r="H5760">
        <v>12085</v>
      </c>
      <c r="I5760">
        <f>IF(Table3_1[[#This Row],[Status]]="Hired",1,0)</f>
        <v>1</v>
      </c>
      <c r="J5760" t="b">
        <f>OR((Table3_1[[#This Row],[Offered Salary]]&lt;$O$27),(Table3_1[[#This Row],[Offered Salary]]&gt;$O$28))</f>
        <v>1</v>
      </c>
      <c r="K5760" t="str">
        <f>IF(Table3_1[[#This Row],[Offered Salary]]&lt;$O$27,"Low",IF(Table3_1[[#This Row],[Offered Salary]]&gt;$O$28,"High",""))</f>
        <v>Low</v>
      </c>
      <c r="L5760" s="6">
        <f>((Table3_1[[#This Row],[Offered Salary]]-$O$25)/$O$26)</f>
        <v>-1.3136573691067635</v>
      </c>
    </row>
    <row r="5761" spans="1:12" x14ac:dyDescent="0.3">
      <c r="A5761">
        <v>237765</v>
      </c>
      <c r="B5761" s="2">
        <v>41837</v>
      </c>
      <c r="C5761" s="3">
        <v>0.40099537037037036</v>
      </c>
      <c r="D5761" t="s">
        <v>31</v>
      </c>
      <c r="E5761" t="s">
        <v>27</v>
      </c>
      <c r="F5761" t="s">
        <v>20</v>
      </c>
      <c r="G5761" t="s">
        <v>2</v>
      </c>
      <c r="H5761">
        <v>12913</v>
      </c>
      <c r="I5761">
        <f>IF(Table3_1[[#This Row],[Status]]="Hired",1,0)</f>
        <v>1</v>
      </c>
      <c r="J5761" t="b">
        <f>OR((Table3_1[[#This Row],[Offered Salary]]&lt;$O$27),(Table3_1[[#This Row],[Offered Salary]]&gt;$O$28))</f>
        <v>0</v>
      </c>
      <c r="K5761" t="str">
        <f>IF(Table3_1[[#This Row],[Offered Salary]]&lt;$O$27,"Low",IF(Table3_1[[#This Row],[Offered Salary]]&gt;$O$28,"High",""))</f>
        <v/>
      </c>
      <c r="L5761" s="6">
        <f>((Table3_1[[#This Row],[Offered Salary]]-$O$25)/$O$26)</f>
        <v>-1.2849576645221092</v>
      </c>
    </row>
    <row r="5762" spans="1:12" x14ac:dyDescent="0.3">
      <c r="A5762">
        <v>705914</v>
      </c>
      <c r="B5762" s="2">
        <v>41851</v>
      </c>
      <c r="C5762" s="3">
        <v>0.3450347222222222</v>
      </c>
      <c r="D5762" t="s">
        <v>30</v>
      </c>
      <c r="E5762" t="s">
        <v>29</v>
      </c>
      <c r="F5762" t="s">
        <v>20</v>
      </c>
      <c r="G5762" t="s">
        <v>2</v>
      </c>
      <c r="H5762">
        <v>99303</v>
      </c>
      <c r="I5762">
        <f>IF(Table3_1[[#This Row],[Status]]="Hired",1,0)</f>
        <v>0</v>
      </c>
      <c r="J5762" t="b">
        <f>OR((Table3_1[[#This Row],[Offered Salary]]&lt;$O$27),(Table3_1[[#This Row],[Offered Salary]]&gt;$O$28))</f>
        <v>0</v>
      </c>
      <c r="K5762" t="str">
        <f>IF(Table3_1[[#This Row],[Offered Salary]]&lt;$O$27,"Low",IF(Table3_1[[#This Row],[Offered Salary]]&gt;$O$28,"High",""))</f>
        <v/>
      </c>
      <c r="L5762" s="6">
        <f>((Table3_1[[#This Row],[Offered Salary]]-$O$25)/$O$26)</f>
        <v>1.7094475034347403</v>
      </c>
    </row>
    <row r="5763" spans="1:12" x14ac:dyDescent="0.3">
      <c r="A5763">
        <v>909583</v>
      </c>
      <c r="B5763" s="2">
        <v>41769</v>
      </c>
      <c r="C5763" s="3">
        <v>0.72921296296296301</v>
      </c>
      <c r="D5763" t="s">
        <v>31</v>
      </c>
      <c r="E5763" t="s">
        <v>27</v>
      </c>
      <c r="F5763" t="s">
        <v>12</v>
      </c>
      <c r="G5763" t="s">
        <v>2</v>
      </c>
      <c r="H5763">
        <v>34628</v>
      </c>
      <c r="I5763">
        <f>IF(Table3_1[[#This Row],[Status]]="Hired",1,0)</f>
        <v>1</v>
      </c>
      <c r="J5763" t="b">
        <f>OR((Table3_1[[#This Row],[Offered Salary]]&lt;$O$27),(Table3_1[[#This Row],[Offered Salary]]&gt;$O$28))</f>
        <v>0</v>
      </c>
      <c r="K5763" t="str">
        <f>IF(Table3_1[[#This Row],[Offered Salary]]&lt;$O$27,"Low",IF(Table3_1[[#This Row],[Offered Salary]]&gt;$O$28,"High",""))</f>
        <v/>
      </c>
      <c r="L5763" s="6">
        <f>((Table3_1[[#This Row],[Offered Salary]]-$O$25)/$O$26)</f>
        <v>-0.53228364875427747</v>
      </c>
    </row>
    <row r="5764" spans="1:12" x14ac:dyDescent="0.3">
      <c r="A5764">
        <v>666002</v>
      </c>
      <c r="B5764" s="2">
        <v>41777</v>
      </c>
      <c r="C5764" s="3">
        <v>0.73589120370370376</v>
      </c>
      <c r="D5764" t="s">
        <v>31</v>
      </c>
      <c r="E5764" t="s">
        <v>27</v>
      </c>
      <c r="F5764" t="s">
        <v>12</v>
      </c>
      <c r="G5764" t="s">
        <v>2</v>
      </c>
      <c r="H5764">
        <v>92464</v>
      </c>
      <c r="I5764">
        <f>IF(Table3_1[[#This Row],[Status]]="Hired",1,0)</f>
        <v>1</v>
      </c>
      <c r="J5764" t="b">
        <f>OR((Table3_1[[#This Row],[Offered Salary]]&lt;$O$27),(Table3_1[[#This Row],[Offered Salary]]&gt;$O$28))</f>
        <v>0</v>
      </c>
      <c r="K5764" t="str">
        <f>IF(Table3_1[[#This Row],[Offered Salary]]&lt;$O$27,"Low",IF(Table3_1[[#This Row],[Offered Salary]]&gt;$O$28,"High",""))</f>
        <v/>
      </c>
      <c r="L5764" s="6">
        <f>((Table3_1[[#This Row],[Offered Salary]]-$O$25)/$O$26)</f>
        <v>1.4723976487796078</v>
      </c>
    </row>
    <row r="5765" spans="1:12" x14ac:dyDescent="0.3">
      <c r="A5765">
        <v>335166</v>
      </c>
      <c r="B5765" s="2">
        <v>41780</v>
      </c>
      <c r="C5765" s="3">
        <v>0.37903935185185184</v>
      </c>
      <c r="D5765" t="s">
        <v>30</v>
      </c>
      <c r="E5765" t="s">
        <v>27</v>
      </c>
      <c r="F5765" t="s">
        <v>15</v>
      </c>
      <c r="G5765" t="s">
        <v>10</v>
      </c>
      <c r="H5765">
        <v>91023</v>
      </c>
      <c r="I5765">
        <f>IF(Table3_1[[#This Row],[Status]]="Hired",1,0)</f>
        <v>0</v>
      </c>
      <c r="J5765" t="b">
        <f>OR((Table3_1[[#This Row],[Offered Salary]]&lt;$O$27),(Table3_1[[#This Row],[Offered Salary]]&gt;$O$28))</f>
        <v>0</v>
      </c>
      <c r="K5765" t="str">
        <f>IF(Table3_1[[#This Row],[Offered Salary]]&lt;$O$27,"Low",IF(Table3_1[[#This Row],[Offered Salary]]&gt;$O$28,"High",""))</f>
        <v/>
      </c>
      <c r="L5765" s="6">
        <f>((Table3_1[[#This Row],[Offered Salary]]-$O$25)/$O$26)</f>
        <v>1.4224504575881989</v>
      </c>
    </row>
    <row r="5766" spans="1:12" x14ac:dyDescent="0.3">
      <c r="A5766">
        <v>933034</v>
      </c>
      <c r="B5766" s="2">
        <v>41785</v>
      </c>
      <c r="C5766" s="3">
        <v>0.47479166666666667</v>
      </c>
      <c r="D5766" t="s">
        <v>31</v>
      </c>
      <c r="E5766" t="s">
        <v>29</v>
      </c>
      <c r="F5766" t="s">
        <v>15</v>
      </c>
      <c r="G5766" t="s">
        <v>2</v>
      </c>
      <c r="H5766">
        <v>68706</v>
      </c>
      <c r="I5766">
        <f>IF(Table3_1[[#This Row],[Status]]="Hired",1,0)</f>
        <v>1</v>
      </c>
      <c r="J5766" t="b">
        <f>OR((Table3_1[[#This Row],[Offered Salary]]&lt;$O$27),(Table3_1[[#This Row],[Offered Salary]]&gt;$O$28))</f>
        <v>0</v>
      </c>
      <c r="K5766" t="str">
        <f>IF(Table3_1[[#This Row],[Offered Salary]]&lt;$O$27,"Low",IF(Table3_1[[#This Row],[Offered Salary]]&gt;$O$28,"High",""))</f>
        <v/>
      </c>
      <c r="L5766" s="6">
        <f>((Table3_1[[#This Row],[Offered Salary]]-$O$25)/$O$26)</f>
        <v>0.64891023148224891</v>
      </c>
    </row>
    <row r="5767" spans="1:12" x14ac:dyDescent="0.3">
      <c r="A5767">
        <v>536859</v>
      </c>
      <c r="B5767" s="2">
        <v>41785</v>
      </c>
      <c r="C5767" s="3">
        <v>0.47384259259259259</v>
      </c>
      <c r="D5767" t="s">
        <v>31</v>
      </c>
      <c r="E5767" t="s">
        <v>29</v>
      </c>
      <c r="F5767" t="s">
        <v>15</v>
      </c>
      <c r="G5767" t="s">
        <v>2</v>
      </c>
      <c r="H5767">
        <v>96147</v>
      </c>
      <c r="I5767">
        <f>IF(Table3_1[[#This Row],[Status]]="Hired",1,0)</f>
        <v>1</v>
      </c>
      <c r="J5767" t="b">
        <f>OR((Table3_1[[#This Row],[Offered Salary]]&lt;$O$27),(Table3_1[[#This Row],[Offered Salary]]&gt;$O$28))</f>
        <v>0</v>
      </c>
      <c r="K5767" t="str">
        <f>IF(Table3_1[[#This Row],[Offered Salary]]&lt;$O$27,"Low",IF(Table3_1[[#This Row],[Offered Salary]]&gt;$O$28,"High",""))</f>
        <v/>
      </c>
      <c r="L5767" s="6">
        <f>((Table3_1[[#This Row],[Offered Salary]]-$O$25)/$O$26)</f>
        <v>1.6000558758149717</v>
      </c>
    </row>
    <row r="5768" spans="1:12" x14ac:dyDescent="0.3">
      <c r="A5768">
        <v>221819</v>
      </c>
      <c r="B5768" s="2">
        <v>41789</v>
      </c>
      <c r="C5768" s="3">
        <v>0.43163194444444447</v>
      </c>
      <c r="D5768" t="s">
        <v>31</v>
      </c>
      <c r="E5768" t="s">
        <v>27</v>
      </c>
      <c r="F5768" t="s">
        <v>15</v>
      </c>
      <c r="G5768" t="s">
        <v>2</v>
      </c>
      <c r="H5768">
        <v>40569</v>
      </c>
      <c r="I5768">
        <f>IF(Table3_1[[#This Row],[Status]]="Hired",1,0)</f>
        <v>1</v>
      </c>
      <c r="J5768" t="b">
        <f>OR((Table3_1[[#This Row],[Offered Salary]]&lt;$O$27),(Table3_1[[#This Row],[Offered Salary]]&gt;$O$28))</f>
        <v>0</v>
      </c>
      <c r="K5768" t="str">
        <f>IF(Table3_1[[#This Row],[Offered Salary]]&lt;$O$27,"Low",IF(Table3_1[[#This Row],[Offered Salary]]&gt;$O$28,"High",""))</f>
        <v/>
      </c>
      <c r="L5768" s="6">
        <f>((Table3_1[[#This Row],[Offered Salary]]-$O$25)/$O$26)</f>
        <v>-0.3263598022114873</v>
      </c>
    </row>
    <row r="5769" spans="1:12" x14ac:dyDescent="0.3">
      <c r="A5769">
        <v>67507</v>
      </c>
      <c r="B5769" s="2">
        <v>41789</v>
      </c>
      <c r="C5769" s="3">
        <v>0.43277777777777776</v>
      </c>
      <c r="D5769" t="s">
        <v>31</v>
      </c>
      <c r="E5769" t="s">
        <v>27</v>
      </c>
      <c r="F5769" t="s">
        <v>15</v>
      </c>
      <c r="G5769" t="s">
        <v>2</v>
      </c>
      <c r="H5769">
        <v>74044</v>
      </c>
      <c r="I5769">
        <f>IF(Table3_1[[#This Row],[Status]]="Hired",1,0)</f>
        <v>1</v>
      </c>
      <c r="J5769" t="b">
        <f>OR((Table3_1[[#This Row],[Offered Salary]]&lt;$O$27),(Table3_1[[#This Row],[Offered Salary]]&gt;$O$28))</f>
        <v>0</v>
      </c>
      <c r="K5769" t="str">
        <f>IF(Table3_1[[#This Row],[Offered Salary]]&lt;$O$27,"Low",IF(Table3_1[[#This Row],[Offered Salary]]&gt;$O$28,"High",""))</f>
        <v/>
      </c>
      <c r="L5769" s="6">
        <f>((Table3_1[[#This Row],[Offered Salary]]-$O$25)/$O$26)</f>
        <v>0.83393320620795408</v>
      </c>
    </row>
    <row r="5770" spans="1:12" x14ac:dyDescent="0.3">
      <c r="A5770">
        <v>82282</v>
      </c>
      <c r="B5770" s="2">
        <v>41793</v>
      </c>
      <c r="C5770" s="3">
        <v>0.75725694444444447</v>
      </c>
      <c r="D5770" t="s">
        <v>31</v>
      </c>
      <c r="E5770" t="s">
        <v>27</v>
      </c>
      <c r="F5770" t="s">
        <v>15</v>
      </c>
      <c r="G5770" t="s">
        <v>2</v>
      </c>
      <c r="H5770">
        <v>33730</v>
      </c>
      <c r="I5770">
        <f>IF(Table3_1[[#This Row],[Status]]="Hired",1,0)</f>
        <v>1</v>
      </c>
      <c r="J5770" t="b">
        <f>OR((Table3_1[[#This Row],[Offered Salary]]&lt;$O$27),(Table3_1[[#This Row],[Offered Salary]]&gt;$O$28))</f>
        <v>0</v>
      </c>
      <c r="K5770" t="str">
        <f>IF(Table3_1[[#This Row],[Offered Salary]]&lt;$O$27,"Low",IF(Table3_1[[#This Row],[Offered Salary]]&gt;$O$28,"High",""))</f>
        <v/>
      </c>
      <c r="L5770" s="6">
        <f>((Table3_1[[#This Row],[Offered Salary]]-$O$25)/$O$26)</f>
        <v>-0.56340965686661981</v>
      </c>
    </row>
    <row r="5771" spans="1:12" x14ac:dyDescent="0.3">
      <c r="A5771">
        <v>389520</v>
      </c>
      <c r="B5771" s="2">
        <v>41793</v>
      </c>
      <c r="C5771" s="3">
        <v>0.75782407407407404</v>
      </c>
      <c r="D5771" t="s">
        <v>31</v>
      </c>
      <c r="E5771" t="s">
        <v>27</v>
      </c>
      <c r="F5771" t="s">
        <v>15</v>
      </c>
      <c r="G5771" t="s">
        <v>2</v>
      </c>
      <c r="H5771">
        <v>29273</v>
      </c>
      <c r="I5771">
        <f>IF(Table3_1[[#This Row],[Status]]="Hired",1,0)</f>
        <v>1</v>
      </c>
      <c r="J5771" t="b">
        <f>OR((Table3_1[[#This Row],[Offered Salary]]&lt;$O$27),(Table3_1[[#This Row],[Offered Salary]]&gt;$O$28))</f>
        <v>0</v>
      </c>
      <c r="K5771" t="str">
        <f>IF(Table3_1[[#This Row],[Offered Salary]]&lt;$O$27,"Low",IF(Table3_1[[#This Row],[Offered Salary]]&gt;$O$28,"High",""))</f>
        <v/>
      </c>
      <c r="L5771" s="6">
        <f>((Table3_1[[#This Row],[Offered Salary]]-$O$25)/$O$26)</f>
        <v>-0.71789586862242116</v>
      </c>
    </row>
    <row r="5772" spans="1:12" x14ac:dyDescent="0.3">
      <c r="A5772">
        <v>131235</v>
      </c>
      <c r="B5772" s="2">
        <v>41804</v>
      </c>
      <c r="C5772" s="3">
        <v>0.63173611111111116</v>
      </c>
      <c r="D5772" t="s">
        <v>31</v>
      </c>
      <c r="E5772" t="s">
        <v>27</v>
      </c>
      <c r="F5772" t="s">
        <v>17</v>
      </c>
      <c r="G5772" t="s">
        <v>8</v>
      </c>
      <c r="H5772">
        <v>91565</v>
      </c>
      <c r="I5772">
        <f>IF(Table3_1[[#This Row],[Status]]="Hired",1,0)</f>
        <v>1</v>
      </c>
      <c r="J5772" t="b">
        <f>OR((Table3_1[[#This Row],[Offered Salary]]&lt;$O$27),(Table3_1[[#This Row],[Offered Salary]]&gt;$O$28))</f>
        <v>0</v>
      </c>
      <c r="K5772" t="str">
        <f>IF(Table3_1[[#This Row],[Offered Salary]]&lt;$O$27,"Low",IF(Table3_1[[#This Row],[Offered Salary]]&gt;$O$28,"High",""))</f>
        <v/>
      </c>
      <c r="L5772" s="6">
        <f>((Table3_1[[#This Row],[Offered Salary]]-$O$25)/$O$26)</f>
        <v>1.4412369791882986</v>
      </c>
    </row>
    <row r="5773" spans="1:12" x14ac:dyDescent="0.3">
      <c r="A5773">
        <v>408778</v>
      </c>
      <c r="B5773" s="2">
        <v>41811</v>
      </c>
      <c r="C5773" s="3">
        <v>0.81041666666666667</v>
      </c>
      <c r="D5773" t="s">
        <v>31</v>
      </c>
      <c r="E5773" t="s">
        <v>27</v>
      </c>
      <c r="F5773" t="s">
        <v>17</v>
      </c>
      <c r="G5773" t="s">
        <v>8</v>
      </c>
      <c r="H5773">
        <v>3066</v>
      </c>
      <c r="I5773">
        <f>IF(Table3_1[[#This Row],[Status]]="Hired",1,0)</f>
        <v>1</v>
      </c>
      <c r="J5773" t="b">
        <f>OR((Table3_1[[#This Row],[Offered Salary]]&lt;$O$27),(Table3_1[[#This Row],[Offered Salary]]&gt;$O$28))</f>
        <v>1</v>
      </c>
      <c r="K5773" t="str">
        <f>IF(Table3_1[[#This Row],[Offered Salary]]&lt;$O$27,"Low",IF(Table3_1[[#This Row],[Offered Salary]]&gt;$O$28,"High",""))</f>
        <v>Low</v>
      </c>
      <c r="L5773" s="6">
        <f>((Table3_1[[#This Row],[Offered Salary]]-$O$25)/$O$26)</f>
        <v>-1.6262692479098984</v>
      </c>
    </row>
    <row r="5774" spans="1:12" x14ac:dyDescent="0.3">
      <c r="A5774">
        <v>411113</v>
      </c>
      <c r="B5774" s="2">
        <v>41820</v>
      </c>
      <c r="C5774" s="3">
        <v>0.72909722222222217</v>
      </c>
      <c r="D5774" t="s">
        <v>31</v>
      </c>
      <c r="E5774" t="s">
        <v>27</v>
      </c>
      <c r="F5774" t="s">
        <v>17</v>
      </c>
      <c r="G5774" t="s">
        <v>8</v>
      </c>
      <c r="H5774">
        <v>49984</v>
      </c>
      <c r="I5774">
        <f>IF(Table3_1[[#This Row],[Status]]="Hired",1,0)</f>
        <v>1</v>
      </c>
      <c r="J5774" t="b">
        <f>OR((Table3_1[[#This Row],[Offered Salary]]&lt;$O$27),(Table3_1[[#This Row],[Offered Salary]]&gt;$O$28))</f>
        <v>0</v>
      </c>
      <c r="K5774" t="str">
        <f>IF(Table3_1[[#This Row],[Offered Salary]]&lt;$O$27,"Low",IF(Table3_1[[#This Row],[Offered Salary]]&gt;$O$28,"High",""))</f>
        <v/>
      </c>
      <c r="L5774" s="6">
        <f>((Table3_1[[#This Row],[Offered Salary]]-$O$25)/$O$26)</f>
        <v>-2.1977737430856379E-5</v>
      </c>
    </row>
    <row r="5775" spans="1:12" x14ac:dyDescent="0.3">
      <c r="A5775">
        <v>422866</v>
      </c>
      <c r="B5775" s="2">
        <v>41820</v>
      </c>
      <c r="C5775" s="3">
        <v>0.72946759259259264</v>
      </c>
      <c r="D5775" t="s">
        <v>31</v>
      </c>
      <c r="E5775" t="s">
        <v>27</v>
      </c>
      <c r="F5775" t="s">
        <v>17</v>
      </c>
      <c r="G5775" t="s">
        <v>8</v>
      </c>
      <c r="H5775">
        <v>31394</v>
      </c>
      <c r="I5775">
        <f>IF(Table3_1[[#This Row],[Status]]="Hired",1,0)</f>
        <v>1</v>
      </c>
      <c r="J5775" t="b">
        <f>OR((Table3_1[[#This Row],[Offered Salary]]&lt;$O$27),(Table3_1[[#This Row],[Offered Salary]]&gt;$O$28))</f>
        <v>0</v>
      </c>
      <c r="K5775" t="str">
        <f>IF(Table3_1[[#This Row],[Offered Salary]]&lt;$O$27,"Low",IF(Table3_1[[#This Row],[Offered Salary]]&gt;$O$28,"High",""))</f>
        <v/>
      </c>
      <c r="L5775" s="6">
        <f>((Table3_1[[#This Row],[Offered Salary]]-$O$25)/$O$26)</f>
        <v>-0.64437887173347008</v>
      </c>
    </row>
    <row r="5776" spans="1:12" x14ac:dyDescent="0.3">
      <c r="A5776">
        <v>647542</v>
      </c>
      <c r="B5776" s="2">
        <v>41787</v>
      </c>
      <c r="C5776" s="3">
        <v>0.49207175925925928</v>
      </c>
      <c r="D5776" t="s">
        <v>31</v>
      </c>
      <c r="E5776" t="s">
        <v>27</v>
      </c>
      <c r="F5776" t="s">
        <v>17</v>
      </c>
      <c r="G5776" t="s">
        <v>10</v>
      </c>
      <c r="H5776">
        <v>59826</v>
      </c>
      <c r="I5776">
        <f>IF(Table3_1[[#This Row],[Status]]="Hired",1,0)</f>
        <v>1</v>
      </c>
      <c r="J5776" t="b">
        <f>OR((Table3_1[[#This Row],[Offered Salary]]&lt;$O$27),(Table3_1[[#This Row],[Offered Salary]]&gt;$O$28))</f>
        <v>0</v>
      </c>
      <c r="K5776" t="str">
        <f>IF(Table3_1[[#This Row],[Offered Salary]]&lt;$O$27,"Low",IF(Table3_1[[#This Row],[Offered Salary]]&gt;$O$28,"High",""))</f>
        <v/>
      </c>
      <c r="L5776" s="6">
        <f>((Table3_1[[#This Row],[Offered Salary]]-$O$25)/$O$26)</f>
        <v>0.34111629825552336</v>
      </c>
    </row>
    <row r="5777" spans="1:12" x14ac:dyDescent="0.3">
      <c r="A5777">
        <v>50483</v>
      </c>
      <c r="B5777" s="2">
        <v>41805</v>
      </c>
      <c r="C5777" s="3">
        <v>0.61708333333333332</v>
      </c>
      <c r="D5777" t="s">
        <v>31</v>
      </c>
      <c r="E5777" t="s">
        <v>27</v>
      </c>
      <c r="F5777" t="s">
        <v>20</v>
      </c>
      <c r="G5777" t="s">
        <v>10</v>
      </c>
      <c r="H5777">
        <v>82817</v>
      </c>
      <c r="I5777">
        <f>IF(Table3_1[[#This Row],[Status]]="Hired",1,0)</f>
        <v>1</v>
      </c>
      <c r="J5777" t="b">
        <f>OR((Table3_1[[#This Row],[Offered Salary]]&lt;$O$27),(Table3_1[[#This Row],[Offered Salary]]&gt;$O$28))</f>
        <v>0</v>
      </c>
      <c r="K5777" t="str">
        <f>IF(Table3_1[[#This Row],[Offered Salary]]&lt;$O$27,"Low",IF(Table3_1[[#This Row],[Offered Salary]]&gt;$O$28,"High",""))</f>
        <v/>
      </c>
      <c r="L5777" s="6">
        <f>((Table3_1[[#This Row],[Offered Salary]]-$O$25)/$O$26)</f>
        <v>1.1380183611852135</v>
      </c>
    </row>
    <row r="5778" spans="1:12" x14ac:dyDescent="0.3">
      <c r="A5778">
        <v>790653</v>
      </c>
      <c r="B5778" s="2">
        <v>41805</v>
      </c>
      <c r="C5778" s="3">
        <v>0.61736111111111114</v>
      </c>
      <c r="D5778" t="s">
        <v>31</v>
      </c>
      <c r="E5778" t="s">
        <v>28</v>
      </c>
      <c r="F5778" t="s">
        <v>20</v>
      </c>
      <c r="G5778" t="s">
        <v>10</v>
      </c>
      <c r="H5778">
        <v>69188</v>
      </c>
      <c r="I5778">
        <f>IF(Table3_1[[#This Row],[Status]]="Hired",1,0)</f>
        <v>1</v>
      </c>
      <c r="J5778" t="b">
        <f>OR((Table3_1[[#This Row],[Offered Salary]]&lt;$O$27),(Table3_1[[#This Row],[Offered Salary]]&gt;$O$28))</f>
        <v>0</v>
      </c>
      <c r="K5778" t="str">
        <f>IF(Table3_1[[#This Row],[Offered Salary]]&lt;$O$27,"Low",IF(Table3_1[[#This Row],[Offered Salary]]&gt;$O$28,"High",""))</f>
        <v/>
      </c>
      <c r="L5778" s="6">
        <f>((Table3_1[[#This Row],[Offered Salary]]-$O$25)/$O$26)</f>
        <v>0.66561706434433021</v>
      </c>
    </row>
    <row r="5779" spans="1:12" x14ac:dyDescent="0.3">
      <c r="A5779">
        <v>919910</v>
      </c>
      <c r="B5779" s="2">
        <v>41787</v>
      </c>
      <c r="C5779" s="3">
        <v>0.45025462962962964</v>
      </c>
      <c r="D5779" t="s">
        <v>31</v>
      </c>
      <c r="E5779" t="s">
        <v>27</v>
      </c>
      <c r="F5779" t="s">
        <v>17</v>
      </c>
      <c r="G5779" t="s">
        <v>6</v>
      </c>
      <c r="H5779">
        <v>76058</v>
      </c>
      <c r="I5779">
        <f>IF(Table3_1[[#This Row],[Status]]="Hired",1,0)</f>
        <v>1</v>
      </c>
      <c r="J5779" t="b">
        <f>OR((Table3_1[[#This Row],[Offered Salary]]&lt;$O$27),(Table3_1[[#This Row],[Offered Salary]]&gt;$O$28))</f>
        <v>0</v>
      </c>
      <c r="K5779" t="str">
        <f>IF(Table3_1[[#This Row],[Offered Salary]]&lt;$O$27,"Low",IF(Table3_1[[#This Row],[Offered Salary]]&gt;$O$28,"High",""))</f>
        <v/>
      </c>
      <c r="L5779" s="6">
        <f>((Table3_1[[#This Row],[Offered Salary]]-$O$25)/$O$26)</f>
        <v>0.90374142484743891</v>
      </c>
    </row>
    <row r="5780" spans="1:12" x14ac:dyDescent="0.3">
      <c r="A5780">
        <v>27804</v>
      </c>
      <c r="B5780" s="2">
        <v>41787</v>
      </c>
      <c r="C5780" s="3">
        <v>0.62506944444444446</v>
      </c>
      <c r="D5780" t="s">
        <v>31</v>
      </c>
      <c r="E5780" t="s">
        <v>29</v>
      </c>
      <c r="F5780" t="s">
        <v>20</v>
      </c>
      <c r="G5780" t="s">
        <v>10</v>
      </c>
      <c r="H5780">
        <v>67852</v>
      </c>
      <c r="I5780">
        <f>IF(Table3_1[[#This Row],[Status]]="Hired",1,0)</f>
        <v>1</v>
      </c>
      <c r="J5780" t="b">
        <f>OR((Table3_1[[#This Row],[Offered Salary]]&lt;$O$27),(Table3_1[[#This Row],[Offered Salary]]&gt;$O$28))</f>
        <v>0</v>
      </c>
      <c r="K5780" t="str">
        <f>IF(Table3_1[[#This Row],[Offered Salary]]&lt;$O$27,"Low",IF(Table3_1[[#This Row],[Offered Salary]]&gt;$O$28,"High",""))</f>
        <v/>
      </c>
      <c r="L5780" s="6">
        <f>((Table3_1[[#This Row],[Offered Salary]]-$O$25)/$O$26)</f>
        <v>0.61930932844445352</v>
      </c>
    </row>
    <row r="5781" spans="1:12" x14ac:dyDescent="0.3">
      <c r="A5781">
        <v>489930</v>
      </c>
      <c r="B5781" s="2">
        <v>41853</v>
      </c>
      <c r="C5781" s="3">
        <v>0.16410879629629629</v>
      </c>
      <c r="D5781" t="s">
        <v>31</v>
      </c>
      <c r="E5781" t="s">
        <v>27</v>
      </c>
      <c r="F5781" t="s">
        <v>15</v>
      </c>
      <c r="G5781" t="s">
        <v>4</v>
      </c>
      <c r="H5781">
        <v>30997</v>
      </c>
      <c r="I5781">
        <f>IF(Table3_1[[#This Row],[Status]]="Hired",1,0)</f>
        <v>1</v>
      </c>
      <c r="J5781" t="b">
        <f>OR((Table3_1[[#This Row],[Offered Salary]]&lt;$O$27),(Table3_1[[#This Row],[Offered Salary]]&gt;$O$28))</f>
        <v>0</v>
      </c>
      <c r="K5781" t="str">
        <f>IF(Table3_1[[#This Row],[Offered Salary]]&lt;$O$27,"Low",IF(Table3_1[[#This Row],[Offered Salary]]&gt;$O$28,"High",""))</f>
        <v/>
      </c>
      <c r="L5781" s="6">
        <f>((Table3_1[[#This Row],[Offered Salary]]-$O$25)/$O$26)</f>
        <v>-0.65813947888335866</v>
      </c>
    </row>
    <row r="5782" spans="1:12" x14ac:dyDescent="0.3">
      <c r="A5782">
        <v>60276</v>
      </c>
      <c r="B5782" s="2">
        <v>41854</v>
      </c>
      <c r="C5782" s="3">
        <v>0.70032407407407404</v>
      </c>
      <c r="D5782" t="s">
        <v>31</v>
      </c>
      <c r="E5782" t="s">
        <v>29</v>
      </c>
      <c r="F5782" t="s">
        <v>15</v>
      </c>
      <c r="G5782" t="s">
        <v>4</v>
      </c>
      <c r="H5782">
        <v>43082</v>
      </c>
      <c r="I5782">
        <f>IF(Table3_1[[#This Row],[Status]]="Hired",1,0)</f>
        <v>1</v>
      </c>
      <c r="J5782" t="b">
        <f>OR((Table3_1[[#This Row],[Offered Salary]]&lt;$O$27),(Table3_1[[#This Row],[Offered Salary]]&gt;$O$28))</f>
        <v>0</v>
      </c>
      <c r="K5782" t="str">
        <f>IF(Table3_1[[#This Row],[Offered Salary]]&lt;$O$27,"Low",IF(Table3_1[[#This Row],[Offered Salary]]&gt;$O$28,"High",""))</f>
        <v/>
      </c>
      <c r="L5782" s="6">
        <f>((Table3_1[[#This Row],[Offered Salary]]-$O$25)/$O$26)</f>
        <v>-0.23925550556748265</v>
      </c>
    </row>
    <row r="5783" spans="1:12" x14ac:dyDescent="0.3">
      <c r="A5783">
        <v>669778</v>
      </c>
      <c r="B5783" s="2">
        <v>41788</v>
      </c>
      <c r="C5783" s="3">
        <v>0.37995370370370368</v>
      </c>
      <c r="D5783" t="s">
        <v>31</v>
      </c>
      <c r="E5783" t="s">
        <v>29</v>
      </c>
      <c r="F5783" t="s">
        <v>14</v>
      </c>
      <c r="G5783" t="s">
        <v>10</v>
      </c>
      <c r="H5783">
        <v>58903</v>
      </c>
      <c r="I5783">
        <f>IF(Table3_1[[#This Row],[Status]]="Hired",1,0)</f>
        <v>1</v>
      </c>
      <c r="J5783" t="b">
        <f>OR((Table3_1[[#This Row],[Offered Salary]]&lt;$O$27),(Table3_1[[#This Row],[Offered Salary]]&gt;$O$28))</f>
        <v>0</v>
      </c>
      <c r="K5783" t="str">
        <f>IF(Table3_1[[#This Row],[Offered Salary]]&lt;$O$27,"Low",IF(Table3_1[[#This Row],[Offered Salary]]&gt;$O$28,"High",""))</f>
        <v/>
      </c>
      <c r="L5783" s="6">
        <f>((Table3_1[[#This Row],[Offered Salary]]-$O$25)/$O$26)</f>
        <v>0.3091237531690067</v>
      </c>
    </row>
    <row r="5784" spans="1:12" x14ac:dyDescent="0.3">
      <c r="A5784">
        <v>688250</v>
      </c>
      <c r="B5784" s="2">
        <v>41788</v>
      </c>
      <c r="C5784" s="3">
        <v>0.37966435185185188</v>
      </c>
      <c r="D5784" t="s">
        <v>31</v>
      </c>
      <c r="E5784" t="s">
        <v>28</v>
      </c>
      <c r="F5784" t="s">
        <v>14</v>
      </c>
      <c r="G5784" t="s">
        <v>10</v>
      </c>
      <c r="H5784">
        <v>88360</v>
      </c>
      <c r="I5784">
        <f>IF(Table3_1[[#This Row],[Status]]="Hired",1,0)</f>
        <v>1</v>
      </c>
      <c r="J5784" t="b">
        <f>OR((Table3_1[[#This Row],[Offered Salary]]&lt;$O$27),(Table3_1[[#This Row],[Offered Salary]]&gt;$O$28))</f>
        <v>0</v>
      </c>
      <c r="K5784" t="str">
        <f>IF(Table3_1[[#This Row],[Offered Salary]]&lt;$O$27,"Low",IF(Table3_1[[#This Row],[Offered Salary]]&gt;$O$28,"High",""))</f>
        <v/>
      </c>
      <c r="L5784" s="6">
        <f>((Table3_1[[#This Row],[Offered Salary]]-$O$25)/$O$26)</f>
        <v>1.3301469390991481</v>
      </c>
    </row>
    <row r="5785" spans="1:12" x14ac:dyDescent="0.3">
      <c r="A5785">
        <v>281313</v>
      </c>
      <c r="B5785" s="2">
        <v>41814</v>
      </c>
      <c r="C5785" s="3">
        <v>0.49150462962962965</v>
      </c>
      <c r="D5785" t="s">
        <v>31</v>
      </c>
      <c r="E5785" t="s">
        <v>29</v>
      </c>
      <c r="F5785" t="s">
        <v>12</v>
      </c>
      <c r="G5785" t="s">
        <v>5</v>
      </c>
      <c r="H5785">
        <v>72798</v>
      </c>
      <c r="I5785">
        <f>IF(Table3_1[[#This Row],[Status]]="Hired",1,0)</f>
        <v>1</v>
      </c>
      <c r="J5785" t="b">
        <f>OR((Table3_1[[#This Row],[Offered Salary]]&lt;$O$27),(Table3_1[[#This Row],[Offered Salary]]&gt;$O$28))</f>
        <v>0</v>
      </c>
      <c r="K5785" t="str">
        <f>IF(Table3_1[[#This Row],[Offered Salary]]&lt;$O$27,"Low",IF(Table3_1[[#This Row],[Offered Salary]]&gt;$O$28,"High",""))</f>
        <v/>
      </c>
      <c r="L5785" s="6">
        <f>((Table3_1[[#This Row],[Offered Salary]]-$O$25)/$O$26)</f>
        <v>0.7907450034151049</v>
      </c>
    </row>
    <row r="5786" spans="1:12" x14ac:dyDescent="0.3">
      <c r="A5786">
        <v>772413</v>
      </c>
      <c r="B5786" s="2">
        <v>41814</v>
      </c>
      <c r="C5786" s="3">
        <v>0.49219907407407409</v>
      </c>
      <c r="D5786" t="s">
        <v>31</v>
      </c>
      <c r="E5786" t="s">
        <v>27</v>
      </c>
      <c r="F5786" t="s">
        <v>12</v>
      </c>
      <c r="G5786" t="s">
        <v>5</v>
      </c>
      <c r="H5786">
        <v>28195</v>
      </c>
      <c r="I5786">
        <f>IF(Table3_1[[#This Row],[Status]]="Hired",1,0)</f>
        <v>1</v>
      </c>
      <c r="J5786" t="b">
        <f>OR((Table3_1[[#This Row],[Offered Salary]]&lt;$O$27),(Table3_1[[#This Row],[Offered Salary]]&gt;$O$28))</f>
        <v>0</v>
      </c>
      <c r="K5786" t="str">
        <f>IF(Table3_1[[#This Row],[Offered Salary]]&lt;$O$27,"Low",IF(Table3_1[[#This Row],[Offered Salary]]&gt;$O$28,"High",""))</f>
        <v/>
      </c>
      <c r="L5786" s="6">
        <f>((Table3_1[[#This Row],[Offered Salary]]-$O$25)/$O$26)</f>
        <v>-0.75526094294881874</v>
      </c>
    </row>
    <row r="5787" spans="1:12" x14ac:dyDescent="0.3">
      <c r="A5787">
        <v>625760</v>
      </c>
      <c r="B5787" s="2">
        <v>41823</v>
      </c>
      <c r="C5787" s="3">
        <v>0.70317129629629627</v>
      </c>
      <c r="D5787" t="s">
        <v>31</v>
      </c>
      <c r="E5787" t="s">
        <v>27</v>
      </c>
      <c r="F5787" t="s">
        <v>12</v>
      </c>
      <c r="G5787" t="s">
        <v>5</v>
      </c>
      <c r="H5787">
        <v>76734</v>
      </c>
      <c r="I5787">
        <f>IF(Table3_1[[#This Row],[Status]]="Hired",1,0)</f>
        <v>1</v>
      </c>
      <c r="J5787" t="b">
        <f>OR((Table3_1[[#This Row],[Offered Salary]]&lt;$O$27),(Table3_1[[#This Row],[Offered Salary]]&gt;$O$28))</f>
        <v>0</v>
      </c>
      <c r="K5787" t="str">
        <f>IF(Table3_1[[#This Row],[Offered Salary]]&lt;$O$27,"Low",IF(Table3_1[[#This Row],[Offered Salary]]&gt;$O$28,"High",""))</f>
        <v/>
      </c>
      <c r="L5787" s="6">
        <f>((Table3_1[[#This Row],[Offered Salary]]-$O$25)/$O$26)</f>
        <v>0.92717258462911301</v>
      </c>
    </row>
    <row r="5788" spans="1:12" x14ac:dyDescent="0.3">
      <c r="A5788">
        <v>859676</v>
      </c>
      <c r="B5788" s="2">
        <v>41763</v>
      </c>
      <c r="C5788" s="3">
        <v>0.827662037037037</v>
      </c>
      <c r="D5788" t="s">
        <v>31</v>
      </c>
      <c r="E5788" t="s">
        <v>27</v>
      </c>
      <c r="F5788" t="s">
        <v>20</v>
      </c>
      <c r="G5788" t="s">
        <v>1</v>
      </c>
      <c r="H5788">
        <v>76658</v>
      </c>
      <c r="I5788">
        <f>IF(Table3_1[[#This Row],[Status]]="Hired",1,0)</f>
        <v>1</v>
      </c>
      <c r="J5788" t="b">
        <f>OR((Table3_1[[#This Row],[Offered Salary]]&lt;$O$27),(Table3_1[[#This Row],[Offered Salary]]&gt;$O$28))</f>
        <v>0</v>
      </c>
      <c r="K5788" t="str">
        <f>IF(Table3_1[[#This Row],[Offered Salary]]&lt;$O$27,"Low",IF(Table3_1[[#This Row],[Offered Salary]]&gt;$O$28,"High",""))</f>
        <v/>
      </c>
      <c r="L5788" s="6">
        <f>((Table3_1[[#This Row],[Offered Salary]]-$O$25)/$O$26)</f>
        <v>0.92453831222762306</v>
      </c>
    </row>
    <row r="5789" spans="1:12" x14ac:dyDescent="0.3">
      <c r="A5789">
        <v>146168</v>
      </c>
      <c r="B5789" s="2">
        <v>41765</v>
      </c>
      <c r="C5789" s="3">
        <v>0.33565972222222223</v>
      </c>
      <c r="D5789" t="s">
        <v>31</v>
      </c>
      <c r="E5789" t="s">
        <v>27</v>
      </c>
      <c r="F5789" t="s">
        <v>20</v>
      </c>
      <c r="G5789" t="s">
        <v>1</v>
      </c>
      <c r="H5789">
        <v>92429</v>
      </c>
      <c r="I5789">
        <f>IF(Table3_1[[#This Row],[Status]]="Hired",1,0)</f>
        <v>1</v>
      </c>
      <c r="J5789" t="b">
        <f>OR((Table3_1[[#This Row],[Offered Salary]]&lt;$O$27),(Table3_1[[#This Row],[Offered Salary]]&gt;$O$28))</f>
        <v>0</v>
      </c>
      <c r="K5789" t="str">
        <f>IF(Table3_1[[#This Row],[Offered Salary]]&lt;$O$27,"Low",IF(Table3_1[[#This Row],[Offered Salary]]&gt;$O$28,"High",""))</f>
        <v/>
      </c>
      <c r="L5789" s="6">
        <f>((Table3_1[[#This Row],[Offered Salary]]-$O$25)/$O$26)</f>
        <v>1.4711844970157637</v>
      </c>
    </row>
    <row r="5790" spans="1:12" x14ac:dyDescent="0.3">
      <c r="A5790">
        <v>91498</v>
      </c>
      <c r="B5790" s="2">
        <v>41823</v>
      </c>
      <c r="C5790" s="3">
        <v>0.453125</v>
      </c>
      <c r="D5790" t="s">
        <v>31</v>
      </c>
      <c r="E5790" t="s">
        <v>27</v>
      </c>
      <c r="F5790" t="s">
        <v>20</v>
      </c>
      <c r="G5790" t="s">
        <v>7</v>
      </c>
      <c r="H5790">
        <v>28871</v>
      </c>
      <c r="I5790">
        <f>IF(Table3_1[[#This Row],[Status]]="Hired",1,0)</f>
        <v>1</v>
      </c>
      <c r="J5790" t="b">
        <f>OR((Table3_1[[#This Row],[Offered Salary]]&lt;$O$27),(Table3_1[[#This Row],[Offered Salary]]&gt;$O$28))</f>
        <v>0</v>
      </c>
      <c r="K5790" t="str">
        <f>IF(Table3_1[[#This Row],[Offered Salary]]&lt;$O$27,"Low",IF(Table3_1[[#This Row],[Offered Salary]]&gt;$O$28,"High",""))</f>
        <v/>
      </c>
      <c r="L5790" s="6">
        <f>((Table3_1[[#This Row],[Offered Salary]]-$O$25)/$O$26)</f>
        <v>-0.73182978316714453</v>
      </c>
    </row>
    <row r="5791" spans="1:12" x14ac:dyDescent="0.3">
      <c r="A5791">
        <v>253623</v>
      </c>
      <c r="B5791" s="2">
        <v>41828</v>
      </c>
      <c r="C5791" s="3">
        <v>0.32244212962962965</v>
      </c>
      <c r="D5791" t="s">
        <v>31</v>
      </c>
      <c r="E5791" t="s">
        <v>29</v>
      </c>
      <c r="F5791" t="s">
        <v>20</v>
      </c>
      <c r="G5791" t="s">
        <v>7</v>
      </c>
      <c r="H5791">
        <v>14941</v>
      </c>
      <c r="I5791">
        <f>IF(Table3_1[[#This Row],[Status]]="Hired",1,0)</f>
        <v>1</v>
      </c>
      <c r="J5791" t="b">
        <f>OR((Table3_1[[#This Row],[Offered Salary]]&lt;$O$27),(Table3_1[[#This Row],[Offered Salary]]&gt;$O$28))</f>
        <v>0</v>
      </c>
      <c r="K5791" t="str">
        <f>IF(Table3_1[[#This Row],[Offered Salary]]&lt;$O$27,"Low",IF(Table3_1[[#This Row],[Offered Salary]]&gt;$O$28,"High",""))</f>
        <v/>
      </c>
      <c r="L5791" s="6">
        <f>((Table3_1[[#This Row],[Offered Salary]]-$O$25)/$O$26)</f>
        <v>-1.2146641851770867</v>
      </c>
    </row>
    <row r="5792" spans="1:12" x14ac:dyDescent="0.3">
      <c r="A5792">
        <v>733047</v>
      </c>
      <c r="B5792" s="2">
        <v>41828</v>
      </c>
      <c r="C5792" s="3">
        <v>0.32500000000000001</v>
      </c>
      <c r="D5792" t="s">
        <v>30</v>
      </c>
      <c r="E5792" t="s">
        <v>29</v>
      </c>
      <c r="F5792" t="s">
        <v>20</v>
      </c>
      <c r="G5792" t="s">
        <v>7</v>
      </c>
      <c r="H5792">
        <v>9613</v>
      </c>
      <c r="I5792">
        <f>IF(Table3_1[[#This Row],[Status]]="Hired",1,0)</f>
        <v>0</v>
      </c>
      <c r="J5792" t="b">
        <f>OR((Table3_1[[#This Row],[Offered Salary]]&lt;$O$27),(Table3_1[[#This Row],[Offered Salary]]&gt;$O$28))</f>
        <v>1</v>
      </c>
      <c r="K5792" t="str">
        <f>IF(Table3_1[[#This Row],[Offered Salary]]&lt;$O$27,"Low",IF(Table3_1[[#This Row],[Offered Salary]]&gt;$O$28,"High",""))</f>
        <v>Low</v>
      </c>
      <c r="L5792" s="6">
        <f>((Table3_1[[#This Row],[Offered Salary]]-$O$25)/$O$26)</f>
        <v>-1.3993405451131222</v>
      </c>
    </row>
    <row r="5793" spans="1:12" x14ac:dyDescent="0.3">
      <c r="A5793">
        <v>156697</v>
      </c>
      <c r="B5793" s="2">
        <v>41789</v>
      </c>
      <c r="C5793" s="3">
        <v>0.76663194444444449</v>
      </c>
      <c r="D5793" t="s">
        <v>31</v>
      </c>
      <c r="E5793" t="s">
        <v>27</v>
      </c>
      <c r="F5793" t="s">
        <v>20</v>
      </c>
      <c r="G5793" t="s">
        <v>10</v>
      </c>
      <c r="H5793">
        <v>21099</v>
      </c>
      <c r="I5793">
        <f>IF(Table3_1[[#This Row],[Status]]="Hired",1,0)</f>
        <v>1</v>
      </c>
      <c r="J5793" t="b">
        <f>OR((Table3_1[[#This Row],[Offered Salary]]&lt;$O$27),(Table3_1[[#This Row],[Offered Salary]]&gt;$O$28))</f>
        <v>0</v>
      </c>
      <c r="K5793" t="str">
        <f>IF(Table3_1[[#This Row],[Offered Salary]]&lt;$O$27,"Low",IF(Table3_1[[#This Row],[Offered Salary]]&gt;$O$28,"High",""))</f>
        <v/>
      </c>
      <c r="L5793" s="6">
        <f>((Table3_1[[#This Row],[Offered Salary]]-$O$25)/$O$26)</f>
        <v>-1.0012187976984634</v>
      </c>
    </row>
    <row r="5794" spans="1:12" x14ac:dyDescent="0.3">
      <c r="A5794">
        <v>94736</v>
      </c>
      <c r="B5794" s="2">
        <v>41793</v>
      </c>
      <c r="C5794" s="3">
        <v>0.70349537037037035</v>
      </c>
      <c r="D5794" t="s">
        <v>31</v>
      </c>
      <c r="E5794" t="s">
        <v>29</v>
      </c>
      <c r="F5794" t="s">
        <v>20</v>
      </c>
      <c r="G5794" t="s">
        <v>10</v>
      </c>
      <c r="H5794">
        <v>9447</v>
      </c>
      <c r="I5794">
        <f>IF(Table3_1[[#This Row],[Status]]="Hired",1,0)</f>
        <v>1</v>
      </c>
      <c r="J5794" t="b">
        <f>OR((Table3_1[[#This Row],[Offered Salary]]&lt;$O$27),(Table3_1[[#This Row],[Offered Salary]]&gt;$O$28))</f>
        <v>1</v>
      </c>
      <c r="K5794" t="str">
        <f>IF(Table3_1[[#This Row],[Offered Salary]]&lt;$O$27,"Low",IF(Table3_1[[#This Row],[Offered Salary]]&gt;$O$28,"High",""))</f>
        <v>Low</v>
      </c>
      <c r="L5794" s="6">
        <f>((Table3_1[[#This Row],[Offered Salary]]-$O$25)/$O$26)</f>
        <v>-1.4050943506216398</v>
      </c>
    </row>
    <row r="5795" spans="1:12" x14ac:dyDescent="0.3">
      <c r="A5795">
        <v>592784</v>
      </c>
      <c r="B5795" s="2">
        <v>41803</v>
      </c>
      <c r="C5795" s="3">
        <v>0.55148148148148146</v>
      </c>
      <c r="D5795" t="s">
        <v>31</v>
      </c>
      <c r="E5795" t="s">
        <v>27</v>
      </c>
      <c r="F5795" t="s">
        <v>20</v>
      </c>
      <c r="G5795" t="s">
        <v>10</v>
      </c>
      <c r="H5795">
        <v>80863</v>
      </c>
      <c r="I5795">
        <f>IF(Table3_1[[#This Row],[Status]]="Hired",1,0)</f>
        <v>1</v>
      </c>
      <c r="J5795" t="b">
        <f>OR((Table3_1[[#This Row],[Offered Salary]]&lt;$O$27),(Table3_1[[#This Row],[Offered Salary]]&gt;$O$28))</f>
        <v>0</v>
      </c>
      <c r="K5795" t="str">
        <f>IF(Table3_1[[#This Row],[Offered Salary]]&lt;$O$27,"Low",IF(Table3_1[[#This Row],[Offered Salary]]&gt;$O$28,"High",""))</f>
        <v/>
      </c>
      <c r="L5795" s="6">
        <f>((Table3_1[[#This Row],[Offered Salary]]-$O$25)/$O$26)</f>
        <v>1.070289831283747</v>
      </c>
    </row>
    <row r="5796" spans="1:12" x14ac:dyDescent="0.3">
      <c r="A5796">
        <v>461424</v>
      </c>
      <c r="B5796" s="2">
        <v>41806</v>
      </c>
      <c r="C5796" s="3">
        <v>0.55540509259259263</v>
      </c>
      <c r="D5796" t="s">
        <v>31</v>
      </c>
      <c r="E5796" t="s">
        <v>27</v>
      </c>
      <c r="F5796" t="s">
        <v>20</v>
      </c>
      <c r="G5796" t="s">
        <v>10</v>
      </c>
      <c r="H5796">
        <v>22475</v>
      </c>
      <c r="I5796">
        <f>IF(Table3_1[[#This Row],[Status]]="Hired",1,0)</f>
        <v>1</v>
      </c>
      <c r="J5796" t="b">
        <f>OR((Table3_1[[#This Row],[Offered Salary]]&lt;$O$27),(Table3_1[[#This Row],[Offered Salary]]&gt;$O$28))</f>
        <v>0</v>
      </c>
      <c r="K5796" t="str">
        <f>IF(Table3_1[[#This Row],[Offered Salary]]&lt;$O$27,"Low",IF(Table3_1[[#This Row],[Offered Salary]]&gt;$O$28,"High",""))</f>
        <v/>
      </c>
      <c r="L5796" s="6">
        <f>((Table3_1[[#This Row],[Offered Salary]]-$O$25)/$O$26)</f>
        <v>-0.95352460263990768</v>
      </c>
    </row>
    <row r="5797" spans="1:12" x14ac:dyDescent="0.3">
      <c r="A5797">
        <v>894106</v>
      </c>
      <c r="B5797" s="2">
        <v>41817</v>
      </c>
      <c r="C5797" s="3">
        <v>0.72054398148148147</v>
      </c>
      <c r="D5797" t="s">
        <v>31</v>
      </c>
      <c r="E5797" t="s">
        <v>27</v>
      </c>
      <c r="F5797" t="s">
        <v>17</v>
      </c>
      <c r="G5797" t="s">
        <v>5</v>
      </c>
      <c r="H5797">
        <v>12503</v>
      </c>
      <c r="I5797">
        <f>IF(Table3_1[[#This Row],[Status]]="Hired",1,0)</f>
        <v>1</v>
      </c>
      <c r="J5797" t="b">
        <f>OR((Table3_1[[#This Row],[Offered Salary]]&lt;$O$27),(Table3_1[[#This Row],[Offered Salary]]&gt;$O$28))</f>
        <v>0</v>
      </c>
      <c r="K5797" t="str">
        <f>IF(Table3_1[[#This Row],[Offered Salary]]&lt;$O$27,"Low",IF(Table3_1[[#This Row],[Offered Salary]]&gt;$O$28,"High",""))</f>
        <v/>
      </c>
      <c r="L5797" s="6">
        <f>((Table3_1[[#This Row],[Offered Salary]]-$O$25)/$O$26)</f>
        <v>-1.2991688708985685</v>
      </c>
    </row>
    <row r="5798" spans="1:12" x14ac:dyDescent="0.3">
      <c r="A5798">
        <v>790888</v>
      </c>
      <c r="B5798" s="2">
        <v>41820</v>
      </c>
      <c r="C5798" s="3">
        <v>0.64662037037037035</v>
      </c>
      <c r="D5798" t="s">
        <v>30</v>
      </c>
      <c r="E5798" t="s">
        <v>27</v>
      </c>
      <c r="F5798" t="s">
        <v>17</v>
      </c>
      <c r="G5798" t="s">
        <v>5</v>
      </c>
      <c r="H5798">
        <v>1999</v>
      </c>
      <c r="I5798">
        <f>IF(Table3_1[[#This Row],[Status]]="Hired",1,0)</f>
        <v>0</v>
      </c>
      <c r="J5798" t="b">
        <f>OR((Table3_1[[#This Row],[Offered Salary]]&lt;$O$27),(Table3_1[[#This Row],[Offered Salary]]&gt;$O$28))</f>
        <v>1</v>
      </c>
      <c r="K5798" t="str">
        <f>IF(Table3_1[[#This Row],[Offered Salary]]&lt;$O$27,"Low",IF(Table3_1[[#This Row],[Offered Salary]]&gt;$O$28,"High",""))</f>
        <v>Low</v>
      </c>
      <c r="L5798" s="6">
        <f>((Table3_1[[#This Row],[Offered Salary]]-$O$25)/$O$26)</f>
        <v>-1.6632530459676591</v>
      </c>
    </row>
    <row r="5799" spans="1:12" x14ac:dyDescent="0.3">
      <c r="A5799">
        <v>278724</v>
      </c>
      <c r="B5799" s="2">
        <v>41767</v>
      </c>
      <c r="C5799" s="3">
        <v>0.39078703703703704</v>
      </c>
      <c r="D5799" t="s">
        <v>31</v>
      </c>
      <c r="E5799" t="s">
        <v>27</v>
      </c>
      <c r="F5799" t="s">
        <v>17</v>
      </c>
      <c r="G5799" t="s">
        <v>5</v>
      </c>
      <c r="H5799">
        <v>13431</v>
      </c>
      <c r="I5799">
        <f>IF(Table3_1[[#This Row],[Status]]="Hired",1,0)</f>
        <v>1</v>
      </c>
      <c r="J5799" t="b">
        <f>OR((Table3_1[[#This Row],[Offered Salary]]&lt;$O$27),(Table3_1[[#This Row],[Offered Salary]]&gt;$O$28))</f>
        <v>0</v>
      </c>
      <c r="K5799" t="str">
        <f>IF(Table3_1[[#This Row],[Offered Salary]]&lt;$O$27,"Low",IF(Table3_1[[#This Row],[Offered Salary]]&gt;$O$28,"High",""))</f>
        <v/>
      </c>
      <c r="L5799" s="6">
        <f>((Table3_1[[#This Row],[Offered Salary]]-$O$25)/$O$26)</f>
        <v>-1.267003018417217</v>
      </c>
    </row>
    <row r="5800" spans="1:12" x14ac:dyDescent="0.3">
      <c r="A5800">
        <v>860835</v>
      </c>
      <c r="B5800" s="2">
        <v>41767</v>
      </c>
      <c r="C5800" s="3">
        <v>0.39164351851851853</v>
      </c>
      <c r="D5800" t="s">
        <v>31</v>
      </c>
      <c r="E5800" t="s">
        <v>27</v>
      </c>
      <c r="F5800" t="s">
        <v>17</v>
      </c>
      <c r="G5800" t="s">
        <v>5</v>
      </c>
      <c r="H5800">
        <v>69793</v>
      </c>
      <c r="I5800">
        <f>IF(Table3_1[[#This Row],[Status]]="Hired",1,0)</f>
        <v>1</v>
      </c>
      <c r="J5800" t="b">
        <f>OR((Table3_1[[#This Row],[Offered Salary]]&lt;$O$27),(Table3_1[[#This Row],[Offered Salary]]&gt;$O$28))</f>
        <v>0</v>
      </c>
      <c r="K5800" t="str">
        <f>IF(Table3_1[[#This Row],[Offered Salary]]&lt;$O$27,"Low",IF(Table3_1[[#This Row],[Offered Salary]]&gt;$O$28,"High",""))</f>
        <v/>
      </c>
      <c r="L5800" s="6">
        <f>((Table3_1[[#This Row],[Offered Salary]]-$O$25)/$O$26)</f>
        <v>0.68658725911934926</v>
      </c>
    </row>
    <row r="5801" spans="1:12" x14ac:dyDescent="0.3">
      <c r="A5801">
        <v>627715</v>
      </c>
      <c r="B5801" s="2">
        <v>41773</v>
      </c>
      <c r="C5801" s="3">
        <v>0.65802083333333339</v>
      </c>
      <c r="D5801" t="s">
        <v>30</v>
      </c>
      <c r="E5801" t="s">
        <v>27</v>
      </c>
      <c r="F5801" t="s">
        <v>17</v>
      </c>
      <c r="G5801" t="s">
        <v>5</v>
      </c>
      <c r="H5801">
        <v>42952</v>
      </c>
      <c r="I5801">
        <f>IF(Table3_1[[#This Row],[Status]]="Hired",1,0)</f>
        <v>0</v>
      </c>
      <c r="J5801" t="b">
        <f>OR((Table3_1[[#This Row],[Offered Salary]]&lt;$O$27),(Table3_1[[#This Row],[Offered Salary]]&gt;$O$28))</f>
        <v>0</v>
      </c>
      <c r="K5801" t="str">
        <f>IF(Table3_1[[#This Row],[Offered Salary]]&lt;$O$27,"Low",IF(Table3_1[[#This Row],[Offered Salary]]&gt;$O$28,"High",""))</f>
        <v/>
      </c>
      <c r="L5801" s="6">
        <f>((Table3_1[[#This Row],[Offered Salary]]-$O$25)/$O$26)</f>
        <v>-0.24376149783318923</v>
      </c>
    </row>
    <row r="5802" spans="1:12" x14ac:dyDescent="0.3">
      <c r="A5802">
        <v>668373</v>
      </c>
      <c r="B5802" s="2">
        <v>41832</v>
      </c>
      <c r="C5802" s="3">
        <v>0.16165509259259259</v>
      </c>
      <c r="D5802" t="s">
        <v>31</v>
      </c>
      <c r="E5802" t="s">
        <v>27</v>
      </c>
      <c r="F5802" t="s">
        <v>15</v>
      </c>
      <c r="G5802" t="s">
        <v>1</v>
      </c>
      <c r="H5802">
        <v>45402</v>
      </c>
      <c r="I5802">
        <f>IF(Table3_1[[#This Row],[Status]]="Hired",1,0)</f>
        <v>1</v>
      </c>
      <c r="J5802" t="b">
        <f>OR((Table3_1[[#This Row],[Offered Salary]]&lt;$O$27),(Table3_1[[#This Row],[Offered Salary]]&gt;$O$28))</f>
        <v>0</v>
      </c>
      <c r="K5802" t="str">
        <f>IF(Table3_1[[#This Row],[Offered Salary]]&lt;$O$27,"Low",IF(Table3_1[[#This Row],[Offered Salary]]&gt;$O$28,"High",""))</f>
        <v/>
      </c>
      <c r="L5802" s="6">
        <f>((Table3_1[[#This Row],[Offered Salary]]-$O$25)/$O$26)</f>
        <v>-0.15884087436410391</v>
      </c>
    </row>
    <row r="5803" spans="1:12" x14ac:dyDescent="0.3">
      <c r="A5803">
        <v>125692</v>
      </c>
      <c r="B5803" s="2">
        <v>41832</v>
      </c>
      <c r="C5803" s="3">
        <v>0.16267361111111112</v>
      </c>
      <c r="D5803" t="s">
        <v>31</v>
      </c>
      <c r="E5803" t="s">
        <v>29</v>
      </c>
      <c r="F5803" t="s">
        <v>15</v>
      </c>
      <c r="G5803" t="s">
        <v>1</v>
      </c>
      <c r="H5803">
        <v>15834</v>
      </c>
      <c r="I5803">
        <f>IF(Table3_1[[#This Row],[Status]]="Hired",1,0)</f>
        <v>1</v>
      </c>
      <c r="J5803" t="b">
        <f>OR((Table3_1[[#This Row],[Offered Salary]]&lt;$O$27),(Table3_1[[#This Row],[Offered Salary]]&gt;$O$28))</f>
        <v>0</v>
      </c>
      <c r="K5803" t="str">
        <f>IF(Table3_1[[#This Row],[Offered Salary]]&lt;$O$27,"Low",IF(Table3_1[[#This Row],[Offered Salary]]&gt;$O$28,"High",""))</f>
        <v/>
      </c>
      <c r="L5803" s="6">
        <f>((Table3_1[[#This Row],[Offered Salary]]-$O$25)/$O$26)</f>
        <v>-1.1837114844595793</v>
      </c>
    </row>
    <row r="5804" spans="1:12" x14ac:dyDescent="0.3">
      <c r="A5804">
        <v>154352</v>
      </c>
      <c r="B5804" s="2">
        <v>41832</v>
      </c>
      <c r="C5804" s="3">
        <v>0.16336805555555556</v>
      </c>
      <c r="D5804" t="s">
        <v>31</v>
      </c>
      <c r="E5804" t="s">
        <v>29</v>
      </c>
      <c r="F5804" t="s">
        <v>15</v>
      </c>
      <c r="G5804" t="s">
        <v>1</v>
      </c>
      <c r="H5804">
        <v>63197</v>
      </c>
      <c r="I5804">
        <f>IF(Table3_1[[#This Row],[Status]]="Hired",1,0)</f>
        <v>1</v>
      </c>
      <c r="J5804" t="b">
        <f>OR((Table3_1[[#This Row],[Offered Salary]]&lt;$O$27),(Table3_1[[#This Row],[Offered Salary]]&gt;$O$28))</f>
        <v>0</v>
      </c>
      <c r="K5804" t="str">
        <f>IF(Table3_1[[#This Row],[Offered Salary]]&lt;$O$27,"Low",IF(Table3_1[[#This Row],[Offered Salary]]&gt;$O$28,"High",""))</f>
        <v/>
      </c>
      <c r="L5804" s="6">
        <f>((Table3_1[[#This Row],[Offered Salary]]-$O$25)/$O$26)</f>
        <v>0.45796014385319134</v>
      </c>
    </row>
    <row r="5805" spans="1:12" x14ac:dyDescent="0.3">
      <c r="A5805">
        <v>356275</v>
      </c>
      <c r="B5805" s="2">
        <v>41801</v>
      </c>
      <c r="C5805" s="3">
        <v>0.52809027777777773</v>
      </c>
      <c r="D5805" t="s">
        <v>31</v>
      </c>
      <c r="E5805" t="s">
        <v>27</v>
      </c>
      <c r="F5805" t="s">
        <v>17</v>
      </c>
      <c r="G5805" t="s">
        <v>10</v>
      </c>
      <c r="H5805">
        <v>25857</v>
      </c>
      <c r="I5805">
        <f>IF(Table3_1[[#This Row],[Status]]="Hired",1,0)</f>
        <v>1</v>
      </c>
      <c r="J5805" t="b">
        <f>OR((Table3_1[[#This Row],[Offered Salary]]&lt;$O$27),(Table3_1[[#This Row],[Offered Salary]]&gt;$O$28))</f>
        <v>0</v>
      </c>
      <c r="K5805" t="str">
        <f>IF(Table3_1[[#This Row],[Offered Salary]]&lt;$O$27,"Low",IF(Table3_1[[#This Row],[Offered Salary]]&gt;$O$28,"High",""))</f>
        <v/>
      </c>
      <c r="L5805" s="6">
        <f>((Table3_1[[#This Row],[Offered Salary]]-$O$25)/$O$26)</f>
        <v>-0.83629948077360294</v>
      </c>
    </row>
    <row r="5806" spans="1:12" x14ac:dyDescent="0.3">
      <c r="A5806">
        <v>893070</v>
      </c>
      <c r="B5806" s="2">
        <v>41801</v>
      </c>
      <c r="C5806" s="3">
        <v>0.52892361111111108</v>
      </c>
      <c r="D5806" t="s">
        <v>31</v>
      </c>
      <c r="E5806" t="s">
        <v>29</v>
      </c>
      <c r="F5806" t="s">
        <v>17</v>
      </c>
      <c r="G5806" t="s">
        <v>10</v>
      </c>
      <c r="H5806">
        <v>64416</v>
      </c>
      <c r="I5806">
        <f>IF(Table3_1[[#This Row],[Status]]="Hired",1,0)</f>
        <v>1</v>
      </c>
      <c r="J5806" t="b">
        <f>OR((Table3_1[[#This Row],[Offered Salary]]&lt;$O$27),(Table3_1[[#This Row],[Offered Salary]]&gt;$O$28))</f>
        <v>0</v>
      </c>
      <c r="K5806" t="str">
        <f>IF(Table3_1[[#This Row],[Offered Salary]]&lt;$O$27,"Low",IF(Table3_1[[#This Row],[Offered Salary]]&gt;$O$28,"High",""))</f>
        <v/>
      </c>
      <c r="L5806" s="6">
        <f>((Table3_1[[#This Row],[Offered Salary]]-$O$25)/$O$26)</f>
        <v>0.50021248671393215</v>
      </c>
    </row>
    <row r="5807" spans="1:12" x14ac:dyDescent="0.3">
      <c r="A5807">
        <v>899148</v>
      </c>
      <c r="B5807" s="2">
        <v>41801</v>
      </c>
      <c r="C5807" s="3">
        <v>0.5295023148148148</v>
      </c>
      <c r="D5807" t="s">
        <v>31</v>
      </c>
      <c r="E5807" t="s">
        <v>27</v>
      </c>
      <c r="F5807" t="s">
        <v>17</v>
      </c>
      <c r="G5807" t="s">
        <v>10</v>
      </c>
      <c r="H5807">
        <v>26938</v>
      </c>
      <c r="I5807">
        <f>IF(Table3_1[[#This Row],[Status]]="Hired",1,0)</f>
        <v>1</v>
      </c>
      <c r="J5807" t="b">
        <f>OR((Table3_1[[#This Row],[Offered Salary]]&lt;$O$27),(Table3_1[[#This Row],[Offered Salary]]&gt;$O$28))</f>
        <v>0</v>
      </c>
      <c r="K5807" t="str">
        <f>IF(Table3_1[[#This Row],[Offered Salary]]&lt;$O$27,"Low",IF(Table3_1[[#This Row],[Offered Salary]]&gt;$O$28,"High",""))</f>
        <v/>
      </c>
      <c r="L5807" s="6">
        <f>((Table3_1[[#This Row],[Offered Salary]]-$O$25)/$O$26)</f>
        <v>-0.79883042201030452</v>
      </c>
    </row>
    <row r="5808" spans="1:12" x14ac:dyDescent="0.3">
      <c r="A5808">
        <v>151108</v>
      </c>
      <c r="B5808" s="2">
        <v>41801</v>
      </c>
      <c r="C5808" s="3">
        <v>0.53038194444444442</v>
      </c>
      <c r="D5808" t="s">
        <v>31</v>
      </c>
      <c r="E5808" t="s">
        <v>29</v>
      </c>
      <c r="F5808" t="s">
        <v>17</v>
      </c>
      <c r="G5808" t="s">
        <v>10</v>
      </c>
      <c r="H5808">
        <v>54652</v>
      </c>
      <c r="I5808">
        <f>IF(Table3_1[[#This Row],[Status]]="Hired",1,0)</f>
        <v>1</v>
      </c>
      <c r="J5808" t="b">
        <f>OR((Table3_1[[#This Row],[Offered Salary]]&lt;$O$27),(Table3_1[[#This Row],[Offered Salary]]&gt;$O$28))</f>
        <v>0</v>
      </c>
      <c r="K5808" t="str">
        <f>IF(Table3_1[[#This Row],[Offered Salary]]&lt;$O$27,"Low",IF(Table3_1[[#This Row],[Offered Salary]]&gt;$O$28,"High",""))</f>
        <v/>
      </c>
      <c r="L5808" s="6">
        <f>((Table3_1[[#This Row],[Offered Salary]]-$O$25)/$O$26)</f>
        <v>0.16177780608040193</v>
      </c>
    </row>
    <row r="5809" spans="1:12" x14ac:dyDescent="0.3">
      <c r="A5809">
        <v>510047</v>
      </c>
      <c r="B5809" s="2">
        <v>41772</v>
      </c>
      <c r="C5809" s="3">
        <v>0.73716435185185181</v>
      </c>
      <c r="D5809" t="s">
        <v>30</v>
      </c>
      <c r="E5809" t="s">
        <v>27</v>
      </c>
      <c r="F5809" t="s">
        <v>17</v>
      </c>
      <c r="G5809" t="s">
        <v>8</v>
      </c>
      <c r="H5809">
        <v>6223</v>
      </c>
      <c r="I5809">
        <f>IF(Table3_1[[#This Row],[Status]]="Hired",1,0)</f>
        <v>0</v>
      </c>
      <c r="J5809" t="b">
        <f>OR((Table3_1[[#This Row],[Offered Salary]]&lt;$O$27),(Table3_1[[#This Row],[Offered Salary]]&gt;$O$28))</f>
        <v>1</v>
      </c>
      <c r="K5809" t="str">
        <f>IF(Table3_1[[#This Row],[Offered Salary]]&lt;$O$27,"Low",IF(Table3_1[[#This Row],[Offered Salary]]&gt;$O$28,"High",""))</f>
        <v>Low</v>
      </c>
      <c r="L5809" s="6">
        <f>((Table3_1[[#This Row],[Offered Salary]]-$O$25)/$O$26)</f>
        <v>-1.5168429588111627</v>
      </c>
    </row>
    <row r="5810" spans="1:12" x14ac:dyDescent="0.3">
      <c r="A5810">
        <v>156770</v>
      </c>
      <c r="B5810" s="2">
        <v>41772</v>
      </c>
      <c r="C5810" s="3">
        <v>0.73903935185185188</v>
      </c>
      <c r="D5810" t="s">
        <v>31</v>
      </c>
      <c r="E5810" t="s">
        <v>29</v>
      </c>
      <c r="F5810" t="s">
        <v>17</v>
      </c>
      <c r="G5810" t="s">
        <v>8</v>
      </c>
      <c r="H5810">
        <v>75139</v>
      </c>
      <c r="I5810">
        <f>IF(Table3_1[[#This Row],[Status]]="Hired",1,0)</f>
        <v>1</v>
      </c>
      <c r="J5810" t="b">
        <f>OR((Table3_1[[#This Row],[Offered Salary]]&lt;$O$27),(Table3_1[[#This Row],[Offered Salary]]&gt;$O$28))</f>
        <v>0</v>
      </c>
      <c r="K5810" t="str">
        <f>IF(Table3_1[[#This Row],[Offered Salary]]&lt;$O$27,"Low",IF(Table3_1[[#This Row],[Offered Salary]]&gt;$O$28,"High",""))</f>
        <v/>
      </c>
      <c r="L5810" s="6">
        <f>((Table3_1[[#This Row],[Offered Salary]]-$O$25)/$O$26)</f>
        <v>0.87188752567679018</v>
      </c>
    </row>
    <row r="5811" spans="1:12" x14ac:dyDescent="0.3">
      <c r="A5811">
        <v>943777</v>
      </c>
      <c r="B5811" s="2">
        <v>41773</v>
      </c>
      <c r="C5811" s="3">
        <v>0.7616087962962963</v>
      </c>
      <c r="D5811" t="s">
        <v>31</v>
      </c>
      <c r="E5811" t="s">
        <v>27</v>
      </c>
      <c r="F5811" t="s">
        <v>17</v>
      </c>
      <c r="G5811" t="s">
        <v>2</v>
      </c>
      <c r="H5811">
        <v>89261</v>
      </c>
      <c r="I5811">
        <f>IF(Table3_1[[#This Row],[Status]]="Hired",1,0)</f>
        <v>1</v>
      </c>
      <c r="J5811" t="b">
        <f>OR((Table3_1[[#This Row],[Offered Salary]]&lt;$O$27),(Table3_1[[#This Row],[Offered Salary]]&gt;$O$28))</f>
        <v>0</v>
      </c>
      <c r="K5811" t="str">
        <f>IF(Table3_1[[#This Row],[Offered Salary]]&lt;$O$27,"Low",IF(Table3_1[[#This Row],[Offered Salary]]&gt;$O$28,"High",""))</f>
        <v/>
      </c>
      <c r="L5811" s="6">
        <f>((Table3_1[[#This Row],[Offered Salary]]-$O$25)/$O$26)</f>
        <v>1.3613769316483912</v>
      </c>
    </row>
    <row r="5812" spans="1:12" x14ac:dyDescent="0.3">
      <c r="A5812">
        <v>932009</v>
      </c>
      <c r="B5812" s="2">
        <v>41773</v>
      </c>
      <c r="C5812" s="3">
        <v>0.76180555555555551</v>
      </c>
      <c r="D5812" t="s">
        <v>31</v>
      </c>
      <c r="E5812" t="s">
        <v>29</v>
      </c>
      <c r="F5812" t="s">
        <v>17</v>
      </c>
      <c r="G5812" t="s">
        <v>2</v>
      </c>
      <c r="H5812">
        <v>3786</v>
      </c>
      <c r="I5812">
        <f>IF(Table3_1[[#This Row],[Status]]="Hired",1,0)</f>
        <v>1</v>
      </c>
      <c r="J5812" t="b">
        <f>OR((Table3_1[[#This Row],[Offered Salary]]&lt;$O$27),(Table3_1[[#This Row],[Offered Salary]]&gt;$O$28))</f>
        <v>1</v>
      </c>
      <c r="K5812" t="str">
        <f>IF(Table3_1[[#This Row],[Offered Salary]]&lt;$O$27,"Low",IF(Table3_1[[#This Row],[Offered Salary]]&gt;$O$28,"High",""))</f>
        <v>Low</v>
      </c>
      <c r="L5812" s="6">
        <f>((Table3_1[[#This Row],[Offered Salary]]-$O$25)/$O$26)</f>
        <v>-1.6013129830536774</v>
      </c>
    </row>
    <row r="5813" spans="1:12" x14ac:dyDescent="0.3">
      <c r="A5813">
        <v>138840</v>
      </c>
      <c r="B5813" s="2">
        <v>41773</v>
      </c>
      <c r="C5813" s="3">
        <v>0.76225694444444447</v>
      </c>
      <c r="D5813" t="s">
        <v>31</v>
      </c>
      <c r="E5813" t="s">
        <v>29</v>
      </c>
      <c r="F5813" t="s">
        <v>17</v>
      </c>
      <c r="G5813" t="s">
        <v>2</v>
      </c>
      <c r="H5813">
        <v>81456</v>
      </c>
      <c r="I5813">
        <f>IF(Table3_1[[#This Row],[Status]]="Hired",1,0)</f>
        <v>1</v>
      </c>
      <c r="J5813" t="b">
        <f>OR((Table3_1[[#This Row],[Offered Salary]]&lt;$O$27),(Table3_1[[#This Row],[Offered Salary]]&gt;$O$28))</f>
        <v>0</v>
      </c>
      <c r="K5813" t="str">
        <f>IF(Table3_1[[#This Row],[Offered Salary]]&lt;$O$27,"Low",IF(Table3_1[[#This Row],[Offered Salary]]&gt;$O$28,"High",""))</f>
        <v/>
      </c>
      <c r="L5813" s="6">
        <f>((Table3_1[[#This Row],[Offered Salary]]-$O$25)/$O$26)</f>
        <v>1.0908440883111623</v>
      </c>
    </row>
    <row r="5814" spans="1:12" x14ac:dyDescent="0.3">
      <c r="A5814">
        <v>785073</v>
      </c>
      <c r="B5814" s="2">
        <v>41786</v>
      </c>
      <c r="C5814" s="3">
        <v>0.43365740740740738</v>
      </c>
      <c r="D5814" t="s">
        <v>31</v>
      </c>
      <c r="E5814" t="s">
        <v>27</v>
      </c>
      <c r="F5814" t="s">
        <v>17</v>
      </c>
      <c r="G5814" t="s">
        <v>2</v>
      </c>
      <c r="H5814">
        <v>82691</v>
      </c>
      <c r="I5814">
        <f>IF(Table3_1[[#This Row],[Status]]="Hired",1,0)</f>
        <v>1</v>
      </c>
      <c r="J5814" t="b">
        <f>OR((Table3_1[[#This Row],[Offered Salary]]&lt;$O$27),(Table3_1[[#This Row],[Offered Salary]]&gt;$O$28))</f>
        <v>0</v>
      </c>
      <c r="K5814" t="str">
        <f>IF(Table3_1[[#This Row],[Offered Salary]]&lt;$O$27,"Low",IF(Table3_1[[#This Row],[Offered Salary]]&gt;$O$28,"High",""))</f>
        <v/>
      </c>
      <c r="L5814" s="6">
        <f>((Table3_1[[#This Row],[Offered Salary]]-$O$25)/$O$26)</f>
        <v>1.1336510148353747</v>
      </c>
    </row>
    <row r="5815" spans="1:12" x14ac:dyDescent="0.3">
      <c r="A5815">
        <v>827748</v>
      </c>
      <c r="B5815" s="2">
        <v>41797</v>
      </c>
      <c r="C5815" s="3">
        <v>0.68254629629629626</v>
      </c>
      <c r="D5815" t="s">
        <v>31</v>
      </c>
      <c r="E5815" t="s">
        <v>27</v>
      </c>
      <c r="F5815" t="s">
        <v>17</v>
      </c>
      <c r="G5815" t="s">
        <v>2</v>
      </c>
      <c r="H5815">
        <v>10110</v>
      </c>
      <c r="I5815">
        <f>IF(Table3_1[[#This Row],[Status]]="Hired",1,0)</f>
        <v>1</v>
      </c>
      <c r="J5815" t="b">
        <f>OR((Table3_1[[#This Row],[Offered Salary]]&lt;$O$27),(Table3_1[[#This Row],[Offered Salary]]&gt;$O$28))</f>
        <v>1</v>
      </c>
      <c r="K5815" t="str">
        <f>IF(Table3_1[[#This Row],[Offered Salary]]&lt;$O$27,"Low",IF(Table3_1[[#This Row],[Offered Salary]]&gt;$O$28,"High",""))</f>
        <v>Low</v>
      </c>
      <c r="L5815" s="6">
        <f>((Table3_1[[#This Row],[Offered Salary]]-$O$25)/$O$26)</f>
        <v>-1.3821137900665363</v>
      </c>
    </row>
    <row r="5816" spans="1:12" x14ac:dyDescent="0.3">
      <c r="A5816">
        <v>409844</v>
      </c>
      <c r="B5816" s="2">
        <v>41865</v>
      </c>
      <c r="C5816" s="3">
        <v>0.61219907407407403</v>
      </c>
      <c r="D5816" t="s">
        <v>31</v>
      </c>
      <c r="E5816" t="s">
        <v>27</v>
      </c>
      <c r="F5816" t="s">
        <v>17</v>
      </c>
      <c r="G5816" t="s">
        <v>10</v>
      </c>
      <c r="H5816">
        <v>77577</v>
      </c>
      <c r="I5816">
        <f>IF(Table3_1[[#This Row],[Status]]="Hired",1,0)</f>
        <v>1</v>
      </c>
      <c r="J5816" t="b">
        <f>OR((Table3_1[[#This Row],[Offered Salary]]&lt;$O$27),(Table3_1[[#This Row],[Offered Salary]]&gt;$O$28))</f>
        <v>0</v>
      </c>
      <c r="K5816" t="str">
        <f>IF(Table3_1[[#This Row],[Offered Salary]]&lt;$O$27,"Low",IF(Table3_1[[#This Row],[Offered Salary]]&gt;$O$28,"High",""))</f>
        <v/>
      </c>
      <c r="L5816" s="6">
        <f>((Table3_1[[#This Row],[Offered Salary]]-$O$25)/$O$26)</f>
        <v>0.9563922113982718</v>
      </c>
    </row>
    <row r="5817" spans="1:12" x14ac:dyDescent="0.3">
      <c r="A5817">
        <v>362705</v>
      </c>
      <c r="B5817" s="2">
        <v>41850</v>
      </c>
      <c r="C5817" s="3">
        <v>0.61851851851851847</v>
      </c>
      <c r="D5817" t="s">
        <v>31</v>
      </c>
      <c r="E5817" t="s">
        <v>27</v>
      </c>
      <c r="F5817" t="s">
        <v>12</v>
      </c>
      <c r="G5817" t="s">
        <v>7</v>
      </c>
      <c r="H5817">
        <v>77394</v>
      </c>
      <c r="I5817">
        <f>IF(Table3_1[[#This Row],[Status]]="Hired",1,0)</f>
        <v>1</v>
      </c>
      <c r="J5817" t="b">
        <f>OR((Table3_1[[#This Row],[Offered Salary]]&lt;$O$27),(Table3_1[[#This Row],[Offered Salary]]&gt;$O$28))</f>
        <v>0</v>
      </c>
      <c r="K5817" t="str">
        <f>IF(Table3_1[[#This Row],[Offered Salary]]&lt;$O$27,"Low",IF(Table3_1[[#This Row],[Offered Salary]]&gt;$O$28,"High",""))</f>
        <v/>
      </c>
      <c r="L5817" s="6">
        <f>((Table3_1[[#This Row],[Offered Salary]]-$O$25)/$O$26)</f>
        <v>0.9500491607473156</v>
      </c>
    </row>
    <row r="5818" spans="1:12" x14ac:dyDescent="0.3">
      <c r="A5818">
        <v>421057</v>
      </c>
      <c r="B5818" s="2">
        <v>41764</v>
      </c>
      <c r="C5818" s="3">
        <v>0.71644675925925927</v>
      </c>
      <c r="D5818" t="s">
        <v>31</v>
      </c>
      <c r="E5818" t="s">
        <v>29</v>
      </c>
      <c r="F5818" t="s">
        <v>20</v>
      </c>
      <c r="G5818" t="s">
        <v>10</v>
      </c>
      <c r="H5818">
        <v>47126</v>
      </c>
      <c r="I5818">
        <f>IF(Table3_1[[#This Row],[Status]]="Hired",1,0)</f>
        <v>1</v>
      </c>
      <c r="J5818" t="b">
        <f>OR((Table3_1[[#This Row],[Offered Salary]]&lt;$O$27),(Table3_1[[#This Row],[Offered Salary]]&gt;$O$28))</f>
        <v>0</v>
      </c>
      <c r="K5818" t="str">
        <f>IF(Table3_1[[#This Row],[Offered Salary]]&lt;$O$27,"Low",IF(Table3_1[[#This Row],[Offered Salary]]&gt;$O$28,"High",""))</f>
        <v/>
      </c>
      <c r="L5818" s="6">
        <f>((Table3_1[[#This Row],[Offered Salary]]-$O$25)/$O$26)</f>
        <v>-9.9084484625041408E-2</v>
      </c>
    </row>
    <row r="5819" spans="1:12" x14ac:dyDescent="0.3">
      <c r="A5819">
        <v>70808</v>
      </c>
      <c r="B5819" s="2">
        <v>41768</v>
      </c>
      <c r="C5819" s="3">
        <v>0.45443287037037039</v>
      </c>
      <c r="D5819" t="s">
        <v>31</v>
      </c>
      <c r="E5819" t="s">
        <v>29</v>
      </c>
      <c r="F5819" t="s">
        <v>20</v>
      </c>
      <c r="G5819" t="s">
        <v>10</v>
      </c>
      <c r="H5819">
        <v>86508</v>
      </c>
      <c r="I5819">
        <f>IF(Table3_1[[#This Row],[Status]]="Hired",1,0)</f>
        <v>1</v>
      </c>
      <c r="J5819" t="b">
        <f>OR((Table3_1[[#This Row],[Offered Salary]]&lt;$O$27),(Table3_1[[#This Row],[Offered Salary]]&gt;$O$28))</f>
        <v>0</v>
      </c>
      <c r="K5819" t="str">
        <f>IF(Table3_1[[#This Row],[Offered Salary]]&lt;$O$27,"Low",IF(Table3_1[[#This Row],[Offered Salary]]&gt;$O$28,"High",""))</f>
        <v/>
      </c>
      <c r="L5819" s="6">
        <f>((Table3_1[[#This Row],[Offered Salary]]-$O$25)/$O$26)</f>
        <v>1.2659538800523129</v>
      </c>
    </row>
    <row r="5820" spans="1:12" x14ac:dyDescent="0.3">
      <c r="A5820">
        <v>661739</v>
      </c>
      <c r="B5820" s="2">
        <v>41768</v>
      </c>
      <c r="C5820" s="3">
        <v>0.45665509259259257</v>
      </c>
      <c r="D5820" t="s">
        <v>31</v>
      </c>
      <c r="E5820" t="s">
        <v>29</v>
      </c>
      <c r="F5820" t="s">
        <v>20</v>
      </c>
      <c r="G5820" t="s">
        <v>10</v>
      </c>
      <c r="H5820">
        <v>37777</v>
      </c>
      <c r="I5820">
        <f>IF(Table3_1[[#This Row],[Status]]="Hired",1,0)</f>
        <v>1</v>
      </c>
      <c r="J5820" t="b">
        <f>OR((Table3_1[[#This Row],[Offered Salary]]&lt;$O$27),(Table3_1[[#This Row],[Offered Salary]]&gt;$O$28))</f>
        <v>0</v>
      </c>
      <c r="K5820" t="str">
        <f>IF(Table3_1[[#This Row],[Offered Salary]]&lt;$O$27,"Low",IF(Table3_1[[#This Row],[Offered Salary]]&gt;$O$28,"High",""))</f>
        <v/>
      </c>
      <c r="L5820" s="6">
        <f>((Table3_1[[#This Row],[Offered Salary]]-$O$25)/$O$26)</f>
        <v>-0.42313465148727764</v>
      </c>
    </row>
    <row r="5821" spans="1:12" x14ac:dyDescent="0.3">
      <c r="A5821">
        <v>691136</v>
      </c>
      <c r="B5821" s="2">
        <v>41857</v>
      </c>
      <c r="C5821" s="3">
        <v>0.74800925925925921</v>
      </c>
      <c r="D5821" t="s">
        <v>31</v>
      </c>
      <c r="E5821" t="s">
        <v>27</v>
      </c>
      <c r="F5821" t="s">
        <v>15</v>
      </c>
      <c r="G5821" t="s">
        <v>4</v>
      </c>
      <c r="H5821">
        <v>58247</v>
      </c>
      <c r="I5821">
        <f>IF(Table3_1[[#This Row],[Status]]="Hired",1,0)</f>
        <v>1</v>
      </c>
      <c r="J5821" t="b">
        <f>OR((Table3_1[[#This Row],[Offered Salary]]&lt;$O$27),(Table3_1[[#This Row],[Offered Salary]]&gt;$O$28))</f>
        <v>0</v>
      </c>
      <c r="K5821" t="str">
        <f>IF(Table3_1[[#This Row],[Offered Salary]]&lt;$O$27,"Low",IF(Table3_1[[#This Row],[Offered Salary]]&gt;$O$28,"High",""))</f>
        <v/>
      </c>
      <c r="L5821" s="6">
        <f>((Table3_1[[#This Row],[Offered Salary]]-$O$25)/$O$26)</f>
        <v>0.28638582296667203</v>
      </c>
    </row>
    <row r="5822" spans="1:12" x14ac:dyDescent="0.3">
      <c r="A5822">
        <v>382387</v>
      </c>
      <c r="B5822" s="2">
        <v>41779</v>
      </c>
      <c r="C5822" s="3">
        <v>0.37600694444444444</v>
      </c>
      <c r="D5822" t="s">
        <v>31</v>
      </c>
      <c r="E5822" t="s">
        <v>29</v>
      </c>
      <c r="F5822" t="s">
        <v>19</v>
      </c>
      <c r="G5822" t="s">
        <v>10</v>
      </c>
      <c r="H5822">
        <v>86725</v>
      </c>
      <c r="I5822">
        <f>IF(Table3_1[[#This Row],[Status]]="Hired",1,0)</f>
        <v>1</v>
      </c>
      <c r="J5822" t="b">
        <f>OR((Table3_1[[#This Row],[Offered Salary]]&lt;$O$27),(Table3_1[[#This Row],[Offered Salary]]&gt;$O$28))</f>
        <v>0</v>
      </c>
      <c r="K5822" t="str">
        <f>IF(Table3_1[[#This Row],[Offered Salary]]&lt;$O$27,"Low",IF(Table3_1[[#This Row],[Offered Salary]]&gt;$O$28,"High",""))</f>
        <v/>
      </c>
      <c r="L5822" s="6">
        <f>((Table3_1[[#This Row],[Offered Salary]]-$O$25)/$O$26)</f>
        <v>1.2734754209881463</v>
      </c>
    </row>
    <row r="5823" spans="1:12" x14ac:dyDescent="0.3">
      <c r="A5823">
        <v>946568</v>
      </c>
      <c r="B5823" s="2">
        <v>41779</v>
      </c>
      <c r="C5823" s="3">
        <v>0.37817129629629631</v>
      </c>
      <c r="D5823" t="s">
        <v>31</v>
      </c>
      <c r="E5823" t="s">
        <v>29</v>
      </c>
      <c r="F5823" t="s">
        <v>19</v>
      </c>
      <c r="G5823" t="s">
        <v>10</v>
      </c>
      <c r="H5823">
        <v>78003</v>
      </c>
      <c r="I5823">
        <f>IF(Table3_1[[#This Row],[Status]]="Hired",1,0)</f>
        <v>1</v>
      </c>
      <c r="J5823" t="b">
        <f>OR((Table3_1[[#This Row],[Offered Salary]]&lt;$O$27),(Table3_1[[#This Row],[Offered Salary]]&gt;$O$28))</f>
        <v>0</v>
      </c>
      <c r="K5823" t="str">
        <f>IF(Table3_1[[#This Row],[Offered Salary]]&lt;$O$27,"Low",IF(Table3_1[[#This Row],[Offered Salary]]&gt;$O$28,"High",""))</f>
        <v/>
      </c>
      <c r="L5823" s="6">
        <f>((Table3_1[[#This Row],[Offered Salary]]-$O$25)/$O$26)</f>
        <v>0.97115800143820252</v>
      </c>
    </row>
    <row r="5824" spans="1:12" x14ac:dyDescent="0.3">
      <c r="A5824">
        <v>948402</v>
      </c>
      <c r="B5824" s="2">
        <v>41781</v>
      </c>
      <c r="C5824" s="3">
        <v>0.42388888888888887</v>
      </c>
      <c r="D5824" t="s">
        <v>31</v>
      </c>
      <c r="E5824" t="s">
        <v>29</v>
      </c>
      <c r="F5824" t="s">
        <v>19</v>
      </c>
      <c r="G5824" t="s">
        <v>10</v>
      </c>
      <c r="H5824">
        <v>54631</v>
      </c>
      <c r="I5824">
        <f>IF(Table3_1[[#This Row],[Status]]="Hired",1,0)</f>
        <v>1</v>
      </c>
      <c r="J5824" t="b">
        <f>OR((Table3_1[[#This Row],[Offered Salary]]&lt;$O$27),(Table3_1[[#This Row],[Offered Salary]]&gt;$O$28))</f>
        <v>0</v>
      </c>
      <c r="K5824" t="str">
        <f>IF(Table3_1[[#This Row],[Offered Salary]]&lt;$O$27,"Low",IF(Table3_1[[#This Row],[Offered Salary]]&gt;$O$28,"High",""))</f>
        <v/>
      </c>
      <c r="L5824" s="6">
        <f>((Table3_1[[#This Row],[Offered Salary]]-$O$25)/$O$26)</f>
        <v>0.16104991502209548</v>
      </c>
    </row>
    <row r="5825" spans="1:12" x14ac:dyDescent="0.3">
      <c r="A5825">
        <v>135232</v>
      </c>
      <c r="B5825" s="2">
        <v>41781</v>
      </c>
      <c r="C5825" s="3">
        <v>0.42446759259259259</v>
      </c>
      <c r="D5825" t="s">
        <v>31</v>
      </c>
      <c r="E5825" t="s">
        <v>29</v>
      </c>
      <c r="F5825" t="s">
        <v>19</v>
      </c>
      <c r="G5825" t="s">
        <v>10</v>
      </c>
      <c r="H5825">
        <v>63220</v>
      </c>
      <c r="I5825">
        <f>IF(Table3_1[[#This Row],[Status]]="Hired",1,0)</f>
        <v>1</v>
      </c>
      <c r="J5825" t="b">
        <f>OR((Table3_1[[#This Row],[Offered Salary]]&lt;$O$27),(Table3_1[[#This Row],[Offered Salary]]&gt;$O$28))</f>
        <v>0</v>
      </c>
      <c r="K5825" t="str">
        <f>IF(Table3_1[[#This Row],[Offered Salary]]&lt;$O$27,"Low",IF(Table3_1[[#This Row],[Offered Salary]]&gt;$O$28,"High",""))</f>
        <v/>
      </c>
      <c r="L5825" s="6">
        <f>((Table3_1[[#This Row],[Offered Salary]]-$O$25)/$O$26)</f>
        <v>0.45875735786943173</v>
      </c>
    </row>
    <row r="5826" spans="1:12" x14ac:dyDescent="0.3">
      <c r="A5826">
        <v>392823</v>
      </c>
      <c r="B5826" s="2">
        <v>41787</v>
      </c>
      <c r="C5826" s="3">
        <v>0.48447916666666668</v>
      </c>
      <c r="D5826" t="s">
        <v>30</v>
      </c>
      <c r="E5826" t="s">
        <v>29</v>
      </c>
      <c r="F5826" t="s">
        <v>19</v>
      </c>
      <c r="G5826" t="s">
        <v>10</v>
      </c>
      <c r="H5826">
        <v>70821</v>
      </c>
      <c r="I5826">
        <f>IF(Table3_1[[#This Row],[Status]]="Hired",1,0)</f>
        <v>0</v>
      </c>
      <c r="J5826" t="b">
        <f>OR((Table3_1[[#This Row],[Offered Salary]]&lt;$O$27),(Table3_1[[#This Row],[Offered Salary]]&gt;$O$28))</f>
        <v>0</v>
      </c>
      <c r="K5826" t="str">
        <f>IF(Table3_1[[#This Row],[Offered Salary]]&lt;$O$27,"Low",IF(Table3_1[[#This Row],[Offered Salary]]&gt;$O$28,"High",""))</f>
        <v/>
      </c>
      <c r="L5826" s="6">
        <f>((Table3_1[[#This Row],[Offered Salary]]-$O$25)/$O$26)</f>
        <v>0.72221925949739807</v>
      </c>
    </row>
    <row r="5827" spans="1:12" x14ac:dyDescent="0.3">
      <c r="A5827">
        <v>133624</v>
      </c>
      <c r="B5827" s="2">
        <v>41766</v>
      </c>
      <c r="C5827" s="3">
        <v>0.61329861111111106</v>
      </c>
      <c r="D5827" t="s">
        <v>31</v>
      </c>
      <c r="E5827" t="s">
        <v>29</v>
      </c>
      <c r="F5827" t="s">
        <v>12</v>
      </c>
      <c r="G5827" t="s">
        <v>1</v>
      </c>
      <c r="H5827">
        <v>28210</v>
      </c>
      <c r="I5827">
        <f>IF(Table3_1[[#This Row],[Status]]="Hired",1,0)</f>
        <v>1</v>
      </c>
      <c r="J5827" t="b">
        <f>OR((Table3_1[[#This Row],[Offered Salary]]&lt;$O$27),(Table3_1[[#This Row],[Offered Salary]]&gt;$O$28))</f>
        <v>0</v>
      </c>
      <c r="K5827" t="str">
        <f>IF(Table3_1[[#This Row],[Offered Salary]]&lt;$O$27,"Low",IF(Table3_1[[#This Row],[Offered Salary]]&gt;$O$28,"High",""))</f>
        <v/>
      </c>
      <c r="L5827" s="6">
        <f>((Table3_1[[#This Row],[Offered Salary]]-$O$25)/$O$26)</f>
        <v>-0.75474102076431404</v>
      </c>
    </row>
    <row r="5828" spans="1:12" x14ac:dyDescent="0.3">
      <c r="A5828">
        <v>222024</v>
      </c>
      <c r="B5828" s="2">
        <v>41766</v>
      </c>
      <c r="C5828" s="3">
        <v>0.61468750000000005</v>
      </c>
      <c r="D5828" t="s">
        <v>31</v>
      </c>
      <c r="E5828" t="s">
        <v>27</v>
      </c>
      <c r="F5828" t="s">
        <v>12</v>
      </c>
      <c r="G5828" t="s">
        <v>1</v>
      </c>
      <c r="H5828">
        <v>83494</v>
      </c>
      <c r="I5828">
        <f>IF(Table3_1[[#This Row],[Status]]="Hired",1,0)</f>
        <v>1</v>
      </c>
      <c r="J5828" t="b">
        <f>OR((Table3_1[[#This Row],[Offered Salary]]&lt;$O$27),(Table3_1[[#This Row],[Offered Salary]]&gt;$O$28))</f>
        <v>0</v>
      </c>
      <c r="K5828" t="str">
        <f>IF(Table3_1[[#This Row],[Offered Salary]]&lt;$O$27,"Low",IF(Table3_1[[#This Row],[Offered Salary]]&gt;$O$28,"High",""))</f>
        <v/>
      </c>
      <c r="L5828" s="6">
        <f>((Table3_1[[#This Row],[Offered Salary]]-$O$25)/$O$26)</f>
        <v>1.1614841824458546</v>
      </c>
    </row>
    <row r="5829" spans="1:12" x14ac:dyDescent="0.3">
      <c r="A5829">
        <v>297961</v>
      </c>
      <c r="B5829" s="2">
        <v>41766</v>
      </c>
      <c r="C5829" s="3">
        <v>0.61549768518518522</v>
      </c>
      <c r="D5829" t="s">
        <v>31</v>
      </c>
      <c r="E5829" t="s">
        <v>29</v>
      </c>
      <c r="F5829" t="s">
        <v>12</v>
      </c>
      <c r="G5829" t="s">
        <v>1</v>
      </c>
      <c r="H5829">
        <v>61143</v>
      </c>
      <c r="I5829">
        <f>IF(Table3_1[[#This Row],[Status]]="Hired",1,0)</f>
        <v>1</v>
      </c>
      <c r="J5829" t="b">
        <f>OR((Table3_1[[#This Row],[Offered Salary]]&lt;$O$27),(Table3_1[[#This Row],[Offered Salary]]&gt;$O$28))</f>
        <v>0</v>
      </c>
      <c r="K5829" t="str">
        <f>IF(Table3_1[[#This Row],[Offered Salary]]&lt;$O$27,"Low",IF(Table3_1[[#This Row],[Offered Salary]]&gt;$O$28,"High",""))</f>
        <v/>
      </c>
      <c r="L5829" s="6">
        <f>((Table3_1[[#This Row],[Offered Salary]]-$O$25)/$O$26)</f>
        <v>0.3867654660550276</v>
      </c>
    </row>
    <row r="5830" spans="1:12" x14ac:dyDescent="0.3">
      <c r="A5830">
        <v>150870</v>
      </c>
      <c r="B5830" s="2">
        <v>41766</v>
      </c>
      <c r="C5830" s="3">
        <v>0.61618055555555551</v>
      </c>
      <c r="D5830" t="s">
        <v>31</v>
      </c>
      <c r="E5830" t="s">
        <v>27</v>
      </c>
      <c r="F5830" t="s">
        <v>12</v>
      </c>
      <c r="G5830" t="s">
        <v>1</v>
      </c>
      <c r="H5830">
        <v>54873</v>
      </c>
      <c r="I5830">
        <f>IF(Table3_1[[#This Row],[Status]]="Hired",1,0)</f>
        <v>1</v>
      </c>
      <c r="J5830" t="b">
        <f>OR((Table3_1[[#This Row],[Offered Salary]]&lt;$O$27),(Table3_1[[#This Row],[Offered Salary]]&gt;$O$28))</f>
        <v>0</v>
      </c>
      <c r="K5830" t="str">
        <f>IF(Table3_1[[#This Row],[Offered Salary]]&lt;$O$27,"Low",IF(Table3_1[[#This Row],[Offered Salary]]&gt;$O$28,"High",""))</f>
        <v/>
      </c>
      <c r="L5830" s="6">
        <f>((Table3_1[[#This Row],[Offered Salary]]-$O$25)/$O$26)</f>
        <v>0.1694379929321031</v>
      </c>
    </row>
    <row r="5831" spans="1:12" x14ac:dyDescent="0.3">
      <c r="A5831">
        <v>87283</v>
      </c>
      <c r="B5831" s="2">
        <v>41857</v>
      </c>
      <c r="C5831" s="3">
        <v>0.78542824074074069</v>
      </c>
      <c r="D5831" t="s">
        <v>31</v>
      </c>
      <c r="E5831" t="s">
        <v>29</v>
      </c>
      <c r="F5831" t="s">
        <v>17</v>
      </c>
      <c r="G5831" t="s">
        <v>4</v>
      </c>
      <c r="H5831">
        <v>79161</v>
      </c>
      <c r="I5831">
        <f>IF(Table3_1[[#This Row],[Status]]="Hired",1,0)</f>
        <v>1</v>
      </c>
      <c r="J5831" t="b">
        <f>OR((Table3_1[[#This Row],[Offered Salary]]&lt;$O$27),(Table3_1[[#This Row],[Offered Salary]]&gt;$O$28))</f>
        <v>0</v>
      </c>
      <c r="K5831" t="str">
        <f>IF(Table3_1[[#This Row],[Offered Salary]]&lt;$O$27,"Low",IF(Table3_1[[#This Row],[Offered Salary]]&gt;$O$28,"High",""))</f>
        <v/>
      </c>
      <c r="L5831" s="6">
        <f>((Table3_1[[#This Row],[Offered Salary]]-$O$25)/$O$26)</f>
        <v>1.0112959940819579</v>
      </c>
    </row>
    <row r="5832" spans="1:12" x14ac:dyDescent="0.3">
      <c r="A5832">
        <v>814767</v>
      </c>
      <c r="B5832" s="2">
        <v>41858</v>
      </c>
      <c r="C5832" s="3">
        <v>0.43251157407407409</v>
      </c>
      <c r="D5832" t="s">
        <v>31</v>
      </c>
      <c r="E5832" t="s">
        <v>29</v>
      </c>
      <c r="F5832" t="s">
        <v>17</v>
      </c>
      <c r="G5832" t="s">
        <v>4</v>
      </c>
      <c r="H5832">
        <v>75341</v>
      </c>
      <c r="I5832">
        <f>IF(Table3_1[[#This Row],[Status]]="Hired",1,0)</f>
        <v>1</v>
      </c>
      <c r="J5832" t="b">
        <f>OR((Table3_1[[#This Row],[Offered Salary]]&lt;$O$27),(Table3_1[[#This Row],[Offered Salary]]&gt;$O$28))</f>
        <v>0</v>
      </c>
      <c r="K5832" t="str">
        <f>IF(Table3_1[[#This Row],[Offered Salary]]&lt;$O$27,"Low",IF(Table3_1[[#This Row],[Offered Salary]]&gt;$O$28,"High",""))</f>
        <v/>
      </c>
      <c r="L5832" s="6">
        <f>((Table3_1[[#This Row],[Offered Salary]]-$O$25)/$O$26)</f>
        <v>0.87888914442811883</v>
      </c>
    </row>
    <row r="5833" spans="1:12" x14ac:dyDescent="0.3">
      <c r="A5833">
        <v>571940</v>
      </c>
      <c r="B5833" s="2">
        <v>41858</v>
      </c>
      <c r="C5833" s="3">
        <v>0.52953703703703703</v>
      </c>
      <c r="D5833" t="s">
        <v>31</v>
      </c>
      <c r="E5833" t="s">
        <v>27</v>
      </c>
      <c r="F5833" t="s">
        <v>17</v>
      </c>
      <c r="G5833" t="s">
        <v>4</v>
      </c>
      <c r="H5833">
        <v>79154</v>
      </c>
      <c r="I5833">
        <f>IF(Table3_1[[#This Row],[Status]]="Hired",1,0)</f>
        <v>1</v>
      </c>
      <c r="J5833" t="b">
        <f>OR((Table3_1[[#This Row],[Offered Salary]]&lt;$O$27),(Table3_1[[#This Row],[Offered Salary]]&gt;$O$28))</f>
        <v>0</v>
      </c>
      <c r="K5833" t="str">
        <f>IF(Table3_1[[#This Row],[Offered Salary]]&lt;$O$27,"Low",IF(Table3_1[[#This Row],[Offered Salary]]&gt;$O$28,"High",""))</f>
        <v/>
      </c>
      <c r="L5833" s="6">
        <f>((Table3_1[[#This Row],[Offered Salary]]-$O$25)/$O$26)</f>
        <v>1.0110533637291892</v>
      </c>
    </row>
    <row r="5834" spans="1:12" x14ac:dyDescent="0.3">
      <c r="A5834">
        <v>503930</v>
      </c>
      <c r="B5834" s="2">
        <v>41858</v>
      </c>
      <c r="C5834" s="3">
        <v>0.53091435185185187</v>
      </c>
      <c r="D5834" t="s">
        <v>31</v>
      </c>
      <c r="E5834" t="s">
        <v>27</v>
      </c>
      <c r="F5834" t="s">
        <v>17</v>
      </c>
      <c r="G5834" t="s">
        <v>4</v>
      </c>
      <c r="H5834">
        <v>41599</v>
      </c>
      <c r="I5834">
        <f>IF(Table3_1[[#This Row],[Status]]="Hired",1,0)</f>
        <v>1</v>
      </c>
      <c r="J5834" t="b">
        <f>OR((Table3_1[[#This Row],[Offered Salary]]&lt;$O$27),(Table3_1[[#This Row],[Offered Salary]]&gt;$O$28))</f>
        <v>0</v>
      </c>
      <c r="K5834" t="str">
        <f>IF(Table3_1[[#This Row],[Offered Salary]]&lt;$O$27,"Low",IF(Table3_1[[#This Row],[Offered Salary]]&gt;$O$28,"High",""))</f>
        <v/>
      </c>
      <c r="L5834" s="6">
        <f>((Table3_1[[#This Row],[Offered Salary]]-$O$25)/$O$26)</f>
        <v>-0.2906584788755045</v>
      </c>
    </row>
    <row r="5835" spans="1:12" x14ac:dyDescent="0.3">
      <c r="A5835">
        <v>874235</v>
      </c>
      <c r="B5835" s="2">
        <v>41863</v>
      </c>
      <c r="C5835" s="3">
        <v>0.53222222222222226</v>
      </c>
      <c r="D5835" t="s">
        <v>31</v>
      </c>
      <c r="E5835" t="s">
        <v>29</v>
      </c>
      <c r="F5835" t="s">
        <v>17</v>
      </c>
      <c r="G5835" t="s">
        <v>4</v>
      </c>
      <c r="H5835">
        <v>23122</v>
      </c>
      <c r="I5835">
        <f>IF(Table3_1[[#This Row],[Status]]="Hired",1,0)</f>
        <v>1</v>
      </c>
      <c r="J5835" t="b">
        <f>OR((Table3_1[[#This Row],[Offered Salary]]&lt;$O$27),(Table3_1[[#This Row],[Offered Salary]]&gt;$O$28))</f>
        <v>0</v>
      </c>
      <c r="K5835" t="str">
        <f>IF(Table3_1[[#This Row],[Offered Salary]]&lt;$O$27,"Low",IF(Table3_1[[#This Row],[Offered Salary]]&gt;$O$28,"High",""))</f>
        <v/>
      </c>
      <c r="L5835" s="6">
        <f>((Table3_1[[#This Row],[Offered Salary]]-$O$25)/$O$26)</f>
        <v>-0.93109862574827573</v>
      </c>
    </row>
    <row r="5836" spans="1:12" x14ac:dyDescent="0.3">
      <c r="A5836">
        <v>340062</v>
      </c>
      <c r="B5836" s="2">
        <v>41762</v>
      </c>
      <c r="C5836" s="3">
        <v>0.72685185185185186</v>
      </c>
      <c r="D5836" t="s">
        <v>31</v>
      </c>
      <c r="E5836" t="s">
        <v>29</v>
      </c>
      <c r="F5836" t="s">
        <v>18</v>
      </c>
      <c r="G5836" t="s">
        <v>5</v>
      </c>
      <c r="H5836">
        <v>61762</v>
      </c>
      <c r="I5836">
        <f>IF(Table3_1[[#This Row],[Status]]="Hired",1,0)</f>
        <v>1</v>
      </c>
      <c r="J5836" t="b">
        <f>OR((Table3_1[[#This Row],[Offered Salary]]&lt;$O$27),(Table3_1[[#This Row],[Offered Salary]]&gt;$O$28))</f>
        <v>0</v>
      </c>
      <c r="K5836" t="str">
        <f>IF(Table3_1[[#This Row],[Offered Salary]]&lt;$O$27,"Low",IF(Table3_1[[#This Row],[Offered Salary]]&gt;$O$28,"High",""))</f>
        <v/>
      </c>
      <c r="L5836" s="6">
        <f>((Table3_1[[#This Row],[Offered Salary]]-$O$25)/$O$26)</f>
        <v>0.40822092153558426</v>
      </c>
    </row>
    <row r="5837" spans="1:12" x14ac:dyDescent="0.3">
      <c r="A5837">
        <v>526541</v>
      </c>
      <c r="B5837" s="2">
        <v>41762</v>
      </c>
      <c r="C5837" s="3">
        <v>0.73062499999999997</v>
      </c>
      <c r="D5837" t="s">
        <v>31</v>
      </c>
      <c r="E5837" t="s">
        <v>29</v>
      </c>
      <c r="F5837" t="s">
        <v>18</v>
      </c>
      <c r="G5837" t="s">
        <v>5</v>
      </c>
      <c r="H5837">
        <v>15965</v>
      </c>
      <c r="I5837">
        <f>IF(Table3_1[[#This Row],[Status]]="Hired",1,0)</f>
        <v>1</v>
      </c>
      <c r="J5837" t="b">
        <f>OR((Table3_1[[#This Row],[Offered Salary]]&lt;$O$27),(Table3_1[[#This Row],[Offered Salary]]&gt;$O$28))</f>
        <v>0</v>
      </c>
      <c r="K5837" t="str">
        <f>IF(Table3_1[[#This Row],[Offered Salary]]&lt;$O$27,"Low",IF(Table3_1[[#This Row],[Offered Salary]]&gt;$O$28,"High",""))</f>
        <v/>
      </c>
      <c r="L5837" s="6">
        <f>((Table3_1[[#This Row],[Offered Salary]]-$O$25)/$O$26)</f>
        <v>-1.1791708307149058</v>
      </c>
    </row>
    <row r="5838" spans="1:12" x14ac:dyDescent="0.3">
      <c r="A5838">
        <v>120988</v>
      </c>
      <c r="B5838" s="2">
        <v>41764</v>
      </c>
      <c r="C5838" s="3">
        <v>0.45180555555555557</v>
      </c>
      <c r="D5838" t="s">
        <v>31</v>
      </c>
      <c r="E5838" t="s">
        <v>27</v>
      </c>
      <c r="F5838" t="s">
        <v>18</v>
      </c>
      <c r="G5838" t="s">
        <v>2</v>
      </c>
      <c r="H5838">
        <v>56655</v>
      </c>
      <c r="I5838">
        <f>IF(Table3_1[[#This Row],[Status]]="Hired",1,0)</f>
        <v>1</v>
      </c>
      <c r="J5838" t="b">
        <f>OR((Table3_1[[#This Row],[Offered Salary]]&lt;$O$27),(Table3_1[[#This Row],[Offered Salary]]&gt;$O$28))</f>
        <v>0</v>
      </c>
      <c r="K5838" t="str">
        <f>IF(Table3_1[[#This Row],[Offered Salary]]&lt;$O$27,"Low",IF(Table3_1[[#This Row],[Offered Salary]]&gt;$O$28,"High",""))</f>
        <v/>
      </c>
      <c r="L5838" s="6">
        <f>((Table3_1[[#This Row],[Offered Salary]]-$O$25)/$O$26)</f>
        <v>0.23120474845125005</v>
      </c>
    </row>
    <row r="5839" spans="1:12" x14ac:dyDescent="0.3">
      <c r="A5839">
        <v>991931</v>
      </c>
      <c r="B5839" s="2">
        <v>41764</v>
      </c>
      <c r="C5839" s="3">
        <v>0.45309027777777777</v>
      </c>
      <c r="D5839" t="s">
        <v>30</v>
      </c>
      <c r="E5839" t="s">
        <v>27</v>
      </c>
      <c r="F5839" t="s">
        <v>18</v>
      </c>
      <c r="G5839" t="s">
        <v>2</v>
      </c>
      <c r="H5839">
        <v>64399</v>
      </c>
      <c r="I5839">
        <f>IF(Table3_1[[#This Row],[Status]]="Hired",1,0)</f>
        <v>0</v>
      </c>
      <c r="J5839" t="b">
        <f>OR((Table3_1[[#This Row],[Offered Salary]]&lt;$O$27),(Table3_1[[#This Row],[Offered Salary]]&gt;$O$28))</f>
        <v>0</v>
      </c>
      <c r="K5839" t="str">
        <f>IF(Table3_1[[#This Row],[Offered Salary]]&lt;$O$27,"Low",IF(Table3_1[[#This Row],[Offered Salary]]&gt;$O$28,"High",""))</f>
        <v/>
      </c>
      <c r="L5839" s="6">
        <f>((Table3_1[[#This Row],[Offered Salary]]-$O$25)/$O$26)</f>
        <v>0.49962324157149363</v>
      </c>
    </row>
    <row r="5840" spans="1:12" x14ac:dyDescent="0.3">
      <c r="A5840">
        <v>779461</v>
      </c>
      <c r="B5840" s="2">
        <v>41875</v>
      </c>
      <c r="C5840" s="3">
        <v>0.43695601851851851</v>
      </c>
      <c r="D5840" t="s">
        <v>31</v>
      </c>
      <c r="E5840" t="s">
        <v>27</v>
      </c>
      <c r="F5840" t="s">
        <v>17</v>
      </c>
      <c r="G5840" t="s">
        <v>10</v>
      </c>
      <c r="H5840">
        <v>35445</v>
      </c>
      <c r="I5840">
        <f>IF(Table3_1[[#This Row],[Status]]="Hired",1,0)</f>
        <v>1</v>
      </c>
      <c r="J5840" t="b">
        <f>OR((Table3_1[[#This Row],[Offered Salary]]&lt;$O$27),(Table3_1[[#This Row],[Offered Salary]]&gt;$O$28))</f>
        <v>0</v>
      </c>
      <c r="K5840" t="str">
        <f>IF(Table3_1[[#This Row],[Offered Salary]]&lt;$O$27,"Low",IF(Table3_1[[#This Row],[Offered Salary]]&gt;$O$28,"High",""))</f>
        <v/>
      </c>
      <c r="L5840" s="6">
        <f>((Table3_1[[#This Row],[Offered Salary]]-$O$25)/$O$26)</f>
        <v>-0.50396522043826009</v>
      </c>
    </row>
    <row r="5841" spans="1:12" x14ac:dyDescent="0.3">
      <c r="A5841">
        <v>674624</v>
      </c>
      <c r="B5841" s="2">
        <v>41867</v>
      </c>
      <c r="C5841" s="3">
        <v>0.47427083333333331</v>
      </c>
      <c r="D5841" t="s">
        <v>31</v>
      </c>
      <c r="E5841" t="s">
        <v>27</v>
      </c>
      <c r="F5841" t="s">
        <v>17</v>
      </c>
      <c r="G5841" t="s">
        <v>6</v>
      </c>
      <c r="H5841">
        <v>37309</v>
      </c>
      <c r="I5841">
        <f>IF(Table3_1[[#This Row],[Status]]="Hired",1,0)</f>
        <v>1</v>
      </c>
      <c r="J5841" t="b">
        <f>OR((Table3_1[[#This Row],[Offered Salary]]&lt;$O$27),(Table3_1[[#This Row],[Offered Salary]]&gt;$O$28))</f>
        <v>0</v>
      </c>
      <c r="K5841" t="str">
        <f>IF(Table3_1[[#This Row],[Offered Salary]]&lt;$O$27,"Low",IF(Table3_1[[#This Row],[Offered Salary]]&gt;$O$28,"High",""))</f>
        <v/>
      </c>
      <c r="L5841" s="6">
        <f>((Table3_1[[#This Row],[Offered Salary]]-$O$25)/$O$26)</f>
        <v>-0.43935622364382126</v>
      </c>
    </row>
    <row r="5842" spans="1:12" x14ac:dyDescent="0.3">
      <c r="A5842">
        <v>160420</v>
      </c>
      <c r="B5842" s="2">
        <v>41845</v>
      </c>
      <c r="C5842" s="3">
        <v>0.6847685185185185</v>
      </c>
      <c r="D5842" t="s">
        <v>30</v>
      </c>
      <c r="E5842" t="s">
        <v>27</v>
      </c>
      <c r="F5842" t="s">
        <v>20</v>
      </c>
      <c r="G5842" t="s">
        <v>6</v>
      </c>
      <c r="H5842">
        <v>60671</v>
      </c>
      <c r="I5842">
        <f>IF(Table3_1[[#This Row],[Status]]="Hired",1,0)</f>
        <v>0</v>
      </c>
      <c r="J5842" t="b">
        <f>OR((Table3_1[[#This Row],[Offered Salary]]&lt;$O$27),(Table3_1[[#This Row],[Offered Salary]]&gt;$O$28))</f>
        <v>0</v>
      </c>
      <c r="K5842" t="str">
        <f>IF(Table3_1[[#This Row],[Offered Salary]]&lt;$O$27,"Low",IF(Table3_1[[#This Row],[Offered Salary]]&gt;$O$28,"High",""))</f>
        <v/>
      </c>
      <c r="L5842" s="6">
        <f>((Table3_1[[#This Row],[Offered Salary]]-$O$25)/$O$26)</f>
        <v>0.37040524798261604</v>
      </c>
    </row>
    <row r="5843" spans="1:12" x14ac:dyDescent="0.3">
      <c r="A5843">
        <v>938650</v>
      </c>
      <c r="B5843" s="2">
        <v>41847</v>
      </c>
      <c r="C5843" s="3">
        <v>0.37096064814814816</v>
      </c>
      <c r="D5843" t="s">
        <v>31</v>
      </c>
      <c r="E5843" t="s">
        <v>27</v>
      </c>
      <c r="F5843" t="s">
        <v>20</v>
      </c>
      <c r="G5843" t="s">
        <v>6</v>
      </c>
      <c r="H5843">
        <v>94308</v>
      </c>
      <c r="I5843">
        <f>IF(Table3_1[[#This Row],[Status]]="Hired",1,0)</f>
        <v>1</v>
      </c>
      <c r="J5843" t="b">
        <f>OR((Table3_1[[#This Row],[Offered Salary]]&lt;$O$27),(Table3_1[[#This Row],[Offered Salary]]&gt;$O$28))</f>
        <v>0</v>
      </c>
      <c r="K5843" t="str">
        <f>IF(Table3_1[[#This Row],[Offered Salary]]&lt;$O$27,"Low",IF(Table3_1[[#This Row],[Offered Salary]]&gt;$O$28,"High",""))</f>
        <v/>
      </c>
      <c r="L5843" s="6">
        <f>((Table3_1[[#This Row],[Offered Salary]]-$O$25)/$O$26)</f>
        <v>1.5363134159947072</v>
      </c>
    </row>
    <row r="5844" spans="1:12" x14ac:dyDescent="0.3">
      <c r="A5844">
        <v>708799</v>
      </c>
      <c r="B5844" s="2">
        <v>41855</v>
      </c>
      <c r="C5844" s="3">
        <v>4.7129629629629632E-2</v>
      </c>
      <c r="D5844" t="s">
        <v>31</v>
      </c>
      <c r="E5844" t="s">
        <v>27</v>
      </c>
      <c r="F5844" t="s">
        <v>20</v>
      </c>
      <c r="G5844" t="s">
        <v>6</v>
      </c>
      <c r="H5844">
        <v>15213</v>
      </c>
      <c r="I5844">
        <f>IF(Table3_1[[#This Row],[Status]]="Hired",1,0)</f>
        <v>1</v>
      </c>
      <c r="J5844" t="b">
        <f>OR((Table3_1[[#This Row],[Offered Salary]]&lt;$O$27),(Table3_1[[#This Row],[Offered Salary]]&gt;$O$28))</f>
        <v>0</v>
      </c>
      <c r="K5844" t="str">
        <f>IF(Table3_1[[#This Row],[Offered Salary]]&lt;$O$27,"Low",IF(Table3_1[[#This Row],[Offered Salary]]&gt;$O$28,"High",""))</f>
        <v/>
      </c>
      <c r="L5844" s="6">
        <f>((Table3_1[[#This Row],[Offered Salary]]-$O$25)/$O$26)</f>
        <v>-1.20523626289807</v>
      </c>
    </row>
    <row r="5845" spans="1:12" x14ac:dyDescent="0.3">
      <c r="A5845">
        <v>286947</v>
      </c>
      <c r="B5845" s="2">
        <v>41855</v>
      </c>
      <c r="C5845" s="3">
        <v>4.8136574074074075E-2</v>
      </c>
      <c r="D5845" t="s">
        <v>31</v>
      </c>
      <c r="E5845" t="s">
        <v>27</v>
      </c>
      <c r="F5845" t="s">
        <v>20</v>
      </c>
      <c r="G5845" t="s">
        <v>6</v>
      </c>
      <c r="H5845">
        <v>86950</v>
      </c>
      <c r="I5845">
        <f>IF(Table3_1[[#This Row],[Status]]="Hired",1,0)</f>
        <v>1</v>
      </c>
      <c r="J5845" t="b">
        <f>OR((Table3_1[[#This Row],[Offered Salary]]&lt;$O$27),(Table3_1[[#This Row],[Offered Salary]]&gt;$O$28))</f>
        <v>0</v>
      </c>
      <c r="K5845" t="str">
        <f>IF(Table3_1[[#This Row],[Offered Salary]]&lt;$O$27,"Low",IF(Table3_1[[#This Row],[Offered Salary]]&gt;$O$28,"High",""))</f>
        <v/>
      </c>
      <c r="L5845" s="6">
        <f>((Table3_1[[#This Row],[Offered Salary]]-$O$25)/$O$26)</f>
        <v>1.2812742537557154</v>
      </c>
    </row>
    <row r="5846" spans="1:12" x14ac:dyDescent="0.3">
      <c r="A5846">
        <v>450991</v>
      </c>
      <c r="B5846" s="2">
        <v>41827</v>
      </c>
      <c r="C5846" s="3">
        <v>0.3818287037037037</v>
      </c>
      <c r="D5846" t="s">
        <v>31</v>
      </c>
      <c r="E5846" t="s">
        <v>27</v>
      </c>
      <c r="F5846" t="s">
        <v>18</v>
      </c>
      <c r="G5846" t="s">
        <v>2</v>
      </c>
      <c r="H5846">
        <v>41301</v>
      </c>
      <c r="I5846">
        <f>IF(Table3_1[[#This Row],[Status]]="Hired",1,0)</f>
        <v>1</v>
      </c>
      <c r="J5846" t="b">
        <f>OR((Table3_1[[#This Row],[Offered Salary]]&lt;$O$27),(Table3_1[[#This Row],[Offered Salary]]&gt;$O$28))</f>
        <v>0</v>
      </c>
      <c r="K5846" t="str">
        <f>IF(Table3_1[[#This Row],[Offered Salary]]&lt;$O$27,"Low",IF(Table3_1[[#This Row],[Offered Salary]]&gt;$O$28,"High",""))</f>
        <v/>
      </c>
      <c r="L5846" s="6">
        <f>((Table3_1[[#This Row],[Offered Salary]]-$O$25)/$O$26)</f>
        <v>-0.30098759960766264</v>
      </c>
    </row>
    <row r="5847" spans="1:12" x14ac:dyDescent="0.3">
      <c r="A5847">
        <v>539025</v>
      </c>
      <c r="B5847" s="2">
        <v>41815</v>
      </c>
      <c r="C5847" s="3">
        <v>0.43900462962962961</v>
      </c>
      <c r="D5847" t="s">
        <v>31</v>
      </c>
      <c r="E5847" t="s">
        <v>27</v>
      </c>
      <c r="F5847" t="s">
        <v>12</v>
      </c>
      <c r="G5847" t="s">
        <v>2</v>
      </c>
      <c r="H5847">
        <v>96781</v>
      </c>
      <c r="I5847">
        <f>IF(Table3_1[[#This Row],[Status]]="Hired",1,0)</f>
        <v>1</v>
      </c>
      <c r="J5847" t="b">
        <f>OR((Table3_1[[#This Row],[Offered Salary]]&lt;$O$27),(Table3_1[[#This Row],[Offered Salary]]&gt;$O$28))</f>
        <v>0</v>
      </c>
      <c r="K5847" t="str">
        <f>IF(Table3_1[[#This Row],[Offered Salary]]&lt;$O$27,"Low",IF(Table3_1[[#This Row],[Offered Salary]]&gt;$O$28,"High",""))</f>
        <v/>
      </c>
      <c r="L5847" s="6">
        <f>((Table3_1[[#This Row],[Offered Salary]]-$O$25)/$O$26)</f>
        <v>1.6220312534800327</v>
      </c>
    </row>
    <row r="5848" spans="1:12" x14ac:dyDescent="0.3">
      <c r="A5848">
        <v>341600</v>
      </c>
      <c r="B5848" s="2">
        <v>41825</v>
      </c>
      <c r="C5848" s="3">
        <v>0.57152777777777775</v>
      </c>
      <c r="D5848" t="s">
        <v>31</v>
      </c>
      <c r="E5848" t="s">
        <v>28</v>
      </c>
      <c r="F5848" t="s">
        <v>12</v>
      </c>
      <c r="G5848" t="s">
        <v>2</v>
      </c>
      <c r="H5848">
        <v>38086</v>
      </c>
      <c r="I5848">
        <f>IF(Table3_1[[#This Row],[Status]]="Hired",1,0)</f>
        <v>1</v>
      </c>
      <c r="J5848" t="b">
        <f>OR((Table3_1[[#This Row],[Offered Salary]]&lt;$O$27),(Table3_1[[#This Row],[Offered Salary]]&gt;$O$28))</f>
        <v>0</v>
      </c>
      <c r="K5848" t="str">
        <f>IF(Table3_1[[#This Row],[Offered Salary]]&lt;$O$27,"Low",IF(Table3_1[[#This Row],[Offered Salary]]&gt;$O$28,"High",""))</f>
        <v/>
      </c>
      <c r="L5848" s="6">
        <f>((Table3_1[[#This Row],[Offered Salary]]-$O$25)/$O$26)</f>
        <v>-0.41242425448648279</v>
      </c>
    </row>
    <row r="5849" spans="1:12" x14ac:dyDescent="0.3">
      <c r="A5849">
        <v>987391</v>
      </c>
      <c r="B5849" s="2">
        <v>41842</v>
      </c>
      <c r="C5849" s="3">
        <v>0.66351851851851851</v>
      </c>
      <c r="D5849" t="s">
        <v>31</v>
      </c>
      <c r="E5849" t="s">
        <v>29</v>
      </c>
      <c r="F5849" t="s">
        <v>17</v>
      </c>
      <c r="G5849" t="s">
        <v>4</v>
      </c>
      <c r="H5849">
        <v>38276</v>
      </c>
      <c r="I5849">
        <f>IF(Table3_1[[#This Row],[Status]]="Hired",1,0)</f>
        <v>1</v>
      </c>
      <c r="J5849" t="b">
        <f>OR((Table3_1[[#This Row],[Offered Salary]]&lt;$O$27),(Table3_1[[#This Row],[Offered Salary]]&gt;$O$28))</f>
        <v>0</v>
      </c>
      <c r="K5849" t="str">
        <f>IF(Table3_1[[#This Row],[Offered Salary]]&lt;$O$27,"Low",IF(Table3_1[[#This Row],[Offered Salary]]&gt;$O$28,"High",""))</f>
        <v/>
      </c>
      <c r="L5849" s="6">
        <f>((Table3_1[[#This Row],[Offered Salary]]-$O$25)/$O$26)</f>
        <v>-0.40583857348275781</v>
      </c>
    </row>
    <row r="5850" spans="1:12" x14ac:dyDescent="0.3">
      <c r="A5850">
        <v>949707</v>
      </c>
      <c r="B5850" s="2">
        <v>41821</v>
      </c>
      <c r="C5850" s="3">
        <v>0.19525462962962964</v>
      </c>
      <c r="D5850" t="s">
        <v>31</v>
      </c>
      <c r="E5850" t="s">
        <v>27</v>
      </c>
      <c r="F5850" t="s">
        <v>17</v>
      </c>
      <c r="G5850" t="s">
        <v>10</v>
      </c>
      <c r="H5850">
        <v>19600</v>
      </c>
      <c r="I5850">
        <f>IF(Table3_1[[#This Row],[Status]]="Hired",1,0)</f>
        <v>1</v>
      </c>
      <c r="J5850" t="b">
        <f>OR((Table3_1[[#This Row],[Offered Salary]]&lt;$O$27),(Table3_1[[#This Row],[Offered Salary]]&gt;$O$28))</f>
        <v>0</v>
      </c>
      <c r="K5850" t="str">
        <f>IF(Table3_1[[#This Row],[Offered Salary]]&lt;$O$27,"Low",IF(Table3_1[[#This Row],[Offered Salary]]&gt;$O$28,"High",""))</f>
        <v/>
      </c>
      <c r="L5850" s="6">
        <f>((Table3_1[[#This Row],[Offered Salary]]-$O$25)/$O$26)</f>
        <v>-1.0531763546699568</v>
      </c>
    </row>
    <row r="5851" spans="1:12" x14ac:dyDescent="0.3">
      <c r="A5851">
        <v>844076</v>
      </c>
      <c r="B5851" s="2">
        <v>41864</v>
      </c>
      <c r="C5851" s="3">
        <v>0.15880787037037036</v>
      </c>
      <c r="D5851" t="s">
        <v>31</v>
      </c>
      <c r="E5851" t="s">
        <v>27</v>
      </c>
      <c r="F5851" t="s">
        <v>17</v>
      </c>
      <c r="G5851" t="s">
        <v>6</v>
      </c>
      <c r="H5851">
        <v>22579</v>
      </c>
      <c r="I5851">
        <f>IF(Table3_1[[#This Row],[Status]]="Hired",1,0)</f>
        <v>1</v>
      </c>
      <c r="J5851" t="b">
        <f>OR((Table3_1[[#This Row],[Offered Salary]]&lt;$O$27),(Table3_1[[#This Row],[Offered Salary]]&gt;$O$28))</f>
        <v>0</v>
      </c>
      <c r="K5851" t="str">
        <f>IF(Table3_1[[#This Row],[Offered Salary]]&lt;$O$27,"Low",IF(Table3_1[[#This Row],[Offered Salary]]&gt;$O$28,"High",""))</f>
        <v/>
      </c>
      <c r="L5851" s="6">
        <f>((Table3_1[[#This Row],[Offered Salary]]-$O$25)/$O$26)</f>
        <v>-0.94991980882734239</v>
      </c>
    </row>
    <row r="5852" spans="1:12" x14ac:dyDescent="0.3">
      <c r="A5852">
        <v>251432</v>
      </c>
      <c r="B5852" s="2">
        <v>41808</v>
      </c>
      <c r="C5852" s="3">
        <v>0.34287037037037038</v>
      </c>
      <c r="D5852" t="s">
        <v>31</v>
      </c>
      <c r="E5852" t="s">
        <v>27</v>
      </c>
      <c r="F5852" t="s">
        <v>20</v>
      </c>
      <c r="G5852" t="s">
        <v>6</v>
      </c>
      <c r="H5852">
        <v>76327</v>
      </c>
      <c r="I5852">
        <f>IF(Table3_1[[#This Row],[Status]]="Hired",1,0)</f>
        <v>1</v>
      </c>
      <c r="J5852" t="b">
        <f>OR((Table3_1[[#This Row],[Offered Salary]]&lt;$O$27),(Table3_1[[#This Row],[Offered Salary]]&gt;$O$28))</f>
        <v>0</v>
      </c>
      <c r="K5852" t="str">
        <f>IF(Table3_1[[#This Row],[Offered Salary]]&lt;$O$27,"Low",IF(Table3_1[[#This Row],[Offered Salary]]&gt;$O$28,"High",""))</f>
        <v/>
      </c>
      <c r="L5852" s="6">
        <f>((Table3_1[[#This Row],[Offered Salary]]-$O$25)/$O$26)</f>
        <v>0.91306536268955474</v>
      </c>
    </row>
    <row r="5853" spans="1:12" x14ac:dyDescent="0.3">
      <c r="A5853">
        <v>67572</v>
      </c>
      <c r="B5853" s="2">
        <v>41835</v>
      </c>
      <c r="C5853" s="3">
        <v>0.64256944444444442</v>
      </c>
      <c r="D5853" t="s">
        <v>31</v>
      </c>
      <c r="E5853" t="s">
        <v>27</v>
      </c>
      <c r="F5853" t="s">
        <v>12</v>
      </c>
      <c r="G5853" t="s">
        <v>2</v>
      </c>
      <c r="H5853">
        <v>78680</v>
      </c>
      <c r="I5853">
        <f>IF(Table3_1[[#This Row],[Status]]="Hired",1,0)</f>
        <v>1</v>
      </c>
      <c r="J5853" t="b">
        <f>OR((Table3_1[[#This Row],[Offered Salary]]&lt;$O$27),(Table3_1[[#This Row],[Offered Salary]]&gt;$O$28))</f>
        <v>0</v>
      </c>
      <c r="K5853" t="str">
        <f>IF(Table3_1[[#This Row],[Offered Salary]]&lt;$O$27,"Low",IF(Table3_1[[#This Row],[Offered Salary]]&gt;$O$28,"High",""))</f>
        <v/>
      </c>
      <c r="L5853" s="6">
        <f>((Table3_1[[#This Row],[Offered Salary]]-$O$25)/$O$26)</f>
        <v>0.99462382269884364</v>
      </c>
    </row>
    <row r="5854" spans="1:12" x14ac:dyDescent="0.3">
      <c r="A5854">
        <v>648580</v>
      </c>
      <c r="B5854" s="2">
        <v>41793</v>
      </c>
      <c r="C5854" s="3">
        <v>0.11204861111111111</v>
      </c>
      <c r="D5854" t="s">
        <v>31</v>
      </c>
      <c r="E5854" t="s">
        <v>29</v>
      </c>
      <c r="F5854" t="s">
        <v>20</v>
      </c>
      <c r="G5854" t="s">
        <v>2</v>
      </c>
      <c r="H5854">
        <v>2684</v>
      </c>
      <c r="I5854">
        <f>IF(Table3_1[[#This Row],[Status]]="Hired",1,0)</f>
        <v>1</v>
      </c>
      <c r="J5854" t="b">
        <f>OR((Table3_1[[#This Row],[Offered Salary]]&lt;$O$27),(Table3_1[[#This Row],[Offered Salary]]&gt;$O$28))</f>
        <v>1</v>
      </c>
      <c r="K5854" t="str">
        <f>IF(Table3_1[[#This Row],[Offered Salary]]&lt;$O$27,"Low",IF(Table3_1[[#This Row],[Offered Salary]]&gt;$O$28,"High",""))</f>
        <v>Low</v>
      </c>
      <c r="L5854" s="6">
        <f>((Table3_1[[#This Row],[Offered Salary]]-$O$25)/$O$26)</f>
        <v>-1.6395099328752822</v>
      </c>
    </row>
    <row r="5855" spans="1:12" x14ac:dyDescent="0.3">
      <c r="A5855">
        <v>999936</v>
      </c>
      <c r="B5855" s="2">
        <v>41793</v>
      </c>
      <c r="C5855" s="3">
        <v>0.11502314814814815</v>
      </c>
      <c r="D5855" t="s">
        <v>31</v>
      </c>
      <c r="E5855" t="s">
        <v>29</v>
      </c>
      <c r="F5855" t="s">
        <v>20</v>
      </c>
      <c r="G5855" t="s">
        <v>2</v>
      </c>
      <c r="H5855">
        <v>62188</v>
      </c>
      <c r="I5855">
        <f>IF(Table3_1[[#This Row],[Status]]="Hired",1,0)</f>
        <v>1</v>
      </c>
      <c r="J5855" t="b">
        <f>OR((Table3_1[[#This Row],[Offered Salary]]&lt;$O$27),(Table3_1[[#This Row],[Offered Salary]]&gt;$O$28))</f>
        <v>0</v>
      </c>
      <c r="K5855" t="str">
        <f>IF(Table3_1[[#This Row],[Offered Salary]]&lt;$O$27,"Low",IF(Table3_1[[#This Row],[Offered Salary]]&gt;$O$28,"High",""))</f>
        <v/>
      </c>
      <c r="L5855" s="6">
        <f>((Table3_1[[#This Row],[Offered Salary]]-$O$25)/$O$26)</f>
        <v>0.42298671157551498</v>
      </c>
    </row>
    <row r="5856" spans="1:12" x14ac:dyDescent="0.3">
      <c r="A5856">
        <v>28537</v>
      </c>
      <c r="B5856" s="2">
        <v>41817</v>
      </c>
      <c r="C5856" s="3">
        <v>0.54072916666666671</v>
      </c>
      <c r="D5856" t="s">
        <v>31</v>
      </c>
      <c r="E5856" t="s">
        <v>27</v>
      </c>
      <c r="F5856" t="s">
        <v>20</v>
      </c>
      <c r="G5856" t="s">
        <v>2</v>
      </c>
      <c r="H5856">
        <v>56780</v>
      </c>
      <c r="I5856">
        <f>IF(Table3_1[[#This Row],[Status]]="Hired",1,0)</f>
        <v>1</v>
      </c>
      <c r="J5856" t="b">
        <f>OR((Table3_1[[#This Row],[Offered Salary]]&lt;$O$27),(Table3_1[[#This Row],[Offered Salary]]&gt;$O$28))</f>
        <v>0</v>
      </c>
      <c r="K5856" t="str">
        <f>IF(Table3_1[[#This Row],[Offered Salary]]&lt;$O$27,"Low",IF(Table3_1[[#This Row],[Offered Salary]]&gt;$O$28,"High",""))</f>
        <v/>
      </c>
      <c r="L5856" s="6">
        <f>((Table3_1[[#This Row],[Offered Salary]]-$O$25)/$O$26)</f>
        <v>0.23553743332212174</v>
      </c>
    </row>
    <row r="5857" spans="1:12" x14ac:dyDescent="0.3">
      <c r="A5857">
        <v>582675</v>
      </c>
      <c r="B5857" s="2">
        <v>41821</v>
      </c>
      <c r="C5857" s="3">
        <v>0.44709490740740743</v>
      </c>
      <c r="D5857" t="s">
        <v>31</v>
      </c>
      <c r="E5857" t="s">
        <v>27</v>
      </c>
      <c r="F5857" t="s">
        <v>20</v>
      </c>
      <c r="G5857" t="s">
        <v>2</v>
      </c>
      <c r="H5857">
        <v>48114</v>
      </c>
      <c r="I5857">
        <f>IF(Table3_1[[#This Row],[Status]]="Hired",1,0)</f>
        <v>1</v>
      </c>
      <c r="J5857" t="b">
        <f>OR((Table3_1[[#This Row],[Offered Salary]]&lt;$O$27),(Table3_1[[#This Row],[Offered Salary]]&gt;$O$28))</f>
        <v>0</v>
      </c>
      <c r="K5857" t="str">
        <f>IF(Table3_1[[#This Row],[Offered Salary]]&lt;$O$27,"Low",IF(Table3_1[[#This Row],[Offered Salary]]&gt;$O$28,"High",""))</f>
        <v/>
      </c>
      <c r="L5857" s="6">
        <f>((Table3_1[[#This Row],[Offered Salary]]-$O$25)/$O$26)</f>
        <v>-6.4838943405671493E-2</v>
      </c>
    </row>
    <row r="5858" spans="1:12" x14ac:dyDescent="0.3">
      <c r="A5858">
        <v>769677</v>
      </c>
      <c r="B5858" s="2">
        <v>41821</v>
      </c>
      <c r="C5858" s="3">
        <v>0.45151620370370371</v>
      </c>
      <c r="D5858" t="s">
        <v>31</v>
      </c>
      <c r="E5858" t="s">
        <v>29</v>
      </c>
      <c r="F5858" t="s">
        <v>20</v>
      </c>
      <c r="G5858" t="s">
        <v>2</v>
      </c>
      <c r="H5858">
        <v>15925</v>
      </c>
      <c r="I5858">
        <f>IF(Table3_1[[#This Row],[Status]]="Hired",1,0)</f>
        <v>1</v>
      </c>
      <c r="J5858" t="b">
        <f>OR((Table3_1[[#This Row],[Offered Salary]]&lt;$O$27),(Table3_1[[#This Row],[Offered Salary]]&gt;$O$28))</f>
        <v>0</v>
      </c>
      <c r="K5858" t="str">
        <f>IF(Table3_1[[#This Row],[Offered Salary]]&lt;$O$27,"Low",IF(Table3_1[[#This Row],[Offered Salary]]&gt;$O$28,"High",""))</f>
        <v/>
      </c>
      <c r="L5858" s="6">
        <f>((Table3_1[[#This Row],[Offered Salary]]-$O$25)/$O$26)</f>
        <v>-1.1805572898735848</v>
      </c>
    </row>
    <row r="5859" spans="1:12" x14ac:dyDescent="0.3">
      <c r="A5859">
        <v>306586</v>
      </c>
      <c r="B5859" s="2">
        <v>41826</v>
      </c>
      <c r="C5859" s="3">
        <v>0.63347222222222221</v>
      </c>
      <c r="D5859" t="s">
        <v>31</v>
      </c>
      <c r="E5859" t="s">
        <v>27</v>
      </c>
      <c r="F5859" t="s">
        <v>20</v>
      </c>
      <c r="G5859" t="s">
        <v>2</v>
      </c>
      <c r="H5859">
        <v>32149</v>
      </c>
      <c r="I5859">
        <f>IF(Table3_1[[#This Row],[Status]]="Hired",1,0)</f>
        <v>1</v>
      </c>
      <c r="J5859" t="b">
        <f>OR((Table3_1[[#This Row],[Offered Salary]]&lt;$O$27),(Table3_1[[#This Row],[Offered Salary]]&gt;$O$28))</f>
        <v>0</v>
      </c>
      <c r="K5859" t="str">
        <f>IF(Table3_1[[#This Row],[Offered Salary]]&lt;$O$27,"Low",IF(Table3_1[[#This Row],[Offered Salary]]&gt;$O$28,"High",""))</f>
        <v/>
      </c>
      <c r="L5859" s="6">
        <f>((Table3_1[[#This Row],[Offered Salary]]-$O$25)/$O$26)</f>
        <v>-0.61820945511340508</v>
      </c>
    </row>
    <row r="5860" spans="1:12" x14ac:dyDescent="0.3">
      <c r="A5860">
        <v>441660</v>
      </c>
      <c r="B5860" s="2">
        <v>41829</v>
      </c>
      <c r="C5860" s="3">
        <v>0.40282407407407406</v>
      </c>
      <c r="D5860" t="s">
        <v>31</v>
      </c>
      <c r="E5860" t="s">
        <v>27</v>
      </c>
      <c r="F5860" t="s">
        <v>20</v>
      </c>
      <c r="G5860" t="s">
        <v>2</v>
      </c>
      <c r="H5860">
        <v>19127</v>
      </c>
      <c r="I5860">
        <f>IF(Table3_1[[#This Row],[Status]]="Hired",1,0)</f>
        <v>1</v>
      </c>
      <c r="J5860" t="b">
        <f>OR((Table3_1[[#This Row],[Offered Salary]]&lt;$O$27),(Table3_1[[#This Row],[Offered Salary]]&gt;$O$28))</f>
        <v>0</v>
      </c>
      <c r="K5860" t="str">
        <f>IF(Table3_1[[#This Row],[Offered Salary]]&lt;$O$27,"Low",IF(Table3_1[[#This Row],[Offered Salary]]&gt;$O$28,"High",""))</f>
        <v/>
      </c>
      <c r="L5860" s="6">
        <f>((Table3_1[[#This Row],[Offered Salary]]-$O$25)/$O$26)</f>
        <v>-1.0695712342213353</v>
      </c>
    </row>
    <row r="5861" spans="1:12" x14ac:dyDescent="0.3">
      <c r="A5861">
        <v>972929</v>
      </c>
      <c r="B5861" s="2">
        <v>41829</v>
      </c>
      <c r="C5861" s="3">
        <v>0.40138888888888891</v>
      </c>
      <c r="D5861" t="s">
        <v>31</v>
      </c>
      <c r="E5861" t="s">
        <v>29</v>
      </c>
      <c r="F5861" t="s">
        <v>20</v>
      </c>
      <c r="G5861" t="s">
        <v>2</v>
      </c>
      <c r="H5861">
        <v>71092</v>
      </c>
      <c r="I5861">
        <f>IF(Table3_1[[#This Row],[Status]]="Hired",1,0)</f>
        <v>1</v>
      </c>
      <c r="J5861" t="b">
        <f>OR((Table3_1[[#This Row],[Offered Salary]]&lt;$O$27),(Table3_1[[#This Row],[Offered Salary]]&gt;$O$28))</f>
        <v>0</v>
      </c>
      <c r="K5861" t="str">
        <f>IF(Table3_1[[#This Row],[Offered Salary]]&lt;$O$27,"Low",IF(Table3_1[[#This Row],[Offered Salary]]&gt;$O$28,"High",""))</f>
        <v/>
      </c>
      <c r="L5861" s="6">
        <f>((Table3_1[[#This Row],[Offered Salary]]-$O$25)/$O$26)</f>
        <v>0.73161252029744794</v>
      </c>
    </row>
    <row r="5862" spans="1:12" x14ac:dyDescent="0.3">
      <c r="A5862">
        <v>662567</v>
      </c>
      <c r="B5862" s="2">
        <v>41829</v>
      </c>
      <c r="C5862" s="3">
        <v>0.40415509259259258</v>
      </c>
      <c r="D5862" t="s">
        <v>31</v>
      </c>
      <c r="E5862" t="s">
        <v>29</v>
      </c>
      <c r="F5862" t="s">
        <v>20</v>
      </c>
      <c r="G5862" t="s">
        <v>2</v>
      </c>
      <c r="H5862">
        <v>33569</v>
      </c>
      <c r="I5862">
        <f>IF(Table3_1[[#This Row],[Status]]="Hired",1,0)</f>
        <v>1</v>
      </c>
      <c r="J5862" t="b">
        <f>OR((Table3_1[[#This Row],[Offered Salary]]&lt;$O$27),(Table3_1[[#This Row],[Offered Salary]]&gt;$O$28))</f>
        <v>0</v>
      </c>
      <c r="K5862" t="str">
        <f>IF(Table3_1[[#This Row],[Offered Salary]]&lt;$O$27,"Low",IF(Table3_1[[#This Row],[Offered Salary]]&gt;$O$28,"High",""))</f>
        <v/>
      </c>
      <c r="L5862" s="6">
        <f>((Table3_1[[#This Row],[Offered Salary]]-$O$25)/$O$26)</f>
        <v>-0.56899015498030259</v>
      </c>
    </row>
    <row r="5863" spans="1:12" x14ac:dyDescent="0.3">
      <c r="A5863">
        <v>991288</v>
      </c>
      <c r="B5863" s="2">
        <v>41772</v>
      </c>
      <c r="C5863" s="3">
        <v>0.59615740740740741</v>
      </c>
      <c r="D5863" t="s">
        <v>31</v>
      </c>
      <c r="E5863" t="s">
        <v>27</v>
      </c>
      <c r="F5863" t="s">
        <v>20</v>
      </c>
      <c r="G5863" t="s">
        <v>5</v>
      </c>
      <c r="H5863">
        <v>8521</v>
      </c>
      <c r="I5863">
        <f>IF(Table3_1[[#This Row],[Status]]="Hired",1,0)</f>
        <v>1</v>
      </c>
      <c r="J5863" t="b">
        <f>OR((Table3_1[[#This Row],[Offered Salary]]&lt;$O$27),(Table3_1[[#This Row],[Offered Salary]]&gt;$O$28))</f>
        <v>1</v>
      </c>
      <c r="K5863" t="str">
        <f>IF(Table3_1[[#This Row],[Offered Salary]]&lt;$O$27,"Low",IF(Table3_1[[#This Row],[Offered Salary]]&gt;$O$28,"High",""))</f>
        <v>Low</v>
      </c>
      <c r="L5863" s="6">
        <f>((Table3_1[[#This Row],[Offered Salary]]-$O$25)/$O$26)</f>
        <v>-1.4371908801450572</v>
      </c>
    </row>
    <row r="5864" spans="1:12" x14ac:dyDescent="0.3">
      <c r="A5864">
        <v>648573</v>
      </c>
      <c r="B5864" s="2">
        <v>41772</v>
      </c>
      <c r="C5864" s="3">
        <v>0.59685185185185186</v>
      </c>
      <c r="D5864" t="s">
        <v>31</v>
      </c>
      <c r="E5864" t="s">
        <v>29</v>
      </c>
      <c r="F5864" t="s">
        <v>20</v>
      </c>
      <c r="G5864" t="s">
        <v>5</v>
      </c>
      <c r="H5864">
        <v>3778</v>
      </c>
      <c r="I5864">
        <f>IF(Table3_1[[#This Row],[Status]]="Hired",1,0)</f>
        <v>1</v>
      </c>
      <c r="J5864" t="b">
        <f>OR((Table3_1[[#This Row],[Offered Salary]]&lt;$O$27),(Table3_1[[#This Row],[Offered Salary]]&gt;$O$28))</f>
        <v>1</v>
      </c>
      <c r="K5864" t="str">
        <f>IF(Table3_1[[#This Row],[Offered Salary]]&lt;$O$27,"Low",IF(Table3_1[[#This Row],[Offered Salary]]&gt;$O$28,"High",""))</f>
        <v>Low</v>
      </c>
      <c r="L5864" s="6">
        <f>((Table3_1[[#This Row],[Offered Salary]]-$O$25)/$O$26)</f>
        <v>-1.6015902748854132</v>
      </c>
    </row>
    <row r="5865" spans="1:12" x14ac:dyDescent="0.3">
      <c r="A5865">
        <v>453112</v>
      </c>
      <c r="B5865" s="2">
        <v>41772</v>
      </c>
      <c r="C5865" s="3">
        <v>0.70446759259259262</v>
      </c>
      <c r="D5865" t="s">
        <v>31</v>
      </c>
      <c r="E5865" t="s">
        <v>27</v>
      </c>
      <c r="F5865" t="s">
        <v>20</v>
      </c>
      <c r="G5865" t="s">
        <v>2</v>
      </c>
      <c r="H5865">
        <v>90391</v>
      </c>
      <c r="I5865">
        <f>IF(Table3_1[[#This Row],[Status]]="Hired",1,0)</f>
        <v>1</v>
      </c>
      <c r="J5865" t="b">
        <f>OR((Table3_1[[#This Row],[Offered Salary]]&lt;$O$27),(Table3_1[[#This Row],[Offered Salary]]&gt;$O$28))</f>
        <v>0</v>
      </c>
      <c r="K5865" t="str">
        <f>IF(Table3_1[[#This Row],[Offered Salary]]&lt;$O$27,"Low",IF(Table3_1[[#This Row],[Offered Salary]]&gt;$O$28,"High",""))</f>
        <v/>
      </c>
      <c r="L5865" s="6">
        <f>((Table3_1[[#This Row],[Offered Salary]]-$O$25)/$O$26)</f>
        <v>1.4005444028810714</v>
      </c>
    </row>
    <row r="5866" spans="1:12" x14ac:dyDescent="0.3">
      <c r="A5866">
        <v>800426</v>
      </c>
      <c r="B5866" s="2">
        <v>41786</v>
      </c>
      <c r="C5866" s="3">
        <v>0.36418981481481483</v>
      </c>
      <c r="D5866" t="s">
        <v>31</v>
      </c>
      <c r="E5866" t="s">
        <v>27</v>
      </c>
      <c r="F5866" t="s">
        <v>17</v>
      </c>
      <c r="G5866" t="s">
        <v>6</v>
      </c>
      <c r="H5866">
        <v>59438</v>
      </c>
      <c r="I5866">
        <f>IF(Table3_1[[#This Row],[Status]]="Hired",1,0)</f>
        <v>1</v>
      </c>
      <c r="J5866" t="b">
        <f>OR((Table3_1[[#This Row],[Offered Salary]]&lt;$O$27),(Table3_1[[#This Row],[Offered Salary]]&gt;$O$28))</f>
        <v>0</v>
      </c>
      <c r="K5866" t="str">
        <f>IF(Table3_1[[#This Row],[Offered Salary]]&lt;$O$27,"Low",IF(Table3_1[[#This Row],[Offered Salary]]&gt;$O$28,"High",""))</f>
        <v/>
      </c>
      <c r="L5866" s="6">
        <f>((Table3_1[[#This Row],[Offered Salary]]-$O$25)/$O$26)</f>
        <v>0.32766764441633761</v>
      </c>
    </row>
    <row r="5867" spans="1:12" x14ac:dyDescent="0.3">
      <c r="A5867">
        <v>622564</v>
      </c>
      <c r="B5867" s="2">
        <v>41786</v>
      </c>
      <c r="C5867" s="3">
        <v>0.36480324074074072</v>
      </c>
      <c r="D5867" t="s">
        <v>31</v>
      </c>
      <c r="E5867" t="s">
        <v>27</v>
      </c>
      <c r="F5867" t="s">
        <v>17</v>
      </c>
      <c r="G5867" t="s">
        <v>6</v>
      </c>
      <c r="H5867">
        <v>43722</v>
      </c>
      <c r="I5867">
        <f>IF(Table3_1[[#This Row],[Status]]="Hired",1,0)</f>
        <v>1</v>
      </c>
      <c r="J5867" t="b">
        <f>OR((Table3_1[[#This Row],[Offered Salary]]&lt;$O$27),(Table3_1[[#This Row],[Offered Salary]]&gt;$O$28))</f>
        <v>0</v>
      </c>
      <c r="K5867" t="str">
        <f>IF(Table3_1[[#This Row],[Offered Salary]]&lt;$O$27,"Low",IF(Table3_1[[#This Row],[Offered Salary]]&gt;$O$28,"High",""))</f>
        <v/>
      </c>
      <c r="L5867" s="6">
        <f>((Table3_1[[#This Row],[Offered Salary]]-$O$25)/$O$26)</f>
        <v>-0.21707215902861957</v>
      </c>
    </row>
    <row r="5868" spans="1:12" x14ac:dyDescent="0.3">
      <c r="A5868">
        <v>212348</v>
      </c>
      <c r="B5868" s="2">
        <v>41786</v>
      </c>
      <c r="C5868" s="3">
        <v>0.36512731481481481</v>
      </c>
      <c r="D5868" t="s">
        <v>31</v>
      </c>
      <c r="E5868" t="s">
        <v>29</v>
      </c>
      <c r="F5868" t="s">
        <v>17</v>
      </c>
      <c r="G5868" t="s">
        <v>6</v>
      </c>
      <c r="H5868">
        <v>3486</v>
      </c>
      <c r="I5868">
        <f>IF(Table3_1[[#This Row],[Status]]="Hired",1,0)</f>
        <v>1</v>
      </c>
      <c r="J5868" t="b">
        <f>OR((Table3_1[[#This Row],[Offered Salary]]&lt;$O$27),(Table3_1[[#This Row],[Offered Salary]]&gt;$O$28))</f>
        <v>1</v>
      </c>
      <c r="K5868" t="str">
        <f>IF(Table3_1[[#This Row],[Offered Salary]]&lt;$O$27,"Low",IF(Table3_1[[#This Row],[Offered Salary]]&gt;$O$28,"High",""))</f>
        <v>Low</v>
      </c>
      <c r="L5868" s="6">
        <f>((Table3_1[[#This Row],[Offered Salary]]-$O$25)/$O$26)</f>
        <v>-1.6117114267437695</v>
      </c>
    </row>
    <row r="5869" spans="1:12" x14ac:dyDescent="0.3">
      <c r="A5869">
        <v>227831</v>
      </c>
      <c r="B5869" s="2">
        <v>41786</v>
      </c>
      <c r="C5869" s="3">
        <v>0.36555555555555558</v>
      </c>
      <c r="D5869" t="s">
        <v>31</v>
      </c>
      <c r="E5869" t="s">
        <v>29</v>
      </c>
      <c r="F5869" t="s">
        <v>17</v>
      </c>
      <c r="G5869" t="s">
        <v>6</v>
      </c>
      <c r="H5869">
        <v>47435</v>
      </c>
      <c r="I5869">
        <f>IF(Table3_1[[#This Row],[Status]]="Hired",1,0)</f>
        <v>1</v>
      </c>
      <c r="J5869" t="b">
        <f>OR((Table3_1[[#This Row],[Offered Salary]]&lt;$O$27),(Table3_1[[#This Row],[Offered Salary]]&gt;$O$28))</f>
        <v>0</v>
      </c>
      <c r="K5869" t="str">
        <f>IF(Table3_1[[#This Row],[Offered Salary]]&lt;$O$27,"Low",IF(Table3_1[[#This Row],[Offered Salary]]&gt;$O$28,"High",""))</f>
        <v/>
      </c>
      <c r="L5869" s="6">
        <f>((Table3_1[[#This Row],[Offered Salary]]-$O$25)/$O$26)</f>
        <v>-8.8374087624246575E-2</v>
      </c>
    </row>
    <row r="5870" spans="1:12" x14ac:dyDescent="0.3">
      <c r="A5870">
        <v>221854</v>
      </c>
      <c r="B5870" s="2">
        <v>41761</v>
      </c>
      <c r="C5870" s="3">
        <v>0.62378472222222225</v>
      </c>
      <c r="D5870" t="s">
        <v>31</v>
      </c>
      <c r="E5870" t="s">
        <v>29</v>
      </c>
      <c r="F5870" t="s">
        <v>17</v>
      </c>
      <c r="G5870" t="s">
        <v>6</v>
      </c>
      <c r="H5870">
        <v>88022</v>
      </c>
      <c r="I5870">
        <f>IF(Table3_1[[#This Row],[Status]]="Hired",1,0)</f>
        <v>1</v>
      </c>
      <c r="J5870" t="b">
        <f>OR((Table3_1[[#This Row],[Offered Salary]]&lt;$O$27),(Table3_1[[#This Row],[Offered Salary]]&gt;$O$28))</f>
        <v>0</v>
      </c>
      <c r="K5870" t="str">
        <f>IF(Table3_1[[#This Row],[Offered Salary]]&lt;$O$27,"Low",IF(Table3_1[[#This Row],[Offered Salary]]&gt;$O$28,"High",""))</f>
        <v/>
      </c>
      <c r="L5870" s="6">
        <f>((Table3_1[[#This Row],[Offered Salary]]-$O$25)/$O$26)</f>
        <v>1.318431359208311</v>
      </c>
    </row>
    <row r="5871" spans="1:12" x14ac:dyDescent="0.3">
      <c r="A5871">
        <v>450914</v>
      </c>
      <c r="B5871" s="2">
        <v>41802</v>
      </c>
      <c r="C5871" s="3">
        <v>0.7047106481481481</v>
      </c>
      <c r="D5871" t="s">
        <v>31</v>
      </c>
      <c r="E5871" t="s">
        <v>29</v>
      </c>
      <c r="F5871" t="s">
        <v>13</v>
      </c>
      <c r="G5871" t="s">
        <v>6</v>
      </c>
      <c r="H5871">
        <v>17409</v>
      </c>
      <c r="I5871">
        <f>IF(Table3_1[[#This Row],[Status]]="Hired",1,0)</f>
        <v>1</v>
      </c>
      <c r="J5871" t="b">
        <f>OR((Table3_1[[#This Row],[Offered Salary]]&lt;$O$27),(Table3_1[[#This Row],[Offered Salary]]&gt;$O$28))</f>
        <v>0</v>
      </c>
      <c r="K5871" t="str">
        <f>IF(Table3_1[[#This Row],[Offered Salary]]&lt;$O$27,"Low",IF(Table3_1[[#This Row],[Offered Salary]]&gt;$O$28,"High",""))</f>
        <v/>
      </c>
      <c r="L5871" s="6">
        <f>((Table3_1[[#This Row],[Offered Salary]]-$O$25)/$O$26)</f>
        <v>-1.1291196550865961</v>
      </c>
    </row>
    <row r="5872" spans="1:12" x14ac:dyDescent="0.3">
      <c r="A5872">
        <v>251729</v>
      </c>
      <c r="B5872" s="2">
        <v>41806</v>
      </c>
      <c r="C5872" s="3">
        <v>0.30487268518518518</v>
      </c>
      <c r="D5872" t="s">
        <v>30</v>
      </c>
      <c r="E5872" t="s">
        <v>29</v>
      </c>
      <c r="F5872" t="s">
        <v>13</v>
      </c>
      <c r="G5872" t="s">
        <v>6</v>
      </c>
      <c r="H5872">
        <v>37678</v>
      </c>
      <c r="I5872">
        <f>IF(Table3_1[[#This Row],[Status]]="Hired",1,0)</f>
        <v>0</v>
      </c>
      <c r="J5872" t="b">
        <f>OR((Table3_1[[#This Row],[Offered Salary]]&lt;$O$27),(Table3_1[[#This Row],[Offered Salary]]&gt;$O$28))</f>
        <v>0</v>
      </c>
      <c r="K5872" t="str">
        <f>IF(Table3_1[[#This Row],[Offered Salary]]&lt;$O$27,"Low",IF(Table3_1[[#This Row],[Offered Salary]]&gt;$O$28,"High",""))</f>
        <v/>
      </c>
      <c r="L5872" s="6">
        <f>((Table3_1[[#This Row],[Offered Salary]]-$O$25)/$O$26)</f>
        <v>-0.42656613790500802</v>
      </c>
    </row>
    <row r="5873" spans="1:12" x14ac:dyDescent="0.3">
      <c r="A5873">
        <v>582300</v>
      </c>
      <c r="B5873" s="2">
        <v>41774</v>
      </c>
      <c r="C5873" s="3">
        <v>0.42484953703703704</v>
      </c>
      <c r="D5873" t="s">
        <v>31</v>
      </c>
      <c r="E5873" t="s">
        <v>29</v>
      </c>
      <c r="F5873" t="s">
        <v>17</v>
      </c>
      <c r="G5873" t="s">
        <v>2</v>
      </c>
      <c r="H5873">
        <v>24440</v>
      </c>
      <c r="I5873">
        <f>IF(Table3_1[[#This Row],[Status]]="Hired",1,0)</f>
        <v>1</v>
      </c>
      <c r="J5873" t="b">
        <f>OR((Table3_1[[#This Row],[Offered Salary]]&lt;$O$27),(Table3_1[[#This Row],[Offered Salary]]&gt;$O$28))</f>
        <v>0</v>
      </c>
      <c r="K5873" t="str">
        <f>IF(Table3_1[[#This Row],[Offered Salary]]&lt;$O$27,"Low",IF(Table3_1[[#This Row],[Offered Salary]]&gt;$O$28,"High",""))</f>
        <v/>
      </c>
      <c r="L5873" s="6">
        <f>((Table3_1[[#This Row],[Offered Salary]]-$O$25)/$O$26)</f>
        <v>-0.88541479646980459</v>
      </c>
    </row>
    <row r="5874" spans="1:12" x14ac:dyDescent="0.3">
      <c r="A5874">
        <v>47755</v>
      </c>
      <c r="B5874" s="2">
        <v>41821</v>
      </c>
      <c r="C5874" s="3">
        <v>0.73351851851851857</v>
      </c>
      <c r="D5874" t="s">
        <v>31</v>
      </c>
      <c r="E5874" t="s">
        <v>29</v>
      </c>
      <c r="F5874" t="s">
        <v>17</v>
      </c>
      <c r="G5874" t="s">
        <v>6</v>
      </c>
      <c r="H5874">
        <v>59354</v>
      </c>
      <c r="I5874">
        <f>IF(Table3_1[[#This Row],[Status]]="Hired",1,0)</f>
        <v>1</v>
      </c>
      <c r="J5874" t="b">
        <f>OR((Table3_1[[#This Row],[Offered Salary]]&lt;$O$27),(Table3_1[[#This Row],[Offered Salary]]&gt;$O$28))</f>
        <v>0</v>
      </c>
      <c r="K5874" t="str">
        <f>IF(Table3_1[[#This Row],[Offered Salary]]&lt;$O$27,"Low",IF(Table3_1[[#This Row],[Offered Salary]]&gt;$O$28,"High",""))</f>
        <v/>
      </c>
      <c r="L5874" s="6">
        <f>((Table3_1[[#This Row],[Offered Salary]]-$O$25)/$O$26)</f>
        <v>0.32475608018311181</v>
      </c>
    </row>
    <row r="5875" spans="1:12" x14ac:dyDescent="0.3">
      <c r="A5875">
        <v>817476</v>
      </c>
      <c r="B5875" s="2">
        <v>41855</v>
      </c>
      <c r="C5875" s="3">
        <v>0.37939814814814815</v>
      </c>
      <c r="D5875" t="s">
        <v>31</v>
      </c>
      <c r="E5875" t="s">
        <v>27</v>
      </c>
      <c r="F5875" t="s">
        <v>20</v>
      </c>
      <c r="G5875" t="s">
        <v>2</v>
      </c>
      <c r="H5875">
        <v>82645</v>
      </c>
      <c r="I5875">
        <f>IF(Table3_1[[#This Row],[Status]]="Hired",1,0)</f>
        <v>1</v>
      </c>
      <c r="J5875" t="b">
        <f>OR((Table3_1[[#This Row],[Offered Salary]]&lt;$O$27),(Table3_1[[#This Row],[Offered Salary]]&gt;$O$28))</f>
        <v>0</v>
      </c>
      <c r="K5875" t="str">
        <f>IF(Table3_1[[#This Row],[Offered Salary]]&lt;$O$27,"Low",IF(Table3_1[[#This Row],[Offered Salary]]&gt;$O$28,"High",""))</f>
        <v/>
      </c>
      <c r="L5875" s="6">
        <f>((Table3_1[[#This Row],[Offered Salary]]-$O$25)/$O$26)</f>
        <v>1.132056586802894</v>
      </c>
    </row>
    <row r="5876" spans="1:12" x14ac:dyDescent="0.3">
      <c r="A5876">
        <v>389474</v>
      </c>
      <c r="B5876" s="2">
        <v>41857</v>
      </c>
      <c r="C5876" s="3">
        <v>0.52504629629629629</v>
      </c>
      <c r="D5876" t="s">
        <v>31</v>
      </c>
      <c r="E5876" t="s">
        <v>29</v>
      </c>
      <c r="F5876" t="s">
        <v>20</v>
      </c>
      <c r="G5876" t="s">
        <v>2</v>
      </c>
      <c r="H5876">
        <v>29733</v>
      </c>
      <c r="I5876">
        <f>IF(Table3_1[[#This Row],[Status]]="Hired",1,0)</f>
        <v>1</v>
      </c>
      <c r="J5876" t="b">
        <f>OR((Table3_1[[#This Row],[Offered Salary]]&lt;$O$27),(Table3_1[[#This Row],[Offered Salary]]&gt;$O$28))</f>
        <v>0</v>
      </c>
      <c r="K5876" t="str">
        <f>IF(Table3_1[[#This Row],[Offered Salary]]&lt;$O$27,"Low",IF(Table3_1[[#This Row],[Offered Salary]]&gt;$O$28,"High",""))</f>
        <v/>
      </c>
      <c r="L5876" s="6">
        <f>((Table3_1[[#This Row],[Offered Salary]]-$O$25)/$O$26)</f>
        <v>-0.70195158829761328</v>
      </c>
    </row>
    <row r="5877" spans="1:12" x14ac:dyDescent="0.3">
      <c r="A5877">
        <v>798839</v>
      </c>
      <c r="B5877" s="2">
        <v>41760</v>
      </c>
      <c r="C5877" s="3">
        <v>0.33057870370370368</v>
      </c>
      <c r="D5877" t="s">
        <v>31</v>
      </c>
      <c r="E5877" t="s">
        <v>27</v>
      </c>
      <c r="F5877" t="s">
        <v>16</v>
      </c>
      <c r="G5877" t="s">
        <v>7</v>
      </c>
      <c r="H5877">
        <v>46227</v>
      </c>
      <c r="I5877">
        <f>IF(Table3_1[[#This Row],[Status]]="Hired",1,0)</f>
        <v>1</v>
      </c>
      <c r="J5877" t="b">
        <f>OR((Table3_1[[#This Row],[Offered Salary]]&lt;$O$27),(Table3_1[[#This Row],[Offered Salary]]&gt;$O$28))</f>
        <v>0</v>
      </c>
      <c r="K5877" t="str">
        <f>IF(Table3_1[[#This Row],[Offered Salary]]&lt;$O$27,"Low",IF(Table3_1[[#This Row],[Offered Salary]]&gt;$O$28,"High",""))</f>
        <v/>
      </c>
      <c r="L5877" s="6">
        <f>((Table3_1[[#This Row],[Offered Salary]]-$O$25)/$O$26)</f>
        <v>-0.13024515421635069</v>
      </c>
    </row>
    <row r="5878" spans="1:12" x14ac:dyDescent="0.3">
      <c r="A5878">
        <v>658482</v>
      </c>
      <c r="B5878" s="2">
        <v>41767</v>
      </c>
      <c r="C5878" s="3">
        <v>0.57900462962962962</v>
      </c>
      <c r="D5878" t="s">
        <v>31</v>
      </c>
      <c r="E5878" t="s">
        <v>29</v>
      </c>
      <c r="F5878" t="s">
        <v>16</v>
      </c>
      <c r="G5878" t="s">
        <v>7</v>
      </c>
      <c r="H5878">
        <v>33480</v>
      </c>
      <c r="I5878">
        <f>IF(Table3_1[[#This Row],[Status]]="Hired",1,0)</f>
        <v>1</v>
      </c>
      <c r="J5878" t="b">
        <f>OR((Table3_1[[#This Row],[Offered Salary]]&lt;$O$27),(Table3_1[[#This Row],[Offered Salary]]&gt;$O$28))</f>
        <v>0</v>
      </c>
      <c r="K5878" t="str">
        <f>IF(Table3_1[[#This Row],[Offered Salary]]&lt;$O$27,"Low",IF(Table3_1[[#This Row],[Offered Salary]]&gt;$O$28,"High",""))</f>
        <v/>
      </c>
      <c r="L5878" s="6">
        <f>((Table3_1[[#This Row],[Offered Salary]]-$O$25)/$O$26)</f>
        <v>-0.57207502660836318</v>
      </c>
    </row>
    <row r="5879" spans="1:12" x14ac:dyDescent="0.3">
      <c r="A5879">
        <v>265024</v>
      </c>
      <c r="B5879" s="2">
        <v>41764</v>
      </c>
      <c r="C5879" s="3">
        <v>0.39598379629629632</v>
      </c>
      <c r="D5879" t="s">
        <v>31</v>
      </c>
      <c r="E5879" t="s">
        <v>28</v>
      </c>
      <c r="F5879" t="s">
        <v>20</v>
      </c>
      <c r="G5879" t="s">
        <v>2</v>
      </c>
      <c r="H5879">
        <v>29192</v>
      </c>
      <c r="I5879">
        <f>IF(Table3_1[[#This Row],[Status]]="Hired",1,0)</f>
        <v>1</v>
      </c>
      <c r="J5879" t="b">
        <f>OR((Table3_1[[#This Row],[Offered Salary]]&lt;$O$27),(Table3_1[[#This Row],[Offered Salary]]&gt;$O$28))</f>
        <v>0</v>
      </c>
      <c r="K5879" t="str">
        <f>IF(Table3_1[[#This Row],[Offered Salary]]&lt;$O$27,"Low",IF(Table3_1[[#This Row],[Offered Salary]]&gt;$O$28,"High",""))</f>
        <v/>
      </c>
      <c r="L5879" s="6">
        <f>((Table3_1[[#This Row],[Offered Salary]]-$O$25)/$O$26)</f>
        <v>-0.72070344841874601</v>
      </c>
    </row>
    <row r="5880" spans="1:12" x14ac:dyDescent="0.3">
      <c r="A5880">
        <v>584067</v>
      </c>
      <c r="B5880" s="2">
        <v>41766</v>
      </c>
      <c r="C5880" s="3">
        <v>0.44871527777777775</v>
      </c>
      <c r="D5880" t="s">
        <v>31</v>
      </c>
      <c r="E5880" t="s">
        <v>27</v>
      </c>
      <c r="F5880" t="s">
        <v>20</v>
      </c>
      <c r="G5880" t="s">
        <v>2</v>
      </c>
      <c r="H5880">
        <v>80076</v>
      </c>
      <c r="I5880">
        <f>IF(Table3_1[[#This Row],[Status]]="Hired",1,0)</f>
        <v>1</v>
      </c>
      <c r="J5880" t="b">
        <f>OR((Table3_1[[#This Row],[Offered Salary]]&lt;$O$27),(Table3_1[[#This Row],[Offered Salary]]&gt;$O$28))</f>
        <v>0</v>
      </c>
      <c r="K5880" t="str">
        <f>IF(Table3_1[[#This Row],[Offered Salary]]&lt;$O$27,"Low",IF(Table3_1[[#This Row],[Offered Salary]]&gt;$O$28,"High",""))</f>
        <v/>
      </c>
      <c r="L5880" s="6">
        <f>((Table3_1[[#This Row],[Offered Salary]]-$O$25)/$O$26)</f>
        <v>1.0430112473367388</v>
      </c>
    </row>
    <row r="5881" spans="1:12" x14ac:dyDescent="0.3">
      <c r="A5881">
        <v>48374</v>
      </c>
      <c r="B5881" s="2">
        <v>41788</v>
      </c>
      <c r="C5881" s="3">
        <v>0.53834490740740737</v>
      </c>
      <c r="D5881" t="s">
        <v>31</v>
      </c>
      <c r="E5881" t="s">
        <v>27</v>
      </c>
      <c r="F5881" t="s">
        <v>20</v>
      </c>
      <c r="G5881" t="s">
        <v>6</v>
      </c>
      <c r="H5881">
        <v>54682</v>
      </c>
      <c r="I5881">
        <f>IF(Table3_1[[#This Row],[Status]]="Hired",1,0)</f>
        <v>1</v>
      </c>
      <c r="J5881" t="b">
        <f>OR((Table3_1[[#This Row],[Offered Salary]]&lt;$O$27),(Table3_1[[#This Row],[Offered Salary]]&gt;$O$28))</f>
        <v>0</v>
      </c>
      <c r="K5881" t="str">
        <f>IF(Table3_1[[#This Row],[Offered Salary]]&lt;$O$27,"Low",IF(Table3_1[[#This Row],[Offered Salary]]&gt;$O$28,"High",""))</f>
        <v/>
      </c>
      <c r="L5881" s="6">
        <f>((Table3_1[[#This Row],[Offered Salary]]-$O$25)/$O$26)</f>
        <v>0.16281765044941113</v>
      </c>
    </row>
    <row r="5882" spans="1:12" x14ac:dyDescent="0.3">
      <c r="A5882">
        <v>203218</v>
      </c>
      <c r="B5882" s="2">
        <v>41828</v>
      </c>
      <c r="C5882" s="3">
        <v>0.48821759259259262</v>
      </c>
      <c r="D5882" t="s">
        <v>31</v>
      </c>
      <c r="E5882" t="s">
        <v>27</v>
      </c>
      <c r="F5882" t="s">
        <v>20</v>
      </c>
      <c r="G5882" t="s">
        <v>1</v>
      </c>
      <c r="H5882">
        <v>75884</v>
      </c>
      <c r="I5882">
        <f>IF(Table3_1[[#This Row],[Status]]="Hired",1,0)</f>
        <v>1</v>
      </c>
      <c r="J5882" t="b">
        <f>OR((Table3_1[[#This Row],[Offered Salary]]&lt;$O$27),(Table3_1[[#This Row],[Offered Salary]]&gt;$O$28))</f>
        <v>0</v>
      </c>
      <c r="K5882" t="str">
        <f>IF(Table3_1[[#This Row],[Offered Salary]]&lt;$O$27,"Low",IF(Table3_1[[#This Row],[Offered Salary]]&gt;$O$28,"High",""))</f>
        <v/>
      </c>
      <c r="L5882" s="6">
        <f>((Table3_1[[#This Row],[Offered Salary]]-$O$25)/$O$26)</f>
        <v>0.89771032750718549</v>
      </c>
    </row>
    <row r="5883" spans="1:12" x14ac:dyDescent="0.3">
      <c r="A5883">
        <v>255697</v>
      </c>
      <c r="B5883" s="2">
        <v>41783</v>
      </c>
      <c r="C5883" s="3">
        <v>0.57646990740740744</v>
      </c>
      <c r="D5883" t="s">
        <v>31</v>
      </c>
      <c r="E5883" t="s">
        <v>29</v>
      </c>
      <c r="F5883" t="s">
        <v>13</v>
      </c>
      <c r="G5883" t="s">
        <v>2</v>
      </c>
      <c r="H5883">
        <v>35838</v>
      </c>
      <c r="I5883">
        <f>IF(Table3_1[[#This Row],[Status]]="Hired",1,0)</f>
        <v>1</v>
      </c>
      <c r="J5883" t="b">
        <f>OR((Table3_1[[#This Row],[Offered Salary]]&lt;$O$27),(Table3_1[[#This Row],[Offered Salary]]&gt;$O$28))</f>
        <v>0</v>
      </c>
      <c r="K5883" t="str">
        <f>IF(Table3_1[[#This Row],[Offered Salary]]&lt;$O$27,"Low",IF(Table3_1[[#This Row],[Offered Salary]]&gt;$O$28,"High",""))</f>
        <v/>
      </c>
      <c r="L5883" s="6">
        <f>((Table3_1[[#This Row],[Offered Salary]]-$O$25)/$O$26)</f>
        <v>-0.49034325920423943</v>
      </c>
    </row>
    <row r="5884" spans="1:12" x14ac:dyDescent="0.3">
      <c r="A5884">
        <v>828206</v>
      </c>
      <c r="B5884" s="2">
        <v>41827</v>
      </c>
      <c r="C5884" s="3">
        <v>0.69331018518518517</v>
      </c>
      <c r="D5884" t="s">
        <v>31</v>
      </c>
      <c r="E5884" t="s">
        <v>28</v>
      </c>
      <c r="F5884" t="s">
        <v>18</v>
      </c>
      <c r="G5884" t="s">
        <v>10</v>
      </c>
      <c r="H5884">
        <v>55211</v>
      </c>
      <c r="I5884">
        <f>IF(Table3_1[[#This Row],[Status]]="Hired",1,0)</f>
        <v>1</v>
      </c>
      <c r="J5884" t="b">
        <f>OR((Table3_1[[#This Row],[Offered Salary]]&lt;$O$27),(Table3_1[[#This Row],[Offered Salary]]&gt;$O$28))</f>
        <v>0</v>
      </c>
      <c r="K5884" t="str">
        <f>IF(Table3_1[[#This Row],[Offered Salary]]&lt;$O$27,"Low",IF(Table3_1[[#This Row],[Offered Salary]]&gt;$O$28,"High",""))</f>
        <v/>
      </c>
      <c r="L5884" s="6">
        <f>((Table3_1[[#This Row],[Offered Salary]]-$O$25)/$O$26)</f>
        <v>0.18115357282294017</v>
      </c>
    </row>
    <row r="5885" spans="1:12" x14ac:dyDescent="0.3">
      <c r="A5885">
        <v>685504</v>
      </c>
      <c r="B5885" s="2">
        <v>41827</v>
      </c>
      <c r="C5885" s="3">
        <v>0.69405092592592588</v>
      </c>
      <c r="D5885" t="s">
        <v>31</v>
      </c>
      <c r="E5885" t="s">
        <v>28</v>
      </c>
      <c r="F5885" t="s">
        <v>18</v>
      </c>
      <c r="G5885" t="s">
        <v>10</v>
      </c>
      <c r="H5885">
        <v>98962</v>
      </c>
      <c r="I5885">
        <f>IF(Table3_1[[#This Row],[Status]]="Hired",1,0)</f>
        <v>1</v>
      </c>
      <c r="J5885" t="b">
        <f>OR((Table3_1[[#This Row],[Offered Salary]]&lt;$O$27),(Table3_1[[#This Row],[Offered Salary]]&gt;$O$28))</f>
        <v>0</v>
      </c>
      <c r="K5885" t="str">
        <f>IF(Table3_1[[#This Row],[Offered Salary]]&lt;$O$27,"Low",IF(Table3_1[[#This Row],[Offered Salary]]&gt;$O$28,"High",""))</f>
        <v/>
      </c>
      <c r="L5885" s="6">
        <f>((Table3_1[[#This Row],[Offered Salary]]-$O$25)/$O$26)</f>
        <v>1.6976279391070022</v>
      </c>
    </row>
    <row r="5886" spans="1:12" x14ac:dyDescent="0.3">
      <c r="A5886">
        <v>79040</v>
      </c>
      <c r="B5886" s="2">
        <v>41831</v>
      </c>
      <c r="C5886" s="3">
        <v>0.81833333333333336</v>
      </c>
      <c r="D5886" t="s">
        <v>31</v>
      </c>
      <c r="E5886" t="s">
        <v>27</v>
      </c>
      <c r="F5886" t="s">
        <v>20</v>
      </c>
      <c r="G5886" t="s">
        <v>2</v>
      </c>
      <c r="H5886">
        <v>40535</v>
      </c>
      <c r="I5886">
        <f>IF(Table3_1[[#This Row],[Status]]="Hired",1,0)</f>
        <v>1</v>
      </c>
      <c r="J5886" t="b">
        <f>OR((Table3_1[[#This Row],[Offered Salary]]&lt;$O$27),(Table3_1[[#This Row],[Offered Salary]]&gt;$O$28))</f>
        <v>0</v>
      </c>
      <c r="K5886" t="str">
        <f>IF(Table3_1[[#This Row],[Offered Salary]]&lt;$O$27,"Low",IF(Table3_1[[#This Row],[Offered Salary]]&gt;$O$28,"High",""))</f>
        <v/>
      </c>
      <c r="L5886" s="6">
        <f>((Table3_1[[#This Row],[Offered Salary]]-$O$25)/$O$26)</f>
        <v>-0.3275382924963644</v>
      </c>
    </row>
    <row r="5887" spans="1:12" x14ac:dyDescent="0.3">
      <c r="A5887">
        <v>720189</v>
      </c>
      <c r="B5887" s="2">
        <v>41773</v>
      </c>
      <c r="C5887" s="3">
        <v>0.78160879629629632</v>
      </c>
      <c r="D5887" t="s">
        <v>31</v>
      </c>
      <c r="E5887" t="s">
        <v>29</v>
      </c>
      <c r="F5887" t="s">
        <v>20</v>
      </c>
      <c r="G5887" t="s">
        <v>2</v>
      </c>
      <c r="H5887">
        <v>12253</v>
      </c>
      <c r="I5887">
        <f>IF(Table3_1[[#This Row],[Status]]="Hired",1,0)</f>
        <v>1</v>
      </c>
      <c r="J5887" t="b">
        <f>OR((Table3_1[[#This Row],[Offered Salary]]&lt;$O$27),(Table3_1[[#This Row],[Offered Salary]]&gt;$O$28))</f>
        <v>1</v>
      </c>
      <c r="K5887" t="str">
        <f>IF(Table3_1[[#This Row],[Offered Salary]]&lt;$O$27,"Low",IF(Table3_1[[#This Row],[Offered Salary]]&gt;$O$28,"High",""))</f>
        <v>Low</v>
      </c>
      <c r="L5887" s="6">
        <f>((Table3_1[[#This Row],[Offered Salary]]-$O$25)/$O$26)</f>
        <v>-1.3078342406403118</v>
      </c>
    </row>
    <row r="5888" spans="1:12" x14ac:dyDescent="0.3">
      <c r="A5888">
        <v>639990</v>
      </c>
      <c r="B5888" s="2">
        <v>41773</v>
      </c>
      <c r="C5888" s="3">
        <v>0.78291666666666671</v>
      </c>
      <c r="D5888" t="s">
        <v>31</v>
      </c>
      <c r="E5888" t="s">
        <v>29</v>
      </c>
      <c r="F5888" t="s">
        <v>20</v>
      </c>
      <c r="G5888" t="s">
        <v>2</v>
      </c>
      <c r="H5888">
        <v>45789</v>
      </c>
      <c r="I5888">
        <f>IF(Table3_1[[#This Row],[Status]]="Hired",1,0)</f>
        <v>1</v>
      </c>
      <c r="J5888" t="b">
        <f>OR((Table3_1[[#This Row],[Offered Salary]]&lt;$O$27),(Table3_1[[#This Row],[Offered Salary]]&gt;$O$28))</f>
        <v>0</v>
      </c>
      <c r="K5888" t="str">
        <f>IF(Table3_1[[#This Row],[Offered Salary]]&lt;$O$27,"Low",IF(Table3_1[[#This Row],[Offered Salary]]&gt;$O$28,"High",""))</f>
        <v/>
      </c>
      <c r="L5888" s="6">
        <f>((Table3_1[[#This Row],[Offered Salary]]-$O$25)/$O$26)</f>
        <v>-0.14542688200388512</v>
      </c>
    </row>
    <row r="5889" spans="1:12" x14ac:dyDescent="0.3">
      <c r="A5889">
        <v>245473</v>
      </c>
      <c r="B5889" s="2">
        <v>41773</v>
      </c>
      <c r="C5889" s="3">
        <v>0.78339120370370374</v>
      </c>
      <c r="D5889" t="s">
        <v>31</v>
      </c>
      <c r="E5889" t="str">
        <f>E5888</f>
        <v>Female</v>
      </c>
      <c r="F5889" t="s">
        <v>20</v>
      </c>
      <c r="G5889" t="s">
        <v>2</v>
      </c>
      <c r="H5889">
        <v>66948</v>
      </c>
      <c r="I5889">
        <f>IF(Table3_1[[#This Row],[Status]]="Hired",1,0)</f>
        <v>1</v>
      </c>
      <c r="J5889" t="b">
        <f>OR((Table3_1[[#This Row],[Offered Salary]]&lt;$O$27),(Table3_1[[#This Row],[Offered Salary]]&gt;$O$28))</f>
        <v>0</v>
      </c>
      <c r="K5889" t="str">
        <f>IF(Table3_1[[#This Row],[Offered Salary]]&lt;$O$27,"Low",IF(Table3_1[[#This Row],[Offered Salary]]&gt;$O$28,"High",""))</f>
        <v/>
      </c>
      <c r="L5889" s="6">
        <f>((Table3_1[[#This Row],[Offered Salary]]-$O$25)/$O$26)</f>
        <v>0.58797535145830937</v>
      </c>
    </row>
    <row r="5890" spans="1:12" x14ac:dyDescent="0.3">
      <c r="A5890">
        <v>54863</v>
      </c>
      <c r="B5890" s="2">
        <v>41780</v>
      </c>
      <c r="C5890" s="3">
        <v>9.9641203703703704E-2</v>
      </c>
      <c r="D5890" t="s">
        <v>31</v>
      </c>
      <c r="E5890" t="s">
        <v>27</v>
      </c>
      <c r="F5890" t="s">
        <v>18</v>
      </c>
      <c r="G5890" t="s">
        <v>10</v>
      </c>
      <c r="H5890">
        <v>63877</v>
      </c>
      <c r="I5890">
        <f>IF(Table3_1[[#This Row],[Status]]="Hired",1,0)</f>
        <v>1</v>
      </c>
      <c r="J5890" t="b">
        <f>OR((Table3_1[[#This Row],[Offered Salary]]&lt;$O$27),(Table3_1[[#This Row],[Offered Salary]]&gt;$O$28))</f>
        <v>0</v>
      </c>
      <c r="K5890" t="str">
        <f>IF(Table3_1[[#This Row],[Offered Salary]]&lt;$O$27,"Low",IF(Table3_1[[#This Row],[Offered Salary]]&gt;$O$28,"High",""))</f>
        <v/>
      </c>
      <c r="L5890" s="6">
        <f>((Table3_1[[#This Row],[Offered Salary]]-$O$25)/$O$26)</f>
        <v>0.48152994955073342</v>
      </c>
    </row>
    <row r="5891" spans="1:12" x14ac:dyDescent="0.3">
      <c r="A5891">
        <v>414026</v>
      </c>
      <c r="B5891" s="2">
        <v>41785</v>
      </c>
      <c r="C5891" s="3">
        <v>0.41305555555555556</v>
      </c>
      <c r="D5891" t="s">
        <v>31</v>
      </c>
      <c r="E5891" t="s">
        <v>27</v>
      </c>
      <c r="F5891" t="s">
        <v>20</v>
      </c>
      <c r="G5891" t="s">
        <v>2</v>
      </c>
      <c r="H5891">
        <v>96779</v>
      </c>
      <c r="I5891">
        <f>IF(Table3_1[[#This Row],[Status]]="Hired",1,0)</f>
        <v>1</v>
      </c>
      <c r="J5891" t="b">
        <f>OR((Table3_1[[#This Row],[Offered Salary]]&lt;$O$27),(Table3_1[[#This Row],[Offered Salary]]&gt;$O$28))</f>
        <v>0</v>
      </c>
      <c r="K5891" t="str">
        <f>IF(Table3_1[[#This Row],[Offered Salary]]&lt;$O$27,"Low",IF(Table3_1[[#This Row],[Offered Salary]]&gt;$O$28,"High",""))</f>
        <v/>
      </c>
      <c r="L5891" s="6">
        <f>((Table3_1[[#This Row],[Offered Salary]]-$O$25)/$O$26)</f>
        <v>1.6219619305220989</v>
      </c>
    </row>
    <row r="5892" spans="1:12" x14ac:dyDescent="0.3">
      <c r="A5892">
        <v>365946</v>
      </c>
      <c r="B5892" s="2">
        <v>41785</v>
      </c>
      <c r="C5892" s="3">
        <v>0.41469907407407408</v>
      </c>
      <c r="D5892" t="s">
        <v>31</v>
      </c>
      <c r="E5892" t="s">
        <v>27</v>
      </c>
      <c r="F5892" t="s">
        <v>20</v>
      </c>
      <c r="G5892" t="s">
        <v>2</v>
      </c>
      <c r="H5892">
        <v>31052</v>
      </c>
      <c r="I5892">
        <f>IF(Table3_1[[#This Row],[Status]]="Hired",1,0)</f>
        <v>1</v>
      </c>
      <c r="J5892" t="b">
        <f>OR((Table3_1[[#This Row],[Offered Salary]]&lt;$O$27),(Table3_1[[#This Row],[Offered Salary]]&gt;$O$28))</f>
        <v>0</v>
      </c>
      <c r="K5892" t="str">
        <f>IF(Table3_1[[#This Row],[Offered Salary]]&lt;$O$27,"Low",IF(Table3_1[[#This Row],[Offered Salary]]&gt;$O$28,"High",""))</f>
        <v/>
      </c>
      <c r="L5892" s="6">
        <f>((Table3_1[[#This Row],[Offered Salary]]-$O$25)/$O$26)</f>
        <v>-0.65623309754017511</v>
      </c>
    </row>
    <row r="5893" spans="1:12" x14ac:dyDescent="0.3">
      <c r="A5893">
        <v>47621</v>
      </c>
      <c r="B5893" s="2">
        <v>41845</v>
      </c>
      <c r="C5893" s="3">
        <v>0.83916666666666662</v>
      </c>
      <c r="D5893" t="s">
        <v>30</v>
      </c>
      <c r="E5893" t="s">
        <v>29</v>
      </c>
      <c r="F5893" t="s">
        <v>17</v>
      </c>
      <c r="G5893" t="s">
        <v>4</v>
      </c>
      <c r="H5893">
        <v>30411</v>
      </c>
      <c r="I5893">
        <f>IF(Table3_1[[#This Row],[Status]]="Hired",1,0)</f>
        <v>0</v>
      </c>
      <c r="J5893" t="b">
        <f>OR((Table3_1[[#This Row],[Offered Salary]]&lt;$O$27),(Table3_1[[#This Row],[Offered Salary]]&gt;$O$28))</f>
        <v>0</v>
      </c>
      <c r="K5893" t="str">
        <f>IF(Table3_1[[#This Row],[Offered Salary]]&lt;$O$27,"Low",IF(Table3_1[[#This Row],[Offered Salary]]&gt;$O$28,"High",""))</f>
        <v/>
      </c>
      <c r="L5893" s="6">
        <f>((Table3_1[[#This Row],[Offered Salary]]-$O$25)/$O$26)</f>
        <v>-0.67845110555800514</v>
      </c>
    </row>
    <row r="5894" spans="1:12" x14ac:dyDescent="0.3">
      <c r="A5894">
        <v>315721</v>
      </c>
      <c r="B5894" s="2">
        <v>41845</v>
      </c>
      <c r="C5894" s="3">
        <v>0.84377314814814819</v>
      </c>
      <c r="D5894" t="s">
        <v>30</v>
      </c>
      <c r="E5894" t="s">
        <v>27</v>
      </c>
      <c r="F5894" t="s">
        <v>17</v>
      </c>
      <c r="G5894" t="s">
        <v>4</v>
      </c>
      <c r="H5894">
        <v>61886</v>
      </c>
      <c r="I5894">
        <f>IF(Table3_1[[#This Row],[Status]]="Hired",1,0)</f>
        <v>0</v>
      </c>
      <c r="J5894" t="b">
        <f>OR((Table3_1[[#This Row],[Offered Salary]]&lt;$O$27),(Table3_1[[#This Row],[Offered Salary]]&gt;$O$28))</f>
        <v>0</v>
      </c>
      <c r="K5894" t="str">
        <f>IF(Table3_1[[#This Row],[Offered Salary]]&lt;$O$27,"Low",IF(Table3_1[[#This Row],[Offered Salary]]&gt;$O$28,"High",""))</f>
        <v/>
      </c>
      <c r="L5894" s="6">
        <f>((Table3_1[[#This Row],[Offered Salary]]-$O$25)/$O$26)</f>
        <v>0.41251894492748897</v>
      </c>
    </row>
    <row r="5895" spans="1:12" x14ac:dyDescent="0.3">
      <c r="A5895">
        <v>602838</v>
      </c>
      <c r="B5895" s="2">
        <v>41856</v>
      </c>
      <c r="C5895" s="3">
        <v>0.4700347222222222</v>
      </c>
      <c r="D5895" t="s">
        <v>31</v>
      </c>
      <c r="E5895" t="s">
        <v>27</v>
      </c>
      <c r="F5895" t="s">
        <v>17</v>
      </c>
      <c r="G5895" t="s">
        <v>4</v>
      </c>
      <c r="H5895">
        <v>31458</v>
      </c>
      <c r="I5895">
        <f>IF(Table3_1[[#This Row],[Status]]="Hired",1,0)</f>
        <v>1</v>
      </c>
      <c r="J5895" t="b">
        <f>OR((Table3_1[[#This Row],[Offered Salary]]&lt;$O$27),(Table3_1[[#This Row],[Offered Salary]]&gt;$O$28))</f>
        <v>0</v>
      </c>
      <c r="K5895" t="str">
        <f>IF(Table3_1[[#This Row],[Offered Salary]]&lt;$O$27,"Low",IF(Table3_1[[#This Row],[Offered Salary]]&gt;$O$28,"High",""))</f>
        <v/>
      </c>
      <c r="L5895" s="6">
        <f>((Table3_1[[#This Row],[Offered Salary]]-$O$25)/$O$26)</f>
        <v>-0.64216053707958387</v>
      </c>
    </row>
    <row r="5896" spans="1:12" x14ac:dyDescent="0.3">
      <c r="A5896">
        <v>306948</v>
      </c>
      <c r="B5896" s="2">
        <v>41848</v>
      </c>
      <c r="C5896" s="3">
        <v>0.48410879629629627</v>
      </c>
      <c r="D5896" t="s">
        <v>31</v>
      </c>
      <c r="E5896" t="s">
        <v>29</v>
      </c>
      <c r="F5896" t="s">
        <v>17</v>
      </c>
      <c r="G5896" t="s">
        <v>4</v>
      </c>
      <c r="H5896">
        <v>60988</v>
      </c>
      <c r="I5896">
        <f>IF(Table3_1[[#This Row],[Status]]="Hired",1,0)</f>
        <v>1</v>
      </c>
      <c r="J5896" t="b">
        <f>OR((Table3_1[[#This Row],[Offered Salary]]&lt;$O$27),(Table3_1[[#This Row],[Offered Salary]]&gt;$O$28))</f>
        <v>0</v>
      </c>
      <c r="K5896" t="str">
        <f>IF(Table3_1[[#This Row],[Offered Salary]]&lt;$O$27,"Low",IF(Table3_1[[#This Row],[Offered Salary]]&gt;$O$28,"High",""))</f>
        <v/>
      </c>
      <c r="L5896" s="6">
        <f>((Table3_1[[#This Row],[Offered Salary]]-$O$25)/$O$26)</f>
        <v>0.38139293681514669</v>
      </c>
    </row>
    <row r="5897" spans="1:12" x14ac:dyDescent="0.3">
      <c r="A5897">
        <v>710529</v>
      </c>
      <c r="B5897" s="2">
        <v>41773</v>
      </c>
      <c r="C5897" s="3">
        <v>0.56065972222222227</v>
      </c>
      <c r="D5897" t="s">
        <v>31</v>
      </c>
      <c r="E5897" t="s">
        <v>28</v>
      </c>
      <c r="F5897" t="s">
        <v>20</v>
      </c>
      <c r="G5897" t="s">
        <v>10</v>
      </c>
      <c r="H5897">
        <v>66337</v>
      </c>
      <c r="I5897">
        <f>IF(Table3_1[[#This Row],[Status]]="Hired",1,0)</f>
        <v>1</v>
      </c>
      <c r="J5897" t="b">
        <f>OR((Table3_1[[#This Row],[Offered Salary]]&lt;$O$27),(Table3_1[[#This Row],[Offered Salary]]&gt;$O$28))</f>
        <v>0</v>
      </c>
      <c r="K5897" t="str">
        <f>IF(Table3_1[[#This Row],[Offered Salary]]&lt;$O$27,"Low",IF(Table3_1[[#This Row],[Offered Salary]]&gt;$O$28,"High",""))</f>
        <v/>
      </c>
      <c r="L5897" s="6">
        <f>((Table3_1[[#This Row],[Offered Salary]]-$O$25)/$O$26)</f>
        <v>0.56679718780948851</v>
      </c>
    </row>
    <row r="5898" spans="1:12" x14ac:dyDescent="0.3">
      <c r="A5898">
        <v>188489</v>
      </c>
      <c r="B5898" s="2">
        <v>41773</v>
      </c>
      <c r="C5898" s="3">
        <v>0.66798611111111106</v>
      </c>
      <c r="D5898" t="s">
        <v>30</v>
      </c>
      <c r="E5898" t="s">
        <v>29</v>
      </c>
      <c r="F5898" t="s">
        <v>20</v>
      </c>
      <c r="G5898" t="s">
        <v>10</v>
      </c>
      <c r="H5898">
        <v>70545</v>
      </c>
      <c r="I5898">
        <f>IF(Table3_1[[#This Row],[Status]]="Hired",1,0)</f>
        <v>0</v>
      </c>
      <c r="J5898" t="b">
        <f>OR((Table3_1[[#This Row],[Offered Salary]]&lt;$O$27),(Table3_1[[#This Row],[Offered Salary]]&gt;$O$28))</f>
        <v>0</v>
      </c>
      <c r="K5898" t="str">
        <f>IF(Table3_1[[#This Row],[Offered Salary]]&lt;$O$27,"Low",IF(Table3_1[[#This Row],[Offered Salary]]&gt;$O$28,"High",""))</f>
        <v/>
      </c>
      <c r="L5898" s="6">
        <f>((Table3_1[[#This Row],[Offered Salary]]-$O$25)/$O$26)</f>
        <v>0.71265269130251341</v>
      </c>
    </row>
    <row r="5899" spans="1:12" x14ac:dyDescent="0.3">
      <c r="A5899">
        <v>266489</v>
      </c>
      <c r="B5899" s="2">
        <v>41773</v>
      </c>
      <c r="C5899" s="3">
        <v>0.66920138888888892</v>
      </c>
      <c r="D5899" t="s">
        <v>31</v>
      </c>
      <c r="E5899" t="s">
        <v>27</v>
      </c>
      <c r="F5899" t="s">
        <v>20</v>
      </c>
      <c r="G5899" t="s">
        <v>10</v>
      </c>
      <c r="H5899">
        <v>22361</v>
      </c>
      <c r="I5899">
        <f>IF(Table3_1[[#This Row],[Status]]="Hired",1,0)</f>
        <v>1</v>
      </c>
      <c r="J5899" t="b">
        <f>OR((Table3_1[[#This Row],[Offered Salary]]&lt;$O$27),(Table3_1[[#This Row],[Offered Salary]]&gt;$O$28))</f>
        <v>0</v>
      </c>
      <c r="K5899" t="str">
        <f>IF(Table3_1[[#This Row],[Offered Salary]]&lt;$O$27,"Low",IF(Table3_1[[#This Row],[Offered Salary]]&gt;$O$28,"High",""))</f>
        <v/>
      </c>
      <c r="L5899" s="6">
        <f>((Table3_1[[#This Row],[Offered Salary]]-$O$25)/$O$26)</f>
        <v>-0.95747601124214266</v>
      </c>
    </row>
    <row r="5900" spans="1:12" x14ac:dyDescent="0.3">
      <c r="A5900">
        <v>424171</v>
      </c>
      <c r="B5900" s="2">
        <v>41866</v>
      </c>
      <c r="C5900" s="3">
        <v>0.3072685185185185</v>
      </c>
      <c r="D5900" t="s">
        <v>31</v>
      </c>
      <c r="E5900" t="s">
        <v>28</v>
      </c>
      <c r="F5900" t="s">
        <v>20</v>
      </c>
      <c r="G5900" t="s">
        <v>4</v>
      </c>
      <c r="H5900">
        <v>23667</v>
      </c>
      <c r="I5900">
        <f>IF(Table3_1[[#This Row],[Status]]="Hired",1,0)</f>
        <v>1</v>
      </c>
      <c r="J5900" t="b">
        <f>OR((Table3_1[[#This Row],[Offered Salary]]&lt;$O$27),(Table3_1[[#This Row],[Offered Salary]]&gt;$O$28))</f>
        <v>0</v>
      </c>
      <c r="K5900" t="str">
        <f>IF(Table3_1[[#This Row],[Offered Salary]]&lt;$O$27,"Low",IF(Table3_1[[#This Row],[Offered Salary]]&gt;$O$28,"High",""))</f>
        <v/>
      </c>
      <c r="L5900" s="6">
        <f>((Table3_1[[#This Row],[Offered Salary]]-$O$25)/$O$26)</f>
        <v>-0.91220811971127513</v>
      </c>
    </row>
    <row r="5901" spans="1:12" x14ac:dyDescent="0.3">
      <c r="A5901">
        <v>635982</v>
      </c>
      <c r="B5901" s="2">
        <v>41762</v>
      </c>
      <c r="C5901" s="3">
        <v>0.42725694444444445</v>
      </c>
      <c r="D5901" t="s">
        <v>31</v>
      </c>
      <c r="E5901" t="s">
        <v>27</v>
      </c>
      <c r="F5901" t="s">
        <v>18</v>
      </c>
      <c r="G5901" t="s">
        <v>5</v>
      </c>
      <c r="H5901">
        <v>53111</v>
      </c>
      <c r="I5901">
        <f>IF(Table3_1[[#This Row],[Status]]="Hired",1,0)</f>
        <v>1</v>
      </c>
      <c r="J5901" t="b">
        <f>OR((Table3_1[[#This Row],[Offered Salary]]&lt;$O$27),(Table3_1[[#This Row],[Offered Salary]]&gt;$O$28))</f>
        <v>0</v>
      </c>
      <c r="K5901" t="str">
        <f>IF(Table3_1[[#This Row],[Offered Salary]]&lt;$O$27,"Low",IF(Table3_1[[#This Row],[Offered Salary]]&gt;$O$28,"High",""))</f>
        <v/>
      </c>
      <c r="L5901" s="6">
        <f>((Table3_1[[#This Row],[Offered Salary]]-$O$25)/$O$26)</f>
        <v>0.1083644669922956</v>
      </c>
    </row>
    <row r="5902" spans="1:12" x14ac:dyDescent="0.3">
      <c r="A5902">
        <v>504811</v>
      </c>
      <c r="B5902" s="2">
        <v>41773</v>
      </c>
      <c r="C5902" s="3">
        <v>0.63681712962962966</v>
      </c>
      <c r="D5902" t="s">
        <v>31</v>
      </c>
      <c r="E5902" t="s">
        <v>27</v>
      </c>
      <c r="F5902" t="s">
        <v>18</v>
      </c>
      <c r="G5902" t="s">
        <v>8</v>
      </c>
      <c r="H5902">
        <v>1258</v>
      </c>
      <c r="I5902">
        <f>IF(Table3_1[[#This Row],[Status]]="Hired",1,0)</f>
        <v>1</v>
      </c>
      <c r="J5902" t="b">
        <f>OR((Table3_1[[#This Row],[Offered Salary]]&lt;$O$27),(Table3_1[[#This Row],[Offered Salary]]&gt;$O$28))</f>
        <v>1</v>
      </c>
      <c r="K5902" t="str">
        <f>IF(Table3_1[[#This Row],[Offered Salary]]&lt;$O$27,"Low",IF(Table3_1[[#This Row],[Offered Salary]]&gt;$O$28,"High",""))</f>
        <v>Low</v>
      </c>
      <c r="L5902" s="6">
        <f>((Table3_1[[#This Row],[Offered Salary]]-$O$25)/$O$26)</f>
        <v>-1.6889372018821867</v>
      </c>
    </row>
    <row r="5903" spans="1:12" x14ac:dyDescent="0.3">
      <c r="A5903">
        <v>311648</v>
      </c>
      <c r="B5903" s="2">
        <v>41773</v>
      </c>
      <c r="C5903" s="3">
        <v>0.63723379629629628</v>
      </c>
      <c r="D5903" t="s">
        <v>30</v>
      </c>
      <c r="E5903" t="s">
        <v>27</v>
      </c>
      <c r="F5903" t="s">
        <v>18</v>
      </c>
      <c r="G5903" t="s">
        <v>8</v>
      </c>
      <c r="H5903">
        <v>62324</v>
      </c>
      <c r="I5903">
        <f>IF(Table3_1[[#This Row],[Status]]="Hired",1,0)</f>
        <v>0</v>
      </c>
      <c r="J5903" t="b">
        <f>OR((Table3_1[[#This Row],[Offered Salary]]&lt;$O$27),(Table3_1[[#This Row],[Offered Salary]]&gt;$O$28))</f>
        <v>0</v>
      </c>
      <c r="K5903" t="str">
        <f>IF(Table3_1[[#This Row],[Offered Salary]]&lt;$O$27,"Low",IF(Table3_1[[#This Row],[Offered Salary]]&gt;$O$28,"High",""))</f>
        <v/>
      </c>
      <c r="L5903" s="6">
        <f>((Table3_1[[#This Row],[Offered Salary]]-$O$25)/$O$26)</f>
        <v>0.42770067271502338</v>
      </c>
    </row>
    <row r="5904" spans="1:12" x14ac:dyDescent="0.3">
      <c r="A5904">
        <v>494703</v>
      </c>
      <c r="B5904" s="2">
        <v>41805</v>
      </c>
      <c r="C5904" s="3">
        <v>0.82491898148148146</v>
      </c>
      <c r="D5904" t="s">
        <v>30</v>
      </c>
      <c r="E5904" t="s">
        <v>27</v>
      </c>
      <c r="F5904" t="s">
        <v>18</v>
      </c>
      <c r="G5904" t="s">
        <v>8</v>
      </c>
      <c r="H5904">
        <v>70349</v>
      </c>
      <c r="I5904">
        <f>IF(Table3_1[[#This Row],[Status]]="Hired",1,0)</f>
        <v>0</v>
      </c>
      <c r="J5904" t="b">
        <f>OR((Table3_1[[#This Row],[Offered Salary]]&lt;$O$27),(Table3_1[[#This Row],[Offered Salary]]&gt;$O$28))</f>
        <v>0</v>
      </c>
      <c r="K5904" t="str">
        <f>IF(Table3_1[[#This Row],[Offered Salary]]&lt;$O$27,"Low",IF(Table3_1[[#This Row],[Offered Salary]]&gt;$O$28,"High",""))</f>
        <v/>
      </c>
      <c r="L5904" s="6">
        <f>((Table3_1[[#This Row],[Offered Salary]]-$O$25)/$O$26)</f>
        <v>0.70585904142498657</v>
      </c>
    </row>
    <row r="5905" spans="1:12" x14ac:dyDescent="0.3">
      <c r="A5905">
        <v>364288</v>
      </c>
      <c r="B5905" s="2">
        <v>41781</v>
      </c>
      <c r="C5905" s="3">
        <v>0.34687499999999999</v>
      </c>
      <c r="D5905" t="s">
        <v>31</v>
      </c>
      <c r="E5905" t="s">
        <v>27</v>
      </c>
      <c r="F5905" t="s">
        <v>20</v>
      </c>
      <c r="G5905" t="s">
        <v>6</v>
      </c>
      <c r="H5905">
        <v>86358</v>
      </c>
      <c r="I5905">
        <f>IF(Table3_1[[#This Row],[Status]]="Hired",1,0)</f>
        <v>1</v>
      </c>
      <c r="J5905" t="b">
        <f>OR((Table3_1[[#This Row],[Offered Salary]]&lt;$O$27),(Table3_1[[#This Row],[Offered Salary]]&gt;$O$28))</f>
        <v>0</v>
      </c>
      <c r="K5905" t="str">
        <f>IF(Table3_1[[#This Row],[Offered Salary]]&lt;$O$27,"Low",IF(Table3_1[[#This Row],[Offered Salary]]&gt;$O$28,"High",""))</f>
        <v/>
      </c>
      <c r="L5905" s="6">
        <f>((Table3_1[[#This Row],[Offered Salary]]-$O$25)/$O$26)</f>
        <v>1.2607546582072671</v>
      </c>
    </row>
    <row r="5906" spans="1:12" x14ac:dyDescent="0.3">
      <c r="A5906">
        <v>712188</v>
      </c>
      <c r="B5906" s="2">
        <v>41781</v>
      </c>
      <c r="C5906" s="3">
        <v>0.3495949074074074</v>
      </c>
      <c r="D5906" t="s">
        <v>31</v>
      </c>
      <c r="E5906" t="s">
        <v>27</v>
      </c>
      <c r="F5906" t="s">
        <v>20</v>
      </c>
      <c r="G5906" t="s">
        <v>6</v>
      </c>
      <c r="H5906">
        <v>6138</v>
      </c>
      <c r="I5906">
        <f>IF(Table3_1[[#This Row],[Status]]="Hired",1,0)</f>
        <v>1</v>
      </c>
      <c r="J5906" t="b">
        <f>OR((Table3_1[[#This Row],[Offered Salary]]&lt;$O$27),(Table3_1[[#This Row],[Offered Salary]]&gt;$O$28))</f>
        <v>1</v>
      </c>
      <c r="K5906" t="str">
        <f>IF(Table3_1[[#This Row],[Offered Salary]]&lt;$O$27,"Low",IF(Table3_1[[#This Row],[Offered Salary]]&gt;$O$28,"High",""))</f>
        <v>Low</v>
      </c>
      <c r="L5906" s="6">
        <f>((Table3_1[[#This Row],[Offered Salary]]-$O$25)/$O$26)</f>
        <v>-1.5197891845233555</v>
      </c>
    </row>
    <row r="5907" spans="1:12" x14ac:dyDescent="0.3">
      <c r="A5907">
        <v>298249</v>
      </c>
      <c r="B5907" s="2">
        <v>41815</v>
      </c>
      <c r="C5907" s="3">
        <v>0.57263888888888892</v>
      </c>
      <c r="D5907" t="s">
        <v>31</v>
      </c>
      <c r="E5907" t="s">
        <v>29</v>
      </c>
      <c r="F5907" t="s">
        <v>13</v>
      </c>
      <c r="G5907" t="s">
        <v>10</v>
      </c>
      <c r="H5907">
        <v>88772</v>
      </c>
      <c r="I5907">
        <f>IF(Table3_1[[#This Row],[Status]]="Hired",1,0)</f>
        <v>1</v>
      </c>
      <c r="J5907" t="b">
        <f>OR((Table3_1[[#This Row],[Offered Salary]]&lt;$O$27),(Table3_1[[#This Row],[Offered Salary]]&gt;$O$28))</f>
        <v>0</v>
      </c>
      <c r="K5907" t="str">
        <f>IF(Table3_1[[#This Row],[Offered Salary]]&lt;$O$27,"Low",IF(Table3_1[[#This Row],[Offered Salary]]&gt;$O$28,"High",""))</f>
        <v/>
      </c>
      <c r="L5907" s="6">
        <f>((Table3_1[[#This Row],[Offered Salary]]-$O$25)/$O$26)</f>
        <v>1.3444274684335413</v>
      </c>
    </row>
    <row r="5908" spans="1:12" x14ac:dyDescent="0.3">
      <c r="A5908">
        <v>524309</v>
      </c>
      <c r="B5908" s="2">
        <v>41815</v>
      </c>
      <c r="C5908" s="3">
        <v>0.57346064814814812</v>
      </c>
      <c r="D5908" t="s">
        <v>31</v>
      </c>
      <c r="E5908" t="s">
        <v>29</v>
      </c>
      <c r="F5908" t="s">
        <v>13</v>
      </c>
      <c r="G5908" t="s">
        <v>10</v>
      </c>
      <c r="H5908">
        <v>46516</v>
      </c>
      <c r="I5908">
        <f>IF(Table3_1[[#This Row],[Status]]="Hired",1,0)</f>
        <v>1</v>
      </c>
      <c r="J5908" t="b">
        <f>OR((Table3_1[[#This Row],[Offered Salary]]&lt;$O$27),(Table3_1[[#This Row],[Offered Salary]]&gt;$O$28))</f>
        <v>0</v>
      </c>
      <c r="K5908" t="str">
        <f>IF(Table3_1[[#This Row],[Offered Salary]]&lt;$O$27,"Low",IF(Table3_1[[#This Row],[Offered Salary]]&gt;$O$28,"High",""))</f>
        <v/>
      </c>
      <c r="L5908" s="6">
        <f>((Table3_1[[#This Row],[Offered Salary]]-$O$25)/$O$26)</f>
        <v>-0.12022798679489531</v>
      </c>
    </row>
    <row r="5909" spans="1:12" x14ac:dyDescent="0.3">
      <c r="A5909">
        <v>326373</v>
      </c>
      <c r="B5909" s="2">
        <v>41815</v>
      </c>
      <c r="C5909" s="3">
        <v>0.57587962962962957</v>
      </c>
      <c r="D5909" t="s">
        <v>30</v>
      </c>
      <c r="E5909" t="s">
        <v>29</v>
      </c>
      <c r="F5909" t="s">
        <v>13</v>
      </c>
      <c r="G5909" t="s">
        <v>10</v>
      </c>
      <c r="H5909">
        <v>11948</v>
      </c>
      <c r="I5909">
        <f>IF(Table3_1[[#This Row],[Status]]="Hired",1,0)</f>
        <v>0</v>
      </c>
      <c r="J5909" t="b">
        <f>OR((Table3_1[[#This Row],[Offered Salary]]&lt;$O$27),(Table3_1[[#This Row],[Offered Salary]]&gt;$O$28))</f>
        <v>1</v>
      </c>
      <c r="K5909" t="str">
        <f>IF(Table3_1[[#This Row],[Offered Salary]]&lt;$O$27,"Low",IF(Table3_1[[#This Row],[Offered Salary]]&gt;$O$28,"High",""))</f>
        <v>Low</v>
      </c>
      <c r="L5909" s="6">
        <f>((Table3_1[[#This Row],[Offered Salary]]-$O$25)/$O$26)</f>
        <v>-1.3184059917252389</v>
      </c>
    </row>
    <row r="5910" spans="1:12" x14ac:dyDescent="0.3">
      <c r="A5910">
        <v>445863</v>
      </c>
      <c r="B5910" s="2">
        <v>41815</v>
      </c>
      <c r="C5910" s="3">
        <v>0.57690972222222225</v>
      </c>
      <c r="D5910" t="s">
        <v>31</v>
      </c>
      <c r="E5910" t="s">
        <v>29</v>
      </c>
      <c r="F5910" t="s">
        <v>13</v>
      </c>
      <c r="G5910" t="s">
        <v>10</v>
      </c>
      <c r="H5910">
        <v>10929</v>
      </c>
      <c r="I5910">
        <f>IF(Table3_1[[#This Row],[Status]]="Hired",1,0)</f>
        <v>1</v>
      </c>
      <c r="J5910" t="b">
        <f>OR((Table3_1[[#This Row],[Offered Salary]]&lt;$O$27),(Table3_1[[#This Row],[Offered Salary]]&gt;$O$28))</f>
        <v>1</v>
      </c>
      <c r="K5910" t="str">
        <f>IF(Table3_1[[#This Row],[Offered Salary]]&lt;$O$27,"Low",IF(Table3_1[[#This Row],[Offered Salary]]&gt;$O$28,"High",""))</f>
        <v>Low</v>
      </c>
      <c r="L5910" s="6">
        <f>((Table3_1[[#This Row],[Offered Salary]]-$O$25)/$O$26)</f>
        <v>-1.3537260387925849</v>
      </c>
    </row>
    <row r="5911" spans="1:12" x14ac:dyDescent="0.3">
      <c r="A5911">
        <v>785456</v>
      </c>
      <c r="B5911" s="2">
        <v>41815</v>
      </c>
      <c r="C5911" s="3">
        <v>0.57747685185185182</v>
      </c>
      <c r="D5911" t="s">
        <v>31</v>
      </c>
      <c r="E5911" t="s">
        <v>29</v>
      </c>
      <c r="F5911" t="s">
        <v>13</v>
      </c>
      <c r="G5911" t="s">
        <v>10</v>
      </c>
      <c r="H5911">
        <v>86570</v>
      </c>
      <c r="I5911">
        <f>IF(Table3_1[[#This Row],[Status]]="Hired",1,0)</f>
        <v>1</v>
      </c>
      <c r="J5911" t="b">
        <f>OR((Table3_1[[#This Row],[Offered Salary]]&lt;$O$27),(Table3_1[[#This Row],[Offered Salary]]&gt;$O$28))</f>
        <v>0</v>
      </c>
      <c r="K5911" t="str">
        <f>IF(Table3_1[[#This Row],[Offered Salary]]&lt;$O$27,"Low",IF(Table3_1[[#This Row],[Offered Salary]]&gt;$O$28,"High",""))</f>
        <v/>
      </c>
      <c r="L5911" s="6">
        <f>((Table3_1[[#This Row],[Offered Salary]]-$O$25)/$O$26)</f>
        <v>1.2681028917482653</v>
      </c>
    </row>
    <row r="5912" spans="1:12" x14ac:dyDescent="0.3">
      <c r="A5912">
        <v>691723</v>
      </c>
      <c r="B5912" s="2">
        <v>41815</v>
      </c>
      <c r="C5912" s="3">
        <v>0.57729166666666665</v>
      </c>
      <c r="D5912" t="s">
        <v>31</v>
      </c>
      <c r="E5912" t="s">
        <v>29</v>
      </c>
      <c r="F5912" t="s">
        <v>13</v>
      </c>
      <c r="G5912" t="s">
        <v>10</v>
      </c>
      <c r="H5912">
        <v>19026</v>
      </c>
      <c r="I5912">
        <f>IF(Table3_1[[#This Row],[Status]]="Hired",1,0)</f>
        <v>1</v>
      </c>
      <c r="J5912" t="b">
        <f>OR((Table3_1[[#This Row],[Offered Salary]]&lt;$O$27),(Table3_1[[#This Row],[Offered Salary]]&gt;$O$28))</f>
        <v>0</v>
      </c>
      <c r="K5912" t="str">
        <f>IF(Table3_1[[#This Row],[Offered Salary]]&lt;$O$27,"Low",IF(Table3_1[[#This Row],[Offered Salary]]&gt;$O$28,"High",""))</f>
        <v/>
      </c>
      <c r="L5912" s="6">
        <f>((Table3_1[[#This Row],[Offered Salary]]-$O$25)/$O$26)</f>
        <v>-1.0730720435969996</v>
      </c>
    </row>
    <row r="5913" spans="1:12" x14ac:dyDescent="0.3">
      <c r="A5913">
        <v>102892</v>
      </c>
      <c r="B5913" s="2">
        <v>41824</v>
      </c>
      <c r="C5913" s="3">
        <v>0.92792824074074076</v>
      </c>
      <c r="D5913" t="s">
        <v>31</v>
      </c>
      <c r="E5913" t="s">
        <v>29</v>
      </c>
      <c r="F5913" t="s">
        <v>13</v>
      </c>
      <c r="G5913" t="s">
        <v>10</v>
      </c>
      <c r="H5913">
        <v>58567</v>
      </c>
      <c r="I5913">
        <f>IF(Table3_1[[#This Row],[Status]]="Hired",1,0)</f>
        <v>1</v>
      </c>
      <c r="J5913" t="b">
        <f>OR((Table3_1[[#This Row],[Offered Salary]]&lt;$O$27),(Table3_1[[#This Row],[Offered Salary]]&gt;$O$28))</f>
        <v>0</v>
      </c>
      <c r="K5913" t="str">
        <f>IF(Table3_1[[#This Row],[Offered Salary]]&lt;$O$27,"Low",IF(Table3_1[[#This Row],[Offered Salary]]&gt;$O$28,"High",""))</f>
        <v/>
      </c>
      <c r="L5913" s="6">
        <f>((Table3_1[[#This Row],[Offered Salary]]-$O$25)/$O$26)</f>
        <v>0.29747749623610359</v>
      </c>
    </row>
    <row r="5914" spans="1:12" x14ac:dyDescent="0.3">
      <c r="A5914">
        <v>268788</v>
      </c>
      <c r="B5914" s="2">
        <v>41824</v>
      </c>
      <c r="C5914" s="3">
        <v>0.92956018518518524</v>
      </c>
      <c r="D5914" t="s">
        <v>31</v>
      </c>
      <c r="E5914" t="s">
        <v>29</v>
      </c>
      <c r="F5914" t="s">
        <v>13</v>
      </c>
      <c r="G5914" t="s">
        <v>10</v>
      </c>
      <c r="H5914">
        <v>50833</v>
      </c>
      <c r="I5914">
        <f>IF(Table3_1[[#This Row],[Status]]="Hired",1,0)</f>
        <v>1</v>
      </c>
      <c r="J5914" t="b">
        <f>OR((Table3_1[[#This Row],[Offered Salary]]&lt;$O$27),(Table3_1[[#This Row],[Offered Salary]]&gt;$O$28))</f>
        <v>0</v>
      </c>
      <c r="K5914" t="str">
        <f>IF(Table3_1[[#This Row],[Offered Salary]]&lt;$O$27,"Low",IF(Table3_1[[#This Row],[Offered Salary]]&gt;$O$28,"High",""))</f>
        <v/>
      </c>
      <c r="L5914" s="6">
        <f>((Table3_1[[#This Row],[Offered Salary]]-$O$25)/$O$26)</f>
        <v>2.9405617905529733E-2</v>
      </c>
    </row>
    <row r="5915" spans="1:12" x14ac:dyDescent="0.3">
      <c r="A5915">
        <v>785223</v>
      </c>
      <c r="B5915" s="2">
        <v>41824</v>
      </c>
      <c r="C5915" s="3">
        <v>0.92986111111111114</v>
      </c>
      <c r="D5915" t="s">
        <v>31</v>
      </c>
      <c r="E5915" t="s">
        <v>29</v>
      </c>
      <c r="F5915" t="s">
        <v>13</v>
      </c>
      <c r="G5915" t="s">
        <v>10</v>
      </c>
      <c r="H5915">
        <v>54785</v>
      </c>
      <c r="I5915">
        <f>IF(Table3_1[[#This Row],[Status]]="Hired",1,0)</f>
        <v>1</v>
      </c>
      <c r="J5915" t="b">
        <f>OR((Table3_1[[#This Row],[Offered Salary]]&lt;$O$27),(Table3_1[[#This Row],[Offered Salary]]&gt;$O$28))</f>
        <v>0</v>
      </c>
      <c r="K5915" t="str">
        <f>IF(Table3_1[[#This Row],[Offered Salary]]&lt;$O$27,"Low",IF(Table3_1[[#This Row],[Offered Salary]]&gt;$O$28,"High",""))</f>
        <v/>
      </c>
      <c r="L5915" s="6">
        <f>((Table3_1[[#This Row],[Offered Salary]]-$O$25)/$O$26)</f>
        <v>0.16638778278300942</v>
      </c>
    </row>
    <row r="5916" spans="1:12" x14ac:dyDescent="0.3">
      <c r="A5916">
        <v>203331</v>
      </c>
      <c r="B5916" s="2">
        <v>41824</v>
      </c>
      <c r="C5916" s="3">
        <v>0.93131944444444448</v>
      </c>
      <c r="D5916" t="s">
        <v>31</v>
      </c>
      <c r="E5916" t="s">
        <v>29</v>
      </c>
      <c r="F5916" t="s">
        <v>13</v>
      </c>
      <c r="G5916" t="s">
        <v>10</v>
      </c>
      <c r="H5916">
        <v>91183</v>
      </c>
      <c r="I5916">
        <f>IF(Table3_1[[#This Row],[Status]]="Hired",1,0)</f>
        <v>1</v>
      </c>
      <c r="J5916" t="b">
        <f>OR((Table3_1[[#This Row],[Offered Salary]]&lt;$O$27),(Table3_1[[#This Row],[Offered Salary]]&gt;$O$28))</f>
        <v>0</v>
      </c>
      <c r="K5916" t="str">
        <f>IF(Table3_1[[#This Row],[Offered Salary]]&lt;$O$27,"Low",IF(Table3_1[[#This Row],[Offered Salary]]&gt;$O$28,"High",""))</f>
        <v/>
      </c>
      <c r="L5916" s="6">
        <f>((Table3_1[[#This Row],[Offered Salary]]-$O$25)/$O$26)</f>
        <v>1.4279962942229145</v>
      </c>
    </row>
    <row r="5917" spans="1:12" x14ac:dyDescent="0.3">
      <c r="A5917">
        <v>796985</v>
      </c>
      <c r="B5917" s="2">
        <v>41828</v>
      </c>
      <c r="C5917" s="3">
        <v>0.40644675925925927</v>
      </c>
      <c r="D5917" t="s">
        <v>31</v>
      </c>
      <c r="E5917" t="s">
        <v>29</v>
      </c>
      <c r="F5917" t="s">
        <v>13</v>
      </c>
      <c r="G5917" t="s">
        <v>10</v>
      </c>
      <c r="H5917">
        <v>26447</v>
      </c>
      <c r="I5917">
        <f>IF(Table3_1[[#This Row],[Status]]="Hired",1,0)</f>
        <v>1</v>
      </c>
      <c r="J5917" t="b">
        <f>OR((Table3_1[[#This Row],[Offered Salary]]&lt;$O$27),(Table3_1[[#This Row],[Offered Salary]]&gt;$O$28))</f>
        <v>0</v>
      </c>
      <c r="K5917" t="str">
        <f>IF(Table3_1[[#This Row],[Offered Salary]]&lt;$O$27,"Low",IF(Table3_1[[#This Row],[Offered Salary]]&gt;$O$28,"High",""))</f>
        <v/>
      </c>
      <c r="L5917" s="6">
        <f>((Table3_1[[#This Row],[Offered Salary]]-$O$25)/$O$26)</f>
        <v>-0.81584920818308859</v>
      </c>
    </row>
    <row r="5918" spans="1:12" x14ac:dyDescent="0.3">
      <c r="A5918">
        <v>870348</v>
      </c>
      <c r="B5918" s="2">
        <v>41829</v>
      </c>
      <c r="C5918" s="3">
        <v>0.91216435185185185</v>
      </c>
      <c r="D5918" t="s">
        <v>31</v>
      </c>
      <c r="E5918" t="s">
        <v>29</v>
      </c>
      <c r="F5918" t="s">
        <v>13</v>
      </c>
      <c r="G5918" t="s">
        <v>10</v>
      </c>
      <c r="H5918">
        <v>60185</v>
      </c>
      <c r="I5918">
        <f>IF(Table3_1[[#This Row],[Status]]="Hired",1,0)</f>
        <v>1</v>
      </c>
      <c r="J5918" t="b">
        <f>OR((Table3_1[[#This Row],[Offered Salary]]&lt;$O$27),(Table3_1[[#This Row],[Offered Salary]]&gt;$O$28))</f>
        <v>0</v>
      </c>
      <c r="K5918" t="str">
        <f>IF(Table3_1[[#This Row],[Offered Salary]]&lt;$O$27,"Low",IF(Table3_1[[#This Row],[Offered Salary]]&gt;$O$28,"High",""))</f>
        <v/>
      </c>
      <c r="L5918" s="6">
        <f>((Table3_1[[#This Row],[Offered Salary]]-$O$25)/$O$26)</f>
        <v>0.35355976920466686</v>
      </c>
    </row>
    <row r="5919" spans="1:12" x14ac:dyDescent="0.3">
      <c r="A5919">
        <v>32896</v>
      </c>
      <c r="B5919" s="2">
        <v>41829</v>
      </c>
      <c r="C5919" s="3">
        <v>0.91413194444444446</v>
      </c>
      <c r="D5919" t="s">
        <v>31</v>
      </c>
      <c r="E5919" t="s">
        <v>29</v>
      </c>
      <c r="F5919" t="s">
        <v>13</v>
      </c>
      <c r="G5919" t="s">
        <v>10</v>
      </c>
      <c r="H5919">
        <v>95263</v>
      </c>
      <c r="I5919">
        <f>IF(Table3_1[[#This Row],[Status]]="Hired",1,0)</f>
        <v>1</v>
      </c>
      <c r="J5919" t="b">
        <f>OR((Table3_1[[#This Row],[Offered Salary]]&lt;$O$27),(Table3_1[[#This Row],[Offered Salary]]&gt;$O$28))</f>
        <v>0</v>
      </c>
      <c r="K5919" t="str">
        <f>IF(Table3_1[[#This Row],[Offered Salary]]&lt;$O$27,"Low",IF(Table3_1[[#This Row],[Offered Salary]]&gt;$O$28,"High",""))</f>
        <v/>
      </c>
      <c r="L5919" s="6">
        <f>((Table3_1[[#This Row],[Offered Salary]]-$O$25)/$O$26)</f>
        <v>1.569415128408167</v>
      </c>
    </row>
    <row r="5920" spans="1:12" x14ac:dyDescent="0.3">
      <c r="A5920">
        <v>70696</v>
      </c>
      <c r="B5920" s="2">
        <v>41816</v>
      </c>
      <c r="C5920" s="3">
        <v>0.75905092592592593</v>
      </c>
      <c r="D5920" t="s">
        <v>31</v>
      </c>
      <c r="E5920" t="s">
        <v>27</v>
      </c>
      <c r="F5920" t="s">
        <v>17</v>
      </c>
      <c r="G5920" t="s">
        <v>5</v>
      </c>
      <c r="H5920">
        <v>65265</v>
      </c>
      <c r="I5920">
        <f>IF(Table3_1[[#This Row],[Status]]="Hired",1,0)</f>
        <v>1</v>
      </c>
      <c r="J5920" t="b">
        <f>OR((Table3_1[[#This Row],[Offered Salary]]&lt;$O$27),(Table3_1[[#This Row],[Offered Salary]]&gt;$O$28))</f>
        <v>0</v>
      </c>
      <c r="K5920" t="str">
        <f>IF(Table3_1[[#This Row],[Offered Salary]]&lt;$O$27,"Low",IF(Table3_1[[#This Row],[Offered Salary]]&gt;$O$28,"High",""))</f>
        <v/>
      </c>
      <c r="L5920" s="6">
        <f>((Table3_1[[#This Row],[Offered Salary]]-$O$25)/$O$26)</f>
        <v>0.52964008235689275</v>
      </c>
    </row>
    <row r="5921" spans="1:12" x14ac:dyDescent="0.3">
      <c r="A5921">
        <v>313499</v>
      </c>
      <c r="B5921" s="2">
        <v>41825</v>
      </c>
      <c r="C5921" s="3">
        <v>0.78053240740740737</v>
      </c>
      <c r="D5921" t="s">
        <v>31</v>
      </c>
      <c r="E5921" t="s">
        <v>29</v>
      </c>
      <c r="F5921" t="s">
        <v>17</v>
      </c>
      <c r="G5921" t="s">
        <v>5</v>
      </c>
      <c r="H5921">
        <v>61897</v>
      </c>
      <c r="I5921">
        <f>IF(Table3_1[[#This Row],[Status]]="Hired",1,0)</f>
        <v>1</v>
      </c>
      <c r="J5921" t="b">
        <f>OR((Table3_1[[#This Row],[Offered Salary]]&lt;$O$27),(Table3_1[[#This Row],[Offered Salary]]&gt;$O$28))</f>
        <v>0</v>
      </c>
      <c r="K5921" t="str">
        <f>IF(Table3_1[[#This Row],[Offered Salary]]&lt;$O$27,"Low",IF(Table3_1[[#This Row],[Offered Salary]]&gt;$O$28,"High",""))</f>
        <v/>
      </c>
      <c r="L5921" s="6">
        <f>((Table3_1[[#This Row],[Offered Salary]]-$O$25)/$O$26)</f>
        <v>0.41290022119612568</v>
      </c>
    </row>
    <row r="5922" spans="1:12" x14ac:dyDescent="0.3">
      <c r="A5922">
        <v>725901</v>
      </c>
      <c r="B5922" s="2">
        <v>41840</v>
      </c>
      <c r="C5922" s="3">
        <v>0.51489583333333333</v>
      </c>
      <c r="D5922" t="s">
        <v>31</v>
      </c>
      <c r="E5922" t="s">
        <v>27</v>
      </c>
      <c r="F5922" t="s">
        <v>17</v>
      </c>
      <c r="G5922" t="s">
        <v>5</v>
      </c>
      <c r="H5922">
        <v>68070</v>
      </c>
      <c r="I5922">
        <f>IF(Table3_1[[#This Row],[Status]]="Hired",1,0)</f>
        <v>1</v>
      </c>
      <c r="J5922" t="b">
        <f>OR((Table3_1[[#This Row],[Offered Salary]]&lt;$O$27),(Table3_1[[#This Row],[Offered Salary]]&gt;$O$28))</f>
        <v>0</v>
      </c>
      <c r="K5922" t="str">
        <f>IF(Table3_1[[#This Row],[Offered Salary]]&lt;$O$27,"Low",IF(Table3_1[[#This Row],[Offered Salary]]&gt;$O$28,"High",""))</f>
        <v/>
      </c>
      <c r="L5922" s="6">
        <f>((Table3_1[[#This Row],[Offered Salary]]-$O$25)/$O$26)</f>
        <v>0.62686553085925367</v>
      </c>
    </row>
    <row r="5923" spans="1:12" x14ac:dyDescent="0.3">
      <c r="A5923">
        <v>295258</v>
      </c>
      <c r="B5923" s="2">
        <v>41840</v>
      </c>
      <c r="C5923" s="3">
        <v>0.51635416666666667</v>
      </c>
      <c r="D5923" t="s">
        <v>31</v>
      </c>
      <c r="E5923" t="s">
        <v>27</v>
      </c>
      <c r="F5923" t="s">
        <v>17</v>
      </c>
      <c r="G5923" t="s">
        <v>5</v>
      </c>
      <c r="H5923">
        <v>8444</v>
      </c>
      <c r="I5923">
        <f>IF(Table3_1[[#This Row],[Status]]="Hired",1,0)</f>
        <v>1</v>
      </c>
      <c r="J5923" t="b">
        <f>OR((Table3_1[[#This Row],[Offered Salary]]&lt;$O$27),(Table3_1[[#This Row],[Offered Salary]]&gt;$O$28))</f>
        <v>1</v>
      </c>
      <c r="K5923" t="str">
        <f>IF(Table3_1[[#This Row],[Offered Salary]]&lt;$O$27,"Low",IF(Table3_1[[#This Row],[Offered Salary]]&gt;$O$28,"High",""))</f>
        <v>Low</v>
      </c>
      <c r="L5923" s="6">
        <f>((Table3_1[[#This Row],[Offered Salary]]-$O$25)/$O$26)</f>
        <v>-1.4398598140255143</v>
      </c>
    </row>
    <row r="5924" spans="1:12" x14ac:dyDescent="0.3">
      <c r="A5924">
        <v>886674</v>
      </c>
      <c r="B5924" s="2">
        <v>41815</v>
      </c>
      <c r="C5924" s="3">
        <v>0.5414930555555556</v>
      </c>
      <c r="D5924" t="s">
        <v>31</v>
      </c>
      <c r="E5924" t="s">
        <v>28</v>
      </c>
      <c r="F5924" t="s">
        <v>17</v>
      </c>
      <c r="G5924" t="s">
        <v>7</v>
      </c>
      <c r="H5924">
        <v>90690</v>
      </c>
      <c r="I5924">
        <f>IF(Table3_1[[#This Row],[Status]]="Hired",1,0)</f>
        <v>1</v>
      </c>
      <c r="J5924" t="b">
        <f>OR((Table3_1[[#This Row],[Offered Salary]]&lt;$O$27),(Table3_1[[#This Row],[Offered Salary]]&gt;$O$28))</f>
        <v>0</v>
      </c>
      <c r="K5924" t="str">
        <f>IF(Table3_1[[#This Row],[Offered Salary]]&lt;$O$27,"Low",IF(Table3_1[[#This Row],[Offered Salary]]&gt;$O$28,"High",""))</f>
        <v/>
      </c>
      <c r="L5924" s="6">
        <f>((Table3_1[[#This Row],[Offered Salary]]-$O$25)/$O$26)</f>
        <v>1.4109081850921965</v>
      </c>
    </row>
    <row r="5925" spans="1:12" x14ac:dyDescent="0.3">
      <c r="A5925">
        <v>12882</v>
      </c>
      <c r="B5925" s="2">
        <v>41815</v>
      </c>
      <c r="C5925" s="3">
        <v>0.54224537037037035</v>
      </c>
      <c r="D5925" t="s">
        <v>31</v>
      </c>
      <c r="E5925" t="s">
        <v>28</v>
      </c>
      <c r="F5925" t="s">
        <v>17</v>
      </c>
      <c r="G5925" t="s">
        <v>7</v>
      </c>
      <c r="H5925">
        <v>43137</v>
      </c>
      <c r="I5925">
        <f>IF(Table3_1[[#This Row],[Status]]="Hired",1,0)</f>
        <v>1</v>
      </c>
      <c r="J5925" t="b">
        <f>OR((Table3_1[[#This Row],[Offered Salary]]&lt;$O$27),(Table3_1[[#This Row],[Offered Salary]]&gt;$O$28))</f>
        <v>0</v>
      </c>
      <c r="K5925" t="str">
        <f>IF(Table3_1[[#This Row],[Offered Salary]]&lt;$O$27,"Low",IF(Table3_1[[#This Row],[Offered Salary]]&gt;$O$28,"High",""))</f>
        <v/>
      </c>
      <c r="L5925" s="6">
        <f>((Table3_1[[#This Row],[Offered Salary]]-$O$25)/$O$26)</f>
        <v>-0.2373491242242991</v>
      </c>
    </row>
    <row r="5926" spans="1:12" x14ac:dyDescent="0.3">
      <c r="A5926">
        <v>196817</v>
      </c>
      <c r="B5926" s="2">
        <v>41831</v>
      </c>
      <c r="C5926" s="3">
        <v>0.80002314814814812</v>
      </c>
      <c r="D5926" t="s">
        <v>31</v>
      </c>
      <c r="E5926" t="s">
        <v>27</v>
      </c>
      <c r="F5926" t="s">
        <v>17</v>
      </c>
      <c r="G5926" t="s">
        <v>7</v>
      </c>
      <c r="H5926">
        <v>91721</v>
      </c>
      <c r="I5926">
        <f>IF(Table3_1[[#This Row],[Status]]="Hired",1,0)</f>
        <v>1</v>
      </c>
      <c r="J5926" t="b">
        <f>OR((Table3_1[[#This Row],[Offered Salary]]&lt;$O$27),(Table3_1[[#This Row],[Offered Salary]]&gt;$O$28))</f>
        <v>0</v>
      </c>
      <c r="K5926" t="str">
        <f>IF(Table3_1[[#This Row],[Offered Salary]]&lt;$O$27,"Low",IF(Table3_1[[#This Row],[Offered Salary]]&gt;$O$28,"High",""))</f>
        <v/>
      </c>
      <c r="L5926" s="6">
        <f>((Table3_1[[#This Row],[Offered Salary]]-$O$25)/$O$26)</f>
        <v>1.4466441699071464</v>
      </c>
    </row>
    <row r="5927" spans="1:12" x14ac:dyDescent="0.3">
      <c r="A5927">
        <v>261079</v>
      </c>
      <c r="B5927" s="2">
        <v>41879</v>
      </c>
      <c r="C5927" s="3">
        <v>0.40406249999999999</v>
      </c>
      <c r="D5927" t="s">
        <v>31</v>
      </c>
      <c r="E5927" t="s">
        <v>27</v>
      </c>
      <c r="F5927" t="s">
        <v>18</v>
      </c>
      <c r="G5927" t="s">
        <v>8</v>
      </c>
      <c r="H5927">
        <v>11284</v>
      </c>
      <c r="I5927">
        <f>IF(Table3_1[[#This Row],[Status]]="Hired",1,0)</f>
        <v>1</v>
      </c>
      <c r="J5927" t="b">
        <f>OR((Table3_1[[#This Row],[Offered Salary]]&lt;$O$27),(Table3_1[[#This Row],[Offered Salary]]&gt;$O$28))</f>
        <v>1</v>
      </c>
      <c r="K5927" t="str">
        <f>IF(Table3_1[[#This Row],[Offered Salary]]&lt;$O$27,"Low",IF(Table3_1[[#This Row],[Offered Salary]]&gt;$O$28,"High",""))</f>
        <v>Low</v>
      </c>
      <c r="L5927" s="6">
        <f>((Table3_1[[#This Row],[Offered Salary]]-$O$25)/$O$26)</f>
        <v>-1.3414212137593093</v>
      </c>
    </row>
    <row r="5928" spans="1:12" x14ac:dyDescent="0.3">
      <c r="A5928">
        <v>46106</v>
      </c>
      <c r="B5928" s="2">
        <v>41879</v>
      </c>
      <c r="C5928" s="3">
        <v>0.40653935185185186</v>
      </c>
      <c r="D5928" t="s">
        <v>31</v>
      </c>
      <c r="E5928" t="s">
        <v>29</v>
      </c>
      <c r="F5928" t="s">
        <v>18</v>
      </c>
      <c r="G5928" t="s">
        <v>8</v>
      </c>
      <c r="H5928">
        <v>26673</v>
      </c>
      <c r="I5928">
        <f>IF(Table3_1[[#This Row],[Status]]="Hired",1,0)</f>
        <v>1</v>
      </c>
      <c r="J5928" t="b">
        <f>OR((Table3_1[[#This Row],[Offered Salary]]&lt;$O$27),(Table3_1[[#This Row],[Offered Salary]]&gt;$O$28))</f>
        <v>0</v>
      </c>
      <c r="K5928" t="str">
        <f>IF(Table3_1[[#This Row],[Offered Salary]]&lt;$O$27,"Low",IF(Table3_1[[#This Row],[Offered Salary]]&gt;$O$28,"High",""))</f>
        <v/>
      </c>
      <c r="L5928" s="6">
        <f>((Table3_1[[#This Row],[Offered Salary]]-$O$25)/$O$26)</f>
        <v>-0.80801571393655247</v>
      </c>
    </row>
    <row r="5929" spans="1:12" x14ac:dyDescent="0.3">
      <c r="A5929">
        <v>877228</v>
      </c>
      <c r="B5929" s="2">
        <v>41879</v>
      </c>
      <c r="C5929" s="3">
        <v>0.40687499999999999</v>
      </c>
      <c r="D5929" t="s">
        <v>31</v>
      </c>
      <c r="E5929" t="s">
        <v>27</v>
      </c>
      <c r="F5929" t="s">
        <v>18</v>
      </c>
      <c r="G5929" t="s">
        <v>8</v>
      </c>
      <c r="H5929">
        <v>43570</v>
      </c>
      <c r="I5929">
        <f>IF(Table3_1[[#This Row],[Status]]="Hired",1,0)</f>
        <v>1</v>
      </c>
      <c r="J5929" t="b">
        <f>OR((Table3_1[[#This Row],[Offered Salary]]&lt;$O$27),(Table3_1[[#This Row],[Offered Salary]]&gt;$O$28))</f>
        <v>0</v>
      </c>
      <c r="K5929" t="str">
        <f>IF(Table3_1[[#This Row],[Offered Salary]]&lt;$O$27,"Low",IF(Table3_1[[#This Row],[Offered Salary]]&gt;$O$28,"High",""))</f>
        <v/>
      </c>
      <c r="L5929" s="6">
        <f>((Table3_1[[#This Row],[Offered Salary]]-$O$25)/$O$26)</f>
        <v>-0.22234070383159954</v>
      </c>
    </row>
    <row r="5930" spans="1:12" x14ac:dyDescent="0.3">
      <c r="A5930">
        <v>882530</v>
      </c>
      <c r="B5930" s="2">
        <v>41760</v>
      </c>
      <c r="C5930" s="3">
        <v>0.15189814814814814</v>
      </c>
      <c r="D5930" t="s">
        <v>30</v>
      </c>
      <c r="E5930" t="s">
        <v>27</v>
      </c>
      <c r="F5930" t="s">
        <v>20</v>
      </c>
      <c r="G5930" t="s">
        <v>4</v>
      </c>
      <c r="H5930">
        <v>73635</v>
      </c>
      <c r="I5930">
        <f>IF(Table3_1[[#This Row],[Status]]="Hired",1,0)</f>
        <v>0</v>
      </c>
      <c r="J5930" t="b">
        <f>OR((Table3_1[[#This Row],[Offered Salary]]&lt;$O$27),(Table3_1[[#This Row],[Offered Salary]]&gt;$O$28))</f>
        <v>0</v>
      </c>
      <c r="K5930" t="str">
        <f>IF(Table3_1[[#This Row],[Offered Salary]]&lt;$O$27,"Low",IF(Table3_1[[#This Row],[Offered Salary]]&gt;$O$28,"High",""))</f>
        <v/>
      </c>
      <c r="L5930" s="6">
        <f>((Table3_1[[#This Row],[Offered Salary]]-$O$25)/$O$26)</f>
        <v>0.81975666131046188</v>
      </c>
    </row>
    <row r="5931" spans="1:12" x14ac:dyDescent="0.3">
      <c r="A5931">
        <v>767744</v>
      </c>
      <c r="B5931" s="2">
        <v>41768</v>
      </c>
      <c r="C5931" s="3">
        <v>0.66396990740740736</v>
      </c>
      <c r="D5931" t="s">
        <v>31</v>
      </c>
      <c r="E5931" t="s">
        <v>27</v>
      </c>
      <c r="F5931" t="s">
        <v>20</v>
      </c>
      <c r="G5931" t="s">
        <v>10</v>
      </c>
      <c r="H5931">
        <v>57627</v>
      </c>
      <c r="I5931">
        <f>IF(Table3_1[[#This Row],[Status]]="Hired",1,0)</f>
        <v>1</v>
      </c>
      <c r="J5931" t="b">
        <f>OR((Table3_1[[#This Row],[Offered Salary]]&lt;$O$27),(Table3_1[[#This Row],[Offered Salary]]&gt;$O$28))</f>
        <v>0</v>
      </c>
      <c r="K5931" t="str">
        <f>IF(Table3_1[[#This Row],[Offered Salary]]&lt;$O$27,"Low",IF(Table3_1[[#This Row],[Offered Salary]]&gt;$O$28,"High",""))</f>
        <v/>
      </c>
      <c r="L5931" s="6">
        <f>((Table3_1[[#This Row],[Offered Salary]]-$O$25)/$O$26)</f>
        <v>0.2648957060071484</v>
      </c>
    </row>
    <row r="5932" spans="1:12" x14ac:dyDescent="0.3">
      <c r="A5932">
        <v>830066</v>
      </c>
      <c r="B5932" s="2">
        <v>41768</v>
      </c>
      <c r="C5932" s="3">
        <v>0.66476851851851848</v>
      </c>
      <c r="D5932" t="s">
        <v>31</v>
      </c>
      <c r="E5932" t="s">
        <v>29</v>
      </c>
      <c r="F5932" t="s">
        <v>20</v>
      </c>
      <c r="G5932" t="s">
        <v>10</v>
      </c>
      <c r="H5932">
        <v>23224</v>
      </c>
      <c r="I5932">
        <f>IF(Table3_1[[#This Row],[Status]]="Hired",1,0)</f>
        <v>1</v>
      </c>
      <c r="J5932" t="b">
        <f>OR((Table3_1[[#This Row],[Offered Salary]]&lt;$O$27),(Table3_1[[#This Row],[Offered Salary]]&gt;$O$28))</f>
        <v>0</v>
      </c>
      <c r="K5932" t="str">
        <f>IF(Table3_1[[#This Row],[Offered Salary]]&lt;$O$27,"Low",IF(Table3_1[[#This Row],[Offered Salary]]&gt;$O$28,"High",""))</f>
        <v/>
      </c>
      <c r="L5932" s="6">
        <f>((Table3_1[[#This Row],[Offered Salary]]-$O$25)/$O$26)</f>
        <v>-0.92756315489364449</v>
      </c>
    </row>
    <row r="5933" spans="1:12" x14ac:dyDescent="0.3">
      <c r="A5933">
        <v>498165</v>
      </c>
      <c r="B5933" s="2">
        <v>41766</v>
      </c>
      <c r="C5933" s="3">
        <v>0.73478009259259258</v>
      </c>
      <c r="D5933" t="s">
        <v>30</v>
      </c>
      <c r="E5933" t="s">
        <v>29</v>
      </c>
      <c r="F5933" t="s">
        <v>20</v>
      </c>
      <c r="G5933" t="s">
        <v>6</v>
      </c>
      <c r="H5933">
        <v>37374</v>
      </c>
      <c r="I5933">
        <f>IF(Table3_1[[#This Row],[Status]]="Hired",1,0)</f>
        <v>0</v>
      </c>
      <c r="J5933" t="b">
        <f>OR((Table3_1[[#This Row],[Offered Salary]]&lt;$O$27),(Table3_1[[#This Row],[Offered Salary]]&gt;$O$28))</f>
        <v>0</v>
      </c>
      <c r="K5933" t="str">
        <f>IF(Table3_1[[#This Row],[Offered Salary]]&lt;$O$27,"Low",IF(Table3_1[[#This Row],[Offered Salary]]&gt;$O$28,"High",""))</f>
        <v/>
      </c>
      <c r="L5933" s="6">
        <f>((Table3_1[[#This Row],[Offered Salary]]-$O$25)/$O$26)</f>
        <v>-0.43710322751096797</v>
      </c>
    </row>
    <row r="5934" spans="1:12" x14ac:dyDescent="0.3">
      <c r="A5934">
        <v>255214</v>
      </c>
      <c r="B5934" s="2">
        <v>41879</v>
      </c>
      <c r="C5934" s="3">
        <v>0.72969907407407408</v>
      </c>
      <c r="D5934" t="s">
        <v>30</v>
      </c>
      <c r="E5934" t="s">
        <v>27</v>
      </c>
      <c r="F5934" t="s">
        <v>16</v>
      </c>
      <c r="G5934" t="s">
        <v>2</v>
      </c>
      <c r="H5934">
        <v>55392</v>
      </c>
      <c r="I5934">
        <f>IF(Table3_1[[#This Row],[Status]]="Hired",1,0)</f>
        <v>0</v>
      </c>
      <c r="J5934" t="b">
        <f>OR((Table3_1[[#This Row],[Offered Salary]]&lt;$O$27),(Table3_1[[#This Row],[Offered Salary]]&gt;$O$28))</f>
        <v>0</v>
      </c>
      <c r="K5934" t="str">
        <f>IF(Table3_1[[#This Row],[Offered Salary]]&lt;$O$27,"Low",IF(Table3_1[[#This Row],[Offered Salary]]&gt;$O$28,"High",""))</f>
        <v/>
      </c>
      <c r="L5934" s="6">
        <f>((Table3_1[[#This Row],[Offered Salary]]-$O$25)/$O$26)</f>
        <v>0.18742730051596238</v>
      </c>
    </row>
    <row r="5935" spans="1:12" x14ac:dyDescent="0.3">
      <c r="A5935">
        <v>814175</v>
      </c>
      <c r="B5935" s="2">
        <v>41879</v>
      </c>
      <c r="C5935" s="3">
        <v>0.55718749999999995</v>
      </c>
      <c r="D5935" t="s">
        <v>31</v>
      </c>
      <c r="E5935" t="s">
        <v>29</v>
      </c>
      <c r="F5935" t="s">
        <v>12</v>
      </c>
      <c r="G5935" t="s">
        <v>10</v>
      </c>
      <c r="H5935">
        <v>90779</v>
      </c>
      <c r="I5935">
        <f>IF(Table3_1[[#This Row],[Status]]="Hired",1,0)</f>
        <v>1</v>
      </c>
      <c r="J5935" t="b">
        <f>OR((Table3_1[[#This Row],[Offered Salary]]&lt;$O$27),(Table3_1[[#This Row],[Offered Salary]]&gt;$O$28))</f>
        <v>0</v>
      </c>
      <c r="K5935" t="str">
        <f>IF(Table3_1[[#This Row],[Offered Salary]]&lt;$O$27,"Low",IF(Table3_1[[#This Row],[Offered Salary]]&gt;$O$28,"High",""))</f>
        <v/>
      </c>
      <c r="L5935" s="6">
        <f>((Table3_1[[#This Row],[Offered Salary]]-$O$25)/$O$26)</f>
        <v>1.4139930567202572</v>
      </c>
    </row>
    <row r="5936" spans="1:12" x14ac:dyDescent="0.3">
      <c r="A5936">
        <v>61325</v>
      </c>
      <c r="B5936" s="2">
        <v>41880</v>
      </c>
      <c r="C5936" s="3">
        <v>0.60453703703703698</v>
      </c>
      <c r="D5936" t="s">
        <v>31</v>
      </c>
      <c r="E5936" t="s">
        <v>27</v>
      </c>
      <c r="F5936" t="s">
        <v>12</v>
      </c>
      <c r="G5936" t="s">
        <v>10</v>
      </c>
      <c r="H5936">
        <v>73321</v>
      </c>
      <c r="I5936">
        <f>IF(Table3_1[[#This Row],[Status]]="Hired",1,0)</f>
        <v>1</v>
      </c>
      <c r="J5936" t="b">
        <f>OR((Table3_1[[#This Row],[Offered Salary]]&lt;$O$27),(Table3_1[[#This Row],[Offered Salary]]&gt;$O$28))</f>
        <v>0</v>
      </c>
      <c r="K5936" t="str">
        <f>IF(Table3_1[[#This Row],[Offered Salary]]&lt;$O$27,"Low",IF(Table3_1[[#This Row],[Offered Salary]]&gt;$O$28,"High",""))</f>
        <v/>
      </c>
      <c r="L5936" s="6">
        <f>((Table3_1[[#This Row],[Offered Salary]]-$O$25)/$O$26)</f>
        <v>0.80887295691483208</v>
      </c>
    </row>
    <row r="5937" spans="1:12" x14ac:dyDescent="0.3">
      <c r="A5937">
        <v>947494</v>
      </c>
      <c r="B5937" s="2">
        <v>41770</v>
      </c>
      <c r="C5937" s="3">
        <v>0.56089120370370371</v>
      </c>
      <c r="D5937" t="s">
        <v>31</v>
      </c>
      <c r="E5937" t="s">
        <v>29</v>
      </c>
      <c r="F5937" t="s">
        <v>20</v>
      </c>
      <c r="G5937" t="s">
        <v>10</v>
      </c>
      <c r="H5937">
        <v>48889</v>
      </c>
      <c r="I5937">
        <f>IF(Table3_1[[#This Row],[Status]]="Hired",1,0)</f>
        <v>1</v>
      </c>
      <c r="J5937" t="b">
        <f>OR((Table3_1[[#This Row],[Offered Salary]]&lt;$O$27),(Table3_1[[#This Row],[Offered Salary]]&gt;$O$28))</f>
        <v>0</v>
      </c>
      <c r="K5937" t="str">
        <f>IF(Table3_1[[#This Row],[Offered Salary]]&lt;$O$27,"Low",IF(Table3_1[[#This Row],[Offered Salary]]&gt;$O$28,"High",""))</f>
        <v/>
      </c>
      <c r="L5937" s="6">
        <f>((Table3_1[[#This Row],[Offered Salary]]-$O$25)/$O$26)</f>
        <v>-3.7976297206266954E-2</v>
      </c>
    </row>
    <row r="5938" spans="1:12" x14ac:dyDescent="0.3">
      <c r="A5938">
        <v>778401</v>
      </c>
      <c r="B5938" s="2">
        <v>41773</v>
      </c>
      <c r="C5938" s="3">
        <v>0.5088773148148148</v>
      </c>
      <c r="D5938" t="s">
        <v>31</v>
      </c>
      <c r="E5938" t="s">
        <v>29</v>
      </c>
      <c r="F5938" t="s">
        <v>20</v>
      </c>
      <c r="G5938" t="s">
        <v>7</v>
      </c>
      <c r="H5938">
        <v>75015</v>
      </c>
      <c r="I5938">
        <f>IF(Table3_1[[#This Row],[Status]]="Hired",1,0)</f>
        <v>1</v>
      </c>
      <c r="J5938" t="b">
        <f>OR((Table3_1[[#This Row],[Offered Salary]]&lt;$O$27),(Table3_1[[#This Row],[Offered Salary]]&gt;$O$28))</f>
        <v>0</v>
      </c>
      <c r="K5938" t="str">
        <f>IF(Table3_1[[#This Row],[Offered Salary]]&lt;$O$27,"Low",IF(Table3_1[[#This Row],[Offered Salary]]&gt;$O$28,"High",""))</f>
        <v/>
      </c>
      <c r="L5938" s="6">
        <f>((Table3_1[[#This Row],[Offered Salary]]-$O$25)/$O$26)</f>
        <v>0.86758950228488541</v>
      </c>
    </row>
    <row r="5939" spans="1:12" x14ac:dyDescent="0.3">
      <c r="A5939">
        <v>696815</v>
      </c>
      <c r="B5939" s="2">
        <v>41773</v>
      </c>
      <c r="C5939" s="3">
        <v>0.50950231481481478</v>
      </c>
      <c r="D5939" t="s">
        <v>31</v>
      </c>
      <c r="E5939" t="s">
        <v>27</v>
      </c>
      <c r="F5939" t="s">
        <v>20</v>
      </c>
      <c r="G5939" t="s">
        <v>7</v>
      </c>
      <c r="H5939">
        <v>71577</v>
      </c>
      <c r="I5939">
        <f>IF(Table3_1[[#This Row],[Status]]="Hired",1,0)</f>
        <v>1</v>
      </c>
      <c r="J5939" t="b">
        <f>OR((Table3_1[[#This Row],[Offered Salary]]&lt;$O$27),(Table3_1[[#This Row],[Offered Salary]]&gt;$O$28))</f>
        <v>0</v>
      </c>
      <c r="K5939" t="str">
        <f>IF(Table3_1[[#This Row],[Offered Salary]]&lt;$O$27,"Low",IF(Table3_1[[#This Row],[Offered Salary]]&gt;$O$28,"High",""))</f>
        <v/>
      </c>
      <c r="L5939" s="6">
        <f>((Table3_1[[#This Row],[Offered Salary]]-$O$25)/$O$26)</f>
        <v>0.74842333759643009</v>
      </c>
    </row>
    <row r="5940" spans="1:12" x14ac:dyDescent="0.3">
      <c r="A5940">
        <v>723509</v>
      </c>
      <c r="B5940" s="2">
        <v>41773</v>
      </c>
      <c r="C5940" s="3">
        <v>0.51060185185185181</v>
      </c>
      <c r="D5940" t="s">
        <v>31</v>
      </c>
      <c r="E5940" t="s">
        <v>27</v>
      </c>
      <c r="F5940" t="s">
        <v>20</v>
      </c>
      <c r="G5940" t="s">
        <v>7</v>
      </c>
      <c r="H5940">
        <v>11008</v>
      </c>
      <c r="I5940">
        <f>IF(Table3_1[[#This Row],[Status]]="Hired",1,0)</f>
        <v>1</v>
      </c>
      <c r="J5940" t="b">
        <f>OR((Table3_1[[#This Row],[Offered Salary]]&lt;$O$27),(Table3_1[[#This Row],[Offered Salary]]&gt;$O$28))</f>
        <v>1</v>
      </c>
      <c r="K5940" t="str">
        <f>IF(Table3_1[[#This Row],[Offered Salary]]&lt;$O$27,"Low",IF(Table3_1[[#This Row],[Offered Salary]]&gt;$O$28,"High",""))</f>
        <v>Low</v>
      </c>
      <c r="L5940" s="6">
        <f>((Table3_1[[#This Row],[Offered Salary]]-$O$25)/$O$26)</f>
        <v>-1.350987781954194</v>
      </c>
    </row>
    <row r="5941" spans="1:12" x14ac:dyDescent="0.3">
      <c r="A5941">
        <v>988332</v>
      </c>
      <c r="B5941" s="2">
        <v>41773</v>
      </c>
      <c r="C5941" s="3">
        <v>0.51217592592592598</v>
      </c>
      <c r="D5941" t="s">
        <v>31</v>
      </c>
      <c r="E5941" t="s">
        <v>27</v>
      </c>
      <c r="F5941" t="s">
        <v>20</v>
      </c>
      <c r="G5941" t="s">
        <v>7</v>
      </c>
      <c r="H5941">
        <v>27136</v>
      </c>
      <c r="I5941">
        <f>IF(Table3_1[[#This Row],[Status]]="Hired",1,0)</f>
        <v>1</v>
      </c>
      <c r="J5941" t="b">
        <f>OR((Table3_1[[#This Row],[Offered Salary]]&lt;$O$27),(Table3_1[[#This Row],[Offered Salary]]&gt;$O$28))</f>
        <v>0</v>
      </c>
      <c r="K5941" t="str">
        <f>IF(Table3_1[[#This Row],[Offered Salary]]&lt;$O$27,"Low",IF(Table3_1[[#This Row],[Offered Salary]]&gt;$O$28,"High",""))</f>
        <v/>
      </c>
      <c r="L5941" s="6">
        <f>((Table3_1[[#This Row],[Offered Salary]]-$O$25)/$O$26)</f>
        <v>-0.79196744917484374</v>
      </c>
    </row>
    <row r="5942" spans="1:12" x14ac:dyDescent="0.3">
      <c r="A5942">
        <v>341338</v>
      </c>
      <c r="B5942" s="2">
        <v>41815</v>
      </c>
      <c r="C5942" s="3">
        <v>0.8117361111111111</v>
      </c>
      <c r="D5942" t="s">
        <v>31</v>
      </c>
      <c r="E5942" t="s">
        <v>27</v>
      </c>
      <c r="F5942" t="s">
        <v>17</v>
      </c>
      <c r="G5942" t="s">
        <v>1</v>
      </c>
      <c r="H5942">
        <v>38098</v>
      </c>
      <c r="I5942">
        <f>IF(Table3_1[[#This Row],[Status]]="Hired",1,0)</f>
        <v>1</v>
      </c>
      <c r="J5942" t="b">
        <f>OR((Table3_1[[#This Row],[Offered Salary]]&lt;$O$27),(Table3_1[[#This Row],[Offered Salary]]&gt;$O$28))</f>
        <v>0</v>
      </c>
      <c r="K5942" t="str">
        <f>IF(Table3_1[[#This Row],[Offered Salary]]&lt;$O$27,"Low",IF(Table3_1[[#This Row],[Offered Salary]]&gt;$O$28,"High",""))</f>
        <v/>
      </c>
      <c r="L5942" s="6">
        <f>((Table3_1[[#This Row],[Offered Salary]]-$O$25)/$O$26)</f>
        <v>-0.41200831673887911</v>
      </c>
    </row>
    <row r="5943" spans="1:12" x14ac:dyDescent="0.3">
      <c r="A5943">
        <v>505926</v>
      </c>
      <c r="B5943" s="2">
        <v>41820</v>
      </c>
      <c r="C5943" s="3">
        <v>0.53233796296296299</v>
      </c>
      <c r="D5943" t="s">
        <v>31</v>
      </c>
      <c r="E5943" t="s">
        <v>29</v>
      </c>
      <c r="F5943" t="s">
        <v>13</v>
      </c>
      <c r="G5943" t="s">
        <v>4</v>
      </c>
      <c r="H5943">
        <v>87971</v>
      </c>
      <c r="I5943">
        <f>IF(Table3_1[[#This Row],[Status]]="Hired",1,0)</f>
        <v>1</v>
      </c>
      <c r="J5943" t="b">
        <f>OR((Table3_1[[#This Row],[Offered Salary]]&lt;$O$27),(Table3_1[[#This Row],[Offered Salary]]&gt;$O$28))</f>
        <v>0</v>
      </c>
      <c r="K5943" t="str">
        <f>IF(Table3_1[[#This Row],[Offered Salary]]&lt;$O$27,"Low",IF(Table3_1[[#This Row],[Offered Salary]]&gt;$O$28,"High",""))</f>
        <v/>
      </c>
      <c r="L5943" s="6">
        <f>((Table3_1[[#This Row],[Offered Salary]]-$O$25)/$O$26)</f>
        <v>1.3166636237809954</v>
      </c>
    </row>
    <row r="5944" spans="1:12" x14ac:dyDescent="0.3">
      <c r="A5944">
        <v>610161</v>
      </c>
      <c r="B5944" s="2">
        <v>41820</v>
      </c>
      <c r="C5944" s="3">
        <v>0.53266203703703707</v>
      </c>
      <c r="D5944" t="s">
        <v>31</v>
      </c>
      <c r="E5944" t="s">
        <v>29</v>
      </c>
      <c r="F5944" t="s">
        <v>13</v>
      </c>
      <c r="G5944" t="s">
        <v>4</v>
      </c>
      <c r="H5944">
        <v>81425</v>
      </c>
      <c r="I5944">
        <f>IF(Table3_1[[#This Row],[Status]]="Hired",1,0)</f>
        <v>1</v>
      </c>
      <c r="J5944" t="b">
        <f>OR((Table3_1[[#This Row],[Offered Salary]]&lt;$O$27),(Table3_1[[#This Row],[Offered Salary]]&gt;$O$28))</f>
        <v>0</v>
      </c>
      <c r="K5944" t="str">
        <f>IF(Table3_1[[#This Row],[Offered Salary]]&lt;$O$27,"Low",IF(Table3_1[[#This Row],[Offered Salary]]&gt;$O$28,"High",""))</f>
        <v/>
      </c>
      <c r="L5944" s="6">
        <f>((Table3_1[[#This Row],[Offered Salary]]-$O$25)/$O$26)</f>
        <v>1.0897695824631861</v>
      </c>
    </row>
    <row r="5945" spans="1:12" x14ac:dyDescent="0.3">
      <c r="A5945">
        <v>196827</v>
      </c>
      <c r="B5945" s="2">
        <v>41785</v>
      </c>
      <c r="C5945" s="3">
        <v>0.234375</v>
      </c>
      <c r="D5945" t="s">
        <v>30</v>
      </c>
      <c r="E5945" t="s">
        <v>28</v>
      </c>
      <c r="F5945" t="s">
        <v>20</v>
      </c>
      <c r="G5945" t="s">
        <v>4</v>
      </c>
      <c r="H5945">
        <v>95249</v>
      </c>
      <c r="I5945">
        <f>IF(Table3_1[[#This Row],[Status]]="Hired",1,0)</f>
        <v>0</v>
      </c>
      <c r="J5945" t="b">
        <f>OR((Table3_1[[#This Row],[Offered Salary]]&lt;$O$27),(Table3_1[[#This Row],[Offered Salary]]&gt;$O$28))</f>
        <v>0</v>
      </c>
      <c r="K5945" t="str">
        <f>IF(Table3_1[[#This Row],[Offered Salary]]&lt;$O$27,"Low",IF(Table3_1[[#This Row],[Offered Salary]]&gt;$O$28,"High",""))</f>
        <v/>
      </c>
      <c r="L5945" s="6">
        <f>((Table3_1[[#This Row],[Offered Salary]]-$O$25)/$O$26)</f>
        <v>1.5689298677026293</v>
      </c>
    </row>
    <row r="5946" spans="1:12" x14ac:dyDescent="0.3">
      <c r="A5946">
        <v>360856</v>
      </c>
      <c r="B5946" s="2">
        <v>41882</v>
      </c>
      <c r="C5946" s="3">
        <v>0.83225694444444442</v>
      </c>
      <c r="D5946" t="s">
        <v>31</v>
      </c>
      <c r="E5946" t="s">
        <v>27</v>
      </c>
      <c r="F5946" t="s">
        <v>17</v>
      </c>
      <c r="G5946" t="s">
        <v>8</v>
      </c>
      <c r="H5946">
        <v>84045</v>
      </c>
      <c r="I5946">
        <f>IF(Table3_1[[#This Row],[Status]]="Hired",1,0)</f>
        <v>1</v>
      </c>
      <c r="J5946" t="b">
        <f>OR((Table3_1[[#This Row],[Offered Salary]]&lt;$O$27),(Table3_1[[#This Row],[Offered Salary]]&gt;$O$28))</f>
        <v>0</v>
      </c>
      <c r="K5946" t="str">
        <f>IF(Table3_1[[#This Row],[Offered Salary]]&lt;$O$27,"Low",IF(Table3_1[[#This Row],[Offered Salary]]&gt;$O$28,"High",""))</f>
        <v/>
      </c>
      <c r="L5946" s="6">
        <f>((Table3_1[[#This Row],[Offered Salary]]-$O$25)/$O$26)</f>
        <v>1.1805826573566571</v>
      </c>
    </row>
    <row r="5947" spans="1:12" x14ac:dyDescent="0.3">
      <c r="A5947">
        <v>88591</v>
      </c>
      <c r="B5947" s="2">
        <v>41807</v>
      </c>
      <c r="C5947" s="3">
        <v>0.51061342592592596</v>
      </c>
      <c r="D5947" t="s">
        <v>31</v>
      </c>
      <c r="E5947" t="s">
        <v>27</v>
      </c>
      <c r="F5947" t="s">
        <v>16</v>
      </c>
      <c r="G5947" t="s">
        <v>1</v>
      </c>
      <c r="H5947">
        <v>13900</v>
      </c>
      <c r="I5947">
        <f>IF(Table3_1[[#This Row],[Status]]="Hired",1,0)</f>
        <v>1</v>
      </c>
      <c r="J5947" t="b">
        <f>OR((Table3_1[[#This Row],[Offered Salary]]&lt;$O$27),(Table3_1[[#This Row],[Offered Salary]]&gt;$O$28))</f>
        <v>0</v>
      </c>
      <c r="K5947" t="str">
        <f>IF(Table3_1[[#This Row],[Offered Salary]]&lt;$O$27,"Low",IF(Table3_1[[#This Row],[Offered Salary]]&gt;$O$28,"High",""))</f>
        <v/>
      </c>
      <c r="L5947" s="6">
        <f>((Table3_1[[#This Row],[Offered Salary]]-$O$25)/$O$26)</f>
        <v>-1.2507467847817064</v>
      </c>
    </row>
    <row r="5948" spans="1:12" x14ac:dyDescent="0.3">
      <c r="A5948">
        <v>498510</v>
      </c>
      <c r="B5948" s="2">
        <v>41768</v>
      </c>
      <c r="C5948" s="3">
        <v>0.41440972222222222</v>
      </c>
      <c r="D5948" t="s">
        <v>30</v>
      </c>
      <c r="E5948" t="s">
        <v>27</v>
      </c>
      <c r="F5948" t="s">
        <v>17</v>
      </c>
      <c r="G5948" t="s">
        <v>10</v>
      </c>
      <c r="H5948">
        <v>97702</v>
      </c>
      <c r="I5948">
        <f>IF(Table3_1[[#This Row],[Status]]="Hired",1,0)</f>
        <v>0</v>
      </c>
      <c r="J5948" t="b">
        <f>OR((Table3_1[[#This Row],[Offered Salary]]&lt;$O$27),(Table3_1[[#This Row],[Offered Salary]]&gt;$O$28))</f>
        <v>0</v>
      </c>
      <c r="K5948" t="str">
        <f>IF(Table3_1[[#This Row],[Offered Salary]]&lt;$O$27,"Low",IF(Table3_1[[#This Row],[Offered Salary]]&gt;$O$28,"High",""))</f>
        <v/>
      </c>
      <c r="L5948" s="6">
        <f>((Table3_1[[#This Row],[Offered Salary]]-$O$25)/$O$26)</f>
        <v>1.6539544756086155</v>
      </c>
    </row>
    <row r="5949" spans="1:12" x14ac:dyDescent="0.3">
      <c r="A5949">
        <v>329539</v>
      </c>
      <c r="B5949" s="2">
        <v>41768</v>
      </c>
      <c r="C5949" s="3">
        <v>0.8056712962962963</v>
      </c>
      <c r="D5949" t="s">
        <v>31</v>
      </c>
      <c r="E5949" t="s">
        <v>27</v>
      </c>
      <c r="F5949" t="s">
        <v>17</v>
      </c>
      <c r="G5949" t="s">
        <v>10</v>
      </c>
      <c r="H5949">
        <v>3766</v>
      </c>
      <c r="I5949">
        <f>IF(Table3_1[[#This Row],[Status]]="Hired",1,0)</f>
        <v>1</v>
      </c>
      <c r="J5949" t="b">
        <f>OR((Table3_1[[#This Row],[Offered Salary]]&lt;$O$27),(Table3_1[[#This Row],[Offered Salary]]&gt;$O$28))</f>
        <v>1</v>
      </c>
      <c r="K5949" t="str">
        <f>IF(Table3_1[[#This Row],[Offered Salary]]&lt;$O$27,"Low",IF(Table3_1[[#This Row],[Offered Salary]]&gt;$O$28,"High",""))</f>
        <v>Low</v>
      </c>
      <c r="L5949" s="6">
        <f>((Table3_1[[#This Row],[Offered Salary]]-$O$25)/$O$26)</f>
        <v>-1.6020062126330168</v>
      </c>
    </row>
    <row r="5950" spans="1:12" x14ac:dyDescent="0.3">
      <c r="A5950">
        <v>19536</v>
      </c>
      <c r="B5950" s="2">
        <v>41772</v>
      </c>
      <c r="C5950" s="3">
        <v>0.64993055555555557</v>
      </c>
      <c r="D5950" t="s">
        <v>31</v>
      </c>
      <c r="E5950" t="s">
        <v>27</v>
      </c>
      <c r="F5950" t="s">
        <v>17</v>
      </c>
      <c r="G5950" t="s">
        <v>10</v>
      </c>
      <c r="H5950">
        <v>60688</v>
      </c>
      <c r="I5950">
        <f>IF(Table3_1[[#This Row],[Status]]="Hired",1,0)</f>
        <v>1</v>
      </c>
      <c r="J5950" t="b">
        <f>OR((Table3_1[[#This Row],[Offered Salary]]&lt;$O$27),(Table3_1[[#This Row],[Offered Salary]]&gt;$O$28))</f>
        <v>0</v>
      </c>
      <c r="K5950" t="str">
        <f>IF(Table3_1[[#This Row],[Offered Salary]]&lt;$O$27,"Low",IF(Table3_1[[#This Row],[Offered Salary]]&gt;$O$28,"High",""))</f>
        <v/>
      </c>
      <c r="L5950" s="6">
        <f>((Table3_1[[#This Row],[Offered Salary]]-$O$25)/$O$26)</f>
        <v>0.37099449312505461</v>
      </c>
    </row>
    <row r="5951" spans="1:12" x14ac:dyDescent="0.3">
      <c r="A5951">
        <v>695719</v>
      </c>
      <c r="B5951" s="2">
        <v>41772</v>
      </c>
      <c r="C5951" s="3">
        <v>0.6501851851851852</v>
      </c>
      <c r="D5951" t="s">
        <v>31</v>
      </c>
      <c r="E5951" t="s">
        <v>29</v>
      </c>
      <c r="F5951" t="s">
        <v>17</v>
      </c>
      <c r="G5951" t="s">
        <v>10</v>
      </c>
      <c r="H5951">
        <v>39254</v>
      </c>
      <c r="I5951">
        <f>IF(Table3_1[[#This Row],[Status]]="Hired",1,0)</f>
        <v>1</v>
      </c>
      <c r="J5951" t="b">
        <f>OR((Table3_1[[#This Row],[Offered Salary]]&lt;$O$27),(Table3_1[[#This Row],[Offered Salary]]&gt;$O$28))</f>
        <v>0</v>
      </c>
      <c r="K5951" t="str">
        <f>IF(Table3_1[[#This Row],[Offered Salary]]&lt;$O$27,"Low",IF(Table3_1[[#This Row],[Offered Salary]]&gt;$O$28,"High",""))</f>
        <v/>
      </c>
      <c r="L5951" s="6">
        <f>((Table3_1[[#This Row],[Offered Salary]]-$O$25)/$O$26)</f>
        <v>-0.3719396470530576</v>
      </c>
    </row>
    <row r="5952" spans="1:12" x14ac:dyDescent="0.3">
      <c r="A5952">
        <v>826953</v>
      </c>
      <c r="B5952" s="2">
        <v>41779</v>
      </c>
      <c r="C5952" s="3">
        <v>0.42508101851851854</v>
      </c>
      <c r="D5952" t="s">
        <v>31</v>
      </c>
      <c r="E5952" t="s">
        <v>27</v>
      </c>
      <c r="F5952" t="s">
        <v>17</v>
      </c>
      <c r="G5952" t="s">
        <v>10</v>
      </c>
      <c r="H5952">
        <v>13640</v>
      </c>
      <c r="I5952">
        <f>IF(Table3_1[[#This Row],[Status]]="Hired",1,0)</f>
        <v>1</v>
      </c>
      <c r="J5952" t="b">
        <f>OR((Table3_1[[#This Row],[Offered Salary]]&lt;$O$27),(Table3_1[[#This Row],[Offered Salary]]&gt;$O$28))</f>
        <v>0</v>
      </c>
      <c r="K5952" t="str">
        <f>IF(Table3_1[[#This Row],[Offered Salary]]&lt;$O$27,"Low",IF(Table3_1[[#This Row],[Offered Salary]]&gt;$O$28,"High",""))</f>
        <v/>
      </c>
      <c r="L5952" s="6">
        <f>((Table3_1[[#This Row],[Offered Salary]]-$O$25)/$O$26)</f>
        <v>-1.2597587693131196</v>
      </c>
    </row>
    <row r="5953" spans="1:12" x14ac:dyDescent="0.3">
      <c r="A5953">
        <v>504463</v>
      </c>
      <c r="B5953" s="2">
        <v>41779</v>
      </c>
      <c r="C5953" s="3">
        <v>0.83190972222222226</v>
      </c>
      <c r="D5953" t="s">
        <v>31</v>
      </c>
      <c r="E5953" t="s">
        <v>29</v>
      </c>
      <c r="F5953" t="s">
        <v>17</v>
      </c>
      <c r="G5953" t="s">
        <v>10</v>
      </c>
      <c r="H5953">
        <v>60745</v>
      </c>
      <c r="I5953">
        <f>IF(Table3_1[[#This Row],[Status]]="Hired",1,0)</f>
        <v>1</v>
      </c>
      <c r="J5953" t="b">
        <f>OR((Table3_1[[#This Row],[Offered Salary]]&lt;$O$27),(Table3_1[[#This Row],[Offered Salary]]&gt;$O$28))</f>
        <v>0</v>
      </c>
      <c r="K5953" t="str">
        <f>IF(Table3_1[[#This Row],[Offered Salary]]&lt;$O$27,"Low",IF(Table3_1[[#This Row],[Offered Salary]]&gt;$O$28,"High",""))</f>
        <v/>
      </c>
      <c r="L5953" s="6">
        <f>((Table3_1[[#This Row],[Offered Salary]]-$O$25)/$O$26)</f>
        <v>0.3729701974261721</v>
      </c>
    </row>
    <row r="5954" spans="1:12" x14ac:dyDescent="0.3">
      <c r="A5954">
        <v>309686</v>
      </c>
      <c r="B5954" s="2">
        <v>41779</v>
      </c>
      <c r="C5954" s="3">
        <v>0.8344907407407407</v>
      </c>
      <c r="D5954" t="s">
        <v>31</v>
      </c>
      <c r="E5954" t="s">
        <v>27</v>
      </c>
      <c r="F5954" t="s">
        <v>17</v>
      </c>
      <c r="G5954" t="s">
        <v>10</v>
      </c>
      <c r="H5954">
        <v>81799</v>
      </c>
      <c r="I5954">
        <f>IF(Table3_1[[#This Row],[Status]]="Hired",1,0)</f>
        <v>1</v>
      </c>
      <c r="J5954" t="b">
        <f>OR((Table3_1[[#This Row],[Offered Salary]]&lt;$O$27),(Table3_1[[#This Row],[Offered Salary]]&gt;$O$28))</f>
        <v>0</v>
      </c>
      <c r="K5954" t="str">
        <f>IF(Table3_1[[#This Row],[Offered Salary]]&lt;$O$27,"Low",IF(Table3_1[[#This Row],[Offered Salary]]&gt;$O$28,"High",""))</f>
        <v/>
      </c>
      <c r="L5954" s="6">
        <f>((Table3_1[[#This Row],[Offered Salary]]-$O$25)/$O$26)</f>
        <v>1.1027329755968343</v>
      </c>
    </row>
    <row r="5955" spans="1:12" x14ac:dyDescent="0.3">
      <c r="A5955">
        <v>146182</v>
      </c>
      <c r="B5955" s="2">
        <v>41774</v>
      </c>
      <c r="C5955" s="3">
        <v>0.80162037037037037</v>
      </c>
      <c r="D5955" t="s">
        <v>30</v>
      </c>
      <c r="E5955" t="s">
        <v>29</v>
      </c>
      <c r="F5955" t="s">
        <v>18</v>
      </c>
      <c r="G5955" t="s">
        <v>10</v>
      </c>
      <c r="H5955">
        <v>69326</v>
      </c>
      <c r="I5955">
        <f>IF(Table3_1[[#This Row],[Status]]="Hired",1,0)</f>
        <v>0</v>
      </c>
      <c r="J5955" t="b">
        <f>OR((Table3_1[[#This Row],[Offered Salary]]&lt;$O$27),(Table3_1[[#This Row],[Offered Salary]]&gt;$O$28))</f>
        <v>0</v>
      </c>
      <c r="K5955" t="str">
        <f>IF(Table3_1[[#This Row],[Offered Salary]]&lt;$O$27,"Low",IF(Table3_1[[#This Row],[Offered Salary]]&gt;$O$28,"High",""))</f>
        <v/>
      </c>
      <c r="L5955" s="6">
        <f>((Table3_1[[#This Row],[Offered Salary]]-$O$25)/$O$26)</f>
        <v>0.67040034844177254</v>
      </c>
    </row>
    <row r="5956" spans="1:12" x14ac:dyDescent="0.3">
      <c r="A5956">
        <v>929357</v>
      </c>
      <c r="B5956" s="2">
        <v>41845</v>
      </c>
      <c r="C5956" s="3">
        <v>0.42760416666666667</v>
      </c>
      <c r="D5956" t="s">
        <v>31</v>
      </c>
      <c r="E5956" t="s">
        <v>29</v>
      </c>
      <c r="F5956" t="s">
        <v>19</v>
      </c>
      <c r="G5956" t="s">
        <v>10</v>
      </c>
      <c r="H5956">
        <v>15320</v>
      </c>
      <c r="I5956">
        <f>IF(Table3_1[[#This Row],[Status]]="Hired",1,0)</f>
        <v>1</v>
      </c>
      <c r="J5956" t="b">
        <f>OR((Table3_1[[#This Row],[Offered Salary]]&lt;$O$27),(Table3_1[[#This Row],[Offered Salary]]&gt;$O$28))</f>
        <v>0</v>
      </c>
      <c r="K5956" t="str">
        <f>IF(Table3_1[[#This Row],[Offered Salary]]&lt;$O$27,"Low",IF(Table3_1[[#This Row],[Offered Salary]]&gt;$O$28,"High",""))</f>
        <v/>
      </c>
      <c r="L5956" s="6">
        <f>((Table3_1[[#This Row],[Offered Salary]]-$O$25)/$O$26)</f>
        <v>-1.2015274846486039</v>
      </c>
    </row>
    <row r="5957" spans="1:12" x14ac:dyDescent="0.3">
      <c r="A5957">
        <v>29268</v>
      </c>
      <c r="B5957" s="2">
        <v>41845</v>
      </c>
      <c r="C5957" s="3">
        <v>0.42785879629629631</v>
      </c>
      <c r="D5957" t="s">
        <v>31</v>
      </c>
      <c r="E5957" t="s">
        <v>29</v>
      </c>
      <c r="F5957" t="s">
        <v>19</v>
      </c>
      <c r="G5957" t="s">
        <v>10</v>
      </c>
      <c r="H5957">
        <v>64387</v>
      </c>
      <c r="I5957">
        <f>IF(Table3_1[[#This Row],[Status]]="Hired",1,0)</f>
        <v>1</v>
      </c>
      <c r="J5957" t="b">
        <f>OR((Table3_1[[#This Row],[Offered Salary]]&lt;$O$27),(Table3_1[[#This Row],[Offered Salary]]&gt;$O$28))</f>
        <v>0</v>
      </c>
      <c r="K5957" t="str">
        <f>IF(Table3_1[[#This Row],[Offered Salary]]&lt;$O$27,"Low",IF(Table3_1[[#This Row],[Offered Salary]]&gt;$O$28,"High",""))</f>
        <v/>
      </c>
      <c r="L5957" s="6">
        <f>((Table3_1[[#This Row],[Offered Salary]]-$O$25)/$O$26)</f>
        <v>0.49920730382388995</v>
      </c>
    </row>
    <row r="5958" spans="1:12" x14ac:dyDescent="0.3">
      <c r="A5958">
        <v>549528</v>
      </c>
      <c r="B5958" s="2">
        <v>41773</v>
      </c>
      <c r="C5958" s="3">
        <v>0.33665509259259258</v>
      </c>
      <c r="D5958" t="s">
        <v>31</v>
      </c>
      <c r="E5958" t="s">
        <v>27</v>
      </c>
      <c r="F5958" t="s">
        <v>20</v>
      </c>
      <c r="G5958" t="s">
        <v>4</v>
      </c>
      <c r="H5958">
        <v>50136</v>
      </c>
      <c r="I5958">
        <f>IF(Table3_1[[#This Row],[Status]]="Hired",1,0)</f>
        <v>1</v>
      </c>
      <c r="J5958" t="b">
        <f>OR((Table3_1[[#This Row],[Offered Salary]]&lt;$O$27),(Table3_1[[#This Row],[Offered Salary]]&gt;$O$28))</f>
        <v>0</v>
      </c>
      <c r="K5958" t="str">
        <f>IF(Table3_1[[#This Row],[Offered Salary]]&lt;$O$27,"Low",IF(Table3_1[[#This Row],[Offered Salary]]&gt;$O$28,"High",""))</f>
        <v/>
      </c>
      <c r="L5958" s="6">
        <f>((Table3_1[[#This Row],[Offered Salary]]-$O$25)/$O$26)</f>
        <v>5.246567065549131E-3</v>
      </c>
    </row>
    <row r="5959" spans="1:12" x14ac:dyDescent="0.3">
      <c r="A5959">
        <v>106682</v>
      </c>
      <c r="B5959" s="2">
        <v>41773</v>
      </c>
      <c r="C5959" s="3">
        <v>0.33734953703703702</v>
      </c>
      <c r="D5959" t="s">
        <v>31</v>
      </c>
      <c r="E5959" t="s">
        <v>27</v>
      </c>
      <c r="F5959" t="s">
        <v>20</v>
      </c>
      <c r="G5959" t="s">
        <v>4</v>
      </c>
      <c r="H5959">
        <v>25317</v>
      </c>
      <c r="I5959">
        <f>IF(Table3_1[[#This Row],[Status]]="Hired",1,0)</f>
        <v>1</v>
      </c>
      <c r="J5959" t="b">
        <f>OR((Table3_1[[#This Row],[Offered Salary]]&lt;$O$27),(Table3_1[[#This Row],[Offered Salary]]&gt;$O$28))</f>
        <v>0</v>
      </c>
      <c r="K5959" t="str">
        <f>IF(Table3_1[[#This Row],[Offered Salary]]&lt;$O$27,"Low",IF(Table3_1[[#This Row],[Offered Salary]]&gt;$O$28,"High",""))</f>
        <v/>
      </c>
      <c r="L5959" s="6">
        <f>((Table3_1[[#This Row],[Offered Salary]]-$O$25)/$O$26)</f>
        <v>-0.85501667941576875</v>
      </c>
    </row>
    <row r="5960" spans="1:12" x14ac:dyDescent="0.3">
      <c r="A5960">
        <v>282628</v>
      </c>
      <c r="B5960" s="2">
        <v>41773</v>
      </c>
      <c r="C5960" s="3">
        <v>0.33770833333333333</v>
      </c>
      <c r="D5960" t="s">
        <v>31</v>
      </c>
      <c r="E5960" t="s">
        <v>27</v>
      </c>
      <c r="F5960" t="s">
        <v>20</v>
      </c>
      <c r="G5960" t="s">
        <v>4</v>
      </c>
      <c r="H5960">
        <v>30838</v>
      </c>
      <c r="I5960">
        <f>IF(Table3_1[[#This Row],[Status]]="Hired",1,0)</f>
        <v>1</v>
      </c>
      <c r="J5960" t="b">
        <f>OR((Table3_1[[#This Row],[Offered Salary]]&lt;$O$27),(Table3_1[[#This Row],[Offered Salary]]&gt;$O$28))</f>
        <v>0</v>
      </c>
      <c r="K5960" t="str">
        <f>IF(Table3_1[[#This Row],[Offered Salary]]&lt;$O$27,"Low",IF(Table3_1[[#This Row],[Offered Salary]]&gt;$O$28,"High",""))</f>
        <v/>
      </c>
      <c r="L5960" s="6">
        <f>((Table3_1[[#This Row],[Offered Salary]]-$O$25)/$O$26)</f>
        <v>-0.6636506540391075</v>
      </c>
    </row>
    <row r="5961" spans="1:12" x14ac:dyDescent="0.3">
      <c r="A5961">
        <v>45384</v>
      </c>
      <c r="B5961" s="2">
        <v>41773</v>
      </c>
      <c r="C5961" s="3">
        <v>0.33932870370370372</v>
      </c>
      <c r="D5961" t="s">
        <v>31</v>
      </c>
      <c r="E5961" t="s">
        <v>27</v>
      </c>
      <c r="F5961" t="s">
        <v>20</v>
      </c>
      <c r="G5961" t="s">
        <v>4</v>
      </c>
      <c r="H5961">
        <v>64766</v>
      </c>
      <c r="I5961">
        <f>IF(Table3_1[[#This Row],[Status]]="Hired",1,0)</f>
        <v>1</v>
      </c>
      <c r="J5961" t="b">
        <f>OR((Table3_1[[#This Row],[Offered Salary]]&lt;$O$27),(Table3_1[[#This Row],[Offered Salary]]&gt;$O$28))</f>
        <v>0</v>
      </c>
      <c r="K5961" t="str">
        <f>IF(Table3_1[[#This Row],[Offered Salary]]&lt;$O$27,"Low",IF(Table3_1[[#This Row],[Offered Salary]]&gt;$O$28,"High",""))</f>
        <v/>
      </c>
      <c r="L5961" s="6">
        <f>((Table3_1[[#This Row],[Offered Salary]]-$O$25)/$O$26)</f>
        <v>0.51234400435237293</v>
      </c>
    </row>
    <row r="5962" spans="1:12" x14ac:dyDescent="0.3">
      <c r="A5962">
        <v>505801</v>
      </c>
      <c r="B5962" s="2">
        <v>41760</v>
      </c>
      <c r="C5962" s="3">
        <v>0.29031249999999997</v>
      </c>
      <c r="D5962" t="s">
        <v>31</v>
      </c>
      <c r="E5962" t="s">
        <v>29</v>
      </c>
      <c r="F5962" t="s">
        <v>17</v>
      </c>
      <c r="G5962" t="s">
        <v>8</v>
      </c>
      <c r="H5962">
        <v>42169</v>
      </c>
      <c r="I5962">
        <f>IF(Table3_1[[#This Row],[Status]]="Hired",1,0)</f>
        <v>1</v>
      </c>
      <c r="J5962" t="b">
        <f>OR((Table3_1[[#This Row],[Offered Salary]]&lt;$O$27),(Table3_1[[#This Row],[Offered Salary]]&gt;$O$28))</f>
        <v>0</v>
      </c>
      <c r="K5962" t="str">
        <f>IF(Table3_1[[#This Row],[Offered Salary]]&lt;$O$27,"Low",IF(Table3_1[[#This Row],[Offered Salary]]&gt;$O$28,"High",""))</f>
        <v/>
      </c>
      <c r="L5962" s="6">
        <f>((Table3_1[[#This Row],[Offered Salary]]-$O$25)/$O$26)</f>
        <v>-0.27090143586432958</v>
      </c>
    </row>
    <row r="5963" spans="1:12" x14ac:dyDescent="0.3">
      <c r="A5963">
        <v>211136</v>
      </c>
      <c r="B5963" s="2">
        <v>41760</v>
      </c>
      <c r="C5963" s="3">
        <v>0.29210648148148149</v>
      </c>
      <c r="D5963" t="s">
        <v>31</v>
      </c>
      <c r="E5963" t="s">
        <v>29</v>
      </c>
      <c r="F5963" t="s">
        <v>17</v>
      </c>
      <c r="G5963" t="s">
        <v>8</v>
      </c>
      <c r="H5963">
        <v>38217</v>
      </c>
      <c r="I5963">
        <f>IF(Table3_1[[#This Row],[Status]]="Hired",1,0)</f>
        <v>1</v>
      </c>
      <c r="J5963" t="b">
        <f>OR((Table3_1[[#This Row],[Offered Salary]]&lt;$O$27),(Table3_1[[#This Row],[Offered Salary]]&gt;$O$28))</f>
        <v>0</v>
      </c>
      <c r="K5963" t="str">
        <f>IF(Table3_1[[#This Row],[Offered Salary]]&lt;$O$27,"Low",IF(Table3_1[[#This Row],[Offered Salary]]&gt;$O$28,"High",""))</f>
        <v/>
      </c>
      <c r="L5963" s="6">
        <f>((Table3_1[[#This Row],[Offered Salary]]-$O$25)/$O$26)</f>
        <v>-0.40788360074180924</v>
      </c>
    </row>
    <row r="5964" spans="1:12" x14ac:dyDescent="0.3">
      <c r="A5964">
        <v>580219</v>
      </c>
      <c r="B5964" s="2">
        <v>41765</v>
      </c>
      <c r="C5964" s="3">
        <v>0.47665509259259259</v>
      </c>
      <c r="D5964" t="s">
        <v>31</v>
      </c>
      <c r="E5964" t="s">
        <v>27</v>
      </c>
      <c r="F5964" t="s">
        <v>17</v>
      </c>
      <c r="G5964" t="s">
        <v>2</v>
      </c>
      <c r="H5964">
        <v>47799</v>
      </c>
      <c r="I5964">
        <f>IF(Table3_1[[#This Row],[Status]]="Hired",1,0)</f>
        <v>1</v>
      </c>
      <c r="J5964" t="b">
        <f>OR((Table3_1[[#This Row],[Offered Salary]]&lt;$O$27),(Table3_1[[#This Row],[Offered Salary]]&gt;$O$28))</f>
        <v>0</v>
      </c>
      <c r="K5964" t="str">
        <f>IF(Table3_1[[#This Row],[Offered Salary]]&lt;$O$27,"Low",IF(Table3_1[[#This Row],[Offered Salary]]&gt;$O$28,"High",""))</f>
        <v/>
      </c>
      <c r="L5964" s="6">
        <f>((Table3_1[[#This Row],[Offered Salary]]-$O$25)/$O$26)</f>
        <v>-7.5757309280268179E-2</v>
      </c>
    </row>
    <row r="5965" spans="1:12" x14ac:dyDescent="0.3">
      <c r="A5965">
        <v>650957</v>
      </c>
      <c r="B5965" s="2">
        <v>41767</v>
      </c>
      <c r="C5965" s="3">
        <v>0.66119212962962959</v>
      </c>
      <c r="D5965" t="s">
        <v>31</v>
      </c>
      <c r="E5965" t="s">
        <v>29</v>
      </c>
      <c r="F5965" t="s">
        <v>17</v>
      </c>
      <c r="G5965" t="s">
        <v>2</v>
      </c>
      <c r="H5965">
        <v>77943</v>
      </c>
      <c r="I5965">
        <f>IF(Table3_1[[#This Row],[Status]]="Hired",1,0)</f>
        <v>1</v>
      </c>
      <c r="J5965" t="b">
        <f>OR((Table3_1[[#This Row],[Offered Salary]]&lt;$O$27),(Table3_1[[#This Row],[Offered Salary]]&gt;$O$28))</f>
        <v>0</v>
      </c>
      <c r="K5965" t="str">
        <f>IF(Table3_1[[#This Row],[Offered Salary]]&lt;$O$27,"Low",IF(Table3_1[[#This Row],[Offered Salary]]&gt;$O$28,"High",""))</f>
        <v/>
      </c>
      <c r="L5965" s="6">
        <f>((Table3_1[[#This Row],[Offered Salary]]-$O$25)/$O$26)</f>
        <v>0.96907831270018407</v>
      </c>
    </row>
    <row r="5966" spans="1:12" x14ac:dyDescent="0.3">
      <c r="A5966">
        <v>432575</v>
      </c>
      <c r="B5966" s="2">
        <v>41773</v>
      </c>
      <c r="C5966" s="3">
        <v>0.47267361111111111</v>
      </c>
      <c r="D5966" t="s">
        <v>31</v>
      </c>
      <c r="E5966" t="s">
        <v>29</v>
      </c>
      <c r="F5966" t="s">
        <v>17</v>
      </c>
      <c r="G5966" t="s">
        <v>2</v>
      </c>
      <c r="H5966">
        <v>59797</v>
      </c>
      <c r="I5966">
        <f>IF(Table3_1[[#This Row],[Status]]="Hired",1,0)</f>
        <v>1</v>
      </c>
      <c r="J5966" t="b">
        <f>OR((Table3_1[[#This Row],[Offered Salary]]&lt;$O$27),(Table3_1[[#This Row],[Offered Salary]]&gt;$O$28))</f>
        <v>0</v>
      </c>
      <c r="K5966" t="str">
        <f>IF(Table3_1[[#This Row],[Offered Salary]]&lt;$O$27,"Low",IF(Table3_1[[#This Row],[Offered Salary]]&gt;$O$28,"High",""))</f>
        <v/>
      </c>
      <c r="L5966" s="6">
        <f>((Table3_1[[#This Row],[Offered Salary]]-$O$25)/$O$26)</f>
        <v>0.34011111536548111</v>
      </c>
    </row>
    <row r="5967" spans="1:12" x14ac:dyDescent="0.3">
      <c r="A5967">
        <v>375225</v>
      </c>
      <c r="B5967" s="2">
        <v>41779</v>
      </c>
      <c r="C5967" s="3">
        <v>0.6691435185185185</v>
      </c>
      <c r="D5967" t="s">
        <v>31</v>
      </c>
      <c r="E5967" t="s">
        <v>27</v>
      </c>
      <c r="F5967" t="s">
        <v>17</v>
      </c>
      <c r="G5967" t="s">
        <v>2</v>
      </c>
      <c r="H5967">
        <v>34478</v>
      </c>
      <c r="I5967">
        <f>IF(Table3_1[[#This Row],[Status]]="Hired",1,0)</f>
        <v>1</v>
      </c>
      <c r="J5967" t="b">
        <f>OR((Table3_1[[#This Row],[Offered Salary]]&lt;$O$27),(Table3_1[[#This Row],[Offered Salary]]&gt;$O$28))</f>
        <v>0</v>
      </c>
      <c r="K5967" t="str">
        <f>IF(Table3_1[[#This Row],[Offered Salary]]&lt;$O$27,"Low",IF(Table3_1[[#This Row],[Offered Salary]]&gt;$O$28,"High",""))</f>
        <v/>
      </c>
      <c r="L5967" s="6">
        <f>((Table3_1[[#This Row],[Offered Salary]]-$O$25)/$O$26)</f>
        <v>-0.53748287059932354</v>
      </c>
    </row>
    <row r="5968" spans="1:12" x14ac:dyDescent="0.3">
      <c r="A5968">
        <v>158941</v>
      </c>
      <c r="B5968" s="2">
        <v>41789</v>
      </c>
      <c r="C5968" s="3">
        <v>0.66140046296296295</v>
      </c>
      <c r="D5968" t="s">
        <v>31</v>
      </c>
      <c r="E5968" t="s">
        <v>27</v>
      </c>
      <c r="F5968" t="s">
        <v>17</v>
      </c>
      <c r="G5968" t="s">
        <v>2</v>
      </c>
      <c r="H5968">
        <v>80272</v>
      </c>
      <c r="I5968">
        <f>IF(Table3_1[[#This Row],[Status]]="Hired",1,0)</f>
        <v>1</v>
      </c>
      <c r="J5968" t="b">
        <f>OR((Table3_1[[#This Row],[Offered Salary]]&lt;$O$27),(Table3_1[[#This Row],[Offered Salary]]&gt;$O$28))</f>
        <v>0</v>
      </c>
      <c r="K5968" t="str">
        <f>IF(Table3_1[[#This Row],[Offered Salary]]&lt;$O$27,"Low",IF(Table3_1[[#This Row],[Offered Salary]]&gt;$O$28,"High",""))</f>
        <v/>
      </c>
      <c r="L5968" s="6">
        <f>((Table3_1[[#This Row],[Offered Salary]]-$O$25)/$O$26)</f>
        <v>1.0498048972142657</v>
      </c>
    </row>
    <row r="5969" spans="1:12" x14ac:dyDescent="0.3">
      <c r="A5969">
        <v>482029</v>
      </c>
      <c r="B5969" s="2">
        <v>41761</v>
      </c>
      <c r="C5969" s="3">
        <v>0.26128472222222221</v>
      </c>
      <c r="D5969" t="s">
        <v>31</v>
      </c>
      <c r="E5969" t="s">
        <v>29</v>
      </c>
      <c r="F5969" t="s">
        <v>17</v>
      </c>
      <c r="G5969" t="s">
        <v>2</v>
      </c>
      <c r="H5969">
        <v>60250</v>
      </c>
      <c r="I5969">
        <f>IF(Table3_1[[#This Row],[Status]]="Hired",1,0)</f>
        <v>1</v>
      </c>
      <c r="J5969" t="b">
        <f>OR((Table3_1[[#This Row],[Offered Salary]]&lt;$O$27),(Table3_1[[#This Row],[Offered Salary]]&gt;$O$28))</f>
        <v>0</v>
      </c>
      <c r="K5969" t="str">
        <f>IF(Table3_1[[#This Row],[Offered Salary]]&lt;$O$27,"Low",IF(Table3_1[[#This Row],[Offered Salary]]&gt;$O$28,"High",""))</f>
        <v/>
      </c>
      <c r="L5969" s="6">
        <f>((Table3_1[[#This Row],[Offered Salary]]-$O$25)/$O$26)</f>
        <v>0.35581276533752015</v>
      </c>
    </row>
    <row r="5970" spans="1:12" x14ac:dyDescent="0.3">
      <c r="A5970">
        <v>546281</v>
      </c>
      <c r="B5970" s="2">
        <v>41787</v>
      </c>
      <c r="C5970" s="3">
        <v>0.69598379629629625</v>
      </c>
      <c r="D5970" t="s">
        <v>31</v>
      </c>
      <c r="E5970" t="s">
        <v>28</v>
      </c>
      <c r="F5970" t="s">
        <v>17</v>
      </c>
      <c r="G5970" t="s">
        <v>6</v>
      </c>
      <c r="H5970">
        <v>2347</v>
      </c>
      <c r="I5970">
        <f>IF(Table3_1[[#This Row],[Status]]="Hired",1,0)</f>
        <v>1</v>
      </c>
      <c r="J5970" t="b">
        <f>OR((Table3_1[[#This Row],[Offered Salary]]&lt;$O$27),(Table3_1[[#This Row],[Offered Salary]]&gt;$O$28))</f>
        <v>1</v>
      </c>
      <c r="K5970" t="str">
        <f>IF(Table3_1[[#This Row],[Offered Salary]]&lt;$O$27,"Low",IF(Table3_1[[#This Row],[Offered Salary]]&gt;$O$28,"High",""))</f>
        <v>Low</v>
      </c>
      <c r="L5970" s="6">
        <f>((Table3_1[[#This Row],[Offered Salary]]-$O$25)/$O$26)</f>
        <v>-1.6511908512871525</v>
      </c>
    </row>
    <row r="5971" spans="1:12" x14ac:dyDescent="0.3">
      <c r="A5971">
        <v>841544</v>
      </c>
      <c r="B5971" s="2">
        <v>41770</v>
      </c>
      <c r="C5971" s="3">
        <v>0.30136574074074074</v>
      </c>
      <c r="D5971" t="s">
        <v>31</v>
      </c>
      <c r="E5971" t="s">
        <v>27</v>
      </c>
      <c r="F5971" t="s">
        <v>12</v>
      </c>
      <c r="G5971" t="s">
        <v>2</v>
      </c>
      <c r="H5971">
        <v>18410</v>
      </c>
      <c r="I5971">
        <f>IF(Table3_1[[#This Row],[Status]]="Hired",1,0)</f>
        <v>1</v>
      </c>
      <c r="J5971" t="b">
        <f>OR((Table3_1[[#This Row],[Offered Salary]]&lt;$O$27),(Table3_1[[#This Row],[Offered Salary]]&gt;$O$28))</f>
        <v>0</v>
      </c>
      <c r="K5971" t="str">
        <f>IF(Table3_1[[#This Row],[Offered Salary]]&lt;$O$27,"Low",IF(Table3_1[[#This Row],[Offered Salary]]&gt;$O$28,"High",""))</f>
        <v/>
      </c>
      <c r="L5971" s="6">
        <f>((Table3_1[[#This Row],[Offered Salary]]-$O$25)/$O$26)</f>
        <v>-1.0944235146406553</v>
      </c>
    </row>
    <row r="5972" spans="1:12" x14ac:dyDescent="0.3">
      <c r="A5972">
        <v>568254</v>
      </c>
      <c r="B5972" s="2">
        <v>41771</v>
      </c>
      <c r="C5972" s="3">
        <v>0.44546296296296295</v>
      </c>
      <c r="D5972" t="s">
        <v>31</v>
      </c>
      <c r="E5972" t="s">
        <v>29</v>
      </c>
      <c r="F5972" t="s">
        <v>12</v>
      </c>
      <c r="G5972" t="s">
        <v>2</v>
      </c>
      <c r="H5972">
        <v>57825</v>
      </c>
      <c r="I5972">
        <f>IF(Table3_1[[#This Row],[Status]]="Hired",1,0)</f>
        <v>1</v>
      </c>
      <c r="J5972" t="b">
        <f>OR((Table3_1[[#This Row],[Offered Salary]]&lt;$O$27),(Table3_1[[#This Row],[Offered Salary]]&gt;$O$28))</f>
        <v>0</v>
      </c>
      <c r="K5972" t="str">
        <f>IF(Table3_1[[#This Row],[Offered Salary]]&lt;$O$27,"Low",IF(Table3_1[[#This Row],[Offered Salary]]&gt;$O$28,"High",""))</f>
        <v/>
      </c>
      <c r="L5972" s="6">
        <f>((Table3_1[[#This Row],[Offered Salary]]-$O$25)/$O$26)</f>
        <v>0.27175867884260918</v>
      </c>
    </row>
    <row r="5973" spans="1:12" x14ac:dyDescent="0.3">
      <c r="A5973">
        <v>882350</v>
      </c>
      <c r="B5973" s="2">
        <v>41771</v>
      </c>
      <c r="C5973" s="3">
        <v>0.66464120370370372</v>
      </c>
      <c r="D5973" t="s">
        <v>31</v>
      </c>
      <c r="E5973" t="s">
        <v>29</v>
      </c>
      <c r="F5973" t="s">
        <v>12</v>
      </c>
      <c r="G5973" t="s">
        <v>2</v>
      </c>
      <c r="H5973">
        <v>57773</v>
      </c>
      <c r="I5973">
        <f>IF(Table3_1[[#This Row],[Status]]="Hired",1,0)</f>
        <v>1</v>
      </c>
      <c r="J5973" t="b">
        <f>OR((Table3_1[[#This Row],[Offered Salary]]&lt;$O$27),(Table3_1[[#This Row],[Offered Salary]]&gt;$O$28))</f>
        <v>0</v>
      </c>
      <c r="K5973" t="str">
        <f>IF(Table3_1[[#This Row],[Offered Salary]]&lt;$O$27,"Low",IF(Table3_1[[#This Row],[Offered Salary]]&gt;$O$28,"High",""))</f>
        <v/>
      </c>
      <c r="L5973" s="6">
        <f>((Table3_1[[#This Row],[Offered Salary]]-$O$25)/$O$26)</f>
        <v>0.26995628193632654</v>
      </c>
    </row>
    <row r="5974" spans="1:12" x14ac:dyDescent="0.3">
      <c r="A5974">
        <v>467417</v>
      </c>
      <c r="B5974" s="2">
        <v>41771</v>
      </c>
      <c r="C5974" s="3">
        <v>0.43770833333333331</v>
      </c>
      <c r="D5974" t="s">
        <v>31</v>
      </c>
      <c r="E5974" t="s">
        <v>27</v>
      </c>
      <c r="F5974" t="s">
        <v>17</v>
      </c>
      <c r="G5974" t="s">
        <v>1</v>
      </c>
      <c r="H5974">
        <v>67143</v>
      </c>
      <c r="I5974">
        <f>IF(Table3_1[[#This Row],[Status]]="Hired",1,0)</f>
        <v>1</v>
      </c>
      <c r="J5974" t="b">
        <f>OR((Table3_1[[#This Row],[Offered Salary]]&lt;$O$27),(Table3_1[[#This Row],[Offered Salary]]&gt;$O$28))</f>
        <v>0</v>
      </c>
      <c r="K5974" t="str">
        <f>IF(Table3_1[[#This Row],[Offered Salary]]&lt;$O$27,"Low",IF(Table3_1[[#This Row],[Offered Salary]]&gt;$O$28,"High",""))</f>
        <v/>
      </c>
      <c r="L5974" s="6">
        <f>((Table3_1[[#This Row],[Offered Salary]]-$O$25)/$O$26)</f>
        <v>0.59473433985686919</v>
      </c>
    </row>
    <row r="5975" spans="1:12" x14ac:dyDescent="0.3">
      <c r="A5975">
        <v>400109</v>
      </c>
      <c r="B5975" s="2">
        <v>41771</v>
      </c>
      <c r="C5975" s="3">
        <v>0.43804398148148149</v>
      </c>
      <c r="D5975" t="s">
        <v>31</v>
      </c>
      <c r="E5975" t="s">
        <v>28</v>
      </c>
      <c r="F5975" t="s">
        <v>17</v>
      </c>
      <c r="G5975" t="s">
        <v>1</v>
      </c>
      <c r="H5975">
        <v>37109</v>
      </c>
      <c r="I5975">
        <f>IF(Table3_1[[#This Row],[Status]]="Hired",1,0)</f>
        <v>1</v>
      </c>
      <c r="J5975" t="b">
        <f>OR((Table3_1[[#This Row],[Offered Salary]]&lt;$O$27),(Table3_1[[#This Row],[Offered Salary]]&gt;$O$28))</f>
        <v>0</v>
      </c>
      <c r="K5975" t="str">
        <f>IF(Table3_1[[#This Row],[Offered Salary]]&lt;$O$27,"Low",IF(Table3_1[[#This Row],[Offered Salary]]&gt;$O$28,"High",""))</f>
        <v/>
      </c>
      <c r="L5975" s="6">
        <f>((Table3_1[[#This Row],[Offered Salary]]-$O$25)/$O$26)</f>
        <v>-0.44628851943721598</v>
      </c>
    </row>
    <row r="5976" spans="1:12" x14ac:dyDescent="0.3">
      <c r="A5976">
        <v>657548</v>
      </c>
      <c r="B5976" s="2">
        <v>41767</v>
      </c>
      <c r="C5976" s="3">
        <v>0.40608796296296296</v>
      </c>
      <c r="D5976" t="s">
        <v>31</v>
      </c>
      <c r="E5976" t="s">
        <v>27</v>
      </c>
      <c r="F5976" t="s">
        <v>20</v>
      </c>
      <c r="G5976" t="s">
        <v>2</v>
      </c>
      <c r="H5976">
        <v>81692</v>
      </c>
      <c r="I5976">
        <f>IF(Table3_1[[#This Row],[Status]]="Hired",1,0)</f>
        <v>1</v>
      </c>
      <c r="J5976" t="b">
        <f>OR((Table3_1[[#This Row],[Offered Salary]]&lt;$O$27),(Table3_1[[#This Row],[Offered Salary]]&gt;$O$28))</f>
        <v>0</v>
      </c>
      <c r="K5976" t="str">
        <f>IF(Table3_1[[#This Row],[Offered Salary]]&lt;$O$27,"Low",IF(Table3_1[[#This Row],[Offered Salary]]&gt;$O$28,"High",""))</f>
        <v/>
      </c>
      <c r="L5976" s="6">
        <f>((Table3_1[[#This Row],[Offered Salary]]-$O$25)/$O$26)</f>
        <v>1.0990241973473682</v>
      </c>
    </row>
    <row r="5977" spans="1:12" x14ac:dyDescent="0.3">
      <c r="A5977">
        <v>476962</v>
      </c>
      <c r="B5977" s="2">
        <v>41779</v>
      </c>
      <c r="C5977" s="3">
        <v>0.56532407407407403</v>
      </c>
      <c r="D5977" t="s">
        <v>31</v>
      </c>
      <c r="E5977" t="s">
        <v>27</v>
      </c>
      <c r="F5977" t="s">
        <v>20</v>
      </c>
      <c r="G5977" t="s">
        <v>2</v>
      </c>
      <c r="H5977">
        <v>27534</v>
      </c>
      <c r="I5977">
        <f>IF(Table3_1[[#This Row],[Status]]="Hired",1,0)</f>
        <v>1</v>
      </c>
      <c r="J5977" t="b">
        <f>OR((Table3_1[[#This Row],[Offered Salary]]&lt;$O$27),(Table3_1[[#This Row],[Offered Salary]]&gt;$O$28))</f>
        <v>0</v>
      </c>
      <c r="K5977" t="str">
        <f>IF(Table3_1[[#This Row],[Offered Salary]]&lt;$O$27,"Low",IF(Table3_1[[#This Row],[Offered Salary]]&gt;$O$28,"High",""))</f>
        <v/>
      </c>
      <c r="L5977" s="6">
        <f>((Table3_1[[#This Row],[Offered Salary]]-$O$25)/$O$26)</f>
        <v>-0.77817218054598825</v>
      </c>
    </row>
    <row r="5978" spans="1:12" x14ac:dyDescent="0.3">
      <c r="A5978">
        <v>890605</v>
      </c>
      <c r="B5978" s="2">
        <v>41779</v>
      </c>
      <c r="C5978" s="3">
        <v>0.6476736111111111</v>
      </c>
      <c r="D5978" t="s">
        <v>31</v>
      </c>
      <c r="E5978" t="s">
        <v>29</v>
      </c>
      <c r="F5978" t="s">
        <v>20</v>
      </c>
      <c r="G5978" t="s">
        <v>2</v>
      </c>
      <c r="H5978">
        <v>5895</v>
      </c>
      <c r="I5978">
        <f>IF(Table3_1[[#This Row],[Status]]="Hired",1,0)</f>
        <v>1</v>
      </c>
      <c r="J5978" t="b">
        <f>OR((Table3_1[[#This Row],[Offered Salary]]&lt;$O$27),(Table3_1[[#This Row],[Offered Salary]]&gt;$O$28))</f>
        <v>1</v>
      </c>
      <c r="K5978" t="str">
        <f>IF(Table3_1[[#This Row],[Offered Salary]]&lt;$O$27,"Low",IF(Table3_1[[#This Row],[Offered Salary]]&gt;$O$28,"High",""))</f>
        <v>Low</v>
      </c>
      <c r="L5978" s="6">
        <f>((Table3_1[[#This Row],[Offered Salary]]-$O$25)/$O$26)</f>
        <v>-1.52821192391233</v>
      </c>
    </row>
    <row r="5979" spans="1:12" x14ac:dyDescent="0.3">
      <c r="A5979">
        <v>455150</v>
      </c>
      <c r="B5979" s="2">
        <v>41786</v>
      </c>
      <c r="C5979" s="3">
        <v>0.75185185185185188</v>
      </c>
      <c r="D5979" t="s">
        <v>31</v>
      </c>
      <c r="E5979" t="s">
        <v>27</v>
      </c>
      <c r="F5979" t="s">
        <v>20</v>
      </c>
      <c r="G5979" t="s">
        <v>2</v>
      </c>
      <c r="H5979">
        <v>56175</v>
      </c>
      <c r="I5979">
        <f>IF(Table3_1[[#This Row],[Status]]="Hired",1,0)</f>
        <v>1</v>
      </c>
      <c r="J5979" t="b">
        <f>OR((Table3_1[[#This Row],[Offered Salary]]&lt;$O$27),(Table3_1[[#This Row],[Offered Salary]]&gt;$O$28))</f>
        <v>0</v>
      </c>
      <c r="K5979" t="str">
        <f>IF(Table3_1[[#This Row],[Offered Salary]]&lt;$O$27,"Low",IF(Table3_1[[#This Row],[Offered Salary]]&gt;$O$28,"High",""))</f>
        <v/>
      </c>
      <c r="L5979" s="6">
        <f>((Table3_1[[#This Row],[Offered Salary]]-$O$25)/$O$26)</f>
        <v>0.21456723854710272</v>
      </c>
    </row>
    <row r="5980" spans="1:12" x14ac:dyDescent="0.3">
      <c r="A5980">
        <v>167454</v>
      </c>
      <c r="B5980" s="2">
        <v>41787</v>
      </c>
      <c r="C5980" s="3">
        <v>0.6061805555555555</v>
      </c>
      <c r="D5980" t="s">
        <v>31</v>
      </c>
      <c r="E5980" t="s">
        <v>29</v>
      </c>
      <c r="F5980" t="s">
        <v>20</v>
      </c>
      <c r="G5980" t="s">
        <v>2</v>
      </c>
      <c r="H5980">
        <v>43164</v>
      </c>
      <c r="I5980">
        <f>IF(Table3_1[[#This Row],[Status]]="Hired",1,0)</f>
        <v>1</v>
      </c>
      <c r="J5980" t="b">
        <f>OR((Table3_1[[#This Row],[Offered Salary]]&lt;$O$27),(Table3_1[[#This Row],[Offered Salary]]&gt;$O$28))</f>
        <v>0</v>
      </c>
      <c r="K5980" t="str">
        <f>IF(Table3_1[[#This Row],[Offered Salary]]&lt;$O$27,"Low",IF(Table3_1[[#This Row],[Offered Salary]]&gt;$O$28,"High",""))</f>
        <v/>
      </c>
      <c r="L5980" s="6">
        <f>((Table3_1[[#This Row],[Offered Salary]]-$O$25)/$O$26)</f>
        <v>-0.23641326429219084</v>
      </c>
    </row>
    <row r="5981" spans="1:12" x14ac:dyDescent="0.3">
      <c r="A5981">
        <v>179861</v>
      </c>
      <c r="B5981" s="2">
        <v>41795</v>
      </c>
      <c r="C5981" s="3">
        <v>0.37915509259259261</v>
      </c>
      <c r="D5981" t="s">
        <v>31</v>
      </c>
      <c r="E5981" t="s">
        <v>27</v>
      </c>
      <c r="F5981" t="s">
        <v>20</v>
      </c>
      <c r="G5981" t="s">
        <v>2</v>
      </c>
      <c r="H5981">
        <v>81869</v>
      </c>
      <c r="I5981">
        <f>IF(Table3_1[[#This Row],[Status]]="Hired",1,0)</f>
        <v>1</v>
      </c>
      <c r="J5981" t="b">
        <f>OR((Table3_1[[#This Row],[Offered Salary]]&lt;$O$27),(Table3_1[[#This Row],[Offered Salary]]&gt;$O$28))</f>
        <v>0</v>
      </c>
      <c r="K5981" t="str">
        <f>IF(Table3_1[[#This Row],[Offered Salary]]&lt;$O$27,"Low",IF(Table3_1[[#This Row],[Offered Salary]]&gt;$O$28,"High",""))</f>
        <v/>
      </c>
      <c r="L5981" s="6">
        <f>((Table3_1[[#This Row],[Offered Salary]]-$O$25)/$O$26)</f>
        <v>1.1051592791245224</v>
      </c>
    </row>
    <row r="5982" spans="1:12" x14ac:dyDescent="0.3">
      <c r="A5982">
        <v>800429</v>
      </c>
      <c r="B5982" s="2">
        <v>41795</v>
      </c>
      <c r="C5982" s="3">
        <v>0.38002314814814814</v>
      </c>
      <c r="D5982" t="s">
        <v>31</v>
      </c>
      <c r="E5982" t="s">
        <v>27</v>
      </c>
      <c r="F5982" t="s">
        <v>20</v>
      </c>
      <c r="G5982" t="s">
        <v>2</v>
      </c>
      <c r="H5982">
        <v>86270</v>
      </c>
      <c r="I5982">
        <f>IF(Table3_1[[#This Row],[Status]]="Hired",1,0)</f>
        <v>1</v>
      </c>
      <c r="J5982" t="b">
        <f>OR((Table3_1[[#This Row],[Offered Salary]]&lt;$O$27),(Table3_1[[#This Row],[Offered Salary]]&gt;$O$28))</f>
        <v>0</v>
      </c>
      <c r="K5982" t="str">
        <f>IF(Table3_1[[#This Row],[Offered Salary]]&lt;$O$27,"Low",IF(Table3_1[[#This Row],[Offered Salary]]&gt;$O$28,"High",""))</f>
        <v/>
      </c>
      <c r="L5982" s="6">
        <f>((Table3_1[[#This Row],[Offered Salary]]-$O$25)/$O$26)</f>
        <v>1.2577044480581734</v>
      </c>
    </row>
    <row r="5983" spans="1:12" x14ac:dyDescent="0.3">
      <c r="A5983">
        <v>375609</v>
      </c>
      <c r="B5983" s="2">
        <v>41780</v>
      </c>
      <c r="C5983" s="3">
        <v>0.44624999999999998</v>
      </c>
      <c r="D5983" t="s">
        <v>30</v>
      </c>
      <c r="E5983" t="s">
        <v>29</v>
      </c>
      <c r="F5983" t="s">
        <v>17</v>
      </c>
      <c r="G5983" t="s">
        <v>2</v>
      </c>
      <c r="H5983">
        <v>41087</v>
      </c>
      <c r="I5983">
        <f>IF(Table3_1[[#This Row],[Status]]="Hired",1,0)</f>
        <v>0</v>
      </c>
      <c r="J5983" t="b">
        <f>OR((Table3_1[[#This Row],[Offered Salary]]&lt;$O$27),(Table3_1[[#This Row],[Offered Salary]]&gt;$O$28))</f>
        <v>0</v>
      </c>
      <c r="K5983" t="str">
        <f>IF(Table3_1[[#This Row],[Offered Salary]]&lt;$O$27,"Low",IF(Table3_1[[#This Row],[Offered Salary]]&gt;$O$28,"High",""))</f>
        <v/>
      </c>
      <c r="L5983" s="6">
        <f>((Table3_1[[#This Row],[Offered Salary]]-$O$25)/$O$26)</f>
        <v>-0.30840515610659502</v>
      </c>
    </row>
    <row r="5984" spans="1:12" x14ac:dyDescent="0.3">
      <c r="A5984">
        <v>854925</v>
      </c>
      <c r="B5984" s="2">
        <v>41780</v>
      </c>
      <c r="C5984" s="3">
        <v>0.44741898148148146</v>
      </c>
      <c r="D5984" t="s">
        <v>31</v>
      </c>
      <c r="E5984" t="s">
        <v>27</v>
      </c>
      <c r="F5984" t="s">
        <v>17</v>
      </c>
      <c r="G5984" t="s">
        <v>2</v>
      </c>
      <c r="H5984">
        <v>17524</v>
      </c>
      <c r="I5984">
        <f>IF(Table3_1[[#This Row],[Status]]="Hired",1,0)</f>
        <v>1</v>
      </c>
      <c r="J5984" t="b">
        <f>OR((Table3_1[[#This Row],[Offered Salary]]&lt;$O$27),(Table3_1[[#This Row],[Offered Salary]]&gt;$O$28))</f>
        <v>0</v>
      </c>
      <c r="K5984" t="str">
        <f>IF(Table3_1[[#This Row],[Offered Salary]]&lt;$O$27,"Low",IF(Table3_1[[#This Row],[Offered Salary]]&gt;$O$28,"High",""))</f>
        <v/>
      </c>
      <c r="L5984" s="6">
        <f>((Table3_1[[#This Row],[Offered Salary]]-$O$25)/$O$26)</f>
        <v>-1.1251335850053941</v>
      </c>
    </row>
    <row r="5985" spans="1:12" x14ac:dyDescent="0.3">
      <c r="A5985">
        <v>922353</v>
      </c>
      <c r="B5985" s="2">
        <v>41765</v>
      </c>
      <c r="C5985" s="3">
        <v>0.23282407407407407</v>
      </c>
      <c r="D5985" t="s">
        <v>31</v>
      </c>
      <c r="E5985" t="s">
        <v>27</v>
      </c>
      <c r="F5985" t="s">
        <v>20</v>
      </c>
      <c r="G5985" t="s">
        <v>5</v>
      </c>
      <c r="H5985">
        <v>48728</v>
      </c>
      <c r="I5985">
        <f>IF(Table3_1[[#This Row],[Status]]="Hired",1,0)</f>
        <v>1</v>
      </c>
      <c r="J5985" t="b">
        <f>OR((Table3_1[[#This Row],[Offered Salary]]&lt;$O$27),(Table3_1[[#This Row],[Offered Salary]]&gt;$O$28))</f>
        <v>0</v>
      </c>
      <c r="K5985" t="str">
        <f>IF(Table3_1[[#This Row],[Offered Salary]]&lt;$O$27,"Low",IF(Table3_1[[#This Row],[Offered Salary]]&gt;$O$28,"High",""))</f>
        <v/>
      </c>
      <c r="L5985" s="6">
        <f>((Table3_1[[#This Row],[Offered Salary]]-$O$25)/$O$26)</f>
        <v>-4.3556795319949701E-2</v>
      </c>
    </row>
    <row r="5986" spans="1:12" x14ac:dyDescent="0.3">
      <c r="A5986">
        <v>723896</v>
      </c>
      <c r="B5986" s="2">
        <v>41774</v>
      </c>
      <c r="C5986" s="3">
        <v>0.71765046296296298</v>
      </c>
      <c r="D5986" t="s">
        <v>31</v>
      </c>
      <c r="E5986" t="s">
        <v>27</v>
      </c>
      <c r="F5986" t="s">
        <v>17</v>
      </c>
      <c r="G5986" t="s">
        <v>8</v>
      </c>
      <c r="H5986">
        <v>96709</v>
      </c>
      <c r="I5986">
        <f>IF(Table3_1[[#This Row],[Status]]="Hired",1,0)</f>
        <v>1</v>
      </c>
      <c r="J5986" t="b">
        <f>OR((Table3_1[[#This Row],[Offered Salary]]&lt;$O$27),(Table3_1[[#This Row],[Offered Salary]]&gt;$O$28))</f>
        <v>0</v>
      </c>
      <c r="K5986" t="str">
        <f>IF(Table3_1[[#This Row],[Offered Salary]]&lt;$O$27,"Low",IF(Table3_1[[#This Row],[Offered Salary]]&gt;$O$28,"High",""))</f>
        <v/>
      </c>
      <c r="L5986" s="6">
        <f>((Table3_1[[#This Row],[Offered Salary]]-$O$25)/$O$26)</f>
        <v>1.6195356269944108</v>
      </c>
    </row>
    <row r="5987" spans="1:12" x14ac:dyDescent="0.3">
      <c r="A5987">
        <v>318306</v>
      </c>
      <c r="B5987" s="2">
        <v>41774</v>
      </c>
      <c r="C5987" s="3">
        <v>0.7213194444444444</v>
      </c>
      <c r="D5987" t="s">
        <v>31</v>
      </c>
      <c r="E5987" t="s">
        <v>29</v>
      </c>
      <c r="F5987" t="s">
        <v>17</v>
      </c>
      <c r="G5987" t="s">
        <v>8</v>
      </c>
      <c r="H5987">
        <v>60897</v>
      </c>
      <c r="I5987">
        <f>IF(Table3_1[[#This Row],[Status]]="Hired",1,0)</f>
        <v>1</v>
      </c>
      <c r="J5987" t="b">
        <f>OR((Table3_1[[#This Row],[Offered Salary]]&lt;$O$27),(Table3_1[[#This Row],[Offered Salary]]&gt;$O$28))</f>
        <v>0</v>
      </c>
      <c r="K5987" t="str">
        <f>IF(Table3_1[[#This Row],[Offered Salary]]&lt;$O$27,"Low",IF(Table3_1[[#This Row],[Offered Salary]]&gt;$O$28,"High",""))</f>
        <v/>
      </c>
      <c r="L5987" s="6">
        <f>((Table3_1[[#This Row],[Offered Salary]]-$O$25)/$O$26)</f>
        <v>0.37823874222915205</v>
      </c>
    </row>
    <row r="5988" spans="1:12" x14ac:dyDescent="0.3">
      <c r="A5988">
        <v>725251</v>
      </c>
      <c r="B5988" s="2">
        <v>41779</v>
      </c>
      <c r="C5988" s="3">
        <v>0.23905092592592592</v>
      </c>
      <c r="D5988" t="s">
        <v>31</v>
      </c>
      <c r="E5988" t="s">
        <v>27</v>
      </c>
      <c r="F5988" t="s">
        <v>17</v>
      </c>
      <c r="G5988" t="s">
        <v>6</v>
      </c>
      <c r="H5988">
        <v>54623</v>
      </c>
      <c r="I5988">
        <f>IF(Table3_1[[#This Row],[Status]]="Hired",1,0)</f>
        <v>1</v>
      </c>
      <c r="J5988" t="b">
        <f>OR((Table3_1[[#This Row],[Offered Salary]]&lt;$O$27),(Table3_1[[#This Row],[Offered Salary]]&gt;$O$28))</f>
        <v>0</v>
      </c>
      <c r="K5988" t="str">
        <f>IF(Table3_1[[#This Row],[Offered Salary]]&lt;$O$27,"Low",IF(Table3_1[[#This Row],[Offered Salary]]&gt;$O$28,"High",""))</f>
        <v/>
      </c>
      <c r="L5988" s="6">
        <f>((Table3_1[[#This Row],[Offered Salary]]-$O$25)/$O$26)</f>
        <v>0.16077262319035968</v>
      </c>
    </row>
    <row r="5989" spans="1:12" x14ac:dyDescent="0.3">
      <c r="A5989">
        <v>760568</v>
      </c>
      <c r="B5989" s="2">
        <v>41779</v>
      </c>
      <c r="C5989" s="3">
        <v>0.24207175925925925</v>
      </c>
      <c r="D5989" t="s">
        <v>31</v>
      </c>
      <c r="E5989" t="s">
        <v>27</v>
      </c>
      <c r="F5989" t="s">
        <v>17</v>
      </c>
      <c r="G5989" t="s">
        <v>6</v>
      </c>
      <c r="H5989">
        <v>50461</v>
      </c>
      <c r="I5989">
        <f>IF(Table3_1[[#This Row],[Status]]="Hired",1,0)</f>
        <v>1</v>
      </c>
      <c r="J5989" t="b">
        <f>OR((Table3_1[[#This Row],[Offered Salary]]&lt;$O$27),(Table3_1[[#This Row],[Offered Salary]]&gt;$O$28))</f>
        <v>0</v>
      </c>
      <c r="K5989" t="str">
        <f>IF(Table3_1[[#This Row],[Offered Salary]]&lt;$O$27,"Low",IF(Table3_1[[#This Row],[Offered Salary]]&gt;$O$28,"High",""))</f>
        <v/>
      </c>
      <c r="L5989" s="6">
        <f>((Table3_1[[#This Row],[Offered Salary]]-$O$25)/$O$26)</f>
        <v>1.6511547729815553E-2</v>
      </c>
    </row>
    <row r="5990" spans="1:12" x14ac:dyDescent="0.3">
      <c r="A5990">
        <v>814037</v>
      </c>
      <c r="B5990" s="2">
        <v>41824</v>
      </c>
      <c r="C5990" s="3">
        <v>0.49003472222222222</v>
      </c>
      <c r="D5990" t="s">
        <v>31</v>
      </c>
      <c r="E5990" t="s">
        <v>27</v>
      </c>
      <c r="F5990" t="s">
        <v>16</v>
      </c>
      <c r="G5990" t="s">
        <v>4</v>
      </c>
      <c r="H5990">
        <v>83704</v>
      </c>
      <c r="I5990">
        <f>IF(Table3_1[[#This Row],[Status]]="Hired",1,0)</f>
        <v>1</v>
      </c>
      <c r="J5990" t="b">
        <f>OR((Table3_1[[#This Row],[Offered Salary]]&lt;$O$27),(Table3_1[[#This Row],[Offered Salary]]&gt;$O$28))</f>
        <v>0</v>
      </c>
      <c r="K5990" t="str">
        <f>IF(Table3_1[[#This Row],[Offered Salary]]&lt;$O$27,"Low",IF(Table3_1[[#This Row],[Offered Salary]]&gt;$O$28,"High",""))</f>
        <v/>
      </c>
      <c r="L5990" s="6">
        <f>((Table3_1[[#This Row],[Offered Salary]]-$O$25)/$O$26)</f>
        <v>1.168763093028919</v>
      </c>
    </row>
    <row r="5991" spans="1:12" x14ac:dyDescent="0.3">
      <c r="A5991">
        <v>131734</v>
      </c>
      <c r="B5991" s="2">
        <v>41783</v>
      </c>
      <c r="C5991" s="3">
        <v>0.81947916666666665</v>
      </c>
      <c r="D5991" t="s">
        <v>31</v>
      </c>
      <c r="E5991" t="s">
        <v>27</v>
      </c>
      <c r="F5991" t="s">
        <v>17</v>
      </c>
      <c r="G5991" t="s">
        <v>2</v>
      </c>
      <c r="H5991">
        <v>21824</v>
      </c>
      <c r="I5991">
        <f>IF(Table3_1[[#This Row],[Status]]="Hired",1,0)</f>
        <v>1</v>
      </c>
      <c r="J5991" t="b">
        <f>OR((Table3_1[[#This Row],[Offered Salary]]&lt;$O$27),(Table3_1[[#This Row],[Offered Salary]]&gt;$O$28))</f>
        <v>0</v>
      </c>
      <c r="K5991" t="str">
        <f>IF(Table3_1[[#This Row],[Offered Salary]]&lt;$O$27,"Low",IF(Table3_1[[#This Row],[Offered Salary]]&gt;$O$28,"High",""))</f>
        <v/>
      </c>
      <c r="L5991" s="6">
        <f>((Table3_1[[#This Row],[Offered Salary]]-$O$25)/$O$26)</f>
        <v>-0.9760892254474075</v>
      </c>
    </row>
    <row r="5992" spans="1:12" x14ac:dyDescent="0.3">
      <c r="A5992">
        <v>831661</v>
      </c>
      <c r="B5992" s="2">
        <v>41775</v>
      </c>
      <c r="C5992" s="3">
        <v>0.27917824074074077</v>
      </c>
      <c r="D5992" t="s">
        <v>31</v>
      </c>
      <c r="E5992" t="s">
        <v>28</v>
      </c>
      <c r="F5992" t="s">
        <v>17</v>
      </c>
      <c r="G5992" t="s">
        <v>4</v>
      </c>
      <c r="H5992">
        <v>99617</v>
      </c>
      <c r="I5992">
        <f>IF(Table3_1[[#This Row],[Status]]="Hired",1,0)</f>
        <v>1</v>
      </c>
      <c r="J5992" t="b">
        <f>OR((Table3_1[[#This Row],[Offered Salary]]&lt;$O$27),(Table3_1[[#This Row],[Offered Salary]]&gt;$O$28))</f>
        <v>0</v>
      </c>
      <c r="K5992" t="str">
        <f>IF(Table3_1[[#This Row],[Offered Salary]]&lt;$O$27,"Low",IF(Table3_1[[#This Row],[Offered Salary]]&gt;$O$28,"High",""))</f>
        <v/>
      </c>
      <c r="L5992" s="6">
        <f>((Table3_1[[#This Row],[Offered Salary]]-$O$25)/$O$26)</f>
        <v>1.7203312078303701</v>
      </c>
    </row>
    <row r="5993" spans="1:12" x14ac:dyDescent="0.3">
      <c r="A5993">
        <v>841761</v>
      </c>
      <c r="B5993" s="2">
        <v>41778</v>
      </c>
      <c r="C5993" s="3">
        <v>0.3934259259259259</v>
      </c>
      <c r="D5993" t="s">
        <v>31</v>
      </c>
      <c r="E5993" t="s">
        <v>27</v>
      </c>
      <c r="F5993" t="s">
        <v>17</v>
      </c>
      <c r="G5993" t="s">
        <v>4</v>
      </c>
      <c r="H5993">
        <v>98334</v>
      </c>
      <c r="I5993">
        <f>IF(Table3_1[[#This Row],[Status]]="Hired",1,0)</f>
        <v>1</v>
      </c>
      <c r="J5993" t="b">
        <f>OR((Table3_1[[#This Row],[Offered Salary]]&lt;$O$27),(Table3_1[[#This Row],[Offered Salary]]&gt;$O$28))</f>
        <v>0</v>
      </c>
      <c r="K5993" t="str">
        <f>IF(Table3_1[[#This Row],[Offered Salary]]&lt;$O$27,"Low",IF(Table3_1[[#This Row],[Offered Salary]]&gt;$O$28,"High",""))</f>
        <v/>
      </c>
      <c r="L5993" s="6">
        <f>((Table3_1[[#This Row],[Offered Salary]]-$O$25)/$O$26)</f>
        <v>1.6758605303157428</v>
      </c>
    </row>
    <row r="5994" spans="1:12" x14ac:dyDescent="0.3">
      <c r="A5994">
        <v>481379</v>
      </c>
      <c r="B5994" s="2">
        <v>41795</v>
      </c>
      <c r="C5994" s="3">
        <v>0.59303240740740737</v>
      </c>
      <c r="D5994" t="s">
        <v>31</v>
      </c>
      <c r="E5994" t="s">
        <v>29</v>
      </c>
      <c r="F5994" t="s">
        <v>17</v>
      </c>
      <c r="G5994" t="s">
        <v>4</v>
      </c>
      <c r="H5994">
        <v>3819</v>
      </c>
      <c r="I5994">
        <f>IF(Table3_1[[#This Row],[Status]]="Hired",1,0)</f>
        <v>1</v>
      </c>
      <c r="J5994" t="b">
        <f>OR((Table3_1[[#This Row],[Offered Salary]]&lt;$O$27),(Table3_1[[#This Row],[Offered Salary]]&gt;$O$28))</f>
        <v>1</v>
      </c>
      <c r="K5994" t="str">
        <f>IF(Table3_1[[#This Row],[Offered Salary]]&lt;$O$27,"Low",IF(Table3_1[[#This Row],[Offered Salary]]&gt;$O$28,"High",""))</f>
        <v>Low</v>
      </c>
      <c r="L5994" s="6">
        <f>((Table3_1[[#This Row],[Offered Salary]]-$O$25)/$O$26)</f>
        <v>-1.6001691542477672</v>
      </c>
    </row>
    <row r="5995" spans="1:12" x14ac:dyDescent="0.3">
      <c r="A5995">
        <v>618043</v>
      </c>
      <c r="B5995" s="2">
        <v>41795</v>
      </c>
      <c r="C5995" s="3">
        <v>0.59337962962962965</v>
      </c>
      <c r="D5995" t="s">
        <v>31</v>
      </c>
      <c r="E5995" t="s">
        <v>27</v>
      </c>
      <c r="F5995" t="s">
        <v>17</v>
      </c>
      <c r="G5995" t="s">
        <v>4</v>
      </c>
      <c r="H5995">
        <v>70766</v>
      </c>
      <c r="I5995">
        <f>IF(Table3_1[[#This Row],[Status]]="Hired",1,0)</f>
        <v>1</v>
      </c>
      <c r="J5995" t="b">
        <f>OR((Table3_1[[#This Row],[Offered Salary]]&lt;$O$27),(Table3_1[[#This Row],[Offered Salary]]&gt;$O$28))</f>
        <v>0</v>
      </c>
      <c r="K5995" t="str">
        <f>IF(Table3_1[[#This Row],[Offered Salary]]&lt;$O$27,"Low",IF(Table3_1[[#This Row],[Offered Salary]]&gt;$O$28,"High",""))</f>
        <v/>
      </c>
      <c r="L5995" s="6">
        <f>((Table3_1[[#This Row],[Offered Salary]]-$O$25)/$O$26)</f>
        <v>0.72031287815421452</v>
      </c>
    </row>
    <row r="5996" spans="1:12" x14ac:dyDescent="0.3">
      <c r="A5996">
        <v>662128</v>
      </c>
      <c r="B5996" s="2">
        <v>41795</v>
      </c>
      <c r="C5996" s="3">
        <v>0.59070601851851856</v>
      </c>
      <c r="D5996" t="s">
        <v>31</v>
      </c>
      <c r="E5996" t="s">
        <v>29</v>
      </c>
      <c r="F5996" t="s">
        <v>17</v>
      </c>
      <c r="G5996" t="s">
        <v>4</v>
      </c>
      <c r="H5996">
        <v>51254</v>
      </c>
      <c r="I5996">
        <f>IF(Table3_1[[#This Row],[Status]]="Hired",1,0)</f>
        <v>1</v>
      </c>
      <c r="J5996" t="b">
        <f>OR((Table3_1[[#This Row],[Offered Salary]]&lt;$O$27),(Table3_1[[#This Row],[Offered Salary]]&gt;$O$28))</f>
        <v>0</v>
      </c>
      <c r="K5996" t="str">
        <f>IF(Table3_1[[#This Row],[Offered Salary]]&lt;$O$27,"Low",IF(Table3_1[[#This Row],[Offered Salary]]&gt;$O$28,"High",""))</f>
        <v/>
      </c>
      <c r="L5996" s="6">
        <f>((Table3_1[[#This Row],[Offered Salary]]-$O$25)/$O$26)</f>
        <v>4.399810055062562E-2</v>
      </c>
    </row>
    <row r="5997" spans="1:12" x14ac:dyDescent="0.3">
      <c r="A5997">
        <v>963439</v>
      </c>
      <c r="B5997" s="2">
        <v>41796</v>
      </c>
      <c r="C5997" s="3">
        <v>0.67207175925925922</v>
      </c>
      <c r="D5997" t="s">
        <v>30</v>
      </c>
      <c r="E5997" t="s">
        <v>27</v>
      </c>
      <c r="F5997" t="s">
        <v>17</v>
      </c>
      <c r="G5997" t="s">
        <v>4</v>
      </c>
      <c r="H5997">
        <v>96194</v>
      </c>
      <c r="I5997">
        <f>IF(Table3_1[[#This Row],[Status]]="Hired",1,0)</f>
        <v>0</v>
      </c>
      <c r="J5997" t="b">
        <f>OR((Table3_1[[#This Row],[Offered Salary]]&lt;$O$27),(Table3_1[[#This Row],[Offered Salary]]&gt;$O$28))</f>
        <v>0</v>
      </c>
      <c r="K5997" t="str">
        <f>IF(Table3_1[[#This Row],[Offered Salary]]&lt;$O$27,"Low",IF(Table3_1[[#This Row],[Offered Salary]]&gt;$O$28,"High",""))</f>
        <v/>
      </c>
      <c r="L5997" s="6">
        <f>((Table3_1[[#This Row],[Offered Salary]]-$O$25)/$O$26)</f>
        <v>1.6016849653264194</v>
      </c>
    </row>
    <row r="5998" spans="1:12" x14ac:dyDescent="0.3">
      <c r="A5998">
        <v>794235</v>
      </c>
      <c r="B5998" s="2">
        <v>41801</v>
      </c>
      <c r="C5998" s="3">
        <v>0.52293981481481477</v>
      </c>
      <c r="D5998" t="s">
        <v>31</v>
      </c>
      <c r="E5998" t="s">
        <v>29</v>
      </c>
      <c r="F5998" t="s">
        <v>17</v>
      </c>
      <c r="G5998" t="s">
        <v>4</v>
      </c>
      <c r="H5998">
        <v>11757</v>
      </c>
      <c r="I5998">
        <f>IF(Table3_1[[#This Row],[Status]]="Hired",1,0)</f>
        <v>1</v>
      </c>
      <c r="J5998" t="b">
        <f>OR((Table3_1[[#This Row],[Offered Salary]]&lt;$O$27),(Table3_1[[#This Row],[Offered Salary]]&gt;$O$28))</f>
        <v>1</v>
      </c>
      <c r="K5998" t="str">
        <f>IF(Table3_1[[#This Row],[Offered Salary]]&lt;$O$27,"Low",IF(Table3_1[[#This Row],[Offered Salary]]&gt;$O$28,"High",""))</f>
        <v>Low</v>
      </c>
      <c r="L5998" s="6">
        <f>((Table3_1[[#This Row],[Offered Salary]]-$O$25)/$O$26)</f>
        <v>-1.3250263342079307</v>
      </c>
    </row>
    <row r="5999" spans="1:12" x14ac:dyDescent="0.3">
      <c r="A5999">
        <v>524784</v>
      </c>
      <c r="B5999" s="2">
        <v>41849</v>
      </c>
      <c r="C5999" s="3">
        <v>0.47371527777777778</v>
      </c>
      <c r="D5999" t="s">
        <v>31</v>
      </c>
      <c r="E5999" t="s">
        <v>27</v>
      </c>
      <c r="F5999" t="s">
        <v>12</v>
      </c>
      <c r="G5999" t="s">
        <v>10</v>
      </c>
      <c r="H5999">
        <v>77879</v>
      </c>
      <c r="I5999">
        <f>IF(Table3_1[[#This Row],[Status]]="Hired",1,0)</f>
        <v>1</v>
      </c>
      <c r="J5999" t="b">
        <f>OR((Table3_1[[#This Row],[Offered Salary]]&lt;$O$27),(Table3_1[[#This Row],[Offered Salary]]&gt;$O$28))</f>
        <v>0</v>
      </c>
      <c r="K5999" t="str">
        <f>IF(Table3_1[[#This Row],[Offered Salary]]&lt;$O$27,"Low",IF(Table3_1[[#This Row],[Offered Salary]]&gt;$O$28,"High",""))</f>
        <v/>
      </c>
      <c r="L5999" s="6">
        <f>((Table3_1[[#This Row],[Offered Salary]]-$O$25)/$O$26)</f>
        <v>0.96685997804629775</v>
      </c>
    </row>
    <row r="6000" spans="1:12" x14ac:dyDescent="0.3">
      <c r="A6000">
        <v>957784</v>
      </c>
      <c r="B6000" s="2">
        <v>41856</v>
      </c>
      <c r="C6000" s="3">
        <v>0.41942129629629632</v>
      </c>
      <c r="D6000" t="s">
        <v>31</v>
      </c>
      <c r="E6000" t="s">
        <v>27</v>
      </c>
      <c r="F6000" t="s">
        <v>12</v>
      </c>
      <c r="G6000" t="s">
        <v>10</v>
      </c>
      <c r="H6000">
        <v>19664</v>
      </c>
      <c r="I6000">
        <f>IF(Table3_1[[#This Row],[Status]]="Hired",1,0)</f>
        <v>1</v>
      </c>
      <c r="J6000" t="b">
        <f>OR((Table3_1[[#This Row],[Offered Salary]]&lt;$O$27),(Table3_1[[#This Row],[Offered Salary]]&gt;$O$28))</f>
        <v>0</v>
      </c>
      <c r="K6000" t="str">
        <f>IF(Table3_1[[#This Row],[Offered Salary]]&lt;$O$27,"Low",IF(Table3_1[[#This Row],[Offered Salary]]&gt;$O$28,"High",""))</f>
        <v/>
      </c>
      <c r="L6000" s="6">
        <f>((Table3_1[[#This Row],[Offered Salary]]-$O$25)/$O$26)</f>
        <v>-1.0509580200160704</v>
      </c>
    </row>
    <row r="6001" spans="1:12" x14ac:dyDescent="0.3">
      <c r="A6001">
        <v>747931</v>
      </c>
      <c r="B6001" s="2">
        <v>41856</v>
      </c>
      <c r="C6001" s="3">
        <v>0.42171296296296296</v>
      </c>
      <c r="D6001" t="s">
        <v>30</v>
      </c>
      <c r="E6001" t="s">
        <v>27</v>
      </c>
      <c r="F6001" t="s">
        <v>12</v>
      </c>
      <c r="G6001" t="s">
        <v>10</v>
      </c>
      <c r="H6001">
        <v>14452</v>
      </c>
      <c r="I6001">
        <f>IF(Table3_1[[#This Row],[Status]]="Hired",1,0)</f>
        <v>0</v>
      </c>
      <c r="J6001" t="b">
        <f>OR((Table3_1[[#This Row],[Offered Salary]]&lt;$O$27),(Table3_1[[#This Row],[Offered Salary]]&gt;$O$28))</f>
        <v>0</v>
      </c>
      <c r="K6001" t="str">
        <f>IF(Table3_1[[#This Row],[Offered Salary]]&lt;$O$27,"Low",IF(Table3_1[[#This Row],[Offered Salary]]&gt;$O$28,"High",""))</f>
        <v/>
      </c>
      <c r="L6001" s="6">
        <f>((Table3_1[[#This Row],[Offered Salary]]-$O$25)/$O$26)</f>
        <v>-1.2316136483919369</v>
      </c>
    </row>
    <row r="6002" spans="1:12" x14ac:dyDescent="0.3">
      <c r="A6002">
        <v>254807</v>
      </c>
      <c r="B6002" s="2">
        <v>41856</v>
      </c>
      <c r="C6002" s="3">
        <v>0.41971064814814812</v>
      </c>
      <c r="D6002" t="s">
        <v>31</v>
      </c>
      <c r="E6002" t="s">
        <v>28</v>
      </c>
      <c r="F6002" t="s">
        <v>12</v>
      </c>
      <c r="G6002" t="s">
        <v>10</v>
      </c>
      <c r="H6002">
        <v>38517</v>
      </c>
      <c r="I6002">
        <f>IF(Table3_1[[#This Row],[Status]]="Hired",1,0)</f>
        <v>1</v>
      </c>
      <c r="J6002" t="b">
        <f>OR((Table3_1[[#This Row],[Offered Salary]]&lt;$O$27),(Table3_1[[#This Row],[Offered Salary]]&gt;$O$28))</f>
        <v>0</v>
      </c>
      <c r="K6002" t="str">
        <f>IF(Table3_1[[#This Row],[Offered Salary]]&lt;$O$27,"Low",IF(Table3_1[[#This Row],[Offered Salary]]&gt;$O$28,"High",""))</f>
        <v/>
      </c>
      <c r="L6002" s="6">
        <f>((Table3_1[[#This Row],[Offered Salary]]-$O$25)/$O$26)</f>
        <v>-0.39748515705171716</v>
      </c>
    </row>
    <row r="6003" spans="1:12" x14ac:dyDescent="0.3">
      <c r="A6003">
        <v>824893</v>
      </c>
      <c r="B6003" s="2">
        <v>41760</v>
      </c>
      <c r="C6003" s="3">
        <v>0.56832175925925921</v>
      </c>
      <c r="D6003" t="s">
        <v>31</v>
      </c>
      <c r="E6003" t="s">
        <v>27</v>
      </c>
      <c r="F6003" t="s">
        <v>17</v>
      </c>
      <c r="G6003" t="s">
        <v>2</v>
      </c>
      <c r="H6003">
        <v>28134</v>
      </c>
      <c r="I6003">
        <f>IF(Table3_1[[#This Row],[Status]]="Hired",1,0)</f>
        <v>1</v>
      </c>
      <c r="J6003" t="b">
        <f>OR((Table3_1[[#This Row],[Offered Salary]]&lt;$O$27),(Table3_1[[#This Row],[Offered Salary]]&gt;$O$28))</f>
        <v>0</v>
      </c>
      <c r="K6003" t="str">
        <f>IF(Table3_1[[#This Row],[Offered Salary]]&lt;$O$27,"Low",IF(Table3_1[[#This Row],[Offered Salary]]&gt;$O$28,"High",""))</f>
        <v/>
      </c>
      <c r="L6003" s="6">
        <f>((Table3_1[[#This Row],[Offered Salary]]-$O$25)/$O$26)</f>
        <v>-0.7573752931658041</v>
      </c>
    </row>
    <row r="6004" spans="1:12" x14ac:dyDescent="0.3">
      <c r="A6004">
        <v>89108</v>
      </c>
      <c r="B6004" s="2">
        <v>41760</v>
      </c>
      <c r="C6004" s="3">
        <v>0.56609953703703708</v>
      </c>
      <c r="D6004" t="s">
        <v>31</v>
      </c>
      <c r="E6004" t="s">
        <v>28</v>
      </c>
      <c r="F6004" t="s">
        <v>17</v>
      </c>
      <c r="G6004" t="s">
        <v>2</v>
      </c>
      <c r="H6004">
        <v>33139</v>
      </c>
      <c r="I6004">
        <f>IF(Table3_1[[#This Row],[Status]]="Hired",1,0)</f>
        <v>1</v>
      </c>
      <c r="J6004" t="b">
        <f>OR((Table3_1[[#This Row],[Offered Salary]]&lt;$O$27),(Table3_1[[#This Row],[Offered Salary]]&gt;$O$28))</f>
        <v>0</v>
      </c>
      <c r="K6004" t="str">
        <f>IF(Table3_1[[#This Row],[Offered Salary]]&lt;$O$27,"Low",IF(Table3_1[[#This Row],[Offered Salary]]&gt;$O$28,"High",""))</f>
        <v/>
      </c>
      <c r="L6004" s="6">
        <f>((Table3_1[[#This Row],[Offered Salary]]-$O$25)/$O$26)</f>
        <v>-0.58389459093610119</v>
      </c>
    </row>
    <row r="6005" spans="1:12" x14ac:dyDescent="0.3">
      <c r="A6005">
        <v>608559</v>
      </c>
      <c r="B6005" s="2">
        <v>41761</v>
      </c>
      <c r="C6005" s="3">
        <v>0.68804398148148149</v>
      </c>
      <c r="D6005" t="s">
        <v>31</v>
      </c>
      <c r="E6005" t="s">
        <v>27</v>
      </c>
      <c r="F6005" t="s">
        <v>17</v>
      </c>
      <c r="G6005" t="s">
        <v>2</v>
      </c>
      <c r="H6005">
        <v>4981</v>
      </c>
      <c r="I6005">
        <f>IF(Table3_1[[#This Row],[Status]]="Hired",1,0)</f>
        <v>1</v>
      </c>
      <c r="J6005" t="b">
        <f>OR((Table3_1[[#This Row],[Offered Salary]]&lt;$O$27),(Table3_1[[#This Row],[Offered Salary]]&gt;$O$28))</f>
        <v>1</v>
      </c>
      <c r="K6005" t="str">
        <f>IF(Table3_1[[#This Row],[Offered Salary]]&lt;$O$27,"Low",IF(Table3_1[[#This Row],[Offered Salary]]&gt;$O$28,"High",""))</f>
        <v>Low</v>
      </c>
      <c r="L6005" s="6">
        <f>((Table3_1[[#This Row],[Offered Salary]]-$O$25)/$O$26)</f>
        <v>-1.5598925156881438</v>
      </c>
    </row>
    <row r="6006" spans="1:12" x14ac:dyDescent="0.3">
      <c r="A6006">
        <v>268296</v>
      </c>
      <c r="B6006" s="2">
        <v>41768</v>
      </c>
      <c r="C6006" s="3">
        <v>0.4163310185185185</v>
      </c>
      <c r="D6006" t="s">
        <v>31</v>
      </c>
      <c r="E6006" t="s">
        <v>27</v>
      </c>
      <c r="F6006" t="s">
        <v>17</v>
      </c>
      <c r="G6006" t="s">
        <v>2</v>
      </c>
      <c r="H6006">
        <v>17266</v>
      </c>
      <c r="I6006">
        <f>IF(Table3_1[[#This Row],[Status]]="Hired",1,0)</f>
        <v>1</v>
      </c>
      <c r="J6006" t="b">
        <f>OR((Table3_1[[#This Row],[Offered Salary]]&lt;$O$27),(Table3_1[[#This Row],[Offered Salary]]&gt;$O$28))</f>
        <v>0</v>
      </c>
      <c r="K6006" t="str">
        <f>IF(Table3_1[[#This Row],[Offered Salary]]&lt;$O$27,"Low",IF(Table3_1[[#This Row],[Offered Salary]]&gt;$O$28,"High",""))</f>
        <v/>
      </c>
      <c r="L6006" s="6">
        <f>((Table3_1[[#This Row],[Offered Salary]]-$O$25)/$O$26)</f>
        <v>-1.1340762465788732</v>
      </c>
    </row>
    <row r="6007" spans="1:12" x14ac:dyDescent="0.3">
      <c r="A6007">
        <v>825656</v>
      </c>
      <c r="B6007" s="2">
        <v>41769</v>
      </c>
      <c r="C6007" s="3">
        <v>0.59802083333333333</v>
      </c>
      <c r="D6007" t="s">
        <v>31</v>
      </c>
      <c r="E6007" t="s">
        <v>27</v>
      </c>
      <c r="F6007" t="s">
        <v>17</v>
      </c>
      <c r="G6007" t="s">
        <v>4</v>
      </c>
      <c r="H6007">
        <v>65891</v>
      </c>
      <c r="I6007">
        <f>IF(Table3_1[[#This Row],[Status]]="Hired",1,0)</f>
        <v>1</v>
      </c>
      <c r="J6007" t="b">
        <f>OR((Table3_1[[#This Row],[Offered Salary]]&lt;$O$27),(Table3_1[[#This Row],[Offered Salary]]&gt;$O$28))</f>
        <v>0</v>
      </c>
      <c r="K6007" t="str">
        <f>IF(Table3_1[[#This Row],[Offered Salary]]&lt;$O$27,"Low",IF(Table3_1[[#This Row],[Offered Salary]]&gt;$O$28,"High",""))</f>
        <v/>
      </c>
      <c r="L6007" s="6">
        <f>((Table3_1[[#This Row],[Offered Salary]]-$O$25)/$O$26)</f>
        <v>0.55133816819021819</v>
      </c>
    </row>
    <row r="6008" spans="1:12" x14ac:dyDescent="0.3">
      <c r="A6008">
        <v>551379</v>
      </c>
      <c r="B6008" s="2">
        <v>41769</v>
      </c>
      <c r="C6008" s="3">
        <v>0.59869212962962959</v>
      </c>
      <c r="D6008" t="s">
        <v>31</v>
      </c>
      <c r="E6008" t="s">
        <v>27</v>
      </c>
      <c r="F6008" t="s">
        <v>17</v>
      </c>
      <c r="G6008" t="s">
        <v>4</v>
      </c>
      <c r="H6008">
        <v>77830</v>
      </c>
      <c r="I6008">
        <f>IF(Table3_1[[#This Row],[Status]]="Hired",1,0)</f>
        <v>1</v>
      </c>
      <c r="J6008" t="b">
        <f>OR((Table3_1[[#This Row],[Offered Salary]]&lt;$O$27),(Table3_1[[#This Row],[Offered Salary]]&gt;$O$28))</f>
        <v>0</v>
      </c>
      <c r="K6008" t="str">
        <f>IF(Table3_1[[#This Row],[Offered Salary]]&lt;$O$27,"Low",IF(Table3_1[[#This Row],[Offered Salary]]&gt;$O$28,"High",""))</f>
        <v/>
      </c>
      <c r="L6008" s="6">
        <f>((Table3_1[[#This Row],[Offered Salary]]-$O$25)/$O$26)</f>
        <v>0.96516156557691613</v>
      </c>
    </row>
    <row r="6009" spans="1:12" x14ac:dyDescent="0.3">
      <c r="A6009">
        <v>737409</v>
      </c>
      <c r="B6009" s="2">
        <v>41769</v>
      </c>
      <c r="C6009" s="3">
        <v>0.59950231481481486</v>
      </c>
      <c r="D6009" t="s">
        <v>31</v>
      </c>
      <c r="E6009" t="s">
        <v>27</v>
      </c>
      <c r="F6009" t="s">
        <v>17</v>
      </c>
      <c r="G6009" t="s">
        <v>4</v>
      </c>
      <c r="H6009">
        <v>47739</v>
      </c>
      <c r="I6009">
        <f>IF(Table3_1[[#This Row],[Status]]="Hired",1,0)</f>
        <v>1</v>
      </c>
      <c r="J6009" t="b">
        <f>OR((Table3_1[[#This Row],[Offered Salary]]&lt;$O$27),(Table3_1[[#This Row],[Offered Salary]]&gt;$O$28))</f>
        <v>0</v>
      </c>
      <c r="K6009" t="str">
        <f>IF(Table3_1[[#This Row],[Offered Salary]]&lt;$O$27,"Low",IF(Table3_1[[#This Row],[Offered Salary]]&gt;$O$28,"High",""))</f>
        <v/>
      </c>
      <c r="L6009" s="6">
        <f>((Table3_1[[#This Row],[Offered Salary]]-$O$25)/$O$26)</f>
        <v>-7.7836998018286599E-2</v>
      </c>
    </row>
    <row r="6010" spans="1:12" x14ac:dyDescent="0.3">
      <c r="A6010">
        <v>212110</v>
      </c>
      <c r="B6010" s="2">
        <v>41769</v>
      </c>
      <c r="C6010" s="3">
        <v>0.59980324074074076</v>
      </c>
      <c r="D6010" t="s">
        <v>31</v>
      </c>
      <c r="E6010" t="s">
        <v>27</v>
      </c>
      <c r="F6010" t="s">
        <v>17</v>
      </c>
      <c r="G6010" t="s">
        <v>4</v>
      </c>
      <c r="H6010">
        <v>84096</v>
      </c>
      <c r="I6010">
        <f>IF(Table3_1[[#This Row],[Status]]="Hired",1,0)</f>
        <v>1</v>
      </c>
      <c r="J6010" t="b">
        <f>OR((Table3_1[[#This Row],[Offered Salary]]&lt;$O$27),(Table3_1[[#This Row],[Offered Salary]]&gt;$O$28))</f>
        <v>0</v>
      </c>
      <c r="K6010" t="str">
        <f>IF(Table3_1[[#This Row],[Offered Salary]]&lt;$O$27,"Low",IF(Table3_1[[#This Row],[Offered Salary]]&gt;$O$28,"High",""))</f>
        <v/>
      </c>
      <c r="L6010" s="6">
        <f>((Table3_1[[#This Row],[Offered Salary]]-$O$25)/$O$26)</f>
        <v>1.1823503927839727</v>
      </c>
    </row>
    <row r="6011" spans="1:12" x14ac:dyDescent="0.3">
      <c r="A6011">
        <v>475564</v>
      </c>
      <c r="B6011" s="2">
        <v>41782</v>
      </c>
      <c r="C6011" s="3">
        <v>0.29320601851851852</v>
      </c>
      <c r="D6011" t="s">
        <v>31</v>
      </c>
      <c r="E6011" t="s">
        <v>27</v>
      </c>
      <c r="F6011" t="s">
        <v>20</v>
      </c>
      <c r="G6011" t="s">
        <v>8</v>
      </c>
      <c r="H6011">
        <v>99397</v>
      </c>
      <c r="I6011">
        <f>IF(Table3_1[[#This Row],[Status]]="Hired",1,0)</f>
        <v>1</v>
      </c>
      <c r="J6011" t="b">
        <f>OR((Table3_1[[#This Row],[Offered Salary]]&lt;$O$27),(Table3_1[[#This Row],[Offered Salary]]&gt;$O$28))</f>
        <v>0</v>
      </c>
      <c r="K6011" t="str">
        <f>IF(Table3_1[[#This Row],[Offered Salary]]&lt;$O$27,"Low",IF(Table3_1[[#This Row],[Offered Salary]]&gt;$O$28,"High",""))</f>
        <v/>
      </c>
      <c r="L6011" s="6">
        <f>((Table3_1[[#This Row],[Offered Salary]]-$O$25)/$O$26)</f>
        <v>1.7127056824576359</v>
      </c>
    </row>
    <row r="6012" spans="1:12" x14ac:dyDescent="0.3">
      <c r="A6012">
        <v>946421</v>
      </c>
      <c r="B6012" s="2">
        <v>41767</v>
      </c>
      <c r="C6012" s="3">
        <v>0.72903935185185187</v>
      </c>
      <c r="D6012" t="s">
        <v>31</v>
      </c>
      <c r="E6012" t="s">
        <v>29</v>
      </c>
      <c r="F6012" t="s">
        <v>17</v>
      </c>
      <c r="G6012" t="s">
        <v>8</v>
      </c>
      <c r="H6012">
        <v>29769</v>
      </c>
      <c r="I6012">
        <f>IF(Table3_1[[#This Row],[Status]]="Hired",1,0)</f>
        <v>1</v>
      </c>
      <c r="J6012" t="b">
        <f>OR((Table3_1[[#This Row],[Offered Salary]]&lt;$O$27),(Table3_1[[#This Row],[Offered Salary]]&gt;$O$28))</f>
        <v>0</v>
      </c>
      <c r="K6012" t="str">
        <f>IF(Table3_1[[#This Row],[Offered Salary]]&lt;$O$27,"Low",IF(Table3_1[[#This Row],[Offered Salary]]&gt;$O$28,"High",""))</f>
        <v/>
      </c>
      <c r="L6012" s="6">
        <f>((Table3_1[[#This Row],[Offered Salary]]-$O$25)/$O$26)</f>
        <v>-0.70070377505480219</v>
      </c>
    </row>
    <row r="6013" spans="1:12" x14ac:dyDescent="0.3">
      <c r="A6013">
        <v>464009</v>
      </c>
      <c r="B6013" s="2">
        <v>41788</v>
      </c>
      <c r="C6013" s="3">
        <v>0.7210185185185185</v>
      </c>
      <c r="D6013" t="s">
        <v>31</v>
      </c>
      <c r="E6013" t="s">
        <v>27</v>
      </c>
      <c r="F6013" t="s">
        <v>17</v>
      </c>
      <c r="G6013" t="s">
        <v>8</v>
      </c>
      <c r="H6013">
        <v>58049</v>
      </c>
      <c r="I6013">
        <f>IF(Table3_1[[#This Row],[Status]]="Hired",1,0)</f>
        <v>1</v>
      </c>
      <c r="J6013" t="b">
        <f>OR((Table3_1[[#This Row],[Offered Salary]]&lt;$O$27),(Table3_1[[#This Row],[Offered Salary]]&gt;$O$28))</f>
        <v>0</v>
      </c>
      <c r="K6013" t="str">
        <f>IF(Table3_1[[#This Row],[Offered Salary]]&lt;$O$27,"Low",IF(Table3_1[[#This Row],[Offered Salary]]&gt;$O$28,"High",""))</f>
        <v/>
      </c>
      <c r="L6013" s="6">
        <f>((Table3_1[[#This Row],[Offered Salary]]-$O$25)/$O$26)</f>
        <v>0.27952285013121125</v>
      </c>
    </row>
    <row r="6014" spans="1:12" x14ac:dyDescent="0.3">
      <c r="A6014">
        <v>150983</v>
      </c>
      <c r="B6014" s="2">
        <v>41863</v>
      </c>
      <c r="C6014" s="3">
        <v>0.91578703703703701</v>
      </c>
      <c r="D6014" t="s">
        <v>31</v>
      </c>
      <c r="E6014" t="s">
        <v>29</v>
      </c>
      <c r="F6014" t="s">
        <v>13</v>
      </c>
      <c r="G6014" t="s">
        <v>2</v>
      </c>
      <c r="H6014">
        <v>33907</v>
      </c>
      <c r="I6014">
        <f>IF(Table3_1[[#This Row],[Status]]="Hired",1,0)</f>
        <v>1</v>
      </c>
      <c r="J6014" t="b">
        <f>OR((Table3_1[[#This Row],[Offered Salary]]&lt;$O$27),(Table3_1[[#This Row],[Offered Salary]]&gt;$O$28))</f>
        <v>0</v>
      </c>
      <c r="K6014" t="str">
        <f>IF(Table3_1[[#This Row],[Offered Salary]]&lt;$O$27,"Low",IF(Table3_1[[#This Row],[Offered Salary]]&gt;$O$28,"High",""))</f>
        <v/>
      </c>
      <c r="L6014" s="6">
        <f>((Table3_1[[#This Row],[Offered Salary]]-$O$25)/$O$26)</f>
        <v>-0.55727457508946543</v>
      </c>
    </row>
    <row r="6015" spans="1:12" x14ac:dyDescent="0.3">
      <c r="A6015">
        <v>245279</v>
      </c>
      <c r="B6015" s="2">
        <v>41869</v>
      </c>
      <c r="C6015" s="3">
        <v>0.72815972222222225</v>
      </c>
      <c r="D6015" t="s">
        <v>31</v>
      </c>
      <c r="E6015" t="s">
        <v>29</v>
      </c>
      <c r="F6015" t="s">
        <v>13</v>
      </c>
      <c r="G6015" t="s">
        <v>2</v>
      </c>
      <c r="H6015">
        <v>52322</v>
      </c>
      <c r="I6015">
        <f>IF(Table3_1[[#This Row],[Status]]="Hired",1,0)</f>
        <v>1</v>
      </c>
      <c r="J6015" t="b">
        <f>OR((Table3_1[[#This Row],[Offered Salary]]&lt;$O$27),(Table3_1[[#This Row],[Offered Salary]]&gt;$O$28))</f>
        <v>0</v>
      </c>
      <c r="K6015" t="str">
        <f>IF(Table3_1[[#This Row],[Offered Salary]]&lt;$O$27,"Low",IF(Table3_1[[#This Row],[Offered Salary]]&gt;$O$28,"High",""))</f>
        <v/>
      </c>
      <c r="L6015" s="6">
        <f>((Table3_1[[#This Row],[Offered Salary]]-$O$25)/$O$26)</f>
        <v>8.1016560087353431E-2</v>
      </c>
    </row>
    <row r="6016" spans="1:12" x14ac:dyDescent="0.3">
      <c r="A6016">
        <v>537509</v>
      </c>
      <c r="B6016" s="2">
        <v>41829</v>
      </c>
      <c r="C6016" s="3">
        <v>0.53354166666666669</v>
      </c>
      <c r="D6016" t="s">
        <v>31</v>
      </c>
      <c r="E6016" t="s">
        <v>27</v>
      </c>
      <c r="F6016" t="s">
        <v>17</v>
      </c>
      <c r="G6016" t="s">
        <v>6</v>
      </c>
      <c r="H6016">
        <v>42224</v>
      </c>
      <c r="I6016">
        <f>IF(Table3_1[[#This Row],[Status]]="Hired",1,0)</f>
        <v>1</v>
      </c>
      <c r="J6016" t="b">
        <f>OR((Table3_1[[#This Row],[Offered Salary]]&lt;$O$27),(Table3_1[[#This Row],[Offered Salary]]&gt;$O$28))</f>
        <v>0</v>
      </c>
      <c r="K6016" t="str">
        <f>IF(Table3_1[[#This Row],[Offered Salary]]&lt;$O$27,"Low",IF(Table3_1[[#This Row],[Offered Salary]]&gt;$O$28,"High",""))</f>
        <v/>
      </c>
      <c r="L6016" s="6">
        <f>((Table3_1[[#This Row],[Offered Salary]]-$O$25)/$O$26)</f>
        <v>-0.26899505452114603</v>
      </c>
    </row>
    <row r="6017" spans="1:12" x14ac:dyDescent="0.3">
      <c r="A6017">
        <v>243956</v>
      </c>
      <c r="B6017" s="2">
        <v>41769</v>
      </c>
      <c r="C6017" s="3">
        <v>0.77696759259259263</v>
      </c>
      <c r="D6017" t="s">
        <v>31</v>
      </c>
      <c r="E6017" t="s">
        <v>27</v>
      </c>
      <c r="F6017" t="s">
        <v>17</v>
      </c>
      <c r="G6017" t="s">
        <v>7</v>
      </c>
      <c r="H6017">
        <v>4665</v>
      </c>
      <c r="I6017">
        <f>IF(Table3_1[[#This Row],[Status]]="Hired",1,0)</f>
        <v>1</v>
      </c>
      <c r="J6017" t="b">
        <f>OR((Table3_1[[#This Row],[Offered Salary]]&lt;$O$27),(Table3_1[[#This Row],[Offered Salary]]&gt;$O$28))</f>
        <v>1</v>
      </c>
      <c r="K6017" t="str">
        <f>IF(Table3_1[[#This Row],[Offered Salary]]&lt;$O$27,"Low",IF(Table3_1[[#This Row],[Offered Salary]]&gt;$O$28,"High",""))</f>
        <v>Low</v>
      </c>
      <c r="L6017" s="6">
        <f>((Table3_1[[#This Row],[Offered Salary]]-$O$25)/$O$26)</f>
        <v>-1.5708455430417076</v>
      </c>
    </row>
    <row r="6018" spans="1:12" x14ac:dyDescent="0.3">
      <c r="A6018">
        <v>276185</v>
      </c>
      <c r="B6018" s="2">
        <v>41858</v>
      </c>
      <c r="C6018" s="3">
        <v>0.7506828703703704</v>
      </c>
      <c r="D6018" t="s">
        <v>31</v>
      </c>
      <c r="E6018" t="s">
        <v>29</v>
      </c>
      <c r="F6018" t="s">
        <v>17</v>
      </c>
      <c r="G6018" t="s">
        <v>6</v>
      </c>
      <c r="H6018">
        <v>23966</v>
      </c>
      <c r="I6018">
        <f>IF(Table3_1[[#This Row],[Status]]="Hired",1,0)</f>
        <v>1</v>
      </c>
      <c r="J6018" t="b">
        <f>OR((Table3_1[[#This Row],[Offered Salary]]&lt;$O$27),(Table3_1[[#This Row],[Offered Salary]]&gt;$O$28))</f>
        <v>0</v>
      </c>
      <c r="K6018" t="str">
        <f>IF(Table3_1[[#This Row],[Offered Salary]]&lt;$O$27,"Low",IF(Table3_1[[#This Row],[Offered Salary]]&gt;$O$28,"High",""))</f>
        <v/>
      </c>
      <c r="L6018" s="6">
        <f>((Table3_1[[#This Row],[Offered Salary]]-$O$25)/$O$26)</f>
        <v>-0.90184433750015003</v>
      </c>
    </row>
    <row r="6019" spans="1:12" x14ac:dyDescent="0.3">
      <c r="A6019">
        <v>758805</v>
      </c>
      <c r="B6019" s="2">
        <v>41864</v>
      </c>
      <c r="C6019" s="3">
        <v>0.73040509259259256</v>
      </c>
      <c r="D6019" t="s">
        <v>31</v>
      </c>
      <c r="E6019" t="s">
        <v>27</v>
      </c>
      <c r="F6019" t="s">
        <v>17</v>
      </c>
      <c r="G6019" t="s">
        <v>6</v>
      </c>
      <c r="H6019">
        <v>93138</v>
      </c>
      <c r="I6019">
        <f>IF(Table3_1[[#This Row],[Status]]="Hired",1,0)</f>
        <v>1</v>
      </c>
      <c r="J6019" t="b">
        <f>OR((Table3_1[[#This Row],[Offered Salary]]&lt;$O$27),(Table3_1[[#This Row],[Offered Salary]]&gt;$O$28))</f>
        <v>0</v>
      </c>
      <c r="K6019" t="str">
        <f>IF(Table3_1[[#This Row],[Offered Salary]]&lt;$O$27,"Low",IF(Table3_1[[#This Row],[Offered Salary]]&gt;$O$28,"High",""))</f>
        <v/>
      </c>
      <c r="L6019" s="6">
        <f>((Table3_1[[#This Row],[Offered Salary]]-$O$25)/$O$26)</f>
        <v>1.495759485603348</v>
      </c>
    </row>
    <row r="6020" spans="1:12" x14ac:dyDescent="0.3">
      <c r="A6020">
        <v>919971</v>
      </c>
      <c r="B6020" s="2">
        <v>41764</v>
      </c>
      <c r="C6020" s="3">
        <v>7.2442129629629634E-2</v>
      </c>
      <c r="D6020" t="s">
        <v>31</v>
      </c>
      <c r="E6020" t="s">
        <v>27</v>
      </c>
      <c r="F6020" t="s">
        <v>18</v>
      </c>
      <c r="G6020" t="s">
        <v>2</v>
      </c>
      <c r="H6020">
        <v>19763</v>
      </c>
      <c r="I6020">
        <f>IF(Table3_1[[#This Row],[Status]]="Hired",1,0)</f>
        <v>1</v>
      </c>
      <c r="J6020" t="b">
        <f>OR((Table3_1[[#This Row],[Offered Salary]]&lt;$O$27),(Table3_1[[#This Row],[Offered Salary]]&gt;$O$28))</f>
        <v>0</v>
      </c>
      <c r="K6020" t="str">
        <f>IF(Table3_1[[#This Row],[Offered Salary]]&lt;$O$27,"Low",IF(Table3_1[[#This Row],[Offered Salary]]&gt;$O$28,"High",""))</f>
        <v/>
      </c>
      <c r="L6020" s="6">
        <f>((Table3_1[[#This Row],[Offered Salary]]-$O$25)/$O$26)</f>
        <v>-1.0475265335983401</v>
      </c>
    </row>
    <row r="6021" spans="1:12" x14ac:dyDescent="0.3">
      <c r="A6021">
        <v>169443</v>
      </c>
      <c r="B6021" s="2">
        <v>41764</v>
      </c>
      <c r="C6021" s="3">
        <v>7.4444444444444438E-2</v>
      </c>
      <c r="D6021" t="s">
        <v>31</v>
      </c>
      <c r="E6021" t="s">
        <v>29</v>
      </c>
      <c r="F6021" t="s">
        <v>18</v>
      </c>
      <c r="G6021" t="s">
        <v>2</v>
      </c>
      <c r="H6021">
        <v>59744</v>
      </c>
      <c r="I6021">
        <f>IF(Table3_1[[#This Row],[Status]]="Hired",1,0)</f>
        <v>1</v>
      </c>
      <c r="J6021" t="b">
        <f>OR((Table3_1[[#This Row],[Offered Salary]]&lt;$O$27),(Table3_1[[#This Row],[Offered Salary]]&gt;$O$28))</f>
        <v>0</v>
      </c>
      <c r="K6021" t="str">
        <f>IF(Table3_1[[#This Row],[Offered Salary]]&lt;$O$27,"Low",IF(Table3_1[[#This Row],[Offered Salary]]&gt;$O$28,"High",""))</f>
        <v/>
      </c>
      <c r="L6021" s="6">
        <f>((Table3_1[[#This Row],[Offered Salary]]-$O$25)/$O$26)</f>
        <v>0.3382740569802315</v>
      </c>
    </row>
    <row r="6022" spans="1:12" x14ac:dyDescent="0.3">
      <c r="A6022">
        <v>646392</v>
      </c>
      <c r="B6022" s="2">
        <v>41786</v>
      </c>
      <c r="C6022" s="3">
        <v>0.4117939814814815</v>
      </c>
      <c r="D6022" t="s">
        <v>31</v>
      </c>
      <c r="E6022" t="s">
        <v>28</v>
      </c>
      <c r="F6022" t="s">
        <v>20</v>
      </c>
      <c r="G6022" t="s">
        <v>1</v>
      </c>
      <c r="H6022">
        <v>51564</v>
      </c>
      <c r="I6022">
        <f>IF(Table3_1[[#This Row],[Status]]="Hired",1,0)</f>
        <v>1</v>
      </c>
      <c r="J6022" t="b">
        <f>OR((Table3_1[[#This Row],[Offered Salary]]&lt;$O$27),(Table3_1[[#This Row],[Offered Salary]]&gt;$O$28))</f>
        <v>0</v>
      </c>
      <c r="K6022" t="str">
        <f>IF(Table3_1[[#This Row],[Offered Salary]]&lt;$O$27,"Low",IF(Table3_1[[#This Row],[Offered Salary]]&gt;$O$28,"High",""))</f>
        <v/>
      </c>
      <c r="L6022" s="6">
        <f>((Table3_1[[#This Row],[Offered Salary]]-$O$25)/$O$26)</f>
        <v>5.4743159030387435E-2</v>
      </c>
    </row>
    <row r="6023" spans="1:12" x14ac:dyDescent="0.3">
      <c r="A6023">
        <v>273066</v>
      </c>
      <c r="B6023" s="2">
        <v>41813</v>
      </c>
      <c r="C6023" s="3">
        <v>0.73018518518518516</v>
      </c>
      <c r="D6023" t="s">
        <v>31</v>
      </c>
      <c r="E6023" t="s">
        <v>29</v>
      </c>
      <c r="F6023" t="s">
        <v>17</v>
      </c>
      <c r="G6023" t="s">
        <v>10</v>
      </c>
      <c r="H6023">
        <v>61824</v>
      </c>
      <c r="I6023">
        <f>IF(Table3_1[[#This Row],[Status]]="Hired",1,0)</f>
        <v>1</v>
      </c>
      <c r="J6023" t="b">
        <f>OR((Table3_1[[#This Row],[Offered Salary]]&lt;$O$27),(Table3_1[[#This Row],[Offered Salary]]&gt;$O$28))</f>
        <v>0</v>
      </c>
      <c r="K6023" t="str">
        <f>IF(Table3_1[[#This Row],[Offered Salary]]&lt;$O$27,"Low",IF(Table3_1[[#This Row],[Offered Salary]]&gt;$O$28,"High",""))</f>
        <v/>
      </c>
      <c r="L6023" s="6">
        <f>((Table3_1[[#This Row],[Offered Salary]]-$O$25)/$O$26)</f>
        <v>0.41036993323153659</v>
      </c>
    </row>
    <row r="6024" spans="1:12" x14ac:dyDescent="0.3">
      <c r="A6024">
        <v>562353</v>
      </c>
      <c r="B6024" s="2">
        <v>41760</v>
      </c>
      <c r="C6024" s="3">
        <v>0.40693287037037035</v>
      </c>
      <c r="D6024" t="s">
        <v>31</v>
      </c>
      <c r="E6024" t="s">
        <v>29</v>
      </c>
      <c r="F6024" t="s">
        <v>19</v>
      </c>
      <c r="G6024" t="s">
        <v>4</v>
      </c>
      <c r="H6024">
        <v>99745</v>
      </c>
      <c r="I6024">
        <f>IF(Table3_1[[#This Row],[Status]]="Hired",1,0)</f>
        <v>1</v>
      </c>
      <c r="J6024" t="b">
        <f>OR((Table3_1[[#This Row],[Offered Salary]]&lt;$O$27),(Table3_1[[#This Row],[Offered Salary]]&gt;$O$28))</f>
        <v>0</v>
      </c>
      <c r="K6024" t="str">
        <f>IF(Table3_1[[#This Row],[Offered Salary]]&lt;$O$27,"Low",IF(Table3_1[[#This Row],[Offered Salary]]&gt;$O$28,"High",""))</f>
        <v/>
      </c>
      <c r="L6024" s="6">
        <f>((Table3_1[[#This Row],[Offered Salary]]-$O$25)/$O$26)</f>
        <v>1.7247678771381425</v>
      </c>
    </row>
    <row r="6025" spans="1:12" x14ac:dyDescent="0.3">
      <c r="A6025">
        <v>375556</v>
      </c>
      <c r="B6025" s="2">
        <v>41760</v>
      </c>
      <c r="C6025" s="3">
        <v>0.40718749999999998</v>
      </c>
      <c r="D6025" t="s">
        <v>31</v>
      </c>
      <c r="E6025" t="s">
        <v>29</v>
      </c>
      <c r="F6025" t="s">
        <v>19</v>
      </c>
      <c r="G6025" t="s">
        <v>4</v>
      </c>
      <c r="H6025">
        <v>81434</v>
      </c>
      <c r="I6025">
        <f>IF(Table3_1[[#This Row],[Status]]="Hired",1,0)</f>
        <v>1</v>
      </c>
      <c r="J6025" t="b">
        <f>OR((Table3_1[[#This Row],[Offered Salary]]&lt;$O$27),(Table3_1[[#This Row],[Offered Salary]]&gt;$O$28))</f>
        <v>0</v>
      </c>
      <c r="K6025" t="str">
        <f>IF(Table3_1[[#This Row],[Offered Salary]]&lt;$O$27,"Low",IF(Table3_1[[#This Row],[Offered Salary]]&gt;$O$28,"High",""))</f>
        <v/>
      </c>
      <c r="L6025" s="6">
        <f>((Table3_1[[#This Row],[Offered Salary]]-$O$25)/$O$26)</f>
        <v>1.0900815357738889</v>
      </c>
    </row>
    <row r="6026" spans="1:12" x14ac:dyDescent="0.3">
      <c r="A6026">
        <v>719895</v>
      </c>
      <c r="B6026" s="2">
        <v>41760</v>
      </c>
      <c r="C6026" s="3">
        <v>0.40780092592592593</v>
      </c>
      <c r="D6026" t="s">
        <v>31</v>
      </c>
      <c r="E6026" t="s">
        <v>29</v>
      </c>
      <c r="F6026" t="s">
        <v>19</v>
      </c>
      <c r="G6026" t="s">
        <v>4</v>
      </c>
      <c r="H6026">
        <v>86399</v>
      </c>
      <c r="I6026">
        <f>IF(Table3_1[[#This Row],[Status]]="Hired",1,0)</f>
        <v>1</v>
      </c>
      <c r="J6026" t="b">
        <f>OR((Table3_1[[#This Row],[Offered Salary]]&lt;$O$27),(Table3_1[[#This Row],[Offered Salary]]&gt;$O$28))</f>
        <v>0</v>
      </c>
      <c r="K6026" t="str">
        <f>IF(Table3_1[[#This Row],[Offered Salary]]&lt;$O$27,"Low",IF(Table3_1[[#This Row],[Offered Salary]]&gt;$O$28,"High",""))</f>
        <v/>
      </c>
      <c r="L6026" s="6">
        <f>((Table3_1[[#This Row],[Offered Salary]]-$O$25)/$O$26)</f>
        <v>1.2621757788449128</v>
      </c>
    </row>
    <row r="6027" spans="1:12" x14ac:dyDescent="0.3">
      <c r="A6027">
        <v>422222</v>
      </c>
      <c r="B6027" s="2">
        <v>41772</v>
      </c>
      <c r="C6027" s="3">
        <v>0.61973379629629632</v>
      </c>
      <c r="D6027" t="s">
        <v>31</v>
      </c>
      <c r="E6027" t="s">
        <v>29</v>
      </c>
      <c r="F6027" t="s">
        <v>19</v>
      </c>
      <c r="G6027" t="s">
        <v>2</v>
      </c>
      <c r="H6027">
        <v>95521</v>
      </c>
      <c r="I6027">
        <f>IF(Table3_1[[#This Row],[Status]]="Hired",1,0)</f>
        <v>1</v>
      </c>
      <c r="J6027" t="b">
        <f>OR((Table3_1[[#This Row],[Offered Salary]]&lt;$O$27),(Table3_1[[#This Row],[Offered Salary]]&gt;$O$28))</f>
        <v>0</v>
      </c>
      <c r="K6027" t="str">
        <f>IF(Table3_1[[#This Row],[Offered Salary]]&lt;$O$27,"Low",IF(Table3_1[[#This Row],[Offered Salary]]&gt;$O$28,"High",""))</f>
        <v/>
      </c>
      <c r="L6027" s="6">
        <f>((Table3_1[[#This Row],[Offered Salary]]-$O$25)/$O$26)</f>
        <v>1.5783577899816461</v>
      </c>
    </row>
    <row r="6028" spans="1:12" x14ac:dyDescent="0.3">
      <c r="A6028">
        <v>464899</v>
      </c>
      <c r="B6028" s="2">
        <v>41773</v>
      </c>
      <c r="C6028" s="3">
        <v>0.49812499999999998</v>
      </c>
      <c r="D6028" t="s">
        <v>31</v>
      </c>
      <c r="E6028" t="s">
        <v>29</v>
      </c>
      <c r="F6028" t="s">
        <v>19</v>
      </c>
      <c r="G6028" t="s">
        <v>4</v>
      </c>
      <c r="H6028">
        <v>1022</v>
      </c>
      <c r="I6028">
        <f>IF(Table3_1[[#This Row],[Status]]="Hired",1,0)</f>
        <v>1</v>
      </c>
      <c r="J6028" t="b">
        <f>OR((Table3_1[[#This Row],[Offered Salary]]&lt;$O$27),(Table3_1[[#This Row],[Offered Salary]]&gt;$O$28))</f>
        <v>1</v>
      </c>
      <c r="K6028" t="str">
        <f>IF(Table3_1[[#This Row],[Offered Salary]]&lt;$O$27,"Low",IF(Table3_1[[#This Row],[Offered Salary]]&gt;$O$28,"High",""))</f>
        <v>Low</v>
      </c>
      <c r="L6028" s="6">
        <f>((Table3_1[[#This Row],[Offered Salary]]-$O$25)/$O$26)</f>
        <v>-1.6971173109183924</v>
      </c>
    </row>
    <row r="6029" spans="1:12" x14ac:dyDescent="0.3">
      <c r="A6029">
        <v>603672</v>
      </c>
      <c r="B6029" s="2">
        <v>41767</v>
      </c>
      <c r="C6029" s="3">
        <v>0.34385416666666668</v>
      </c>
      <c r="D6029" t="s">
        <v>31</v>
      </c>
      <c r="E6029" t="s">
        <v>27</v>
      </c>
      <c r="F6029" t="s">
        <v>17</v>
      </c>
      <c r="G6029" t="s">
        <v>2</v>
      </c>
      <c r="H6029">
        <v>25843</v>
      </c>
      <c r="I6029">
        <f>IF(Table3_1[[#This Row],[Status]]="Hired",1,0)</f>
        <v>1</v>
      </c>
      <c r="J6029" t="b">
        <f>OR((Table3_1[[#This Row],[Offered Salary]]&lt;$O$27),(Table3_1[[#This Row],[Offered Salary]]&gt;$O$28))</f>
        <v>0</v>
      </c>
      <c r="K6029" t="str">
        <f>IF(Table3_1[[#This Row],[Offered Salary]]&lt;$O$27,"Low",IF(Table3_1[[#This Row],[Offered Salary]]&gt;$O$28,"High",""))</f>
        <v/>
      </c>
      <c r="L6029" s="6">
        <f>((Table3_1[[#This Row],[Offered Salary]]-$O$25)/$O$26)</f>
        <v>-0.83678474147914061</v>
      </c>
    </row>
    <row r="6030" spans="1:12" x14ac:dyDescent="0.3">
      <c r="A6030">
        <v>480487</v>
      </c>
      <c r="B6030" s="2">
        <v>41767</v>
      </c>
      <c r="C6030" s="3">
        <v>0.34634259259259259</v>
      </c>
      <c r="D6030" t="s">
        <v>31</v>
      </c>
      <c r="E6030" t="s">
        <v>29</v>
      </c>
      <c r="F6030" t="s">
        <v>17</v>
      </c>
      <c r="G6030" t="s">
        <v>2</v>
      </c>
      <c r="H6030">
        <v>77827</v>
      </c>
      <c r="I6030">
        <f>IF(Table3_1[[#This Row],[Status]]="Hired",1,0)</f>
        <v>1</v>
      </c>
      <c r="J6030" t="b">
        <f>OR((Table3_1[[#This Row],[Offered Salary]]&lt;$O$27),(Table3_1[[#This Row],[Offered Salary]]&gt;$O$28))</f>
        <v>0</v>
      </c>
      <c r="K6030" t="str">
        <f>IF(Table3_1[[#This Row],[Offered Salary]]&lt;$O$27,"Low",IF(Table3_1[[#This Row],[Offered Salary]]&gt;$O$28,"High",""))</f>
        <v/>
      </c>
      <c r="L6030" s="6">
        <f>((Table3_1[[#This Row],[Offered Salary]]-$O$25)/$O$26)</f>
        <v>0.96505758114001516</v>
      </c>
    </row>
    <row r="6031" spans="1:12" x14ac:dyDescent="0.3">
      <c r="A6031">
        <v>186971</v>
      </c>
      <c r="B6031" s="2">
        <v>41768</v>
      </c>
      <c r="C6031" s="3">
        <v>0.38350694444444444</v>
      </c>
      <c r="D6031" t="s">
        <v>31</v>
      </c>
      <c r="E6031" t="s">
        <v>29</v>
      </c>
      <c r="F6031" t="s">
        <v>17</v>
      </c>
      <c r="G6031" t="s">
        <v>2</v>
      </c>
      <c r="H6031">
        <v>26211</v>
      </c>
      <c r="I6031">
        <f>IF(Table3_1[[#This Row],[Status]]="Hired",1,0)</f>
        <v>1</v>
      </c>
      <c r="J6031" t="b">
        <f>OR((Table3_1[[#This Row],[Offered Salary]]&lt;$O$27),(Table3_1[[#This Row],[Offered Salary]]&gt;$O$28))</f>
        <v>0</v>
      </c>
      <c r="K6031" t="str">
        <f>IF(Table3_1[[#This Row],[Offered Salary]]&lt;$O$27,"Low",IF(Table3_1[[#This Row],[Offered Salary]]&gt;$O$28,"High",""))</f>
        <v/>
      </c>
      <c r="L6031" s="6">
        <f>((Table3_1[[#This Row],[Offered Salary]]-$O$25)/$O$26)</f>
        <v>-0.82402931721929429</v>
      </c>
    </row>
    <row r="6032" spans="1:12" x14ac:dyDescent="0.3">
      <c r="A6032">
        <v>976777</v>
      </c>
      <c r="B6032" s="2">
        <v>41780</v>
      </c>
      <c r="C6032" s="3">
        <v>0.64630787037037041</v>
      </c>
      <c r="D6032" t="s">
        <v>30</v>
      </c>
      <c r="E6032" t="s">
        <v>27</v>
      </c>
      <c r="F6032" t="s">
        <v>17</v>
      </c>
      <c r="G6032" t="s">
        <v>2</v>
      </c>
      <c r="H6032">
        <v>81574</v>
      </c>
      <c r="I6032">
        <f>IF(Table3_1[[#This Row],[Status]]="Hired",1,0)</f>
        <v>0</v>
      </c>
      <c r="J6032" t="b">
        <f>OR((Table3_1[[#This Row],[Offered Salary]]&lt;$O$27),(Table3_1[[#This Row],[Offered Salary]]&gt;$O$28))</f>
        <v>0</v>
      </c>
      <c r="K6032" t="str">
        <f>IF(Table3_1[[#This Row],[Offered Salary]]&lt;$O$27,"Low",IF(Table3_1[[#This Row],[Offered Salary]]&gt;$O$28,"High",""))</f>
        <v/>
      </c>
      <c r="L6032" s="6">
        <f>((Table3_1[[#This Row],[Offered Salary]]-$O$25)/$O$26)</f>
        <v>1.0949341428292652</v>
      </c>
    </row>
    <row r="6033" spans="1:12" x14ac:dyDescent="0.3">
      <c r="A6033">
        <v>703792</v>
      </c>
      <c r="B6033" s="2">
        <v>41825</v>
      </c>
      <c r="C6033" s="3">
        <v>0.41056712962962966</v>
      </c>
      <c r="D6033" t="s">
        <v>31</v>
      </c>
      <c r="E6033" t="s">
        <v>27</v>
      </c>
      <c r="F6033" t="s">
        <v>12</v>
      </c>
      <c r="G6033" t="s">
        <v>2</v>
      </c>
      <c r="H6033">
        <v>13696</v>
      </c>
      <c r="I6033">
        <f>IF(Table3_1[[#This Row],[Status]]="Hired",1,0)</f>
        <v>1</v>
      </c>
      <c r="J6033" t="b">
        <f>OR((Table3_1[[#This Row],[Offered Salary]]&lt;$O$27),(Table3_1[[#This Row],[Offered Salary]]&gt;$O$28))</f>
        <v>0</v>
      </c>
      <c r="K6033" t="str">
        <f>IF(Table3_1[[#This Row],[Offered Salary]]&lt;$O$27,"Low",IF(Table3_1[[#This Row],[Offered Salary]]&gt;$O$28,"High",""))</f>
        <v/>
      </c>
      <c r="L6033" s="6">
        <f>((Table3_1[[#This Row],[Offered Salary]]-$O$25)/$O$26)</f>
        <v>-1.2578177264909689</v>
      </c>
    </row>
    <row r="6034" spans="1:12" x14ac:dyDescent="0.3">
      <c r="A6034">
        <v>600570</v>
      </c>
      <c r="B6034" s="2">
        <v>41832</v>
      </c>
      <c r="C6034" s="3">
        <v>0.70094907407407403</v>
      </c>
      <c r="D6034" t="s">
        <v>31</v>
      </c>
      <c r="E6034" t="s">
        <v>29</v>
      </c>
      <c r="F6034" t="s">
        <v>13</v>
      </c>
      <c r="G6034" t="s">
        <v>2</v>
      </c>
      <c r="H6034">
        <v>5841</v>
      </c>
      <c r="I6034">
        <f>IF(Table3_1[[#This Row],[Status]]="Hired",1,0)</f>
        <v>1</v>
      </c>
      <c r="J6034" t="b">
        <f>OR((Table3_1[[#This Row],[Offered Salary]]&lt;$O$27),(Table3_1[[#This Row],[Offered Salary]]&gt;$O$28))</f>
        <v>1</v>
      </c>
      <c r="K6034" t="str">
        <f>IF(Table3_1[[#This Row],[Offered Salary]]&lt;$O$27,"Low",IF(Table3_1[[#This Row],[Offered Salary]]&gt;$O$28,"High",""))</f>
        <v>Low</v>
      </c>
      <c r="L6034" s="6">
        <f>((Table3_1[[#This Row],[Offered Salary]]-$O$25)/$O$26)</f>
        <v>-1.5300836437765466</v>
      </c>
    </row>
    <row r="6035" spans="1:12" x14ac:dyDescent="0.3">
      <c r="A6035">
        <v>209973</v>
      </c>
      <c r="B6035" s="2">
        <v>41832</v>
      </c>
      <c r="C6035" s="3">
        <v>0.70151620370370371</v>
      </c>
      <c r="D6035" t="s">
        <v>31</v>
      </c>
      <c r="E6035" t="s">
        <v>28</v>
      </c>
      <c r="F6035" t="s">
        <v>13</v>
      </c>
      <c r="G6035" t="s">
        <v>2</v>
      </c>
      <c r="H6035">
        <v>7439</v>
      </c>
      <c r="I6035">
        <f>IF(Table3_1[[#This Row],[Status]]="Hired",1,0)</f>
        <v>1</v>
      </c>
      <c r="J6035" t="b">
        <f>OR((Table3_1[[#This Row],[Offered Salary]]&lt;$O$27),(Table3_1[[#This Row],[Offered Salary]]&gt;$O$28))</f>
        <v>1</v>
      </c>
      <c r="K6035" t="str">
        <f>IF(Table3_1[[#This Row],[Offered Salary]]&lt;$O$27,"Low",IF(Table3_1[[#This Row],[Offered Salary]]&gt;$O$28,"High",""))</f>
        <v>Low</v>
      </c>
      <c r="L6035" s="6">
        <f>((Table3_1[[#This Row],[Offered Salary]]-$O$25)/$O$26)</f>
        <v>-1.4746946003873227</v>
      </c>
    </row>
    <row r="6036" spans="1:12" x14ac:dyDescent="0.3">
      <c r="A6036">
        <v>525836</v>
      </c>
      <c r="B6036" s="2">
        <v>41873</v>
      </c>
      <c r="C6036" s="3">
        <v>0.70768518518518519</v>
      </c>
      <c r="D6036" t="s">
        <v>31</v>
      </c>
      <c r="E6036" t="s">
        <v>27</v>
      </c>
      <c r="F6036" t="s">
        <v>20</v>
      </c>
      <c r="G6036" t="s">
        <v>10</v>
      </c>
      <c r="H6036">
        <v>81259</v>
      </c>
      <c r="I6036">
        <f>IF(Table3_1[[#This Row],[Status]]="Hired",1,0)</f>
        <v>1</v>
      </c>
      <c r="J6036" t="b">
        <f>OR((Table3_1[[#This Row],[Offered Salary]]&lt;$O$27),(Table3_1[[#This Row],[Offered Salary]]&gt;$O$28))</f>
        <v>0</v>
      </c>
      <c r="K6036" t="str">
        <f>IF(Table3_1[[#This Row],[Offered Salary]]&lt;$O$27,"Low",IF(Table3_1[[#This Row],[Offered Salary]]&gt;$O$28,"High",""))</f>
        <v/>
      </c>
      <c r="L6036" s="6">
        <f>((Table3_1[[#This Row],[Offered Salary]]-$O$25)/$O$26)</f>
        <v>1.0840157769546686</v>
      </c>
    </row>
    <row r="6037" spans="1:12" x14ac:dyDescent="0.3">
      <c r="A6037">
        <v>896401</v>
      </c>
      <c r="B6037" s="2">
        <v>41881</v>
      </c>
      <c r="C6037" s="3">
        <v>0.38271990740740741</v>
      </c>
      <c r="D6037" t="s">
        <v>31</v>
      </c>
      <c r="E6037" t="s">
        <v>28</v>
      </c>
      <c r="F6037" t="s">
        <v>20</v>
      </c>
      <c r="G6037" t="s">
        <v>10</v>
      </c>
      <c r="H6037">
        <v>27760</v>
      </c>
      <c r="I6037">
        <f>IF(Table3_1[[#This Row],[Status]]="Hired",1,0)</f>
        <v>1</v>
      </c>
      <c r="J6037" t="b">
        <f>OR((Table3_1[[#This Row],[Offered Salary]]&lt;$O$27),(Table3_1[[#This Row],[Offered Salary]]&gt;$O$28))</f>
        <v>0</v>
      </c>
      <c r="K6037" t="str">
        <f>IF(Table3_1[[#This Row],[Offered Salary]]&lt;$O$27,"Low",IF(Table3_1[[#This Row],[Offered Salary]]&gt;$O$28,"High",""))</f>
        <v/>
      </c>
      <c r="L6037" s="6">
        <f>((Table3_1[[#This Row],[Offered Salary]]-$O$25)/$O$26)</f>
        <v>-0.77033868629945224</v>
      </c>
    </row>
    <row r="6038" spans="1:12" x14ac:dyDescent="0.3">
      <c r="A6038">
        <v>626067</v>
      </c>
      <c r="B6038" s="2">
        <v>41847</v>
      </c>
      <c r="C6038" s="3">
        <v>0.37908564814814816</v>
      </c>
      <c r="D6038" t="s">
        <v>31</v>
      </c>
      <c r="E6038" t="s">
        <v>27</v>
      </c>
      <c r="F6038" t="s">
        <v>18</v>
      </c>
      <c r="G6038" t="s">
        <v>6</v>
      </c>
      <c r="H6038">
        <v>52925</v>
      </c>
      <c r="I6038">
        <f>IF(Table3_1[[#This Row],[Status]]="Hired",1,0)</f>
        <v>1</v>
      </c>
      <c r="J6038" t="b">
        <f>OR((Table3_1[[#This Row],[Offered Salary]]&lt;$O$27),(Table3_1[[#This Row],[Offered Salary]]&gt;$O$28))</f>
        <v>0</v>
      </c>
      <c r="K6038" t="str">
        <f>IF(Table3_1[[#This Row],[Offered Salary]]&lt;$O$27,"Low",IF(Table3_1[[#This Row],[Offered Salary]]&gt;$O$28,"High",""))</f>
        <v/>
      </c>
      <c r="L6038" s="6">
        <f>((Table3_1[[#This Row],[Offered Salary]]-$O$25)/$O$26)</f>
        <v>0.10191743190443851</v>
      </c>
    </row>
    <row r="6039" spans="1:12" x14ac:dyDescent="0.3">
      <c r="A6039">
        <v>83466</v>
      </c>
      <c r="B6039" s="2">
        <v>41849</v>
      </c>
      <c r="C6039" s="3">
        <v>0.7389930555555555</v>
      </c>
      <c r="D6039" t="s">
        <v>31</v>
      </c>
      <c r="E6039" t="s">
        <v>27</v>
      </c>
      <c r="F6039" t="s">
        <v>18</v>
      </c>
      <c r="G6039" t="s">
        <v>6</v>
      </c>
      <c r="H6039">
        <v>91040</v>
      </c>
      <c r="I6039">
        <f>IF(Table3_1[[#This Row],[Status]]="Hired",1,0)</f>
        <v>1</v>
      </c>
      <c r="J6039" t="b">
        <f>OR((Table3_1[[#This Row],[Offered Salary]]&lt;$O$27),(Table3_1[[#This Row],[Offered Salary]]&gt;$O$28))</f>
        <v>0</v>
      </c>
      <c r="K6039" t="str">
        <f>IF(Table3_1[[#This Row],[Offered Salary]]&lt;$O$27,"Low",IF(Table3_1[[#This Row],[Offered Salary]]&gt;$O$28,"High",""))</f>
        <v/>
      </c>
      <c r="L6039" s="6">
        <f>((Table3_1[[#This Row],[Offered Salary]]-$O$25)/$O$26)</f>
        <v>1.4230397027306374</v>
      </c>
    </row>
    <row r="6040" spans="1:12" x14ac:dyDescent="0.3">
      <c r="A6040">
        <v>867000</v>
      </c>
      <c r="B6040" s="2">
        <v>41849</v>
      </c>
      <c r="C6040" s="3">
        <v>0.73956018518518518</v>
      </c>
      <c r="D6040" t="s">
        <v>31</v>
      </c>
      <c r="E6040" t="s">
        <v>27</v>
      </c>
      <c r="F6040" t="s">
        <v>18</v>
      </c>
      <c r="G6040" t="s">
        <v>6</v>
      </c>
      <c r="H6040">
        <v>58832</v>
      </c>
      <c r="I6040">
        <f>IF(Table3_1[[#This Row],[Status]]="Hired",1,0)</f>
        <v>1</v>
      </c>
      <c r="J6040" t="b">
        <f>OR((Table3_1[[#This Row],[Offered Salary]]&lt;$O$27),(Table3_1[[#This Row],[Offered Salary]]&gt;$O$28))</f>
        <v>0</v>
      </c>
      <c r="K6040" t="str">
        <f>IF(Table3_1[[#This Row],[Offered Salary]]&lt;$O$27,"Low",IF(Table3_1[[#This Row],[Offered Salary]]&gt;$O$28,"High",""))</f>
        <v/>
      </c>
      <c r="L6040" s="6">
        <f>((Table3_1[[#This Row],[Offered Salary]]-$O$25)/$O$26)</f>
        <v>0.3066627881623516</v>
      </c>
    </row>
    <row r="6041" spans="1:12" x14ac:dyDescent="0.3">
      <c r="A6041">
        <v>539299</v>
      </c>
      <c r="B6041" s="2">
        <v>41862</v>
      </c>
      <c r="C6041" s="3">
        <v>0.68136574074074074</v>
      </c>
      <c r="D6041" t="s">
        <v>31</v>
      </c>
      <c r="E6041" t="s">
        <v>27</v>
      </c>
      <c r="F6041" t="s">
        <v>18</v>
      </c>
      <c r="G6041" t="s">
        <v>6</v>
      </c>
      <c r="H6041">
        <v>91620</v>
      </c>
      <c r="I6041">
        <f>IF(Table3_1[[#This Row],[Status]]="Hired",1,0)</f>
        <v>1</v>
      </c>
      <c r="J6041" t="b">
        <f>OR((Table3_1[[#This Row],[Offered Salary]]&lt;$O$27),(Table3_1[[#This Row],[Offered Salary]]&gt;$O$28))</f>
        <v>0</v>
      </c>
      <c r="K6041" t="str">
        <f>IF(Table3_1[[#This Row],[Offered Salary]]&lt;$O$27,"Low",IF(Table3_1[[#This Row],[Offered Salary]]&gt;$O$28,"High",""))</f>
        <v/>
      </c>
      <c r="L6041" s="6">
        <f>((Table3_1[[#This Row],[Offered Salary]]-$O$25)/$O$26)</f>
        <v>1.4431433605314821</v>
      </c>
    </row>
    <row r="6042" spans="1:12" x14ac:dyDescent="0.3">
      <c r="A6042">
        <v>838359</v>
      </c>
      <c r="B6042" s="2">
        <v>41878</v>
      </c>
      <c r="C6042" s="3">
        <v>0.58605324074074072</v>
      </c>
      <c r="D6042" t="s">
        <v>31</v>
      </c>
      <c r="E6042" t="s">
        <v>28</v>
      </c>
      <c r="F6042" t="s">
        <v>18</v>
      </c>
      <c r="G6042" t="s">
        <v>6</v>
      </c>
      <c r="H6042">
        <v>90339</v>
      </c>
      <c r="I6042">
        <f>IF(Table3_1[[#This Row],[Status]]="Hired",1,0)</f>
        <v>1</v>
      </c>
      <c r="J6042" t="b">
        <f>OR((Table3_1[[#This Row],[Offered Salary]]&lt;$O$27),(Table3_1[[#This Row],[Offered Salary]]&gt;$O$28))</f>
        <v>0</v>
      </c>
      <c r="K6042" t="str">
        <f>IF(Table3_1[[#This Row],[Offered Salary]]&lt;$O$27,"Low",IF(Table3_1[[#This Row],[Offered Salary]]&gt;$O$28,"High",""))</f>
        <v/>
      </c>
      <c r="L6042" s="6">
        <f>((Table3_1[[#This Row],[Offered Salary]]-$O$25)/$O$26)</f>
        <v>1.3987420059747888</v>
      </c>
    </row>
    <row r="6043" spans="1:12" x14ac:dyDescent="0.3">
      <c r="A6043">
        <v>79268</v>
      </c>
      <c r="B6043" s="2">
        <v>41778</v>
      </c>
      <c r="C6043" s="3">
        <v>0.35467592592592595</v>
      </c>
      <c r="D6043" t="s">
        <v>31</v>
      </c>
      <c r="E6043" t="s">
        <v>27</v>
      </c>
      <c r="F6043" t="s">
        <v>17</v>
      </c>
      <c r="G6043" t="s">
        <v>6</v>
      </c>
      <c r="H6043">
        <v>95073</v>
      </c>
      <c r="I6043">
        <f>IF(Table3_1[[#This Row],[Status]]="Hired",1,0)</f>
        <v>1</v>
      </c>
      <c r="J6043" t="b">
        <f>OR((Table3_1[[#This Row],[Offered Salary]]&lt;$O$27),(Table3_1[[#This Row],[Offered Salary]]&gt;$O$28))</f>
        <v>0</v>
      </c>
      <c r="K6043" t="str">
        <f>IF(Table3_1[[#This Row],[Offered Salary]]&lt;$O$27,"Low",IF(Table3_1[[#This Row],[Offered Salary]]&gt;$O$28,"High",""))</f>
        <v/>
      </c>
      <c r="L6043" s="6">
        <f>((Table3_1[[#This Row],[Offered Salary]]-$O$25)/$O$26)</f>
        <v>1.562829447404442</v>
      </c>
    </row>
    <row r="6044" spans="1:12" x14ac:dyDescent="0.3">
      <c r="A6044">
        <v>231232</v>
      </c>
      <c r="B6044" s="2">
        <v>41778</v>
      </c>
      <c r="C6044" s="3">
        <v>0.35552083333333334</v>
      </c>
      <c r="D6044" t="s">
        <v>31</v>
      </c>
      <c r="E6044" t="s">
        <v>27</v>
      </c>
      <c r="F6044" t="s">
        <v>17</v>
      </c>
      <c r="G6044" t="s">
        <v>6</v>
      </c>
      <c r="H6044">
        <v>6425</v>
      </c>
      <c r="I6044">
        <f>IF(Table3_1[[#This Row],[Status]]="Hired",1,0)</f>
        <v>1</v>
      </c>
      <c r="J6044" t="b">
        <f>OR((Table3_1[[#This Row],[Offered Salary]]&lt;$O$27),(Table3_1[[#This Row],[Offered Salary]]&gt;$O$28))</f>
        <v>1</v>
      </c>
      <c r="K6044" t="str">
        <f>IF(Table3_1[[#This Row],[Offered Salary]]&lt;$O$27,"Low",IF(Table3_1[[#This Row],[Offered Salary]]&gt;$O$28,"High",""))</f>
        <v>Low</v>
      </c>
      <c r="L6044" s="6">
        <f>((Table3_1[[#This Row],[Offered Salary]]-$O$25)/$O$26)</f>
        <v>-1.5098413400598341</v>
      </c>
    </row>
    <row r="6045" spans="1:12" x14ac:dyDescent="0.3">
      <c r="A6045">
        <v>70189</v>
      </c>
      <c r="B6045" s="2">
        <v>41778</v>
      </c>
      <c r="C6045" s="3">
        <v>0.35313657407407406</v>
      </c>
      <c r="D6045" t="s">
        <v>31</v>
      </c>
      <c r="E6045" t="s">
        <v>29</v>
      </c>
      <c r="F6045" t="s">
        <v>17</v>
      </c>
      <c r="G6045" t="s">
        <v>6</v>
      </c>
      <c r="H6045">
        <v>22922</v>
      </c>
      <c r="I6045">
        <f>IF(Table3_1[[#This Row],[Status]]="Hired",1,0)</f>
        <v>1</v>
      </c>
      <c r="J6045" t="b">
        <f>OR((Table3_1[[#This Row],[Offered Salary]]&lt;$O$27),(Table3_1[[#This Row],[Offered Salary]]&gt;$O$28))</f>
        <v>0</v>
      </c>
      <c r="K6045" t="str">
        <f>IF(Table3_1[[#This Row],[Offered Salary]]&lt;$O$27,"Low",IF(Table3_1[[#This Row],[Offered Salary]]&gt;$O$28,"High",""))</f>
        <v/>
      </c>
      <c r="L6045" s="6">
        <f>((Table3_1[[#This Row],[Offered Salary]]-$O$25)/$O$26)</f>
        <v>-0.93803092154167045</v>
      </c>
    </row>
    <row r="6046" spans="1:12" x14ac:dyDescent="0.3">
      <c r="A6046">
        <v>592340</v>
      </c>
      <c r="B6046" s="2">
        <v>41778</v>
      </c>
      <c r="C6046" s="3">
        <v>0.35505787037037034</v>
      </c>
      <c r="D6046" t="s">
        <v>31</v>
      </c>
      <c r="E6046" t="s">
        <v>29</v>
      </c>
      <c r="F6046" t="s">
        <v>17</v>
      </c>
      <c r="G6046" t="s">
        <v>6</v>
      </c>
      <c r="H6046">
        <v>76995</v>
      </c>
      <c r="I6046">
        <f>IF(Table3_1[[#This Row],[Status]]="Hired",1,0)</f>
        <v>1</v>
      </c>
      <c r="J6046" t="b">
        <f>OR((Table3_1[[#This Row],[Offered Salary]]&lt;$O$27),(Table3_1[[#This Row],[Offered Salary]]&gt;$O$28))</f>
        <v>0</v>
      </c>
      <c r="K6046" t="str">
        <f>IF(Table3_1[[#This Row],[Offered Salary]]&lt;$O$27,"Low",IF(Table3_1[[#This Row],[Offered Salary]]&gt;$O$28,"High",""))</f>
        <v/>
      </c>
      <c r="L6046" s="6">
        <f>((Table3_1[[#This Row],[Offered Salary]]-$O$25)/$O$26)</f>
        <v>0.93621923063949308</v>
      </c>
    </row>
    <row r="6047" spans="1:12" x14ac:dyDescent="0.3">
      <c r="A6047">
        <v>917822</v>
      </c>
      <c r="B6047" s="2">
        <v>41824</v>
      </c>
      <c r="C6047" s="3">
        <v>0.33893518518518517</v>
      </c>
      <c r="D6047" t="s">
        <v>31</v>
      </c>
      <c r="E6047" t="s">
        <v>29</v>
      </c>
      <c r="F6047" t="s">
        <v>17</v>
      </c>
      <c r="G6047" t="s">
        <v>6</v>
      </c>
      <c r="H6047">
        <v>80943</v>
      </c>
      <c r="I6047">
        <f>IF(Table3_1[[#This Row],[Status]]="Hired",1,0)</f>
        <v>1</v>
      </c>
      <c r="J6047" t="b">
        <f>OR((Table3_1[[#This Row],[Offered Salary]]&lt;$O$27),(Table3_1[[#This Row],[Offered Salary]]&gt;$O$28))</f>
        <v>0</v>
      </c>
      <c r="K6047" t="str">
        <f>IF(Table3_1[[#This Row],[Offered Salary]]&lt;$O$27,"Low",IF(Table3_1[[#This Row],[Offered Salary]]&gt;$O$28,"High",""))</f>
        <v/>
      </c>
      <c r="L6047" s="6">
        <f>((Table3_1[[#This Row],[Offered Salary]]-$O$25)/$O$26)</f>
        <v>1.0730627496011049</v>
      </c>
    </row>
    <row r="6048" spans="1:12" x14ac:dyDescent="0.3">
      <c r="A6048">
        <v>786696</v>
      </c>
      <c r="B6048" s="2">
        <v>41824</v>
      </c>
      <c r="C6048" s="3">
        <v>0.33853009259259259</v>
      </c>
      <c r="D6048" t="s">
        <v>30</v>
      </c>
      <c r="E6048" t="s">
        <v>28</v>
      </c>
      <c r="F6048" t="s">
        <v>17</v>
      </c>
      <c r="G6048" t="s">
        <v>6</v>
      </c>
      <c r="H6048">
        <v>51820</v>
      </c>
      <c r="I6048">
        <f>IF(Table3_1[[#This Row],[Status]]="Hired",1,0)</f>
        <v>0</v>
      </c>
      <c r="J6048" t="b">
        <f>OR((Table3_1[[#This Row],[Offered Salary]]&lt;$O$27),(Table3_1[[#This Row],[Offered Salary]]&gt;$O$28))</f>
        <v>0</v>
      </c>
      <c r="K6048" t="str">
        <f>IF(Table3_1[[#This Row],[Offered Salary]]&lt;$O$27,"Low",IF(Table3_1[[#This Row],[Offered Salary]]&gt;$O$28,"High",""))</f>
        <v/>
      </c>
      <c r="L6048" s="6">
        <f>((Table3_1[[#This Row],[Offered Salary]]-$O$25)/$O$26)</f>
        <v>6.3616497645932676E-2</v>
      </c>
    </row>
    <row r="6049" spans="1:12" x14ac:dyDescent="0.3">
      <c r="A6049">
        <v>889834</v>
      </c>
      <c r="B6049" s="2">
        <v>41878</v>
      </c>
      <c r="C6049" s="3">
        <v>0.17377314814814815</v>
      </c>
      <c r="D6049" t="s">
        <v>31</v>
      </c>
      <c r="E6049" t="s">
        <v>29</v>
      </c>
      <c r="F6049" t="s">
        <v>14</v>
      </c>
      <c r="G6049" t="s">
        <v>4</v>
      </c>
      <c r="H6049">
        <v>1524</v>
      </c>
      <c r="I6049">
        <f>IF(Table3_1[[#This Row],[Status]]="Hired",1,0)</f>
        <v>1</v>
      </c>
      <c r="J6049" t="b">
        <f>OR((Table3_1[[#This Row],[Offered Salary]]&lt;$O$27),(Table3_1[[#This Row],[Offered Salary]]&gt;$O$28))</f>
        <v>1</v>
      </c>
      <c r="K6049" t="str">
        <f>IF(Table3_1[[#This Row],[Offered Salary]]&lt;$O$27,"Low",IF(Table3_1[[#This Row],[Offered Salary]]&gt;$O$28,"High",""))</f>
        <v>Low</v>
      </c>
      <c r="L6049" s="6">
        <f>((Table3_1[[#This Row],[Offered Salary]]-$O$25)/$O$26)</f>
        <v>-1.6797172484769716</v>
      </c>
    </row>
    <row r="6050" spans="1:12" x14ac:dyDescent="0.3">
      <c r="A6050">
        <v>129994</v>
      </c>
      <c r="B6050" s="2">
        <v>41774</v>
      </c>
      <c r="C6050" s="3">
        <v>0.66137731481481477</v>
      </c>
      <c r="D6050" t="s">
        <v>31</v>
      </c>
      <c r="E6050" t="s">
        <v>29</v>
      </c>
      <c r="F6050" t="s">
        <v>17</v>
      </c>
      <c r="G6050" t="s">
        <v>2</v>
      </c>
      <c r="H6050">
        <v>3843</v>
      </c>
      <c r="I6050">
        <f>IF(Table3_1[[#This Row],[Status]]="Hired",1,0)</f>
        <v>1</v>
      </c>
      <c r="J6050" t="b">
        <f>OR((Table3_1[[#This Row],[Offered Salary]]&lt;$O$27),(Table3_1[[#This Row],[Offered Salary]]&gt;$O$28))</f>
        <v>1</v>
      </c>
      <c r="K6050" t="str">
        <f>IF(Table3_1[[#This Row],[Offered Salary]]&lt;$O$27,"Low",IF(Table3_1[[#This Row],[Offered Salary]]&gt;$O$28,"High",""))</f>
        <v>Low</v>
      </c>
      <c r="L6050" s="6">
        <f>((Table3_1[[#This Row],[Offered Salary]]-$O$25)/$O$26)</f>
        <v>-1.5993372787525599</v>
      </c>
    </row>
    <row r="6051" spans="1:12" x14ac:dyDescent="0.3">
      <c r="A6051">
        <v>98831</v>
      </c>
      <c r="B6051" s="2">
        <v>41774</v>
      </c>
      <c r="C6051" s="3">
        <v>0.66263888888888889</v>
      </c>
      <c r="D6051" t="s">
        <v>31</v>
      </c>
      <c r="E6051" t="s">
        <v>29</v>
      </c>
      <c r="F6051" t="s">
        <v>17</v>
      </c>
      <c r="G6051" t="s">
        <v>2</v>
      </c>
      <c r="H6051">
        <v>52653</v>
      </c>
      <c r="I6051">
        <f>IF(Table3_1[[#This Row],[Status]]="Hired",1,0)</f>
        <v>1</v>
      </c>
      <c r="J6051" t="b">
        <f>OR((Table3_1[[#This Row],[Offered Salary]]&lt;$O$27),(Table3_1[[#This Row],[Offered Salary]]&gt;$O$28))</f>
        <v>0</v>
      </c>
      <c r="K6051" t="str">
        <f>IF(Table3_1[[#This Row],[Offered Salary]]&lt;$O$27,"Low",IF(Table3_1[[#This Row],[Offered Salary]]&gt;$O$28,"High",""))</f>
        <v/>
      </c>
      <c r="L6051" s="6">
        <f>((Table3_1[[#This Row],[Offered Salary]]-$O$25)/$O$26)</f>
        <v>9.2489509625421684E-2</v>
      </c>
    </row>
    <row r="6052" spans="1:12" x14ac:dyDescent="0.3">
      <c r="A6052">
        <v>531445</v>
      </c>
      <c r="B6052" s="2">
        <v>41774</v>
      </c>
      <c r="C6052" s="3">
        <v>0.66297453703703701</v>
      </c>
      <c r="D6052" t="s">
        <v>31</v>
      </c>
      <c r="E6052" t="s">
        <v>27</v>
      </c>
      <c r="F6052" t="s">
        <v>17</v>
      </c>
      <c r="G6052" t="s">
        <v>2</v>
      </c>
      <c r="H6052">
        <v>18127</v>
      </c>
      <c r="I6052">
        <f>IF(Table3_1[[#This Row],[Status]]="Hired",1,0)</f>
        <v>1</v>
      </c>
      <c r="J6052" t="b">
        <f>OR((Table3_1[[#This Row],[Offered Salary]]&lt;$O$27),(Table3_1[[#This Row],[Offered Salary]]&gt;$O$28))</f>
        <v>0</v>
      </c>
      <c r="K6052" t="str">
        <f>IF(Table3_1[[#This Row],[Offered Salary]]&lt;$O$27,"Low",IF(Table3_1[[#This Row],[Offered Salary]]&gt;$O$28,"High",""))</f>
        <v/>
      </c>
      <c r="L6052" s="6">
        <f>((Table3_1[[#This Row],[Offered Salary]]-$O$25)/$O$26)</f>
        <v>-1.104232713188309</v>
      </c>
    </row>
    <row r="6053" spans="1:12" x14ac:dyDescent="0.3">
      <c r="A6053">
        <v>782465</v>
      </c>
      <c r="B6053" s="2">
        <v>41787</v>
      </c>
      <c r="C6053" s="3">
        <v>0.42871527777777779</v>
      </c>
      <c r="D6053" t="s">
        <v>31</v>
      </c>
      <c r="E6053" t="s">
        <v>29</v>
      </c>
      <c r="F6053" t="s">
        <v>17</v>
      </c>
      <c r="G6053" t="s">
        <v>2</v>
      </c>
      <c r="H6053">
        <v>38840</v>
      </c>
      <c r="I6053">
        <f>IF(Table3_1[[#This Row],[Status]]="Hired",1,0)</f>
        <v>1</v>
      </c>
      <c r="J6053" t="b">
        <f>OR((Table3_1[[#This Row],[Offered Salary]]&lt;$O$27),(Table3_1[[#This Row],[Offered Salary]]&gt;$O$28))</f>
        <v>0</v>
      </c>
      <c r="K6053" t="str">
        <f>IF(Table3_1[[#This Row],[Offered Salary]]&lt;$O$27,"Low",IF(Table3_1[[#This Row],[Offered Salary]]&gt;$O$28,"High",""))</f>
        <v/>
      </c>
      <c r="L6053" s="6">
        <f>((Table3_1[[#This Row],[Offered Salary]]-$O$25)/$O$26)</f>
        <v>-0.3862894993453847</v>
      </c>
    </row>
    <row r="6054" spans="1:12" x14ac:dyDescent="0.3">
      <c r="A6054">
        <v>302371</v>
      </c>
      <c r="B6054" s="2">
        <v>41792</v>
      </c>
      <c r="C6054" s="3">
        <v>0.37429398148148146</v>
      </c>
      <c r="D6054" t="s">
        <v>31</v>
      </c>
      <c r="E6054" t="s">
        <v>27</v>
      </c>
      <c r="F6054" t="s">
        <v>17</v>
      </c>
      <c r="G6054" t="s">
        <v>2</v>
      </c>
      <c r="H6054">
        <v>23496</v>
      </c>
      <c r="I6054">
        <f>IF(Table3_1[[#This Row],[Status]]="Hired",1,0)</f>
        <v>1</v>
      </c>
      <c r="J6054" t="b">
        <f>OR((Table3_1[[#This Row],[Offered Salary]]&lt;$O$27),(Table3_1[[#This Row],[Offered Salary]]&gt;$O$28))</f>
        <v>0</v>
      </c>
      <c r="K6054" t="str">
        <f>IF(Table3_1[[#This Row],[Offered Salary]]&lt;$O$27,"Low",IF(Table3_1[[#This Row],[Offered Salary]]&gt;$O$28,"High",""))</f>
        <v/>
      </c>
      <c r="L6054" s="6">
        <f>((Table3_1[[#This Row],[Offered Salary]]-$O$25)/$O$26)</f>
        <v>-0.91813523261462759</v>
      </c>
    </row>
    <row r="6055" spans="1:12" x14ac:dyDescent="0.3">
      <c r="A6055">
        <v>147868</v>
      </c>
      <c r="B6055" s="2">
        <v>41793</v>
      </c>
      <c r="C6055" s="3">
        <v>0.45354166666666668</v>
      </c>
      <c r="D6055" t="s">
        <v>31</v>
      </c>
      <c r="E6055" t="s">
        <v>27</v>
      </c>
      <c r="F6055" t="s">
        <v>17</v>
      </c>
      <c r="G6055" t="s">
        <v>2</v>
      </c>
      <c r="H6055">
        <v>43528</v>
      </c>
      <c r="I6055">
        <f>IF(Table3_1[[#This Row],[Status]]="Hired",1,0)</f>
        <v>1</v>
      </c>
      <c r="J6055" t="b">
        <f>OR((Table3_1[[#This Row],[Offered Salary]]&lt;$O$27),(Table3_1[[#This Row],[Offered Salary]]&gt;$O$28))</f>
        <v>0</v>
      </c>
      <c r="K6055" t="str">
        <f>IF(Table3_1[[#This Row],[Offered Salary]]&lt;$O$27,"Low",IF(Table3_1[[#This Row],[Offered Salary]]&gt;$O$28,"High",""))</f>
        <v/>
      </c>
      <c r="L6055" s="6">
        <f>((Table3_1[[#This Row],[Offered Salary]]-$O$25)/$O$26)</f>
        <v>-0.22379648594821244</v>
      </c>
    </row>
    <row r="6056" spans="1:12" x14ac:dyDescent="0.3">
      <c r="A6056">
        <v>374162</v>
      </c>
      <c r="B6056" s="2">
        <v>41808</v>
      </c>
      <c r="C6056" s="3">
        <v>0.4637384259259259</v>
      </c>
      <c r="D6056" t="s">
        <v>31</v>
      </c>
      <c r="E6056" t="s">
        <v>29</v>
      </c>
      <c r="F6056" t="s">
        <v>14</v>
      </c>
      <c r="G6056" t="s">
        <v>10</v>
      </c>
      <c r="H6056">
        <v>67819</v>
      </c>
      <c r="I6056">
        <f>IF(Table3_1[[#This Row],[Status]]="Hired",1,0)</f>
        <v>1</v>
      </c>
      <c r="J6056" t="b">
        <f>OR((Table3_1[[#This Row],[Offered Salary]]&lt;$O$27),(Table3_1[[#This Row],[Offered Salary]]&gt;$O$28))</f>
        <v>0</v>
      </c>
      <c r="K6056" t="str">
        <f>IF(Table3_1[[#This Row],[Offered Salary]]&lt;$O$27,"Low",IF(Table3_1[[#This Row],[Offered Salary]]&gt;$O$28,"High",""))</f>
        <v/>
      </c>
      <c r="L6056" s="6">
        <f>((Table3_1[[#This Row],[Offered Salary]]-$O$25)/$O$26)</f>
        <v>0.61816549963854339</v>
      </c>
    </row>
    <row r="6057" spans="1:12" x14ac:dyDescent="0.3">
      <c r="A6057">
        <v>632936</v>
      </c>
      <c r="B6057" s="2">
        <v>41808</v>
      </c>
      <c r="C6057" s="3">
        <v>0.46423611111111113</v>
      </c>
      <c r="D6057" t="s">
        <v>31</v>
      </c>
      <c r="E6057" t="s">
        <v>29</v>
      </c>
      <c r="F6057" t="s">
        <v>14</v>
      </c>
      <c r="G6057" t="s">
        <v>10</v>
      </c>
      <c r="H6057">
        <v>41010</v>
      </c>
      <c r="I6057">
        <f>IF(Table3_1[[#This Row],[Status]]="Hired",1,0)</f>
        <v>1</v>
      </c>
      <c r="J6057" t="b">
        <f>OR((Table3_1[[#This Row],[Offered Salary]]&lt;$O$27),(Table3_1[[#This Row],[Offered Salary]]&gt;$O$28))</f>
        <v>0</v>
      </c>
      <c r="K6057" t="str">
        <f>IF(Table3_1[[#This Row],[Offered Salary]]&lt;$O$27,"Low",IF(Table3_1[[#This Row],[Offered Salary]]&gt;$O$28,"High",""))</f>
        <v/>
      </c>
      <c r="L6057" s="6">
        <f>((Table3_1[[#This Row],[Offered Salary]]-$O$25)/$O$26)</f>
        <v>-0.31107408998705199</v>
      </c>
    </row>
    <row r="6058" spans="1:12" x14ac:dyDescent="0.3">
      <c r="A6058">
        <v>521698</v>
      </c>
      <c r="B6058" s="2">
        <v>41808</v>
      </c>
      <c r="C6058" s="3">
        <v>0.46524305555555556</v>
      </c>
      <c r="D6058" t="s">
        <v>30</v>
      </c>
      <c r="E6058" t="s">
        <v>29</v>
      </c>
      <c r="F6058" t="s">
        <v>14</v>
      </c>
      <c r="G6058" t="s">
        <v>10</v>
      </c>
      <c r="H6058">
        <v>6846</v>
      </c>
      <c r="I6058">
        <f>IF(Table3_1[[#This Row],[Status]]="Hired",1,0)</f>
        <v>0</v>
      </c>
      <c r="J6058" t="b">
        <f>OR((Table3_1[[#This Row],[Offered Salary]]&lt;$O$27),(Table3_1[[#This Row],[Offered Salary]]&gt;$O$28))</f>
        <v>1</v>
      </c>
      <c r="K6058" t="str">
        <f>IF(Table3_1[[#This Row],[Offered Salary]]&lt;$O$27,"Low",IF(Table3_1[[#This Row],[Offered Salary]]&gt;$O$28,"High",""))</f>
        <v>Low</v>
      </c>
      <c r="L6058" s="6">
        <f>((Table3_1[[#This Row],[Offered Salary]]-$O$25)/$O$26)</f>
        <v>-1.4952488574147382</v>
      </c>
    </row>
    <row r="6059" spans="1:12" x14ac:dyDescent="0.3">
      <c r="A6059">
        <v>87830</v>
      </c>
      <c r="B6059" s="2">
        <v>41825</v>
      </c>
      <c r="C6059" s="3">
        <v>0.7543981481481481</v>
      </c>
      <c r="D6059" t="s">
        <v>31</v>
      </c>
      <c r="E6059" t="s">
        <v>29</v>
      </c>
      <c r="F6059" t="s">
        <v>14</v>
      </c>
      <c r="G6059" t="s">
        <v>7</v>
      </c>
      <c r="H6059">
        <v>45873</v>
      </c>
      <c r="I6059">
        <f>IF(Table3_1[[#This Row],[Status]]="Hired",1,0)</f>
        <v>1</v>
      </c>
      <c r="J6059" t="b">
        <f>OR((Table3_1[[#This Row],[Offered Salary]]&lt;$O$27),(Table3_1[[#This Row],[Offered Salary]]&gt;$O$28))</f>
        <v>0</v>
      </c>
      <c r="K6059" t="str">
        <f>IF(Table3_1[[#This Row],[Offered Salary]]&lt;$O$27,"Low",IF(Table3_1[[#This Row],[Offered Salary]]&gt;$O$28,"High",""))</f>
        <v/>
      </c>
      <c r="L6059" s="6">
        <f>((Table3_1[[#This Row],[Offered Salary]]-$O$25)/$O$26)</f>
        <v>-0.14251531777065934</v>
      </c>
    </row>
    <row r="6060" spans="1:12" x14ac:dyDescent="0.3">
      <c r="A6060">
        <v>921759</v>
      </c>
      <c r="B6060" s="2">
        <v>41825</v>
      </c>
      <c r="C6060" s="3">
        <v>0.75464120370370369</v>
      </c>
      <c r="D6060" t="s">
        <v>30</v>
      </c>
      <c r="E6060" t="s">
        <v>27</v>
      </c>
      <c r="F6060" t="s">
        <v>14</v>
      </c>
      <c r="G6060" t="s">
        <v>7</v>
      </c>
      <c r="H6060">
        <v>41022</v>
      </c>
      <c r="I6060">
        <f>IF(Table3_1[[#This Row],[Status]]="Hired",1,0)</f>
        <v>0</v>
      </c>
      <c r="J6060" t="b">
        <f>OR((Table3_1[[#This Row],[Offered Salary]]&lt;$O$27),(Table3_1[[#This Row],[Offered Salary]]&gt;$O$28))</f>
        <v>0</v>
      </c>
      <c r="K6060" t="str">
        <f>IF(Table3_1[[#This Row],[Offered Salary]]&lt;$O$27,"Low",IF(Table3_1[[#This Row],[Offered Salary]]&gt;$O$28,"High",""))</f>
        <v/>
      </c>
      <c r="L6060" s="6">
        <f>((Table3_1[[#This Row],[Offered Salary]]-$O$25)/$O$26)</f>
        <v>-0.31065815223944826</v>
      </c>
    </row>
    <row r="6061" spans="1:12" x14ac:dyDescent="0.3">
      <c r="A6061">
        <v>773003</v>
      </c>
      <c r="B6061" s="2">
        <v>41827</v>
      </c>
      <c r="C6061" s="3">
        <v>0.67016203703703703</v>
      </c>
      <c r="D6061" t="s">
        <v>31</v>
      </c>
      <c r="E6061" t="s">
        <v>27</v>
      </c>
      <c r="F6061" t="s">
        <v>14</v>
      </c>
      <c r="G6061" t="s">
        <v>7</v>
      </c>
      <c r="H6061">
        <v>57779</v>
      </c>
      <c r="I6061">
        <f>IF(Table3_1[[#This Row],[Status]]="Hired",1,0)</f>
        <v>1</v>
      </c>
      <c r="J6061" t="b">
        <f>OR((Table3_1[[#This Row],[Offered Salary]]&lt;$O$27),(Table3_1[[#This Row],[Offered Salary]]&gt;$O$28))</f>
        <v>0</v>
      </c>
      <c r="K6061" t="str">
        <f>IF(Table3_1[[#This Row],[Offered Salary]]&lt;$O$27,"Low",IF(Table3_1[[#This Row],[Offered Salary]]&gt;$O$28,"High",""))</f>
        <v/>
      </c>
      <c r="L6061" s="6">
        <f>((Table3_1[[#This Row],[Offered Salary]]-$O$25)/$O$26)</f>
        <v>0.2701642508101284</v>
      </c>
    </row>
    <row r="6062" spans="1:12" x14ac:dyDescent="0.3">
      <c r="A6062">
        <v>650321</v>
      </c>
      <c r="B6062" s="2">
        <v>41827</v>
      </c>
      <c r="C6062" s="3">
        <v>0.67207175925925922</v>
      </c>
      <c r="D6062" t="s">
        <v>31</v>
      </c>
      <c r="E6062" t="s">
        <v>27</v>
      </c>
      <c r="F6062" t="s">
        <v>14</v>
      </c>
      <c r="G6062" t="s">
        <v>7</v>
      </c>
      <c r="H6062">
        <v>37657</v>
      </c>
      <c r="I6062">
        <f>IF(Table3_1[[#This Row],[Status]]="Hired",1,0)</f>
        <v>1</v>
      </c>
      <c r="J6062" t="b">
        <f>OR((Table3_1[[#This Row],[Offered Salary]]&lt;$O$27),(Table3_1[[#This Row],[Offered Salary]]&gt;$O$28))</f>
        <v>0</v>
      </c>
      <c r="K6062" t="str">
        <f>IF(Table3_1[[#This Row],[Offered Salary]]&lt;$O$27,"Low",IF(Table3_1[[#This Row],[Offered Salary]]&gt;$O$28,"High",""))</f>
        <v/>
      </c>
      <c r="L6062" s="6">
        <f>((Table3_1[[#This Row],[Offered Salary]]-$O$25)/$O$26)</f>
        <v>-0.42729402896331448</v>
      </c>
    </row>
    <row r="6063" spans="1:12" x14ac:dyDescent="0.3">
      <c r="A6063">
        <v>961036</v>
      </c>
      <c r="B6063" s="2">
        <v>41836</v>
      </c>
      <c r="C6063" s="3">
        <v>0.33813657407407405</v>
      </c>
      <c r="D6063" t="s">
        <v>31</v>
      </c>
      <c r="E6063" t="s">
        <v>29</v>
      </c>
      <c r="F6063" t="s">
        <v>14</v>
      </c>
      <c r="G6063" t="s">
        <v>7</v>
      </c>
      <c r="H6063">
        <v>89013</v>
      </c>
      <c r="I6063">
        <f>IF(Table3_1[[#This Row],[Status]]="Hired",1,0)</f>
        <v>1</v>
      </c>
      <c r="J6063" t="b">
        <f>OR((Table3_1[[#This Row],[Offered Salary]]&lt;$O$27),(Table3_1[[#This Row],[Offered Salary]]&gt;$O$28))</f>
        <v>0</v>
      </c>
      <c r="K6063" t="str">
        <f>IF(Table3_1[[#This Row],[Offered Salary]]&lt;$O$27,"Low",IF(Table3_1[[#This Row],[Offered Salary]]&gt;$O$28,"High",""))</f>
        <v/>
      </c>
      <c r="L6063" s="6">
        <f>((Table3_1[[#This Row],[Offered Salary]]-$O$25)/$O$26)</f>
        <v>1.3527808848645819</v>
      </c>
    </row>
    <row r="6064" spans="1:12" x14ac:dyDescent="0.3">
      <c r="A6064">
        <v>244866</v>
      </c>
      <c r="B6064" s="2">
        <v>41829</v>
      </c>
      <c r="C6064" s="3">
        <v>0.59690972222222227</v>
      </c>
      <c r="D6064" t="s">
        <v>31</v>
      </c>
      <c r="E6064" t="s">
        <v>27</v>
      </c>
      <c r="F6064" t="s">
        <v>20</v>
      </c>
      <c r="G6064" t="s">
        <v>2</v>
      </c>
      <c r="H6064">
        <v>56513</v>
      </c>
      <c r="I6064">
        <f>IF(Table3_1[[#This Row],[Status]]="Hired",1,0)</f>
        <v>1</v>
      </c>
      <c r="J6064" t="b">
        <f>OR((Table3_1[[#This Row],[Offered Salary]]&lt;$O$27),(Table3_1[[#This Row],[Offered Salary]]&gt;$O$28))</f>
        <v>0</v>
      </c>
      <c r="K6064" t="str">
        <f>IF(Table3_1[[#This Row],[Offered Salary]]&lt;$O$27,"Low",IF(Table3_1[[#This Row],[Offered Salary]]&gt;$O$28,"High",""))</f>
        <v/>
      </c>
      <c r="L6064" s="6">
        <f>((Table3_1[[#This Row],[Offered Salary]]-$O$25)/$O$26)</f>
        <v>0.22628281843793979</v>
      </c>
    </row>
    <row r="6065" spans="1:12" x14ac:dyDescent="0.3">
      <c r="A6065">
        <v>641625</v>
      </c>
      <c r="B6065" s="2">
        <v>41767</v>
      </c>
      <c r="C6065" s="3">
        <v>0.45149305555555558</v>
      </c>
      <c r="D6065" t="s">
        <v>31</v>
      </c>
      <c r="E6065" t="s">
        <v>27</v>
      </c>
      <c r="F6065" t="s">
        <v>20</v>
      </c>
      <c r="G6065" t="s">
        <v>10</v>
      </c>
      <c r="H6065">
        <v>10523</v>
      </c>
      <c r="I6065">
        <f>IF(Table3_1[[#This Row],[Status]]="Hired",1,0)</f>
        <v>1</v>
      </c>
      <c r="J6065" t="b">
        <f>OR((Table3_1[[#This Row],[Offered Salary]]&lt;$O$27),(Table3_1[[#This Row],[Offered Salary]]&gt;$O$28))</f>
        <v>1</v>
      </c>
      <c r="K6065" t="str">
        <f>IF(Table3_1[[#This Row],[Offered Salary]]&lt;$O$27,"Low",IF(Table3_1[[#This Row],[Offered Salary]]&gt;$O$28,"High",""))</f>
        <v>Low</v>
      </c>
      <c r="L6065" s="6">
        <f>((Table3_1[[#This Row],[Offered Salary]]-$O$25)/$O$26)</f>
        <v>-1.3677985992531763</v>
      </c>
    </row>
    <row r="6066" spans="1:12" x14ac:dyDescent="0.3">
      <c r="A6066">
        <v>463211</v>
      </c>
      <c r="B6066" s="2">
        <v>41778</v>
      </c>
      <c r="C6066" s="3">
        <v>0.65487268518518515</v>
      </c>
      <c r="D6066" t="s">
        <v>31</v>
      </c>
      <c r="E6066" t="s">
        <v>27</v>
      </c>
      <c r="F6066" t="s">
        <v>17</v>
      </c>
      <c r="G6066" t="s">
        <v>10</v>
      </c>
      <c r="H6066">
        <v>43943</v>
      </c>
      <c r="I6066">
        <f>IF(Table3_1[[#This Row],[Status]]="Hired",1,0)</f>
        <v>1</v>
      </c>
      <c r="J6066" t="b">
        <f>OR((Table3_1[[#This Row],[Offered Salary]]&lt;$O$27),(Table3_1[[#This Row],[Offered Salary]]&gt;$O$28))</f>
        <v>0</v>
      </c>
      <c r="K6066" t="str">
        <f>IF(Table3_1[[#This Row],[Offered Salary]]&lt;$O$27,"Low",IF(Table3_1[[#This Row],[Offered Salary]]&gt;$O$28,"High",""))</f>
        <v/>
      </c>
      <c r="L6066" s="6">
        <f>((Table3_1[[#This Row],[Offered Salary]]-$O$25)/$O$26)</f>
        <v>-0.2094119721769184</v>
      </c>
    </row>
    <row r="6067" spans="1:12" x14ac:dyDescent="0.3">
      <c r="A6067">
        <v>617820</v>
      </c>
      <c r="B6067" s="2">
        <v>41778</v>
      </c>
      <c r="C6067" s="3">
        <v>0.65513888888888894</v>
      </c>
      <c r="D6067" t="s">
        <v>31</v>
      </c>
      <c r="E6067" t="s">
        <v>29</v>
      </c>
      <c r="F6067" t="s">
        <v>17</v>
      </c>
      <c r="G6067" t="s">
        <v>10</v>
      </c>
      <c r="H6067">
        <v>42322</v>
      </c>
      <c r="I6067">
        <f>IF(Table3_1[[#This Row],[Status]]="Hired",1,0)</f>
        <v>1</v>
      </c>
      <c r="J6067" t="b">
        <f>OR((Table3_1[[#This Row],[Offered Salary]]&lt;$O$27),(Table3_1[[#This Row],[Offered Salary]]&gt;$O$28))</f>
        <v>0</v>
      </c>
      <c r="K6067" t="str">
        <f>IF(Table3_1[[#This Row],[Offered Salary]]&lt;$O$27,"Low",IF(Table3_1[[#This Row],[Offered Salary]]&gt;$O$28,"High",""))</f>
        <v/>
      </c>
      <c r="L6067" s="6">
        <f>((Table3_1[[#This Row],[Offered Salary]]-$O$25)/$O$26)</f>
        <v>-0.26559822958238261</v>
      </c>
    </row>
    <row r="6068" spans="1:12" x14ac:dyDescent="0.3">
      <c r="A6068">
        <v>51205</v>
      </c>
      <c r="B6068" s="2">
        <v>41778</v>
      </c>
      <c r="C6068" s="3">
        <v>0.65576388888888892</v>
      </c>
      <c r="D6068" t="s">
        <v>31</v>
      </c>
      <c r="E6068" t="s">
        <v>29</v>
      </c>
      <c r="F6068" t="s">
        <v>17</v>
      </c>
      <c r="G6068" t="s">
        <v>10</v>
      </c>
      <c r="H6068">
        <v>5161</v>
      </c>
      <c r="I6068">
        <f>IF(Table3_1[[#This Row],[Status]]="Hired",1,0)</f>
        <v>1</v>
      </c>
      <c r="J6068" t="b">
        <f>OR((Table3_1[[#This Row],[Offered Salary]]&lt;$O$27),(Table3_1[[#This Row],[Offered Salary]]&gt;$O$28))</f>
        <v>1</v>
      </c>
      <c r="K6068" t="str">
        <f>IF(Table3_1[[#This Row],[Offered Salary]]&lt;$O$27,"Low",IF(Table3_1[[#This Row],[Offered Salary]]&gt;$O$28,"High",""))</f>
        <v>Low</v>
      </c>
      <c r="L6068" s="6">
        <f>((Table3_1[[#This Row],[Offered Salary]]-$O$25)/$O$26)</f>
        <v>-1.5536534494740886</v>
      </c>
    </row>
    <row r="6069" spans="1:12" x14ac:dyDescent="0.3">
      <c r="A6069">
        <v>769136</v>
      </c>
      <c r="B6069" s="2">
        <v>41778</v>
      </c>
      <c r="C6069" s="3">
        <v>0.65626157407407404</v>
      </c>
      <c r="D6069" t="s">
        <v>31</v>
      </c>
      <c r="E6069" t="s">
        <v>27</v>
      </c>
      <c r="F6069" t="s">
        <v>17</v>
      </c>
      <c r="G6069" t="s">
        <v>10</v>
      </c>
      <c r="H6069">
        <v>94223</v>
      </c>
      <c r="I6069">
        <f>IF(Table3_1[[#This Row],[Status]]="Hired",1,0)</f>
        <v>1</v>
      </c>
      <c r="J6069" t="b">
        <f>OR((Table3_1[[#This Row],[Offered Salary]]&lt;$O$27),(Table3_1[[#This Row],[Offered Salary]]&gt;$O$28))</f>
        <v>0</v>
      </c>
      <c r="K6069" t="str">
        <f>IF(Table3_1[[#This Row],[Offered Salary]]&lt;$O$27,"Low",IF(Table3_1[[#This Row],[Offered Salary]]&gt;$O$28,"High",""))</f>
        <v/>
      </c>
      <c r="L6069" s="6">
        <f>((Table3_1[[#This Row],[Offered Salary]]-$O$25)/$O$26)</f>
        <v>1.5333671902825143</v>
      </c>
    </row>
    <row r="6070" spans="1:12" x14ac:dyDescent="0.3">
      <c r="A6070">
        <v>734711</v>
      </c>
      <c r="B6070" s="2">
        <v>41803</v>
      </c>
      <c r="C6070" s="3">
        <v>0.62660879629629629</v>
      </c>
      <c r="D6070" t="s">
        <v>31</v>
      </c>
      <c r="E6070" t="s">
        <v>28</v>
      </c>
      <c r="F6070" t="s">
        <v>17</v>
      </c>
      <c r="G6070" t="s">
        <v>10</v>
      </c>
      <c r="H6070">
        <v>10106</v>
      </c>
      <c r="I6070">
        <f>IF(Table3_1[[#This Row],[Status]]="Hired",1,0)</f>
        <v>1</v>
      </c>
      <c r="J6070" t="b">
        <f>OR((Table3_1[[#This Row],[Offered Salary]]&lt;$O$27),(Table3_1[[#This Row],[Offered Salary]]&gt;$O$28))</f>
        <v>1</v>
      </c>
      <c r="K6070" t="str">
        <f>IF(Table3_1[[#This Row],[Offered Salary]]&lt;$O$27,"Low",IF(Table3_1[[#This Row],[Offered Salary]]&gt;$O$28,"High",""))</f>
        <v>Low</v>
      </c>
      <c r="L6070" s="6">
        <f>((Table3_1[[#This Row],[Offered Salary]]-$O$25)/$O$26)</f>
        <v>-1.3822524359824042</v>
      </c>
    </row>
    <row r="6071" spans="1:12" x14ac:dyDescent="0.3">
      <c r="A6071">
        <v>120968</v>
      </c>
      <c r="B6071" s="2">
        <v>41804</v>
      </c>
      <c r="C6071" s="3">
        <v>0.46743055555555557</v>
      </c>
      <c r="D6071" t="s">
        <v>31</v>
      </c>
      <c r="E6071" t="s">
        <v>27</v>
      </c>
      <c r="F6071" t="s">
        <v>17</v>
      </c>
      <c r="G6071" t="s">
        <v>10</v>
      </c>
      <c r="H6071">
        <v>73584</v>
      </c>
      <c r="I6071">
        <f>IF(Table3_1[[#This Row],[Status]]="Hired",1,0)</f>
        <v>1</v>
      </c>
      <c r="J6071" t="b">
        <f>OR((Table3_1[[#This Row],[Offered Salary]]&lt;$O$27),(Table3_1[[#This Row],[Offered Salary]]&gt;$O$28))</f>
        <v>0</v>
      </c>
      <c r="K6071" t="str">
        <f>IF(Table3_1[[#This Row],[Offered Salary]]&lt;$O$27,"Low",IF(Table3_1[[#This Row],[Offered Salary]]&gt;$O$28,"High",""))</f>
        <v/>
      </c>
      <c r="L6071" s="6">
        <f>((Table3_1[[#This Row],[Offered Salary]]-$O$25)/$O$26)</f>
        <v>0.8179889258831462</v>
      </c>
    </row>
    <row r="6072" spans="1:12" x14ac:dyDescent="0.3">
      <c r="A6072">
        <v>79248</v>
      </c>
      <c r="B6072" s="2">
        <v>41805</v>
      </c>
      <c r="C6072" s="3">
        <v>0.31586805555555558</v>
      </c>
      <c r="D6072" t="s">
        <v>31</v>
      </c>
      <c r="E6072" t="s">
        <v>27</v>
      </c>
      <c r="F6072" t="s">
        <v>17</v>
      </c>
      <c r="G6072" t="s">
        <v>10</v>
      </c>
      <c r="H6072">
        <v>8869</v>
      </c>
      <c r="I6072">
        <f>IF(Table3_1[[#This Row],[Status]]="Hired",1,0)</f>
        <v>1</v>
      </c>
      <c r="J6072" t="b">
        <f>OR((Table3_1[[#This Row],[Offered Salary]]&lt;$O$27),(Table3_1[[#This Row],[Offered Salary]]&gt;$O$28))</f>
        <v>1</v>
      </c>
      <c r="K6072" t="str">
        <f>IF(Table3_1[[#This Row],[Offered Salary]]&lt;$O$27,"Low",IF(Table3_1[[#This Row],[Offered Salary]]&gt;$O$28,"High",""))</f>
        <v>Low</v>
      </c>
      <c r="L6072" s="6">
        <f>((Table3_1[[#This Row],[Offered Salary]]-$O$25)/$O$26)</f>
        <v>-1.4251286854645506</v>
      </c>
    </row>
    <row r="6073" spans="1:12" x14ac:dyDescent="0.3">
      <c r="A6073">
        <v>189498</v>
      </c>
      <c r="B6073" s="2">
        <v>41805</v>
      </c>
      <c r="C6073" s="3">
        <v>0.31657407407407406</v>
      </c>
      <c r="D6073" t="s">
        <v>31</v>
      </c>
      <c r="E6073" t="s">
        <v>27</v>
      </c>
      <c r="F6073" t="s">
        <v>17</v>
      </c>
      <c r="G6073" t="s">
        <v>10</v>
      </c>
      <c r="H6073">
        <v>47082</v>
      </c>
      <c r="I6073">
        <f>IF(Table3_1[[#This Row],[Status]]="Hired",1,0)</f>
        <v>1</v>
      </c>
      <c r="J6073" t="b">
        <f>OR((Table3_1[[#This Row],[Offered Salary]]&lt;$O$27),(Table3_1[[#This Row],[Offered Salary]]&gt;$O$28))</f>
        <v>0</v>
      </c>
      <c r="K6073" t="str">
        <f>IF(Table3_1[[#This Row],[Offered Salary]]&lt;$O$27,"Low",IF(Table3_1[[#This Row],[Offered Salary]]&gt;$O$28,"High",""))</f>
        <v/>
      </c>
      <c r="L6073" s="6">
        <f>((Table3_1[[#This Row],[Offered Salary]]-$O$25)/$O$26)</f>
        <v>-0.10060958969958825</v>
      </c>
    </row>
    <row r="6074" spans="1:12" x14ac:dyDescent="0.3">
      <c r="A6074">
        <v>787079</v>
      </c>
      <c r="B6074" s="2">
        <v>41810</v>
      </c>
      <c r="C6074" s="3">
        <v>0.77678240740740745</v>
      </c>
      <c r="D6074" t="s">
        <v>30</v>
      </c>
      <c r="E6074" t="s">
        <v>27</v>
      </c>
      <c r="F6074" t="s">
        <v>17</v>
      </c>
      <c r="G6074" t="s">
        <v>10</v>
      </c>
      <c r="H6074">
        <v>1676</v>
      </c>
      <c r="I6074">
        <f>IF(Table3_1[[#This Row],[Status]]="Hired",1,0)</f>
        <v>0</v>
      </c>
      <c r="J6074" t="b">
        <f>OR((Table3_1[[#This Row],[Offered Salary]]&lt;$O$27),(Table3_1[[#This Row],[Offered Salary]]&gt;$O$28))</f>
        <v>1</v>
      </c>
      <c r="K6074" t="str">
        <f>IF(Table3_1[[#This Row],[Offered Salary]]&lt;$O$27,"Low",IF(Table3_1[[#This Row],[Offered Salary]]&gt;$O$28,"High",""))</f>
        <v>Low</v>
      </c>
      <c r="L6074" s="6">
        <f>((Table3_1[[#This Row],[Offered Salary]]-$O$25)/$O$26)</f>
        <v>-1.6744487036739917</v>
      </c>
    </row>
    <row r="6075" spans="1:12" x14ac:dyDescent="0.3">
      <c r="A6075">
        <v>842559</v>
      </c>
      <c r="B6075" s="2">
        <v>41810</v>
      </c>
      <c r="C6075" s="3">
        <v>0.77792824074074074</v>
      </c>
      <c r="D6075" t="s">
        <v>31</v>
      </c>
      <c r="E6075" t="s">
        <v>29</v>
      </c>
      <c r="F6075" t="s">
        <v>17</v>
      </c>
      <c r="G6075" t="s">
        <v>10</v>
      </c>
      <c r="H6075">
        <v>48922</v>
      </c>
      <c r="I6075">
        <f>IF(Table3_1[[#This Row],[Status]]="Hired",1,0)</f>
        <v>1</v>
      </c>
      <c r="J6075" t="b">
        <f>OR((Table3_1[[#This Row],[Offered Salary]]&lt;$O$27),(Table3_1[[#This Row],[Offered Salary]]&gt;$O$28))</f>
        <v>0</v>
      </c>
      <c r="K6075" t="str">
        <f>IF(Table3_1[[#This Row],[Offered Salary]]&lt;$O$27,"Low",IF(Table3_1[[#This Row],[Offered Salary]]&gt;$O$28,"High",""))</f>
        <v/>
      </c>
      <c r="L6075" s="6">
        <f>((Table3_1[[#This Row],[Offered Salary]]-$O$25)/$O$26)</f>
        <v>-3.6832468400356824E-2</v>
      </c>
    </row>
    <row r="6076" spans="1:12" x14ac:dyDescent="0.3">
      <c r="A6076">
        <v>955451</v>
      </c>
      <c r="B6076" s="2">
        <v>41818</v>
      </c>
      <c r="C6076" s="3">
        <v>0.34163194444444445</v>
      </c>
      <c r="D6076" t="s">
        <v>31</v>
      </c>
      <c r="E6076" t="s">
        <v>27</v>
      </c>
      <c r="F6076" t="s">
        <v>17</v>
      </c>
      <c r="G6076" t="s">
        <v>10</v>
      </c>
      <c r="H6076">
        <v>98059</v>
      </c>
      <c r="I6076">
        <f>IF(Table3_1[[#This Row],[Status]]="Hired",1,0)</f>
        <v>1</v>
      </c>
      <c r="J6076" t="b">
        <f>OR((Table3_1[[#This Row],[Offered Salary]]&lt;$O$27),(Table3_1[[#This Row],[Offered Salary]]&gt;$O$28))</f>
        <v>0</v>
      </c>
      <c r="K6076" t="str">
        <f>IF(Table3_1[[#This Row],[Offered Salary]]&lt;$O$27,"Low",IF(Table3_1[[#This Row],[Offered Salary]]&gt;$O$28,"High",""))</f>
        <v/>
      </c>
      <c r="L6076" s="6">
        <f>((Table3_1[[#This Row],[Offered Salary]]-$O$25)/$O$26)</f>
        <v>1.6663286235998251</v>
      </c>
    </row>
    <row r="6077" spans="1:12" x14ac:dyDescent="0.3">
      <c r="A6077">
        <v>81073</v>
      </c>
      <c r="B6077" s="2">
        <v>41761</v>
      </c>
      <c r="C6077" s="3">
        <v>0.77126157407407403</v>
      </c>
      <c r="D6077" t="s">
        <v>31</v>
      </c>
      <c r="E6077" t="s">
        <v>27</v>
      </c>
      <c r="F6077" t="s">
        <v>17</v>
      </c>
      <c r="G6077" t="s">
        <v>2</v>
      </c>
      <c r="H6077">
        <v>36405</v>
      </c>
      <c r="I6077">
        <f>IF(Table3_1[[#This Row],[Status]]="Hired",1,0)</f>
        <v>1</v>
      </c>
      <c r="J6077" t="b">
        <f>OR((Table3_1[[#This Row],[Offered Salary]]&lt;$O$27),(Table3_1[[#This Row],[Offered Salary]]&gt;$O$28))</f>
        <v>0</v>
      </c>
      <c r="K6077" t="str">
        <f>IF(Table3_1[[#This Row],[Offered Salary]]&lt;$O$27,"Low",IF(Table3_1[[#This Row],[Offered Salary]]&gt;$O$28,"High",""))</f>
        <v/>
      </c>
      <c r="L6077" s="6">
        <f>((Table3_1[[#This Row],[Offered Salary]]-$O$25)/$O$26)</f>
        <v>-0.47069020062996542</v>
      </c>
    </row>
    <row r="6078" spans="1:12" x14ac:dyDescent="0.3">
      <c r="A6078">
        <v>143163</v>
      </c>
      <c r="B6078" s="2">
        <v>41761</v>
      </c>
      <c r="C6078" s="3">
        <v>0.77293981481481477</v>
      </c>
      <c r="D6078" t="s">
        <v>31</v>
      </c>
      <c r="E6078" t="s">
        <v>27</v>
      </c>
      <c r="F6078" t="s">
        <v>17</v>
      </c>
      <c r="G6078" t="s">
        <v>2</v>
      </c>
      <c r="H6078">
        <v>14144</v>
      </c>
      <c r="I6078">
        <f>IF(Table3_1[[#This Row],[Status]]="Hired",1,0)</f>
        <v>1</v>
      </c>
      <c r="J6078" t="b">
        <f>OR((Table3_1[[#This Row],[Offered Salary]]&lt;$O$27),(Table3_1[[#This Row],[Offered Salary]]&gt;$O$28))</f>
        <v>0</v>
      </c>
      <c r="K6078" t="str">
        <f>IF(Table3_1[[#This Row],[Offered Salary]]&lt;$O$27,"Low",IF(Table3_1[[#This Row],[Offered Salary]]&gt;$O$28,"High",""))</f>
        <v/>
      </c>
      <c r="L6078" s="6">
        <f>((Table3_1[[#This Row],[Offered Salary]]-$O$25)/$O$26)</f>
        <v>-1.2422893839137648</v>
      </c>
    </row>
    <row r="6079" spans="1:12" x14ac:dyDescent="0.3">
      <c r="A6079">
        <v>386268</v>
      </c>
      <c r="B6079" s="2">
        <v>41761</v>
      </c>
      <c r="C6079" s="3">
        <v>0.77363425925925922</v>
      </c>
      <c r="D6079" t="s">
        <v>30</v>
      </c>
      <c r="E6079" t="s">
        <v>27</v>
      </c>
      <c r="F6079" t="s">
        <v>17</v>
      </c>
      <c r="G6079" t="s">
        <v>2</v>
      </c>
      <c r="H6079">
        <v>93867</v>
      </c>
      <c r="I6079">
        <f>IF(Table3_1[[#This Row],[Status]]="Hired",1,0)</f>
        <v>0</v>
      </c>
      <c r="J6079" t="b">
        <f>OR((Table3_1[[#This Row],[Offered Salary]]&lt;$O$27),(Table3_1[[#This Row],[Offered Salary]]&gt;$O$28))</f>
        <v>0</v>
      </c>
      <c r="K6079" t="str">
        <f>IF(Table3_1[[#This Row],[Offered Salary]]&lt;$O$27,"Low",IF(Table3_1[[#This Row],[Offered Salary]]&gt;$O$28,"High",""))</f>
        <v/>
      </c>
      <c r="L6079" s="6">
        <f>((Table3_1[[#This Row],[Offered Salary]]-$O$25)/$O$26)</f>
        <v>1.5210277037702717</v>
      </c>
    </row>
    <row r="6080" spans="1:12" x14ac:dyDescent="0.3">
      <c r="A6080">
        <v>609420</v>
      </c>
      <c r="B6080" s="2">
        <v>41845</v>
      </c>
      <c r="C6080" s="3">
        <v>0.73226851851851849</v>
      </c>
      <c r="D6080" t="s">
        <v>31</v>
      </c>
      <c r="E6080" t="s">
        <v>27</v>
      </c>
      <c r="F6080" t="s">
        <v>20</v>
      </c>
      <c r="G6080" t="s">
        <v>2</v>
      </c>
      <c r="H6080">
        <v>77203</v>
      </c>
      <c r="I6080">
        <f>IF(Table3_1[[#This Row],[Status]]="Hired",1,0)</f>
        <v>1</v>
      </c>
      <c r="J6080" t="b">
        <f>OR((Table3_1[[#This Row],[Offered Salary]]&lt;$O$27),(Table3_1[[#This Row],[Offered Salary]]&gt;$O$28))</f>
        <v>0</v>
      </c>
      <c r="K6080" t="str">
        <f>IF(Table3_1[[#This Row],[Offered Salary]]&lt;$O$27,"Low",IF(Table3_1[[#This Row],[Offered Salary]]&gt;$O$28,"High",""))</f>
        <v/>
      </c>
      <c r="L6080" s="6">
        <f>((Table3_1[[#This Row],[Offered Salary]]-$O$25)/$O$26)</f>
        <v>0.94342881826462366</v>
      </c>
    </row>
    <row r="6081" spans="1:12" x14ac:dyDescent="0.3">
      <c r="A6081">
        <v>702029</v>
      </c>
      <c r="B6081" s="2">
        <v>41845</v>
      </c>
      <c r="C6081" s="3">
        <v>0.73387731481481477</v>
      </c>
      <c r="D6081" t="s">
        <v>31</v>
      </c>
      <c r="E6081" t="s">
        <v>27</v>
      </c>
      <c r="F6081" t="s">
        <v>20</v>
      </c>
      <c r="G6081" t="s">
        <v>2</v>
      </c>
      <c r="H6081">
        <v>82653</v>
      </c>
      <c r="I6081">
        <f>IF(Table3_1[[#This Row],[Status]]="Hired",1,0)</f>
        <v>1</v>
      </c>
      <c r="J6081" t="b">
        <f>OR((Table3_1[[#This Row],[Offered Salary]]&lt;$O$27),(Table3_1[[#This Row],[Offered Salary]]&gt;$O$28))</f>
        <v>0</v>
      </c>
      <c r="K6081" t="str">
        <f>IF(Table3_1[[#This Row],[Offered Salary]]&lt;$O$27,"Low",IF(Table3_1[[#This Row],[Offered Salary]]&gt;$O$28,"High",""))</f>
        <v/>
      </c>
      <c r="L6081" s="6">
        <f>((Table3_1[[#This Row],[Offered Salary]]-$O$25)/$O$26)</f>
        <v>1.1323338786346298</v>
      </c>
    </row>
    <row r="6082" spans="1:12" x14ac:dyDescent="0.3">
      <c r="A6082">
        <v>745310</v>
      </c>
      <c r="B6082" s="2">
        <v>41760</v>
      </c>
      <c r="C6082" s="3">
        <v>0.80021990740740745</v>
      </c>
      <c r="D6082" t="s">
        <v>30</v>
      </c>
      <c r="E6082" t="s">
        <v>27</v>
      </c>
      <c r="F6082" t="s">
        <v>20</v>
      </c>
      <c r="G6082" t="s">
        <v>2</v>
      </c>
      <c r="H6082">
        <v>71106</v>
      </c>
      <c r="I6082">
        <f>IF(Table3_1[[#This Row],[Status]]="Hired",1,0)</f>
        <v>0</v>
      </c>
      <c r="J6082" t="b">
        <f>OR((Table3_1[[#This Row],[Offered Salary]]&lt;$O$27),(Table3_1[[#This Row],[Offered Salary]]&gt;$O$28))</f>
        <v>0</v>
      </c>
      <c r="K6082" t="str">
        <f>IF(Table3_1[[#This Row],[Offered Salary]]&lt;$O$27,"Low",IF(Table3_1[[#This Row],[Offered Salary]]&gt;$O$28,"High",""))</f>
        <v/>
      </c>
      <c r="L6082" s="6">
        <f>((Table3_1[[#This Row],[Offered Salary]]-$O$25)/$O$26)</f>
        <v>0.73209778100298561</v>
      </c>
    </row>
    <row r="6083" spans="1:12" x14ac:dyDescent="0.3">
      <c r="A6083">
        <v>897499</v>
      </c>
      <c r="B6083" s="2">
        <v>41766</v>
      </c>
      <c r="C6083" s="3">
        <v>0.68659722222222219</v>
      </c>
      <c r="D6083" t="s">
        <v>31</v>
      </c>
      <c r="E6083" t="s">
        <v>29</v>
      </c>
      <c r="F6083" t="s">
        <v>20</v>
      </c>
      <c r="G6083" t="s">
        <v>2</v>
      </c>
      <c r="H6083">
        <v>29833</v>
      </c>
      <c r="I6083">
        <f>IF(Table3_1[[#This Row],[Status]]="Hired",1,0)</f>
        <v>1</v>
      </c>
      <c r="J6083" t="b">
        <f>OR((Table3_1[[#This Row],[Offered Salary]]&lt;$O$27),(Table3_1[[#This Row],[Offered Salary]]&gt;$O$28))</f>
        <v>0</v>
      </c>
      <c r="K6083" t="str">
        <f>IF(Table3_1[[#This Row],[Offered Salary]]&lt;$O$27,"Low",IF(Table3_1[[#This Row],[Offered Salary]]&gt;$O$28,"High",""))</f>
        <v/>
      </c>
      <c r="L6083" s="6">
        <f>((Table3_1[[#This Row],[Offered Salary]]-$O$25)/$O$26)</f>
        <v>-0.69848544040091598</v>
      </c>
    </row>
    <row r="6084" spans="1:12" x14ac:dyDescent="0.3">
      <c r="A6084">
        <v>796914</v>
      </c>
      <c r="B6084" s="2">
        <v>41837</v>
      </c>
      <c r="C6084" s="3">
        <v>0.39666666666666667</v>
      </c>
      <c r="D6084" t="s">
        <v>31</v>
      </c>
      <c r="E6084" t="s">
        <v>27</v>
      </c>
      <c r="F6084" t="s">
        <v>20</v>
      </c>
      <c r="G6084" t="s">
        <v>2</v>
      </c>
      <c r="H6084">
        <v>29013</v>
      </c>
      <c r="I6084">
        <f>IF(Table3_1[[#This Row],[Status]]="Hired",1,0)</f>
        <v>1</v>
      </c>
      <c r="J6084" t="b">
        <f>OR((Table3_1[[#This Row],[Offered Salary]]&lt;$O$27),(Table3_1[[#This Row],[Offered Salary]]&gt;$O$28))</f>
        <v>0</v>
      </c>
      <c r="K6084" t="str">
        <f>IF(Table3_1[[#This Row],[Offered Salary]]&lt;$O$27,"Low",IF(Table3_1[[#This Row],[Offered Salary]]&gt;$O$28,"High",""))</f>
        <v/>
      </c>
      <c r="L6084" s="6">
        <f>((Table3_1[[#This Row],[Offered Salary]]-$O$25)/$O$26)</f>
        <v>-0.72690785315383433</v>
      </c>
    </row>
    <row r="6085" spans="1:12" x14ac:dyDescent="0.3">
      <c r="A6085">
        <v>34818</v>
      </c>
      <c r="B6085" s="2">
        <v>41837</v>
      </c>
      <c r="C6085" s="3">
        <v>0.39707175925925925</v>
      </c>
      <c r="D6085" t="s">
        <v>31</v>
      </c>
      <c r="E6085" t="s">
        <v>29</v>
      </c>
      <c r="F6085" t="s">
        <v>20</v>
      </c>
      <c r="G6085" t="s">
        <v>2</v>
      </c>
      <c r="H6085">
        <v>76929</v>
      </c>
      <c r="I6085">
        <f>IF(Table3_1[[#This Row],[Status]]="Hired",1,0)</f>
        <v>1</v>
      </c>
      <c r="J6085" t="b">
        <f>OR((Table3_1[[#This Row],[Offered Salary]]&lt;$O$27),(Table3_1[[#This Row],[Offered Salary]]&gt;$O$28))</f>
        <v>0</v>
      </c>
      <c r="K6085" t="str">
        <f>IF(Table3_1[[#This Row],[Offered Salary]]&lt;$O$27,"Low",IF(Table3_1[[#This Row],[Offered Salary]]&gt;$O$28,"High",""))</f>
        <v/>
      </c>
      <c r="L6085" s="6">
        <f>((Table3_1[[#This Row],[Offered Salary]]-$O$25)/$O$26)</f>
        <v>0.93393157302767282</v>
      </c>
    </row>
    <row r="6086" spans="1:12" x14ac:dyDescent="0.3">
      <c r="A6086">
        <v>304751</v>
      </c>
      <c r="B6086" s="2">
        <v>41763</v>
      </c>
      <c r="C6086" s="3">
        <v>0.78516203703703702</v>
      </c>
      <c r="D6086" t="s">
        <v>31</v>
      </c>
      <c r="E6086" t="s">
        <v>27</v>
      </c>
      <c r="F6086" t="s">
        <v>20</v>
      </c>
      <c r="G6086" t="s">
        <v>10</v>
      </c>
      <c r="H6086">
        <v>71543</v>
      </c>
      <c r="I6086">
        <f>IF(Table3_1[[#This Row],[Status]]="Hired",1,0)</f>
        <v>1</v>
      </c>
      <c r="J6086" t="b">
        <f>OR((Table3_1[[#This Row],[Offered Salary]]&lt;$O$27),(Table3_1[[#This Row],[Offered Salary]]&gt;$O$28))</f>
        <v>0</v>
      </c>
      <c r="K6086" t="str">
        <f>IF(Table3_1[[#This Row],[Offered Salary]]&lt;$O$27,"Low",IF(Table3_1[[#This Row],[Offered Salary]]&gt;$O$28,"High",""))</f>
        <v/>
      </c>
      <c r="L6086" s="6">
        <f>((Table3_1[[#This Row],[Offered Salary]]-$O$25)/$O$26)</f>
        <v>0.74724484731155305</v>
      </c>
    </row>
    <row r="6087" spans="1:12" x14ac:dyDescent="0.3">
      <c r="A6087">
        <v>593118</v>
      </c>
      <c r="B6087" s="2">
        <v>41781</v>
      </c>
      <c r="C6087" s="3">
        <v>0.63172453703703701</v>
      </c>
      <c r="D6087" t="s">
        <v>31</v>
      </c>
      <c r="E6087" t="s">
        <v>27</v>
      </c>
      <c r="F6087" t="s">
        <v>17</v>
      </c>
      <c r="G6087" t="s">
        <v>2</v>
      </c>
      <c r="H6087">
        <v>22471</v>
      </c>
      <c r="I6087">
        <f>IF(Table3_1[[#This Row],[Status]]="Hired",1,0)</f>
        <v>1</v>
      </c>
      <c r="J6087" t="b">
        <f>OR((Table3_1[[#This Row],[Offered Salary]]&lt;$O$27),(Table3_1[[#This Row],[Offered Salary]]&gt;$O$28))</f>
        <v>0</v>
      </c>
      <c r="K6087" t="str">
        <f>IF(Table3_1[[#This Row],[Offered Salary]]&lt;$O$27,"Low",IF(Table3_1[[#This Row],[Offered Salary]]&gt;$O$28,"High",""))</f>
        <v/>
      </c>
      <c r="L6087" s="6">
        <f>((Table3_1[[#This Row],[Offered Salary]]-$O$25)/$O$26)</f>
        <v>-0.95366324855577556</v>
      </c>
    </row>
    <row r="6088" spans="1:12" x14ac:dyDescent="0.3">
      <c r="A6088">
        <v>268306</v>
      </c>
      <c r="B6088" s="2">
        <v>41781</v>
      </c>
      <c r="C6088" s="3">
        <v>0.80126157407407406</v>
      </c>
      <c r="D6088" t="s">
        <v>30</v>
      </c>
      <c r="E6088" t="s">
        <v>27</v>
      </c>
      <c r="F6088" t="s">
        <v>17</v>
      </c>
      <c r="G6088" t="s">
        <v>2</v>
      </c>
      <c r="H6088">
        <v>95811</v>
      </c>
      <c r="I6088">
        <f>IF(Table3_1[[#This Row],[Status]]="Hired",1,0)</f>
        <v>0</v>
      </c>
      <c r="J6088" t="b">
        <f>OR((Table3_1[[#This Row],[Offered Salary]]&lt;$O$27),(Table3_1[[#This Row],[Offered Salary]]&gt;$O$28))</f>
        <v>0</v>
      </c>
      <c r="K6088" t="str">
        <f>IF(Table3_1[[#This Row],[Offered Salary]]&lt;$O$27,"Low",IF(Table3_1[[#This Row],[Offered Salary]]&gt;$O$28,"High",""))</f>
        <v/>
      </c>
      <c r="L6088" s="6">
        <f>((Table3_1[[#This Row],[Offered Salary]]-$O$25)/$O$26)</f>
        <v>1.5884096188820684</v>
      </c>
    </row>
    <row r="6089" spans="1:12" x14ac:dyDescent="0.3">
      <c r="A6089">
        <v>837077</v>
      </c>
      <c r="B6089" s="2">
        <v>41781</v>
      </c>
      <c r="C6089" s="3">
        <v>0.80576388888888884</v>
      </c>
      <c r="D6089" t="s">
        <v>31</v>
      </c>
      <c r="E6089" t="s">
        <v>29</v>
      </c>
      <c r="F6089" t="s">
        <v>17</v>
      </c>
      <c r="G6089" t="s">
        <v>2</v>
      </c>
      <c r="H6089">
        <v>21669</v>
      </c>
      <c r="I6089">
        <f>IF(Table3_1[[#This Row],[Status]]="Hired",1,0)</f>
        <v>1</v>
      </c>
      <c r="J6089" t="b">
        <f>OR((Table3_1[[#This Row],[Offered Salary]]&lt;$O$27),(Table3_1[[#This Row],[Offered Salary]]&gt;$O$28))</f>
        <v>0</v>
      </c>
      <c r="K6089" t="str">
        <f>IF(Table3_1[[#This Row],[Offered Salary]]&lt;$O$27,"Low",IF(Table3_1[[#This Row],[Offered Salary]]&gt;$O$28,"High",""))</f>
        <v/>
      </c>
      <c r="L6089" s="6">
        <f>((Table3_1[[#This Row],[Offered Salary]]-$O$25)/$O$26)</f>
        <v>-0.98146175468728847</v>
      </c>
    </row>
    <row r="6090" spans="1:12" x14ac:dyDescent="0.3">
      <c r="A6090">
        <v>192813</v>
      </c>
      <c r="B6090" s="2">
        <v>41782</v>
      </c>
      <c r="C6090" s="3">
        <v>0.70151620370370371</v>
      </c>
      <c r="D6090" t="s">
        <v>31</v>
      </c>
      <c r="E6090" t="s">
        <v>27</v>
      </c>
      <c r="F6090" t="s">
        <v>17</v>
      </c>
      <c r="G6090" t="s">
        <v>2</v>
      </c>
      <c r="H6090">
        <v>6240</v>
      </c>
      <c r="I6090">
        <f>IF(Table3_1[[#This Row],[Status]]="Hired",1,0)</f>
        <v>1</v>
      </c>
      <c r="J6090" t="b">
        <f>OR((Table3_1[[#This Row],[Offered Salary]]&lt;$O$27),(Table3_1[[#This Row],[Offered Salary]]&gt;$O$28))</f>
        <v>1</v>
      </c>
      <c r="K6090" t="str">
        <f>IF(Table3_1[[#This Row],[Offered Salary]]&lt;$O$27,"Low",IF(Table3_1[[#This Row],[Offered Salary]]&gt;$O$28,"High",""))</f>
        <v>Low</v>
      </c>
      <c r="L6090" s="6">
        <f>((Table3_1[[#This Row],[Offered Salary]]-$O$25)/$O$26)</f>
        <v>-1.5162537136687242</v>
      </c>
    </row>
    <row r="6091" spans="1:12" x14ac:dyDescent="0.3">
      <c r="A6091">
        <v>253747</v>
      </c>
      <c r="B6091" s="2">
        <v>41782</v>
      </c>
      <c r="C6091" s="3">
        <v>0.7041898148148148</v>
      </c>
      <c r="D6091" t="s">
        <v>31</v>
      </c>
      <c r="E6091" t="s">
        <v>27</v>
      </c>
      <c r="F6091" t="s">
        <v>17</v>
      </c>
      <c r="G6091" t="s">
        <v>2</v>
      </c>
      <c r="H6091">
        <v>77250</v>
      </c>
      <c r="I6091">
        <f>IF(Table3_1[[#This Row],[Status]]="Hired",1,0)</f>
        <v>1</v>
      </c>
      <c r="J6091" t="b">
        <f>OR((Table3_1[[#This Row],[Offered Salary]]&lt;$O$27),(Table3_1[[#This Row],[Offered Salary]]&gt;$O$28))</f>
        <v>0</v>
      </c>
      <c r="K6091" t="str">
        <f>IF(Table3_1[[#This Row],[Offered Salary]]&lt;$O$27,"Low",IF(Table3_1[[#This Row],[Offered Salary]]&gt;$O$28,"High",""))</f>
        <v/>
      </c>
      <c r="L6091" s="6">
        <f>((Table3_1[[#This Row],[Offered Salary]]-$O$25)/$O$26)</f>
        <v>0.94505790777607135</v>
      </c>
    </row>
    <row r="6092" spans="1:12" x14ac:dyDescent="0.3">
      <c r="A6092">
        <v>328765</v>
      </c>
      <c r="B6092" s="2">
        <v>41790</v>
      </c>
      <c r="C6092" s="3">
        <v>0.75018518518518518</v>
      </c>
      <c r="D6092" t="s">
        <v>30</v>
      </c>
      <c r="E6092" t="s">
        <v>29</v>
      </c>
      <c r="F6092" t="s">
        <v>17</v>
      </c>
      <c r="G6092" t="s">
        <v>10</v>
      </c>
      <c r="H6092">
        <v>6135</v>
      </c>
      <c r="I6092">
        <f>IF(Table3_1[[#This Row],[Status]]="Hired",1,0)</f>
        <v>0</v>
      </c>
      <c r="J6092" t="b">
        <f>OR((Table3_1[[#This Row],[Offered Salary]]&lt;$O$27),(Table3_1[[#This Row],[Offered Salary]]&gt;$O$28))</f>
        <v>1</v>
      </c>
      <c r="K6092" t="str">
        <f>IF(Table3_1[[#This Row],[Offered Salary]]&lt;$O$27,"Low",IF(Table3_1[[#This Row],[Offered Salary]]&gt;$O$28,"High",""))</f>
        <v>Low</v>
      </c>
      <c r="L6092" s="6">
        <f>((Table3_1[[#This Row],[Offered Salary]]-$O$25)/$O$26)</f>
        <v>-1.5198931689602564</v>
      </c>
    </row>
    <row r="6093" spans="1:12" x14ac:dyDescent="0.3">
      <c r="A6093">
        <v>532574</v>
      </c>
      <c r="B6093" s="2">
        <v>41795</v>
      </c>
      <c r="C6093" s="3">
        <v>0.70168981481481485</v>
      </c>
      <c r="D6093" t="s">
        <v>31</v>
      </c>
      <c r="E6093" t="s">
        <v>27</v>
      </c>
      <c r="F6093" t="s">
        <v>17</v>
      </c>
      <c r="G6093" t="s">
        <v>10</v>
      </c>
      <c r="H6093">
        <v>29420</v>
      </c>
      <c r="I6093">
        <f>IF(Table3_1[[#This Row],[Status]]="Hired",1,0)</f>
        <v>1</v>
      </c>
      <c r="J6093" t="b">
        <f>OR((Table3_1[[#This Row],[Offered Salary]]&lt;$O$27),(Table3_1[[#This Row],[Offered Salary]]&gt;$O$28))</f>
        <v>0</v>
      </c>
      <c r="K6093" t="str">
        <f>IF(Table3_1[[#This Row],[Offered Salary]]&lt;$O$27,"Low",IF(Table3_1[[#This Row],[Offered Salary]]&gt;$O$28,"High",""))</f>
        <v/>
      </c>
      <c r="L6093" s="6">
        <f>((Table3_1[[#This Row],[Offered Salary]]-$O$25)/$O$26)</f>
        <v>-0.71280063121427606</v>
      </c>
    </row>
    <row r="6094" spans="1:12" x14ac:dyDescent="0.3">
      <c r="A6094">
        <v>283050</v>
      </c>
      <c r="B6094" s="2">
        <v>41795</v>
      </c>
      <c r="C6094" s="3">
        <v>0.7033449074074074</v>
      </c>
      <c r="D6094" t="s">
        <v>31</v>
      </c>
      <c r="E6094" t="s">
        <v>29</v>
      </c>
      <c r="F6094" t="s">
        <v>17</v>
      </c>
      <c r="G6094" t="s">
        <v>10</v>
      </c>
      <c r="H6094">
        <v>10172</v>
      </c>
      <c r="I6094">
        <f>IF(Table3_1[[#This Row],[Status]]="Hired",1,0)</f>
        <v>1</v>
      </c>
      <c r="J6094" t="b">
        <f>OR((Table3_1[[#This Row],[Offered Salary]]&lt;$O$27),(Table3_1[[#This Row],[Offered Salary]]&gt;$O$28))</f>
        <v>1</v>
      </c>
      <c r="K6094" t="str">
        <f>IF(Table3_1[[#This Row],[Offered Salary]]&lt;$O$27,"Low",IF(Table3_1[[#This Row],[Offered Salary]]&gt;$O$28,"High",""))</f>
        <v>Low</v>
      </c>
      <c r="L6094" s="6">
        <f>((Table3_1[[#This Row],[Offered Salary]]-$O$25)/$O$26)</f>
        <v>-1.379964778370584</v>
      </c>
    </row>
    <row r="6095" spans="1:12" x14ac:dyDescent="0.3">
      <c r="A6095">
        <v>697330</v>
      </c>
      <c r="B6095" s="2">
        <v>41795</v>
      </c>
      <c r="C6095" s="3">
        <v>0.70379629629629625</v>
      </c>
      <c r="D6095" t="s">
        <v>31</v>
      </c>
      <c r="E6095" t="s">
        <v>27</v>
      </c>
      <c r="F6095" t="s">
        <v>17</v>
      </c>
      <c r="G6095" t="s">
        <v>10</v>
      </c>
      <c r="H6095">
        <v>6685</v>
      </c>
      <c r="I6095">
        <f>IF(Table3_1[[#This Row],[Status]]="Hired",1,0)</f>
        <v>1</v>
      </c>
      <c r="J6095" t="b">
        <f>OR((Table3_1[[#This Row],[Offered Salary]]&lt;$O$27),(Table3_1[[#This Row],[Offered Salary]]&gt;$O$28))</f>
        <v>1</v>
      </c>
      <c r="K6095" t="str">
        <f>IF(Table3_1[[#This Row],[Offered Salary]]&lt;$O$27,"Low",IF(Table3_1[[#This Row],[Offered Salary]]&gt;$O$28,"High",""))</f>
        <v>Low</v>
      </c>
      <c r="L6095" s="6">
        <f>((Table3_1[[#This Row],[Offered Salary]]-$O$25)/$O$26)</f>
        <v>-1.5008293555284209</v>
      </c>
    </row>
    <row r="6096" spans="1:12" x14ac:dyDescent="0.3">
      <c r="A6096">
        <v>271797</v>
      </c>
      <c r="B6096" s="2">
        <v>41766</v>
      </c>
      <c r="C6096" s="3">
        <v>0.55944444444444441</v>
      </c>
      <c r="D6096" t="s">
        <v>31</v>
      </c>
      <c r="E6096" t="s">
        <v>27</v>
      </c>
      <c r="F6096" t="s">
        <v>14</v>
      </c>
      <c r="G6096" t="s">
        <v>6</v>
      </c>
      <c r="H6096">
        <v>19722</v>
      </c>
      <c r="I6096">
        <f>IF(Table3_1[[#This Row],[Status]]="Hired",1,0)</f>
        <v>1</v>
      </c>
      <c r="J6096" t="b">
        <f>OR((Table3_1[[#This Row],[Offered Salary]]&lt;$O$27),(Table3_1[[#This Row],[Offered Salary]]&gt;$O$28))</f>
        <v>0</v>
      </c>
      <c r="K6096" t="str">
        <f>IF(Table3_1[[#This Row],[Offered Salary]]&lt;$O$27,"Low",IF(Table3_1[[#This Row],[Offered Salary]]&gt;$O$28,"High",""))</f>
        <v/>
      </c>
      <c r="L6096" s="6">
        <f>((Table3_1[[#This Row],[Offered Salary]]-$O$25)/$O$26)</f>
        <v>-1.0489476542359861</v>
      </c>
    </row>
    <row r="6097" spans="1:12" x14ac:dyDescent="0.3">
      <c r="A6097">
        <v>140986</v>
      </c>
      <c r="B6097" s="2">
        <v>41774</v>
      </c>
      <c r="C6097" s="3">
        <v>0.41848379629629628</v>
      </c>
      <c r="D6097" t="s">
        <v>31</v>
      </c>
      <c r="E6097" t="s">
        <v>27</v>
      </c>
      <c r="F6097" t="s">
        <v>14</v>
      </c>
      <c r="G6097" t="s">
        <v>6</v>
      </c>
      <c r="H6097">
        <v>53848</v>
      </c>
      <c r="I6097">
        <f>IF(Table3_1[[#This Row],[Status]]="Hired",1,0)</f>
        <v>1</v>
      </c>
      <c r="J6097" t="b">
        <f>OR((Table3_1[[#This Row],[Offered Salary]]&lt;$O$27),(Table3_1[[#This Row],[Offered Salary]]&gt;$O$28))</f>
        <v>0</v>
      </c>
      <c r="K6097" t="str">
        <f>IF(Table3_1[[#This Row],[Offered Salary]]&lt;$O$27,"Low",IF(Table3_1[[#This Row],[Offered Salary]]&gt;$O$28,"High",""))</f>
        <v/>
      </c>
      <c r="L6097" s="6">
        <f>((Table3_1[[#This Row],[Offered Salary]]-$O$25)/$O$26)</f>
        <v>0.13390997699095514</v>
      </c>
    </row>
    <row r="6098" spans="1:12" x14ac:dyDescent="0.3">
      <c r="A6098">
        <v>455195</v>
      </c>
      <c r="B6098" s="2">
        <v>41760</v>
      </c>
      <c r="C6098" s="3">
        <v>0.92001157407407408</v>
      </c>
      <c r="D6098" t="s">
        <v>31</v>
      </c>
      <c r="E6098" t="s">
        <v>29</v>
      </c>
      <c r="F6098" t="s">
        <v>20</v>
      </c>
      <c r="G6098" t="s">
        <v>10</v>
      </c>
      <c r="H6098">
        <v>62141</v>
      </c>
      <c r="I6098">
        <f>IF(Table3_1[[#This Row],[Status]]="Hired",1,0)</f>
        <v>1</v>
      </c>
      <c r="J6098" t="b">
        <f>OR((Table3_1[[#This Row],[Offered Salary]]&lt;$O$27),(Table3_1[[#This Row],[Offered Salary]]&gt;$O$28))</f>
        <v>0</v>
      </c>
      <c r="K6098" t="str">
        <f>IF(Table3_1[[#This Row],[Offered Salary]]&lt;$O$27,"Low",IF(Table3_1[[#This Row],[Offered Salary]]&gt;$O$28,"High",""))</f>
        <v/>
      </c>
      <c r="L6098" s="6">
        <f>((Table3_1[[#This Row],[Offered Salary]]-$O$25)/$O$26)</f>
        <v>0.42135762206406724</v>
      </c>
    </row>
    <row r="6099" spans="1:12" x14ac:dyDescent="0.3">
      <c r="A6099">
        <v>264004</v>
      </c>
      <c r="B6099" s="2">
        <v>41774</v>
      </c>
      <c r="C6099" s="3">
        <v>0.5619791666666667</v>
      </c>
      <c r="D6099" t="s">
        <v>31</v>
      </c>
      <c r="E6099" t="s">
        <v>27</v>
      </c>
      <c r="F6099" t="s">
        <v>20</v>
      </c>
      <c r="G6099" t="s">
        <v>10</v>
      </c>
      <c r="H6099">
        <v>45743</v>
      </c>
      <c r="I6099">
        <f>IF(Table3_1[[#This Row],[Status]]="Hired",1,0)</f>
        <v>1</v>
      </c>
      <c r="J6099" t="b">
        <f>OR((Table3_1[[#This Row],[Offered Salary]]&lt;$O$27),(Table3_1[[#This Row],[Offered Salary]]&gt;$O$28))</f>
        <v>0</v>
      </c>
      <c r="K6099" t="str">
        <f>IF(Table3_1[[#This Row],[Offered Salary]]&lt;$O$27,"Low",IF(Table3_1[[#This Row],[Offered Salary]]&gt;$O$28,"High",""))</f>
        <v/>
      </c>
      <c r="L6099" s="6">
        <f>((Table3_1[[#This Row],[Offered Salary]]-$O$25)/$O$26)</f>
        <v>-0.1470213100363659</v>
      </c>
    </row>
    <row r="6100" spans="1:12" x14ac:dyDescent="0.3">
      <c r="A6100">
        <v>889329</v>
      </c>
      <c r="B6100" s="2">
        <v>41775</v>
      </c>
      <c r="C6100" s="3">
        <v>0.70459490740740738</v>
      </c>
      <c r="D6100" t="s">
        <v>31</v>
      </c>
      <c r="E6100" t="s">
        <v>27</v>
      </c>
      <c r="F6100" t="s">
        <v>20</v>
      </c>
      <c r="G6100" t="s">
        <v>10</v>
      </c>
      <c r="H6100">
        <v>49061</v>
      </c>
      <c r="I6100">
        <f>IF(Table3_1[[#This Row],[Status]]="Hired",1,0)</f>
        <v>1</v>
      </c>
      <c r="J6100" t="b">
        <f>OR((Table3_1[[#This Row],[Offered Salary]]&lt;$O$27),(Table3_1[[#This Row],[Offered Salary]]&gt;$O$28))</f>
        <v>0</v>
      </c>
      <c r="K6100" t="str">
        <f>IF(Table3_1[[#This Row],[Offered Salary]]&lt;$O$27,"Low",IF(Table3_1[[#This Row],[Offered Salary]]&gt;$O$28,"High",""))</f>
        <v/>
      </c>
      <c r="L6100" s="6">
        <f>((Table3_1[[#This Row],[Offered Salary]]-$O$25)/$O$26)</f>
        <v>-3.201452282394749E-2</v>
      </c>
    </row>
    <row r="6101" spans="1:12" x14ac:dyDescent="0.3">
      <c r="A6101">
        <v>708422</v>
      </c>
      <c r="B6101" s="2">
        <v>41775</v>
      </c>
      <c r="C6101" s="3">
        <v>0.70608796296296295</v>
      </c>
      <c r="D6101" t="s">
        <v>31</v>
      </c>
      <c r="E6101" t="s">
        <v>27</v>
      </c>
      <c r="F6101" t="s">
        <v>20</v>
      </c>
      <c r="G6101" t="s">
        <v>10</v>
      </c>
      <c r="H6101">
        <v>47131</v>
      </c>
      <c r="I6101">
        <f>IF(Table3_1[[#This Row],[Status]]="Hired",1,0)</f>
        <v>1</v>
      </c>
      <c r="J6101" t="b">
        <f>OR((Table3_1[[#This Row],[Offered Salary]]&lt;$O$27),(Table3_1[[#This Row],[Offered Salary]]&gt;$O$28))</f>
        <v>0</v>
      </c>
      <c r="K6101" t="str">
        <f>IF(Table3_1[[#This Row],[Offered Salary]]&lt;$O$27,"Low",IF(Table3_1[[#This Row],[Offered Salary]]&gt;$O$28,"High",""))</f>
        <v/>
      </c>
      <c r="L6101" s="6">
        <f>((Table3_1[[#This Row],[Offered Salary]]-$O$25)/$O$26)</f>
        <v>-9.8911177230206551E-2</v>
      </c>
    </row>
    <row r="6102" spans="1:12" x14ac:dyDescent="0.3">
      <c r="A6102">
        <v>17946</v>
      </c>
      <c r="B6102" s="2">
        <v>41775</v>
      </c>
      <c r="C6102" s="3">
        <v>0.70729166666666665</v>
      </c>
      <c r="D6102" t="s">
        <v>31</v>
      </c>
      <c r="E6102" t="s">
        <v>27</v>
      </c>
      <c r="F6102" t="s">
        <v>20</v>
      </c>
      <c r="G6102" t="s">
        <v>10</v>
      </c>
      <c r="H6102">
        <v>65192</v>
      </c>
      <c r="I6102">
        <f>IF(Table3_1[[#This Row],[Status]]="Hired",1,0)</f>
        <v>1</v>
      </c>
      <c r="J6102" t="b">
        <f>OR((Table3_1[[#This Row],[Offered Salary]]&lt;$O$27),(Table3_1[[#This Row],[Offered Salary]]&gt;$O$28))</f>
        <v>0</v>
      </c>
      <c r="K6102" t="str">
        <f>IF(Table3_1[[#This Row],[Offered Salary]]&lt;$O$27,"Low",IF(Table3_1[[#This Row],[Offered Salary]]&gt;$O$28,"High",""))</f>
        <v/>
      </c>
      <c r="L6102" s="6">
        <f>((Table3_1[[#This Row],[Offered Salary]]-$O$25)/$O$26)</f>
        <v>0.52710979439230365</v>
      </c>
    </row>
    <row r="6103" spans="1:12" x14ac:dyDescent="0.3">
      <c r="A6103">
        <v>646630</v>
      </c>
      <c r="B6103" s="2">
        <v>41845</v>
      </c>
      <c r="C6103" s="3">
        <v>0.36600694444444443</v>
      </c>
      <c r="D6103" t="s">
        <v>31</v>
      </c>
      <c r="E6103" t="s">
        <v>27</v>
      </c>
      <c r="F6103" t="s">
        <v>17</v>
      </c>
      <c r="G6103" t="s">
        <v>6</v>
      </c>
      <c r="H6103">
        <v>47344</v>
      </c>
      <c r="I6103">
        <f>IF(Table3_1[[#This Row],[Status]]="Hired",1,0)</f>
        <v>1</v>
      </c>
      <c r="J6103" t="b">
        <f>OR((Table3_1[[#This Row],[Offered Salary]]&lt;$O$27),(Table3_1[[#This Row],[Offered Salary]]&gt;$O$28))</f>
        <v>0</v>
      </c>
      <c r="K6103" t="str">
        <f>IF(Table3_1[[#This Row],[Offered Salary]]&lt;$O$27,"Low",IF(Table3_1[[#This Row],[Offered Salary]]&gt;$O$28,"High",""))</f>
        <v/>
      </c>
      <c r="L6103" s="6">
        <f>((Table3_1[[#This Row],[Offered Salary]]-$O$25)/$O$26)</f>
        <v>-9.1528282210241174E-2</v>
      </c>
    </row>
    <row r="6104" spans="1:12" x14ac:dyDescent="0.3">
      <c r="A6104">
        <v>707138</v>
      </c>
      <c r="B6104" s="2">
        <v>41845</v>
      </c>
      <c r="C6104" s="3">
        <v>0.36666666666666664</v>
      </c>
      <c r="D6104" t="s">
        <v>31</v>
      </c>
      <c r="E6104" t="s">
        <v>29</v>
      </c>
      <c r="F6104" t="s">
        <v>17</v>
      </c>
      <c r="G6104" t="s">
        <v>6</v>
      </c>
      <c r="H6104">
        <v>1710</v>
      </c>
      <c r="I6104">
        <f>IF(Table3_1[[#This Row],[Status]]="Hired",1,0)</f>
        <v>1</v>
      </c>
      <c r="J6104" t="b">
        <f>OR((Table3_1[[#This Row],[Offered Salary]]&lt;$O$27),(Table3_1[[#This Row],[Offered Salary]]&gt;$O$28))</f>
        <v>1</v>
      </c>
      <c r="K6104" t="str">
        <f>IF(Table3_1[[#This Row],[Offered Salary]]&lt;$O$27,"Low",IF(Table3_1[[#This Row],[Offered Salary]]&gt;$O$28,"High",""))</f>
        <v>Low</v>
      </c>
      <c r="L6104" s="6">
        <f>((Table3_1[[#This Row],[Offered Salary]]-$O$25)/$O$26)</f>
        <v>-1.6732702133891146</v>
      </c>
    </row>
    <row r="6105" spans="1:12" x14ac:dyDescent="0.3">
      <c r="A6105">
        <v>601032</v>
      </c>
      <c r="B6105" s="2">
        <v>41775</v>
      </c>
      <c r="C6105" s="3">
        <v>0.58431712962962967</v>
      </c>
      <c r="D6105" t="s">
        <v>31</v>
      </c>
      <c r="E6105" t="s">
        <v>29</v>
      </c>
      <c r="F6105" t="s">
        <v>17</v>
      </c>
      <c r="G6105" t="s">
        <v>2</v>
      </c>
      <c r="H6105">
        <v>95656</v>
      </c>
      <c r="I6105">
        <f>IF(Table3_1[[#This Row],[Status]]="Hired",1,0)</f>
        <v>1</v>
      </c>
      <c r="J6105" t="b">
        <f>OR((Table3_1[[#This Row],[Offered Salary]]&lt;$O$27),(Table3_1[[#This Row],[Offered Salary]]&gt;$O$28))</f>
        <v>0</v>
      </c>
      <c r="K6105" t="str">
        <f>IF(Table3_1[[#This Row],[Offered Salary]]&lt;$O$27,"Low",IF(Table3_1[[#This Row],[Offered Salary]]&gt;$O$28,"High",""))</f>
        <v/>
      </c>
      <c r="L6105" s="6">
        <f>((Table3_1[[#This Row],[Offered Salary]]-$O$25)/$O$26)</f>
        <v>1.5830370896421875</v>
      </c>
    </row>
    <row r="6106" spans="1:12" x14ac:dyDescent="0.3">
      <c r="A6106">
        <v>628178</v>
      </c>
      <c r="B6106" s="2">
        <v>41775</v>
      </c>
      <c r="C6106" s="3">
        <v>0.84813657407407406</v>
      </c>
      <c r="D6106" t="s">
        <v>31</v>
      </c>
      <c r="E6106" t="s">
        <v>27</v>
      </c>
      <c r="F6106" t="s">
        <v>17</v>
      </c>
      <c r="G6106" t="s">
        <v>2</v>
      </c>
      <c r="H6106">
        <v>84347</v>
      </c>
      <c r="I6106">
        <f>IF(Table3_1[[#This Row],[Status]]="Hired",1,0)</f>
        <v>1</v>
      </c>
      <c r="J6106" t="b">
        <f>OR((Table3_1[[#This Row],[Offered Salary]]&lt;$O$27),(Table3_1[[#This Row],[Offered Salary]]&gt;$O$28))</f>
        <v>0</v>
      </c>
      <c r="K6106" t="str">
        <f>IF(Table3_1[[#This Row],[Offered Salary]]&lt;$O$27,"Low",IF(Table3_1[[#This Row],[Offered Salary]]&gt;$O$28,"High",""))</f>
        <v/>
      </c>
      <c r="L6106" s="6">
        <f>((Table3_1[[#This Row],[Offered Salary]]-$O$25)/$O$26)</f>
        <v>1.1910504240046831</v>
      </c>
    </row>
    <row r="6107" spans="1:12" x14ac:dyDescent="0.3">
      <c r="A6107">
        <v>920568</v>
      </c>
      <c r="B6107" s="2">
        <v>41789</v>
      </c>
      <c r="C6107" s="3">
        <v>0.73681712962962964</v>
      </c>
      <c r="D6107" t="s">
        <v>31</v>
      </c>
      <c r="E6107" t="s">
        <v>27</v>
      </c>
      <c r="F6107" t="s">
        <v>17</v>
      </c>
      <c r="G6107" t="s">
        <v>2</v>
      </c>
      <c r="H6107">
        <v>48346</v>
      </c>
      <c r="I6107">
        <f>IF(Table3_1[[#This Row],[Status]]="Hired",1,0)</f>
        <v>1</v>
      </c>
      <c r="J6107" t="b">
        <f>OR((Table3_1[[#This Row],[Offered Salary]]&lt;$O$27),(Table3_1[[#This Row],[Offered Salary]]&gt;$O$28))</f>
        <v>0</v>
      </c>
      <c r="K6107" t="str">
        <f>IF(Table3_1[[#This Row],[Offered Salary]]&lt;$O$27,"Low",IF(Table3_1[[#This Row],[Offered Salary]]&gt;$O$28,"High",""))</f>
        <v/>
      </c>
      <c r="L6107" s="6">
        <f>((Table3_1[[#This Row],[Offered Salary]]-$O$25)/$O$26)</f>
        <v>-5.6797480285333615E-2</v>
      </c>
    </row>
    <row r="6108" spans="1:12" x14ac:dyDescent="0.3">
      <c r="A6108">
        <v>326252</v>
      </c>
      <c r="B6108" s="2">
        <v>41789</v>
      </c>
      <c r="C6108" s="3">
        <v>0.73865740740740737</v>
      </c>
      <c r="D6108" t="s">
        <v>31</v>
      </c>
      <c r="E6108" t="s">
        <v>29</v>
      </c>
      <c r="F6108" t="s">
        <v>17</v>
      </c>
      <c r="G6108" t="s">
        <v>2</v>
      </c>
      <c r="H6108">
        <v>73261</v>
      </c>
      <c r="I6108">
        <f>IF(Table3_1[[#This Row],[Status]]="Hired",1,0)</f>
        <v>1</v>
      </c>
      <c r="J6108" t="b">
        <f>OR((Table3_1[[#This Row],[Offered Salary]]&lt;$O$27),(Table3_1[[#This Row],[Offered Salary]]&gt;$O$28))</f>
        <v>0</v>
      </c>
      <c r="K6108" t="str">
        <f>IF(Table3_1[[#This Row],[Offered Salary]]&lt;$O$27,"Low",IF(Table3_1[[#This Row],[Offered Salary]]&gt;$O$28,"High",""))</f>
        <v/>
      </c>
      <c r="L6108" s="6">
        <f>((Table3_1[[#This Row],[Offered Salary]]-$O$25)/$O$26)</f>
        <v>0.80679326817681374</v>
      </c>
    </row>
    <row r="6109" spans="1:12" x14ac:dyDescent="0.3">
      <c r="A6109">
        <v>294236</v>
      </c>
      <c r="B6109" s="2">
        <v>41794</v>
      </c>
      <c r="C6109" s="3">
        <v>0.55398148148148152</v>
      </c>
      <c r="D6109" t="s">
        <v>31</v>
      </c>
      <c r="E6109" t="s">
        <v>29</v>
      </c>
      <c r="F6109" t="s">
        <v>17</v>
      </c>
      <c r="G6109" t="s">
        <v>2</v>
      </c>
      <c r="H6109">
        <v>34216</v>
      </c>
      <c r="I6109">
        <f>IF(Table3_1[[#This Row],[Status]]="Hired",1,0)</f>
        <v>1</v>
      </c>
      <c r="J6109" t="b">
        <f>OR((Table3_1[[#This Row],[Offered Salary]]&lt;$O$27),(Table3_1[[#This Row],[Offered Salary]]&gt;$O$28))</f>
        <v>0</v>
      </c>
      <c r="K6109" t="str">
        <f>IF(Table3_1[[#This Row],[Offered Salary]]&lt;$O$27,"Low",IF(Table3_1[[#This Row],[Offered Salary]]&gt;$O$28,"High",""))</f>
        <v/>
      </c>
      <c r="L6109" s="6">
        <f>((Table3_1[[#This Row],[Offered Salary]]-$O$25)/$O$26)</f>
        <v>-0.54656417808867064</v>
      </c>
    </row>
    <row r="6110" spans="1:12" x14ac:dyDescent="0.3">
      <c r="A6110">
        <v>841824</v>
      </c>
      <c r="B6110" s="2">
        <v>41765</v>
      </c>
      <c r="C6110" s="3">
        <v>0.2154861111111111</v>
      </c>
      <c r="D6110" t="s">
        <v>31</v>
      </c>
      <c r="E6110" t="s">
        <v>29</v>
      </c>
      <c r="F6110" t="s">
        <v>14</v>
      </c>
      <c r="G6110" t="s">
        <v>10</v>
      </c>
      <c r="H6110">
        <v>99800</v>
      </c>
      <c r="I6110">
        <f>IF(Table3_1[[#This Row],[Status]]="Hired",1,0)</f>
        <v>1</v>
      </c>
      <c r="J6110" t="b">
        <f>OR((Table3_1[[#This Row],[Offered Salary]]&lt;$O$27),(Table3_1[[#This Row],[Offered Salary]]&gt;$O$28))</f>
        <v>0</v>
      </c>
      <c r="K6110" t="str">
        <f>IF(Table3_1[[#This Row],[Offered Salary]]&lt;$O$27,"Low",IF(Table3_1[[#This Row],[Offered Salary]]&gt;$O$28,"High",""))</f>
        <v/>
      </c>
      <c r="L6110" s="6">
        <f>((Table3_1[[#This Row],[Offered Salary]]-$O$25)/$O$26)</f>
        <v>1.7266742584813262</v>
      </c>
    </row>
    <row r="6111" spans="1:12" x14ac:dyDescent="0.3">
      <c r="A6111">
        <v>108336</v>
      </c>
      <c r="B6111" s="2">
        <v>41824</v>
      </c>
      <c r="C6111" s="3">
        <v>0.82768518518518519</v>
      </c>
      <c r="D6111" t="s">
        <v>31</v>
      </c>
      <c r="E6111" t="s">
        <v>27</v>
      </c>
      <c r="F6111" t="s">
        <v>17</v>
      </c>
      <c r="G6111" t="s">
        <v>10</v>
      </c>
      <c r="H6111">
        <v>64990</v>
      </c>
      <c r="I6111">
        <f>IF(Table3_1[[#This Row],[Status]]="Hired",1,0)</f>
        <v>1</v>
      </c>
      <c r="J6111" t="b">
        <f>OR((Table3_1[[#This Row],[Offered Salary]]&lt;$O$27),(Table3_1[[#This Row],[Offered Salary]]&gt;$O$28))</f>
        <v>0</v>
      </c>
      <c r="K6111" t="str">
        <f>IF(Table3_1[[#This Row],[Offered Salary]]&lt;$O$27,"Low",IF(Table3_1[[#This Row],[Offered Salary]]&gt;$O$28,"High",""))</f>
        <v/>
      </c>
      <c r="L6111" s="6">
        <f>((Table3_1[[#This Row],[Offered Salary]]-$O$25)/$O$26)</f>
        <v>0.520108175640975</v>
      </c>
    </row>
    <row r="6112" spans="1:12" x14ac:dyDescent="0.3">
      <c r="A6112">
        <v>750179</v>
      </c>
      <c r="B6112" s="2">
        <v>41824</v>
      </c>
      <c r="C6112" s="3">
        <v>0.82806712962962958</v>
      </c>
      <c r="D6112" t="s">
        <v>31</v>
      </c>
      <c r="E6112" t="s">
        <v>27</v>
      </c>
      <c r="F6112" t="s">
        <v>17</v>
      </c>
      <c r="G6112" t="s">
        <v>10</v>
      </c>
      <c r="H6112">
        <v>83047</v>
      </c>
      <c r="I6112">
        <f>IF(Table3_1[[#This Row],[Status]]="Hired",1,0)</f>
        <v>1</v>
      </c>
      <c r="J6112" t="b">
        <f>OR((Table3_1[[#This Row],[Offered Salary]]&lt;$O$27),(Table3_1[[#This Row],[Offered Salary]]&gt;$O$28))</f>
        <v>0</v>
      </c>
      <c r="K6112" t="str">
        <f>IF(Table3_1[[#This Row],[Offered Salary]]&lt;$O$27,"Low",IF(Table3_1[[#This Row],[Offered Salary]]&gt;$O$28,"High",""))</f>
        <v/>
      </c>
      <c r="L6112" s="6">
        <f>((Table3_1[[#This Row],[Offered Salary]]-$O$25)/$O$26)</f>
        <v>1.1459905013476173</v>
      </c>
    </row>
    <row r="6113" spans="1:12" x14ac:dyDescent="0.3">
      <c r="A6113">
        <v>783470</v>
      </c>
      <c r="B6113" s="2">
        <v>41814</v>
      </c>
      <c r="C6113" s="3">
        <v>0.52504629629629629</v>
      </c>
      <c r="D6113" t="s">
        <v>31</v>
      </c>
      <c r="E6113" t="s">
        <v>27</v>
      </c>
      <c r="F6113" t="s">
        <v>16</v>
      </c>
      <c r="G6113" t="s">
        <v>6</v>
      </c>
      <c r="H6113">
        <v>73568</v>
      </c>
      <c r="I6113">
        <f>IF(Table3_1[[#This Row],[Status]]="Hired",1,0)</f>
        <v>1</v>
      </c>
      <c r="J6113" t="b">
        <f>OR((Table3_1[[#This Row],[Offered Salary]]&lt;$O$27),(Table3_1[[#This Row],[Offered Salary]]&gt;$O$28))</f>
        <v>0</v>
      </c>
      <c r="K6113" t="str">
        <f>IF(Table3_1[[#This Row],[Offered Salary]]&lt;$O$27,"Low",IF(Table3_1[[#This Row],[Offered Salary]]&gt;$O$28,"High",""))</f>
        <v/>
      </c>
      <c r="L6113" s="6">
        <f>((Table3_1[[#This Row],[Offered Salary]]-$O$25)/$O$26)</f>
        <v>0.81743434221967459</v>
      </c>
    </row>
    <row r="6114" spans="1:12" x14ac:dyDescent="0.3">
      <c r="A6114">
        <v>498520</v>
      </c>
      <c r="B6114" s="2">
        <v>41831</v>
      </c>
      <c r="C6114" s="3">
        <v>0.54790509259259257</v>
      </c>
      <c r="D6114" t="s">
        <v>31</v>
      </c>
      <c r="E6114" t="s">
        <v>27</v>
      </c>
      <c r="F6114" t="s">
        <v>16</v>
      </c>
      <c r="G6114" t="s">
        <v>6</v>
      </c>
      <c r="H6114">
        <v>55559</v>
      </c>
      <c r="I6114">
        <f>IF(Table3_1[[#This Row],[Status]]="Hired",1,0)</f>
        <v>1</v>
      </c>
      <c r="J6114" t="b">
        <f>OR((Table3_1[[#This Row],[Offered Salary]]&lt;$O$27),(Table3_1[[#This Row],[Offered Salary]]&gt;$O$28))</f>
        <v>0</v>
      </c>
      <c r="K6114" t="str">
        <f>IF(Table3_1[[#This Row],[Offered Salary]]&lt;$O$27,"Low",IF(Table3_1[[#This Row],[Offered Salary]]&gt;$O$28,"High",""))</f>
        <v/>
      </c>
      <c r="L6114" s="6">
        <f>((Table3_1[[#This Row],[Offered Salary]]-$O$25)/$O$26)</f>
        <v>0.19321576750344699</v>
      </c>
    </row>
    <row r="6115" spans="1:12" x14ac:dyDescent="0.3">
      <c r="A6115">
        <v>623017</v>
      </c>
      <c r="B6115" s="2">
        <v>41842</v>
      </c>
      <c r="C6115" s="3">
        <v>0.73010416666666667</v>
      </c>
      <c r="D6115" t="s">
        <v>31</v>
      </c>
      <c r="E6115" t="s">
        <v>27</v>
      </c>
      <c r="F6115" t="s">
        <v>12</v>
      </c>
      <c r="G6115" t="s">
        <v>10</v>
      </c>
      <c r="H6115">
        <v>53737</v>
      </c>
      <c r="I6115">
        <f>IF(Table3_1[[#This Row],[Status]]="Hired",1,0)</f>
        <v>1</v>
      </c>
      <c r="J6115" t="b">
        <f>OR((Table3_1[[#This Row],[Offered Salary]]&lt;$O$27),(Table3_1[[#This Row],[Offered Salary]]&gt;$O$28))</f>
        <v>0</v>
      </c>
      <c r="K6115" t="str">
        <f>IF(Table3_1[[#This Row],[Offered Salary]]&lt;$O$27,"Low",IF(Table3_1[[#This Row],[Offered Salary]]&gt;$O$28,"High",""))</f>
        <v/>
      </c>
      <c r="L6115" s="6">
        <f>((Table3_1[[#This Row],[Offered Salary]]-$O$25)/$O$26)</f>
        <v>0.13006255282562107</v>
      </c>
    </row>
    <row r="6116" spans="1:12" x14ac:dyDescent="0.3">
      <c r="A6116">
        <v>709308</v>
      </c>
      <c r="B6116" s="2">
        <v>41842</v>
      </c>
      <c r="C6116" s="3">
        <v>0.73403935185185187</v>
      </c>
      <c r="D6116" t="s">
        <v>31</v>
      </c>
      <c r="E6116" t="s">
        <v>27</v>
      </c>
      <c r="F6116" t="s">
        <v>12</v>
      </c>
      <c r="G6116" t="s">
        <v>10</v>
      </c>
      <c r="H6116">
        <v>96448</v>
      </c>
      <c r="I6116">
        <f>IF(Table3_1[[#This Row],[Status]]="Hired",1,0)</f>
        <v>1</v>
      </c>
      <c r="J6116" t="b">
        <f>OR((Table3_1[[#This Row],[Offered Salary]]&lt;$O$27),(Table3_1[[#This Row],[Offered Salary]]&gt;$O$28))</f>
        <v>0</v>
      </c>
      <c r="K6116" t="str">
        <f>IF(Table3_1[[#This Row],[Offered Salary]]&lt;$O$27,"Low",IF(Table3_1[[#This Row],[Offered Salary]]&gt;$O$28,"High",""))</f>
        <v/>
      </c>
      <c r="L6116" s="6">
        <f>((Table3_1[[#This Row],[Offered Salary]]-$O$25)/$O$26)</f>
        <v>1.6104889809840306</v>
      </c>
    </row>
    <row r="6117" spans="1:12" x14ac:dyDescent="0.3">
      <c r="A6117">
        <v>69966</v>
      </c>
      <c r="B6117" s="2">
        <v>41848</v>
      </c>
      <c r="C6117" s="3">
        <v>0.34019675925925924</v>
      </c>
      <c r="D6117" t="s">
        <v>31</v>
      </c>
      <c r="E6117" t="s">
        <v>29</v>
      </c>
      <c r="F6117" t="s">
        <v>12</v>
      </c>
      <c r="G6117" t="s">
        <v>10</v>
      </c>
      <c r="H6117">
        <v>5425</v>
      </c>
      <c r="I6117">
        <f>IF(Table3_1[[#This Row],[Status]]="Hired",1,0)</f>
        <v>1</v>
      </c>
      <c r="J6117" t="b">
        <f>OR((Table3_1[[#This Row],[Offered Salary]]&lt;$O$27),(Table3_1[[#This Row],[Offered Salary]]&gt;$O$28))</f>
        <v>1</v>
      </c>
      <c r="K6117" t="str">
        <f>IF(Table3_1[[#This Row],[Offered Salary]]&lt;$O$27,"Low",IF(Table3_1[[#This Row],[Offered Salary]]&gt;$O$28,"High",""))</f>
        <v>Low</v>
      </c>
      <c r="L6117" s="6">
        <f>((Table3_1[[#This Row],[Offered Salary]]-$O$25)/$O$26)</f>
        <v>-1.5445028190268075</v>
      </c>
    </row>
    <row r="6118" spans="1:12" x14ac:dyDescent="0.3">
      <c r="A6118">
        <v>949642</v>
      </c>
      <c r="B6118" s="2">
        <v>41848</v>
      </c>
      <c r="C6118" s="3">
        <v>0.34406249999999999</v>
      </c>
      <c r="D6118" t="s">
        <v>31</v>
      </c>
      <c r="E6118" t="s">
        <v>27</v>
      </c>
      <c r="F6118" t="s">
        <v>12</v>
      </c>
      <c r="G6118" t="s">
        <v>10</v>
      </c>
      <c r="H6118">
        <v>3786</v>
      </c>
      <c r="I6118">
        <f>IF(Table3_1[[#This Row],[Status]]="Hired",1,0)</f>
        <v>1</v>
      </c>
      <c r="J6118" t="b">
        <f>OR((Table3_1[[#This Row],[Offered Salary]]&lt;$O$27),(Table3_1[[#This Row],[Offered Salary]]&gt;$O$28))</f>
        <v>1</v>
      </c>
      <c r="K6118" t="str">
        <f>IF(Table3_1[[#This Row],[Offered Salary]]&lt;$O$27,"Low",IF(Table3_1[[#This Row],[Offered Salary]]&gt;$O$28,"High",""))</f>
        <v>Low</v>
      </c>
      <c r="L6118" s="6">
        <f>((Table3_1[[#This Row],[Offered Salary]]-$O$25)/$O$26)</f>
        <v>-1.6013129830536774</v>
      </c>
    </row>
    <row r="6119" spans="1:12" x14ac:dyDescent="0.3">
      <c r="A6119">
        <v>812396</v>
      </c>
      <c r="B6119" s="2">
        <v>41848</v>
      </c>
      <c r="C6119" s="3">
        <v>0.34431712962962963</v>
      </c>
      <c r="D6119" t="s">
        <v>31</v>
      </c>
      <c r="E6119" t="s">
        <v>29</v>
      </c>
      <c r="F6119" t="s">
        <v>12</v>
      </c>
      <c r="G6119" t="s">
        <v>10</v>
      </c>
      <c r="H6119">
        <v>46585</v>
      </c>
      <c r="I6119">
        <f>IF(Table3_1[[#This Row],[Status]]="Hired",1,0)</f>
        <v>1</v>
      </c>
      <c r="J6119" t="b">
        <f>OR((Table3_1[[#This Row],[Offered Salary]]&lt;$O$27),(Table3_1[[#This Row],[Offered Salary]]&gt;$O$28))</f>
        <v>0</v>
      </c>
      <c r="K6119" t="str">
        <f>IF(Table3_1[[#This Row],[Offered Salary]]&lt;$O$27,"Low",IF(Table3_1[[#This Row],[Offered Salary]]&gt;$O$28,"High",""))</f>
        <v/>
      </c>
      <c r="L6119" s="6">
        <f>((Table3_1[[#This Row],[Offered Salary]]-$O$25)/$O$26)</f>
        <v>-0.11783634474617413</v>
      </c>
    </row>
    <row r="6120" spans="1:12" x14ac:dyDescent="0.3">
      <c r="A6120">
        <v>608929</v>
      </c>
      <c r="B6120" s="2">
        <v>41828</v>
      </c>
      <c r="C6120" s="3">
        <v>0.75421296296296292</v>
      </c>
      <c r="D6120" t="s">
        <v>30</v>
      </c>
      <c r="E6120" t="s">
        <v>29</v>
      </c>
      <c r="F6120" t="s">
        <v>13</v>
      </c>
      <c r="G6120" t="s">
        <v>6</v>
      </c>
      <c r="H6120">
        <v>73890</v>
      </c>
      <c r="I6120">
        <f>IF(Table3_1[[#This Row],[Status]]="Hired",1,0)</f>
        <v>0</v>
      </c>
      <c r="J6120" t="b">
        <f>OR((Table3_1[[#This Row],[Offered Salary]]&lt;$O$27),(Table3_1[[#This Row],[Offered Salary]]&gt;$O$28))</f>
        <v>0</v>
      </c>
      <c r="K6120" t="str">
        <f>IF(Table3_1[[#This Row],[Offered Salary]]&lt;$O$27,"Low",IF(Table3_1[[#This Row],[Offered Salary]]&gt;$O$28,"High",""))</f>
        <v/>
      </c>
      <c r="L6120" s="6">
        <f>((Table3_1[[#This Row],[Offered Salary]]-$O$25)/$O$26)</f>
        <v>0.82859533844704014</v>
      </c>
    </row>
    <row r="6121" spans="1:12" x14ac:dyDescent="0.3">
      <c r="A6121">
        <v>139670</v>
      </c>
      <c r="B6121" s="2">
        <v>41828</v>
      </c>
      <c r="C6121" s="3">
        <v>0.75567129629629626</v>
      </c>
      <c r="D6121" t="s">
        <v>31</v>
      </c>
      <c r="E6121" t="s">
        <v>29</v>
      </c>
      <c r="F6121" t="s">
        <v>13</v>
      </c>
      <c r="G6121" t="s">
        <v>6</v>
      </c>
      <c r="H6121">
        <v>62098</v>
      </c>
      <c r="I6121">
        <f>IF(Table3_1[[#This Row],[Status]]="Hired",1,0)</f>
        <v>1</v>
      </c>
      <c r="J6121" t="b">
        <f>OR((Table3_1[[#This Row],[Offered Salary]]&lt;$O$27),(Table3_1[[#This Row],[Offered Salary]]&gt;$O$28))</f>
        <v>0</v>
      </c>
      <c r="K6121" t="str">
        <f>IF(Table3_1[[#This Row],[Offered Salary]]&lt;$O$27,"Low",IF(Table3_1[[#This Row],[Offered Salary]]&gt;$O$28,"High",""))</f>
        <v/>
      </c>
      <c r="L6121" s="6">
        <f>((Table3_1[[#This Row],[Offered Salary]]-$O$25)/$O$26)</f>
        <v>0.41986717846848737</v>
      </c>
    </row>
    <row r="6122" spans="1:12" x14ac:dyDescent="0.3">
      <c r="A6122">
        <v>851735</v>
      </c>
      <c r="B6122" s="2">
        <v>41837</v>
      </c>
      <c r="C6122" s="3">
        <v>0.70925925925925926</v>
      </c>
      <c r="D6122" t="s">
        <v>31</v>
      </c>
      <c r="E6122" t="s">
        <v>29</v>
      </c>
      <c r="F6122" t="s">
        <v>13</v>
      </c>
      <c r="G6122" t="s">
        <v>6</v>
      </c>
      <c r="H6122">
        <v>68941</v>
      </c>
      <c r="I6122">
        <f>IF(Table3_1[[#This Row],[Status]]="Hired",1,0)</f>
        <v>1</v>
      </c>
      <c r="J6122" t="b">
        <f>OR((Table3_1[[#This Row],[Offered Salary]]&lt;$O$27),(Table3_1[[#This Row],[Offered Salary]]&gt;$O$28))</f>
        <v>0</v>
      </c>
      <c r="K6122" t="str">
        <f>IF(Table3_1[[#This Row],[Offered Salary]]&lt;$O$27,"Low",IF(Table3_1[[#This Row],[Offered Salary]]&gt;$O$28,"High",""))</f>
        <v/>
      </c>
      <c r="L6122" s="6">
        <f>((Table3_1[[#This Row],[Offered Salary]]-$O$25)/$O$26)</f>
        <v>0.65705567903948769</v>
      </c>
    </row>
    <row r="6123" spans="1:12" x14ac:dyDescent="0.3">
      <c r="A6123">
        <v>619369</v>
      </c>
      <c r="B6123" s="2">
        <v>41837</v>
      </c>
      <c r="C6123" s="3">
        <v>0.70927083333333329</v>
      </c>
      <c r="D6123" t="s">
        <v>31</v>
      </c>
      <c r="E6123" t="s">
        <v>29</v>
      </c>
      <c r="F6123" t="s">
        <v>13</v>
      </c>
      <c r="G6123" t="s">
        <v>6</v>
      </c>
      <c r="H6123">
        <v>38755</v>
      </c>
      <c r="I6123">
        <f>IF(Table3_1[[#This Row],[Status]]="Hired",1,0)</f>
        <v>1</v>
      </c>
      <c r="J6123" t="b">
        <f>OR((Table3_1[[#This Row],[Offered Salary]]&lt;$O$27),(Table3_1[[#This Row],[Offered Salary]]&gt;$O$28))</f>
        <v>0</v>
      </c>
      <c r="K6123" t="str">
        <f>IF(Table3_1[[#This Row],[Offered Salary]]&lt;$O$27,"Low",IF(Table3_1[[#This Row],[Offered Salary]]&gt;$O$28,"High",""))</f>
        <v/>
      </c>
      <c r="L6123" s="6">
        <f>((Table3_1[[#This Row],[Offered Salary]]-$O$25)/$O$26)</f>
        <v>-0.38923572505757742</v>
      </c>
    </row>
    <row r="6124" spans="1:12" x14ac:dyDescent="0.3">
      <c r="A6124">
        <v>535404</v>
      </c>
      <c r="B6124" s="2">
        <v>41820</v>
      </c>
      <c r="C6124" s="3">
        <v>0.72238425925925931</v>
      </c>
      <c r="D6124" t="s">
        <v>31</v>
      </c>
      <c r="E6124" t="s">
        <v>27</v>
      </c>
      <c r="F6124" t="s">
        <v>20</v>
      </c>
      <c r="G6124" t="s">
        <v>4</v>
      </c>
      <c r="H6124">
        <v>80793</v>
      </c>
      <c r="I6124">
        <f>IF(Table3_1[[#This Row],[Status]]="Hired",1,0)</f>
        <v>1</v>
      </c>
      <c r="J6124" t="b">
        <f>OR((Table3_1[[#This Row],[Offered Salary]]&lt;$O$27),(Table3_1[[#This Row],[Offered Salary]]&gt;$O$28))</f>
        <v>0</v>
      </c>
      <c r="K6124" t="str">
        <f>IF(Table3_1[[#This Row],[Offered Salary]]&lt;$O$27,"Low",IF(Table3_1[[#This Row],[Offered Salary]]&gt;$O$28,"High",""))</f>
        <v/>
      </c>
      <c r="L6124" s="6">
        <f>((Table3_1[[#This Row],[Offered Salary]]-$O$25)/$O$26)</f>
        <v>1.0678635277560589</v>
      </c>
    </row>
    <row r="6125" spans="1:12" x14ac:dyDescent="0.3">
      <c r="A6125">
        <v>578578</v>
      </c>
      <c r="B6125" s="2">
        <v>41820</v>
      </c>
      <c r="C6125" s="3">
        <v>0.72252314814814811</v>
      </c>
      <c r="D6125" t="s">
        <v>30</v>
      </c>
      <c r="E6125" t="s">
        <v>28</v>
      </c>
      <c r="F6125" t="s">
        <v>20</v>
      </c>
      <c r="G6125" t="s">
        <v>4</v>
      </c>
      <c r="H6125">
        <v>23077</v>
      </c>
      <c r="I6125">
        <f>IF(Table3_1[[#This Row],[Status]]="Hired",1,0)</f>
        <v>0</v>
      </c>
      <c r="J6125" t="b">
        <f>OR((Table3_1[[#This Row],[Offered Salary]]&lt;$O$27),(Table3_1[[#This Row],[Offered Salary]]&gt;$O$28))</f>
        <v>0</v>
      </c>
      <c r="K6125" t="str">
        <f>IF(Table3_1[[#This Row],[Offered Salary]]&lt;$O$27,"Low",IF(Table3_1[[#This Row],[Offered Salary]]&gt;$O$28,"High",""))</f>
        <v/>
      </c>
      <c r="L6125" s="6">
        <f>((Table3_1[[#This Row],[Offered Salary]]-$O$25)/$O$26)</f>
        <v>-0.9326583923017896</v>
      </c>
    </row>
    <row r="6126" spans="1:12" x14ac:dyDescent="0.3">
      <c r="A6126">
        <v>808296</v>
      </c>
      <c r="B6126" s="2">
        <v>41825</v>
      </c>
      <c r="C6126" s="3">
        <v>0.46887731481481482</v>
      </c>
      <c r="D6126" t="s">
        <v>31</v>
      </c>
      <c r="E6126" t="s">
        <v>29</v>
      </c>
      <c r="F6126" t="s">
        <v>20</v>
      </c>
      <c r="G6126" t="s">
        <v>2</v>
      </c>
      <c r="H6126">
        <v>66220</v>
      </c>
      <c r="I6126">
        <f>IF(Table3_1[[#This Row],[Status]]="Hired",1,0)</f>
        <v>1</v>
      </c>
      <c r="J6126" t="b">
        <f>OR((Table3_1[[#This Row],[Offered Salary]]&lt;$O$27),(Table3_1[[#This Row],[Offered Salary]]&gt;$O$28))</f>
        <v>0</v>
      </c>
      <c r="K6126" t="str">
        <f>IF(Table3_1[[#This Row],[Offered Salary]]&lt;$O$27,"Low",IF(Table3_1[[#This Row],[Offered Salary]]&gt;$O$28,"High",""))</f>
        <v/>
      </c>
      <c r="L6126" s="6">
        <f>((Table3_1[[#This Row],[Offered Salary]]-$O$25)/$O$26)</f>
        <v>0.56274179477035258</v>
      </c>
    </row>
    <row r="6127" spans="1:12" x14ac:dyDescent="0.3">
      <c r="A6127">
        <v>887128</v>
      </c>
      <c r="B6127" s="2">
        <v>41825</v>
      </c>
      <c r="C6127" s="3">
        <v>0.46925925925925926</v>
      </c>
      <c r="D6127" t="s">
        <v>31</v>
      </c>
      <c r="E6127" t="s">
        <v>29</v>
      </c>
      <c r="F6127" t="s">
        <v>20</v>
      </c>
      <c r="G6127" t="s">
        <v>2</v>
      </c>
      <c r="H6127">
        <v>8647</v>
      </c>
      <c r="I6127">
        <f>IF(Table3_1[[#This Row],[Status]]="Hired",1,0)</f>
        <v>1</v>
      </c>
      <c r="J6127" t="b">
        <f>OR((Table3_1[[#This Row],[Offered Salary]]&lt;$O$27),(Table3_1[[#This Row],[Offered Salary]]&gt;$O$28))</f>
        <v>1</v>
      </c>
      <c r="K6127" t="str">
        <f>IF(Table3_1[[#This Row],[Offered Salary]]&lt;$O$27,"Low",IF(Table3_1[[#This Row],[Offered Salary]]&gt;$O$28,"High",""))</f>
        <v>Low</v>
      </c>
      <c r="L6127" s="6">
        <f>((Table3_1[[#This Row],[Offered Salary]]-$O$25)/$O$26)</f>
        <v>-1.4328235337952187</v>
      </c>
    </row>
    <row r="6128" spans="1:12" x14ac:dyDescent="0.3">
      <c r="A6128">
        <v>754500</v>
      </c>
      <c r="B6128" s="2">
        <v>41825</v>
      </c>
      <c r="C6128" s="3">
        <v>0.46989583333333335</v>
      </c>
      <c r="D6128" t="s">
        <v>31</v>
      </c>
      <c r="E6128" t="s">
        <v>29</v>
      </c>
      <c r="F6128" t="s">
        <v>20</v>
      </c>
      <c r="G6128" t="s">
        <v>2</v>
      </c>
      <c r="H6128">
        <v>35926</v>
      </c>
      <c r="I6128">
        <f>IF(Table3_1[[#This Row],[Status]]="Hired",1,0)</f>
        <v>1</v>
      </c>
      <c r="J6128" t="b">
        <f>OR((Table3_1[[#This Row],[Offered Salary]]&lt;$O$27),(Table3_1[[#This Row],[Offered Salary]]&gt;$O$28))</f>
        <v>0</v>
      </c>
      <c r="K6128" t="str">
        <f>IF(Table3_1[[#This Row],[Offered Salary]]&lt;$O$27,"Low",IF(Table3_1[[#This Row],[Offered Salary]]&gt;$O$28,"High",""))</f>
        <v/>
      </c>
      <c r="L6128" s="6">
        <f>((Table3_1[[#This Row],[Offered Salary]]-$O$25)/$O$26)</f>
        <v>-0.48729304905514575</v>
      </c>
    </row>
    <row r="6129" spans="1:12" x14ac:dyDescent="0.3">
      <c r="A6129">
        <v>535845</v>
      </c>
      <c r="B6129" s="2">
        <v>41825</v>
      </c>
      <c r="C6129" s="3">
        <v>0.47094907407407405</v>
      </c>
      <c r="D6129" t="s">
        <v>31</v>
      </c>
      <c r="E6129" t="s">
        <v>29</v>
      </c>
      <c r="F6129" t="s">
        <v>20</v>
      </c>
      <c r="G6129" t="s">
        <v>2</v>
      </c>
      <c r="H6129">
        <v>62571</v>
      </c>
      <c r="I6129">
        <f>IF(Table3_1[[#This Row],[Status]]="Hired",1,0)</f>
        <v>1</v>
      </c>
      <c r="J6129" t="b">
        <f>OR((Table3_1[[#This Row],[Offered Salary]]&lt;$O$27),(Table3_1[[#This Row],[Offered Salary]]&gt;$O$28))</f>
        <v>0</v>
      </c>
      <c r="K6129" t="str">
        <f>IF(Table3_1[[#This Row],[Offered Salary]]&lt;$O$27,"Low",IF(Table3_1[[#This Row],[Offered Salary]]&gt;$O$28,"High",""))</f>
        <v/>
      </c>
      <c r="L6129" s="6">
        <f>((Table3_1[[#This Row],[Offered Salary]]-$O$25)/$O$26)</f>
        <v>0.43626205801986589</v>
      </c>
    </row>
    <row r="6130" spans="1:12" x14ac:dyDescent="0.3">
      <c r="A6130">
        <v>860960</v>
      </c>
      <c r="B6130" s="2">
        <v>41765</v>
      </c>
      <c r="C6130" s="3">
        <v>0.76055555555555554</v>
      </c>
      <c r="D6130" t="s">
        <v>30</v>
      </c>
      <c r="E6130" t="s">
        <v>29</v>
      </c>
      <c r="F6130" t="s">
        <v>15</v>
      </c>
      <c r="G6130" t="s">
        <v>2</v>
      </c>
      <c r="H6130">
        <v>44931</v>
      </c>
      <c r="I6130">
        <f>IF(Table3_1[[#This Row],[Status]]="Hired",1,0)</f>
        <v>0</v>
      </c>
      <c r="J6130" t="b">
        <f>OR((Table3_1[[#This Row],[Offered Salary]]&lt;$O$27),(Table3_1[[#This Row],[Offered Salary]]&gt;$O$28))</f>
        <v>0</v>
      </c>
      <c r="K6130" t="str">
        <f>IF(Table3_1[[#This Row],[Offered Salary]]&lt;$O$27,"Low",IF(Table3_1[[#This Row],[Offered Salary]]&gt;$O$28,"High",""))</f>
        <v/>
      </c>
      <c r="L6130" s="6">
        <f>((Table3_1[[#This Row],[Offered Salary]]-$O$25)/$O$26)</f>
        <v>-0.17516643095754847</v>
      </c>
    </row>
    <row r="6131" spans="1:12" x14ac:dyDescent="0.3">
      <c r="A6131">
        <v>186298</v>
      </c>
      <c r="B6131" s="2">
        <v>41783</v>
      </c>
      <c r="C6131" s="3">
        <v>0.72174768518518517</v>
      </c>
      <c r="D6131" t="s">
        <v>31</v>
      </c>
      <c r="E6131" t="s">
        <v>29</v>
      </c>
      <c r="F6131" t="s">
        <v>12</v>
      </c>
      <c r="G6131" t="s">
        <v>6</v>
      </c>
      <c r="H6131">
        <v>46436</v>
      </c>
      <c r="I6131">
        <f>IF(Table3_1[[#This Row],[Status]]="Hired",1,0)</f>
        <v>1</v>
      </c>
      <c r="J6131" t="b">
        <f>OR((Table3_1[[#This Row],[Offered Salary]]&lt;$O$27),(Table3_1[[#This Row],[Offered Salary]]&gt;$O$28))</f>
        <v>0</v>
      </c>
      <c r="K6131" t="str">
        <f>IF(Table3_1[[#This Row],[Offered Salary]]&lt;$O$27,"Low",IF(Table3_1[[#This Row],[Offered Salary]]&gt;$O$28,"High",""))</f>
        <v/>
      </c>
      <c r="L6131" s="6">
        <f>((Table3_1[[#This Row],[Offered Salary]]-$O$25)/$O$26)</f>
        <v>-0.1230009051122532</v>
      </c>
    </row>
    <row r="6132" spans="1:12" x14ac:dyDescent="0.3">
      <c r="A6132">
        <v>631661</v>
      </c>
      <c r="B6132" s="2">
        <v>41783</v>
      </c>
      <c r="C6132" s="3">
        <v>0.72304398148148152</v>
      </c>
      <c r="D6132" t="s">
        <v>31</v>
      </c>
      <c r="E6132" t="s">
        <v>29</v>
      </c>
      <c r="F6132" t="s">
        <v>12</v>
      </c>
      <c r="G6132" t="s">
        <v>6</v>
      </c>
      <c r="H6132">
        <v>77767</v>
      </c>
      <c r="I6132">
        <f>IF(Table3_1[[#This Row],[Status]]="Hired",1,0)</f>
        <v>1</v>
      </c>
      <c r="J6132" t="b">
        <f>OR((Table3_1[[#This Row],[Offered Salary]]&lt;$O$27),(Table3_1[[#This Row],[Offered Salary]]&gt;$O$28))</f>
        <v>0</v>
      </c>
      <c r="K6132" t="str">
        <f>IF(Table3_1[[#This Row],[Offered Salary]]&lt;$O$27,"Low",IF(Table3_1[[#This Row],[Offered Salary]]&gt;$O$28,"High",""))</f>
        <v/>
      </c>
      <c r="L6132" s="6">
        <f>((Table3_1[[#This Row],[Offered Salary]]-$O$25)/$O$26)</f>
        <v>0.96297789240199672</v>
      </c>
    </row>
    <row r="6133" spans="1:12" x14ac:dyDescent="0.3">
      <c r="A6133">
        <v>45142</v>
      </c>
      <c r="B6133" s="2">
        <v>41767</v>
      </c>
      <c r="C6133" s="3">
        <v>0.60577546296296292</v>
      </c>
      <c r="D6133" t="s">
        <v>31</v>
      </c>
      <c r="E6133" t="s">
        <v>27</v>
      </c>
      <c r="F6133" t="s">
        <v>12</v>
      </c>
      <c r="G6133" t="s">
        <v>4</v>
      </c>
      <c r="H6133">
        <v>92750</v>
      </c>
      <c r="I6133">
        <f>IF(Table3_1[[#This Row],[Status]]="Hired",1,0)</f>
        <v>1</v>
      </c>
      <c r="J6133" t="b">
        <f>OR((Table3_1[[#This Row],[Offered Salary]]&lt;$O$27),(Table3_1[[#This Row],[Offered Salary]]&gt;$O$28))</f>
        <v>0</v>
      </c>
      <c r="K6133" t="str">
        <f>IF(Table3_1[[#This Row],[Offered Salary]]&lt;$O$27,"Low",IF(Table3_1[[#This Row],[Offered Salary]]&gt;$O$28,"High",""))</f>
        <v/>
      </c>
      <c r="L6133" s="6">
        <f>((Table3_1[[#This Row],[Offered Salary]]-$O$25)/$O$26)</f>
        <v>1.4823108317641622</v>
      </c>
    </row>
    <row r="6134" spans="1:12" x14ac:dyDescent="0.3">
      <c r="A6134">
        <v>621237</v>
      </c>
      <c r="B6134" s="2">
        <v>41772</v>
      </c>
      <c r="C6134" s="3">
        <v>0.46228009259259262</v>
      </c>
      <c r="D6134" t="s">
        <v>31</v>
      </c>
      <c r="E6134" t="s">
        <v>28</v>
      </c>
      <c r="F6134" t="s">
        <v>12</v>
      </c>
      <c r="G6134" t="s">
        <v>4</v>
      </c>
      <c r="H6134">
        <v>29415</v>
      </c>
      <c r="I6134">
        <f>IF(Table3_1[[#This Row],[Status]]="Hired",1,0)</f>
        <v>1</v>
      </c>
      <c r="J6134" t="b">
        <f>OR((Table3_1[[#This Row],[Offered Salary]]&lt;$O$27),(Table3_1[[#This Row],[Offered Salary]]&gt;$O$28))</f>
        <v>0</v>
      </c>
      <c r="K6134" t="str">
        <f>IF(Table3_1[[#This Row],[Offered Salary]]&lt;$O$27,"Low",IF(Table3_1[[#This Row],[Offered Salary]]&gt;$O$28,"High",""))</f>
        <v/>
      </c>
      <c r="L6134" s="6">
        <f>((Table3_1[[#This Row],[Offered Salary]]-$O$25)/$O$26)</f>
        <v>-0.71297393860911085</v>
      </c>
    </row>
    <row r="6135" spans="1:12" x14ac:dyDescent="0.3">
      <c r="A6135">
        <v>772763</v>
      </c>
      <c r="B6135" s="2">
        <v>41780</v>
      </c>
      <c r="C6135" s="3">
        <v>4.6446759259259257E-2</v>
      </c>
      <c r="D6135" t="s">
        <v>31</v>
      </c>
      <c r="E6135" t="s">
        <v>27</v>
      </c>
      <c r="F6135" t="s">
        <v>17</v>
      </c>
      <c r="G6135" t="s">
        <v>2</v>
      </c>
      <c r="H6135">
        <v>34097</v>
      </c>
      <c r="I6135">
        <f>IF(Table3_1[[#This Row],[Status]]="Hired",1,0)</f>
        <v>1</v>
      </c>
      <c r="J6135" t="b">
        <f>OR((Table3_1[[#This Row],[Offered Salary]]&lt;$O$27),(Table3_1[[#This Row],[Offered Salary]]&gt;$O$28))</f>
        <v>0</v>
      </c>
      <c r="K6135" t="str">
        <f>IF(Table3_1[[#This Row],[Offered Salary]]&lt;$O$27,"Low",IF(Table3_1[[#This Row],[Offered Salary]]&gt;$O$28,"High",""))</f>
        <v/>
      </c>
      <c r="L6135" s="6">
        <f>((Table3_1[[#This Row],[Offered Salary]]-$O$25)/$O$26)</f>
        <v>-0.55068889408574051</v>
      </c>
    </row>
    <row r="6136" spans="1:12" x14ac:dyDescent="0.3">
      <c r="A6136">
        <v>759253</v>
      </c>
      <c r="B6136" s="2">
        <v>41780</v>
      </c>
      <c r="C6136" s="3">
        <v>4.4826388888888888E-2</v>
      </c>
      <c r="D6136" t="s">
        <v>31</v>
      </c>
      <c r="E6136" t="s">
        <v>29</v>
      </c>
      <c r="F6136" t="s">
        <v>17</v>
      </c>
      <c r="G6136" t="s">
        <v>2</v>
      </c>
      <c r="H6136">
        <v>13397</v>
      </c>
      <c r="I6136">
        <f>IF(Table3_1[[#This Row],[Status]]="Hired",1,0)</f>
        <v>1</v>
      </c>
      <c r="J6136" t="b">
        <f>OR((Table3_1[[#This Row],[Offered Salary]]&lt;$O$27),(Table3_1[[#This Row],[Offered Salary]]&gt;$O$28))</f>
        <v>0</v>
      </c>
      <c r="K6136" t="str">
        <f>IF(Table3_1[[#This Row],[Offered Salary]]&lt;$O$27,"Low",IF(Table3_1[[#This Row],[Offered Salary]]&gt;$O$28,"High",""))</f>
        <v/>
      </c>
      <c r="L6136" s="6">
        <f>((Table3_1[[#This Row],[Offered Salary]]-$O$25)/$O$26)</f>
        <v>-1.268181508702094</v>
      </c>
    </row>
    <row r="6137" spans="1:12" x14ac:dyDescent="0.3">
      <c r="A6137">
        <v>640069</v>
      </c>
      <c r="B6137" s="2">
        <v>41785</v>
      </c>
      <c r="C6137" s="3">
        <v>0.64246527777777773</v>
      </c>
      <c r="D6137" t="s">
        <v>31</v>
      </c>
      <c r="E6137" t="s">
        <v>27</v>
      </c>
      <c r="F6137" t="s">
        <v>17</v>
      </c>
      <c r="G6137" t="s">
        <v>2</v>
      </c>
      <c r="H6137">
        <v>84025</v>
      </c>
      <c r="I6137">
        <f>IF(Table3_1[[#This Row],[Status]]="Hired",1,0)</f>
        <v>1</v>
      </c>
      <c r="J6137" t="b">
        <f>OR((Table3_1[[#This Row],[Offered Salary]]&lt;$O$27),(Table3_1[[#This Row],[Offered Salary]]&gt;$O$28))</f>
        <v>0</v>
      </c>
      <c r="K6137" t="str">
        <f>IF(Table3_1[[#This Row],[Offered Salary]]&lt;$O$27,"Low",IF(Table3_1[[#This Row],[Offered Salary]]&gt;$O$28,"High",""))</f>
        <v/>
      </c>
      <c r="L6137" s="6">
        <f>((Table3_1[[#This Row],[Offered Salary]]-$O$25)/$O$26)</f>
        <v>1.1798894277773175</v>
      </c>
    </row>
    <row r="6138" spans="1:12" x14ac:dyDescent="0.3">
      <c r="A6138">
        <v>553750</v>
      </c>
      <c r="B6138" s="2">
        <v>41785</v>
      </c>
      <c r="C6138" s="3">
        <v>0.64429398148148154</v>
      </c>
      <c r="D6138" t="s">
        <v>31</v>
      </c>
      <c r="E6138" t="s">
        <v>27</v>
      </c>
      <c r="F6138" t="s">
        <v>17</v>
      </c>
      <c r="G6138" t="s">
        <v>2</v>
      </c>
      <c r="H6138">
        <v>61988</v>
      </c>
      <c r="I6138">
        <f>IF(Table3_1[[#This Row],[Status]]="Hired",1,0)</f>
        <v>1</v>
      </c>
      <c r="J6138" t="b">
        <f>OR((Table3_1[[#This Row],[Offered Salary]]&lt;$O$27),(Table3_1[[#This Row],[Offered Salary]]&gt;$O$28))</f>
        <v>0</v>
      </c>
      <c r="K6138" t="str">
        <f>IF(Table3_1[[#This Row],[Offered Salary]]&lt;$O$27,"Low",IF(Table3_1[[#This Row],[Offered Salary]]&gt;$O$28,"High",""))</f>
        <v/>
      </c>
      <c r="L6138" s="6">
        <f>((Table3_1[[#This Row],[Offered Salary]]-$O$25)/$O$26)</f>
        <v>0.41605441578212027</v>
      </c>
    </row>
    <row r="6139" spans="1:12" x14ac:dyDescent="0.3">
      <c r="A6139">
        <v>231855</v>
      </c>
      <c r="B6139" s="2">
        <v>41785</v>
      </c>
      <c r="C6139" s="3">
        <v>0.64574074074074073</v>
      </c>
      <c r="D6139" t="s">
        <v>31</v>
      </c>
      <c r="E6139" t="s">
        <v>27</v>
      </c>
      <c r="F6139" t="s">
        <v>17</v>
      </c>
      <c r="G6139" t="s">
        <v>2</v>
      </c>
      <c r="H6139">
        <v>49658</v>
      </c>
      <c r="I6139">
        <f>IF(Table3_1[[#This Row],[Status]]="Hired",1,0)</f>
        <v>1</v>
      </c>
      <c r="J6139" t="b">
        <f>OR((Table3_1[[#This Row],[Offered Salary]]&lt;$O$27),(Table3_1[[#This Row],[Offered Salary]]&gt;$O$28))</f>
        <v>0</v>
      </c>
      <c r="K6139" t="str">
        <f>IF(Table3_1[[#This Row],[Offered Salary]]&lt;$O$27,"Low",IF(Table3_1[[#This Row],[Offered Salary]]&gt;$O$28,"High",""))</f>
        <v/>
      </c>
      <c r="L6139" s="6">
        <f>((Table3_1[[#This Row],[Offered Salary]]-$O$25)/$O$26)</f>
        <v>-1.1321619880664251E-2</v>
      </c>
    </row>
    <row r="6140" spans="1:12" x14ac:dyDescent="0.3">
      <c r="A6140">
        <v>446456</v>
      </c>
      <c r="B6140" s="2">
        <v>41785</v>
      </c>
      <c r="C6140" s="3">
        <v>0.64671296296296299</v>
      </c>
      <c r="D6140" t="s">
        <v>31</v>
      </c>
      <c r="E6140" t="s">
        <v>27</v>
      </c>
      <c r="F6140" t="s">
        <v>17</v>
      </c>
      <c r="G6140" t="s">
        <v>2</v>
      </c>
      <c r="H6140">
        <v>75624</v>
      </c>
      <c r="I6140">
        <f>IF(Table3_1[[#This Row],[Status]]="Hired",1,0)</f>
        <v>1</v>
      </c>
      <c r="J6140" t="b">
        <f>OR((Table3_1[[#This Row],[Offered Salary]]&lt;$O$27),(Table3_1[[#This Row],[Offered Salary]]&gt;$O$28))</f>
        <v>0</v>
      </c>
      <c r="K6140" t="str">
        <f>IF(Table3_1[[#This Row],[Offered Salary]]&lt;$O$27,"Low",IF(Table3_1[[#This Row],[Offered Salary]]&gt;$O$28,"High",""))</f>
        <v/>
      </c>
      <c r="L6140" s="6">
        <f>((Table3_1[[#This Row],[Offered Salary]]-$O$25)/$O$26)</f>
        <v>0.88869834297577233</v>
      </c>
    </row>
    <row r="6141" spans="1:12" x14ac:dyDescent="0.3">
      <c r="A6141">
        <v>13205</v>
      </c>
      <c r="B6141" s="2">
        <v>41785</v>
      </c>
      <c r="C6141" s="3">
        <v>0.64770833333333333</v>
      </c>
      <c r="D6141" t="s">
        <v>31</v>
      </c>
      <c r="E6141" t="s">
        <v>27</v>
      </c>
      <c r="F6141" t="s">
        <v>17</v>
      </c>
      <c r="G6141" t="s">
        <v>2</v>
      </c>
      <c r="H6141">
        <v>3045</v>
      </c>
      <c r="I6141">
        <f>IF(Table3_1[[#This Row],[Status]]="Hired",1,0)</f>
        <v>1</v>
      </c>
      <c r="J6141" t="b">
        <f>OR((Table3_1[[#This Row],[Offered Salary]]&lt;$O$27),(Table3_1[[#This Row],[Offered Salary]]&gt;$O$28))</f>
        <v>1</v>
      </c>
      <c r="K6141" t="str">
        <f>IF(Table3_1[[#This Row],[Offered Salary]]&lt;$O$27,"Low",IF(Table3_1[[#This Row],[Offered Salary]]&gt;$O$28,"High",""))</f>
        <v>Low</v>
      </c>
      <c r="L6141" s="6">
        <f>((Table3_1[[#This Row],[Offered Salary]]-$O$25)/$O$26)</f>
        <v>-1.6269971389682047</v>
      </c>
    </row>
    <row r="6142" spans="1:12" x14ac:dyDescent="0.3">
      <c r="A6142">
        <v>220740</v>
      </c>
      <c r="B6142" s="2">
        <v>41790</v>
      </c>
      <c r="C6142" s="3">
        <v>0.5208680555555556</v>
      </c>
      <c r="D6142" t="s">
        <v>31</v>
      </c>
      <c r="E6142" t="s">
        <v>29</v>
      </c>
      <c r="F6142" t="s">
        <v>17</v>
      </c>
      <c r="G6142" t="s">
        <v>2</v>
      </c>
      <c r="H6142">
        <v>79897</v>
      </c>
      <c r="I6142">
        <f>IF(Table3_1[[#This Row],[Status]]="Hired",1,0)</f>
        <v>1</v>
      </c>
      <c r="J6142" t="b">
        <f>OR((Table3_1[[#This Row],[Offered Salary]]&lt;$O$27),(Table3_1[[#This Row],[Offered Salary]]&gt;$O$28))</f>
        <v>0</v>
      </c>
      <c r="K6142" t="str">
        <f>IF(Table3_1[[#This Row],[Offered Salary]]&lt;$O$27,"Low",IF(Table3_1[[#This Row],[Offered Salary]]&gt;$O$28,"High",""))</f>
        <v/>
      </c>
      <c r="L6142" s="6">
        <f>((Table3_1[[#This Row],[Offered Salary]]-$O$25)/$O$26)</f>
        <v>1.0368068426016506</v>
      </c>
    </row>
    <row r="6143" spans="1:12" x14ac:dyDescent="0.3">
      <c r="A6143">
        <v>373338</v>
      </c>
      <c r="B6143" s="2">
        <v>41790</v>
      </c>
      <c r="C6143" s="3">
        <v>0.52126157407407403</v>
      </c>
      <c r="D6143" t="s">
        <v>31</v>
      </c>
      <c r="E6143" t="s">
        <v>27</v>
      </c>
      <c r="F6143" t="s">
        <v>17</v>
      </c>
      <c r="G6143" t="s">
        <v>2</v>
      </c>
      <c r="H6143">
        <v>76938</v>
      </c>
      <c r="I6143">
        <f>IF(Table3_1[[#This Row],[Status]]="Hired",1,0)</f>
        <v>1</v>
      </c>
      <c r="J6143" t="b">
        <f>OR((Table3_1[[#This Row],[Offered Salary]]&lt;$O$27),(Table3_1[[#This Row],[Offered Salary]]&gt;$O$28))</f>
        <v>0</v>
      </c>
      <c r="K6143" t="str">
        <f>IF(Table3_1[[#This Row],[Offered Salary]]&lt;$O$27,"Low",IF(Table3_1[[#This Row],[Offered Salary]]&gt;$O$28,"High",""))</f>
        <v/>
      </c>
      <c r="L6143" s="6">
        <f>((Table3_1[[#This Row],[Offered Salary]]-$O$25)/$O$26)</f>
        <v>0.9342435263383756</v>
      </c>
    </row>
    <row r="6144" spans="1:12" x14ac:dyDescent="0.3">
      <c r="A6144">
        <v>439599</v>
      </c>
      <c r="B6144" s="2">
        <v>41790</v>
      </c>
      <c r="C6144" s="3">
        <v>0.52164351851851853</v>
      </c>
      <c r="D6144" t="s">
        <v>30</v>
      </c>
      <c r="E6144" t="s">
        <v>27</v>
      </c>
      <c r="F6144" t="s">
        <v>17</v>
      </c>
      <c r="G6144" t="s">
        <v>2</v>
      </c>
      <c r="H6144">
        <v>32705</v>
      </c>
      <c r="I6144">
        <f>IF(Table3_1[[#This Row],[Status]]="Hired",1,0)</f>
        <v>0</v>
      </c>
      <c r="J6144" t="b">
        <f>OR((Table3_1[[#This Row],[Offered Salary]]&lt;$O$27),(Table3_1[[#This Row],[Offered Salary]]&gt;$O$28))</f>
        <v>0</v>
      </c>
      <c r="K6144" t="str">
        <f>IF(Table3_1[[#This Row],[Offered Salary]]&lt;$O$27,"Low",IF(Table3_1[[#This Row],[Offered Salary]]&gt;$O$28,"High",""))</f>
        <v/>
      </c>
      <c r="L6144" s="6">
        <f>((Table3_1[[#This Row],[Offered Salary]]-$O$25)/$O$26)</f>
        <v>-0.59893767280776777</v>
      </c>
    </row>
    <row r="6145" spans="1:12" x14ac:dyDescent="0.3">
      <c r="A6145">
        <v>969959</v>
      </c>
      <c r="B6145" s="2">
        <v>41790</v>
      </c>
      <c r="C6145" s="3">
        <v>0.52230324074074075</v>
      </c>
      <c r="D6145" t="s">
        <v>31</v>
      </c>
      <c r="E6145" t="s">
        <v>27</v>
      </c>
      <c r="F6145" t="s">
        <v>17</v>
      </c>
      <c r="G6145" t="s">
        <v>2</v>
      </c>
      <c r="H6145">
        <v>87482</v>
      </c>
      <c r="I6145">
        <f>IF(Table3_1[[#This Row],[Status]]="Hired",1,0)</f>
        <v>1</v>
      </c>
      <c r="J6145" t="b">
        <f>OR((Table3_1[[#This Row],[Offered Salary]]&lt;$O$27),(Table3_1[[#This Row],[Offered Salary]]&gt;$O$28))</f>
        <v>0</v>
      </c>
      <c r="K6145" t="str">
        <f>IF(Table3_1[[#This Row],[Offered Salary]]&lt;$O$27,"Low",IF(Table3_1[[#This Row],[Offered Salary]]&gt;$O$28,"High",""))</f>
        <v/>
      </c>
      <c r="L6145" s="6">
        <f>((Table3_1[[#This Row],[Offered Salary]]-$O$25)/$O$26)</f>
        <v>1.2997141605661453</v>
      </c>
    </row>
    <row r="6146" spans="1:12" x14ac:dyDescent="0.3">
      <c r="A6146">
        <v>784146</v>
      </c>
      <c r="B6146" s="2">
        <v>41790</v>
      </c>
      <c r="C6146" s="3">
        <v>0.52038194444444441</v>
      </c>
      <c r="D6146" t="s">
        <v>31</v>
      </c>
      <c r="E6146" t="s">
        <v>29</v>
      </c>
      <c r="F6146" t="s">
        <v>17</v>
      </c>
      <c r="G6146" t="s">
        <v>2</v>
      </c>
      <c r="H6146">
        <v>71496</v>
      </c>
      <c r="I6146">
        <f>IF(Table3_1[[#This Row],[Status]]="Hired",1,0)</f>
        <v>1</v>
      </c>
      <c r="J6146" t="b">
        <f>OR((Table3_1[[#This Row],[Offered Salary]]&lt;$O$27),(Table3_1[[#This Row],[Offered Salary]]&gt;$O$28))</f>
        <v>0</v>
      </c>
      <c r="K6146" t="str">
        <f>IF(Table3_1[[#This Row],[Offered Salary]]&lt;$O$27,"Low",IF(Table3_1[[#This Row],[Offered Salary]]&gt;$O$28,"High",""))</f>
        <v/>
      </c>
      <c r="L6146" s="6">
        <f>((Table3_1[[#This Row],[Offered Salary]]-$O$25)/$O$26)</f>
        <v>0.74561575780010525</v>
      </c>
    </row>
    <row r="6147" spans="1:12" x14ac:dyDescent="0.3">
      <c r="A6147">
        <v>753534</v>
      </c>
      <c r="B6147" s="2">
        <v>41795</v>
      </c>
      <c r="C6147" s="3">
        <v>0.39844907407407409</v>
      </c>
      <c r="D6147" t="s">
        <v>31</v>
      </c>
      <c r="E6147" t="s">
        <v>29</v>
      </c>
      <c r="F6147" t="s">
        <v>17</v>
      </c>
      <c r="G6147" t="s">
        <v>2</v>
      </c>
      <c r="H6147">
        <v>35976</v>
      </c>
      <c r="I6147">
        <f>IF(Table3_1[[#This Row],[Status]]="Hired",1,0)</f>
        <v>1</v>
      </c>
      <c r="J6147" t="b">
        <f>OR((Table3_1[[#This Row],[Offered Salary]]&lt;$O$27),(Table3_1[[#This Row],[Offered Salary]]&gt;$O$28))</f>
        <v>0</v>
      </c>
      <c r="K6147" t="str">
        <f>IF(Table3_1[[#This Row],[Offered Salary]]&lt;$O$27,"Low",IF(Table3_1[[#This Row],[Offered Salary]]&gt;$O$28,"High",""))</f>
        <v/>
      </c>
      <c r="L6147" s="6">
        <f>((Table3_1[[#This Row],[Offered Salary]]-$O$25)/$O$26)</f>
        <v>-0.4855599751067971</v>
      </c>
    </row>
    <row r="6148" spans="1:12" x14ac:dyDescent="0.3">
      <c r="A6148">
        <v>978134</v>
      </c>
      <c r="B6148" s="2">
        <v>41787</v>
      </c>
      <c r="C6148" s="3">
        <v>0.78995370370370366</v>
      </c>
      <c r="D6148" t="s">
        <v>31</v>
      </c>
      <c r="E6148" t="s">
        <v>27</v>
      </c>
      <c r="F6148" t="s">
        <v>17</v>
      </c>
      <c r="G6148" t="s">
        <v>5</v>
      </c>
      <c r="H6148">
        <v>62619</v>
      </c>
      <c r="I6148">
        <f>IF(Table3_1[[#This Row],[Status]]="Hired",1,0)</f>
        <v>1</v>
      </c>
      <c r="J6148" t="b">
        <f>OR((Table3_1[[#This Row],[Offered Salary]]&lt;$O$27),(Table3_1[[#This Row],[Offered Salary]]&gt;$O$28))</f>
        <v>0</v>
      </c>
      <c r="K6148" t="str">
        <f>IF(Table3_1[[#This Row],[Offered Salary]]&lt;$O$27,"Low",IF(Table3_1[[#This Row],[Offered Salary]]&gt;$O$28,"High",""))</f>
        <v/>
      </c>
      <c r="L6148" s="6">
        <f>((Table3_1[[#This Row],[Offered Salary]]-$O$25)/$O$26)</f>
        <v>0.43792580901028061</v>
      </c>
    </row>
    <row r="6149" spans="1:12" x14ac:dyDescent="0.3">
      <c r="A6149">
        <v>813663</v>
      </c>
      <c r="B6149" s="2">
        <v>41794</v>
      </c>
      <c r="C6149" s="3">
        <v>0.65130787037037041</v>
      </c>
      <c r="D6149" t="s">
        <v>31</v>
      </c>
      <c r="E6149" t="s">
        <v>27</v>
      </c>
      <c r="F6149" t="s">
        <v>18</v>
      </c>
      <c r="G6149" t="s">
        <v>4</v>
      </c>
      <c r="H6149">
        <v>63058</v>
      </c>
      <c r="I6149">
        <f>IF(Table3_1[[#This Row],[Status]]="Hired",1,0)</f>
        <v>1</v>
      </c>
      <c r="J6149" t="b">
        <f>OR((Table3_1[[#This Row],[Offered Salary]]&lt;$O$27),(Table3_1[[#This Row],[Offered Salary]]&gt;$O$28))</f>
        <v>0</v>
      </c>
      <c r="K6149" t="str">
        <f>IF(Table3_1[[#This Row],[Offered Salary]]&lt;$O$27,"Low",IF(Table3_1[[#This Row],[Offered Salary]]&gt;$O$28,"High",""))</f>
        <v/>
      </c>
      <c r="L6149" s="6">
        <f>((Table3_1[[#This Row],[Offered Salary]]-$O$25)/$O$26)</f>
        <v>0.45314219827678204</v>
      </c>
    </row>
    <row r="6150" spans="1:12" x14ac:dyDescent="0.3">
      <c r="A6150">
        <v>705905</v>
      </c>
      <c r="B6150" s="2">
        <v>41794</v>
      </c>
      <c r="C6150" s="3">
        <v>0.65277777777777779</v>
      </c>
      <c r="D6150" t="s">
        <v>31</v>
      </c>
      <c r="E6150" t="s">
        <v>29</v>
      </c>
      <c r="F6150" t="s">
        <v>18</v>
      </c>
      <c r="G6150" t="s">
        <v>4</v>
      </c>
      <c r="H6150">
        <v>3013</v>
      </c>
      <c r="I6150">
        <f>IF(Table3_1[[#This Row],[Status]]="Hired",1,0)</f>
        <v>1</v>
      </c>
      <c r="J6150" t="b">
        <f>OR((Table3_1[[#This Row],[Offered Salary]]&lt;$O$27),(Table3_1[[#This Row],[Offered Salary]]&gt;$O$28))</f>
        <v>1</v>
      </c>
      <c r="K6150" t="str">
        <f>IF(Table3_1[[#This Row],[Offered Salary]]&lt;$O$27,"Low",IF(Table3_1[[#This Row],[Offered Salary]]&gt;$O$28,"High",""))</f>
        <v>Low</v>
      </c>
      <c r="L6150" s="6">
        <f>((Table3_1[[#This Row],[Offered Salary]]-$O$25)/$O$26)</f>
        <v>-1.628106306295148</v>
      </c>
    </row>
    <row r="6151" spans="1:12" x14ac:dyDescent="0.3">
      <c r="A6151">
        <v>761086</v>
      </c>
      <c r="B6151" s="2">
        <v>41794</v>
      </c>
      <c r="C6151" s="3">
        <v>0.65317129629629633</v>
      </c>
      <c r="D6151" t="s">
        <v>31</v>
      </c>
      <c r="E6151" t="s">
        <v>27</v>
      </c>
      <c r="F6151" t="s">
        <v>18</v>
      </c>
      <c r="G6151" t="s">
        <v>4</v>
      </c>
      <c r="H6151">
        <v>22789</v>
      </c>
      <c r="I6151">
        <f>IF(Table3_1[[#This Row],[Status]]="Hired",1,0)</f>
        <v>1</v>
      </c>
      <c r="J6151" t="b">
        <f>OR((Table3_1[[#This Row],[Offered Salary]]&lt;$O$27),(Table3_1[[#This Row],[Offered Salary]]&gt;$O$28))</f>
        <v>0</v>
      </c>
      <c r="K6151" t="str">
        <f>IF(Table3_1[[#This Row],[Offered Salary]]&lt;$O$27,"Low",IF(Table3_1[[#This Row],[Offered Salary]]&gt;$O$28,"High",""))</f>
        <v/>
      </c>
      <c r="L6151" s="6">
        <f>((Table3_1[[#This Row],[Offered Salary]]-$O$25)/$O$26)</f>
        <v>-0.94264089824427799</v>
      </c>
    </row>
    <row r="6152" spans="1:12" x14ac:dyDescent="0.3">
      <c r="A6152">
        <v>842854</v>
      </c>
      <c r="B6152" s="2">
        <v>41794</v>
      </c>
      <c r="C6152" s="3">
        <v>0.65341435185185182</v>
      </c>
      <c r="D6152" t="s">
        <v>30</v>
      </c>
      <c r="E6152" t="s">
        <v>29</v>
      </c>
      <c r="F6152" t="s">
        <v>18</v>
      </c>
      <c r="G6152" t="s">
        <v>4</v>
      </c>
      <c r="H6152">
        <v>72229</v>
      </c>
      <c r="I6152">
        <f>IF(Table3_1[[#This Row],[Status]]="Hired",1,0)</f>
        <v>0</v>
      </c>
      <c r="J6152" t="b">
        <f>OR((Table3_1[[#This Row],[Offered Salary]]&lt;$O$27),(Table3_1[[#This Row],[Offered Salary]]&gt;$O$28))</f>
        <v>0</v>
      </c>
      <c r="K6152" t="str">
        <f>IF(Table3_1[[#This Row],[Offered Salary]]&lt;$O$27,"Low",IF(Table3_1[[#This Row],[Offered Salary]]&gt;$O$28,"High",""))</f>
        <v/>
      </c>
      <c r="L6152" s="6">
        <f>((Table3_1[[#This Row],[Offered Salary]]-$O$25)/$O$26)</f>
        <v>0.77102262188289694</v>
      </c>
    </row>
    <row r="6153" spans="1:12" x14ac:dyDescent="0.3">
      <c r="A6153">
        <v>538257</v>
      </c>
      <c r="B6153" s="2">
        <v>41787</v>
      </c>
      <c r="C6153" s="3">
        <v>0.49225694444444446</v>
      </c>
      <c r="D6153" t="s">
        <v>31</v>
      </c>
      <c r="E6153" t="s">
        <v>29</v>
      </c>
      <c r="F6153" t="s">
        <v>20</v>
      </c>
      <c r="G6153" t="s">
        <v>2</v>
      </c>
      <c r="H6153">
        <v>24540</v>
      </c>
      <c r="I6153">
        <f>IF(Table3_1[[#This Row],[Status]]="Hired",1,0)</f>
        <v>1</v>
      </c>
      <c r="J6153" t="b">
        <f>OR((Table3_1[[#This Row],[Offered Salary]]&lt;$O$27),(Table3_1[[#This Row],[Offered Salary]]&gt;$O$28))</f>
        <v>0</v>
      </c>
      <c r="K6153" t="str">
        <f>IF(Table3_1[[#This Row],[Offered Salary]]&lt;$O$27,"Low",IF(Table3_1[[#This Row],[Offered Salary]]&gt;$O$28,"High",""))</f>
        <v/>
      </c>
      <c r="L6153" s="6">
        <f>((Table3_1[[#This Row],[Offered Salary]]-$O$25)/$O$26)</f>
        <v>-0.88194864857310717</v>
      </c>
    </row>
    <row r="6154" spans="1:12" x14ac:dyDescent="0.3">
      <c r="A6154">
        <v>151162</v>
      </c>
      <c r="B6154" s="2">
        <v>41790</v>
      </c>
      <c r="C6154" s="3">
        <v>0.31212962962962965</v>
      </c>
      <c r="D6154" t="s">
        <v>31</v>
      </c>
      <c r="E6154" t="s">
        <v>29</v>
      </c>
      <c r="F6154" t="s">
        <v>20</v>
      </c>
      <c r="G6154" t="s">
        <v>2</v>
      </c>
      <c r="H6154">
        <v>45367</v>
      </c>
      <c r="I6154">
        <f>IF(Table3_1[[#This Row],[Status]]="Hired",1,0)</f>
        <v>1</v>
      </c>
      <c r="J6154" t="b">
        <f>OR((Table3_1[[#This Row],[Offered Salary]]&lt;$O$27),(Table3_1[[#This Row],[Offered Salary]]&gt;$O$28))</f>
        <v>0</v>
      </c>
      <c r="K6154" t="str">
        <f>IF(Table3_1[[#This Row],[Offered Salary]]&lt;$O$27,"Low",IF(Table3_1[[#This Row],[Offered Salary]]&gt;$O$28,"High",""))</f>
        <v/>
      </c>
      <c r="L6154" s="6">
        <f>((Table3_1[[#This Row],[Offered Salary]]-$O$25)/$O$26)</f>
        <v>-0.16005402612794797</v>
      </c>
    </row>
    <row r="6155" spans="1:12" x14ac:dyDescent="0.3">
      <c r="A6155">
        <v>515499</v>
      </c>
      <c r="B6155" s="2">
        <v>41790</v>
      </c>
      <c r="C6155" s="3">
        <v>0.31241898148148151</v>
      </c>
      <c r="D6155" t="s">
        <v>31</v>
      </c>
      <c r="E6155" t="s">
        <v>27</v>
      </c>
      <c r="F6155" t="s">
        <v>20</v>
      </c>
      <c r="G6155" t="s">
        <v>2</v>
      </c>
      <c r="H6155">
        <v>7645</v>
      </c>
      <c r="I6155">
        <f>IF(Table3_1[[#This Row],[Status]]="Hired",1,0)</f>
        <v>1</v>
      </c>
      <c r="J6155" t="b">
        <f>OR((Table3_1[[#This Row],[Offered Salary]]&lt;$O$27),(Table3_1[[#This Row],[Offered Salary]]&gt;$O$28))</f>
        <v>1</v>
      </c>
      <c r="K6155" t="str">
        <f>IF(Table3_1[[#This Row],[Offered Salary]]&lt;$O$27,"Low",IF(Table3_1[[#This Row],[Offered Salary]]&gt;$O$28,"High",""))</f>
        <v>Low</v>
      </c>
      <c r="L6155" s="6">
        <f>((Table3_1[[#This Row],[Offered Salary]]-$O$25)/$O$26)</f>
        <v>-1.4675543357201262</v>
      </c>
    </row>
    <row r="6156" spans="1:12" x14ac:dyDescent="0.3">
      <c r="A6156">
        <v>116963</v>
      </c>
      <c r="B6156" s="2">
        <v>41763</v>
      </c>
      <c r="C6156" s="3">
        <v>0.55988425925925922</v>
      </c>
      <c r="D6156" t="s">
        <v>31</v>
      </c>
      <c r="E6156" t="s">
        <v>27</v>
      </c>
      <c r="F6156" t="s">
        <v>20</v>
      </c>
      <c r="G6156" t="s">
        <v>5</v>
      </c>
      <c r="H6156">
        <v>22482</v>
      </c>
      <c r="I6156">
        <f>IF(Table3_1[[#This Row],[Status]]="Hired",1,0)</f>
        <v>1</v>
      </c>
      <c r="J6156" t="b">
        <f>OR((Table3_1[[#This Row],[Offered Salary]]&lt;$O$27),(Table3_1[[#This Row],[Offered Salary]]&gt;$O$28))</f>
        <v>0</v>
      </c>
      <c r="K6156" t="str">
        <f>IF(Table3_1[[#This Row],[Offered Salary]]&lt;$O$27,"Low",IF(Table3_1[[#This Row],[Offered Salary]]&gt;$O$28,"High",""))</f>
        <v/>
      </c>
      <c r="L6156" s="6">
        <f>((Table3_1[[#This Row],[Offered Salary]]-$O$25)/$O$26)</f>
        <v>-0.95328197228713885</v>
      </c>
    </row>
    <row r="6157" spans="1:12" x14ac:dyDescent="0.3">
      <c r="A6157">
        <v>179862</v>
      </c>
      <c r="B6157" s="2">
        <v>41864</v>
      </c>
      <c r="C6157" s="3">
        <v>0.6862731481481481</v>
      </c>
      <c r="D6157" t="s">
        <v>31</v>
      </c>
      <c r="E6157" t="s">
        <v>27</v>
      </c>
      <c r="F6157" t="s">
        <v>17</v>
      </c>
      <c r="G6157" t="s">
        <v>6</v>
      </c>
      <c r="H6157">
        <v>6017</v>
      </c>
      <c r="I6157">
        <f>IF(Table3_1[[#This Row],[Status]]="Hired",1,0)</f>
        <v>1</v>
      </c>
      <c r="J6157" t="b">
        <f>OR((Table3_1[[#This Row],[Offered Salary]]&lt;$O$27),(Table3_1[[#This Row],[Offered Salary]]&gt;$O$28))</f>
        <v>1</v>
      </c>
      <c r="K6157" t="str">
        <f>IF(Table3_1[[#This Row],[Offered Salary]]&lt;$O$27,"Low",IF(Table3_1[[#This Row],[Offered Salary]]&gt;$O$28,"High",""))</f>
        <v>Low</v>
      </c>
      <c r="L6157" s="6">
        <f>((Table3_1[[#This Row],[Offered Salary]]-$O$25)/$O$26)</f>
        <v>-1.5239832234783592</v>
      </c>
    </row>
    <row r="6158" spans="1:12" x14ac:dyDescent="0.3">
      <c r="A6158">
        <v>787849</v>
      </c>
      <c r="B6158" s="2">
        <v>41767</v>
      </c>
      <c r="C6158" s="3">
        <v>0.68637731481481479</v>
      </c>
      <c r="D6158" t="s">
        <v>31</v>
      </c>
      <c r="E6158" t="s">
        <v>28</v>
      </c>
      <c r="F6158" t="s">
        <v>17</v>
      </c>
      <c r="G6158" t="s">
        <v>2</v>
      </c>
      <c r="H6158">
        <v>98373</v>
      </c>
      <c r="I6158">
        <f>IF(Table3_1[[#This Row],[Status]]="Hired",1,0)</f>
        <v>1</v>
      </c>
      <c r="J6158" t="b">
        <f>OR((Table3_1[[#This Row],[Offered Salary]]&lt;$O$27),(Table3_1[[#This Row],[Offered Salary]]&gt;$O$28))</f>
        <v>0</v>
      </c>
      <c r="K6158" t="str">
        <f>IF(Table3_1[[#This Row],[Offered Salary]]&lt;$O$27,"Low",IF(Table3_1[[#This Row],[Offered Salary]]&gt;$O$28,"High",""))</f>
        <v/>
      </c>
      <c r="L6158" s="6">
        <f>((Table3_1[[#This Row],[Offered Salary]]-$O$25)/$O$26)</f>
        <v>1.6772123279954547</v>
      </c>
    </row>
    <row r="6159" spans="1:12" x14ac:dyDescent="0.3">
      <c r="A6159">
        <v>265772</v>
      </c>
      <c r="B6159" s="2">
        <v>41815</v>
      </c>
      <c r="C6159" s="3">
        <v>0.64731481481481479</v>
      </c>
      <c r="D6159" t="s">
        <v>31</v>
      </c>
      <c r="E6159" t="s">
        <v>29</v>
      </c>
      <c r="F6159" t="s">
        <v>17</v>
      </c>
      <c r="G6159" t="s">
        <v>2</v>
      </c>
      <c r="H6159">
        <v>4925</v>
      </c>
      <c r="I6159">
        <f>IF(Table3_1[[#This Row],[Status]]="Hired",1,0)</f>
        <v>1</v>
      </c>
      <c r="J6159" t="b">
        <f>OR((Table3_1[[#This Row],[Offered Salary]]&lt;$O$27),(Table3_1[[#This Row],[Offered Salary]]&gt;$O$28))</f>
        <v>1</v>
      </c>
      <c r="K6159" t="str">
        <f>IF(Table3_1[[#This Row],[Offered Salary]]&lt;$O$27,"Low",IF(Table3_1[[#This Row],[Offered Salary]]&gt;$O$28,"High",""))</f>
        <v>Low</v>
      </c>
      <c r="L6159" s="6">
        <f>((Table3_1[[#This Row],[Offered Salary]]-$O$25)/$O$26)</f>
        <v>-1.5618335585102945</v>
      </c>
    </row>
    <row r="6160" spans="1:12" x14ac:dyDescent="0.3">
      <c r="A6160">
        <v>559807</v>
      </c>
      <c r="B6160" s="2">
        <v>41815</v>
      </c>
      <c r="C6160" s="3">
        <v>0.64762731481481484</v>
      </c>
      <c r="D6160" t="s">
        <v>31</v>
      </c>
      <c r="E6160" t="s">
        <v>27</v>
      </c>
      <c r="F6160" t="s">
        <v>17</v>
      </c>
      <c r="G6160" t="s">
        <v>2</v>
      </c>
      <c r="H6160">
        <v>35734</v>
      </c>
      <c r="I6160">
        <f>IF(Table3_1[[#This Row],[Status]]="Hired",1,0)</f>
        <v>1</v>
      </c>
      <c r="J6160" t="b">
        <f>OR((Table3_1[[#This Row],[Offered Salary]]&lt;$O$27),(Table3_1[[#This Row],[Offered Salary]]&gt;$O$28))</f>
        <v>0</v>
      </c>
      <c r="K6160" t="str">
        <f>IF(Table3_1[[#This Row],[Offered Salary]]&lt;$O$27,"Low",IF(Table3_1[[#This Row],[Offered Salary]]&gt;$O$28,"High",""))</f>
        <v/>
      </c>
      <c r="L6160" s="6">
        <f>((Table3_1[[#This Row],[Offered Salary]]-$O$25)/$O$26)</f>
        <v>-0.49394805301680472</v>
      </c>
    </row>
    <row r="6161" spans="1:12" x14ac:dyDescent="0.3">
      <c r="A6161">
        <v>407784</v>
      </c>
      <c r="B6161" s="2">
        <v>41831</v>
      </c>
      <c r="C6161" s="3">
        <v>1.1782407407407408E-2</v>
      </c>
      <c r="D6161" t="s">
        <v>31</v>
      </c>
      <c r="E6161" t="s">
        <v>27</v>
      </c>
      <c r="F6161" t="s">
        <v>20</v>
      </c>
      <c r="G6161" t="s">
        <v>5</v>
      </c>
      <c r="H6161">
        <v>15319</v>
      </c>
      <c r="I6161">
        <f>IF(Table3_1[[#This Row],[Status]]="Hired",1,0)</f>
        <v>1</v>
      </c>
      <c r="J6161" t="b">
        <f>OR((Table3_1[[#This Row],[Offered Salary]]&lt;$O$27),(Table3_1[[#This Row],[Offered Salary]]&gt;$O$28))</f>
        <v>0</v>
      </c>
      <c r="K6161" t="str">
        <f>IF(Table3_1[[#This Row],[Offered Salary]]&lt;$O$27,"Low",IF(Table3_1[[#This Row],[Offered Salary]]&gt;$O$28,"High",""))</f>
        <v/>
      </c>
      <c r="L6161" s="6">
        <f>((Table3_1[[#This Row],[Offered Salary]]-$O$25)/$O$26)</f>
        <v>-1.2015621461275707</v>
      </c>
    </row>
    <row r="6162" spans="1:12" x14ac:dyDescent="0.3">
      <c r="A6162">
        <v>584676</v>
      </c>
      <c r="B6162" s="2">
        <v>41831</v>
      </c>
      <c r="C6162" s="3">
        <v>1.4699074074074074E-2</v>
      </c>
      <c r="D6162" t="s">
        <v>31</v>
      </c>
      <c r="E6162" t="s">
        <v>29</v>
      </c>
      <c r="F6162" t="s">
        <v>20</v>
      </c>
      <c r="G6162" t="s">
        <v>5</v>
      </c>
      <c r="H6162">
        <v>43076</v>
      </c>
      <c r="I6162">
        <f>IF(Table3_1[[#This Row],[Status]]="Hired",1,0)</f>
        <v>1</v>
      </c>
      <c r="J6162" t="b">
        <f>OR((Table3_1[[#This Row],[Offered Salary]]&lt;$O$27),(Table3_1[[#This Row],[Offered Salary]]&gt;$O$28))</f>
        <v>0</v>
      </c>
      <c r="K6162" t="str">
        <f>IF(Table3_1[[#This Row],[Offered Salary]]&lt;$O$27,"Low",IF(Table3_1[[#This Row],[Offered Salary]]&gt;$O$28,"High",""))</f>
        <v/>
      </c>
      <c r="L6162" s="6">
        <f>((Table3_1[[#This Row],[Offered Salary]]-$O$25)/$O$26)</f>
        <v>-0.23946347444128449</v>
      </c>
    </row>
    <row r="6163" spans="1:12" x14ac:dyDescent="0.3">
      <c r="A6163">
        <v>949511</v>
      </c>
      <c r="B6163" s="2">
        <v>41779</v>
      </c>
      <c r="C6163" s="3">
        <v>0.20982638888888888</v>
      </c>
      <c r="D6163" t="s">
        <v>31</v>
      </c>
      <c r="E6163" t="s">
        <v>29</v>
      </c>
      <c r="F6163" t="s">
        <v>18</v>
      </c>
      <c r="G6163" t="s">
        <v>10</v>
      </c>
      <c r="H6163">
        <v>88147</v>
      </c>
      <c r="I6163">
        <f>IF(Table3_1[[#This Row],[Status]]="Hired",1,0)</f>
        <v>1</v>
      </c>
      <c r="J6163" t="b">
        <f>OR((Table3_1[[#This Row],[Offered Salary]]&lt;$O$27),(Table3_1[[#This Row],[Offered Salary]]&gt;$O$28))</f>
        <v>0</v>
      </c>
      <c r="K6163" t="str">
        <f>IF(Table3_1[[#This Row],[Offered Salary]]&lt;$O$27,"Low",IF(Table3_1[[#This Row],[Offered Salary]]&gt;$O$28,"High",""))</f>
        <v/>
      </c>
      <c r="L6163" s="6">
        <f>((Table3_1[[#This Row],[Offered Salary]]-$O$25)/$O$26)</f>
        <v>1.3227640440791828</v>
      </c>
    </row>
    <row r="6164" spans="1:12" x14ac:dyDescent="0.3">
      <c r="A6164">
        <v>966645</v>
      </c>
      <c r="B6164" s="2">
        <v>41781</v>
      </c>
      <c r="C6164" s="3">
        <v>0.33751157407407406</v>
      </c>
      <c r="D6164" t="s">
        <v>31</v>
      </c>
      <c r="E6164" t="s">
        <v>27</v>
      </c>
      <c r="F6164" t="s">
        <v>20</v>
      </c>
      <c r="G6164" t="s">
        <v>2</v>
      </c>
      <c r="H6164">
        <v>15072</v>
      </c>
      <c r="I6164">
        <f>IF(Table3_1[[#This Row],[Status]]="Hired",1,0)</f>
        <v>1</v>
      </c>
      <c r="J6164" t="b">
        <f>OR((Table3_1[[#This Row],[Offered Salary]]&lt;$O$27),(Table3_1[[#This Row],[Offered Salary]]&gt;$O$28))</f>
        <v>0</v>
      </c>
      <c r="K6164" t="str">
        <f>IF(Table3_1[[#This Row],[Offered Salary]]&lt;$O$27,"Low",IF(Table3_1[[#This Row],[Offered Salary]]&gt;$O$28,"High",""))</f>
        <v/>
      </c>
      <c r="L6164" s="6">
        <f>((Table3_1[[#This Row],[Offered Salary]]-$O$25)/$O$26)</f>
        <v>-1.2101235314324132</v>
      </c>
    </row>
    <row r="6165" spans="1:12" x14ac:dyDescent="0.3">
      <c r="A6165">
        <v>818899</v>
      </c>
      <c r="B6165" s="2">
        <v>41781</v>
      </c>
      <c r="C6165" s="3">
        <v>0.33789351851851851</v>
      </c>
      <c r="D6165" t="s">
        <v>30</v>
      </c>
      <c r="E6165" t="s">
        <v>27</v>
      </c>
      <c r="F6165" t="s">
        <v>20</v>
      </c>
      <c r="G6165" t="s">
        <v>2</v>
      </c>
      <c r="H6165">
        <v>41763</v>
      </c>
      <c r="I6165">
        <f>IF(Table3_1[[#This Row],[Status]]="Hired",1,0)</f>
        <v>0</v>
      </c>
      <c r="J6165" t="b">
        <f>OR((Table3_1[[#This Row],[Offered Salary]]&lt;$O$27),(Table3_1[[#This Row],[Offered Salary]]&gt;$O$28))</f>
        <v>0</v>
      </c>
      <c r="K6165" t="str">
        <f>IF(Table3_1[[#This Row],[Offered Salary]]&lt;$O$27,"Low",IF(Table3_1[[#This Row],[Offered Salary]]&gt;$O$28,"High",""))</f>
        <v/>
      </c>
      <c r="L6165" s="6">
        <f>((Table3_1[[#This Row],[Offered Salary]]-$O$25)/$O$26)</f>
        <v>-0.28497399632492082</v>
      </c>
    </row>
    <row r="6166" spans="1:12" x14ac:dyDescent="0.3">
      <c r="A6166">
        <v>75569</v>
      </c>
      <c r="B6166" s="2">
        <v>41781</v>
      </c>
      <c r="C6166" s="3">
        <v>0.33733796296296298</v>
      </c>
      <c r="D6166" t="s">
        <v>31</v>
      </c>
      <c r="E6166" t="s">
        <v>28</v>
      </c>
      <c r="F6166" t="s">
        <v>20</v>
      </c>
      <c r="G6166" t="s">
        <v>2</v>
      </c>
      <c r="H6166">
        <v>71558</v>
      </c>
      <c r="I6166">
        <f>IF(Table3_1[[#This Row],[Status]]="Hired",1,0)</f>
        <v>1</v>
      </c>
      <c r="J6166" t="b">
        <f>OR((Table3_1[[#This Row],[Offered Salary]]&lt;$O$27),(Table3_1[[#This Row],[Offered Salary]]&gt;$O$28))</f>
        <v>0</v>
      </c>
      <c r="K6166" t="str">
        <f>IF(Table3_1[[#This Row],[Offered Salary]]&lt;$O$27,"Low",IF(Table3_1[[#This Row],[Offered Salary]]&gt;$O$28,"High",""))</f>
        <v/>
      </c>
      <c r="L6166" s="6">
        <f>((Table3_1[[#This Row],[Offered Salary]]-$O$25)/$O$26)</f>
        <v>0.74776476949605764</v>
      </c>
    </row>
    <row r="6167" spans="1:12" x14ac:dyDescent="0.3">
      <c r="A6167">
        <v>630022</v>
      </c>
      <c r="B6167" s="2">
        <v>41782</v>
      </c>
      <c r="C6167" s="3">
        <v>0.48077546296296297</v>
      </c>
      <c r="D6167" t="s">
        <v>31</v>
      </c>
      <c r="E6167" t="s">
        <v>29</v>
      </c>
      <c r="F6167" t="s">
        <v>20</v>
      </c>
      <c r="G6167" t="s">
        <v>2</v>
      </c>
      <c r="H6167">
        <v>36764</v>
      </c>
      <c r="I6167">
        <f>IF(Table3_1[[#This Row],[Status]]="Hired",1,0)</f>
        <v>1</v>
      </c>
      <c r="J6167" t="b">
        <f>OR((Table3_1[[#This Row],[Offered Salary]]&lt;$O$27),(Table3_1[[#This Row],[Offered Salary]]&gt;$O$28))</f>
        <v>0</v>
      </c>
      <c r="K6167" t="str">
        <f>IF(Table3_1[[#This Row],[Offered Salary]]&lt;$O$27,"Low",IF(Table3_1[[#This Row],[Offered Salary]]&gt;$O$28,"High",""))</f>
        <v/>
      </c>
      <c r="L6167" s="6">
        <f>((Table3_1[[#This Row],[Offered Salary]]-$O$25)/$O$26)</f>
        <v>-0.45824672968082186</v>
      </c>
    </row>
    <row r="6168" spans="1:12" x14ac:dyDescent="0.3">
      <c r="A6168">
        <v>363668</v>
      </c>
      <c r="B6168" s="2">
        <v>41782</v>
      </c>
      <c r="C6168" s="3">
        <v>0.48185185185185186</v>
      </c>
      <c r="D6168" t="s">
        <v>31</v>
      </c>
      <c r="E6168" t="s">
        <v>29</v>
      </c>
      <c r="F6168" t="s">
        <v>20</v>
      </c>
      <c r="G6168" t="s">
        <v>2</v>
      </c>
      <c r="H6168">
        <v>74316</v>
      </c>
      <c r="I6168">
        <f>IF(Table3_1[[#This Row],[Status]]="Hired",1,0)</f>
        <v>1</v>
      </c>
      <c r="J6168" t="b">
        <f>OR((Table3_1[[#This Row],[Offered Salary]]&lt;$O$27),(Table3_1[[#This Row],[Offered Salary]]&gt;$O$28))</f>
        <v>0</v>
      </c>
      <c r="K6168" t="str">
        <f>IF(Table3_1[[#This Row],[Offered Salary]]&lt;$O$27,"Low",IF(Table3_1[[#This Row],[Offered Salary]]&gt;$O$28,"High",""))</f>
        <v/>
      </c>
      <c r="L6168" s="6">
        <f>((Table3_1[[#This Row],[Offered Salary]]-$O$25)/$O$26)</f>
        <v>0.84336112848697087</v>
      </c>
    </row>
    <row r="6169" spans="1:12" x14ac:dyDescent="0.3">
      <c r="A6169">
        <v>27581</v>
      </c>
      <c r="B6169" s="2">
        <v>41786</v>
      </c>
      <c r="C6169" s="3">
        <v>0.4112615740740741</v>
      </c>
      <c r="D6169" t="s">
        <v>31</v>
      </c>
      <c r="E6169" t="s">
        <v>27</v>
      </c>
      <c r="F6169" t="s">
        <v>20</v>
      </c>
      <c r="G6169" t="s">
        <v>2</v>
      </c>
      <c r="H6169">
        <v>4376</v>
      </c>
      <c r="I6169">
        <f>IF(Table3_1[[#This Row],[Status]]="Hired",1,0)</f>
        <v>1</v>
      </c>
      <c r="J6169" t="b">
        <f>OR((Table3_1[[#This Row],[Offered Salary]]&lt;$O$27),(Table3_1[[#This Row],[Offered Salary]]&gt;$O$28))</f>
        <v>1</v>
      </c>
      <c r="K6169" t="str">
        <f>IF(Table3_1[[#This Row],[Offered Salary]]&lt;$O$27,"Low",IF(Table3_1[[#This Row],[Offered Salary]]&gt;$O$28,"High",""))</f>
        <v>Low</v>
      </c>
      <c r="L6169" s="6">
        <f>((Table3_1[[#This Row],[Offered Salary]]-$O$25)/$O$26)</f>
        <v>-1.580862710463163</v>
      </c>
    </row>
    <row r="6170" spans="1:12" x14ac:dyDescent="0.3">
      <c r="A6170">
        <v>267657</v>
      </c>
      <c r="B6170" s="2">
        <v>41786</v>
      </c>
      <c r="C6170" s="3">
        <v>0.41379629629629627</v>
      </c>
      <c r="D6170" t="s">
        <v>31</v>
      </c>
      <c r="E6170" t="s">
        <v>29</v>
      </c>
      <c r="F6170" t="s">
        <v>20</v>
      </c>
      <c r="G6170" t="s">
        <v>2</v>
      </c>
      <c r="H6170">
        <v>67126</v>
      </c>
      <c r="I6170">
        <f>IF(Table3_1[[#This Row],[Status]]="Hired",1,0)</f>
        <v>1</v>
      </c>
      <c r="J6170" t="b">
        <f>OR((Table3_1[[#This Row],[Offered Salary]]&lt;$O$27),(Table3_1[[#This Row],[Offered Salary]]&gt;$O$28))</f>
        <v>0</v>
      </c>
      <c r="K6170" t="str">
        <f>IF(Table3_1[[#This Row],[Offered Salary]]&lt;$O$27,"Low",IF(Table3_1[[#This Row],[Offered Salary]]&gt;$O$28,"High",""))</f>
        <v/>
      </c>
      <c r="L6170" s="6">
        <f>((Table3_1[[#This Row],[Offered Salary]]-$O$25)/$O$26)</f>
        <v>0.59414509471443067</v>
      </c>
    </row>
    <row r="6171" spans="1:12" x14ac:dyDescent="0.3">
      <c r="A6171">
        <v>804795</v>
      </c>
      <c r="B6171" s="2">
        <v>41786</v>
      </c>
      <c r="C6171" s="3">
        <v>0.41612268518518519</v>
      </c>
      <c r="D6171" t="s">
        <v>31</v>
      </c>
      <c r="E6171" t="s">
        <v>27</v>
      </c>
      <c r="F6171" t="s">
        <v>20</v>
      </c>
      <c r="G6171" t="s">
        <v>2</v>
      </c>
      <c r="H6171">
        <v>35627</v>
      </c>
      <c r="I6171">
        <f>IF(Table3_1[[#This Row],[Status]]="Hired",1,0)</f>
        <v>1</v>
      </c>
      <c r="J6171" t="b">
        <f>OR((Table3_1[[#This Row],[Offered Salary]]&lt;$O$27),(Table3_1[[#This Row],[Offered Salary]]&gt;$O$28))</f>
        <v>0</v>
      </c>
      <c r="K6171" t="str">
        <f>IF(Table3_1[[#This Row],[Offered Salary]]&lt;$O$27,"Low",IF(Table3_1[[#This Row],[Offered Salary]]&gt;$O$28,"High",""))</f>
        <v/>
      </c>
      <c r="L6171" s="6">
        <f>((Table3_1[[#This Row],[Offered Salary]]-$O$25)/$O$26)</f>
        <v>-0.49765683126627086</v>
      </c>
    </row>
    <row r="6172" spans="1:12" x14ac:dyDescent="0.3">
      <c r="A6172">
        <v>462727</v>
      </c>
      <c r="B6172" s="2">
        <v>41804</v>
      </c>
      <c r="C6172" s="3">
        <v>0.33428240740740739</v>
      </c>
      <c r="D6172" t="s">
        <v>31</v>
      </c>
      <c r="E6172" t="s">
        <v>27</v>
      </c>
      <c r="F6172" t="s">
        <v>20</v>
      </c>
      <c r="G6172" t="s">
        <v>2</v>
      </c>
      <c r="H6172">
        <v>28310</v>
      </c>
      <c r="I6172">
        <f>IF(Table3_1[[#This Row],[Status]]="Hired",1,0)</f>
        <v>1</v>
      </c>
      <c r="J6172" t="b">
        <f>OR((Table3_1[[#This Row],[Offered Salary]]&lt;$O$27),(Table3_1[[#This Row],[Offered Salary]]&gt;$O$28))</f>
        <v>0</v>
      </c>
      <c r="K6172" t="str">
        <f>IF(Table3_1[[#This Row],[Offered Salary]]&lt;$O$27,"Low",IF(Table3_1[[#This Row],[Offered Salary]]&gt;$O$28,"High",""))</f>
        <v/>
      </c>
      <c r="L6172" s="6">
        <f>((Table3_1[[#This Row],[Offered Salary]]-$O$25)/$O$26)</f>
        <v>-0.75127487286761674</v>
      </c>
    </row>
    <row r="6173" spans="1:12" x14ac:dyDescent="0.3">
      <c r="A6173">
        <v>49946</v>
      </c>
      <c r="B6173" s="2">
        <v>41795</v>
      </c>
      <c r="C6173" s="3">
        <v>0.60540509259259256</v>
      </c>
      <c r="D6173" t="s">
        <v>31</v>
      </c>
      <c r="E6173" t="s">
        <v>27</v>
      </c>
      <c r="F6173" t="s">
        <v>20</v>
      </c>
      <c r="G6173" t="s">
        <v>2</v>
      </c>
      <c r="H6173">
        <v>40007</v>
      </c>
      <c r="I6173">
        <f>IF(Table3_1[[#This Row],[Status]]="Hired",1,0)</f>
        <v>1</v>
      </c>
      <c r="J6173" t="b">
        <f>OR((Table3_1[[#This Row],[Offered Salary]]&lt;$O$27),(Table3_1[[#This Row],[Offered Salary]]&gt;$O$28))</f>
        <v>0</v>
      </c>
      <c r="K6173" t="str">
        <f>IF(Table3_1[[#This Row],[Offered Salary]]&lt;$O$27,"Low",IF(Table3_1[[#This Row],[Offered Salary]]&gt;$O$28,"High",""))</f>
        <v/>
      </c>
      <c r="L6173" s="6">
        <f>((Table3_1[[#This Row],[Offered Salary]]-$O$25)/$O$26)</f>
        <v>-0.34583955339092648</v>
      </c>
    </row>
    <row r="6174" spans="1:12" x14ac:dyDescent="0.3">
      <c r="A6174">
        <v>21962</v>
      </c>
      <c r="B6174" s="2">
        <v>41795</v>
      </c>
      <c r="C6174" s="3">
        <v>0.60682870370370368</v>
      </c>
      <c r="D6174" t="s">
        <v>31</v>
      </c>
      <c r="E6174" t="s">
        <v>27</v>
      </c>
      <c r="F6174" t="s">
        <v>20</v>
      </c>
      <c r="G6174" t="s">
        <v>2</v>
      </c>
      <c r="H6174">
        <v>97461</v>
      </c>
      <c r="I6174">
        <f>IF(Table3_1[[#This Row],[Status]]="Hired",1,0)</f>
        <v>1</v>
      </c>
      <c r="J6174" t="b">
        <f>OR((Table3_1[[#This Row],[Offered Salary]]&lt;$O$27),(Table3_1[[#This Row],[Offered Salary]]&gt;$O$28))</f>
        <v>0</v>
      </c>
      <c r="K6174" t="str">
        <f>IF(Table3_1[[#This Row],[Offered Salary]]&lt;$O$27,"Low",IF(Table3_1[[#This Row],[Offered Salary]]&gt;$O$28,"High",""))</f>
        <v/>
      </c>
      <c r="L6174" s="6">
        <f>((Table3_1[[#This Row],[Offered Salary]]-$O$25)/$O$26)</f>
        <v>1.6456010591775749</v>
      </c>
    </row>
    <row r="6175" spans="1:12" x14ac:dyDescent="0.3">
      <c r="A6175">
        <v>687483</v>
      </c>
      <c r="B6175" s="2">
        <v>41800</v>
      </c>
      <c r="C6175" s="3">
        <v>0.37739583333333332</v>
      </c>
      <c r="D6175" t="s">
        <v>30</v>
      </c>
      <c r="E6175" t="s">
        <v>27</v>
      </c>
      <c r="F6175" t="s">
        <v>20</v>
      </c>
      <c r="G6175" t="s">
        <v>2</v>
      </c>
      <c r="H6175">
        <v>37863</v>
      </c>
      <c r="I6175">
        <f>IF(Table3_1[[#This Row],[Status]]="Hired",1,0)</f>
        <v>0</v>
      </c>
      <c r="J6175" t="b">
        <f>OR((Table3_1[[#This Row],[Offered Salary]]&lt;$O$27),(Table3_1[[#This Row],[Offered Salary]]&gt;$O$28))</f>
        <v>0</v>
      </c>
      <c r="K6175" t="str">
        <f>IF(Table3_1[[#This Row],[Offered Salary]]&lt;$O$27,"Low",IF(Table3_1[[#This Row],[Offered Salary]]&gt;$O$28,"High",""))</f>
        <v/>
      </c>
      <c r="L6175" s="6">
        <f>((Table3_1[[#This Row],[Offered Salary]]-$O$25)/$O$26)</f>
        <v>-0.42015376429611789</v>
      </c>
    </row>
    <row r="6176" spans="1:12" x14ac:dyDescent="0.3">
      <c r="A6176">
        <v>110239</v>
      </c>
      <c r="B6176" s="2">
        <v>41802</v>
      </c>
      <c r="C6176" s="3">
        <v>0.39927083333333335</v>
      </c>
      <c r="D6176" t="s">
        <v>31</v>
      </c>
      <c r="E6176" t="s">
        <v>27</v>
      </c>
      <c r="F6176" t="s">
        <v>20</v>
      </c>
      <c r="G6176" t="s">
        <v>2</v>
      </c>
      <c r="H6176">
        <v>88714</v>
      </c>
      <c r="I6176">
        <f>IF(Table3_1[[#This Row],[Status]]="Hired",1,0)</f>
        <v>1</v>
      </c>
      <c r="J6176" t="b">
        <f>OR((Table3_1[[#This Row],[Offered Salary]]&lt;$O$27),(Table3_1[[#This Row],[Offered Salary]]&gt;$O$28))</f>
        <v>0</v>
      </c>
      <c r="K6176" t="str">
        <f>IF(Table3_1[[#This Row],[Offered Salary]]&lt;$O$27,"Low",IF(Table3_1[[#This Row],[Offered Salary]]&gt;$O$28,"High",""))</f>
        <v/>
      </c>
      <c r="L6176" s="6">
        <f>((Table3_1[[#This Row],[Offered Salary]]-$O$25)/$O$26)</f>
        <v>1.3424171026534568</v>
      </c>
    </row>
    <row r="6177" spans="1:12" x14ac:dyDescent="0.3">
      <c r="A6177">
        <v>738139</v>
      </c>
      <c r="B6177" s="2">
        <v>41802</v>
      </c>
      <c r="C6177" s="3">
        <v>0.40041666666666664</v>
      </c>
      <c r="D6177" t="s">
        <v>31</v>
      </c>
      <c r="E6177" t="s">
        <v>27</v>
      </c>
      <c r="F6177" t="s">
        <v>20</v>
      </c>
      <c r="G6177" t="s">
        <v>2</v>
      </c>
      <c r="H6177">
        <v>19741</v>
      </c>
      <c r="I6177">
        <f>IF(Table3_1[[#This Row],[Status]]="Hired",1,0)</f>
        <v>1</v>
      </c>
      <c r="J6177" t="b">
        <f>OR((Table3_1[[#This Row],[Offered Salary]]&lt;$O$27),(Table3_1[[#This Row],[Offered Salary]]&gt;$O$28))</f>
        <v>0</v>
      </c>
      <c r="K6177" t="str">
        <f>IF(Table3_1[[#This Row],[Offered Salary]]&lt;$O$27,"Low",IF(Table3_1[[#This Row],[Offered Salary]]&gt;$O$28,"High",""))</f>
        <v/>
      </c>
      <c r="L6177" s="6">
        <f>((Table3_1[[#This Row],[Offered Salary]]-$O$25)/$O$26)</f>
        <v>-1.0482890861356136</v>
      </c>
    </row>
    <row r="6178" spans="1:12" x14ac:dyDescent="0.3">
      <c r="A6178">
        <v>590453</v>
      </c>
      <c r="B6178" s="2">
        <v>41804</v>
      </c>
      <c r="C6178" s="3">
        <v>0.58708333333333329</v>
      </c>
      <c r="D6178" t="s">
        <v>31</v>
      </c>
      <c r="E6178" t="s">
        <v>27</v>
      </c>
      <c r="F6178" t="s">
        <v>15</v>
      </c>
      <c r="G6178" t="s">
        <v>2</v>
      </c>
      <c r="H6178">
        <v>85888</v>
      </c>
      <c r="I6178">
        <f>IF(Table3_1[[#This Row],[Status]]="Hired",1,0)</f>
        <v>1</v>
      </c>
      <c r="J6178" t="b">
        <f>OR((Table3_1[[#This Row],[Offered Salary]]&lt;$O$27),(Table3_1[[#This Row],[Offered Salary]]&gt;$O$28))</f>
        <v>0</v>
      </c>
      <c r="K6178" t="str">
        <f>IF(Table3_1[[#This Row],[Offered Salary]]&lt;$O$27,"Low",IF(Table3_1[[#This Row],[Offered Salary]]&gt;$O$28,"High",""))</f>
        <v/>
      </c>
      <c r="L6178" s="6">
        <f>((Table3_1[[#This Row],[Offered Salary]]-$O$25)/$O$26)</f>
        <v>1.2444637630927893</v>
      </c>
    </row>
    <row r="6179" spans="1:12" x14ac:dyDescent="0.3">
      <c r="A6179">
        <v>296632</v>
      </c>
      <c r="B6179" s="2">
        <v>41808</v>
      </c>
      <c r="C6179" s="3">
        <v>0.77476851851851847</v>
      </c>
      <c r="D6179" t="s">
        <v>31</v>
      </c>
      <c r="E6179" t="s">
        <v>29</v>
      </c>
      <c r="F6179" t="s">
        <v>15</v>
      </c>
      <c r="G6179" t="s">
        <v>2</v>
      </c>
      <c r="H6179">
        <v>92695</v>
      </c>
      <c r="I6179">
        <f>IF(Table3_1[[#This Row],[Status]]="Hired",1,0)</f>
        <v>1</v>
      </c>
      <c r="J6179" t="b">
        <f>OR((Table3_1[[#This Row],[Offered Salary]]&lt;$O$27),(Table3_1[[#This Row],[Offered Salary]]&gt;$O$28))</f>
        <v>0</v>
      </c>
      <c r="K6179" t="str">
        <f>IF(Table3_1[[#This Row],[Offered Salary]]&lt;$O$27,"Low",IF(Table3_1[[#This Row],[Offered Salary]]&gt;$O$28,"High",""))</f>
        <v/>
      </c>
      <c r="L6179" s="6">
        <f>((Table3_1[[#This Row],[Offered Salary]]-$O$25)/$O$26)</f>
        <v>1.4804044504209788</v>
      </c>
    </row>
    <row r="6180" spans="1:12" x14ac:dyDescent="0.3">
      <c r="A6180">
        <v>16491</v>
      </c>
      <c r="B6180" s="2">
        <v>41777</v>
      </c>
      <c r="C6180" s="3">
        <v>0.72303240740740737</v>
      </c>
      <c r="D6180" t="s">
        <v>31</v>
      </c>
      <c r="E6180" t="s">
        <v>27</v>
      </c>
      <c r="F6180" t="s">
        <v>20</v>
      </c>
      <c r="G6180" t="s">
        <v>10</v>
      </c>
      <c r="H6180">
        <v>58653</v>
      </c>
      <c r="I6180">
        <f>IF(Table3_1[[#This Row],[Status]]="Hired",1,0)</f>
        <v>1</v>
      </c>
      <c r="J6180" t="b">
        <f>OR((Table3_1[[#This Row],[Offered Salary]]&lt;$O$27),(Table3_1[[#This Row],[Offered Salary]]&gt;$O$28))</f>
        <v>0</v>
      </c>
      <c r="K6180" t="str">
        <f>IF(Table3_1[[#This Row],[Offered Salary]]&lt;$O$27,"Low",IF(Table3_1[[#This Row],[Offered Salary]]&gt;$O$28,"High",""))</f>
        <v/>
      </c>
      <c r="L6180" s="6">
        <f>((Table3_1[[#This Row],[Offered Salary]]-$O$25)/$O$26)</f>
        <v>0.30045838342726333</v>
      </c>
    </row>
    <row r="6181" spans="1:12" x14ac:dyDescent="0.3">
      <c r="A6181">
        <v>888516</v>
      </c>
      <c r="B6181" s="2">
        <v>41777</v>
      </c>
      <c r="C6181" s="3">
        <v>0.72334490740740742</v>
      </c>
      <c r="D6181" t="s">
        <v>31</v>
      </c>
      <c r="E6181" t="s">
        <v>29</v>
      </c>
      <c r="F6181" t="s">
        <v>20</v>
      </c>
      <c r="G6181" t="s">
        <v>10</v>
      </c>
      <c r="H6181">
        <v>25411</v>
      </c>
      <c r="I6181">
        <f>IF(Table3_1[[#This Row],[Status]]="Hired",1,0)</f>
        <v>1</v>
      </c>
      <c r="J6181" t="b">
        <f>OR((Table3_1[[#This Row],[Offered Salary]]&lt;$O$27),(Table3_1[[#This Row],[Offered Salary]]&gt;$O$28))</f>
        <v>0</v>
      </c>
      <c r="K6181" t="str">
        <f>IF(Table3_1[[#This Row],[Offered Salary]]&lt;$O$27,"Low",IF(Table3_1[[#This Row],[Offered Salary]]&gt;$O$28,"High",""))</f>
        <v/>
      </c>
      <c r="L6181" s="6">
        <f>((Table3_1[[#This Row],[Offered Salary]]-$O$25)/$O$26)</f>
        <v>-0.85175850039287315</v>
      </c>
    </row>
    <row r="6182" spans="1:12" x14ac:dyDescent="0.3">
      <c r="A6182">
        <v>814496</v>
      </c>
      <c r="B6182" s="2">
        <v>41778</v>
      </c>
      <c r="C6182" s="3">
        <v>0.41223379629629631</v>
      </c>
      <c r="D6182" t="s">
        <v>31</v>
      </c>
      <c r="E6182" t="s">
        <v>27</v>
      </c>
      <c r="F6182" t="s">
        <v>20</v>
      </c>
      <c r="G6182" t="s">
        <v>10</v>
      </c>
      <c r="H6182">
        <v>67873</v>
      </c>
      <c r="I6182">
        <f>IF(Table3_1[[#This Row],[Status]]="Hired",1,0)</f>
        <v>1</v>
      </c>
      <c r="J6182" t="b">
        <f>OR((Table3_1[[#This Row],[Offered Salary]]&lt;$O$27),(Table3_1[[#This Row],[Offered Salary]]&gt;$O$28))</f>
        <v>0</v>
      </c>
      <c r="K6182" t="str">
        <f>IF(Table3_1[[#This Row],[Offered Salary]]&lt;$O$27,"Low",IF(Table3_1[[#This Row],[Offered Salary]]&gt;$O$28,"High",""))</f>
        <v/>
      </c>
      <c r="L6182" s="6">
        <f>((Table3_1[[#This Row],[Offered Salary]]-$O$25)/$O$26)</f>
        <v>0.62003721950275992</v>
      </c>
    </row>
    <row r="6183" spans="1:12" x14ac:dyDescent="0.3">
      <c r="A6183">
        <v>391299</v>
      </c>
      <c r="B6183" s="2">
        <v>41772</v>
      </c>
      <c r="C6183" s="3">
        <v>0.75527777777777783</v>
      </c>
      <c r="D6183" t="s">
        <v>31</v>
      </c>
      <c r="E6183" t="s">
        <v>27</v>
      </c>
      <c r="F6183" t="s">
        <v>14</v>
      </c>
      <c r="G6183" t="s">
        <v>2</v>
      </c>
      <c r="H6183">
        <v>60368</v>
      </c>
      <c r="I6183">
        <f>IF(Table3_1[[#This Row],[Status]]="Hired",1,0)</f>
        <v>1</v>
      </c>
      <c r="J6183" t="b">
        <f>OR((Table3_1[[#This Row],[Offered Salary]]&lt;$O$27),(Table3_1[[#This Row],[Offered Salary]]&gt;$O$28))</f>
        <v>0</v>
      </c>
      <c r="K6183" t="str">
        <f>IF(Table3_1[[#This Row],[Offered Salary]]&lt;$O$27,"Low",IF(Table3_1[[#This Row],[Offered Salary]]&gt;$O$28,"High",""))</f>
        <v/>
      </c>
      <c r="L6183" s="6">
        <f>((Table3_1[[#This Row],[Offered Salary]]-$O$25)/$O$26)</f>
        <v>0.35990281985562306</v>
      </c>
    </row>
    <row r="6184" spans="1:12" x14ac:dyDescent="0.3">
      <c r="A6184">
        <v>617134</v>
      </c>
      <c r="B6184" s="2">
        <v>41772</v>
      </c>
      <c r="C6184" s="3">
        <v>0.75556712962962957</v>
      </c>
      <c r="D6184" t="s">
        <v>31</v>
      </c>
      <c r="E6184" t="s">
        <v>29</v>
      </c>
      <c r="F6184" t="s">
        <v>14</v>
      </c>
      <c r="G6184" t="s">
        <v>2</v>
      </c>
      <c r="H6184">
        <v>28163</v>
      </c>
      <c r="I6184">
        <f>IF(Table3_1[[#This Row],[Status]]="Hired",1,0)</f>
        <v>1</v>
      </c>
      <c r="J6184" t="b">
        <f>OR((Table3_1[[#This Row],[Offered Salary]]&lt;$O$27),(Table3_1[[#This Row],[Offered Salary]]&gt;$O$28))</f>
        <v>0</v>
      </c>
      <c r="K6184" t="str">
        <f>IF(Table3_1[[#This Row],[Offered Salary]]&lt;$O$27,"Low",IF(Table3_1[[#This Row],[Offered Salary]]&gt;$O$28,"High",""))</f>
        <v/>
      </c>
      <c r="L6184" s="6">
        <f>((Table3_1[[#This Row],[Offered Salary]]-$O$25)/$O$26)</f>
        <v>-0.75637011027576184</v>
      </c>
    </row>
    <row r="6185" spans="1:12" x14ac:dyDescent="0.3">
      <c r="A6185">
        <v>984162</v>
      </c>
      <c r="B6185" s="2">
        <v>41773</v>
      </c>
      <c r="C6185" s="3">
        <v>6.2800925925925927E-2</v>
      </c>
      <c r="D6185" t="s">
        <v>31</v>
      </c>
      <c r="E6185" t="s">
        <v>27</v>
      </c>
      <c r="F6185" t="s">
        <v>14</v>
      </c>
      <c r="G6185" t="s">
        <v>2</v>
      </c>
      <c r="H6185">
        <v>91232</v>
      </c>
      <c r="I6185">
        <f>IF(Table3_1[[#This Row],[Status]]="Hired",1,0)</f>
        <v>1</v>
      </c>
      <c r="J6185" t="b">
        <f>OR((Table3_1[[#This Row],[Offered Salary]]&lt;$O$27),(Table3_1[[#This Row],[Offered Salary]]&gt;$O$28))</f>
        <v>0</v>
      </c>
      <c r="K6185" t="str">
        <f>IF(Table3_1[[#This Row],[Offered Salary]]&lt;$O$27,"Low",IF(Table3_1[[#This Row],[Offered Salary]]&gt;$O$28,"High",""))</f>
        <v/>
      </c>
      <c r="L6185" s="6">
        <f>((Table3_1[[#This Row],[Offered Salary]]-$O$25)/$O$26)</f>
        <v>1.4296947066922963</v>
      </c>
    </row>
    <row r="6186" spans="1:12" x14ac:dyDescent="0.3">
      <c r="A6186">
        <v>203159</v>
      </c>
      <c r="B6186" s="2">
        <v>41773</v>
      </c>
      <c r="C6186" s="3">
        <v>0.33736111111111111</v>
      </c>
      <c r="D6186" t="s">
        <v>31</v>
      </c>
      <c r="E6186" t="s">
        <v>27</v>
      </c>
      <c r="F6186" t="s">
        <v>14</v>
      </c>
      <c r="G6186" t="s">
        <v>2</v>
      </c>
      <c r="H6186">
        <v>69763</v>
      </c>
      <c r="I6186">
        <f>IF(Table3_1[[#This Row],[Status]]="Hired",1,0)</f>
        <v>1</v>
      </c>
      <c r="J6186" t="b">
        <f>OR((Table3_1[[#This Row],[Offered Salary]]&lt;$O$27),(Table3_1[[#This Row],[Offered Salary]]&gt;$O$28))</f>
        <v>0</v>
      </c>
      <c r="K6186" t="str">
        <f>IF(Table3_1[[#This Row],[Offered Salary]]&lt;$O$27,"Low",IF(Table3_1[[#This Row],[Offered Salary]]&gt;$O$28,"High",""))</f>
        <v/>
      </c>
      <c r="L6186" s="6">
        <f>((Table3_1[[#This Row],[Offered Salary]]-$O$25)/$O$26)</f>
        <v>0.68554741475033998</v>
      </c>
    </row>
    <row r="6187" spans="1:12" x14ac:dyDescent="0.3">
      <c r="A6187">
        <v>778005</v>
      </c>
      <c r="B6187" s="2">
        <v>41774</v>
      </c>
      <c r="C6187" s="3">
        <v>0.49962962962962965</v>
      </c>
      <c r="D6187" t="s">
        <v>30</v>
      </c>
      <c r="E6187" t="s">
        <v>29</v>
      </c>
      <c r="F6187" t="s">
        <v>14</v>
      </c>
      <c r="G6187" t="s">
        <v>2</v>
      </c>
      <c r="H6187">
        <v>12304</v>
      </c>
      <c r="I6187">
        <f>IF(Table3_1[[#This Row],[Status]]="Hired",1,0)</f>
        <v>0</v>
      </c>
      <c r="J6187" t="b">
        <f>OR((Table3_1[[#This Row],[Offered Salary]]&lt;$O$27),(Table3_1[[#This Row],[Offered Salary]]&gt;$O$28))</f>
        <v>1</v>
      </c>
      <c r="K6187" t="str">
        <f>IF(Table3_1[[#This Row],[Offered Salary]]&lt;$O$27,"Low",IF(Table3_1[[#This Row],[Offered Salary]]&gt;$O$28,"High",""))</f>
        <v>Low</v>
      </c>
      <c r="L6187" s="6">
        <f>((Table3_1[[#This Row],[Offered Salary]]-$O$25)/$O$26)</f>
        <v>-1.3060665052129963</v>
      </c>
    </row>
    <row r="6188" spans="1:12" x14ac:dyDescent="0.3">
      <c r="A6188">
        <v>213587</v>
      </c>
      <c r="B6188" s="2">
        <v>41783</v>
      </c>
      <c r="C6188" s="3">
        <v>0.50684027777777774</v>
      </c>
      <c r="D6188" t="s">
        <v>31</v>
      </c>
      <c r="E6188" t="s">
        <v>29</v>
      </c>
      <c r="F6188" t="s">
        <v>14</v>
      </c>
      <c r="G6188" t="s">
        <v>10</v>
      </c>
      <c r="H6188">
        <v>65532</v>
      </c>
      <c r="I6188">
        <f>IF(Table3_1[[#This Row],[Status]]="Hired",1,0)</f>
        <v>1</v>
      </c>
      <c r="J6188" t="b">
        <f>OR((Table3_1[[#This Row],[Offered Salary]]&lt;$O$27),(Table3_1[[#This Row],[Offered Salary]]&gt;$O$28))</f>
        <v>0</v>
      </c>
      <c r="K6188" t="str">
        <f>IF(Table3_1[[#This Row],[Offered Salary]]&lt;$O$27,"Low",IF(Table3_1[[#This Row],[Offered Salary]]&gt;$O$28,"High",""))</f>
        <v/>
      </c>
      <c r="L6188" s="6">
        <f>((Table3_1[[#This Row],[Offered Salary]]-$O$25)/$O$26)</f>
        <v>0.53889469724107475</v>
      </c>
    </row>
    <row r="6189" spans="1:12" x14ac:dyDescent="0.3">
      <c r="A6189">
        <v>663070</v>
      </c>
      <c r="B6189" s="2">
        <v>41783</v>
      </c>
      <c r="C6189" s="3">
        <v>0.50725694444444447</v>
      </c>
      <c r="D6189" t="s">
        <v>31</v>
      </c>
      <c r="E6189" t="s">
        <v>27</v>
      </c>
      <c r="F6189" t="s">
        <v>14</v>
      </c>
      <c r="G6189" t="s">
        <v>10</v>
      </c>
      <c r="H6189">
        <v>78054</v>
      </c>
      <c r="I6189">
        <f>IF(Table3_1[[#This Row],[Status]]="Hired",1,0)</f>
        <v>1</v>
      </c>
      <c r="J6189" t="b">
        <f>OR((Table3_1[[#This Row],[Offered Salary]]&lt;$O$27),(Table3_1[[#This Row],[Offered Salary]]&gt;$O$28))</f>
        <v>0</v>
      </c>
      <c r="K6189" t="str">
        <f>IF(Table3_1[[#This Row],[Offered Salary]]&lt;$O$27,"Low",IF(Table3_1[[#This Row],[Offered Salary]]&gt;$O$28,"High",""))</f>
        <v/>
      </c>
      <c r="L6189" s="6">
        <f>((Table3_1[[#This Row],[Offered Salary]]-$O$25)/$O$26)</f>
        <v>0.9729257368655182</v>
      </c>
    </row>
    <row r="6190" spans="1:12" x14ac:dyDescent="0.3">
      <c r="A6190">
        <v>231972</v>
      </c>
      <c r="B6190" s="2">
        <v>41860</v>
      </c>
      <c r="C6190" s="3">
        <v>0.33907407407407408</v>
      </c>
      <c r="D6190" t="s">
        <v>31</v>
      </c>
      <c r="E6190" t="s">
        <v>27</v>
      </c>
      <c r="F6190" t="s">
        <v>12</v>
      </c>
      <c r="G6190" t="s">
        <v>4</v>
      </c>
      <c r="H6190">
        <v>12522</v>
      </c>
      <c r="I6190">
        <f>IF(Table3_1[[#This Row],[Status]]="Hired",1,0)</f>
        <v>1</v>
      </c>
      <c r="J6190" t="b">
        <f>OR((Table3_1[[#This Row],[Offered Salary]]&lt;$O$27),(Table3_1[[#This Row],[Offered Salary]]&gt;$O$28))</f>
        <v>0</v>
      </c>
      <c r="K6190" t="str">
        <f>IF(Table3_1[[#This Row],[Offered Salary]]&lt;$O$27,"Low",IF(Table3_1[[#This Row],[Offered Salary]]&gt;$O$28,"High",""))</f>
        <v/>
      </c>
      <c r="L6190" s="6">
        <f>((Table3_1[[#This Row],[Offered Salary]]-$O$25)/$O$26)</f>
        <v>-1.2985103027981959</v>
      </c>
    </row>
    <row r="6191" spans="1:12" x14ac:dyDescent="0.3">
      <c r="A6191">
        <v>437058</v>
      </c>
      <c r="B6191" s="2">
        <v>41778</v>
      </c>
      <c r="C6191" s="3">
        <v>0.5581018518518519</v>
      </c>
      <c r="D6191" t="s">
        <v>30</v>
      </c>
      <c r="E6191" t="s">
        <v>29</v>
      </c>
      <c r="F6191" t="s">
        <v>20</v>
      </c>
      <c r="G6191" t="s">
        <v>5</v>
      </c>
      <c r="H6191">
        <v>23037</v>
      </c>
      <c r="I6191">
        <f>IF(Table3_1[[#This Row],[Status]]="Hired",1,0)</f>
        <v>0</v>
      </c>
      <c r="J6191" t="b">
        <f>OR((Table3_1[[#This Row],[Offered Salary]]&lt;$O$27),(Table3_1[[#This Row],[Offered Salary]]&gt;$O$28))</f>
        <v>0</v>
      </c>
      <c r="K6191" t="str">
        <f>IF(Table3_1[[#This Row],[Offered Salary]]&lt;$O$27,"Low",IF(Table3_1[[#This Row],[Offered Salary]]&gt;$O$28,"High",""))</f>
        <v/>
      </c>
      <c r="L6191" s="6">
        <f>((Table3_1[[#This Row],[Offered Salary]]-$O$25)/$O$26)</f>
        <v>-0.93404485146046856</v>
      </c>
    </row>
    <row r="6192" spans="1:12" x14ac:dyDescent="0.3">
      <c r="A6192">
        <v>138265</v>
      </c>
      <c r="B6192" s="2">
        <v>41794</v>
      </c>
      <c r="C6192" s="3">
        <v>0.35469907407407408</v>
      </c>
      <c r="D6192" t="s">
        <v>31</v>
      </c>
      <c r="E6192" t="s">
        <v>27</v>
      </c>
      <c r="F6192" t="s">
        <v>20</v>
      </c>
      <c r="G6192" t="s">
        <v>5</v>
      </c>
      <c r="H6192">
        <v>83048</v>
      </c>
      <c r="I6192">
        <f>IF(Table3_1[[#This Row],[Status]]="Hired",1,0)</f>
        <v>1</v>
      </c>
      <c r="J6192" t="b">
        <f>OR((Table3_1[[#This Row],[Offered Salary]]&lt;$O$27),(Table3_1[[#This Row],[Offered Salary]]&gt;$O$28))</f>
        <v>0</v>
      </c>
      <c r="K6192" t="str">
        <f>IF(Table3_1[[#This Row],[Offered Salary]]&lt;$O$27,"Low",IF(Table3_1[[#This Row],[Offered Salary]]&gt;$O$28,"High",""))</f>
        <v/>
      </c>
      <c r="L6192" s="6">
        <f>((Table3_1[[#This Row],[Offered Salary]]-$O$25)/$O$26)</f>
        <v>1.1460251628265843</v>
      </c>
    </row>
    <row r="6193" spans="1:12" x14ac:dyDescent="0.3">
      <c r="A6193">
        <v>458452</v>
      </c>
      <c r="B6193" s="2">
        <v>41794</v>
      </c>
      <c r="C6193" s="3">
        <v>0.35545138888888889</v>
      </c>
      <c r="D6193" t="s">
        <v>31</v>
      </c>
      <c r="E6193" t="s">
        <v>29</v>
      </c>
      <c r="F6193" t="s">
        <v>20</v>
      </c>
      <c r="G6193" t="s">
        <v>5</v>
      </c>
      <c r="H6193">
        <v>80942</v>
      </c>
      <c r="I6193">
        <f>IF(Table3_1[[#This Row],[Status]]="Hired",1,0)</f>
        <v>1</v>
      </c>
      <c r="J6193" t="b">
        <f>OR((Table3_1[[#This Row],[Offered Salary]]&lt;$O$27),(Table3_1[[#This Row],[Offered Salary]]&gt;$O$28))</f>
        <v>0</v>
      </c>
      <c r="K6193" t="str">
        <f>IF(Table3_1[[#This Row],[Offered Salary]]&lt;$O$27,"Low",IF(Table3_1[[#This Row],[Offered Salary]]&gt;$O$28,"High",""))</f>
        <v/>
      </c>
      <c r="L6193" s="6">
        <f>((Table3_1[[#This Row],[Offered Salary]]-$O$25)/$O$26)</f>
        <v>1.0730280881221379</v>
      </c>
    </row>
    <row r="6194" spans="1:12" x14ac:dyDescent="0.3">
      <c r="A6194">
        <v>711214</v>
      </c>
      <c r="B6194" s="2">
        <v>41866</v>
      </c>
      <c r="C6194" s="3">
        <v>0.52621527777777777</v>
      </c>
      <c r="D6194" t="s">
        <v>31</v>
      </c>
      <c r="E6194" t="s">
        <v>27</v>
      </c>
      <c r="F6194" t="s">
        <v>17</v>
      </c>
      <c r="G6194" t="s">
        <v>10</v>
      </c>
      <c r="H6194">
        <v>70449</v>
      </c>
      <c r="I6194">
        <f>IF(Table3_1[[#This Row],[Status]]="Hired",1,0)</f>
        <v>1</v>
      </c>
      <c r="J6194" t="b">
        <f>OR((Table3_1[[#This Row],[Offered Salary]]&lt;$O$27),(Table3_1[[#This Row],[Offered Salary]]&gt;$O$28))</f>
        <v>0</v>
      </c>
      <c r="K6194" t="str">
        <f>IF(Table3_1[[#This Row],[Offered Salary]]&lt;$O$27,"Low",IF(Table3_1[[#This Row],[Offered Salary]]&gt;$O$28,"High",""))</f>
        <v/>
      </c>
      <c r="L6194" s="6">
        <f>((Table3_1[[#This Row],[Offered Salary]]-$O$25)/$O$26)</f>
        <v>0.70932518932168398</v>
      </c>
    </row>
    <row r="6195" spans="1:12" x14ac:dyDescent="0.3">
      <c r="A6195">
        <v>268017</v>
      </c>
      <c r="B6195" s="2">
        <v>41866</v>
      </c>
      <c r="C6195" s="3">
        <v>0.52749999999999997</v>
      </c>
      <c r="D6195" t="s">
        <v>31</v>
      </c>
      <c r="E6195" t="s">
        <v>29</v>
      </c>
      <c r="F6195" t="s">
        <v>17</v>
      </c>
      <c r="G6195" t="s">
        <v>10</v>
      </c>
      <c r="H6195">
        <v>79879</v>
      </c>
      <c r="I6195">
        <f>IF(Table3_1[[#This Row],[Status]]="Hired",1,0)</f>
        <v>1</v>
      </c>
      <c r="J6195" t="b">
        <f>OR((Table3_1[[#This Row],[Offered Salary]]&lt;$O$27),(Table3_1[[#This Row],[Offered Salary]]&gt;$O$28))</f>
        <v>0</v>
      </c>
      <c r="K6195" t="str">
        <f>IF(Table3_1[[#This Row],[Offered Salary]]&lt;$O$27,"Low",IF(Table3_1[[#This Row],[Offered Salary]]&gt;$O$28,"High",""))</f>
        <v/>
      </c>
      <c r="L6195" s="6">
        <f>((Table3_1[[#This Row],[Offered Salary]]-$O$25)/$O$26)</f>
        <v>1.036182935980245</v>
      </c>
    </row>
    <row r="6196" spans="1:12" x14ac:dyDescent="0.3">
      <c r="A6196">
        <v>731080</v>
      </c>
      <c r="B6196" s="2">
        <v>41787</v>
      </c>
      <c r="C6196" s="3">
        <v>0.61781249999999999</v>
      </c>
      <c r="D6196" t="s">
        <v>30</v>
      </c>
      <c r="E6196" t="s">
        <v>27</v>
      </c>
      <c r="F6196" t="s">
        <v>17</v>
      </c>
      <c r="G6196" t="s">
        <v>6</v>
      </c>
      <c r="H6196">
        <v>89230</v>
      </c>
      <c r="I6196">
        <f>IF(Table3_1[[#This Row],[Status]]="Hired",1,0)</f>
        <v>0</v>
      </c>
      <c r="J6196" t="b">
        <f>OR((Table3_1[[#This Row],[Offered Salary]]&lt;$O$27),(Table3_1[[#This Row],[Offered Salary]]&gt;$O$28))</f>
        <v>0</v>
      </c>
      <c r="K6196" t="str">
        <f>IF(Table3_1[[#This Row],[Offered Salary]]&lt;$O$27,"Low",IF(Table3_1[[#This Row],[Offered Salary]]&gt;$O$28,"High",""))</f>
        <v/>
      </c>
      <c r="L6196" s="6">
        <f>((Table3_1[[#This Row],[Offered Salary]]-$O$25)/$O$26)</f>
        <v>1.360302425800415</v>
      </c>
    </row>
    <row r="6197" spans="1:12" x14ac:dyDescent="0.3">
      <c r="A6197">
        <v>240740</v>
      </c>
      <c r="B6197" s="2">
        <v>41838</v>
      </c>
      <c r="C6197" s="3">
        <v>0.33496527777777779</v>
      </c>
      <c r="D6197" t="s">
        <v>30</v>
      </c>
      <c r="E6197" t="s">
        <v>27</v>
      </c>
      <c r="F6197" t="s">
        <v>14</v>
      </c>
      <c r="G6197" t="s">
        <v>2</v>
      </c>
      <c r="H6197">
        <v>40520</v>
      </c>
      <c r="I6197">
        <f>IF(Table3_1[[#This Row],[Status]]="Hired",1,0)</f>
        <v>0</v>
      </c>
      <c r="J6197" t="b">
        <f>OR((Table3_1[[#This Row],[Offered Salary]]&lt;$O$27),(Table3_1[[#This Row],[Offered Salary]]&gt;$O$28))</f>
        <v>0</v>
      </c>
      <c r="K6197" t="str">
        <f>IF(Table3_1[[#This Row],[Offered Salary]]&lt;$O$27,"Low",IF(Table3_1[[#This Row],[Offered Salary]]&gt;$O$28,"High",""))</f>
        <v/>
      </c>
      <c r="L6197" s="6">
        <f>((Table3_1[[#This Row],[Offered Salary]]-$O$25)/$O$26)</f>
        <v>-0.32805821468086904</v>
      </c>
    </row>
    <row r="6198" spans="1:12" x14ac:dyDescent="0.3">
      <c r="A6198">
        <v>431197</v>
      </c>
      <c r="B6198" s="2">
        <v>41838</v>
      </c>
      <c r="C6198" s="3">
        <v>0.33626157407407409</v>
      </c>
      <c r="D6198" t="s">
        <v>31</v>
      </c>
      <c r="E6198" t="s">
        <v>27</v>
      </c>
      <c r="F6198" t="s">
        <v>14</v>
      </c>
      <c r="G6198" t="s">
        <v>2</v>
      </c>
      <c r="H6198">
        <v>44362</v>
      </c>
      <c r="I6198">
        <f>IF(Table3_1[[#This Row],[Status]]="Hired",1,0)</f>
        <v>1</v>
      </c>
      <c r="J6198" t="b">
        <f>OR((Table3_1[[#This Row],[Offered Salary]]&lt;$O$27),(Table3_1[[#This Row],[Offered Salary]]&gt;$O$28))</f>
        <v>0</v>
      </c>
      <c r="K6198" t="str">
        <f>IF(Table3_1[[#This Row],[Offered Salary]]&lt;$O$27,"Low",IF(Table3_1[[#This Row],[Offered Salary]]&gt;$O$28,"High",""))</f>
        <v/>
      </c>
      <c r="L6198" s="6">
        <f>((Table3_1[[#This Row],[Offered Salary]]-$O$25)/$O$26)</f>
        <v>-0.19488881248975645</v>
      </c>
    </row>
    <row r="6199" spans="1:12" x14ac:dyDescent="0.3">
      <c r="A6199">
        <v>795117</v>
      </c>
      <c r="B6199" s="2">
        <v>41812</v>
      </c>
      <c r="C6199" s="3">
        <v>0.61876157407407406</v>
      </c>
      <c r="D6199" t="s">
        <v>31</v>
      </c>
      <c r="E6199" t="s">
        <v>27</v>
      </c>
      <c r="F6199" t="s">
        <v>12</v>
      </c>
      <c r="G6199" t="s">
        <v>1</v>
      </c>
      <c r="H6199">
        <v>40211</v>
      </c>
      <c r="I6199">
        <f>IF(Table3_1[[#This Row],[Status]]="Hired",1,0)</f>
        <v>1</v>
      </c>
      <c r="J6199" t="b">
        <f>OR((Table3_1[[#This Row],[Offered Salary]]&lt;$O$27),(Table3_1[[#This Row],[Offered Salary]]&gt;$O$28))</f>
        <v>0</v>
      </c>
      <c r="K6199" t="str">
        <f>IF(Table3_1[[#This Row],[Offered Salary]]&lt;$O$27,"Low",IF(Table3_1[[#This Row],[Offered Salary]]&gt;$O$28,"High",""))</f>
        <v/>
      </c>
      <c r="L6199" s="6">
        <f>((Table3_1[[#This Row],[Offered Salary]]-$O$25)/$O$26)</f>
        <v>-0.33876861168166389</v>
      </c>
    </row>
    <row r="6200" spans="1:12" x14ac:dyDescent="0.3">
      <c r="A6200">
        <v>588182</v>
      </c>
      <c r="B6200" s="2">
        <v>41778</v>
      </c>
      <c r="C6200" s="3">
        <v>0.25828703703703704</v>
      </c>
      <c r="D6200" t="s">
        <v>30</v>
      </c>
      <c r="E6200" t="s">
        <v>27</v>
      </c>
      <c r="F6200" t="s">
        <v>17</v>
      </c>
      <c r="G6200" t="s">
        <v>10</v>
      </c>
      <c r="H6200">
        <v>65455</v>
      </c>
      <c r="I6200">
        <f>IF(Table3_1[[#This Row],[Status]]="Hired",1,0)</f>
        <v>0</v>
      </c>
      <c r="J6200" t="b">
        <f>OR((Table3_1[[#This Row],[Offered Salary]]&lt;$O$27),(Table3_1[[#This Row],[Offered Salary]]&gt;$O$28))</f>
        <v>0</v>
      </c>
      <c r="K6200" t="str">
        <f>IF(Table3_1[[#This Row],[Offered Salary]]&lt;$O$27,"Low",IF(Table3_1[[#This Row],[Offered Salary]]&gt;$O$28,"High",""))</f>
        <v/>
      </c>
      <c r="L6200" s="6">
        <f>((Table3_1[[#This Row],[Offered Salary]]-$O$25)/$O$26)</f>
        <v>0.53622576336061778</v>
      </c>
    </row>
    <row r="6201" spans="1:12" x14ac:dyDescent="0.3">
      <c r="A6201">
        <v>565058</v>
      </c>
      <c r="B6201" s="2">
        <v>41772</v>
      </c>
      <c r="C6201" s="3">
        <v>0.77731481481481479</v>
      </c>
      <c r="D6201" t="s">
        <v>31</v>
      </c>
      <c r="E6201" t="s">
        <v>29</v>
      </c>
      <c r="F6201" t="s">
        <v>20</v>
      </c>
      <c r="G6201" t="s">
        <v>4</v>
      </c>
      <c r="H6201">
        <v>40800</v>
      </c>
      <c r="I6201">
        <f>IF(Table3_1[[#This Row],[Status]]="Hired",1,0)</f>
        <v>1</v>
      </c>
      <c r="J6201" t="b">
        <f>OR((Table3_1[[#This Row],[Offered Salary]]&lt;$O$27),(Table3_1[[#This Row],[Offered Salary]]&gt;$O$28))</f>
        <v>0</v>
      </c>
      <c r="K6201" t="str">
        <f>IF(Table3_1[[#This Row],[Offered Salary]]&lt;$O$27,"Low",IF(Table3_1[[#This Row],[Offered Salary]]&gt;$O$28,"High",""))</f>
        <v/>
      </c>
      <c r="L6201" s="6">
        <f>((Table3_1[[#This Row],[Offered Salary]]-$O$25)/$O$26)</f>
        <v>-0.31835300057011645</v>
      </c>
    </row>
    <row r="6202" spans="1:12" x14ac:dyDescent="0.3">
      <c r="A6202">
        <v>361672</v>
      </c>
      <c r="B6202" s="2">
        <v>41772</v>
      </c>
      <c r="C6202" s="3">
        <v>0.77809027777777773</v>
      </c>
      <c r="D6202" t="s">
        <v>31</v>
      </c>
      <c r="E6202" t="s">
        <v>27</v>
      </c>
      <c r="F6202" t="s">
        <v>20</v>
      </c>
      <c r="G6202" t="s">
        <v>4</v>
      </c>
      <c r="H6202">
        <v>94090</v>
      </c>
      <c r="I6202">
        <f>IF(Table3_1[[#This Row],[Status]]="Hired",1,0)</f>
        <v>1</v>
      </c>
      <c r="J6202" t="b">
        <f>OR((Table3_1[[#This Row],[Offered Salary]]&lt;$O$27),(Table3_1[[#This Row],[Offered Salary]]&gt;$O$28))</f>
        <v>0</v>
      </c>
      <c r="K6202" t="str">
        <f>IF(Table3_1[[#This Row],[Offered Salary]]&lt;$O$27,"Low",IF(Table3_1[[#This Row],[Offered Salary]]&gt;$O$28,"High",""))</f>
        <v/>
      </c>
      <c r="L6202" s="6">
        <f>((Table3_1[[#This Row],[Offered Salary]]-$O$25)/$O$26)</f>
        <v>1.5287572135799068</v>
      </c>
    </row>
    <row r="6203" spans="1:12" x14ac:dyDescent="0.3">
      <c r="A6203">
        <v>268116</v>
      </c>
      <c r="B6203" s="2">
        <v>41772</v>
      </c>
      <c r="C6203" s="3">
        <v>0.78106481481481482</v>
      </c>
      <c r="D6203" t="s">
        <v>30</v>
      </c>
      <c r="E6203" t="s">
        <v>27</v>
      </c>
      <c r="F6203" t="s">
        <v>20</v>
      </c>
      <c r="G6203" t="s">
        <v>4</v>
      </c>
      <c r="H6203">
        <v>12614</v>
      </c>
      <c r="I6203">
        <f>IF(Table3_1[[#This Row],[Status]]="Hired",1,0)</f>
        <v>0</v>
      </c>
      <c r="J6203" t="b">
        <f>OR((Table3_1[[#This Row],[Offered Salary]]&lt;$O$27),(Table3_1[[#This Row],[Offered Salary]]&gt;$O$28))</f>
        <v>0</v>
      </c>
      <c r="K6203" t="str">
        <f>IF(Table3_1[[#This Row],[Offered Salary]]&lt;$O$27,"Low",IF(Table3_1[[#This Row],[Offered Salary]]&gt;$O$28,"High",""))</f>
        <v/>
      </c>
      <c r="L6203" s="6">
        <f>((Table3_1[[#This Row],[Offered Salary]]-$O$25)/$O$26)</f>
        <v>-1.2953214467332343</v>
      </c>
    </row>
    <row r="6204" spans="1:12" x14ac:dyDescent="0.3">
      <c r="A6204">
        <v>840847</v>
      </c>
      <c r="B6204" s="2">
        <v>41774</v>
      </c>
      <c r="C6204" s="3">
        <v>0.12913194444444445</v>
      </c>
      <c r="D6204" t="s">
        <v>31</v>
      </c>
      <c r="E6204" t="s">
        <v>27</v>
      </c>
      <c r="F6204" t="s">
        <v>20</v>
      </c>
      <c r="G6204" t="s">
        <v>4</v>
      </c>
      <c r="H6204">
        <v>39551</v>
      </c>
      <c r="I6204">
        <f>IF(Table3_1[[#This Row],[Status]]="Hired",1,0)</f>
        <v>1</v>
      </c>
      <c r="J6204" t="b">
        <f>OR((Table3_1[[#This Row],[Offered Salary]]&lt;$O$27),(Table3_1[[#This Row],[Offered Salary]]&gt;$O$28))</f>
        <v>0</v>
      </c>
      <c r="K6204" t="str">
        <f>IF(Table3_1[[#This Row],[Offered Salary]]&lt;$O$27,"Low",IF(Table3_1[[#This Row],[Offered Salary]]&gt;$O$28,"High",""))</f>
        <v/>
      </c>
      <c r="L6204" s="6">
        <f>((Table3_1[[#This Row],[Offered Salary]]-$O$25)/$O$26)</f>
        <v>-0.36164518779986643</v>
      </c>
    </row>
    <row r="6205" spans="1:12" x14ac:dyDescent="0.3">
      <c r="A6205">
        <v>970044</v>
      </c>
      <c r="B6205" s="2">
        <v>41776</v>
      </c>
      <c r="C6205" s="3">
        <v>0.5660532407407407</v>
      </c>
      <c r="D6205" t="s">
        <v>31</v>
      </c>
      <c r="E6205" t="s">
        <v>27</v>
      </c>
      <c r="F6205" t="s">
        <v>20</v>
      </c>
      <c r="G6205" t="s">
        <v>4</v>
      </c>
      <c r="H6205">
        <v>14813</v>
      </c>
      <c r="I6205">
        <f>IF(Table3_1[[#This Row],[Status]]="Hired",1,0)</f>
        <v>1</v>
      </c>
      <c r="J6205" t="b">
        <f>OR((Table3_1[[#This Row],[Offered Salary]]&lt;$O$27),(Table3_1[[#This Row],[Offered Salary]]&gt;$O$28))</f>
        <v>0</v>
      </c>
      <c r="K6205" t="str">
        <f>IF(Table3_1[[#This Row],[Offered Salary]]&lt;$O$27,"Low",IF(Table3_1[[#This Row],[Offered Salary]]&gt;$O$28,"High",""))</f>
        <v/>
      </c>
      <c r="L6205" s="6">
        <f>((Table3_1[[#This Row],[Offered Salary]]-$O$25)/$O$26)</f>
        <v>-1.2191008544848594</v>
      </c>
    </row>
    <row r="6206" spans="1:12" x14ac:dyDescent="0.3">
      <c r="A6206">
        <v>274537</v>
      </c>
      <c r="B6206" s="2">
        <v>41782</v>
      </c>
      <c r="C6206" s="3">
        <v>0.59122685185185186</v>
      </c>
      <c r="D6206" t="s">
        <v>31</v>
      </c>
      <c r="E6206" t="s">
        <v>29</v>
      </c>
      <c r="F6206" t="s">
        <v>20</v>
      </c>
      <c r="G6206" t="s">
        <v>4</v>
      </c>
      <c r="H6206">
        <v>43296</v>
      </c>
      <c r="I6206">
        <f>IF(Table3_1[[#This Row],[Status]]="Hired",1,0)</f>
        <v>1</v>
      </c>
      <c r="J6206" t="b">
        <f>OR((Table3_1[[#This Row],[Offered Salary]]&lt;$O$27),(Table3_1[[#This Row],[Offered Salary]]&gt;$O$28))</f>
        <v>0</v>
      </c>
      <c r="K6206" t="str">
        <f>IF(Table3_1[[#This Row],[Offered Salary]]&lt;$O$27,"Low",IF(Table3_1[[#This Row],[Offered Salary]]&gt;$O$28,"High",""))</f>
        <v/>
      </c>
      <c r="L6206" s="6">
        <f>((Table3_1[[#This Row],[Offered Salary]]-$O$25)/$O$26)</f>
        <v>-0.23183794906855032</v>
      </c>
    </row>
    <row r="6207" spans="1:12" x14ac:dyDescent="0.3">
      <c r="A6207">
        <v>339849</v>
      </c>
      <c r="B6207" s="2">
        <v>41782</v>
      </c>
      <c r="C6207" s="3">
        <v>0.5926851851851852</v>
      </c>
      <c r="D6207" t="s">
        <v>31</v>
      </c>
      <c r="E6207" t="s">
        <v>27</v>
      </c>
      <c r="F6207" t="s">
        <v>20</v>
      </c>
      <c r="G6207" t="s">
        <v>4</v>
      </c>
      <c r="H6207">
        <v>94382</v>
      </c>
      <c r="I6207">
        <f>IF(Table3_1[[#This Row],[Status]]="Hired",1,0)</f>
        <v>1</v>
      </c>
      <c r="J6207" t="b">
        <f>OR((Table3_1[[#This Row],[Offered Salary]]&lt;$O$27),(Table3_1[[#This Row],[Offered Salary]]&gt;$O$28))</f>
        <v>0</v>
      </c>
      <c r="K6207" t="str">
        <f>IF(Table3_1[[#This Row],[Offered Salary]]&lt;$O$27,"Low",IF(Table3_1[[#This Row],[Offered Salary]]&gt;$O$28,"High",""))</f>
        <v/>
      </c>
      <c r="L6207" s="6">
        <f>((Table3_1[[#This Row],[Offered Salary]]-$O$25)/$O$26)</f>
        <v>1.5388783654382632</v>
      </c>
    </row>
    <row r="6208" spans="1:12" x14ac:dyDescent="0.3">
      <c r="A6208">
        <v>241980</v>
      </c>
      <c r="B6208" s="2">
        <v>41782</v>
      </c>
      <c r="C6208" s="3">
        <v>0.5930671296296296</v>
      </c>
      <c r="D6208" t="s">
        <v>31</v>
      </c>
      <c r="E6208" t="s">
        <v>29</v>
      </c>
      <c r="F6208" t="s">
        <v>20</v>
      </c>
      <c r="G6208" t="s">
        <v>4</v>
      </c>
      <c r="H6208">
        <v>75669</v>
      </c>
      <c r="I6208">
        <f>IF(Table3_1[[#This Row],[Status]]="Hired",1,0)</f>
        <v>1</v>
      </c>
      <c r="J6208" t="b">
        <f>OR((Table3_1[[#This Row],[Offered Salary]]&lt;$O$27),(Table3_1[[#This Row],[Offered Salary]]&gt;$O$28))</f>
        <v>0</v>
      </c>
      <c r="K6208" t="str">
        <f>IF(Table3_1[[#This Row],[Offered Salary]]&lt;$O$27,"Low",IF(Table3_1[[#This Row],[Offered Salary]]&gt;$O$28,"High",""))</f>
        <v/>
      </c>
      <c r="L6208" s="6">
        <f>((Table3_1[[#This Row],[Offered Salary]]-$O$25)/$O$26)</f>
        <v>0.89025810952928608</v>
      </c>
    </row>
    <row r="6209" spans="1:12" x14ac:dyDescent="0.3">
      <c r="A6209">
        <v>845130</v>
      </c>
      <c r="B6209" s="2">
        <v>41782</v>
      </c>
      <c r="C6209" s="3">
        <v>0.59386574074074072</v>
      </c>
      <c r="D6209" t="s">
        <v>31</v>
      </c>
      <c r="E6209" t="s">
        <v>27</v>
      </c>
      <c r="F6209" t="s">
        <v>20</v>
      </c>
      <c r="G6209" t="s">
        <v>4</v>
      </c>
      <c r="H6209">
        <v>46391</v>
      </c>
      <c r="I6209">
        <f>IF(Table3_1[[#This Row],[Status]]="Hired",1,0)</f>
        <v>1</v>
      </c>
      <c r="J6209" t="b">
        <f>OR((Table3_1[[#This Row],[Offered Salary]]&lt;$O$27),(Table3_1[[#This Row],[Offered Salary]]&gt;$O$28))</f>
        <v>0</v>
      </c>
      <c r="K6209" t="str">
        <f>IF(Table3_1[[#This Row],[Offered Salary]]&lt;$O$27,"Low",IF(Table3_1[[#This Row],[Offered Salary]]&gt;$O$28,"High",""))</f>
        <v/>
      </c>
      <c r="L6209" s="6">
        <f>((Table3_1[[#This Row],[Offered Salary]]-$O$25)/$O$26)</f>
        <v>-0.12456067166576701</v>
      </c>
    </row>
    <row r="6210" spans="1:12" x14ac:dyDescent="0.3">
      <c r="A6210">
        <v>264697</v>
      </c>
      <c r="B6210" s="2">
        <v>41796</v>
      </c>
      <c r="C6210" s="3">
        <v>0.21601851851851853</v>
      </c>
      <c r="D6210" t="s">
        <v>31</v>
      </c>
      <c r="E6210" t="s">
        <v>29</v>
      </c>
      <c r="F6210" t="s">
        <v>14</v>
      </c>
      <c r="G6210" t="s">
        <v>8</v>
      </c>
      <c r="H6210">
        <v>5719</v>
      </c>
      <c r="I6210">
        <f>IF(Table3_1[[#This Row],[Status]]="Hired",1,0)</f>
        <v>1</v>
      </c>
      <c r="J6210" t="b">
        <f>OR((Table3_1[[#This Row],[Offered Salary]]&lt;$O$27),(Table3_1[[#This Row],[Offered Salary]]&gt;$O$28))</f>
        <v>1</v>
      </c>
      <c r="K6210" t="str">
        <f>IF(Table3_1[[#This Row],[Offered Salary]]&lt;$O$27,"Low",IF(Table3_1[[#This Row],[Offered Salary]]&gt;$O$28,"High",""))</f>
        <v>Low</v>
      </c>
      <c r="L6210" s="6">
        <f>((Table3_1[[#This Row],[Offered Salary]]-$O$25)/$O$26)</f>
        <v>-1.5343123442105173</v>
      </c>
    </row>
    <row r="6211" spans="1:12" x14ac:dyDescent="0.3">
      <c r="A6211">
        <v>227578</v>
      </c>
      <c r="B6211" s="2">
        <v>41796</v>
      </c>
      <c r="C6211" s="3">
        <v>0.21662037037037038</v>
      </c>
      <c r="D6211" t="s">
        <v>31</v>
      </c>
      <c r="E6211" t="s">
        <v>29</v>
      </c>
      <c r="F6211" t="s">
        <v>14</v>
      </c>
      <c r="G6211" t="s">
        <v>8</v>
      </c>
      <c r="H6211">
        <v>33148</v>
      </c>
      <c r="I6211">
        <f>IF(Table3_1[[#This Row],[Status]]="Hired",1,0)</f>
        <v>1</v>
      </c>
      <c r="J6211" t="b">
        <f>OR((Table3_1[[#This Row],[Offered Salary]]&lt;$O$27),(Table3_1[[#This Row],[Offered Salary]]&gt;$O$28))</f>
        <v>0</v>
      </c>
      <c r="K6211" t="str">
        <f>IF(Table3_1[[#This Row],[Offered Salary]]&lt;$O$27,"Low",IF(Table3_1[[#This Row],[Offered Salary]]&gt;$O$28,"High",""))</f>
        <v/>
      </c>
      <c r="L6211" s="6">
        <f>((Table3_1[[#This Row],[Offered Salary]]-$O$25)/$O$26)</f>
        <v>-0.58358263762539841</v>
      </c>
    </row>
    <row r="6212" spans="1:12" x14ac:dyDescent="0.3">
      <c r="A6212">
        <v>162400</v>
      </c>
      <c r="B6212" s="2">
        <v>41781</v>
      </c>
      <c r="C6212" s="3">
        <v>0.6215046296296296</v>
      </c>
      <c r="D6212" t="s">
        <v>30</v>
      </c>
      <c r="E6212" t="s">
        <v>29</v>
      </c>
      <c r="F6212" t="s">
        <v>20</v>
      </c>
      <c r="G6212" t="s">
        <v>4</v>
      </c>
      <c r="H6212">
        <v>13432</v>
      </c>
      <c r="I6212">
        <f>IF(Table3_1[[#This Row],[Status]]="Hired",1,0)</f>
        <v>0</v>
      </c>
      <c r="J6212" t="b">
        <f>OR((Table3_1[[#This Row],[Offered Salary]]&lt;$O$27),(Table3_1[[#This Row],[Offered Salary]]&gt;$O$28))</f>
        <v>0</v>
      </c>
      <c r="K6212" t="str">
        <f>IF(Table3_1[[#This Row],[Offered Salary]]&lt;$O$27,"Low",IF(Table3_1[[#This Row],[Offered Salary]]&gt;$O$28,"High",""))</f>
        <v/>
      </c>
      <c r="L6212" s="6">
        <f>((Table3_1[[#This Row],[Offered Salary]]-$O$25)/$O$26)</f>
        <v>-1.2669683569382499</v>
      </c>
    </row>
    <row r="6213" spans="1:12" x14ac:dyDescent="0.3">
      <c r="A6213">
        <v>948186</v>
      </c>
      <c r="B6213" s="2">
        <v>41789</v>
      </c>
      <c r="C6213" s="3">
        <v>0.67211805555555559</v>
      </c>
      <c r="D6213" t="s">
        <v>31</v>
      </c>
      <c r="E6213" t="s">
        <v>27</v>
      </c>
      <c r="F6213" t="s">
        <v>20</v>
      </c>
      <c r="G6213" t="s">
        <v>4</v>
      </c>
      <c r="H6213">
        <v>31537</v>
      </c>
      <c r="I6213">
        <f>IF(Table3_1[[#This Row],[Status]]="Hired",1,0)</f>
        <v>1</v>
      </c>
      <c r="J6213" t="b">
        <f>OR((Table3_1[[#This Row],[Offered Salary]]&lt;$O$27),(Table3_1[[#This Row],[Offered Salary]]&gt;$O$28))</f>
        <v>0</v>
      </c>
      <c r="K6213" t="str">
        <f>IF(Table3_1[[#This Row],[Offered Salary]]&lt;$O$27,"Low",IF(Table3_1[[#This Row],[Offered Salary]]&gt;$O$28,"High",""))</f>
        <v/>
      </c>
      <c r="L6213" s="6">
        <f>((Table3_1[[#This Row],[Offered Salary]]-$O$25)/$O$26)</f>
        <v>-0.63942228024119285</v>
      </c>
    </row>
    <row r="6214" spans="1:12" x14ac:dyDescent="0.3">
      <c r="A6214">
        <v>71358</v>
      </c>
      <c r="B6214" s="2">
        <v>41831</v>
      </c>
      <c r="C6214" s="3">
        <v>0.50649305555555557</v>
      </c>
      <c r="D6214" t="s">
        <v>30</v>
      </c>
      <c r="E6214" t="s">
        <v>27</v>
      </c>
      <c r="F6214" t="s">
        <v>20</v>
      </c>
      <c r="G6214" t="s">
        <v>2</v>
      </c>
      <c r="H6214">
        <v>28807</v>
      </c>
      <c r="I6214">
        <f>IF(Table3_1[[#This Row],[Status]]="Hired",1,0)</f>
        <v>0</v>
      </c>
      <c r="J6214" t="b">
        <f>OR((Table3_1[[#This Row],[Offered Salary]]&lt;$O$27),(Table3_1[[#This Row],[Offered Salary]]&gt;$O$28))</f>
        <v>0</v>
      </c>
      <c r="K6214" t="str">
        <f>IF(Table3_1[[#This Row],[Offered Salary]]&lt;$O$27,"Low",IF(Table3_1[[#This Row],[Offered Salary]]&gt;$O$28,"High",""))</f>
        <v/>
      </c>
      <c r="L6214" s="6">
        <f>((Table3_1[[#This Row],[Offered Salary]]-$O$25)/$O$26)</f>
        <v>-0.73404811782103085</v>
      </c>
    </row>
    <row r="6215" spans="1:12" x14ac:dyDescent="0.3">
      <c r="A6215">
        <v>425228</v>
      </c>
      <c r="B6215" s="2">
        <v>41831</v>
      </c>
      <c r="C6215" s="3">
        <v>0.50391203703703702</v>
      </c>
      <c r="D6215" t="s">
        <v>31</v>
      </c>
      <c r="E6215" t="s">
        <v>29</v>
      </c>
      <c r="F6215" t="s">
        <v>20</v>
      </c>
      <c r="G6215" t="s">
        <v>2</v>
      </c>
      <c r="H6215">
        <v>12823</v>
      </c>
      <c r="I6215">
        <f>IF(Table3_1[[#This Row],[Status]]="Hired",1,0)</f>
        <v>1</v>
      </c>
      <c r="J6215" t="b">
        <f>OR((Table3_1[[#This Row],[Offered Salary]]&lt;$O$27),(Table3_1[[#This Row],[Offered Salary]]&gt;$O$28))</f>
        <v>0</v>
      </c>
      <c r="K6215" t="str">
        <f>IF(Table3_1[[#This Row],[Offered Salary]]&lt;$O$27,"Low",IF(Table3_1[[#This Row],[Offered Salary]]&gt;$O$28,"High",""))</f>
        <v/>
      </c>
      <c r="L6215" s="6">
        <f>((Table3_1[[#This Row],[Offered Salary]]-$O$25)/$O$26)</f>
        <v>-1.288077197629137</v>
      </c>
    </row>
    <row r="6216" spans="1:12" x14ac:dyDescent="0.3">
      <c r="A6216">
        <v>771166</v>
      </c>
      <c r="B6216" s="2">
        <v>41831</v>
      </c>
      <c r="C6216" s="3">
        <v>0.50660879629629629</v>
      </c>
      <c r="D6216" t="s">
        <v>31</v>
      </c>
      <c r="E6216" t="s">
        <v>29</v>
      </c>
      <c r="F6216" t="s">
        <v>20</v>
      </c>
      <c r="G6216" t="s">
        <v>2</v>
      </c>
      <c r="H6216">
        <v>7562</v>
      </c>
      <c r="I6216">
        <f>IF(Table3_1[[#This Row],[Status]]="Hired",1,0)</f>
        <v>1</v>
      </c>
      <c r="J6216" t="b">
        <f>OR((Table3_1[[#This Row],[Offered Salary]]&lt;$O$27),(Table3_1[[#This Row],[Offered Salary]]&gt;$O$28))</f>
        <v>1</v>
      </c>
      <c r="K6216" t="str">
        <f>IF(Table3_1[[#This Row],[Offered Salary]]&lt;$O$27,"Low",IF(Table3_1[[#This Row],[Offered Salary]]&gt;$O$28,"High",""))</f>
        <v>Low</v>
      </c>
      <c r="L6216" s="6">
        <f>((Table3_1[[#This Row],[Offered Salary]]-$O$25)/$O$26)</f>
        <v>-1.4704312384743849</v>
      </c>
    </row>
    <row r="6217" spans="1:12" x14ac:dyDescent="0.3">
      <c r="A6217">
        <v>272244</v>
      </c>
      <c r="B6217" s="2">
        <v>41832</v>
      </c>
      <c r="C6217" s="3">
        <v>0.36126157407407405</v>
      </c>
      <c r="D6217" t="s">
        <v>31</v>
      </c>
      <c r="E6217" t="s">
        <v>29</v>
      </c>
      <c r="F6217" t="s">
        <v>20</v>
      </c>
      <c r="G6217" t="s">
        <v>2</v>
      </c>
      <c r="H6217">
        <v>39347</v>
      </c>
      <c r="I6217">
        <f>IF(Table3_1[[#This Row],[Status]]="Hired",1,0)</f>
        <v>1</v>
      </c>
      <c r="J6217" t="b">
        <f>OR((Table3_1[[#This Row],[Offered Salary]]&lt;$O$27),(Table3_1[[#This Row],[Offered Salary]]&gt;$O$28))</f>
        <v>0</v>
      </c>
      <c r="K6217" t="str">
        <f>IF(Table3_1[[#This Row],[Offered Salary]]&lt;$O$27,"Low",IF(Table3_1[[#This Row],[Offered Salary]]&gt;$O$28,"High",""))</f>
        <v/>
      </c>
      <c r="L6217" s="6">
        <f>((Table3_1[[#This Row],[Offered Salary]]-$O$25)/$O$26)</f>
        <v>-0.36871612950912908</v>
      </c>
    </row>
    <row r="6218" spans="1:12" x14ac:dyDescent="0.3">
      <c r="A6218">
        <v>761511</v>
      </c>
      <c r="B6218" s="2">
        <v>41832</v>
      </c>
      <c r="C6218" s="3">
        <v>0.3619560185185185</v>
      </c>
      <c r="D6218" t="s">
        <v>31</v>
      </c>
      <c r="E6218" t="s">
        <v>29</v>
      </c>
      <c r="F6218" t="s">
        <v>20</v>
      </c>
      <c r="G6218" t="s">
        <v>2</v>
      </c>
      <c r="H6218">
        <v>90092</v>
      </c>
      <c r="I6218">
        <f>IF(Table3_1[[#This Row],[Status]]="Hired",1,0)</f>
        <v>1</v>
      </c>
      <c r="J6218" t="b">
        <f>OR((Table3_1[[#This Row],[Offered Salary]]&lt;$O$27),(Table3_1[[#This Row],[Offered Salary]]&gt;$O$28))</f>
        <v>0</v>
      </c>
      <c r="K6218" t="str">
        <f>IF(Table3_1[[#This Row],[Offered Salary]]&lt;$O$27,"Low",IF(Table3_1[[#This Row],[Offered Salary]]&gt;$O$28,"High",""))</f>
        <v/>
      </c>
      <c r="L6218" s="6">
        <f>((Table3_1[[#This Row],[Offered Salary]]-$O$25)/$O$26)</f>
        <v>1.3901806206699463</v>
      </c>
    </row>
    <row r="6219" spans="1:12" x14ac:dyDescent="0.3">
      <c r="A6219">
        <v>875630</v>
      </c>
      <c r="B6219" s="2">
        <v>41832</v>
      </c>
      <c r="C6219" s="3">
        <v>0.36226851851851855</v>
      </c>
      <c r="D6219" t="s">
        <v>31</v>
      </c>
      <c r="E6219" t="s">
        <v>27</v>
      </c>
      <c r="F6219" t="s">
        <v>20</v>
      </c>
      <c r="G6219" t="s">
        <v>2</v>
      </c>
      <c r="H6219">
        <v>92668</v>
      </c>
      <c r="I6219">
        <f>IF(Table3_1[[#This Row],[Status]]="Hired",1,0)</f>
        <v>1</v>
      </c>
      <c r="J6219" t="b">
        <f>OR((Table3_1[[#This Row],[Offered Salary]]&lt;$O$27),(Table3_1[[#This Row],[Offered Salary]]&gt;$O$28))</f>
        <v>0</v>
      </c>
      <c r="K6219" t="str">
        <f>IF(Table3_1[[#This Row],[Offered Salary]]&lt;$O$27,"Low",IF(Table3_1[[#This Row],[Offered Salary]]&gt;$O$28,"High",""))</f>
        <v/>
      </c>
      <c r="L6219" s="6">
        <f>((Table3_1[[#This Row],[Offered Salary]]-$O$25)/$O$26)</f>
        <v>1.4794685904888705</v>
      </c>
    </row>
    <row r="6220" spans="1:12" x14ac:dyDescent="0.3">
      <c r="A6220">
        <v>897030</v>
      </c>
      <c r="B6220" s="2">
        <v>41832</v>
      </c>
      <c r="C6220" s="3">
        <v>0.36296296296296299</v>
      </c>
      <c r="D6220" t="s">
        <v>31</v>
      </c>
      <c r="E6220" t="s">
        <v>27</v>
      </c>
      <c r="F6220" t="s">
        <v>20</v>
      </c>
      <c r="G6220" t="s">
        <v>2</v>
      </c>
      <c r="H6220">
        <v>88402</v>
      </c>
      <c r="I6220">
        <f>IF(Table3_1[[#This Row],[Status]]="Hired",1,0)</f>
        <v>1</v>
      </c>
      <c r="J6220" t="b">
        <f>OR((Table3_1[[#This Row],[Offered Salary]]&lt;$O$27),(Table3_1[[#This Row],[Offered Salary]]&gt;$O$28))</f>
        <v>0</v>
      </c>
      <c r="K6220" t="str">
        <f>IF(Table3_1[[#This Row],[Offered Salary]]&lt;$O$27,"Low",IF(Table3_1[[#This Row],[Offered Salary]]&gt;$O$28,"High",""))</f>
        <v/>
      </c>
      <c r="L6220" s="6">
        <f>((Table3_1[[#This Row],[Offered Salary]]-$O$25)/$O$26)</f>
        <v>1.3316027212157611</v>
      </c>
    </row>
    <row r="6221" spans="1:12" x14ac:dyDescent="0.3">
      <c r="A6221">
        <v>385372</v>
      </c>
      <c r="B6221" s="2">
        <v>41849</v>
      </c>
      <c r="C6221" s="3">
        <v>0.74940972222222224</v>
      </c>
      <c r="D6221" t="s">
        <v>30</v>
      </c>
      <c r="E6221" t="s">
        <v>29</v>
      </c>
      <c r="F6221" t="s">
        <v>20</v>
      </c>
      <c r="G6221" t="s">
        <v>2</v>
      </c>
      <c r="H6221">
        <v>90724</v>
      </c>
      <c r="I6221">
        <f>IF(Table3_1[[#This Row],[Status]]="Hired",1,0)</f>
        <v>0</v>
      </c>
      <c r="J6221" t="b">
        <f>OR((Table3_1[[#This Row],[Offered Salary]]&lt;$O$27),(Table3_1[[#This Row],[Offered Salary]]&gt;$O$28))</f>
        <v>0</v>
      </c>
      <c r="K6221" t="str">
        <f>IF(Table3_1[[#This Row],[Offered Salary]]&lt;$O$27,"Low",IF(Table3_1[[#This Row],[Offered Salary]]&gt;$O$28,"High",""))</f>
        <v/>
      </c>
      <c r="L6221" s="6">
        <f>((Table3_1[[#This Row],[Offered Salary]]-$O$25)/$O$26)</f>
        <v>1.4120866753770738</v>
      </c>
    </row>
    <row r="6222" spans="1:12" x14ac:dyDescent="0.3">
      <c r="A6222">
        <v>295764</v>
      </c>
      <c r="B6222" s="2">
        <v>41849</v>
      </c>
      <c r="C6222" s="3">
        <v>0.74971064814814814</v>
      </c>
      <c r="D6222" t="s">
        <v>31</v>
      </c>
      <c r="E6222" t="s">
        <v>27</v>
      </c>
      <c r="F6222" t="s">
        <v>20</v>
      </c>
      <c r="G6222" t="s">
        <v>2</v>
      </c>
      <c r="H6222">
        <v>18040</v>
      </c>
      <c r="I6222">
        <f>IF(Table3_1[[#This Row],[Status]]="Hired",1,0)</f>
        <v>1</v>
      </c>
      <c r="J6222" t="b">
        <f>OR((Table3_1[[#This Row],[Offered Salary]]&lt;$O$27),(Table3_1[[#This Row],[Offered Salary]]&gt;$O$28))</f>
        <v>0</v>
      </c>
      <c r="K6222" t="str">
        <f>IF(Table3_1[[#This Row],[Offered Salary]]&lt;$O$27,"Low",IF(Table3_1[[#This Row],[Offered Salary]]&gt;$O$28,"High",""))</f>
        <v/>
      </c>
      <c r="L6222" s="6">
        <f>((Table3_1[[#This Row],[Offered Salary]]-$O$25)/$O$26)</f>
        <v>-1.1072482618584356</v>
      </c>
    </row>
    <row r="6223" spans="1:12" x14ac:dyDescent="0.3">
      <c r="A6223">
        <v>732316</v>
      </c>
      <c r="B6223" s="2">
        <v>41849</v>
      </c>
      <c r="C6223" s="3">
        <v>0.75035879629629632</v>
      </c>
      <c r="D6223" t="s">
        <v>31</v>
      </c>
      <c r="E6223" t="s">
        <v>27</v>
      </c>
      <c r="F6223" t="s">
        <v>20</v>
      </c>
      <c r="G6223" t="s">
        <v>2</v>
      </c>
      <c r="H6223">
        <v>44858</v>
      </c>
      <c r="I6223">
        <f>IF(Table3_1[[#This Row],[Status]]="Hired",1,0)</f>
        <v>1</v>
      </c>
      <c r="J6223" t="b">
        <f>OR((Table3_1[[#This Row],[Offered Salary]]&lt;$O$27),(Table3_1[[#This Row],[Offered Salary]]&gt;$O$28))</f>
        <v>0</v>
      </c>
      <c r="K6223" t="str">
        <f>IF(Table3_1[[#This Row],[Offered Salary]]&lt;$O$27,"Low",IF(Table3_1[[#This Row],[Offered Salary]]&gt;$O$28,"High",""))</f>
        <v/>
      </c>
      <c r="L6223" s="6">
        <f>((Table3_1[[#This Row],[Offered Salary]]-$O$25)/$O$26)</f>
        <v>-0.17769671892213754</v>
      </c>
    </row>
    <row r="6224" spans="1:12" x14ac:dyDescent="0.3">
      <c r="A6224">
        <v>238780</v>
      </c>
      <c r="B6224" s="2">
        <v>41771</v>
      </c>
      <c r="C6224" s="3">
        <v>0.35489583333333335</v>
      </c>
      <c r="D6224" t="s">
        <v>31</v>
      </c>
      <c r="E6224" t="s">
        <v>29</v>
      </c>
      <c r="F6224" t="s">
        <v>17</v>
      </c>
      <c r="G6224" t="s">
        <v>10</v>
      </c>
      <c r="H6224">
        <v>8149</v>
      </c>
      <c r="I6224">
        <f>IF(Table3_1[[#This Row],[Status]]="Hired",1,0)</f>
        <v>1</v>
      </c>
      <c r="J6224" t="b">
        <f>OR((Table3_1[[#This Row],[Offered Salary]]&lt;$O$27),(Table3_1[[#This Row],[Offered Salary]]&gt;$O$28))</f>
        <v>1</v>
      </c>
      <c r="K6224" t="str">
        <f>IF(Table3_1[[#This Row],[Offered Salary]]&lt;$O$27,"Low",IF(Table3_1[[#This Row],[Offered Salary]]&gt;$O$28,"High",""))</f>
        <v>Low</v>
      </c>
      <c r="L6224" s="6">
        <f>((Table3_1[[#This Row],[Offered Salary]]-$O$25)/$O$26)</f>
        <v>-1.4500849503207716</v>
      </c>
    </row>
    <row r="6225" spans="1:12" x14ac:dyDescent="0.3">
      <c r="A6225">
        <v>486438</v>
      </c>
      <c r="B6225" s="2">
        <v>41771</v>
      </c>
      <c r="C6225" s="3">
        <v>0.35675925925925928</v>
      </c>
      <c r="D6225" t="s">
        <v>31</v>
      </c>
      <c r="E6225" t="s">
        <v>27</v>
      </c>
      <c r="F6225" t="s">
        <v>17</v>
      </c>
      <c r="G6225" t="s">
        <v>10</v>
      </c>
      <c r="H6225">
        <v>39748</v>
      </c>
      <c r="I6225">
        <f>IF(Table3_1[[#This Row],[Status]]="Hired",1,0)</f>
        <v>1</v>
      </c>
      <c r="J6225" t="b">
        <f>OR((Table3_1[[#This Row],[Offered Salary]]&lt;$O$27),(Table3_1[[#This Row],[Offered Salary]]&gt;$O$28))</f>
        <v>0</v>
      </c>
      <c r="K6225" t="str">
        <f>IF(Table3_1[[#This Row],[Offered Salary]]&lt;$O$27,"Low",IF(Table3_1[[#This Row],[Offered Salary]]&gt;$O$28,"High",""))</f>
        <v/>
      </c>
      <c r="L6225" s="6">
        <f>((Table3_1[[#This Row],[Offered Salary]]-$O$25)/$O$26)</f>
        <v>-0.35481687644337268</v>
      </c>
    </row>
    <row r="6226" spans="1:12" x14ac:dyDescent="0.3">
      <c r="A6226">
        <v>781085</v>
      </c>
      <c r="B6226" s="2">
        <v>41792</v>
      </c>
      <c r="C6226" s="3">
        <v>0.37259259259259259</v>
      </c>
      <c r="D6226" t="s">
        <v>31</v>
      </c>
      <c r="E6226" t="s">
        <v>27</v>
      </c>
      <c r="F6226" t="s">
        <v>17</v>
      </c>
      <c r="G6226" t="s">
        <v>2</v>
      </c>
      <c r="H6226">
        <v>9877</v>
      </c>
      <c r="I6226">
        <f>IF(Table3_1[[#This Row],[Status]]="Hired",1,0)</f>
        <v>1</v>
      </c>
      <c r="J6226" t="b">
        <f>OR((Table3_1[[#This Row],[Offered Salary]]&lt;$O$27),(Table3_1[[#This Row],[Offered Salary]]&gt;$O$28))</f>
        <v>1</v>
      </c>
      <c r="K6226" t="str">
        <f>IF(Table3_1[[#This Row],[Offered Salary]]&lt;$O$27,"Low",IF(Table3_1[[#This Row],[Offered Salary]]&gt;$O$28,"High",""))</f>
        <v>Low</v>
      </c>
      <c r="L6226" s="6">
        <f>((Table3_1[[#This Row],[Offered Salary]]-$O$25)/$O$26)</f>
        <v>-1.3901899146658412</v>
      </c>
    </row>
    <row r="6227" spans="1:12" x14ac:dyDescent="0.3">
      <c r="A6227">
        <v>160306</v>
      </c>
      <c r="B6227" s="2">
        <v>41801</v>
      </c>
      <c r="C6227" s="3">
        <v>5.2824074074074072E-2</v>
      </c>
      <c r="D6227" t="s">
        <v>31</v>
      </c>
      <c r="E6227" t="s">
        <v>27</v>
      </c>
      <c r="F6227" t="s">
        <v>17</v>
      </c>
      <c r="G6227" t="s">
        <v>2</v>
      </c>
      <c r="H6227">
        <v>71235</v>
      </c>
      <c r="I6227">
        <f>IF(Table3_1[[#This Row],[Status]]="Hired",1,0)</f>
        <v>1</v>
      </c>
      <c r="J6227" t="b">
        <f>OR((Table3_1[[#This Row],[Offered Salary]]&lt;$O$27),(Table3_1[[#This Row],[Offered Salary]]&gt;$O$28))</f>
        <v>0</v>
      </c>
      <c r="K6227" t="str">
        <f>IF(Table3_1[[#This Row],[Offered Salary]]&lt;$O$27,"Low",IF(Table3_1[[#This Row],[Offered Salary]]&gt;$O$28,"High",""))</f>
        <v/>
      </c>
      <c r="L6227" s="6">
        <f>((Table3_1[[#This Row],[Offered Salary]]-$O$25)/$O$26)</f>
        <v>0.73656911178972517</v>
      </c>
    </row>
    <row r="6228" spans="1:12" x14ac:dyDescent="0.3">
      <c r="A6228">
        <v>543489</v>
      </c>
      <c r="B6228" s="2">
        <v>41801</v>
      </c>
      <c r="C6228" s="3">
        <v>5.3877314814814815E-2</v>
      </c>
      <c r="D6228" t="s">
        <v>31</v>
      </c>
      <c r="E6228" t="s">
        <v>29</v>
      </c>
      <c r="F6228" t="s">
        <v>17</v>
      </c>
      <c r="G6228" t="s">
        <v>2</v>
      </c>
      <c r="H6228">
        <v>98424</v>
      </c>
      <c r="I6228">
        <f>IF(Table3_1[[#This Row],[Status]]="Hired",1,0)</f>
        <v>1</v>
      </c>
      <c r="J6228" t="b">
        <f>OR((Table3_1[[#This Row],[Offered Salary]]&lt;$O$27),(Table3_1[[#This Row],[Offered Salary]]&gt;$O$28))</f>
        <v>0</v>
      </c>
      <c r="K6228" t="str">
        <f>IF(Table3_1[[#This Row],[Offered Salary]]&lt;$O$27,"Low",IF(Table3_1[[#This Row],[Offered Salary]]&gt;$O$28,"High",""))</f>
        <v/>
      </c>
      <c r="L6228" s="6">
        <f>((Table3_1[[#This Row],[Offered Salary]]-$O$25)/$O$26)</f>
        <v>1.6789800634227705</v>
      </c>
    </row>
    <row r="6229" spans="1:12" x14ac:dyDescent="0.3">
      <c r="A6229">
        <v>850447</v>
      </c>
      <c r="B6229" s="2">
        <v>41801</v>
      </c>
      <c r="C6229" s="3">
        <v>5.4282407407407404E-2</v>
      </c>
      <c r="D6229" t="s">
        <v>31</v>
      </c>
      <c r="E6229" t="s">
        <v>27</v>
      </c>
      <c r="F6229" t="s">
        <v>17</v>
      </c>
      <c r="G6229" t="s">
        <v>2</v>
      </c>
      <c r="H6229">
        <v>4243</v>
      </c>
      <c r="I6229">
        <f>IF(Table3_1[[#This Row],[Status]]="Hired",1,0)</f>
        <v>1</v>
      </c>
      <c r="J6229" t="b">
        <f>OR((Table3_1[[#This Row],[Offered Salary]]&lt;$O$27),(Table3_1[[#This Row],[Offered Salary]]&gt;$O$28))</f>
        <v>1</v>
      </c>
      <c r="K6229" t="str">
        <f>IF(Table3_1[[#This Row],[Offered Salary]]&lt;$O$27,"Low",IF(Table3_1[[#This Row],[Offered Salary]]&gt;$O$28,"High",""))</f>
        <v>Low</v>
      </c>
      <c r="L6229" s="6">
        <f>((Table3_1[[#This Row],[Offered Salary]]-$O$25)/$O$26)</f>
        <v>-1.5854726871657705</v>
      </c>
    </row>
    <row r="6230" spans="1:12" x14ac:dyDescent="0.3">
      <c r="A6230">
        <v>535574</v>
      </c>
      <c r="B6230" s="2">
        <v>41803</v>
      </c>
      <c r="C6230" s="3">
        <v>0.4934027777777778</v>
      </c>
      <c r="D6230" t="s">
        <v>31</v>
      </c>
      <c r="E6230" t="s">
        <v>27</v>
      </c>
      <c r="F6230" t="s">
        <v>17</v>
      </c>
      <c r="G6230" t="s">
        <v>2</v>
      </c>
      <c r="H6230">
        <v>36156</v>
      </c>
      <c r="I6230">
        <f>IF(Table3_1[[#This Row],[Status]]="Hired",1,0)</f>
        <v>1</v>
      </c>
      <c r="J6230" t="b">
        <f>OR((Table3_1[[#This Row],[Offered Salary]]&lt;$O$27),(Table3_1[[#This Row],[Offered Salary]]&gt;$O$28))</f>
        <v>0</v>
      </c>
      <c r="K6230" t="str">
        <f>IF(Table3_1[[#This Row],[Offered Salary]]&lt;$O$27,"Low",IF(Table3_1[[#This Row],[Offered Salary]]&gt;$O$28,"High",""))</f>
        <v/>
      </c>
      <c r="L6230" s="6">
        <f>((Table3_1[[#This Row],[Offered Salary]]-$O$25)/$O$26)</f>
        <v>-0.47932090889274181</v>
      </c>
    </row>
    <row r="6231" spans="1:12" x14ac:dyDescent="0.3">
      <c r="A6231">
        <v>350361</v>
      </c>
      <c r="B6231" s="2">
        <v>41810</v>
      </c>
      <c r="C6231" s="3">
        <v>0.31420138888888888</v>
      </c>
      <c r="D6231" t="s">
        <v>31</v>
      </c>
      <c r="E6231" t="s">
        <v>29</v>
      </c>
      <c r="F6231" t="s">
        <v>17</v>
      </c>
      <c r="G6231" t="s">
        <v>2</v>
      </c>
      <c r="H6231">
        <v>73640</v>
      </c>
      <c r="I6231">
        <f>IF(Table3_1[[#This Row],[Status]]="Hired",1,0)</f>
        <v>1</v>
      </c>
      <c r="J6231" t="b">
        <f>OR((Table3_1[[#This Row],[Offered Salary]]&lt;$O$27),(Table3_1[[#This Row],[Offered Salary]]&gt;$O$28))</f>
        <v>0</v>
      </c>
      <c r="K6231" t="str">
        <f>IF(Table3_1[[#This Row],[Offered Salary]]&lt;$O$27,"Low",IF(Table3_1[[#This Row],[Offered Salary]]&gt;$O$28,"High",""))</f>
        <v/>
      </c>
      <c r="L6231" s="6">
        <f>((Table3_1[[#This Row],[Offered Salary]]-$O$25)/$O$26)</f>
        <v>0.81992996870529666</v>
      </c>
    </row>
    <row r="6232" spans="1:12" x14ac:dyDescent="0.3">
      <c r="A6232">
        <v>381800</v>
      </c>
      <c r="B6232" s="2">
        <v>41810</v>
      </c>
      <c r="C6232" s="3">
        <v>0.31354166666666666</v>
      </c>
      <c r="D6232" t="s">
        <v>30</v>
      </c>
      <c r="E6232" t="s">
        <v>29</v>
      </c>
      <c r="F6232" t="s">
        <v>17</v>
      </c>
      <c r="G6232" t="s">
        <v>2</v>
      </c>
      <c r="H6232">
        <v>17631</v>
      </c>
      <c r="I6232">
        <f>IF(Table3_1[[#This Row],[Status]]="Hired",1,0)</f>
        <v>0</v>
      </c>
      <c r="J6232" t="b">
        <f>OR((Table3_1[[#This Row],[Offered Salary]]&lt;$O$27),(Table3_1[[#This Row],[Offered Salary]]&gt;$O$28))</f>
        <v>0</v>
      </c>
      <c r="K6232" t="str">
        <f>IF(Table3_1[[#This Row],[Offered Salary]]&lt;$O$27,"Low",IF(Table3_1[[#This Row],[Offered Salary]]&gt;$O$28,"High",""))</f>
        <v/>
      </c>
      <c r="L6232" s="6">
        <f>((Table3_1[[#This Row],[Offered Salary]]-$O$25)/$O$26)</f>
        <v>-1.1214248067559278</v>
      </c>
    </row>
    <row r="6233" spans="1:12" x14ac:dyDescent="0.3">
      <c r="A6233">
        <v>688882</v>
      </c>
      <c r="B6233" s="2">
        <v>41787</v>
      </c>
      <c r="C6233" s="3">
        <v>0.44542824074074072</v>
      </c>
      <c r="D6233" t="s">
        <v>31</v>
      </c>
      <c r="E6233" t="s">
        <v>27</v>
      </c>
      <c r="F6233" t="s">
        <v>12</v>
      </c>
      <c r="G6233" t="s">
        <v>4</v>
      </c>
      <c r="H6233">
        <v>48959</v>
      </c>
      <c r="I6233">
        <f>IF(Table3_1[[#This Row],[Status]]="Hired",1,0)</f>
        <v>1</v>
      </c>
      <c r="J6233" t="b">
        <f>OR((Table3_1[[#This Row],[Offered Salary]]&lt;$O$27),(Table3_1[[#This Row],[Offered Salary]]&gt;$O$28))</f>
        <v>0</v>
      </c>
      <c r="K6233" t="str">
        <f>IF(Table3_1[[#This Row],[Offered Salary]]&lt;$O$27,"Low",IF(Table3_1[[#This Row],[Offered Salary]]&gt;$O$28,"High",""))</f>
        <v/>
      </c>
      <c r="L6233" s="6">
        <f>((Table3_1[[#This Row],[Offered Salary]]-$O$25)/$O$26)</f>
        <v>-3.5549993678578799E-2</v>
      </c>
    </row>
    <row r="6234" spans="1:12" x14ac:dyDescent="0.3">
      <c r="A6234">
        <v>767512</v>
      </c>
      <c r="B6234" s="2">
        <v>41787</v>
      </c>
      <c r="C6234" s="3">
        <v>0.44579861111111113</v>
      </c>
      <c r="D6234" t="s">
        <v>31</v>
      </c>
      <c r="E6234" t="s">
        <v>27</v>
      </c>
      <c r="F6234" t="s">
        <v>12</v>
      </c>
      <c r="G6234" t="s">
        <v>4</v>
      </c>
      <c r="H6234">
        <v>72651</v>
      </c>
      <c r="I6234">
        <f>IF(Table3_1[[#This Row],[Status]]="Hired",1,0)</f>
        <v>1</v>
      </c>
      <c r="J6234" t="b">
        <f>OR((Table3_1[[#This Row],[Offered Salary]]&lt;$O$27),(Table3_1[[#This Row],[Offered Salary]]&gt;$O$28))</f>
        <v>0</v>
      </c>
      <c r="K6234" t="str">
        <f>IF(Table3_1[[#This Row],[Offered Salary]]&lt;$O$27,"Low",IF(Table3_1[[#This Row],[Offered Salary]]&gt;$O$28,"High",""))</f>
        <v/>
      </c>
      <c r="L6234" s="6">
        <f>((Table3_1[[#This Row],[Offered Salary]]-$O$25)/$O$26)</f>
        <v>0.78564976600695979</v>
      </c>
    </row>
    <row r="6235" spans="1:12" x14ac:dyDescent="0.3">
      <c r="A6235">
        <v>119333</v>
      </c>
      <c r="B6235" s="2">
        <v>41787</v>
      </c>
      <c r="C6235" s="3">
        <v>0.44716435185185183</v>
      </c>
      <c r="D6235" t="s">
        <v>31</v>
      </c>
      <c r="E6235" t="s">
        <v>29</v>
      </c>
      <c r="F6235" t="s">
        <v>12</v>
      </c>
      <c r="G6235" t="s">
        <v>4</v>
      </c>
      <c r="H6235">
        <v>97293</v>
      </c>
      <c r="I6235">
        <f>IF(Table3_1[[#This Row],[Status]]="Hired",1,0)</f>
        <v>1</v>
      </c>
      <c r="J6235" t="b">
        <f>OR((Table3_1[[#This Row],[Offered Salary]]&lt;$O$27),(Table3_1[[#This Row],[Offered Salary]]&gt;$O$28))</f>
        <v>0</v>
      </c>
      <c r="K6235" t="str">
        <f>IF(Table3_1[[#This Row],[Offered Salary]]&lt;$O$27,"Low",IF(Table3_1[[#This Row],[Offered Salary]]&gt;$O$28,"High",""))</f>
        <v/>
      </c>
      <c r="L6235" s="6">
        <f>((Table3_1[[#This Row],[Offered Salary]]-$O$25)/$O$26)</f>
        <v>1.6397779307111233</v>
      </c>
    </row>
    <row r="6236" spans="1:12" x14ac:dyDescent="0.3">
      <c r="A6236">
        <v>915359</v>
      </c>
      <c r="B6236" s="2">
        <v>41787</v>
      </c>
      <c r="C6236" s="3">
        <v>0.44787037037037036</v>
      </c>
      <c r="D6236" t="s">
        <v>31</v>
      </c>
      <c r="E6236" t="s">
        <v>27</v>
      </c>
      <c r="F6236" t="s">
        <v>12</v>
      </c>
      <c r="G6236" t="s">
        <v>4</v>
      </c>
      <c r="H6236">
        <v>5280</v>
      </c>
      <c r="I6236">
        <f>IF(Table3_1[[#This Row],[Status]]="Hired",1,0)</f>
        <v>1</v>
      </c>
      <c r="J6236" t="b">
        <f>OR((Table3_1[[#This Row],[Offered Salary]]&lt;$O$27),(Table3_1[[#This Row],[Offered Salary]]&gt;$O$28))</f>
        <v>1</v>
      </c>
      <c r="K6236" t="str">
        <f>IF(Table3_1[[#This Row],[Offered Salary]]&lt;$O$27,"Low",IF(Table3_1[[#This Row],[Offered Salary]]&gt;$O$28,"High",""))</f>
        <v>Low</v>
      </c>
      <c r="L6236" s="6">
        <f>((Table3_1[[#This Row],[Offered Salary]]-$O$25)/$O$26)</f>
        <v>-1.5495287334770187</v>
      </c>
    </row>
    <row r="6237" spans="1:12" x14ac:dyDescent="0.3">
      <c r="A6237">
        <v>787255</v>
      </c>
      <c r="B6237" s="2">
        <v>41788</v>
      </c>
      <c r="C6237" s="3">
        <v>0.79743055555555553</v>
      </c>
      <c r="D6237" t="s">
        <v>31</v>
      </c>
      <c r="E6237" t="s">
        <v>27</v>
      </c>
      <c r="F6237" t="s">
        <v>12</v>
      </c>
      <c r="G6237" t="s">
        <v>4</v>
      </c>
      <c r="H6237">
        <v>84530</v>
      </c>
      <c r="I6237">
        <f>IF(Table3_1[[#This Row],[Status]]="Hired",1,0)</f>
        <v>1</v>
      </c>
      <c r="J6237" t="b">
        <f>OR((Table3_1[[#This Row],[Offered Salary]]&lt;$O$27),(Table3_1[[#This Row],[Offered Salary]]&gt;$O$28))</f>
        <v>0</v>
      </c>
      <c r="K6237" t="str">
        <f>IF(Table3_1[[#This Row],[Offered Salary]]&lt;$O$27,"Low",IF(Table3_1[[#This Row],[Offered Salary]]&gt;$O$28,"High",""))</f>
        <v/>
      </c>
      <c r="L6237" s="6">
        <f>((Table3_1[[#This Row],[Offered Salary]]-$O$25)/$O$26)</f>
        <v>1.1973934746556392</v>
      </c>
    </row>
    <row r="6238" spans="1:12" x14ac:dyDescent="0.3">
      <c r="A6238">
        <v>670473</v>
      </c>
      <c r="B6238" s="2">
        <v>41788</v>
      </c>
      <c r="C6238" s="3">
        <v>0.80091435185185189</v>
      </c>
      <c r="D6238" t="s">
        <v>31</v>
      </c>
      <c r="E6238" t="s">
        <v>29</v>
      </c>
      <c r="F6238" t="s">
        <v>12</v>
      </c>
      <c r="G6238" t="s">
        <v>4</v>
      </c>
      <c r="H6238">
        <v>64888</v>
      </c>
      <c r="I6238">
        <f>IF(Table3_1[[#This Row],[Status]]="Hired",1,0)</f>
        <v>1</v>
      </c>
      <c r="J6238" t="b">
        <f>OR((Table3_1[[#This Row],[Offered Salary]]&lt;$O$27),(Table3_1[[#This Row],[Offered Salary]]&gt;$O$28))</f>
        <v>0</v>
      </c>
      <c r="K6238" t="str">
        <f>IF(Table3_1[[#This Row],[Offered Salary]]&lt;$O$27,"Low",IF(Table3_1[[#This Row],[Offered Salary]]&gt;$O$28,"High",""))</f>
        <v/>
      </c>
      <c r="L6238" s="6">
        <f>((Table3_1[[#This Row],[Offered Salary]]-$O$25)/$O$26)</f>
        <v>0.51657270478634376</v>
      </c>
    </row>
    <row r="6239" spans="1:12" x14ac:dyDescent="0.3">
      <c r="A6239">
        <v>857773</v>
      </c>
      <c r="B6239" s="2">
        <v>41806</v>
      </c>
      <c r="C6239" s="3">
        <v>0.78567129629629628</v>
      </c>
      <c r="D6239" t="s">
        <v>31</v>
      </c>
      <c r="E6239" t="s">
        <v>27</v>
      </c>
      <c r="F6239" t="s">
        <v>12</v>
      </c>
      <c r="G6239" t="s">
        <v>4</v>
      </c>
      <c r="H6239">
        <v>33458</v>
      </c>
      <c r="I6239">
        <f>IF(Table3_1[[#This Row],[Status]]="Hired",1,0)</f>
        <v>1</v>
      </c>
      <c r="J6239" t="b">
        <f>OR((Table3_1[[#This Row],[Offered Salary]]&lt;$O$27),(Table3_1[[#This Row],[Offered Salary]]&gt;$O$28))</f>
        <v>0</v>
      </c>
      <c r="K6239" t="str">
        <f>IF(Table3_1[[#This Row],[Offered Salary]]&lt;$O$27,"Low",IF(Table3_1[[#This Row],[Offered Salary]]&gt;$O$28,"High",""))</f>
        <v/>
      </c>
      <c r="L6239" s="6">
        <f>((Table3_1[[#This Row],[Offered Salary]]-$O$25)/$O$26)</f>
        <v>-0.5728375791456366</v>
      </c>
    </row>
    <row r="6240" spans="1:12" x14ac:dyDescent="0.3">
      <c r="A6240">
        <v>409904</v>
      </c>
      <c r="B6240" s="2">
        <v>41793</v>
      </c>
      <c r="C6240" s="3">
        <v>0.22093750000000001</v>
      </c>
      <c r="D6240" t="s">
        <v>31</v>
      </c>
      <c r="E6240" t="s">
        <v>27</v>
      </c>
      <c r="F6240" t="s">
        <v>18</v>
      </c>
      <c r="G6240" t="s">
        <v>10</v>
      </c>
      <c r="H6240">
        <v>73859</v>
      </c>
      <c r="I6240">
        <f>IF(Table3_1[[#This Row],[Status]]="Hired",1,0)</f>
        <v>1</v>
      </c>
      <c r="J6240" t="b">
        <f>OR((Table3_1[[#This Row],[Offered Salary]]&lt;$O$27),(Table3_1[[#This Row],[Offered Salary]]&gt;$O$28))</f>
        <v>0</v>
      </c>
      <c r="K6240" t="str">
        <f>IF(Table3_1[[#This Row],[Offered Salary]]&lt;$O$27,"Low",IF(Table3_1[[#This Row],[Offered Salary]]&gt;$O$28,"High",""))</f>
        <v/>
      </c>
      <c r="L6240" s="6">
        <f>((Table3_1[[#This Row],[Offered Salary]]-$O$25)/$O$26)</f>
        <v>0.82752083259906395</v>
      </c>
    </row>
    <row r="6241" spans="1:12" x14ac:dyDescent="0.3">
      <c r="A6241">
        <v>765785</v>
      </c>
      <c r="B6241" s="2">
        <v>41801</v>
      </c>
      <c r="C6241" s="3">
        <v>0.79262731481481485</v>
      </c>
      <c r="D6241" t="s">
        <v>31</v>
      </c>
      <c r="E6241" t="s">
        <v>27</v>
      </c>
      <c r="F6241" t="s">
        <v>18</v>
      </c>
      <c r="G6241" t="s">
        <v>10</v>
      </c>
      <c r="H6241">
        <v>32102</v>
      </c>
      <c r="I6241">
        <f>IF(Table3_1[[#This Row],[Status]]="Hired",1,0)</f>
        <v>1</v>
      </c>
      <c r="J6241" t="b">
        <f>OR((Table3_1[[#This Row],[Offered Salary]]&lt;$O$27),(Table3_1[[#This Row],[Offered Salary]]&gt;$O$28))</f>
        <v>0</v>
      </c>
      <c r="K6241" t="str">
        <f>IF(Table3_1[[#This Row],[Offered Salary]]&lt;$O$27,"Low",IF(Table3_1[[#This Row],[Offered Salary]]&gt;$O$28,"High",""))</f>
        <v/>
      </c>
      <c r="L6241" s="6">
        <f>((Table3_1[[#This Row],[Offered Salary]]-$O$25)/$O$26)</f>
        <v>-0.61983854462485277</v>
      </c>
    </row>
    <row r="6242" spans="1:12" x14ac:dyDescent="0.3">
      <c r="A6242">
        <v>488225</v>
      </c>
      <c r="B6242" s="2">
        <v>41803</v>
      </c>
      <c r="C6242" s="3">
        <v>0.68670138888888888</v>
      </c>
      <c r="D6242" t="s">
        <v>31</v>
      </c>
      <c r="E6242" t="s">
        <v>27</v>
      </c>
      <c r="F6242" t="s">
        <v>18</v>
      </c>
      <c r="G6242" t="s">
        <v>10</v>
      </c>
      <c r="H6242">
        <v>57786</v>
      </c>
      <c r="I6242">
        <f>IF(Table3_1[[#This Row],[Status]]="Hired",1,0)</f>
        <v>1</v>
      </c>
      <c r="J6242" t="b">
        <f>OR((Table3_1[[#This Row],[Offered Salary]]&lt;$O$27),(Table3_1[[#This Row],[Offered Salary]]&gt;$O$28))</f>
        <v>0</v>
      </c>
      <c r="K6242" t="str">
        <f>IF(Table3_1[[#This Row],[Offered Salary]]&lt;$O$27,"Low",IF(Table3_1[[#This Row],[Offered Salary]]&gt;$O$28,"High",""))</f>
        <v/>
      </c>
      <c r="L6242" s="6">
        <f>((Table3_1[[#This Row],[Offered Salary]]-$O$25)/$O$26)</f>
        <v>0.27040688116289718</v>
      </c>
    </row>
    <row r="6243" spans="1:12" x14ac:dyDescent="0.3">
      <c r="A6243">
        <v>631107</v>
      </c>
      <c r="B6243" s="2">
        <v>41803</v>
      </c>
      <c r="C6243" s="3">
        <v>0.68774305555555559</v>
      </c>
      <c r="D6243" t="s">
        <v>31</v>
      </c>
      <c r="E6243" t="s">
        <v>27</v>
      </c>
      <c r="F6243" t="s">
        <v>18</v>
      </c>
      <c r="G6243" t="s">
        <v>10</v>
      </c>
      <c r="H6243">
        <v>21177</v>
      </c>
      <c r="I6243">
        <f>IF(Table3_1[[#This Row],[Status]]="Hired",1,0)</f>
        <v>1</v>
      </c>
      <c r="J6243" t="b">
        <f>OR((Table3_1[[#This Row],[Offered Salary]]&lt;$O$27),(Table3_1[[#This Row],[Offered Salary]]&gt;$O$28))</f>
        <v>0</v>
      </c>
      <c r="K6243" t="str">
        <f>IF(Table3_1[[#This Row],[Offered Salary]]&lt;$O$27,"Low",IF(Table3_1[[#This Row],[Offered Salary]]&gt;$O$28,"High",""))</f>
        <v/>
      </c>
      <c r="L6243" s="6">
        <f>((Table3_1[[#This Row],[Offered Salary]]-$O$25)/$O$26)</f>
        <v>-0.99851520233903945</v>
      </c>
    </row>
    <row r="6244" spans="1:12" x14ac:dyDescent="0.3">
      <c r="A6244">
        <v>354992</v>
      </c>
      <c r="B6244" s="2">
        <v>41881</v>
      </c>
      <c r="C6244" s="3">
        <v>0.62465277777777772</v>
      </c>
      <c r="D6244" t="s">
        <v>31</v>
      </c>
      <c r="E6244" t="s">
        <v>27</v>
      </c>
      <c r="F6244" t="s">
        <v>20</v>
      </c>
      <c r="G6244" t="s">
        <v>4</v>
      </c>
      <c r="H6244">
        <v>4846</v>
      </c>
      <c r="I6244">
        <f>IF(Table3_1[[#This Row],[Status]]="Hired",1,0)</f>
        <v>1</v>
      </c>
      <c r="J6244" t="b">
        <f>OR((Table3_1[[#This Row],[Offered Salary]]&lt;$O$27),(Table3_1[[#This Row],[Offered Salary]]&gt;$O$28))</f>
        <v>1</v>
      </c>
      <c r="K6244" t="str">
        <f>IF(Table3_1[[#This Row],[Offered Salary]]&lt;$O$27,"Low",IF(Table3_1[[#This Row],[Offered Salary]]&gt;$O$28,"High",""))</f>
        <v>Low</v>
      </c>
      <c r="L6244" s="6">
        <f>((Table3_1[[#This Row],[Offered Salary]]-$O$25)/$O$26)</f>
        <v>-1.5645718153486854</v>
      </c>
    </row>
    <row r="6245" spans="1:12" x14ac:dyDescent="0.3">
      <c r="A6245">
        <v>55660</v>
      </c>
      <c r="B6245" s="2">
        <v>41785</v>
      </c>
      <c r="C6245" s="3">
        <v>0.62201388888888887</v>
      </c>
      <c r="D6245" t="s">
        <v>31</v>
      </c>
      <c r="E6245" t="s">
        <v>27</v>
      </c>
      <c r="F6245" t="s">
        <v>20</v>
      </c>
      <c r="G6245" t="s">
        <v>4</v>
      </c>
      <c r="H6245">
        <v>84360</v>
      </c>
      <c r="I6245">
        <f>IF(Table3_1[[#This Row],[Status]]="Hired",1,0)</f>
        <v>1</v>
      </c>
      <c r="J6245" t="b">
        <f>OR((Table3_1[[#This Row],[Offered Salary]]&lt;$O$27),(Table3_1[[#This Row],[Offered Salary]]&gt;$O$28))</f>
        <v>0</v>
      </c>
      <c r="K6245" t="str">
        <f>IF(Table3_1[[#This Row],[Offered Salary]]&lt;$O$27,"Low",IF(Table3_1[[#This Row],[Offered Salary]]&gt;$O$28,"High",""))</f>
        <v/>
      </c>
      <c r="L6245" s="6">
        <f>((Table3_1[[#This Row],[Offered Salary]]-$O$25)/$O$26)</f>
        <v>1.1915010232312537</v>
      </c>
    </row>
    <row r="6246" spans="1:12" x14ac:dyDescent="0.3">
      <c r="A6246">
        <v>20775</v>
      </c>
      <c r="B6246" s="2">
        <v>41788</v>
      </c>
      <c r="C6246" s="3">
        <v>0.68006944444444439</v>
      </c>
      <c r="D6246" t="s">
        <v>31</v>
      </c>
      <c r="E6246" t="s">
        <v>29</v>
      </c>
      <c r="F6246" t="s">
        <v>20</v>
      </c>
      <c r="G6246" t="s">
        <v>4</v>
      </c>
      <c r="H6246">
        <v>75404</v>
      </c>
      <c r="I6246">
        <f>IF(Table3_1[[#This Row],[Status]]="Hired",1,0)</f>
        <v>1</v>
      </c>
      <c r="J6246" t="b">
        <f>OR((Table3_1[[#This Row],[Offered Salary]]&lt;$O$27),(Table3_1[[#This Row],[Offered Salary]]&gt;$O$28))</f>
        <v>0</v>
      </c>
      <c r="K6246" t="str">
        <f>IF(Table3_1[[#This Row],[Offered Salary]]&lt;$O$27,"Low",IF(Table3_1[[#This Row],[Offered Salary]]&gt;$O$28,"High",""))</f>
        <v/>
      </c>
      <c r="L6246" s="6">
        <f>((Table3_1[[#This Row],[Offered Salary]]-$O$25)/$O$26)</f>
        <v>0.88107281760303813</v>
      </c>
    </row>
    <row r="6247" spans="1:12" x14ac:dyDescent="0.3">
      <c r="A6247">
        <v>102520</v>
      </c>
      <c r="B6247" s="2">
        <v>41788</v>
      </c>
      <c r="C6247" s="3">
        <v>0.6816550925925926</v>
      </c>
      <c r="D6247" t="s">
        <v>31</v>
      </c>
      <c r="E6247" t="s">
        <v>27</v>
      </c>
      <c r="F6247" t="s">
        <v>20</v>
      </c>
      <c r="G6247" t="s">
        <v>4</v>
      </c>
      <c r="H6247">
        <v>71906</v>
      </c>
      <c r="I6247">
        <f>IF(Table3_1[[#This Row],[Status]]="Hired",1,0)</f>
        <v>1</v>
      </c>
      <c r="J6247" t="b">
        <f>OR((Table3_1[[#This Row],[Offered Salary]]&lt;$O$27),(Table3_1[[#This Row],[Offered Salary]]&gt;$O$28))</f>
        <v>0</v>
      </c>
      <c r="K6247" t="str">
        <f>IF(Table3_1[[#This Row],[Offered Salary]]&lt;$O$27,"Low",IF(Table3_1[[#This Row],[Offered Salary]]&gt;$O$28,"High",""))</f>
        <v/>
      </c>
      <c r="L6247" s="6">
        <f>((Table3_1[[#This Row],[Offered Salary]]-$O$25)/$O$26)</f>
        <v>0.75982696417656448</v>
      </c>
    </row>
    <row r="6248" spans="1:12" x14ac:dyDescent="0.3">
      <c r="A6248">
        <v>364734</v>
      </c>
      <c r="B6248" s="2">
        <v>41790</v>
      </c>
      <c r="C6248" s="3">
        <v>0.34708333333333335</v>
      </c>
      <c r="D6248" t="s">
        <v>31</v>
      </c>
      <c r="E6248" t="s">
        <v>29</v>
      </c>
      <c r="F6248" t="s">
        <v>20</v>
      </c>
      <c r="G6248" t="s">
        <v>1</v>
      </c>
      <c r="H6248">
        <v>88244</v>
      </c>
      <c r="I6248">
        <f>IF(Table3_1[[#This Row],[Status]]="Hired",1,0)</f>
        <v>1</v>
      </c>
      <c r="J6248" t="b">
        <f>OR((Table3_1[[#This Row],[Offered Salary]]&lt;$O$27),(Table3_1[[#This Row],[Offered Salary]]&gt;$O$28))</f>
        <v>0</v>
      </c>
      <c r="K6248" t="str">
        <f>IF(Table3_1[[#This Row],[Offered Salary]]&lt;$O$27,"Low",IF(Table3_1[[#This Row],[Offered Salary]]&gt;$O$28,"High",""))</f>
        <v/>
      </c>
      <c r="L6248" s="6">
        <f>((Table3_1[[#This Row],[Offered Salary]]-$O$25)/$O$26)</f>
        <v>1.3261262075389793</v>
      </c>
    </row>
    <row r="6249" spans="1:12" x14ac:dyDescent="0.3">
      <c r="A6249">
        <v>727428</v>
      </c>
      <c r="B6249" s="2">
        <v>41790</v>
      </c>
      <c r="C6249" s="3">
        <v>0.34841435185185188</v>
      </c>
      <c r="D6249" t="s">
        <v>31</v>
      </c>
      <c r="E6249" t="s">
        <v>27</v>
      </c>
      <c r="F6249" t="s">
        <v>20</v>
      </c>
      <c r="G6249" t="s">
        <v>1</v>
      </c>
      <c r="H6249">
        <v>84631</v>
      </c>
      <c r="I6249">
        <f>IF(Table3_1[[#This Row],[Status]]="Hired",1,0)</f>
        <v>1</v>
      </c>
      <c r="J6249" t="b">
        <f>OR((Table3_1[[#This Row],[Offered Salary]]&lt;$O$27),(Table3_1[[#This Row],[Offered Salary]]&gt;$O$28))</f>
        <v>0</v>
      </c>
      <c r="K6249" t="str">
        <f>IF(Table3_1[[#This Row],[Offered Salary]]&lt;$O$27,"Low",IF(Table3_1[[#This Row],[Offered Salary]]&gt;$O$28,"High",""))</f>
        <v/>
      </c>
      <c r="L6249" s="6">
        <f>((Table3_1[[#This Row],[Offered Salary]]-$O$25)/$O$26)</f>
        <v>1.2008942840313035</v>
      </c>
    </row>
    <row r="6250" spans="1:12" x14ac:dyDescent="0.3">
      <c r="A6250">
        <v>391358</v>
      </c>
      <c r="B6250" s="2">
        <v>41801</v>
      </c>
      <c r="C6250" s="3">
        <v>0.49115740740740743</v>
      </c>
      <c r="D6250" t="s">
        <v>31</v>
      </c>
      <c r="E6250" t="s">
        <v>27</v>
      </c>
      <c r="F6250" t="s">
        <v>20</v>
      </c>
      <c r="G6250" t="s">
        <v>4</v>
      </c>
      <c r="H6250">
        <v>59948</v>
      </c>
      <c r="I6250">
        <f>IF(Table3_1[[#This Row],[Status]]="Hired",1,0)</f>
        <v>1</v>
      </c>
      <c r="J6250" t="b">
        <f>OR((Table3_1[[#This Row],[Offered Salary]]&lt;$O$27),(Table3_1[[#This Row],[Offered Salary]]&gt;$O$28))</f>
        <v>0</v>
      </c>
      <c r="K6250" t="str">
        <f>IF(Table3_1[[#This Row],[Offered Salary]]&lt;$O$27,"Low",IF(Table3_1[[#This Row],[Offered Salary]]&gt;$O$28,"High",""))</f>
        <v/>
      </c>
      <c r="L6250" s="6">
        <f>((Table3_1[[#This Row],[Offered Salary]]-$O$25)/$O$26)</f>
        <v>0.34534499868949414</v>
      </c>
    </row>
    <row r="6251" spans="1:12" x14ac:dyDescent="0.3">
      <c r="A6251">
        <v>189233</v>
      </c>
      <c r="B6251" s="2">
        <v>41801</v>
      </c>
      <c r="C6251" s="3">
        <v>0.49405092592592592</v>
      </c>
      <c r="D6251" t="s">
        <v>31</v>
      </c>
      <c r="E6251" t="s">
        <v>27</v>
      </c>
      <c r="F6251" t="s">
        <v>20</v>
      </c>
      <c r="G6251" t="s">
        <v>4</v>
      </c>
      <c r="H6251">
        <v>73242</v>
      </c>
      <c r="I6251">
        <f>IF(Table3_1[[#This Row],[Status]]="Hired",1,0)</f>
        <v>1</v>
      </c>
      <c r="J6251" t="b">
        <f>OR((Table3_1[[#This Row],[Offered Salary]]&lt;$O$27),(Table3_1[[#This Row],[Offered Salary]]&gt;$O$28))</f>
        <v>0</v>
      </c>
      <c r="K6251" t="str">
        <f>IF(Table3_1[[#This Row],[Offered Salary]]&lt;$O$27,"Low",IF(Table3_1[[#This Row],[Offered Salary]]&gt;$O$28,"High",""))</f>
        <v/>
      </c>
      <c r="L6251" s="6">
        <f>((Table3_1[[#This Row],[Offered Salary]]-$O$25)/$O$26)</f>
        <v>0.80613470007644117</v>
      </c>
    </row>
    <row r="6252" spans="1:12" x14ac:dyDescent="0.3">
      <c r="A6252">
        <v>704858</v>
      </c>
      <c r="B6252" s="2">
        <v>41807</v>
      </c>
      <c r="C6252" s="3">
        <v>0.13545138888888889</v>
      </c>
      <c r="D6252" t="s">
        <v>30</v>
      </c>
      <c r="E6252" t="s">
        <v>27</v>
      </c>
      <c r="F6252" t="s">
        <v>20</v>
      </c>
      <c r="G6252" t="s">
        <v>4</v>
      </c>
      <c r="H6252">
        <v>78284</v>
      </c>
      <c r="I6252">
        <f>IF(Table3_1[[#This Row],[Status]]="Hired",1,0)</f>
        <v>0</v>
      </c>
      <c r="J6252" t="b">
        <f>OR((Table3_1[[#This Row],[Offered Salary]]&lt;$O$27),(Table3_1[[#This Row],[Offered Salary]]&gt;$O$28))</f>
        <v>0</v>
      </c>
      <c r="K6252" t="str">
        <f>IF(Table3_1[[#This Row],[Offered Salary]]&lt;$O$27,"Low",IF(Table3_1[[#This Row],[Offered Salary]]&gt;$O$28,"High",""))</f>
        <v/>
      </c>
      <c r="L6252" s="6">
        <f>((Table3_1[[#This Row],[Offered Salary]]-$O$25)/$O$26)</f>
        <v>0.98089787702792208</v>
      </c>
    </row>
    <row r="6253" spans="1:12" x14ac:dyDescent="0.3">
      <c r="A6253">
        <v>753270</v>
      </c>
      <c r="B6253" s="2">
        <v>41792</v>
      </c>
      <c r="C6253" s="3">
        <v>0.54173611111111108</v>
      </c>
      <c r="D6253" t="s">
        <v>30</v>
      </c>
      <c r="E6253" t="s">
        <v>27</v>
      </c>
      <c r="F6253" t="s">
        <v>20</v>
      </c>
      <c r="G6253" t="s">
        <v>5</v>
      </c>
      <c r="H6253">
        <v>40759</v>
      </c>
      <c r="I6253">
        <f>IF(Table3_1[[#This Row],[Status]]="Hired",1,0)</f>
        <v>0</v>
      </c>
      <c r="J6253" t="b">
        <f>OR((Table3_1[[#This Row],[Offered Salary]]&lt;$O$27),(Table3_1[[#This Row],[Offered Salary]]&gt;$O$28))</f>
        <v>0</v>
      </c>
      <c r="K6253" t="str">
        <f>IF(Table3_1[[#This Row],[Offered Salary]]&lt;$O$27,"Low",IF(Table3_1[[#This Row],[Offered Salary]]&gt;$O$28,"High",""))</f>
        <v/>
      </c>
      <c r="L6253" s="6">
        <f>((Table3_1[[#This Row],[Offered Salary]]-$O$25)/$O$26)</f>
        <v>-0.31977412120776233</v>
      </c>
    </row>
    <row r="6254" spans="1:12" x14ac:dyDescent="0.3">
      <c r="A6254">
        <v>477807</v>
      </c>
      <c r="B6254" s="2">
        <v>41774</v>
      </c>
      <c r="C6254" s="3">
        <v>0.80778935185185186</v>
      </c>
      <c r="D6254" t="s">
        <v>31</v>
      </c>
      <c r="E6254" t="s">
        <v>27</v>
      </c>
      <c r="F6254" t="s">
        <v>17</v>
      </c>
      <c r="G6254" t="s">
        <v>4</v>
      </c>
      <c r="H6254">
        <v>55597</v>
      </c>
      <c r="I6254">
        <f>IF(Table3_1[[#This Row],[Status]]="Hired",1,0)</f>
        <v>1</v>
      </c>
      <c r="J6254" t="b">
        <f>OR((Table3_1[[#This Row],[Offered Salary]]&lt;$O$27),(Table3_1[[#This Row],[Offered Salary]]&gt;$O$28))</f>
        <v>0</v>
      </c>
      <c r="K6254" t="str">
        <f>IF(Table3_1[[#This Row],[Offered Salary]]&lt;$O$27,"Low",IF(Table3_1[[#This Row],[Offered Salary]]&gt;$O$28,"High",""))</f>
        <v/>
      </c>
      <c r="L6254" s="6">
        <f>((Table3_1[[#This Row],[Offered Salary]]-$O$25)/$O$26)</f>
        <v>0.19453290370419199</v>
      </c>
    </row>
    <row r="6255" spans="1:12" x14ac:dyDescent="0.3">
      <c r="A6255">
        <v>898121</v>
      </c>
      <c r="B6255" s="2">
        <v>41789</v>
      </c>
      <c r="C6255" s="3">
        <v>0.67013888888888884</v>
      </c>
      <c r="D6255" t="s">
        <v>31</v>
      </c>
      <c r="E6255" t="s">
        <v>27</v>
      </c>
      <c r="F6255" t="s">
        <v>17</v>
      </c>
      <c r="G6255" t="s">
        <v>4</v>
      </c>
      <c r="H6255">
        <v>76013</v>
      </c>
      <c r="I6255">
        <f>IF(Table3_1[[#This Row],[Status]]="Hired",1,0)</f>
        <v>1</v>
      </c>
      <c r="J6255" t="b">
        <f>OR((Table3_1[[#This Row],[Offered Salary]]&lt;$O$27),(Table3_1[[#This Row],[Offered Salary]]&gt;$O$28))</f>
        <v>0</v>
      </c>
      <c r="K6255" t="str">
        <f>IF(Table3_1[[#This Row],[Offered Salary]]&lt;$O$27,"Low",IF(Table3_1[[#This Row],[Offered Salary]]&gt;$O$28,"High",""))</f>
        <v/>
      </c>
      <c r="L6255" s="6">
        <f>((Table3_1[[#This Row],[Offered Salary]]-$O$25)/$O$26)</f>
        <v>0.90218165829392505</v>
      </c>
    </row>
    <row r="6256" spans="1:12" x14ac:dyDescent="0.3">
      <c r="A6256">
        <v>722804</v>
      </c>
      <c r="B6256" s="2">
        <v>41789</v>
      </c>
      <c r="C6256" s="3">
        <v>0.6711921296296296</v>
      </c>
      <c r="D6256" t="s">
        <v>31</v>
      </c>
      <c r="E6256" t="s">
        <v>29</v>
      </c>
      <c r="F6256" t="s">
        <v>17</v>
      </c>
      <c r="G6256" t="s">
        <v>4</v>
      </c>
      <c r="H6256">
        <v>30207</v>
      </c>
      <c r="I6256">
        <f>IF(Table3_1[[#This Row],[Status]]="Hired",1,0)</f>
        <v>1</v>
      </c>
      <c r="J6256" t="b">
        <f>OR((Table3_1[[#This Row],[Offered Salary]]&lt;$O$27),(Table3_1[[#This Row],[Offered Salary]]&gt;$O$28))</f>
        <v>0</v>
      </c>
      <c r="K6256" t="str">
        <f>IF(Table3_1[[#This Row],[Offered Salary]]&lt;$O$27,"Low",IF(Table3_1[[#This Row],[Offered Salary]]&gt;$O$28,"High",""))</f>
        <v/>
      </c>
      <c r="L6256" s="6">
        <f>((Table3_1[[#This Row],[Offered Salary]]-$O$25)/$O$26)</f>
        <v>-0.68552204726726784</v>
      </c>
    </row>
    <row r="6257" spans="1:12" x14ac:dyDescent="0.3">
      <c r="A6257">
        <v>168749</v>
      </c>
      <c r="B6257" s="2">
        <v>41789</v>
      </c>
      <c r="C6257" s="3">
        <v>0.67152777777777772</v>
      </c>
      <c r="D6257" t="s">
        <v>31</v>
      </c>
      <c r="E6257" t="s">
        <v>27</v>
      </c>
      <c r="F6257" t="s">
        <v>17</v>
      </c>
      <c r="G6257" t="s">
        <v>4</v>
      </c>
      <c r="H6257">
        <v>7394</v>
      </c>
      <c r="I6257">
        <f>IF(Table3_1[[#This Row],[Status]]="Hired",1,0)</f>
        <v>1</v>
      </c>
      <c r="J6257" t="b">
        <f>OR((Table3_1[[#This Row],[Offered Salary]]&lt;$O$27),(Table3_1[[#This Row],[Offered Salary]]&gt;$O$28))</f>
        <v>1</v>
      </c>
      <c r="K6257" t="str">
        <f>IF(Table3_1[[#This Row],[Offered Salary]]&lt;$O$27,"Low",IF(Table3_1[[#This Row],[Offered Salary]]&gt;$O$28,"High",""))</f>
        <v>Low</v>
      </c>
      <c r="L6257" s="6">
        <f>((Table3_1[[#This Row],[Offered Salary]]-$O$25)/$O$26)</f>
        <v>-1.4762543669408366</v>
      </c>
    </row>
    <row r="6258" spans="1:12" x14ac:dyDescent="0.3">
      <c r="A6258">
        <v>683810</v>
      </c>
      <c r="B6258" s="2">
        <v>41796</v>
      </c>
      <c r="C6258" s="3">
        <v>0.58380787037037041</v>
      </c>
      <c r="D6258" t="s">
        <v>31</v>
      </c>
      <c r="E6258" t="s">
        <v>28</v>
      </c>
      <c r="F6258" t="s">
        <v>17</v>
      </c>
      <c r="G6258" t="s">
        <v>10</v>
      </c>
      <c r="H6258">
        <v>91112</v>
      </c>
      <c r="I6258">
        <f>IF(Table3_1[[#This Row],[Status]]="Hired",1,0)</f>
        <v>1</v>
      </c>
      <c r="J6258" t="b">
        <f>OR((Table3_1[[#This Row],[Offered Salary]]&lt;$O$27),(Table3_1[[#This Row],[Offered Salary]]&gt;$O$28))</f>
        <v>0</v>
      </c>
      <c r="K6258" t="str">
        <f>IF(Table3_1[[#This Row],[Offered Salary]]&lt;$O$27,"Low",IF(Table3_1[[#This Row],[Offered Salary]]&gt;$O$28,"High",""))</f>
        <v/>
      </c>
      <c r="L6258" s="6">
        <f>((Table3_1[[#This Row],[Offered Salary]]-$O$25)/$O$26)</f>
        <v>1.4255353292162596</v>
      </c>
    </row>
    <row r="6259" spans="1:12" x14ac:dyDescent="0.3">
      <c r="A6259">
        <v>292742</v>
      </c>
      <c r="B6259" s="2">
        <v>41814</v>
      </c>
      <c r="C6259" s="3">
        <v>0.49357638888888888</v>
      </c>
      <c r="D6259" t="s">
        <v>31</v>
      </c>
      <c r="E6259" t="s">
        <v>27</v>
      </c>
      <c r="F6259" t="s">
        <v>20</v>
      </c>
      <c r="G6259" t="s">
        <v>5</v>
      </c>
      <c r="H6259">
        <v>57823</v>
      </c>
      <c r="I6259">
        <f>IF(Table3_1[[#This Row],[Status]]="Hired",1,0)</f>
        <v>1</v>
      </c>
      <c r="J6259" t="b">
        <f>OR((Table3_1[[#This Row],[Offered Salary]]&lt;$O$27),(Table3_1[[#This Row],[Offered Salary]]&gt;$O$28))</f>
        <v>0</v>
      </c>
      <c r="K6259" t="str">
        <f>IF(Table3_1[[#This Row],[Offered Salary]]&lt;$O$27,"Low",IF(Table3_1[[#This Row],[Offered Salary]]&gt;$O$28,"High",""))</f>
        <v/>
      </c>
      <c r="L6259" s="6">
        <f>((Table3_1[[#This Row],[Offered Salary]]-$O$25)/$O$26)</f>
        <v>0.27168935588467524</v>
      </c>
    </row>
    <row r="6260" spans="1:12" x14ac:dyDescent="0.3">
      <c r="A6260">
        <v>441041</v>
      </c>
      <c r="B6260" s="2">
        <v>41814</v>
      </c>
      <c r="C6260" s="3">
        <v>0.49517361111111113</v>
      </c>
      <c r="D6260" t="s">
        <v>31</v>
      </c>
      <c r="E6260" t="s">
        <v>27</v>
      </c>
      <c r="F6260" t="s">
        <v>20</v>
      </c>
      <c r="G6260" t="s">
        <v>5</v>
      </c>
      <c r="H6260">
        <v>7239</v>
      </c>
      <c r="I6260">
        <f>IF(Table3_1[[#This Row],[Status]]="Hired",1,0)</f>
        <v>1</v>
      </c>
      <c r="J6260" t="b">
        <f>OR((Table3_1[[#This Row],[Offered Salary]]&lt;$O$27),(Table3_1[[#This Row],[Offered Salary]]&gt;$O$28))</f>
        <v>1</v>
      </c>
      <c r="K6260" t="str">
        <f>IF(Table3_1[[#This Row],[Offered Salary]]&lt;$O$27,"Low",IF(Table3_1[[#This Row],[Offered Salary]]&gt;$O$28,"High",""))</f>
        <v>Low</v>
      </c>
      <c r="L6260" s="6">
        <f>((Table3_1[[#This Row],[Offered Salary]]-$O$25)/$O$26)</f>
        <v>-1.4816268961807175</v>
      </c>
    </row>
    <row r="6261" spans="1:12" x14ac:dyDescent="0.3">
      <c r="A6261">
        <v>56603</v>
      </c>
      <c r="B6261" s="2">
        <v>41828</v>
      </c>
      <c r="C6261" s="3">
        <v>0.560150462962963</v>
      </c>
      <c r="D6261" t="s">
        <v>31</v>
      </c>
      <c r="E6261" t="s">
        <v>29</v>
      </c>
      <c r="F6261" t="s">
        <v>20</v>
      </c>
      <c r="G6261" t="s">
        <v>5</v>
      </c>
      <c r="H6261">
        <v>54973</v>
      </c>
      <c r="I6261">
        <f>IF(Table3_1[[#This Row],[Status]]="Hired",1,0)</f>
        <v>1</v>
      </c>
      <c r="J6261" t="b">
        <f>OR((Table3_1[[#This Row],[Offered Salary]]&lt;$O$27),(Table3_1[[#This Row],[Offered Salary]]&gt;$O$28))</f>
        <v>0</v>
      </c>
      <c r="K6261" t="str">
        <f>IF(Table3_1[[#This Row],[Offered Salary]]&lt;$O$27,"Low",IF(Table3_1[[#This Row],[Offered Salary]]&gt;$O$28,"High",""))</f>
        <v/>
      </c>
      <c r="L6261" s="6">
        <f>((Table3_1[[#This Row],[Offered Salary]]-$O$25)/$O$26)</f>
        <v>0.17290414082880046</v>
      </c>
    </row>
    <row r="6262" spans="1:12" x14ac:dyDescent="0.3">
      <c r="A6262">
        <v>997569</v>
      </c>
      <c r="B6262" s="2">
        <v>41788</v>
      </c>
      <c r="C6262" s="3">
        <v>0.78105324074074078</v>
      </c>
      <c r="D6262" t="s">
        <v>31</v>
      </c>
      <c r="E6262" t="s">
        <v>29</v>
      </c>
      <c r="F6262" t="s">
        <v>15</v>
      </c>
      <c r="G6262" t="s">
        <v>6</v>
      </c>
      <c r="H6262">
        <v>68698</v>
      </c>
      <c r="I6262">
        <f>IF(Table3_1[[#This Row],[Status]]="Hired",1,0)</f>
        <v>1</v>
      </c>
      <c r="J6262" t="b">
        <f>OR((Table3_1[[#This Row],[Offered Salary]]&lt;$O$27),(Table3_1[[#This Row],[Offered Salary]]&gt;$O$28))</f>
        <v>0</v>
      </c>
      <c r="K6262" t="str">
        <f>IF(Table3_1[[#This Row],[Offered Salary]]&lt;$O$27,"Low",IF(Table3_1[[#This Row],[Offered Salary]]&gt;$O$28,"High",""))</f>
        <v/>
      </c>
      <c r="L6262" s="6">
        <f>((Table3_1[[#This Row],[Offered Salary]]-$O$25)/$O$26)</f>
        <v>0.64863293965051316</v>
      </c>
    </row>
    <row r="6263" spans="1:12" x14ac:dyDescent="0.3">
      <c r="A6263">
        <v>573927</v>
      </c>
      <c r="B6263" s="2">
        <v>41863</v>
      </c>
      <c r="C6263" s="3">
        <v>0.64805555555555561</v>
      </c>
      <c r="D6263" t="s">
        <v>31</v>
      </c>
      <c r="E6263" t="s">
        <v>27</v>
      </c>
      <c r="F6263" t="s">
        <v>16</v>
      </c>
      <c r="G6263" t="s">
        <v>2</v>
      </c>
      <c r="H6263">
        <v>32801</v>
      </c>
      <c r="I6263">
        <f>IF(Table3_1[[#This Row],[Status]]="Hired",1,0)</f>
        <v>1</v>
      </c>
      <c r="J6263" t="b">
        <f>OR((Table3_1[[#This Row],[Offered Salary]]&lt;$O$27),(Table3_1[[#This Row],[Offered Salary]]&gt;$O$28))</f>
        <v>0</v>
      </c>
      <c r="K6263" t="str">
        <f>IF(Table3_1[[#This Row],[Offered Salary]]&lt;$O$27,"Low",IF(Table3_1[[#This Row],[Offered Salary]]&gt;$O$28,"High",""))</f>
        <v/>
      </c>
      <c r="L6263" s="6">
        <f>((Table3_1[[#This Row],[Offered Salary]]-$O$25)/$O$26)</f>
        <v>-0.59561017082693823</v>
      </c>
    </row>
    <row r="6264" spans="1:12" x14ac:dyDescent="0.3">
      <c r="A6264">
        <v>611822</v>
      </c>
      <c r="B6264" s="2">
        <v>41842</v>
      </c>
      <c r="C6264" s="3">
        <v>0.53787037037037033</v>
      </c>
      <c r="D6264" t="s">
        <v>31</v>
      </c>
      <c r="E6264" t="s">
        <v>29</v>
      </c>
      <c r="F6264" t="s">
        <v>17</v>
      </c>
      <c r="G6264" t="s">
        <v>4</v>
      </c>
      <c r="H6264">
        <v>48568</v>
      </c>
      <c r="I6264">
        <f>IF(Table3_1[[#This Row],[Status]]="Hired",1,0)</f>
        <v>1</v>
      </c>
      <c r="J6264" t="b">
        <f>OR((Table3_1[[#This Row],[Offered Salary]]&lt;$O$27),(Table3_1[[#This Row],[Offered Salary]]&gt;$O$28))</f>
        <v>0</v>
      </c>
      <c r="K6264" t="str">
        <f>IF(Table3_1[[#This Row],[Offered Salary]]&lt;$O$27,"Low",IF(Table3_1[[#This Row],[Offered Salary]]&gt;$O$28,"High",""))</f>
        <v/>
      </c>
      <c r="L6264" s="6">
        <f>((Table3_1[[#This Row],[Offered Salary]]-$O$25)/$O$26)</f>
        <v>-4.9102631954665479E-2</v>
      </c>
    </row>
    <row r="6265" spans="1:12" x14ac:dyDescent="0.3">
      <c r="A6265">
        <v>867708</v>
      </c>
      <c r="B6265" s="2">
        <v>41843</v>
      </c>
      <c r="C6265" s="3">
        <v>0.5098611111111111</v>
      </c>
      <c r="D6265" t="s">
        <v>31</v>
      </c>
      <c r="E6265" t="s">
        <v>27</v>
      </c>
      <c r="F6265" t="s">
        <v>17</v>
      </c>
      <c r="G6265" t="s">
        <v>4</v>
      </c>
      <c r="H6265">
        <v>82325</v>
      </c>
      <c r="I6265">
        <f>IF(Table3_1[[#This Row],[Status]]="Hired",1,0)</f>
        <v>1</v>
      </c>
      <c r="J6265" t="b">
        <f>OR((Table3_1[[#This Row],[Offered Salary]]&lt;$O$27),(Table3_1[[#This Row],[Offered Salary]]&gt;$O$28))</f>
        <v>0</v>
      </c>
      <c r="K6265" t="str">
        <f>IF(Table3_1[[#This Row],[Offered Salary]]&lt;$O$27,"Low",IF(Table3_1[[#This Row],[Offered Salary]]&gt;$O$28,"High",""))</f>
        <v/>
      </c>
      <c r="L6265" s="6">
        <f>((Table3_1[[#This Row],[Offered Salary]]-$O$25)/$O$26)</f>
        <v>1.1209649135334625</v>
      </c>
    </row>
    <row r="6266" spans="1:12" x14ac:dyDescent="0.3">
      <c r="A6266">
        <v>199470</v>
      </c>
      <c r="B6266" s="2">
        <v>41845</v>
      </c>
      <c r="C6266" s="3">
        <v>0.80864583333333329</v>
      </c>
      <c r="D6266" t="s">
        <v>31</v>
      </c>
      <c r="E6266" t="s">
        <v>27</v>
      </c>
      <c r="F6266" t="s">
        <v>17</v>
      </c>
      <c r="G6266" t="s">
        <v>2</v>
      </c>
      <c r="H6266">
        <v>97038</v>
      </c>
      <c r="I6266">
        <f>IF(Table3_1[[#This Row],[Status]]="Hired",1,0)</f>
        <v>1</v>
      </c>
      <c r="J6266" t="b">
        <f>OR((Table3_1[[#This Row],[Offered Salary]]&lt;$O$27),(Table3_1[[#This Row],[Offered Salary]]&gt;$O$28))</f>
        <v>0</v>
      </c>
      <c r="K6266" t="str">
        <f>IF(Table3_1[[#This Row],[Offered Salary]]&lt;$O$27,"Low",IF(Table3_1[[#This Row],[Offered Salary]]&gt;$O$28,"High",""))</f>
        <v/>
      </c>
      <c r="L6266" s="6">
        <f>((Table3_1[[#This Row],[Offered Salary]]-$O$25)/$O$26)</f>
        <v>1.6309392535745451</v>
      </c>
    </row>
    <row r="6267" spans="1:12" x14ac:dyDescent="0.3">
      <c r="A6267">
        <v>539550</v>
      </c>
      <c r="B6267" s="2">
        <v>41845</v>
      </c>
      <c r="C6267" s="3">
        <v>0.81072916666666661</v>
      </c>
      <c r="D6267" t="s">
        <v>31</v>
      </c>
      <c r="E6267" t="s">
        <v>27</v>
      </c>
      <c r="F6267" t="s">
        <v>17</v>
      </c>
      <c r="G6267" t="s">
        <v>2</v>
      </c>
      <c r="H6267">
        <v>72434</v>
      </c>
      <c r="I6267">
        <f>IF(Table3_1[[#This Row],[Status]]="Hired",1,0)</f>
        <v>1</v>
      </c>
      <c r="J6267" t="b">
        <f>OR((Table3_1[[#This Row],[Offered Salary]]&lt;$O$27),(Table3_1[[#This Row],[Offered Salary]]&gt;$O$28))</f>
        <v>0</v>
      </c>
      <c r="K6267" t="str">
        <f>IF(Table3_1[[#This Row],[Offered Salary]]&lt;$O$27,"Low",IF(Table3_1[[#This Row],[Offered Salary]]&gt;$O$28,"High",""))</f>
        <v/>
      </c>
      <c r="L6267" s="6">
        <f>((Table3_1[[#This Row],[Offered Salary]]-$O$25)/$O$26)</f>
        <v>0.77812822507112656</v>
      </c>
    </row>
    <row r="6268" spans="1:12" x14ac:dyDescent="0.3">
      <c r="A6268">
        <v>613607</v>
      </c>
      <c r="B6268" s="2">
        <v>41845</v>
      </c>
      <c r="C6268" s="3">
        <v>0.81210648148148146</v>
      </c>
      <c r="D6268" t="s">
        <v>31</v>
      </c>
      <c r="E6268" t="s">
        <v>27</v>
      </c>
      <c r="F6268" t="s">
        <v>17</v>
      </c>
      <c r="G6268" t="s">
        <v>2</v>
      </c>
      <c r="H6268">
        <v>22161</v>
      </c>
      <c r="I6268">
        <f>IF(Table3_1[[#This Row],[Status]]="Hired",1,0)</f>
        <v>1</v>
      </c>
      <c r="J6268" t="b">
        <f>OR((Table3_1[[#This Row],[Offered Salary]]&lt;$O$27),(Table3_1[[#This Row],[Offered Salary]]&gt;$O$28))</f>
        <v>0</v>
      </c>
      <c r="K6268" t="str">
        <f>IF(Table3_1[[#This Row],[Offered Salary]]&lt;$O$27,"Low",IF(Table3_1[[#This Row],[Offered Salary]]&gt;$O$28,"High",""))</f>
        <v/>
      </c>
      <c r="L6268" s="6">
        <f>((Table3_1[[#This Row],[Offered Salary]]-$O$25)/$O$26)</f>
        <v>-0.96440830703553737</v>
      </c>
    </row>
    <row r="6269" spans="1:12" x14ac:dyDescent="0.3">
      <c r="A6269">
        <v>68275</v>
      </c>
      <c r="B6269" s="2">
        <v>41845</v>
      </c>
      <c r="C6269" s="3">
        <v>0.80628472222222225</v>
      </c>
      <c r="D6269" t="s">
        <v>31</v>
      </c>
      <c r="E6269" t="s">
        <v>28</v>
      </c>
      <c r="F6269" t="s">
        <v>17</v>
      </c>
      <c r="G6269" t="s">
        <v>2</v>
      </c>
      <c r="H6269">
        <v>10759</v>
      </c>
      <c r="I6269">
        <f>IF(Table3_1[[#This Row],[Status]]="Hired",1,0)</f>
        <v>1</v>
      </c>
      <c r="J6269" t="b">
        <f>OR((Table3_1[[#This Row],[Offered Salary]]&lt;$O$27),(Table3_1[[#This Row],[Offered Salary]]&gt;$O$28))</f>
        <v>1</v>
      </c>
      <c r="K6269" t="str">
        <f>IF(Table3_1[[#This Row],[Offered Salary]]&lt;$O$27,"Low",IF(Table3_1[[#This Row],[Offered Salary]]&gt;$O$28,"High",""))</f>
        <v>Low</v>
      </c>
      <c r="L6269" s="6">
        <f>((Table3_1[[#This Row],[Offered Salary]]-$O$25)/$O$26)</f>
        <v>-1.3596184902169703</v>
      </c>
    </row>
    <row r="6270" spans="1:12" x14ac:dyDescent="0.3">
      <c r="A6270">
        <v>873486</v>
      </c>
      <c r="B6270" s="2">
        <v>41864</v>
      </c>
      <c r="C6270" s="3">
        <v>0.7357407407407407</v>
      </c>
      <c r="D6270" t="s">
        <v>31</v>
      </c>
      <c r="E6270" t="s">
        <v>29</v>
      </c>
      <c r="F6270" t="s">
        <v>20</v>
      </c>
      <c r="G6270" t="s">
        <v>10</v>
      </c>
      <c r="H6270">
        <v>33189</v>
      </c>
      <c r="I6270">
        <f>IF(Table3_1[[#This Row],[Status]]="Hired",1,0)</f>
        <v>1</v>
      </c>
      <c r="J6270" t="b">
        <f>OR((Table3_1[[#This Row],[Offered Salary]]&lt;$O$27),(Table3_1[[#This Row],[Offered Salary]]&gt;$O$28))</f>
        <v>0</v>
      </c>
      <c r="K6270" t="str">
        <f>IF(Table3_1[[#This Row],[Offered Salary]]&lt;$O$27,"Low",IF(Table3_1[[#This Row],[Offered Salary]]&gt;$O$28,"High",""))</f>
        <v/>
      </c>
      <c r="L6270" s="6">
        <f>((Table3_1[[#This Row],[Offered Salary]]-$O$25)/$O$26)</f>
        <v>-0.58216151698775254</v>
      </c>
    </row>
    <row r="6271" spans="1:12" x14ac:dyDescent="0.3">
      <c r="A6271">
        <v>594223</v>
      </c>
      <c r="B6271" s="2">
        <v>41864</v>
      </c>
      <c r="C6271" s="3">
        <v>0.73604166666666671</v>
      </c>
      <c r="D6271" t="s">
        <v>31</v>
      </c>
      <c r="E6271" t="s">
        <v>27</v>
      </c>
      <c r="F6271" t="s">
        <v>20</v>
      </c>
      <c r="G6271" t="s">
        <v>10</v>
      </c>
      <c r="H6271">
        <v>7867</v>
      </c>
      <c r="I6271">
        <f>IF(Table3_1[[#This Row],[Status]]="Hired",1,0)</f>
        <v>1</v>
      </c>
      <c r="J6271" t="b">
        <f>OR((Table3_1[[#This Row],[Offered Salary]]&lt;$O$27),(Table3_1[[#This Row],[Offered Salary]]&gt;$O$28))</f>
        <v>1</v>
      </c>
      <c r="K6271" t="str">
        <f>IF(Table3_1[[#This Row],[Offered Salary]]&lt;$O$27,"Low",IF(Table3_1[[#This Row],[Offered Salary]]&gt;$O$28,"High",""))</f>
        <v>Low</v>
      </c>
      <c r="L6271" s="6">
        <f>((Table3_1[[#This Row],[Offered Salary]]-$O$25)/$O$26)</f>
        <v>-1.4598594873894581</v>
      </c>
    </row>
    <row r="6272" spans="1:12" x14ac:dyDescent="0.3">
      <c r="A6272">
        <v>120522</v>
      </c>
      <c r="B6272" s="2">
        <v>41760</v>
      </c>
      <c r="C6272" s="3">
        <v>0.78864583333333338</v>
      </c>
      <c r="D6272" t="s">
        <v>31</v>
      </c>
      <c r="E6272" t="s">
        <v>29</v>
      </c>
      <c r="F6272" t="s">
        <v>17</v>
      </c>
      <c r="G6272" t="s">
        <v>10</v>
      </c>
      <c r="H6272">
        <v>54630</v>
      </c>
      <c r="I6272">
        <f>IF(Table3_1[[#This Row],[Status]]="Hired",1,0)</f>
        <v>1</v>
      </c>
      <c r="J6272" t="b">
        <f>OR((Table3_1[[#This Row],[Offered Salary]]&lt;$O$27),(Table3_1[[#This Row],[Offered Salary]]&gt;$O$28))</f>
        <v>0</v>
      </c>
      <c r="K6272" t="str">
        <f>IF(Table3_1[[#This Row],[Offered Salary]]&lt;$O$27,"Low",IF(Table3_1[[#This Row],[Offered Salary]]&gt;$O$28,"High",""))</f>
        <v/>
      </c>
      <c r="L6272" s="6">
        <f>((Table3_1[[#This Row],[Offered Salary]]-$O$25)/$O$26)</f>
        <v>0.16101525354312851</v>
      </c>
    </row>
    <row r="6273" spans="1:12" x14ac:dyDescent="0.3">
      <c r="A6273">
        <v>725449</v>
      </c>
      <c r="B6273" s="2">
        <v>41778</v>
      </c>
      <c r="C6273" s="3">
        <v>0.4435648148148148</v>
      </c>
      <c r="D6273" t="s">
        <v>31</v>
      </c>
      <c r="E6273" t="s">
        <v>27</v>
      </c>
      <c r="F6273" t="s">
        <v>17</v>
      </c>
      <c r="G6273" t="s">
        <v>10</v>
      </c>
      <c r="H6273">
        <v>15033</v>
      </c>
      <c r="I6273">
        <f>IF(Table3_1[[#This Row],[Status]]="Hired",1,0)</f>
        <v>1</v>
      </c>
      <c r="J6273" t="b">
        <f>OR((Table3_1[[#This Row],[Offered Salary]]&lt;$O$27),(Table3_1[[#This Row],[Offered Salary]]&gt;$O$28))</f>
        <v>0</v>
      </c>
      <c r="K6273" t="str">
        <f>IF(Table3_1[[#This Row],[Offered Salary]]&lt;$O$27,"Low",IF(Table3_1[[#This Row],[Offered Salary]]&gt;$O$28,"High",""))</f>
        <v/>
      </c>
      <c r="L6273" s="6">
        <f>((Table3_1[[#This Row],[Offered Salary]]-$O$25)/$O$26)</f>
        <v>-1.2114753291121252</v>
      </c>
    </row>
    <row r="6274" spans="1:12" x14ac:dyDescent="0.3">
      <c r="A6274">
        <v>784107</v>
      </c>
      <c r="B6274" s="2">
        <v>41778</v>
      </c>
      <c r="C6274" s="3">
        <v>0.44434027777777779</v>
      </c>
      <c r="D6274" t="s">
        <v>31</v>
      </c>
      <c r="E6274" t="s">
        <v>27</v>
      </c>
      <c r="F6274" t="s">
        <v>17</v>
      </c>
      <c r="G6274" t="s">
        <v>10</v>
      </c>
      <c r="H6274">
        <v>1027</v>
      </c>
      <c r="I6274">
        <f>IF(Table3_1[[#This Row],[Status]]="Hired",1,0)</f>
        <v>1</v>
      </c>
      <c r="J6274" t="b">
        <f>OR((Table3_1[[#This Row],[Offered Salary]]&lt;$O$27),(Table3_1[[#This Row],[Offered Salary]]&gt;$O$28))</f>
        <v>1</v>
      </c>
      <c r="K6274" t="str">
        <f>IF(Table3_1[[#This Row],[Offered Salary]]&lt;$O$27,"Low",IF(Table3_1[[#This Row],[Offered Salary]]&gt;$O$28,"High",""))</f>
        <v>Low</v>
      </c>
      <c r="L6274" s="6">
        <f>((Table3_1[[#This Row],[Offered Salary]]-$O$25)/$O$26)</f>
        <v>-1.6969440035235575</v>
      </c>
    </row>
    <row r="6275" spans="1:12" x14ac:dyDescent="0.3">
      <c r="A6275">
        <v>386548</v>
      </c>
      <c r="B6275" s="2">
        <v>41790</v>
      </c>
      <c r="C6275" s="3">
        <v>0.29245370370370372</v>
      </c>
      <c r="D6275" t="s">
        <v>31</v>
      </c>
      <c r="E6275" t="s">
        <v>27</v>
      </c>
      <c r="F6275" t="s">
        <v>17</v>
      </c>
      <c r="G6275" t="s">
        <v>10</v>
      </c>
      <c r="H6275">
        <v>43552</v>
      </c>
      <c r="I6275">
        <f>IF(Table3_1[[#This Row],[Status]]="Hired",1,0)</f>
        <v>1</v>
      </c>
      <c r="J6275" t="b">
        <f>OR((Table3_1[[#This Row],[Offered Salary]]&lt;$O$27),(Table3_1[[#This Row],[Offered Salary]]&gt;$O$28))</f>
        <v>0</v>
      </c>
      <c r="K6275" t="str">
        <f>IF(Table3_1[[#This Row],[Offered Salary]]&lt;$O$27,"Low",IF(Table3_1[[#This Row],[Offered Salary]]&gt;$O$28,"High",""))</f>
        <v/>
      </c>
      <c r="L6275" s="6">
        <f>((Table3_1[[#This Row],[Offered Salary]]-$O$25)/$O$26)</f>
        <v>-0.22296461045300506</v>
      </c>
    </row>
    <row r="6276" spans="1:12" x14ac:dyDescent="0.3">
      <c r="A6276">
        <v>821333</v>
      </c>
      <c r="B6276" s="2">
        <v>41791</v>
      </c>
      <c r="C6276" s="3">
        <v>0.79921296296296296</v>
      </c>
      <c r="D6276" t="s">
        <v>31</v>
      </c>
      <c r="E6276" t="s">
        <v>29</v>
      </c>
      <c r="F6276" t="s">
        <v>17</v>
      </c>
      <c r="G6276" t="s">
        <v>10</v>
      </c>
      <c r="H6276">
        <v>26094</v>
      </c>
      <c r="I6276">
        <f>IF(Table3_1[[#This Row],[Status]]="Hired",1,0)</f>
        <v>1</v>
      </c>
      <c r="J6276" t="b">
        <f>OR((Table3_1[[#This Row],[Offered Salary]]&lt;$O$27),(Table3_1[[#This Row],[Offered Salary]]&gt;$O$28))</f>
        <v>0</v>
      </c>
      <c r="K6276" t="str">
        <f>IF(Table3_1[[#This Row],[Offered Salary]]&lt;$O$27,"Low",IF(Table3_1[[#This Row],[Offered Salary]]&gt;$O$28,"High",""))</f>
        <v/>
      </c>
      <c r="L6276" s="6">
        <f>((Table3_1[[#This Row],[Offered Salary]]-$O$25)/$O$26)</f>
        <v>-0.82808471025843022</v>
      </c>
    </row>
    <row r="6277" spans="1:12" x14ac:dyDescent="0.3">
      <c r="A6277">
        <v>129183</v>
      </c>
      <c r="B6277" s="2">
        <v>41803</v>
      </c>
      <c r="C6277" s="3">
        <v>0.35918981481481482</v>
      </c>
      <c r="D6277" t="s">
        <v>31</v>
      </c>
      <c r="E6277" t="s">
        <v>27</v>
      </c>
      <c r="F6277" t="s">
        <v>17</v>
      </c>
      <c r="G6277" t="s">
        <v>10</v>
      </c>
      <c r="H6277">
        <v>83823</v>
      </c>
      <c r="I6277">
        <f>IF(Table3_1[[#This Row],[Status]]="Hired",1,0)</f>
        <v>1</v>
      </c>
      <c r="J6277" t="b">
        <f>OR((Table3_1[[#This Row],[Offered Salary]]&lt;$O$27),(Table3_1[[#This Row],[Offered Salary]]&gt;$O$28))</f>
        <v>0</v>
      </c>
      <c r="K6277" t="str">
        <f>IF(Table3_1[[#This Row],[Offered Salary]]&lt;$O$27,"Low",IF(Table3_1[[#This Row],[Offered Salary]]&gt;$O$28,"High",""))</f>
        <v/>
      </c>
      <c r="L6277" s="6">
        <f>((Table3_1[[#This Row],[Offered Salary]]-$O$25)/$O$26)</f>
        <v>1.1728878090259889</v>
      </c>
    </row>
    <row r="6278" spans="1:12" x14ac:dyDescent="0.3">
      <c r="A6278">
        <v>432912</v>
      </c>
      <c r="B6278" s="2">
        <v>41811</v>
      </c>
      <c r="C6278" s="3">
        <v>0.50921296296296292</v>
      </c>
      <c r="D6278" t="s">
        <v>31</v>
      </c>
      <c r="E6278" t="s">
        <v>29</v>
      </c>
      <c r="F6278" t="s">
        <v>17</v>
      </c>
      <c r="G6278" t="s">
        <v>10</v>
      </c>
      <c r="H6278">
        <v>2249</v>
      </c>
      <c r="I6278">
        <f>IF(Table3_1[[#This Row],[Status]]="Hired",1,0)</f>
        <v>1</v>
      </c>
      <c r="J6278" t="b">
        <f>OR((Table3_1[[#This Row],[Offered Salary]]&lt;$O$27),(Table3_1[[#This Row],[Offered Salary]]&gt;$O$28))</f>
        <v>1</v>
      </c>
      <c r="K6278" t="str">
        <f>IF(Table3_1[[#This Row],[Offered Salary]]&lt;$O$27,"Low",IF(Table3_1[[#This Row],[Offered Salary]]&gt;$O$28,"High",""))</f>
        <v>Low</v>
      </c>
      <c r="L6278" s="6">
        <f>((Table3_1[[#This Row],[Offered Salary]]-$O$25)/$O$26)</f>
        <v>-1.6545876762259157</v>
      </c>
    </row>
    <row r="6279" spans="1:12" x14ac:dyDescent="0.3">
      <c r="A6279">
        <v>860739</v>
      </c>
      <c r="B6279" s="2">
        <v>41820</v>
      </c>
      <c r="C6279" s="3">
        <v>0.30675925925925923</v>
      </c>
      <c r="D6279" t="s">
        <v>30</v>
      </c>
      <c r="E6279" t="s">
        <v>27</v>
      </c>
      <c r="F6279" t="s">
        <v>17</v>
      </c>
      <c r="G6279" t="s">
        <v>6</v>
      </c>
      <c r="H6279">
        <v>56613</v>
      </c>
      <c r="I6279">
        <f>IF(Table3_1[[#This Row],[Status]]="Hired",1,0)</f>
        <v>0</v>
      </c>
      <c r="J6279" t="b">
        <f>OR((Table3_1[[#This Row],[Offered Salary]]&lt;$O$27),(Table3_1[[#This Row],[Offered Salary]]&gt;$O$28))</f>
        <v>0</v>
      </c>
      <c r="K6279" t="str">
        <f>IF(Table3_1[[#This Row],[Offered Salary]]&lt;$O$27,"Low",IF(Table3_1[[#This Row],[Offered Salary]]&gt;$O$28,"High",""))</f>
        <v/>
      </c>
      <c r="L6279" s="6">
        <f>((Table3_1[[#This Row],[Offered Salary]]-$O$25)/$O$26)</f>
        <v>0.22974896633463715</v>
      </c>
    </row>
    <row r="6280" spans="1:12" x14ac:dyDescent="0.3">
      <c r="A6280">
        <v>950373</v>
      </c>
      <c r="B6280" s="2">
        <v>41836</v>
      </c>
      <c r="C6280" s="3">
        <v>0.39120370370370372</v>
      </c>
      <c r="D6280" t="s">
        <v>31</v>
      </c>
      <c r="E6280" t="s">
        <v>29</v>
      </c>
      <c r="F6280" t="s">
        <v>17</v>
      </c>
      <c r="G6280" t="s">
        <v>10</v>
      </c>
      <c r="H6280">
        <v>72516</v>
      </c>
      <c r="I6280">
        <f>IF(Table3_1[[#This Row],[Status]]="Hired",1,0)</f>
        <v>1</v>
      </c>
      <c r="J6280" t="b">
        <f>OR((Table3_1[[#This Row],[Offered Salary]]&lt;$O$27),(Table3_1[[#This Row],[Offered Salary]]&gt;$O$28))</f>
        <v>0</v>
      </c>
      <c r="K6280" t="str">
        <f>IF(Table3_1[[#This Row],[Offered Salary]]&lt;$O$27,"Low",IF(Table3_1[[#This Row],[Offered Salary]]&gt;$O$28,"High",""))</f>
        <v/>
      </c>
      <c r="L6280" s="6">
        <f>((Table3_1[[#This Row],[Offered Salary]]-$O$25)/$O$26)</f>
        <v>0.78097046634641831</v>
      </c>
    </row>
    <row r="6281" spans="1:12" x14ac:dyDescent="0.3">
      <c r="A6281">
        <v>544751</v>
      </c>
      <c r="B6281" s="2">
        <v>41771</v>
      </c>
      <c r="C6281" s="3">
        <v>0.79751157407407403</v>
      </c>
      <c r="D6281" t="s">
        <v>31</v>
      </c>
      <c r="E6281" t="s">
        <v>27</v>
      </c>
      <c r="F6281" t="s">
        <v>14</v>
      </c>
      <c r="G6281" t="s">
        <v>5</v>
      </c>
      <c r="H6281">
        <v>91106</v>
      </c>
      <c r="I6281">
        <f>IF(Table3_1[[#This Row],[Status]]="Hired",1,0)</f>
        <v>1</v>
      </c>
      <c r="J6281" t="b">
        <f>OR((Table3_1[[#This Row],[Offered Salary]]&lt;$O$27),(Table3_1[[#This Row],[Offered Salary]]&gt;$O$28))</f>
        <v>0</v>
      </c>
      <c r="K6281" t="str">
        <f>IF(Table3_1[[#This Row],[Offered Salary]]&lt;$O$27,"Low",IF(Table3_1[[#This Row],[Offered Salary]]&gt;$O$28,"High",""))</f>
        <v/>
      </c>
      <c r="L6281" s="6">
        <f>((Table3_1[[#This Row],[Offered Salary]]-$O$25)/$O$26)</f>
        <v>1.4253273603424577</v>
      </c>
    </row>
    <row r="6282" spans="1:12" x14ac:dyDescent="0.3">
      <c r="A6282">
        <v>856292</v>
      </c>
      <c r="B6282" s="2">
        <v>41771</v>
      </c>
      <c r="C6282" s="3">
        <v>0.80128472222222225</v>
      </c>
      <c r="D6282" t="s">
        <v>31</v>
      </c>
      <c r="E6282" t="s">
        <v>27</v>
      </c>
      <c r="F6282" t="s">
        <v>14</v>
      </c>
      <c r="G6282" t="s">
        <v>5</v>
      </c>
      <c r="H6282">
        <v>50920</v>
      </c>
      <c r="I6282">
        <f>IF(Table3_1[[#This Row],[Status]]="Hired",1,0)</f>
        <v>1</v>
      </c>
      <c r="J6282" t="b">
        <f>OR((Table3_1[[#This Row],[Offered Salary]]&lt;$O$27),(Table3_1[[#This Row],[Offered Salary]]&gt;$O$28))</f>
        <v>0</v>
      </c>
      <c r="K6282" t="str">
        <f>IF(Table3_1[[#This Row],[Offered Salary]]&lt;$O$27,"Low",IF(Table3_1[[#This Row],[Offered Salary]]&gt;$O$28,"High",""))</f>
        <v/>
      </c>
      <c r="L6282" s="6">
        <f>((Table3_1[[#This Row],[Offered Salary]]-$O$25)/$O$26)</f>
        <v>3.2421166575656434E-2</v>
      </c>
    </row>
    <row r="6283" spans="1:12" x14ac:dyDescent="0.3">
      <c r="A6283">
        <v>437124</v>
      </c>
      <c r="B6283" s="2">
        <v>41813</v>
      </c>
      <c r="C6283" s="3">
        <v>0.54281250000000003</v>
      </c>
      <c r="D6283" t="s">
        <v>31</v>
      </c>
      <c r="E6283" t="s">
        <v>27</v>
      </c>
      <c r="F6283" t="s">
        <v>17</v>
      </c>
      <c r="G6283" t="s">
        <v>10</v>
      </c>
      <c r="H6283">
        <v>41249</v>
      </c>
      <c r="I6283">
        <f>IF(Table3_1[[#This Row],[Status]]="Hired",1,0)</f>
        <v>1</v>
      </c>
      <c r="J6283" t="b">
        <f>OR((Table3_1[[#This Row],[Offered Salary]]&lt;$O$27),(Table3_1[[#This Row],[Offered Salary]]&gt;$O$28))</f>
        <v>0</v>
      </c>
      <c r="K6283" t="str">
        <f>IF(Table3_1[[#This Row],[Offered Salary]]&lt;$O$27,"Low",IF(Table3_1[[#This Row],[Offered Salary]]&gt;$O$28,"High",""))</f>
        <v/>
      </c>
      <c r="L6283" s="6">
        <f>((Table3_1[[#This Row],[Offered Salary]]-$O$25)/$O$26)</f>
        <v>-0.30278999651394528</v>
      </c>
    </row>
    <row r="6284" spans="1:12" x14ac:dyDescent="0.3">
      <c r="A6284">
        <v>302597</v>
      </c>
      <c r="B6284" s="2">
        <v>41849</v>
      </c>
      <c r="C6284" s="3">
        <v>0.29104166666666664</v>
      </c>
      <c r="D6284" t="s">
        <v>31</v>
      </c>
      <c r="E6284" t="s">
        <v>27</v>
      </c>
      <c r="F6284" t="s">
        <v>20</v>
      </c>
      <c r="G6284" t="s">
        <v>6</v>
      </c>
      <c r="H6284">
        <v>41967</v>
      </c>
      <c r="I6284">
        <f>IF(Table3_1[[#This Row],[Status]]="Hired",1,0)</f>
        <v>1</v>
      </c>
      <c r="J6284" t="b">
        <f>OR((Table3_1[[#This Row],[Offered Salary]]&lt;$O$27),(Table3_1[[#This Row],[Offered Salary]]&gt;$O$28))</f>
        <v>0</v>
      </c>
      <c r="K6284" t="str">
        <f>IF(Table3_1[[#This Row],[Offered Salary]]&lt;$O$27,"Low",IF(Table3_1[[#This Row],[Offered Salary]]&gt;$O$28,"High",""))</f>
        <v/>
      </c>
      <c r="L6284" s="6">
        <f>((Table3_1[[#This Row],[Offered Salary]]-$O$25)/$O$26)</f>
        <v>-0.27790305461565823</v>
      </c>
    </row>
    <row r="6285" spans="1:12" x14ac:dyDescent="0.3">
      <c r="A6285">
        <v>274323</v>
      </c>
      <c r="B6285" s="2">
        <v>41858</v>
      </c>
      <c r="C6285" s="3">
        <v>0.7018981481481481</v>
      </c>
      <c r="D6285" t="s">
        <v>31</v>
      </c>
      <c r="E6285" t="s">
        <v>29</v>
      </c>
      <c r="F6285" t="s">
        <v>20</v>
      </c>
      <c r="G6285" t="s">
        <v>6</v>
      </c>
      <c r="H6285">
        <v>52881</v>
      </c>
      <c r="I6285">
        <f>IF(Table3_1[[#This Row],[Status]]="Hired",1,0)</f>
        <v>1</v>
      </c>
      <c r="J6285" t="b">
        <f>OR((Table3_1[[#This Row],[Offered Salary]]&lt;$O$27),(Table3_1[[#This Row],[Offered Salary]]&gt;$O$28))</f>
        <v>0</v>
      </c>
      <c r="K6285" t="str">
        <f>IF(Table3_1[[#This Row],[Offered Salary]]&lt;$O$27,"Low",IF(Table3_1[[#This Row],[Offered Salary]]&gt;$O$28,"High",""))</f>
        <v/>
      </c>
      <c r="L6285" s="6">
        <f>((Table3_1[[#This Row],[Offered Salary]]-$O$25)/$O$26)</f>
        <v>0.10039232682989167</v>
      </c>
    </row>
    <row r="6286" spans="1:12" x14ac:dyDescent="0.3">
      <c r="A6286">
        <v>679821</v>
      </c>
      <c r="B6286" s="2">
        <v>41764</v>
      </c>
      <c r="C6286" s="3">
        <v>0.59623842592592591</v>
      </c>
      <c r="D6286" t="s">
        <v>31</v>
      </c>
      <c r="E6286" t="s">
        <v>27</v>
      </c>
      <c r="F6286" t="s">
        <v>17</v>
      </c>
      <c r="G6286" t="s">
        <v>6</v>
      </c>
      <c r="H6286">
        <v>10400</v>
      </c>
      <c r="I6286">
        <f>IF(Table3_1[[#This Row],[Status]]="Hired",1,0)</f>
        <v>1</v>
      </c>
      <c r="J6286" t="b">
        <f>OR((Table3_1[[#This Row],[Offered Salary]]&lt;$O$27),(Table3_1[[#This Row],[Offered Salary]]&gt;$O$28))</f>
        <v>1</v>
      </c>
      <c r="K6286" t="str">
        <f>IF(Table3_1[[#This Row],[Offered Salary]]&lt;$O$27,"Low",IF(Table3_1[[#This Row],[Offered Salary]]&gt;$O$28,"High",""))</f>
        <v>Low</v>
      </c>
      <c r="L6286" s="6">
        <f>((Table3_1[[#This Row],[Offered Salary]]-$O$25)/$O$26)</f>
        <v>-1.372061961166114</v>
      </c>
    </row>
    <row r="6287" spans="1:12" x14ac:dyDescent="0.3">
      <c r="A6287">
        <v>953504</v>
      </c>
      <c r="B6287" s="2">
        <v>41764</v>
      </c>
      <c r="C6287" s="3">
        <v>0.59663194444444445</v>
      </c>
      <c r="D6287" t="s">
        <v>31</v>
      </c>
      <c r="E6287" t="s">
        <v>27</v>
      </c>
      <c r="F6287" t="s">
        <v>17</v>
      </c>
      <c r="G6287" t="s">
        <v>6</v>
      </c>
      <c r="H6287">
        <v>13658</v>
      </c>
      <c r="I6287">
        <f>IF(Table3_1[[#This Row],[Status]]="Hired",1,0)</f>
        <v>1</v>
      </c>
      <c r="J6287" t="b">
        <f>OR((Table3_1[[#This Row],[Offered Salary]]&lt;$O$27),(Table3_1[[#This Row],[Offered Salary]]&gt;$O$28))</f>
        <v>0</v>
      </c>
      <c r="K6287" t="str">
        <f>IF(Table3_1[[#This Row],[Offered Salary]]&lt;$O$27,"Low",IF(Table3_1[[#This Row],[Offered Salary]]&gt;$O$28,"High",""))</f>
        <v/>
      </c>
      <c r="L6287" s="6">
        <f>((Table3_1[[#This Row],[Offered Salary]]-$O$25)/$O$26)</f>
        <v>-1.259134862691714</v>
      </c>
    </row>
    <row r="6288" spans="1:12" x14ac:dyDescent="0.3">
      <c r="A6288">
        <v>313431</v>
      </c>
      <c r="B6288" s="2">
        <v>41764</v>
      </c>
      <c r="C6288" s="3">
        <v>0.59718749999999998</v>
      </c>
      <c r="D6288" t="s">
        <v>31</v>
      </c>
      <c r="E6288" t="s">
        <v>27</v>
      </c>
      <c r="F6288" t="s">
        <v>17</v>
      </c>
      <c r="G6288" t="s">
        <v>6</v>
      </c>
      <c r="H6288">
        <v>45800</v>
      </c>
      <c r="I6288">
        <f>IF(Table3_1[[#This Row],[Status]]="Hired",1,0)</f>
        <v>1</v>
      </c>
      <c r="J6288" t="b">
        <f>OR((Table3_1[[#This Row],[Offered Salary]]&lt;$O$27),(Table3_1[[#This Row],[Offered Salary]]&gt;$O$28))</f>
        <v>0</v>
      </c>
      <c r="K6288" t="str">
        <f>IF(Table3_1[[#This Row],[Offered Salary]]&lt;$O$27,"Low",IF(Table3_1[[#This Row],[Offered Salary]]&gt;$O$28,"High",""))</f>
        <v/>
      </c>
      <c r="L6288" s="6">
        <f>((Table3_1[[#This Row],[Offered Salary]]-$O$25)/$O$26)</f>
        <v>-0.14504560573524841</v>
      </c>
    </row>
    <row r="6289" spans="1:12" x14ac:dyDescent="0.3">
      <c r="A6289">
        <v>735524</v>
      </c>
      <c r="B6289" s="2">
        <v>41768</v>
      </c>
      <c r="C6289" s="3">
        <v>0.79791666666666672</v>
      </c>
      <c r="D6289" t="s">
        <v>31</v>
      </c>
      <c r="E6289" t="s">
        <v>28</v>
      </c>
      <c r="F6289" t="s">
        <v>17</v>
      </c>
      <c r="G6289" t="s">
        <v>6</v>
      </c>
      <c r="H6289">
        <v>66299</v>
      </c>
      <c r="I6289">
        <f>IF(Table3_1[[#This Row],[Status]]="Hired",1,0)</f>
        <v>1</v>
      </c>
      <c r="J6289" t="b">
        <f>OR((Table3_1[[#This Row],[Offered Salary]]&lt;$O$27),(Table3_1[[#This Row],[Offered Salary]]&gt;$O$28))</f>
        <v>0</v>
      </c>
      <c r="K6289" t="str">
        <f>IF(Table3_1[[#This Row],[Offered Salary]]&lt;$O$27,"Low",IF(Table3_1[[#This Row],[Offered Salary]]&gt;$O$28,"High",""))</f>
        <v/>
      </c>
      <c r="L6289" s="6">
        <f>((Table3_1[[#This Row],[Offered Salary]]-$O$25)/$O$26)</f>
        <v>0.56548005160874348</v>
      </c>
    </row>
    <row r="6290" spans="1:12" x14ac:dyDescent="0.3">
      <c r="A6290">
        <v>891269</v>
      </c>
      <c r="B6290" s="2">
        <v>41768</v>
      </c>
      <c r="C6290" s="3">
        <v>0.79866898148148147</v>
      </c>
      <c r="D6290" t="s">
        <v>31</v>
      </c>
      <c r="E6290" t="s">
        <v>28</v>
      </c>
      <c r="F6290" t="s">
        <v>17</v>
      </c>
      <c r="G6290" t="s">
        <v>6</v>
      </c>
      <c r="H6290">
        <v>76257</v>
      </c>
      <c r="I6290">
        <f>IF(Table3_1[[#This Row],[Status]]="Hired",1,0)</f>
        <v>1</v>
      </c>
      <c r="J6290" t="b">
        <f>OR((Table3_1[[#This Row],[Offered Salary]]&lt;$O$27),(Table3_1[[#This Row],[Offered Salary]]&gt;$O$28))</f>
        <v>0</v>
      </c>
      <c r="K6290" t="str">
        <f>IF(Table3_1[[#This Row],[Offered Salary]]&lt;$O$27,"Low",IF(Table3_1[[#This Row],[Offered Salary]]&gt;$O$28,"High",""))</f>
        <v/>
      </c>
      <c r="L6290" s="6">
        <f>((Table3_1[[#This Row],[Offered Salary]]-$O$25)/$O$26)</f>
        <v>0.9106390591618666</v>
      </c>
    </row>
    <row r="6291" spans="1:12" x14ac:dyDescent="0.3">
      <c r="A6291">
        <v>840666</v>
      </c>
      <c r="B6291" s="2">
        <v>41792</v>
      </c>
      <c r="C6291" s="3">
        <v>0.47881944444444446</v>
      </c>
      <c r="D6291" t="s">
        <v>31</v>
      </c>
      <c r="E6291" t="s">
        <v>29</v>
      </c>
      <c r="F6291" t="s">
        <v>20</v>
      </c>
      <c r="G6291" t="s">
        <v>2</v>
      </c>
      <c r="H6291">
        <v>9239</v>
      </c>
      <c r="I6291">
        <f>IF(Table3_1[[#This Row],[Status]]="Hired",1,0)</f>
        <v>1</v>
      </c>
      <c r="J6291" t="b">
        <f>OR((Table3_1[[#This Row],[Offered Salary]]&lt;$O$27),(Table3_1[[#This Row],[Offered Salary]]&gt;$O$28))</f>
        <v>1</v>
      </c>
      <c r="K6291" t="str">
        <f>IF(Table3_1[[#This Row],[Offered Salary]]&lt;$O$27,"Low",IF(Table3_1[[#This Row],[Offered Salary]]&gt;$O$28,"High",""))</f>
        <v>Low</v>
      </c>
      <c r="L6291" s="6">
        <f>((Table3_1[[#This Row],[Offered Salary]]-$O$25)/$O$26)</f>
        <v>-1.4123039382467704</v>
      </c>
    </row>
    <row r="6292" spans="1:12" x14ac:dyDescent="0.3">
      <c r="A6292">
        <v>80191</v>
      </c>
      <c r="B6292" s="2">
        <v>41792</v>
      </c>
      <c r="C6292" s="3">
        <v>0.47946759259259258</v>
      </c>
      <c r="D6292" t="s">
        <v>31</v>
      </c>
      <c r="E6292" t="s">
        <v>27</v>
      </c>
      <c r="F6292" t="s">
        <v>20</v>
      </c>
      <c r="G6292" t="s">
        <v>2</v>
      </c>
      <c r="H6292">
        <v>24611</v>
      </c>
      <c r="I6292">
        <f>IF(Table3_1[[#This Row],[Status]]="Hired",1,0)</f>
        <v>1</v>
      </c>
      <c r="J6292" t="b">
        <f>OR((Table3_1[[#This Row],[Offered Salary]]&lt;$O$27),(Table3_1[[#This Row],[Offered Salary]]&gt;$O$28))</f>
        <v>0</v>
      </c>
      <c r="K6292" t="str">
        <f>IF(Table3_1[[#This Row],[Offered Salary]]&lt;$O$27,"Low",IF(Table3_1[[#This Row],[Offered Salary]]&gt;$O$28,"High",""))</f>
        <v/>
      </c>
      <c r="L6292" s="6">
        <f>((Table3_1[[#This Row],[Offered Salary]]-$O$25)/$O$26)</f>
        <v>-0.87948768356645213</v>
      </c>
    </row>
    <row r="6293" spans="1:12" x14ac:dyDescent="0.3">
      <c r="A6293">
        <v>659053</v>
      </c>
      <c r="B6293" s="2">
        <v>41792</v>
      </c>
      <c r="C6293" s="3">
        <v>0.47880787037037037</v>
      </c>
      <c r="D6293" t="s">
        <v>31</v>
      </c>
      <c r="E6293" t="s">
        <v>28</v>
      </c>
      <c r="F6293" t="s">
        <v>20</v>
      </c>
      <c r="G6293" t="s">
        <v>2</v>
      </c>
      <c r="H6293">
        <v>33063</v>
      </c>
      <c r="I6293">
        <f>IF(Table3_1[[#This Row],[Status]]="Hired",1,0)</f>
        <v>1</v>
      </c>
      <c r="J6293" t="b">
        <f>OR((Table3_1[[#This Row],[Offered Salary]]&lt;$O$27),(Table3_1[[#This Row],[Offered Salary]]&gt;$O$28))</f>
        <v>0</v>
      </c>
      <c r="K6293" t="str">
        <f>IF(Table3_1[[#This Row],[Offered Salary]]&lt;$O$27,"Low",IF(Table3_1[[#This Row],[Offered Salary]]&gt;$O$28,"High",""))</f>
        <v/>
      </c>
      <c r="L6293" s="6">
        <f>((Table3_1[[#This Row],[Offered Salary]]-$O$25)/$O$26)</f>
        <v>-0.58652886333759124</v>
      </c>
    </row>
    <row r="6294" spans="1:12" x14ac:dyDescent="0.3">
      <c r="A6294">
        <v>816349</v>
      </c>
      <c r="B6294" s="2">
        <v>41794</v>
      </c>
      <c r="C6294" s="3">
        <v>0.40409722222222222</v>
      </c>
      <c r="D6294" t="s">
        <v>30</v>
      </c>
      <c r="E6294" t="s">
        <v>29</v>
      </c>
      <c r="F6294" t="s">
        <v>20</v>
      </c>
      <c r="G6294" t="s">
        <v>2</v>
      </c>
      <c r="H6294">
        <v>56818</v>
      </c>
      <c r="I6294">
        <f>IF(Table3_1[[#This Row],[Status]]="Hired",1,0)</f>
        <v>0</v>
      </c>
      <c r="J6294" t="b">
        <f>OR((Table3_1[[#This Row],[Offered Salary]]&lt;$O$27),(Table3_1[[#This Row],[Offered Salary]]&gt;$O$28))</f>
        <v>0</v>
      </c>
      <c r="K6294" t="str">
        <f>IF(Table3_1[[#This Row],[Offered Salary]]&lt;$O$27,"Low",IF(Table3_1[[#This Row],[Offered Salary]]&gt;$O$28,"High",""))</f>
        <v/>
      </c>
      <c r="L6294" s="6">
        <f>((Table3_1[[#This Row],[Offered Salary]]-$O$25)/$O$26)</f>
        <v>0.23685456952286674</v>
      </c>
    </row>
    <row r="6295" spans="1:12" x14ac:dyDescent="0.3">
      <c r="A6295">
        <v>622545</v>
      </c>
      <c r="B6295" s="2">
        <v>41802</v>
      </c>
      <c r="C6295" s="3">
        <v>0.39777777777777779</v>
      </c>
      <c r="D6295" t="s">
        <v>31</v>
      </c>
      <c r="E6295" t="s">
        <v>29</v>
      </c>
      <c r="F6295" t="s">
        <v>20</v>
      </c>
      <c r="G6295" t="s">
        <v>2</v>
      </c>
      <c r="H6295">
        <v>83249</v>
      </c>
      <c r="I6295">
        <f>IF(Table3_1[[#This Row],[Status]]="Hired",1,0)</f>
        <v>1</v>
      </c>
      <c r="J6295" t="b">
        <f>OR((Table3_1[[#This Row],[Offered Salary]]&lt;$O$27),(Table3_1[[#This Row],[Offered Salary]]&gt;$O$28))</f>
        <v>0</v>
      </c>
      <c r="K6295" t="str">
        <f>IF(Table3_1[[#This Row],[Offered Salary]]&lt;$O$27,"Low",IF(Table3_1[[#This Row],[Offered Salary]]&gt;$O$28,"High",""))</f>
        <v/>
      </c>
      <c r="L6295" s="6">
        <f>((Table3_1[[#This Row],[Offered Salary]]-$O$25)/$O$26)</f>
        <v>1.1529921200989461</v>
      </c>
    </row>
    <row r="6296" spans="1:12" x14ac:dyDescent="0.3">
      <c r="A6296">
        <v>216559</v>
      </c>
      <c r="B6296" s="2">
        <v>41802</v>
      </c>
      <c r="C6296" s="3">
        <v>0.39871527777777777</v>
      </c>
      <c r="D6296" t="s">
        <v>31</v>
      </c>
      <c r="E6296" t="s">
        <v>29</v>
      </c>
      <c r="F6296" t="s">
        <v>20</v>
      </c>
      <c r="G6296" t="s">
        <v>2</v>
      </c>
      <c r="H6296">
        <v>81440</v>
      </c>
      <c r="I6296">
        <f>IF(Table3_1[[#This Row],[Status]]="Hired",1,0)</f>
        <v>1</v>
      </c>
      <c r="J6296" t="b">
        <f>OR((Table3_1[[#This Row],[Offered Salary]]&lt;$O$27),(Table3_1[[#This Row],[Offered Salary]]&gt;$O$28))</f>
        <v>0</v>
      </c>
      <c r="K6296" t="str">
        <f>IF(Table3_1[[#This Row],[Offered Salary]]&lt;$O$27,"Low",IF(Table3_1[[#This Row],[Offered Salary]]&gt;$O$28,"High",""))</f>
        <v/>
      </c>
      <c r="L6296" s="6">
        <f>((Table3_1[[#This Row],[Offered Salary]]-$O$25)/$O$26)</f>
        <v>1.0902895046476908</v>
      </c>
    </row>
    <row r="6297" spans="1:12" x14ac:dyDescent="0.3">
      <c r="A6297">
        <v>80631</v>
      </c>
      <c r="B6297" s="2">
        <v>41814</v>
      </c>
      <c r="C6297" s="3">
        <v>0.62771990740740746</v>
      </c>
      <c r="D6297" t="s">
        <v>31</v>
      </c>
      <c r="E6297" t="s">
        <v>27</v>
      </c>
      <c r="F6297" t="s">
        <v>17</v>
      </c>
      <c r="G6297" t="s">
        <v>10</v>
      </c>
      <c r="H6297">
        <v>19001</v>
      </c>
      <c r="I6297">
        <f>IF(Table3_1[[#This Row],[Status]]="Hired",1,0)</f>
        <v>1</v>
      </c>
      <c r="J6297" t="b">
        <f>OR((Table3_1[[#This Row],[Offered Salary]]&lt;$O$27),(Table3_1[[#This Row],[Offered Salary]]&gt;$O$28))</f>
        <v>0</v>
      </c>
      <c r="K6297" t="str">
        <f>IF(Table3_1[[#This Row],[Offered Salary]]&lt;$O$27,"Low",IF(Table3_1[[#This Row],[Offered Salary]]&gt;$O$28,"High",""))</f>
        <v/>
      </c>
      <c r="L6297" s="6">
        <f>((Table3_1[[#This Row],[Offered Salary]]-$O$25)/$O$26)</f>
        <v>-1.0739385805711741</v>
      </c>
    </row>
    <row r="6298" spans="1:12" x14ac:dyDescent="0.3">
      <c r="A6298">
        <v>959607</v>
      </c>
      <c r="B6298" s="2">
        <v>41816</v>
      </c>
      <c r="C6298" s="3">
        <v>0.74887731481481479</v>
      </c>
      <c r="D6298" t="s">
        <v>31</v>
      </c>
      <c r="E6298" t="s">
        <v>27</v>
      </c>
      <c r="F6298" t="s">
        <v>17</v>
      </c>
      <c r="G6298" t="s">
        <v>10</v>
      </c>
      <c r="H6298">
        <v>54297</v>
      </c>
      <c r="I6298">
        <f>IF(Table3_1[[#This Row],[Status]]="Hired",1,0)</f>
        <v>1</v>
      </c>
      <c r="J6298" t="b">
        <f>OR((Table3_1[[#This Row],[Offered Salary]]&lt;$O$27),(Table3_1[[#This Row],[Offered Salary]]&gt;$O$28))</f>
        <v>0</v>
      </c>
      <c r="K6298" t="str">
        <f>IF(Table3_1[[#This Row],[Offered Salary]]&lt;$O$27,"Low",IF(Table3_1[[#This Row],[Offered Salary]]&gt;$O$28,"High",""))</f>
        <v/>
      </c>
      <c r="L6298" s="6">
        <f>((Table3_1[[#This Row],[Offered Salary]]-$O$25)/$O$26)</f>
        <v>0.14947298104712628</v>
      </c>
    </row>
    <row r="6299" spans="1:12" x14ac:dyDescent="0.3">
      <c r="A6299">
        <v>284374</v>
      </c>
      <c r="B6299" s="2">
        <v>41817</v>
      </c>
      <c r="C6299" s="3">
        <v>0.52531249999999996</v>
      </c>
      <c r="D6299" t="s">
        <v>31</v>
      </c>
      <c r="E6299" t="s">
        <v>27</v>
      </c>
      <c r="F6299" t="s">
        <v>17</v>
      </c>
      <c r="G6299" t="s">
        <v>10</v>
      </c>
      <c r="H6299">
        <v>15605</v>
      </c>
      <c r="I6299">
        <f>IF(Table3_1[[#This Row],[Status]]="Hired",1,0)</f>
        <v>1</v>
      </c>
      <c r="J6299" t="b">
        <f>OR((Table3_1[[#This Row],[Offered Salary]]&lt;$O$27),(Table3_1[[#This Row],[Offered Salary]]&gt;$O$28))</f>
        <v>0</v>
      </c>
      <c r="K6299" t="str">
        <f>IF(Table3_1[[#This Row],[Offered Salary]]&lt;$O$27,"Low",IF(Table3_1[[#This Row],[Offered Salary]]&gt;$O$28,"High",""))</f>
        <v/>
      </c>
      <c r="L6299" s="6">
        <f>((Table3_1[[#This Row],[Offered Salary]]-$O$25)/$O$26)</f>
        <v>-1.1916489631430163</v>
      </c>
    </row>
    <row r="6300" spans="1:12" x14ac:dyDescent="0.3">
      <c r="A6300">
        <v>834943</v>
      </c>
      <c r="B6300" s="2">
        <v>41817</v>
      </c>
      <c r="C6300" s="3">
        <v>0.52598379629629632</v>
      </c>
      <c r="D6300" t="s">
        <v>31</v>
      </c>
      <c r="E6300" t="s">
        <v>29</v>
      </c>
      <c r="F6300" t="s">
        <v>17</v>
      </c>
      <c r="G6300" t="s">
        <v>10</v>
      </c>
      <c r="H6300">
        <v>79647</v>
      </c>
      <c r="I6300">
        <f>IF(Table3_1[[#This Row],[Status]]="Hired",1,0)</f>
        <v>1</v>
      </c>
      <c r="J6300" t="b">
        <f>OR((Table3_1[[#This Row],[Offered Salary]]&lt;$O$27),(Table3_1[[#This Row],[Offered Salary]]&gt;$O$28))</f>
        <v>0</v>
      </c>
      <c r="K6300" t="str">
        <f>IF(Table3_1[[#This Row],[Offered Salary]]&lt;$O$27,"Low",IF(Table3_1[[#This Row],[Offered Salary]]&gt;$O$28,"High",""))</f>
        <v/>
      </c>
      <c r="L6300" s="6">
        <f>((Table3_1[[#This Row],[Offered Salary]]-$O$25)/$O$26)</f>
        <v>1.0281414728599072</v>
      </c>
    </row>
    <row r="6301" spans="1:12" x14ac:dyDescent="0.3">
      <c r="A6301">
        <v>332598</v>
      </c>
      <c r="B6301" s="2">
        <v>41817</v>
      </c>
      <c r="C6301" s="3">
        <v>0.52672453703703703</v>
      </c>
      <c r="D6301" t="s">
        <v>31</v>
      </c>
      <c r="E6301" t="s">
        <v>27</v>
      </c>
      <c r="F6301" t="s">
        <v>17</v>
      </c>
      <c r="G6301" t="s">
        <v>10</v>
      </c>
      <c r="H6301">
        <v>45687</v>
      </c>
      <c r="I6301">
        <f>IF(Table3_1[[#This Row],[Status]]="Hired",1,0)</f>
        <v>1</v>
      </c>
      <c r="J6301" t="b">
        <f>OR((Table3_1[[#This Row],[Offered Salary]]&lt;$O$27),(Table3_1[[#This Row],[Offered Salary]]&gt;$O$28))</f>
        <v>0</v>
      </c>
      <c r="K6301" t="str">
        <f>IF(Table3_1[[#This Row],[Offered Salary]]&lt;$O$27,"Low",IF(Table3_1[[#This Row],[Offered Salary]]&gt;$O$28,"High",""))</f>
        <v/>
      </c>
      <c r="L6301" s="6">
        <f>((Table3_1[[#This Row],[Offered Salary]]-$O$25)/$O$26)</f>
        <v>-0.14896235285851642</v>
      </c>
    </row>
    <row r="6302" spans="1:12" x14ac:dyDescent="0.3">
      <c r="A6302">
        <v>194021</v>
      </c>
      <c r="B6302" s="2">
        <v>41807</v>
      </c>
      <c r="C6302" s="3">
        <v>0.6350231481481482</v>
      </c>
      <c r="D6302" t="s">
        <v>31</v>
      </c>
      <c r="E6302" t="s">
        <v>29</v>
      </c>
      <c r="F6302" t="s">
        <v>19</v>
      </c>
      <c r="G6302" t="s">
        <v>7</v>
      </c>
      <c r="H6302">
        <v>96469</v>
      </c>
      <c r="I6302">
        <f>IF(Table3_1[[#This Row],[Status]]="Hired",1,0)</f>
        <v>1</v>
      </c>
      <c r="J6302" t="b">
        <f>OR((Table3_1[[#This Row],[Offered Salary]]&lt;$O$27),(Table3_1[[#This Row],[Offered Salary]]&gt;$O$28))</f>
        <v>0</v>
      </c>
      <c r="K6302" t="str">
        <f>IF(Table3_1[[#This Row],[Offered Salary]]&lt;$O$27,"Low",IF(Table3_1[[#This Row],[Offered Salary]]&gt;$O$28,"High",""))</f>
        <v/>
      </c>
      <c r="L6302" s="6">
        <f>((Table3_1[[#This Row],[Offered Salary]]-$O$25)/$O$26)</f>
        <v>1.611216872042337</v>
      </c>
    </row>
    <row r="6303" spans="1:12" x14ac:dyDescent="0.3">
      <c r="A6303">
        <v>104148</v>
      </c>
      <c r="B6303" s="2">
        <v>41773</v>
      </c>
      <c r="C6303" s="3">
        <v>0.63278935185185181</v>
      </c>
      <c r="D6303" t="s">
        <v>31</v>
      </c>
      <c r="E6303" t="s">
        <v>29</v>
      </c>
      <c r="F6303" t="s">
        <v>20</v>
      </c>
      <c r="G6303" t="s">
        <v>6</v>
      </c>
      <c r="H6303">
        <v>76769</v>
      </c>
      <c r="I6303">
        <f>IF(Table3_1[[#This Row],[Status]]="Hired",1,0)</f>
        <v>1</v>
      </c>
      <c r="J6303" t="b">
        <f>OR((Table3_1[[#This Row],[Offered Salary]]&lt;$O$27),(Table3_1[[#This Row],[Offered Salary]]&gt;$O$28))</f>
        <v>0</v>
      </c>
      <c r="K6303" t="str">
        <f>IF(Table3_1[[#This Row],[Offered Salary]]&lt;$O$27,"Low",IF(Table3_1[[#This Row],[Offered Salary]]&gt;$O$28,"High",""))</f>
        <v/>
      </c>
      <c r="L6303" s="6">
        <f>((Table3_1[[#This Row],[Offered Salary]]-$O$25)/$O$26)</f>
        <v>0.92838573639295707</v>
      </c>
    </row>
    <row r="6304" spans="1:12" x14ac:dyDescent="0.3">
      <c r="A6304">
        <v>914348</v>
      </c>
      <c r="B6304" s="2">
        <v>41853</v>
      </c>
      <c r="C6304" s="3">
        <v>0.39244212962962965</v>
      </c>
      <c r="D6304" t="s">
        <v>31</v>
      </c>
      <c r="E6304" t="s">
        <v>27</v>
      </c>
      <c r="F6304" t="s">
        <v>20</v>
      </c>
      <c r="G6304" t="s">
        <v>10</v>
      </c>
      <c r="H6304">
        <v>65430</v>
      </c>
      <c r="I6304">
        <f>IF(Table3_1[[#This Row],[Status]]="Hired",1,0)</f>
        <v>1</v>
      </c>
      <c r="J6304" t="b">
        <f>OR((Table3_1[[#This Row],[Offered Salary]]&lt;$O$27),(Table3_1[[#This Row],[Offered Salary]]&gt;$O$28))</f>
        <v>0</v>
      </c>
      <c r="K6304" t="str">
        <f>IF(Table3_1[[#This Row],[Offered Salary]]&lt;$O$27,"Low",IF(Table3_1[[#This Row],[Offered Salary]]&gt;$O$28,"High",""))</f>
        <v/>
      </c>
      <c r="L6304" s="6">
        <f>((Table3_1[[#This Row],[Offered Salary]]-$O$25)/$O$26)</f>
        <v>0.5353592263864434</v>
      </c>
    </row>
    <row r="6305" spans="1:12" x14ac:dyDescent="0.3">
      <c r="A6305">
        <v>278247</v>
      </c>
      <c r="B6305" s="2">
        <v>41853</v>
      </c>
      <c r="C6305" s="3">
        <v>0.39358796296296295</v>
      </c>
      <c r="D6305" t="s">
        <v>30</v>
      </c>
      <c r="E6305" t="s">
        <v>27</v>
      </c>
      <c r="F6305" t="s">
        <v>20</v>
      </c>
      <c r="G6305" t="s">
        <v>10</v>
      </c>
      <c r="H6305">
        <v>37637</v>
      </c>
      <c r="I6305">
        <f>IF(Table3_1[[#This Row],[Status]]="Hired",1,0)</f>
        <v>0</v>
      </c>
      <c r="J6305" t="b">
        <f>OR((Table3_1[[#This Row],[Offered Salary]]&lt;$O$27),(Table3_1[[#This Row],[Offered Salary]]&gt;$O$28))</f>
        <v>0</v>
      </c>
      <c r="K6305" t="str">
        <f>IF(Table3_1[[#This Row],[Offered Salary]]&lt;$O$27,"Low",IF(Table3_1[[#This Row],[Offered Salary]]&gt;$O$28,"High",""))</f>
        <v/>
      </c>
      <c r="L6305" s="6">
        <f>((Table3_1[[#This Row],[Offered Salary]]-$O$25)/$O$26)</f>
        <v>-0.4279872585426539</v>
      </c>
    </row>
    <row r="6306" spans="1:12" x14ac:dyDescent="0.3">
      <c r="A6306">
        <v>933819</v>
      </c>
      <c r="B6306" s="2">
        <v>41854</v>
      </c>
      <c r="C6306" s="3">
        <v>0.57976851851851852</v>
      </c>
      <c r="D6306" t="s">
        <v>31</v>
      </c>
      <c r="E6306" t="s">
        <v>27</v>
      </c>
      <c r="F6306" t="s">
        <v>20</v>
      </c>
      <c r="G6306" t="s">
        <v>10</v>
      </c>
      <c r="H6306">
        <v>39190</v>
      </c>
      <c r="I6306">
        <f>IF(Table3_1[[#This Row],[Status]]="Hired",1,0)</f>
        <v>1</v>
      </c>
      <c r="J6306" t="b">
        <f>OR((Table3_1[[#This Row],[Offered Salary]]&lt;$O$27),(Table3_1[[#This Row],[Offered Salary]]&gt;$O$28))</f>
        <v>0</v>
      </c>
      <c r="K6306" t="str">
        <f>IF(Table3_1[[#This Row],[Offered Salary]]&lt;$O$27,"Low",IF(Table3_1[[#This Row],[Offered Salary]]&gt;$O$28,"High",""))</f>
        <v/>
      </c>
      <c r="L6306" s="6">
        <f>((Table3_1[[#This Row],[Offered Salary]]-$O$25)/$O$26)</f>
        <v>-0.37415798170694392</v>
      </c>
    </row>
    <row r="6307" spans="1:12" x14ac:dyDescent="0.3">
      <c r="A6307">
        <v>428392</v>
      </c>
      <c r="B6307" s="2">
        <v>41854</v>
      </c>
      <c r="C6307" s="3">
        <v>0.58068287037037036</v>
      </c>
      <c r="D6307" t="s">
        <v>31</v>
      </c>
      <c r="E6307" t="s">
        <v>27</v>
      </c>
      <c r="F6307" t="s">
        <v>20</v>
      </c>
      <c r="G6307" t="s">
        <v>10</v>
      </c>
      <c r="H6307">
        <v>24547</v>
      </c>
      <c r="I6307">
        <f>IF(Table3_1[[#This Row],[Status]]="Hired",1,0)</f>
        <v>1</v>
      </c>
      <c r="J6307" t="b">
        <f>OR((Table3_1[[#This Row],[Offered Salary]]&lt;$O$27),(Table3_1[[#This Row],[Offered Salary]]&gt;$O$28))</f>
        <v>0</v>
      </c>
      <c r="K6307" t="str">
        <f>IF(Table3_1[[#This Row],[Offered Salary]]&lt;$O$27,"Low",IF(Table3_1[[#This Row],[Offered Salary]]&gt;$O$28,"High",""))</f>
        <v/>
      </c>
      <c r="L6307" s="6">
        <f>((Table3_1[[#This Row],[Offered Salary]]-$O$25)/$O$26)</f>
        <v>-0.88170601822033834</v>
      </c>
    </row>
    <row r="6308" spans="1:12" x14ac:dyDescent="0.3">
      <c r="A6308">
        <v>569483</v>
      </c>
      <c r="B6308" s="2">
        <v>41855</v>
      </c>
      <c r="C6308" s="3">
        <v>0.41965277777777776</v>
      </c>
      <c r="D6308" t="s">
        <v>30</v>
      </c>
      <c r="E6308" t="s">
        <v>27</v>
      </c>
      <c r="F6308" t="s">
        <v>20</v>
      </c>
      <c r="G6308" t="s">
        <v>10</v>
      </c>
      <c r="H6308">
        <v>53272</v>
      </c>
      <c r="I6308">
        <f>IF(Table3_1[[#This Row],[Status]]="Hired",1,0)</f>
        <v>0</v>
      </c>
      <c r="J6308" t="b">
        <f>OR((Table3_1[[#This Row],[Offered Salary]]&lt;$O$27),(Table3_1[[#This Row],[Offered Salary]]&gt;$O$28))</f>
        <v>0</v>
      </c>
      <c r="K6308" t="str">
        <f>IF(Table3_1[[#This Row],[Offered Salary]]&lt;$O$27,"Low",IF(Table3_1[[#This Row],[Offered Salary]]&gt;$O$28,"High",""))</f>
        <v/>
      </c>
      <c r="L6308" s="6">
        <f>((Table3_1[[#This Row],[Offered Salary]]-$O$25)/$O$26)</f>
        <v>0.11394496510597835</v>
      </c>
    </row>
    <row r="6309" spans="1:12" x14ac:dyDescent="0.3">
      <c r="A6309">
        <v>349379</v>
      </c>
      <c r="B6309" s="2">
        <v>41816</v>
      </c>
      <c r="C6309" s="3">
        <v>0.61295138888888889</v>
      </c>
      <c r="D6309" t="s">
        <v>31</v>
      </c>
      <c r="E6309" t="s">
        <v>29</v>
      </c>
      <c r="F6309" t="s">
        <v>20</v>
      </c>
      <c r="G6309" t="s">
        <v>10</v>
      </c>
      <c r="H6309">
        <v>30754</v>
      </c>
      <c r="I6309">
        <f>IF(Table3_1[[#This Row],[Status]]="Hired",1,0)</f>
        <v>1</v>
      </c>
      <c r="J6309" t="b">
        <f>OR((Table3_1[[#This Row],[Offered Salary]]&lt;$O$27),(Table3_1[[#This Row],[Offered Salary]]&gt;$O$28))</f>
        <v>0</v>
      </c>
      <c r="K6309" t="str">
        <f>IF(Table3_1[[#This Row],[Offered Salary]]&lt;$O$27,"Low",IF(Table3_1[[#This Row],[Offered Salary]]&gt;$O$28,"High",""))</f>
        <v/>
      </c>
      <c r="L6309" s="6">
        <f>((Table3_1[[#This Row],[Offered Salary]]-$O$25)/$O$26)</f>
        <v>-0.6665622182723332</v>
      </c>
    </row>
    <row r="6310" spans="1:12" x14ac:dyDescent="0.3">
      <c r="A6310">
        <v>342597</v>
      </c>
      <c r="B6310" s="2">
        <v>41782</v>
      </c>
      <c r="C6310" s="3">
        <v>0.49810185185185185</v>
      </c>
      <c r="D6310" t="s">
        <v>30</v>
      </c>
      <c r="E6310" t="s">
        <v>27</v>
      </c>
      <c r="F6310" t="s">
        <v>20</v>
      </c>
      <c r="G6310" t="s">
        <v>2</v>
      </c>
      <c r="H6310">
        <v>15538</v>
      </c>
      <c r="I6310">
        <f>IF(Table3_1[[#This Row],[Status]]="Hired",1,0)</f>
        <v>0</v>
      </c>
      <c r="J6310" t="b">
        <f>OR((Table3_1[[#This Row],[Offered Salary]]&lt;$O$27),(Table3_1[[#This Row],[Offered Salary]]&gt;$O$28))</f>
        <v>0</v>
      </c>
      <c r="K6310" t="str">
        <f>IF(Table3_1[[#This Row],[Offered Salary]]&lt;$O$27,"Low",IF(Table3_1[[#This Row],[Offered Salary]]&gt;$O$28,"High",""))</f>
        <v/>
      </c>
      <c r="L6310" s="6">
        <f>((Table3_1[[#This Row],[Offered Salary]]-$O$25)/$O$26)</f>
        <v>-1.1939712822338036</v>
      </c>
    </row>
    <row r="6311" spans="1:12" x14ac:dyDescent="0.3">
      <c r="A6311">
        <v>99001</v>
      </c>
      <c r="B6311" s="2">
        <v>41783</v>
      </c>
      <c r="C6311" s="3">
        <v>0.48217592592592595</v>
      </c>
      <c r="D6311" t="s">
        <v>31</v>
      </c>
      <c r="E6311" t="s">
        <v>29</v>
      </c>
      <c r="F6311" t="s">
        <v>20</v>
      </c>
      <c r="G6311" t="s">
        <v>2</v>
      </c>
      <c r="H6311">
        <v>91005</v>
      </c>
      <c r="I6311">
        <f>IF(Table3_1[[#This Row],[Status]]="Hired",1,0)</f>
        <v>1</v>
      </c>
      <c r="J6311" t="b">
        <f>OR((Table3_1[[#This Row],[Offered Salary]]&lt;$O$27),(Table3_1[[#This Row],[Offered Salary]]&gt;$O$28))</f>
        <v>0</v>
      </c>
      <c r="K6311" t="str">
        <f>IF(Table3_1[[#This Row],[Offered Salary]]&lt;$O$27,"Low",IF(Table3_1[[#This Row],[Offered Salary]]&gt;$O$28,"High",""))</f>
        <v/>
      </c>
      <c r="L6311" s="6">
        <f>((Table3_1[[#This Row],[Offered Salary]]-$O$25)/$O$26)</f>
        <v>1.4218265509667933</v>
      </c>
    </row>
    <row r="6312" spans="1:12" x14ac:dyDescent="0.3">
      <c r="A6312">
        <v>807834</v>
      </c>
      <c r="B6312" s="2">
        <v>41773</v>
      </c>
      <c r="C6312" s="3">
        <v>0.42972222222222223</v>
      </c>
      <c r="D6312" t="s">
        <v>31</v>
      </c>
      <c r="E6312" t="s">
        <v>27</v>
      </c>
      <c r="F6312" t="s">
        <v>20</v>
      </c>
      <c r="G6312" t="s">
        <v>10</v>
      </c>
      <c r="H6312">
        <v>76171</v>
      </c>
      <c r="I6312">
        <f>IF(Table3_1[[#This Row],[Status]]="Hired",1,0)</f>
        <v>1</v>
      </c>
      <c r="J6312" t="b">
        <f>OR((Table3_1[[#This Row],[Offered Salary]]&lt;$O$27),(Table3_1[[#This Row],[Offered Salary]]&gt;$O$28))</f>
        <v>0</v>
      </c>
      <c r="K6312" t="str">
        <f>IF(Table3_1[[#This Row],[Offered Salary]]&lt;$O$27,"Low",IF(Table3_1[[#This Row],[Offered Salary]]&gt;$O$28,"High",""))</f>
        <v/>
      </c>
      <c r="L6312" s="6">
        <f>((Table3_1[[#This Row],[Offered Salary]]-$O$25)/$O$26)</f>
        <v>0.90765817197070686</v>
      </c>
    </row>
    <row r="6313" spans="1:12" x14ac:dyDescent="0.3">
      <c r="A6313">
        <v>754473</v>
      </c>
      <c r="B6313" s="2">
        <v>41786</v>
      </c>
      <c r="C6313" s="3">
        <v>0.80399305555555556</v>
      </c>
      <c r="D6313" t="s">
        <v>30</v>
      </c>
      <c r="E6313" t="s">
        <v>27</v>
      </c>
      <c r="F6313" t="s">
        <v>20</v>
      </c>
      <c r="G6313" t="s">
        <v>10</v>
      </c>
      <c r="H6313">
        <v>47499</v>
      </c>
      <c r="I6313">
        <f>IF(Table3_1[[#This Row],[Status]]="Hired",1,0)</f>
        <v>0</v>
      </c>
      <c r="J6313" t="b">
        <f>OR((Table3_1[[#This Row],[Offered Salary]]&lt;$O$27),(Table3_1[[#This Row],[Offered Salary]]&gt;$O$28))</f>
        <v>0</v>
      </c>
      <c r="K6313" t="str">
        <f>IF(Table3_1[[#This Row],[Offered Salary]]&lt;$O$27,"Low",IF(Table3_1[[#This Row],[Offered Salary]]&gt;$O$28,"High",""))</f>
        <v/>
      </c>
      <c r="L6313" s="6">
        <f>((Table3_1[[#This Row],[Offered Salary]]-$O$25)/$O$26)</f>
        <v>-8.6155752970360253E-2</v>
      </c>
    </row>
    <row r="6314" spans="1:12" x14ac:dyDescent="0.3">
      <c r="A6314">
        <v>386141</v>
      </c>
      <c r="B6314" s="2">
        <v>41788</v>
      </c>
      <c r="C6314" s="3">
        <v>0.72842592592592592</v>
      </c>
      <c r="D6314" t="s">
        <v>30</v>
      </c>
      <c r="E6314" t="s">
        <v>27</v>
      </c>
      <c r="F6314" t="s">
        <v>20</v>
      </c>
      <c r="G6314" t="s">
        <v>10</v>
      </c>
      <c r="H6314">
        <v>67655</v>
      </c>
      <c r="I6314">
        <f>IF(Table3_1[[#This Row],[Status]]="Hired",1,0)</f>
        <v>0</v>
      </c>
      <c r="J6314" t="b">
        <f>OR((Table3_1[[#This Row],[Offered Salary]]&lt;$O$27),(Table3_1[[#This Row],[Offered Salary]]&gt;$O$28))</f>
        <v>0</v>
      </c>
      <c r="K6314" t="str">
        <f>IF(Table3_1[[#This Row],[Offered Salary]]&lt;$O$27,"Low",IF(Table3_1[[#This Row],[Offered Salary]]&gt;$O$28,"High",""))</f>
        <v/>
      </c>
      <c r="L6314" s="6">
        <f>((Table3_1[[#This Row],[Offered Salary]]-$O$25)/$O$26)</f>
        <v>0.61248101708795966</v>
      </c>
    </row>
    <row r="6315" spans="1:12" x14ac:dyDescent="0.3">
      <c r="A6315">
        <v>747091</v>
      </c>
      <c r="B6315" s="2">
        <v>41788</v>
      </c>
      <c r="C6315" s="3">
        <v>0.72768518518518521</v>
      </c>
      <c r="D6315" t="s">
        <v>31</v>
      </c>
      <c r="E6315" t="s">
        <v>29</v>
      </c>
      <c r="F6315" t="s">
        <v>20</v>
      </c>
      <c r="G6315" t="s">
        <v>10</v>
      </c>
      <c r="H6315">
        <v>89188</v>
      </c>
      <c r="I6315">
        <f>IF(Table3_1[[#This Row],[Status]]="Hired",1,0)</f>
        <v>1</v>
      </c>
      <c r="J6315" t="b">
        <f>OR((Table3_1[[#This Row],[Offered Salary]]&lt;$O$27),(Table3_1[[#This Row],[Offered Salary]]&gt;$O$28))</f>
        <v>0</v>
      </c>
      <c r="K6315" t="str">
        <f>IF(Table3_1[[#This Row],[Offered Salary]]&lt;$O$27,"Low",IF(Table3_1[[#This Row],[Offered Salary]]&gt;$O$28,"High",""))</f>
        <v/>
      </c>
      <c r="L6315" s="6">
        <f>((Table3_1[[#This Row],[Offered Salary]]-$O$25)/$O$26)</f>
        <v>1.3588466436838023</v>
      </c>
    </row>
    <row r="6316" spans="1:12" x14ac:dyDescent="0.3">
      <c r="A6316">
        <v>407569</v>
      </c>
      <c r="B6316" s="2">
        <v>41788</v>
      </c>
      <c r="C6316" s="3">
        <v>0.72879629629629628</v>
      </c>
      <c r="D6316" t="s">
        <v>31</v>
      </c>
      <c r="E6316" t="s">
        <v>29</v>
      </c>
      <c r="F6316" t="s">
        <v>20</v>
      </c>
      <c r="G6316" t="s">
        <v>10</v>
      </c>
      <c r="H6316">
        <v>56937</v>
      </c>
      <c r="I6316">
        <f>IF(Table3_1[[#This Row],[Status]]="Hired",1,0)</f>
        <v>1</v>
      </c>
      <c r="J6316" t="b">
        <f>OR((Table3_1[[#This Row],[Offered Salary]]&lt;$O$27),(Table3_1[[#This Row],[Offered Salary]]&gt;$O$28))</f>
        <v>0</v>
      </c>
      <c r="K6316" t="str">
        <f>IF(Table3_1[[#This Row],[Offered Salary]]&lt;$O$27,"Low",IF(Table3_1[[#This Row],[Offered Salary]]&gt;$O$28,"High",""))</f>
        <v/>
      </c>
      <c r="L6316" s="6">
        <f>((Table3_1[[#This Row],[Offered Salary]]-$O$25)/$O$26)</f>
        <v>0.24097928551993661</v>
      </c>
    </row>
    <row r="6317" spans="1:12" x14ac:dyDescent="0.3">
      <c r="A6317">
        <v>152476</v>
      </c>
      <c r="B6317" s="2">
        <v>41793</v>
      </c>
      <c r="C6317" s="3">
        <v>0.38351851851851854</v>
      </c>
      <c r="D6317" t="s">
        <v>30</v>
      </c>
      <c r="E6317" t="s">
        <v>27</v>
      </c>
      <c r="F6317" t="s">
        <v>20</v>
      </c>
      <c r="G6317" t="s">
        <v>5</v>
      </c>
      <c r="H6317">
        <v>23516</v>
      </c>
      <c r="I6317">
        <f>IF(Table3_1[[#This Row],[Status]]="Hired",1,0)</f>
        <v>0</v>
      </c>
      <c r="J6317" t="b">
        <f>OR((Table3_1[[#This Row],[Offered Salary]]&lt;$O$27),(Table3_1[[#This Row],[Offered Salary]]&gt;$O$28))</f>
        <v>0</v>
      </c>
      <c r="K6317" t="str">
        <f>IF(Table3_1[[#This Row],[Offered Salary]]&lt;$O$27,"Low",IF(Table3_1[[#This Row],[Offered Salary]]&gt;$O$28,"High",""))</f>
        <v/>
      </c>
      <c r="L6317" s="6">
        <f>((Table3_1[[#This Row],[Offered Salary]]-$O$25)/$O$26)</f>
        <v>-0.91744200303528822</v>
      </c>
    </row>
    <row r="6318" spans="1:12" x14ac:dyDescent="0.3">
      <c r="A6318">
        <v>882516</v>
      </c>
      <c r="B6318" s="2">
        <v>41796</v>
      </c>
      <c r="C6318" s="3">
        <v>0.64958333333333329</v>
      </c>
      <c r="D6318" t="s">
        <v>31</v>
      </c>
      <c r="E6318" t="s">
        <v>27</v>
      </c>
      <c r="F6318" t="s">
        <v>20</v>
      </c>
      <c r="G6318" t="s">
        <v>5</v>
      </c>
      <c r="H6318">
        <v>81497</v>
      </c>
      <c r="I6318">
        <f>IF(Table3_1[[#This Row],[Status]]="Hired",1,0)</f>
        <v>1</v>
      </c>
      <c r="J6318" t="b">
        <f>OR((Table3_1[[#This Row],[Offered Salary]]&lt;$O$27),(Table3_1[[#This Row],[Offered Salary]]&gt;$O$28))</f>
        <v>0</v>
      </c>
      <c r="K6318" t="str">
        <f>IF(Table3_1[[#This Row],[Offered Salary]]&lt;$O$27,"Low",IF(Table3_1[[#This Row],[Offered Salary]]&gt;$O$28,"High",""))</f>
        <v/>
      </c>
      <c r="L6318" s="6">
        <f>((Table3_1[[#This Row],[Offered Salary]]-$O$25)/$O$26)</f>
        <v>1.0922652089488083</v>
      </c>
    </row>
    <row r="6319" spans="1:12" x14ac:dyDescent="0.3">
      <c r="A6319">
        <v>964616</v>
      </c>
      <c r="B6319" s="2">
        <v>41796</v>
      </c>
      <c r="C6319" s="3">
        <v>0.65087962962962964</v>
      </c>
      <c r="D6319" t="s">
        <v>31</v>
      </c>
      <c r="E6319" t="s">
        <v>27</v>
      </c>
      <c r="F6319" t="s">
        <v>20</v>
      </c>
      <c r="G6319" t="s">
        <v>5</v>
      </c>
      <c r="H6319">
        <v>73705</v>
      </c>
      <c r="I6319">
        <f>IF(Table3_1[[#This Row],[Status]]="Hired",1,0)</f>
        <v>1</v>
      </c>
      <c r="J6319" t="b">
        <f>OR((Table3_1[[#This Row],[Offered Salary]]&lt;$O$27),(Table3_1[[#This Row],[Offered Salary]]&gt;$O$28))</f>
        <v>0</v>
      </c>
      <c r="K6319" t="str">
        <f>IF(Table3_1[[#This Row],[Offered Salary]]&lt;$O$27,"Low",IF(Table3_1[[#This Row],[Offered Salary]]&gt;$O$28,"High",""))</f>
        <v/>
      </c>
      <c r="L6319" s="6">
        <f>((Table3_1[[#This Row],[Offered Salary]]-$O$25)/$O$26)</f>
        <v>0.82218296483815001</v>
      </c>
    </row>
    <row r="6320" spans="1:12" x14ac:dyDescent="0.3">
      <c r="A6320">
        <v>139932</v>
      </c>
      <c r="B6320" s="2">
        <v>41796</v>
      </c>
      <c r="C6320" s="3">
        <v>0.65157407407407408</v>
      </c>
      <c r="D6320" t="s">
        <v>31</v>
      </c>
      <c r="E6320" t="s">
        <v>27</v>
      </c>
      <c r="F6320" t="s">
        <v>20</v>
      </c>
      <c r="G6320" t="s">
        <v>5</v>
      </c>
      <c r="H6320">
        <v>11292</v>
      </c>
      <c r="I6320">
        <f>IF(Table3_1[[#This Row],[Status]]="Hired",1,0)</f>
        <v>1</v>
      </c>
      <c r="J6320" t="b">
        <f>OR((Table3_1[[#This Row],[Offered Salary]]&lt;$O$27),(Table3_1[[#This Row],[Offered Salary]]&gt;$O$28))</f>
        <v>1</v>
      </c>
      <c r="K6320" t="str">
        <f>IF(Table3_1[[#This Row],[Offered Salary]]&lt;$O$27,"Low",IF(Table3_1[[#This Row],[Offered Salary]]&gt;$O$28,"High",""))</f>
        <v>Low</v>
      </c>
      <c r="L6320" s="6">
        <f>((Table3_1[[#This Row],[Offered Salary]]-$O$25)/$O$26)</f>
        <v>-1.3411439219275736</v>
      </c>
    </row>
    <row r="6321" spans="1:12" x14ac:dyDescent="0.3">
      <c r="A6321">
        <v>269036</v>
      </c>
      <c r="B6321" s="2">
        <v>41799</v>
      </c>
      <c r="C6321" s="3">
        <v>0.39341435185185186</v>
      </c>
      <c r="D6321" t="s">
        <v>31</v>
      </c>
      <c r="E6321" t="s">
        <v>27</v>
      </c>
      <c r="F6321" t="s">
        <v>20</v>
      </c>
      <c r="G6321" t="s">
        <v>10</v>
      </c>
      <c r="H6321">
        <v>32743</v>
      </c>
      <c r="I6321">
        <f>IF(Table3_1[[#This Row],[Status]]="Hired",1,0)</f>
        <v>1</v>
      </c>
      <c r="J6321" t="b">
        <f>OR((Table3_1[[#This Row],[Offered Salary]]&lt;$O$27),(Table3_1[[#This Row],[Offered Salary]]&gt;$O$28))</f>
        <v>0</v>
      </c>
      <c r="K6321" t="str">
        <f>IF(Table3_1[[#This Row],[Offered Salary]]&lt;$O$27,"Low",IF(Table3_1[[#This Row],[Offered Salary]]&gt;$O$28,"High",""))</f>
        <v/>
      </c>
      <c r="L6321" s="6">
        <f>((Table3_1[[#This Row],[Offered Salary]]-$O$25)/$O$26)</f>
        <v>-0.59762053660702275</v>
      </c>
    </row>
    <row r="6322" spans="1:12" x14ac:dyDescent="0.3">
      <c r="A6322">
        <v>924897</v>
      </c>
      <c r="B6322" s="2">
        <v>41801</v>
      </c>
      <c r="C6322" s="3">
        <v>0.57783564814814814</v>
      </c>
      <c r="D6322" t="s">
        <v>31</v>
      </c>
      <c r="E6322" t="s">
        <v>27</v>
      </c>
      <c r="F6322" t="s">
        <v>20</v>
      </c>
      <c r="G6322" t="s">
        <v>10</v>
      </c>
      <c r="H6322">
        <v>59616</v>
      </c>
      <c r="I6322">
        <f>IF(Table3_1[[#This Row],[Status]]="Hired",1,0)</f>
        <v>1</v>
      </c>
      <c r="J6322" t="b">
        <f>OR((Table3_1[[#This Row],[Offered Salary]]&lt;$O$27),(Table3_1[[#This Row],[Offered Salary]]&gt;$O$28))</f>
        <v>0</v>
      </c>
      <c r="K6322" t="str">
        <f>IF(Table3_1[[#This Row],[Offered Salary]]&lt;$O$27,"Low",IF(Table3_1[[#This Row],[Offered Salary]]&gt;$O$28,"High",""))</f>
        <v/>
      </c>
      <c r="L6322" s="6">
        <f>((Table3_1[[#This Row],[Offered Salary]]-$O$25)/$O$26)</f>
        <v>0.33383738767245891</v>
      </c>
    </row>
    <row r="6323" spans="1:12" x14ac:dyDescent="0.3">
      <c r="A6323">
        <v>426029</v>
      </c>
      <c r="B6323" s="2">
        <v>41801</v>
      </c>
      <c r="C6323" s="3">
        <v>0.57847222222222228</v>
      </c>
      <c r="D6323" t="s">
        <v>31</v>
      </c>
      <c r="E6323" t="s">
        <v>29</v>
      </c>
      <c r="F6323" t="s">
        <v>20</v>
      </c>
      <c r="G6323" t="s">
        <v>10</v>
      </c>
      <c r="H6323">
        <v>13347</v>
      </c>
      <c r="I6323">
        <f>IF(Table3_1[[#This Row],[Status]]="Hired",1,0)</f>
        <v>1</v>
      </c>
      <c r="J6323" t="b">
        <f>OR((Table3_1[[#This Row],[Offered Salary]]&lt;$O$27),(Table3_1[[#This Row],[Offered Salary]]&gt;$O$28))</f>
        <v>0</v>
      </c>
      <c r="K6323" t="str">
        <f>IF(Table3_1[[#This Row],[Offered Salary]]&lt;$O$27,"Low",IF(Table3_1[[#This Row],[Offered Salary]]&gt;$O$28,"High",""))</f>
        <v/>
      </c>
      <c r="L6323" s="6">
        <f>((Table3_1[[#This Row],[Offered Salary]]-$O$25)/$O$26)</f>
        <v>-1.2699145826504428</v>
      </c>
    </row>
    <row r="6324" spans="1:12" x14ac:dyDescent="0.3">
      <c r="A6324">
        <v>242383</v>
      </c>
      <c r="B6324" s="2">
        <v>41801</v>
      </c>
      <c r="C6324" s="3">
        <v>0.57879629629629625</v>
      </c>
      <c r="D6324" t="s">
        <v>31</v>
      </c>
      <c r="E6324" t="s">
        <v>27</v>
      </c>
      <c r="F6324" t="s">
        <v>20</v>
      </c>
      <c r="G6324" t="s">
        <v>10</v>
      </c>
      <c r="H6324">
        <v>36348</v>
      </c>
      <c r="I6324">
        <f>IF(Table3_1[[#This Row],[Status]]="Hired",1,0)</f>
        <v>1</v>
      </c>
      <c r="J6324" t="b">
        <f>OR((Table3_1[[#This Row],[Offered Salary]]&lt;$O$27),(Table3_1[[#This Row],[Offered Salary]]&gt;$O$28))</f>
        <v>0</v>
      </c>
      <c r="K6324" t="str">
        <f>IF(Table3_1[[#This Row],[Offered Salary]]&lt;$O$27,"Low",IF(Table3_1[[#This Row],[Offered Salary]]&gt;$O$28,"High",""))</f>
        <v/>
      </c>
      <c r="L6324" s="6">
        <f>((Table3_1[[#This Row],[Offered Salary]]-$O$25)/$O$26)</f>
        <v>-0.4726659049310829</v>
      </c>
    </row>
    <row r="6325" spans="1:12" x14ac:dyDescent="0.3">
      <c r="A6325">
        <v>899150</v>
      </c>
      <c r="B6325" s="2">
        <v>41801</v>
      </c>
      <c r="C6325" s="3">
        <v>0.57978009259259256</v>
      </c>
      <c r="D6325" t="s">
        <v>31</v>
      </c>
      <c r="E6325" t="s">
        <v>29</v>
      </c>
      <c r="F6325" t="s">
        <v>20</v>
      </c>
      <c r="G6325" t="s">
        <v>10</v>
      </c>
      <c r="H6325">
        <v>42654</v>
      </c>
      <c r="I6325">
        <f>IF(Table3_1[[#This Row],[Status]]="Hired",1,0)</f>
        <v>1</v>
      </c>
      <c r="J6325" t="b">
        <f>OR((Table3_1[[#This Row],[Offered Salary]]&lt;$O$27),(Table3_1[[#This Row],[Offered Salary]]&gt;$O$28))</f>
        <v>0</v>
      </c>
      <c r="K6325" t="str">
        <f>IF(Table3_1[[#This Row],[Offered Salary]]&lt;$O$27,"Low",IF(Table3_1[[#This Row],[Offered Salary]]&gt;$O$28,"High",""))</f>
        <v/>
      </c>
      <c r="L6325" s="6">
        <f>((Table3_1[[#This Row],[Offered Salary]]-$O$25)/$O$26)</f>
        <v>-0.25409061856534737</v>
      </c>
    </row>
    <row r="6326" spans="1:12" x14ac:dyDescent="0.3">
      <c r="A6326">
        <v>573978</v>
      </c>
      <c r="B6326" s="2">
        <v>41801</v>
      </c>
      <c r="C6326" s="3">
        <v>0.58113425925925921</v>
      </c>
      <c r="D6326" t="s">
        <v>31</v>
      </c>
      <c r="E6326" t="s">
        <v>29</v>
      </c>
      <c r="F6326" t="s">
        <v>20</v>
      </c>
      <c r="G6326" t="s">
        <v>10</v>
      </c>
      <c r="H6326">
        <v>90203</v>
      </c>
      <c r="I6326">
        <f>IF(Table3_1[[#This Row],[Status]]="Hired",1,0)</f>
        <v>1</v>
      </c>
      <c r="J6326" t="b">
        <f>OR((Table3_1[[#This Row],[Offered Salary]]&lt;$O$27),(Table3_1[[#This Row],[Offered Salary]]&gt;$O$28))</f>
        <v>0</v>
      </c>
      <c r="K6326" t="str">
        <f>IF(Table3_1[[#This Row],[Offered Salary]]&lt;$O$27,"Low",IF(Table3_1[[#This Row],[Offered Salary]]&gt;$O$28,"High",""))</f>
        <v/>
      </c>
      <c r="L6326" s="6">
        <f>((Table3_1[[#This Row],[Offered Salary]]-$O$25)/$O$26)</f>
        <v>1.3940280448352804</v>
      </c>
    </row>
    <row r="6327" spans="1:12" x14ac:dyDescent="0.3">
      <c r="A6327">
        <v>206593</v>
      </c>
      <c r="B6327" s="2">
        <v>41849</v>
      </c>
      <c r="C6327" s="3">
        <v>0.34729166666666667</v>
      </c>
      <c r="D6327" t="s">
        <v>31</v>
      </c>
      <c r="E6327" t="s">
        <v>27</v>
      </c>
      <c r="F6327" t="s">
        <v>15</v>
      </c>
      <c r="G6327" t="s">
        <v>8</v>
      </c>
      <c r="H6327">
        <v>70239</v>
      </c>
      <c r="I6327">
        <f>IF(Table3_1[[#This Row],[Status]]="Hired",1,0)</f>
        <v>1</v>
      </c>
      <c r="J6327" t="b">
        <f>OR((Table3_1[[#This Row],[Offered Salary]]&lt;$O$27),(Table3_1[[#This Row],[Offered Salary]]&gt;$O$28))</f>
        <v>0</v>
      </c>
      <c r="K6327" t="str">
        <f>IF(Table3_1[[#This Row],[Offered Salary]]&lt;$O$27,"Low",IF(Table3_1[[#This Row],[Offered Salary]]&gt;$O$28,"High",""))</f>
        <v/>
      </c>
      <c r="L6327" s="6">
        <f>((Table3_1[[#This Row],[Offered Salary]]-$O$25)/$O$26)</f>
        <v>0.70204627873861947</v>
      </c>
    </row>
    <row r="6328" spans="1:12" x14ac:dyDescent="0.3">
      <c r="A6328">
        <v>955275</v>
      </c>
      <c r="B6328" s="2">
        <v>41849</v>
      </c>
      <c r="C6328" s="3">
        <v>0.34855324074074073</v>
      </c>
      <c r="D6328" t="s">
        <v>31</v>
      </c>
      <c r="E6328" t="s">
        <v>27</v>
      </c>
      <c r="F6328" t="s">
        <v>15</v>
      </c>
      <c r="G6328" t="s">
        <v>8</v>
      </c>
      <c r="H6328">
        <v>14810</v>
      </c>
      <c r="I6328">
        <f>IF(Table3_1[[#This Row],[Status]]="Hired",1,0)</f>
        <v>1</v>
      </c>
      <c r="J6328" t="b">
        <f>OR((Table3_1[[#This Row],[Offered Salary]]&lt;$O$27),(Table3_1[[#This Row],[Offered Salary]]&gt;$O$28))</f>
        <v>0</v>
      </c>
      <c r="K6328" t="str">
        <f>IF(Table3_1[[#This Row],[Offered Salary]]&lt;$O$27,"Low",IF(Table3_1[[#This Row],[Offered Salary]]&gt;$O$28,"High",""))</f>
        <v/>
      </c>
      <c r="L6328" s="6">
        <f>((Table3_1[[#This Row],[Offered Salary]]-$O$25)/$O$26)</f>
        <v>-1.2192048389217605</v>
      </c>
    </row>
    <row r="6329" spans="1:12" x14ac:dyDescent="0.3">
      <c r="A6329">
        <v>195343</v>
      </c>
      <c r="B6329" s="2">
        <v>41812</v>
      </c>
      <c r="C6329" s="3">
        <v>0.60899305555555561</v>
      </c>
      <c r="D6329" t="s">
        <v>31</v>
      </c>
      <c r="E6329" t="s">
        <v>29</v>
      </c>
      <c r="F6329" t="s">
        <v>17</v>
      </c>
      <c r="G6329" t="s">
        <v>7</v>
      </c>
      <c r="H6329">
        <v>66540</v>
      </c>
      <c r="I6329">
        <f>IF(Table3_1[[#This Row],[Status]]="Hired",1,0)</f>
        <v>1</v>
      </c>
      <c r="J6329" t="b">
        <f>OR((Table3_1[[#This Row],[Offered Salary]]&lt;$O$27),(Table3_1[[#This Row],[Offered Salary]]&gt;$O$28))</f>
        <v>0</v>
      </c>
      <c r="K6329" t="str">
        <f>IF(Table3_1[[#This Row],[Offered Salary]]&lt;$O$27,"Low",IF(Table3_1[[#This Row],[Offered Salary]]&gt;$O$28,"High",""))</f>
        <v/>
      </c>
      <c r="L6329" s="6">
        <f>((Table3_1[[#This Row],[Offered Salary]]-$O$25)/$O$26)</f>
        <v>0.57383346803978408</v>
      </c>
    </row>
    <row r="6330" spans="1:12" x14ac:dyDescent="0.3">
      <c r="A6330">
        <v>411295</v>
      </c>
      <c r="B6330" s="2">
        <v>41812</v>
      </c>
      <c r="C6330" s="3">
        <v>0.61008101851851848</v>
      </c>
      <c r="D6330" t="s">
        <v>31</v>
      </c>
      <c r="E6330" t="str">
        <f>E6329</f>
        <v>Female</v>
      </c>
      <c r="F6330" t="s">
        <v>17</v>
      </c>
      <c r="G6330" t="s">
        <v>7</v>
      </c>
      <c r="H6330">
        <v>98070</v>
      </c>
      <c r="I6330">
        <f>IF(Table3_1[[#This Row],[Status]]="Hired",1,0)</f>
        <v>1</v>
      </c>
      <c r="J6330" t="b">
        <f>OR((Table3_1[[#This Row],[Offered Salary]]&lt;$O$27),(Table3_1[[#This Row],[Offered Salary]]&gt;$O$28))</f>
        <v>0</v>
      </c>
      <c r="K6330" t="str">
        <f>IF(Table3_1[[#This Row],[Offered Salary]]&lt;$O$27,"Low",IF(Table3_1[[#This Row],[Offered Salary]]&gt;$O$28,"High",""))</f>
        <v/>
      </c>
      <c r="L6330" s="6">
        <f>((Table3_1[[#This Row],[Offered Salary]]-$O$25)/$O$26)</f>
        <v>1.6667098998684617</v>
      </c>
    </row>
    <row r="6331" spans="1:12" x14ac:dyDescent="0.3">
      <c r="A6331">
        <v>927062</v>
      </c>
      <c r="B6331" s="2">
        <v>41819</v>
      </c>
      <c r="C6331" s="3">
        <v>0.48214120370370372</v>
      </c>
      <c r="D6331" t="s">
        <v>31</v>
      </c>
      <c r="E6331" t="s">
        <v>29</v>
      </c>
      <c r="F6331" t="s">
        <v>17</v>
      </c>
      <c r="G6331" t="s">
        <v>7</v>
      </c>
      <c r="H6331">
        <v>11124</v>
      </c>
      <c r="I6331">
        <f>IF(Table3_1[[#This Row],[Status]]="Hired",1,0)</f>
        <v>1</v>
      </c>
      <c r="J6331" t="b">
        <f>OR((Table3_1[[#This Row],[Offered Salary]]&lt;$O$27),(Table3_1[[#This Row],[Offered Salary]]&gt;$O$28))</f>
        <v>1</v>
      </c>
      <c r="K6331" t="str">
        <f>IF(Table3_1[[#This Row],[Offered Salary]]&lt;$O$27,"Low",IF(Table3_1[[#This Row],[Offered Salary]]&gt;$O$28,"High",""))</f>
        <v>Low</v>
      </c>
      <c r="L6331" s="6">
        <f>((Table3_1[[#This Row],[Offered Salary]]-$O$25)/$O$26)</f>
        <v>-1.346967050394025</v>
      </c>
    </row>
    <row r="6332" spans="1:12" x14ac:dyDescent="0.3">
      <c r="A6332">
        <v>462575</v>
      </c>
      <c r="B6332" s="2">
        <v>41825</v>
      </c>
      <c r="C6332" s="3">
        <v>0.50304398148148144</v>
      </c>
      <c r="D6332" t="s">
        <v>31</v>
      </c>
      <c r="E6332" t="s">
        <v>27</v>
      </c>
      <c r="F6332" t="s">
        <v>17</v>
      </c>
      <c r="G6332" t="s">
        <v>7</v>
      </c>
      <c r="H6332">
        <v>18428</v>
      </c>
      <c r="I6332">
        <f>IF(Table3_1[[#This Row],[Status]]="Hired",1,0)</f>
        <v>1</v>
      </c>
      <c r="J6332" t="b">
        <f>OR((Table3_1[[#This Row],[Offered Salary]]&lt;$O$27),(Table3_1[[#This Row],[Offered Salary]]&gt;$O$28))</f>
        <v>0</v>
      </c>
      <c r="K6332" t="str">
        <f>IF(Table3_1[[#This Row],[Offered Salary]]&lt;$O$27,"Low",IF(Table3_1[[#This Row],[Offered Salary]]&gt;$O$28,"High",""))</f>
        <v/>
      </c>
      <c r="L6332" s="6">
        <f>((Table3_1[[#This Row],[Offered Salary]]-$O$25)/$O$26)</f>
        <v>-1.0937996080192498</v>
      </c>
    </row>
    <row r="6333" spans="1:12" x14ac:dyDescent="0.3">
      <c r="A6333">
        <v>798002</v>
      </c>
      <c r="B6333" s="2">
        <v>41825</v>
      </c>
      <c r="C6333" s="3">
        <v>0.50378472222222226</v>
      </c>
      <c r="D6333" t="s">
        <v>31</v>
      </c>
      <c r="E6333" t="s">
        <v>27</v>
      </c>
      <c r="F6333" t="s">
        <v>17</v>
      </c>
      <c r="G6333" t="s">
        <v>7</v>
      </c>
      <c r="H6333">
        <v>13714</v>
      </c>
      <c r="I6333">
        <f>IF(Table3_1[[#This Row],[Status]]="Hired",1,0)</f>
        <v>1</v>
      </c>
      <c r="J6333" t="b">
        <f>OR((Table3_1[[#This Row],[Offered Salary]]&lt;$O$27),(Table3_1[[#This Row],[Offered Salary]]&gt;$O$28))</f>
        <v>0</v>
      </c>
      <c r="K6333" t="str">
        <f>IF(Table3_1[[#This Row],[Offered Salary]]&lt;$O$27,"Low",IF(Table3_1[[#This Row],[Offered Salary]]&gt;$O$28,"High",""))</f>
        <v/>
      </c>
      <c r="L6333" s="6">
        <f>((Table3_1[[#This Row],[Offered Salary]]-$O$25)/$O$26)</f>
        <v>-1.2571938198695634</v>
      </c>
    </row>
    <row r="6334" spans="1:12" x14ac:dyDescent="0.3">
      <c r="A6334">
        <v>370088</v>
      </c>
      <c r="B6334" s="2">
        <v>41764</v>
      </c>
      <c r="C6334" s="3">
        <v>0.81254629629629627</v>
      </c>
      <c r="D6334" t="s">
        <v>30</v>
      </c>
      <c r="E6334" t="s">
        <v>27</v>
      </c>
      <c r="F6334" t="s">
        <v>20</v>
      </c>
      <c r="G6334" t="s">
        <v>6</v>
      </c>
      <c r="H6334">
        <v>25850</v>
      </c>
      <c r="I6334">
        <f>IF(Table3_1[[#This Row],[Status]]="Hired",1,0)</f>
        <v>0</v>
      </c>
      <c r="J6334" t="b">
        <f>OR((Table3_1[[#This Row],[Offered Salary]]&lt;$O$27),(Table3_1[[#This Row],[Offered Salary]]&gt;$O$28))</f>
        <v>0</v>
      </c>
      <c r="K6334" t="str">
        <f>IF(Table3_1[[#This Row],[Offered Salary]]&lt;$O$27,"Low",IF(Table3_1[[#This Row],[Offered Salary]]&gt;$O$28,"High",""))</f>
        <v/>
      </c>
      <c r="L6334" s="6">
        <f>((Table3_1[[#This Row],[Offered Salary]]-$O$25)/$O$26)</f>
        <v>-0.83654211112637178</v>
      </c>
    </row>
    <row r="6335" spans="1:12" x14ac:dyDescent="0.3">
      <c r="A6335">
        <v>704987</v>
      </c>
      <c r="B6335" s="2">
        <v>41773</v>
      </c>
      <c r="C6335" s="3">
        <v>0.47858796296296297</v>
      </c>
      <c r="D6335" t="s">
        <v>31</v>
      </c>
      <c r="E6335" t="s">
        <v>27</v>
      </c>
      <c r="F6335" t="s">
        <v>20</v>
      </c>
      <c r="G6335" t="s">
        <v>6</v>
      </c>
      <c r="H6335">
        <v>78918</v>
      </c>
      <c r="I6335">
        <f>IF(Table3_1[[#This Row],[Status]]="Hired",1,0)</f>
        <v>1</v>
      </c>
      <c r="J6335" t="b">
        <f>OR((Table3_1[[#This Row],[Offered Salary]]&lt;$O$27),(Table3_1[[#This Row],[Offered Salary]]&gt;$O$28))</f>
        <v>0</v>
      </c>
      <c r="K6335" t="str">
        <f>IF(Table3_1[[#This Row],[Offered Salary]]&lt;$O$27,"Low",IF(Table3_1[[#This Row],[Offered Salary]]&gt;$O$28,"High",""))</f>
        <v/>
      </c>
      <c r="L6335" s="6">
        <f>((Table3_1[[#This Row],[Offered Salary]]-$O$25)/$O$26)</f>
        <v>1.0028732546929833</v>
      </c>
    </row>
    <row r="6336" spans="1:12" x14ac:dyDescent="0.3">
      <c r="A6336">
        <v>818107</v>
      </c>
      <c r="B6336" s="2">
        <v>41773</v>
      </c>
      <c r="C6336" s="3">
        <v>0.47885416666666669</v>
      </c>
      <c r="D6336" t="s">
        <v>31</v>
      </c>
      <c r="E6336" t="s">
        <v>29</v>
      </c>
      <c r="F6336" t="s">
        <v>20</v>
      </c>
      <c r="G6336" t="s">
        <v>6</v>
      </c>
      <c r="H6336">
        <v>40759</v>
      </c>
      <c r="I6336">
        <f>IF(Table3_1[[#This Row],[Status]]="Hired",1,0)</f>
        <v>1</v>
      </c>
      <c r="J6336" t="b">
        <f>OR((Table3_1[[#This Row],[Offered Salary]]&lt;$O$27),(Table3_1[[#This Row],[Offered Salary]]&gt;$O$28))</f>
        <v>0</v>
      </c>
      <c r="K6336" t="str">
        <f>IF(Table3_1[[#This Row],[Offered Salary]]&lt;$O$27,"Low",IF(Table3_1[[#This Row],[Offered Salary]]&gt;$O$28,"High",""))</f>
        <v/>
      </c>
      <c r="L6336" s="6">
        <f>((Table3_1[[#This Row],[Offered Salary]]-$O$25)/$O$26)</f>
        <v>-0.31977412120776233</v>
      </c>
    </row>
    <row r="6337" spans="1:12" x14ac:dyDescent="0.3">
      <c r="A6337">
        <v>839005</v>
      </c>
      <c r="B6337" s="2">
        <v>41773</v>
      </c>
      <c r="C6337" s="3">
        <v>0.4786111111111111</v>
      </c>
      <c r="D6337" t="s">
        <v>31</v>
      </c>
      <c r="E6337" t="s">
        <v>28</v>
      </c>
      <c r="F6337" t="s">
        <v>20</v>
      </c>
      <c r="G6337" t="s">
        <v>6</v>
      </c>
      <c r="H6337">
        <v>52645</v>
      </c>
      <c r="I6337">
        <f>IF(Table3_1[[#This Row],[Status]]="Hired",1,0)</f>
        <v>1</v>
      </c>
      <c r="J6337" t="b">
        <f>OR((Table3_1[[#This Row],[Offered Salary]]&lt;$O$27),(Table3_1[[#This Row],[Offered Salary]]&gt;$O$28))</f>
        <v>0</v>
      </c>
      <c r="K6337" t="str">
        <f>IF(Table3_1[[#This Row],[Offered Salary]]&lt;$O$27,"Low",IF(Table3_1[[#This Row],[Offered Salary]]&gt;$O$28,"High",""))</f>
        <v/>
      </c>
      <c r="L6337" s="6">
        <f>((Table3_1[[#This Row],[Offered Salary]]-$O$25)/$O$26)</f>
        <v>9.2212217793685894E-2</v>
      </c>
    </row>
    <row r="6338" spans="1:12" x14ac:dyDescent="0.3">
      <c r="A6338">
        <v>154483</v>
      </c>
      <c r="B6338" s="2">
        <v>41814</v>
      </c>
      <c r="C6338" s="3">
        <v>0.7407407407407407</v>
      </c>
      <c r="D6338" t="s">
        <v>31</v>
      </c>
      <c r="E6338" t="s">
        <v>27</v>
      </c>
      <c r="F6338" t="s">
        <v>17</v>
      </c>
      <c r="G6338" t="s">
        <v>4</v>
      </c>
      <c r="H6338">
        <v>67602</v>
      </c>
      <c r="I6338">
        <f>IF(Table3_1[[#This Row],[Status]]="Hired",1,0)</f>
        <v>1</v>
      </c>
      <c r="J6338" t="b">
        <f>OR((Table3_1[[#This Row],[Offered Salary]]&lt;$O$27),(Table3_1[[#This Row],[Offered Salary]]&gt;$O$28))</f>
        <v>0</v>
      </c>
      <c r="K6338" t="str">
        <f>IF(Table3_1[[#This Row],[Offered Salary]]&lt;$O$27,"Low",IF(Table3_1[[#This Row],[Offered Salary]]&gt;$O$28,"High",""))</f>
        <v/>
      </c>
      <c r="L6338" s="6">
        <f>((Table3_1[[#This Row],[Offered Salary]]-$O$25)/$O$26)</f>
        <v>0.61064395870271004</v>
      </c>
    </row>
    <row r="6339" spans="1:12" x14ac:dyDescent="0.3">
      <c r="A6339">
        <v>943922</v>
      </c>
      <c r="B6339" s="2">
        <v>41814</v>
      </c>
      <c r="C6339" s="3">
        <v>0.74115740740740743</v>
      </c>
      <c r="D6339" t="s">
        <v>31</v>
      </c>
      <c r="E6339" t="s">
        <v>27</v>
      </c>
      <c r="F6339" t="s">
        <v>17</v>
      </c>
      <c r="G6339" t="s">
        <v>4</v>
      </c>
      <c r="H6339">
        <v>1282</v>
      </c>
      <c r="I6339">
        <f>IF(Table3_1[[#This Row],[Status]]="Hired",1,0)</f>
        <v>1</v>
      </c>
      <c r="J6339" t="b">
        <f>OR((Table3_1[[#This Row],[Offered Salary]]&lt;$O$27),(Table3_1[[#This Row],[Offered Salary]]&gt;$O$28))</f>
        <v>1</v>
      </c>
      <c r="K6339" t="str">
        <f>IF(Table3_1[[#This Row],[Offered Salary]]&lt;$O$27,"Low",IF(Table3_1[[#This Row],[Offered Salary]]&gt;$O$28,"High",""))</f>
        <v>Low</v>
      </c>
      <c r="L6339" s="6">
        <f>((Table3_1[[#This Row],[Offered Salary]]-$O$25)/$O$26)</f>
        <v>-1.6881053263869792</v>
      </c>
    </row>
    <row r="6340" spans="1:12" x14ac:dyDescent="0.3">
      <c r="A6340">
        <v>335959</v>
      </c>
      <c r="B6340" s="2">
        <v>41815</v>
      </c>
      <c r="C6340" s="3">
        <v>0.70759259259259255</v>
      </c>
      <c r="D6340" t="s">
        <v>31</v>
      </c>
      <c r="E6340" t="s">
        <v>27</v>
      </c>
      <c r="F6340" t="s">
        <v>20</v>
      </c>
      <c r="G6340" t="s">
        <v>4</v>
      </c>
      <c r="H6340">
        <v>93852</v>
      </c>
      <c r="I6340">
        <f>IF(Table3_1[[#This Row],[Status]]="Hired",1,0)</f>
        <v>1</v>
      </c>
      <c r="J6340" t="b">
        <f>OR((Table3_1[[#This Row],[Offered Salary]]&lt;$O$27),(Table3_1[[#This Row],[Offered Salary]]&gt;$O$28))</f>
        <v>0</v>
      </c>
      <c r="K6340" t="str">
        <f>IF(Table3_1[[#This Row],[Offered Salary]]&lt;$O$27,"Low",IF(Table3_1[[#This Row],[Offered Salary]]&gt;$O$28,"High",""))</f>
        <v/>
      </c>
      <c r="L6340" s="6">
        <f>((Table3_1[[#This Row],[Offered Salary]]-$O$25)/$O$26)</f>
        <v>1.520507781585767</v>
      </c>
    </row>
    <row r="6341" spans="1:12" x14ac:dyDescent="0.3">
      <c r="A6341">
        <v>253006</v>
      </c>
      <c r="B6341" s="2">
        <v>41781</v>
      </c>
      <c r="C6341" s="3">
        <v>0.35253472222222221</v>
      </c>
      <c r="D6341" t="s">
        <v>31</v>
      </c>
      <c r="E6341" t="s">
        <v>27</v>
      </c>
      <c r="F6341" t="s">
        <v>18</v>
      </c>
      <c r="G6341" t="s">
        <v>2</v>
      </c>
      <c r="H6341">
        <v>40692</v>
      </c>
      <c r="I6341">
        <f>IF(Table3_1[[#This Row],[Status]]="Hired",1,0)</f>
        <v>1</v>
      </c>
      <c r="J6341" t="b">
        <f>OR((Table3_1[[#This Row],[Offered Salary]]&lt;$O$27),(Table3_1[[#This Row],[Offered Salary]]&gt;$O$28))</f>
        <v>0</v>
      </c>
      <c r="K6341" t="str">
        <f>IF(Table3_1[[#This Row],[Offered Salary]]&lt;$O$27,"Low",IF(Table3_1[[#This Row],[Offered Salary]]&gt;$O$28,"High",""))</f>
        <v/>
      </c>
      <c r="L6341" s="6">
        <f>((Table3_1[[#This Row],[Offered Salary]]-$O$25)/$O$26)</f>
        <v>-0.32209644029854956</v>
      </c>
    </row>
    <row r="6342" spans="1:12" x14ac:dyDescent="0.3">
      <c r="A6342">
        <v>95442</v>
      </c>
      <c r="B6342" s="2">
        <v>41793</v>
      </c>
      <c r="C6342" s="3">
        <v>0.9508564814814815</v>
      </c>
      <c r="D6342" t="s">
        <v>31</v>
      </c>
      <c r="E6342" t="s">
        <v>27</v>
      </c>
      <c r="F6342" t="s">
        <v>20</v>
      </c>
      <c r="G6342" t="s">
        <v>5</v>
      </c>
      <c r="H6342">
        <v>24829</v>
      </c>
      <c r="I6342">
        <f>IF(Table3_1[[#This Row],[Status]]="Hired",1,0)</f>
        <v>1</v>
      </c>
      <c r="J6342" t="b">
        <f>OR((Table3_1[[#This Row],[Offered Salary]]&lt;$O$27),(Table3_1[[#This Row],[Offered Salary]]&gt;$O$28))</f>
        <v>0</v>
      </c>
      <c r="K6342" t="str">
        <f>IF(Table3_1[[#This Row],[Offered Salary]]&lt;$O$27,"Low",IF(Table3_1[[#This Row],[Offered Salary]]&gt;$O$28,"High",""))</f>
        <v/>
      </c>
      <c r="L6342" s="6">
        <f>((Table3_1[[#This Row],[Offered Salary]]-$O$25)/$O$26)</f>
        <v>-0.87193148115165187</v>
      </c>
    </row>
    <row r="6343" spans="1:12" x14ac:dyDescent="0.3">
      <c r="A6343">
        <v>284227</v>
      </c>
      <c r="B6343" s="2">
        <v>41795</v>
      </c>
      <c r="C6343" s="3">
        <v>0.48888888888888887</v>
      </c>
      <c r="D6343" t="s">
        <v>31</v>
      </c>
      <c r="E6343" t="s">
        <v>29</v>
      </c>
      <c r="F6343" t="s">
        <v>20</v>
      </c>
      <c r="G6343" t="s">
        <v>5</v>
      </c>
      <c r="H6343">
        <v>16168</v>
      </c>
      <c r="I6343">
        <f>IF(Table3_1[[#This Row],[Status]]="Hired",1,0)</f>
        <v>1</v>
      </c>
      <c r="J6343" t="b">
        <f>OR((Table3_1[[#This Row],[Offered Salary]]&lt;$O$27),(Table3_1[[#This Row],[Offered Salary]]&gt;$O$28))</f>
        <v>0</v>
      </c>
      <c r="K6343" t="str">
        <f>IF(Table3_1[[#This Row],[Offered Salary]]&lt;$O$27,"Low",IF(Table3_1[[#This Row],[Offered Salary]]&gt;$O$28,"High",""))</f>
        <v/>
      </c>
      <c r="L6343" s="6">
        <f>((Table3_1[[#This Row],[Offered Salary]]-$O$25)/$O$26)</f>
        <v>-1.1721345504846101</v>
      </c>
    </row>
    <row r="6344" spans="1:12" x14ac:dyDescent="0.3">
      <c r="A6344">
        <v>340030</v>
      </c>
      <c r="B6344" s="2">
        <v>41795</v>
      </c>
      <c r="C6344" s="3">
        <v>0.4909722222222222</v>
      </c>
      <c r="D6344" t="s">
        <v>31</v>
      </c>
      <c r="E6344" t="s">
        <v>27</v>
      </c>
      <c r="F6344" t="s">
        <v>20</v>
      </c>
      <c r="G6344" t="s">
        <v>5</v>
      </c>
      <c r="H6344">
        <v>60454</v>
      </c>
      <c r="I6344">
        <f>IF(Table3_1[[#This Row],[Status]]="Hired",1,0)</f>
        <v>1</v>
      </c>
      <c r="J6344" t="b">
        <f>OR((Table3_1[[#This Row],[Offered Salary]]&lt;$O$27),(Table3_1[[#This Row],[Offered Salary]]&gt;$O$28))</f>
        <v>0</v>
      </c>
      <c r="K6344" t="str">
        <f>IF(Table3_1[[#This Row],[Offered Salary]]&lt;$O$27,"Low",IF(Table3_1[[#This Row],[Offered Salary]]&gt;$O$28,"High",""))</f>
        <v/>
      </c>
      <c r="L6344" s="6">
        <f>((Table3_1[[#This Row],[Offered Salary]]-$O$25)/$O$26)</f>
        <v>0.36288370704678274</v>
      </c>
    </row>
    <row r="6345" spans="1:12" x14ac:dyDescent="0.3">
      <c r="A6345">
        <v>613923</v>
      </c>
      <c r="B6345" s="2">
        <v>41793</v>
      </c>
      <c r="C6345" s="3">
        <v>0.54596064814814815</v>
      </c>
      <c r="D6345" t="s">
        <v>30</v>
      </c>
      <c r="E6345" t="s">
        <v>27</v>
      </c>
      <c r="F6345" t="s">
        <v>17</v>
      </c>
      <c r="G6345" t="s">
        <v>10</v>
      </c>
      <c r="H6345">
        <v>70137</v>
      </c>
      <c r="I6345">
        <f>IF(Table3_1[[#This Row],[Status]]="Hired",1,0)</f>
        <v>0</v>
      </c>
      <c r="J6345" t="b">
        <f>OR((Table3_1[[#This Row],[Offered Salary]]&lt;$O$27),(Table3_1[[#This Row],[Offered Salary]]&gt;$O$28))</f>
        <v>0</v>
      </c>
      <c r="K6345" t="str">
        <f>IF(Table3_1[[#This Row],[Offered Salary]]&lt;$O$27,"Low",IF(Table3_1[[#This Row],[Offered Salary]]&gt;$O$28,"High",""))</f>
        <v/>
      </c>
      <c r="L6345" s="6">
        <f>((Table3_1[[#This Row],[Offered Salary]]-$O$25)/$O$26)</f>
        <v>0.69851080788398812</v>
      </c>
    </row>
    <row r="6346" spans="1:12" x14ac:dyDescent="0.3">
      <c r="A6346">
        <v>233335</v>
      </c>
      <c r="B6346" s="2">
        <v>41784</v>
      </c>
      <c r="C6346" s="3">
        <v>0.61350694444444442</v>
      </c>
      <c r="D6346" t="s">
        <v>31</v>
      </c>
      <c r="E6346" t="s">
        <v>27</v>
      </c>
      <c r="F6346" t="s">
        <v>20</v>
      </c>
      <c r="G6346" t="s">
        <v>6</v>
      </c>
      <c r="H6346">
        <v>15998</v>
      </c>
      <c r="I6346">
        <f>IF(Table3_1[[#This Row],[Status]]="Hired",1,0)</f>
        <v>1</v>
      </c>
      <c r="J6346" t="b">
        <f>OR((Table3_1[[#This Row],[Offered Salary]]&lt;$O$27),(Table3_1[[#This Row],[Offered Salary]]&gt;$O$28))</f>
        <v>0</v>
      </c>
      <c r="K6346" t="str">
        <f>IF(Table3_1[[#This Row],[Offered Salary]]&lt;$O$27,"Low",IF(Table3_1[[#This Row],[Offered Salary]]&gt;$O$28,"High",""))</f>
        <v/>
      </c>
      <c r="L6346" s="6">
        <f>((Table3_1[[#This Row],[Offered Salary]]-$O$25)/$O$26)</f>
        <v>-1.1780270019089958</v>
      </c>
    </row>
    <row r="6347" spans="1:12" x14ac:dyDescent="0.3">
      <c r="A6347">
        <v>670258</v>
      </c>
      <c r="B6347" s="2">
        <v>41773</v>
      </c>
      <c r="C6347" s="3">
        <v>0.66362268518518519</v>
      </c>
      <c r="D6347" t="s">
        <v>31</v>
      </c>
      <c r="E6347" t="s">
        <v>29</v>
      </c>
      <c r="F6347" t="s">
        <v>17</v>
      </c>
      <c r="G6347" t="s">
        <v>1</v>
      </c>
      <c r="H6347">
        <v>30567</v>
      </c>
      <c r="I6347">
        <f>IF(Table3_1[[#This Row],[Status]]="Hired",1,0)</f>
        <v>1</v>
      </c>
      <c r="J6347" t="b">
        <f>OR((Table3_1[[#This Row],[Offered Salary]]&lt;$O$27),(Table3_1[[#This Row],[Offered Salary]]&gt;$O$28))</f>
        <v>0</v>
      </c>
      <c r="K6347" t="str">
        <f>IF(Table3_1[[#This Row],[Offered Salary]]&lt;$O$27,"Low",IF(Table3_1[[#This Row],[Offered Salary]]&gt;$O$28,"High",""))</f>
        <v/>
      </c>
      <c r="L6347" s="6">
        <f>((Table3_1[[#This Row],[Offered Salary]]-$O$25)/$O$26)</f>
        <v>-0.67304391483915726</v>
      </c>
    </row>
    <row r="6348" spans="1:12" x14ac:dyDescent="0.3">
      <c r="A6348">
        <v>714579</v>
      </c>
      <c r="B6348" s="2">
        <v>41778</v>
      </c>
      <c r="C6348" s="3">
        <v>0.4321875</v>
      </c>
      <c r="D6348" t="s">
        <v>31</v>
      </c>
      <c r="E6348" t="s">
        <v>27</v>
      </c>
      <c r="F6348" t="s">
        <v>17</v>
      </c>
      <c r="G6348" t="s">
        <v>1</v>
      </c>
      <c r="H6348">
        <v>31784</v>
      </c>
      <c r="I6348">
        <f>IF(Table3_1[[#This Row],[Status]]="Hired",1,0)</f>
        <v>1</v>
      </c>
      <c r="J6348" t="b">
        <f>OR((Table3_1[[#This Row],[Offered Salary]]&lt;$O$27),(Table3_1[[#This Row],[Offered Salary]]&gt;$O$28))</f>
        <v>0</v>
      </c>
      <c r="K6348" t="str">
        <f>IF(Table3_1[[#This Row],[Offered Salary]]&lt;$O$27,"Low",IF(Table3_1[[#This Row],[Offered Salary]]&gt;$O$28,"High",""))</f>
        <v/>
      </c>
      <c r="L6348" s="6">
        <f>((Table3_1[[#This Row],[Offered Salary]]-$O$25)/$O$26)</f>
        <v>-0.63086089493635045</v>
      </c>
    </row>
    <row r="6349" spans="1:12" x14ac:dyDescent="0.3">
      <c r="A6349">
        <v>428003</v>
      </c>
      <c r="B6349" s="2">
        <v>41803</v>
      </c>
      <c r="C6349" s="3">
        <v>0.78111111111111109</v>
      </c>
      <c r="D6349" t="s">
        <v>31</v>
      </c>
      <c r="E6349" t="s">
        <v>27</v>
      </c>
      <c r="F6349" t="s">
        <v>20</v>
      </c>
      <c r="G6349" t="s">
        <v>2</v>
      </c>
      <c r="H6349">
        <v>16146</v>
      </c>
      <c r="I6349">
        <f>IF(Table3_1[[#This Row],[Status]]="Hired",1,0)</f>
        <v>1</v>
      </c>
      <c r="J6349" t="b">
        <f>OR((Table3_1[[#This Row],[Offered Salary]]&lt;$O$27),(Table3_1[[#This Row],[Offered Salary]]&gt;$O$28))</f>
        <v>0</v>
      </c>
      <c r="K6349" t="str">
        <f>IF(Table3_1[[#This Row],[Offered Salary]]&lt;$O$27,"Low",IF(Table3_1[[#This Row],[Offered Salary]]&gt;$O$28,"High",""))</f>
        <v/>
      </c>
      <c r="L6349" s="6">
        <f>((Table3_1[[#This Row],[Offered Salary]]-$O$25)/$O$26)</f>
        <v>-1.1728971030218835</v>
      </c>
    </row>
    <row r="6350" spans="1:12" x14ac:dyDescent="0.3">
      <c r="A6350">
        <v>166730</v>
      </c>
      <c r="B6350" s="2">
        <v>41805</v>
      </c>
      <c r="C6350" s="3">
        <v>0.58674768518518516</v>
      </c>
      <c r="D6350" t="s">
        <v>31</v>
      </c>
      <c r="E6350" t="s">
        <v>29</v>
      </c>
      <c r="F6350" t="s">
        <v>20</v>
      </c>
      <c r="G6350" t="s">
        <v>2</v>
      </c>
      <c r="H6350">
        <v>49047</v>
      </c>
      <c r="I6350">
        <f>IF(Table3_1[[#This Row],[Status]]="Hired",1,0)</f>
        <v>1</v>
      </c>
      <c r="J6350" t="b">
        <f>OR((Table3_1[[#This Row],[Offered Salary]]&lt;$O$27),(Table3_1[[#This Row],[Offered Salary]]&gt;$O$28))</f>
        <v>0</v>
      </c>
      <c r="K6350" t="str">
        <f>IF(Table3_1[[#This Row],[Offered Salary]]&lt;$O$27,"Low",IF(Table3_1[[#This Row],[Offered Salary]]&gt;$O$28,"High",""))</f>
        <v/>
      </c>
      <c r="L6350" s="6">
        <f>((Table3_1[[#This Row],[Offered Salary]]-$O$25)/$O$26)</f>
        <v>-3.249978352948512E-2</v>
      </c>
    </row>
    <row r="6351" spans="1:12" x14ac:dyDescent="0.3">
      <c r="A6351">
        <v>393306</v>
      </c>
      <c r="B6351" s="2">
        <v>41805</v>
      </c>
      <c r="C6351" s="3">
        <v>0.58960648148148154</v>
      </c>
      <c r="D6351" t="s">
        <v>31</v>
      </c>
      <c r="E6351" t="s">
        <v>29</v>
      </c>
      <c r="F6351" t="s">
        <v>20</v>
      </c>
      <c r="G6351" t="s">
        <v>2</v>
      </c>
      <c r="H6351">
        <v>86931</v>
      </c>
      <c r="I6351">
        <f>IF(Table3_1[[#This Row],[Status]]="Hired",1,0)</f>
        <v>1</v>
      </c>
      <c r="J6351" t="b">
        <f>OR((Table3_1[[#This Row],[Offered Salary]]&lt;$O$27),(Table3_1[[#This Row],[Offered Salary]]&gt;$O$28))</f>
        <v>0</v>
      </c>
      <c r="K6351" t="str">
        <f>IF(Table3_1[[#This Row],[Offered Salary]]&lt;$O$27,"Low",IF(Table3_1[[#This Row],[Offered Salary]]&gt;$O$28,"High",""))</f>
        <v/>
      </c>
      <c r="L6351" s="6">
        <f>((Table3_1[[#This Row],[Offered Salary]]-$O$25)/$O$26)</f>
        <v>1.2806156856553428</v>
      </c>
    </row>
    <row r="6352" spans="1:12" x14ac:dyDescent="0.3">
      <c r="A6352">
        <v>766601</v>
      </c>
      <c r="B6352" s="2">
        <v>41805</v>
      </c>
      <c r="C6352" s="3">
        <v>0.58795138888888887</v>
      </c>
      <c r="D6352" t="s">
        <v>31</v>
      </c>
      <c r="E6352" t="s">
        <v>29</v>
      </c>
      <c r="F6352" t="s">
        <v>20</v>
      </c>
      <c r="G6352" t="s">
        <v>2</v>
      </c>
      <c r="H6352">
        <v>12777</v>
      </c>
      <c r="I6352">
        <f>IF(Table3_1[[#This Row],[Status]]="Hired",1,0)</f>
        <v>1</v>
      </c>
      <c r="J6352" t="b">
        <f>OR((Table3_1[[#This Row],[Offered Salary]]&lt;$O$27),(Table3_1[[#This Row],[Offered Salary]]&gt;$O$28))</f>
        <v>0</v>
      </c>
      <c r="K6352" t="str">
        <f>IF(Table3_1[[#This Row],[Offered Salary]]&lt;$O$27,"Low",IF(Table3_1[[#This Row],[Offered Salary]]&gt;$O$28,"High",""))</f>
        <v/>
      </c>
      <c r="L6352" s="6">
        <f>((Table3_1[[#This Row],[Offered Salary]]-$O$25)/$O$26)</f>
        <v>-1.2896716256616176</v>
      </c>
    </row>
    <row r="6353" spans="1:12" x14ac:dyDescent="0.3">
      <c r="A6353">
        <v>205081</v>
      </c>
      <c r="B6353" s="2">
        <v>41817</v>
      </c>
      <c r="C6353" s="3">
        <v>0.3175115740740741</v>
      </c>
      <c r="D6353" t="s">
        <v>31</v>
      </c>
      <c r="E6353" t="s">
        <v>29</v>
      </c>
      <c r="F6353" t="s">
        <v>20</v>
      </c>
      <c r="G6353" t="s">
        <v>2</v>
      </c>
      <c r="H6353">
        <v>63025</v>
      </c>
      <c r="I6353">
        <f>IF(Table3_1[[#This Row],[Status]]="Hired",1,0)</f>
        <v>1</v>
      </c>
      <c r="J6353" t="b">
        <f>OR((Table3_1[[#This Row],[Offered Salary]]&lt;$O$27),(Table3_1[[#This Row],[Offered Salary]]&gt;$O$28))</f>
        <v>0</v>
      </c>
      <c r="K6353" t="str">
        <f>IF(Table3_1[[#This Row],[Offered Salary]]&lt;$O$27,"Low",IF(Table3_1[[#This Row],[Offered Salary]]&gt;$O$28,"High",""))</f>
        <v/>
      </c>
      <c r="L6353" s="6">
        <f>((Table3_1[[#This Row],[Offered Salary]]-$O$25)/$O$26)</f>
        <v>0.45199836947087191</v>
      </c>
    </row>
    <row r="6354" spans="1:12" x14ac:dyDescent="0.3">
      <c r="A6354">
        <v>590033</v>
      </c>
      <c r="B6354" s="2">
        <v>41817</v>
      </c>
      <c r="C6354" s="3">
        <v>0.31990740740740742</v>
      </c>
      <c r="D6354" t="s">
        <v>31</v>
      </c>
      <c r="E6354" t="s">
        <v>27</v>
      </c>
      <c r="F6354" t="s">
        <v>20</v>
      </c>
      <c r="G6354" t="s">
        <v>2</v>
      </c>
      <c r="H6354">
        <v>80132</v>
      </c>
      <c r="I6354">
        <f>IF(Table3_1[[#This Row],[Status]]="Hired",1,0)</f>
        <v>1</v>
      </c>
      <c r="J6354" t="b">
        <f>OR((Table3_1[[#This Row],[Offered Salary]]&lt;$O$27),(Table3_1[[#This Row],[Offered Salary]]&gt;$O$28))</f>
        <v>0</v>
      </c>
      <c r="K6354" t="str">
        <f>IF(Table3_1[[#This Row],[Offered Salary]]&lt;$O$27,"Low",IF(Table3_1[[#This Row],[Offered Salary]]&gt;$O$28,"High",""))</f>
        <v/>
      </c>
      <c r="L6354" s="6">
        <f>((Table3_1[[#This Row],[Offered Salary]]-$O$25)/$O$26)</f>
        <v>1.0449522901588892</v>
      </c>
    </row>
    <row r="6355" spans="1:12" x14ac:dyDescent="0.3">
      <c r="A6355">
        <v>600601</v>
      </c>
      <c r="B6355" s="2">
        <v>41817</v>
      </c>
      <c r="C6355" s="3">
        <v>0.32041666666666668</v>
      </c>
      <c r="D6355" t="s">
        <v>31</v>
      </c>
      <c r="E6355" t="s">
        <v>27</v>
      </c>
      <c r="F6355" t="s">
        <v>20</v>
      </c>
      <c r="G6355" t="s">
        <v>2</v>
      </c>
      <c r="H6355">
        <v>66395</v>
      </c>
      <c r="I6355">
        <f>IF(Table3_1[[#This Row],[Status]]="Hired",1,0)</f>
        <v>1</v>
      </c>
      <c r="J6355" t="b">
        <f>OR((Table3_1[[#This Row],[Offered Salary]]&lt;$O$27),(Table3_1[[#This Row],[Offered Salary]]&gt;$O$28))</f>
        <v>0</v>
      </c>
      <c r="K6355" t="str">
        <f>IF(Table3_1[[#This Row],[Offered Salary]]&lt;$O$27,"Low",IF(Table3_1[[#This Row],[Offered Salary]]&gt;$O$28,"High",""))</f>
        <v/>
      </c>
      <c r="L6355" s="6">
        <f>((Table3_1[[#This Row],[Offered Salary]]-$O$25)/$O$26)</f>
        <v>0.56880755358957291</v>
      </c>
    </row>
    <row r="6356" spans="1:12" x14ac:dyDescent="0.3">
      <c r="A6356">
        <v>654314</v>
      </c>
      <c r="B6356" s="2">
        <v>41823</v>
      </c>
      <c r="C6356" s="3">
        <v>0.52085648148148145</v>
      </c>
      <c r="D6356" t="s">
        <v>31</v>
      </c>
      <c r="E6356" t="s">
        <v>29</v>
      </c>
      <c r="F6356" t="s">
        <v>20</v>
      </c>
      <c r="G6356" t="s">
        <v>2</v>
      </c>
      <c r="H6356">
        <v>96192</v>
      </c>
      <c r="I6356">
        <f>IF(Table3_1[[#This Row],[Status]]="Hired",1,0)</f>
        <v>1</v>
      </c>
      <c r="J6356" t="b">
        <f>OR((Table3_1[[#This Row],[Offered Salary]]&lt;$O$27),(Table3_1[[#This Row],[Offered Salary]]&gt;$O$28))</f>
        <v>0</v>
      </c>
      <c r="K6356" t="str">
        <f>IF(Table3_1[[#This Row],[Offered Salary]]&lt;$O$27,"Low",IF(Table3_1[[#This Row],[Offered Salary]]&gt;$O$28,"High",""))</f>
        <v/>
      </c>
      <c r="L6356" s="6">
        <f>((Table3_1[[#This Row],[Offered Salary]]-$O$25)/$O$26)</f>
        <v>1.6016156423684853</v>
      </c>
    </row>
    <row r="6357" spans="1:12" x14ac:dyDescent="0.3">
      <c r="A6357">
        <v>861346</v>
      </c>
      <c r="B6357" s="2">
        <v>41829</v>
      </c>
      <c r="C6357" s="3">
        <v>0.48767361111111113</v>
      </c>
      <c r="D6357" t="s">
        <v>31</v>
      </c>
      <c r="E6357" t="s">
        <v>27</v>
      </c>
      <c r="F6357" t="s">
        <v>20</v>
      </c>
      <c r="G6357" t="s">
        <v>2</v>
      </c>
      <c r="H6357">
        <v>24321</v>
      </c>
      <c r="I6357">
        <f>IF(Table3_1[[#This Row],[Status]]="Hired",1,0)</f>
        <v>1</v>
      </c>
      <c r="J6357" t="b">
        <f>OR((Table3_1[[#This Row],[Offered Salary]]&lt;$O$27),(Table3_1[[#This Row],[Offered Salary]]&gt;$O$28))</f>
        <v>0</v>
      </c>
      <c r="K6357" t="str">
        <f>IF(Table3_1[[#This Row],[Offered Salary]]&lt;$O$27,"Low",IF(Table3_1[[#This Row],[Offered Salary]]&gt;$O$28,"High",""))</f>
        <v/>
      </c>
      <c r="L6357" s="6">
        <f>((Table3_1[[#This Row],[Offered Salary]]-$O$25)/$O$26)</f>
        <v>-0.88953951246687446</v>
      </c>
    </row>
    <row r="6358" spans="1:12" x14ac:dyDescent="0.3">
      <c r="A6358">
        <v>461784</v>
      </c>
      <c r="B6358" s="2">
        <v>41835</v>
      </c>
      <c r="C6358" s="3">
        <v>0.63703703703703707</v>
      </c>
      <c r="D6358" t="s">
        <v>31</v>
      </c>
      <c r="E6358" t="s">
        <v>27</v>
      </c>
      <c r="F6358" t="s">
        <v>17</v>
      </c>
      <c r="G6358" t="s">
        <v>2</v>
      </c>
      <c r="H6358">
        <v>51887</v>
      </c>
      <c r="I6358">
        <f>IF(Table3_1[[#This Row],[Status]]="Hired",1,0)</f>
        <v>1</v>
      </c>
      <c r="J6358" t="b">
        <f>OR((Table3_1[[#This Row],[Offered Salary]]&lt;$O$27),(Table3_1[[#This Row],[Offered Salary]]&gt;$O$28))</f>
        <v>0</v>
      </c>
      <c r="K6358" t="str">
        <f>IF(Table3_1[[#This Row],[Offered Salary]]&lt;$O$27,"Low",IF(Table3_1[[#This Row],[Offered Salary]]&gt;$O$28,"High",""))</f>
        <v/>
      </c>
      <c r="L6358" s="6">
        <f>((Table3_1[[#This Row],[Offered Salary]]-$O$25)/$O$26)</f>
        <v>6.5938816736719905E-2</v>
      </c>
    </row>
    <row r="6359" spans="1:12" x14ac:dyDescent="0.3">
      <c r="A6359">
        <v>648830</v>
      </c>
      <c r="B6359" s="2">
        <v>41810</v>
      </c>
      <c r="C6359" s="3">
        <v>0.75047453703703704</v>
      </c>
      <c r="D6359" t="s">
        <v>31</v>
      </c>
      <c r="E6359" t="s">
        <v>27</v>
      </c>
      <c r="F6359" t="s">
        <v>14</v>
      </c>
      <c r="G6359" t="s">
        <v>2</v>
      </c>
      <c r="H6359">
        <v>3733</v>
      </c>
      <c r="I6359">
        <f>IF(Table3_1[[#This Row],[Status]]="Hired",1,0)</f>
        <v>1</v>
      </c>
      <c r="J6359" t="b">
        <f>OR((Table3_1[[#This Row],[Offered Salary]]&lt;$O$27),(Table3_1[[#This Row],[Offered Salary]]&gt;$O$28))</f>
        <v>1</v>
      </c>
      <c r="K6359" t="str">
        <f>IF(Table3_1[[#This Row],[Offered Salary]]&lt;$O$27,"Low",IF(Table3_1[[#This Row],[Offered Salary]]&gt;$O$28,"High",""))</f>
        <v>Low</v>
      </c>
      <c r="L6359" s="6">
        <f>((Table3_1[[#This Row],[Offered Salary]]-$O$25)/$O$26)</f>
        <v>-1.603150041438927</v>
      </c>
    </row>
    <row r="6360" spans="1:12" x14ac:dyDescent="0.3">
      <c r="A6360">
        <v>278190</v>
      </c>
      <c r="B6360" s="2">
        <v>41810</v>
      </c>
      <c r="C6360" s="3">
        <v>0.75082175925925931</v>
      </c>
      <c r="D6360" t="s">
        <v>31</v>
      </c>
      <c r="E6360" t="s">
        <v>27</v>
      </c>
      <c r="F6360" t="s">
        <v>14</v>
      </c>
      <c r="G6360" t="s">
        <v>2</v>
      </c>
      <c r="H6360">
        <v>72534</v>
      </c>
      <c r="I6360">
        <f>IF(Table3_1[[#This Row],[Status]]="Hired",1,0)</f>
        <v>1</v>
      </c>
      <c r="J6360" t="b">
        <f>OR((Table3_1[[#This Row],[Offered Salary]]&lt;$O$27),(Table3_1[[#This Row],[Offered Salary]]&gt;$O$28))</f>
        <v>0</v>
      </c>
      <c r="K6360" t="str">
        <f>IF(Table3_1[[#This Row],[Offered Salary]]&lt;$O$27,"Low",IF(Table3_1[[#This Row],[Offered Salary]]&gt;$O$28,"High",""))</f>
        <v/>
      </c>
      <c r="L6360" s="6">
        <f>((Table3_1[[#This Row],[Offered Salary]]-$O$25)/$O$26)</f>
        <v>0.78159437296782386</v>
      </c>
    </row>
    <row r="6361" spans="1:12" x14ac:dyDescent="0.3">
      <c r="A6361">
        <v>947445</v>
      </c>
      <c r="B6361" s="2">
        <v>41837</v>
      </c>
      <c r="C6361" s="3">
        <v>0.33528935185185182</v>
      </c>
      <c r="D6361" t="s">
        <v>31</v>
      </c>
      <c r="E6361" t="s">
        <v>27</v>
      </c>
      <c r="F6361" t="s">
        <v>17</v>
      </c>
      <c r="G6361" t="s">
        <v>10</v>
      </c>
      <c r="H6361">
        <v>66288</v>
      </c>
      <c r="I6361">
        <f>IF(Table3_1[[#This Row],[Status]]="Hired",1,0)</f>
        <v>1</v>
      </c>
      <c r="J6361" t="b">
        <f>OR((Table3_1[[#This Row],[Offered Salary]]&lt;$O$27),(Table3_1[[#This Row],[Offered Salary]]&gt;$O$28))</f>
        <v>0</v>
      </c>
      <c r="K6361" t="str">
        <f>IF(Table3_1[[#This Row],[Offered Salary]]&lt;$O$27,"Low",IF(Table3_1[[#This Row],[Offered Salary]]&gt;$O$28,"High",""))</f>
        <v/>
      </c>
      <c r="L6361" s="6">
        <f>((Table3_1[[#This Row],[Offered Salary]]-$O$25)/$O$26)</f>
        <v>0.56509877534010677</v>
      </c>
    </row>
    <row r="6362" spans="1:12" x14ac:dyDescent="0.3">
      <c r="A6362">
        <v>524355</v>
      </c>
      <c r="B6362" s="2">
        <v>41788</v>
      </c>
      <c r="C6362" s="3">
        <v>0.56874999999999998</v>
      </c>
      <c r="D6362" t="s">
        <v>31</v>
      </c>
      <c r="E6362" t="s">
        <v>27</v>
      </c>
      <c r="F6362" t="s">
        <v>12</v>
      </c>
      <c r="G6362" t="s">
        <v>6</v>
      </c>
      <c r="H6362">
        <v>82115</v>
      </c>
      <c r="I6362">
        <f>IF(Table3_1[[#This Row],[Status]]="Hired",1,0)</f>
        <v>1</v>
      </c>
      <c r="J6362" t="b">
        <f>OR((Table3_1[[#This Row],[Offered Salary]]&lt;$O$27),(Table3_1[[#This Row],[Offered Salary]]&gt;$O$28))</f>
        <v>0</v>
      </c>
      <c r="K6362" t="str">
        <f>IF(Table3_1[[#This Row],[Offered Salary]]&lt;$O$27,"Low",IF(Table3_1[[#This Row],[Offered Salary]]&gt;$O$28,"High",""))</f>
        <v/>
      </c>
      <c r="L6362" s="6">
        <f>((Table3_1[[#This Row],[Offered Salary]]-$O$25)/$O$26)</f>
        <v>1.1136860029503979</v>
      </c>
    </row>
    <row r="6363" spans="1:12" x14ac:dyDescent="0.3">
      <c r="A6363">
        <v>546318</v>
      </c>
      <c r="B6363" s="2">
        <v>41835</v>
      </c>
      <c r="C6363" s="3">
        <v>0.65125</v>
      </c>
      <c r="D6363" t="s">
        <v>31</v>
      </c>
      <c r="E6363" t="s">
        <v>27</v>
      </c>
      <c r="F6363" t="s">
        <v>17</v>
      </c>
      <c r="G6363" t="s">
        <v>6</v>
      </c>
      <c r="H6363">
        <v>65881</v>
      </c>
      <c r="I6363">
        <f>IF(Table3_1[[#This Row],[Status]]="Hired",1,0)</f>
        <v>1</v>
      </c>
      <c r="J6363" t="b">
        <f>OR((Table3_1[[#This Row],[Offered Salary]]&lt;$O$27),(Table3_1[[#This Row],[Offered Salary]]&gt;$O$28))</f>
        <v>0</v>
      </c>
      <c r="K6363" t="str">
        <f>IF(Table3_1[[#This Row],[Offered Salary]]&lt;$O$27,"Low",IF(Table3_1[[#This Row],[Offered Salary]]&gt;$O$28,"High",""))</f>
        <v/>
      </c>
      <c r="L6363" s="6">
        <f>((Table3_1[[#This Row],[Offered Salary]]-$O$25)/$O$26)</f>
        <v>0.55099155340054851</v>
      </c>
    </row>
    <row r="6364" spans="1:12" x14ac:dyDescent="0.3">
      <c r="A6364">
        <v>55540</v>
      </c>
      <c r="B6364" s="2">
        <v>41835</v>
      </c>
      <c r="C6364" s="3">
        <v>0.65372685185185186</v>
      </c>
      <c r="D6364" t="s">
        <v>31</v>
      </c>
      <c r="E6364" t="s">
        <v>27</v>
      </c>
      <c r="F6364" t="s">
        <v>17</v>
      </c>
      <c r="G6364" t="s">
        <v>6</v>
      </c>
      <c r="H6364">
        <v>85386</v>
      </c>
      <c r="I6364">
        <f>IF(Table3_1[[#This Row],[Status]]="Hired",1,0)</f>
        <v>1</v>
      </c>
      <c r="J6364" t="b">
        <f>OR((Table3_1[[#This Row],[Offered Salary]]&lt;$O$27),(Table3_1[[#This Row],[Offered Salary]]&gt;$O$28))</f>
        <v>0</v>
      </c>
      <c r="K6364" t="str">
        <f>IF(Table3_1[[#This Row],[Offered Salary]]&lt;$O$27,"Low",IF(Table3_1[[#This Row],[Offered Salary]]&gt;$O$28,"High",""))</f>
        <v/>
      </c>
      <c r="L6364" s="6">
        <f>((Table3_1[[#This Row],[Offered Salary]]-$O$25)/$O$26)</f>
        <v>1.2270637006513687</v>
      </c>
    </row>
    <row r="6365" spans="1:12" x14ac:dyDescent="0.3">
      <c r="A6365">
        <v>985010</v>
      </c>
      <c r="B6365" s="2">
        <v>41835</v>
      </c>
      <c r="C6365" s="3">
        <v>0.65408564814814818</v>
      </c>
      <c r="D6365" t="s">
        <v>31</v>
      </c>
      <c r="E6365" t="s">
        <v>29</v>
      </c>
      <c r="F6365" t="s">
        <v>17</v>
      </c>
      <c r="G6365" t="s">
        <v>6</v>
      </c>
      <c r="H6365">
        <v>10527</v>
      </c>
      <c r="I6365">
        <f>IF(Table3_1[[#This Row],[Status]]="Hired",1,0)</f>
        <v>1</v>
      </c>
      <c r="J6365" t="b">
        <f>OR((Table3_1[[#This Row],[Offered Salary]]&lt;$O$27),(Table3_1[[#This Row],[Offered Salary]]&gt;$O$28))</f>
        <v>1</v>
      </c>
      <c r="K6365" t="str">
        <f>IF(Table3_1[[#This Row],[Offered Salary]]&lt;$O$27,"Low",IF(Table3_1[[#This Row],[Offered Salary]]&gt;$O$28,"High",""))</f>
        <v>Low</v>
      </c>
      <c r="L6365" s="6">
        <f>((Table3_1[[#This Row],[Offered Salary]]-$O$25)/$O$26)</f>
        <v>-1.3676599533373084</v>
      </c>
    </row>
    <row r="6366" spans="1:12" x14ac:dyDescent="0.3">
      <c r="A6366">
        <v>199723</v>
      </c>
      <c r="B6366" s="2">
        <v>41838</v>
      </c>
      <c r="C6366" s="3">
        <v>0.54246527777777775</v>
      </c>
      <c r="D6366" t="s">
        <v>31</v>
      </c>
      <c r="E6366" t="s">
        <v>27</v>
      </c>
      <c r="F6366" t="s">
        <v>17</v>
      </c>
      <c r="G6366" t="s">
        <v>6</v>
      </c>
      <c r="H6366">
        <v>88305</v>
      </c>
      <c r="I6366">
        <f>IF(Table3_1[[#This Row],[Status]]="Hired",1,0)</f>
        <v>1</v>
      </c>
      <c r="J6366" t="b">
        <f>OR((Table3_1[[#This Row],[Offered Salary]]&lt;$O$27),(Table3_1[[#This Row],[Offered Salary]]&gt;$O$28))</f>
        <v>0</v>
      </c>
      <c r="K6366" t="str">
        <f>IF(Table3_1[[#This Row],[Offered Salary]]&lt;$O$27,"Low",IF(Table3_1[[#This Row],[Offered Salary]]&gt;$O$28,"High",""))</f>
        <v/>
      </c>
      <c r="L6366" s="6">
        <f>((Table3_1[[#This Row],[Offered Salary]]-$O$25)/$O$26)</f>
        <v>1.3282405577559646</v>
      </c>
    </row>
    <row r="6367" spans="1:12" x14ac:dyDescent="0.3">
      <c r="A6367">
        <v>490261</v>
      </c>
      <c r="B6367" s="2">
        <v>41779</v>
      </c>
      <c r="C6367" s="3">
        <v>0.64994212962962961</v>
      </c>
      <c r="D6367" t="s">
        <v>31</v>
      </c>
      <c r="E6367" t="s">
        <v>29</v>
      </c>
      <c r="F6367" t="s">
        <v>20</v>
      </c>
      <c r="G6367" t="s">
        <v>2</v>
      </c>
      <c r="H6367">
        <v>92225</v>
      </c>
      <c r="I6367">
        <f>IF(Table3_1[[#This Row],[Status]]="Hired",1,0)</f>
        <v>1</v>
      </c>
      <c r="J6367" t="b">
        <f>OR((Table3_1[[#This Row],[Offered Salary]]&lt;$O$27),(Table3_1[[#This Row],[Offered Salary]]&gt;$O$28))</f>
        <v>0</v>
      </c>
      <c r="K6367" t="str">
        <f>IF(Table3_1[[#This Row],[Offered Salary]]&lt;$O$27,"Low",IF(Table3_1[[#This Row],[Offered Salary]]&gt;$O$28,"High",""))</f>
        <v/>
      </c>
      <c r="L6367" s="6">
        <f>((Table3_1[[#This Row],[Offered Salary]]-$O$25)/$O$26)</f>
        <v>1.464113555306501</v>
      </c>
    </row>
    <row r="6368" spans="1:12" x14ac:dyDescent="0.3">
      <c r="A6368">
        <v>304067</v>
      </c>
      <c r="B6368" s="2">
        <v>41781</v>
      </c>
      <c r="C6368" s="3">
        <v>0.96620370370370368</v>
      </c>
      <c r="D6368" t="s">
        <v>31</v>
      </c>
      <c r="E6368" t="s">
        <v>29</v>
      </c>
      <c r="F6368" t="s">
        <v>20</v>
      </c>
      <c r="G6368" t="s">
        <v>4</v>
      </c>
      <c r="H6368">
        <v>32807</v>
      </c>
      <c r="I6368">
        <f>IF(Table3_1[[#This Row],[Status]]="Hired",1,0)</f>
        <v>1</v>
      </c>
      <c r="J6368" t="b">
        <f>OR((Table3_1[[#This Row],[Offered Salary]]&lt;$O$27),(Table3_1[[#This Row],[Offered Salary]]&gt;$O$28))</f>
        <v>0</v>
      </c>
      <c r="K6368" t="str">
        <f>IF(Table3_1[[#This Row],[Offered Salary]]&lt;$O$27,"Low",IF(Table3_1[[#This Row],[Offered Salary]]&gt;$O$28,"High",""))</f>
        <v/>
      </c>
      <c r="L6368" s="6">
        <f>((Table3_1[[#This Row],[Offered Salary]]-$O$25)/$O$26)</f>
        <v>-0.59540220195313642</v>
      </c>
    </row>
    <row r="6369" spans="1:12" x14ac:dyDescent="0.3">
      <c r="A6369">
        <v>318093</v>
      </c>
      <c r="B6369" s="2">
        <v>41788</v>
      </c>
      <c r="C6369" s="3">
        <v>0.4866550925925926</v>
      </c>
      <c r="D6369" t="s">
        <v>31</v>
      </c>
      <c r="E6369" t="s">
        <v>27</v>
      </c>
      <c r="F6369" t="s">
        <v>17</v>
      </c>
      <c r="G6369" t="s">
        <v>6</v>
      </c>
      <c r="H6369">
        <v>28028</v>
      </c>
      <c r="I6369">
        <f>IF(Table3_1[[#This Row],[Status]]="Hired",1,0)</f>
        <v>1</v>
      </c>
      <c r="J6369" t="b">
        <f>OR((Table3_1[[#This Row],[Offered Salary]]&lt;$O$27),(Table3_1[[#This Row],[Offered Salary]]&gt;$O$28))</f>
        <v>0</v>
      </c>
      <c r="K6369" t="str">
        <f>IF(Table3_1[[#This Row],[Offered Salary]]&lt;$O$27,"Low",IF(Table3_1[[#This Row],[Offered Salary]]&gt;$O$28,"High",""))</f>
        <v/>
      </c>
      <c r="L6369" s="6">
        <f>((Table3_1[[#This Row],[Offered Salary]]-$O$25)/$O$26)</f>
        <v>-0.76104940993630332</v>
      </c>
    </row>
    <row r="6370" spans="1:12" x14ac:dyDescent="0.3">
      <c r="A6370">
        <v>523093</v>
      </c>
      <c r="B6370" s="2">
        <v>41789</v>
      </c>
      <c r="C6370" s="3">
        <v>0.40505787037037039</v>
      </c>
      <c r="D6370" t="s">
        <v>31</v>
      </c>
      <c r="E6370" t="s">
        <v>27</v>
      </c>
      <c r="F6370" t="s">
        <v>17</v>
      </c>
      <c r="G6370" t="s">
        <v>6</v>
      </c>
      <c r="H6370">
        <v>45999</v>
      </c>
      <c r="I6370">
        <f>IF(Table3_1[[#This Row],[Status]]="Hired",1,0)</f>
        <v>1</v>
      </c>
      <c r="J6370" t="b">
        <f>OR((Table3_1[[#This Row],[Offered Salary]]&lt;$O$27),(Table3_1[[#This Row],[Offered Salary]]&gt;$O$28))</f>
        <v>0</v>
      </c>
      <c r="K6370" t="str">
        <f>IF(Table3_1[[#This Row],[Offered Salary]]&lt;$O$27,"Low",IF(Table3_1[[#This Row],[Offered Salary]]&gt;$O$28,"High",""))</f>
        <v/>
      </c>
      <c r="L6370" s="6">
        <f>((Table3_1[[#This Row],[Offered Salary]]-$O$25)/$O$26)</f>
        <v>-0.13814797142082066</v>
      </c>
    </row>
    <row r="6371" spans="1:12" x14ac:dyDescent="0.3">
      <c r="A6371">
        <v>637940</v>
      </c>
      <c r="B6371" s="2">
        <v>41775</v>
      </c>
      <c r="C6371" s="3">
        <v>0.69508101851851856</v>
      </c>
      <c r="D6371" t="s">
        <v>30</v>
      </c>
      <c r="E6371" t="s">
        <v>27</v>
      </c>
      <c r="F6371" t="s">
        <v>20</v>
      </c>
      <c r="G6371" t="s">
        <v>2</v>
      </c>
      <c r="H6371">
        <v>52985</v>
      </c>
      <c r="I6371">
        <f>IF(Table3_1[[#This Row],[Status]]="Hired",1,0)</f>
        <v>0</v>
      </c>
      <c r="J6371" t="b">
        <f>OR((Table3_1[[#This Row],[Offered Salary]]&lt;$O$27),(Table3_1[[#This Row],[Offered Salary]]&gt;$O$28))</f>
        <v>0</v>
      </c>
      <c r="K6371" t="str">
        <f>IF(Table3_1[[#This Row],[Offered Salary]]&lt;$O$27,"Low",IF(Table3_1[[#This Row],[Offered Salary]]&gt;$O$28,"High",""))</f>
        <v/>
      </c>
      <c r="L6371" s="6">
        <f>((Table3_1[[#This Row],[Offered Salary]]-$O$25)/$O$26)</f>
        <v>0.10399712064245692</v>
      </c>
    </row>
    <row r="6372" spans="1:12" x14ac:dyDescent="0.3">
      <c r="A6372">
        <v>492638</v>
      </c>
      <c r="B6372" s="2">
        <v>41775</v>
      </c>
      <c r="C6372" s="3">
        <v>0.69609953703703709</v>
      </c>
      <c r="D6372" t="s">
        <v>31</v>
      </c>
      <c r="E6372" t="s">
        <v>27</v>
      </c>
      <c r="F6372" t="s">
        <v>20</v>
      </c>
      <c r="G6372" t="s">
        <v>2</v>
      </c>
      <c r="H6372">
        <v>86944</v>
      </c>
      <c r="I6372">
        <f>IF(Table3_1[[#This Row],[Status]]="Hired",1,0)</f>
        <v>1</v>
      </c>
      <c r="J6372" t="b">
        <f>OR((Table3_1[[#This Row],[Offered Salary]]&lt;$O$27),(Table3_1[[#This Row],[Offered Salary]]&gt;$O$28))</f>
        <v>0</v>
      </c>
      <c r="K6372" t="str">
        <f>IF(Table3_1[[#This Row],[Offered Salary]]&lt;$O$27,"Low",IF(Table3_1[[#This Row],[Offered Salary]]&gt;$O$28,"High",""))</f>
        <v/>
      </c>
      <c r="L6372" s="6">
        <f>((Table3_1[[#This Row],[Offered Salary]]-$O$25)/$O$26)</f>
        <v>1.2810662848819134</v>
      </c>
    </row>
    <row r="6373" spans="1:12" x14ac:dyDescent="0.3">
      <c r="A6373">
        <v>819274</v>
      </c>
      <c r="B6373" s="2">
        <v>41839</v>
      </c>
      <c r="C6373" s="3">
        <v>0.2580324074074074</v>
      </c>
      <c r="D6373" t="s">
        <v>31</v>
      </c>
      <c r="E6373" t="s">
        <v>27</v>
      </c>
      <c r="F6373" t="s">
        <v>17</v>
      </c>
      <c r="G6373" t="s">
        <v>2</v>
      </c>
      <c r="H6373">
        <v>19525</v>
      </c>
      <c r="I6373">
        <f>IF(Table3_1[[#This Row],[Status]]="Hired",1,0)</f>
        <v>1</v>
      </c>
      <c r="J6373" t="b">
        <f>OR((Table3_1[[#This Row],[Offered Salary]]&lt;$O$27),(Table3_1[[#This Row],[Offered Salary]]&gt;$O$28))</f>
        <v>0</v>
      </c>
      <c r="K6373" t="str">
        <f>IF(Table3_1[[#This Row],[Offered Salary]]&lt;$O$27,"Low",IF(Table3_1[[#This Row],[Offered Salary]]&gt;$O$28,"High",""))</f>
        <v/>
      </c>
      <c r="L6373" s="6">
        <f>((Table3_1[[#This Row],[Offered Salary]]-$O$25)/$O$26)</f>
        <v>-1.0557759655924799</v>
      </c>
    </row>
    <row r="6374" spans="1:12" x14ac:dyDescent="0.3">
      <c r="A6374">
        <v>421386</v>
      </c>
      <c r="B6374" s="2">
        <v>41797</v>
      </c>
      <c r="C6374" s="3">
        <v>0.63553240740740746</v>
      </c>
      <c r="D6374" t="s">
        <v>31</v>
      </c>
      <c r="E6374" t="s">
        <v>29</v>
      </c>
      <c r="F6374" t="s">
        <v>17</v>
      </c>
      <c r="G6374" t="s">
        <v>2</v>
      </c>
      <c r="H6374">
        <v>40852</v>
      </c>
      <c r="I6374">
        <f>IF(Table3_1[[#This Row],[Status]]="Hired",1,0)</f>
        <v>1</v>
      </c>
      <c r="J6374" t="b">
        <f>OR((Table3_1[[#This Row],[Offered Salary]]&lt;$O$27),(Table3_1[[#This Row],[Offered Salary]]&gt;$O$28))</f>
        <v>0</v>
      </c>
      <c r="K6374" t="str">
        <f>IF(Table3_1[[#This Row],[Offered Salary]]&lt;$O$27,"Low",IF(Table3_1[[#This Row],[Offered Salary]]&gt;$O$28,"High",""))</f>
        <v/>
      </c>
      <c r="L6374" s="6">
        <f>((Table3_1[[#This Row],[Offered Salary]]-$O$25)/$O$26)</f>
        <v>-0.31655060366383381</v>
      </c>
    </row>
    <row r="6375" spans="1:12" x14ac:dyDescent="0.3">
      <c r="A6375">
        <v>13735</v>
      </c>
      <c r="B6375" s="2">
        <v>41806</v>
      </c>
      <c r="C6375" s="3">
        <v>0.60673611111111114</v>
      </c>
      <c r="D6375" t="s">
        <v>31</v>
      </c>
      <c r="E6375" t="s">
        <v>27</v>
      </c>
      <c r="F6375" t="s">
        <v>17</v>
      </c>
      <c r="G6375" t="s">
        <v>10</v>
      </c>
      <c r="H6375">
        <v>14881</v>
      </c>
      <c r="I6375">
        <f>IF(Table3_1[[#This Row],[Status]]="Hired",1,0)</f>
        <v>1</v>
      </c>
      <c r="J6375" t="b">
        <f>OR((Table3_1[[#This Row],[Offered Salary]]&lt;$O$27),(Table3_1[[#This Row],[Offered Salary]]&gt;$O$28))</f>
        <v>0</v>
      </c>
      <c r="K6375" t="str">
        <f>IF(Table3_1[[#This Row],[Offered Salary]]&lt;$O$27,"Low",IF(Table3_1[[#This Row],[Offered Salary]]&gt;$O$28,"High",""))</f>
        <v/>
      </c>
      <c r="L6375" s="6">
        <f>((Table3_1[[#This Row],[Offered Salary]]-$O$25)/$O$26)</f>
        <v>-1.2167438739151053</v>
      </c>
    </row>
    <row r="6376" spans="1:12" x14ac:dyDescent="0.3">
      <c r="A6376">
        <v>616356</v>
      </c>
      <c r="B6376" s="2">
        <v>41806</v>
      </c>
      <c r="C6376" s="3">
        <v>0.6071064814814815</v>
      </c>
      <c r="D6376" t="s">
        <v>31</v>
      </c>
      <c r="E6376" t="s">
        <v>29</v>
      </c>
      <c r="F6376" t="s">
        <v>17</v>
      </c>
      <c r="G6376" t="s">
        <v>10</v>
      </c>
      <c r="H6376">
        <v>6949</v>
      </c>
      <c r="I6376">
        <f>IF(Table3_1[[#This Row],[Status]]="Hired",1,0)</f>
        <v>1</v>
      </c>
      <c r="J6376" t="b">
        <f>OR((Table3_1[[#This Row],[Offered Salary]]&lt;$O$27),(Table3_1[[#This Row],[Offered Salary]]&gt;$O$28))</f>
        <v>1</v>
      </c>
      <c r="K6376" t="str">
        <f>IF(Table3_1[[#This Row],[Offered Salary]]&lt;$O$27,"Low",IF(Table3_1[[#This Row],[Offered Salary]]&gt;$O$28,"High",""))</f>
        <v>Low</v>
      </c>
      <c r="L6376" s="6">
        <f>((Table3_1[[#This Row],[Offered Salary]]-$O$25)/$O$26)</f>
        <v>-1.4916787250811399</v>
      </c>
    </row>
    <row r="6377" spans="1:12" x14ac:dyDescent="0.3">
      <c r="A6377">
        <v>53065</v>
      </c>
      <c r="B6377" s="2">
        <v>41806</v>
      </c>
      <c r="C6377" s="3">
        <v>0.60825231481481479</v>
      </c>
      <c r="D6377" t="s">
        <v>31</v>
      </c>
      <c r="E6377" t="s">
        <v>27</v>
      </c>
      <c r="F6377" t="s">
        <v>17</v>
      </c>
      <c r="G6377" t="s">
        <v>10</v>
      </c>
      <c r="H6377">
        <v>35111</v>
      </c>
      <c r="I6377">
        <f>IF(Table3_1[[#This Row],[Status]]="Hired",1,0)</f>
        <v>1</v>
      </c>
      <c r="J6377" t="b">
        <f>OR((Table3_1[[#This Row],[Offered Salary]]&lt;$O$27),(Table3_1[[#This Row],[Offered Salary]]&gt;$O$28))</f>
        <v>0</v>
      </c>
      <c r="K6377" t="str">
        <f>IF(Table3_1[[#This Row],[Offered Salary]]&lt;$O$27,"Low",IF(Table3_1[[#This Row],[Offered Salary]]&gt;$O$28,"High",""))</f>
        <v/>
      </c>
      <c r="L6377" s="6">
        <f>((Table3_1[[#This Row],[Offered Salary]]-$O$25)/$O$26)</f>
        <v>-0.51554215441322926</v>
      </c>
    </row>
    <row r="6378" spans="1:12" x14ac:dyDescent="0.3">
      <c r="A6378">
        <v>383237</v>
      </c>
      <c r="B6378" s="2">
        <v>41806</v>
      </c>
      <c r="C6378" s="3">
        <v>0.60707175925925927</v>
      </c>
      <c r="D6378" t="s">
        <v>31</v>
      </c>
      <c r="E6378" t="s">
        <v>29</v>
      </c>
      <c r="F6378" t="s">
        <v>17</v>
      </c>
      <c r="G6378" t="s">
        <v>10</v>
      </c>
      <c r="H6378">
        <v>12081</v>
      </c>
      <c r="I6378">
        <f>IF(Table3_1[[#This Row],[Status]]="Hired",1,0)</f>
        <v>1</v>
      </c>
      <c r="J6378" t="b">
        <f>OR((Table3_1[[#This Row],[Offered Salary]]&lt;$O$27),(Table3_1[[#This Row],[Offered Salary]]&gt;$O$28))</f>
        <v>1</v>
      </c>
      <c r="K6378" t="str">
        <f>IF(Table3_1[[#This Row],[Offered Salary]]&lt;$O$27,"Low",IF(Table3_1[[#This Row],[Offered Salary]]&gt;$O$28,"High",""))</f>
        <v>Low</v>
      </c>
      <c r="L6378" s="6">
        <f>((Table3_1[[#This Row],[Offered Salary]]-$O$25)/$O$26)</f>
        <v>-1.3137960150226313</v>
      </c>
    </row>
    <row r="6379" spans="1:12" x14ac:dyDescent="0.3">
      <c r="A6379">
        <v>706241</v>
      </c>
      <c r="B6379" s="2">
        <v>41806</v>
      </c>
      <c r="C6379" s="3">
        <v>0.60826388888888894</v>
      </c>
      <c r="D6379" t="s">
        <v>31</v>
      </c>
      <c r="E6379" t="s">
        <v>29</v>
      </c>
      <c r="F6379" t="s">
        <v>17</v>
      </c>
      <c r="G6379" t="s">
        <v>10</v>
      </c>
      <c r="H6379">
        <v>36774</v>
      </c>
      <c r="I6379">
        <f>IF(Table3_1[[#This Row],[Status]]="Hired",1,0)</f>
        <v>1</v>
      </c>
      <c r="J6379" t="b">
        <f>OR((Table3_1[[#This Row],[Offered Salary]]&lt;$O$27),(Table3_1[[#This Row],[Offered Salary]]&gt;$O$28))</f>
        <v>0</v>
      </c>
      <c r="K6379" t="str">
        <f>IF(Table3_1[[#This Row],[Offered Salary]]&lt;$O$27,"Low",IF(Table3_1[[#This Row],[Offered Salary]]&gt;$O$28,"High",""))</f>
        <v/>
      </c>
      <c r="L6379" s="6">
        <f>((Table3_1[[#This Row],[Offered Salary]]-$O$25)/$O$26)</f>
        <v>-0.45790011489115218</v>
      </c>
    </row>
    <row r="6380" spans="1:12" x14ac:dyDescent="0.3">
      <c r="A6380">
        <v>569075</v>
      </c>
      <c r="B6380" s="2">
        <v>41806</v>
      </c>
      <c r="C6380" s="3">
        <v>0.60855324074074069</v>
      </c>
      <c r="D6380" t="s">
        <v>31</v>
      </c>
      <c r="E6380" t="s">
        <v>29</v>
      </c>
      <c r="F6380" t="s">
        <v>17</v>
      </c>
      <c r="G6380" t="s">
        <v>10</v>
      </c>
      <c r="H6380">
        <v>95509</v>
      </c>
      <c r="I6380">
        <f>IF(Table3_1[[#This Row],[Status]]="Hired",1,0)</f>
        <v>1</v>
      </c>
      <c r="J6380" t="b">
        <f>OR((Table3_1[[#This Row],[Offered Salary]]&lt;$O$27),(Table3_1[[#This Row],[Offered Salary]]&gt;$O$28))</f>
        <v>0</v>
      </c>
      <c r="K6380" t="str">
        <f>IF(Table3_1[[#This Row],[Offered Salary]]&lt;$O$27,"Low",IF(Table3_1[[#This Row],[Offered Salary]]&gt;$O$28,"High",""))</f>
        <v/>
      </c>
      <c r="L6380" s="6">
        <f>((Table3_1[[#This Row],[Offered Salary]]-$O$25)/$O$26)</f>
        <v>1.5779418522340425</v>
      </c>
    </row>
    <row r="6381" spans="1:12" x14ac:dyDescent="0.3">
      <c r="A6381">
        <v>662219</v>
      </c>
      <c r="B6381" s="2">
        <v>41806</v>
      </c>
      <c r="C6381" s="3">
        <v>0.60928240740740736</v>
      </c>
      <c r="D6381" t="s">
        <v>31</v>
      </c>
      <c r="E6381" t="s">
        <v>29</v>
      </c>
      <c r="F6381" t="s">
        <v>17</v>
      </c>
      <c r="G6381" t="s">
        <v>10</v>
      </c>
      <c r="H6381">
        <v>72425</v>
      </c>
      <c r="I6381">
        <f>IF(Table3_1[[#This Row],[Status]]="Hired",1,0)</f>
        <v>1</v>
      </c>
      <c r="J6381" t="b">
        <f>OR((Table3_1[[#This Row],[Offered Salary]]&lt;$O$27),(Table3_1[[#This Row],[Offered Salary]]&gt;$O$28))</f>
        <v>0</v>
      </c>
      <c r="K6381" t="str">
        <f>IF(Table3_1[[#This Row],[Offered Salary]]&lt;$O$27,"Low",IF(Table3_1[[#This Row],[Offered Salary]]&gt;$O$28,"High",""))</f>
        <v/>
      </c>
      <c r="L6381" s="6">
        <f>((Table3_1[[#This Row],[Offered Salary]]-$O$25)/$O$26)</f>
        <v>0.77781627176042378</v>
      </c>
    </row>
    <row r="6382" spans="1:12" x14ac:dyDescent="0.3">
      <c r="A6382">
        <v>168115</v>
      </c>
      <c r="B6382" s="2">
        <v>41817</v>
      </c>
      <c r="C6382" s="3">
        <v>0.68535879629629626</v>
      </c>
      <c r="D6382" t="s">
        <v>31</v>
      </c>
      <c r="E6382" t="s">
        <v>29</v>
      </c>
      <c r="F6382" t="s">
        <v>20</v>
      </c>
      <c r="G6382" t="s">
        <v>4</v>
      </c>
      <c r="H6382">
        <v>3183</v>
      </c>
      <c r="I6382">
        <f>IF(Table3_1[[#This Row],[Status]]="Hired",1,0)</f>
        <v>1</v>
      </c>
      <c r="J6382" t="b">
        <f>OR((Table3_1[[#This Row],[Offered Salary]]&lt;$O$27),(Table3_1[[#This Row],[Offered Salary]]&gt;$O$28))</f>
        <v>1</v>
      </c>
      <c r="K6382" t="str">
        <f>IF(Table3_1[[#This Row],[Offered Salary]]&lt;$O$27,"Low",IF(Table3_1[[#This Row],[Offered Salary]]&gt;$O$28,"High",""))</f>
        <v>Low</v>
      </c>
      <c r="L6382" s="6">
        <f>((Table3_1[[#This Row],[Offered Salary]]-$O$25)/$O$26)</f>
        <v>-1.6222138548707625</v>
      </c>
    </row>
    <row r="6383" spans="1:12" x14ac:dyDescent="0.3">
      <c r="A6383">
        <v>182618</v>
      </c>
      <c r="B6383" s="2">
        <v>41817</v>
      </c>
      <c r="C6383" s="3">
        <v>0.68571759259259257</v>
      </c>
      <c r="D6383" t="s">
        <v>31</v>
      </c>
      <c r="E6383" t="s">
        <v>29</v>
      </c>
      <c r="F6383" t="s">
        <v>20</v>
      </c>
      <c r="G6383" t="s">
        <v>4</v>
      </c>
      <c r="H6383">
        <v>20389</v>
      </c>
      <c r="I6383">
        <f>IF(Table3_1[[#This Row],[Status]]="Hired",1,0)</f>
        <v>1</v>
      </c>
      <c r="J6383" t="b">
        <f>OR((Table3_1[[#This Row],[Offered Salary]]&lt;$O$27),(Table3_1[[#This Row],[Offered Salary]]&gt;$O$28))</f>
        <v>0</v>
      </c>
      <c r="K6383" t="str">
        <f>IF(Table3_1[[#This Row],[Offered Salary]]&lt;$O$27,"Low",IF(Table3_1[[#This Row],[Offered Salary]]&gt;$O$28,"High",""))</f>
        <v/>
      </c>
      <c r="L6383" s="6">
        <f>((Table3_1[[#This Row],[Offered Salary]]-$O$25)/$O$26)</f>
        <v>-1.0258284477650146</v>
      </c>
    </row>
    <row r="6384" spans="1:12" x14ac:dyDescent="0.3">
      <c r="A6384">
        <v>234055</v>
      </c>
      <c r="B6384" s="2">
        <v>41817</v>
      </c>
      <c r="C6384" s="3">
        <v>0.68600694444444443</v>
      </c>
      <c r="D6384" t="s">
        <v>31</v>
      </c>
      <c r="E6384" t="s">
        <v>27</v>
      </c>
      <c r="F6384" t="s">
        <v>20</v>
      </c>
      <c r="G6384" t="s">
        <v>4</v>
      </c>
      <c r="H6384">
        <v>13109</v>
      </c>
      <c r="I6384">
        <f>IF(Table3_1[[#This Row],[Status]]="Hired",1,0)</f>
        <v>1</v>
      </c>
      <c r="J6384" t="b">
        <f>OR((Table3_1[[#This Row],[Offered Salary]]&lt;$O$27),(Table3_1[[#This Row],[Offered Salary]]&gt;$O$28))</f>
        <v>0</v>
      </c>
      <c r="K6384" t="str">
        <f>IF(Table3_1[[#This Row],[Offered Salary]]&lt;$O$27,"Low",IF(Table3_1[[#This Row],[Offered Salary]]&gt;$O$28,"High",""))</f>
        <v/>
      </c>
      <c r="L6384" s="6">
        <f>((Table3_1[[#This Row],[Offered Salary]]-$O$25)/$O$26)</f>
        <v>-1.2781640146445825</v>
      </c>
    </row>
    <row r="6385" spans="1:12" x14ac:dyDescent="0.3">
      <c r="A6385">
        <v>653501</v>
      </c>
      <c r="B6385" s="2">
        <v>41824</v>
      </c>
      <c r="C6385" s="3">
        <v>0.68759259259259264</v>
      </c>
      <c r="D6385" t="s">
        <v>31</v>
      </c>
      <c r="E6385" t="s">
        <v>27</v>
      </c>
      <c r="F6385" t="s">
        <v>20</v>
      </c>
      <c r="G6385" t="s">
        <v>4</v>
      </c>
      <c r="H6385">
        <v>91531</v>
      </c>
      <c r="I6385">
        <f>IF(Table3_1[[#This Row],[Status]]="Hired",1,0)</f>
        <v>1</v>
      </c>
      <c r="J6385" t="b">
        <f>OR((Table3_1[[#This Row],[Offered Salary]]&lt;$O$27),(Table3_1[[#This Row],[Offered Salary]]&gt;$O$28))</f>
        <v>0</v>
      </c>
      <c r="K6385" t="str">
        <f>IF(Table3_1[[#This Row],[Offered Salary]]&lt;$O$27,"Low",IF(Table3_1[[#This Row],[Offered Salary]]&gt;$O$28,"High",""))</f>
        <v/>
      </c>
      <c r="L6385" s="6">
        <f>((Table3_1[[#This Row],[Offered Salary]]-$O$25)/$O$26)</f>
        <v>1.4400584889034214</v>
      </c>
    </row>
    <row r="6386" spans="1:12" x14ac:dyDescent="0.3">
      <c r="A6386">
        <v>44559</v>
      </c>
      <c r="B6386" s="2">
        <v>41824</v>
      </c>
      <c r="C6386" s="3">
        <v>0.68914351851851852</v>
      </c>
      <c r="D6386" t="s">
        <v>30</v>
      </c>
      <c r="E6386" t="s">
        <v>27</v>
      </c>
      <c r="F6386" t="s">
        <v>20</v>
      </c>
      <c r="G6386" t="s">
        <v>4</v>
      </c>
      <c r="H6386">
        <v>96738</v>
      </c>
      <c r="I6386">
        <f>IF(Table3_1[[#This Row],[Status]]="Hired",1,0)</f>
        <v>0</v>
      </c>
      <c r="J6386" t="b">
        <f>OR((Table3_1[[#This Row],[Offered Salary]]&lt;$O$27),(Table3_1[[#This Row],[Offered Salary]]&gt;$O$28))</f>
        <v>0</v>
      </c>
      <c r="K6386" t="str">
        <f>IF(Table3_1[[#This Row],[Offered Salary]]&lt;$O$27,"Low",IF(Table3_1[[#This Row],[Offered Salary]]&gt;$O$28,"High",""))</f>
        <v/>
      </c>
      <c r="L6386" s="6">
        <f>((Table3_1[[#This Row],[Offered Salary]]-$O$25)/$O$26)</f>
        <v>1.6205408098844529</v>
      </c>
    </row>
    <row r="6387" spans="1:12" x14ac:dyDescent="0.3">
      <c r="A6387">
        <v>629522</v>
      </c>
      <c r="B6387" s="2">
        <v>41829</v>
      </c>
      <c r="C6387" s="3">
        <v>0.49613425925925925</v>
      </c>
      <c r="D6387" t="s">
        <v>31</v>
      </c>
      <c r="E6387" t="s">
        <v>27</v>
      </c>
      <c r="F6387" t="s">
        <v>20</v>
      </c>
      <c r="G6387" t="s">
        <v>4</v>
      </c>
      <c r="H6387">
        <v>35998</v>
      </c>
      <c r="I6387">
        <f>IF(Table3_1[[#This Row],[Status]]="Hired",1,0)</f>
        <v>1</v>
      </c>
      <c r="J6387" t="b">
        <f>OR((Table3_1[[#This Row],[Offered Salary]]&lt;$O$27),(Table3_1[[#This Row],[Offered Salary]]&gt;$O$28))</f>
        <v>0</v>
      </c>
      <c r="K6387" t="str">
        <f>IF(Table3_1[[#This Row],[Offered Salary]]&lt;$O$27,"Low",IF(Table3_1[[#This Row],[Offered Salary]]&gt;$O$28,"High",""))</f>
        <v/>
      </c>
      <c r="L6387" s="6">
        <f>((Table3_1[[#This Row],[Offered Salary]]-$O$25)/$O$26)</f>
        <v>-0.48479742256952368</v>
      </c>
    </row>
    <row r="6388" spans="1:12" x14ac:dyDescent="0.3">
      <c r="A6388">
        <v>814130</v>
      </c>
      <c r="B6388" s="2">
        <v>41825</v>
      </c>
      <c r="C6388" s="3">
        <v>0.33524305555555556</v>
      </c>
      <c r="D6388" t="s">
        <v>30</v>
      </c>
      <c r="E6388" t="s">
        <v>29</v>
      </c>
      <c r="F6388" t="s">
        <v>17</v>
      </c>
      <c r="G6388" t="s">
        <v>10</v>
      </c>
      <c r="H6388">
        <v>93726</v>
      </c>
      <c r="I6388">
        <f>IF(Table3_1[[#This Row],[Status]]="Hired",1,0)</f>
        <v>0</v>
      </c>
      <c r="J6388" t="b">
        <f>OR((Table3_1[[#This Row],[Offered Salary]]&lt;$O$27),(Table3_1[[#This Row],[Offered Salary]]&gt;$O$28))</f>
        <v>0</v>
      </c>
      <c r="K6388" t="str">
        <f>IF(Table3_1[[#This Row],[Offered Salary]]&lt;$O$27,"Low",IF(Table3_1[[#This Row],[Offered Salary]]&gt;$O$28,"High",""))</f>
        <v/>
      </c>
      <c r="L6388" s="6">
        <f>((Table3_1[[#This Row],[Offered Salary]]-$O$25)/$O$26)</f>
        <v>1.5161404352359285</v>
      </c>
    </row>
    <row r="6389" spans="1:12" x14ac:dyDescent="0.3">
      <c r="A6389">
        <v>17432</v>
      </c>
      <c r="B6389" s="2">
        <v>41825</v>
      </c>
      <c r="C6389" s="3">
        <v>0.33564814814814814</v>
      </c>
      <c r="D6389" t="s">
        <v>31</v>
      </c>
      <c r="E6389" t="s">
        <v>27</v>
      </c>
      <c r="F6389" t="s">
        <v>17</v>
      </c>
      <c r="G6389" t="s">
        <v>10</v>
      </c>
      <c r="H6389">
        <v>95140</v>
      </c>
      <c r="I6389">
        <f>IF(Table3_1[[#This Row],[Status]]="Hired",1,0)</f>
        <v>1</v>
      </c>
      <c r="J6389" t="b">
        <f>OR((Table3_1[[#This Row],[Offered Salary]]&lt;$O$27),(Table3_1[[#This Row],[Offered Salary]]&gt;$O$28))</f>
        <v>0</v>
      </c>
      <c r="K6389" t="str">
        <f>IF(Table3_1[[#This Row],[Offered Salary]]&lt;$O$27,"Low",IF(Table3_1[[#This Row],[Offered Salary]]&gt;$O$28,"High",""))</f>
        <v/>
      </c>
      <c r="L6389" s="6">
        <f>((Table3_1[[#This Row],[Offered Salary]]-$O$25)/$O$26)</f>
        <v>1.5651517664952292</v>
      </c>
    </row>
    <row r="6390" spans="1:12" x14ac:dyDescent="0.3">
      <c r="A6390">
        <v>339628</v>
      </c>
      <c r="B6390" s="2">
        <v>41802</v>
      </c>
      <c r="C6390" s="3">
        <v>0.27991898148148148</v>
      </c>
      <c r="D6390" t="s">
        <v>31</v>
      </c>
      <c r="E6390" t="s">
        <v>27</v>
      </c>
      <c r="F6390" t="s">
        <v>20</v>
      </c>
      <c r="G6390" t="s">
        <v>2</v>
      </c>
      <c r="H6390">
        <v>41408</v>
      </c>
      <c r="I6390">
        <f>IF(Table3_1[[#This Row],[Status]]="Hired",1,0)</f>
        <v>1</v>
      </c>
      <c r="J6390" t="b">
        <f>OR((Table3_1[[#This Row],[Offered Salary]]&lt;$O$27),(Table3_1[[#This Row],[Offered Salary]]&gt;$O$28))</f>
        <v>0</v>
      </c>
      <c r="K6390" t="str">
        <f>IF(Table3_1[[#This Row],[Offered Salary]]&lt;$O$27,"Low",IF(Table3_1[[#This Row],[Offered Salary]]&gt;$O$28,"High",""))</f>
        <v/>
      </c>
      <c r="L6390" s="6">
        <f>((Table3_1[[#This Row],[Offered Salary]]-$O$25)/$O$26)</f>
        <v>-0.2972788213581965</v>
      </c>
    </row>
    <row r="6391" spans="1:12" x14ac:dyDescent="0.3">
      <c r="A6391">
        <v>73232</v>
      </c>
      <c r="B6391" s="2">
        <v>41816</v>
      </c>
      <c r="C6391" s="3">
        <v>0.96552083333333338</v>
      </c>
      <c r="D6391" t="s">
        <v>31</v>
      </c>
      <c r="E6391" t="s">
        <v>27</v>
      </c>
      <c r="F6391" t="s">
        <v>20</v>
      </c>
      <c r="G6391" t="s">
        <v>2</v>
      </c>
      <c r="H6391">
        <v>56962</v>
      </c>
      <c r="I6391">
        <f>IF(Table3_1[[#This Row],[Status]]="Hired",1,0)</f>
        <v>1</v>
      </c>
      <c r="J6391" t="b">
        <f>OR((Table3_1[[#This Row],[Offered Salary]]&lt;$O$27),(Table3_1[[#This Row],[Offered Salary]]&gt;$O$28))</f>
        <v>0</v>
      </c>
      <c r="K6391" t="str">
        <f>IF(Table3_1[[#This Row],[Offered Salary]]&lt;$O$27,"Low",IF(Table3_1[[#This Row],[Offered Salary]]&gt;$O$28,"High",""))</f>
        <v/>
      </c>
      <c r="L6391" s="6">
        <f>((Table3_1[[#This Row],[Offered Salary]]-$O$25)/$O$26)</f>
        <v>0.24184582249411093</v>
      </c>
    </row>
    <row r="6392" spans="1:12" x14ac:dyDescent="0.3">
      <c r="A6392">
        <v>156292</v>
      </c>
      <c r="B6392" s="2">
        <v>41768</v>
      </c>
      <c r="C6392" s="3">
        <v>0.75596064814814812</v>
      </c>
      <c r="D6392" t="s">
        <v>31</v>
      </c>
      <c r="E6392" t="s">
        <v>27</v>
      </c>
      <c r="F6392" t="s">
        <v>18</v>
      </c>
      <c r="G6392" t="s">
        <v>5</v>
      </c>
      <c r="H6392">
        <v>77565</v>
      </c>
      <c r="I6392">
        <f>IF(Table3_1[[#This Row],[Status]]="Hired",1,0)</f>
        <v>1</v>
      </c>
      <c r="J6392" t="b">
        <f>OR((Table3_1[[#This Row],[Offered Salary]]&lt;$O$27),(Table3_1[[#This Row],[Offered Salary]]&gt;$O$28))</f>
        <v>0</v>
      </c>
      <c r="K6392" t="str">
        <f>IF(Table3_1[[#This Row],[Offered Salary]]&lt;$O$27,"Low",IF(Table3_1[[#This Row],[Offered Salary]]&gt;$O$28,"High",""))</f>
        <v/>
      </c>
      <c r="L6392" s="6">
        <f>((Table3_1[[#This Row],[Offered Salary]]-$O$25)/$O$26)</f>
        <v>0.95597627365066806</v>
      </c>
    </row>
    <row r="6393" spans="1:12" x14ac:dyDescent="0.3">
      <c r="A6393">
        <v>476027</v>
      </c>
      <c r="B6393" s="2">
        <v>41768</v>
      </c>
      <c r="C6393" s="3">
        <v>0.7563657407407407</v>
      </c>
      <c r="D6393" t="s">
        <v>31</v>
      </c>
      <c r="E6393" t="s">
        <v>29</v>
      </c>
      <c r="F6393" t="s">
        <v>18</v>
      </c>
      <c r="G6393" t="s">
        <v>5</v>
      </c>
      <c r="H6393">
        <v>92403</v>
      </c>
      <c r="I6393">
        <f>IF(Table3_1[[#This Row],[Status]]="Hired",1,0)</f>
        <v>1</v>
      </c>
      <c r="J6393" t="b">
        <f>OR((Table3_1[[#This Row],[Offered Salary]]&lt;$O$27),(Table3_1[[#This Row],[Offered Salary]]&gt;$O$28))</f>
        <v>0</v>
      </c>
      <c r="K6393" t="str">
        <f>IF(Table3_1[[#This Row],[Offered Salary]]&lt;$O$27,"Low",IF(Table3_1[[#This Row],[Offered Salary]]&gt;$O$28,"High",""))</f>
        <v/>
      </c>
      <c r="L6393" s="6">
        <f>((Table3_1[[#This Row],[Offered Salary]]-$O$25)/$O$26)</f>
        <v>1.4702832985626224</v>
      </c>
    </row>
    <row r="6394" spans="1:12" x14ac:dyDescent="0.3">
      <c r="A6394">
        <v>933790</v>
      </c>
      <c r="B6394" s="2">
        <v>41801</v>
      </c>
      <c r="C6394" s="3">
        <v>0.44219907407407405</v>
      </c>
      <c r="D6394" t="s">
        <v>31</v>
      </c>
      <c r="E6394" t="s">
        <v>29</v>
      </c>
      <c r="F6394" t="s">
        <v>17</v>
      </c>
      <c r="G6394" t="s">
        <v>10</v>
      </c>
      <c r="H6394">
        <v>11580</v>
      </c>
      <c r="I6394">
        <f>IF(Table3_1[[#This Row],[Status]]="Hired",1,0)</f>
        <v>1</v>
      </c>
      <c r="J6394" t="b">
        <f>OR((Table3_1[[#This Row],[Offered Salary]]&lt;$O$27),(Table3_1[[#This Row],[Offered Salary]]&gt;$O$28))</f>
        <v>1</v>
      </c>
      <c r="K6394" t="str">
        <f>IF(Table3_1[[#This Row],[Offered Salary]]&lt;$O$27,"Low",IF(Table3_1[[#This Row],[Offered Salary]]&gt;$O$28,"High",""))</f>
        <v>Low</v>
      </c>
      <c r="L6394" s="6">
        <f>((Table3_1[[#This Row],[Offered Salary]]-$O$25)/$O$26)</f>
        <v>-1.3311614159850851</v>
      </c>
    </row>
    <row r="6395" spans="1:12" x14ac:dyDescent="0.3">
      <c r="A6395">
        <v>182794</v>
      </c>
      <c r="B6395" s="2">
        <v>41881</v>
      </c>
      <c r="C6395" s="3">
        <v>0.31944444444444442</v>
      </c>
      <c r="D6395" t="s">
        <v>31</v>
      </c>
      <c r="E6395" t="s">
        <v>29</v>
      </c>
      <c r="F6395" t="s">
        <v>17</v>
      </c>
      <c r="G6395" t="s">
        <v>8</v>
      </c>
      <c r="H6395">
        <v>80811</v>
      </c>
      <c r="I6395">
        <f>IF(Table3_1[[#This Row],[Status]]="Hired",1,0)</f>
        <v>1</v>
      </c>
      <c r="J6395" t="b">
        <f>OR((Table3_1[[#This Row],[Offered Salary]]&lt;$O$27),(Table3_1[[#This Row],[Offered Salary]]&gt;$O$28))</f>
        <v>0</v>
      </c>
      <c r="K6395" t="str">
        <f>IF(Table3_1[[#This Row],[Offered Salary]]&lt;$O$27,"Low",IF(Table3_1[[#This Row],[Offered Salary]]&gt;$O$28,"High",""))</f>
        <v/>
      </c>
      <c r="L6395" s="6">
        <f>((Table3_1[[#This Row],[Offered Salary]]-$O$25)/$O$26)</f>
        <v>1.0684874343774644</v>
      </c>
    </row>
    <row r="6396" spans="1:12" x14ac:dyDescent="0.3">
      <c r="A6396">
        <v>485625</v>
      </c>
      <c r="B6396" s="2">
        <v>41855</v>
      </c>
      <c r="C6396" s="3">
        <v>0.46869212962962964</v>
      </c>
      <c r="D6396" t="s">
        <v>31</v>
      </c>
      <c r="E6396" t="s">
        <v>27</v>
      </c>
      <c r="F6396" t="s">
        <v>18</v>
      </c>
      <c r="G6396" t="s">
        <v>10</v>
      </c>
      <c r="H6396">
        <v>62722</v>
      </c>
      <c r="I6396">
        <f>IF(Table3_1[[#This Row],[Status]]="Hired",1,0)</f>
        <v>1</v>
      </c>
      <c r="J6396" t="b">
        <f>OR((Table3_1[[#This Row],[Offered Salary]]&lt;$O$27),(Table3_1[[#This Row],[Offered Salary]]&gt;$O$28))</f>
        <v>0</v>
      </c>
      <c r="K6396" t="str">
        <f>IF(Table3_1[[#This Row],[Offered Salary]]&lt;$O$27,"Low",IF(Table3_1[[#This Row],[Offered Salary]]&gt;$O$28,"High",""))</f>
        <v/>
      </c>
      <c r="L6396" s="6">
        <f>((Table3_1[[#This Row],[Offered Salary]]-$O$25)/$O$26)</f>
        <v>0.44149594134387887</v>
      </c>
    </row>
    <row r="6397" spans="1:12" x14ac:dyDescent="0.3">
      <c r="A6397">
        <v>990300</v>
      </c>
      <c r="B6397" s="2">
        <v>41855</v>
      </c>
      <c r="C6397" s="3">
        <v>0.46976851851851853</v>
      </c>
      <c r="D6397" t="s">
        <v>31</v>
      </c>
      <c r="E6397" t="s">
        <v>27</v>
      </c>
      <c r="F6397" t="s">
        <v>18</v>
      </c>
      <c r="G6397" t="s">
        <v>10</v>
      </c>
      <c r="H6397">
        <v>18892</v>
      </c>
      <c r="I6397">
        <f>IF(Table3_1[[#This Row],[Status]]="Hired",1,0)</f>
        <v>1</v>
      </c>
      <c r="J6397" t="b">
        <f>OR((Table3_1[[#This Row],[Offered Salary]]&lt;$O$27),(Table3_1[[#This Row],[Offered Salary]]&gt;$O$28))</f>
        <v>0</v>
      </c>
      <c r="K6397" t="str">
        <f>IF(Table3_1[[#This Row],[Offered Salary]]&lt;$O$27,"Low",IF(Table3_1[[#This Row],[Offered Salary]]&gt;$O$28,"High",""))</f>
        <v/>
      </c>
      <c r="L6397" s="6">
        <f>((Table3_1[[#This Row],[Offered Salary]]-$O$25)/$O$26)</f>
        <v>-1.0777166817785742</v>
      </c>
    </row>
    <row r="6398" spans="1:12" x14ac:dyDescent="0.3">
      <c r="A6398">
        <v>409594</v>
      </c>
      <c r="B6398" s="2">
        <v>41777</v>
      </c>
      <c r="C6398" s="3">
        <v>0.95611111111111113</v>
      </c>
      <c r="D6398" t="s">
        <v>31</v>
      </c>
      <c r="E6398" t="s">
        <v>29</v>
      </c>
      <c r="F6398" t="s">
        <v>17</v>
      </c>
      <c r="G6398" t="s">
        <v>7</v>
      </c>
      <c r="H6398">
        <v>7677</v>
      </c>
      <c r="I6398">
        <f>IF(Table3_1[[#This Row],[Status]]="Hired",1,0)</f>
        <v>1</v>
      </c>
      <c r="J6398" t="b">
        <f>OR((Table3_1[[#This Row],[Offered Salary]]&lt;$O$27),(Table3_1[[#This Row],[Offered Salary]]&gt;$O$28))</f>
        <v>1</v>
      </c>
      <c r="K6398" t="str">
        <f>IF(Table3_1[[#This Row],[Offered Salary]]&lt;$O$27,"Low",IF(Table3_1[[#This Row],[Offered Salary]]&gt;$O$28,"High",""))</f>
        <v>Low</v>
      </c>
      <c r="L6398" s="6">
        <f>((Table3_1[[#This Row],[Offered Salary]]-$O$25)/$O$26)</f>
        <v>-1.4664451683931832</v>
      </c>
    </row>
    <row r="6399" spans="1:12" x14ac:dyDescent="0.3">
      <c r="A6399">
        <v>264149</v>
      </c>
      <c r="B6399" s="2">
        <v>41777</v>
      </c>
      <c r="C6399" s="3">
        <v>0.95638888888888884</v>
      </c>
      <c r="D6399" t="s">
        <v>31</v>
      </c>
      <c r="E6399" t="s">
        <v>29</v>
      </c>
      <c r="F6399" t="s">
        <v>17</v>
      </c>
      <c r="G6399" t="s">
        <v>7</v>
      </c>
      <c r="H6399">
        <v>44771</v>
      </c>
      <c r="I6399">
        <f>IF(Table3_1[[#This Row],[Status]]="Hired",1,0)</f>
        <v>1</v>
      </c>
      <c r="J6399" t="b">
        <f>OR((Table3_1[[#This Row],[Offered Salary]]&lt;$O$27),(Table3_1[[#This Row],[Offered Salary]]&gt;$O$28))</f>
        <v>0</v>
      </c>
      <c r="K6399" t="str">
        <f>IF(Table3_1[[#This Row],[Offered Salary]]&lt;$O$27,"Low",IF(Table3_1[[#This Row],[Offered Salary]]&gt;$O$28,"High",""))</f>
        <v/>
      </c>
      <c r="L6399" s="6">
        <f>((Table3_1[[#This Row],[Offered Salary]]-$O$25)/$O$26)</f>
        <v>-0.18071226759226425</v>
      </c>
    </row>
    <row r="6400" spans="1:12" x14ac:dyDescent="0.3">
      <c r="A6400">
        <v>900985</v>
      </c>
      <c r="B6400" s="2">
        <v>41795</v>
      </c>
      <c r="C6400" s="3">
        <v>0.39042824074074073</v>
      </c>
      <c r="D6400" t="s">
        <v>30</v>
      </c>
      <c r="E6400" t="s">
        <v>27</v>
      </c>
      <c r="F6400" t="s">
        <v>17</v>
      </c>
      <c r="G6400" t="s">
        <v>7</v>
      </c>
      <c r="H6400">
        <v>80150</v>
      </c>
      <c r="I6400">
        <f>IF(Table3_1[[#This Row],[Status]]="Hired",1,0)</f>
        <v>0</v>
      </c>
      <c r="J6400" t="b">
        <f>OR((Table3_1[[#This Row],[Offered Salary]]&lt;$O$27),(Table3_1[[#This Row],[Offered Salary]]&gt;$O$28))</f>
        <v>0</v>
      </c>
      <c r="K6400" t="str">
        <f>IF(Table3_1[[#This Row],[Offered Salary]]&lt;$O$27,"Low",IF(Table3_1[[#This Row],[Offered Salary]]&gt;$O$28,"High",""))</f>
        <v/>
      </c>
      <c r="L6400" s="6">
        <f>((Table3_1[[#This Row],[Offered Salary]]-$O$25)/$O$26)</f>
        <v>1.0455761967802948</v>
      </c>
    </row>
    <row r="6401" spans="1:12" x14ac:dyDescent="0.3">
      <c r="A6401">
        <v>226172</v>
      </c>
      <c r="B6401" s="2">
        <v>41795</v>
      </c>
      <c r="C6401" s="3">
        <v>0.39509259259259261</v>
      </c>
      <c r="D6401" t="s">
        <v>31</v>
      </c>
      <c r="E6401" t="s">
        <v>27</v>
      </c>
      <c r="F6401" t="s">
        <v>17</v>
      </c>
      <c r="G6401" t="s">
        <v>7</v>
      </c>
      <c r="H6401">
        <v>5779</v>
      </c>
      <c r="I6401">
        <f>IF(Table3_1[[#This Row],[Status]]="Hired",1,0)</f>
        <v>1</v>
      </c>
      <c r="J6401" t="b">
        <f>OR((Table3_1[[#This Row],[Offered Salary]]&lt;$O$27),(Table3_1[[#This Row],[Offered Salary]]&gt;$O$28))</f>
        <v>1</v>
      </c>
      <c r="K6401" t="str">
        <f>IF(Table3_1[[#This Row],[Offered Salary]]&lt;$O$27,"Low",IF(Table3_1[[#This Row],[Offered Salary]]&gt;$O$28,"High",""))</f>
        <v>Low</v>
      </c>
      <c r="L6401" s="6">
        <f>((Table3_1[[#This Row],[Offered Salary]]-$O$25)/$O$26)</f>
        <v>-1.532232655472499</v>
      </c>
    </row>
    <row r="6402" spans="1:12" x14ac:dyDescent="0.3">
      <c r="A6402">
        <v>98591</v>
      </c>
      <c r="B6402" s="2">
        <v>41795</v>
      </c>
      <c r="C6402" s="3">
        <v>0.7512268518518519</v>
      </c>
      <c r="D6402" t="s">
        <v>31</v>
      </c>
      <c r="E6402" t="s">
        <v>27</v>
      </c>
      <c r="F6402" t="s">
        <v>17</v>
      </c>
      <c r="G6402" t="s">
        <v>7</v>
      </c>
      <c r="H6402">
        <v>51692</v>
      </c>
      <c r="I6402">
        <f>IF(Table3_1[[#This Row],[Status]]="Hired",1,0)</f>
        <v>1</v>
      </c>
      <c r="J6402" t="b">
        <f>OR((Table3_1[[#This Row],[Offered Salary]]&lt;$O$27),(Table3_1[[#This Row],[Offered Salary]]&gt;$O$28))</f>
        <v>0</v>
      </c>
      <c r="K6402" t="str">
        <f>IF(Table3_1[[#This Row],[Offered Salary]]&lt;$O$27,"Low",IF(Table3_1[[#This Row],[Offered Salary]]&gt;$O$28,"High",""))</f>
        <v/>
      </c>
      <c r="L6402" s="6">
        <f>((Table3_1[[#This Row],[Offered Salary]]-$O$25)/$O$26)</f>
        <v>5.9179828338160059E-2</v>
      </c>
    </row>
    <row r="6403" spans="1:12" x14ac:dyDescent="0.3">
      <c r="A6403">
        <v>634304</v>
      </c>
      <c r="B6403" s="2">
        <v>41795</v>
      </c>
      <c r="C6403" s="3">
        <v>0.75255787037037036</v>
      </c>
      <c r="D6403" t="s">
        <v>31</v>
      </c>
      <c r="E6403" t="s">
        <v>29</v>
      </c>
      <c r="F6403" t="s">
        <v>17</v>
      </c>
      <c r="G6403" t="s">
        <v>7</v>
      </c>
      <c r="H6403">
        <v>66637</v>
      </c>
      <c r="I6403">
        <f>IF(Table3_1[[#This Row],[Status]]="Hired",1,0)</f>
        <v>1</v>
      </c>
      <c r="J6403" t="b">
        <f>OR((Table3_1[[#This Row],[Offered Salary]]&lt;$O$27),(Table3_1[[#This Row],[Offered Salary]]&gt;$O$28))</f>
        <v>0</v>
      </c>
      <c r="K6403" t="str">
        <f>IF(Table3_1[[#This Row],[Offered Salary]]&lt;$O$27,"Low",IF(Table3_1[[#This Row],[Offered Salary]]&gt;$O$28,"High",""))</f>
        <v/>
      </c>
      <c r="L6403" s="6">
        <f>((Table3_1[[#This Row],[Offered Salary]]-$O$25)/$O$26)</f>
        <v>0.57719563149958053</v>
      </c>
    </row>
    <row r="6404" spans="1:12" x14ac:dyDescent="0.3">
      <c r="A6404">
        <v>596133</v>
      </c>
      <c r="B6404" s="2">
        <v>41795</v>
      </c>
      <c r="C6404" s="3">
        <v>0.7530324074074074</v>
      </c>
      <c r="D6404" t="s">
        <v>31</v>
      </c>
      <c r="E6404" t="s">
        <v>27</v>
      </c>
      <c r="F6404" t="s">
        <v>17</v>
      </c>
      <c r="G6404" t="s">
        <v>7</v>
      </c>
      <c r="H6404">
        <v>94111</v>
      </c>
      <c r="I6404">
        <f>IF(Table3_1[[#This Row],[Status]]="Hired",1,0)</f>
        <v>1</v>
      </c>
      <c r="J6404" t="b">
        <f>OR((Table3_1[[#This Row],[Offered Salary]]&lt;$O$27),(Table3_1[[#This Row],[Offered Salary]]&gt;$O$28))</f>
        <v>0</v>
      </c>
      <c r="K6404" t="str">
        <f>IF(Table3_1[[#This Row],[Offered Salary]]&lt;$O$27,"Low",IF(Table3_1[[#This Row],[Offered Salary]]&gt;$O$28,"High",""))</f>
        <v/>
      </c>
      <c r="L6404" s="6">
        <f>((Table3_1[[#This Row],[Offered Salary]]-$O$25)/$O$26)</f>
        <v>1.5294851046382134</v>
      </c>
    </row>
    <row r="6405" spans="1:12" x14ac:dyDescent="0.3">
      <c r="A6405">
        <v>633529</v>
      </c>
      <c r="B6405" s="2">
        <v>41795</v>
      </c>
      <c r="C6405" s="3">
        <v>0.75465277777777773</v>
      </c>
      <c r="D6405" t="s">
        <v>31</v>
      </c>
      <c r="E6405" t="s">
        <v>27</v>
      </c>
      <c r="F6405" t="s">
        <v>17</v>
      </c>
      <c r="G6405" t="s">
        <v>7</v>
      </c>
      <c r="H6405">
        <v>5060</v>
      </c>
      <c r="I6405">
        <f>IF(Table3_1[[#This Row],[Status]]="Hired",1,0)</f>
        <v>1</v>
      </c>
      <c r="J6405" t="b">
        <f>OR((Table3_1[[#This Row],[Offered Salary]]&lt;$O$27),(Table3_1[[#This Row],[Offered Salary]]&gt;$O$28))</f>
        <v>1</v>
      </c>
      <c r="K6405" t="str">
        <f>IF(Table3_1[[#This Row],[Offered Salary]]&lt;$O$27,"Low",IF(Table3_1[[#This Row],[Offered Salary]]&gt;$O$28,"High",""))</f>
        <v>Low</v>
      </c>
      <c r="L6405" s="6">
        <f>((Table3_1[[#This Row],[Offered Salary]]-$O$25)/$O$26)</f>
        <v>-1.5571542588497529</v>
      </c>
    </row>
    <row r="6406" spans="1:12" x14ac:dyDescent="0.3">
      <c r="A6406">
        <v>157199</v>
      </c>
      <c r="B6406" s="2">
        <v>41803</v>
      </c>
      <c r="C6406" s="3">
        <v>0.29418981481481482</v>
      </c>
      <c r="D6406" t="s">
        <v>30</v>
      </c>
      <c r="E6406" t="s">
        <v>29</v>
      </c>
      <c r="F6406" t="s">
        <v>17</v>
      </c>
      <c r="G6406" t="s">
        <v>7</v>
      </c>
      <c r="H6406">
        <v>71820</v>
      </c>
      <c r="I6406">
        <f>IF(Table3_1[[#This Row],[Status]]="Hired",1,0)</f>
        <v>0</v>
      </c>
      <c r="J6406" t="b">
        <f>OR((Table3_1[[#This Row],[Offered Salary]]&lt;$O$27),(Table3_1[[#This Row],[Offered Salary]]&gt;$O$28))</f>
        <v>0</v>
      </c>
      <c r="K6406" t="str">
        <f>IF(Table3_1[[#This Row],[Offered Salary]]&lt;$O$27,"Low",IF(Table3_1[[#This Row],[Offered Salary]]&gt;$O$28,"High",""))</f>
        <v/>
      </c>
      <c r="L6406" s="6">
        <f>((Table3_1[[#This Row],[Offered Salary]]-$O$25)/$O$26)</f>
        <v>0.75684607698540474</v>
      </c>
    </row>
    <row r="6407" spans="1:12" x14ac:dyDescent="0.3">
      <c r="A6407">
        <v>706520</v>
      </c>
      <c r="B6407" s="2">
        <v>41803</v>
      </c>
      <c r="C6407" s="3">
        <v>0.29542824074074076</v>
      </c>
      <c r="D6407" t="s">
        <v>31</v>
      </c>
      <c r="E6407" t="s">
        <v>27</v>
      </c>
      <c r="F6407" t="s">
        <v>17</v>
      </c>
      <c r="G6407" t="s">
        <v>7</v>
      </c>
      <c r="H6407">
        <v>26938</v>
      </c>
      <c r="I6407">
        <f>IF(Table3_1[[#This Row],[Status]]="Hired",1,0)</f>
        <v>1</v>
      </c>
      <c r="J6407" t="b">
        <f>OR((Table3_1[[#This Row],[Offered Salary]]&lt;$O$27),(Table3_1[[#This Row],[Offered Salary]]&gt;$O$28))</f>
        <v>0</v>
      </c>
      <c r="K6407" t="str">
        <f>IF(Table3_1[[#This Row],[Offered Salary]]&lt;$O$27,"Low",IF(Table3_1[[#This Row],[Offered Salary]]&gt;$O$28,"High",""))</f>
        <v/>
      </c>
      <c r="L6407" s="6">
        <f>((Table3_1[[#This Row],[Offered Salary]]-$O$25)/$O$26)</f>
        <v>-0.79883042201030452</v>
      </c>
    </row>
    <row r="6408" spans="1:12" x14ac:dyDescent="0.3">
      <c r="A6408">
        <v>374727</v>
      </c>
      <c r="B6408" s="2">
        <v>41803</v>
      </c>
      <c r="C6408" s="3">
        <v>0.84068287037037037</v>
      </c>
      <c r="D6408" t="s">
        <v>31</v>
      </c>
      <c r="E6408" t="s">
        <v>29</v>
      </c>
      <c r="F6408" t="s">
        <v>17</v>
      </c>
      <c r="G6408" t="s">
        <v>7</v>
      </c>
      <c r="H6408">
        <v>76349</v>
      </c>
      <c r="I6408">
        <f>IF(Table3_1[[#This Row],[Status]]="Hired",1,0)</f>
        <v>1</v>
      </c>
      <c r="J6408" t="b">
        <f>OR((Table3_1[[#This Row],[Offered Salary]]&lt;$O$27),(Table3_1[[#This Row],[Offered Salary]]&gt;$O$28))</f>
        <v>0</v>
      </c>
      <c r="K6408" t="str">
        <f>IF(Table3_1[[#This Row],[Offered Salary]]&lt;$O$27,"Low",IF(Table3_1[[#This Row],[Offered Salary]]&gt;$O$28,"High",""))</f>
        <v/>
      </c>
      <c r="L6408" s="6">
        <f>((Table3_1[[#This Row],[Offered Salary]]-$O$25)/$O$26)</f>
        <v>0.91382791522682816</v>
      </c>
    </row>
    <row r="6409" spans="1:12" x14ac:dyDescent="0.3">
      <c r="A6409">
        <v>124229</v>
      </c>
      <c r="B6409" s="2">
        <v>41814</v>
      </c>
      <c r="C6409" s="3">
        <v>0.71023148148148152</v>
      </c>
      <c r="D6409" t="s">
        <v>30</v>
      </c>
      <c r="E6409" t="s">
        <v>29</v>
      </c>
      <c r="F6409" t="s">
        <v>17</v>
      </c>
      <c r="G6409" t="s">
        <v>7</v>
      </c>
      <c r="H6409">
        <v>4671</v>
      </c>
      <c r="I6409">
        <f>IF(Table3_1[[#This Row],[Status]]="Hired",1,0)</f>
        <v>0</v>
      </c>
      <c r="J6409" t="b">
        <f>OR((Table3_1[[#This Row],[Offered Salary]]&lt;$O$27),(Table3_1[[#This Row],[Offered Salary]]&gt;$O$28))</f>
        <v>1</v>
      </c>
      <c r="K6409" t="str">
        <f>IF(Table3_1[[#This Row],[Offered Salary]]&lt;$O$27,"Low",IF(Table3_1[[#This Row],[Offered Salary]]&gt;$O$28,"High",""))</f>
        <v>Low</v>
      </c>
      <c r="L6409" s="6">
        <f>((Table3_1[[#This Row],[Offered Salary]]-$O$25)/$O$26)</f>
        <v>-1.5706375741679057</v>
      </c>
    </row>
    <row r="6410" spans="1:12" x14ac:dyDescent="0.3">
      <c r="A6410">
        <v>501695</v>
      </c>
      <c r="B6410" s="2">
        <v>41796</v>
      </c>
      <c r="C6410" s="3">
        <v>0.66848379629629628</v>
      </c>
      <c r="D6410" t="s">
        <v>31</v>
      </c>
      <c r="E6410" t="s">
        <v>27</v>
      </c>
      <c r="F6410" t="s">
        <v>17</v>
      </c>
      <c r="G6410" t="s">
        <v>8</v>
      </c>
      <c r="H6410">
        <v>24715</v>
      </c>
      <c r="I6410">
        <f>IF(Table3_1[[#This Row],[Status]]="Hired",1,0)</f>
        <v>1</v>
      </c>
      <c r="J6410" t="b">
        <f>OR((Table3_1[[#This Row],[Offered Salary]]&lt;$O$27),(Table3_1[[#This Row],[Offered Salary]]&gt;$O$28))</f>
        <v>0</v>
      </c>
      <c r="K6410" t="str">
        <f>IF(Table3_1[[#This Row],[Offered Salary]]&lt;$O$27,"Low",IF(Table3_1[[#This Row],[Offered Salary]]&gt;$O$28,"High",""))</f>
        <v/>
      </c>
      <c r="L6410" s="6">
        <f>((Table3_1[[#This Row],[Offered Salary]]-$O$25)/$O$26)</f>
        <v>-0.87588288975388684</v>
      </c>
    </row>
    <row r="6411" spans="1:12" x14ac:dyDescent="0.3">
      <c r="A6411">
        <v>535309</v>
      </c>
      <c r="B6411" s="2">
        <v>41808</v>
      </c>
      <c r="C6411" s="3">
        <v>0.39729166666666665</v>
      </c>
      <c r="D6411" t="s">
        <v>31</v>
      </c>
      <c r="E6411" t="s">
        <v>27</v>
      </c>
      <c r="F6411" t="s">
        <v>12</v>
      </c>
      <c r="G6411" t="s">
        <v>10</v>
      </c>
      <c r="H6411">
        <v>45460</v>
      </c>
      <c r="I6411">
        <f>IF(Table3_1[[#This Row],[Status]]="Hired",1,0)</f>
        <v>1</v>
      </c>
      <c r="J6411" t="b">
        <f>OR((Table3_1[[#This Row],[Offered Salary]]&lt;$O$27),(Table3_1[[#This Row],[Offered Salary]]&gt;$O$28))</f>
        <v>0</v>
      </c>
      <c r="K6411" t="str">
        <f>IF(Table3_1[[#This Row],[Offered Salary]]&lt;$O$27,"Low",IF(Table3_1[[#This Row],[Offered Salary]]&gt;$O$28,"High",""))</f>
        <v/>
      </c>
      <c r="L6411" s="6">
        <f>((Table3_1[[#This Row],[Offered Salary]]-$O$25)/$O$26)</f>
        <v>-0.15683050858401942</v>
      </c>
    </row>
    <row r="6412" spans="1:12" x14ac:dyDescent="0.3">
      <c r="A6412">
        <v>285768</v>
      </c>
      <c r="B6412" s="2">
        <v>41808</v>
      </c>
      <c r="C6412" s="3">
        <v>0.39842592592592591</v>
      </c>
      <c r="D6412" t="s">
        <v>31</v>
      </c>
      <c r="E6412" t="s">
        <v>29</v>
      </c>
      <c r="F6412" t="s">
        <v>12</v>
      </c>
      <c r="G6412" t="s">
        <v>10</v>
      </c>
      <c r="H6412">
        <v>91750</v>
      </c>
      <c r="I6412">
        <f>IF(Table3_1[[#This Row],[Status]]="Hired",1,0)</f>
        <v>1</v>
      </c>
      <c r="J6412" t="b">
        <f>OR((Table3_1[[#This Row],[Offered Salary]]&lt;$O$27),(Table3_1[[#This Row],[Offered Salary]]&gt;$O$28))</f>
        <v>0</v>
      </c>
      <c r="K6412" t="str">
        <f>IF(Table3_1[[#This Row],[Offered Salary]]&lt;$O$27,"Low",IF(Table3_1[[#This Row],[Offered Salary]]&gt;$O$28,"High",""))</f>
        <v/>
      </c>
      <c r="L6412" s="6">
        <f>((Table3_1[[#This Row],[Offered Salary]]-$O$25)/$O$26)</f>
        <v>1.4476493527971885</v>
      </c>
    </row>
    <row r="6413" spans="1:12" x14ac:dyDescent="0.3">
      <c r="A6413">
        <v>415316</v>
      </c>
      <c r="B6413" s="2">
        <v>41865</v>
      </c>
      <c r="C6413" s="3">
        <v>0.48024305555555558</v>
      </c>
      <c r="D6413" t="s">
        <v>31</v>
      </c>
      <c r="E6413" t="s">
        <v>27</v>
      </c>
      <c r="F6413" t="s">
        <v>15</v>
      </c>
      <c r="G6413" t="s">
        <v>7</v>
      </c>
      <c r="H6413">
        <v>35569</v>
      </c>
      <c r="I6413">
        <f>IF(Table3_1[[#This Row],[Status]]="Hired",1,0)</f>
        <v>1</v>
      </c>
      <c r="J6413" t="b">
        <f>OR((Table3_1[[#This Row],[Offered Salary]]&lt;$O$27),(Table3_1[[#This Row],[Offered Salary]]&gt;$O$28))</f>
        <v>0</v>
      </c>
      <c r="K6413" t="str">
        <f>IF(Table3_1[[#This Row],[Offered Salary]]&lt;$O$27,"Low",IF(Table3_1[[#This Row],[Offered Salary]]&gt;$O$28,"High",""))</f>
        <v/>
      </c>
      <c r="L6413" s="6">
        <f>((Table3_1[[#This Row],[Offered Salary]]-$O$25)/$O$26)</f>
        <v>-0.49966719704635532</v>
      </c>
    </row>
    <row r="6414" spans="1:12" x14ac:dyDescent="0.3">
      <c r="A6414">
        <v>612639</v>
      </c>
      <c r="B6414" s="2">
        <v>41865</v>
      </c>
      <c r="C6414" s="3">
        <v>0.48053240740740738</v>
      </c>
      <c r="D6414" t="s">
        <v>31</v>
      </c>
      <c r="E6414" t="s">
        <v>27</v>
      </c>
      <c r="F6414" t="s">
        <v>15</v>
      </c>
      <c r="G6414" t="s">
        <v>7</v>
      </c>
      <c r="H6414">
        <v>96769</v>
      </c>
      <c r="I6414">
        <f>IF(Table3_1[[#This Row],[Status]]="Hired",1,0)</f>
        <v>1</v>
      </c>
      <c r="J6414" t="b">
        <f>OR((Table3_1[[#This Row],[Offered Salary]]&lt;$O$27),(Table3_1[[#This Row],[Offered Salary]]&gt;$O$28))</f>
        <v>0</v>
      </c>
      <c r="K6414" t="str">
        <f>IF(Table3_1[[#This Row],[Offered Salary]]&lt;$O$27,"Low",IF(Table3_1[[#This Row],[Offered Salary]]&gt;$O$28,"High",""))</f>
        <v/>
      </c>
      <c r="L6414" s="6">
        <f>((Table3_1[[#This Row],[Offered Salary]]-$O$25)/$O$26)</f>
        <v>1.6216153157324291</v>
      </c>
    </row>
    <row r="6415" spans="1:12" x14ac:dyDescent="0.3">
      <c r="A6415">
        <v>941062</v>
      </c>
      <c r="B6415" s="2">
        <v>41874</v>
      </c>
      <c r="C6415" s="3">
        <v>0.74149305555555556</v>
      </c>
      <c r="D6415" t="s">
        <v>31</v>
      </c>
      <c r="E6415" t="s">
        <v>27</v>
      </c>
      <c r="F6415" t="s">
        <v>15</v>
      </c>
      <c r="G6415" t="s">
        <v>7</v>
      </c>
      <c r="H6415">
        <v>14743</v>
      </c>
      <c r="I6415">
        <f>IF(Table3_1[[#This Row],[Status]]="Hired",1,0)</f>
        <v>1</v>
      </c>
      <c r="J6415" t="b">
        <f>OR((Table3_1[[#This Row],[Offered Salary]]&lt;$O$27),(Table3_1[[#This Row],[Offered Salary]]&gt;$O$28))</f>
        <v>0</v>
      </c>
      <c r="K6415" t="str">
        <f>IF(Table3_1[[#This Row],[Offered Salary]]&lt;$O$27,"Low",IF(Table3_1[[#This Row],[Offered Salary]]&gt;$O$28,"High",""))</f>
        <v/>
      </c>
      <c r="L6415" s="6">
        <f>((Table3_1[[#This Row],[Offered Salary]]-$O$25)/$O$26)</f>
        <v>-1.2215271580125475</v>
      </c>
    </row>
    <row r="6416" spans="1:12" x14ac:dyDescent="0.3">
      <c r="A6416">
        <v>574048</v>
      </c>
      <c r="B6416" s="2">
        <v>41793</v>
      </c>
      <c r="C6416" s="3">
        <v>0.76747685185185188</v>
      </c>
      <c r="D6416" t="s">
        <v>31</v>
      </c>
      <c r="E6416" t="s">
        <v>27</v>
      </c>
      <c r="F6416" t="s">
        <v>20</v>
      </c>
      <c r="G6416" t="s">
        <v>2</v>
      </c>
      <c r="H6416">
        <v>77512</v>
      </c>
      <c r="I6416">
        <f>IF(Table3_1[[#This Row],[Status]]="Hired",1,0)</f>
        <v>1</v>
      </c>
      <c r="J6416" t="b">
        <f>OR((Table3_1[[#This Row],[Offered Salary]]&lt;$O$27),(Table3_1[[#This Row],[Offered Salary]]&gt;$O$28))</f>
        <v>0</v>
      </c>
      <c r="K6416" t="str">
        <f>IF(Table3_1[[#This Row],[Offered Salary]]&lt;$O$27,"Low",IF(Table3_1[[#This Row],[Offered Salary]]&gt;$O$28,"High",""))</f>
        <v/>
      </c>
      <c r="L6416" s="6">
        <f>((Table3_1[[#This Row],[Offered Salary]]-$O$25)/$O$26)</f>
        <v>0.95413921526541845</v>
      </c>
    </row>
    <row r="6417" spans="1:12" x14ac:dyDescent="0.3">
      <c r="A6417">
        <v>472996</v>
      </c>
      <c r="B6417" s="2">
        <v>41793</v>
      </c>
      <c r="C6417" s="3">
        <v>0.76887731481481481</v>
      </c>
      <c r="D6417" t="s">
        <v>31</v>
      </c>
      <c r="E6417" t="s">
        <v>27</v>
      </c>
      <c r="F6417" t="s">
        <v>20</v>
      </c>
      <c r="G6417" t="s">
        <v>2</v>
      </c>
      <c r="H6417">
        <v>48927</v>
      </c>
      <c r="I6417">
        <f>IF(Table3_1[[#This Row],[Status]]="Hired",1,0)</f>
        <v>1</v>
      </c>
      <c r="J6417" t="b">
        <f>OR((Table3_1[[#This Row],[Offered Salary]]&lt;$O$27),(Table3_1[[#This Row],[Offered Salary]]&gt;$O$28))</f>
        <v>0</v>
      </c>
      <c r="K6417" t="str">
        <f>IF(Table3_1[[#This Row],[Offered Salary]]&lt;$O$27,"Low",IF(Table3_1[[#This Row],[Offered Salary]]&gt;$O$28,"High",""))</f>
        <v/>
      </c>
      <c r="L6417" s="6">
        <f>((Table3_1[[#This Row],[Offered Salary]]-$O$25)/$O$26)</f>
        <v>-3.6659161005521954E-2</v>
      </c>
    </row>
    <row r="6418" spans="1:12" x14ac:dyDescent="0.3">
      <c r="A6418">
        <v>383550</v>
      </c>
      <c r="B6418" s="2">
        <v>41816</v>
      </c>
      <c r="C6418" s="3">
        <v>0.49805555555555553</v>
      </c>
      <c r="D6418" t="s">
        <v>30</v>
      </c>
      <c r="E6418" t="s">
        <v>29</v>
      </c>
      <c r="F6418" t="s">
        <v>19</v>
      </c>
      <c r="G6418" t="s">
        <v>10</v>
      </c>
      <c r="H6418">
        <v>97065</v>
      </c>
      <c r="I6418">
        <f>IF(Table3_1[[#This Row],[Status]]="Hired",1,0)</f>
        <v>0</v>
      </c>
      <c r="J6418" t="b">
        <f>OR((Table3_1[[#This Row],[Offered Salary]]&lt;$O$27),(Table3_1[[#This Row],[Offered Salary]]&gt;$O$28))</f>
        <v>0</v>
      </c>
      <c r="K6418" t="str">
        <f>IF(Table3_1[[#This Row],[Offered Salary]]&lt;$O$27,"Low",IF(Table3_1[[#This Row],[Offered Salary]]&gt;$O$28,"High",""))</f>
        <v/>
      </c>
      <c r="L6418" s="6">
        <f>((Table3_1[[#This Row],[Offered Salary]]-$O$25)/$O$26)</f>
        <v>1.6318751135066534</v>
      </c>
    </row>
    <row r="6419" spans="1:12" x14ac:dyDescent="0.3">
      <c r="A6419">
        <v>178003</v>
      </c>
      <c r="B6419" s="2">
        <v>41830</v>
      </c>
      <c r="C6419" s="3">
        <v>0.40969907407407408</v>
      </c>
      <c r="D6419" t="s">
        <v>31</v>
      </c>
      <c r="E6419" t="s">
        <v>29</v>
      </c>
      <c r="F6419" t="s">
        <v>19</v>
      </c>
      <c r="G6419" t="s">
        <v>10</v>
      </c>
      <c r="H6419">
        <v>75118</v>
      </c>
      <c r="I6419">
        <f>IF(Table3_1[[#This Row],[Status]]="Hired",1,0)</f>
        <v>1</v>
      </c>
      <c r="J6419" t="b">
        <f>OR((Table3_1[[#This Row],[Offered Salary]]&lt;$O$27),(Table3_1[[#This Row],[Offered Salary]]&gt;$O$28))</f>
        <v>0</v>
      </c>
      <c r="K6419" t="str">
        <f>IF(Table3_1[[#This Row],[Offered Salary]]&lt;$O$27,"Low",IF(Table3_1[[#This Row],[Offered Salary]]&gt;$O$28,"High",""))</f>
        <v/>
      </c>
      <c r="L6419" s="6">
        <f>((Table3_1[[#This Row],[Offered Salary]]-$O$25)/$O$26)</f>
        <v>0.87115963461848367</v>
      </c>
    </row>
    <row r="6420" spans="1:12" x14ac:dyDescent="0.3">
      <c r="A6420">
        <v>82813</v>
      </c>
      <c r="B6420" s="2">
        <v>41793</v>
      </c>
      <c r="C6420" s="3">
        <v>0.78071759259259255</v>
      </c>
      <c r="D6420" t="s">
        <v>30</v>
      </c>
      <c r="E6420" t="s">
        <v>27</v>
      </c>
      <c r="F6420" t="s">
        <v>15</v>
      </c>
      <c r="G6420" t="s">
        <v>6</v>
      </c>
      <c r="H6420">
        <v>6268</v>
      </c>
      <c r="I6420">
        <f>IF(Table3_1[[#This Row],[Status]]="Hired",1,0)</f>
        <v>0</v>
      </c>
      <c r="J6420" t="b">
        <f>OR((Table3_1[[#This Row],[Offered Salary]]&lt;$O$27),(Table3_1[[#This Row],[Offered Salary]]&gt;$O$28))</f>
        <v>1</v>
      </c>
      <c r="K6420" t="str">
        <f>IF(Table3_1[[#This Row],[Offered Salary]]&lt;$O$27,"Low",IF(Table3_1[[#This Row],[Offered Salary]]&gt;$O$28,"High",""))</f>
        <v>Low</v>
      </c>
      <c r="L6420" s="6">
        <f>((Table3_1[[#This Row],[Offered Salary]]-$O$25)/$O$26)</f>
        <v>-1.5152831922576488</v>
      </c>
    </row>
    <row r="6421" spans="1:12" x14ac:dyDescent="0.3">
      <c r="A6421">
        <v>66238</v>
      </c>
      <c r="B6421" s="2">
        <v>41793</v>
      </c>
      <c r="C6421" s="3">
        <v>0.78194444444444444</v>
      </c>
      <c r="D6421" t="s">
        <v>31</v>
      </c>
      <c r="E6421" t="s">
        <v>29</v>
      </c>
      <c r="F6421" t="s">
        <v>15</v>
      </c>
      <c r="G6421" t="s">
        <v>6</v>
      </c>
      <c r="H6421">
        <v>89311</v>
      </c>
      <c r="I6421">
        <f>IF(Table3_1[[#This Row],[Status]]="Hired",1,0)</f>
        <v>1</v>
      </c>
      <c r="J6421" t="b">
        <f>OR((Table3_1[[#This Row],[Offered Salary]]&lt;$O$27),(Table3_1[[#This Row],[Offered Salary]]&gt;$O$28))</f>
        <v>0</v>
      </c>
      <c r="K6421" t="str">
        <f>IF(Table3_1[[#This Row],[Offered Salary]]&lt;$O$27,"Low",IF(Table3_1[[#This Row],[Offered Salary]]&gt;$O$28,"High",""))</f>
        <v/>
      </c>
      <c r="L6421" s="6">
        <f>((Table3_1[[#This Row],[Offered Salary]]-$O$25)/$O$26)</f>
        <v>1.36311000559674</v>
      </c>
    </row>
    <row r="6422" spans="1:12" x14ac:dyDescent="0.3">
      <c r="A6422">
        <v>961835</v>
      </c>
      <c r="B6422" s="2">
        <v>41816</v>
      </c>
      <c r="C6422" s="3">
        <v>0.51616898148148149</v>
      </c>
      <c r="D6422" t="s">
        <v>31</v>
      </c>
      <c r="E6422" t="s">
        <v>27</v>
      </c>
      <c r="F6422" t="s">
        <v>17</v>
      </c>
      <c r="G6422" t="s">
        <v>10</v>
      </c>
      <c r="H6422">
        <v>22738</v>
      </c>
      <c r="I6422">
        <f>IF(Table3_1[[#This Row],[Status]]="Hired",1,0)</f>
        <v>1</v>
      </c>
      <c r="J6422" t="b">
        <f>OR((Table3_1[[#This Row],[Offered Salary]]&lt;$O$27),(Table3_1[[#This Row],[Offered Salary]]&gt;$O$28))</f>
        <v>0</v>
      </c>
      <c r="K6422" t="str">
        <f>IF(Table3_1[[#This Row],[Offered Salary]]&lt;$O$27,"Low",IF(Table3_1[[#This Row],[Offered Salary]]&gt;$O$28,"High",""))</f>
        <v/>
      </c>
      <c r="L6422" s="6">
        <f>((Table3_1[[#This Row],[Offered Salary]]-$O$25)/$O$26)</f>
        <v>-0.94440863367159367</v>
      </c>
    </row>
    <row r="6423" spans="1:12" x14ac:dyDescent="0.3">
      <c r="A6423">
        <v>475558</v>
      </c>
      <c r="B6423" s="2">
        <v>41816</v>
      </c>
      <c r="C6423" s="3">
        <v>0.51680555555555552</v>
      </c>
      <c r="D6423" t="s">
        <v>31</v>
      </c>
      <c r="E6423" t="s">
        <v>29</v>
      </c>
      <c r="F6423" t="s">
        <v>17</v>
      </c>
      <c r="G6423" t="s">
        <v>10</v>
      </c>
      <c r="H6423">
        <v>66607</v>
      </c>
      <c r="I6423">
        <f>IF(Table3_1[[#This Row],[Status]]="Hired",1,0)</f>
        <v>1</v>
      </c>
      <c r="J6423" t="b">
        <f>OR((Table3_1[[#This Row],[Offered Salary]]&lt;$O$27),(Table3_1[[#This Row],[Offered Salary]]&gt;$O$28))</f>
        <v>0</v>
      </c>
      <c r="K6423" t="str">
        <f>IF(Table3_1[[#This Row],[Offered Salary]]&lt;$O$27,"Low",IF(Table3_1[[#This Row],[Offered Salary]]&gt;$O$28,"High",""))</f>
        <v/>
      </c>
      <c r="L6423" s="6">
        <f>((Table3_1[[#This Row],[Offered Salary]]-$O$25)/$O$26)</f>
        <v>0.57615578713057136</v>
      </c>
    </row>
    <row r="6424" spans="1:12" x14ac:dyDescent="0.3">
      <c r="A6424">
        <v>357832</v>
      </c>
      <c r="B6424" s="2">
        <v>41870</v>
      </c>
      <c r="C6424" s="3">
        <v>4.8969907407407406E-2</v>
      </c>
      <c r="D6424" t="s">
        <v>31</v>
      </c>
      <c r="E6424" t="s">
        <v>29</v>
      </c>
      <c r="F6424" t="s">
        <v>15</v>
      </c>
      <c r="G6424" t="s">
        <v>2</v>
      </c>
      <c r="H6424">
        <v>30964</v>
      </c>
      <c r="I6424">
        <f>IF(Table3_1[[#This Row],[Status]]="Hired",1,0)</f>
        <v>1</v>
      </c>
      <c r="J6424" t="b">
        <f>OR((Table3_1[[#This Row],[Offered Salary]]&lt;$O$27),(Table3_1[[#This Row],[Offered Salary]]&gt;$O$28))</f>
        <v>0</v>
      </c>
      <c r="K6424" t="str">
        <f>IF(Table3_1[[#This Row],[Offered Salary]]&lt;$O$27,"Low",IF(Table3_1[[#This Row],[Offered Salary]]&gt;$O$28,"High",""))</f>
        <v/>
      </c>
      <c r="L6424" s="6">
        <f>((Table3_1[[#This Row],[Offered Salary]]-$O$25)/$O$26)</f>
        <v>-0.65928330768926879</v>
      </c>
    </row>
    <row r="6425" spans="1:12" x14ac:dyDescent="0.3">
      <c r="A6425">
        <v>926493</v>
      </c>
      <c r="B6425" s="2">
        <v>41841</v>
      </c>
      <c r="C6425" s="3">
        <v>0.3399537037037037</v>
      </c>
      <c r="D6425" t="s">
        <v>31</v>
      </c>
      <c r="E6425" t="s">
        <v>28</v>
      </c>
      <c r="F6425" t="s">
        <v>20</v>
      </c>
      <c r="G6425" t="s">
        <v>5</v>
      </c>
      <c r="H6425">
        <v>39650</v>
      </c>
      <c r="I6425">
        <f>IF(Table3_1[[#This Row],[Status]]="Hired",1,0)</f>
        <v>1</v>
      </c>
      <c r="J6425" t="b">
        <f>OR((Table3_1[[#This Row],[Offered Salary]]&lt;$O$27),(Table3_1[[#This Row],[Offered Salary]]&gt;$O$28))</f>
        <v>0</v>
      </c>
      <c r="K6425" t="str">
        <f>IF(Table3_1[[#This Row],[Offered Salary]]&lt;$O$27,"Low",IF(Table3_1[[#This Row],[Offered Salary]]&gt;$O$28,"High",""))</f>
        <v/>
      </c>
      <c r="L6425" s="6">
        <f>((Table3_1[[#This Row],[Offered Salary]]-$O$25)/$O$26)</f>
        <v>-0.35821370138213604</v>
      </c>
    </row>
    <row r="6426" spans="1:12" x14ac:dyDescent="0.3">
      <c r="A6426">
        <v>589590</v>
      </c>
      <c r="B6426" s="2">
        <v>41774</v>
      </c>
      <c r="C6426" s="3">
        <v>0.71422453703703703</v>
      </c>
      <c r="D6426" t="s">
        <v>31</v>
      </c>
      <c r="E6426" t="s">
        <v>27</v>
      </c>
      <c r="F6426" t="s">
        <v>18</v>
      </c>
      <c r="G6426" t="s">
        <v>2</v>
      </c>
      <c r="H6426">
        <v>63605</v>
      </c>
      <c r="I6426">
        <f>IF(Table3_1[[#This Row],[Status]]="Hired",1,0)</f>
        <v>1</v>
      </c>
      <c r="J6426" t="b">
        <f>OR((Table3_1[[#This Row],[Offered Salary]]&lt;$O$27),(Table3_1[[#This Row],[Offered Salary]]&gt;$O$28))</f>
        <v>0</v>
      </c>
      <c r="K6426" t="str">
        <f>IF(Table3_1[[#This Row],[Offered Salary]]&lt;$O$27,"Low",IF(Table3_1[[#This Row],[Offered Salary]]&gt;$O$28,"High",""))</f>
        <v/>
      </c>
      <c r="L6426" s="6">
        <f>((Table3_1[[#This Row],[Offered Salary]]-$O$25)/$O$26)</f>
        <v>0.47210202727171657</v>
      </c>
    </row>
    <row r="6427" spans="1:12" x14ac:dyDescent="0.3">
      <c r="A6427">
        <v>491765</v>
      </c>
      <c r="B6427" s="2">
        <v>41774</v>
      </c>
      <c r="C6427" s="3">
        <v>0.71729166666666666</v>
      </c>
      <c r="D6427" t="s">
        <v>31</v>
      </c>
      <c r="E6427" t="s">
        <v>27</v>
      </c>
      <c r="F6427" t="s">
        <v>18</v>
      </c>
      <c r="G6427" t="s">
        <v>2</v>
      </c>
      <c r="H6427">
        <v>88348</v>
      </c>
      <c r="I6427">
        <f>IF(Table3_1[[#This Row],[Status]]="Hired",1,0)</f>
        <v>1</v>
      </c>
      <c r="J6427" t="b">
        <f>OR((Table3_1[[#This Row],[Offered Salary]]&lt;$O$27),(Table3_1[[#This Row],[Offered Salary]]&gt;$O$28))</f>
        <v>0</v>
      </c>
      <c r="K6427" t="str">
        <f>IF(Table3_1[[#This Row],[Offered Salary]]&lt;$O$27,"Low",IF(Table3_1[[#This Row],[Offered Salary]]&gt;$O$28,"High",""))</f>
        <v/>
      </c>
      <c r="L6427" s="6">
        <f>((Table3_1[[#This Row],[Offered Salary]]-$O$25)/$O$26)</f>
        <v>1.3297310013515444</v>
      </c>
    </row>
    <row r="6428" spans="1:12" x14ac:dyDescent="0.3">
      <c r="A6428">
        <v>125741</v>
      </c>
      <c r="B6428" s="2">
        <v>41775</v>
      </c>
      <c r="C6428" s="3">
        <v>0.38392361111111112</v>
      </c>
      <c r="D6428" t="s">
        <v>31</v>
      </c>
      <c r="E6428" t="s">
        <v>27</v>
      </c>
      <c r="F6428" t="s">
        <v>18</v>
      </c>
      <c r="G6428" t="s">
        <v>2</v>
      </c>
      <c r="H6428">
        <v>77249</v>
      </c>
      <c r="I6428">
        <f>IF(Table3_1[[#This Row],[Status]]="Hired",1,0)</f>
        <v>1</v>
      </c>
      <c r="J6428" t="b">
        <f>OR((Table3_1[[#This Row],[Offered Salary]]&lt;$O$27),(Table3_1[[#This Row],[Offered Salary]]&gt;$O$28))</f>
        <v>0</v>
      </c>
      <c r="K6428" t="str">
        <f>IF(Table3_1[[#This Row],[Offered Salary]]&lt;$O$27,"Low",IF(Table3_1[[#This Row],[Offered Salary]]&gt;$O$28,"High",""))</f>
        <v/>
      </c>
      <c r="L6428" s="6">
        <f>((Table3_1[[#This Row],[Offered Salary]]-$O$25)/$O$26)</f>
        <v>0.94502324629710444</v>
      </c>
    </row>
    <row r="6429" spans="1:12" x14ac:dyDescent="0.3">
      <c r="A6429">
        <v>231591</v>
      </c>
      <c r="B6429" s="2">
        <v>41775</v>
      </c>
      <c r="C6429" s="3">
        <v>0.38634259259259257</v>
      </c>
      <c r="D6429" t="s">
        <v>31</v>
      </c>
      <c r="E6429" t="s">
        <v>29</v>
      </c>
      <c r="F6429" t="s">
        <v>18</v>
      </c>
      <c r="G6429" t="s">
        <v>2</v>
      </c>
      <c r="H6429">
        <v>90088</v>
      </c>
      <c r="I6429">
        <f>IF(Table3_1[[#This Row],[Status]]="Hired",1,0)</f>
        <v>1</v>
      </c>
      <c r="J6429" t="b">
        <f>OR((Table3_1[[#This Row],[Offered Salary]]&lt;$O$27),(Table3_1[[#This Row],[Offered Salary]]&gt;$O$28))</f>
        <v>0</v>
      </c>
      <c r="K6429" t="str">
        <f>IF(Table3_1[[#This Row],[Offered Salary]]&lt;$O$27,"Low",IF(Table3_1[[#This Row],[Offered Salary]]&gt;$O$28,"High",""))</f>
        <v/>
      </c>
      <c r="L6429" s="6">
        <f>((Table3_1[[#This Row],[Offered Salary]]-$O$25)/$O$26)</f>
        <v>1.3900419747540784</v>
      </c>
    </row>
    <row r="6430" spans="1:12" x14ac:dyDescent="0.3">
      <c r="A6430">
        <v>839745</v>
      </c>
      <c r="B6430" s="2">
        <v>41770</v>
      </c>
      <c r="C6430" s="3">
        <v>0.74679398148148146</v>
      </c>
      <c r="D6430" t="s">
        <v>30</v>
      </c>
      <c r="E6430" t="s">
        <v>27</v>
      </c>
      <c r="F6430" t="s">
        <v>20</v>
      </c>
      <c r="G6430" t="s">
        <v>2</v>
      </c>
      <c r="H6430">
        <v>50595</v>
      </c>
      <c r="I6430">
        <f>IF(Table3_1[[#This Row],[Status]]="Hired",1,0)</f>
        <v>0</v>
      </c>
      <c r="J6430" t="b">
        <f>OR((Table3_1[[#This Row],[Offered Salary]]&lt;$O$27),(Table3_1[[#This Row],[Offered Salary]]&gt;$O$28))</f>
        <v>0</v>
      </c>
      <c r="K6430" t="str">
        <f>IF(Table3_1[[#This Row],[Offered Salary]]&lt;$O$27,"Low",IF(Table3_1[[#This Row],[Offered Salary]]&gt;$O$28,"High",""))</f>
        <v/>
      </c>
      <c r="L6430" s="6">
        <f>((Table3_1[[#This Row],[Offered Salary]]-$O$25)/$O$26)</f>
        <v>2.1156185911390017E-2</v>
      </c>
    </row>
    <row r="6431" spans="1:12" x14ac:dyDescent="0.3">
      <c r="A6431">
        <v>580404</v>
      </c>
      <c r="B6431" s="2">
        <v>41770</v>
      </c>
      <c r="C6431" s="3">
        <v>0.7517476851851852</v>
      </c>
      <c r="D6431" t="s">
        <v>31</v>
      </c>
      <c r="E6431" t="s">
        <v>27</v>
      </c>
      <c r="F6431" t="s">
        <v>20</v>
      </c>
      <c r="G6431" t="s">
        <v>2</v>
      </c>
      <c r="H6431">
        <v>66946</v>
      </c>
      <c r="I6431">
        <f>IF(Table3_1[[#This Row],[Status]]="Hired",1,0)</f>
        <v>1</v>
      </c>
      <c r="J6431" t="b">
        <f>OR((Table3_1[[#This Row],[Offered Salary]]&lt;$O$27),(Table3_1[[#This Row],[Offered Salary]]&gt;$O$28))</f>
        <v>0</v>
      </c>
      <c r="K6431" t="str">
        <f>IF(Table3_1[[#This Row],[Offered Salary]]&lt;$O$27,"Low",IF(Table3_1[[#This Row],[Offered Salary]]&gt;$O$28,"High",""))</f>
        <v/>
      </c>
      <c r="L6431" s="6">
        <f>((Table3_1[[#This Row],[Offered Salary]]-$O$25)/$O$26)</f>
        <v>0.58790602850037543</v>
      </c>
    </row>
    <row r="6432" spans="1:12" x14ac:dyDescent="0.3">
      <c r="A6432">
        <v>793978</v>
      </c>
      <c r="B6432" s="2">
        <v>41783</v>
      </c>
      <c r="C6432" s="3">
        <v>0.3414814814814815</v>
      </c>
      <c r="D6432" t="s">
        <v>31</v>
      </c>
      <c r="E6432" t="s">
        <v>27</v>
      </c>
      <c r="F6432" t="s">
        <v>20</v>
      </c>
      <c r="G6432" t="s">
        <v>8</v>
      </c>
      <c r="H6432">
        <v>14774</v>
      </c>
      <c r="I6432">
        <f>IF(Table3_1[[#This Row],[Status]]="Hired",1,0)</f>
        <v>1</v>
      </c>
      <c r="J6432" t="b">
        <f>OR((Table3_1[[#This Row],[Offered Salary]]&lt;$O$27),(Table3_1[[#This Row],[Offered Salary]]&gt;$O$28))</f>
        <v>0</v>
      </c>
      <c r="K6432" t="str">
        <f>IF(Table3_1[[#This Row],[Offered Salary]]&lt;$O$27,"Low",IF(Table3_1[[#This Row],[Offered Salary]]&gt;$O$28,"High",""))</f>
        <v/>
      </c>
      <c r="L6432" s="6">
        <f>((Table3_1[[#This Row],[Offered Salary]]-$O$25)/$O$26)</f>
        <v>-1.2204526521645713</v>
      </c>
    </row>
    <row r="6433" spans="1:12" x14ac:dyDescent="0.3">
      <c r="A6433">
        <v>41617</v>
      </c>
      <c r="B6433" s="2">
        <v>41783</v>
      </c>
      <c r="C6433" s="3">
        <v>0.34168981481481481</v>
      </c>
      <c r="D6433" t="s">
        <v>31</v>
      </c>
      <c r="E6433" t="s">
        <v>29</v>
      </c>
      <c r="F6433" t="s">
        <v>20</v>
      </c>
      <c r="G6433" t="s">
        <v>8</v>
      </c>
      <c r="H6433">
        <v>31427</v>
      </c>
      <c r="I6433">
        <f>IF(Table3_1[[#This Row],[Status]]="Hired",1,0)</f>
        <v>1</v>
      </c>
      <c r="J6433" t="b">
        <f>OR((Table3_1[[#This Row],[Offered Salary]]&lt;$O$27),(Table3_1[[#This Row],[Offered Salary]]&gt;$O$28))</f>
        <v>0</v>
      </c>
      <c r="K6433" t="str">
        <f>IF(Table3_1[[#This Row],[Offered Salary]]&lt;$O$27,"Low",IF(Table3_1[[#This Row],[Offered Salary]]&gt;$O$28,"High",""))</f>
        <v/>
      </c>
      <c r="L6433" s="6">
        <f>((Table3_1[[#This Row],[Offered Salary]]-$O$25)/$O$26)</f>
        <v>-0.64323504292755995</v>
      </c>
    </row>
    <row r="6434" spans="1:12" x14ac:dyDescent="0.3">
      <c r="A6434">
        <v>808301</v>
      </c>
      <c r="B6434" s="2">
        <v>41783</v>
      </c>
      <c r="C6434" s="3">
        <v>0.34206018518518516</v>
      </c>
      <c r="D6434" t="s">
        <v>31</v>
      </c>
      <c r="E6434" t="s">
        <v>27</v>
      </c>
      <c r="F6434" t="s">
        <v>20</v>
      </c>
      <c r="G6434" t="s">
        <v>8</v>
      </c>
      <c r="H6434">
        <v>49255</v>
      </c>
      <c r="I6434">
        <f>IF(Table3_1[[#This Row],[Status]]="Hired",1,0)</f>
        <v>1</v>
      </c>
      <c r="J6434" t="b">
        <f>OR((Table3_1[[#This Row],[Offered Salary]]&lt;$O$27),(Table3_1[[#This Row],[Offered Salary]]&gt;$O$28))</f>
        <v>0</v>
      </c>
      <c r="K6434" t="str">
        <f>IF(Table3_1[[#This Row],[Offered Salary]]&lt;$O$27,"Low",IF(Table3_1[[#This Row],[Offered Salary]]&gt;$O$28,"High",""))</f>
        <v/>
      </c>
      <c r="L6434" s="6">
        <f>((Table3_1[[#This Row],[Offered Salary]]-$O$25)/$O$26)</f>
        <v>-2.5290195904354613E-2</v>
      </c>
    </row>
    <row r="6435" spans="1:12" x14ac:dyDescent="0.3">
      <c r="A6435">
        <v>670769</v>
      </c>
      <c r="B6435" s="2">
        <v>41775</v>
      </c>
      <c r="C6435" s="3">
        <v>0.41519675925925925</v>
      </c>
      <c r="D6435" t="s">
        <v>30</v>
      </c>
      <c r="E6435" t="s">
        <v>27</v>
      </c>
      <c r="F6435" t="s">
        <v>17</v>
      </c>
      <c r="G6435" t="s">
        <v>4</v>
      </c>
      <c r="H6435">
        <v>96408</v>
      </c>
      <c r="I6435">
        <f>IF(Table3_1[[#This Row],[Status]]="Hired",1,0)</f>
        <v>0</v>
      </c>
      <c r="J6435" t="b">
        <f>OR((Table3_1[[#This Row],[Offered Salary]]&lt;$O$27),(Table3_1[[#This Row],[Offered Salary]]&gt;$O$28))</f>
        <v>0</v>
      </c>
      <c r="K6435" t="str">
        <f>IF(Table3_1[[#This Row],[Offered Salary]]&lt;$O$27,"Low",IF(Table3_1[[#This Row],[Offered Salary]]&gt;$O$28,"High",""))</f>
        <v/>
      </c>
      <c r="L6435" s="6">
        <f>((Table3_1[[#This Row],[Offered Salary]]-$O$25)/$O$26)</f>
        <v>1.6091025218253516</v>
      </c>
    </row>
    <row r="6436" spans="1:12" x14ac:dyDescent="0.3">
      <c r="A6436">
        <v>104740</v>
      </c>
      <c r="B6436" s="2">
        <v>41776</v>
      </c>
      <c r="C6436" s="3">
        <v>0.62984953703703705</v>
      </c>
      <c r="D6436" t="s">
        <v>31</v>
      </c>
      <c r="E6436" t="s">
        <v>29</v>
      </c>
      <c r="F6436" t="s">
        <v>15</v>
      </c>
      <c r="G6436" t="s">
        <v>2</v>
      </c>
      <c r="H6436">
        <v>80114</v>
      </c>
      <c r="I6436">
        <f>IF(Table3_1[[#This Row],[Status]]="Hired",1,0)</f>
        <v>1</v>
      </c>
      <c r="J6436" t="b">
        <f>OR((Table3_1[[#This Row],[Offered Salary]]&lt;$O$27),(Table3_1[[#This Row],[Offered Salary]]&gt;$O$28))</f>
        <v>0</v>
      </c>
      <c r="K6436" t="str">
        <f>IF(Table3_1[[#This Row],[Offered Salary]]&lt;$O$27,"Low",IF(Table3_1[[#This Row],[Offered Salary]]&gt;$O$28,"High",""))</f>
        <v/>
      </c>
      <c r="L6436" s="6">
        <f>((Table3_1[[#This Row],[Offered Salary]]-$O$25)/$O$26)</f>
        <v>1.0443283835374837</v>
      </c>
    </row>
    <row r="6437" spans="1:12" x14ac:dyDescent="0.3">
      <c r="A6437">
        <v>490111</v>
      </c>
      <c r="B6437" s="2">
        <v>41776</v>
      </c>
      <c r="C6437" s="3">
        <v>0.63312500000000005</v>
      </c>
      <c r="D6437" t="s">
        <v>31</v>
      </c>
      <c r="E6437" t="s">
        <v>29</v>
      </c>
      <c r="F6437" t="s">
        <v>15</v>
      </c>
      <c r="G6437" t="s">
        <v>2</v>
      </c>
      <c r="H6437">
        <v>99182</v>
      </c>
      <c r="I6437">
        <f>IF(Table3_1[[#This Row],[Status]]="Hired",1,0)</f>
        <v>1</v>
      </c>
      <c r="J6437" t="b">
        <f>OR((Table3_1[[#This Row],[Offered Salary]]&lt;$O$27),(Table3_1[[#This Row],[Offered Salary]]&gt;$O$28))</f>
        <v>0</v>
      </c>
      <c r="K6437" t="str">
        <f>IF(Table3_1[[#This Row],[Offered Salary]]&lt;$O$27,"Low",IF(Table3_1[[#This Row],[Offered Salary]]&gt;$O$28,"High",""))</f>
        <v/>
      </c>
      <c r="L6437" s="6">
        <f>((Table3_1[[#This Row],[Offered Salary]]-$O$25)/$O$26)</f>
        <v>1.7052534644797364</v>
      </c>
    </row>
    <row r="6438" spans="1:12" x14ac:dyDescent="0.3">
      <c r="A6438">
        <v>936781</v>
      </c>
      <c r="B6438" s="2">
        <v>41777</v>
      </c>
      <c r="C6438" s="3">
        <v>0.76791666666666669</v>
      </c>
      <c r="D6438" t="s">
        <v>30</v>
      </c>
      <c r="E6438" t="s">
        <v>27</v>
      </c>
      <c r="F6438" t="s">
        <v>15</v>
      </c>
      <c r="G6438" t="s">
        <v>2</v>
      </c>
      <c r="H6438">
        <v>28495</v>
      </c>
      <c r="I6438">
        <f>IF(Table3_1[[#This Row],[Status]]="Hired",1,0)</f>
        <v>0</v>
      </c>
      <c r="J6438" t="b">
        <f>OR((Table3_1[[#This Row],[Offered Salary]]&lt;$O$27),(Table3_1[[#This Row],[Offered Salary]]&gt;$O$28))</f>
        <v>0</v>
      </c>
      <c r="K6438" t="str">
        <f>IF(Table3_1[[#This Row],[Offered Salary]]&lt;$O$27,"Low",IF(Table3_1[[#This Row],[Offered Salary]]&gt;$O$28,"High",""))</f>
        <v/>
      </c>
      <c r="L6438" s="6">
        <f>((Table3_1[[#This Row],[Offered Salary]]-$O$25)/$O$26)</f>
        <v>-0.74486249925872661</v>
      </c>
    </row>
    <row r="6439" spans="1:12" x14ac:dyDescent="0.3">
      <c r="A6439">
        <v>467705</v>
      </c>
      <c r="B6439" s="2">
        <v>41823</v>
      </c>
      <c r="C6439" s="3">
        <v>0.65519675925925924</v>
      </c>
      <c r="D6439" t="s">
        <v>31</v>
      </c>
      <c r="E6439" t="s">
        <v>29</v>
      </c>
      <c r="F6439" t="s">
        <v>13</v>
      </c>
      <c r="G6439" t="s">
        <v>2</v>
      </c>
      <c r="H6439">
        <v>56274</v>
      </c>
      <c r="I6439">
        <f>IF(Table3_1[[#This Row],[Status]]="Hired",1,0)</f>
        <v>1</v>
      </c>
      <c r="J6439" t="b">
        <f>OR((Table3_1[[#This Row],[Offered Salary]]&lt;$O$27),(Table3_1[[#This Row],[Offered Salary]]&gt;$O$28))</f>
        <v>0</v>
      </c>
      <c r="K6439" t="str">
        <f>IF(Table3_1[[#This Row],[Offered Salary]]&lt;$O$27,"Low",IF(Table3_1[[#This Row],[Offered Salary]]&gt;$O$28,"High",""))</f>
        <v/>
      </c>
      <c r="L6439" s="6">
        <f>((Table3_1[[#This Row],[Offered Salary]]-$O$25)/$O$26)</f>
        <v>0.21799872496483311</v>
      </c>
    </row>
    <row r="6440" spans="1:12" x14ac:dyDescent="0.3">
      <c r="A6440">
        <v>694601</v>
      </c>
      <c r="B6440" s="2">
        <v>41772</v>
      </c>
      <c r="C6440" s="3">
        <v>0.51731481481481478</v>
      </c>
      <c r="D6440" t="s">
        <v>31</v>
      </c>
      <c r="E6440" t="s">
        <v>29</v>
      </c>
      <c r="F6440" t="s">
        <v>20</v>
      </c>
      <c r="G6440" t="s">
        <v>6</v>
      </c>
      <c r="H6440">
        <v>55832</v>
      </c>
      <c r="I6440">
        <f>IF(Table3_1[[#This Row],[Status]]="Hired",1,0)</f>
        <v>1</v>
      </c>
      <c r="J6440" t="b">
        <f>OR((Table3_1[[#This Row],[Offered Salary]]&lt;$O$27),(Table3_1[[#This Row],[Offered Salary]]&gt;$O$28))</f>
        <v>0</v>
      </c>
      <c r="K6440" t="str">
        <f>IF(Table3_1[[#This Row],[Offered Salary]]&lt;$O$27,"Low",IF(Table3_1[[#This Row],[Offered Salary]]&gt;$O$28,"High",""))</f>
        <v/>
      </c>
      <c r="L6440" s="6">
        <f>((Table3_1[[#This Row],[Offered Salary]]-$O$25)/$O$26)</f>
        <v>0.20267835126143077</v>
      </c>
    </row>
    <row r="6441" spans="1:12" x14ac:dyDescent="0.3">
      <c r="A6441">
        <v>138442</v>
      </c>
      <c r="B6441" s="2">
        <v>41794</v>
      </c>
      <c r="C6441" s="3">
        <v>0.6713541666666667</v>
      </c>
      <c r="D6441" t="s">
        <v>31</v>
      </c>
      <c r="E6441" t="s">
        <v>27</v>
      </c>
      <c r="F6441" t="s">
        <v>17</v>
      </c>
      <c r="G6441" t="s">
        <v>2</v>
      </c>
      <c r="H6441">
        <v>17739</v>
      </c>
      <c r="I6441">
        <f>IF(Table3_1[[#This Row],[Status]]="Hired",1,0)</f>
        <v>1</v>
      </c>
      <c r="J6441" t="b">
        <f>OR((Table3_1[[#This Row],[Offered Salary]]&lt;$O$27),(Table3_1[[#This Row],[Offered Salary]]&gt;$O$28))</f>
        <v>0</v>
      </c>
      <c r="K6441" t="str">
        <f>IF(Table3_1[[#This Row],[Offered Salary]]&lt;$O$27,"Low",IF(Table3_1[[#This Row],[Offered Salary]]&gt;$O$28,"High",""))</f>
        <v/>
      </c>
      <c r="L6441" s="6">
        <f>((Table3_1[[#This Row],[Offered Salary]]-$O$25)/$O$26)</f>
        <v>-1.1176813670274948</v>
      </c>
    </row>
    <row r="6442" spans="1:12" x14ac:dyDescent="0.3">
      <c r="A6442">
        <v>513209</v>
      </c>
      <c r="B6442" s="2">
        <v>41796</v>
      </c>
      <c r="C6442" s="3">
        <v>0.61643518518518514</v>
      </c>
      <c r="D6442" t="s">
        <v>31</v>
      </c>
      <c r="E6442" t="s">
        <v>27</v>
      </c>
      <c r="F6442" t="s">
        <v>17</v>
      </c>
      <c r="G6442" t="s">
        <v>10</v>
      </c>
      <c r="H6442">
        <v>15455</v>
      </c>
      <c r="I6442">
        <f>IF(Table3_1[[#This Row],[Status]]="Hired",1,0)</f>
        <v>1</v>
      </c>
      <c r="J6442" t="b">
        <f>OR((Table3_1[[#This Row],[Offered Salary]]&lt;$O$27),(Table3_1[[#This Row],[Offered Salary]]&gt;$O$28))</f>
        <v>0</v>
      </c>
      <c r="K6442" t="str">
        <f>IF(Table3_1[[#This Row],[Offered Salary]]&lt;$O$27,"Low",IF(Table3_1[[#This Row],[Offered Salary]]&gt;$O$28,"High",""))</f>
        <v/>
      </c>
      <c r="L6442" s="6">
        <f>((Table3_1[[#This Row],[Offered Salary]]-$O$25)/$O$26)</f>
        <v>-1.1968481849880623</v>
      </c>
    </row>
    <row r="6443" spans="1:12" x14ac:dyDescent="0.3">
      <c r="A6443">
        <v>899898</v>
      </c>
      <c r="B6443" s="2">
        <v>41808</v>
      </c>
      <c r="C6443" s="3">
        <v>0.46804398148148146</v>
      </c>
      <c r="D6443" t="s">
        <v>30</v>
      </c>
      <c r="E6443" t="s">
        <v>27</v>
      </c>
      <c r="F6443" t="s">
        <v>17</v>
      </c>
      <c r="G6443" t="s">
        <v>10</v>
      </c>
      <c r="H6443">
        <v>22195</v>
      </c>
      <c r="I6443">
        <f>IF(Table3_1[[#This Row],[Status]]="Hired",1,0)</f>
        <v>0</v>
      </c>
      <c r="J6443" t="b">
        <f>OR((Table3_1[[#This Row],[Offered Salary]]&lt;$O$27),(Table3_1[[#This Row],[Offered Salary]]&gt;$O$28))</f>
        <v>0</v>
      </c>
      <c r="K6443" t="str">
        <f>IF(Table3_1[[#This Row],[Offered Salary]]&lt;$O$27,"Low",IF(Table3_1[[#This Row],[Offered Salary]]&gt;$O$28,"High",""))</f>
        <v/>
      </c>
      <c r="L6443" s="6">
        <f>((Table3_1[[#This Row],[Offered Salary]]-$O$25)/$O$26)</f>
        <v>-0.96322981675066033</v>
      </c>
    </row>
    <row r="6444" spans="1:12" x14ac:dyDescent="0.3">
      <c r="A6444">
        <v>89237</v>
      </c>
      <c r="B6444" s="2">
        <v>41808</v>
      </c>
      <c r="C6444" s="3">
        <v>0.46878472222222223</v>
      </c>
      <c r="D6444" t="s">
        <v>31</v>
      </c>
      <c r="E6444" t="s">
        <v>29</v>
      </c>
      <c r="F6444" t="s">
        <v>17</v>
      </c>
      <c r="G6444" t="s">
        <v>10</v>
      </c>
      <c r="H6444">
        <v>25541</v>
      </c>
      <c r="I6444">
        <f>IF(Table3_1[[#This Row],[Status]]="Hired",1,0)</f>
        <v>1</v>
      </c>
      <c r="J6444" t="b">
        <f>OR((Table3_1[[#This Row],[Offered Salary]]&lt;$O$27),(Table3_1[[#This Row],[Offered Salary]]&gt;$O$28))</f>
        <v>0</v>
      </c>
      <c r="K6444" t="str">
        <f>IF(Table3_1[[#This Row],[Offered Salary]]&lt;$O$27,"Low",IF(Table3_1[[#This Row],[Offered Salary]]&gt;$O$28,"High",""))</f>
        <v/>
      </c>
      <c r="L6444" s="6">
        <f>((Table3_1[[#This Row],[Offered Salary]]-$O$25)/$O$26)</f>
        <v>-0.84725250812716668</v>
      </c>
    </row>
    <row r="6445" spans="1:12" x14ac:dyDescent="0.3">
      <c r="A6445">
        <v>765967</v>
      </c>
      <c r="B6445" s="2">
        <v>41808</v>
      </c>
      <c r="C6445" s="3">
        <v>0.46906249999999999</v>
      </c>
      <c r="D6445" t="s">
        <v>31</v>
      </c>
      <c r="E6445" t="s">
        <v>29</v>
      </c>
      <c r="F6445" t="s">
        <v>17</v>
      </c>
      <c r="G6445" t="s">
        <v>10</v>
      </c>
      <c r="H6445">
        <v>47975</v>
      </c>
      <c r="I6445">
        <f>IF(Table3_1[[#This Row],[Status]]="Hired",1,0)</f>
        <v>1</v>
      </c>
      <c r="J6445" t="b">
        <f>OR((Table3_1[[#This Row],[Offered Salary]]&lt;$O$27),(Table3_1[[#This Row],[Offered Salary]]&gt;$O$28))</f>
        <v>0</v>
      </c>
      <c r="K6445" t="str">
        <f>IF(Table3_1[[#This Row],[Offered Salary]]&lt;$O$27,"Low",IF(Table3_1[[#This Row],[Offered Salary]]&gt;$O$28,"High",""))</f>
        <v/>
      </c>
      <c r="L6445" s="6">
        <f>((Table3_1[[#This Row],[Offered Salary]]-$O$25)/$O$26)</f>
        <v>-6.965688898208082E-2</v>
      </c>
    </row>
    <row r="6446" spans="1:12" x14ac:dyDescent="0.3">
      <c r="A6446">
        <v>898625</v>
      </c>
      <c r="B6446" s="2">
        <v>41808</v>
      </c>
      <c r="C6446" s="3">
        <v>0.46937499999999999</v>
      </c>
      <c r="D6446" t="s">
        <v>31</v>
      </c>
      <c r="E6446" t="s">
        <v>27</v>
      </c>
      <c r="F6446" t="s">
        <v>17</v>
      </c>
      <c r="G6446" t="s">
        <v>10</v>
      </c>
      <c r="H6446">
        <v>80321</v>
      </c>
      <c r="I6446">
        <f>IF(Table3_1[[#This Row],[Status]]="Hired",1,0)</f>
        <v>1</v>
      </c>
      <c r="J6446" t="b">
        <f>OR((Table3_1[[#This Row],[Offered Salary]]&lt;$O$27),(Table3_1[[#This Row],[Offered Salary]]&gt;$O$28))</f>
        <v>0</v>
      </c>
      <c r="K6446" t="str">
        <f>IF(Table3_1[[#This Row],[Offered Salary]]&lt;$O$27,"Low",IF(Table3_1[[#This Row],[Offered Salary]]&gt;$O$28,"High",""))</f>
        <v/>
      </c>
      <c r="L6446" s="6">
        <f>((Table3_1[[#This Row],[Offered Salary]]-$O$25)/$O$26)</f>
        <v>1.0515033096836472</v>
      </c>
    </row>
    <row r="6447" spans="1:12" x14ac:dyDescent="0.3">
      <c r="A6447">
        <v>406137</v>
      </c>
      <c r="B6447" s="2">
        <v>41808</v>
      </c>
      <c r="C6447" s="3">
        <v>0.47001157407407407</v>
      </c>
      <c r="D6447" t="s">
        <v>31</v>
      </c>
      <c r="E6447" t="s">
        <v>29</v>
      </c>
      <c r="F6447" t="s">
        <v>17</v>
      </c>
      <c r="G6447" t="s">
        <v>10</v>
      </c>
      <c r="H6447">
        <v>60566</v>
      </c>
      <c r="I6447">
        <f>IF(Table3_1[[#This Row],[Status]]="Hired",1,0)</f>
        <v>1</v>
      </c>
      <c r="J6447" t="b">
        <f>OR((Table3_1[[#This Row],[Offered Salary]]&lt;$O$27),(Table3_1[[#This Row],[Offered Salary]]&gt;$O$28))</f>
        <v>0</v>
      </c>
      <c r="K6447" t="str">
        <f>IF(Table3_1[[#This Row],[Offered Salary]]&lt;$O$27,"Low",IF(Table3_1[[#This Row],[Offered Salary]]&gt;$O$28,"High",""))</f>
        <v/>
      </c>
      <c r="L6447" s="6">
        <f>((Table3_1[[#This Row],[Offered Salary]]-$O$25)/$O$26)</f>
        <v>0.36676579269108378</v>
      </c>
    </row>
    <row r="6448" spans="1:12" x14ac:dyDescent="0.3">
      <c r="A6448">
        <v>663061</v>
      </c>
      <c r="B6448" s="2">
        <v>41807</v>
      </c>
      <c r="C6448" s="3">
        <v>0.62465277777777772</v>
      </c>
      <c r="D6448" t="s">
        <v>31</v>
      </c>
      <c r="E6448" t="s">
        <v>27</v>
      </c>
      <c r="F6448" t="s">
        <v>12</v>
      </c>
      <c r="G6448" t="s">
        <v>2</v>
      </c>
      <c r="H6448">
        <v>4832</v>
      </c>
      <c r="I6448">
        <f>IF(Table3_1[[#This Row],[Status]]="Hired",1,0)</f>
        <v>1</v>
      </c>
      <c r="J6448" t="b">
        <f>OR((Table3_1[[#This Row],[Offered Salary]]&lt;$O$27),(Table3_1[[#This Row],[Offered Salary]]&gt;$O$28))</f>
        <v>1</v>
      </c>
      <c r="K6448" t="str">
        <f>IF(Table3_1[[#This Row],[Offered Salary]]&lt;$O$27,"Low",IF(Table3_1[[#This Row],[Offered Salary]]&gt;$O$28,"High",""))</f>
        <v>Low</v>
      </c>
      <c r="L6448" s="6">
        <f>((Table3_1[[#This Row],[Offered Salary]]-$O$25)/$O$26)</f>
        <v>-1.5650570760542231</v>
      </c>
    </row>
    <row r="6449" spans="1:12" x14ac:dyDescent="0.3">
      <c r="A6449">
        <v>95781</v>
      </c>
      <c r="B6449" s="2">
        <v>41807</v>
      </c>
      <c r="C6449" s="3">
        <v>0.62624999999999997</v>
      </c>
      <c r="D6449" t="s">
        <v>30</v>
      </c>
      <c r="E6449" t="s">
        <v>27</v>
      </c>
      <c r="F6449" t="s">
        <v>12</v>
      </c>
      <c r="G6449" t="s">
        <v>2</v>
      </c>
      <c r="H6449">
        <v>9509</v>
      </c>
      <c r="I6449">
        <f>IF(Table3_1[[#This Row],[Status]]="Hired",1,0)</f>
        <v>0</v>
      </c>
      <c r="J6449" t="b">
        <f>OR((Table3_1[[#This Row],[Offered Salary]]&lt;$O$27),(Table3_1[[#This Row],[Offered Salary]]&gt;$O$28))</f>
        <v>1</v>
      </c>
      <c r="K6449" t="str">
        <f>IF(Table3_1[[#This Row],[Offered Salary]]&lt;$O$27,"Low",IF(Table3_1[[#This Row],[Offered Salary]]&gt;$O$28,"High",""))</f>
        <v>Low</v>
      </c>
      <c r="L6449" s="6">
        <f>((Table3_1[[#This Row],[Offered Salary]]-$O$25)/$O$26)</f>
        <v>-1.4029453389256874</v>
      </c>
    </row>
    <row r="6450" spans="1:12" x14ac:dyDescent="0.3">
      <c r="A6450">
        <v>529892</v>
      </c>
      <c r="B6450" s="2">
        <v>41807</v>
      </c>
      <c r="C6450" s="3">
        <v>0.62663194444444448</v>
      </c>
      <c r="D6450" t="s">
        <v>31</v>
      </c>
      <c r="E6450" t="s">
        <v>29</v>
      </c>
      <c r="F6450" t="s">
        <v>12</v>
      </c>
      <c r="G6450" t="s">
        <v>2</v>
      </c>
      <c r="H6450">
        <v>61668</v>
      </c>
      <c r="I6450">
        <f>IF(Table3_1[[#This Row],[Status]]="Hired",1,0)</f>
        <v>1</v>
      </c>
      <c r="J6450" t="b">
        <f>OR((Table3_1[[#This Row],[Offered Salary]]&lt;$O$27),(Table3_1[[#This Row],[Offered Salary]]&gt;$O$28))</f>
        <v>0</v>
      </c>
      <c r="K6450" t="str">
        <f>IF(Table3_1[[#This Row],[Offered Salary]]&lt;$O$27,"Low",IF(Table3_1[[#This Row],[Offered Salary]]&gt;$O$28,"High",""))</f>
        <v/>
      </c>
      <c r="L6450" s="6">
        <f>((Table3_1[[#This Row],[Offered Salary]]-$O$25)/$O$26)</f>
        <v>0.40496274251268871</v>
      </c>
    </row>
    <row r="6451" spans="1:12" x14ac:dyDescent="0.3">
      <c r="A6451">
        <v>122616</v>
      </c>
      <c r="B6451" s="2">
        <v>41778</v>
      </c>
      <c r="C6451" s="3">
        <v>0.39067129629629632</v>
      </c>
      <c r="D6451" t="s">
        <v>31</v>
      </c>
      <c r="E6451" t="s">
        <v>29</v>
      </c>
      <c r="F6451" t="s">
        <v>17</v>
      </c>
      <c r="G6451" t="s">
        <v>8</v>
      </c>
      <c r="H6451">
        <v>24253</v>
      </c>
      <c r="I6451">
        <f>IF(Table3_1[[#This Row],[Status]]="Hired",1,0)</f>
        <v>1</v>
      </c>
      <c r="J6451" t="b">
        <f>OR((Table3_1[[#This Row],[Offered Salary]]&lt;$O$27),(Table3_1[[#This Row],[Offered Salary]]&gt;$O$28))</f>
        <v>0</v>
      </c>
      <c r="K6451" t="str">
        <f>IF(Table3_1[[#This Row],[Offered Salary]]&lt;$O$27,"Low",IF(Table3_1[[#This Row],[Offered Salary]]&gt;$O$28,"High",""))</f>
        <v/>
      </c>
      <c r="L6451" s="6">
        <f>((Table3_1[[#This Row],[Offered Salary]]-$O$25)/$O$26)</f>
        <v>-0.89189649303662866</v>
      </c>
    </row>
    <row r="6452" spans="1:12" x14ac:dyDescent="0.3">
      <c r="A6452">
        <v>612557</v>
      </c>
      <c r="B6452" s="2">
        <v>41778</v>
      </c>
      <c r="C6452" s="3">
        <v>0.39314814814814814</v>
      </c>
      <c r="D6452" t="s">
        <v>30</v>
      </c>
      <c r="E6452" t="s">
        <v>29</v>
      </c>
      <c r="F6452" t="s">
        <v>17</v>
      </c>
      <c r="G6452" t="s">
        <v>8</v>
      </c>
      <c r="H6452">
        <v>21426</v>
      </c>
      <c r="I6452">
        <f>IF(Table3_1[[#This Row],[Status]]="Hired",1,0)</f>
        <v>0</v>
      </c>
      <c r="J6452" t="b">
        <f>OR((Table3_1[[#This Row],[Offered Salary]]&lt;$O$27),(Table3_1[[#This Row],[Offered Salary]]&gt;$O$28))</f>
        <v>0</v>
      </c>
      <c r="K6452" t="str">
        <f>IF(Table3_1[[#This Row],[Offered Salary]]&lt;$O$27,"Low",IF(Table3_1[[#This Row],[Offered Salary]]&gt;$O$28,"High",""))</f>
        <v/>
      </c>
      <c r="L6452" s="6">
        <f>((Table3_1[[#This Row],[Offered Salary]]-$O$25)/$O$26)</f>
        <v>-0.989884494076263</v>
      </c>
    </row>
    <row r="6453" spans="1:12" x14ac:dyDescent="0.3">
      <c r="A6453">
        <v>570911</v>
      </c>
      <c r="B6453" s="2">
        <v>41778</v>
      </c>
      <c r="C6453" s="3">
        <v>0.61371527777777779</v>
      </c>
      <c r="D6453" t="s">
        <v>31</v>
      </c>
      <c r="E6453" t="s">
        <v>27</v>
      </c>
      <c r="F6453" t="s">
        <v>17</v>
      </c>
      <c r="G6453" t="s">
        <v>4</v>
      </c>
      <c r="H6453">
        <v>74831</v>
      </c>
      <c r="I6453">
        <f>IF(Table3_1[[#This Row],[Status]]="Hired",1,0)</f>
        <v>1</v>
      </c>
      <c r="J6453" t="b">
        <f>OR((Table3_1[[#This Row],[Offered Salary]]&lt;$O$27),(Table3_1[[#This Row],[Offered Salary]]&gt;$O$28))</f>
        <v>0</v>
      </c>
      <c r="K6453" t="str">
        <f>IF(Table3_1[[#This Row],[Offered Salary]]&lt;$O$27,"Low",IF(Table3_1[[#This Row],[Offered Salary]]&gt;$O$28,"High",""))</f>
        <v/>
      </c>
      <c r="L6453" s="6">
        <f>((Table3_1[[#This Row],[Offered Salary]]-$O$25)/$O$26)</f>
        <v>0.8612117901549623</v>
      </c>
    </row>
    <row r="6454" spans="1:12" x14ac:dyDescent="0.3">
      <c r="A6454">
        <v>898509</v>
      </c>
      <c r="B6454" s="2">
        <v>41778</v>
      </c>
      <c r="C6454" s="3">
        <v>0.61460648148148145</v>
      </c>
      <c r="D6454" t="s">
        <v>31</v>
      </c>
      <c r="E6454" t="s">
        <v>27</v>
      </c>
      <c r="F6454" t="s">
        <v>17</v>
      </c>
      <c r="G6454" t="s">
        <v>4</v>
      </c>
      <c r="H6454">
        <v>54528</v>
      </c>
      <c r="I6454">
        <f>IF(Table3_1[[#This Row],[Status]]="Hired",1,0)</f>
        <v>1</v>
      </c>
      <c r="J6454" t="b">
        <f>OR((Table3_1[[#This Row],[Offered Salary]]&lt;$O$27),(Table3_1[[#This Row],[Offered Salary]]&gt;$O$28))</f>
        <v>0</v>
      </c>
      <c r="K6454" t="str">
        <f>IF(Table3_1[[#This Row],[Offered Salary]]&lt;$O$27,"Low",IF(Table3_1[[#This Row],[Offered Salary]]&gt;$O$28,"High",""))</f>
        <v/>
      </c>
      <c r="L6454" s="6">
        <f>((Table3_1[[#This Row],[Offered Salary]]-$O$25)/$O$26)</f>
        <v>0.15747978268849719</v>
      </c>
    </row>
    <row r="6455" spans="1:12" x14ac:dyDescent="0.3">
      <c r="A6455">
        <v>50750</v>
      </c>
      <c r="B6455" s="2">
        <v>41778</v>
      </c>
      <c r="C6455" s="3">
        <v>0.6127893518518519</v>
      </c>
      <c r="D6455" t="s">
        <v>31</v>
      </c>
      <c r="E6455" t="s">
        <v>28</v>
      </c>
      <c r="F6455" t="s">
        <v>17</v>
      </c>
      <c r="G6455" t="s">
        <v>4</v>
      </c>
      <c r="H6455">
        <v>87106</v>
      </c>
      <c r="I6455">
        <f>IF(Table3_1[[#This Row],[Status]]="Hired",1,0)</f>
        <v>1</v>
      </c>
      <c r="J6455" t="b">
        <f>OR((Table3_1[[#This Row],[Offered Salary]]&lt;$O$27),(Table3_1[[#This Row],[Offered Salary]]&gt;$O$28))</f>
        <v>0</v>
      </c>
      <c r="K6455" t="str">
        <f>IF(Table3_1[[#This Row],[Offered Salary]]&lt;$O$27,"Low",IF(Table3_1[[#This Row],[Offered Salary]]&gt;$O$28,"High",""))</f>
        <v/>
      </c>
      <c r="L6455" s="6">
        <f>((Table3_1[[#This Row],[Offered Salary]]-$O$25)/$O$26)</f>
        <v>1.2866814444745631</v>
      </c>
    </row>
    <row r="6456" spans="1:12" x14ac:dyDescent="0.3">
      <c r="A6456">
        <v>796688</v>
      </c>
      <c r="B6456" s="2">
        <v>41782</v>
      </c>
      <c r="C6456" s="3">
        <v>0.37453703703703706</v>
      </c>
      <c r="D6456" t="s">
        <v>31</v>
      </c>
      <c r="E6456" t="s">
        <v>27</v>
      </c>
      <c r="F6456" t="s">
        <v>17</v>
      </c>
      <c r="G6456" t="s">
        <v>4</v>
      </c>
      <c r="H6456">
        <v>93276</v>
      </c>
      <c r="I6456">
        <f>IF(Table3_1[[#This Row],[Status]]="Hired",1,0)</f>
        <v>1</v>
      </c>
      <c r="J6456" t="b">
        <f>OR((Table3_1[[#This Row],[Offered Salary]]&lt;$O$27),(Table3_1[[#This Row],[Offered Salary]]&gt;$O$28))</f>
        <v>0</v>
      </c>
      <c r="K6456" t="str">
        <f>IF(Table3_1[[#This Row],[Offered Salary]]&lt;$O$27,"Low",IF(Table3_1[[#This Row],[Offered Salary]]&gt;$O$28,"High",""))</f>
        <v/>
      </c>
      <c r="L6456" s="6">
        <f>((Table3_1[[#This Row],[Offered Salary]]-$O$25)/$O$26)</f>
        <v>1.5005427697007903</v>
      </c>
    </row>
    <row r="6457" spans="1:12" x14ac:dyDescent="0.3">
      <c r="A6457">
        <v>763318</v>
      </c>
      <c r="B6457" s="2">
        <v>41782</v>
      </c>
      <c r="C6457" s="3">
        <v>0.37399305555555556</v>
      </c>
      <c r="D6457" t="s">
        <v>31</v>
      </c>
      <c r="E6457" t="s">
        <v>28</v>
      </c>
      <c r="F6457" t="s">
        <v>17</v>
      </c>
      <c r="G6457" t="s">
        <v>4</v>
      </c>
      <c r="H6457">
        <v>7574</v>
      </c>
      <c r="I6457">
        <f>IF(Table3_1[[#This Row],[Status]]="Hired",1,0)</f>
        <v>1</v>
      </c>
      <c r="J6457" t="b">
        <f>OR((Table3_1[[#This Row],[Offered Salary]]&lt;$O$27),(Table3_1[[#This Row],[Offered Salary]]&gt;$O$28))</f>
        <v>1</v>
      </c>
      <c r="K6457" t="str">
        <f>IF(Table3_1[[#This Row],[Offered Salary]]&lt;$O$27,"Low",IF(Table3_1[[#This Row],[Offered Salary]]&gt;$O$28,"High",""))</f>
        <v>Low</v>
      </c>
      <c r="L6457" s="6">
        <f>((Table3_1[[#This Row],[Offered Salary]]-$O$25)/$O$26)</f>
        <v>-1.4700153007267813</v>
      </c>
    </row>
    <row r="6458" spans="1:12" x14ac:dyDescent="0.3">
      <c r="A6458">
        <v>449477</v>
      </c>
      <c r="B6458" s="2">
        <v>41783</v>
      </c>
      <c r="C6458" s="3">
        <v>0.47136574074074072</v>
      </c>
      <c r="D6458" t="s">
        <v>31</v>
      </c>
      <c r="E6458" t="s">
        <v>29</v>
      </c>
      <c r="F6458" t="s">
        <v>17</v>
      </c>
      <c r="G6458" t="s">
        <v>8</v>
      </c>
      <c r="H6458">
        <v>73254</v>
      </c>
      <c r="I6458">
        <f>IF(Table3_1[[#This Row],[Status]]="Hired",1,0)</f>
        <v>1</v>
      </c>
      <c r="J6458" t="b">
        <f>OR((Table3_1[[#This Row],[Offered Salary]]&lt;$O$27),(Table3_1[[#This Row],[Offered Salary]]&gt;$O$28))</f>
        <v>0</v>
      </c>
      <c r="K6458" t="str">
        <f>IF(Table3_1[[#This Row],[Offered Salary]]&lt;$O$27,"Low",IF(Table3_1[[#This Row],[Offered Salary]]&gt;$O$28,"High",""))</f>
        <v/>
      </c>
      <c r="L6458" s="6">
        <f>((Table3_1[[#This Row],[Offered Salary]]-$O$25)/$O$26)</f>
        <v>0.8065506378240449</v>
      </c>
    </row>
    <row r="6459" spans="1:12" x14ac:dyDescent="0.3">
      <c r="A6459">
        <v>256812</v>
      </c>
      <c r="B6459" s="2">
        <v>41789</v>
      </c>
      <c r="C6459" s="3">
        <v>0.30505787037037035</v>
      </c>
      <c r="D6459" t="s">
        <v>30</v>
      </c>
      <c r="E6459" t="s">
        <v>29</v>
      </c>
      <c r="F6459" t="s">
        <v>17</v>
      </c>
      <c r="G6459" t="s">
        <v>8</v>
      </c>
      <c r="H6459">
        <v>23808</v>
      </c>
      <c r="I6459">
        <f>IF(Table3_1[[#This Row],[Status]]="Hired",1,0)</f>
        <v>0</v>
      </c>
      <c r="J6459" t="b">
        <f>OR((Table3_1[[#This Row],[Offered Salary]]&lt;$O$27),(Table3_1[[#This Row],[Offered Salary]]&gt;$O$28))</f>
        <v>0</v>
      </c>
      <c r="K6459" t="str">
        <f>IF(Table3_1[[#This Row],[Offered Salary]]&lt;$O$27,"Low",IF(Table3_1[[#This Row],[Offered Salary]]&gt;$O$28,"High",""))</f>
        <v/>
      </c>
      <c r="L6459" s="6">
        <f>((Table3_1[[#This Row],[Offered Salary]]-$O$25)/$O$26)</f>
        <v>-0.90732085117693184</v>
      </c>
    </row>
    <row r="6460" spans="1:12" x14ac:dyDescent="0.3">
      <c r="A6460">
        <v>300620</v>
      </c>
      <c r="B6460" s="2">
        <v>41789</v>
      </c>
      <c r="C6460" s="3">
        <v>0.30574074074074076</v>
      </c>
      <c r="D6460" t="s">
        <v>31</v>
      </c>
      <c r="E6460" t="s">
        <v>29</v>
      </c>
      <c r="F6460" t="s">
        <v>17</v>
      </c>
      <c r="G6460" t="s">
        <v>8</v>
      </c>
      <c r="H6460">
        <v>97566</v>
      </c>
      <c r="I6460">
        <f>IF(Table3_1[[#This Row],[Status]]="Hired",1,0)</f>
        <v>1</v>
      </c>
      <c r="J6460" t="b">
        <f>OR((Table3_1[[#This Row],[Offered Salary]]&lt;$O$27),(Table3_1[[#This Row],[Offered Salary]]&gt;$O$28))</f>
        <v>0</v>
      </c>
      <c r="K6460" t="str">
        <f>IF(Table3_1[[#This Row],[Offered Salary]]&lt;$O$27,"Low",IF(Table3_1[[#This Row],[Offered Salary]]&gt;$O$28,"High",""))</f>
        <v/>
      </c>
      <c r="L6460" s="6">
        <f>((Table3_1[[#This Row],[Offered Salary]]-$O$25)/$O$26)</f>
        <v>1.6492405144691071</v>
      </c>
    </row>
    <row r="6461" spans="1:12" x14ac:dyDescent="0.3">
      <c r="A6461">
        <v>641318</v>
      </c>
      <c r="B6461" s="2">
        <v>41790</v>
      </c>
      <c r="C6461" s="3">
        <v>0.42048611111111112</v>
      </c>
      <c r="D6461" t="s">
        <v>31</v>
      </c>
      <c r="E6461" t="s">
        <v>27</v>
      </c>
      <c r="F6461" t="s">
        <v>17</v>
      </c>
      <c r="G6461" t="s">
        <v>5</v>
      </c>
      <c r="H6461">
        <v>8293</v>
      </c>
      <c r="I6461">
        <f>IF(Table3_1[[#This Row],[Status]]="Hired",1,0)</f>
        <v>1</v>
      </c>
      <c r="J6461" t="b">
        <f>OR((Table3_1[[#This Row],[Offered Salary]]&lt;$O$27),(Table3_1[[#This Row],[Offered Salary]]&gt;$O$28))</f>
        <v>1</v>
      </c>
      <c r="K6461" t="str">
        <f>IF(Table3_1[[#This Row],[Offered Salary]]&lt;$O$27,"Low",IF(Table3_1[[#This Row],[Offered Salary]]&gt;$O$28,"High",""))</f>
        <v>Low</v>
      </c>
      <c r="L6461" s="6">
        <f>((Table3_1[[#This Row],[Offered Salary]]-$O$25)/$O$26)</f>
        <v>-1.4450936973495274</v>
      </c>
    </row>
    <row r="6462" spans="1:12" x14ac:dyDescent="0.3">
      <c r="A6462">
        <v>680766</v>
      </c>
      <c r="B6462" s="2">
        <v>41790</v>
      </c>
      <c r="C6462" s="3">
        <v>0.41953703703703704</v>
      </c>
      <c r="D6462" t="s">
        <v>31</v>
      </c>
      <c r="E6462" t="s">
        <v>28</v>
      </c>
      <c r="F6462" t="s">
        <v>17</v>
      </c>
      <c r="G6462" t="s">
        <v>5</v>
      </c>
      <c r="H6462">
        <v>77991</v>
      </c>
      <c r="I6462">
        <f>IF(Table3_1[[#This Row],[Status]]="Hired",1,0)</f>
        <v>1</v>
      </c>
      <c r="J6462" t="b">
        <f>OR((Table3_1[[#This Row],[Offered Salary]]&lt;$O$27),(Table3_1[[#This Row],[Offered Salary]]&gt;$O$28))</f>
        <v>0</v>
      </c>
      <c r="K6462" t="str">
        <f>IF(Table3_1[[#This Row],[Offered Salary]]&lt;$O$27,"Low",IF(Table3_1[[#This Row],[Offered Salary]]&gt;$O$28,"High",""))</f>
        <v/>
      </c>
      <c r="L6462" s="6">
        <f>((Table3_1[[#This Row],[Offered Salary]]-$O$25)/$O$26)</f>
        <v>0.97074206369059879</v>
      </c>
    </row>
    <row r="6463" spans="1:12" x14ac:dyDescent="0.3">
      <c r="A6463">
        <v>549596</v>
      </c>
      <c r="B6463" s="2">
        <v>41790</v>
      </c>
      <c r="C6463" s="3">
        <v>0.42025462962962962</v>
      </c>
      <c r="D6463" t="s">
        <v>30</v>
      </c>
      <c r="E6463" t="s">
        <v>28</v>
      </c>
      <c r="F6463" t="s">
        <v>17</v>
      </c>
      <c r="G6463" t="s">
        <v>5</v>
      </c>
      <c r="H6463">
        <v>42428</v>
      </c>
      <c r="I6463">
        <f>IF(Table3_1[[#This Row],[Status]]="Hired",1,0)</f>
        <v>0</v>
      </c>
      <c r="J6463" t="b">
        <f>OR((Table3_1[[#This Row],[Offered Salary]]&lt;$O$27),(Table3_1[[#This Row],[Offered Salary]]&gt;$O$28))</f>
        <v>0</v>
      </c>
      <c r="K6463" t="str">
        <f>IF(Table3_1[[#This Row],[Offered Salary]]&lt;$O$27,"Low",IF(Table3_1[[#This Row],[Offered Salary]]&gt;$O$28,"High",""))</f>
        <v/>
      </c>
      <c r="L6463" s="6">
        <f>((Table3_1[[#This Row],[Offered Salary]]-$O$25)/$O$26)</f>
        <v>-0.26192411281188338</v>
      </c>
    </row>
    <row r="6464" spans="1:12" x14ac:dyDescent="0.3">
      <c r="A6464">
        <v>786441</v>
      </c>
      <c r="B6464" s="2">
        <v>41792</v>
      </c>
      <c r="C6464" s="3">
        <v>1.0659722222222221E-2</v>
      </c>
      <c r="D6464" t="s">
        <v>31</v>
      </c>
      <c r="E6464" t="s">
        <v>27</v>
      </c>
      <c r="F6464" t="s">
        <v>17</v>
      </c>
      <c r="G6464" t="s">
        <v>8</v>
      </c>
      <c r="H6464">
        <v>94835</v>
      </c>
      <c r="I6464">
        <f>IF(Table3_1[[#This Row],[Status]]="Hired",1,0)</f>
        <v>1</v>
      </c>
      <c r="J6464" t="b">
        <f>OR((Table3_1[[#This Row],[Offered Salary]]&lt;$O$27),(Table3_1[[#This Row],[Offered Salary]]&gt;$O$28))</f>
        <v>0</v>
      </c>
      <c r="K6464" t="str">
        <f>IF(Table3_1[[#This Row],[Offered Salary]]&lt;$O$27,"Low",IF(Table3_1[[#This Row],[Offered Salary]]&gt;$O$28,"High",""))</f>
        <v/>
      </c>
      <c r="L6464" s="6">
        <f>((Table3_1[[#This Row],[Offered Salary]]-$O$25)/$O$26)</f>
        <v>1.5545800154103022</v>
      </c>
    </row>
    <row r="6465" spans="1:12" x14ac:dyDescent="0.3">
      <c r="A6465">
        <v>861278</v>
      </c>
      <c r="B6465" s="2">
        <v>41794</v>
      </c>
      <c r="C6465" s="3">
        <v>0.8192476851851852</v>
      </c>
      <c r="D6465" t="s">
        <v>31</v>
      </c>
      <c r="E6465" t="s">
        <v>27</v>
      </c>
      <c r="F6465" t="s">
        <v>17</v>
      </c>
      <c r="G6465" t="s">
        <v>5</v>
      </c>
      <c r="H6465">
        <v>96288</v>
      </c>
      <c r="I6465">
        <f>IF(Table3_1[[#This Row],[Status]]="Hired",1,0)</f>
        <v>1</v>
      </c>
      <c r="J6465" t="b">
        <f>OR((Table3_1[[#This Row],[Offered Salary]]&lt;$O$27),(Table3_1[[#This Row],[Offered Salary]]&gt;$O$28))</f>
        <v>0</v>
      </c>
      <c r="K6465" t="str">
        <f>IF(Table3_1[[#This Row],[Offered Salary]]&lt;$O$27,"Low",IF(Table3_1[[#This Row],[Offered Salary]]&gt;$O$28,"High",""))</f>
        <v/>
      </c>
      <c r="L6465" s="6">
        <f>((Table3_1[[#This Row],[Offered Salary]]-$O$25)/$O$26)</f>
        <v>1.604943144349315</v>
      </c>
    </row>
    <row r="6466" spans="1:12" x14ac:dyDescent="0.3">
      <c r="A6466">
        <v>130036</v>
      </c>
      <c r="B6466" s="2">
        <v>41794</v>
      </c>
      <c r="C6466" s="3">
        <v>0.81936342592592593</v>
      </c>
      <c r="D6466" t="s">
        <v>31</v>
      </c>
      <c r="E6466" t="s">
        <v>28</v>
      </c>
      <c r="F6466" t="s">
        <v>17</v>
      </c>
      <c r="G6466" t="s">
        <v>5</v>
      </c>
      <c r="H6466">
        <v>65617</v>
      </c>
      <c r="I6466">
        <f>IF(Table3_1[[#This Row],[Status]]="Hired",1,0)</f>
        <v>1</v>
      </c>
      <c r="J6466" t="b">
        <f>OR((Table3_1[[#This Row],[Offered Salary]]&lt;$O$27),(Table3_1[[#This Row],[Offered Salary]]&gt;$O$28))</f>
        <v>0</v>
      </c>
      <c r="K6466" t="str">
        <f>IF(Table3_1[[#This Row],[Offered Salary]]&lt;$O$27,"Low",IF(Table3_1[[#This Row],[Offered Salary]]&gt;$O$28,"High",""))</f>
        <v/>
      </c>
      <c r="L6466" s="6">
        <f>((Table3_1[[#This Row],[Offered Salary]]-$O$25)/$O$26)</f>
        <v>0.54184092295326747</v>
      </c>
    </row>
    <row r="6467" spans="1:12" x14ac:dyDescent="0.3">
      <c r="A6467">
        <v>15328</v>
      </c>
      <c r="B6467" s="2">
        <v>41799</v>
      </c>
      <c r="C6467" s="3">
        <v>0.52337962962962958</v>
      </c>
      <c r="D6467" t="s">
        <v>31</v>
      </c>
      <c r="E6467" t="s">
        <v>27</v>
      </c>
      <c r="F6467" t="s">
        <v>17</v>
      </c>
      <c r="G6467" t="s">
        <v>4</v>
      </c>
      <c r="H6467">
        <v>58002</v>
      </c>
      <c r="I6467">
        <f>IF(Table3_1[[#This Row],[Status]]="Hired",1,0)</f>
        <v>1</v>
      </c>
      <c r="J6467" t="b">
        <f>OR((Table3_1[[#This Row],[Offered Salary]]&lt;$O$27),(Table3_1[[#This Row],[Offered Salary]]&gt;$O$28))</f>
        <v>0</v>
      </c>
      <c r="K6467" t="str">
        <f>IF(Table3_1[[#This Row],[Offered Salary]]&lt;$O$27,"Low",IF(Table3_1[[#This Row],[Offered Salary]]&gt;$O$28,"High",""))</f>
        <v/>
      </c>
      <c r="L6467" s="6">
        <f>((Table3_1[[#This Row],[Offered Salary]]-$O$25)/$O$26)</f>
        <v>0.27789376061976351</v>
      </c>
    </row>
    <row r="6468" spans="1:12" x14ac:dyDescent="0.3">
      <c r="A6468">
        <v>668740</v>
      </c>
      <c r="B6468" s="2">
        <v>41789</v>
      </c>
      <c r="C6468" s="3">
        <v>0.56193287037037032</v>
      </c>
      <c r="D6468" t="s">
        <v>31</v>
      </c>
      <c r="E6468" t="s">
        <v>29</v>
      </c>
      <c r="F6468" t="s">
        <v>13</v>
      </c>
      <c r="G6468" t="s">
        <v>2</v>
      </c>
      <c r="H6468">
        <v>78083</v>
      </c>
      <c r="I6468">
        <f>IF(Table3_1[[#This Row],[Status]]="Hired",1,0)</f>
        <v>1</v>
      </c>
      <c r="J6468" t="b">
        <f>OR((Table3_1[[#This Row],[Offered Salary]]&lt;$O$27),(Table3_1[[#This Row],[Offered Salary]]&gt;$O$28))</f>
        <v>0</v>
      </c>
      <c r="K6468" t="str">
        <f>IF(Table3_1[[#This Row],[Offered Salary]]&lt;$O$27,"Low",IF(Table3_1[[#This Row],[Offered Salary]]&gt;$O$28,"High",""))</f>
        <v/>
      </c>
      <c r="L6468" s="6">
        <f>((Table3_1[[#This Row],[Offered Salary]]-$O$25)/$O$26)</f>
        <v>0.97393091975556045</v>
      </c>
    </row>
    <row r="6469" spans="1:12" x14ac:dyDescent="0.3">
      <c r="A6469">
        <v>940627</v>
      </c>
      <c r="B6469" s="2">
        <v>41772</v>
      </c>
      <c r="C6469" s="3">
        <v>0.65106481481481482</v>
      </c>
      <c r="D6469" t="s">
        <v>31</v>
      </c>
      <c r="E6469" t="s">
        <v>27</v>
      </c>
      <c r="F6469" t="s">
        <v>15</v>
      </c>
      <c r="G6469" t="s">
        <v>10</v>
      </c>
      <c r="H6469">
        <v>17062</v>
      </c>
      <c r="I6469">
        <f>IF(Table3_1[[#This Row],[Status]]="Hired",1,0)</f>
        <v>1</v>
      </c>
      <c r="J6469" t="b">
        <f>OR((Table3_1[[#This Row],[Offered Salary]]&lt;$O$27),(Table3_1[[#This Row],[Offered Salary]]&gt;$O$28))</f>
        <v>0</v>
      </c>
      <c r="K6469" t="str">
        <f>IF(Table3_1[[#This Row],[Offered Salary]]&lt;$O$27,"Low",IF(Table3_1[[#This Row],[Offered Salary]]&gt;$O$28,"High",""))</f>
        <v/>
      </c>
      <c r="L6469" s="6">
        <f>((Table3_1[[#This Row],[Offered Salary]]-$O$25)/$O$26)</f>
        <v>-1.1411471882881359</v>
      </c>
    </row>
    <row r="6470" spans="1:12" x14ac:dyDescent="0.3">
      <c r="A6470">
        <v>478288</v>
      </c>
      <c r="B6470" s="2">
        <v>41852</v>
      </c>
      <c r="C6470" s="3">
        <v>0.69682870370370376</v>
      </c>
      <c r="D6470" t="s">
        <v>31</v>
      </c>
      <c r="E6470" t="s">
        <v>27</v>
      </c>
      <c r="F6470" t="s">
        <v>17</v>
      </c>
      <c r="G6470" t="s">
        <v>10</v>
      </c>
      <c r="H6470">
        <v>94500</v>
      </c>
      <c r="I6470">
        <f>IF(Table3_1[[#This Row],[Status]]="Hired",1,0)</f>
        <v>1</v>
      </c>
      <c r="J6470" t="b">
        <f>OR((Table3_1[[#This Row],[Offered Salary]]&lt;$O$27),(Table3_1[[#This Row],[Offered Salary]]&gt;$O$28))</f>
        <v>0</v>
      </c>
      <c r="K6470" t="str">
        <f>IF(Table3_1[[#This Row],[Offered Salary]]&lt;$O$27,"Low",IF(Table3_1[[#This Row],[Offered Salary]]&gt;$O$28,"High",""))</f>
        <v/>
      </c>
      <c r="L6470" s="6">
        <f>((Table3_1[[#This Row],[Offered Salary]]-$O$25)/$O$26)</f>
        <v>1.542968419956366</v>
      </c>
    </row>
    <row r="6471" spans="1:12" x14ac:dyDescent="0.3">
      <c r="A6471">
        <v>521610</v>
      </c>
      <c r="B6471" s="2">
        <v>41852</v>
      </c>
      <c r="C6471" s="3">
        <v>0.69718749999999996</v>
      </c>
      <c r="D6471" t="s">
        <v>31</v>
      </c>
      <c r="E6471" t="s">
        <v>29</v>
      </c>
      <c r="F6471" t="s">
        <v>17</v>
      </c>
      <c r="G6471" t="s">
        <v>10</v>
      </c>
      <c r="H6471">
        <v>16175</v>
      </c>
      <c r="I6471">
        <f>IF(Table3_1[[#This Row],[Status]]="Hired",1,0)</f>
        <v>1</v>
      </c>
      <c r="J6471" t="b">
        <f>OR((Table3_1[[#This Row],[Offered Salary]]&lt;$O$27),(Table3_1[[#This Row],[Offered Salary]]&gt;$O$28))</f>
        <v>0</v>
      </c>
      <c r="K6471" t="str">
        <f>IF(Table3_1[[#This Row],[Offered Salary]]&lt;$O$27,"Low",IF(Table3_1[[#This Row],[Offered Salary]]&gt;$O$28,"High",""))</f>
        <v/>
      </c>
      <c r="L6471" s="6">
        <f>((Table3_1[[#This Row],[Offered Salary]]-$O$25)/$O$26)</f>
        <v>-1.1718919201318414</v>
      </c>
    </row>
    <row r="6472" spans="1:12" x14ac:dyDescent="0.3">
      <c r="A6472">
        <v>349534</v>
      </c>
      <c r="B6472" s="2">
        <v>41786</v>
      </c>
      <c r="C6472" s="3">
        <v>0.3958564814814815</v>
      </c>
      <c r="D6472" t="s">
        <v>31</v>
      </c>
      <c r="E6472" t="s">
        <v>27</v>
      </c>
      <c r="F6472" t="s">
        <v>20</v>
      </c>
      <c r="G6472" t="s">
        <v>10</v>
      </c>
      <c r="H6472">
        <v>19290</v>
      </c>
      <c r="I6472">
        <f>IF(Table3_1[[#This Row],[Status]]="Hired",1,0)</f>
        <v>1</v>
      </c>
      <c r="J6472" t="b">
        <f>OR((Table3_1[[#This Row],[Offered Salary]]&lt;$O$27),(Table3_1[[#This Row],[Offered Salary]]&gt;$O$28))</f>
        <v>0</v>
      </c>
      <c r="K6472" t="str">
        <f>IF(Table3_1[[#This Row],[Offered Salary]]&lt;$O$27,"Low",IF(Table3_1[[#This Row],[Offered Salary]]&gt;$O$28,"High",""))</f>
        <v/>
      </c>
      <c r="L6472" s="6">
        <f>((Table3_1[[#This Row],[Offered Salary]]-$O$25)/$O$26)</f>
        <v>-1.0639214131497186</v>
      </c>
    </row>
    <row r="6473" spans="1:12" x14ac:dyDescent="0.3">
      <c r="A6473">
        <v>187100</v>
      </c>
      <c r="B6473" s="2">
        <v>41816</v>
      </c>
      <c r="C6473" s="3">
        <v>0.29537037037037039</v>
      </c>
      <c r="D6473" t="s">
        <v>31</v>
      </c>
      <c r="E6473" t="s">
        <v>27</v>
      </c>
      <c r="F6473" t="s">
        <v>20</v>
      </c>
      <c r="G6473" t="s">
        <v>10</v>
      </c>
      <c r="H6473">
        <v>14042</v>
      </c>
      <c r="I6473">
        <f>IF(Table3_1[[#This Row],[Status]]="Hired",1,0)</f>
        <v>1</v>
      </c>
      <c r="J6473" t="b">
        <f>OR((Table3_1[[#This Row],[Offered Salary]]&lt;$O$27),(Table3_1[[#This Row],[Offered Salary]]&gt;$O$28))</f>
        <v>0</v>
      </c>
      <c r="K6473" t="str">
        <f>IF(Table3_1[[#This Row],[Offered Salary]]&lt;$O$27,"Low",IF(Table3_1[[#This Row],[Offered Salary]]&gt;$O$28,"High",""))</f>
        <v/>
      </c>
      <c r="L6473" s="6">
        <f>((Table3_1[[#This Row],[Offered Salary]]-$O$25)/$O$26)</f>
        <v>-1.2458248547683961</v>
      </c>
    </row>
    <row r="6474" spans="1:12" x14ac:dyDescent="0.3">
      <c r="A6474">
        <v>376742</v>
      </c>
      <c r="B6474" s="2">
        <v>41790</v>
      </c>
      <c r="C6474" s="3">
        <v>0.3384490740740741</v>
      </c>
      <c r="D6474" t="s">
        <v>31</v>
      </c>
      <c r="E6474" t="s">
        <v>29</v>
      </c>
      <c r="F6474" t="s">
        <v>14</v>
      </c>
      <c r="G6474" t="s">
        <v>6</v>
      </c>
      <c r="H6474">
        <v>16716</v>
      </c>
      <c r="I6474">
        <f>IF(Table3_1[[#This Row],[Status]]="Hired",1,0)</f>
        <v>1</v>
      </c>
      <c r="J6474" t="b">
        <f>OR((Table3_1[[#This Row],[Offered Salary]]&lt;$O$27),(Table3_1[[#This Row],[Offered Salary]]&gt;$O$28))</f>
        <v>0</v>
      </c>
      <c r="K6474" t="str">
        <f>IF(Table3_1[[#This Row],[Offered Salary]]&lt;$O$27,"Low",IF(Table3_1[[#This Row],[Offered Salary]]&gt;$O$28,"High",""))</f>
        <v/>
      </c>
      <c r="L6474" s="6">
        <f>((Table3_1[[#This Row],[Offered Salary]]-$O$25)/$O$26)</f>
        <v>-1.1531400600107087</v>
      </c>
    </row>
    <row r="6475" spans="1:12" x14ac:dyDescent="0.3">
      <c r="A6475">
        <v>583650</v>
      </c>
      <c r="B6475" s="2">
        <v>41790</v>
      </c>
      <c r="C6475" s="3">
        <v>0.33859953703703705</v>
      </c>
      <c r="D6475" t="s">
        <v>31</v>
      </c>
      <c r="E6475" t="s">
        <v>28</v>
      </c>
      <c r="F6475" t="s">
        <v>14</v>
      </c>
      <c r="G6475" t="s">
        <v>6</v>
      </c>
      <c r="H6475">
        <v>17749</v>
      </c>
      <c r="I6475">
        <f>IF(Table3_1[[#This Row],[Status]]="Hired",1,0)</f>
        <v>1</v>
      </c>
      <c r="J6475" t="b">
        <f>OR((Table3_1[[#This Row],[Offered Salary]]&lt;$O$27),(Table3_1[[#This Row],[Offered Salary]]&gt;$O$28))</f>
        <v>0</v>
      </c>
      <c r="K6475" t="str">
        <f>IF(Table3_1[[#This Row],[Offered Salary]]&lt;$O$27,"Low",IF(Table3_1[[#This Row],[Offered Salary]]&gt;$O$28,"High",""))</f>
        <v/>
      </c>
      <c r="L6475" s="6">
        <f>((Table3_1[[#This Row],[Offered Salary]]-$O$25)/$O$26)</f>
        <v>-1.117334752237825</v>
      </c>
    </row>
    <row r="6476" spans="1:12" x14ac:dyDescent="0.3">
      <c r="A6476">
        <v>936363</v>
      </c>
      <c r="B6476" s="2">
        <v>41854</v>
      </c>
      <c r="C6476" s="3">
        <v>0.75127314814814816</v>
      </c>
      <c r="D6476" t="s">
        <v>31</v>
      </c>
      <c r="E6476" t="s">
        <v>27</v>
      </c>
      <c r="F6476" t="s">
        <v>12</v>
      </c>
      <c r="G6476" t="s">
        <v>10</v>
      </c>
      <c r="H6476">
        <v>91384</v>
      </c>
      <c r="I6476">
        <f>IF(Table3_1[[#This Row],[Status]]="Hired",1,0)</f>
        <v>1</v>
      </c>
      <c r="J6476" t="b">
        <f>OR((Table3_1[[#This Row],[Offered Salary]]&lt;$O$27),(Table3_1[[#This Row],[Offered Salary]]&gt;$O$28))</f>
        <v>0</v>
      </c>
      <c r="K6476" t="str">
        <f>IF(Table3_1[[#This Row],[Offered Salary]]&lt;$O$27,"Low",IF(Table3_1[[#This Row],[Offered Salary]]&gt;$O$28,"High",""))</f>
        <v/>
      </c>
      <c r="L6476" s="6">
        <f>((Table3_1[[#This Row],[Offered Salary]]-$O$25)/$O$26)</f>
        <v>1.4349632514952764</v>
      </c>
    </row>
    <row r="6477" spans="1:12" x14ac:dyDescent="0.3">
      <c r="A6477">
        <v>622175</v>
      </c>
      <c r="B6477" s="2">
        <v>41854</v>
      </c>
      <c r="C6477" s="3">
        <v>0.75170138888888893</v>
      </c>
      <c r="D6477" t="s">
        <v>31</v>
      </c>
      <c r="E6477" t="s">
        <v>29</v>
      </c>
      <c r="F6477" t="s">
        <v>12</v>
      </c>
      <c r="G6477" t="s">
        <v>10</v>
      </c>
      <c r="H6477">
        <v>98060</v>
      </c>
      <c r="I6477">
        <f>IF(Table3_1[[#This Row],[Status]]="Hired",1,0)</f>
        <v>1</v>
      </c>
      <c r="J6477" t="b">
        <f>OR((Table3_1[[#This Row],[Offered Salary]]&lt;$O$27),(Table3_1[[#This Row],[Offered Salary]]&gt;$O$28))</f>
        <v>0</v>
      </c>
      <c r="K6477" t="str">
        <f>IF(Table3_1[[#This Row],[Offered Salary]]&lt;$O$27,"Low",IF(Table3_1[[#This Row],[Offered Salary]]&gt;$O$28,"High",""))</f>
        <v/>
      </c>
      <c r="L6477" s="6">
        <f>((Table3_1[[#This Row],[Offered Salary]]-$O$25)/$O$26)</f>
        <v>1.6663632850787922</v>
      </c>
    </row>
    <row r="6478" spans="1:12" x14ac:dyDescent="0.3">
      <c r="A6478">
        <v>355899</v>
      </c>
      <c r="B6478" s="2">
        <v>41854</v>
      </c>
      <c r="C6478" s="3">
        <v>0.75026620370370367</v>
      </c>
      <c r="D6478" t="s">
        <v>31</v>
      </c>
      <c r="E6478" t="s">
        <v>28</v>
      </c>
      <c r="F6478" t="s">
        <v>12</v>
      </c>
      <c r="G6478" t="s">
        <v>10</v>
      </c>
      <c r="H6478">
        <v>94561</v>
      </c>
      <c r="I6478">
        <f>IF(Table3_1[[#This Row],[Status]]="Hired",1,0)</f>
        <v>1</v>
      </c>
      <c r="J6478" t="b">
        <f>OR((Table3_1[[#This Row],[Offered Salary]]&lt;$O$27),(Table3_1[[#This Row],[Offered Salary]]&gt;$O$28))</f>
        <v>0</v>
      </c>
      <c r="K6478" t="str">
        <f>IF(Table3_1[[#This Row],[Offered Salary]]&lt;$O$27,"Low",IF(Table3_1[[#This Row],[Offered Salary]]&gt;$O$28,"High",""))</f>
        <v/>
      </c>
      <c r="L6478" s="6">
        <f>((Table3_1[[#This Row],[Offered Salary]]-$O$25)/$O$26)</f>
        <v>1.5450827701733514</v>
      </c>
    </row>
    <row r="6479" spans="1:12" x14ac:dyDescent="0.3">
      <c r="A6479">
        <v>491578</v>
      </c>
      <c r="B6479" s="2">
        <v>41775</v>
      </c>
      <c r="C6479" s="3">
        <v>0.45651620370370372</v>
      </c>
      <c r="D6479" t="s">
        <v>31</v>
      </c>
      <c r="E6479" t="s">
        <v>27</v>
      </c>
      <c r="F6479" t="s">
        <v>17</v>
      </c>
      <c r="G6479" t="s">
        <v>8</v>
      </c>
      <c r="H6479">
        <v>18307</v>
      </c>
      <c r="I6479">
        <f>IF(Table3_1[[#This Row],[Status]]="Hired",1,0)</f>
        <v>1</v>
      </c>
      <c r="J6479" t="b">
        <f>OR((Table3_1[[#This Row],[Offered Salary]]&lt;$O$27),(Table3_1[[#This Row],[Offered Salary]]&gt;$O$28))</f>
        <v>0</v>
      </c>
      <c r="K6479" t="str">
        <f>IF(Table3_1[[#This Row],[Offered Salary]]&lt;$O$27,"Low",IF(Table3_1[[#This Row],[Offered Salary]]&gt;$O$28,"High",""))</f>
        <v/>
      </c>
      <c r="L6479" s="6">
        <f>((Table3_1[[#This Row],[Offered Salary]]-$O$25)/$O$26)</f>
        <v>-1.0979936469742537</v>
      </c>
    </row>
    <row r="6480" spans="1:12" x14ac:dyDescent="0.3">
      <c r="A6480">
        <v>970803</v>
      </c>
      <c r="B6480" s="2">
        <v>41780</v>
      </c>
      <c r="C6480" s="3">
        <v>0.67253472222222221</v>
      </c>
      <c r="D6480" t="s">
        <v>31</v>
      </c>
      <c r="E6480" t="s">
        <v>29</v>
      </c>
      <c r="F6480" t="s">
        <v>17</v>
      </c>
      <c r="G6480" t="s">
        <v>8</v>
      </c>
      <c r="H6480">
        <v>41190</v>
      </c>
      <c r="I6480">
        <f>IF(Table3_1[[#This Row],[Status]]="Hired",1,0)</f>
        <v>1</v>
      </c>
      <c r="J6480" t="b">
        <f>OR((Table3_1[[#This Row],[Offered Salary]]&lt;$O$27),(Table3_1[[#This Row],[Offered Salary]]&gt;$O$28))</f>
        <v>0</v>
      </c>
      <c r="K6480" t="str">
        <f>IF(Table3_1[[#This Row],[Offered Salary]]&lt;$O$27,"Low",IF(Table3_1[[#This Row],[Offered Salary]]&gt;$O$28,"High",""))</f>
        <v/>
      </c>
      <c r="L6480" s="6">
        <f>((Table3_1[[#This Row],[Offered Salary]]-$O$25)/$O$26)</f>
        <v>-0.3048350237729967</v>
      </c>
    </row>
    <row r="6481" spans="1:12" x14ac:dyDescent="0.3">
      <c r="A6481">
        <v>144099</v>
      </c>
      <c r="B6481" s="2">
        <v>41788</v>
      </c>
      <c r="C6481" s="3">
        <v>0.49305555555555558</v>
      </c>
      <c r="D6481" t="s">
        <v>31</v>
      </c>
      <c r="E6481" t="s">
        <v>27</v>
      </c>
      <c r="F6481" t="s">
        <v>17</v>
      </c>
      <c r="G6481" t="s">
        <v>8</v>
      </c>
      <c r="H6481">
        <v>63663</v>
      </c>
      <c r="I6481">
        <f>IF(Table3_1[[#This Row],[Status]]="Hired",1,0)</f>
        <v>1</v>
      </c>
      <c r="J6481" t="b">
        <f>OR((Table3_1[[#This Row],[Offered Salary]]&lt;$O$27),(Table3_1[[#This Row],[Offered Salary]]&gt;$O$28))</f>
        <v>0</v>
      </c>
      <c r="K6481" t="str">
        <f>IF(Table3_1[[#This Row],[Offered Salary]]&lt;$O$27,"Low",IF(Table3_1[[#This Row],[Offered Salary]]&gt;$O$28,"High",""))</f>
        <v/>
      </c>
      <c r="L6481" s="6">
        <f>((Table3_1[[#This Row],[Offered Salary]]-$O$25)/$O$26)</f>
        <v>0.47411239305180103</v>
      </c>
    </row>
    <row r="6482" spans="1:12" x14ac:dyDescent="0.3">
      <c r="A6482">
        <v>839952</v>
      </c>
      <c r="B6482" s="2">
        <v>41801</v>
      </c>
      <c r="C6482" s="3">
        <v>0.46346064814814814</v>
      </c>
      <c r="D6482" t="s">
        <v>31</v>
      </c>
      <c r="E6482" t="s">
        <v>27</v>
      </c>
      <c r="F6482" t="s">
        <v>14</v>
      </c>
      <c r="G6482" t="s">
        <v>10</v>
      </c>
      <c r="H6482">
        <v>93876</v>
      </c>
      <c r="I6482">
        <f>IF(Table3_1[[#This Row],[Status]]="Hired",1,0)</f>
        <v>1</v>
      </c>
      <c r="J6482" t="b">
        <f>OR((Table3_1[[#This Row],[Offered Salary]]&lt;$O$27),(Table3_1[[#This Row],[Offered Salary]]&gt;$O$28))</f>
        <v>0</v>
      </c>
      <c r="K6482" t="str">
        <f>IF(Table3_1[[#This Row],[Offered Salary]]&lt;$O$27,"Low",IF(Table3_1[[#This Row],[Offered Salary]]&gt;$O$28,"High",""))</f>
        <v/>
      </c>
      <c r="L6482" s="6">
        <f>((Table3_1[[#This Row],[Offered Salary]]-$O$25)/$O$26)</f>
        <v>1.5213396570809745</v>
      </c>
    </row>
    <row r="6483" spans="1:12" x14ac:dyDescent="0.3">
      <c r="A6483">
        <v>157701</v>
      </c>
      <c r="B6483" s="2">
        <v>41801</v>
      </c>
      <c r="C6483" s="3">
        <v>0.46444444444444444</v>
      </c>
      <c r="D6483" t="s">
        <v>31</v>
      </c>
      <c r="E6483" t="s">
        <v>29</v>
      </c>
      <c r="F6483" t="s">
        <v>14</v>
      </c>
      <c r="G6483" t="s">
        <v>10</v>
      </c>
      <c r="H6483">
        <v>21921</v>
      </c>
      <c r="I6483">
        <f>IF(Table3_1[[#This Row],[Status]]="Hired",1,0)</f>
        <v>1</v>
      </c>
      <c r="J6483" t="b">
        <f>OR((Table3_1[[#This Row],[Offered Salary]]&lt;$O$27),(Table3_1[[#This Row],[Offered Salary]]&gt;$O$28))</f>
        <v>0</v>
      </c>
      <c r="K6483" t="str">
        <f>IF(Table3_1[[#This Row],[Offered Salary]]&lt;$O$27,"Low",IF(Table3_1[[#This Row],[Offered Salary]]&gt;$O$28,"High",""))</f>
        <v/>
      </c>
      <c r="L6483" s="6">
        <f>((Table3_1[[#This Row],[Offered Salary]]-$O$25)/$O$26)</f>
        <v>-0.97272706198761105</v>
      </c>
    </row>
    <row r="6484" spans="1:12" x14ac:dyDescent="0.3">
      <c r="A6484">
        <v>78199</v>
      </c>
      <c r="B6484" s="2">
        <v>41801</v>
      </c>
      <c r="C6484" s="3">
        <v>0.46640046296296295</v>
      </c>
      <c r="D6484" t="s">
        <v>31</v>
      </c>
      <c r="E6484" t="s">
        <v>27</v>
      </c>
      <c r="F6484" t="s">
        <v>14</v>
      </c>
      <c r="G6484" t="s">
        <v>10</v>
      </c>
      <c r="H6484">
        <v>77116</v>
      </c>
      <c r="I6484">
        <f>IF(Table3_1[[#This Row],[Status]]="Hired",1,0)</f>
        <v>1</v>
      </c>
      <c r="J6484" t="b">
        <f>OR((Table3_1[[#This Row],[Offered Salary]]&lt;$O$27),(Table3_1[[#This Row],[Offered Salary]]&gt;$O$28))</f>
        <v>0</v>
      </c>
      <c r="K6484" t="str">
        <f>IF(Table3_1[[#This Row],[Offered Salary]]&lt;$O$27,"Low",IF(Table3_1[[#This Row],[Offered Salary]]&gt;$O$28,"High",""))</f>
        <v/>
      </c>
      <c r="L6484" s="6">
        <f>((Table3_1[[#This Row],[Offered Salary]]-$O$25)/$O$26)</f>
        <v>0.94041326959449689</v>
      </c>
    </row>
    <row r="6485" spans="1:12" x14ac:dyDescent="0.3">
      <c r="A6485">
        <v>741202</v>
      </c>
      <c r="B6485" s="2">
        <v>41801</v>
      </c>
      <c r="C6485" s="3">
        <v>0.46788194444444442</v>
      </c>
      <c r="D6485" t="s">
        <v>31</v>
      </c>
      <c r="E6485" t="s">
        <v>27</v>
      </c>
      <c r="F6485" t="s">
        <v>14</v>
      </c>
      <c r="G6485" t="s">
        <v>10</v>
      </c>
      <c r="H6485">
        <v>17999</v>
      </c>
      <c r="I6485">
        <f>IF(Table3_1[[#This Row],[Status]]="Hired",1,0)</f>
        <v>1</v>
      </c>
      <c r="J6485" t="b">
        <f>OR((Table3_1[[#This Row],[Offered Salary]]&lt;$O$27),(Table3_1[[#This Row],[Offered Salary]]&gt;$O$28))</f>
        <v>0</v>
      </c>
      <c r="K6485" t="str">
        <f>IF(Table3_1[[#This Row],[Offered Salary]]&lt;$O$27,"Low",IF(Table3_1[[#This Row],[Offered Salary]]&gt;$O$28,"High",""))</f>
        <v/>
      </c>
      <c r="L6485" s="6">
        <f>((Table3_1[[#This Row],[Offered Salary]]-$O$25)/$O$26)</f>
        <v>-1.1086693824960816</v>
      </c>
    </row>
    <row r="6486" spans="1:12" x14ac:dyDescent="0.3">
      <c r="A6486">
        <v>200800</v>
      </c>
      <c r="B6486" s="2">
        <v>41816</v>
      </c>
      <c r="C6486" s="3">
        <v>0.7856481481481481</v>
      </c>
      <c r="D6486" t="s">
        <v>31</v>
      </c>
      <c r="E6486" t="s">
        <v>27</v>
      </c>
      <c r="F6486" t="s">
        <v>14</v>
      </c>
      <c r="G6486" t="s">
        <v>10</v>
      </c>
      <c r="H6486">
        <v>48457</v>
      </c>
      <c r="I6486">
        <f>IF(Table3_1[[#This Row],[Status]]="Hired",1,0)</f>
        <v>1</v>
      </c>
      <c r="J6486" t="b">
        <f>OR((Table3_1[[#This Row],[Offered Salary]]&lt;$O$27),(Table3_1[[#This Row],[Offered Salary]]&gt;$O$28))</f>
        <v>0</v>
      </c>
      <c r="K6486" t="str">
        <f>IF(Table3_1[[#This Row],[Offered Salary]]&lt;$O$27,"Low",IF(Table3_1[[#This Row],[Offered Salary]]&gt;$O$28,"High",""))</f>
        <v/>
      </c>
      <c r="L6486" s="6">
        <f>((Table3_1[[#This Row],[Offered Salary]]-$O$25)/$O$26)</f>
        <v>-5.2950056119999547E-2</v>
      </c>
    </row>
    <row r="6487" spans="1:12" x14ac:dyDescent="0.3">
      <c r="A6487">
        <v>372302</v>
      </c>
      <c r="B6487" s="2">
        <v>41817</v>
      </c>
      <c r="C6487" s="3">
        <v>0.70932870370370371</v>
      </c>
      <c r="D6487" t="s">
        <v>31</v>
      </c>
      <c r="E6487" t="s">
        <v>29</v>
      </c>
      <c r="F6487" t="s">
        <v>14</v>
      </c>
      <c r="G6487" t="s">
        <v>10</v>
      </c>
      <c r="H6487">
        <v>56446</v>
      </c>
      <c r="I6487">
        <f>IF(Table3_1[[#This Row],[Status]]="Hired",1,0)</f>
        <v>1</v>
      </c>
      <c r="J6487" t="b">
        <f>OR((Table3_1[[#This Row],[Offered Salary]]&lt;$O$27),(Table3_1[[#This Row],[Offered Salary]]&gt;$O$28))</f>
        <v>0</v>
      </c>
      <c r="K6487" t="str">
        <f>IF(Table3_1[[#This Row],[Offered Salary]]&lt;$O$27,"Low",IF(Table3_1[[#This Row],[Offered Salary]]&gt;$O$28,"High",""))</f>
        <v/>
      </c>
      <c r="L6487" s="6">
        <f>((Table3_1[[#This Row],[Offered Salary]]-$O$25)/$O$26)</f>
        <v>0.22396049934715256</v>
      </c>
    </row>
    <row r="6488" spans="1:12" x14ac:dyDescent="0.3">
      <c r="A6488">
        <v>160508</v>
      </c>
      <c r="B6488" s="2">
        <v>41817</v>
      </c>
      <c r="C6488" s="3">
        <v>0.71035879629629628</v>
      </c>
      <c r="D6488" t="s">
        <v>31</v>
      </c>
      <c r="E6488" t="s">
        <v>29</v>
      </c>
      <c r="F6488" t="s">
        <v>14</v>
      </c>
      <c r="G6488" t="s">
        <v>10</v>
      </c>
      <c r="H6488">
        <v>18068</v>
      </c>
      <c r="I6488">
        <f>IF(Table3_1[[#This Row],[Status]]="Hired",1,0)</f>
        <v>1</v>
      </c>
      <c r="J6488" t="b">
        <f>OR((Table3_1[[#This Row],[Offered Salary]]&lt;$O$27),(Table3_1[[#This Row],[Offered Salary]]&gt;$O$28))</f>
        <v>0</v>
      </c>
      <c r="K6488" t="str">
        <f>IF(Table3_1[[#This Row],[Offered Salary]]&lt;$O$27,"Low",IF(Table3_1[[#This Row],[Offered Salary]]&gt;$O$28,"High",""))</f>
        <v/>
      </c>
      <c r="L6488" s="6">
        <f>((Table3_1[[#This Row],[Offered Salary]]-$O$25)/$O$26)</f>
        <v>-1.1062777404473603</v>
      </c>
    </row>
    <row r="6489" spans="1:12" x14ac:dyDescent="0.3">
      <c r="A6489">
        <v>982486</v>
      </c>
      <c r="B6489" s="2">
        <v>41817</v>
      </c>
      <c r="C6489" s="3">
        <v>0.71085648148148151</v>
      </c>
      <c r="D6489" t="s">
        <v>30</v>
      </c>
      <c r="E6489" t="s">
        <v>27</v>
      </c>
      <c r="F6489" t="s">
        <v>14</v>
      </c>
      <c r="G6489" t="s">
        <v>10</v>
      </c>
      <c r="H6489">
        <v>2050</v>
      </c>
      <c r="I6489">
        <f>IF(Table3_1[[#This Row],[Status]]="Hired",1,0)</f>
        <v>0</v>
      </c>
      <c r="J6489" t="b">
        <f>OR((Table3_1[[#This Row],[Offered Salary]]&lt;$O$27),(Table3_1[[#This Row],[Offered Salary]]&gt;$O$28))</f>
        <v>1</v>
      </c>
      <c r="K6489" t="str">
        <f>IF(Table3_1[[#This Row],[Offered Salary]]&lt;$O$27,"Low",IF(Table3_1[[#This Row],[Offered Salary]]&gt;$O$28,"High",""))</f>
        <v>Low</v>
      </c>
      <c r="L6489" s="6">
        <f>((Table3_1[[#This Row],[Offered Salary]]-$O$25)/$O$26)</f>
        <v>-1.6614853105403435</v>
      </c>
    </row>
    <row r="6490" spans="1:12" x14ac:dyDescent="0.3">
      <c r="A6490">
        <v>673739</v>
      </c>
      <c r="B6490" s="2">
        <v>41797</v>
      </c>
      <c r="C6490" s="3">
        <v>0.39437499999999998</v>
      </c>
      <c r="D6490" t="s">
        <v>31</v>
      </c>
      <c r="E6490" t="s">
        <v>27</v>
      </c>
      <c r="F6490" t="s">
        <v>17</v>
      </c>
      <c r="G6490" t="s">
        <v>4</v>
      </c>
      <c r="H6490">
        <v>11129</v>
      </c>
      <c r="I6490">
        <f>IF(Table3_1[[#This Row],[Status]]="Hired",1,0)</f>
        <v>1</v>
      </c>
      <c r="J6490" t="b">
        <f>OR((Table3_1[[#This Row],[Offered Salary]]&lt;$O$27),(Table3_1[[#This Row],[Offered Salary]]&gt;$O$28))</f>
        <v>1</v>
      </c>
      <c r="K6490" t="str">
        <f>IF(Table3_1[[#This Row],[Offered Salary]]&lt;$O$27,"Low",IF(Table3_1[[#This Row],[Offered Salary]]&gt;$O$28,"High",""))</f>
        <v>Low</v>
      </c>
      <c r="L6490" s="6">
        <f>((Table3_1[[#This Row],[Offered Salary]]-$O$25)/$O$26)</f>
        <v>-1.3467937429991903</v>
      </c>
    </row>
    <row r="6491" spans="1:12" x14ac:dyDescent="0.3">
      <c r="A6491">
        <v>271994</v>
      </c>
      <c r="B6491" s="2">
        <v>41776</v>
      </c>
      <c r="C6491" s="3">
        <v>0.13608796296296297</v>
      </c>
      <c r="D6491" t="s">
        <v>31</v>
      </c>
      <c r="E6491" t="s">
        <v>27</v>
      </c>
      <c r="F6491" t="s">
        <v>12</v>
      </c>
      <c r="G6491" t="s">
        <v>10</v>
      </c>
      <c r="H6491">
        <v>98352</v>
      </c>
      <c r="I6491">
        <f>IF(Table3_1[[#This Row],[Status]]="Hired",1,0)</f>
        <v>1</v>
      </c>
      <c r="J6491" t="b">
        <f>OR((Table3_1[[#This Row],[Offered Salary]]&lt;$O$27),(Table3_1[[#This Row],[Offered Salary]]&gt;$O$28))</f>
        <v>0</v>
      </c>
      <c r="K6491" t="str">
        <f>IF(Table3_1[[#This Row],[Offered Salary]]&lt;$O$27,"Low",IF(Table3_1[[#This Row],[Offered Salary]]&gt;$O$28,"High",""))</f>
        <v/>
      </c>
      <c r="L6491" s="6">
        <f>((Table3_1[[#This Row],[Offered Salary]]-$O$25)/$O$26)</f>
        <v>1.6764844369371483</v>
      </c>
    </row>
    <row r="6492" spans="1:12" x14ac:dyDescent="0.3">
      <c r="A6492">
        <v>228561</v>
      </c>
      <c r="B6492" s="2">
        <v>41814</v>
      </c>
      <c r="C6492" s="3">
        <v>0.80371527777777774</v>
      </c>
      <c r="D6492" t="s">
        <v>31</v>
      </c>
      <c r="E6492" t="s">
        <v>28</v>
      </c>
      <c r="F6492" t="s">
        <v>17</v>
      </c>
      <c r="G6492" t="s">
        <v>7</v>
      </c>
      <c r="H6492">
        <v>11292</v>
      </c>
      <c r="I6492">
        <f>IF(Table3_1[[#This Row],[Status]]="Hired",1,0)</f>
        <v>1</v>
      </c>
      <c r="J6492" t="b">
        <f>OR((Table3_1[[#This Row],[Offered Salary]]&lt;$O$27),(Table3_1[[#This Row],[Offered Salary]]&gt;$O$28))</f>
        <v>1</v>
      </c>
      <c r="K6492" t="str">
        <f>IF(Table3_1[[#This Row],[Offered Salary]]&lt;$O$27,"Low",IF(Table3_1[[#This Row],[Offered Salary]]&gt;$O$28,"High",""))</f>
        <v>Low</v>
      </c>
      <c r="L6492" s="6">
        <f>((Table3_1[[#This Row],[Offered Salary]]-$O$25)/$O$26)</f>
        <v>-1.3411439219275736</v>
      </c>
    </row>
    <row r="6493" spans="1:12" x14ac:dyDescent="0.3">
      <c r="A6493">
        <v>754872</v>
      </c>
      <c r="B6493" s="2">
        <v>41816</v>
      </c>
      <c r="C6493" s="3">
        <v>0.62190972222222218</v>
      </c>
      <c r="D6493" t="s">
        <v>31</v>
      </c>
      <c r="E6493" t="s">
        <v>29</v>
      </c>
      <c r="F6493" t="s">
        <v>17</v>
      </c>
      <c r="G6493" t="s">
        <v>7</v>
      </c>
      <c r="H6493">
        <v>32638</v>
      </c>
      <c r="I6493">
        <f>IF(Table3_1[[#This Row],[Status]]="Hired",1,0)</f>
        <v>1</v>
      </c>
      <c r="J6493" t="b">
        <f>OR((Table3_1[[#This Row],[Offered Salary]]&lt;$O$27),(Table3_1[[#This Row],[Offered Salary]]&gt;$O$28))</f>
        <v>0</v>
      </c>
      <c r="K6493" t="str">
        <f>IF(Table3_1[[#This Row],[Offered Salary]]&lt;$O$27,"Low",IF(Table3_1[[#This Row],[Offered Salary]]&gt;$O$28,"High",""))</f>
        <v/>
      </c>
      <c r="L6493" s="6">
        <f>((Table3_1[[#This Row],[Offered Salary]]-$O$25)/$O$26)</f>
        <v>-0.60125999189855495</v>
      </c>
    </row>
    <row r="6494" spans="1:12" x14ac:dyDescent="0.3">
      <c r="A6494">
        <v>390532</v>
      </c>
      <c r="B6494" s="2">
        <v>41816</v>
      </c>
      <c r="C6494" s="3">
        <v>0.6229513888888889</v>
      </c>
      <c r="D6494" t="s">
        <v>31</v>
      </c>
      <c r="E6494" t="s">
        <v>27</v>
      </c>
      <c r="F6494" t="s">
        <v>17</v>
      </c>
      <c r="G6494" t="s">
        <v>7</v>
      </c>
      <c r="H6494">
        <v>59708</v>
      </c>
      <c r="I6494">
        <f>IF(Table3_1[[#This Row],[Status]]="Hired",1,0)</f>
        <v>1</v>
      </c>
      <c r="J6494" t="b">
        <f>OR((Table3_1[[#This Row],[Offered Salary]]&lt;$O$27),(Table3_1[[#This Row],[Offered Salary]]&gt;$O$28))</f>
        <v>0</v>
      </c>
      <c r="K6494" t="str">
        <f>IF(Table3_1[[#This Row],[Offered Salary]]&lt;$O$27,"Low",IF(Table3_1[[#This Row],[Offered Salary]]&gt;$O$28,"High",""))</f>
        <v/>
      </c>
      <c r="L6494" s="6">
        <f>((Table3_1[[#This Row],[Offered Salary]]-$O$25)/$O$26)</f>
        <v>0.33702624373742046</v>
      </c>
    </row>
    <row r="6495" spans="1:12" x14ac:dyDescent="0.3">
      <c r="A6495">
        <v>834520</v>
      </c>
      <c r="B6495" s="2">
        <v>41816</v>
      </c>
      <c r="C6495" s="3">
        <v>0.62329861111111107</v>
      </c>
      <c r="D6495" t="s">
        <v>31</v>
      </c>
      <c r="E6495" t="s">
        <v>29</v>
      </c>
      <c r="F6495" t="s">
        <v>17</v>
      </c>
      <c r="G6495" t="s">
        <v>7</v>
      </c>
      <c r="H6495">
        <v>71841</v>
      </c>
      <c r="I6495">
        <f>IF(Table3_1[[#This Row],[Status]]="Hired",1,0)</f>
        <v>1</v>
      </c>
      <c r="J6495" t="b">
        <f>OR((Table3_1[[#This Row],[Offered Salary]]&lt;$O$27),(Table3_1[[#This Row],[Offered Salary]]&gt;$O$28))</f>
        <v>0</v>
      </c>
      <c r="K6495" t="str">
        <f>IF(Table3_1[[#This Row],[Offered Salary]]&lt;$O$27,"Low",IF(Table3_1[[#This Row],[Offered Salary]]&gt;$O$28,"High",""))</f>
        <v/>
      </c>
      <c r="L6495" s="6">
        <f>((Table3_1[[#This Row],[Offered Salary]]-$O$25)/$O$26)</f>
        <v>0.75757396804371113</v>
      </c>
    </row>
    <row r="6496" spans="1:12" x14ac:dyDescent="0.3">
      <c r="A6496">
        <v>519957</v>
      </c>
      <c r="B6496" s="2">
        <v>41805</v>
      </c>
      <c r="C6496" s="3">
        <v>0.90387731481481481</v>
      </c>
      <c r="D6496" t="s">
        <v>31</v>
      </c>
      <c r="E6496" t="s">
        <v>27</v>
      </c>
      <c r="F6496" t="s">
        <v>17</v>
      </c>
      <c r="G6496" t="s">
        <v>10</v>
      </c>
      <c r="H6496">
        <v>37753</v>
      </c>
      <c r="I6496">
        <f>IF(Table3_1[[#This Row],[Status]]="Hired",1,0)</f>
        <v>1</v>
      </c>
      <c r="J6496" t="b">
        <f>OR((Table3_1[[#This Row],[Offered Salary]]&lt;$O$27),(Table3_1[[#This Row],[Offered Salary]]&gt;$O$28))</f>
        <v>0</v>
      </c>
      <c r="K6496" t="str">
        <f>IF(Table3_1[[#This Row],[Offered Salary]]&lt;$O$27,"Low",IF(Table3_1[[#This Row],[Offered Salary]]&gt;$O$28,"High",""))</f>
        <v/>
      </c>
      <c r="L6496" s="6">
        <f>((Table3_1[[#This Row],[Offered Salary]]-$O$25)/$O$26)</f>
        <v>-0.42396652698248499</v>
      </c>
    </row>
    <row r="6497" spans="1:12" x14ac:dyDescent="0.3">
      <c r="A6497">
        <v>911963</v>
      </c>
      <c r="B6497" s="2">
        <v>41807</v>
      </c>
      <c r="C6497" s="3">
        <v>0.6440393518518519</v>
      </c>
      <c r="D6497" t="s">
        <v>30</v>
      </c>
      <c r="E6497" t="s">
        <v>27</v>
      </c>
      <c r="F6497" t="s">
        <v>17</v>
      </c>
      <c r="G6497" t="s">
        <v>10</v>
      </c>
      <c r="H6497">
        <v>31676</v>
      </c>
      <c r="I6497">
        <f>IF(Table3_1[[#This Row],[Status]]="Hired",1,0)</f>
        <v>0</v>
      </c>
      <c r="J6497" t="b">
        <f>OR((Table3_1[[#This Row],[Offered Salary]]&lt;$O$27),(Table3_1[[#This Row],[Offered Salary]]&gt;$O$28))</f>
        <v>0</v>
      </c>
      <c r="K6497" t="str">
        <f>IF(Table3_1[[#This Row],[Offered Salary]]&lt;$O$27,"Low",IF(Table3_1[[#This Row],[Offered Salary]]&gt;$O$28,"High",""))</f>
        <v/>
      </c>
      <c r="L6497" s="6">
        <f>((Table3_1[[#This Row],[Offered Salary]]-$O$25)/$O$26)</f>
        <v>-0.63460433466478361</v>
      </c>
    </row>
    <row r="6498" spans="1:12" x14ac:dyDescent="0.3">
      <c r="A6498">
        <v>254555</v>
      </c>
      <c r="B6498" s="2">
        <v>41819</v>
      </c>
      <c r="C6498" s="3">
        <v>0.54778935185185185</v>
      </c>
      <c r="D6498" t="s">
        <v>31</v>
      </c>
      <c r="E6498" t="s">
        <v>27</v>
      </c>
      <c r="F6498" t="s">
        <v>17</v>
      </c>
      <c r="G6498" t="s">
        <v>10</v>
      </c>
      <c r="H6498">
        <v>89012</v>
      </c>
      <c r="I6498">
        <f>IF(Table3_1[[#This Row],[Status]]="Hired",1,0)</f>
        <v>1</v>
      </c>
      <c r="J6498" t="b">
        <f>OR((Table3_1[[#This Row],[Offered Salary]]&lt;$O$27),(Table3_1[[#This Row],[Offered Salary]]&gt;$O$28))</f>
        <v>0</v>
      </c>
      <c r="K6498" t="str">
        <f>IF(Table3_1[[#This Row],[Offered Salary]]&lt;$O$27,"Low",IF(Table3_1[[#This Row],[Offered Salary]]&gt;$O$28,"High",""))</f>
        <v/>
      </c>
      <c r="L6498" s="6">
        <f>((Table3_1[[#This Row],[Offered Salary]]-$O$25)/$O$26)</f>
        <v>1.3527462233856149</v>
      </c>
    </row>
    <row r="6499" spans="1:12" x14ac:dyDescent="0.3">
      <c r="A6499">
        <v>104955</v>
      </c>
      <c r="B6499" s="2">
        <v>41779</v>
      </c>
      <c r="C6499" s="3">
        <v>0.63984953703703706</v>
      </c>
      <c r="D6499" t="s">
        <v>31</v>
      </c>
      <c r="E6499" t="s">
        <v>29</v>
      </c>
      <c r="F6499" t="s">
        <v>15</v>
      </c>
      <c r="G6499" t="s">
        <v>6</v>
      </c>
      <c r="H6499">
        <v>20400</v>
      </c>
      <c r="I6499">
        <f>IF(Table3_1[[#This Row],[Status]]="Hired",1,0)</f>
        <v>1</v>
      </c>
      <c r="J6499" t="b">
        <f>OR((Table3_1[[#This Row],[Offered Salary]]&lt;$O$27),(Table3_1[[#This Row],[Offered Salary]]&gt;$O$28))</f>
        <v>0</v>
      </c>
      <c r="K6499" t="str">
        <f>IF(Table3_1[[#This Row],[Offered Salary]]&lt;$O$27,"Low",IF(Table3_1[[#This Row],[Offered Salary]]&gt;$O$28,"High",""))</f>
        <v/>
      </c>
      <c r="L6499" s="6">
        <f>((Table3_1[[#This Row],[Offered Salary]]-$O$25)/$O$26)</f>
        <v>-1.025447171496378</v>
      </c>
    </row>
    <row r="6500" spans="1:12" x14ac:dyDescent="0.3">
      <c r="A6500">
        <v>554676</v>
      </c>
      <c r="B6500" s="2">
        <v>41787</v>
      </c>
      <c r="C6500" s="3">
        <v>0.41158564814814813</v>
      </c>
      <c r="D6500" t="s">
        <v>30</v>
      </c>
      <c r="E6500" t="s">
        <v>27</v>
      </c>
      <c r="F6500" t="s">
        <v>15</v>
      </c>
      <c r="G6500" t="s">
        <v>6</v>
      </c>
      <c r="H6500">
        <v>22162</v>
      </c>
      <c r="I6500">
        <f>IF(Table3_1[[#This Row],[Status]]="Hired",1,0)</f>
        <v>0</v>
      </c>
      <c r="J6500" t="b">
        <f>OR((Table3_1[[#This Row],[Offered Salary]]&lt;$O$27),(Table3_1[[#This Row],[Offered Salary]]&gt;$O$28))</f>
        <v>0</v>
      </c>
      <c r="K6500" t="str">
        <f>IF(Table3_1[[#This Row],[Offered Salary]]&lt;$O$27,"Low",IF(Table3_1[[#This Row],[Offered Salary]]&gt;$O$28,"High",""))</f>
        <v/>
      </c>
      <c r="L6500" s="6">
        <f>((Table3_1[[#This Row],[Offered Salary]]-$O$25)/$O$26)</f>
        <v>-0.96437364555657046</v>
      </c>
    </row>
    <row r="6501" spans="1:12" x14ac:dyDescent="0.3">
      <c r="A6501">
        <v>744791</v>
      </c>
      <c r="B6501" s="2">
        <v>41802</v>
      </c>
      <c r="C6501" s="3">
        <v>0.54606481481481484</v>
      </c>
      <c r="D6501" t="s">
        <v>30</v>
      </c>
      <c r="E6501" t="s">
        <v>29</v>
      </c>
      <c r="F6501" t="s">
        <v>15</v>
      </c>
      <c r="G6501" t="s">
        <v>4</v>
      </c>
      <c r="H6501">
        <v>95835</v>
      </c>
      <c r="I6501">
        <f>IF(Table3_1[[#This Row],[Status]]="Hired",1,0)</f>
        <v>0</v>
      </c>
      <c r="J6501" t="b">
        <f>OR((Table3_1[[#This Row],[Offered Salary]]&lt;$O$27),(Table3_1[[#This Row],[Offered Salary]]&gt;$O$28))</f>
        <v>0</v>
      </c>
      <c r="K6501" t="str">
        <f>IF(Table3_1[[#This Row],[Offered Salary]]&lt;$O$27,"Low",IF(Table3_1[[#This Row],[Offered Salary]]&gt;$O$28,"High",""))</f>
        <v/>
      </c>
      <c r="L6501" s="6">
        <f>((Table3_1[[#This Row],[Offered Salary]]-$O$25)/$O$26)</f>
        <v>1.5892414943772759</v>
      </c>
    </row>
    <row r="6502" spans="1:12" x14ac:dyDescent="0.3">
      <c r="A6502">
        <v>694395</v>
      </c>
      <c r="B6502" s="2">
        <v>41802</v>
      </c>
      <c r="C6502" s="3">
        <v>0.54706018518518518</v>
      </c>
      <c r="D6502" t="s">
        <v>31</v>
      </c>
      <c r="E6502" t="s">
        <v>27</v>
      </c>
      <c r="F6502" t="s">
        <v>15</v>
      </c>
      <c r="G6502" t="s">
        <v>4</v>
      </c>
      <c r="H6502">
        <v>29981</v>
      </c>
      <c r="I6502">
        <f>IF(Table3_1[[#This Row],[Status]]="Hired",1,0)</f>
        <v>1</v>
      </c>
      <c r="J6502" t="b">
        <f>OR((Table3_1[[#This Row],[Offered Salary]]&lt;$O$27),(Table3_1[[#This Row],[Offered Salary]]&gt;$O$28))</f>
        <v>0</v>
      </c>
      <c r="K6502" t="str">
        <f>IF(Table3_1[[#This Row],[Offered Salary]]&lt;$O$27,"Low",IF(Table3_1[[#This Row],[Offered Salary]]&gt;$O$28,"High",""))</f>
        <v/>
      </c>
      <c r="L6502" s="6">
        <f>((Table3_1[[#This Row],[Offered Salary]]-$O$25)/$O$26)</f>
        <v>-0.69335554151380385</v>
      </c>
    </row>
    <row r="6503" spans="1:12" x14ac:dyDescent="0.3">
      <c r="A6503">
        <v>548288</v>
      </c>
      <c r="B6503" s="2">
        <v>41795</v>
      </c>
      <c r="C6503" s="3">
        <v>0.48802083333333335</v>
      </c>
      <c r="D6503" t="s">
        <v>31</v>
      </c>
      <c r="E6503" t="s">
        <v>27</v>
      </c>
      <c r="F6503" t="s">
        <v>12</v>
      </c>
      <c r="G6503" t="s">
        <v>10</v>
      </c>
      <c r="H6503">
        <v>46681</v>
      </c>
      <c r="I6503">
        <f>IF(Table3_1[[#This Row],[Status]]="Hired",1,0)</f>
        <v>1</v>
      </c>
      <c r="J6503" t="b">
        <f>OR((Table3_1[[#This Row],[Offered Salary]]&lt;$O$27),(Table3_1[[#This Row],[Offered Salary]]&gt;$O$28))</f>
        <v>0</v>
      </c>
      <c r="K6503" t="str">
        <f>IF(Table3_1[[#This Row],[Offered Salary]]&lt;$O$27,"Low",IF(Table3_1[[#This Row],[Offered Salary]]&gt;$O$28,"High",""))</f>
        <v/>
      </c>
      <c r="L6503" s="6">
        <f>((Table3_1[[#This Row],[Offered Salary]]-$O$25)/$O$26)</f>
        <v>-0.11450884276534466</v>
      </c>
    </row>
    <row r="6504" spans="1:12" x14ac:dyDescent="0.3">
      <c r="A6504">
        <v>96249</v>
      </c>
      <c r="B6504" s="2">
        <v>41800</v>
      </c>
      <c r="C6504" s="3">
        <v>0.33832175925925928</v>
      </c>
      <c r="D6504" t="s">
        <v>30</v>
      </c>
      <c r="E6504" t="s">
        <v>29</v>
      </c>
      <c r="F6504" t="s">
        <v>12</v>
      </c>
      <c r="G6504" t="s">
        <v>10</v>
      </c>
      <c r="H6504">
        <v>7906</v>
      </c>
      <c r="I6504">
        <f>IF(Table3_1[[#This Row],[Status]]="Hired",1,0)</f>
        <v>0</v>
      </c>
      <c r="J6504" t="b">
        <f>OR((Table3_1[[#This Row],[Offered Salary]]&lt;$O$27),(Table3_1[[#This Row],[Offered Salary]]&gt;$O$28))</f>
        <v>1</v>
      </c>
      <c r="K6504" t="str">
        <f>IF(Table3_1[[#This Row],[Offered Salary]]&lt;$O$27,"Low",IF(Table3_1[[#This Row],[Offered Salary]]&gt;$O$28,"High",""))</f>
        <v>Low</v>
      </c>
      <c r="L6504" s="6">
        <f>((Table3_1[[#This Row],[Offered Salary]]-$O$25)/$O$26)</f>
        <v>-1.4585076897097462</v>
      </c>
    </row>
    <row r="6505" spans="1:12" x14ac:dyDescent="0.3">
      <c r="A6505">
        <v>63422</v>
      </c>
      <c r="B6505" s="2">
        <v>41821</v>
      </c>
      <c r="C6505" s="3">
        <v>0.323125</v>
      </c>
      <c r="D6505" t="s">
        <v>31</v>
      </c>
      <c r="E6505" t="s">
        <v>27</v>
      </c>
      <c r="F6505" t="s">
        <v>20</v>
      </c>
      <c r="G6505" t="s">
        <v>10</v>
      </c>
      <c r="H6505">
        <v>84568</v>
      </c>
      <c r="I6505">
        <f>IF(Table3_1[[#This Row],[Status]]="Hired",1,0)</f>
        <v>1</v>
      </c>
      <c r="J6505" t="b">
        <f>OR((Table3_1[[#This Row],[Offered Salary]]&lt;$O$27),(Table3_1[[#This Row],[Offered Salary]]&gt;$O$28))</f>
        <v>0</v>
      </c>
      <c r="K6505" t="str">
        <f>IF(Table3_1[[#This Row],[Offered Salary]]&lt;$O$27,"Low",IF(Table3_1[[#This Row],[Offered Salary]]&gt;$O$28,"High",""))</f>
        <v/>
      </c>
      <c r="L6505" s="6">
        <f>((Table3_1[[#This Row],[Offered Salary]]-$O$25)/$O$26)</f>
        <v>1.1987106108563843</v>
      </c>
    </row>
    <row r="6506" spans="1:12" x14ac:dyDescent="0.3">
      <c r="A6506">
        <v>859898</v>
      </c>
      <c r="B6506" s="2">
        <v>41879</v>
      </c>
      <c r="C6506" s="3">
        <v>0.30380787037037038</v>
      </c>
      <c r="D6506" t="s">
        <v>31</v>
      </c>
      <c r="E6506" t="s">
        <v>29</v>
      </c>
      <c r="F6506" t="s">
        <v>17</v>
      </c>
      <c r="G6506" t="s">
        <v>2</v>
      </c>
      <c r="H6506">
        <v>5828</v>
      </c>
      <c r="I6506">
        <f>IF(Table3_1[[#This Row],[Status]]="Hired",1,0)</f>
        <v>1</v>
      </c>
      <c r="J6506" t="b">
        <f>OR((Table3_1[[#This Row],[Offered Salary]]&lt;$O$27),(Table3_1[[#This Row],[Offered Salary]]&gt;$O$28))</f>
        <v>1</v>
      </c>
      <c r="K6506" t="str">
        <f>IF(Table3_1[[#This Row],[Offered Salary]]&lt;$O$27,"Low",IF(Table3_1[[#This Row],[Offered Salary]]&gt;$O$28,"High",""))</f>
        <v>Low</v>
      </c>
      <c r="L6506" s="6">
        <f>((Table3_1[[#This Row],[Offered Salary]]-$O$25)/$O$26)</f>
        <v>-1.5305342430031172</v>
      </c>
    </row>
    <row r="6507" spans="1:12" x14ac:dyDescent="0.3">
      <c r="A6507">
        <v>643698</v>
      </c>
      <c r="B6507" s="2">
        <v>41823</v>
      </c>
      <c r="C6507" s="3">
        <v>0.83861111111111108</v>
      </c>
      <c r="D6507" t="s">
        <v>31</v>
      </c>
      <c r="E6507" t="s">
        <v>27</v>
      </c>
      <c r="F6507" t="s">
        <v>12</v>
      </c>
      <c r="G6507" t="s">
        <v>10</v>
      </c>
      <c r="H6507">
        <v>3720</v>
      </c>
      <c r="I6507">
        <f>IF(Table3_1[[#This Row],[Status]]="Hired",1,0)</f>
        <v>1</v>
      </c>
      <c r="J6507" t="b">
        <f>OR((Table3_1[[#This Row],[Offered Salary]]&lt;$O$27),(Table3_1[[#This Row],[Offered Salary]]&gt;$O$28))</f>
        <v>1</v>
      </c>
      <c r="K6507" t="str">
        <f>IF(Table3_1[[#This Row],[Offered Salary]]&lt;$O$27,"Low",IF(Table3_1[[#This Row],[Offered Salary]]&gt;$O$28,"High",""))</f>
        <v>Low</v>
      </c>
      <c r="L6507" s="6">
        <f>((Table3_1[[#This Row],[Offered Salary]]-$O$25)/$O$26)</f>
        <v>-1.6036006406654977</v>
      </c>
    </row>
    <row r="6508" spans="1:12" x14ac:dyDescent="0.3">
      <c r="A6508">
        <v>139170</v>
      </c>
      <c r="B6508" s="2">
        <v>41823</v>
      </c>
      <c r="C6508" s="3">
        <v>0.83891203703703698</v>
      </c>
      <c r="D6508" t="s">
        <v>31</v>
      </c>
      <c r="E6508" t="s">
        <v>27</v>
      </c>
      <c r="F6508" t="s">
        <v>12</v>
      </c>
      <c r="G6508" t="s">
        <v>10</v>
      </c>
      <c r="H6508">
        <v>34032</v>
      </c>
      <c r="I6508">
        <f>IF(Table3_1[[#This Row],[Status]]="Hired",1,0)</f>
        <v>1</v>
      </c>
      <c r="J6508" t="b">
        <f>OR((Table3_1[[#This Row],[Offered Salary]]&lt;$O$27),(Table3_1[[#This Row],[Offered Salary]]&gt;$O$28))</f>
        <v>0</v>
      </c>
      <c r="K6508" t="str">
        <f>IF(Table3_1[[#This Row],[Offered Salary]]&lt;$O$27,"Low",IF(Table3_1[[#This Row],[Offered Salary]]&gt;$O$28,"High",""))</f>
        <v/>
      </c>
      <c r="L6508" s="6">
        <f>((Table3_1[[#This Row],[Offered Salary]]-$O$25)/$O$26)</f>
        <v>-0.55294189021859375</v>
      </c>
    </row>
    <row r="6509" spans="1:12" x14ac:dyDescent="0.3">
      <c r="A6509">
        <v>633392</v>
      </c>
      <c r="B6509" s="2">
        <v>41832</v>
      </c>
      <c r="C6509" s="3">
        <v>0.68800925925925926</v>
      </c>
      <c r="D6509" t="s">
        <v>31</v>
      </c>
      <c r="E6509" t="s">
        <v>27</v>
      </c>
      <c r="F6509" t="s">
        <v>12</v>
      </c>
      <c r="G6509" t="s">
        <v>10</v>
      </c>
      <c r="H6509">
        <v>63619</v>
      </c>
      <c r="I6509">
        <f>IF(Table3_1[[#This Row],[Status]]="Hired",1,0)</f>
        <v>1</v>
      </c>
      <c r="J6509" t="b">
        <f>OR((Table3_1[[#This Row],[Offered Salary]]&lt;$O$27),(Table3_1[[#This Row],[Offered Salary]]&gt;$O$28))</f>
        <v>0</v>
      </c>
      <c r="K6509" t="str">
        <f>IF(Table3_1[[#This Row],[Offered Salary]]&lt;$O$27,"Low",IF(Table3_1[[#This Row],[Offered Salary]]&gt;$O$28,"High",""))</f>
        <v/>
      </c>
      <c r="L6509" s="6">
        <f>((Table3_1[[#This Row],[Offered Salary]]-$O$25)/$O$26)</f>
        <v>0.47258728797725424</v>
      </c>
    </row>
    <row r="6510" spans="1:12" x14ac:dyDescent="0.3">
      <c r="A6510">
        <v>122829</v>
      </c>
      <c r="B6510" s="2">
        <v>41833</v>
      </c>
      <c r="C6510" s="3">
        <v>0.43069444444444444</v>
      </c>
      <c r="D6510" t="s">
        <v>31</v>
      </c>
      <c r="E6510" t="s">
        <v>29</v>
      </c>
      <c r="F6510" t="s">
        <v>12</v>
      </c>
      <c r="G6510" t="s">
        <v>10</v>
      </c>
      <c r="H6510">
        <v>10952</v>
      </c>
      <c r="I6510">
        <f>IF(Table3_1[[#This Row],[Status]]="Hired",1,0)</f>
        <v>1</v>
      </c>
      <c r="J6510" t="b">
        <f>OR((Table3_1[[#This Row],[Offered Salary]]&lt;$O$27),(Table3_1[[#This Row],[Offered Salary]]&gt;$O$28))</f>
        <v>1</v>
      </c>
      <c r="K6510" t="str">
        <f>IF(Table3_1[[#This Row],[Offered Salary]]&lt;$O$27,"Low",IF(Table3_1[[#This Row],[Offered Salary]]&gt;$O$28,"High",""))</f>
        <v>Low</v>
      </c>
      <c r="L6510" s="6">
        <f>((Table3_1[[#This Row],[Offered Salary]]-$O$25)/$O$26)</f>
        <v>-1.3529288247763445</v>
      </c>
    </row>
    <row r="6511" spans="1:12" x14ac:dyDescent="0.3">
      <c r="A6511">
        <v>986708</v>
      </c>
      <c r="B6511" s="2">
        <v>41833</v>
      </c>
      <c r="C6511" s="3">
        <v>0.43309027777777775</v>
      </c>
      <c r="D6511" t="s">
        <v>31</v>
      </c>
      <c r="E6511" t="s">
        <v>27</v>
      </c>
      <c r="F6511" t="s">
        <v>12</v>
      </c>
      <c r="G6511" t="s">
        <v>10</v>
      </c>
      <c r="H6511">
        <v>65393</v>
      </c>
      <c r="I6511">
        <f>IF(Table3_1[[#This Row],[Status]]="Hired",1,0)</f>
        <v>1</v>
      </c>
      <c r="J6511" t="b">
        <f>OR((Table3_1[[#This Row],[Offered Salary]]&lt;$O$27),(Table3_1[[#This Row],[Offered Salary]]&gt;$O$28))</f>
        <v>0</v>
      </c>
      <c r="K6511" t="str">
        <f>IF(Table3_1[[#This Row],[Offered Salary]]&lt;$O$27,"Low",IF(Table3_1[[#This Row],[Offered Salary]]&gt;$O$28,"High",""))</f>
        <v/>
      </c>
      <c r="L6511" s="6">
        <f>((Table3_1[[#This Row],[Offered Salary]]-$O$25)/$O$26)</f>
        <v>0.53407675166466539</v>
      </c>
    </row>
    <row r="6512" spans="1:12" x14ac:dyDescent="0.3">
      <c r="A6512">
        <v>153345</v>
      </c>
      <c r="B6512" s="2">
        <v>41833</v>
      </c>
      <c r="C6512" s="3">
        <v>0.43416666666666665</v>
      </c>
      <c r="D6512" t="s">
        <v>31</v>
      </c>
      <c r="E6512" t="s">
        <v>27</v>
      </c>
      <c r="F6512" t="s">
        <v>12</v>
      </c>
      <c r="G6512" t="s">
        <v>10</v>
      </c>
      <c r="H6512">
        <v>39891</v>
      </c>
      <c r="I6512">
        <f>IF(Table3_1[[#This Row],[Status]]="Hired",1,0)</f>
        <v>1</v>
      </c>
      <c r="J6512" t="b">
        <f>OR((Table3_1[[#This Row],[Offered Salary]]&lt;$O$27),(Table3_1[[#This Row],[Offered Salary]]&gt;$O$28))</f>
        <v>0</v>
      </c>
      <c r="K6512" t="str">
        <f>IF(Table3_1[[#This Row],[Offered Salary]]&lt;$O$27,"Low",IF(Table3_1[[#This Row],[Offered Salary]]&gt;$O$28,"High",""))</f>
        <v/>
      </c>
      <c r="L6512" s="6">
        <f>((Table3_1[[#This Row],[Offered Salary]]-$O$25)/$O$26)</f>
        <v>-0.34986028495109545</v>
      </c>
    </row>
    <row r="6513" spans="1:12" x14ac:dyDescent="0.3">
      <c r="A6513">
        <v>804720</v>
      </c>
      <c r="B6513" s="2">
        <v>41812</v>
      </c>
      <c r="C6513" s="3">
        <v>0.58203703703703702</v>
      </c>
      <c r="D6513" t="s">
        <v>31</v>
      </c>
      <c r="E6513" t="s">
        <v>27</v>
      </c>
      <c r="F6513" t="s">
        <v>17</v>
      </c>
      <c r="G6513" t="s">
        <v>2</v>
      </c>
      <c r="H6513">
        <v>54083</v>
      </c>
      <c r="I6513">
        <f>IF(Table3_1[[#This Row],[Status]]="Hired",1,0)</f>
        <v>1</v>
      </c>
      <c r="J6513" t="b">
        <f>OR((Table3_1[[#This Row],[Offered Salary]]&lt;$O$27),(Table3_1[[#This Row],[Offered Salary]]&gt;$O$28))</f>
        <v>0</v>
      </c>
      <c r="K6513" t="str">
        <f>IF(Table3_1[[#This Row],[Offered Salary]]&lt;$O$27,"Low",IF(Table3_1[[#This Row],[Offered Salary]]&gt;$O$28,"High",""))</f>
        <v/>
      </c>
      <c r="L6513" s="6">
        <f>((Table3_1[[#This Row],[Offered Salary]]-$O$25)/$O$26)</f>
        <v>0.14205542454819395</v>
      </c>
    </row>
    <row r="6514" spans="1:12" x14ac:dyDescent="0.3">
      <c r="A6514">
        <v>552148</v>
      </c>
      <c r="B6514" s="2">
        <v>41815</v>
      </c>
      <c r="C6514" s="3">
        <v>4.9641203703703701E-2</v>
      </c>
      <c r="D6514" t="s">
        <v>31</v>
      </c>
      <c r="E6514" t="s">
        <v>27</v>
      </c>
      <c r="F6514" t="s">
        <v>17</v>
      </c>
      <c r="G6514" t="s">
        <v>4</v>
      </c>
      <c r="H6514">
        <v>76633</v>
      </c>
      <c r="I6514">
        <f>IF(Table3_1[[#This Row],[Status]]="Hired",1,0)</f>
        <v>1</v>
      </c>
      <c r="J6514" t="b">
        <f>OR((Table3_1[[#This Row],[Offered Salary]]&lt;$O$27),(Table3_1[[#This Row],[Offered Salary]]&gt;$O$28))</f>
        <v>0</v>
      </c>
      <c r="K6514" t="str">
        <f>IF(Table3_1[[#This Row],[Offered Salary]]&lt;$O$27,"Low",IF(Table3_1[[#This Row],[Offered Salary]]&gt;$O$28,"High",""))</f>
        <v/>
      </c>
      <c r="L6514" s="6">
        <f>((Table3_1[[#This Row],[Offered Salary]]-$O$25)/$O$26)</f>
        <v>0.92367177525344868</v>
      </c>
    </row>
    <row r="6515" spans="1:12" x14ac:dyDescent="0.3">
      <c r="A6515">
        <v>377553</v>
      </c>
      <c r="B6515" s="2">
        <v>41815</v>
      </c>
      <c r="C6515" s="3">
        <v>0.5943518518518518</v>
      </c>
      <c r="D6515" t="s">
        <v>31</v>
      </c>
      <c r="E6515" t="s">
        <v>27</v>
      </c>
      <c r="F6515" t="s">
        <v>17</v>
      </c>
      <c r="G6515" t="s">
        <v>2</v>
      </c>
      <c r="H6515">
        <v>38724</v>
      </c>
      <c r="I6515">
        <f>IF(Table3_1[[#This Row],[Status]]="Hired",1,0)</f>
        <v>1</v>
      </c>
      <c r="J6515" t="b">
        <f>OR((Table3_1[[#This Row],[Offered Salary]]&lt;$O$27),(Table3_1[[#This Row],[Offered Salary]]&gt;$O$28))</f>
        <v>0</v>
      </c>
      <c r="K6515" t="str">
        <f>IF(Table3_1[[#This Row],[Offered Salary]]&lt;$O$27,"Low",IF(Table3_1[[#This Row],[Offered Salary]]&gt;$O$28,"High",""))</f>
        <v/>
      </c>
      <c r="L6515" s="6">
        <f>((Table3_1[[#This Row],[Offered Salary]]-$O$25)/$O$26)</f>
        <v>-0.39031023090555361</v>
      </c>
    </row>
    <row r="6516" spans="1:12" x14ac:dyDescent="0.3">
      <c r="A6516">
        <v>42048</v>
      </c>
      <c r="B6516" s="2">
        <v>41788</v>
      </c>
      <c r="C6516" s="3">
        <v>0.7386342592592593</v>
      </c>
      <c r="D6516" t="s">
        <v>31</v>
      </c>
      <c r="E6516" t="s">
        <v>27</v>
      </c>
      <c r="F6516" t="s">
        <v>20</v>
      </c>
      <c r="G6516" t="s">
        <v>1</v>
      </c>
      <c r="H6516">
        <v>22471</v>
      </c>
      <c r="I6516">
        <f>IF(Table3_1[[#This Row],[Status]]="Hired",1,0)</f>
        <v>1</v>
      </c>
      <c r="J6516" t="b">
        <f>OR((Table3_1[[#This Row],[Offered Salary]]&lt;$O$27),(Table3_1[[#This Row],[Offered Salary]]&gt;$O$28))</f>
        <v>0</v>
      </c>
      <c r="K6516" t="str">
        <f>IF(Table3_1[[#This Row],[Offered Salary]]&lt;$O$27,"Low",IF(Table3_1[[#This Row],[Offered Salary]]&gt;$O$28,"High",""))</f>
        <v/>
      </c>
      <c r="L6516" s="6">
        <f>((Table3_1[[#This Row],[Offered Salary]]-$O$25)/$O$26)</f>
        <v>-0.95366324855577556</v>
      </c>
    </row>
    <row r="6517" spans="1:12" x14ac:dyDescent="0.3">
      <c r="A6517">
        <v>873584</v>
      </c>
      <c r="B6517" s="2">
        <v>41789</v>
      </c>
      <c r="C6517" s="3">
        <v>0.3112037037037037</v>
      </c>
      <c r="D6517" t="s">
        <v>30</v>
      </c>
      <c r="E6517" t="s">
        <v>27</v>
      </c>
      <c r="F6517" t="s">
        <v>17</v>
      </c>
      <c r="G6517" t="s">
        <v>10</v>
      </c>
      <c r="H6517">
        <v>60292</v>
      </c>
      <c r="I6517">
        <f>IF(Table3_1[[#This Row],[Status]]="Hired",1,0)</f>
        <v>0</v>
      </c>
      <c r="J6517" t="b">
        <f>OR((Table3_1[[#This Row],[Offered Salary]]&lt;$O$27),(Table3_1[[#This Row],[Offered Salary]]&gt;$O$28))</f>
        <v>0</v>
      </c>
      <c r="K6517" t="str">
        <f>IF(Table3_1[[#This Row],[Offered Salary]]&lt;$O$27,"Low",IF(Table3_1[[#This Row],[Offered Salary]]&gt;$O$28,"High",""))</f>
        <v/>
      </c>
      <c r="L6517" s="6">
        <f>((Table3_1[[#This Row],[Offered Salary]]-$O$25)/$O$26)</f>
        <v>0.35726854745413306</v>
      </c>
    </row>
    <row r="6518" spans="1:12" x14ac:dyDescent="0.3">
      <c r="A6518">
        <v>488044</v>
      </c>
      <c r="B6518" s="2">
        <v>41795</v>
      </c>
      <c r="C6518" s="3">
        <v>0.67413194444444446</v>
      </c>
      <c r="D6518" t="s">
        <v>31</v>
      </c>
      <c r="E6518" t="s">
        <v>27</v>
      </c>
      <c r="F6518" t="s">
        <v>12</v>
      </c>
      <c r="G6518" t="s">
        <v>2</v>
      </c>
      <c r="H6518">
        <v>55980</v>
      </c>
      <c r="I6518">
        <f>IF(Table3_1[[#This Row],[Status]]="Hired",1,0)</f>
        <v>1</v>
      </c>
      <c r="J6518" t="b">
        <f>OR((Table3_1[[#This Row],[Offered Salary]]&lt;$O$27),(Table3_1[[#This Row],[Offered Salary]]&gt;$O$28))</f>
        <v>0</v>
      </c>
      <c r="K6518" t="str">
        <f>IF(Table3_1[[#This Row],[Offered Salary]]&lt;$O$27,"Low",IF(Table3_1[[#This Row],[Offered Salary]]&gt;$O$28,"High",""))</f>
        <v/>
      </c>
      <c r="L6518" s="6">
        <f>((Table3_1[[#This Row],[Offered Salary]]-$O$25)/$O$26)</f>
        <v>0.20780825014854287</v>
      </c>
    </row>
    <row r="6519" spans="1:12" x14ac:dyDescent="0.3">
      <c r="A6519">
        <v>227171</v>
      </c>
      <c r="B6519" s="2">
        <v>41797</v>
      </c>
      <c r="C6519" s="3">
        <v>0.23549768518518518</v>
      </c>
      <c r="D6519" t="s">
        <v>30</v>
      </c>
      <c r="E6519" t="s">
        <v>29</v>
      </c>
      <c r="F6519" t="s">
        <v>12</v>
      </c>
      <c r="G6519" t="s">
        <v>2</v>
      </c>
      <c r="H6519">
        <v>27608</v>
      </c>
      <c r="I6519">
        <f>IF(Table3_1[[#This Row],[Status]]="Hired",1,0)</f>
        <v>0</v>
      </c>
      <c r="J6519" t="b">
        <f>OR((Table3_1[[#This Row],[Offered Salary]]&lt;$O$27),(Table3_1[[#This Row],[Offered Salary]]&gt;$O$28))</f>
        <v>0</v>
      </c>
      <c r="K6519" t="str">
        <f>IF(Table3_1[[#This Row],[Offered Salary]]&lt;$O$27,"Low",IF(Table3_1[[#This Row],[Offered Salary]]&gt;$O$28,"High",""))</f>
        <v/>
      </c>
      <c r="L6519" s="6">
        <f>((Table3_1[[#This Row],[Offered Salary]]-$O$25)/$O$26)</f>
        <v>-0.77560723110243224</v>
      </c>
    </row>
    <row r="6520" spans="1:12" x14ac:dyDescent="0.3">
      <c r="A6520">
        <v>139333</v>
      </c>
      <c r="B6520" s="2">
        <v>41809</v>
      </c>
      <c r="C6520" s="3">
        <v>0.77201388888888889</v>
      </c>
      <c r="D6520" t="s">
        <v>30</v>
      </c>
      <c r="E6520" t="s">
        <v>27</v>
      </c>
      <c r="F6520" t="s">
        <v>20</v>
      </c>
      <c r="G6520" t="s">
        <v>2</v>
      </c>
      <c r="H6520">
        <v>32700</v>
      </c>
      <c r="I6520">
        <f>IF(Table3_1[[#This Row],[Status]]="Hired",1,0)</f>
        <v>0</v>
      </c>
      <c r="J6520" t="b">
        <f>OR((Table3_1[[#This Row],[Offered Salary]]&lt;$O$27),(Table3_1[[#This Row],[Offered Salary]]&gt;$O$28))</f>
        <v>0</v>
      </c>
      <c r="K6520" t="str">
        <f>IF(Table3_1[[#This Row],[Offered Salary]]&lt;$O$27,"Low",IF(Table3_1[[#This Row],[Offered Salary]]&gt;$O$28,"High",""))</f>
        <v/>
      </c>
      <c r="L6520" s="6">
        <f>((Table3_1[[#This Row],[Offered Salary]]-$O$25)/$O$26)</f>
        <v>-0.59911098020260256</v>
      </c>
    </row>
    <row r="6521" spans="1:12" x14ac:dyDescent="0.3">
      <c r="A6521">
        <v>105911</v>
      </c>
      <c r="B6521" s="2">
        <v>41809</v>
      </c>
      <c r="C6521" s="3">
        <v>0.77230324074074075</v>
      </c>
      <c r="D6521" t="s">
        <v>31</v>
      </c>
      <c r="E6521" t="s">
        <v>27</v>
      </c>
      <c r="F6521" t="s">
        <v>20</v>
      </c>
      <c r="G6521" t="s">
        <v>2</v>
      </c>
      <c r="H6521">
        <v>97989</v>
      </c>
      <c r="I6521">
        <f>IF(Table3_1[[#This Row],[Status]]="Hired",1,0)</f>
        <v>1</v>
      </c>
      <c r="J6521" t="b">
        <f>OR((Table3_1[[#This Row],[Offered Salary]]&lt;$O$27),(Table3_1[[#This Row],[Offered Salary]]&gt;$O$28))</f>
        <v>0</v>
      </c>
      <c r="K6521" t="str">
        <f>IF(Table3_1[[#This Row],[Offered Salary]]&lt;$O$27,"Low",IF(Table3_1[[#This Row],[Offered Salary]]&gt;$O$28,"High",""))</f>
        <v/>
      </c>
      <c r="L6521" s="6">
        <f>((Table3_1[[#This Row],[Offered Salary]]-$O$25)/$O$26)</f>
        <v>1.663902320072137</v>
      </c>
    </row>
    <row r="6522" spans="1:12" x14ac:dyDescent="0.3">
      <c r="A6522">
        <v>541487</v>
      </c>
      <c r="B6522" s="2">
        <v>41783</v>
      </c>
      <c r="C6522" s="3">
        <v>0.3541435185185185</v>
      </c>
      <c r="D6522" t="s">
        <v>31</v>
      </c>
      <c r="E6522" t="s">
        <v>27</v>
      </c>
      <c r="F6522" t="s">
        <v>17</v>
      </c>
      <c r="G6522" t="s">
        <v>6</v>
      </c>
      <c r="H6522">
        <v>55349</v>
      </c>
      <c r="I6522">
        <f>IF(Table3_1[[#This Row],[Status]]="Hired",1,0)</f>
        <v>1</v>
      </c>
      <c r="J6522" t="b">
        <f>OR((Table3_1[[#This Row],[Offered Salary]]&lt;$O$27),(Table3_1[[#This Row],[Offered Salary]]&gt;$O$28))</f>
        <v>0</v>
      </c>
      <c r="K6522" t="str">
        <f>IF(Table3_1[[#This Row],[Offered Salary]]&lt;$O$27,"Low",IF(Table3_1[[#This Row],[Offered Salary]]&gt;$O$28,"High",""))</f>
        <v/>
      </c>
      <c r="L6522" s="6">
        <f>((Table3_1[[#This Row],[Offered Salary]]-$O$25)/$O$26)</f>
        <v>0.18593685692038253</v>
      </c>
    </row>
    <row r="6523" spans="1:12" x14ac:dyDescent="0.3">
      <c r="A6523">
        <v>598820</v>
      </c>
      <c r="B6523" s="2">
        <v>41783</v>
      </c>
      <c r="C6523" s="3">
        <v>0.35475694444444444</v>
      </c>
      <c r="D6523" t="s">
        <v>31</v>
      </c>
      <c r="E6523" t="s">
        <v>27</v>
      </c>
      <c r="F6523" t="s">
        <v>17</v>
      </c>
      <c r="G6523" t="s">
        <v>6</v>
      </c>
      <c r="H6523">
        <v>6160</v>
      </c>
      <c r="I6523">
        <f>IF(Table3_1[[#This Row],[Status]]="Hired",1,0)</f>
        <v>1</v>
      </c>
      <c r="J6523" t="b">
        <f>OR((Table3_1[[#This Row],[Offered Salary]]&lt;$O$27),(Table3_1[[#This Row],[Offered Salary]]&gt;$O$28))</f>
        <v>1</v>
      </c>
      <c r="K6523" t="str">
        <f>IF(Table3_1[[#This Row],[Offered Salary]]&lt;$O$27,"Low",IF(Table3_1[[#This Row],[Offered Salary]]&gt;$O$28,"High",""))</f>
        <v>Low</v>
      </c>
      <c r="L6523" s="6">
        <f>((Table3_1[[#This Row],[Offered Salary]]-$O$25)/$O$26)</f>
        <v>-1.5190266319860821</v>
      </c>
    </row>
    <row r="6524" spans="1:12" x14ac:dyDescent="0.3">
      <c r="A6524">
        <v>573243</v>
      </c>
      <c r="B6524" s="2">
        <v>41783</v>
      </c>
      <c r="C6524" s="3">
        <v>0.35421296296296295</v>
      </c>
      <c r="D6524" t="s">
        <v>31</v>
      </c>
      <c r="E6524" t="s">
        <v>28</v>
      </c>
      <c r="F6524" t="s">
        <v>17</v>
      </c>
      <c r="G6524" t="s">
        <v>6</v>
      </c>
      <c r="H6524">
        <v>31096</v>
      </c>
      <c r="I6524">
        <f>IF(Table3_1[[#This Row],[Status]]="Hired",1,0)</f>
        <v>1</v>
      </c>
      <c r="J6524" t="b">
        <f>OR((Table3_1[[#This Row],[Offered Salary]]&lt;$O$27),(Table3_1[[#This Row],[Offered Salary]]&gt;$O$28))</f>
        <v>0</v>
      </c>
      <c r="K6524" t="str">
        <f>IF(Table3_1[[#This Row],[Offered Salary]]&lt;$O$27,"Low",IF(Table3_1[[#This Row],[Offered Salary]]&gt;$O$28,"High",""))</f>
        <v/>
      </c>
      <c r="L6524" s="6">
        <f>((Table3_1[[#This Row],[Offered Salary]]-$O$25)/$O$26)</f>
        <v>-0.65470799246562827</v>
      </c>
    </row>
    <row r="6525" spans="1:12" x14ac:dyDescent="0.3">
      <c r="A6525">
        <v>58738</v>
      </c>
      <c r="B6525" s="2">
        <v>41817</v>
      </c>
      <c r="C6525" s="3">
        <v>0.74086805555555557</v>
      </c>
      <c r="D6525" t="s">
        <v>31</v>
      </c>
      <c r="E6525" t="s">
        <v>27</v>
      </c>
      <c r="F6525" t="s">
        <v>17</v>
      </c>
      <c r="G6525" t="s">
        <v>2</v>
      </c>
      <c r="H6525">
        <v>88127</v>
      </c>
      <c r="I6525">
        <f>IF(Table3_1[[#This Row],[Status]]="Hired",1,0)</f>
        <v>1</v>
      </c>
      <c r="J6525" t="b">
        <f>OR((Table3_1[[#This Row],[Offered Salary]]&lt;$O$27),(Table3_1[[#This Row],[Offered Salary]]&gt;$O$28))</f>
        <v>0</v>
      </c>
      <c r="K6525" t="str">
        <f>IF(Table3_1[[#This Row],[Offered Salary]]&lt;$O$27,"Low",IF(Table3_1[[#This Row],[Offered Salary]]&gt;$O$28,"High",""))</f>
        <v/>
      </c>
      <c r="L6525" s="6">
        <f>((Table3_1[[#This Row],[Offered Salary]]-$O$25)/$O$26)</f>
        <v>1.3220708144998432</v>
      </c>
    </row>
    <row r="6526" spans="1:12" x14ac:dyDescent="0.3">
      <c r="A6526">
        <v>180462</v>
      </c>
      <c r="B6526" s="2">
        <v>41817</v>
      </c>
      <c r="C6526" s="3">
        <v>0.7412037037037037</v>
      </c>
      <c r="D6526" t="s">
        <v>31</v>
      </c>
      <c r="E6526" t="s">
        <v>27</v>
      </c>
      <c r="F6526" t="s">
        <v>17</v>
      </c>
      <c r="G6526" t="s">
        <v>2</v>
      </c>
      <c r="H6526">
        <v>26653</v>
      </c>
      <c r="I6526">
        <f>IF(Table3_1[[#This Row],[Status]]="Hired",1,0)</f>
        <v>1</v>
      </c>
      <c r="J6526" t="b">
        <f>OR((Table3_1[[#This Row],[Offered Salary]]&lt;$O$27),(Table3_1[[#This Row],[Offered Salary]]&gt;$O$28))</f>
        <v>0</v>
      </c>
      <c r="K6526" t="str">
        <f>IF(Table3_1[[#This Row],[Offered Salary]]&lt;$O$27,"Low",IF(Table3_1[[#This Row],[Offered Salary]]&gt;$O$28,"High",""))</f>
        <v/>
      </c>
      <c r="L6526" s="6">
        <f>((Table3_1[[#This Row],[Offered Salary]]-$O$25)/$O$26)</f>
        <v>-0.80870894351589195</v>
      </c>
    </row>
    <row r="6527" spans="1:12" x14ac:dyDescent="0.3">
      <c r="A6527">
        <v>78171</v>
      </c>
      <c r="B6527" s="2">
        <v>41817</v>
      </c>
      <c r="C6527" s="3">
        <v>0.7418865740740741</v>
      </c>
      <c r="D6527" t="s">
        <v>31</v>
      </c>
      <c r="E6527" t="s">
        <v>27</v>
      </c>
      <c r="F6527" t="s">
        <v>17</v>
      </c>
      <c r="G6527" t="s">
        <v>2</v>
      </c>
      <c r="H6527">
        <v>50528</v>
      </c>
      <c r="I6527">
        <f>IF(Table3_1[[#This Row],[Status]]="Hired",1,0)</f>
        <v>1</v>
      </c>
      <c r="J6527" t="b">
        <f>OR((Table3_1[[#This Row],[Offered Salary]]&lt;$O$27),(Table3_1[[#This Row],[Offered Salary]]&gt;$O$28))</f>
        <v>0</v>
      </c>
      <c r="K6527" t="str">
        <f>IF(Table3_1[[#This Row],[Offered Salary]]&lt;$O$27,"Low",IF(Table3_1[[#This Row],[Offered Salary]]&gt;$O$28,"High",""))</f>
        <v/>
      </c>
      <c r="L6527" s="6">
        <f>((Table3_1[[#This Row],[Offered Salary]]-$O$25)/$O$26)</f>
        <v>1.8833866820602785E-2</v>
      </c>
    </row>
    <row r="6528" spans="1:12" x14ac:dyDescent="0.3">
      <c r="A6528">
        <v>98812</v>
      </c>
      <c r="B6528" s="2">
        <v>41831</v>
      </c>
      <c r="C6528" s="3">
        <v>0.61576388888888889</v>
      </c>
      <c r="D6528" t="s">
        <v>31</v>
      </c>
      <c r="E6528" t="s">
        <v>27</v>
      </c>
      <c r="F6528" t="s">
        <v>17</v>
      </c>
      <c r="G6528" t="s">
        <v>8</v>
      </c>
      <c r="H6528">
        <v>33374</v>
      </c>
      <c r="I6528">
        <f>IF(Table3_1[[#This Row],[Status]]="Hired",1,0)</f>
        <v>1</v>
      </c>
      <c r="J6528" t="b">
        <f>OR((Table3_1[[#This Row],[Offered Salary]]&lt;$O$27),(Table3_1[[#This Row],[Offered Salary]]&gt;$O$28))</f>
        <v>0</v>
      </c>
      <c r="K6528" t="str">
        <f>IF(Table3_1[[#This Row],[Offered Salary]]&lt;$O$27,"Low",IF(Table3_1[[#This Row],[Offered Salary]]&gt;$O$28,"High",""))</f>
        <v/>
      </c>
      <c r="L6528" s="6">
        <f>((Table3_1[[#This Row],[Offered Salary]]-$O$25)/$O$26)</f>
        <v>-0.5757491433788624</v>
      </c>
    </row>
    <row r="6529" spans="1:12" x14ac:dyDescent="0.3">
      <c r="A6529">
        <v>229281</v>
      </c>
      <c r="B6529" s="2">
        <v>41835</v>
      </c>
      <c r="C6529" s="3">
        <v>0.36031249999999998</v>
      </c>
      <c r="D6529" t="s">
        <v>31</v>
      </c>
      <c r="E6529" t="s">
        <v>27</v>
      </c>
      <c r="F6529" t="s">
        <v>17</v>
      </c>
      <c r="G6529" t="s">
        <v>8</v>
      </c>
      <c r="H6529">
        <v>92128</v>
      </c>
      <c r="I6529">
        <f>IF(Table3_1[[#This Row],[Status]]="Hired",1,0)</f>
        <v>1</v>
      </c>
      <c r="J6529" t="b">
        <f>OR((Table3_1[[#This Row],[Offered Salary]]&lt;$O$27),(Table3_1[[#This Row],[Offered Salary]]&gt;$O$28))</f>
        <v>0</v>
      </c>
      <c r="K6529" t="str">
        <f>IF(Table3_1[[#This Row],[Offered Salary]]&lt;$O$27,"Low",IF(Table3_1[[#This Row],[Offered Salary]]&gt;$O$28,"High",""))</f>
        <v/>
      </c>
      <c r="L6529" s="6">
        <f>((Table3_1[[#This Row],[Offered Salary]]-$O$25)/$O$26)</f>
        <v>1.4607513918467045</v>
      </c>
    </row>
    <row r="6530" spans="1:12" x14ac:dyDescent="0.3">
      <c r="A6530">
        <v>605724</v>
      </c>
      <c r="B6530" s="2">
        <v>41835</v>
      </c>
      <c r="C6530" s="3">
        <v>0.36158564814814814</v>
      </c>
      <c r="D6530" t="s">
        <v>31</v>
      </c>
      <c r="E6530" t="s">
        <v>29</v>
      </c>
      <c r="F6530" t="s">
        <v>17</v>
      </c>
      <c r="G6530" t="s">
        <v>8</v>
      </c>
      <c r="H6530">
        <v>45685</v>
      </c>
      <c r="I6530">
        <f>IF(Table3_1[[#This Row],[Status]]="Hired",1,0)</f>
        <v>1</v>
      </c>
      <c r="J6530" t="b">
        <f>OR((Table3_1[[#This Row],[Offered Salary]]&lt;$O$27),(Table3_1[[#This Row],[Offered Salary]]&gt;$O$28))</f>
        <v>0</v>
      </c>
      <c r="K6530" t="str">
        <f>IF(Table3_1[[#This Row],[Offered Salary]]&lt;$O$27,"Low",IF(Table3_1[[#This Row],[Offered Salary]]&gt;$O$28,"High",""))</f>
        <v/>
      </c>
      <c r="L6530" s="6">
        <f>((Table3_1[[#This Row],[Offered Salary]]-$O$25)/$O$26)</f>
        <v>-0.14903167581645038</v>
      </c>
    </row>
    <row r="6531" spans="1:12" x14ac:dyDescent="0.3">
      <c r="A6531">
        <v>850187</v>
      </c>
      <c r="B6531" s="2">
        <v>41824</v>
      </c>
      <c r="C6531" s="3">
        <v>0.57496527777777773</v>
      </c>
      <c r="D6531" t="s">
        <v>31</v>
      </c>
      <c r="E6531" t="s">
        <v>29</v>
      </c>
      <c r="F6531" t="s">
        <v>17</v>
      </c>
      <c r="G6531" t="s">
        <v>10</v>
      </c>
      <c r="H6531">
        <v>51950</v>
      </c>
      <c r="I6531">
        <f>IF(Table3_1[[#This Row],[Status]]="Hired",1,0)</f>
        <v>1</v>
      </c>
      <c r="J6531" t="b">
        <f>OR((Table3_1[[#This Row],[Offered Salary]]&lt;$O$27),(Table3_1[[#This Row],[Offered Salary]]&gt;$O$28))</f>
        <v>0</v>
      </c>
      <c r="K6531" t="str">
        <f>IF(Table3_1[[#This Row],[Offered Salary]]&lt;$O$27,"Low",IF(Table3_1[[#This Row],[Offered Salary]]&gt;$O$28,"High",""))</f>
        <v/>
      </c>
      <c r="L6531" s="6">
        <f>((Table3_1[[#This Row],[Offered Salary]]-$O$25)/$O$26)</f>
        <v>6.8122489911639245E-2</v>
      </c>
    </row>
    <row r="6532" spans="1:12" x14ac:dyDescent="0.3">
      <c r="A6532">
        <v>383151</v>
      </c>
      <c r="B6532" s="2">
        <v>41810</v>
      </c>
      <c r="C6532" s="3">
        <v>0.63826388888888885</v>
      </c>
      <c r="D6532" t="s">
        <v>30</v>
      </c>
      <c r="E6532" t="s">
        <v>29</v>
      </c>
      <c r="F6532" t="s">
        <v>17</v>
      </c>
      <c r="G6532" t="s">
        <v>4</v>
      </c>
      <c r="H6532">
        <v>10720</v>
      </c>
      <c r="I6532">
        <f>IF(Table3_1[[#This Row],[Status]]="Hired",1,0)</f>
        <v>0</v>
      </c>
      <c r="J6532" t="b">
        <f>OR((Table3_1[[#This Row],[Offered Salary]]&lt;$O$27),(Table3_1[[#This Row],[Offered Salary]]&gt;$O$28))</f>
        <v>1</v>
      </c>
      <c r="K6532" t="str">
        <f>IF(Table3_1[[#This Row],[Offered Salary]]&lt;$O$27,"Low",IF(Table3_1[[#This Row],[Offered Salary]]&gt;$O$28,"High",""))</f>
        <v>Low</v>
      </c>
      <c r="L6532" s="6">
        <f>((Table3_1[[#This Row],[Offered Salary]]-$O$25)/$O$26)</f>
        <v>-1.3609702878966825</v>
      </c>
    </row>
    <row r="6533" spans="1:12" x14ac:dyDescent="0.3">
      <c r="A6533">
        <v>754910</v>
      </c>
      <c r="B6533" s="2">
        <v>41831</v>
      </c>
      <c r="C6533" s="3">
        <v>0.3634027777777778</v>
      </c>
      <c r="D6533" t="s">
        <v>31</v>
      </c>
      <c r="E6533" t="s">
        <v>27</v>
      </c>
      <c r="F6533" t="s">
        <v>15</v>
      </c>
      <c r="G6533" t="s">
        <v>5</v>
      </c>
      <c r="H6533">
        <v>52785</v>
      </c>
      <c r="I6533">
        <f>IF(Table3_1[[#This Row],[Status]]="Hired",1,0)</f>
        <v>1</v>
      </c>
      <c r="J6533" t="b">
        <f>OR((Table3_1[[#This Row],[Offered Salary]]&lt;$O$27),(Table3_1[[#This Row],[Offered Salary]]&gt;$O$28))</f>
        <v>0</v>
      </c>
      <c r="K6533" t="str">
        <f>IF(Table3_1[[#This Row],[Offered Salary]]&lt;$O$27,"Low",IF(Table3_1[[#This Row],[Offered Salary]]&gt;$O$28,"High",""))</f>
        <v/>
      </c>
      <c r="L6533" s="6">
        <f>((Table3_1[[#This Row],[Offered Salary]]-$O$25)/$O$26)</f>
        <v>9.7064824849062203E-2</v>
      </c>
    </row>
    <row r="6534" spans="1:12" x14ac:dyDescent="0.3">
      <c r="A6534">
        <v>810502</v>
      </c>
      <c r="B6534" s="2">
        <v>41837</v>
      </c>
      <c r="C6534" s="3">
        <v>0.51804398148148145</v>
      </c>
      <c r="D6534" t="s">
        <v>30</v>
      </c>
      <c r="E6534" t="s">
        <v>27</v>
      </c>
      <c r="F6534" t="s">
        <v>15</v>
      </c>
      <c r="G6534" t="s">
        <v>5</v>
      </c>
      <c r="H6534">
        <v>4581</v>
      </c>
      <c r="I6534">
        <f>IF(Table3_1[[#This Row],[Status]]="Hired",1,0)</f>
        <v>0</v>
      </c>
      <c r="J6534" t="b">
        <f>OR((Table3_1[[#This Row],[Offered Salary]]&lt;$O$27),(Table3_1[[#This Row],[Offered Salary]]&gt;$O$28))</f>
        <v>1</v>
      </c>
      <c r="K6534" t="str">
        <f>IF(Table3_1[[#This Row],[Offered Salary]]&lt;$O$27,"Low",IF(Table3_1[[#This Row],[Offered Salary]]&gt;$O$28,"High",""))</f>
        <v>Low</v>
      </c>
      <c r="L6534" s="6">
        <f>((Table3_1[[#This Row],[Offered Salary]]-$O$25)/$O$26)</f>
        <v>-1.5737571072749335</v>
      </c>
    </row>
    <row r="6535" spans="1:12" x14ac:dyDescent="0.3">
      <c r="A6535">
        <v>139791</v>
      </c>
      <c r="B6535" s="2">
        <v>41837</v>
      </c>
      <c r="C6535" s="3">
        <v>0.5184375</v>
      </c>
      <c r="D6535" t="s">
        <v>31</v>
      </c>
      <c r="E6535" t="s">
        <v>27</v>
      </c>
      <c r="F6535" t="s">
        <v>15</v>
      </c>
      <c r="G6535" t="s">
        <v>5</v>
      </c>
      <c r="H6535">
        <v>2054</v>
      </c>
      <c r="I6535">
        <f>IF(Table3_1[[#This Row],[Status]]="Hired",1,0)</f>
        <v>1</v>
      </c>
      <c r="J6535" t="b">
        <f>OR((Table3_1[[#This Row],[Offered Salary]]&lt;$O$27),(Table3_1[[#This Row],[Offered Salary]]&gt;$O$28))</f>
        <v>1</v>
      </c>
      <c r="K6535" t="str">
        <f>IF(Table3_1[[#This Row],[Offered Salary]]&lt;$O$27,"Low",IF(Table3_1[[#This Row],[Offered Salary]]&gt;$O$28,"High",""))</f>
        <v>Low</v>
      </c>
      <c r="L6535" s="6">
        <f>((Table3_1[[#This Row],[Offered Salary]]-$O$25)/$O$26)</f>
        <v>-1.6613466646244757</v>
      </c>
    </row>
    <row r="6536" spans="1:12" x14ac:dyDescent="0.3">
      <c r="A6536">
        <v>947700</v>
      </c>
      <c r="B6536" s="2">
        <v>41837</v>
      </c>
      <c r="C6536" s="3">
        <v>0.51996527777777779</v>
      </c>
      <c r="D6536" t="s">
        <v>30</v>
      </c>
      <c r="E6536" t="s">
        <v>29</v>
      </c>
      <c r="F6536" t="s">
        <v>15</v>
      </c>
      <c r="G6536" t="s">
        <v>5</v>
      </c>
      <c r="H6536">
        <v>67723</v>
      </c>
      <c r="I6536">
        <f>IF(Table3_1[[#This Row],[Status]]="Hired",1,0)</f>
        <v>0</v>
      </c>
      <c r="J6536" t="b">
        <f>OR((Table3_1[[#This Row],[Offered Salary]]&lt;$O$27),(Table3_1[[#This Row],[Offered Salary]]&gt;$O$28))</f>
        <v>0</v>
      </c>
      <c r="K6536" t="str">
        <f>IF(Table3_1[[#This Row],[Offered Salary]]&lt;$O$27,"Low",IF(Table3_1[[#This Row],[Offered Salary]]&gt;$O$28,"High",""))</f>
        <v/>
      </c>
      <c r="L6536" s="6">
        <f>((Table3_1[[#This Row],[Offered Salary]]-$O$25)/$O$26)</f>
        <v>0.61483799765771385</v>
      </c>
    </row>
    <row r="6537" spans="1:12" x14ac:dyDescent="0.3">
      <c r="A6537">
        <v>387882</v>
      </c>
      <c r="B6537" s="2">
        <v>41846</v>
      </c>
      <c r="C6537" s="3">
        <v>0.57034722222222223</v>
      </c>
      <c r="D6537" t="s">
        <v>30</v>
      </c>
      <c r="E6537" t="s">
        <v>27</v>
      </c>
      <c r="F6537" t="s">
        <v>15</v>
      </c>
      <c r="G6537" t="s">
        <v>5</v>
      </c>
      <c r="H6537">
        <v>45682</v>
      </c>
      <c r="I6537">
        <f>IF(Table3_1[[#This Row],[Status]]="Hired",1,0)</f>
        <v>0</v>
      </c>
      <c r="J6537" t="b">
        <f>OR((Table3_1[[#This Row],[Offered Salary]]&lt;$O$27),(Table3_1[[#This Row],[Offered Salary]]&gt;$O$28))</f>
        <v>0</v>
      </c>
      <c r="K6537" t="str">
        <f>IF(Table3_1[[#This Row],[Offered Salary]]&lt;$O$27,"Low",IF(Table3_1[[#This Row],[Offered Salary]]&gt;$O$28,"High",""))</f>
        <v/>
      </c>
      <c r="L6537" s="6">
        <f>((Table3_1[[#This Row],[Offered Salary]]-$O$25)/$O$26)</f>
        <v>-0.14913566025335129</v>
      </c>
    </row>
    <row r="6538" spans="1:12" x14ac:dyDescent="0.3">
      <c r="A6538">
        <v>868702</v>
      </c>
      <c r="B6538" s="2">
        <v>41797</v>
      </c>
      <c r="C6538" s="3">
        <v>0.46005787037037038</v>
      </c>
      <c r="D6538" t="s">
        <v>31</v>
      </c>
      <c r="E6538" t="s">
        <v>27</v>
      </c>
      <c r="F6538" t="s">
        <v>17</v>
      </c>
      <c r="G6538" t="s">
        <v>8</v>
      </c>
      <c r="H6538">
        <v>97360</v>
      </c>
      <c r="I6538">
        <f>IF(Table3_1[[#This Row],[Status]]="Hired",1,0)</f>
        <v>1</v>
      </c>
      <c r="J6538" t="b">
        <f>OR((Table3_1[[#This Row],[Offered Salary]]&lt;$O$27),(Table3_1[[#This Row],[Offered Salary]]&gt;$O$28))</f>
        <v>0</v>
      </c>
      <c r="K6538" t="str">
        <f>IF(Table3_1[[#This Row],[Offered Salary]]&lt;$O$27,"Low",IF(Table3_1[[#This Row],[Offered Salary]]&gt;$O$28,"High",""))</f>
        <v/>
      </c>
      <c r="L6538" s="6">
        <f>((Table3_1[[#This Row],[Offered Salary]]-$O$25)/$O$26)</f>
        <v>1.6421002498019106</v>
      </c>
    </row>
    <row r="6539" spans="1:12" x14ac:dyDescent="0.3">
      <c r="A6539">
        <v>377101</v>
      </c>
      <c r="B6539" s="2">
        <v>41810</v>
      </c>
      <c r="C6539" s="3">
        <v>0.70510416666666664</v>
      </c>
      <c r="D6539" t="s">
        <v>31</v>
      </c>
      <c r="E6539" t="s">
        <v>27</v>
      </c>
      <c r="F6539" t="s">
        <v>17</v>
      </c>
      <c r="G6539" t="s">
        <v>5</v>
      </c>
      <c r="H6539">
        <v>62901</v>
      </c>
      <c r="I6539">
        <f>IF(Table3_1[[#This Row],[Status]]="Hired",1,0)</f>
        <v>1</v>
      </c>
      <c r="J6539" t="b">
        <f>OR((Table3_1[[#This Row],[Offered Salary]]&lt;$O$27),(Table3_1[[#This Row],[Offered Salary]]&gt;$O$28))</f>
        <v>0</v>
      </c>
      <c r="K6539" t="str">
        <f>IF(Table3_1[[#This Row],[Offered Salary]]&lt;$O$27,"Low",IF(Table3_1[[#This Row],[Offered Salary]]&gt;$O$28,"High",""))</f>
        <v/>
      </c>
      <c r="L6539" s="6">
        <f>((Table3_1[[#This Row],[Offered Salary]]-$O$25)/$O$26)</f>
        <v>0.44770034607896719</v>
      </c>
    </row>
    <row r="6540" spans="1:12" x14ac:dyDescent="0.3">
      <c r="A6540">
        <v>189306</v>
      </c>
      <c r="B6540" s="2">
        <v>41837</v>
      </c>
      <c r="C6540" s="3">
        <v>0.82578703703703704</v>
      </c>
      <c r="D6540" t="s">
        <v>30</v>
      </c>
      <c r="E6540" t="s">
        <v>27</v>
      </c>
      <c r="F6540" t="s">
        <v>20</v>
      </c>
      <c r="G6540" t="s">
        <v>4</v>
      </c>
      <c r="H6540">
        <v>75037</v>
      </c>
      <c r="I6540">
        <f>IF(Table3_1[[#This Row],[Status]]="Hired",1,0)</f>
        <v>0</v>
      </c>
      <c r="J6540" t="b">
        <f>OR((Table3_1[[#This Row],[Offered Salary]]&lt;$O$27),(Table3_1[[#This Row],[Offered Salary]]&gt;$O$28))</f>
        <v>0</v>
      </c>
      <c r="K6540" t="str">
        <f>IF(Table3_1[[#This Row],[Offered Salary]]&lt;$O$27,"Low",IF(Table3_1[[#This Row],[Offered Salary]]&gt;$O$28,"High",""))</f>
        <v/>
      </c>
      <c r="L6540" s="6">
        <f>((Table3_1[[#This Row],[Offered Salary]]-$O$25)/$O$26)</f>
        <v>0.86835205482215883</v>
      </c>
    </row>
    <row r="6541" spans="1:12" x14ac:dyDescent="0.3">
      <c r="A6541">
        <v>735490</v>
      </c>
      <c r="B6541" s="2">
        <v>41842</v>
      </c>
      <c r="C6541" s="3">
        <v>0.54712962962962963</v>
      </c>
      <c r="D6541" t="s">
        <v>31</v>
      </c>
      <c r="E6541" t="s">
        <v>27</v>
      </c>
      <c r="F6541" t="s">
        <v>20</v>
      </c>
      <c r="G6541" t="s">
        <v>4</v>
      </c>
      <c r="H6541">
        <v>26928</v>
      </c>
      <c r="I6541">
        <f>IF(Table3_1[[#This Row],[Status]]="Hired",1,0)</f>
        <v>1</v>
      </c>
      <c r="J6541" t="b">
        <f>OR((Table3_1[[#This Row],[Offered Salary]]&lt;$O$27),(Table3_1[[#This Row],[Offered Salary]]&gt;$O$28))</f>
        <v>0</v>
      </c>
      <c r="K6541" t="str">
        <f>IF(Table3_1[[#This Row],[Offered Salary]]&lt;$O$27,"Low",IF(Table3_1[[#This Row],[Offered Salary]]&gt;$O$28,"High",""))</f>
        <v/>
      </c>
      <c r="L6541" s="6">
        <f>((Table3_1[[#This Row],[Offered Salary]]-$O$25)/$O$26)</f>
        <v>-0.79917703679997421</v>
      </c>
    </row>
    <row r="6542" spans="1:12" x14ac:dyDescent="0.3">
      <c r="A6542">
        <v>303254</v>
      </c>
      <c r="B6542" s="2">
        <v>41842</v>
      </c>
      <c r="C6542" s="3">
        <v>0.54748842592592595</v>
      </c>
      <c r="D6542" t="s">
        <v>31</v>
      </c>
      <c r="E6542" t="s">
        <v>29</v>
      </c>
      <c r="F6542" t="s">
        <v>20</v>
      </c>
      <c r="G6542" t="s">
        <v>4</v>
      </c>
      <c r="H6542">
        <v>24335</v>
      </c>
      <c r="I6542">
        <f>IF(Table3_1[[#This Row],[Status]]="Hired",1,0)</f>
        <v>1</v>
      </c>
      <c r="J6542" t="b">
        <f>OR((Table3_1[[#This Row],[Offered Salary]]&lt;$O$27),(Table3_1[[#This Row],[Offered Salary]]&gt;$O$28))</f>
        <v>0</v>
      </c>
      <c r="K6542" t="str">
        <f>IF(Table3_1[[#This Row],[Offered Salary]]&lt;$O$27,"Low",IF(Table3_1[[#This Row],[Offered Salary]]&gt;$O$28,"High",""))</f>
        <v/>
      </c>
      <c r="L6542" s="6">
        <f>((Table3_1[[#This Row],[Offered Salary]]-$O$25)/$O$26)</f>
        <v>-0.88905425176133679</v>
      </c>
    </row>
    <row r="6543" spans="1:12" x14ac:dyDescent="0.3">
      <c r="A6543">
        <v>763925</v>
      </c>
      <c r="B6543" s="2">
        <v>41852</v>
      </c>
      <c r="C6543" s="3">
        <v>0.58464120370370365</v>
      </c>
      <c r="D6543" t="s">
        <v>31</v>
      </c>
      <c r="E6543" t="s">
        <v>27</v>
      </c>
      <c r="F6543" t="s">
        <v>20</v>
      </c>
      <c r="G6543" t="s">
        <v>4</v>
      </c>
      <c r="H6543">
        <v>48477</v>
      </c>
      <c r="I6543">
        <f>IF(Table3_1[[#This Row],[Status]]="Hired",1,0)</f>
        <v>1</v>
      </c>
      <c r="J6543" t="b">
        <f>OR((Table3_1[[#This Row],[Offered Salary]]&lt;$O$27),(Table3_1[[#This Row],[Offered Salary]]&gt;$O$28))</f>
        <v>0</v>
      </c>
      <c r="K6543" t="str">
        <f>IF(Table3_1[[#This Row],[Offered Salary]]&lt;$O$27,"Low",IF(Table3_1[[#This Row],[Offered Salary]]&gt;$O$28,"High",""))</f>
        <v/>
      </c>
      <c r="L6543" s="6">
        <f>((Table3_1[[#This Row],[Offered Salary]]-$O$25)/$O$26)</f>
        <v>-5.2256826540660078E-2</v>
      </c>
    </row>
    <row r="6544" spans="1:12" x14ac:dyDescent="0.3">
      <c r="A6544">
        <v>635420</v>
      </c>
      <c r="B6544" s="2">
        <v>41852</v>
      </c>
      <c r="C6544" s="3">
        <v>0.58491898148148147</v>
      </c>
      <c r="D6544" t="s">
        <v>31</v>
      </c>
      <c r="E6544" t="s">
        <v>27</v>
      </c>
      <c r="F6544" t="s">
        <v>20</v>
      </c>
      <c r="G6544" t="s">
        <v>4</v>
      </c>
      <c r="H6544">
        <v>19213</v>
      </c>
      <c r="I6544">
        <f>IF(Table3_1[[#This Row],[Status]]="Hired",1,0)</f>
        <v>1</v>
      </c>
      <c r="J6544" t="b">
        <f>OR((Table3_1[[#This Row],[Offered Salary]]&lt;$O$27),(Table3_1[[#This Row],[Offered Salary]]&gt;$O$28))</f>
        <v>0</v>
      </c>
      <c r="K6544" t="str">
        <f>IF(Table3_1[[#This Row],[Offered Salary]]&lt;$O$27,"Low",IF(Table3_1[[#This Row],[Offered Salary]]&gt;$O$28,"High",""))</f>
        <v/>
      </c>
      <c r="L6544" s="6">
        <f>((Table3_1[[#This Row],[Offered Salary]]-$O$25)/$O$26)</f>
        <v>-1.0665903470301756</v>
      </c>
    </row>
    <row r="6545" spans="1:12" x14ac:dyDescent="0.3">
      <c r="A6545">
        <v>158853</v>
      </c>
      <c r="B6545" s="2">
        <v>41852</v>
      </c>
      <c r="C6545" s="3">
        <v>0.58521990740740737</v>
      </c>
      <c r="D6545" t="s">
        <v>31</v>
      </c>
      <c r="E6545" t="s">
        <v>27</v>
      </c>
      <c r="F6545" t="s">
        <v>20</v>
      </c>
      <c r="G6545" t="s">
        <v>4</v>
      </c>
      <c r="H6545">
        <v>59832</v>
      </c>
      <c r="I6545">
        <f>IF(Table3_1[[#This Row],[Status]]="Hired",1,0)</f>
        <v>1</v>
      </c>
      <c r="J6545" t="b">
        <f>OR((Table3_1[[#This Row],[Offered Salary]]&lt;$O$27),(Table3_1[[#This Row],[Offered Salary]]&gt;$O$28))</f>
        <v>0</v>
      </c>
      <c r="K6545" t="str">
        <f>IF(Table3_1[[#This Row],[Offered Salary]]&lt;$O$27,"Low",IF(Table3_1[[#This Row],[Offered Salary]]&gt;$O$28,"High",""))</f>
        <v/>
      </c>
      <c r="L6545" s="6">
        <f>((Table3_1[[#This Row],[Offered Salary]]-$O$25)/$O$26)</f>
        <v>0.34132426712932518</v>
      </c>
    </row>
    <row r="6546" spans="1:12" x14ac:dyDescent="0.3">
      <c r="A6546">
        <v>640143</v>
      </c>
      <c r="B6546" s="2">
        <v>41852</v>
      </c>
      <c r="C6546" s="3">
        <v>0.58741898148148153</v>
      </c>
      <c r="D6546" t="s">
        <v>31</v>
      </c>
      <c r="E6546" t="s">
        <v>27</v>
      </c>
      <c r="F6546" t="s">
        <v>20</v>
      </c>
      <c r="G6546" t="s">
        <v>4</v>
      </c>
      <c r="H6546">
        <v>76659</v>
      </c>
      <c r="I6546">
        <f>IF(Table3_1[[#This Row],[Status]]="Hired",1,0)</f>
        <v>1</v>
      </c>
      <c r="J6546" t="b">
        <f>OR((Table3_1[[#This Row],[Offered Salary]]&lt;$O$27),(Table3_1[[#This Row],[Offered Salary]]&gt;$O$28))</f>
        <v>0</v>
      </c>
      <c r="K6546" t="str">
        <f>IF(Table3_1[[#This Row],[Offered Salary]]&lt;$O$27,"Low",IF(Table3_1[[#This Row],[Offered Salary]]&gt;$O$28,"High",""))</f>
        <v/>
      </c>
      <c r="L6546" s="6">
        <f>((Table3_1[[#This Row],[Offered Salary]]-$O$25)/$O$26)</f>
        <v>0.92457297370658997</v>
      </c>
    </row>
    <row r="6547" spans="1:12" x14ac:dyDescent="0.3">
      <c r="A6547">
        <v>324302</v>
      </c>
      <c r="B6547" s="2">
        <v>41857</v>
      </c>
      <c r="C6547" s="3">
        <v>0.78320601851851857</v>
      </c>
      <c r="D6547" t="s">
        <v>30</v>
      </c>
      <c r="E6547" t="s">
        <v>27</v>
      </c>
      <c r="F6547" t="s">
        <v>20</v>
      </c>
      <c r="G6547" t="s">
        <v>4</v>
      </c>
      <c r="H6547">
        <v>53622</v>
      </c>
      <c r="I6547">
        <f>IF(Table3_1[[#This Row],[Status]]="Hired",1,0)</f>
        <v>0</v>
      </c>
      <c r="J6547" t="b">
        <f>OR((Table3_1[[#This Row],[Offered Salary]]&lt;$O$27),(Table3_1[[#This Row],[Offered Salary]]&gt;$O$28))</f>
        <v>0</v>
      </c>
      <c r="K6547" t="str">
        <f>IF(Table3_1[[#This Row],[Offered Salary]]&lt;$O$27,"Low",IF(Table3_1[[#This Row],[Offered Salary]]&gt;$O$28,"High",""))</f>
        <v/>
      </c>
      <c r="L6547" s="6">
        <f>((Table3_1[[#This Row],[Offered Salary]]-$O$25)/$O$26)</f>
        <v>0.1260764827444191</v>
      </c>
    </row>
    <row r="6548" spans="1:12" x14ac:dyDescent="0.3">
      <c r="A6548">
        <v>509365</v>
      </c>
      <c r="B6548" s="2">
        <v>41857</v>
      </c>
      <c r="C6548" s="3">
        <v>0.78358796296296296</v>
      </c>
      <c r="D6548" t="s">
        <v>31</v>
      </c>
      <c r="E6548" t="s">
        <v>29</v>
      </c>
      <c r="F6548" t="s">
        <v>20</v>
      </c>
      <c r="G6548" t="s">
        <v>4</v>
      </c>
      <c r="H6548">
        <v>60466</v>
      </c>
      <c r="I6548">
        <f>IF(Table3_1[[#This Row],[Status]]="Hired",1,0)</f>
        <v>1</v>
      </c>
      <c r="J6548" t="b">
        <f>OR((Table3_1[[#This Row],[Offered Salary]]&lt;$O$27),(Table3_1[[#This Row],[Offered Salary]]&gt;$O$28))</f>
        <v>0</v>
      </c>
      <c r="K6548" t="str">
        <f>IF(Table3_1[[#This Row],[Offered Salary]]&lt;$O$27,"Low",IF(Table3_1[[#This Row],[Offered Salary]]&gt;$O$28,"High",""))</f>
        <v/>
      </c>
      <c r="L6548" s="6">
        <f>((Table3_1[[#This Row],[Offered Salary]]-$O$25)/$O$26)</f>
        <v>0.36329964479438642</v>
      </c>
    </row>
    <row r="6549" spans="1:12" x14ac:dyDescent="0.3">
      <c r="A6549">
        <v>462340</v>
      </c>
      <c r="B6549" s="2">
        <v>41864</v>
      </c>
      <c r="C6549" s="3">
        <v>0.54592592592592593</v>
      </c>
      <c r="D6549" t="s">
        <v>31</v>
      </c>
      <c r="E6549" t="s">
        <v>29</v>
      </c>
      <c r="F6549" t="s">
        <v>20</v>
      </c>
      <c r="G6549" t="s">
        <v>4</v>
      </c>
      <c r="H6549">
        <v>64551</v>
      </c>
      <c r="I6549">
        <f>IF(Table3_1[[#This Row],[Status]]="Hired",1,0)</f>
        <v>1</v>
      </c>
      <c r="J6549" t="b">
        <f>OR((Table3_1[[#This Row],[Offered Salary]]&lt;$O$27),(Table3_1[[#This Row],[Offered Salary]]&gt;$O$28))</f>
        <v>0</v>
      </c>
      <c r="K6549" t="str">
        <f>IF(Table3_1[[#This Row],[Offered Salary]]&lt;$O$27,"Low",IF(Table3_1[[#This Row],[Offered Salary]]&gt;$O$28,"High",""))</f>
        <v/>
      </c>
      <c r="L6549" s="6">
        <f>((Table3_1[[#This Row],[Offered Salary]]-$O$25)/$O$26)</f>
        <v>0.50489178637447363</v>
      </c>
    </row>
    <row r="6550" spans="1:12" x14ac:dyDescent="0.3">
      <c r="A6550">
        <v>32662</v>
      </c>
      <c r="B6550" s="2">
        <v>41871</v>
      </c>
      <c r="C6550" s="3">
        <v>0.46820601851851851</v>
      </c>
      <c r="D6550" t="s">
        <v>30</v>
      </c>
      <c r="E6550" t="s">
        <v>27</v>
      </c>
      <c r="F6550" t="s">
        <v>20</v>
      </c>
      <c r="G6550" t="s">
        <v>4</v>
      </c>
      <c r="H6550">
        <v>28767</v>
      </c>
      <c r="I6550">
        <f>IF(Table3_1[[#This Row],[Status]]="Hired",1,0)</f>
        <v>0</v>
      </c>
      <c r="J6550" t="b">
        <f>OR((Table3_1[[#This Row],[Offered Salary]]&lt;$O$27),(Table3_1[[#This Row],[Offered Salary]]&gt;$O$28))</f>
        <v>0</v>
      </c>
      <c r="K6550" t="str">
        <f>IF(Table3_1[[#This Row],[Offered Salary]]&lt;$O$27,"Low",IF(Table3_1[[#This Row],[Offered Salary]]&gt;$O$28,"High",""))</f>
        <v/>
      </c>
      <c r="L6550" s="6">
        <f>((Table3_1[[#This Row],[Offered Salary]]-$O$25)/$O$26)</f>
        <v>-0.73543457697970982</v>
      </c>
    </row>
    <row r="6551" spans="1:12" x14ac:dyDescent="0.3">
      <c r="A6551">
        <v>783121</v>
      </c>
      <c r="B6551" s="2">
        <v>41871</v>
      </c>
      <c r="C6551" s="3">
        <v>0.46989583333333335</v>
      </c>
      <c r="D6551" t="s">
        <v>31</v>
      </c>
      <c r="E6551" t="s">
        <v>29</v>
      </c>
      <c r="F6551" t="s">
        <v>20</v>
      </c>
      <c r="G6551" t="s">
        <v>4</v>
      </c>
      <c r="H6551">
        <v>62106</v>
      </c>
      <c r="I6551">
        <f>IF(Table3_1[[#This Row],[Status]]="Hired",1,0)</f>
        <v>1</v>
      </c>
      <c r="J6551" t="b">
        <f>OR((Table3_1[[#This Row],[Offered Salary]]&lt;$O$27),(Table3_1[[#This Row],[Offered Salary]]&gt;$O$28))</f>
        <v>0</v>
      </c>
      <c r="K6551" t="str">
        <f>IF(Table3_1[[#This Row],[Offered Salary]]&lt;$O$27,"Low",IF(Table3_1[[#This Row],[Offered Salary]]&gt;$O$28,"High",""))</f>
        <v/>
      </c>
      <c r="L6551" s="6">
        <f>((Table3_1[[#This Row],[Offered Salary]]-$O$25)/$O$26)</f>
        <v>0.42014447030022317</v>
      </c>
    </row>
    <row r="6552" spans="1:12" x14ac:dyDescent="0.3">
      <c r="A6552">
        <v>144353</v>
      </c>
      <c r="B6552" s="2">
        <v>41871</v>
      </c>
      <c r="C6552" s="3">
        <v>0.4724652777777778</v>
      </c>
      <c r="D6552" t="s">
        <v>31</v>
      </c>
      <c r="E6552" t="s">
        <v>29</v>
      </c>
      <c r="F6552" t="s">
        <v>20</v>
      </c>
      <c r="G6552" t="s">
        <v>4</v>
      </c>
      <c r="H6552">
        <v>65990</v>
      </c>
      <c r="I6552">
        <f>IF(Table3_1[[#This Row],[Status]]="Hired",1,0)</f>
        <v>1</v>
      </c>
      <c r="J6552" t="b">
        <f>OR((Table3_1[[#This Row],[Offered Salary]]&lt;$O$27),(Table3_1[[#This Row],[Offered Salary]]&gt;$O$28))</f>
        <v>0</v>
      </c>
      <c r="K6552" t="str">
        <f>IF(Table3_1[[#This Row],[Offered Salary]]&lt;$O$27,"Low",IF(Table3_1[[#This Row],[Offered Salary]]&gt;$O$28,"High",""))</f>
        <v/>
      </c>
      <c r="L6552" s="6">
        <f>((Table3_1[[#This Row],[Offered Salary]]-$O$25)/$O$26)</f>
        <v>0.55476965460794858</v>
      </c>
    </row>
    <row r="6553" spans="1:12" x14ac:dyDescent="0.3">
      <c r="A6553">
        <v>543156</v>
      </c>
      <c r="B6553" s="2">
        <v>41871</v>
      </c>
      <c r="C6553" s="3">
        <v>0.46879629629629632</v>
      </c>
      <c r="D6553" t="s">
        <v>31</v>
      </c>
      <c r="E6553" t="s">
        <v>28</v>
      </c>
      <c r="F6553" t="s">
        <v>20</v>
      </c>
      <c r="G6553" t="s">
        <v>4</v>
      </c>
      <c r="H6553">
        <v>65092</v>
      </c>
      <c r="I6553">
        <f>IF(Table3_1[[#This Row],[Status]]="Hired",1,0)</f>
        <v>1</v>
      </c>
      <c r="J6553" t="b">
        <f>OR((Table3_1[[#This Row],[Offered Salary]]&lt;$O$27),(Table3_1[[#This Row],[Offered Salary]]&gt;$O$28))</f>
        <v>0</v>
      </c>
      <c r="K6553" t="str">
        <f>IF(Table3_1[[#This Row],[Offered Salary]]&lt;$O$27,"Low",IF(Table3_1[[#This Row],[Offered Salary]]&gt;$O$28,"High",""))</f>
        <v/>
      </c>
      <c r="L6553" s="6">
        <f>((Table3_1[[#This Row],[Offered Salary]]-$O$25)/$O$26)</f>
        <v>0.52364364649560635</v>
      </c>
    </row>
    <row r="6554" spans="1:12" x14ac:dyDescent="0.3">
      <c r="A6554">
        <v>457575</v>
      </c>
      <c r="B6554" s="2">
        <v>41828</v>
      </c>
      <c r="C6554" s="3">
        <v>0.76854166666666668</v>
      </c>
      <c r="D6554" t="s">
        <v>31</v>
      </c>
      <c r="E6554" t="s">
        <v>27</v>
      </c>
      <c r="F6554" t="s">
        <v>17</v>
      </c>
      <c r="G6554" t="s">
        <v>6</v>
      </c>
      <c r="H6554">
        <v>19335</v>
      </c>
      <c r="I6554">
        <f>IF(Table3_1[[#This Row],[Status]]="Hired",1,0)</f>
        <v>1</v>
      </c>
      <c r="J6554" t="b">
        <f>OR((Table3_1[[#This Row],[Offered Salary]]&lt;$O$27),(Table3_1[[#This Row],[Offered Salary]]&gt;$O$28))</f>
        <v>0</v>
      </c>
      <c r="K6554" t="str">
        <f>IF(Table3_1[[#This Row],[Offered Salary]]&lt;$O$27,"Low",IF(Table3_1[[#This Row],[Offered Salary]]&gt;$O$28,"High",""))</f>
        <v/>
      </c>
      <c r="L6554" s="6">
        <f>((Table3_1[[#This Row],[Offered Salary]]-$O$25)/$O$26)</f>
        <v>-1.0623616465962049</v>
      </c>
    </row>
    <row r="6555" spans="1:12" x14ac:dyDescent="0.3">
      <c r="A6555">
        <v>214571</v>
      </c>
      <c r="B6555" s="2">
        <v>41828</v>
      </c>
      <c r="C6555" s="3">
        <v>0.77140046296296294</v>
      </c>
      <c r="D6555" t="s">
        <v>31</v>
      </c>
      <c r="E6555" t="s">
        <v>27</v>
      </c>
      <c r="F6555" t="s">
        <v>17</v>
      </c>
      <c r="G6555" t="s">
        <v>6</v>
      </c>
      <c r="H6555">
        <v>10624</v>
      </c>
      <c r="I6555">
        <f>IF(Table3_1[[#This Row],[Status]]="Hired",1,0)</f>
        <v>1</v>
      </c>
      <c r="J6555" t="b">
        <f>OR((Table3_1[[#This Row],[Offered Salary]]&lt;$O$27),(Table3_1[[#This Row],[Offered Salary]]&gt;$O$28))</f>
        <v>1</v>
      </c>
      <c r="K6555" t="str">
        <f>IF(Table3_1[[#This Row],[Offered Salary]]&lt;$O$27,"Low",IF(Table3_1[[#This Row],[Offered Salary]]&gt;$O$28,"High",""))</f>
        <v>Low</v>
      </c>
      <c r="L6555" s="6">
        <f>((Table3_1[[#This Row],[Offered Salary]]-$O$25)/$O$26)</f>
        <v>-1.3642977898775119</v>
      </c>
    </row>
    <row r="6556" spans="1:12" x14ac:dyDescent="0.3">
      <c r="A6556">
        <v>80607</v>
      </c>
      <c r="B6556" s="2">
        <v>41791</v>
      </c>
      <c r="C6556" s="3">
        <v>0.67982638888888891</v>
      </c>
      <c r="D6556" t="s">
        <v>31</v>
      </c>
      <c r="E6556" t="s">
        <v>27</v>
      </c>
      <c r="F6556" t="s">
        <v>15</v>
      </c>
      <c r="G6556" t="s">
        <v>2</v>
      </c>
      <c r="H6556">
        <v>43276</v>
      </c>
      <c r="I6556">
        <f>IF(Table3_1[[#This Row],[Status]]="Hired",1,0)</f>
        <v>1</v>
      </c>
      <c r="J6556" t="b">
        <f>OR((Table3_1[[#This Row],[Offered Salary]]&lt;$O$27),(Table3_1[[#This Row],[Offered Salary]]&gt;$O$28))</f>
        <v>0</v>
      </c>
      <c r="K6556" t="str">
        <f>IF(Table3_1[[#This Row],[Offered Salary]]&lt;$O$27,"Low",IF(Table3_1[[#This Row],[Offered Salary]]&gt;$O$28,"High",""))</f>
        <v/>
      </c>
      <c r="L6556" s="6">
        <f>((Table3_1[[#This Row],[Offered Salary]]-$O$25)/$O$26)</f>
        <v>-0.23253117864788977</v>
      </c>
    </row>
    <row r="6557" spans="1:12" x14ac:dyDescent="0.3">
      <c r="A6557">
        <v>552133</v>
      </c>
      <c r="B6557" s="2">
        <v>41791</v>
      </c>
      <c r="C6557" s="3">
        <v>0.68086805555555552</v>
      </c>
      <c r="D6557" t="s">
        <v>31</v>
      </c>
      <c r="E6557" t="s">
        <v>27</v>
      </c>
      <c r="F6557" t="s">
        <v>15</v>
      </c>
      <c r="G6557" t="s">
        <v>2</v>
      </c>
      <c r="H6557">
        <v>88279</v>
      </c>
      <c r="I6557">
        <f>IF(Table3_1[[#This Row],[Status]]="Hired",1,0)</f>
        <v>1</v>
      </c>
      <c r="J6557" t="b">
        <f>OR((Table3_1[[#This Row],[Offered Salary]]&lt;$O$27),(Table3_1[[#This Row],[Offered Salary]]&gt;$O$28))</f>
        <v>0</v>
      </c>
      <c r="K6557" t="str">
        <f>IF(Table3_1[[#This Row],[Offered Salary]]&lt;$O$27,"Low",IF(Table3_1[[#This Row],[Offered Salary]]&gt;$O$28,"High",""))</f>
        <v/>
      </c>
      <c r="L6557" s="6">
        <f>((Table3_1[[#This Row],[Offered Salary]]-$O$25)/$O$26)</f>
        <v>1.3273393593028233</v>
      </c>
    </row>
    <row r="6558" spans="1:12" x14ac:dyDescent="0.3">
      <c r="A6558">
        <v>38154</v>
      </c>
      <c r="B6558" s="2">
        <v>41811</v>
      </c>
      <c r="C6558" s="3">
        <v>0.14374999999999999</v>
      </c>
      <c r="D6558" t="s">
        <v>31</v>
      </c>
      <c r="E6558" t="s">
        <v>27</v>
      </c>
      <c r="F6558" t="s">
        <v>15</v>
      </c>
      <c r="G6558" t="s">
        <v>2</v>
      </c>
      <c r="H6558">
        <v>38926</v>
      </c>
      <c r="I6558">
        <f>IF(Table3_1[[#This Row],[Status]]="Hired",1,0)</f>
        <v>1</v>
      </c>
      <c r="J6558" t="b">
        <f>OR((Table3_1[[#This Row],[Offered Salary]]&lt;$O$27),(Table3_1[[#This Row],[Offered Salary]]&gt;$O$28))</f>
        <v>0</v>
      </c>
      <c r="K6558" t="str">
        <f>IF(Table3_1[[#This Row],[Offered Salary]]&lt;$O$27,"Low",IF(Table3_1[[#This Row],[Offered Salary]]&gt;$O$28,"High",""))</f>
        <v/>
      </c>
      <c r="L6558" s="6">
        <f>((Table3_1[[#This Row],[Offered Salary]]-$O$25)/$O$26)</f>
        <v>-0.38330861215422496</v>
      </c>
    </row>
    <row r="6559" spans="1:12" x14ac:dyDescent="0.3">
      <c r="A6559">
        <v>696666</v>
      </c>
      <c r="B6559" s="2">
        <v>41818</v>
      </c>
      <c r="C6559" s="3">
        <v>0.31648148148148147</v>
      </c>
      <c r="D6559" t="s">
        <v>31</v>
      </c>
      <c r="E6559" t="s">
        <v>29</v>
      </c>
      <c r="F6559" t="s">
        <v>15</v>
      </c>
      <c r="G6559" t="s">
        <v>2</v>
      </c>
      <c r="H6559">
        <v>10168</v>
      </c>
      <c r="I6559">
        <f>IF(Table3_1[[#This Row],[Status]]="Hired",1,0)</f>
        <v>1</v>
      </c>
      <c r="J6559" t="b">
        <f>OR((Table3_1[[#This Row],[Offered Salary]]&lt;$O$27),(Table3_1[[#This Row],[Offered Salary]]&gt;$O$28))</f>
        <v>1</v>
      </c>
      <c r="K6559" t="str">
        <f>IF(Table3_1[[#This Row],[Offered Salary]]&lt;$O$27,"Low",IF(Table3_1[[#This Row],[Offered Salary]]&gt;$O$28,"High",""))</f>
        <v>Low</v>
      </c>
      <c r="L6559" s="6">
        <f>((Table3_1[[#This Row],[Offered Salary]]-$O$25)/$O$26)</f>
        <v>-1.3801034242864518</v>
      </c>
    </row>
    <row r="6560" spans="1:12" x14ac:dyDescent="0.3">
      <c r="A6560">
        <v>314635</v>
      </c>
      <c r="B6560" s="2">
        <v>41818</v>
      </c>
      <c r="C6560" s="3">
        <v>0.3168287037037037</v>
      </c>
      <c r="D6560" t="s">
        <v>31</v>
      </c>
      <c r="E6560" t="s">
        <v>27</v>
      </c>
      <c r="F6560" t="s">
        <v>15</v>
      </c>
      <c r="G6560" t="s">
        <v>2</v>
      </c>
      <c r="H6560">
        <v>12939</v>
      </c>
      <c r="I6560">
        <f>IF(Table3_1[[#This Row],[Status]]="Hired",1,0)</f>
        <v>1</v>
      </c>
      <c r="J6560" t="b">
        <f>OR((Table3_1[[#This Row],[Offered Salary]]&lt;$O$27),(Table3_1[[#This Row],[Offered Salary]]&gt;$O$28))</f>
        <v>0</v>
      </c>
      <c r="K6560" t="str">
        <f>IF(Table3_1[[#This Row],[Offered Salary]]&lt;$O$27,"Low",IF(Table3_1[[#This Row],[Offered Salary]]&gt;$O$28,"High",""))</f>
        <v/>
      </c>
      <c r="L6560" s="6">
        <f>((Table3_1[[#This Row],[Offered Salary]]-$O$25)/$O$26)</f>
        <v>-1.2840564660689679</v>
      </c>
    </row>
    <row r="6561" spans="1:12" x14ac:dyDescent="0.3">
      <c r="A6561">
        <v>649189</v>
      </c>
      <c r="B6561" s="2">
        <v>41831</v>
      </c>
      <c r="C6561" s="3">
        <v>0.46725694444444443</v>
      </c>
      <c r="D6561" t="s">
        <v>31</v>
      </c>
      <c r="E6561" t="s">
        <v>27</v>
      </c>
      <c r="F6561" t="s">
        <v>20</v>
      </c>
      <c r="G6561" t="s">
        <v>2</v>
      </c>
      <c r="H6561">
        <v>59004</v>
      </c>
      <c r="I6561">
        <f>IF(Table3_1[[#This Row],[Status]]="Hired",1,0)</f>
        <v>1</v>
      </c>
      <c r="J6561" t="b">
        <f>OR((Table3_1[[#This Row],[Offered Salary]]&lt;$O$27),(Table3_1[[#This Row],[Offered Salary]]&gt;$O$28))</f>
        <v>0</v>
      </c>
      <c r="K6561" t="str">
        <f>IF(Table3_1[[#This Row],[Offered Salary]]&lt;$O$27,"Low",IF(Table3_1[[#This Row],[Offered Salary]]&gt;$O$28,"High",""))</f>
        <v/>
      </c>
      <c r="L6561" s="6">
        <f>((Table3_1[[#This Row],[Offered Salary]]-$O$25)/$O$26)</f>
        <v>0.31262456254467103</v>
      </c>
    </row>
    <row r="6562" spans="1:12" x14ac:dyDescent="0.3">
      <c r="A6562">
        <v>331515</v>
      </c>
      <c r="B6562" s="2">
        <v>41831</v>
      </c>
      <c r="C6562" s="3">
        <v>0.4675347222222222</v>
      </c>
      <c r="D6562" t="s">
        <v>30</v>
      </c>
      <c r="E6562" t="s">
        <v>29</v>
      </c>
      <c r="F6562" t="s">
        <v>20</v>
      </c>
      <c r="G6562" t="s">
        <v>2</v>
      </c>
      <c r="H6562">
        <v>6271</v>
      </c>
      <c r="I6562">
        <f>IF(Table3_1[[#This Row],[Status]]="Hired",1,0)</f>
        <v>0</v>
      </c>
      <c r="J6562" t="b">
        <f>OR((Table3_1[[#This Row],[Offered Salary]]&lt;$O$27),(Table3_1[[#This Row],[Offered Salary]]&gt;$O$28))</f>
        <v>1</v>
      </c>
      <c r="K6562" t="str">
        <f>IF(Table3_1[[#This Row],[Offered Salary]]&lt;$O$27,"Low",IF(Table3_1[[#This Row],[Offered Salary]]&gt;$O$28,"High",""))</f>
        <v>Low</v>
      </c>
      <c r="L6562" s="6">
        <f>((Table3_1[[#This Row],[Offered Salary]]-$O$25)/$O$26)</f>
        <v>-1.515179207820748</v>
      </c>
    </row>
    <row r="6563" spans="1:12" x14ac:dyDescent="0.3">
      <c r="A6563">
        <v>929708</v>
      </c>
      <c r="B6563" s="2">
        <v>41831</v>
      </c>
      <c r="C6563" s="3">
        <v>0.46938657407407408</v>
      </c>
      <c r="D6563" t="s">
        <v>31</v>
      </c>
      <c r="E6563" t="s">
        <v>29</v>
      </c>
      <c r="F6563" t="s">
        <v>20</v>
      </c>
      <c r="G6563" t="s">
        <v>2</v>
      </c>
      <c r="H6563">
        <v>40563</v>
      </c>
      <c r="I6563">
        <f>IF(Table3_1[[#This Row],[Status]]="Hired",1,0)</f>
        <v>1</v>
      </c>
      <c r="J6563" t="b">
        <f>OR((Table3_1[[#This Row],[Offered Salary]]&lt;$O$27),(Table3_1[[#This Row],[Offered Salary]]&gt;$O$28))</f>
        <v>0</v>
      </c>
      <c r="K6563" t="str">
        <f>IF(Table3_1[[#This Row],[Offered Salary]]&lt;$O$27,"Low",IF(Table3_1[[#This Row],[Offered Salary]]&gt;$O$28,"High",""))</f>
        <v/>
      </c>
      <c r="L6563" s="6">
        <f>((Table3_1[[#This Row],[Offered Salary]]-$O$25)/$O$26)</f>
        <v>-0.32656777108528917</v>
      </c>
    </row>
    <row r="6564" spans="1:12" x14ac:dyDescent="0.3">
      <c r="A6564">
        <v>349973</v>
      </c>
      <c r="B6564" s="2">
        <v>41831</v>
      </c>
      <c r="C6564" s="3">
        <v>0.47033564814814816</v>
      </c>
      <c r="D6564" t="s">
        <v>31</v>
      </c>
      <c r="E6564" t="s">
        <v>27</v>
      </c>
      <c r="F6564" t="s">
        <v>20</v>
      </c>
      <c r="G6564" t="s">
        <v>2</v>
      </c>
      <c r="H6564">
        <v>25449</v>
      </c>
      <c r="I6564">
        <f>IF(Table3_1[[#This Row],[Status]]="Hired",1,0)</f>
        <v>1</v>
      </c>
      <c r="J6564" t="b">
        <f>OR((Table3_1[[#This Row],[Offered Salary]]&lt;$O$27),(Table3_1[[#This Row],[Offered Salary]]&gt;$O$28))</f>
        <v>0</v>
      </c>
      <c r="K6564" t="str">
        <f>IF(Table3_1[[#This Row],[Offered Salary]]&lt;$O$27,"Low",IF(Table3_1[[#This Row],[Offered Salary]]&gt;$O$28,"High",""))</f>
        <v/>
      </c>
      <c r="L6564" s="6">
        <f>((Table3_1[[#This Row],[Offered Salary]]-$O$25)/$O$26)</f>
        <v>-0.85044136419212824</v>
      </c>
    </row>
    <row r="6565" spans="1:12" x14ac:dyDescent="0.3">
      <c r="A6565">
        <v>334051</v>
      </c>
      <c r="B6565" s="2">
        <v>41832</v>
      </c>
      <c r="C6565" s="3">
        <v>0.45871527777777776</v>
      </c>
      <c r="D6565" t="s">
        <v>31</v>
      </c>
      <c r="E6565" t="s">
        <v>29</v>
      </c>
      <c r="F6565" t="s">
        <v>20</v>
      </c>
      <c r="G6565" t="s">
        <v>2</v>
      </c>
      <c r="H6565">
        <v>44372</v>
      </c>
      <c r="I6565">
        <f>IF(Table3_1[[#This Row],[Status]]="Hired",1,0)</f>
        <v>1</v>
      </c>
      <c r="J6565" t="b">
        <f>OR((Table3_1[[#This Row],[Offered Salary]]&lt;$O$27),(Table3_1[[#This Row],[Offered Salary]]&gt;$O$28))</f>
        <v>0</v>
      </c>
      <c r="K6565" t="str">
        <f>IF(Table3_1[[#This Row],[Offered Salary]]&lt;$O$27,"Low",IF(Table3_1[[#This Row],[Offered Salary]]&gt;$O$28,"High",""))</f>
        <v/>
      </c>
      <c r="L6565" s="6">
        <f>((Table3_1[[#This Row],[Offered Salary]]-$O$25)/$O$26)</f>
        <v>-0.19454219770008671</v>
      </c>
    </row>
    <row r="6566" spans="1:12" x14ac:dyDescent="0.3">
      <c r="A6566">
        <v>624057</v>
      </c>
      <c r="B6566" s="2">
        <v>41832</v>
      </c>
      <c r="C6566" s="3">
        <v>0.45723379629629629</v>
      </c>
      <c r="D6566" t="s">
        <v>31</v>
      </c>
      <c r="E6566" t="s">
        <v>28</v>
      </c>
      <c r="F6566" t="s">
        <v>20</v>
      </c>
      <c r="G6566" t="s">
        <v>2</v>
      </c>
      <c r="H6566">
        <v>88147</v>
      </c>
      <c r="I6566">
        <f>IF(Table3_1[[#This Row],[Status]]="Hired",1,0)</f>
        <v>1</v>
      </c>
      <c r="J6566" t="b">
        <f>OR((Table3_1[[#This Row],[Offered Salary]]&lt;$O$27),(Table3_1[[#This Row],[Offered Salary]]&gt;$O$28))</f>
        <v>0</v>
      </c>
      <c r="K6566" t="str">
        <f>IF(Table3_1[[#This Row],[Offered Salary]]&lt;$O$27,"Low",IF(Table3_1[[#This Row],[Offered Salary]]&gt;$O$28,"High",""))</f>
        <v/>
      </c>
      <c r="L6566" s="6">
        <f>((Table3_1[[#This Row],[Offered Salary]]-$O$25)/$O$26)</f>
        <v>1.3227640440791828</v>
      </c>
    </row>
    <row r="6567" spans="1:12" x14ac:dyDescent="0.3">
      <c r="A6567">
        <v>616644</v>
      </c>
      <c r="B6567" s="2">
        <v>41843</v>
      </c>
      <c r="C6567" s="3">
        <v>0.30708333333333332</v>
      </c>
      <c r="D6567" t="s">
        <v>31</v>
      </c>
      <c r="E6567" t="s">
        <v>27</v>
      </c>
      <c r="F6567" t="s">
        <v>20</v>
      </c>
      <c r="G6567" t="s">
        <v>2</v>
      </c>
      <c r="H6567">
        <v>94615</v>
      </c>
      <c r="I6567">
        <f>IF(Table3_1[[#This Row],[Status]]="Hired",1,0)</f>
        <v>1</v>
      </c>
      <c r="J6567" t="b">
        <f>OR((Table3_1[[#This Row],[Offered Salary]]&lt;$O$27),(Table3_1[[#This Row],[Offered Salary]]&gt;$O$28))</f>
        <v>0</v>
      </c>
      <c r="K6567" t="str">
        <f>IF(Table3_1[[#This Row],[Offered Salary]]&lt;$O$27,"Low",IF(Table3_1[[#This Row],[Offered Salary]]&gt;$O$28,"High",""))</f>
        <v/>
      </c>
      <c r="L6567" s="6">
        <f>((Table3_1[[#This Row],[Offered Salary]]-$O$25)/$O$26)</f>
        <v>1.546954490037568</v>
      </c>
    </row>
    <row r="6568" spans="1:12" x14ac:dyDescent="0.3">
      <c r="A6568">
        <v>642318</v>
      </c>
      <c r="B6568" s="2">
        <v>41843</v>
      </c>
      <c r="C6568" s="3">
        <v>0.90490740740740738</v>
      </c>
      <c r="D6568" t="s">
        <v>31</v>
      </c>
      <c r="E6568" t="s">
        <v>29</v>
      </c>
      <c r="F6568" t="s">
        <v>20</v>
      </c>
      <c r="G6568" t="s">
        <v>2</v>
      </c>
      <c r="H6568">
        <v>19308</v>
      </c>
      <c r="I6568">
        <f>IF(Table3_1[[#This Row],[Status]]="Hired",1,0)</f>
        <v>1</v>
      </c>
      <c r="J6568" t="b">
        <f>OR((Table3_1[[#This Row],[Offered Salary]]&lt;$O$27),(Table3_1[[#This Row],[Offered Salary]]&gt;$O$28))</f>
        <v>0</v>
      </c>
      <c r="K6568" t="str">
        <f>IF(Table3_1[[#This Row],[Offered Salary]]&lt;$O$27,"Low",IF(Table3_1[[#This Row],[Offered Salary]]&gt;$O$28,"High",""))</f>
        <v/>
      </c>
      <c r="L6568" s="6">
        <f>((Table3_1[[#This Row],[Offered Salary]]-$O$25)/$O$26)</f>
        <v>-1.063297506528313</v>
      </c>
    </row>
    <row r="6569" spans="1:12" x14ac:dyDescent="0.3">
      <c r="A6569">
        <v>335156</v>
      </c>
      <c r="B6569" s="2">
        <v>41819</v>
      </c>
      <c r="C6569" s="3">
        <v>0.24106481481481482</v>
      </c>
      <c r="D6569" t="s">
        <v>31</v>
      </c>
      <c r="E6569" t="s">
        <v>27</v>
      </c>
      <c r="F6569" t="s">
        <v>20</v>
      </c>
      <c r="G6569" t="s">
        <v>2</v>
      </c>
      <c r="H6569">
        <v>94879</v>
      </c>
      <c r="I6569">
        <f>IF(Table3_1[[#This Row],[Status]]="Hired",1,0)</f>
        <v>1</v>
      </c>
      <c r="J6569" t="b">
        <f>OR((Table3_1[[#This Row],[Offered Salary]]&lt;$O$27),(Table3_1[[#This Row],[Offered Salary]]&gt;$O$28))</f>
        <v>0</v>
      </c>
      <c r="K6569" t="str">
        <f>IF(Table3_1[[#This Row],[Offered Salary]]&lt;$O$27,"Low",IF(Table3_1[[#This Row],[Offered Salary]]&gt;$O$28,"High",""))</f>
        <v/>
      </c>
      <c r="L6569" s="6">
        <f>((Table3_1[[#This Row],[Offered Salary]]-$O$25)/$O$26)</f>
        <v>1.5561051204848491</v>
      </c>
    </row>
    <row r="6570" spans="1:12" x14ac:dyDescent="0.3">
      <c r="A6570">
        <v>22679</v>
      </c>
      <c r="B6570" s="2">
        <v>41819</v>
      </c>
      <c r="C6570" s="3">
        <v>0.24214120370370371</v>
      </c>
      <c r="D6570" t="s">
        <v>31</v>
      </c>
      <c r="E6570" t="s">
        <v>27</v>
      </c>
      <c r="F6570" t="s">
        <v>20</v>
      </c>
      <c r="G6570" t="s">
        <v>2</v>
      </c>
      <c r="H6570">
        <v>54776</v>
      </c>
      <c r="I6570">
        <f>IF(Table3_1[[#This Row],[Status]]="Hired",1,0)</f>
        <v>1</v>
      </c>
      <c r="J6570" t="b">
        <f>OR((Table3_1[[#This Row],[Offered Salary]]&lt;$O$27),(Table3_1[[#This Row],[Offered Salary]]&gt;$O$28))</f>
        <v>0</v>
      </c>
      <c r="K6570" t="str">
        <f>IF(Table3_1[[#This Row],[Offered Salary]]&lt;$O$27,"Low",IF(Table3_1[[#This Row],[Offered Salary]]&gt;$O$28,"High",""))</f>
        <v/>
      </c>
      <c r="L6570" s="6">
        <f>((Table3_1[[#This Row],[Offered Salary]]-$O$25)/$O$26)</f>
        <v>0.16607582947230665</v>
      </c>
    </row>
    <row r="6571" spans="1:12" x14ac:dyDescent="0.3">
      <c r="A6571">
        <v>438449</v>
      </c>
      <c r="B6571" s="2">
        <v>41831</v>
      </c>
      <c r="C6571" s="3">
        <v>0.38574074074074072</v>
      </c>
      <c r="D6571" t="s">
        <v>31</v>
      </c>
      <c r="E6571" t="s">
        <v>27</v>
      </c>
      <c r="F6571" t="s">
        <v>20</v>
      </c>
      <c r="G6571" t="s">
        <v>4</v>
      </c>
      <c r="H6571">
        <v>91716</v>
      </c>
      <c r="I6571">
        <f>IF(Table3_1[[#This Row],[Status]]="Hired",1,0)</f>
        <v>1</v>
      </c>
      <c r="J6571" t="b">
        <f>OR((Table3_1[[#This Row],[Offered Salary]]&lt;$O$27),(Table3_1[[#This Row],[Offered Salary]]&gt;$O$28))</f>
        <v>0</v>
      </c>
      <c r="K6571" t="str">
        <f>IF(Table3_1[[#This Row],[Offered Salary]]&lt;$O$27,"Low",IF(Table3_1[[#This Row],[Offered Salary]]&gt;$O$28,"High",""))</f>
        <v/>
      </c>
      <c r="L6571" s="6">
        <f>((Table3_1[[#This Row],[Offered Salary]]-$O$25)/$O$26)</f>
        <v>1.4464708625123115</v>
      </c>
    </row>
    <row r="6572" spans="1:12" x14ac:dyDescent="0.3">
      <c r="A6572">
        <v>390555</v>
      </c>
      <c r="B6572" s="2">
        <v>41831</v>
      </c>
      <c r="C6572" s="3">
        <v>0.38687500000000002</v>
      </c>
      <c r="D6572" t="s">
        <v>31</v>
      </c>
      <c r="E6572" t="s">
        <v>27</v>
      </c>
      <c r="F6572" t="s">
        <v>20</v>
      </c>
      <c r="G6572" t="s">
        <v>4</v>
      </c>
      <c r="H6572">
        <v>91334</v>
      </c>
      <c r="I6572">
        <f>IF(Table3_1[[#This Row],[Status]]="Hired",1,0)</f>
        <v>1</v>
      </c>
      <c r="J6572" t="b">
        <f>OR((Table3_1[[#This Row],[Offered Salary]]&lt;$O$27),(Table3_1[[#This Row],[Offered Salary]]&gt;$O$28))</f>
        <v>0</v>
      </c>
      <c r="K6572" t="str">
        <f>IF(Table3_1[[#This Row],[Offered Salary]]&lt;$O$27,"Low",IF(Table3_1[[#This Row],[Offered Salary]]&gt;$O$28,"High",""))</f>
        <v/>
      </c>
      <c r="L6572" s="6">
        <f>((Table3_1[[#This Row],[Offered Salary]]-$O$25)/$O$26)</f>
        <v>1.4332301775469276</v>
      </c>
    </row>
    <row r="6573" spans="1:12" x14ac:dyDescent="0.3">
      <c r="A6573">
        <v>827552</v>
      </c>
      <c r="B6573" s="2">
        <v>41796</v>
      </c>
      <c r="C6573" s="3">
        <v>0.59378472222222223</v>
      </c>
      <c r="D6573" t="s">
        <v>31</v>
      </c>
      <c r="E6573" t="s">
        <v>29</v>
      </c>
      <c r="F6573" t="s">
        <v>12</v>
      </c>
      <c r="G6573" t="s">
        <v>2</v>
      </c>
      <c r="H6573">
        <v>15983</v>
      </c>
      <c r="I6573">
        <f>IF(Table3_1[[#This Row],[Status]]="Hired",1,0)</f>
        <v>1</v>
      </c>
      <c r="J6573" t="b">
        <f>OR((Table3_1[[#This Row],[Offered Salary]]&lt;$O$27),(Table3_1[[#This Row],[Offered Salary]]&gt;$O$28))</f>
        <v>0</v>
      </c>
      <c r="K6573" t="str">
        <f>IF(Table3_1[[#This Row],[Offered Salary]]&lt;$O$27,"Low",IF(Table3_1[[#This Row],[Offered Salary]]&gt;$O$28,"High",""))</f>
        <v/>
      </c>
      <c r="L6573" s="6">
        <f>((Table3_1[[#This Row],[Offered Salary]]-$O$25)/$O$26)</f>
        <v>-1.1785469240935003</v>
      </c>
    </row>
    <row r="6574" spans="1:12" x14ac:dyDescent="0.3">
      <c r="A6574">
        <v>492781</v>
      </c>
      <c r="B6574" s="2">
        <v>41814</v>
      </c>
      <c r="C6574" s="3">
        <v>0.54434027777777783</v>
      </c>
      <c r="D6574" t="s">
        <v>31</v>
      </c>
      <c r="E6574" t="s">
        <v>29</v>
      </c>
      <c r="F6574" t="s">
        <v>12</v>
      </c>
      <c r="G6574" t="s">
        <v>2</v>
      </c>
      <c r="H6574">
        <v>48821</v>
      </c>
      <c r="I6574">
        <f>IF(Table3_1[[#This Row],[Status]]="Hired",1,0)</f>
        <v>1</v>
      </c>
      <c r="J6574" t="b">
        <f>OR((Table3_1[[#This Row],[Offered Salary]]&lt;$O$27),(Table3_1[[#This Row],[Offered Salary]]&gt;$O$28))</f>
        <v>0</v>
      </c>
      <c r="K6574" t="str">
        <f>IF(Table3_1[[#This Row],[Offered Salary]]&lt;$O$27,"Low",IF(Table3_1[[#This Row],[Offered Salary]]&gt;$O$28,"High",""))</f>
        <v/>
      </c>
      <c r="L6574" s="6">
        <f>((Table3_1[[#This Row],[Offered Salary]]-$O$25)/$O$26)</f>
        <v>-4.0333277776021158E-2</v>
      </c>
    </row>
    <row r="6575" spans="1:12" x14ac:dyDescent="0.3">
      <c r="A6575">
        <v>540868</v>
      </c>
      <c r="B6575" s="2">
        <v>41823</v>
      </c>
      <c r="C6575" s="3">
        <v>0.52596064814814814</v>
      </c>
      <c r="D6575" t="s">
        <v>31</v>
      </c>
      <c r="E6575" t="s">
        <v>27</v>
      </c>
      <c r="F6575" t="s">
        <v>20</v>
      </c>
      <c r="G6575" t="s">
        <v>2</v>
      </c>
      <c r="H6575">
        <v>28771</v>
      </c>
      <c r="I6575">
        <f>IF(Table3_1[[#This Row],[Status]]="Hired",1,0)</f>
        <v>1</v>
      </c>
      <c r="J6575" t="b">
        <f>OR((Table3_1[[#This Row],[Offered Salary]]&lt;$O$27),(Table3_1[[#This Row],[Offered Salary]]&gt;$O$28))</f>
        <v>0</v>
      </c>
      <c r="K6575" t="str">
        <f>IF(Table3_1[[#This Row],[Offered Salary]]&lt;$O$27,"Low",IF(Table3_1[[#This Row],[Offered Salary]]&gt;$O$28,"High",""))</f>
        <v/>
      </c>
      <c r="L6575" s="6">
        <f>((Table3_1[[#This Row],[Offered Salary]]-$O$25)/$O$26)</f>
        <v>-0.73529593106384195</v>
      </c>
    </row>
    <row r="6576" spans="1:12" x14ac:dyDescent="0.3">
      <c r="A6576">
        <v>986280</v>
      </c>
      <c r="B6576" s="2">
        <v>41824</v>
      </c>
      <c r="C6576" s="3">
        <v>0.38990740740740742</v>
      </c>
      <c r="D6576" t="s">
        <v>31</v>
      </c>
      <c r="E6576" t="s">
        <v>27</v>
      </c>
      <c r="F6576" t="s">
        <v>20</v>
      </c>
      <c r="G6576" t="s">
        <v>2</v>
      </c>
      <c r="H6576">
        <v>38156</v>
      </c>
      <c r="I6576">
        <f>IF(Table3_1[[#This Row],[Status]]="Hired",1,0)</f>
        <v>1</v>
      </c>
      <c r="J6576" t="b">
        <f>OR((Table3_1[[#This Row],[Offered Salary]]&lt;$O$27),(Table3_1[[#This Row],[Offered Salary]]&gt;$O$28))</f>
        <v>0</v>
      </c>
      <c r="K6576" t="str">
        <f>IF(Table3_1[[#This Row],[Offered Salary]]&lt;$O$27,"Low",IF(Table3_1[[#This Row],[Offered Salary]]&gt;$O$28,"High",""))</f>
        <v/>
      </c>
      <c r="L6576" s="6">
        <f>((Table3_1[[#This Row],[Offered Salary]]-$O$25)/$O$26)</f>
        <v>-0.40999795095879465</v>
      </c>
    </row>
    <row r="6577" spans="1:12" x14ac:dyDescent="0.3">
      <c r="A6577">
        <v>326715</v>
      </c>
      <c r="B6577" s="2">
        <v>41824</v>
      </c>
      <c r="C6577" s="3">
        <v>0.39031250000000001</v>
      </c>
      <c r="D6577" t="s">
        <v>31</v>
      </c>
      <c r="E6577" t="s">
        <v>27</v>
      </c>
      <c r="F6577" t="s">
        <v>20</v>
      </c>
      <c r="G6577" t="s">
        <v>2</v>
      </c>
      <c r="H6577">
        <v>8981</v>
      </c>
      <c r="I6577">
        <f>IF(Table3_1[[#This Row],[Status]]="Hired",1,0)</f>
        <v>1</v>
      </c>
      <c r="J6577" t="b">
        <f>OR((Table3_1[[#This Row],[Offered Salary]]&lt;$O$27),(Table3_1[[#This Row],[Offered Salary]]&gt;$O$28))</f>
        <v>1</v>
      </c>
      <c r="K6577" t="str">
        <f>IF(Table3_1[[#This Row],[Offered Salary]]&lt;$O$27,"Low",IF(Table3_1[[#This Row],[Offered Salary]]&gt;$O$28,"High",""))</f>
        <v>Low</v>
      </c>
      <c r="L6577" s="6">
        <f>((Table3_1[[#This Row],[Offered Salary]]-$O$25)/$O$26)</f>
        <v>-1.4212465998202495</v>
      </c>
    </row>
    <row r="6578" spans="1:12" x14ac:dyDescent="0.3">
      <c r="A6578">
        <v>758888</v>
      </c>
      <c r="B6578" s="2">
        <v>41824</v>
      </c>
      <c r="C6578" s="3">
        <v>0.39070601851851849</v>
      </c>
      <c r="D6578" t="s">
        <v>30</v>
      </c>
      <c r="E6578" t="s">
        <v>29</v>
      </c>
      <c r="F6578" t="s">
        <v>20</v>
      </c>
      <c r="G6578" t="s">
        <v>2</v>
      </c>
      <c r="H6578">
        <v>90068</v>
      </c>
      <c r="I6578">
        <f>IF(Table3_1[[#This Row],[Status]]="Hired",1,0)</f>
        <v>0</v>
      </c>
      <c r="J6578" t="b">
        <f>OR((Table3_1[[#This Row],[Offered Salary]]&lt;$O$27),(Table3_1[[#This Row],[Offered Salary]]&gt;$O$28))</f>
        <v>0</v>
      </c>
      <c r="K6578" t="str">
        <f>IF(Table3_1[[#This Row],[Offered Salary]]&lt;$O$27,"Low",IF(Table3_1[[#This Row],[Offered Salary]]&gt;$O$28,"High",""))</f>
        <v/>
      </c>
      <c r="L6578" s="6">
        <f>((Table3_1[[#This Row],[Offered Salary]]-$O$25)/$O$26)</f>
        <v>1.3893487451747391</v>
      </c>
    </row>
    <row r="6579" spans="1:12" x14ac:dyDescent="0.3">
      <c r="A6579">
        <v>482088</v>
      </c>
      <c r="B6579" s="2">
        <v>41830</v>
      </c>
      <c r="C6579" s="3">
        <v>0.6048958333333333</v>
      </c>
      <c r="D6579" t="s">
        <v>31</v>
      </c>
      <c r="E6579" t="s">
        <v>29</v>
      </c>
      <c r="F6579" t="s">
        <v>20</v>
      </c>
      <c r="G6579" t="s">
        <v>2</v>
      </c>
      <c r="H6579">
        <v>5940</v>
      </c>
      <c r="I6579">
        <f>IF(Table3_1[[#This Row],[Status]]="Hired",1,0)</f>
        <v>1</v>
      </c>
      <c r="J6579" t="b">
        <f>OR((Table3_1[[#This Row],[Offered Salary]]&lt;$O$27),(Table3_1[[#This Row],[Offered Salary]]&gt;$O$28))</f>
        <v>1</v>
      </c>
      <c r="K6579" t="str">
        <f>IF(Table3_1[[#This Row],[Offered Salary]]&lt;$O$27,"Low",IF(Table3_1[[#This Row],[Offered Salary]]&gt;$O$28,"High",""))</f>
        <v>Low</v>
      </c>
      <c r="L6579" s="6">
        <f>((Table3_1[[#This Row],[Offered Salary]]-$O$25)/$O$26)</f>
        <v>-1.5266521573588163</v>
      </c>
    </row>
    <row r="6580" spans="1:12" x14ac:dyDescent="0.3">
      <c r="A6580">
        <v>171561</v>
      </c>
      <c r="B6580" s="2">
        <v>41789</v>
      </c>
      <c r="C6580" s="3">
        <v>0.43667824074074074</v>
      </c>
      <c r="D6580" t="s">
        <v>31</v>
      </c>
      <c r="E6580" t="s">
        <v>29</v>
      </c>
      <c r="F6580" t="s">
        <v>17</v>
      </c>
      <c r="G6580" t="s">
        <v>2</v>
      </c>
      <c r="H6580">
        <v>2752</v>
      </c>
      <c r="I6580">
        <f>IF(Table3_1[[#This Row],[Status]]="Hired",1,0)</f>
        <v>1</v>
      </c>
      <c r="J6580" t="b">
        <f>OR((Table3_1[[#This Row],[Offered Salary]]&lt;$O$27),(Table3_1[[#This Row],[Offered Salary]]&gt;$O$28))</f>
        <v>1</v>
      </c>
      <c r="K6580" t="str">
        <f>IF(Table3_1[[#This Row],[Offered Salary]]&lt;$O$27,"Low",IF(Table3_1[[#This Row],[Offered Salary]]&gt;$O$28,"High",""))</f>
        <v>Low</v>
      </c>
      <c r="L6580" s="6">
        <f>((Table3_1[[#This Row],[Offered Salary]]-$O$25)/$O$26)</f>
        <v>-1.6371529523055282</v>
      </c>
    </row>
    <row r="6581" spans="1:12" x14ac:dyDescent="0.3">
      <c r="A6581">
        <v>399788</v>
      </c>
      <c r="B6581" s="2">
        <v>41791</v>
      </c>
      <c r="C6581" s="3">
        <v>0.60512731481481485</v>
      </c>
      <c r="D6581" t="s">
        <v>31</v>
      </c>
      <c r="E6581" t="s">
        <v>27</v>
      </c>
      <c r="F6581" t="s">
        <v>17</v>
      </c>
      <c r="G6581" t="s">
        <v>2</v>
      </c>
      <c r="H6581">
        <v>15998</v>
      </c>
      <c r="I6581">
        <f>IF(Table3_1[[#This Row],[Status]]="Hired",1,0)</f>
        <v>1</v>
      </c>
      <c r="J6581" t="b">
        <f>OR((Table3_1[[#This Row],[Offered Salary]]&lt;$O$27),(Table3_1[[#This Row],[Offered Salary]]&gt;$O$28))</f>
        <v>0</v>
      </c>
      <c r="K6581" t="str">
        <f>IF(Table3_1[[#This Row],[Offered Salary]]&lt;$O$27,"Low",IF(Table3_1[[#This Row],[Offered Salary]]&gt;$O$28,"High",""))</f>
        <v/>
      </c>
      <c r="L6581" s="6">
        <f>((Table3_1[[#This Row],[Offered Salary]]-$O$25)/$O$26)</f>
        <v>-1.1780270019089958</v>
      </c>
    </row>
    <row r="6582" spans="1:12" x14ac:dyDescent="0.3">
      <c r="A6582">
        <v>103419</v>
      </c>
      <c r="B6582" s="2">
        <v>41792</v>
      </c>
      <c r="C6582" s="3">
        <v>0.70630787037037035</v>
      </c>
      <c r="D6582" t="s">
        <v>30</v>
      </c>
      <c r="E6582" t="s">
        <v>27</v>
      </c>
      <c r="F6582" t="s">
        <v>17</v>
      </c>
      <c r="G6582" t="s">
        <v>2</v>
      </c>
      <c r="H6582">
        <v>72806</v>
      </c>
      <c r="I6582">
        <f>IF(Table3_1[[#This Row],[Status]]="Hired",1,0)</f>
        <v>0</v>
      </c>
      <c r="J6582" t="b">
        <f>OR((Table3_1[[#This Row],[Offered Salary]]&lt;$O$27),(Table3_1[[#This Row],[Offered Salary]]&gt;$O$28))</f>
        <v>0</v>
      </c>
      <c r="K6582" t="str">
        <f>IF(Table3_1[[#This Row],[Offered Salary]]&lt;$O$27,"Low",IF(Table3_1[[#This Row],[Offered Salary]]&gt;$O$28,"High",""))</f>
        <v/>
      </c>
      <c r="L6582" s="6">
        <f>((Table3_1[[#This Row],[Offered Salary]]-$O$25)/$O$26)</f>
        <v>0.79102229524684076</v>
      </c>
    </row>
    <row r="6583" spans="1:12" x14ac:dyDescent="0.3">
      <c r="A6583">
        <v>448408</v>
      </c>
      <c r="B6583" s="2">
        <v>41879</v>
      </c>
      <c r="C6583" s="3">
        <v>0.77234953703703701</v>
      </c>
      <c r="D6583" t="s">
        <v>31</v>
      </c>
      <c r="E6583" t="s">
        <v>27</v>
      </c>
      <c r="F6583" t="s">
        <v>20</v>
      </c>
      <c r="G6583" t="s">
        <v>4</v>
      </c>
      <c r="H6583">
        <v>32011</v>
      </c>
      <c r="I6583">
        <f>IF(Table3_1[[#This Row],[Status]]="Hired",1,0)</f>
        <v>1</v>
      </c>
      <c r="J6583" t="b">
        <f>OR((Table3_1[[#This Row],[Offered Salary]]&lt;$O$27),(Table3_1[[#This Row],[Offered Salary]]&gt;$O$28))</f>
        <v>0</v>
      </c>
      <c r="K6583" t="str">
        <f>IF(Table3_1[[#This Row],[Offered Salary]]&lt;$O$27,"Low",IF(Table3_1[[#This Row],[Offered Salary]]&gt;$O$28,"High",""))</f>
        <v/>
      </c>
      <c r="L6583" s="6">
        <f>((Table3_1[[#This Row],[Offered Salary]]-$O$25)/$O$26)</f>
        <v>-0.62299273921084741</v>
      </c>
    </row>
    <row r="6584" spans="1:12" x14ac:dyDescent="0.3">
      <c r="A6584">
        <v>624246</v>
      </c>
      <c r="B6584" s="2">
        <v>41879</v>
      </c>
      <c r="C6584" s="3">
        <v>0.77304398148148146</v>
      </c>
      <c r="D6584" t="s">
        <v>31</v>
      </c>
      <c r="E6584" t="s">
        <v>29</v>
      </c>
      <c r="F6584" t="s">
        <v>20</v>
      </c>
      <c r="G6584" t="s">
        <v>4</v>
      </c>
      <c r="H6584">
        <v>93101</v>
      </c>
      <c r="I6584">
        <f>IF(Table3_1[[#This Row],[Status]]="Hired",1,0)</f>
        <v>1</v>
      </c>
      <c r="J6584" t="b">
        <f>OR((Table3_1[[#This Row],[Offered Salary]]&lt;$O$27),(Table3_1[[#This Row],[Offered Salary]]&gt;$O$28))</f>
        <v>0</v>
      </c>
      <c r="K6584" t="str">
        <f>IF(Table3_1[[#This Row],[Offered Salary]]&lt;$O$27,"Low",IF(Table3_1[[#This Row],[Offered Salary]]&gt;$O$28,"High",""))</f>
        <v/>
      </c>
      <c r="L6584" s="6">
        <f>((Table3_1[[#This Row],[Offered Salary]]-$O$25)/$O$26)</f>
        <v>1.4944770108815699</v>
      </c>
    </row>
    <row r="6585" spans="1:12" x14ac:dyDescent="0.3">
      <c r="A6585">
        <v>543902</v>
      </c>
      <c r="B6585" s="2">
        <v>41879</v>
      </c>
      <c r="C6585" s="3">
        <v>0.77344907407407404</v>
      </c>
      <c r="D6585" t="s">
        <v>31</v>
      </c>
      <c r="E6585" t="s">
        <v>27</v>
      </c>
      <c r="F6585" t="s">
        <v>20</v>
      </c>
      <c r="G6585" t="s">
        <v>4</v>
      </c>
      <c r="H6585">
        <v>16763</v>
      </c>
      <c r="I6585">
        <f>IF(Table3_1[[#This Row],[Status]]="Hired",1,0)</f>
        <v>1</v>
      </c>
      <c r="J6585" t="b">
        <f>OR((Table3_1[[#This Row],[Offered Salary]]&lt;$O$27),(Table3_1[[#This Row],[Offered Salary]]&gt;$O$28))</f>
        <v>0</v>
      </c>
      <c r="K6585" t="str">
        <f>IF(Table3_1[[#This Row],[Offered Salary]]&lt;$O$27,"Low",IF(Table3_1[[#This Row],[Offered Salary]]&gt;$O$28,"High",""))</f>
        <v/>
      </c>
      <c r="L6585" s="6">
        <f>((Table3_1[[#This Row],[Offered Salary]]-$O$25)/$O$26)</f>
        <v>-1.151510970499261</v>
      </c>
    </row>
    <row r="6586" spans="1:12" x14ac:dyDescent="0.3">
      <c r="A6586">
        <v>262588</v>
      </c>
      <c r="B6586" s="2">
        <v>41840</v>
      </c>
      <c r="C6586" s="3">
        <v>0.26781250000000001</v>
      </c>
      <c r="D6586" t="s">
        <v>31</v>
      </c>
      <c r="E6586" t="s">
        <v>29</v>
      </c>
      <c r="F6586" t="s">
        <v>17</v>
      </c>
      <c r="G6586" t="s">
        <v>2</v>
      </c>
      <c r="H6586">
        <v>39578</v>
      </c>
      <c r="I6586">
        <f>IF(Table3_1[[#This Row],[Status]]="Hired",1,0)</f>
        <v>1</v>
      </c>
      <c r="J6586" t="b">
        <f>OR((Table3_1[[#This Row],[Offered Salary]]&lt;$O$27),(Table3_1[[#This Row],[Offered Salary]]&gt;$O$28))</f>
        <v>0</v>
      </c>
      <c r="K6586" t="str">
        <f>IF(Table3_1[[#This Row],[Offered Salary]]&lt;$O$27,"Low",IF(Table3_1[[#This Row],[Offered Salary]]&gt;$O$28,"High",""))</f>
        <v/>
      </c>
      <c r="L6586" s="6">
        <f>((Table3_1[[#This Row],[Offered Salary]]-$O$25)/$O$26)</f>
        <v>-0.36070932786775817</v>
      </c>
    </row>
    <row r="6587" spans="1:12" x14ac:dyDescent="0.3">
      <c r="A6587">
        <v>156531</v>
      </c>
      <c r="B6587" s="2">
        <v>41862</v>
      </c>
      <c r="C6587" s="3">
        <v>0.35550925925925925</v>
      </c>
      <c r="D6587" t="s">
        <v>31</v>
      </c>
      <c r="E6587" t="s">
        <v>27</v>
      </c>
      <c r="F6587" t="s">
        <v>17</v>
      </c>
      <c r="G6587" t="s">
        <v>2</v>
      </c>
      <c r="H6587">
        <v>55365</v>
      </c>
      <c r="I6587">
        <f>IF(Table3_1[[#This Row],[Status]]="Hired",1,0)</f>
        <v>1</v>
      </c>
      <c r="J6587" t="b">
        <f>OR((Table3_1[[#This Row],[Offered Salary]]&lt;$O$27),(Table3_1[[#This Row],[Offered Salary]]&gt;$O$28))</f>
        <v>0</v>
      </c>
      <c r="K6587" t="str">
        <f>IF(Table3_1[[#This Row],[Offered Salary]]&lt;$O$27,"Low",IF(Table3_1[[#This Row],[Offered Salary]]&gt;$O$28,"High",""))</f>
        <v/>
      </c>
      <c r="L6587" s="6">
        <f>((Table3_1[[#This Row],[Offered Salary]]-$O$25)/$O$26)</f>
        <v>0.18649144058385411</v>
      </c>
    </row>
    <row r="6588" spans="1:12" x14ac:dyDescent="0.3">
      <c r="A6588">
        <v>699289</v>
      </c>
      <c r="B6588" s="2">
        <v>41862</v>
      </c>
      <c r="C6588" s="3">
        <v>0.35583333333333333</v>
      </c>
      <c r="D6588" t="s">
        <v>31</v>
      </c>
      <c r="E6588" t="s">
        <v>27</v>
      </c>
      <c r="F6588" t="s">
        <v>17</v>
      </c>
      <c r="G6588" t="s">
        <v>2</v>
      </c>
      <c r="H6588">
        <v>6551</v>
      </c>
      <c r="I6588">
        <f>IF(Table3_1[[#This Row],[Status]]="Hired",1,0)</f>
        <v>1</v>
      </c>
      <c r="J6588" t="b">
        <f>OR((Table3_1[[#This Row],[Offered Salary]]&lt;$O$27),(Table3_1[[#This Row],[Offered Salary]]&gt;$O$28))</f>
        <v>1</v>
      </c>
      <c r="K6588" t="str">
        <f>IF(Table3_1[[#This Row],[Offered Salary]]&lt;$O$27,"Low",IF(Table3_1[[#This Row],[Offered Salary]]&gt;$O$28,"High",""))</f>
        <v>Low</v>
      </c>
      <c r="L6588" s="6">
        <f>((Table3_1[[#This Row],[Offered Salary]]-$O$25)/$O$26)</f>
        <v>-1.5054739937099952</v>
      </c>
    </row>
    <row r="6589" spans="1:12" x14ac:dyDescent="0.3">
      <c r="A6589">
        <v>474646</v>
      </c>
      <c r="B6589" s="2">
        <v>41782</v>
      </c>
      <c r="C6589" s="3">
        <v>0.75416666666666665</v>
      </c>
      <c r="D6589" t="s">
        <v>31</v>
      </c>
      <c r="E6589" t="s">
        <v>27</v>
      </c>
      <c r="F6589" t="s">
        <v>16</v>
      </c>
      <c r="G6589" t="s">
        <v>6</v>
      </c>
      <c r="H6589">
        <v>26741</v>
      </c>
      <c r="I6589">
        <f>IF(Table3_1[[#This Row],[Status]]="Hired",1,0)</f>
        <v>1</v>
      </c>
      <c r="J6589" t="b">
        <f>OR((Table3_1[[#This Row],[Offered Salary]]&lt;$O$27),(Table3_1[[#This Row],[Offered Salary]]&gt;$O$28))</f>
        <v>0</v>
      </c>
      <c r="K6589" t="str">
        <f>IF(Table3_1[[#This Row],[Offered Salary]]&lt;$O$27,"Low",IF(Table3_1[[#This Row],[Offered Salary]]&gt;$O$28,"High",""))</f>
        <v/>
      </c>
      <c r="L6589" s="6">
        <f>((Table3_1[[#This Row],[Offered Salary]]-$O$25)/$O$26)</f>
        <v>-0.80565873336679827</v>
      </c>
    </row>
    <row r="6590" spans="1:12" x14ac:dyDescent="0.3">
      <c r="A6590">
        <v>973186</v>
      </c>
      <c r="B6590" s="2">
        <v>41782</v>
      </c>
      <c r="C6590" s="3">
        <v>0.7560648148148148</v>
      </c>
      <c r="D6590" t="s">
        <v>31</v>
      </c>
      <c r="E6590" t="s">
        <v>29</v>
      </c>
      <c r="F6590" t="s">
        <v>16</v>
      </c>
      <c r="G6590" t="s">
        <v>6</v>
      </c>
      <c r="H6590">
        <v>33792</v>
      </c>
      <c r="I6590">
        <f>IF(Table3_1[[#This Row],[Status]]="Hired",1,0)</f>
        <v>1</v>
      </c>
      <c r="J6590" t="b">
        <f>OR((Table3_1[[#This Row],[Offered Salary]]&lt;$O$27),(Table3_1[[#This Row],[Offered Salary]]&gt;$O$28))</f>
        <v>0</v>
      </c>
      <c r="K6590" t="str">
        <f>IF(Table3_1[[#This Row],[Offered Salary]]&lt;$O$27,"Low",IF(Table3_1[[#This Row],[Offered Salary]]&gt;$O$28,"High",""))</f>
        <v/>
      </c>
      <c r="L6590" s="6">
        <f>((Table3_1[[#This Row],[Offered Salary]]-$O$25)/$O$26)</f>
        <v>-0.56126064517066743</v>
      </c>
    </row>
    <row r="6591" spans="1:12" x14ac:dyDescent="0.3">
      <c r="A6591">
        <v>184799</v>
      </c>
      <c r="B6591" s="2">
        <v>41835</v>
      </c>
      <c r="C6591" s="3">
        <v>0.39473379629629629</v>
      </c>
      <c r="D6591" t="s">
        <v>31</v>
      </c>
      <c r="E6591" t="s">
        <v>29</v>
      </c>
      <c r="F6591" t="s">
        <v>16</v>
      </c>
      <c r="G6591" t="s">
        <v>1</v>
      </c>
      <c r="H6591">
        <v>34270</v>
      </c>
      <c r="I6591">
        <f>IF(Table3_1[[#This Row],[Status]]="Hired",1,0)</f>
        <v>1</v>
      </c>
      <c r="J6591" t="b">
        <f>OR((Table3_1[[#This Row],[Offered Salary]]&lt;$O$27),(Table3_1[[#This Row],[Offered Salary]]&gt;$O$28))</f>
        <v>0</v>
      </c>
      <c r="K6591" t="str">
        <f>IF(Table3_1[[#This Row],[Offered Salary]]&lt;$O$27,"Low",IF(Table3_1[[#This Row],[Offered Salary]]&gt;$O$28,"High",""))</f>
        <v/>
      </c>
      <c r="L6591" s="6">
        <f>((Table3_1[[#This Row],[Offered Salary]]-$O$25)/$O$26)</f>
        <v>-0.544692458224454</v>
      </c>
    </row>
    <row r="6592" spans="1:12" x14ac:dyDescent="0.3">
      <c r="A6592">
        <v>809548</v>
      </c>
      <c r="B6592" s="2">
        <v>41801</v>
      </c>
      <c r="C6592" s="3">
        <v>0.73848379629629635</v>
      </c>
      <c r="D6592" t="s">
        <v>31</v>
      </c>
      <c r="E6592" t="s">
        <v>27</v>
      </c>
      <c r="F6592" t="s">
        <v>14</v>
      </c>
      <c r="G6592" t="s">
        <v>10</v>
      </c>
      <c r="H6592">
        <v>43171</v>
      </c>
      <c r="I6592">
        <f>IF(Table3_1[[#This Row],[Status]]="Hired",1,0)</f>
        <v>1</v>
      </c>
      <c r="J6592" t="b">
        <f>OR((Table3_1[[#This Row],[Offered Salary]]&lt;$O$27),(Table3_1[[#This Row],[Offered Salary]]&gt;$O$28))</f>
        <v>0</v>
      </c>
      <c r="K6592" t="str">
        <f>IF(Table3_1[[#This Row],[Offered Salary]]&lt;$O$27,"Low",IF(Table3_1[[#This Row],[Offered Salary]]&gt;$O$28,"High",""))</f>
        <v/>
      </c>
      <c r="L6592" s="6">
        <f>((Table3_1[[#This Row],[Offered Salary]]-$O$25)/$O$26)</f>
        <v>-0.236170633939422</v>
      </c>
    </row>
    <row r="6593" spans="1:12" x14ac:dyDescent="0.3">
      <c r="A6593">
        <v>287615</v>
      </c>
      <c r="B6593" s="2">
        <v>41801</v>
      </c>
      <c r="C6593" s="3">
        <v>0.73914351851851856</v>
      </c>
      <c r="D6593" t="s">
        <v>31</v>
      </c>
      <c r="E6593" t="s">
        <v>28</v>
      </c>
      <c r="F6593" t="s">
        <v>14</v>
      </c>
      <c r="G6593" t="s">
        <v>10</v>
      </c>
      <c r="H6593">
        <v>80434</v>
      </c>
      <c r="I6593">
        <f>IF(Table3_1[[#This Row],[Status]]="Hired",1,0)</f>
        <v>1</v>
      </c>
      <c r="J6593" t="b">
        <f>OR((Table3_1[[#This Row],[Offered Salary]]&lt;$O$27),(Table3_1[[#This Row],[Offered Salary]]&gt;$O$28))</f>
        <v>0</v>
      </c>
      <c r="K6593" t="str">
        <f>IF(Table3_1[[#This Row],[Offered Salary]]&lt;$O$27,"Low",IF(Table3_1[[#This Row],[Offered Salary]]&gt;$O$28,"High",""))</f>
        <v/>
      </c>
      <c r="L6593" s="6">
        <f>((Table3_1[[#This Row],[Offered Salary]]-$O$25)/$O$26)</f>
        <v>1.0554200568069154</v>
      </c>
    </row>
    <row r="6594" spans="1:12" x14ac:dyDescent="0.3">
      <c r="A6594">
        <v>408436</v>
      </c>
      <c r="B6594" s="2">
        <v>41801</v>
      </c>
      <c r="C6594" s="3">
        <v>0.73959490740740741</v>
      </c>
      <c r="D6594" t="s">
        <v>31</v>
      </c>
      <c r="E6594" t="s">
        <v>28</v>
      </c>
      <c r="F6594" t="s">
        <v>14</v>
      </c>
      <c r="G6594" t="s">
        <v>10</v>
      </c>
      <c r="H6594">
        <v>65183</v>
      </c>
      <c r="I6594">
        <f>IF(Table3_1[[#This Row],[Status]]="Hired",1,0)</f>
        <v>1</v>
      </c>
      <c r="J6594" t="b">
        <f>OR((Table3_1[[#This Row],[Offered Salary]]&lt;$O$27),(Table3_1[[#This Row],[Offered Salary]]&gt;$O$28))</f>
        <v>0</v>
      </c>
      <c r="K6594" t="str">
        <f>IF(Table3_1[[#This Row],[Offered Salary]]&lt;$O$27,"Low",IF(Table3_1[[#This Row],[Offered Salary]]&gt;$O$28,"High",""))</f>
        <v/>
      </c>
      <c r="L6594" s="6">
        <f>((Table3_1[[#This Row],[Offered Salary]]-$O$25)/$O$26)</f>
        <v>0.52679784108160088</v>
      </c>
    </row>
    <row r="6595" spans="1:12" x14ac:dyDescent="0.3">
      <c r="A6595">
        <v>589345</v>
      </c>
      <c r="B6595" s="2">
        <v>41820</v>
      </c>
      <c r="C6595" s="3">
        <v>0.69670138888888888</v>
      </c>
      <c r="D6595" t="s">
        <v>31</v>
      </c>
      <c r="E6595" t="s">
        <v>27</v>
      </c>
      <c r="F6595" t="s">
        <v>20</v>
      </c>
      <c r="G6595" t="s">
        <v>1</v>
      </c>
      <c r="H6595">
        <v>81274</v>
      </c>
      <c r="I6595">
        <f>IF(Table3_1[[#This Row],[Status]]="Hired",1,0)</f>
        <v>1</v>
      </c>
      <c r="J6595" t="b">
        <f>OR((Table3_1[[#This Row],[Offered Salary]]&lt;$O$27),(Table3_1[[#This Row],[Offered Salary]]&gt;$O$28))</f>
        <v>0</v>
      </c>
      <c r="K6595" t="str">
        <f>IF(Table3_1[[#This Row],[Offered Salary]]&lt;$O$27,"Low",IF(Table3_1[[#This Row],[Offered Salary]]&gt;$O$28,"High",""))</f>
        <v/>
      </c>
      <c r="L6595" s="6">
        <f>((Table3_1[[#This Row],[Offered Salary]]-$O$25)/$O$26)</f>
        <v>1.0845356991391732</v>
      </c>
    </row>
    <row r="6596" spans="1:12" x14ac:dyDescent="0.3">
      <c r="A6596">
        <v>775750</v>
      </c>
      <c r="B6596" s="2">
        <v>41837</v>
      </c>
      <c r="C6596" s="3">
        <v>0.42964120370370368</v>
      </c>
      <c r="D6596" t="s">
        <v>31</v>
      </c>
      <c r="E6596" t="s">
        <v>29</v>
      </c>
      <c r="F6596" t="s">
        <v>14</v>
      </c>
      <c r="G6596" t="s">
        <v>10</v>
      </c>
      <c r="H6596">
        <v>1352</v>
      </c>
      <c r="I6596">
        <f>IF(Table3_1[[#This Row],[Status]]="Hired",1,0)</f>
        <v>1</v>
      </c>
      <c r="J6596" t="b">
        <f>OR((Table3_1[[#This Row],[Offered Salary]]&lt;$O$27),(Table3_1[[#This Row],[Offered Salary]]&gt;$O$28))</f>
        <v>1</v>
      </c>
      <c r="K6596" t="str">
        <f>IF(Table3_1[[#This Row],[Offered Salary]]&lt;$O$27,"Low",IF(Table3_1[[#This Row],[Offered Salary]]&gt;$O$28,"High",""))</f>
        <v>Low</v>
      </c>
      <c r="L6596" s="6">
        <f>((Table3_1[[#This Row],[Offered Salary]]-$O$25)/$O$26)</f>
        <v>-1.6856790228592911</v>
      </c>
    </row>
    <row r="6597" spans="1:12" x14ac:dyDescent="0.3">
      <c r="A6597">
        <v>436622</v>
      </c>
      <c r="B6597" s="2">
        <v>41837</v>
      </c>
      <c r="C6597" s="3">
        <v>0.64346064814814818</v>
      </c>
      <c r="D6597" t="s">
        <v>31</v>
      </c>
      <c r="E6597" t="s">
        <v>27</v>
      </c>
      <c r="F6597" t="s">
        <v>14</v>
      </c>
      <c r="G6597" t="s">
        <v>10</v>
      </c>
      <c r="H6597">
        <v>15698</v>
      </c>
      <c r="I6597">
        <f>IF(Table3_1[[#This Row],[Status]]="Hired",1,0)</f>
        <v>1</v>
      </c>
      <c r="J6597" t="b">
        <f>OR((Table3_1[[#This Row],[Offered Salary]]&lt;$O$27),(Table3_1[[#This Row],[Offered Salary]]&gt;$O$28))</f>
        <v>0</v>
      </c>
      <c r="K6597" t="str">
        <f>IF(Table3_1[[#This Row],[Offered Salary]]&lt;$O$27,"Low",IF(Table3_1[[#This Row],[Offered Salary]]&gt;$O$28,"High",""))</f>
        <v/>
      </c>
      <c r="L6597" s="6">
        <f>((Table3_1[[#This Row],[Offered Salary]]-$O$25)/$O$26)</f>
        <v>-1.1884254455990877</v>
      </c>
    </row>
    <row r="6598" spans="1:12" x14ac:dyDescent="0.3">
      <c r="A6598">
        <v>221001</v>
      </c>
      <c r="B6598" s="2">
        <v>41837</v>
      </c>
      <c r="C6598" s="3">
        <v>0.64428240740740739</v>
      </c>
      <c r="D6598" t="s">
        <v>31</v>
      </c>
      <c r="E6598" t="s">
        <v>27</v>
      </c>
      <c r="F6598" t="s">
        <v>14</v>
      </c>
      <c r="G6598" t="s">
        <v>10</v>
      </c>
      <c r="H6598">
        <v>1666</v>
      </c>
      <c r="I6598">
        <f>IF(Table3_1[[#This Row],[Status]]="Hired",1,0)</f>
        <v>1</v>
      </c>
      <c r="J6598" t="b">
        <f>OR((Table3_1[[#This Row],[Offered Salary]]&lt;$O$27),(Table3_1[[#This Row],[Offered Salary]]&gt;$O$28))</f>
        <v>1</v>
      </c>
      <c r="K6598" t="str">
        <f>IF(Table3_1[[#This Row],[Offered Salary]]&lt;$O$27,"Low",IF(Table3_1[[#This Row],[Offered Salary]]&gt;$O$28,"High",""))</f>
        <v>Low</v>
      </c>
      <c r="L6598" s="6">
        <f>((Table3_1[[#This Row],[Offered Salary]]-$O$25)/$O$26)</f>
        <v>-1.6747953184636615</v>
      </c>
    </row>
    <row r="6599" spans="1:12" x14ac:dyDescent="0.3">
      <c r="A6599">
        <v>653763</v>
      </c>
      <c r="B6599" s="2">
        <v>41792</v>
      </c>
      <c r="C6599" s="3">
        <v>0.74101851851851852</v>
      </c>
      <c r="D6599" t="s">
        <v>31</v>
      </c>
      <c r="E6599" t="s">
        <v>29</v>
      </c>
      <c r="F6599" t="s">
        <v>17</v>
      </c>
      <c r="G6599" t="s">
        <v>7</v>
      </c>
      <c r="H6599">
        <v>29288</v>
      </c>
      <c r="I6599">
        <f>IF(Table3_1[[#This Row],[Status]]="Hired",1,0)</f>
        <v>1</v>
      </c>
      <c r="J6599" t="b">
        <f>OR((Table3_1[[#This Row],[Offered Salary]]&lt;$O$27),(Table3_1[[#This Row],[Offered Salary]]&gt;$O$28))</f>
        <v>0</v>
      </c>
      <c r="K6599" t="str">
        <f>IF(Table3_1[[#This Row],[Offered Salary]]&lt;$O$27,"Low",IF(Table3_1[[#This Row],[Offered Salary]]&gt;$O$28,"High",""))</f>
        <v/>
      </c>
      <c r="L6599" s="6">
        <f>((Table3_1[[#This Row],[Offered Salary]]-$O$25)/$O$26)</f>
        <v>-0.71737594643791658</v>
      </c>
    </row>
    <row r="6600" spans="1:12" x14ac:dyDescent="0.3">
      <c r="A6600">
        <v>774639</v>
      </c>
      <c r="B6600" s="2">
        <v>41792</v>
      </c>
      <c r="C6600" s="3">
        <v>0.74137731481481484</v>
      </c>
      <c r="D6600" t="s">
        <v>31</v>
      </c>
      <c r="E6600" t="s">
        <v>27</v>
      </c>
      <c r="F6600" t="s">
        <v>17</v>
      </c>
      <c r="G6600" t="s">
        <v>7</v>
      </c>
      <c r="H6600">
        <v>72311</v>
      </c>
      <c r="I6600">
        <f>IF(Table3_1[[#This Row],[Status]]="Hired",1,0)</f>
        <v>1</v>
      </c>
      <c r="J6600" t="b">
        <f>OR((Table3_1[[#This Row],[Offered Salary]]&lt;$O$27),(Table3_1[[#This Row],[Offered Salary]]&gt;$O$28))</f>
        <v>0</v>
      </c>
      <c r="K6600" t="str">
        <f>IF(Table3_1[[#This Row],[Offered Salary]]&lt;$O$27,"Low",IF(Table3_1[[#This Row],[Offered Salary]]&gt;$O$28,"High",""))</f>
        <v/>
      </c>
      <c r="L6600" s="6">
        <f>((Table3_1[[#This Row],[Offered Salary]]-$O$25)/$O$26)</f>
        <v>0.77386486315818881</v>
      </c>
    </row>
    <row r="6601" spans="1:12" x14ac:dyDescent="0.3">
      <c r="A6601">
        <v>763638</v>
      </c>
      <c r="B6601" s="2">
        <v>41800</v>
      </c>
      <c r="C6601" s="3">
        <v>0.59412037037037035</v>
      </c>
      <c r="D6601" t="s">
        <v>31</v>
      </c>
      <c r="E6601" t="s">
        <v>27</v>
      </c>
      <c r="F6601" t="s">
        <v>17</v>
      </c>
      <c r="G6601" t="s">
        <v>7</v>
      </c>
      <c r="H6601">
        <v>84840</v>
      </c>
      <c r="I6601">
        <f>IF(Table3_1[[#This Row],[Status]]="Hired",1,0)</f>
        <v>1</v>
      </c>
      <c r="J6601" t="b">
        <f>OR((Table3_1[[#This Row],[Offered Salary]]&lt;$O$27),(Table3_1[[#This Row],[Offered Salary]]&gt;$O$28))</f>
        <v>0</v>
      </c>
      <c r="K6601" t="str">
        <f>IF(Table3_1[[#This Row],[Offered Salary]]&lt;$O$27,"Low",IF(Table3_1[[#This Row],[Offered Salary]]&gt;$O$28,"High",""))</f>
        <v/>
      </c>
      <c r="L6601" s="6">
        <f>((Table3_1[[#This Row],[Offered Salary]]-$O$25)/$O$26)</f>
        <v>1.2081385331354011</v>
      </c>
    </row>
    <row r="6602" spans="1:12" x14ac:dyDescent="0.3">
      <c r="A6602">
        <v>61035</v>
      </c>
      <c r="B6602" s="2">
        <v>41800</v>
      </c>
      <c r="C6602" s="3">
        <v>0.59590277777777778</v>
      </c>
      <c r="D6602" t="s">
        <v>30</v>
      </c>
      <c r="E6602" t="s">
        <v>29</v>
      </c>
      <c r="F6602" t="s">
        <v>17</v>
      </c>
      <c r="G6602" t="s">
        <v>7</v>
      </c>
      <c r="H6602">
        <v>12060</v>
      </c>
      <c r="I6602">
        <f>IF(Table3_1[[#This Row],[Status]]="Hired",1,0)</f>
        <v>0</v>
      </c>
      <c r="J6602" t="b">
        <f>OR((Table3_1[[#This Row],[Offered Salary]]&lt;$O$27),(Table3_1[[#This Row],[Offered Salary]]&gt;$O$28))</f>
        <v>1</v>
      </c>
      <c r="K6602" t="str">
        <f>IF(Table3_1[[#This Row],[Offered Salary]]&lt;$O$27,"Low",IF(Table3_1[[#This Row],[Offered Salary]]&gt;$O$28,"High",""))</f>
        <v>Low</v>
      </c>
      <c r="L6602" s="6">
        <f>((Table3_1[[#This Row],[Offered Salary]]-$O$25)/$O$26)</f>
        <v>-1.3145239060809377</v>
      </c>
    </row>
    <row r="6603" spans="1:12" x14ac:dyDescent="0.3">
      <c r="A6603">
        <v>144983</v>
      </c>
      <c r="B6603" s="2">
        <v>41800</v>
      </c>
      <c r="C6603" s="3">
        <v>0.59859953703703705</v>
      </c>
      <c r="D6603" t="s">
        <v>31</v>
      </c>
      <c r="E6603" t="s">
        <v>27</v>
      </c>
      <c r="F6603" t="s">
        <v>17</v>
      </c>
      <c r="G6603" t="s">
        <v>7</v>
      </c>
      <c r="H6603">
        <v>45289</v>
      </c>
      <c r="I6603">
        <f>IF(Table3_1[[#This Row],[Status]]="Hired",1,0)</f>
        <v>1</v>
      </c>
      <c r="J6603" t="b">
        <f>OR((Table3_1[[#This Row],[Offered Salary]]&lt;$O$27),(Table3_1[[#This Row],[Offered Salary]]&gt;$O$28))</f>
        <v>0</v>
      </c>
      <c r="K6603" t="str">
        <f>IF(Table3_1[[#This Row],[Offered Salary]]&lt;$O$27,"Low",IF(Table3_1[[#This Row],[Offered Salary]]&gt;$O$28,"High",""))</f>
        <v/>
      </c>
      <c r="L6603" s="6">
        <f>((Table3_1[[#This Row],[Offered Salary]]-$O$25)/$O$26)</f>
        <v>-0.16275762148737191</v>
      </c>
    </row>
    <row r="6604" spans="1:12" x14ac:dyDescent="0.3">
      <c r="A6604">
        <v>776206</v>
      </c>
      <c r="B6604" s="2">
        <v>41800</v>
      </c>
      <c r="C6604" s="3">
        <v>0.59974537037037035</v>
      </c>
      <c r="D6604" t="s">
        <v>31</v>
      </c>
      <c r="E6604" t="s">
        <v>29</v>
      </c>
      <c r="F6604" t="s">
        <v>17</v>
      </c>
      <c r="G6604" t="s">
        <v>7</v>
      </c>
      <c r="H6604">
        <v>37431</v>
      </c>
      <c r="I6604">
        <f>IF(Table3_1[[#This Row],[Status]]="Hired",1,0)</f>
        <v>1</v>
      </c>
      <c r="J6604" t="b">
        <f>OR((Table3_1[[#This Row],[Offered Salary]]&lt;$O$27),(Table3_1[[#This Row],[Offered Salary]]&gt;$O$28))</f>
        <v>0</v>
      </c>
      <c r="K6604" t="str">
        <f>IF(Table3_1[[#This Row],[Offered Salary]]&lt;$O$27,"Low",IF(Table3_1[[#This Row],[Offered Salary]]&gt;$O$28,"High",""))</f>
        <v/>
      </c>
      <c r="L6604" s="6">
        <f>((Table3_1[[#This Row],[Offered Salary]]-$O$25)/$O$26)</f>
        <v>-0.43512752320985049</v>
      </c>
    </row>
    <row r="6605" spans="1:12" x14ac:dyDescent="0.3">
      <c r="A6605">
        <v>513247</v>
      </c>
      <c r="B6605" s="2">
        <v>41800</v>
      </c>
      <c r="C6605" s="3">
        <v>0.60006944444444443</v>
      </c>
      <c r="D6605" t="s">
        <v>31</v>
      </c>
      <c r="E6605" t="s">
        <v>27</v>
      </c>
      <c r="F6605" t="s">
        <v>17</v>
      </c>
      <c r="G6605" t="s">
        <v>7</v>
      </c>
      <c r="H6605">
        <v>50500</v>
      </c>
      <c r="I6605">
        <f>IF(Table3_1[[#This Row],[Status]]="Hired",1,0)</f>
        <v>1</v>
      </c>
      <c r="J6605" t="b">
        <f>OR((Table3_1[[#This Row],[Offered Salary]]&lt;$O$27),(Table3_1[[#This Row],[Offered Salary]]&gt;$O$28))</f>
        <v>0</v>
      </c>
      <c r="K6605" t="str">
        <f>IF(Table3_1[[#This Row],[Offered Salary]]&lt;$O$27,"Low",IF(Table3_1[[#This Row],[Offered Salary]]&gt;$O$28,"High",""))</f>
        <v/>
      </c>
      <c r="L6605" s="6">
        <f>((Table3_1[[#This Row],[Offered Salary]]-$O$25)/$O$26)</f>
        <v>1.7863345409527522E-2</v>
      </c>
    </row>
    <row r="6606" spans="1:12" x14ac:dyDescent="0.3">
      <c r="A6606">
        <v>481085</v>
      </c>
      <c r="B6606" s="2">
        <v>41810</v>
      </c>
      <c r="C6606" s="3">
        <v>0.62159722222222225</v>
      </c>
      <c r="D6606" t="s">
        <v>31</v>
      </c>
      <c r="E6606" t="s">
        <v>27</v>
      </c>
      <c r="F6606" t="s">
        <v>12</v>
      </c>
      <c r="G6606" t="s">
        <v>2</v>
      </c>
      <c r="H6606">
        <v>69080</v>
      </c>
      <c r="I6606">
        <f>IF(Table3_1[[#This Row],[Status]]="Hired",1,0)</f>
        <v>1</v>
      </c>
      <c r="J6606" t="b">
        <f>OR((Table3_1[[#This Row],[Offered Salary]]&lt;$O$27),(Table3_1[[#This Row],[Offered Salary]]&gt;$O$28))</f>
        <v>0</v>
      </c>
      <c r="K6606" t="str">
        <f>IF(Table3_1[[#This Row],[Offered Salary]]&lt;$O$27,"Low",IF(Table3_1[[#This Row],[Offered Salary]]&gt;$O$28,"High",""))</f>
        <v/>
      </c>
      <c r="L6606" s="6">
        <f>((Table3_1[[#This Row],[Offered Salary]]-$O$25)/$O$26)</f>
        <v>0.66187362461589705</v>
      </c>
    </row>
    <row r="6607" spans="1:12" x14ac:dyDescent="0.3">
      <c r="A6607">
        <v>66199</v>
      </c>
      <c r="B6607" s="2">
        <v>41810</v>
      </c>
      <c r="C6607" s="3">
        <v>0.62259259259259259</v>
      </c>
      <c r="D6607" t="s">
        <v>31</v>
      </c>
      <c r="E6607" t="s">
        <v>29</v>
      </c>
      <c r="F6607" t="s">
        <v>12</v>
      </c>
      <c r="G6607" t="s">
        <v>2</v>
      </c>
      <c r="H6607">
        <v>68509</v>
      </c>
      <c r="I6607">
        <f>IF(Table3_1[[#This Row],[Status]]="Hired",1,0)</f>
        <v>1</v>
      </c>
      <c r="J6607" t="b">
        <f>OR((Table3_1[[#This Row],[Offered Salary]]&lt;$O$27),(Table3_1[[#This Row],[Offered Salary]]&gt;$O$28))</f>
        <v>0</v>
      </c>
      <c r="K6607" t="str">
        <f>IF(Table3_1[[#This Row],[Offered Salary]]&lt;$O$27,"Low",IF(Table3_1[[#This Row],[Offered Salary]]&gt;$O$28,"High",""))</f>
        <v/>
      </c>
      <c r="L6607" s="6">
        <f>((Table3_1[[#This Row],[Offered Salary]]-$O$25)/$O$26)</f>
        <v>0.64208192012575516</v>
      </c>
    </row>
    <row r="6608" spans="1:12" x14ac:dyDescent="0.3">
      <c r="A6608">
        <v>651652</v>
      </c>
      <c r="B6608" s="2">
        <v>41785</v>
      </c>
      <c r="C6608" s="3">
        <v>0.74851851851851847</v>
      </c>
      <c r="D6608" t="s">
        <v>31</v>
      </c>
      <c r="E6608" t="s">
        <v>29</v>
      </c>
      <c r="F6608" t="s">
        <v>17</v>
      </c>
      <c r="G6608" t="s">
        <v>8</v>
      </c>
      <c r="H6608">
        <v>41011</v>
      </c>
      <c r="I6608">
        <f>IF(Table3_1[[#This Row],[Status]]="Hired",1,0)</f>
        <v>1</v>
      </c>
      <c r="J6608" t="b">
        <f>OR((Table3_1[[#This Row],[Offered Salary]]&lt;$O$27),(Table3_1[[#This Row],[Offered Salary]]&gt;$O$28))</f>
        <v>0</v>
      </c>
      <c r="K6608" t="str">
        <f>IF(Table3_1[[#This Row],[Offered Salary]]&lt;$O$27,"Low",IF(Table3_1[[#This Row],[Offered Salary]]&gt;$O$28,"High",""))</f>
        <v/>
      </c>
      <c r="L6608" s="6">
        <f>((Table3_1[[#This Row],[Offered Salary]]-$O$25)/$O$26)</f>
        <v>-0.31103942850808497</v>
      </c>
    </row>
    <row r="6609" spans="1:12" x14ac:dyDescent="0.3">
      <c r="A6609">
        <v>29691</v>
      </c>
      <c r="B6609" s="2">
        <v>41880</v>
      </c>
      <c r="C6609" s="3">
        <v>0.25248842592592591</v>
      </c>
      <c r="D6609" t="s">
        <v>31</v>
      </c>
      <c r="E6609" t="s">
        <v>27</v>
      </c>
      <c r="F6609" t="s">
        <v>12</v>
      </c>
      <c r="G6609" t="s">
        <v>4</v>
      </c>
      <c r="H6609">
        <v>10700</v>
      </c>
      <c r="I6609">
        <f>IF(Table3_1[[#This Row],[Status]]="Hired",1,0)</f>
        <v>1</v>
      </c>
      <c r="J6609" t="b">
        <f>OR((Table3_1[[#This Row],[Offered Salary]]&lt;$O$27),(Table3_1[[#This Row],[Offered Salary]]&gt;$O$28))</f>
        <v>1</v>
      </c>
      <c r="K6609" t="str">
        <f>IF(Table3_1[[#This Row],[Offered Salary]]&lt;$O$27,"Low",IF(Table3_1[[#This Row],[Offered Salary]]&gt;$O$28,"High",""))</f>
        <v>Low</v>
      </c>
      <c r="L6609" s="6">
        <f>((Table3_1[[#This Row],[Offered Salary]]-$O$25)/$O$26)</f>
        <v>-1.3616635174760219</v>
      </c>
    </row>
    <row r="6610" spans="1:12" x14ac:dyDescent="0.3">
      <c r="A6610">
        <v>41350</v>
      </c>
      <c r="B6610" s="2">
        <v>41880</v>
      </c>
      <c r="C6610" s="3">
        <v>0.25278935185185186</v>
      </c>
      <c r="D6610" t="s">
        <v>30</v>
      </c>
      <c r="E6610" t="s">
        <v>29</v>
      </c>
      <c r="F6610" t="s">
        <v>12</v>
      </c>
      <c r="G6610" t="s">
        <v>4</v>
      </c>
      <c r="H6610">
        <v>19018</v>
      </c>
      <c r="I6610">
        <f>IF(Table3_1[[#This Row],[Status]]="Hired",1,0)</f>
        <v>0</v>
      </c>
      <c r="J6610" t="b">
        <f>OR((Table3_1[[#This Row],[Offered Salary]]&lt;$O$27),(Table3_1[[#This Row],[Offered Salary]]&gt;$O$28))</f>
        <v>0</v>
      </c>
      <c r="K6610" t="str">
        <f>IF(Table3_1[[#This Row],[Offered Salary]]&lt;$O$27,"Low",IF(Table3_1[[#This Row],[Offered Salary]]&gt;$O$28,"High",""))</f>
        <v/>
      </c>
      <c r="L6610" s="6">
        <f>((Table3_1[[#This Row],[Offered Salary]]-$O$25)/$O$26)</f>
        <v>-1.0733493354287353</v>
      </c>
    </row>
    <row r="6611" spans="1:12" x14ac:dyDescent="0.3">
      <c r="A6611">
        <v>297501</v>
      </c>
      <c r="B6611" s="2">
        <v>41821</v>
      </c>
      <c r="C6611" s="3">
        <v>0.48443287037037036</v>
      </c>
      <c r="D6611" t="s">
        <v>31</v>
      </c>
      <c r="E6611" t="s">
        <v>29</v>
      </c>
      <c r="F6611" t="s">
        <v>13</v>
      </c>
      <c r="G6611" t="s">
        <v>6</v>
      </c>
      <c r="H6611">
        <v>39211</v>
      </c>
      <c r="I6611">
        <f>IF(Table3_1[[#This Row],[Status]]="Hired",1,0)</f>
        <v>1</v>
      </c>
      <c r="J6611" t="b">
        <f>OR((Table3_1[[#This Row],[Offered Salary]]&lt;$O$27),(Table3_1[[#This Row],[Offered Salary]]&gt;$O$28))</f>
        <v>0</v>
      </c>
      <c r="K6611" t="str">
        <f>IF(Table3_1[[#This Row],[Offered Salary]]&lt;$O$27,"Low",IF(Table3_1[[#This Row],[Offered Salary]]&gt;$O$28,"High",""))</f>
        <v/>
      </c>
      <c r="L6611" s="6">
        <f>((Table3_1[[#This Row],[Offered Salary]]-$O$25)/$O$26)</f>
        <v>-0.37343009064863747</v>
      </c>
    </row>
    <row r="6612" spans="1:12" x14ac:dyDescent="0.3">
      <c r="A6612">
        <v>25669</v>
      </c>
      <c r="B6612" s="2">
        <v>41829</v>
      </c>
      <c r="C6612" s="3">
        <v>0.26770833333333333</v>
      </c>
      <c r="D6612" t="s">
        <v>31</v>
      </c>
      <c r="E6612" t="s">
        <v>27</v>
      </c>
      <c r="F6612" t="s">
        <v>17</v>
      </c>
      <c r="G6612" t="s">
        <v>10</v>
      </c>
      <c r="H6612">
        <v>28175</v>
      </c>
      <c r="I6612">
        <f>IF(Table3_1[[#This Row],[Status]]="Hired",1,0)</f>
        <v>1</v>
      </c>
      <c r="J6612" t="b">
        <f>OR((Table3_1[[#This Row],[Offered Salary]]&lt;$O$27),(Table3_1[[#This Row],[Offered Salary]]&gt;$O$28))</f>
        <v>0</v>
      </c>
      <c r="K6612" t="str">
        <f>IF(Table3_1[[#This Row],[Offered Salary]]&lt;$O$27,"Low",IF(Table3_1[[#This Row],[Offered Salary]]&gt;$O$28,"High",""))</f>
        <v/>
      </c>
      <c r="L6612" s="6">
        <f>((Table3_1[[#This Row],[Offered Salary]]-$O$25)/$O$26)</f>
        <v>-0.75595417252815811</v>
      </c>
    </row>
    <row r="6613" spans="1:12" x14ac:dyDescent="0.3">
      <c r="A6613">
        <v>419981</v>
      </c>
      <c r="B6613" s="2">
        <v>41829</v>
      </c>
      <c r="C6613" s="3">
        <v>0.26832175925925927</v>
      </c>
      <c r="D6613" t="s">
        <v>30</v>
      </c>
      <c r="E6613" t="s">
        <v>29</v>
      </c>
      <c r="F6613" t="s">
        <v>17</v>
      </c>
      <c r="G6613" t="s">
        <v>10</v>
      </c>
      <c r="H6613">
        <v>19839</v>
      </c>
      <c r="I6613">
        <f>IF(Table3_1[[#This Row],[Status]]="Hired",1,0)</f>
        <v>0</v>
      </c>
      <c r="J6613" t="b">
        <f>OR((Table3_1[[#This Row],[Offered Salary]]&lt;$O$27),(Table3_1[[#This Row],[Offered Salary]]&gt;$O$28))</f>
        <v>0</v>
      </c>
      <c r="K6613" t="str">
        <f>IF(Table3_1[[#This Row],[Offered Salary]]&lt;$O$27,"Low",IF(Table3_1[[#This Row],[Offered Salary]]&gt;$O$28,"High",""))</f>
        <v/>
      </c>
      <c r="L6613" s="6">
        <f>((Table3_1[[#This Row],[Offered Salary]]-$O$25)/$O$26)</f>
        <v>-1.0448922611968501</v>
      </c>
    </row>
    <row r="6614" spans="1:12" x14ac:dyDescent="0.3">
      <c r="A6614">
        <v>215367</v>
      </c>
      <c r="B6614" s="2">
        <v>41829</v>
      </c>
      <c r="C6614" s="3">
        <v>0.26859953703703704</v>
      </c>
      <c r="D6614" t="s">
        <v>31</v>
      </c>
      <c r="E6614" t="s">
        <v>27</v>
      </c>
      <c r="F6614" t="s">
        <v>17</v>
      </c>
      <c r="G6614" t="s">
        <v>10</v>
      </c>
      <c r="H6614">
        <v>14446</v>
      </c>
      <c r="I6614">
        <f>IF(Table3_1[[#This Row],[Status]]="Hired",1,0)</f>
        <v>1</v>
      </c>
      <c r="J6614" t="b">
        <f>OR((Table3_1[[#This Row],[Offered Salary]]&lt;$O$27),(Table3_1[[#This Row],[Offered Salary]]&gt;$O$28))</f>
        <v>0</v>
      </c>
      <c r="K6614" t="str">
        <f>IF(Table3_1[[#This Row],[Offered Salary]]&lt;$O$27,"Low",IF(Table3_1[[#This Row],[Offered Salary]]&gt;$O$28,"High",""))</f>
        <v/>
      </c>
      <c r="L6614" s="6">
        <f>((Table3_1[[#This Row],[Offered Salary]]-$O$25)/$O$26)</f>
        <v>-1.2318216172657388</v>
      </c>
    </row>
    <row r="6615" spans="1:12" x14ac:dyDescent="0.3">
      <c r="A6615">
        <v>821116</v>
      </c>
      <c r="B6615" s="2">
        <v>41829</v>
      </c>
      <c r="C6615" s="3">
        <v>0.27089120370370373</v>
      </c>
      <c r="D6615" t="s">
        <v>31</v>
      </c>
      <c r="E6615" t="s">
        <v>27</v>
      </c>
      <c r="F6615" t="s">
        <v>17</v>
      </c>
      <c r="G6615" t="s">
        <v>10</v>
      </c>
      <c r="H6615">
        <v>73081</v>
      </c>
      <c r="I6615">
        <f>IF(Table3_1[[#This Row],[Status]]="Hired",1,0)</f>
        <v>1</v>
      </c>
      <c r="J6615" t="b">
        <f>OR((Table3_1[[#This Row],[Offered Salary]]&lt;$O$27),(Table3_1[[#This Row],[Offered Salary]]&gt;$O$28))</f>
        <v>0</v>
      </c>
      <c r="K6615" t="str">
        <f>IF(Table3_1[[#This Row],[Offered Salary]]&lt;$O$27,"Low",IF(Table3_1[[#This Row],[Offered Salary]]&gt;$O$28,"High",""))</f>
        <v/>
      </c>
      <c r="L6615" s="6">
        <f>((Table3_1[[#This Row],[Offered Salary]]-$O$25)/$O$26)</f>
        <v>0.80055420196275839</v>
      </c>
    </row>
    <row r="6616" spans="1:12" x14ac:dyDescent="0.3">
      <c r="A6616">
        <v>565374</v>
      </c>
      <c r="B6616" s="2">
        <v>41831</v>
      </c>
      <c r="C6616" s="3">
        <v>0.40118055555555554</v>
      </c>
      <c r="D6616" t="s">
        <v>31</v>
      </c>
      <c r="E6616" t="s">
        <v>29</v>
      </c>
      <c r="F6616" t="s">
        <v>17</v>
      </c>
      <c r="G6616" t="s">
        <v>10</v>
      </c>
      <c r="H6616">
        <v>34329</v>
      </c>
      <c r="I6616">
        <f>IF(Table3_1[[#This Row],[Status]]="Hired",1,0)</f>
        <v>1</v>
      </c>
      <c r="J6616" t="b">
        <f>OR((Table3_1[[#This Row],[Offered Salary]]&lt;$O$27),(Table3_1[[#This Row],[Offered Salary]]&gt;$O$28))</f>
        <v>0</v>
      </c>
      <c r="K6616" t="str">
        <f>IF(Table3_1[[#This Row],[Offered Salary]]&lt;$O$27,"Low",IF(Table3_1[[#This Row],[Offered Salary]]&gt;$O$28,"High",""))</f>
        <v/>
      </c>
      <c r="L6616" s="6">
        <f>((Table3_1[[#This Row],[Offered Salary]]-$O$25)/$O$26)</f>
        <v>-0.54264743096540258</v>
      </c>
    </row>
    <row r="6617" spans="1:12" x14ac:dyDescent="0.3">
      <c r="A6617">
        <v>745878</v>
      </c>
      <c r="B6617" s="2">
        <v>41840</v>
      </c>
      <c r="C6617" s="3">
        <v>0.40423611111111113</v>
      </c>
      <c r="D6617" t="s">
        <v>31</v>
      </c>
      <c r="E6617" t="s">
        <v>29</v>
      </c>
      <c r="F6617" t="s">
        <v>17</v>
      </c>
      <c r="G6617" t="s">
        <v>10</v>
      </c>
      <c r="H6617">
        <v>48013</v>
      </c>
      <c r="I6617">
        <f>IF(Table3_1[[#This Row],[Status]]="Hired",1,0)</f>
        <v>1</v>
      </c>
      <c r="J6617" t="b">
        <f>OR((Table3_1[[#This Row],[Offered Salary]]&lt;$O$27),(Table3_1[[#This Row],[Offered Salary]]&gt;$O$28))</f>
        <v>0</v>
      </c>
      <c r="K6617" t="str">
        <f>IF(Table3_1[[#This Row],[Offered Salary]]&lt;$O$27,"Low",IF(Table3_1[[#This Row],[Offered Salary]]&gt;$O$28,"High",""))</f>
        <v/>
      </c>
      <c r="L6617" s="6">
        <f>((Table3_1[[#This Row],[Offered Salary]]-$O$25)/$O$26)</f>
        <v>-6.8339752781335833E-2</v>
      </c>
    </row>
    <row r="6618" spans="1:12" x14ac:dyDescent="0.3">
      <c r="A6618">
        <v>810787</v>
      </c>
      <c r="B6618" s="2">
        <v>41840</v>
      </c>
      <c r="C6618" s="3">
        <v>0.40537037037037038</v>
      </c>
      <c r="D6618" t="s">
        <v>31</v>
      </c>
      <c r="E6618" t="s">
        <v>29</v>
      </c>
      <c r="F6618" t="s">
        <v>17</v>
      </c>
      <c r="G6618" t="s">
        <v>10</v>
      </c>
      <c r="H6618">
        <v>98990</v>
      </c>
      <c r="I6618">
        <f>IF(Table3_1[[#This Row],[Status]]="Hired",1,0)</f>
        <v>1</v>
      </c>
      <c r="J6618" t="b">
        <f>OR((Table3_1[[#This Row],[Offered Salary]]&lt;$O$27),(Table3_1[[#This Row],[Offered Salary]]&gt;$O$28))</f>
        <v>0</v>
      </c>
      <c r="K6618" t="str">
        <f>IF(Table3_1[[#This Row],[Offered Salary]]&lt;$O$27,"Low",IF(Table3_1[[#This Row],[Offered Salary]]&gt;$O$28,"High",""))</f>
        <v/>
      </c>
      <c r="L6618" s="6">
        <f>((Table3_1[[#This Row],[Offered Salary]]-$O$25)/$O$26)</f>
        <v>1.6985984605180775</v>
      </c>
    </row>
    <row r="6619" spans="1:12" x14ac:dyDescent="0.3">
      <c r="A6619">
        <v>624629</v>
      </c>
      <c r="B6619" s="2">
        <v>41853</v>
      </c>
      <c r="C6619" s="3">
        <v>0.57572916666666663</v>
      </c>
      <c r="D6619" t="s">
        <v>31</v>
      </c>
      <c r="E6619" t="s">
        <v>29</v>
      </c>
      <c r="F6619" t="s">
        <v>17</v>
      </c>
      <c r="G6619" t="s">
        <v>10</v>
      </c>
      <c r="H6619">
        <v>19651</v>
      </c>
      <c r="I6619">
        <f>IF(Table3_1[[#This Row],[Status]]="Hired",1,0)</f>
        <v>1</v>
      </c>
      <c r="J6619" t="b">
        <f>OR((Table3_1[[#This Row],[Offered Salary]]&lt;$O$27),(Table3_1[[#This Row],[Offered Salary]]&gt;$O$28))</f>
        <v>0</v>
      </c>
      <c r="K6619" t="str">
        <f>IF(Table3_1[[#This Row],[Offered Salary]]&lt;$O$27,"Low",IF(Table3_1[[#This Row],[Offered Salary]]&gt;$O$28,"High",""))</f>
        <v/>
      </c>
      <c r="L6619" s="6">
        <f>((Table3_1[[#This Row],[Offered Salary]]-$O$25)/$O$26)</f>
        <v>-1.0514086192426411</v>
      </c>
    </row>
    <row r="6620" spans="1:12" x14ac:dyDescent="0.3">
      <c r="A6620">
        <v>372939</v>
      </c>
      <c r="B6620" s="2">
        <v>41811</v>
      </c>
      <c r="C6620" s="3">
        <v>0.60434027777777777</v>
      </c>
      <c r="D6620" t="s">
        <v>30</v>
      </c>
      <c r="E6620" t="s">
        <v>27</v>
      </c>
      <c r="F6620" t="s">
        <v>17</v>
      </c>
      <c r="G6620" t="s">
        <v>10</v>
      </c>
      <c r="H6620">
        <v>40581</v>
      </c>
      <c r="I6620">
        <f>IF(Table3_1[[#This Row],[Status]]="Hired",1,0)</f>
        <v>0</v>
      </c>
      <c r="J6620" t="b">
        <f>OR((Table3_1[[#This Row],[Offered Salary]]&lt;$O$27),(Table3_1[[#This Row],[Offered Salary]]&gt;$O$28))</f>
        <v>0</v>
      </c>
      <c r="K6620" t="str">
        <f>IF(Table3_1[[#This Row],[Offered Salary]]&lt;$O$27,"Low",IF(Table3_1[[#This Row],[Offered Salary]]&gt;$O$28,"High",""))</f>
        <v/>
      </c>
      <c r="L6620" s="6">
        <f>((Table3_1[[#This Row],[Offered Salary]]-$O$25)/$O$26)</f>
        <v>-0.32594386446388363</v>
      </c>
    </row>
    <row r="6621" spans="1:12" x14ac:dyDescent="0.3">
      <c r="A6621">
        <v>621049</v>
      </c>
      <c r="B6621" s="2">
        <v>41811</v>
      </c>
      <c r="C6621" s="3">
        <v>0.60739583333333336</v>
      </c>
      <c r="D6621" t="s">
        <v>31</v>
      </c>
      <c r="E6621" t="s">
        <v>27</v>
      </c>
      <c r="F6621" t="s">
        <v>17</v>
      </c>
      <c r="G6621" t="s">
        <v>10</v>
      </c>
      <c r="H6621">
        <v>27120</v>
      </c>
      <c r="I6621">
        <f>IF(Table3_1[[#This Row],[Status]]="Hired",1,0)</f>
        <v>1</v>
      </c>
      <c r="J6621" t="b">
        <f>OR((Table3_1[[#This Row],[Offered Salary]]&lt;$O$27),(Table3_1[[#This Row],[Offered Salary]]&gt;$O$28))</f>
        <v>0</v>
      </c>
      <c r="K6621" t="str">
        <f>IF(Table3_1[[#This Row],[Offered Salary]]&lt;$O$27,"Low",IF(Table3_1[[#This Row],[Offered Salary]]&gt;$O$28,"High",""))</f>
        <v/>
      </c>
      <c r="L6621" s="6">
        <f>((Table3_1[[#This Row],[Offered Salary]]-$O$25)/$O$26)</f>
        <v>-0.79252203283831535</v>
      </c>
    </row>
    <row r="6622" spans="1:12" x14ac:dyDescent="0.3">
      <c r="A6622">
        <v>784361</v>
      </c>
      <c r="B6622" s="2">
        <v>41815</v>
      </c>
      <c r="C6622" s="3">
        <v>0.6450231481481481</v>
      </c>
      <c r="D6622" t="s">
        <v>31</v>
      </c>
      <c r="E6622" t="s">
        <v>29</v>
      </c>
      <c r="F6622" t="s">
        <v>19</v>
      </c>
      <c r="G6622" t="s">
        <v>6</v>
      </c>
      <c r="H6622">
        <v>54258</v>
      </c>
      <c r="I6622">
        <f>IF(Table3_1[[#This Row],[Status]]="Hired",1,0)</f>
        <v>1</v>
      </c>
      <c r="J6622" t="b">
        <f>OR((Table3_1[[#This Row],[Offered Salary]]&lt;$O$27),(Table3_1[[#This Row],[Offered Salary]]&gt;$O$28))</f>
        <v>0</v>
      </c>
      <c r="K6622" t="str">
        <f>IF(Table3_1[[#This Row],[Offered Salary]]&lt;$O$27,"Low",IF(Table3_1[[#This Row],[Offered Salary]]&gt;$O$28,"High",""))</f>
        <v/>
      </c>
      <c r="L6622" s="6">
        <f>((Table3_1[[#This Row],[Offered Salary]]-$O$25)/$O$26)</f>
        <v>0.14812118336741431</v>
      </c>
    </row>
    <row r="6623" spans="1:12" x14ac:dyDescent="0.3">
      <c r="A6623">
        <v>317366</v>
      </c>
      <c r="B6623" s="2">
        <v>41815</v>
      </c>
      <c r="C6623" s="3">
        <v>0.64576388888888892</v>
      </c>
      <c r="D6623" t="s">
        <v>31</v>
      </c>
      <c r="E6623" t="s">
        <v>29</v>
      </c>
      <c r="F6623" t="s">
        <v>19</v>
      </c>
      <c r="G6623" t="s">
        <v>6</v>
      </c>
      <c r="H6623">
        <v>20730</v>
      </c>
      <c r="I6623">
        <f>IF(Table3_1[[#This Row],[Status]]="Hired",1,0)</f>
        <v>1</v>
      </c>
      <c r="J6623" t="b">
        <f>OR((Table3_1[[#This Row],[Offered Salary]]&lt;$O$27),(Table3_1[[#This Row],[Offered Salary]]&gt;$O$28))</f>
        <v>0</v>
      </c>
      <c r="K6623" t="str">
        <f>IF(Table3_1[[#This Row],[Offered Salary]]&lt;$O$27,"Low",IF(Table3_1[[#This Row],[Offered Salary]]&gt;$O$28,"High",""))</f>
        <v/>
      </c>
      <c r="L6623" s="6">
        <f>((Table3_1[[#This Row],[Offered Salary]]-$O$25)/$O$26)</f>
        <v>-1.0140088834372767</v>
      </c>
    </row>
    <row r="6624" spans="1:12" x14ac:dyDescent="0.3">
      <c r="A6624">
        <v>211433</v>
      </c>
      <c r="B6624" s="2">
        <v>41815</v>
      </c>
      <c r="C6624" s="3">
        <v>0.64825231481481482</v>
      </c>
      <c r="D6624" t="s">
        <v>31</v>
      </c>
      <c r="E6624" t="s">
        <v>29</v>
      </c>
      <c r="F6624" t="s">
        <v>19</v>
      </c>
      <c r="G6624" t="s">
        <v>6</v>
      </c>
      <c r="H6624">
        <v>25467</v>
      </c>
      <c r="I6624">
        <f>IF(Table3_1[[#This Row],[Status]]="Hired",1,0)</f>
        <v>1</v>
      </c>
      <c r="J6624" t="b">
        <f>OR((Table3_1[[#This Row],[Offered Salary]]&lt;$O$27),(Table3_1[[#This Row],[Offered Salary]]&gt;$O$28))</f>
        <v>0</v>
      </c>
      <c r="K6624" t="str">
        <f>IF(Table3_1[[#This Row],[Offered Salary]]&lt;$O$27,"Low",IF(Table3_1[[#This Row],[Offered Salary]]&gt;$O$28,"High",""))</f>
        <v/>
      </c>
      <c r="L6624" s="6">
        <f>((Table3_1[[#This Row],[Offered Salary]]-$O$25)/$O$26)</f>
        <v>-0.84981745757072269</v>
      </c>
    </row>
    <row r="6625" spans="1:12" x14ac:dyDescent="0.3">
      <c r="A6625">
        <v>771344</v>
      </c>
      <c r="B6625" s="2">
        <v>41815</v>
      </c>
      <c r="C6625" s="3">
        <v>0.65061342592592597</v>
      </c>
      <c r="D6625" t="s">
        <v>31</v>
      </c>
      <c r="E6625" t="s">
        <v>29</v>
      </c>
      <c r="F6625" t="s">
        <v>19</v>
      </c>
      <c r="G6625" t="s">
        <v>6</v>
      </c>
      <c r="H6625">
        <v>29214</v>
      </c>
      <c r="I6625">
        <f>IF(Table3_1[[#This Row],[Status]]="Hired",1,0)</f>
        <v>1</v>
      </c>
      <c r="J6625" t="b">
        <f>OR((Table3_1[[#This Row],[Offered Salary]]&lt;$O$27),(Table3_1[[#This Row],[Offered Salary]]&gt;$O$28))</f>
        <v>0</v>
      </c>
      <c r="K6625" t="str">
        <f>IF(Table3_1[[#This Row],[Offered Salary]]&lt;$O$27,"Low",IF(Table3_1[[#This Row],[Offered Salary]]&gt;$O$28,"High",""))</f>
        <v/>
      </c>
      <c r="L6625" s="6">
        <f>((Table3_1[[#This Row],[Offered Salary]]-$O$25)/$O$26)</f>
        <v>-0.71994089588147259</v>
      </c>
    </row>
    <row r="6626" spans="1:12" x14ac:dyDescent="0.3">
      <c r="A6626">
        <v>552304</v>
      </c>
      <c r="B6626" s="2">
        <v>41821</v>
      </c>
      <c r="C6626" s="3">
        <v>0.29028935185185184</v>
      </c>
      <c r="D6626" t="s">
        <v>31</v>
      </c>
      <c r="E6626" t="s">
        <v>29</v>
      </c>
      <c r="F6626" t="s">
        <v>19</v>
      </c>
      <c r="G6626" t="s">
        <v>6</v>
      </c>
      <c r="H6626">
        <v>75164</v>
      </c>
      <c r="I6626">
        <f>IF(Table3_1[[#This Row],[Status]]="Hired",1,0)</f>
        <v>1</v>
      </c>
      <c r="J6626" t="b">
        <f>OR((Table3_1[[#This Row],[Offered Salary]]&lt;$O$27),(Table3_1[[#This Row],[Offered Salary]]&gt;$O$28))</f>
        <v>0</v>
      </c>
      <c r="K6626" t="str">
        <f>IF(Table3_1[[#This Row],[Offered Salary]]&lt;$O$27,"Low",IF(Table3_1[[#This Row],[Offered Salary]]&gt;$O$28,"High",""))</f>
        <v/>
      </c>
      <c r="L6626" s="6">
        <f>((Table3_1[[#This Row],[Offered Salary]]-$O$25)/$O$26)</f>
        <v>0.87275406265096445</v>
      </c>
    </row>
    <row r="6627" spans="1:12" x14ac:dyDescent="0.3">
      <c r="A6627">
        <v>907113</v>
      </c>
      <c r="B6627" s="2">
        <v>41821</v>
      </c>
      <c r="C6627" s="3">
        <v>0.29208333333333331</v>
      </c>
      <c r="D6627" t="s">
        <v>30</v>
      </c>
      <c r="E6627" t="s">
        <v>29</v>
      </c>
      <c r="F6627" t="s">
        <v>19</v>
      </c>
      <c r="G6627" t="s">
        <v>6</v>
      </c>
      <c r="H6627">
        <v>52210</v>
      </c>
      <c r="I6627">
        <f>IF(Table3_1[[#This Row],[Status]]="Hired",1,0)</f>
        <v>0</v>
      </c>
      <c r="J6627" t="b">
        <f>OR((Table3_1[[#This Row],[Offered Salary]]&lt;$O$27),(Table3_1[[#This Row],[Offered Salary]]&gt;$O$28))</f>
        <v>0</v>
      </c>
      <c r="K6627" t="str">
        <f>IF(Table3_1[[#This Row],[Offered Salary]]&lt;$O$27,"Low",IF(Table3_1[[#This Row],[Offered Salary]]&gt;$O$28,"High",""))</f>
        <v/>
      </c>
      <c r="L6627" s="6">
        <f>((Table3_1[[#This Row],[Offered Salary]]-$O$25)/$O$26)</f>
        <v>7.7134474443052381E-2</v>
      </c>
    </row>
    <row r="6628" spans="1:12" x14ac:dyDescent="0.3">
      <c r="A6628">
        <v>698890</v>
      </c>
      <c r="B6628" s="2">
        <v>41822</v>
      </c>
      <c r="C6628" s="3">
        <v>0.59866898148148151</v>
      </c>
      <c r="D6628" t="s">
        <v>31</v>
      </c>
      <c r="E6628" t="s">
        <v>29</v>
      </c>
      <c r="F6628" t="s">
        <v>19</v>
      </c>
      <c r="G6628" t="s">
        <v>6</v>
      </c>
      <c r="H6628">
        <v>30117</v>
      </c>
      <c r="I6628">
        <f>IF(Table3_1[[#This Row],[Status]]="Hired",1,0)</f>
        <v>1</v>
      </c>
      <c r="J6628" t="b">
        <f>OR((Table3_1[[#This Row],[Offered Salary]]&lt;$O$27),(Table3_1[[#This Row],[Offered Salary]]&gt;$O$28))</f>
        <v>0</v>
      </c>
      <c r="K6628" t="str">
        <f>IF(Table3_1[[#This Row],[Offered Salary]]&lt;$O$27,"Low",IF(Table3_1[[#This Row],[Offered Salary]]&gt;$O$28,"High",""))</f>
        <v/>
      </c>
      <c r="L6628" s="6">
        <f>((Table3_1[[#This Row],[Offered Salary]]-$O$25)/$O$26)</f>
        <v>-0.68864158037429546</v>
      </c>
    </row>
    <row r="6629" spans="1:12" x14ac:dyDescent="0.3">
      <c r="A6629">
        <v>674480</v>
      </c>
      <c r="B6629" s="2">
        <v>41822</v>
      </c>
      <c r="C6629" s="3">
        <v>0.59962962962962962</v>
      </c>
      <c r="D6629" t="s">
        <v>31</v>
      </c>
      <c r="E6629" t="s">
        <v>29</v>
      </c>
      <c r="F6629" t="s">
        <v>19</v>
      </c>
      <c r="G6629" t="s">
        <v>6</v>
      </c>
      <c r="H6629">
        <v>98848</v>
      </c>
      <c r="I6629">
        <f>IF(Table3_1[[#This Row],[Status]]="Hired",1,0)</f>
        <v>1</v>
      </c>
      <c r="J6629" t="b">
        <f>OR((Table3_1[[#This Row],[Offered Salary]]&lt;$O$27),(Table3_1[[#This Row],[Offered Salary]]&gt;$O$28))</f>
        <v>0</v>
      </c>
      <c r="K6629" t="str">
        <f>IF(Table3_1[[#This Row],[Offered Salary]]&lt;$O$27,"Low",IF(Table3_1[[#This Row],[Offered Salary]]&gt;$O$28,"High",""))</f>
        <v/>
      </c>
      <c r="L6629" s="6">
        <f>((Table3_1[[#This Row],[Offered Salary]]-$O$25)/$O$26)</f>
        <v>1.6936765305047672</v>
      </c>
    </row>
    <row r="6630" spans="1:12" x14ac:dyDescent="0.3">
      <c r="A6630">
        <v>310212</v>
      </c>
      <c r="B6630" s="2">
        <v>41822</v>
      </c>
      <c r="C6630" s="3">
        <v>0.71958333333333335</v>
      </c>
      <c r="D6630" t="s">
        <v>31</v>
      </c>
      <c r="E6630" t="s">
        <v>27</v>
      </c>
      <c r="F6630" t="s">
        <v>20</v>
      </c>
      <c r="G6630" t="s">
        <v>2</v>
      </c>
      <c r="H6630">
        <v>26175</v>
      </c>
      <c r="I6630">
        <f>IF(Table3_1[[#This Row],[Status]]="Hired",1,0)</f>
        <v>1</v>
      </c>
      <c r="J6630" t="b">
        <f>OR((Table3_1[[#This Row],[Offered Salary]]&lt;$O$27),(Table3_1[[#This Row],[Offered Salary]]&gt;$O$28))</f>
        <v>0</v>
      </c>
      <c r="K6630" t="str">
        <f>IF(Table3_1[[#This Row],[Offered Salary]]&lt;$O$27,"Low",IF(Table3_1[[#This Row],[Offered Salary]]&gt;$O$28,"High",""))</f>
        <v/>
      </c>
      <c r="L6630" s="6">
        <f>((Table3_1[[#This Row],[Offered Salary]]-$O$25)/$O$26)</f>
        <v>-0.82527713046210538</v>
      </c>
    </row>
    <row r="6631" spans="1:12" x14ac:dyDescent="0.3">
      <c r="A6631">
        <v>393797</v>
      </c>
      <c r="B6631" s="2">
        <v>41851</v>
      </c>
      <c r="C6631" s="3">
        <v>0.51129629629629625</v>
      </c>
      <c r="D6631" t="s">
        <v>31</v>
      </c>
      <c r="E6631" t="s">
        <v>27</v>
      </c>
      <c r="F6631" t="s">
        <v>12</v>
      </c>
      <c r="G6631" t="s">
        <v>5</v>
      </c>
      <c r="H6631">
        <v>96306</v>
      </c>
      <c r="I6631">
        <f>IF(Table3_1[[#This Row],[Status]]="Hired",1,0)</f>
        <v>1</v>
      </c>
      <c r="J6631" t="b">
        <f>OR((Table3_1[[#This Row],[Offered Salary]]&lt;$O$27),(Table3_1[[#This Row],[Offered Salary]]&gt;$O$28))</f>
        <v>0</v>
      </c>
      <c r="K6631" t="str">
        <f>IF(Table3_1[[#This Row],[Offered Salary]]&lt;$O$27,"Low",IF(Table3_1[[#This Row],[Offered Salary]]&gt;$O$28,"High",""))</f>
        <v/>
      </c>
      <c r="L6631" s="6">
        <f>((Table3_1[[#This Row],[Offered Salary]]-$O$25)/$O$26)</f>
        <v>1.6055670509707203</v>
      </c>
    </row>
    <row r="6632" spans="1:12" x14ac:dyDescent="0.3">
      <c r="A6632">
        <v>208336</v>
      </c>
      <c r="B6632" s="2">
        <v>41831</v>
      </c>
      <c r="C6632" s="3">
        <v>0.75320601851851854</v>
      </c>
      <c r="D6632" t="s">
        <v>31</v>
      </c>
      <c r="E6632" t="s">
        <v>27</v>
      </c>
      <c r="F6632" t="s">
        <v>17</v>
      </c>
      <c r="G6632" t="s">
        <v>2</v>
      </c>
      <c r="H6632">
        <v>36862</v>
      </c>
      <c r="I6632">
        <f>IF(Table3_1[[#This Row],[Status]]="Hired",1,0)</f>
        <v>1</v>
      </c>
      <c r="J6632" t="b">
        <f>OR((Table3_1[[#This Row],[Offered Salary]]&lt;$O$27),(Table3_1[[#This Row],[Offered Salary]]&gt;$O$28))</f>
        <v>0</v>
      </c>
      <c r="K6632" t="str">
        <f>IF(Table3_1[[#This Row],[Offered Salary]]&lt;$O$27,"Low",IF(Table3_1[[#This Row],[Offered Salary]]&gt;$O$28,"High",""))</f>
        <v/>
      </c>
      <c r="L6632" s="6">
        <f>((Table3_1[[#This Row],[Offered Salary]]-$O$25)/$O$26)</f>
        <v>-0.4548499047420585</v>
      </c>
    </row>
    <row r="6633" spans="1:12" x14ac:dyDescent="0.3">
      <c r="A6633">
        <v>421114</v>
      </c>
      <c r="B6633" s="2">
        <v>41802</v>
      </c>
      <c r="C6633" s="3">
        <v>0.79019675925925925</v>
      </c>
      <c r="D6633" t="s">
        <v>31</v>
      </c>
      <c r="E6633" t="s">
        <v>29</v>
      </c>
      <c r="F6633" t="s">
        <v>20</v>
      </c>
      <c r="G6633" t="s">
        <v>1</v>
      </c>
      <c r="H6633">
        <v>30246</v>
      </c>
      <c r="I6633">
        <f>IF(Table3_1[[#This Row],[Status]]="Hired",1,0)</f>
        <v>1</v>
      </c>
      <c r="J6633" t="b">
        <f>OR((Table3_1[[#This Row],[Offered Salary]]&lt;$O$27),(Table3_1[[#This Row],[Offered Salary]]&gt;$O$28))</f>
        <v>0</v>
      </c>
      <c r="K6633" t="str">
        <f>IF(Table3_1[[#This Row],[Offered Salary]]&lt;$O$27,"Low",IF(Table3_1[[#This Row],[Offered Salary]]&gt;$O$28,"High",""))</f>
        <v/>
      </c>
      <c r="L6633" s="6">
        <f>((Table3_1[[#This Row],[Offered Salary]]-$O$25)/$O$26)</f>
        <v>-0.68417024958755579</v>
      </c>
    </row>
    <row r="6634" spans="1:12" x14ac:dyDescent="0.3">
      <c r="A6634">
        <v>353328</v>
      </c>
      <c r="B6634" s="2">
        <v>41814</v>
      </c>
      <c r="C6634" s="3">
        <v>0.71174768518518516</v>
      </c>
      <c r="D6634" t="s">
        <v>31</v>
      </c>
      <c r="E6634" t="s">
        <v>29</v>
      </c>
      <c r="F6634" t="s">
        <v>19</v>
      </c>
      <c r="G6634" t="s">
        <v>2</v>
      </c>
      <c r="H6634">
        <v>63454</v>
      </c>
      <c r="I6634">
        <f>IF(Table3_1[[#This Row],[Status]]="Hired",1,0)</f>
        <v>1</v>
      </c>
      <c r="J6634" t="b">
        <f>OR((Table3_1[[#This Row],[Offered Salary]]&lt;$O$27),(Table3_1[[#This Row],[Offered Salary]]&gt;$O$28))</f>
        <v>0</v>
      </c>
      <c r="K6634" t="str">
        <f>IF(Table3_1[[#This Row],[Offered Salary]]&lt;$O$27,"Low",IF(Table3_1[[#This Row],[Offered Salary]]&gt;$O$28,"High",""))</f>
        <v/>
      </c>
      <c r="L6634" s="6">
        <f>((Table3_1[[#This Row],[Offered Salary]]-$O$25)/$O$26)</f>
        <v>0.4668681439477036</v>
      </c>
    </row>
    <row r="6635" spans="1:12" x14ac:dyDescent="0.3">
      <c r="A6635">
        <v>265942</v>
      </c>
      <c r="B6635" s="2">
        <v>41824</v>
      </c>
      <c r="C6635" s="3">
        <v>0.66331018518518514</v>
      </c>
      <c r="D6635" t="s">
        <v>31</v>
      </c>
      <c r="E6635" t="s">
        <v>29</v>
      </c>
      <c r="F6635" t="s">
        <v>19</v>
      </c>
      <c r="G6635" t="s">
        <v>2</v>
      </c>
      <c r="H6635">
        <v>85504</v>
      </c>
      <c r="I6635">
        <f>IF(Table3_1[[#This Row],[Status]]="Hired",1,0)</f>
        <v>1</v>
      </c>
      <c r="J6635" t="b">
        <f>OR((Table3_1[[#This Row],[Offered Salary]]&lt;$O$27),(Table3_1[[#This Row],[Offered Salary]]&gt;$O$28))</f>
        <v>0</v>
      </c>
      <c r="K6635" t="str">
        <f>IF(Table3_1[[#This Row],[Offered Salary]]&lt;$O$27,"Low",IF(Table3_1[[#This Row],[Offered Salary]]&gt;$O$28,"High",""))</f>
        <v/>
      </c>
      <c r="L6635" s="6">
        <f>((Table3_1[[#This Row],[Offered Salary]]-$O$25)/$O$26)</f>
        <v>1.2311537551694716</v>
      </c>
    </row>
    <row r="6636" spans="1:12" x14ac:dyDescent="0.3">
      <c r="A6636">
        <v>316119</v>
      </c>
      <c r="B6636" s="2">
        <v>41824</v>
      </c>
      <c r="C6636" s="3">
        <v>0.66439814814814813</v>
      </c>
      <c r="D6636" t="s">
        <v>31</v>
      </c>
      <c r="E6636" t="s">
        <v>29</v>
      </c>
      <c r="F6636" t="s">
        <v>19</v>
      </c>
      <c r="G6636" t="s">
        <v>2</v>
      </c>
      <c r="H6636">
        <v>80425</v>
      </c>
      <c r="I6636">
        <f>IF(Table3_1[[#This Row],[Status]]="Hired",1,0)</f>
        <v>1</v>
      </c>
      <c r="J6636" t="b">
        <f>OR((Table3_1[[#This Row],[Offered Salary]]&lt;$O$27),(Table3_1[[#This Row],[Offered Salary]]&gt;$O$28))</f>
        <v>0</v>
      </c>
      <c r="K6636" t="str">
        <f>IF(Table3_1[[#This Row],[Offered Salary]]&lt;$O$27,"Low",IF(Table3_1[[#This Row],[Offered Salary]]&gt;$O$28,"High",""))</f>
        <v/>
      </c>
      <c r="L6636" s="6">
        <f>((Table3_1[[#This Row],[Offered Salary]]-$O$25)/$O$26)</f>
        <v>1.0551081034962126</v>
      </c>
    </row>
    <row r="6637" spans="1:12" x14ac:dyDescent="0.3">
      <c r="A6637">
        <v>696413</v>
      </c>
      <c r="B6637" s="2">
        <v>41799</v>
      </c>
      <c r="C6637" s="3">
        <v>0.59253472222222225</v>
      </c>
      <c r="D6637" t="s">
        <v>31</v>
      </c>
      <c r="E6637" t="s">
        <v>29</v>
      </c>
      <c r="F6637" t="s">
        <v>20</v>
      </c>
      <c r="G6637" t="s">
        <v>10</v>
      </c>
      <c r="H6637">
        <v>63497</v>
      </c>
      <c r="I6637">
        <f>IF(Table3_1[[#This Row],[Status]]="Hired",1,0)</f>
        <v>1</v>
      </c>
      <c r="J6637" t="b">
        <f>OR((Table3_1[[#This Row],[Offered Salary]]&lt;$O$27),(Table3_1[[#This Row],[Offered Salary]]&gt;$O$28))</f>
        <v>0</v>
      </c>
      <c r="K6637" t="str">
        <f>IF(Table3_1[[#This Row],[Offered Salary]]&lt;$O$27,"Low",IF(Table3_1[[#This Row],[Offered Salary]]&gt;$O$28,"High",""))</f>
        <v/>
      </c>
      <c r="L6637" s="6">
        <f>((Table3_1[[#This Row],[Offered Salary]]-$O$25)/$O$26)</f>
        <v>0.46835858754328341</v>
      </c>
    </row>
    <row r="6638" spans="1:12" x14ac:dyDescent="0.3">
      <c r="A6638">
        <v>839393</v>
      </c>
      <c r="B6638" s="2">
        <v>41799</v>
      </c>
      <c r="C6638" s="3">
        <v>0.59296296296296291</v>
      </c>
      <c r="D6638" t="s">
        <v>31</v>
      </c>
      <c r="E6638" t="s">
        <v>27</v>
      </c>
      <c r="F6638" t="s">
        <v>20</v>
      </c>
      <c r="G6638" t="s">
        <v>10</v>
      </c>
      <c r="H6638">
        <v>1537</v>
      </c>
      <c r="I6638">
        <f>IF(Table3_1[[#This Row],[Status]]="Hired",1,0)</f>
        <v>1</v>
      </c>
      <c r="J6638" t="b">
        <f>OR((Table3_1[[#This Row],[Offered Salary]]&lt;$O$27),(Table3_1[[#This Row],[Offered Salary]]&gt;$O$28))</f>
        <v>1</v>
      </c>
      <c r="K6638" t="str">
        <f>IF(Table3_1[[#This Row],[Offered Salary]]&lt;$O$27,"Low",IF(Table3_1[[#This Row],[Offered Salary]]&gt;$O$28,"High",""))</f>
        <v>Low</v>
      </c>
      <c r="L6638" s="6">
        <f>((Table3_1[[#This Row],[Offered Salary]]-$O$25)/$O$26)</f>
        <v>-1.6792666492504009</v>
      </c>
    </row>
    <row r="6639" spans="1:12" x14ac:dyDescent="0.3">
      <c r="A6639">
        <v>457071</v>
      </c>
      <c r="B6639" s="2">
        <v>41798</v>
      </c>
      <c r="C6639" s="3">
        <v>0.75445601851851851</v>
      </c>
      <c r="D6639" t="s">
        <v>31</v>
      </c>
      <c r="E6639" t="s">
        <v>28</v>
      </c>
      <c r="F6639" t="s">
        <v>20</v>
      </c>
      <c r="G6639" t="s">
        <v>10</v>
      </c>
      <c r="H6639">
        <v>49520</v>
      </c>
      <c r="I6639">
        <f>IF(Table3_1[[#This Row],[Status]]="Hired",1,0)</f>
        <v>1</v>
      </c>
      <c r="J6639" t="b">
        <f>OR((Table3_1[[#This Row],[Offered Salary]]&lt;$O$27),(Table3_1[[#This Row],[Offered Salary]]&gt;$O$28))</f>
        <v>0</v>
      </c>
      <c r="K6639" t="str">
        <f>IF(Table3_1[[#This Row],[Offered Salary]]&lt;$O$27,"Low",IF(Table3_1[[#This Row],[Offered Salary]]&gt;$O$28,"High",""))</f>
        <v/>
      </c>
      <c r="L6639" s="6">
        <f>((Table3_1[[#This Row],[Offered Salary]]-$O$25)/$O$26)</f>
        <v>-1.6104903978106606E-2</v>
      </c>
    </row>
    <row r="6640" spans="1:12" x14ac:dyDescent="0.3">
      <c r="A6640">
        <v>491660</v>
      </c>
      <c r="B6640" s="2">
        <v>41829</v>
      </c>
      <c r="C6640" s="3">
        <v>0.31790509259259259</v>
      </c>
      <c r="D6640" t="s">
        <v>31</v>
      </c>
      <c r="E6640" t="s">
        <v>27</v>
      </c>
      <c r="F6640" t="s">
        <v>20</v>
      </c>
      <c r="G6640" t="s">
        <v>10</v>
      </c>
      <c r="H6640">
        <v>20736</v>
      </c>
      <c r="I6640">
        <f>IF(Table3_1[[#This Row],[Status]]="Hired",1,0)</f>
        <v>1</v>
      </c>
      <c r="J6640" t="b">
        <f>OR((Table3_1[[#This Row],[Offered Salary]]&lt;$O$27),(Table3_1[[#This Row],[Offered Salary]]&gt;$O$28))</f>
        <v>0</v>
      </c>
      <c r="K6640" t="str">
        <f>IF(Table3_1[[#This Row],[Offered Salary]]&lt;$O$27,"Low",IF(Table3_1[[#This Row],[Offered Salary]]&gt;$O$28,"High",""))</f>
        <v/>
      </c>
      <c r="L6640" s="6">
        <f>((Table3_1[[#This Row],[Offered Salary]]-$O$25)/$O$26)</f>
        <v>-1.0138009145634748</v>
      </c>
    </row>
    <row r="6641" spans="1:12" x14ac:dyDescent="0.3">
      <c r="A6641">
        <v>342183</v>
      </c>
      <c r="B6641" s="2">
        <v>41829</v>
      </c>
      <c r="C6641" s="3">
        <v>0.31969907407407405</v>
      </c>
      <c r="D6641" t="s">
        <v>31</v>
      </c>
      <c r="E6641" t="s">
        <v>27</v>
      </c>
      <c r="F6641" t="s">
        <v>20</v>
      </c>
      <c r="G6641" t="s">
        <v>10</v>
      </c>
      <c r="H6641">
        <v>80343</v>
      </c>
      <c r="I6641">
        <f>IF(Table3_1[[#This Row],[Status]]="Hired",1,0)</f>
        <v>1</v>
      </c>
      <c r="J6641" t="b">
        <f>OR((Table3_1[[#This Row],[Offered Salary]]&lt;$O$27),(Table3_1[[#This Row],[Offered Salary]]&gt;$O$28))</f>
        <v>0</v>
      </c>
      <c r="K6641" t="str">
        <f>IF(Table3_1[[#This Row],[Offered Salary]]&lt;$O$27,"Low",IF(Table3_1[[#This Row],[Offered Salary]]&gt;$O$28,"High",""))</f>
        <v/>
      </c>
      <c r="L6641" s="6">
        <f>((Table3_1[[#This Row],[Offered Salary]]-$O$25)/$O$26)</f>
        <v>1.0522658622209207</v>
      </c>
    </row>
    <row r="6642" spans="1:12" x14ac:dyDescent="0.3">
      <c r="A6642">
        <v>678922</v>
      </c>
      <c r="B6642" s="2">
        <v>41793</v>
      </c>
      <c r="C6642" s="3">
        <v>0.7341550925925926</v>
      </c>
      <c r="D6642" t="s">
        <v>31</v>
      </c>
      <c r="E6642" t="s">
        <v>27</v>
      </c>
      <c r="F6642" t="s">
        <v>20</v>
      </c>
      <c r="G6642" t="s">
        <v>10</v>
      </c>
      <c r="H6642">
        <v>3688</v>
      </c>
      <c r="I6642">
        <f>IF(Table3_1[[#This Row],[Status]]="Hired",1,0)</f>
        <v>1</v>
      </c>
      <c r="J6642" t="b">
        <f>OR((Table3_1[[#This Row],[Offered Salary]]&lt;$O$27),(Table3_1[[#This Row],[Offered Salary]]&gt;$O$28))</f>
        <v>1</v>
      </c>
      <c r="K6642" t="str">
        <f>IF(Table3_1[[#This Row],[Offered Salary]]&lt;$O$27,"Low",IF(Table3_1[[#This Row],[Offered Salary]]&gt;$O$28,"High",""))</f>
        <v>Low</v>
      </c>
      <c r="L6642" s="6">
        <f>((Table3_1[[#This Row],[Offered Salary]]-$O$25)/$O$26)</f>
        <v>-1.6047098079924407</v>
      </c>
    </row>
    <row r="6643" spans="1:12" x14ac:dyDescent="0.3">
      <c r="A6643">
        <v>738001</v>
      </c>
      <c r="B6643" s="2">
        <v>41817</v>
      </c>
      <c r="C6643" s="3">
        <v>0.17010416666666667</v>
      </c>
      <c r="D6643" t="s">
        <v>31</v>
      </c>
      <c r="E6643" t="s">
        <v>27</v>
      </c>
      <c r="F6643" t="s">
        <v>17</v>
      </c>
      <c r="G6643" t="s">
        <v>2</v>
      </c>
      <c r="H6643">
        <v>56881</v>
      </c>
      <c r="I6643">
        <f>IF(Table3_1[[#This Row],[Status]]="Hired",1,0)</f>
        <v>1</v>
      </c>
      <c r="J6643" t="b">
        <f>OR((Table3_1[[#This Row],[Offered Salary]]&lt;$O$27),(Table3_1[[#This Row],[Offered Salary]]&gt;$O$28))</f>
        <v>0</v>
      </c>
      <c r="K6643" t="str">
        <f>IF(Table3_1[[#This Row],[Offered Salary]]&lt;$O$27,"Low",IF(Table3_1[[#This Row],[Offered Salary]]&gt;$O$28,"High",""))</f>
        <v/>
      </c>
      <c r="L6643" s="6">
        <f>((Table3_1[[#This Row],[Offered Salary]]-$O$25)/$O$26)</f>
        <v>0.23903824269778609</v>
      </c>
    </row>
    <row r="6644" spans="1:12" x14ac:dyDescent="0.3">
      <c r="A6644">
        <v>891558</v>
      </c>
      <c r="B6644" s="2">
        <v>41819</v>
      </c>
      <c r="C6644" s="3">
        <v>0.39156249999999998</v>
      </c>
      <c r="D6644" t="s">
        <v>31</v>
      </c>
      <c r="E6644" t="s">
        <v>27</v>
      </c>
      <c r="F6644" t="s">
        <v>17</v>
      </c>
      <c r="G6644" t="s">
        <v>2</v>
      </c>
      <c r="H6644">
        <v>94543</v>
      </c>
      <c r="I6644">
        <f>IF(Table3_1[[#This Row],[Status]]="Hired",1,0)</f>
        <v>1</v>
      </c>
      <c r="J6644" t="b">
        <f>OR((Table3_1[[#This Row],[Offered Salary]]&lt;$O$27),(Table3_1[[#This Row],[Offered Salary]]&gt;$O$28))</f>
        <v>0</v>
      </c>
      <c r="K6644" t="str">
        <f>IF(Table3_1[[#This Row],[Offered Salary]]&lt;$O$27,"Low",IF(Table3_1[[#This Row],[Offered Salary]]&gt;$O$28,"High",""))</f>
        <v/>
      </c>
      <c r="L6644" s="6">
        <f>((Table3_1[[#This Row],[Offered Salary]]-$O$25)/$O$26)</f>
        <v>1.5444588635519458</v>
      </c>
    </row>
    <row r="6645" spans="1:12" x14ac:dyDescent="0.3">
      <c r="A6645">
        <v>227116</v>
      </c>
      <c r="B6645" s="2">
        <v>41823</v>
      </c>
      <c r="C6645" s="3">
        <v>0.87175925925925923</v>
      </c>
      <c r="D6645" t="s">
        <v>31</v>
      </c>
      <c r="E6645" t="s">
        <v>27</v>
      </c>
      <c r="F6645" t="s">
        <v>17</v>
      </c>
      <c r="G6645" t="s">
        <v>2</v>
      </c>
      <c r="H6645">
        <v>60609</v>
      </c>
      <c r="I6645">
        <f>IF(Table3_1[[#This Row],[Status]]="Hired",1,0)</f>
        <v>1</v>
      </c>
      <c r="J6645" t="b">
        <f>OR((Table3_1[[#This Row],[Offered Salary]]&lt;$O$27),(Table3_1[[#This Row],[Offered Salary]]&gt;$O$28))</f>
        <v>0</v>
      </c>
      <c r="K6645" t="str">
        <f>IF(Table3_1[[#This Row],[Offered Salary]]&lt;$O$27,"Low",IF(Table3_1[[#This Row],[Offered Salary]]&gt;$O$28,"High",""))</f>
        <v/>
      </c>
      <c r="L6645" s="6">
        <f>((Table3_1[[#This Row],[Offered Salary]]-$O$25)/$O$26)</f>
        <v>0.36825623628666365</v>
      </c>
    </row>
    <row r="6646" spans="1:12" x14ac:dyDescent="0.3">
      <c r="A6646">
        <v>848217</v>
      </c>
      <c r="B6646" s="2">
        <v>41870</v>
      </c>
      <c r="C6646" s="3">
        <v>0.5749305555555555</v>
      </c>
      <c r="D6646" t="s">
        <v>31</v>
      </c>
      <c r="E6646" t="s">
        <v>27</v>
      </c>
      <c r="F6646" t="s">
        <v>12</v>
      </c>
      <c r="G6646" t="s">
        <v>10</v>
      </c>
      <c r="H6646">
        <v>25553</v>
      </c>
      <c r="I6646">
        <f>IF(Table3_1[[#This Row],[Status]]="Hired",1,0)</f>
        <v>1</v>
      </c>
      <c r="J6646" t="b">
        <f>OR((Table3_1[[#This Row],[Offered Salary]]&lt;$O$27),(Table3_1[[#This Row],[Offered Salary]]&gt;$O$28))</f>
        <v>0</v>
      </c>
      <c r="K6646" t="str">
        <f>IF(Table3_1[[#This Row],[Offered Salary]]&lt;$O$27,"Low",IF(Table3_1[[#This Row],[Offered Salary]]&gt;$O$28,"High",""))</f>
        <v/>
      </c>
      <c r="L6646" s="6">
        <f>((Table3_1[[#This Row],[Offered Salary]]-$O$25)/$O$26)</f>
        <v>-0.84683657037956295</v>
      </c>
    </row>
    <row r="6647" spans="1:12" x14ac:dyDescent="0.3">
      <c r="A6647">
        <v>174164</v>
      </c>
      <c r="B6647" s="2">
        <v>41870</v>
      </c>
      <c r="C6647" s="3">
        <v>0.57516203703703705</v>
      </c>
      <c r="D6647" t="s">
        <v>31</v>
      </c>
      <c r="E6647" t="s">
        <v>28</v>
      </c>
      <c r="F6647" t="s">
        <v>12</v>
      </c>
      <c r="G6647" t="s">
        <v>10</v>
      </c>
      <c r="H6647">
        <v>18653</v>
      </c>
      <c r="I6647">
        <f>IF(Table3_1[[#This Row],[Status]]="Hired",1,0)</f>
        <v>1</v>
      </c>
      <c r="J6647" t="b">
        <f>OR((Table3_1[[#This Row],[Offered Salary]]&lt;$O$27),(Table3_1[[#This Row],[Offered Salary]]&gt;$O$28))</f>
        <v>0</v>
      </c>
      <c r="K6647" t="str">
        <f>IF(Table3_1[[#This Row],[Offered Salary]]&lt;$O$27,"Low",IF(Table3_1[[#This Row],[Offered Salary]]&gt;$O$28,"High",""))</f>
        <v/>
      </c>
      <c r="L6647" s="6">
        <f>((Table3_1[[#This Row],[Offered Salary]]-$O$25)/$O$26)</f>
        <v>-1.0860007752516807</v>
      </c>
    </row>
    <row r="6648" spans="1:12" x14ac:dyDescent="0.3">
      <c r="A6648">
        <v>653149</v>
      </c>
      <c r="B6648" s="2">
        <v>41809</v>
      </c>
      <c r="C6648" s="3">
        <v>0.37337962962962962</v>
      </c>
      <c r="D6648" t="s">
        <v>31</v>
      </c>
      <c r="E6648" t="s">
        <v>29</v>
      </c>
      <c r="F6648" t="s">
        <v>13</v>
      </c>
      <c r="G6648" t="s">
        <v>10</v>
      </c>
      <c r="H6648">
        <v>31116</v>
      </c>
      <c r="I6648">
        <f>IF(Table3_1[[#This Row],[Status]]="Hired",1,0)</f>
        <v>1</v>
      </c>
      <c r="J6648" t="b">
        <f>OR((Table3_1[[#This Row],[Offered Salary]]&lt;$O$27),(Table3_1[[#This Row],[Offered Salary]]&gt;$O$28))</f>
        <v>0</v>
      </c>
      <c r="K6648" t="str">
        <f>IF(Table3_1[[#This Row],[Offered Salary]]&lt;$O$27,"Low",IF(Table3_1[[#This Row],[Offered Salary]]&gt;$O$28,"High",""))</f>
        <v/>
      </c>
      <c r="L6648" s="6">
        <f>((Table3_1[[#This Row],[Offered Salary]]-$O$25)/$O$26)</f>
        <v>-0.65401476288628879</v>
      </c>
    </row>
    <row r="6649" spans="1:12" x14ac:dyDescent="0.3">
      <c r="A6649">
        <v>631703</v>
      </c>
      <c r="B6649" s="2">
        <v>41809</v>
      </c>
      <c r="C6649" s="3">
        <v>0.37482638888888886</v>
      </c>
      <c r="D6649" t="s">
        <v>31</v>
      </c>
      <c r="E6649" t="s">
        <v>29</v>
      </c>
      <c r="F6649" t="s">
        <v>13</v>
      </c>
      <c r="G6649" t="s">
        <v>10</v>
      </c>
      <c r="H6649">
        <v>88886</v>
      </c>
      <c r="I6649">
        <f>IF(Table3_1[[#This Row],[Status]]="Hired",1,0)</f>
        <v>1</v>
      </c>
      <c r="J6649" t="b">
        <f>OR((Table3_1[[#This Row],[Offered Salary]]&lt;$O$27),(Table3_1[[#This Row],[Offered Salary]]&gt;$O$28))</f>
        <v>0</v>
      </c>
      <c r="K6649" t="str">
        <f>IF(Table3_1[[#This Row],[Offered Salary]]&lt;$O$27,"Low",IF(Table3_1[[#This Row],[Offered Salary]]&gt;$O$28,"High",""))</f>
        <v/>
      </c>
      <c r="L6649" s="6">
        <f>((Table3_1[[#This Row],[Offered Salary]]-$O$25)/$O$26)</f>
        <v>1.3483788770357763</v>
      </c>
    </row>
    <row r="6650" spans="1:12" x14ac:dyDescent="0.3">
      <c r="A6650">
        <v>382379</v>
      </c>
      <c r="B6650" s="2">
        <v>41828</v>
      </c>
      <c r="C6650" s="3">
        <v>0.46711805555555558</v>
      </c>
      <c r="D6650" t="s">
        <v>30</v>
      </c>
      <c r="E6650" t="s">
        <v>29</v>
      </c>
      <c r="F6650" t="s">
        <v>13</v>
      </c>
      <c r="G6650" t="s">
        <v>10</v>
      </c>
      <c r="H6650">
        <v>6989</v>
      </c>
      <c r="I6650">
        <f>IF(Table3_1[[#This Row],[Status]]="Hired",1,0)</f>
        <v>0</v>
      </c>
      <c r="J6650" t="b">
        <f>OR((Table3_1[[#This Row],[Offered Salary]]&lt;$O$27),(Table3_1[[#This Row],[Offered Salary]]&gt;$O$28))</f>
        <v>1</v>
      </c>
      <c r="K6650" t="str">
        <f>IF(Table3_1[[#This Row],[Offered Salary]]&lt;$O$27,"Low",IF(Table3_1[[#This Row],[Offered Salary]]&gt;$O$28,"High",""))</f>
        <v>Low</v>
      </c>
      <c r="L6650" s="6">
        <f>((Table3_1[[#This Row],[Offered Salary]]-$O$25)/$O$26)</f>
        <v>-1.4902922659224609</v>
      </c>
    </row>
    <row r="6651" spans="1:12" x14ac:dyDescent="0.3">
      <c r="A6651">
        <v>257613</v>
      </c>
      <c r="B6651" s="2">
        <v>41828</v>
      </c>
      <c r="C6651" s="3">
        <v>0.4674652777777778</v>
      </c>
      <c r="D6651" t="s">
        <v>31</v>
      </c>
      <c r="E6651" t="s">
        <v>29</v>
      </c>
      <c r="F6651" t="s">
        <v>13</v>
      </c>
      <c r="G6651" t="s">
        <v>10</v>
      </c>
      <c r="H6651">
        <v>90535</v>
      </c>
      <c r="I6651">
        <f>IF(Table3_1[[#This Row],[Status]]="Hired",1,0)</f>
        <v>1</v>
      </c>
      <c r="J6651" t="b">
        <f>OR((Table3_1[[#This Row],[Offered Salary]]&lt;$O$27),(Table3_1[[#This Row],[Offered Salary]]&gt;$O$28))</f>
        <v>0</v>
      </c>
      <c r="K6651" t="str">
        <f>IF(Table3_1[[#This Row],[Offered Salary]]&lt;$O$27,"Low",IF(Table3_1[[#This Row],[Offered Salary]]&gt;$O$28,"High",""))</f>
        <v/>
      </c>
      <c r="L6651" s="6">
        <f>((Table3_1[[#This Row],[Offered Salary]]-$O$25)/$O$26)</f>
        <v>1.4055356558523158</v>
      </c>
    </row>
    <row r="6652" spans="1:12" x14ac:dyDescent="0.3">
      <c r="A6652">
        <v>818110</v>
      </c>
      <c r="B6652" s="2">
        <v>41828</v>
      </c>
      <c r="C6652" s="3">
        <v>0.46884259259259259</v>
      </c>
      <c r="D6652" t="s">
        <v>31</v>
      </c>
      <c r="E6652" t="s">
        <v>29</v>
      </c>
      <c r="F6652" t="s">
        <v>13</v>
      </c>
      <c r="G6652" t="s">
        <v>10</v>
      </c>
      <c r="H6652">
        <v>46825</v>
      </c>
      <c r="I6652">
        <f>IF(Table3_1[[#This Row],[Status]]="Hired",1,0)</f>
        <v>1</v>
      </c>
      <c r="J6652" t="b">
        <f>OR((Table3_1[[#This Row],[Offered Salary]]&lt;$O$27),(Table3_1[[#This Row],[Offered Salary]]&gt;$O$28))</f>
        <v>0</v>
      </c>
      <c r="K6652" t="str">
        <f>IF(Table3_1[[#This Row],[Offered Salary]]&lt;$O$27,"Low",IF(Table3_1[[#This Row],[Offered Salary]]&gt;$O$28,"High",""))</f>
        <v/>
      </c>
      <c r="L6652" s="6">
        <f>((Table3_1[[#This Row],[Offered Salary]]-$O$25)/$O$26)</f>
        <v>-0.10951758979410046</v>
      </c>
    </row>
    <row r="6653" spans="1:12" x14ac:dyDescent="0.3">
      <c r="A6653">
        <v>294003</v>
      </c>
      <c r="B6653" s="2">
        <v>41831</v>
      </c>
      <c r="C6653" s="3">
        <v>0.76952546296296298</v>
      </c>
      <c r="D6653" t="s">
        <v>31</v>
      </c>
      <c r="E6653" t="s">
        <v>29</v>
      </c>
      <c r="F6653" t="s">
        <v>13</v>
      </c>
      <c r="G6653" t="s">
        <v>2</v>
      </c>
      <c r="H6653">
        <v>2939</v>
      </c>
      <c r="I6653">
        <f>IF(Table3_1[[#This Row],[Status]]="Hired",1,0)</f>
        <v>1</v>
      </c>
      <c r="J6653" t="b">
        <f>OR((Table3_1[[#This Row],[Offered Salary]]&lt;$O$27),(Table3_1[[#This Row],[Offered Salary]]&gt;$O$28))</f>
        <v>1</v>
      </c>
      <c r="K6653" t="str">
        <f>IF(Table3_1[[#This Row],[Offered Salary]]&lt;$O$27,"Low",IF(Table3_1[[#This Row],[Offered Salary]]&gt;$O$28,"High",""))</f>
        <v>Low</v>
      </c>
      <c r="L6653" s="6">
        <f>((Table3_1[[#This Row],[Offered Salary]]-$O$25)/$O$26)</f>
        <v>-1.630671255738704</v>
      </c>
    </row>
    <row r="6654" spans="1:12" x14ac:dyDescent="0.3">
      <c r="A6654">
        <v>404097</v>
      </c>
      <c r="B6654" s="2">
        <v>41842</v>
      </c>
      <c r="C6654" s="3">
        <v>0.81620370370370365</v>
      </c>
      <c r="D6654" t="s">
        <v>31</v>
      </c>
      <c r="E6654" t="s">
        <v>27</v>
      </c>
      <c r="F6654" t="s">
        <v>13</v>
      </c>
      <c r="G6654" t="s">
        <v>2</v>
      </c>
      <c r="H6654">
        <v>64122</v>
      </c>
      <c r="I6654">
        <f>IF(Table3_1[[#This Row],[Status]]="Hired",1,0)</f>
        <v>1</v>
      </c>
      <c r="J6654" t="b">
        <f>OR((Table3_1[[#This Row],[Offered Salary]]&lt;$O$27),(Table3_1[[#This Row],[Offered Salary]]&gt;$O$28))</f>
        <v>0</v>
      </c>
      <c r="K6654" t="str">
        <f>IF(Table3_1[[#This Row],[Offered Salary]]&lt;$O$27,"Low",IF(Table3_1[[#This Row],[Offered Salary]]&gt;$O$28,"High",""))</f>
        <v/>
      </c>
      <c r="L6654" s="6">
        <f>((Table3_1[[#This Row],[Offered Salary]]-$O$25)/$O$26)</f>
        <v>0.49002201189764194</v>
      </c>
    </row>
    <row r="6655" spans="1:12" x14ac:dyDescent="0.3">
      <c r="A6655">
        <v>569723</v>
      </c>
      <c r="B6655" s="2">
        <v>41845</v>
      </c>
      <c r="C6655" s="3">
        <v>0.36299768518518516</v>
      </c>
      <c r="D6655" t="s">
        <v>31</v>
      </c>
      <c r="E6655" t="s">
        <v>27</v>
      </c>
      <c r="F6655" t="s">
        <v>12</v>
      </c>
      <c r="G6655" t="s">
        <v>5</v>
      </c>
      <c r="H6655">
        <v>86726</v>
      </c>
      <c r="I6655">
        <f>IF(Table3_1[[#This Row],[Status]]="Hired",1,0)</f>
        <v>1</v>
      </c>
      <c r="J6655" t="b">
        <f>OR((Table3_1[[#This Row],[Offered Salary]]&lt;$O$27),(Table3_1[[#This Row],[Offered Salary]]&gt;$O$28))</f>
        <v>0</v>
      </c>
      <c r="K6655" t="str">
        <f>IF(Table3_1[[#This Row],[Offered Salary]]&lt;$O$27,"Low",IF(Table3_1[[#This Row],[Offered Salary]]&gt;$O$28,"High",""))</f>
        <v/>
      </c>
      <c r="L6655" s="6">
        <f>((Table3_1[[#This Row],[Offered Salary]]-$O$25)/$O$26)</f>
        <v>1.2735100824671133</v>
      </c>
    </row>
    <row r="6656" spans="1:12" x14ac:dyDescent="0.3">
      <c r="A6656">
        <v>722315</v>
      </c>
      <c r="B6656" s="2">
        <v>41789</v>
      </c>
      <c r="C6656" s="3">
        <v>0.68482638888888892</v>
      </c>
      <c r="D6656" t="s">
        <v>31</v>
      </c>
      <c r="E6656" t="s">
        <v>29</v>
      </c>
      <c r="F6656" t="s">
        <v>20</v>
      </c>
      <c r="G6656" t="s">
        <v>1</v>
      </c>
      <c r="H6656">
        <v>56422</v>
      </c>
      <c r="I6656">
        <f>IF(Table3_1[[#This Row],[Status]]="Hired",1,0)</f>
        <v>1</v>
      </c>
      <c r="J6656" t="b">
        <f>OR((Table3_1[[#This Row],[Offered Salary]]&lt;$O$27),(Table3_1[[#This Row],[Offered Salary]]&gt;$O$28))</f>
        <v>0</v>
      </c>
      <c r="K6656" t="str">
        <f>IF(Table3_1[[#This Row],[Offered Salary]]&lt;$O$27,"Low",IF(Table3_1[[#This Row],[Offered Salary]]&gt;$O$28,"High",""))</f>
        <v/>
      </c>
      <c r="L6656" s="6">
        <f>((Table3_1[[#This Row],[Offered Salary]]-$O$25)/$O$26)</f>
        <v>0.22312862385194521</v>
      </c>
    </row>
    <row r="6657" spans="1:12" x14ac:dyDescent="0.3">
      <c r="A6657">
        <v>119900</v>
      </c>
      <c r="B6657" s="2">
        <v>41789</v>
      </c>
      <c r="C6657" s="3">
        <v>0.68686342592592597</v>
      </c>
      <c r="D6657" t="s">
        <v>30</v>
      </c>
      <c r="E6657" t="s">
        <v>29</v>
      </c>
      <c r="F6657" t="s">
        <v>20</v>
      </c>
      <c r="G6657" t="s">
        <v>1</v>
      </c>
      <c r="H6657">
        <v>11787</v>
      </c>
      <c r="I6657">
        <f>IF(Table3_1[[#This Row],[Status]]="Hired",1,0)</f>
        <v>0</v>
      </c>
      <c r="J6657" t="b">
        <f>OR((Table3_1[[#This Row],[Offered Salary]]&lt;$O$27),(Table3_1[[#This Row],[Offered Salary]]&gt;$O$28))</f>
        <v>1</v>
      </c>
      <c r="K6657" t="str">
        <f>IF(Table3_1[[#This Row],[Offered Salary]]&lt;$O$27,"Low",IF(Table3_1[[#This Row],[Offered Salary]]&gt;$O$28,"High",""))</f>
        <v>Low</v>
      </c>
      <c r="L6657" s="6">
        <f>((Table3_1[[#This Row],[Offered Salary]]-$O$25)/$O$26)</f>
        <v>-1.3239864898389215</v>
      </c>
    </row>
    <row r="6658" spans="1:12" x14ac:dyDescent="0.3">
      <c r="A6658">
        <v>487617</v>
      </c>
      <c r="B6658" s="2">
        <v>41789</v>
      </c>
      <c r="C6658" s="3">
        <v>0.68718749999999995</v>
      </c>
      <c r="D6658" t="s">
        <v>31</v>
      </c>
      <c r="E6658" t="str">
        <f>E6657</f>
        <v>Female</v>
      </c>
      <c r="F6658" t="s">
        <v>20</v>
      </c>
      <c r="G6658" t="s">
        <v>1</v>
      </c>
      <c r="H6658">
        <v>12470</v>
      </c>
      <c r="I6658">
        <f>IF(Table3_1[[#This Row],[Status]]="Hired",1,0)</f>
        <v>1</v>
      </c>
      <c r="J6658" t="b">
        <f>OR((Table3_1[[#This Row],[Offered Salary]]&lt;$O$27),(Table3_1[[#This Row],[Offered Salary]]&gt;$O$28))</f>
        <v>1</v>
      </c>
      <c r="K6658" t="str">
        <f>IF(Table3_1[[#This Row],[Offered Salary]]&lt;$O$27,"Low",IF(Table3_1[[#This Row],[Offered Salary]]&gt;$O$28,"High",""))</f>
        <v>Low</v>
      </c>
      <c r="L6658" s="6">
        <f>((Table3_1[[#This Row],[Offered Salary]]-$O$25)/$O$26)</f>
        <v>-1.3003126997044785</v>
      </c>
    </row>
    <row r="6659" spans="1:12" x14ac:dyDescent="0.3">
      <c r="A6659">
        <v>497227</v>
      </c>
      <c r="B6659" s="2">
        <v>41815</v>
      </c>
      <c r="C6659" s="3">
        <v>0.47920138888888891</v>
      </c>
      <c r="D6659" t="s">
        <v>31</v>
      </c>
      <c r="E6659" t="s">
        <v>27</v>
      </c>
      <c r="F6659" t="s">
        <v>17</v>
      </c>
      <c r="G6659" t="s">
        <v>5</v>
      </c>
      <c r="H6659">
        <v>98380</v>
      </c>
      <c r="I6659">
        <f>IF(Table3_1[[#This Row],[Status]]="Hired",1,0)</f>
        <v>1</v>
      </c>
      <c r="J6659" t="b">
        <f>OR((Table3_1[[#This Row],[Offered Salary]]&lt;$O$27),(Table3_1[[#This Row],[Offered Salary]]&gt;$O$28))</f>
        <v>0</v>
      </c>
      <c r="K6659" t="str">
        <f>IF(Table3_1[[#This Row],[Offered Salary]]&lt;$O$27,"Low",IF(Table3_1[[#This Row],[Offered Salary]]&gt;$O$28,"High",""))</f>
        <v/>
      </c>
      <c r="L6659" s="6">
        <f>((Table3_1[[#This Row],[Offered Salary]]-$O$25)/$O$26)</f>
        <v>1.6774549583482237</v>
      </c>
    </row>
    <row r="6660" spans="1:12" x14ac:dyDescent="0.3">
      <c r="A6660">
        <v>702864</v>
      </c>
      <c r="B6660" s="2">
        <v>41817</v>
      </c>
      <c r="C6660" s="3">
        <v>0.37940972222222225</v>
      </c>
      <c r="D6660" t="s">
        <v>30</v>
      </c>
      <c r="E6660" t="s">
        <v>28</v>
      </c>
      <c r="F6660" t="s">
        <v>17</v>
      </c>
      <c r="G6660" t="s">
        <v>5</v>
      </c>
      <c r="H6660">
        <v>5306</v>
      </c>
      <c r="I6660">
        <f>IF(Table3_1[[#This Row],[Status]]="Hired",1,0)</f>
        <v>0</v>
      </c>
      <c r="J6660" t="b">
        <f>OR((Table3_1[[#This Row],[Offered Salary]]&lt;$O$27),(Table3_1[[#This Row],[Offered Salary]]&gt;$O$28))</f>
        <v>1</v>
      </c>
      <c r="K6660" t="str">
        <f>IF(Table3_1[[#This Row],[Offered Salary]]&lt;$O$27,"Low",IF(Table3_1[[#This Row],[Offered Salary]]&gt;$O$28,"High",""))</f>
        <v>Low</v>
      </c>
      <c r="L6660" s="6">
        <f>((Table3_1[[#This Row],[Offered Salary]]-$O$25)/$O$26)</f>
        <v>-1.5486275350238774</v>
      </c>
    </row>
    <row r="6661" spans="1:12" x14ac:dyDescent="0.3">
      <c r="A6661">
        <v>395332</v>
      </c>
      <c r="B6661" s="2">
        <v>41815</v>
      </c>
      <c r="C6661" s="3">
        <v>0.5910185185185185</v>
      </c>
      <c r="D6661" t="s">
        <v>31</v>
      </c>
      <c r="E6661" t="s">
        <v>27</v>
      </c>
      <c r="F6661" t="s">
        <v>17</v>
      </c>
      <c r="G6661" t="s">
        <v>1</v>
      </c>
      <c r="H6661">
        <v>27105</v>
      </c>
      <c r="I6661">
        <f>IF(Table3_1[[#This Row],[Status]]="Hired",1,0)</f>
        <v>1</v>
      </c>
      <c r="J6661" t="b">
        <f>OR((Table3_1[[#This Row],[Offered Salary]]&lt;$O$27),(Table3_1[[#This Row],[Offered Salary]]&gt;$O$28))</f>
        <v>0</v>
      </c>
      <c r="K6661" t="str">
        <f>IF(Table3_1[[#This Row],[Offered Salary]]&lt;$O$27,"Low",IF(Table3_1[[#This Row],[Offered Salary]]&gt;$O$28,"High",""))</f>
        <v/>
      </c>
      <c r="L6661" s="6">
        <f>((Table3_1[[#This Row],[Offered Salary]]-$O$25)/$O$26)</f>
        <v>-0.79304195502281993</v>
      </c>
    </row>
    <row r="6662" spans="1:12" x14ac:dyDescent="0.3">
      <c r="A6662">
        <v>445648</v>
      </c>
      <c r="B6662" s="2">
        <v>41815</v>
      </c>
      <c r="C6662" s="3">
        <v>0.59136574074074078</v>
      </c>
      <c r="D6662" t="s">
        <v>31</v>
      </c>
      <c r="E6662" t="s">
        <v>29</v>
      </c>
      <c r="F6662" t="s">
        <v>17</v>
      </c>
      <c r="G6662" t="s">
        <v>1</v>
      </c>
      <c r="H6662">
        <v>97712</v>
      </c>
      <c r="I6662">
        <f>IF(Table3_1[[#This Row],[Status]]="Hired",1,0)</f>
        <v>1</v>
      </c>
      <c r="J6662" t="b">
        <f>OR((Table3_1[[#This Row],[Offered Salary]]&lt;$O$27),(Table3_1[[#This Row],[Offered Salary]]&gt;$O$28))</f>
        <v>0</v>
      </c>
      <c r="K6662" t="str">
        <f>IF(Table3_1[[#This Row],[Offered Salary]]&lt;$O$27,"Low",IF(Table3_1[[#This Row],[Offered Salary]]&gt;$O$28,"High",""))</f>
        <v/>
      </c>
      <c r="L6662" s="6">
        <f>((Table3_1[[#This Row],[Offered Salary]]-$O$25)/$O$26)</f>
        <v>1.6543010903982853</v>
      </c>
    </row>
    <row r="6663" spans="1:12" x14ac:dyDescent="0.3">
      <c r="A6663">
        <v>253111</v>
      </c>
      <c r="B6663" s="2">
        <v>41817</v>
      </c>
      <c r="C6663" s="3">
        <v>0.26657407407407407</v>
      </c>
      <c r="D6663" t="s">
        <v>30</v>
      </c>
      <c r="E6663" t="s">
        <v>27</v>
      </c>
      <c r="F6663" t="s">
        <v>17</v>
      </c>
      <c r="G6663" t="s">
        <v>1</v>
      </c>
      <c r="H6663">
        <v>35504</v>
      </c>
      <c r="I6663">
        <f>IF(Table3_1[[#This Row],[Status]]="Hired",1,0)</f>
        <v>0</v>
      </c>
      <c r="J6663" t="b">
        <f>OR((Table3_1[[#This Row],[Offered Salary]]&lt;$O$27),(Table3_1[[#This Row],[Offered Salary]]&gt;$O$28))</f>
        <v>0</v>
      </c>
      <c r="K6663" t="str">
        <f>IF(Table3_1[[#This Row],[Offered Salary]]&lt;$O$27,"Low",IF(Table3_1[[#This Row],[Offered Salary]]&gt;$O$28,"High",""))</f>
        <v/>
      </c>
      <c r="L6663" s="6">
        <f>((Table3_1[[#This Row],[Offered Salary]]-$O$25)/$O$26)</f>
        <v>-0.50192019317920866</v>
      </c>
    </row>
    <row r="6664" spans="1:12" x14ac:dyDescent="0.3">
      <c r="A6664">
        <v>67339</v>
      </c>
      <c r="B6664" s="2">
        <v>41822</v>
      </c>
      <c r="C6664" s="3">
        <v>0.38960648148148147</v>
      </c>
      <c r="D6664" t="s">
        <v>31</v>
      </c>
      <c r="E6664" t="s">
        <v>29</v>
      </c>
      <c r="F6664" t="s">
        <v>17</v>
      </c>
      <c r="G6664" t="s">
        <v>2</v>
      </c>
      <c r="H6664">
        <v>50925</v>
      </c>
      <c r="I6664">
        <f>IF(Table3_1[[#This Row],[Status]]="Hired",1,0)</f>
        <v>1</v>
      </c>
      <c r="J6664" t="b">
        <f>OR((Table3_1[[#This Row],[Offered Salary]]&lt;$O$27),(Table3_1[[#This Row],[Offered Salary]]&gt;$O$28))</f>
        <v>0</v>
      </c>
      <c r="K6664" t="str">
        <f>IF(Table3_1[[#This Row],[Offered Salary]]&lt;$O$27,"Low",IF(Table3_1[[#This Row],[Offered Salary]]&gt;$O$28,"High",""))</f>
        <v/>
      </c>
      <c r="L6664" s="6">
        <f>((Table3_1[[#This Row],[Offered Salary]]-$O$25)/$O$26)</f>
        <v>3.2594473970491304E-2</v>
      </c>
    </row>
    <row r="6665" spans="1:12" x14ac:dyDescent="0.3">
      <c r="A6665">
        <v>579038</v>
      </c>
      <c r="B6665" s="2">
        <v>41837</v>
      </c>
      <c r="C6665" s="3">
        <v>0.7298958333333333</v>
      </c>
      <c r="D6665" t="s">
        <v>30</v>
      </c>
      <c r="E6665" t="s">
        <v>27</v>
      </c>
      <c r="F6665" t="s">
        <v>17</v>
      </c>
      <c r="G6665" t="s">
        <v>2</v>
      </c>
      <c r="H6665">
        <v>38706</v>
      </c>
      <c r="I6665">
        <f>IF(Table3_1[[#This Row],[Status]]="Hired",1,0)</f>
        <v>0</v>
      </c>
      <c r="J6665" t="b">
        <f>OR((Table3_1[[#This Row],[Offered Salary]]&lt;$O$27),(Table3_1[[#This Row],[Offered Salary]]&gt;$O$28))</f>
        <v>0</v>
      </c>
      <c r="K6665" t="str">
        <f>IF(Table3_1[[#This Row],[Offered Salary]]&lt;$O$27,"Low",IF(Table3_1[[#This Row],[Offered Salary]]&gt;$O$28,"High",""))</f>
        <v/>
      </c>
      <c r="L6665" s="6">
        <f>((Table3_1[[#This Row],[Offered Salary]]-$O$25)/$O$26)</f>
        <v>-0.39093413752695916</v>
      </c>
    </row>
    <row r="6666" spans="1:12" x14ac:dyDescent="0.3">
      <c r="A6666">
        <v>488388</v>
      </c>
      <c r="B6666" s="2">
        <v>41876</v>
      </c>
      <c r="C6666" s="3">
        <v>0.4377199074074074</v>
      </c>
      <c r="D6666" t="s">
        <v>30</v>
      </c>
      <c r="E6666" t="s">
        <v>29</v>
      </c>
      <c r="F6666" t="s">
        <v>15</v>
      </c>
      <c r="G6666" t="s">
        <v>10</v>
      </c>
      <c r="H6666">
        <v>70609</v>
      </c>
      <c r="I6666">
        <f>IF(Table3_1[[#This Row],[Status]]="Hired",1,0)</f>
        <v>0</v>
      </c>
      <c r="J6666" t="b">
        <f>OR((Table3_1[[#This Row],[Offered Salary]]&lt;$O$27),(Table3_1[[#This Row],[Offered Salary]]&gt;$O$28))</f>
        <v>0</v>
      </c>
      <c r="K6666" t="str">
        <f>IF(Table3_1[[#This Row],[Offered Salary]]&lt;$O$27,"Low",IF(Table3_1[[#This Row],[Offered Salary]]&gt;$O$28,"High",""))</f>
        <v/>
      </c>
      <c r="L6666" s="6">
        <f>((Table3_1[[#This Row],[Offered Salary]]-$O$25)/$O$26)</f>
        <v>0.71487102595639973</v>
      </c>
    </row>
    <row r="6667" spans="1:12" x14ac:dyDescent="0.3">
      <c r="A6667">
        <v>52355</v>
      </c>
      <c r="B6667" s="2">
        <v>41827</v>
      </c>
      <c r="C6667" s="3">
        <v>0.58839120370370368</v>
      </c>
      <c r="D6667" t="s">
        <v>31</v>
      </c>
      <c r="E6667" t="s">
        <v>27</v>
      </c>
      <c r="F6667" t="s">
        <v>17</v>
      </c>
      <c r="G6667" t="s">
        <v>5</v>
      </c>
      <c r="H6667">
        <v>17672</v>
      </c>
      <c r="I6667">
        <f>IF(Table3_1[[#This Row],[Status]]="Hired",1,0)</f>
        <v>1</v>
      </c>
      <c r="J6667" t="b">
        <f>OR((Table3_1[[#This Row],[Offered Salary]]&lt;$O$27),(Table3_1[[#This Row],[Offered Salary]]&gt;$O$28))</f>
        <v>0</v>
      </c>
      <c r="K6667" t="str">
        <f>IF(Table3_1[[#This Row],[Offered Salary]]&lt;$O$27,"Low",IF(Table3_1[[#This Row],[Offered Salary]]&gt;$O$28,"High",""))</f>
        <v/>
      </c>
      <c r="L6667" s="6">
        <f>((Table3_1[[#This Row],[Offered Salary]]-$O$25)/$O$26)</f>
        <v>-1.1200036861182818</v>
      </c>
    </row>
    <row r="6668" spans="1:12" x14ac:dyDescent="0.3">
      <c r="A6668">
        <v>617974</v>
      </c>
      <c r="B6668" s="2">
        <v>41827</v>
      </c>
      <c r="C6668" s="3">
        <v>0.59162037037037041</v>
      </c>
      <c r="D6668" t="s">
        <v>30</v>
      </c>
      <c r="E6668" t="s">
        <v>29</v>
      </c>
      <c r="F6668" t="s">
        <v>17</v>
      </c>
      <c r="G6668" t="s">
        <v>5</v>
      </c>
      <c r="H6668">
        <v>30481</v>
      </c>
      <c r="I6668">
        <f>IF(Table3_1[[#This Row],[Status]]="Hired",1,0)</f>
        <v>0</v>
      </c>
      <c r="J6668" t="b">
        <f>OR((Table3_1[[#This Row],[Offered Salary]]&lt;$O$27),(Table3_1[[#This Row],[Offered Salary]]&gt;$O$28))</f>
        <v>0</v>
      </c>
      <c r="K6668" t="str">
        <f>IF(Table3_1[[#This Row],[Offered Salary]]&lt;$O$27,"Low",IF(Table3_1[[#This Row],[Offered Salary]]&gt;$O$28,"High",""))</f>
        <v/>
      </c>
      <c r="L6668" s="6">
        <f>((Table3_1[[#This Row],[Offered Salary]]-$O$25)/$O$26)</f>
        <v>-0.67602480203031701</v>
      </c>
    </row>
    <row r="6669" spans="1:12" x14ac:dyDescent="0.3">
      <c r="A6669">
        <v>173134</v>
      </c>
      <c r="B6669" s="2">
        <v>41827</v>
      </c>
      <c r="C6669" s="3">
        <v>0.59479166666666672</v>
      </c>
      <c r="D6669" t="s">
        <v>31</v>
      </c>
      <c r="E6669" t="s">
        <v>27</v>
      </c>
      <c r="F6669" t="s">
        <v>17</v>
      </c>
      <c r="G6669" t="s">
        <v>5</v>
      </c>
      <c r="H6669">
        <v>57532</v>
      </c>
      <c r="I6669">
        <f>IF(Table3_1[[#This Row],[Status]]="Hired",1,0)</f>
        <v>1</v>
      </c>
      <c r="J6669" t="b">
        <f>OR((Table3_1[[#This Row],[Offered Salary]]&lt;$O$27),(Table3_1[[#This Row],[Offered Salary]]&gt;$O$28))</f>
        <v>0</v>
      </c>
      <c r="K6669" t="str">
        <f>IF(Table3_1[[#This Row],[Offered Salary]]&lt;$O$27,"Low",IF(Table3_1[[#This Row],[Offered Salary]]&gt;$O$28,"High",""))</f>
        <v/>
      </c>
      <c r="L6669" s="6">
        <f>((Table3_1[[#This Row],[Offered Salary]]-$O$25)/$O$26)</f>
        <v>0.26160286550528589</v>
      </c>
    </row>
    <row r="6670" spans="1:12" x14ac:dyDescent="0.3">
      <c r="A6670">
        <v>792293</v>
      </c>
      <c r="B6670" s="2">
        <v>41827</v>
      </c>
      <c r="C6670" s="3">
        <v>0.58877314814814818</v>
      </c>
      <c r="D6670" t="s">
        <v>31</v>
      </c>
      <c r="E6670" t="s">
        <v>28</v>
      </c>
      <c r="F6670" t="s">
        <v>17</v>
      </c>
      <c r="G6670" t="s">
        <v>5</v>
      </c>
      <c r="H6670">
        <v>76814</v>
      </c>
      <c r="I6670">
        <f>IF(Table3_1[[#This Row],[Status]]="Hired",1,0)</f>
        <v>1</v>
      </c>
      <c r="J6670" t="b">
        <f>OR((Table3_1[[#This Row],[Offered Salary]]&lt;$O$27),(Table3_1[[#This Row],[Offered Salary]]&gt;$O$28))</f>
        <v>0</v>
      </c>
      <c r="K6670" t="str">
        <f>IF(Table3_1[[#This Row],[Offered Salary]]&lt;$O$27,"Low",IF(Table3_1[[#This Row],[Offered Salary]]&gt;$O$28,"High",""))</f>
        <v/>
      </c>
      <c r="L6670" s="6">
        <f>((Table3_1[[#This Row],[Offered Salary]]-$O$25)/$O$26)</f>
        <v>0.92994550294647094</v>
      </c>
    </row>
    <row r="6671" spans="1:12" x14ac:dyDescent="0.3">
      <c r="A6671">
        <v>997050</v>
      </c>
      <c r="B6671" s="2">
        <v>41833</v>
      </c>
      <c r="C6671" s="3">
        <v>0.36209490740740741</v>
      </c>
      <c r="D6671" t="s">
        <v>31</v>
      </c>
      <c r="E6671" t="s">
        <v>27</v>
      </c>
      <c r="F6671" t="s">
        <v>17</v>
      </c>
      <c r="G6671" t="s">
        <v>2</v>
      </c>
      <c r="H6671">
        <v>98018</v>
      </c>
      <c r="I6671">
        <f>IF(Table3_1[[#This Row],[Status]]="Hired",1,0)</f>
        <v>1</v>
      </c>
      <c r="J6671" t="b">
        <f>OR((Table3_1[[#This Row],[Offered Salary]]&lt;$O$27),(Table3_1[[#This Row],[Offered Salary]]&gt;$O$28))</f>
        <v>0</v>
      </c>
      <c r="K6671" t="str">
        <f>IF(Table3_1[[#This Row],[Offered Salary]]&lt;$O$27,"Low",IF(Table3_1[[#This Row],[Offered Salary]]&gt;$O$28,"High",""))</f>
        <v/>
      </c>
      <c r="L6671" s="6">
        <f>((Table3_1[[#This Row],[Offered Salary]]-$O$25)/$O$26)</f>
        <v>1.6649075029621792</v>
      </c>
    </row>
    <row r="6672" spans="1:12" x14ac:dyDescent="0.3">
      <c r="A6672">
        <v>121699</v>
      </c>
      <c r="B6672" s="2">
        <v>41853</v>
      </c>
      <c r="C6672" s="3">
        <v>0.68137731481481478</v>
      </c>
      <c r="D6672" t="s">
        <v>31</v>
      </c>
      <c r="E6672" t="s">
        <v>29</v>
      </c>
      <c r="F6672" t="s">
        <v>17</v>
      </c>
      <c r="G6672" t="s">
        <v>10</v>
      </c>
      <c r="H6672">
        <v>37155</v>
      </c>
      <c r="I6672">
        <f>IF(Table3_1[[#This Row],[Status]]="Hired",1,0)</f>
        <v>1</v>
      </c>
      <c r="J6672" t="b">
        <f>OR((Table3_1[[#This Row],[Offered Salary]]&lt;$O$27),(Table3_1[[#This Row],[Offered Salary]]&gt;$O$28))</f>
        <v>0</v>
      </c>
      <c r="K6672" t="str">
        <f>IF(Table3_1[[#This Row],[Offered Salary]]&lt;$O$27,"Low",IF(Table3_1[[#This Row],[Offered Salary]]&gt;$O$28,"High",""))</f>
        <v/>
      </c>
      <c r="L6672" s="6">
        <f>((Table3_1[[#This Row],[Offered Salary]]-$O$25)/$O$26)</f>
        <v>-0.4446940914047352</v>
      </c>
    </row>
    <row r="6673" spans="1:12" x14ac:dyDescent="0.3">
      <c r="A6673">
        <v>202541</v>
      </c>
      <c r="B6673" s="2">
        <v>41832</v>
      </c>
      <c r="C6673" s="3">
        <v>0.71800925925925929</v>
      </c>
      <c r="D6673" t="s">
        <v>31</v>
      </c>
      <c r="E6673" t="s">
        <v>27</v>
      </c>
      <c r="F6673" t="s">
        <v>20</v>
      </c>
      <c r="G6673" t="s">
        <v>2</v>
      </c>
      <c r="H6673">
        <v>17475</v>
      </c>
      <c r="I6673">
        <f>IF(Table3_1[[#This Row],[Status]]="Hired",1,0)</f>
        <v>1</v>
      </c>
      <c r="J6673" t="b">
        <f>OR((Table3_1[[#This Row],[Offered Salary]]&lt;$O$27),(Table3_1[[#This Row],[Offered Salary]]&gt;$O$28))</f>
        <v>0</v>
      </c>
      <c r="K6673" t="str">
        <f>IF(Table3_1[[#This Row],[Offered Salary]]&lt;$O$27,"Low",IF(Table3_1[[#This Row],[Offered Salary]]&gt;$O$28,"High",""))</f>
        <v/>
      </c>
      <c r="L6673" s="6">
        <f>((Table3_1[[#This Row],[Offered Salary]]-$O$25)/$O$26)</f>
        <v>-1.1268319974747758</v>
      </c>
    </row>
    <row r="6674" spans="1:12" x14ac:dyDescent="0.3">
      <c r="A6674">
        <v>486166</v>
      </c>
      <c r="B6674" s="2">
        <v>41823</v>
      </c>
      <c r="C6674" s="3">
        <v>0.19216435185185185</v>
      </c>
      <c r="D6674" t="s">
        <v>31</v>
      </c>
      <c r="E6674" t="s">
        <v>27</v>
      </c>
      <c r="F6674" t="s">
        <v>17</v>
      </c>
      <c r="G6674" t="s">
        <v>10</v>
      </c>
      <c r="H6674">
        <v>43159</v>
      </c>
      <c r="I6674">
        <f>IF(Table3_1[[#This Row],[Status]]="Hired",1,0)</f>
        <v>1</v>
      </c>
      <c r="J6674" t="b">
        <f>OR((Table3_1[[#This Row],[Offered Salary]]&lt;$O$27),(Table3_1[[#This Row],[Offered Salary]]&gt;$O$28))</f>
        <v>0</v>
      </c>
      <c r="K6674" t="str">
        <f>IF(Table3_1[[#This Row],[Offered Salary]]&lt;$O$27,"Low",IF(Table3_1[[#This Row],[Offered Salary]]&gt;$O$28,"High",""))</f>
        <v/>
      </c>
      <c r="L6674" s="6">
        <f>((Table3_1[[#This Row],[Offered Salary]]-$O$25)/$O$26)</f>
        <v>-0.23658657168702568</v>
      </c>
    </row>
    <row r="6675" spans="1:12" x14ac:dyDescent="0.3">
      <c r="A6675">
        <v>88940</v>
      </c>
      <c r="B6675" s="2">
        <v>41827</v>
      </c>
      <c r="C6675" s="3">
        <v>0.45803240740740742</v>
      </c>
      <c r="D6675" t="s">
        <v>31</v>
      </c>
      <c r="E6675" t="s">
        <v>27</v>
      </c>
      <c r="F6675" t="s">
        <v>17</v>
      </c>
      <c r="G6675" t="s">
        <v>10</v>
      </c>
      <c r="H6675">
        <v>60165</v>
      </c>
      <c r="I6675">
        <f>IF(Table3_1[[#This Row],[Status]]="Hired",1,0)</f>
        <v>1</v>
      </c>
      <c r="J6675" t="b">
        <f>OR((Table3_1[[#This Row],[Offered Salary]]&lt;$O$27),(Table3_1[[#This Row],[Offered Salary]]&gt;$O$28))</f>
        <v>0</v>
      </c>
      <c r="K6675" t="str">
        <f>IF(Table3_1[[#This Row],[Offered Salary]]&lt;$O$27,"Low",IF(Table3_1[[#This Row],[Offered Salary]]&gt;$O$28,"High",""))</f>
        <v/>
      </c>
      <c r="L6675" s="6">
        <f>((Table3_1[[#This Row],[Offered Salary]]-$O$25)/$O$26)</f>
        <v>0.35286653962532738</v>
      </c>
    </row>
    <row r="6676" spans="1:12" x14ac:dyDescent="0.3">
      <c r="A6676">
        <v>888007</v>
      </c>
      <c r="B6676" s="2">
        <v>41827</v>
      </c>
      <c r="C6676" s="3">
        <v>0.45910879629629631</v>
      </c>
      <c r="D6676" t="s">
        <v>31</v>
      </c>
      <c r="E6676" t="s">
        <v>27</v>
      </c>
      <c r="F6676" t="s">
        <v>17</v>
      </c>
      <c r="G6676" t="s">
        <v>10</v>
      </c>
      <c r="H6676">
        <v>73820</v>
      </c>
      <c r="I6676">
        <f>IF(Table3_1[[#This Row],[Status]]="Hired",1,0)</f>
        <v>1</v>
      </c>
      <c r="J6676" t="b">
        <f>OR((Table3_1[[#This Row],[Offered Salary]]&lt;$O$27),(Table3_1[[#This Row],[Offered Salary]]&gt;$O$28))</f>
        <v>0</v>
      </c>
      <c r="K6676" t="str">
        <f>IF(Table3_1[[#This Row],[Offered Salary]]&lt;$O$27,"Low",IF(Table3_1[[#This Row],[Offered Salary]]&gt;$O$28,"High",""))</f>
        <v/>
      </c>
      <c r="L6676" s="6">
        <f>((Table3_1[[#This Row],[Offered Salary]]-$O$25)/$O$26)</f>
        <v>0.8261690349193519</v>
      </c>
    </row>
    <row r="6677" spans="1:12" x14ac:dyDescent="0.3">
      <c r="A6677">
        <v>542513</v>
      </c>
      <c r="B6677" s="2">
        <v>41827</v>
      </c>
      <c r="C6677" s="3">
        <v>0.46054398148148146</v>
      </c>
      <c r="D6677" t="s">
        <v>31</v>
      </c>
      <c r="E6677" t="s">
        <v>27</v>
      </c>
      <c r="F6677" t="s">
        <v>17</v>
      </c>
      <c r="G6677" t="s">
        <v>10</v>
      </c>
      <c r="H6677">
        <v>89395</v>
      </c>
      <c r="I6677">
        <f>IF(Table3_1[[#This Row],[Status]]="Hired",1,0)</f>
        <v>1</v>
      </c>
      <c r="J6677" t="b">
        <f>OR((Table3_1[[#This Row],[Offered Salary]]&lt;$O$27),(Table3_1[[#This Row],[Offered Salary]]&gt;$O$28))</f>
        <v>0</v>
      </c>
      <c r="K6677" t="str">
        <f>IF(Table3_1[[#This Row],[Offered Salary]]&lt;$O$27,"Low",IF(Table3_1[[#This Row],[Offered Salary]]&gt;$O$28,"High",""))</f>
        <v/>
      </c>
      <c r="L6677" s="6">
        <f>((Table3_1[[#This Row],[Offered Salary]]-$O$25)/$O$26)</f>
        <v>1.3660215698299658</v>
      </c>
    </row>
    <row r="6678" spans="1:12" x14ac:dyDescent="0.3">
      <c r="A6678">
        <v>293701</v>
      </c>
      <c r="B6678" s="2">
        <v>41828</v>
      </c>
      <c r="C6678" s="3">
        <v>0.80777777777777782</v>
      </c>
      <c r="D6678" t="s">
        <v>31</v>
      </c>
      <c r="E6678" t="s">
        <v>29</v>
      </c>
      <c r="F6678" t="s">
        <v>17</v>
      </c>
      <c r="G6678" t="s">
        <v>10</v>
      </c>
      <c r="H6678">
        <v>54346</v>
      </c>
      <c r="I6678">
        <f>IF(Table3_1[[#This Row],[Status]]="Hired",1,0)</f>
        <v>1</v>
      </c>
      <c r="J6678" t="b">
        <f>OR((Table3_1[[#This Row],[Offered Salary]]&lt;$O$27),(Table3_1[[#This Row],[Offered Salary]]&gt;$O$28))</f>
        <v>0</v>
      </c>
      <c r="K6678" t="str">
        <f>IF(Table3_1[[#This Row],[Offered Salary]]&lt;$O$27,"Low",IF(Table3_1[[#This Row],[Offered Salary]]&gt;$O$28,"High",""))</f>
        <v/>
      </c>
      <c r="L6678" s="6">
        <f>((Table3_1[[#This Row],[Offered Salary]]-$O$25)/$O$26)</f>
        <v>0.15117139351650799</v>
      </c>
    </row>
    <row r="6679" spans="1:12" x14ac:dyDescent="0.3">
      <c r="A6679">
        <v>967787</v>
      </c>
      <c r="B6679" s="2">
        <v>41831</v>
      </c>
      <c r="C6679" s="3">
        <v>0.56859953703703703</v>
      </c>
      <c r="D6679" t="s">
        <v>31</v>
      </c>
      <c r="E6679" t="s">
        <v>27</v>
      </c>
      <c r="F6679" t="s">
        <v>17</v>
      </c>
      <c r="G6679" t="s">
        <v>10</v>
      </c>
      <c r="H6679">
        <v>71504</v>
      </c>
      <c r="I6679">
        <f>IF(Table3_1[[#This Row],[Status]]="Hired",1,0)</f>
        <v>1</v>
      </c>
      <c r="J6679" t="b">
        <f>OR((Table3_1[[#This Row],[Offered Salary]]&lt;$O$27),(Table3_1[[#This Row],[Offered Salary]]&gt;$O$28))</f>
        <v>0</v>
      </c>
      <c r="K6679" t="str">
        <f>IF(Table3_1[[#This Row],[Offered Salary]]&lt;$O$27,"Low",IF(Table3_1[[#This Row],[Offered Salary]]&gt;$O$28,"High",""))</f>
        <v/>
      </c>
      <c r="L6679" s="6">
        <f>((Table3_1[[#This Row],[Offered Salary]]-$O$25)/$O$26)</f>
        <v>0.74589304963184111</v>
      </c>
    </row>
    <row r="6680" spans="1:12" x14ac:dyDescent="0.3">
      <c r="A6680">
        <v>260987</v>
      </c>
      <c r="B6680" s="2">
        <v>41865</v>
      </c>
      <c r="C6680" s="3">
        <v>0.57656249999999998</v>
      </c>
      <c r="D6680" t="s">
        <v>31</v>
      </c>
      <c r="E6680" t="s">
        <v>29</v>
      </c>
      <c r="F6680" t="s">
        <v>19</v>
      </c>
      <c r="G6680" t="s">
        <v>2</v>
      </c>
      <c r="H6680">
        <v>94768</v>
      </c>
      <c r="I6680">
        <f>IF(Table3_1[[#This Row],[Status]]="Hired",1,0)</f>
        <v>1</v>
      </c>
      <c r="J6680" t="b">
        <f>OR((Table3_1[[#This Row],[Offered Salary]]&lt;$O$27),(Table3_1[[#This Row],[Offered Salary]]&gt;$O$28))</f>
        <v>0</v>
      </c>
      <c r="K6680" t="str">
        <f>IF(Table3_1[[#This Row],[Offered Salary]]&lt;$O$27,"Low",IF(Table3_1[[#This Row],[Offered Salary]]&gt;$O$28,"High",""))</f>
        <v/>
      </c>
      <c r="L6680" s="6">
        <f>((Table3_1[[#This Row],[Offered Salary]]-$O$25)/$O$26)</f>
        <v>1.5522576963195149</v>
      </c>
    </row>
    <row r="6681" spans="1:12" x14ac:dyDescent="0.3">
      <c r="A6681">
        <v>96601</v>
      </c>
      <c r="B6681" s="2">
        <v>41844</v>
      </c>
      <c r="C6681" s="3">
        <v>0.4557060185185185</v>
      </c>
      <c r="D6681" t="s">
        <v>31</v>
      </c>
      <c r="E6681" t="s">
        <v>27</v>
      </c>
      <c r="F6681" t="s">
        <v>13</v>
      </c>
      <c r="G6681" t="s">
        <v>10</v>
      </c>
      <c r="H6681">
        <v>22060</v>
      </c>
      <c r="I6681">
        <f>IF(Table3_1[[#This Row],[Status]]="Hired",1,0)</f>
        <v>1</v>
      </c>
      <c r="J6681" t="b">
        <f>OR((Table3_1[[#This Row],[Offered Salary]]&lt;$O$27),(Table3_1[[#This Row],[Offered Salary]]&gt;$O$28))</f>
        <v>0</v>
      </c>
      <c r="K6681" t="str">
        <f>IF(Table3_1[[#This Row],[Offered Salary]]&lt;$O$27,"Low",IF(Table3_1[[#This Row],[Offered Salary]]&gt;$O$28,"High",""))</f>
        <v/>
      </c>
      <c r="L6681" s="6">
        <f>((Table3_1[[#This Row],[Offered Salary]]-$O$25)/$O$26)</f>
        <v>-0.9679091164112017</v>
      </c>
    </row>
    <row r="6682" spans="1:12" x14ac:dyDescent="0.3">
      <c r="A6682">
        <v>790303</v>
      </c>
      <c r="B6682" s="2">
        <v>41829</v>
      </c>
      <c r="C6682" s="3">
        <v>0.40869212962962964</v>
      </c>
      <c r="D6682" t="s">
        <v>31</v>
      </c>
      <c r="E6682" t="s">
        <v>29</v>
      </c>
      <c r="F6682" t="s">
        <v>14</v>
      </c>
      <c r="G6682" t="s">
        <v>2</v>
      </c>
      <c r="H6682">
        <v>11677</v>
      </c>
      <c r="I6682">
        <f>IF(Table3_1[[#This Row],[Status]]="Hired",1,0)</f>
        <v>1</v>
      </c>
      <c r="J6682" t="b">
        <f>OR((Table3_1[[#This Row],[Offered Salary]]&lt;$O$27),(Table3_1[[#This Row],[Offered Salary]]&gt;$O$28))</f>
        <v>1</v>
      </c>
      <c r="K6682" t="str">
        <f>IF(Table3_1[[#This Row],[Offered Salary]]&lt;$O$27,"Low",IF(Table3_1[[#This Row],[Offered Salary]]&gt;$O$28,"High",""))</f>
        <v>Low</v>
      </c>
      <c r="L6682" s="6">
        <f>((Table3_1[[#This Row],[Offered Salary]]-$O$25)/$O$26)</f>
        <v>-1.3277992525252886</v>
      </c>
    </row>
    <row r="6683" spans="1:12" x14ac:dyDescent="0.3">
      <c r="A6683">
        <v>671664</v>
      </c>
      <c r="B6683" s="2">
        <v>41802</v>
      </c>
      <c r="C6683" s="3">
        <v>0.48093750000000002</v>
      </c>
      <c r="D6683" t="s">
        <v>31</v>
      </c>
      <c r="E6683" t="s">
        <v>27</v>
      </c>
      <c r="F6683" t="s">
        <v>17</v>
      </c>
      <c r="G6683" t="s">
        <v>1</v>
      </c>
      <c r="H6683">
        <v>33946</v>
      </c>
      <c r="I6683">
        <f>IF(Table3_1[[#This Row],[Status]]="Hired",1,0)</f>
        <v>1</v>
      </c>
      <c r="J6683" t="b">
        <f>OR((Table3_1[[#This Row],[Offered Salary]]&lt;$O$27),(Table3_1[[#This Row],[Offered Salary]]&gt;$O$28))</f>
        <v>0</v>
      </c>
      <c r="K6683" t="str">
        <f>IF(Table3_1[[#This Row],[Offered Salary]]&lt;$O$27,"Low",IF(Table3_1[[#This Row],[Offered Salary]]&gt;$O$28,"High",""))</f>
        <v/>
      </c>
      <c r="L6683" s="6">
        <f>((Table3_1[[#This Row],[Offered Salary]]-$O$25)/$O$26)</f>
        <v>-0.55592277740975349</v>
      </c>
    </row>
    <row r="6684" spans="1:12" x14ac:dyDescent="0.3">
      <c r="A6684">
        <v>510970</v>
      </c>
      <c r="B6684" s="2">
        <v>41806</v>
      </c>
      <c r="C6684" s="3">
        <v>2.6574074074074073E-2</v>
      </c>
      <c r="D6684" t="s">
        <v>31</v>
      </c>
      <c r="E6684" t="s">
        <v>27</v>
      </c>
      <c r="F6684" t="s">
        <v>17</v>
      </c>
      <c r="G6684" t="s">
        <v>4</v>
      </c>
      <c r="H6684">
        <v>44686</v>
      </c>
      <c r="I6684">
        <f>IF(Table3_1[[#This Row],[Status]]="Hired",1,0)</f>
        <v>1</v>
      </c>
      <c r="J6684" t="b">
        <f>OR((Table3_1[[#This Row],[Offered Salary]]&lt;$O$27),(Table3_1[[#This Row],[Offered Salary]]&gt;$O$28))</f>
        <v>0</v>
      </c>
      <c r="K6684" t="str">
        <f>IF(Table3_1[[#This Row],[Offered Salary]]&lt;$O$27,"Low",IF(Table3_1[[#This Row],[Offered Salary]]&gt;$O$28,"High",""))</f>
        <v/>
      </c>
      <c r="L6684" s="6">
        <f>((Table3_1[[#This Row],[Offered Salary]]-$O$25)/$O$26)</f>
        <v>-0.18365849330445699</v>
      </c>
    </row>
    <row r="6685" spans="1:12" x14ac:dyDescent="0.3">
      <c r="A6685">
        <v>257815</v>
      </c>
      <c r="B6685" s="2">
        <v>41804</v>
      </c>
      <c r="C6685" s="3">
        <v>0.79248842592592594</v>
      </c>
      <c r="D6685" t="s">
        <v>31</v>
      </c>
      <c r="E6685" t="s">
        <v>28</v>
      </c>
      <c r="F6685" t="s">
        <v>15</v>
      </c>
      <c r="G6685" t="s">
        <v>2</v>
      </c>
      <c r="H6685">
        <v>4338</v>
      </c>
      <c r="I6685">
        <f>IF(Table3_1[[#This Row],[Status]]="Hired",1,0)</f>
        <v>1</v>
      </c>
      <c r="J6685" t="b">
        <f>OR((Table3_1[[#This Row],[Offered Salary]]&lt;$O$27),(Table3_1[[#This Row],[Offered Salary]]&gt;$O$28))</f>
        <v>1</v>
      </c>
      <c r="K6685" t="str">
        <f>IF(Table3_1[[#This Row],[Offered Salary]]&lt;$O$27,"Low",IF(Table3_1[[#This Row],[Offered Salary]]&gt;$O$28,"High",""))</f>
        <v>Low</v>
      </c>
      <c r="L6685" s="6">
        <f>((Table3_1[[#This Row],[Offered Salary]]-$O$25)/$O$26)</f>
        <v>-1.5821798466639079</v>
      </c>
    </row>
    <row r="6686" spans="1:12" x14ac:dyDescent="0.3">
      <c r="A6686">
        <v>465643</v>
      </c>
      <c r="B6686" s="2">
        <v>41809</v>
      </c>
      <c r="C6686" s="3">
        <v>0.48336805555555556</v>
      </c>
      <c r="D6686" t="s">
        <v>31</v>
      </c>
      <c r="E6686" t="s">
        <v>29</v>
      </c>
      <c r="F6686" t="s">
        <v>17</v>
      </c>
      <c r="G6686" t="s">
        <v>2</v>
      </c>
      <c r="H6686">
        <v>8240</v>
      </c>
      <c r="I6686">
        <f>IF(Table3_1[[#This Row],[Status]]="Hired",1,0)</f>
        <v>1</v>
      </c>
      <c r="J6686" t="b">
        <f>OR((Table3_1[[#This Row],[Offered Salary]]&lt;$O$27),(Table3_1[[#This Row],[Offered Salary]]&gt;$O$28))</f>
        <v>1</v>
      </c>
      <c r="K6686" t="str">
        <f>IF(Table3_1[[#This Row],[Offered Salary]]&lt;$O$27,"Low",IF(Table3_1[[#This Row],[Offered Salary]]&gt;$O$28,"High",""))</f>
        <v>Low</v>
      </c>
      <c r="L6686" s="6">
        <f>((Table3_1[[#This Row],[Offered Salary]]-$O$25)/$O$26)</f>
        <v>-1.446930755734777</v>
      </c>
    </row>
    <row r="6687" spans="1:12" x14ac:dyDescent="0.3">
      <c r="A6687">
        <v>207123</v>
      </c>
      <c r="B6687" s="2">
        <v>41844</v>
      </c>
      <c r="C6687" s="3">
        <v>0.59185185185185185</v>
      </c>
      <c r="D6687" t="s">
        <v>31</v>
      </c>
      <c r="E6687" t="s">
        <v>29</v>
      </c>
      <c r="F6687" t="s">
        <v>14</v>
      </c>
      <c r="G6687" t="s">
        <v>8</v>
      </c>
      <c r="H6687">
        <v>50682</v>
      </c>
      <c r="I6687">
        <f>IF(Table3_1[[#This Row],[Status]]="Hired",1,0)</f>
        <v>1</v>
      </c>
      <c r="J6687" t="b">
        <f>OR((Table3_1[[#This Row],[Offered Salary]]&lt;$O$27),(Table3_1[[#This Row],[Offered Salary]]&gt;$O$28))</f>
        <v>0</v>
      </c>
      <c r="K6687" t="str">
        <f>IF(Table3_1[[#This Row],[Offered Salary]]&lt;$O$27,"Low",IF(Table3_1[[#This Row],[Offered Salary]]&gt;$O$28,"High",""))</f>
        <v/>
      </c>
      <c r="L6687" s="6">
        <f>((Table3_1[[#This Row],[Offered Salary]]-$O$25)/$O$26)</f>
        <v>2.4171734581516717E-2</v>
      </c>
    </row>
    <row r="6688" spans="1:12" x14ac:dyDescent="0.3">
      <c r="A6688">
        <v>752584</v>
      </c>
      <c r="B6688" s="2">
        <v>41844</v>
      </c>
      <c r="C6688" s="3">
        <v>0.59468750000000004</v>
      </c>
      <c r="D6688" t="s">
        <v>30</v>
      </c>
      <c r="E6688" t="s">
        <v>27</v>
      </c>
      <c r="F6688" t="s">
        <v>14</v>
      </c>
      <c r="G6688" t="s">
        <v>8</v>
      </c>
      <c r="H6688">
        <v>35609</v>
      </c>
      <c r="I6688">
        <f>IF(Table3_1[[#This Row],[Status]]="Hired",1,0)</f>
        <v>0</v>
      </c>
      <c r="J6688" t="b">
        <f>OR((Table3_1[[#This Row],[Offered Salary]]&lt;$O$27),(Table3_1[[#This Row],[Offered Salary]]&gt;$O$28))</f>
        <v>0</v>
      </c>
      <c r="K6688" t="str">
        <f>IF(Table3_1[[#This Row],[Offered Salary]]&lt;$O$27,"Low",IF(Table3_1[[#This Row],[Offered Salary]]&gt;$O$28,"High",""))</f>
        <v/>
      </c>
      <c r="L6688" s="6">
        <f>((Table3_1[[#This Row],[Offered Salary]]-$O$25)/$O$26)</f>
        <v>-0.49828073788767641</v>
      </c>
    </row>
    <row r="6689" spans="1:12" x14ac:dyDescent="0.3">
      <c r="A6689">
        <v>654389</v>
      </c>
      <c r="B6689" s="2">
        <v>41849</v>
      </c>
      <c r="C6689" s="3">
        <v>0.12393518518518519</v>
      </c>
      <c r="D6689" t="s">
        <v>31</v>
      </c>
      <c r="E6689" t="s">
        <v>27</v>
      </c>
      <c r="F6689" t="s">
        <v>14</v>
      </c>
      <c r="G6689" t="s">
        <v>8</v>
      </c>
      <c r="H6689">
        <v>68448</v>
      </c>
      <c r="I6689">
        <f>IF(Table3_1[[#This Row],[Status]]="Hired",1,0)</f>
        <v>1</v>
      </c>
      <c r="J6689" t="b">
        <f>OR((Table3_1[[#This Row],[Offered Salary]]&lt;$O$27),(Table3_1[[#This Row],[Offered Salary]]&gt;$O$28))</f>
        <v>0</v>
      </c>
      <c r="K6689" t="str">
        <f>IF(Table3_1[[#This Row],[Offered Salary]]&lt;$O$27,"Low",IF(Table3_1[[#This Row],[Offered Salary]]&gt;$O$28,"High",""))</f>
        <v/>
      </c>
      <c r="L6689" s="6">
        <f>((Table3_1[[#This Row],[Offered Salary]]-$O$25)/$O$26)</f>
        <v>0.6399675699087698</v>
      </c>
    </row>
    <row r="6690" spans="1:12" x14ac:dyDescent="0.3">
      <c r="A6690">
        <v>833317</v>
      </c>
      <c r="B6690" s="2">
        <v>41861</v>
      </c>
      <c r="C6690" s="3">
        <v>0.81775462962962964</v>
      </c>
      <c r="D6690" t="s">
        <v>31</v>
      </c>
      <c r="E6690" t="s">
        <v>27</v>
      </c>
      <c r="F6690" t="s">
        <v>14</v>
      </c>
      <c r="G6690" t="s">
        <v>8</v>
      </c>
      <c r="H6690">
        <v>35418</v>
      </c>
      <c r="I6690">
        <f>IF(Table3_1[[#This Row],[Status]]="Hired",1,0)</f>
        <v>1</v>
      </c>
      <c r="J6690" t="b">
        <f>OR((Table3_1[[#This Row],[Offered Salary]]&lt;$O$27),(Table3_1[[#This Row],[Offered Salary]]&gt;$O$28))</f>
        <v>0</v>
      </c>
      <c r="K6690" t="str">
        <f>IF(Table3_1[[#This Row],[Offered Salary]]&lt;$O$27,"Low",IF(Table3_1[[#This Row],[Offered Salary]]&gt;$O$28,"High",""))</f>
        <v/>
      </c>
      <c r="L6690" s="6">
        <f>((Table3_1[[#This Row],[Offered Salary]]-$O$25)/$O$26)</f>
        <v>-0.5049010803703684</v>
      </c>
    </row>
    <row r="6691" spans="1:12" x14ac:dyDescent="0.3">
      <c r="A6691">
        <v>346496</v>
      </c>
      <c r="B6691" s="2">
        <v>41880</v>
      </c>
      <c r="C6691" s="3">
        <v>0.59857638888888887</v>
      </c>
      <c r="D6691" t="s">
        <v>31</v>
      </c>
      <c r="E6691" t="s">
        <v>27</v>
      </c>
      <c r="F6691" t="s">
        <v>14</v>
      </c>
      <c r="G6691" t="s">
        <v>8</v>
      </c>
      <c r="H6691">
        <v>98295</v>
      </c>
      <c r="I6691">
        <f>IF(Table3_1[[#This Row],[Status]]="Hired",1,0)</f>
        <v>1</v>
      </c>
      <c r="J6691" t="b">
        <f>OR((Table3_1[[#This Row],[Offered Salary]]&lt;$O$27),(Table3_1[[#This Row],[Offered Salary]]&gt;$O$28))</f>
        <v>0</v>
      </c>
      <c r="K6691" t="str">
        <f>IF(Table3_1[[#This Row],[Offered Salary]]&lt;$O$27,"Low",IF(Table3_1[[#This Row],[Offered Salary]]&gt;$O$28,"High",""))</f>
        <v/>
      </c>
      <c r="L6691" s="6">
        <f>((Table3_1[[#This Row],[Offered Salary]]-$O$25)/$O$26)</f>
        <v>1.6745087326360308</v>
      </c>
    </row>
    <row r="6692" spans="1:12" x14ac:dyDescent="0.3">
      <c r="A6692">
        <v>511315</v>
      </c>
      <c r="B6692" s="2">
        <v>41880</v>
      </c>
      <c r="C6692" s="3">
        <v>0.59893518518518518</v>
      </c>
      <c r="D6692" t="s">
        <v>31</v>
      </c>
      <c r="E6692" t="s">
        <v>29</v>
      </c>
      <c r="F6692" t="s">
        <v>14</v>
      </c>
      <c r="G6692" t="s">
        <v>8</v>
      </c>
      <c r="H6692">
        <v>38091</v>
      </c>
      <c r="I6692">
        <f>IF(Table3_1[[#This Row],[Status]]="Hired",1,0)</f>
        <v>1</v>
      </c>
      <c r="J6692" t="b">
        <f>OR((Table3_1[[#This Row],[Offered Salary]]&lt;$O$27),(Table3_1[[#This Row],[Offered Salary]]&gt;$O$28))</f>
        <v>0</v>
      </c>
      <c r="K6692" t="str">
        <f>IF(Table3_1[[#This Row],[Offered Salary]]&lt;$O$27,"Low",IF(Table3_1[[#This Row],[Offered Salary]]&gt;$O$28,"High",""))</f>
        <v/>
      </c>
      <c r="L6692" s="6">
        <f>((Table3_1[[#This Row],[Offered Salary]]-$O$25)/$O$26)</f>
        <v>-0.41225094709164789</v>
      </c>
    </row>
    <row r="6693" spans="1:12" x14ac:dyDescent="0.3">
      <c r="A6693">
        <v>916734</v>
      </c>
      <c r="B6693" s="2">
        <v>41882</v>
      </c>
      <c r="C6693" s="3">
        <v>0.28479166666666667</v>
      </c>
      <c r="D6693" t="s">
        <v>31</v>
      </c>
      <c r="E6693" t="s">
        <v>29</v>
      </c>
      <c r="F6693" t="s">
        <v>14</v>
      </c>
      <c r="G6693" t="s">
        <v>8</v>
      </c>
      <c r="H6693">
        <v>62598</v>
      </c>
      <c r="I6693">
        <f>IF(Table3_1[[#This Row],[Status]]="Hired",1,0)</f>
        <v>1</v>
      </c>
      <c r="J6693" t="b">
        <f>OR((Table3_1[[#This Row],[Offered Salary]]&lt;$O$27),(Table3_1[[#This Row],[Offered Salary]]&gt;$O$28))</f>
        <v>0</v>
      </c>
      <c r="K6693" t="str">
        <f>IF(Table3_1[[#This Row],[Offered Salary]]&lt;$O$27,"Low",IF(Table3_1[[#This Row],[Offered Salary]]&gt;$O$28,"High",""))</f>
        <v/>
      </c>
      <c r="L6693" s="6">
        <f>((Table3_1[[#This Row],[Offered Salary]]-$O$25)/$O$26)</f>
        <v>0.43719791795197416</v>
      </c>
    </row>
    <row r="6694" spans="1:12" x14ac:dyDescent="0.3">
      <c r="A6694">
        <v>623474</v>
      </c>
      <c r="B6694" s="2">
        <v>41799</v>
      </c>
      <c r="C6694" s="3">
        <v>0.56466435185185182</v>
      </c>
      <c r="D6694" t="s">
        <v>31</v>
      </c>
      <c r="E6694" t="s">
        <v>29</v>
      </c>
      <c r="F6694" t="s">
        <v>17</v>
      </c>
      <c r="G6694" t="s">
        <v>8</v>
      </c>
      <c r="H6694">
        <v>51930</v>
      </c>
      <c r="I6694">
        <f>IF(Table3_1[[#This Row],[Status]]="Hired",1,0)</f>
        <v>1</v>
      </c>
      <c r="J6694" t="b">
        <f>OR((Table3_1[[#This Row],[Offered Salary]]&lt;$O$27),(Table3_1[[#This Row],[Offered Salary]]&gt;$O$28))</f>
        <v>0</v>
      </c>
      <c r="K6694" t="str">
        <f>IF(Table3_1[[#This Row],[Offered Salary]]&lt;$O$27,"Low",IF(Table3_1[[#This Row],[Offered Salary]]&gt;$O$28,"High",""))</f>
        <v/>
      </c>
      <c r="L6694" s="6">
        <f>((Table3_1[[#This Row],[Offered Salary]]-$O$25)/$O$26)</f>
        <v>6.7429260332299776E-2</v>
      </c>
    </row>
    <row r="6695" spans="1:12" x14ac:dyDescent="0.3">
      <c r="A6695">
        <v>13981</v>
      </c>
      <c r="B6695" s="2">
        <v>41799</v>
      </c>
      <c r="C6695" s="3">
        <v>0.56835648148148143</v>
      </c>
      <c r="D6695" t="s">
        <v>31</v>
      </c>
      <c r="E6695" t="s">
        <v>27</v>
      </c>
      <c r="F6695" t="s">
        <v>17</v>
      </c>
      <c r="G6695" t="s">
        <v>8</v>
      </c>
      <c r="H6695">
        <v>19537</v>
      </c>
      <c r="I6695">
        <f>IF(Table3_1[[#This Row],[Status]]="Hired",1,0)</f>
        <v>1</v>
      </c>
      <c r="J6695" t="b">
        <f>OR((Table3_1[[#This Row],[Offered Salary]]&lt;$O$27),(Table3_1[[#This Row],[Offered Salary]]&gt;$O$28))</f>
        <v>0</v>
      </c>
      <c r="K6695" t="str">
        <f>IF(Table3_1[[#This Row],[Offered Salary]]&lt;$O$27,"Low",IF(Table3_1[[#This Row],[Offered Salary]]&gt;$O$28,"High",""))</f>
        <v/>
      </c>
      <c r="L6695" s="6">
        <f>((Table3_1[[#This Row],[Offered Salary]]-$O$25)/$O$26)</f>
        <v>-1.055360027844876</v>
      </c>
    </row>
    <row r="6696" spans="1:12" x14ac:dyDescent="0.3">
      <c r="A6696">
        <v>573316</v>
      </c>
      <c r="B6696" s="2">
        <v>41813</v>
      </c>
      <c r="C6696" s="3">
        <v>0.77500000000000002</v>
      </c>
      <c r="D6696" t="s">
        <v>31</v>
      </c>
      <c r="E6696" t="s">
        <v>29</v>
      </c>
      <c r="F6696" t="s">
        <v>12</v>
      </c>
      <c r="G6696" t="s">
        <v>2</v>
      </c>
      <c r="H6696">
        <v>45578</v>
      </c>
      <c r="I6696">
        <f>IF(Table3_1[[#This Row],[Status]]="Hired",1,0)</f>
        <v>1</v>
      </c>
      <c r="J6696" t="b">
        <f>OR((Table3_1[[#This Row],[Offered Salary]]&lt;$O$27),(Table3_1[[#This Row],[Offered Salary]]&gt;$O$28))</f>
        <v>0</v>
      </c>
      <c r="K6696" t="str">
        <f>IF(Table3_1[[#This Row],[Offered Salary]]&lt;$O$27,"Low",IF(Table3_1[[#This Row],[Offered Salary]]&gt;$O$28,"High",""))</f>
        <v/>
      </c>
      <c r="L6696" s="6">
        <f>((Table3_1[[#This Row],[Offered Salary]]-$O$25)/$O$26)</f>
        <v>-0.15274045406591655</v>
      </c>
    </row>
    <row r="6697" spans="1:12" x14ac:dyDescent="0.3">
      <c r="A6697">
        <v>425172</v>
      </c>
      <c r="B6697" s="2">
        <v>41813</v>
      </c>
      <c r="C6697" s="3">
        <v>0.7731365740740741</v>
      </c>
      <c r="D6697" t="s">
        <v>31</v>
      </c>
      <c r="E6697" t="s">
        <v>28</v>
      </c>
      <c r="F6697" t="s">
        <v>12</v>
      </c>
      <c r="G6697" t="s">
        <v>2</v>
      </c>
      <c r="H6697">
        <v>57474</v>
      </c>
      <c r="I6697">
        <f>IF(Table3_1[[#This Row],[Status]]="Hired",1,0)</f>
        <v>1</v>
      </c>
      <c r="J6697" t="b">
        <f>OR((Table3_1[[#This Row],[Offered Salary]]&lt;$O$27),(Table3_1[[#This Row],[Offered Salary]]&gt;$O$28))</f>
        <v>0</v>
      </c>
      <c r="K6697" t="str">
        <f>IF(Table3_1[[#This Row],[Offered Salary]]&lt;$O$27,"Low",IF(Table3_1[[#This Row],[Offered Salary]]&gt;$O$28,"High",""))</f>
        <v/>
      </c>
      <c r="L6697" s="6">
        <f>((Table3_1[[#This Row],[Offered Salary]]-$O$25)/$O$26)</f>
        <v>0.25959249972520143</v>
      </c>
    </row>
    <row r="6698" spans="1:12" x14ac:dyDescent="0.3">
      <c r="A6698">
        <v>276411</v>
      </c>
      <c r="B6698" s="2">
        <v>41819</v>
      </c>
      <c r="C6698" s="3">
        <v>0.71655092592592595</v>
      </c>
      <c r="D6698" t="s">
        <v>31</v>
      </c>
      <c r="E6698" t="s">
        <v>27</v>
      </c>
      <c r="F6698" t="s">
        <v>12</v>
      </c>
      <c r="G6698" t="s">
        <v>2</v>
      </c>
      <c r="H6698">
        <v>58403</v>
      </c>
      <c r="I6698">
        <f>IF(Table3_1[[#This Row],[Status]]="Hired",1,0)</f>
        <v>1</v>
      </c>
      <c r="J6698" t="b">
        <f>OR((Table3_1[[#This Row],[Offered Salary]]&lt;$O$27),(Table3_1[[#This Row],[Offered Salary]]&gt;$O$28))</f>
        <v>0</v>
      </c>
      <c r="K6698" t="str">
        <f>IF(Table3_1[[#This Row],[Offered Salary]]&lt;$O$27,"Low",IF(Table3_1[[#This Row],[Offered Salary]]&gt;$O$28,"High",""))</f>
        <v/>
      </c>
      <c r="L6698" s="6">
        <f>((Table3_1[[#This Row],[Offered Salary]]-$O$25)/$O$26)</f>
        <v>0.29179301368551991</v>
      </c>
    </row>
    <row r="6699" spans="1:12" x14ac:dyDescent="0.3">
      <c r="A6699">
        <v>526283</v>
      </c>
      <c r="B6699" s="2">
        <v>41831</v>
      </c>
      <c r="C6699" s="3">
        <v>0.53086805555555561</v>
      </c>
      <c r="D6699" t="s">
        <v>31</v>
      </c>
      <c r="E6699" t="s">
        <v>27</v>
      </c>
      <c r="F6699" t="s">
        <v>14</v>
      </c>
      <c r="G6699" t="s">
        <v>7</v>
      </c>
      <c r="H6699">
        <v>38413</v>
      </c>
      <c r="I6699">
        <f>IF(Table3_1[[#This Row],[Status]]="Hired",1,0)</f>
        <v>1</v>
      </c>
      <c r="J6699" t="b">
        <f>OR((Table3_1[[#This Row],[Offered Salary]]&lt;$O$27),(Table3_1[[#This Row],[Offered Salary]]&gt;$O$28))</f>
        <v>0</v>
      </c>
      <c r="K6699" t="str">
        <f>IF(Table3_1[[#This Row],[Offered Salary]]&lt;$O$27,"Low",IF(Table3_1[[#This Row],[Offered Salary]]&gt;$O$28,"High",""))</f>
        <v/>
      </c>
      <c r="L6699" s="6">
        <f>((Table3_1[[#This Row],[Offered Salary]]-$O$25)/$O$26)</f>
        <v>-0.4010899508642824</v>
      </c>
    </row>
    <row r="6700" spans="1:12" x14ac:dyDescent="0.3">
      <c r="A6700">
        <v>883322</v>
      </c>
      <c r="B6700" s="2">
        <v>41831</v>
      </c>
      <c r="C6700" s="3">
        <v>0.53126157407407404</v>
      </c>
      <c r="D6700" t="s">
        <v>31</v>
      </c>
      <c r="E6700" t="s">
        <v>29</v>
      </c>
      <c r="F6700" t="s">
        <v>14</v>
      </c>
      <c r="G6700" t="s">
        <v>7</v>
      </c>
      <c r="H6700">
        <v>12065</v>
      </c>
      <c r="I6700">
        <f>IF(Table3_1[[#This Row],[Status]]="Hired",1,0)</f>
        <v>1</v>
      </c>
      <c r="J6700" t="b">
        <f>OR((Table3_1[[#This Row],[Offered Salary]]&lt;$O$27),(Table3_1[[#This Row],[Offered Salary]]&gt;$O$28))</f>
        <v>1</v>
      </c>
      <c r="K6700" t="str">
        <f>IF(Table3_1[[#This Row],[Offered Salary]]&lt;$O$27,"Low",IF(Table3_1[[#This Row],[Offered Salary]]&gt;$O$28,"High",""))</f>
        <v>Low</v>
      </c>
      <c r="L6700" s="6">
        <f>((Table3_1[[#This Row],[Offered Salary]]-$O$25)/$O$26)</f>
        <v>-1.3143505986861028</v>
      </c>
    </row>
    <row r="6701" spans="1:12" x14ac:dyDescent="0.3">
      <c r="A6701">
        <v>123315</v>
      </c>
      <c r="B6701" s="2">
        <v>41845</v>
      </c>
      <c r="C6701" s="3">
        <v>0.71781249999999996</v>
      </c>
      <c r="D6701" t="s">
        <v>31</v>
      </c>
      <c r="E6701" t="s">
        <v>27</v>
      </c>
      <c r="F6701" t="s">
        <v>14</v>
      </c>
      <c r="G6701" t="s">
        <v>7</v>
      </c>
      <c r="H6701">
        <v>99331</v>
      </c>
      <c r="I6701">
        <f>IF(Table3_1[[#This Row],[Status]]="Hired",1,0)</f>
        <v>1</v>
      </c>
      <c r="J6701" t="b">
        <f>OR((Table3_1[[#This Row],[Offered Salary]]&lt;$O$27),(Table3_1[[#This Row],[Offered Salary]]&gt;$O$28))</f>
        <v>0</v>
      </c>
      <c r="K6701" t="str">
        <f>IF(Table3_1[[#This Row],[Offered Salary]]&lt;$O$27,"Low",IF(Table3_1[[#This Row],[Offered Salary]]&gt;$O$28,"High",""))</f>
        <v/>
      </c>
      <c r="L6701" s="6">
        <f>((Table3_1[[#This Row],[Offered Salary]]-$O$25)/$O$26)</f>
        <v>1.7104180248458156</v>
      </c>
    </row>
    <row r="6702" spans="1:12" x14ac:dyDescent="0.3">
      <c r="A6702">
        <v>894740</v>
      </c>
      <c r="B6702" s="2">
        <v>41850</v>
      </c>
      <c r="C6702" s="3">
        <v>0.82528935185185182</v>
      </c>
      <c r="D6702" t="s">
        <v>31</v>
      </c>
      <c r="E6702" t="s">
        <v>27</v>
      </c>
      <c r="F6702" t="s">
        <v>17</v>
      </c>
      <c r="G6702" t="s">
        <v>5</v>
      </c>
      <c r="H6702">
        <v>3138</v>
      </c>
      <c r="I6702">
        <f>IF(Table3_1[[#This Row],[Status]]="Hired",1,0)</f>
        <v>1</v>
      </c>
      <c r="J6702" t="b">
        <f>OR((Table3_1[[#This Row],[Offered Salary]]&lt;$O$27),(Table3_1[[#This Row],[Offered Salary]]&gt;$O$28))</f>
        <v>1</v>
      </c>
      <c r="K6702" t="str">
        <f>IF(Table3_1[[#This Row],[Offered Salary]]&lt;$O$27,"Low",IF(Table3_1[[#This Row],[Offered Salary]]&gt;$O$28,"High",""))</f>
        <v>Low</v>
      </c>
      <c r="L6702" s="6">
        <f>((Table3_1[[#This Row],[Offered Salary]]-$O$25)/$O$26)</f>
        <v>-1.6237736214242762</v>
      </c>
    </row>
    <row r="6703" spans="1:12" x14ac:dyDescent="0.3">
      <c r="A6703">
        <v>942753</v>
      </c>
      <c r="B6703" s="2">
        <v>41850</v>
      </c>
      <c r="C6703" s="3">
        <v>0.82668981481481485</v>
      </c>
      <c r="D6703" t="s">
        <v>31</v>
      </c>
      <c r="E6703" t="s">
        <v>29</v>
      </c>
      <c r="F6703" t="s">
        <v>17</v>
      </c>
      <c r="G6703" t="s">
        <v>5</v>
      </c>
      <c r="H6703">
        <v>48718</v>
      </c>
      <c r="I6703">
        <f>IF(Table3_1[[#This Row],[Status]]="Hired",1,0)</f>
        <v>1</v>
      </c>
      <c r="J6703" t="b">
        <f>OR((Table3_1[[#This Row],[Offered Salary]]&lt;$O$27),(Table3_1[[#This Row],[Offered Salary]]&gt;$O$28))</f>
        <v>0</v>
      </c>
      <c r="K6703" t="str">
        <f>IF(Table3_1[[#This Row],[Offered Salary]]&lt;$O$27,"Low",IF(Table3_1[[#This Row],[Offered Salary]]&gt;$O$28,"High",""))</f>
        <v/>
      </c>
      <c r="L6703" s="6">
        <f>((Table3_1[[#This Row],[Offered Salary]]-$O$25)/$O$26)</f>
        <v>-4.3903410109619435E-2</v>
      </c>
    </row>
    <row r="6704" spans="1:12" x14ac:dyDescent="0.3">
      <c r="A6704">
        <v>613831</v>
      </c>
      <c r="B6704" s="2">
        <v>41850</v>
      </c>
      <c r="C6704" s="3">
        <v>0.82729166666666665</v>
      </c>
      <c r="D6704" t="s">
        <v>31</v>
      </c>
      <c r="E6704" t="s">
        <v>29</v>
      </c>
      <c r="F6704" t="s">
        <v>17</v>
      </c>
      <c r="G6704" t="s">
        <v>5</v>
      </c>
      <c r="H6704">
        <v>54821</v>
      </c>
      <c r="I6704">
        <f>IF(Table3_1[[#This Row],[Status]]="Hired",1,0)</f>
        <v>1</v>
      </c>
      <c r="J6704" t="b">
        <f>OR((Table3_1[[#This Row],[Offered Salary]]&lt;$O$27),(Table3_1[[#This Row],[Offered Salary]]&gt;$O$28))</f>
        <v>0</v>
      </c>
      <c r="K6704" t="str">
        <f>IF(Table3_1[[#This Row],[Offered Salary]]&lt;$O$27,"Low",IF(Table3_1[[#This Row],[Offered Salary]]&gt;$O$28,"High",""))</f>
        <v/>
      </c>
      <c r="L6704" s="6">
        <f>((Table3_1[[#This Row],[Offered Salary]]-$O$25)/$O$26)</f>
        <v>0.16763559602582045</v>
      </c>
    </row>
    <row r="6705" spans="1:12" x14ac:dyDescent="0.3">
      <c r="A6705">
        <v>471695</v>
      </c>
      <c r="B6705" s="2">
        <v>41850</v>
      </c>
      <c r="C6705" s="3">
        <v>0.82923611111111106</v>
      </c>
      <c r="D6705" t="s">
        <v>31</v>
      </c>
      <c r="E6705" t="s">
        <v>29</v>
      </c>
      <c r="F6705" t="s">
        <v>17</v>
      </c>
      <c r="G6705" t="s">
        <v>5</v>
      </c>
      <c r="H6705">
        <v>47876</v>
      </c>
      <c r="I6705">
        <f>IF(Table3_1[[#This Row],[Status]]="Hired",1,0)</f>
        <v>1</v>
      </c>
      <c r="J6705" t="b">
        <f>OR((Table3_1[[#This Row],[Offered Salary]]&lt;$O$27),(Table3_1[[#This Row],[Offered Salary]]&gt;$O$28))</f>
        <v>0</v>
      </c>
      <c r="K6705" t="str">
        <f>IF(Table3_1[[#This Row],[Offered Salary]]&lt;$O$27,"Low",IF(Table3_1[[#This Row],[Offered Salary]]&gt;$O$28,"High",""))</f>
        <v/>
      </c>
      <c r="L6705" s="6">
        <f>((Table3_1[[#This Row],[Offered Salary]]-$O$25)/$O$26)</f>
        <v>-7.3088375399811209E-2</v>
      </c>
    </row>
    <row r="6706" spans="1:12" x14ac:dyDescent="0.3">
      <c r="A6706">
        <v>620292</v>
      </c>
      <c r="B6706" s="2">
        <v>41850</v>
      </c>
      <c r="C6706" s="3">
        <v>0.827662037037037</v>
      </c>
      <c r="D6706" t="s">
        <v>31</v>
      </c>
      <c r="E6706" t="s">
        <v>29</v>
      </c>
      <c r="F6706" t="s">
        <v>17</v>
      </c>
      <c r="G6706" t="s">
        <v>5</v>
      </c>
      <c r="H6706">
        <v>90453</v>
      </c>
      <c r="I6706">
        <f>IF(Table3_1[[#This Row],[Status]]="Hired",1,0)</f>
        <v>1</v>
      </c>
      <c r="J6706" t="b">
        <f>OR((Table3_1[[#This Row],[Offered Salary]]&lt;$O$27),(Table3_1[[#This Row],[Offered Salary]]&gt;$O$28))</f>
        <v>0</v>
      </c>
      <c r="K6706" t="str">
        <f>IF(Table3_1[[#This Row],[Offered Salary]]&lt;$O$27,"Low",IF(Table3_1[[#This Row],[Offered Salary]]&gt;$O$28,"High",""))</f>
        <v/>
      </c>
      <c r="L6706" s="6">
        <f>((Table3_1[[#This Row],[Offered Salary]]-$O$25)/$O$26)</f>
        <v>1.4026934145770238</v>
      </c>
    </row>
    <row r="6707" spans="1:12" x14ac:dyDescent="0.3">
      <c r="A6707">
        <v>455567</v>
      </c>
      <c r="B6707" s="2">
        <v>41821</v>
      </c>
      <c r="C6707" s="3">
        <v>0.52114583333333331</v>
      </c>
      <c r="D6707" t="s">
        <v>31</v>
      </c>
      <c r="E6707" t="s">
        <v>27</v>
      </c>
      <c r="F6707" t="s">
        <v>17</v>
      </c>
      <c r="G6707" t="s">
        <v>2</v>
      </c>
      <c r="H6707">
        <v>12897</v>
      </c>
      <c r="I6707">
        <f>IF(Table3_1[[#This Row],[Status]]="Hired",1,0)</f>
        <v>1</v>
      </c>
      <c r="J6707" t="b">
        <f>OR((Table3_1[[#This Row],[Offered Salary]]&lt;$O$27),(Table3_1[[#This Row],[Offered Salary]]&gt;$O$28))</f>
        <v>0</v>
      </c>
      <c r="K6707" t="str">
        <f>IF(Table3_1[[#This Row],[Offered Salary]]&lt;$O$27,"Low",IF(Table3_1[[#This Row],[Offered Salary]]&gt;$O$28,"High",""))</f>
        <v/>
      </c>
      <c r="L6707" s="6">
        <f>((Table3_1[[#This Row],[Offered Salary]]-$O$25)/$O$26)</f>
        <v>-1.285512248185581</v>
      </c>
    </row>
    <row r="6708" spans="1:12" x14ac:dyDescent="0.3">
      <c r="A6708">
        <v>23486</v>
      </c>
      <c r="B6708" s="2">
        <v>41829</v>
      </c>
      <c r="C6708" s="3">
        <v>0.79331018518518515</v>
      </c>
      <c r="D6708" t="s">
        <v>31</v>
      </c>
      <c r="E6708" t="s">
        <v>27</v>
      </c>
      <c r="F6708" t="s">
        <v>17</v>
      </c>
      <c r="G6708" t="s">
        <v>2</v>
      </c>
      <c r="H6708">
        <v>46842</v>
      </c>
      <c r="I6708">
        <f>IF(Table3_1[[#This Row],[Status]]="Hired",1,0)</f>
        <v>1</v>
      </c>
      <c r="J6708" t="b">
        <f>OR((Table3_1[[#This Row],[Offered Salary]]&lt;$O$27),(Table3_1[[#This Row],[Offered Salary]]&gt;$O$28))</f>
        <v>0</v>
      </c>
      <c r="K6708" t="str">
        <f>IF(Table3_1[[#This Row],[Offered Salary]]&lt;$O$27,"Low",IF(Table3_1[[#This Row],[Offered Salary]]&gt;$O$28,"High",""))</f>
        <v/>
      </c>
      <c r="L6708" s="6">
        <f>((Table3_1[[#This Row],[Offered Salary]]-$O$25)/$O$26)</f>
        <v>-0.10892834465166192</v>
      </c>
    </row>
    <row r="6709" spans="1:12" x14ac:dyDescent="0.3">
      <c r="A6709">
        <v>551411</v>
      </c>
      <c r="B6709" s="2">
        <v>41823</v>
      </c>
      <c r="C6709" s="3">
        <v>0.69391203703703708</v>
      </c>
      <c r="D6709" t="s">
        <v>31</v>
      </c>
      <c r="E6709" t="s">
        <v>27</v>
      </c>
      <c r="F6709" t="s">
        <v>17</v>
      </c>
      <c r="G6709" t="s">
        <v>7</v>
      </c>
      <c r="H6709">
        <v>94625</v>
      </c>
      <c r="I6709">
        <f>IF(Table3_1[[#This Row],[Status]]="Hired",1,0)</f>
        <v>1</v>
      </c>
      <c r="J6709" t="b">
        <f>OR((Table3_1[[#This Row],[Offered Salary]]&lt;$O$27),(Table3_1[[#This Row],[Offered Salary]]&gt;$O$28))</f>
        <v>0</v>
      </c>
      <c r="K6709" t="str">
        <f>IF(Table3_1[[#This Row],[Offered Salary]]&lt;$O$27,"Low",IF(Table3_1[[#This Row],[Offered Salary]]&gt;$O$28,"High",""))</f>
        <v/>
      </c>
      <c r="L6709" s="6">
        <f>((Table3_1[[#This Row],[Offered Salary]]-$O$25)/$O$26)</f>
        <v>1.5473011048272378</v>
      </c>
    </row>
    <row r="6710" spans="1:12" x14ac:dyDescent="0.3">
      <c r="A6710">
        <v>826335</v>
      </c>
      <c r="B6710" s="2">
        <v>41823</v>
      </c>
      <c r="C6710" s="3">
        <v>0.69640046296296299</v>
      </c>
      <c r="D6710" t="s">
        <v>31</v>
      </c>
      <c r="E6710" t="s">
        <v>27</v>
      </c>
      <c r="F6710" t="s">
        <v>17</v>
      </c>
      <c r="G6710" t="s">
        <v>7</v>
      </c>
      <c r="H6710">
        <v>36904</v>
      </c>
      <c r="I6710">
        <f>IF(Table3_1[[#This Row],[Status]]="Hired",1,0)</f>
        <v>1</v>
      </c>
      <c r="J6710" t="b">
        <f>OR((Table3_1[[#This Row],[Offered Salary]]&lt;$O$27),(Table3_1[[#This Row],[Offered Salary]]&gt;$O$28))</f>
        <v>0</v>
      </c>
      <c r="K6710" t="str">
        <f>IF(Table3_1[[#This Row],[Offered Salary]]&lt;$O$27,"Low",IF(Table3_1[[#This Row],[Offered Salary]]&gt;$O$28,"High",""))</f>
        <v/>
      </c>
      <c r="L6710" s="6">
        <f>((Table3_1[[#This Row],[Offered Salary]]-$O$25)/$O$26)</f>
        <v>-0.45339412262544559</v>
      </c>
    </row>
    <row r="6711" spans="1:12" x14ac:dyDescent="0.3">
      <c r="A6711">
        <v>540235</v>
      </c>
      <c r="B6711" s="2">
        <v>41823</v>
      </c>
      <c r="C6711" s="3">
        <v>0.69716435185185188</v>
      </c>
      <c r="D6711" t="s">
        <v>31</v>
      </c>
      <c r="E6711" t="s">
        <v>27</v>
      </c>
      <c r="F6711" t="s">
        <v>17</v>
      </c>
      <c r="G6711" t="s">
        <v>7</v>
      </c>
      <c r="H6711">
        <v>33760</v>
      </c>
      <c r="I6711">
        <f>IF(Table3_1[[#This Row],[Status]]="Hired",1,0)</f>
        <v>1</v>
      </c>
      <c r="J6711" t="b">
        <f>OR((Table3_1[[#This Row],[Offered Salary]]&lt;$O$27),(Table3_1[[#This Row],[Offered Salary]]&gt;$O$28))</f>
        <v>0</v>
      </c>
      <c r="K6711" t="str">
        <f>IF(Table3_1[[#This Row],[Offered Salary]]&lt;$O$27,"Low",IF(Table3_1[[#This Row],[Offered Salary]]&gt;$O$28,"High",""))</f>
        <v/>
      </c>
      <c r="L6711" s="6">
        <f>((Table3_1[[#This Row],[Offered Salary]]-$O$25)/$O$26)</f>
        <v>-0.56236981249761053</v>
      </c>
    </row>
    <row r="6712" spans="1:12" x14ac:dyDescent="0.3">
      <c r="A6712">
        <v>318071</v>
      </c>
      <c r="B6712" s="2">
        <v>41831</v>
      </c>
      <c r="C6712" s="3">
        <v>0.53921296296296295</v>
      </c>
      <c r="D6712" t="s">
        <v>31</v>
      </c>
      <c r="E6712" t="s">
        <v>29</v>
      </c>
      <c r="F6712" t="s">
        <v>17</v>
      </c>
      <c r="G6712" t="s">
        <v>7</v>
      </c>
      <c r="H6712">
        <v>8454</v>
      </c>
      <c r="I6712">
        <f>IF(Table3_1[[#This Row],[Status]]="Hired",1,0)</f>
        <v>1</v>
      </c>
      <c r="J6712" t="b">
        <f>OR((Table3_1[[#This Row],[Offered Salary]]&lt;$O$27),(Table3_1[[#This Row],[Offered Salary]]&gt;$O$28))</f>
        <v>1</v>
      </c>
      <c r="K6712" t="str">
        <f>IF(Table3_1[[#This Row],[Offered Salary]]&lt;$O$27,"Low",IF(Table3_1[[#This Row],[Offered Salary]]&gt;$O$28,"High",""))</f>
        <v>Low</v>
      </c>
      <c r="L6712" s="6">
        <f>((Table3_1[[#This Row],[Offered Salary]]-$O$25)/$O$26)</f>
        <v>-1.4395131992358445</v>
      </c>
    </row>
    <row r="6713" spans="1:12" x14ac:dyDescent="0.3">
      <c r="A6713">
        <v>911802</v>
      </c>
      <c r="B6713" s="2">
        <v>41831</v>
      </c>
      <c r="C6713" s="3">
        <v>0.53983796296296294</v>
      </c>
      <c r="D6713" t="s">
        <v>31</v>
      </c>
      <c r="E6713" t="s">
        <v>27</v>
      </c>
      <c r="F6713" t="s">
        <v>17</v>
      </c>
      <c r="G6713" t="s">
        <v>7</v>
      </c>
      <c r="H6713">
        <v>7568</v>
      </c>
      <c r="I6713">
        <f>IF(Table3_1[[#This Row],[Status]]="Hired",1,0)</f>
        <v>1</v>
      </c>
      <c r="J6713" t="b">
        <f>OR((Table3_1[[#This Row],[Offered Salary]]&lt;$O$27),(Table3_1[[#This Row],[Offered Salary]]&gt;$O$28))</f>
        <v>1</v>
      </c>
      <c r="K6713" t="str">
        <f>IF(Table3_1[[#This Row],[Offered Salary]]&lt;$O$27,"Low",IF(Table3_1[[#This Row],[Offered Salary]]&gt;$O$28,"High",""))</f>
        <v>Low</v>
      </c>
      <c r="L6713" s="6">
        <f>((Table3_1[[#This Row],[Offered Salary]]-$O$25)/$O$26)</f>
        <v>-1.4702232696005832</v>
      </c>
    </row>
    <row r="6714" spans="1:12" x14ac:dyDescent="0.3">
      <c r="A6714">
        <v>911477</v>
      </c>
      <c r="B6714" s="2">
        <v>41836</v>
      </c>
      <c r="C6714" s="3">
        <v>0.3213078703703704</v>
      </c>
      <c r="D6714" t="s">
        <v>31</v>
      </c>
      <c r="E6714" t="s">
        <v>27</v>
      </c>
      <c r="F6714" t="s">
        <v>17</v>
      </c>
      <c r="G6714" t="s">
        <v>7</v>
      </c>
      <c r="H6714">
        <v>37212</v>
      </c>
      <c r="I6714">
        <f>IF(Table3_1[[#This Row],[Status]]="Hired",1,0)</f>
        <v>1</v>
      </c>
      <c r="J6714" t="b">
        <f>OR((Table3_1[[#This Row],[Offered Salary]]&lt;$O$27),(Table3_1[[#This Row],[Offered Salary]]&gt;$O$28))</f>
        <v>0</v>
      </c>
      <c r="K6714" t="str">
        <f>IF(Table3_1[[#This Row],[Offered Salary]]&lt;$O$27,"Low",IF(Table3_1[[#This Row],[Offered Salary]]&gt;$O$28,"High",""))</f>
        <v/>
      </c>
      <c r="L6714" s="6">
        <f>((Table3_1[[#This Row],[Offered Salary]]-$O$25)/$O$26)</f>
        <v>-0.44271838710361772</v>
      </c>
    </row>
    <row r="6715" spans="1:12" x14ac:dyDescent="0.3">
      <c r="A6715">
        <v>484204</v>
      </c>
      <c r="B6715" s="2">
        <v>41836</v>
      </c>
      <c r="C6715" s="3">
        <v>0.32240740740740742</v>
      </c>
      <c r="D6715" t="s">
        <v>30</v>
      </c>
      <c r="E6715" t="s">
        <v>27</v>
      </c>
      <c r="F6715" t="s">
        <v>17</v>
      </c>
      <c r="G6715" t="s">
        <v>7</v>
      </c>
      <c r="H6715">
        <v>35357</v>
      </c>
      <c r="I6715">
        <f>IF(Table3_1[[#This Row],[Status]]="Hired",1,0)</f>
        <v>0</v>
      </c>
      <c r="J6715" t="b">
        <f>OR((Table3_1[[#This Row],[Offered Salary]]&lt;$O$27),(Table3_1[[#This Row],[Offered Salary]]&gt;$O$28))</f>
        <v>0</v>
      </c>
      <c r="K6715" t="str">
        <f>IF(Table3_1[[#This Row],[Offered Salary]]&lt;$O$27,"Low",IF(Table3_1[[#This Row],[Offered Salary]]&gt;$O$28,"High",""))</f>
        <v/>
      </c>
      <c r="L6715" s="6">
        <f>((Table3_1[[#This Row],[Offered Salary]]-$O$25)/$O$26)</f>
        <v>-0.50701543058735377</v>
      </c>
    </row>
    <row r="6716" spans="1:12" x14ac:dyDescent="0.3">
      <c r="A6716">
        <v>822268</v>
      </c>
      <c r="B6716" s="2">
        <v>41836</v>
      </c>
      <c r="C6716" s="3">
        <v>0.32028935185185187</v>
      </c>
      <c r="D6716" t="s">
        <v>31</v>
      </c>
      <c r="E6716" t="s">
        <v>29</v>
      </c>
      <c r="F6716" t="s">
        <v>17</v>
      </c>
      <c r="G6716" t="s">
        <v>7</v>
      </c>
      <c r="H6716">
        <v>9158</v>
      </c>
      <c r="I6716">
        <f>IF(Table3_1[[#This Row],[Status]]="Hired",1,0)</f>
        <v>1</v>
      </c>
      <c r="J6716" t="b">
        <f>OR((Table3_1[[#This Row],[Offered Salary]]&lt;$O$27),(Table3_1[[#This Row],[Offered Salary]]&gt;$O$28))</f>
        <v>1</v>
      </c>
      <c r="K6716" t="str">
        <f>IF(Table3_1[[#This Row],[Offered Salary]]&lt;$O$27,"Low",IF(Table3_1[[#This Row],[Offered Salary]]&gt;$O$28,"High",""))</f>
        <v>Low</v>
      </c>
      <c r="L6716" s="6">
        <f>((Table3_1[[#This Row],[Offered Salary]]-$O$25)/$O$26)</f>
        <v>-1.4151115180430951</v>
      </c>
    </row>
    <row r="6717" spans="1:12" x14ac:dyDescent="0.3">
      <c r="A6717">
        <v>486463</v>
      </c>
      <c r="B6717" s="2">
        <v>41834</v>
      </c>
      <c r="C6717" s="3">
        <v>0.56814814814814818</v>
      </c>
      <c r="D6717" t="s">
        <v>31</v>
      </c>
      <c r="E6717" t="s">
        <v>27</v>
      </c>
      <c r="F6717" t="s">
        <v>20</v>
      </c>
      <c r="G6717" t="s">
        <v>4</v>
      </c>
      <c r="H6717">
        <v>28649</v>
      </c>
      <c r="I6717">
        <f>IF(Table3_1[[#This Row],[Status]]="Hired",1,0)</f>
        <v>1</v>
      </c>
      <c r="J6717" t="b">
        <f>OR((Table3_1[[#This Row],[Offered Salary]]&lt;$O$27),(Table3_1[[#This Row],[Offered Salary]]&gt;$O$28))</f>
        <v>0</v>
      </c>
      <c r="K6717" t="str">
        <f>IF(Table3_1[[#This Row],[Offered Salary]]&lt;$O$27,"Low",IF(Table3_1[[#This Row],[Offered Salary]]&gt;$O$28,"High",""))</f>
        <v/>
      </c>
      <c r="L6717" s="6">
        <f>((Table3_1[[#This Row],[Offered Salary]]-$O$25)/$O$26)</f>
        <v>-0.73952463149781267</v>
      </c>
    </row>
    <row r="6718" spans="1:12" x14ac:dyDescent="0.3">
      <c r="A6718">
        <v>908229</v>
      </c>
      <c r="B6718" s="2">
        <v>41814</v>
      </c>
      <c r="C6718" s="3">
        <v>0.78263888888888888</v>
      </c>
      <c r="D6718" t="s">
        <v>31</v>
      </c>
      <c r="E6718" t="s">
        <v>29</v>
      </c>
      <c r="F6718" t="s">
        <v>17</v>
      </c>
      <c r="G6718" t="s">
        <v>1</v>
      </c>
      <c r="H6718">
        <v>44700</v>
      </c>
      <c r="I6718">
        <f>IF(Table3_1[[#This Row],[Status]]="Hired",1,0)</f>
        <v>1</v>
      </c>
      <c r="J6718" t="b">
        <f>OR((Table3_1[[#This Row],[Offered Salary]]&lt;$O$27),(Table3_1[[#This Row],[Offered Salary]]&gt;$O$28))</f>
        <v>0</v>
      </c>
      <c r="K6718" t="str">
        <f>IF(Table3_1[[#This Row],[Offered Salary]]&lt;$O$27,"Low",IF(Table3_1[[#This Row],[Offered Salary]]&gt;$O$28,"High",""))</f>
        <v/>
      </c>
      <c r="L6718" s="6">
        <f>((Table3_1[[#This Row],[Offered Salary]]-$O$25)/$O$26)</f>
        <v>-0.18317323259891938</v>
      </c>
    </row>
    <row r="6719" spans="1:12" x14ac:dyDescent="0.3">
      <c r="A6719">
        <v>754747</v>
      </c>
      <c r="B6719" s="2">
        <v>41809</v>
      </c>
      <c r="C6719" s="3">
        <v>0.94030092592592596</v>
      </c>
      <c r="D6719" t="s">
        <v>31</v>
      </c>
      <c r="E6719" t="s">
        <v>27</v>
      </c>
      <c r="F6719" t="s">
        <v>17</v>
      </c>
      <c r="G6719" t="s">
        <v>10</v>
      </c>
      <c r="H6719">
        <v>79437</v>
      </c>
      <c r="I6719">
        <f>IF(Table3_1[[#This Row],[Status]]="Hired",1,0)</f>
        <v>1</v>
      </c>
      <c r="J6719" t="b">
        <f>OR((Table3_1[[#This Row],[Offered Salary]]&lt;$O$27),(Table3_1[[#This Row],[Offered Salary]]&gt;$O$28))</f>
        <v>0</v>
      </c>
      <c r="K6719" t="str">
        <f>IF(Table3_1[[#This Row],[Offered Salary]]&lt;$O$27,"Low",IF(Table3_1[[#This Row],[Offered Salary]]&gt;$O$28,"High",""))</f>
        <v/>
      </c>
      <c r="L6719" s="6">
        <f>((Table3_1[[#This Row],[Offered Salary]]-$O$25)/$O$26)</f>
        <v>1.0208625622768426</v>
      </c>
    </row>
    <row r="6720" spans="1:12" x14ac:dyDescent="0.3">
      <c r="A6720">
        <v>51463</v>
      </c>
      <c r="B6720" s="2">
        <v>41811</v>
      </c>
      <c r="C6720" s="3">
        <v>0.40107638888888891</v>
      </c>
      <c r="D6720" t="s">
        <v>31</v>
      </c>
      <c r="E6720" t="s">
        <v>29</v>
      </c>
      <c r="F6720" t="s">
        <v>17</v>
      </c>
      <c r="G6720" t="s">
        <v>10</v>
      </c>
      <c r="H6720">
        <v>64370</v>
      </c>
      <c r="I6720">
        <f>IF(Table3_1[[#This Row],[Status]]="Hired",1,0)</f>
        <v>1</v>
      </c>
      <c r="J6720" t="b">
        <f>OR((Table3_1[[#This Row],[Offered Salary]]&lt;$O$27),(Table3_1[[#This Row],[Offered Salary]]&gt;$O$28))</f>
        <v>0</v>
      </c>
      <c r="K6720" t="str">
        <f>IF(Table3_1[[#This Row],[Offered Salary]]&lt;$O$27,"Low",IF(Table3_1[[#This Row],[Offered Salary]]&gt;$O$28,"High",""))</f>
        <v/>
      </c>
      <c r="L6720" s="6">
        <f>((Table3_1[[#This Row],[Offered Salary]]-$O$25)/$O$26)</f>
        <v>0.49861805868145137</v>
      </c>
    </row>
    <row r="6721" spans="1:12" x14ac:dyDescent="0.3">
      <c r="A6721">
        <v>311488</v>
      </c>
      <c r="B6721" s="2">
        <v>41826</v>
      </c>
      <c r="C6721" s="3">
        <v>0.72681712962962963</v>
      </c>
      <c r="D6721" t="s">
        <v>31</v>
      </c>
      <c r="E6721" t="s">
        <v>27</v>
      </c>
      <c r="F6721" t="s">
        <v>14</v>
      </c>
      <c r="G6721" t="s">
        <v>1</v>
      </c>
      <c r="H6721">
        <v>12269</v>
      </c>
      <c r="I6721">
        <f>IF(Table3_1[[#This Row],[Status]]="Hired",1,0)</f>
        <v>1</v>
      </c>
      <c r="J6721" t="b">
        <f>OR((Table3_1[[#This Row],[Offered Salary]]&lt;$O$27),(Table3_1[[#This Row],[Offered Salary]]&gt;$O$28))</f>
        <v>1</v>
      </c>
      <c r="K6721" t="str">
        <f>IF(Table3_1[[#This Row],[Offered Salary]]&lt;$O$27,"Low",IF(Table3_1[[#This Row],[Offered Salary]]&gt;$O$28,"High",""))</f>
        <v>Low</v>
      </c>
      <c r="L6721" s="6">
        <f>((Table3_1[[#This Row],[Offered Salary]]-$O$25)/$O$26)</f>
        <v>-1.3072796569768403</v>
      </c>
    </row>
    <row r="6722" spans="1:12" x14ac:dyDescent="0.3">
      <c r="A6722">
        <v>175095</v>
      </c>
      <c r="B6722" s="2">
        <v>41801</v>
      </c>
      <c r="C6722" s="3">
        <v>0.96894675925925922</v>
      </c>
      <c r="D6722" t="s">
        <v>31</v>
      </c>
      <c r="E6722" t="s">
        <v>27</v>
      </c>
      <c r="F6722" t="s">
        <v>18</v>
      </c>
      <c r="G6722" t="s">
        <v>2</v>
      </c>
      <c r="H6722">
        <v>51976</v>
      </c>
      <c r="I6722">
        <f>IF(Table3_1[[#This Row],[Status]]="Hired",1,0)</f>
        <v>1</v>
      </c>
      <c r="J6722" t="b">
        <f>OR((Table3_1[[#This Row],[Offered Salary]]&lt;$O$27),(Table3_1[[#This Row],[Offered Salary]]&gt;$O$28))</f>
        <v>0</v>
      </c>
      <c r="K6722" t="str">
        <f>IF(Table3_1[[#This Row],[Offered Salary]]&lt;$O$27,"Low",IF(Table3_1[[#This Row],[Offered Salary]]&gt;$O$28,"High",""))</f>
        <v/>
      </c>
      <c r="L6722" s="6">
        <f>((Table3_1[[#This Row],[Offered Salary]]-$O$25)/$O$26)</f>
        <v>6.9023688364780567E-2</v>
      </c>
    </row>
    <row r="6723" spans="1:12" x14ac:dyDescent="0.3">
      <c r="A6723">
        <v>855992</v>
      </c>
      <c r="B6723" s="2">
        <v>41808</v>
      </c>
      <c r="C6723" s="3">
        <v>0.35365740740740742</v>
      </c>
      <c r="D6723" t="s">
        <v>31</v>
      </c>
      <c r="E6723" t="s">
        <v>27</v>
      </c>
      <c r="F6723" t="s">
        <v>20</v>
      </c>
      <c r="G6723" t="s">
        <v>10</v>
      </c>
      <c r="H6723">
        <v>90903</v>
      </c>
      <c r="I6723">
        <f>IF(Table3_1[[#This Row],[Status]]="Hired",1,0)</f>
        <v>1</v>
      </c>
      <c r="J6723" t="b">
        <f>OR((Table3_1[[#This Row],[Offered Salary]]&lt;$O$27),(Table3_1[[#This Row],[Offered Salary]]&gt;$O$28))</f>
        <v>0</v>
      </c>
      <c r="K6723" t="str">
        <f>IF(Table3_1[[#This Row],[Offered Salary]]&lt;$O$27,"Low",IF(Table3_1[[#This Row],[Offered Salary]]&gt;$O$28,"High",""))</f>
        <v/>
      </c>
      <c r="L6723" s="6">
        <f>((Table3_1[[#This Row],[Offered Salary]]-$O$25)/$O$26)</f>
        <v>1.418291080112162</v>
      </c>
    </row>
    <row r="6724" spans="1:12" x14ac:dyDescent="0.3">
      <c r="A6724">
        <v>229817</v>
      </c>
      <c r="B6724" s="2">
        <v>41808</v>
      </c>
      <c r="C6724" s="3">
        <v>0.35246527777777775</v>
      </c>
      <c r="D6724" t="s">
        <v>31</v>
      </c>
      <c r="E6724" t="s">
        <v>28</v>
      </c>
      <c r="F6724" t="s">
        <v>20</v>
      </c>
      <c r="G6724" t="s">
        <v>10</v>
      </c>
      <c r="H6724">
        <v>76987</v>
      </c>
      <c r="I6724">
        <f>IF(Table3_1[[#This Row],[Status]]="Hired",1,0)</f>
        <v>1</v>
      </c>
      <c r="J6724" t="b">
        <f>OR((Table3_1[[#This Row],[Offered Salary]]&lt;$O$27),(Table3_1[[#This Row],[Offered Salary]]&gt;$O$28))</f>
        <v>0</v>
      </c>
      <c r="K6724" t="str">
        <f>IF(Table3_1[[#This Row],[Offered Salary]]&lt;$O$27,"Low",IF(Table3_1[[#This Row],[Offered Salary]]&gt;$O$28,"High",""))</f>
        <v/>
      </c>
      <c r="L6724" s="6">
        <f>((Table3_1[[#This Row],[Offered Salary]]-$O$25)/$O$26)</f>
        <v>0.93594193880775733</v>
      </c>
    </row>
    <row r="6725" spans="1:12" x14ac:dyDescent="0.3">
      <c r="A6725">
        <v>906695</v>
      </c>
      <c r="B6725" s="2">
        <v>41867</v>
      </c>
      <c r="C6725" s="3">
        <v>0.15087962962962964</v>
      </c>
      <c r="D6725" t="s">
        <v>31</v>
      </c>
      <c r="E6725" t="s">
        <v>27</v>
      </c>
      <c r="F6725" t="s">
        <v>14</v>
      </c>
      <c r="G6725" t="s">
        <v>10</v>
      </c>
      <c r="H6725">
        <v>46388</v>
      </c>
      <c r="I6725">
        <f>IF(Table3_1[[#This Row],[Status]]="Hired",1,0)</f>
        <v>1</v>
      </c>
      <c r="J6725" t="b">
        <f>OR((Table3_1[[#This Row],[Offered Salary]]&lt;$O$27),(Table3_1[[#This Row],[Offered Salary]]&gt;$O$28))</f>
        <v>0</v>
      </c>
      <c r="K6725" t="str">
        <f>IF(Table3_1[[#This Row],[Offered Salary]]&lt;$O$27,"Low",IF(Table3_1[[#This Row],[Offered Salary]]&gt;$O$28,"High",""))</f>
        <v/>
      </c>
      <c r="L6725" s="6">
        <f>((Table3_1[[#This Row],[Offered Salary]]-$O$25)/$O$26)</f>
        <v>-0.12466465610266793</v>
      </c>
    </row>
    <row r="6726" spans="1:12" x14ac:dyDescent="0.3">
      <c r="A6726">
        <v>846460</v>
      </c>
      <c r="B6726" s="2">
        <v>41879</v>
      </c>
      <c r="C6726" s="3">
        <v>0.55832175925925931</v>
      </c>
      <c r="D6726" t="s">
        <v>31</v>
      </c>
      <c r="E6726" t="s">
        <v>27</v>
      </c>
      <c r="F6726" t="s">
        <v>14</v>
      </c>
      <c r="G6726" t="s">
        <v>10</v>
      </c>
      <c r="H6726">
        <v>91417</v>
      </c>
      <c r="I6726">
        <f>IF(Table3_1[[#This Row],[Status]]="Hired",1,0)</f>
        <v>1</v>
      </c>
      <c r="J6726" t="b">
        <f>OR((Table3_1[[#This Row],[Offered Salary]]&lt;$O$27),(Table3_1[[#This Row],[Offered Salary]]&gt;$O$28))</f>
        <v>0</v>
      </c>
      <c r="K6726" t="str">
        <f>IF(Table3_1[[#This Row],[Offered Salary]]&lt;$O$27,"Low",IF(Table3_1[[#This Row],[Offered Salary]]&gt;$O$28,"High",""))</f>
        <v/>
      </c>
      <c r="L6726" s="6">
        <f>((Table3_1[[#This Row],[Offered Salary]]-$O$25)/$O$26)</f>
        <v>1.4361070803011864</v>
      </c>
    </row>
    <row r="6727" spans="1:12" x14ac:dyDescent="0.3">
      <c r="A6727">
        <v>945509</v>
      </c>
      <c r="B6727" s="2">
        <v>41881</v>
      </c>
      <c r="C6727" s="3">
        <v>0.86708333333333332</v>
      </c>
      <c r="D6727" t="s">
        <v>31</v>
      </c>
      <c r="E6727" t="s">
        <v>27</v>
      </c>
      <c r="F6727" t="s">
        <v>20</v>
      </c>
      <c r="G6727" t="s">
        <v>1</v>
      </c>
      <c r="H6727">
        <v>68728</v>
      </c>
      <c r="I6727">
        <f>IF(Table3_1[[#This Row],[Status]]="Hired",1,0)</f>
        <v>1</v>
      </c>
      <c r="J6727" t="b">
        <f>OR((Table3_1[[#This Row],[Offered Salary]]&lt;$O$27),(Table3_1[[#This Row],[Offered Salary]]&gt;$O$28))</f>
        <v>0</v>
      </c>
      <c r="K6727" t="str">
        <f>IF(Table3_1[[#This Row],[Offered Salary]]&lt;$O$27,"Low",IF(Table3_1[[#This Row],[Offered Salary]]&gt;$O$28,"High",""))</f>
        <v/>
      </c>
      <c r="L6727" s="6">
        <f>((Table3_1[[#This Row],[Offered Salary]]-$O$25)/$O$26)</f>
        <v>0.64967278401952233</v>
      </c>
    </row>
    <row r="6728" spans="1:12" x14ac:dyDescent="0.3">
      <c r="A6728">
        <v>187708</v>
      </c>
      <c r="B6728" s="2">
        <v>41841</v>
      </c>
      <c r="C6728" s="3">
        <v>0.90531249999999996</v>
      </c>
      <c r="D6728" t="s">
        <v>31</v>
      </c>
      <c r="E6728" t="s">
        <v>27</v>
      </c>
      <c r="F6728" t="s">
        <v>17</v>
      </c>
      <c r="G6728" t="s">
        <v>2</v>
      </c>
      <c r="H6728">
        <v>33989</v>
      </c>
      <c r="I6728">
        <f>IF(Table3_1[[#This Row],[Status]]="Hired",1,0)</f>
        <v>1</v>
      </c>
      <c r="J6728" t="b">
        <f>OR((Table3_1[[#This Row],[Offered Salary]]&lt;$O$27),(Table3_1[[#This Row],[Offered Salary]]&gt;$O$28))</f>
        <v>0</v>
      </c>
      <c r="K6728" t="str">
        <f>IF(Table3_1[[#This Row],[Offered Salary]]&lt;$O$27,"Low",IF(Table3_1[[#This Row],[Offered Salary]]&gt;$O$28,"High",""))</f>
        <v/>
      </c>
      <c r="L6728" s="6">
        <f>((Table3_1[[#This Row],[Offered Salary]]-$O$25)/$O$26)</f>
        <v>-0.55443233381417367</v>
      </c>
    </row>
    <row r="6729" spans="1:12" x14ac:dyDescent="0.3">
      <c r="A6729">
        <v>75450</v>
      </c>
      <c r="B6729" s="2">
        <v>41851</v>
      </c>
      <c r="C6729" s="3">
        <v>0.79387731481481483</v>
      </c>
      <c r="D6729" t="s">
        <v>31</v>
      </c>
      <c r="E6729" t="s">
        <v>29</v>
      </c>
      <c r="F6729" t="s">
        <v>17</v>
      </c>
      <c r="G6729" t="s">
        <v>2</v>
      </c>
      <c r="H6729">
        <v>17165</v>
      </c>
      <c r="I6729">
        <f>IF(Table3_1[[#This Row],[Status]]="Hired",1,0)</f>
        <v>1</v>
      </c>
      <c r="J6729" t="b">
        <f>OR((Table3_1[[#This Row],[Offered Salary]]&lt;$O$27),(Table3_1[[#This Row],[Offered Salary]]&gt;$O$28))</f>
        <v>0</v>
      </c>
      <c r="K6729" t="str">
        <f>IF(Table3_1[[#This Row],[Offered Salary]]&lt;$O$27,"Low",IF(Table3_1[[#This Row],[Offered Salary]]&gt;$O$28,"High",""))</f>
        <v/>
      </c>
      <c r="L6729" s="6">
        <f>((Table3_1[[#This Row],[Offered Salary]]-$O$25)/$O$26)</f>
        <v>-1.1375770559545375</v>
      </c>
    </row>
    <row r="6730" spans="1:12" x14ac:dyDescent="0.3">
      <c r="A6730">
        <v>415402</v>
      </c>
      <c r="B6730" s="2">
        <v>41855</v>
      </c>
      <c r="C6730" s="3">
        <v>0.29383101851851851</v>
      </c>
      <c r="D6730" t="s">
        <v>30</v>
      </c>
      <c r="E6730" t="s">
        <v>29</v>
      </c>
      <c r="F6730" t="s">
        <v>17</v>
      </c>
      <c r="G6730" t="s">
        <v>2</v>
      </c>
      <c r="H6730">
        <v>45354</v>
      </c>
      <c r="I6730">
        <f>IF(Table3_1[[#This Row],[Status]]="Hired",1,0)</f>
        <v>0</v>
      </c>
      <c r="J6730" t="b">
        <f>OR((Table3_1[[#This Row],[Offered Salary]]&lt;$O$27),(Table3_1[[#This Row],[Offered Salary]]&gt;$O$28))</f>
        <v>0</v>
      </c>
      <c r="K6730" t="str">
        <f>IF(Table3_1[[#This Row],[Offered Salary]]&lt;$O$27,"Low",IF(Table3_1[[#This Row],[Offered Salary]]&gt;$O$28,"High",""))</f>
        <v/>
      </c>
      <c r="L6730" s="6">
        <f>((Table3_1[[#This Row],[Offered Salary]]-$O$25)/$O$26)</f>
        <v>-0.16050462535451865</v>
      </c>
    </row>
    <row r="6731" spans="1:12" x14ac:dyDescent="0.3">
      <c r="A6731">
        <v>374158</v>
      </c>
      <c r="B6731" s="2">
        <v>41855</v>
      </c>
      <c r="C6731" s="3">
        <v>0.29673611111111109</v>
      </c>
      <c r="D6731" t="s">
        <v>30</v>
      </c>
      <c r="E6731" t="s">
        <v>29</v>
      </c>
      <c r="F6731" t="s">
        <v>17</v>
      </c>
      <c r="G6731" t="s">
        <v>2</v>
      </c>
      <c r="H6731">
        <v>53502</v>
      </c>
      <c r="I6731">
        <f>IF(Table3_1[[#This Row],[Status]]="Hired",1,0)</f>
        <v>0</v>
      </c>
      <c r="J6731" t="b">
        <f>OR((Table3_1[[#This Row],[Offered Salary]]&lt;$O$27),(Table3_1[[#This Row],[Offered Salary]]&gt;$O$28))</f>
        <v>0</v>
      </c>
      <c r="K6731" t="str">
        <f>IF(Table3_1[[#This Row],[Offered Salary]]&lt;$O$27,"Low",IF(Table3_1[[#This Row],[Offered Salary]]&gt;$O$28,"High",""))</f>
        <v/>
      </c>
      <c r="L6731" s="6">
        <f>((Table3_1[[#This Row],[Offered Salary]]-$O$25)/$O$26)</f>
        <v>0.12191710526838227</v>
      </c>
    </row>
    <row r="6732" spans="1:12" x14ac:dyDescent="0.3">
      <c r="A6732">
        <v>183451</v>
      </c>
      <c r="B6732" s="2">
        <v>41823</v>
      </c>
      <c r="C6732" s="3">
        <v>0.44557870370370373</v>
      </c>
      <c r="D6732" t="s">
        <v>31</v>
      </c>
      <c r="E6732" t="s">
        <v>27</v>
      </c>
      <c r="F6732" t="s">
        <v>20</v>
      </c>
      <c r="G6732" t="s">
        <v>5</v>
      </c>
      <c r="H6732">
        <v>9278</v>
      </c>
      <c r="I6732">
        <f>IF(Table3_1[[#This Row],[Status]]="Hired",1,0)</f>
        <v>1</v>
      </c>
      <c r="J6732" t="b">
        <f>OR((Table3_1[[#This Row],[Offered Salary]]&lt;$O$27),(Table3_1[[#This Row],[Offered Salary]]&gt;$O$28))</f>
        <v>1</v>
      </c>
      <c r="K6732" t="str">
        <f>IF(Table3_1[[#This Row],[Offered Salary]]&lt;$O$27,"Low",IF(Table3_1[[#This Row],[Offered Salary]]&gt;$O$28,"High",""))</f>
        <v>Low</v>
      </c>
      <c r="L6732" s="6">
        <f>((Table3_1[[#This Row],[Offered Salary]]-$O$25)/$O$26)</f>
        <v>-1.4109521405670584</v>
      </c>
    </row>
    <row r="6733" spans="1:12" x14ac:dyDescent="0.3">
      <c r="A6733">
        <v>957861</v>
      </c>
      <c r="B6733" s="2">
        <v>41823</v>
      </c>
      <c r="C6733" s="3">
        <v>0.44596064814814818</v>
      </c>
      <c r="D6733" t="s">
        <v>31</v>
      </c>
      <c r="E6733" t="s">
        <v>27</v>
      </c>
      <c r="F6733" t="s">
        <v>20</v>
      </c>
      <c r="G6733" t="s">
        <v>5</v>
      </c>
      <c r="H6733">
        <v>46236</v>
      </c>
      <c r="I6733">
        <f>IF(Table3_1[[#This Row],[Status]]="Hired",1,0)</f>
        <v>1</v>
      </c>
      <c r="J6733" t="b">
        <f>OR((Table3_1[[#This Row],[Offered Salary]]&lt;$O$27),(Table3_1[[#This Row],[Offered Salary]]&gt;$O$28))</f>
        <v>0</v>
      </c>
      <c r="K6733" t="str">
        <f>IF(Table3_1[[#This Row],[Offered Salary]]&lt;$O$27,"Low",IF(Table3_1[[#This Row],[Offered Salary]]&gt;$O$28,"High",""))</f>
        <v/>
      </c>
      <c r="L6733" s="6">
        <f>((Table3_1[[#This Row],[Offered Salary]]-$O$25)/$O$26)</f>
        <v>-0.12993320090564792</v>
      </c>
    </row>
    <row r="6734" spans="1:12" x14ac:dyDescent="0.3">
      <c r="A6734">
        <v>561126</v>
      </c>
      <c r="B6734" s="2">
        <v>41823</v>
      </c>
      <c r="C6734" s="3">
        <v>0.44900462962962961</v>
      </c>
      <c r="D6734" t="s">
        <v>31</v>
      </c>
      <c r="E6734" t="s">
        <v>27</v>
      </c>
      <c r="F6734" t="s">
        <v>20</v>
      </c>
      <c r="G6734" t="s">
        <v>5</v>
      </c>
      <c r="H6734">
        <v>22935</v>
      </c>
      <c r="I6734">
        <f>IF(Table3_1[[#This Row],[Status]]="Hired",1,0)</f>
        <v>1</v>
      </c>
      <c r="J6734" t="b">
        <f>OR((Table3_1[[#This Row],[Offered Salary]]&lt;$O$27),(Table3_1[[#This Row],[Offered Salary]]&gt;$O$28))</f>
        <v>0</v>
      </c>
      <c r="K6734" t="str">
        <f>IF(Table3_1[[#This Row],[Offered Salary]]&lt;$O$27,"Low",IF(Table3_1[[#This Row],[Offered Salary]]&gt;$O$28,"High",""))</f>
        <v/>
      </c>
      <c r="L6734" s="6">
        <f>((Table3_1[[#This Row],[Offered Salary]]-$O$25)/$O$26)</f>
        <v>-0.9375803223150998</v>
      </c>
    </row>
    <row r="6735" spans="1:12" x14ac:dyDescent="0.3">
      <c r="A6735">
        <v>384750</v>
      </c>
      <c r="B6735" s="2">
        <v>41823</v>
      </c>
      <c r="C6735" s="3">
        <v>0.4498611111111111</v>
      </c>
      <c r="D6735" t="s">
        <v>30</v>
      </c>
      <c r="E6735" t="s">
        <v>27</v>
      </c>
      <c r="F6735" t="s">
        <v>20</v>
      </c>
      <c r="G6735" t="s">
        <v>5</v>
      </c>
      <c r="H6735">
        <v>53899</v>
      </c>
      <c r="I6735">
        <f>IF(Table3_1[[#This Row],[Status]]="Hired",1,0)</f>
        <v>0</v>
      </c>
      <c r="J6735" t="b">
        <f>OR((Table3_1[[#This Row],[Offered Salary]]&lt;$O$27),(Table3_1[[#This Row],[Offered Salary]]&gt;$O$28))</f>
        <v>0</v>
      </c>
      <c r="K6735" t="str">
        <f>IF(Table3_1[[#This Row],[Offered Salary]]&lt;$O$27,"Low",IF(Table3_1[[#This Row],[Offered Salary]]&gt;$O$28,"High",""))</f>
        <v/>
      </c>
      <c r="L6735" s="6">
        <f>((Table3_1[[#This Row],[Offered Salary]]-$O$25)/$O$26)</f>
        <v>0.13567771241827078</v>
      </c>
    </row>
    <row r="6736" spans="1:12" x14ac:dyDescent="0.3">
      <c r="A6736">
        <v>401508</v>
      </c>
      <c r="B6736" s="2">
        <v>41858</v>
      </c>
      <c r="C6736" s="3">
        <v>0.33258101851851851</v>
      </c>
      <c r="D6736" t="s">
        <v>31</v>
      </c>
      <c r="E6736" t="s">
        <v>27</v>
      </c>
      <c r="F6736" t="s">
        <v>17</v>
      </c>
      <c r="G6736" t="s">
        <v>5</v>
      </c>
      <c r="H6736">
        <v>55353</v>
      </c>
      <c r="I6736">
        <f>IF(Table3_1[[#This Row],[Status]]="Hired",1,0)</f>
        <v>1</v>
      </c>
      <c r="J6736" t="b">
        <f>OR((Table3_1[[#This Row],[Offered Salary]]&lt;$O$27),(Table3_1[[#This Row],[Offered Salary]]&gt;$O$28))</f>
        <v>0</v>
      </c>
      <c r="K6736" t="str">
        <f>IF(Table3_1[[#This Row],[Offered Salary]]&lt;$O$27,"Low",IF(Table3_1[[#This Row],[Offered Salary]]&gt;$O$28,"High",""))</f>
        <v/>
      </c>
      <c r="L6736" s="6">
        <f>((Table3_1[[#This Row],[Offered Salary]]-$O$25)/$O$26)</f>
        <v>0.18607550283625041</v>
      </c>
    </row>
    <row r="6737" spans="1:12" x14ac:dyDescent="0.3">
      <c r="A6737">
        <v>947251</v>
      </c>
      <c r="B6737" s="2">
        <v>41863</v>
      </c>
      <c r="C6737" s="3">
        <v>0.40596064814814814</v>
      </c>
      <c r="D6737" t="s">
        <v>31</v>
      </c>
      <c r="E6737" t="s">
        <v>29</v>
      </c>
      <c r="F6737" t="s">
        <v>17</v>
      </c>
      <c r="G6737" t="s">
        <v>6</v>
      </c>
      <c r="H6737">
        <v>72477</v>
      </c>
      <c r="I6737">
        <f>IF(Table3_1[[#This Row],[Status]]="Hired",1,0)</f>
        <v>1</v>
      </c>
      <c r="J6737" t="b">
        <f>OR((Table3_1[[#This Row],[Offered Salary]]&lt;$O$27),(Table3_1[[#This Row],[Offered Salary]]&gt;$O$28))</f>
        <v>0</v>
      </c>
      <c r="K6737" t="str">
        <f>IF(Table3_1[[#This Row],[Offered Salary]]&lt;$O$27,"Low",IF(Table3_1[[#This Row],[Offered Salary]]&gt;$O$28,"High",""))</f>
        <v/>
      </c>
      <c r="L6737" s="6">
        <f>((Table3_1[[#This Row],[Offered Salary]]-$O$25)/$O$26)</f>
        <v>0.77961866866670637</v>
      </c>
    </row>
    <row r="6738" spans="1:12" x14ac:dyDescent="0.3">
      <c r="A6738">
        <v>800494</v>
      </c>
      <c r="B6738" s="2">
        <v>41818</v>
      </c>
      <c r="C6738" s="3">
        <v>0.45120370370370372</v>
      </c>
      <c r="D6738" t="s">
        <v>31</v>
      </c>
      <c r="E6738" t="s">
        <v>29</v>
      </c>
      <c r="F6738" t="s">
        <v>17</v>
      </c>
      <c r="G6738" t="s">
        <v>6</v>
      </c>
      <c r="H6738">
        <v>77110</v>
      </c>
      <c r="I6738">
        <f>IF(Table3_1[[#This Row],[Status]]="Hired",1,0)</f>
        <v>1</v>
      </c>
      <c r="J6738" t="b">
        <f>OR((Table3_1[[#This Row],[Offered Salary]]&lt;$O$27),(Table3_1[[#This Row],[Offered Salary]]&gt;$O$28))</f>
        <v>0</v>
      </c>
      <c r="K6738" t="str">
        <f>IF(Table3_1[[#This Row],[Offered Salary]]&lt;$O$27,"Low",IF(Table3_1[[#This Row],[Offered Salary]]&gt;$O$28,"High",""))</f>
        <v/>
      </c>
      <c r="L6738" s="6">
        <f>((Table3_1[[#This Row],[Offered Salary]]-$O$25)/$O$26)</f>
        <v>0.94020530072069508</v>
      </c>
    </row>
    <row r="6739" spans="1:12" x14ac:dyDescent="0.3">
      <c r="A6739">
        <v>835229</v>
      </c>
      <c r="B6739" s="2">
        <v>41831</v>
      </c>
      <c r="C6739" s="3">
        <v>0.72633101851851856</v>
      </c>
      <c r="D6739" t="s">
        <v>31</v>
      </c>
      <c r="E6739" t="s">
        <v>29</v>
      </c>
      <c r="F6739" t="s">
        <v>20</v>
      </c>
      <c r="G6739" t="s">
        <v>10</v>
      </c>
      <c r="H6739">
        <v>73989</v>
      </c>
      <c r="I6739">
        <f>IF(Table3_1[[#This Row],[Status]]="Hired",1,0)</f>
        <v>1</v>
      </c>
      <c r="J6739" t="b">
        <f>OR((Table3_1[[#This Row],[Offered Salary]]&lt;$O$27),(Table3_1[[#This Row],[Offered Salary]]&gt;$O$28))</f>
        <v>0</v>
      </c>
      <c r="K6739" t="str">
        <f>IF(Table3_1[[#This Row],[Offered Salary]]&lt;$O$27,"Low",IF(Table3_1[[#This Row],[Offered Salary]]&gt;$O$28,"High",""))</f>
        <v/>
      </c>
      <c r="L6739" s="6">
        <f>((Table3_1[[#This Row],[Offered Salary]]-$O$25)/$O$26)</f>
        <v>0.83202682486477053</v>
      </c>
    </row>
    <row r="6740" spans="1:12" x14ac:dyDescent="0.3">
      <c r="A6740">
        <v>678790</v>
      </c>
      <c r="B6740" s="2">
        <v>41831</v>
      </c>
      <c r="C6740" s="3">
        <v>0.72817129629629629</v>
      </c>
      <c r="D6740" t="s">
        <v>31</v>
      </c>
      <c r="E6740" t="s">
        <v>27</v>
      </c>
      <c r="F6740" t="s">
        <v>20</v>
      </c>
      <c r="G6740" t="s">
        <v>10</v>
      </c>
      <c r="H6740">
        <v>78359</v>
      </c>
      <c r="I6740">
        <f>IF(Table3_1[[#This Row],[Status]]="Hired",1,0)</f>
        <v>1</v>
      </c>
      <c r="J6740" t="b">
        <f>OR((Table3_1[[#This Row],[Offered Salary]]&lt;$O$27),(Table3_1[[#This Row],[Offered Salary]]&gt;$O$28))</f>
        <v>0</v>
      </c>
      <c r="K6740" t="str">
        <f>IF(Table3_1[[#This Row],[Offered Salary]]&lt;$O$27,"Low",IF(Table3_1[[#This Row],[Offered Salary]]&gt;$O$28,"High",""))</f>
        <v/>
      </c>
      <c r="L6740" s="6">
        <f>((Table3_1[[#This Row],[Offered Salary]]-$O$25)/$O$26)</f>
        <v>0.98349748795044512</v>
      </c>
    </row>
    <row r="6741" spans="1:12" x14ac:dyDescent="0.3">
      <c r="A6741">
        <v>927124</v>
      </c>
      <c r="B6741" s="2">
        <v>41816</v>
      </c>
      <c r="C6741" s="3">
        <v>0.69187500000000002</v>
      </c>
      <c r="D6741" t="s">
        <v>31</v>
      </c>
      <c r="E6741" t="s">
        <v>27</v>
      </c>
      <c r="F6741" t="s">
        <v>17</v>
      </c>
      <c r="G6741" t="s">
        <v>8</v>
      </c>
      <c r="H6741">
        <v>95976</v>
      </c>
      <c r="I6741">
        <f>IF(Table3_1[[#This Row],[Status]]="Hired",1,0)</f>
        <v>1</v>
      </c>
      <c r="J6741" t="b">
        <f>OR((Table3_1[[#This Row],[Offered Salary]]&lt;$O$27),(Table3_1[[#This Row],[Offered Salary]]&gt;$O$28))</f>
        <v>0</v>
      </c>
      <c r="K6741" t="str">
        <f>IF(Table3_1[[#This Row],[Offered Salary]]&lt;$O$27,"Low",IF(Table3_1[[#This Row],[Offered Salary]]&gt;$O$28,"High",""))</f>
        <v/>
      </c>
      <c r="L6741" s="6">
        <f>((Table3_1[[#This Row],[Offered Salary]]-$O$25)/$O$26)</f>
        <v>1.594128762911619</v>
      </c>
    </row>
    <row r="6742" spans="1:12" x14ac:dyDescent="0.3">
      <c r="A6742">
        <v>232315</v>
      </c>
      <c r="B6742" s="2">
        <v>41816</v>
      </c>
      <c r="C6742" s="3">
        <v>0.69293981481481481</v>
      </c>
      <c r="D6742" t="s">
        <v>31</v>
      </c>
      <c r="E6742" t="s">
        <v>27</v>
      </c>
      <c r="F6742" t="s">
        <v>17</v>
      </c>
      <c r="G6742" t="s">
        <v>8</v>
      </c>
      <c r="H6742">
        <v>8300</v>
      </c>
      <c r="I6742">
        <f>IF(Table3_1[[#This Row],[Status]]="Hired",1,0)</f>
        <v>1</v>
      </c>
      <c r="J6742" t="b">
        <f>OR((Table3_1[[#This Row],[Offered Salary]]&lt;$O$27),(Table3_1[[#This Row],[Offered Salary]]&gt;$O$28))</f>
        <v>1</v>
      </c>
      <c r="K6742" t="str">
        <f>IF(Table3_1[[#This Row],[Offered Salary]]&lt;$O$27,"Low",IF(Table3_1[[#This Row],[Offered Salary]]&gt;$O$28,"High",""))</f>
        <v>Low</v>
      </c>
      <c r="L6742" s="6">
        <f>((Table3_1[[#This Row],[Offered Salary]]-$O$25)/$O$26)</f>
        <v>-1.4448510669967585</v>
      </c>
    </row>
    <row r="6743" spans="1:12" x14ac:dyDescent="0.3">
      <c r="A6743">
        <v>645912</v>
      </c>
      <c r="B6743" s="2">
        <v>41799</v>
      </c>
      <c r="C6743" s="3">
        <v>0.63528935185185187</v>
      </c>
      <c r="D6743" t="s">
        <v>31</v>
      </c>
      <c r="E6743" t="s">
        <v>29</v>
      </c>
      <c r="F6743" t="s">
        <v>20</v>
      </c>
      <c r="G6743" t="s">
        <v>10</v>
      </c>
      <c r="H6743">
        <v>53778</v>
      </c>
      <c r="I6743">
        <f>IF(Table3_1[[#This Row],[Status]]="Hired",1,0)</f>
        <v>1</v>
      </c>
      <c r="J6743" t="b">
        <f>OR((Table3_1[[#This Row],[Offered Salary]]&lt;$O$27),(Table3_1[[#This Row],[Offered Salary]]&gt;$O$28))</f>
        <v>0</v>
      </c>
      <c r="K6743" t="str">
        <f>IF(Table3_1[[#This Row],[Offered Salary]]&lt;$O$27,"Low",IF(Table3_1[[#This Row],[Offered Salary]]&gt;$O$28,"High",""))</f>
        <v/>
      </c>
      <c r="L6743" s="6">
        <f>((Table3_1[[#This Row],[Offered Salary]]-$O$25)/$O$26)</f>
        <v>0.131483673463267</v>
      </c>
    </row>
    <row r="6744" spans="1:12" x14ac:dyDescent="0.3">
      <c r="A6744">
        <v>249938</v>
      </c>
      <c r="B6744" s="2">
        <v>41799</v>
      </c>
      <c r="C6744" s="3">
        <v>0.63773148148148151</v>
      </c>
      <c r="D6744" t="s">
        <v>31</v>
      </c>
      <c r="E6744" t="s">
        <v>27</v>
      </c>
      <c r="F6744" t="s">
        <v>20</v>
      </c>
      <c r="G6744" t="s">
        <v>10</v>
      </c>
      <c r="H6744">
        <v>4689</v>
      </c>
      <c r="I6744">
        <f>IF(Table3_1[[#This Row],[Status]]="Hired",1,0)</f>
        <v>1</v>
      </c>
      <c r="J6744" t="b">
        <f>OR((Table3_1[[#This Row],[Offered Salary]]&lt;$O$27),(Table3_1[[#This Row],[Offered Salary]]&gt;$O$28))</f>
        <v>1</v>
      </c>
      <c r="K6744" t="str">
        <f>IF(Table3_1[[#This Row],[Offered Salary]]&lt;$O$27,"Low",IF(Table3_1[[#This Row],[Offered Salary]]&gt;$O$28,"High",""))</f>
        <v>Low</v>
      </c>
      <c r="L6744" s="6">
        <f>((Table3_1[[#This Row],[Offered Salary]]-$O$25)/$O$26)</f>
        <v>-1.5700136675465002</v>
      </c>
    </row>
    <row r="6745" spans="1:12" x14ac:dyDescent="0.3">
      <c r="A6745">
        <v>680388</v>
      </c>
      <c r="B6745" s="2">
        <v>41829</v>
      </c>
      <c r="C6745" s="3">
        <v>0.34780092592592593</v>
      </c>
      <c r="D6745" t="s">
        <v>31</v>
      </c>
      <c r="E6745" t="s">
        <v>27</v>
      </c>
      <c r="F6745" t="s">
        <v>17</v>
      </c>
      <c r="G6745" t="s">
        <v>6</v>
      </c>
      <c r="H6745">
        <v>50984</v>
      </c>
      <c r="I6745">
        <f>IF(Table3_1[[#This Row],[Status]]="Hired",1,0)</f>
        <v>1</v>
      </c>
      <c r="J6745" t="b">
        <f>OR((Table3_1[[#This Row],[Offered Salary]]&lt;$O$27),(Table3_1[[#This Row],[Offered Salary]]&gt;$O$28))</f>
        <v>0</v>
      </c>
      <c r="K6745" t="str">
        <f>IF(Table3_1[[#This Row],[Offered Salary]]&lt;$O$27,"Low",IF(Table3_1[[#This Row],[Offered Salary]]&gt;$O$28,"High",""))</f>
        <v/>
      </c>
      <c r="L6745" s="6">
        <f>((Table3_1[[#This Row],[Offered Salary]]-$O$25)/$O$26)</f>
        <v>3.4639501229542749E-2</v>
      </c>
    </row>
    <row r="6746" spans="1:12" x14ac:dyDescent="0.3">
      <c r="A6746">
        <v>970475</v>
      </c>
      <c r="B6746" s="2">
        <v>41829</v>
      </c>
      <c r="C6746" s="3">
        <v>0.34856481481481483</v>
      </c>
      <c r="D6746" t="s">
        <v>30</v>
      </c>
      <c r="E6746" t="s">
        <v>27</v>
      </c>
      <c r="F6746" t="s">
        <v>17</v>
      </c>
      <c r="G6746" t="s">
        <v>6</v>
      </c>
      <c r="H6746">
        <v>31647</v>
      </c>
      <c r="I6746">
        <f>IF(Table3_1[[#This Row],[Status]]="Hired",1,0)</f>
        <v>0</v>
      </c>
      <c r="J6746" t="b">
        <f>OR((Table3_1[[#This Row],[Offered Salary]]&lt;$O$27),(Table3_1[[#This Row],[Offered Salary]]&gt;$O$28))</f>
        <v>0</v>
      </c>
      <c r="K6746" t="str">
        <f>IF(Table3_1[[#This Row],[Offered Salary]]&lt;$O$27,"Low",IF(Table3_1[[#This Row],[Offered Salary]]&gt;$O$28,"High",""))</f>
        <v/>
      </c>
      <c r="L6746" s="6">
        <f>((Table3_1[[#This Row],[Offered Salary]]-$O$25)/$O$26)</f>
        <v>-0.63560951755482586</v>
      </c>
    </row>
    <row r="6747" spans="1:12" x14ac:dyDescent="0.3">
      <c r="A6747">
        <v>522630</v>
      </c>
      <c r="B6747" s="2">
        <v>41858</v>
      </c>
      <c r="C6747" s="3">
        <v>0.4644212962962963</v>
      </c>
      <c r="D6747" t="s">
        <v>30</v>
      </c>
      <c r="E6747" t="s">
        <v>27</v>
      </c>
      <c r="F6747" t="s">
        <v>12</v>
      </c>
      <c r="G6747" t="s">
        <v>10</v>
      </c>
      <c r="H6747">
        <v>59321</v>
      </c>
      <c r="I6747">
        <f>IF(Table3_1[[#This Row],[Status]]="Hired",1,0)</f>
        <v>0</v>
      </c>
      <c r="J6747" t="b">
        <f>OR((Table3_1[[#This Row],[Offered Salary]]&lt;$O$27),(Table3_1[[#This Row],[Offered Salary]]&gt;$O$28))</f>
        <v>0</v>
      </c>
      <c r="K6747" t="str">
        <f>IF(Table3_1[[#This Row],[Offered Salary]]&lt;$O$27,"Low",IF(Table3_1[[#This Row],[Offered Salary]]&gt;$O$28,"High",""))</f>
        <v/>
      </c>
      <c r="L6747" s="6">
        <f>((Table3_1[[#This Row],[Offered Salary]]-$O$25)/$O$26)</f>
        <v>0.32361225137720168</v>
      </c>
    </row>
    <row r="6748" spans="1:12" x14ac:dyDescent="0.3">
      <c r="A6748">
        <v>379391</v>
      </c>
      <c r="B6748" s="2">
        <v>41862</v>
      </c>
      <c r="C6748" s="3">
        <v>0.73510416666666667</v>
      </c>
      <c r="D6748" t="s">
        <v>31</v>
      </c>
      <c r="E6748" t="s">
        <v>27</v>
      </c>
      <c r="F6748" t="s">
        <v>12</v>
      </c>
      <c r="G6748" t="s">
        <v>10</v>
      </c>
      <c r="H6748">
        <v>80619</v>
      </c>
      <c r="I6748">
        <f>IF(Table3_1[[#This Row],[Status]]="Hired",1,0)</f>
        <v>1</v>
      </c>
      <c r="J6748" t="b">
        <f>OR((Table3_1[[#This Row],[Offered Salary]]&lt;$O$27),(Table3_1[[#This Row],[Offered Salary]]&gt;$O$28))</f>
        <v>0</v>
      </c>
      <c r="K6748" t="str">
        <f>IF(Table3_1[[#This Row],[Offered Salary]]&lt;$O$27,"Low",IF(Table3_1[[#This Row],[Offered Salary]]&gt;$O$28,"High",""))</f>
        <v/>
      </c>
      <c r="L6748" s="6">
        <f>((Table3_1[[#This Row],[Offered Salary]]-$O$25)/$O$26)</f>
        <v>1.0618324304158056</v>
      </c>
    </row>
    <row r="6749" spans="1:12" x14ac:dyDescent="0.3">
      <c r="A6749">
        <v>182272</v>
      </c>
      <c r="B6749" s="2">
        <v>41862</v>
      </c>
      <c r="C6749" s="3">
        <v>0.73662037037037043</v>
      </c>
      <c r="D6749" t="s">
        <v>31</v>
      </c>
      <c r="E6749" t="s">
        <v>29</v>
      </c>
      <c r="F6749" t="s">
        <v>12</v>
      </c>
      <c r="G6749" t="s">
        <v>10</v>
      </c>
      <c r="H6749">
        <v>6932</v>
      </c>
      <c r="I6749">
        <f>IF(Table3_1[[#This Row],[Status]]="Hired",1,0)</f>
        <v>1</v>
      </c>
      <c r="J6749" t="b">
        <f>OR((Table3_1[[#This Row],[Offered Salary]]&lt;$O$27),(Table3_1[[#This Row],[Offered Salary]]&gt;$O$28))</f>
        <v>1</v>
      </c>
      <c r="K6749" t="str">
        <f>IF(Table3_1[[#This Row],[Offered Salary]]&lt;$O$27,"Low",IF(Table3_1[[#This Row],[Offered Salary]]&gt;$O$28,"High",""))</f>
        <v>Low</v>
      </c>
      <c r="L6749" s="6">
        <f>((Table3_1[[#This Row],[Offered Salary]]-$O$25)/$O$26)</f>
        <v>-1.4922679702235784</v>
      </c>
    </row>
    <row r="6750" spans="1:12" x14ac:dyDescent="0.3">
      <c r="A6750">
        <v>489960</v>
      </c>
      <c r="B6750" s="2">
        <v>41862</v>
      </c>
      <c r="C6750" s="3">
        <v>0.73447916666666668</v>
      </c>
      <c r="D6750" t="s">
        <v>31</v>
      </c>
      <c r="E6750" t="s">
        <v>28</v>
      </c>
      <c r="F6750" t="s">
        <v>12</v>
      </c>
      <c r="G6750" t="s">
        <v>10</v>
      </c>
      <c r="H6750">
        <v>43920</v>
      </c>
      <c r="I6750">
        <f>IF(Table3_1[[#This Row],[Status]]="Hired",1,0)</f>
        <v>1</v>
      </c>
      <c r="J6750" t="b">
        <f>OR((Table3_1[[#This Row],[Offered Salary]]&lt;$O$27),(Table3_1[[#This Row],[Offered Salary]]&gt;$O$28))</f>
        <v>0</v>
      </c>
      <c r="K6750" t="str">
        <f>IF(Table3_1[[#This Row],[Offered Salary]]&lt;$O$27,"Low",IF(Table3_1[[#This Row],[Offered Salary]]&gt;$O$28,"High",""))</f>
        <v/>
      </c>
      <c r="L6750" s="6">
        <f>((Table3_1[[#This Row],[Offered Salary]]-$O$25)/$O$26)</f>
        <v>-0.21020918619315879</v>
      </c>
    </row>
    <row r="6751" spans="1:12" x14ac:dyDescent="0.3">
      <c r="A6751">
        <v>695427</v>
      </c>
      <c r="B6751" s="2">
        <v>41815</v>
      </c>
      <c r="C6751" s="3">
        <v>0.75224537037037043</v>
      </c>
      <c r="D6751" t="s">
        <v>31</v>
      </c>
      <c r="E6751" t="s">
        <v>27</v>
      </c>
      <c r="F6751" t="s">
        <v>17</v>
      </c>
      <c r="G6751" t="s">
        <v>4</v>
      </c>
      <c r="H6751">
        <v>90323</v>
      </c>
      <c r="I6751">
        <f>IF(Table3_1[[#This Row],[Status]]="Hired",1,0)</f>
        <v>1</v>
      </c>
      <c r="J6751" t="b">
        <f>OR((Table3_1[[#This Row],[Offered Salary]]&lt;$O$27),(Table3_1[[#This Row],[Offered Salary]]&gt;$O$28))</f>
        <v>0</v>
      </c>
      <c r="K6751" t="str">
        <f>IF(Table3_1[[#This Row],[Offered Salary]]&lt;$O$27,"Low",IF(Table3_1[[#This Row],[Offered Salary]]&gt;$O$28,"High",""))</f>
        <v/>
      </c>
      <c r="L6751" s="6">
        <f>((Table3_1[[#This Row],[Offered Salary]]-$O$25)/$O$26)</f>
        <v>1.3981874223113173</v>
      </c>
    </row>
    <row r="6752" spans="1:12" x14ac:dyDescent="0.3">
      <c r="A6752">
        <v>231247</v>
      </c>
      <c r="B6752" s="2">
        <v>41815</v>
      </c>
      <c r="C6752" s="3">
        <v>0.7550810185185185</v>
      </c>
      <c r="D6752" t="s">
        <v>31</v>
      </c>
      <c r="E6752" t="s">
        <v>27</v>
      </c>
      <c r="F6752" t="s">
        <v>17</v>
      </c>
      <c r="G6752" t="s">
        <v>4</v>
      </c>
      <c r="H6752">
        <v>59167</v>
      </c>
      <c r="I6752">
        <f>IF(Table3_1[[#This Row],[Status]]="Hired",1,0)</f>
        <v>1</v>
      </c>
      <c r="J6752" t="b">
        <f>OR((Table3_1[[#This Row],[Offered Salary]]&lt;$O$27),(Table3_1[[#This Row],[Offered Salary]]&gt;$O$28))</f>
        <v>0</v>
      </c>
      <c r="K6752" t="str">
        <f>IF(Table3_1[[#This Row],[Offered Salary]]&lt;$O$27,"Low",IF(Table3_1[[#This Row],[Offered Salary]]&gt;$O$28,"High",""))</f>
        <v/>
      </c>
      <c r="L6752" s="6">
        <f>((Table3_1[[#This Row],[Offered Salary]]-$O$25)/$O$26)</f>
        <v>0.31827438361628774</v>
      </c>
    </row>
    <row r="6753" spans="1:12" x14ac:dyDescent="0.3">
      <c r="A6753">
        <v>481258</v>
      </c>
      <c r="B6753" s="2">
        <v>41827</v>
      </c>
      <c r="C6753" s="3">
        <v>0.68312499999999998</v>
      </c>
      <c r="D6753" t="s">
        <v>31</v>
      </c>
      <c r="E6753" t="s">
        <v>29</v>
      </c>
      <c r="F6753" t="s">
        <v>17</v>
      </c>
      <c r="G6753" t="s">
        <v>4</v>
      </c>
      <c r="H6753">
        <v>78543</v>
      </c>
      <c r="I6753">
        <f>IF(Table3_1[[#This Row],[Status]]="Hired",1,0)</f>
        <v>1</v>
      </c>
      <c r="J6753" t="b">
        <f>OR((Table3_1[[#This Row],[Offered Salary]]&lt;$O$27),(Table3_1[[#This Row],[Offered Salary]]&gt;$O$28))</f>
        <v>0</v>
      </c>
      <c r="K6753" t="str">
        <f>IF(Table3_1[[#This Row],[Offered Salary]]&lt;$O$27,"Low",IF(Table3_1[[#This Row],[Offered Salary]]&gt;$O$28,"High",""))</f>
        <v/>
      </c>
      <c r="L6753" s="6">
        <f>((Table3_1[[#This Row],[Offered Salary]]-$O$25)/$O$26)</f>
        <v>0.98987520008036822</v>
      </c>
    </row>
    <row r="6754" spans="1:12" x14ac:dyDescent="0.3">
      <c r="A6754">
        <v>162500</v>
      </c>
      <c r="B6754" s="2">
        <v>41819</v>
      </c>
      <c r="C6754" s="3">
        <v>0.31440972222222224</v>
      </c>
      <c r="D6754" t="s">
        <v>31</v>
      </c>
      <c r="E6754" t="s">
        <v>27</v>
      </c>
      <c r="F6754" t="s">
        <v>14</v>
      </c>
      <c r="G6754" t="s">
        <v>10</v>
      </c>
      <c r="H6754">
        <v>61900</v>
      </c>
      <c r="I6754">
        <f>IF(Table3_1[[#This Row],[Status]]="Hired",1,0)</f>
        <v>1</v>
      </c>
      <c r="J6754" t="b">
        <f>OR((Table3_1[[#This Row],[Offered Salary]]&lt;$O$27),(Table3_1[[#This Row],[Offered Salary]]&gt;$O$28))</f>
        <v>0</v>
      </c>
      <c r="K6754" t="str">
        <f>IF(Table3_1[[#This Row],[Offered Salary]]&lt;$O$27,"Low",IF(Table3_1[[#This Row],[Offered Salary]]&gt;$O$28,"High",""))</f>
        <v/>
      </c>
      <c r="L6754" s="6">
        <f>((Table3_1[[#This Row],[Offered Salary]]-$O$25)/$O$26)</f>
        <v>0.41300420563302659</v>
      </c>
    </row>
    <row r="6755" spans="1:12" x14ac:dyDescent="0.3">
      <c r="A6755">
        <v>568407</v>
      </c>
      <c r="B6755" s="2">
        <v>41819</v>
      </c>
      <c r="C6755" s="3">
        <v>0.3150810185185185</v>
      </c>
      <c r="D6755" t="s">
        <v>31</v>
      </c>
      <c r="E6755" t="s">
        <v>27</v>
      </c>
      <c r="F6755" t="s">
        <v>14</v>
      </c>
      <c r="G6755" t="s">
        <v>10</v>
      </c>
      <c r="H6755">
        <v>72899</v>
      </c>
      <c r="I6755">
        <f>IF(Table3_1[[#This Row],[Status]]="Hired",1,0)</f>
        <v>1</v>
      </c>
      <c r="J6755" t="b">
        <f>OR((Table3_1[[#This Row],[Offered Salary]]&lt;$O$27),(Table3_1[[#This Row],[Offered Salary]]&gt;$O$28))</f>
        <v>0</v>
      </c>
      <c r="K6755" t="str">
        <f>IF(Table3_1[[#This Row],[Offered Salary]]&lt;$O$27,"Low",IF(Table3_1[[#This Row],[Offered Salary]]&gt;$O$28,"High",""))</f>
        <v/>
      </c>
      <c r="L6755" s="6">
        <f>((Table3_1[[#This Row],[Offered Salary]]-$O$25)/$O$26)</f>
        <v>0.79424581279076922</v>
      </c>
    </row>
    <row r="6756" spans="1:12" x14ac:dyDescent="0.3">
      <c r="A6756">
        <v>394641</v>
      </c>
      <c r="B6756" s="2">
        <v>41807</v>
      </c>
      <c r="C6756" s="3">
        <v>0.12253472222222223</v>
      </c>
      <c r="D6756" t="s">
        <v>31</v>
      </c>
      <c r="E6756" t="s">
        <v>27</v>
      </c>
      <c r="F6756" t="s">
        <v>13</v>
      </c>
      <c r="G6756" t="s">
        <v>10</v>
      </c>
      <c r="H6756">
        <v>25172</v>
      </c>
      <c r="I6756">
        <f>IF(Table3_1[[#This Row],[Status]]="Hired",1,0)</f>
        <v>1</v>
      </c>
      <c r="J6756" t="b">
        <f>OR((Table3_1[[#This Row],[Offered Salary]]&lt;$O$27),(Table3_1[[#This Row],[Offered Salary]]&gt;$O$28))</f>
        <v>0</v>
      </c>
      <c r="K6756" t="str">
        <f>IF(Table3_1[[#This Row],[Offered Salary]]&lt;$O$27,"Low",IF(Table3_1[[#This Row],[Offered Salary]]&gt;$O$28,"High",""))</f>
        <v/>
      </c>
      <c r="L6756" s="6">
        <f>((Table3_1[[#This Row],[Offered Salary]]-$O$25)/$O$26)</f>
        <v>-0.86004259386597992</v>
      </c>
    </row>
    <row r="6757" spans="1:12" x14ac:dyDescent="0.3">
      <c r="A6757">
        <v>340584</v>
      </c>
      <c r="B6757" s="2">
        <v>41843</v>
      </c>
      <c r="C6757" s="3">
        <v>0.68396990740740737</v>
      </c>
      <c r="D6757" t="s">
        <v>30</v>
      </c>
      <c r="E6757" t="s">
        <v>29</v>
      </c>
      <c r="F6757" t="s">
        <v>17</v>
      </c>
      <c r="G6757" t="s">
        <v>6</v>
      </c>
      <c r="H6757">
        <v>97563</v>
      </c>
      <c r="I6757">
        <f>IF(Table3_1[[#This Row],[Status]]="Hired",1,0)</f>
        <v>0</v>
      </c>
      <c r="J6757" t="b">
        <f>OR((Table3_1[[#This Row],[Offered Salary]]&lt;$O$27),(Table3_1[[#This Row],[Offered Salary]]&gt;$O$28))</f>
        <v>0</v>
      </c>
      <c r="K6757" t="str">
        <f>IF(Table3_1[[#This Row],[Offered Salary]]&lt;$O$27,"Low",IF(Table3_1[[#This Row],[Offered Salary]]&gt;$O$28,"High",""))</f>
        <v/>
      </c>
      <c r="L6757" s="6">
        <f>((Table3_1[[#This Row],[Offered Salary]]-$O$25)/$O$26)</f>
        <v>1.6491365300322063</v>
      </c>
    </row>
    <row r="6758" spans="1:12" x14ac:dyDescent="0.3">
      <c r="A6758">
        <v>585873</v>
      </c>
      <c r="B6758" s="2">
        <v>41862</v>
      </c>
      <c r="C6758" s="3">
        <v>0.37498842592592591</v>
      </c>
      <c r="D6758" t="s">
        <v>31</v>
      </c>
      <c r="E6758" t="s">
        <v>27</v>
      </c>
      <c r="F6758" t="s">
        <v>17</v>
      </c>
      <c r="G6758" t="s">
        <v>6</v>
      </c>
      <c r="H6758">
        <v>90457</v>
      </c>
      <c r="I6758">
        <f>IF(Table3_1[[#This Row],[Status]]="Hired",1,0)</f>
        <v>1</v>
      </c>
      <c r="J6758" t="b">
        <f>OR((Table3_1[[#This Row],[Offered Salary]]&lt;$O$27),(Table3_1[[#This Row],[Offered Salary]]&gt;$O$28))</f>
        <v>0</v>
      </c>
      <c r="K6758" t="str">
        <f>IF(Table3_1[[#This Row],[Offered Salary]]&lt;$O$27,"Low",IF(Table3_1[[#This Row],[Offered Salary]]&gt;$O$28,"High",""))</f>
        <v/>
      </c>
      <c r="L6758" s="6">
        <f>((Table3_1[[#This Row],[Offered Salary]]-$O$25)/$O$26)</f>
        <v>1.4028320604928917</v>
      </c>
    </row>
    <row r="6759" spans="1:12" x14ac:dyDescent="0.3">
      <c r="A6759">
        <v>495165</v>
      </c>
      <c r="B6759" s="2">
        <v>41862</v>
      </c>
      <c r="C6759" s="3">
        <v>0.37659722222222225</v>
      </c>
      <c r="D6759" t="s">
        <v>31</v>
      </c>
      <c r="E6759" t="s">
        <v>27</v>
      </c>
      <c r="F6759" t="s">
        <v>17</v>
      </c>
      <c r="G6759" t="s">
        <v>6</v>
      </c>
      <c r="H6759">
        <v>98351</v>
      </c>
      <c r="I6759">
        <f>IF(Table3_1[[#This Row],[Status]]="Hired",1,0)</f>
        <v>1</v>
      </c>
      <c r="J6759" t="b">
        <f>OR((Table3_1[[#This Row],[Offered Salary]]&lt;$O$27),(Table3_1[[#This Row],[Offered Salary]]&gt;$O$28))</f>
        <v>0</v>
      </c>
      <c r="K6759" t="str">
        <f>IF(Table3_1[[#This Row],[Offered Salary]]&lt;$O$27,"Low",IF(Table3_1[[#This Row],[Offered Salary]]&gt;$O$28,"High",""))</f>
        <v/>
      </c>
      <c r="L6759" s="6">
        <f>((Table3_1[[#This Row],[Offered Salary]]-$O$25)/$O$26)</f>
        <v>1.6764497754581813</v>
      </c>
    </row>
    <row r="6760" spans="1:12" x14ac:dyDescent="0.3">
      <c r="A6760">
        <v>636825</v>
      </c>
      <c r="B6760" s="2">
        <v>41841</v>
      </c>
      <c r="C6760" s="3">
        <v>0.13983796296296297</v>
      </c>
      <c r="D6760" t="s">
        <v>31</v>
      </c>
      <c r="E6760" t="s">
        <v>29</v>
      </c>
      <c r="F6760" t="s">
        <v>15</v>
      </c>
      <c r="G6760" t="s">
        <v>10</v>
      </c>
      <c r="H6760">
        <v>12051</v>
      </c>
      <c r="I6760">
        <f>IF(Table3_1[[#This Row],[Status]]="Hired",1,0)</f>
        <v>1</v>
      </c>
      <c r="J6760" t="b">
        <f>OR((Table3_1[[#This Row],[Offered Salary]]&lt;$O$27),(Table3_1[[#This Row],[Offered Salary]]&gt;$O$28))</f>
        <v>1</v>
      </c>
      <c r="K6760" t="str">
        <f>IF(Table3_1[[#This Row],[Offered Salary]]&lt;$O$27,"Low",IF(Table3_1[[#This Row],[Offered Salary]]&gt;$O$28,"High",""))</f>
        <v>Low</v>
      </c>
      <c r="L6760" s="6">
        <f>((Table3_1[[#This Row],[Offered Salary]]-$O$25)/$O$26)</f>
        <v>-1.3148358593916405</v>
      </c>
    </row>
    <row r="6761" spans="1:12" x14ac:dyDescent="0.3">
      <c r="A6761">
        <v>193885</v>
      </c>
      <c r="B6761" s="2">
        <v>41852</v>
      </c>
      <c r="C6761" s="3">
        <v>0.51225694444444447</v>
      </c>
      <c r="D6761" t="s">
        <v>30</v>
      </c>
      <c r="E6761" t="s">
        <v>29</v>
      </c>
      <c r="F6761" t="s">
        <v>17</v>
      </c>
      <c r="G6761" t="s">
        <v>10</v>
      </c>
      <c r="H6761">
        <v>69961</v>
      </c>
      <c r="I6761">
        <f>IF(Table3_1[[#This Row],[Status]]="Hired",1,0)</f>
        <v>0</v>
      </c>
      <c r="J6761" t="b">
        <f>OR((Table3_1[[#This Row],[Offered Salary]]&lt;$O$27),(Table3_1[[#This Row],[Offered Salary]]&gt;$O$28))</f>
        <v>0</v>
      </c>
      <c r="K6761" t="str">
        <f>IF(Table3_1[[#This Row],[Offered Salary]]&lt;$O$27,"Low",IF(Table3_1[[#This Row],[Offered Salary]]&gt;$O$28,"High",""))</f>
        <v/>
      </c>
      <c r="L6761" s="6">
        <f>((Table3_1[[#This Row],[Offered Salary]]-$O$25)/$O$26)</f>
        <v>0.69241038758580076</v>
      </c>
    </row>
    <row r="6762" spans="1:12" x14ac:dyDescent="0.3">
      <c r="A6762">
        <v>659746</v>
      </c>
      <c r="B6762" s="2">
        <v>41860</v>
      </c>
      <c r="C6762" s="3">
        <v>0.38694444444444442</v>
      </c>
      <c r="D6762" t="s">
        <v>30</v>
      </c>
      <c r="E6762" t="s">
        <v>27</v>
      </c>
      <c r="F6762" t="s">
        <v>17</v>
      </c>
      <c r="G6762" t="s">
        <v>10</v>
      </c>
      <c r="H6762">
        <v>89486</v>
      </c>
      <c r="I6762">
        <f>IF(Table3_1[[#This Row],[Status]]="Hired",1,0)</f>
        <v>0</v>
      </c>
      <c r="J6762" t="b">
        <f>OR((Table3_1[[#This Row],[Offered Salary]]&lt;$O$27),(Table3_1[[#This Row],[Offered Salary]]&gt;$O$28))</f>
        <v>0</v>
      </c>
      <c r="K6762" t="str">
        <f>IF(Table3_1[[#This Row],[Offered Salary]]&lt;$O$27,"Low",IF(Table3_1[[#This Row],[Offered Salary]]&gt;$O$28,"High",""))</f>
        <v/>
      </c>
      <c r="L6762" s="6">
        <f>((Table3_1[[#This Row],[Offered Salary]]-$O$25)/$O$26)</f>
        <v>1.3691757644159603</v>
      </c>
    </row>
    <row r="6763" spans="1:12" x14ac:dyDescent="0.3">
      <c r="A6763">
        <v>874516</v>
      </c>
      <c r="B6763" s="2">
        <v>41865</v>
      </c>
      <c r="C6763" s="3">
        <v>0.43721064814814814</v>
      </c>
      <c r="D6763" t="s">
        <v>31</v>
      </c>
      <c r="E6763" t="s">
        <v>29</v>
      </c>
      <c r="F6763" t="s">
        <v>17</v>
      </c>
      <c r="G6763" t="s">
        <v>10</v>
      </c>
      <c r="H6763">
        <v>92393</v>
      </c>
      <c r="I6763">
        <f>IF(Table3_1[[#This Row],[Status]]="Hired",1,0)</f>
        <v>1</v>
      </c>
      <c r="J6763" t="b">
        <f>OR((Table3_1[[#This Row],[Offered Salary]]&lt;$O$27),(Table3_1[[#This Row],[Offered Salary]]&gt;$O$28))</f>
        <v>0</v>
      </c>
      <c r="K6763" t="str">
        <f>IF(Table3_1[[#This Row],[Offered Salary]]&lt;$O$27,"Low",IF(Table3_1[[#This Row],[Offered Salary]]&gt;$O$28,"High",""))</f>
        <v/>
      </c>
      <c r="L6763" s="6">
        <f>((Table3_1[[#This Row],[Offered Salary]]-$O$25)/$O$26)</f>
        <v>1.4699366837729526</v>
      </c>
    </row>
    <row r="6764" spans="1:12" x14ac:dyDescent="0.3">
      <c r="A6764">
        <v>638114</v>
      </c>
      <c r="B6764" s="2">
        <v>41865</v>
      </c>
      <c r="C6764" s="3">
        <v>0.43914351851851852</v>
      </c>
      <c r="D6764" t="s">
        <v>31</v>
      </c>
      <c r="E6764" t="s">
        <v>27</v>
      </c>
      <c r="F6764" t="s">
        <v>17</v>
      </c>
      <c r="G6764" t="s">
        <v>10</v>
      </c>
      <c r="H6764">
        <v>40974</v>
      </c>
      <c r="I6764">
        <f>IF(Table3_1[[#This Row],[Status]]="Hired",1,0)</f>
        <v>1</v>
      </c>
      <c r="J6764" t="b">
        <f>OR((Table3_1[[#This Row],[Offered Salary]]&lt;$O$27),(Table3_1[[#This Row],[Offered Salary]]&gt;$O$28))</f>
        <v>0</v>
      </c>
      <c r="K6764" t="str">
        <f>IF(Table3_1[[#This Row],[Offered Salary]]&lt;$O$27,"Low",IF(Table3_1[[#This Row],[Offered Salary]]&gt;$O$28,"High",""))</f>
        <v/>
      </c>
      <c r="L6764" s="6">
        <f>((Table3_1[[#This Row],[Offered Salary]]-$O$25)/$O$26)</f>
        <v>-0.31232190322986303</v>
      </c>
    </row>
    <row r="6765" spans="1:12" x14ac:dyDescent="0.3">
      <c r="A6765">
        <v>974354</v>
      </c>
      <c r="B6765" s="2">
        <v>41866</v>
      </c>
      <c r="C6765" s="3">
        <v>0.62979166666666664</v>
      </c>
      <c r="D6765" t="s">
        <v>31</v>
      </c>
      <c r="E6765" t="s">
        <v>27</v>
      </c>
      <c r="F6765" t="s">
        <v>17</v>
      </c>
      <c r="G6765" t="s">
        <v>10</v>
      </c>
      <c r="H6765">
        <v>55821</v>
      </c>
      <c r="I6765">
        <f>IF(Table3_1[[#This Row],[Status]]="Hired",1,0)</f>
        <v>1</v>
      </c>
      <c r="J6765" t="b">
        <f>OR((Table3_1[[#This Row],[Offered Salary]]&lt;$O$27),(Table3_1[[#This Row],[Offered Salary]]&gt;$O$28))</f>
        <v>0</v>
      </c>
      <c r="K6765" t="str">
        <f>IF(Table3_1[[#This Row],[Offered Salary]]&lt;$O$27,"Low",IF(Table3_1[[#This Row],[Offered Salary]]&gt;$O$28,"High",""))</f>
        <v/>
      </c>
      <c r="L6765" s="6">
        <f>((Table3_1[[#This Row],[Offered Salary]]-$O$25)/$O$26)</f>
        <v>0.20229707499279406</v>
      </c>
    </row>
    <row r="6766" spans="1:12" x14ac:dyDescent="0.3">
      <c r="A6766">
        <v>737274</v>
      </c>
      <c r="B6766" s="2">
        <v>41873</v>
      </c>
      <c r="C6766" s="3">
        <v>0.73430555555555554</v>
      </c>
      <c r="D6766" t="s">
        <v>31</v>
      </c>
      <c r="E6766" t="s">
        <v>29</v>
      </c>
      <c r="F6766" t="s">
        <v>17</v>
      </c>
      <c r="G6766" t="s">
        <v>10</v>
      </c>
      <c r="H6766">
        <v>31854</v>
      </c>
      <c r="I6766">
        <f>IF(Table3_1[[#This Row],[Status]]="Hired",1,0)</f>
        <v>1</v>
      </c>
      <c r="J6766" t="b">
        <f>OR((Table3_1[[#This Row],[Offered Salary]]&lt;$O$27),(Table3_1[[#This Row],[Offered Salary]]&gt;$O$28))</f>
        <v>0</v>
      </c>
      <c r="K6766" t="str">
        <f>IF(Table3_1[[#This Row],[Offered Salary]]&lt;$O$27,"Low",IF(Table3_1[[#This Row],[Offered Salary]]&gt;$O$28,"High",""))</f>
        <v/>
      </c>
      <c r="L6766" s="6">
        <f>((Table3_1[[#This Row],[Offered Salary]]-$O$25)/$O$26)</f>
        <v>-0.62843459140866231</v>
      </c>
    </row>
    <row r="6767" spans="1:12" x14ac:dyDescent="0.3">
      <c r="A6767">
        <v>935622</v>
      </c>
      <c r="B6767" s="2">
        <v>41877</v>
      </c>
      <c r="C6767" s="3">
        <v>0.6600462962962963</v>
      </c>
      <c r="D6767" t="s">
        <v>31</v>
      </c>
      <c r="E6767" t="s">
        <v>27</v>
      </c>
      <c r="F6767" t="s">
        <v>17</v>
      </c>
      <c r="G6767" t="s">
        <v>10</v>
      </c>
      <c r="H6767">
        <v>73758</v>
      </c>
      <c r="I6767">
        <f>IF(Table3_1[[#This Row],[Status]]="Hired",1,0)</f>
        <v>1</v>
      </c>
      <c r="J6767" t="b">
        <f>OR((Table3_1[[#This Row],[Offered Salary]]&lt;$O$27),(Table3_1[[#This Row],[Offered Salary]]&gt;$O$28))</f>
        <v>0</v>
      </c>
      <c r="K6767" t="str">
        <f>IF(Table3_1[[#This Row],[Offered Salary]]&lt;$O$27,"Low",IF(Table3_1[[#This Row],[Offered Salary]]&gt;$O$28,"High",""))</f>
        <v/>
      </c>
      <c r="L6767" s="6">
        <f>((Table3_1[[#This Row],[Offered Salary]]-$O$25)/$O$26)</f>
        <v>0.82402002322339962</v>
      </c>
    </row>
    <row r="6768" spans="1:12" x14ac:dyDescent="0.3">
      <c r="A6768">
        <v>312884</v>
      </c>
      <c r="B6768" s="2">
        <v>41845</v>
      </c>
      <c r="C6768" s="3">
        <v>0.56466435185185182</v>
      </c>
      <c r="D6768" t="s">
        <v>31</v>
      </c>
      <c r="E6768" t="s">
        <v>27</v>
      </c>
      <c r="F6768" t="s">
        <v>20</v>
      </c>
      <c r="G6768" t="s">
        <v>2</v>
      </c>
      <c r="H6768">
        <v>95550</v>
      </c>
      <c r="I6768">
        <f>IF(Table3_1[[#This Row],[Status]]="Hired",1,0)</f>
        <v>1</v>
      </c>
      <c r="J6768" t="b">
        <f>OR((Table3_1[[#This Row],[Offered Salary]]&lt;$O$27),(Table3_1[[#This Row],[Offered Salary]]&gt;$O$28))</f>
        <v>0</v>
      </c>
      <c r="K6768" t="str">
        <f>IF(Table3_1[[#This Row],[Offered Salary]]&lt;$O$27,"Low",IF(Table3_1[[#This Row],[Offered Salary]]&gt;$O$28,"High",""))</f>
        <v/>
      </c>
      <c r="L6768" s="6">
        <f>((Table3_1[[#This Row],[Offered Salary]]-$O$25)/$O$26)</f>
        <v>1.5793629728716883</v>
      </c>
    </row>
    <row r="6769" spans="1:12" x14ac:dyDescent="0.3">
      <c r="A6769">
        <v>520452</v>
      </c>
      <c r="B6769" s="2">
        <v>41845</v>
      </c>
      <c r="C6769" s="3">
        <v>0.56532407407407403</v>
      </c>
      <c r="D6769" t="s">
        <v>31</v>
      </c>
      <c r="E6769" t="s">
        <v>29</v>
      </c>
      <c r="F6769" t="s">
        <v>20</v>
      </c>
      <c r="G6769" t="s">
        <v>2</v>
      </c>
      <c r="H6769">
        <v>91387</v>
      </c>
      <c r="I6769">
        <f>IF(Table3_1[[#This Row],[Status]]="Hired",1,0)</f>
        <v>1</v>
      </c>
      <c r="J6769" t="b">
        <f>OR((Table3_1[[#This Row],[Offered Salary]]&lt;$O$27),(Table3_1[[#This Row],[Offered Salary]]&gt;$O$28))</f>
        <v>0</v>
      </c>
      <c r="K6769" t="str">
        <f>IF(Table3_1[[#This Row],[Offered Salary]]&lt;$O$27,"Low",IF(Table3_1[[#This Row],[Offered Salary]]&gt;$O$28,"High",""))</f>
        <v/>
      </c>
      <c r="L6769" s="6">
        <f>((Table3_1[[#This Row],[Offered Salary]]-$O$25)/$O$26)</f>
        <v>1.4350672359321772</v>
      </c>
    </row>
    <row r="6770" spans="1:12" x14ac:dyDescent="0.3">
      <c r="A6770">
        <v>75320</v>
      </c>
      <c r="B6770" s="2">
        <v>41806</v>
      </c>
      <c r="C6770" s="3">
        <v>0.99959490740740742</v>
      </c>
      <c r="D6770" t="s">
        <v>31</v>
      </c>
      <c r="E6770" t="s">
        <v>29</v>
      </c>
      <c r="F6770" t="s">
        <v>20</v>
      </c>
      <c r="G6770" t="s">
        <v>6</v>
      </c>
      <c r="H6770">
        <v>86754</v>
      </c>
      <c r="I6770">
        <f>IF(Table3_1[[#This Row],[Status]]="Hired",1,0)</f>
        <v>1</v>
      </c>
      <c r="J6770" t="b">
        <f>OR((Table3_1[[#This Row],[Offered Salary]]&lt;$O$27),(Table3_1[[#This Row],[Offered Salary]]&gt;$O$28))</f>
        <v>0</v>
      </c>
      <c r="K6770" t="str">
        <f>IF(Table3_1[[#This Row],[Offered Salary]]&lt;$O$27,"Low",IF(Table3_1[[#This Row],[Offered Salary]]&gt;$O$28,"High",""))</f>
        <v/>
      </c>
      <c r="L6770" s="6">
        <f>((Table3_1[[#This Row],[Offered Salary]]-$O$25)/$O$26)</f>
        <v>1.2744806038781886</v>
      </c>
    </row>
    <row r="6771" spans="1:12" x14ac:dyDescent="0.3">
      <c r="A6771">
        <v>357660</v>
      </c>
      <c r="B6771" s="2">
        <v>41808</v>
      </c>
      <c r="C6771" s="3">
        <v>0.62369212962962961</v>
      </c>
      <c r="D6771" t="s">
        <v>31</v>
      </c>
      <c r="E6771" t="s">
        <v>27</v>
      </c>
      <c r="F6771" t="s">
        <v>20</v>
      </c>
      <c r="G6771" t="s">
        <v>6</v>
      </c>
      <c r="H6771">
        <v>32258</v>
      </c>
      <c r="I6771">
        <f>IF(Table3_1[[#This Row],[Status]]="Hired",1,0)</f>
        <v>1</v>
      </c>
      <c r="J6771" t="b">
        <f>OR((Table3_1[[#This Row],[Offered Salary]]&lt;$O$27),(Table3_1[[#This Row],[Offered Salary]]&gt;$O$28))</f>
        <v>0</v>
      </c>
      <c r="K6771" t="str">
        <f>IF(Table3_1[[#This Row],[Offered Salary]]&lt;$O$27,"Low",IF(Table3_1[[#This Row],[Offered Salary]]&gt;$O$28,"High",""))</f>
        <v/>
      </c>
      <c r="L6771" s="6">
        <f>((Table3_1[[#This Row],[Offered Salary]]-$O$25)/$O$26)</f>
        <v>-0.6144313539060049</v>
      </c>
    </row>
    <row r="6772" spans="1:12" x14ac:dyDescent="0.3">
      <c r="A6772">
        <v>603116</v>
      </c>
      <c r="B6772" s="2">
        <v>41808</v>
      </c>
      <c r="C6772" s="3">
        <v>0.40813657407407405</v>
      </c>
      <c r="D6772" t="s">
        <v>31</v>
      </c>
      <c r="E6772" t="s">
        <v>27</v>
      </c>
      <c r="F6772" t="s">
        <v>14</v>
      </c>
      <c r="G6772" t="s">
        <v>5</v>
      </c>
      <c r="H6772">
        <v>44583</v>
      </c>
      <c r="I6772">
        <f>IF(Table3_1[[#This Row],[Status]]="Hired",1,0)</f>
        <v>1</v>
      </c>
      <c r="J6772" t="b">
        <f>OR((Table3_1[[#This Row],[Offered Salary]]&lt;$O$27),(Table3_1[[#This Row],[Offered Salary]]&gt;$O$28))</f>
        <v>0</v>
      </c>
      <c r="K6772" t="str">
        <f>IF(Table3_1[[#This Row],[Offered Salary]]&lt;$O$27,"Low",IF(Table3_1[[#This Row],[Offered Salary]]&gt;$O$28,"High",""))</f>
        <v/>
      </c>
      <c r="L6772" s="6">
        <f>((Table3_1[[#This Row],[Offered Salary]]-$O$25)/$O$26)</f>
        <v>-0.18722862563805528</v>
      </c>
    </row>
    <row r="6773" spans="1:12" x14ac:dyDescent="0.3">
      <c r="A6773">
        <v>334712</v>
      </c>
      <c r="B6773" s="2">
        <v>41808</v>
      </c>
      <c r="C6773" s="3">
        <v>0.41043981481481484</v>
      </c>
      <c r="D6773" t="s">
        <v>30</v>
      </c>
      <c r="E6773" t="s">
        <v>27</v>
      </c>
      <c r="F6773" t="s">
        <v>14</v>
      </c>
      <c r="G6773" t="s">
        <v>5</v>
      </c>
      <c r="H6773">
        <v>65185</v>
      </c>
      <c r="I6773">
        <f>IF(Table3_1[[#This Row],[Status]]="Hired",1,0)</f>
        <v>0</v>
      </c>
      <c r="J6773" t="b">
        <f>OR((Table3_1[[#This Row],[Offered Salary]]&lt;$O$27),(Table3_1[[#This Row],[Offered Salary]]&gt;$O$28))</f>
        <v>0</v>
      </c>
      <c r="K6773" t="str">
        <f>IF(Table3_1[[#This Row],[Offered Salary]]&lt;$O$27,"Low",IF(Table3_1[[#This Row],[Offered Salary]]&gt;$O$28,"High",""))</f>
        <v/>
      </c>
      <c r="L6773" s="6">
        <f>((Table3_1[[#This Row],[Offered Salary]]-$O$25)/$O$26)</f>
        <v>0.52686716403953493</v>
      </c>
    </row>
    <row r="6774" spans="1:12" x14ac:dyDescent="0.3">
      <c r="A6774">
        <v>459090</v>
      </c>
      <c r="B6774" s="2">
        <v>41808</v>
      </c>
      <c r="C6774" s="3">
        <v>0.41258101851851853</v>
      </c>
      <c r="D6774" t="s">
        <v>31</v>
      </c>
      <c r="E6774" t="s">
        <v>27</v>
      </c>
      <c r="F6774" t="s">
        <v>14</v>
      </c>
      <c r="G6774" t="s">
        <v>5</v>
      </c>
      <c r="H6774">
        <v>84065</v>
      </c>
      <c r="I6774">
        <f>IF(Table3_1[[#This Row],[Status]]="Hired",1,0)</f>
        <v>1</v>
      </c>
      <c r="J6774" t="b">
        <f>OR((Table3_1[[#This Row],[Offered Salary]]&lt;$O$27),(Table3_1[[#This Row],[Offered Salary]]&gt;$O$28))</f>
        <v>0</v>
      </c>
      <c r="K6774" t="str">
        <f>IF(Table3_1[[#This Row],[Offered Salary]]&lt;$O$27,"Low",IF(Table3_1[[#This Row],[Offered Salary]]&gt;$O$28,"High",""))</f>
        <v/>
      </c>
      <c r="L6774" s="6">
        <f>((Table3_1[[#This Row],[Offered Salary]]-$O$25)/$O$26)</f>
        <v>1.1812758869359965</v>
      </c>
    </row>
    <row r="6775" spans="1:12" x14ac:dyDescent="0.3">
      <c r="A6775">
        <v>790727</v>
      </c>
      <c r="B6775" s="2">
        <v>41815</v>
      </c>
      <c r="C6775" s="3">
        <v>0.36758101851851854</v>
      </c>
      <c r="D6775" t="s">
        <v>31</v>
      </c>
      <c r="E6775" t="s">
        <v>29</v>
      </c>
      <c r="F6775" t="s">
        <v>14</v>
      </c>
      <c r="G6775" t="s">
        <v>5</v>
      </c>
      <c r="H6775">
        <v>18615</v>
      </c>
      <c r="I6775">
        <f>IF(Table3_1[[#This Row],[Status]]="Hired",1,0)</f>
        <v>1</v>
      </c>
      <c r="J6775" t="b">
        <f>OR((Table3_1[[#This Row],[Offered Salary]]&lt;$O$27),(Table3_1[[#This Row],[Offered Salary]]&gt;$O$28))</f>
        <v>0</v>
      </c>
      <c r="K6775" t="str">
        <f>IF(Table3_1[[#This Row],[Offered Salary]]&lt;$O$27,"Low",IF(Table3_1[[#This Row],[Offered Salary]]&gt;$O$28,"High",""))</f>
        <v/>
      </c>
      <c r="L6775" s="6">
        <f>((Table3_1[[#This Row],[Offered Salary]]-$O$25)/$O$26)</f>
        <v>-1.0873179114524258</v>
      </c>
    </row>
    <row r="6776" spans="1:12" x14ac:dyDescent="0.3">
      <c r="A6776">
        <v>749336</v>
      </c>
      <c r="B6776" s="2">
        <v>41816</v>
      </c>
      <c r="C6776" s="3">
        <v>0.37465277777777778</v>
      </c>
      <c r="D6776" t="s">
        <v>31</v>
      </c>
      <c r="E6776" t="s">
        <v>27</v>
      </c>
      <c r="F6776" t="s">
        <v>14</v>
      </c>
      <c r="G6776" t="s">
        <v>5</v>
      </c>
      <c r="H6776">
        <v>73876</v>
      </c>
      <c r="I6776">
        <f>IF(Table3_1[[#This Row],[Status]]="Hired",1,0)</f>
        <v>1</v>
      </c>
      <c r="J6776" t="b">
        <f>OR((Table3_1[[#This Row],[Offered Salary]]&lt;$O$27),(Table3_1[[#This Row],[Offered Salary]]&gt;$O$28))</f>
        <v>0</v>
      </c>
      <c r="K6776" t="str">
        <f>IF(Table3_1[[#This Row],[Offered Salary]]&lt;$O$27,"Low",IF(Table3_1[[#This Row],[Offered Salary]]&gt;$O$28,"High",""))</f>
        <v/>
      </c>
      <c r="L6776" s="6">
        <f>((Table3_1[[#This Row],[Offered Salary]]-$O$25)/$O$26)</f>
        <v>0.82811007774150247</v>
      </c>
    </row>
    <row r="6777" spans="1:12" x14ac:dyDescent="0.3">
      <c r="A6777">
        <v>782123</v>
      </c>
      <c r="B6777" s="2">
        <v>41816</v>
      </c>
      <c r="C6777" s="3">
        <v>0.37613425925925925</v>
      </c>
      <c r="D6777" t="s">
        <v>31</v>
      </c>
      <c r="E6777" t="s">
        <v>27</v>
      </c>
      <c r="F6777" t="s">
        <v>14</v>
      </c>
      <c r="G6777" t="s">
        <v>5</v>
      </c>
      <c r="H6777">
        <v>35416</v>
      </c>
      <c r="I6777">
        <f>IF(Table3_1[[#This Row],[Status]]="Hired",1,0)</f>
        <v>1</v>
      </c>
      <c r="J6777" t="b">
        <f>OR((Table3_1[[#This Row],[Offered Salary]]&lt;$O$27),(Table3_1[[#This Row],[Offered Salary]]&gt;$O$28))</f>
        <v>0</v>
      </c>
      <c r="K6777" t="str">
        <f>IF(Table3_1[[#This Row],[Offered Salary]]&lt;$O$27,"Low",IF(Table3_1[[#This Row],[Offered Salary]]&gt;$O$28,"High",""))</f>
        <v/>
      </c>
      <c r="L6777" s="6">
        <f>((Table3_1[[#This Row],[Offered Salary]]-$O$25)/$O$26)</f>
        <v>-0.50497040332830234</v>
      </c>
    </row>
    <row r="6778" spans="1:12" x14ac:dyDescent="0.3">
      <c r="A6778">
        <v>223060</v>
      </c>
      <c r="B6778" s="2">
        <v>41835</v>
      </c>
      <c r="C6778" s="3">
        <v>0.37939814814814815</v>
      </c>
      <c r="D6778" t="s">
        <v>31</v>
      </c>
      <c r="E6778" t="s">
        <v>27</v>
      </c>
      <c r="F6778" t="s">
        <v>20</v>
      </c>
      <c r="G6778" t="s">
        <v>4</v>
      </c>
      <c r="H6778">
        <v>41485</v>
      </c>
      <c r="I6778">
        <f>IF(Table3_1[[#This Row],[Status]]="Hired",1,0)</f>
        <v>1</v>
      </c>
      <c r="J6778" t="b">
        <f>OR((Table3_1[[#This Row],[Offered Salary]]&lt;$O$27),(Table3_1[[#This Row],[Offered Salary]]&gt;$O$28))</f>
        <v>0</v>
      </c>
      <c r="K6778" t="str">
        <f>IF(Table3_1[[#This Row],[Offered Salary]]&lt;$O$27,"Low",IF(Table3_1[[#This Row],[Offered Salary]]&gt;$O$28,"High",""))</f>
        <v/>
      </c>
      <c r="L6778" s="6">
        <f>((Table3_1[[#This Row],[Offered Salary]]-$O$25)/$O$26)</f>
        <v>-0.29460988747773953</v>
      </c>
    </row>
    <row r="6779" spans="1:12" x14ac:dyDescent="0.3">
      <c r="A6779">
        <v>255061</v>
      </c>
      <c r="B6779" s="2">
        <v>41850</v>
      </c>
      <c r="C6779" s="3">
        <v>0.78925925925925922</v>
      </c>
      <c r="D6779" t="s">
        <v>30</v>
      </c>
      <c r="E6779" t="s">
        <v>29</v>
      </c>
      <c r="F6779" t="s">
        <v>20</v>
      </c>
      <c r="G6779" t="s">
        <v>1</v>
      </c>
      <c r="H6779">
        <v>78912</v>
      </c>
      <c r="I6779">
        <f>IF(Table3_1[[#This Row],[Status]]="Hired",1,0)</f>
        <v>0</v>
      </c>
      <c r="J6779" t="b">
        <f>OR((Table3_1[[#This Row],[Offered Salary]]&lt;$O$27),(Table3_1[[#This Row],[Offered Salary]]&gt;$O$28))</f>
        <v>0</v>
      </c>
      <c r="K6779" t="str">
        <f>IF(Table3_1[[#This Row],[Offered Salary]]&lt;$O$27,"Low",IF(Table3_1[[#This Row],[Offered Salary]]&gt;$O$28,"High",""))</f>
        <v/>
      </c>
      <c r="L6779" s="6">
        <f>((Table3_1[[#This Row],[Offered Salary]]-$O$25)/$O$26)</f>
        <v>1.0026652858191816</v>
      </c>
    </row>
    <row r="6780" spans="1:12" x14ac:dyDescent="0.3">
      <c r="A6780">
        <v>792720</v>
      </c>
      <c r="B6780" s="2">
        <v>41846</v>
      </c>
      <c r="C6780" s="3">
        <v>9.9884259259259266E-3</v>
      </c>
      <c r="D6780" t="s">
        <v>31</v>
      </c>
      <c r="E6780" t="s">
        <v>27</v>
      </c>
      <c r="F6780" t="s">
        <v>20</v>
      </c>
      <c r="G6780" t="s">
        <v>1</v>
      </c>
      <c r="H6780">
        <v>31304</v>
      </c>
      <c r="I6780">
        <f>IF(Table3_1[[#This Row],[Status]]="Hired",1,0)</f>
        <v>1</v>
      </c>
      <c r="J6780" t="b">
        <f>OR((Table3_1[[#This Row],[Offered Salary]]&lt;$O$27),(Table3_1[[#This Row],[Offered Salary]]&gt;$O$28))</f>
        <v>0</v>
      </c>
      <c r="K6780" t="str">
        <f>IF(Table3_1[[#This Row],[Offered Salary]]&lt;$O$27,"Low",IF(Table3_1[[#This Row],[Offered Salary]]&gt;$O$28,"High",""))</f>
        <v/>
      </c>
      <c r="L6780" s="6">
        <f>((Table3_1[[#This Row],[Offered Salary]]-$O$25)/$O$26)</f>
        <v>-0.64749840484049781</v>
      </c>
    </row>
    <row r="6781" spans="1:12" x14ac:dyDescent="0.3">
      <c r="A6781">
        <v>857597</v>
      </c>
      <c r="B6781" s="2">
        <v>41846</v>
      </c>
      <c r="C6781" s="3">
        <v>1.0381944444444444E-2</v>
      </c>
      <c r="D6781" t="s">
        <v>31</v>
      </c>
      <c r="E6781" t="s">
        <v>29</v>
      </c>
      <c r="F6781" t="s">
        <v>20</v>
      </c>
      <c r="G6781" t="s">
        <v>1</v>
      </c>
      <c r="H6781">
        <v>86741</v>
      </c>
      <c r="I6781">
        <f>IF(Table3_1[[#This Row],[Status]]="Hired",1,0)</f>
        <v>1</v>
      </c>
      <c r="J6781" t="b">
        <f>OR((Table3_1[[#This Row],[Offered Salary]]&lt;$O$27),(Table3_1[[#This Row],[Offered Salary]]&gt;$O$28))</f>
        <v>0</v>
      </c>
      <c r="K6781" t="str">
        <f>IF(Table3_1[[#This Row],[Offered Salary]]&lt;$O$27,"Low",IF(Table3_1[[#This Row],[Offered Salary]]&gt;$O$28,"High",""))</f>
        <v/>
      </c>
      <c r="L6781" s="6">
        <f>((Table3_1[[#This Row],[Offered Salary]]-$O$25)/$O$26)</f>
        <v>1.2740300046516178</v>
      </c>
    </row>
    <row r="6782" spans="1:12" x14ac:dyDescent="0.3">
      <c r="A6782">
        <v>86704</v>
      </c>
      <c r="B6782" s="2">
        <v>41846</v>
      </c>
      <c r="C6782" s="3">
        <v>1.1759259259259259E-2</v>
      </c>
      <c r="D6782" t="s">
        <v>31</v>
      </c>
      <c r="E6782" t="s">
        <v>29</v>
      </c>
      <c r="F6782" t="s">
        <v>20</v>
      </c>
      <c r="G6782" t="s">
        <v>1</v>
      </c>
      <c r="H6782">
        <v>10814</v>
      </c>
      <c r="I6782">
        <f>IF(Table3_1[[#This Row],[Status]]="Hired",1,0)</f>
        <v>1</v>
      </c>
      <c r="J6782" t="b">
        <f>OR((Table3_1[[#This Row],[Offered Salary]]&lt;$O$27),(Table3_1[[#This Row],[Offered Salary]]&gt;$O$28))</f>
        <v>1</v>
      </c>
      <c r="K6782" t="str">
        <f>IF(Table3_1[[#This Row],[Offered Salary]]&lt;$O$27,"Low",IF(Table3_1[[#This Row],[Offered Salary]]&gt;$O$28,"High",""))</f>
        <v>Low</v>
      </c>
      <c r="L6782" s="6">
        <f>((Table3_1[[#This Row],[Offered Salary]]-$O$25)/$O$26)</f>
        <v>-1.3577121088737869</v>
      </c>
    </row>
    <row r="6783" spans="1:12" x14ac:dyDescent="0.3">
      <c r="A6783">
        <v>405687</v>
      </c>
      <c r="B6783" s="2">
        <v>41846</v>
      </c>
      <c r="C6783" s="3">
        <v>1.2997685185185185E-2</v>
      </c>
      <c r="D6783" t="s">
        <v>31</v>
      </c>
      <c r="E6783" t="s">
        <v>27</v>
      </c>
      <c r="F6783" t="s">
        <v>20</v>
      </c>
      <c r="G6783" t="s">
        <v>1</v>
      </c>
      <c r="H6783">
        <v>81410</v>
      </c>
      <c r="I6783">
        <f>IF(Table3_1[[#This Row],[Status]]="Hired",1,0)</f>
        <v>1</v>
      </c>
      <c r="J6783" t="b">
        <f>OR((Table3_1[[#This Row],[Offered Salary]]&lt;$O$27),(Table3_1[[#This Row],[Offered Salary]]&gt;$O$28))</f>
        <v>0</v>
      </c>
      <c r="K6783" t="str">
        <f>IF(Table3_1[[#This Row],[Offered Salary]]&lt;$O$27,"Low",IF(Table3_1[[#This Row],[Offered Salary]]&gt;$O$28,"High",""))</f>
        <v/>
      </c>
      <c r="L6783" s="6">
        <f>((Table3_1[[#This Row],[Offered Salary]]-$O$25)/$O$26)</f>
        <v>1.0892496602786816</v>
      </c>
    </row>
    <row r="6784" spans="1:12" x14ac:dyDescent="0.3">
      <c r="A6784">
        <v>693654</v>
      </c>
      <c r="B6784" s="2">
        <v>41851</v>
      </c>
      <c r="C6784" s="3">
        <v>0.752349537037037</v>
      </c>
      <c r="D6784" t="s">
        <v>31</v>
      </c>
      <c r="E6784" t="s">
        <v>27</v>
      </c>
      <c r="F6784" t="s">
        <v>20</v>
      </c>
      <c r="G6784" t="s">
        <v>1</v>
      </c>
      <c r="H6784">
        <v>74739</v>
      </c>
      <c r="I6784">
        <f>IF(Table3_1[[#This Row],[Status]]="Hired",1,0)</f>
        <v>1</v>
      </c>
      <c r="J6784" t="b">
        <f>OR((Table3_1[[#This Row],[Offered Salary]]&lt;$O$27),(Table3_1[[#This Row],[Offered Salary]]&gt;$O$28))</f>
        <v>0</v>
      </c>
      <c r="K6784" t="str">
        <f>IF(Table3_1[[#This Row],[Offered Salary]]&lt;$O$27,"Low",IF(Table3_1[[#This Row],[Offered Salary]]&gt;$O$28,"High",""))</f>
        <v/>
      </c>
      <c r="L6784" s="6">
        <f>((Table3_1[[#This Row],[Offered Salary]]-$O$25)/$O$26)</f>
        <v>0.85802293409000063</v>
      </c>
    </row>
    <row r="6785" spans="1:12" x14ac:dyDescent="0.3">
      <c r="A6785">
        <v>230826</v>
      </c>
      <c r="B6785" s="2">
        <v>41843</v>
      </c>
      <c r="C6785" s="3">
        <v>0.80376157407407411</v>
      </c>
      <c r="D6785" t="s">
        <v>31</v>
      </c>
      <c r="E6785" t="s">
        <v>27</v>
      </c>
      <c r="F6785" t="s">
        <v>18</v>
      </c>
      <c r="G6785" t="s">
        <v>2</v>
      </c>
      <c r="H6785">
        <v>53591</v>
      </c>
      <c r="I6785">
        <f>IF(Table3_1[[#This Row],[Status]]="Hired",1,0)</f>
        <v>1</v>
      </c>
      <c r="J6785" t="b">
        <f>OR((Table3_1[[#This Row],[Offered Salary]]&lt;$O$27),(Table3_1[[#This Row],[Offered Salary]]&gt;$O$28))</f>
        <v>0</v>
      </c>
      <c r="K6785" t="str">
        <f>IF(Table3_1[[#This Row],[Offered Salary]]&lt;$O$27,"Low",IF(Table3_1[[#This Row],[Offered Salary]]&gt;$O$28,"High",""))</f>
        <v/>
      </c>
      <c r="L6785" s="6">
        <f>((Table3_1[[#This Row],[Offered Salary]]-$O$25)/$O$26)</f>
        <v>0.12500197689644293</v>
      </c>
    </row>
    <row r="6786" spans="1:12" x14ac:dyDescent="0.3">
      <c r="A6786">
        <v>229281</v>
      </c>
      <c r="B6786" s="2">
        <v>41859</v>
      </c>
      <c r="C6786" s="3">
        <v>0.74068287037037039</v>
      </c>
      <c r="D6786" t="s">
        <v>31</v>
      </c>
      <c r="E6786" t="s">
        <v>27</v>
      </c>
      <c r="F6786" t="s">
        <v>12</v>
      </c>
      <c r="G6786" t="s">
        <v>4</v>
      </c>
      <c r="H6786">
        <v>10461</v>
      </c>
      <c r="I6786">
        <f>IF(Table3_1[[#This Row],[Status]]="Hired",1,0)</f>
        <v>1</v>
      </c>
      <c r="J6786" t="b">
        <f>OR((Table3_1[[#This Row],[Offered Salary]]&lt;$O$27),(Table3_1[[#This Row],[Offered Salary]]&gt;$O$28))</f>
        <v>1</v>
      </c>
      <c r="K6786" t="str">
        <f>IF(Table3_1[[#This Row],[Offered Salary]]&lt;$O$27,"Low",IF(Table3_1[[#This Row],[Offered Salary]]&gt;$O$28,"High",""))</f>
        <v>Low</v>
      </c>
      <c r="L6786" s="6">
        <f>((Table3_1[[#This Row],[Offered Salary]]-$O$25)/$O$26)</f>
        <v>-1.3699476109491286</v>
      </c>
    </row>
    <row r="6787" spans="1:12" x14ac:dyDescent="0.3">
      <c r="A6787">
        <v>971094</v>
      </c>
      <c r="B6787" s="2">
        <v>41859</v>
      </c>
      <c r="C6787" s="3">
        <v>0.74391203703703701</v>
      </c>
      <c r="D6787" t="s">
        <v>31</v>
      </c>
      <c r="E6787" t="s">
        <v>29</v>
      </c>
      <c r="F6787" t="s">
        <v>12</v>
      </c>
      <c r="G6787" t="s">
        <v>4</v>
      </c>
      <c r="H6787">
        <v>95713</v>
      </c>
      <c r="I6787">
        <f>IF(Table3_1[[#This Row],[Status]]="Hired",1,0)</f>
        <v>1</v>
      </c>
      <c r="J6787" t="b">
        <f>OR((Table3_1[[#This Row],[Offered Salary]]&lt;$O$27),(Table3_1[[#This Row],[Offered Salary]]&gt;$O$28))</f>
        <v>0</v>
      </c>
      <c r="K6787" t="str">
        <f>IF(Table3_1[[#This Row],[Offered Salary]]&lt;$O$27,"Low",IF(Table3_1[[#This Row],[Offered Salary]]&gt;$O$28,"High",""))</f>
        <v/>
      </c>
      <c r="L6787" s="6">
        <f>((Table3_1[[#This Row],[Offered Salary]]-$O$25)/$O$26)</f>
        <v>1.585012793943305</v>
      </c>
    </row>
    <row r="6788" spans="1:12" x14ac:dyDescent="0.3">
      <c r="A6788">
        <v>422942</v>
      </c>
      <c r="B6788" s="2">
        <v>41812</v>
      </c>
      <c r="C6788" s="3">
        <v>0.59370370370370373</v>
      </c>
      <c r="D6788" t="s">
        <v>31</v>
      </c>
      <c r="E6788" t="s">
        <v>27</v>
      </c>
      <c r="F6788" t="s">
        <v>17</v>
      </c>
      <c r="G6788" t="s">
        <v>4</v>
      </c>
      <c r="H6788">
        <v>57973</v>
      </c>
      <c r="I6788">
        <f>IF(Table3_1[[#This Row],[Status]]="Hired",1,0)</f>
        <v>1</v>
      </c>
      <c r="J6788" t="b">
        <f>OR((Table3_1[[#This Row],[Offered Salary]]&lt;$O$27),(Table3_1[[#This Row],[Offered Salary]]&gt;$O$28))</f>
        <v>0</v>
      </c>
      <c r="K6788" t="str">
        <f>IF(Table3_1[[#This Row],[Offered Salary]]&lt;$O$27,"Low",IF(Table3_1[[#This Row],[Offered Salary]]&gt;$O$28,"High",""))</f>
        <v/>
      </c>
      <c r="L6788" s="6">
        <f>((Table3_1[[#This Row],[Offered Salary]]-$O$25)/$O$26)</f>
        <v>0.27688857772972125</v>
      </c>
    </row>
    <row r="6789" spans="1:12" x14ac:dyDescent="0.3">
      <c r="A6789">
        <v>799388</v>
      </c>
      <c r="B6789" s="2">
        <v>41812</v>
      </c>
      <c r="C6789" s="3">
        <v>0.59454861111111112</v>
      </c>
      <c r="D6789" t="s">
        <v>31</v>
      </c>
      <c r="E6789" t="s">
        <v>27</v>
      </c>
      <c r="F6789" t="s">
        <v>17</v>
      </c>
      <c r="G6789" t="s">
        <v>4</v>
      </c>
      <c r="H6789">
        <v>89685</v>
      </c>
      <c r="I6789">
        <f>IF(Table3_1[[#This Row],[Status]]="Hired",1,0)</f>
        <v>1</v>
      </c>
      <c r="J6789" t="b">
        <f>OR((Table3_1[[#This Row],[Offered Salary]]&lt;$O$27),(Table3_1[[#This Row],[Offered Salary]]&gt;$O$28))</f>
        <v>0</v>
      </c>
      <c r="K6789" t="str">
        <f>IF(Table3_1[[#This Row],[Offered Salary]]&lt;$O$27,"Low",IF(Table3_1[[#This Row],[Offered Salary]]&gt;$O$28,"High",""))</f>
        <v/>
      </c>
      <c r="L6789" s="6">
        <f>((Table3_1[[#This Row],[Offered Salary]]-$O$25)/$O$26)</f>
        <v>1.3760733987303881</v>
      </c>
    </row>
    <row r="6790" spans="1:12" x14ac:dyDescent="0.3">
      <c r="A6790">
        <v>752774</v>
      </c>
      <c r="B6790" s="2">
        <v>41823</v>
      </c>
      <c r="C6790" s="3">
        <v>0.32187500000000002</v>
      </c>
      <c r="D6790" t="s">
        <v>31</v>
      </c>
      <c r="E6790" t="s">
        <v>27</v>
      </c>
      <c r="F6790" t="s">
        <v>17</v>
      </c>
      <c r="G6790" t="s">
        <v>4</v>
      </c>
      <c r="H6790">
        <v>46769</v>
      </c>
      <c r="I6790">
        <f>IF(Table3_1[[#This Row],[Status]]="Hired",1,0)</f>
        <v>1</v>
      </c>
      <c r="J6790" t="b">
        <f>OR((Table3_1[[#This Row],[Offered Salary]]&lt;$O$27),(Table3_1[[#This Row],[Offered Salary]]&gt;$O$28))</f>
        <v>0</v>
      </c>
      <c r="K6790" t="str">
        <f>IF(Table3_1[[#This Row],[Offered Salary]]&lt;$O$27,"Low",IF(Table3_1[[#This Row],[Offered Salary]]&gt;$O$28,"High",""))</f>
        <v/>
      </c>
      <c r="L6790" s="6">
        <f>((Table3_1[[#This Row],[Offered Salary]]-$O$25)/$O$26)</f>
        <v>-0.11145863261625098</v>
      </c>
    </row>
    <row r="6791" spans="1:12" x14ac:dyDescent="0.3">
      <c r="A6791">
        <v>155967</v>
      </c>
      <c r="B6791" s="2">
        <v>41823</v>
      </c>
      <c r="C6791" s="3">
        <v>0.32291666666666669</v>
      </c>
      <c r="D6791" t="s">
        <v>31</v>
      </c>
      <c r="E6791" t="s">
        <v>27</v>
      </c>
      <c r="F6791" t="s">
        <v>17</v>
      </c>
      <c r="G6791" t="s">
        <v>4</v>
      </c>
      <c r="H6791">
        <v>79213</v>
      </c>
      <c r="I6791">
        <f>IF(Table3_1[[#This Row],[Status]]="Hired",1,0)</f>
        <v>1</v>
      </c>
      <c r="J6791" t="b">
        <f>OR((Table3_1[[#This Row],[Offered Salary]]&lt;$O$27),(Table3_1[[#This Row],[Offered Salary]]&gt;$O$28))</f>
        <v>0</v>
      </c>
      <c r="K6791" t="str">
        <f>IF(Table3_1[[#This Row],[Offered Salary]]&lt;$O$27,"Low",IF(Table3_1[[#This Row],[Offered Salary]]&gt;$O$28,"High",""))</f>
        <v/>
      </c>
      <c r="L6791" s="6">
        <f>((Table3_1[[#This Row],[Offered Salary]]-$O$25)/$O$26)</f>
        <v>1.0130983909882405</v>
      </c>
    </row>
    <row r="6792" spans="1:12" x14ac:dyDescent="0.3">
      <c r="A6792">
        <v>692637</v>
      </c>
      <c r="B6792" s="2">
        <v>41871</v>
      </c>
      <c r="C6792" s="3">
        <v>0.50284722222222222</v>
      </c>
      <c r="D6792" t="s">
        <v>31</v>
      </c>
      <c r="E6792" t="s">
        <v>27</v>
      </c>
      <c r="F6792" t="s">
        <v>18</v>
      </c>
      <c r="G6792" t="s">
        <v>2</v>
      </c>
      <c r="H6792">
        <v>68826</v>
      </c>
      <c r="I6792">
        <f>IF(Table3_1[[#This Row],[Status]]="Hired",1,0)</f>
        <v>1</v>
      </c>
      <c r="J6792" t="b">
        <f>OR((Table3_1[[#This Row],[Offered Salary]]&lt;$O$27),(Table3_1[[#This Row],[Offered Salary]]&gt;$O$28))</f>
        <v>0</v>
      </c>
      <c r="K6792" t="str">
        <f>IF(Table3_1[[#This Row],[Offered Salary]]&lt;$O$27,"Low",IF(Table3_1[[#This Row],[Offered Salary]]&gt;$O$28,"High",""))</f>
        <v/>
      </c>
      <c r="L6792" s="6">
        <f>((Table3_1[[#This Row],[Offered Salary]]-$O$25)/$O$26)</f>
        <v>0.65306960895828581</v>
      </c>
    </row>
    <row r="6793" spans="1:12" x14ac:dyDescent="0.3">
      <c r="A6793">
        <v>893226</v>
      </c>
      <c r="B6793" s="2">
        <v>41871</v>
      </c>
      <c r="C6793" s="3">
        <v>0.50309027777777782</v>
      </c>
      <c r="D6793" t="s">
        <v>31</v>
      </c>
      <c r="E6793" t="s">
        <v>29</v>
      </c>
      <c r="F6793" t="s">
        <v>18</v>
      </c>
      <c r="G6793" t="s">
        <v>2</v>
      </c>
      <c r="H6793">
        <v>31205</v>
      </c>
      <c r="I6793">
        <f>IF(Table3_1[[#This Row],[Status]]="Hired",1,0)</f>
        <v>1</v>
      </c>
      <c r="J6793" t="b">
        <f>OR((Table3_1[[#This Row],[Offered Salary]]&lt;$O$27),(Table3_1[[#This Row],[Offered Salary]]&gt;$O$28))</f>
        <v>0</v>
      </c>
      <c r="K6793" t="str">
        <f>IF(Table3_1[[#This Row],[Offered Salary]]&lt;$O$27,"Low",IF(Table3_1[[#This Row],[Offered Salary]]&gt;$O$28,"High",""))</f>
        <v/>
      </c>
      <c r="L6793" s="6">
        <f>((Table3_1[[#This Row],[Offered Salary]]-$O$25)/$O$26)</f>
        <v>-0.65092989125822809</v>
      </c>
    </row>
    <row r="6794" spans="1:12" x14ac:dyDescent="0.3">
      <c r="A6794">
        <v>273820</v>
      </c>
      <c r="B6794" s="2">
        <v>41824</v>
      </c>
      <c r="C6794" s="3">
        <v>0.49674768518518519</v>
      </c>
      <c r="D6794" t="s">
        <v>31</v>
      </c>
      <c r="E6794" t="s">
        <v>27</v>
      </c>
      <c r="F6794" t="s">
        <v>20</v>
      </c>
      <c r="G6794" t="s">
        <v>2</v>
      </c>
      <c r="H6794">
        <v>76605</v>
      </c>
      <c r="I6794">
        <f>IF(Table3_1[[#This Row],[Status]]="Hired",1,0)</f>
        <v>1</v>
      </c>
      <c r="J6794" t="b">
        <f>OR((Table3_1[[#This Row],[Offered Salary]]&lt;$O$27),(Table3_1[[#This Row],[Offered Salary]]&gt;$O$28))</f>
        <v>0</v>
      </c>
      <c r="K6794" t="str">
        <f>IF(Table3_1[[#This Row],[Offered Salary]]&lt;$O$27,"Low",IF(Table3_1[[#This Row],[Offered Salary]]&gt;$O$28,"High",""))</f>
        <v/>
      </c>
      <c r="L6794" s="6">
        <f>((Table3_1[[#This Row],[Offered Salary]]-$O$25)/$O$26)</f>
        <v>0.92270125384237345</v>
      </c>
    </row>
    <row r="6795" spans="1:12" x14ac:dyDescent="0.3">
      <c r="A6795">
        <v>64301</v>
      </c>
      <c r="B6795" s="2">
        <v>41824</v>
      </c>
      <c r="C6795" s="3">
        <v>0.49886574074074075</v>
      </c>
      <c r="D6795" t="s">
        <v>31</v>
      </c>
      <c r="E6795" t="s">
        <v>27</v>
      </c>
      <c r="F6795" t="s">
        <v>20</v>
      </c>
      <c r="G6795" t="s">
        <v>2</v>
      </c>
      <c r="H6795">
        <v>38076</v>
      </c>
      <c r="I6795">
        <f>IF(Table3_1[[#This Row],[Status]]="Hired",1,0)</f>
        <v>1</v>
      </c>
      <c r="J6795" t="b">
        <f>OR((Table3_1[[#This Row],[Offered Salary]]&lt;$O$27),(Table3_1[[#This Row],[Offered Salary]]&gt;$O$28))</f>
        <v>0</v>
      </c>
      <c r="K6795" t="str">
        <f>IF(Table3_1[[#This Row],[Offered Salary]]&lt;$O$27,"Low",IF(Table3_1[[#This Row],[Offered Salary]]&gt;$O$28,"High",""))</f>
        <v/>
      </c>
      <c r="L6795" s="6">
        <f>((Table3_1[[#This Row],[Offered Salary]]-$O$25)/$O$26)</f>
        <v>-0.41277086927615253</v>
      </c>
    </row>
    <row r="6796" spans="1:12" x14ac:dyDescent="0.3">
      <c r="A6796">
        <v>760667</v>
      </c>
      <c r="B6796" s="2">
        <v>41824</v>
      </c>
      <c r="C6796" s="3">
        <v>0.5009837962962963</v>
      </c>
      <c r="D6796" t="s">
        <v>31</v>
      </c>
      <c r="E6796" t="s">
        <v>29</v>
      </c>
      <c r="F6796" t="s">
        <v>20</v>
      </c>
      <c r="G6796" t="s">
        <v>2</v>
      </c>
      <c r="H6796">
        <v>49134</v>
      </c>
      <c r="I6796">
        <f>IF(Table3_1[[#This Row],[Status]]="Hired",1,0)</f>
        <v>1</v>
      </c>
      <c r="J6796" t="b">
        <f>OR((Table3_1[[#This Row],[Offered Salary]]&lt;$O$27),(Table3_1[[#This Row],[Offered Salary]]&gt;$O$28))</f>
        <v>0</v>
      </c>
      <c r="K6796" t="str">
        <f>IF(Table3_1[[#This Row],[Offered Salary]]&lt;$O$27,"Low",IF(Table3_1[[#This Row],[Offered Salary]]&gt;$O$28,"High",""))</f>
        <v/>
      </c>
      <c r="L6796" s="6">
        <f>((Table3_1[[#This Row],[Offered Salary]]-$O$25)/$O$26)</f>
        <v>-2.9484234859358419E-2</v>
      </c>
    </row>
    <row r="6797" spans="1:12" x14ac:dyDescent="0.3">
      <c r="A6797">
        <v>574374</v>
      </c>
      <c r="B6797" s="2">
        <v>41830</v>
      </c>
      <c r="C6797" s="3">
        <v>0.66226851851851853</v>
      </c>
      <c r="D6797" t="s">
        <v>31</v>
      </c>
      <c r="E6797" t="s">
        <v>27</v>
      </c>
      <c r="F6797" t="s">
        <v>20</v>
      </c>
      <c r="G6797" t="s">
        <v>2</v>
      </c>
      <c r="H6797">
        <v>54711</v>
      </c>
      <c r="I6797">
        <f>IF(Table3_1[[#This Row],[Status]]="Hired",1,0)</f>
        <v>1</v>
      </c>
      <c r="J6797" t="b">
        <f>OR((Table3_1[[#This Row],[Offered Salary]]&lt;$O$27),(Table3_1[[#This Row],[Offered Salary]]&gt;$O$28))</f>
        <v>0</v>
      </c>
      <c r="K6797" t="str">
        <f>IF(Table3_1[[#This Row],[Offered Salary]]&lt;$O$27,"Low",IF(Table3_1[[#This Row],[Offered Salary]]&gt;$O$28,"High",""))</f>
        <v/>
      </c>
      <c r="L6797" s="6">
        <f>((Table3_1[[#This Row],[Offered Salary]]-$O$25)/$O$26)</f>
        <v>0.16382283333945336</v>
      </c>
    </row>
    <row r="6798" spans="1:12" x14ac:dyDescent="0.3">
      <c r="A6798">
        <v>634386</v>
      </c>
      <c r="B6798" s="2">
        <v>41852</v>
      </c>
      <c r="C6798" s="3">
        <v>0.60880787037037032</v>
      </c>
      <c r="D6798" t="s">
        <v>31</v>
      </c>
      <c r="E6798" t="s">
        <v>27</v>
      </c>
      <c r="F6798" t="s">
        <v>20</v>
      </c>
      <c r="G6798" t="s">
        <v>2</v>
      </c>
      <c r="H6798">
        <v>94007</v>
      </c>
      <c r="I6798">
        <f>IF(Table3_1[[#This Row],[Status]]="Hired",1,0)</f>
        <v>1</v>
      </c>
      <c r="J6798" t="b">
        <f>OR((Table3_1[[#This Row],[Offered Salary]]&lt;$O$27),(Table3_1[[#This Row],[Offered Salary]]&gt;$O$28))</f>
        <v>0</v>
      </c>
      <c r="K6798" t="str">
        <f>IF(Table3_1[[#This Row],[Offered Salary]]&lt;$O$27,"Low",IF(Table3_1[[#This Row],[Offered Salary]]&gt;$O$28,"High",""))</f>
        <v/>
      </c>
      <c r="L6798" s="6">
        <f>((Table3_1[[#This Row],[Offered Salary]]-$O$25)/$O$26)</f>
        <v>1.525880310825648</v>
      </c>
    </row>
    <row r="6799" spans="1:12" x14ac:dyDescent="0.3">
      <c r="A6799">
        <v>836089</v>
      </c>
      <c r="B6799" s="2">
        <v>41806</v>
      </c>
      <c r="C6799" s="3">
        <v>0.45035879629629627</v>
      </c>
      <c r="D6799" t="s">
        <v>31</v>
      </c>
      <c r="E6799" t="s">
        <v>27</v>
      </c>
      <c r="F6799" t="s">
        <v>12</v>
      </c>
      <c r="G6799" t="s">
        <v>6</v>
      </c>
      <c r="H6799">
        <v>27358</v>
      </c>
      <c r="I6799">
        <f>IF(Table3_1[[#This Row],[Status]]="Hired",1,0)</f>
        <v>1</v>
      </c>
      <c r="J6799" t="b">
        <f>OR((Table3_1[[#This Row],[Offered Salary]]&lt;$O$27),(Table3_1[[#This Row],[Offered Salary]]&gt;$O$28))</f>
        <v>0</v>
      </c>
      <c r="K6799" t="str">
        <f>IF(Table3_1[[#This Row],[Offered Salary]]&lt;$O$27,"Low",IF(Table3_1[[#This Row],[Offered Salary]]&gt;$O$28,"High",""))</f>
        <v/>
      </c>
      <c r="L6799" s="6">
        <f>((Table3_1[[#This Row],[Offered Salary]]-$O$25)/$O$26)</f>
        <v>-0.7842726008441756</v>
      </c>
    </row>
    <row r="6800" spans="1:12" x14ac:dyDescent="0.3">
      <c r="A6800">
        <v>873507</v>
      </c>
      <c r="B6800" s="2">
        <v>41814</v>
      </c>
      <c r="C6800" s="3">
        <v>0.67804398148148148</v>
      </c>
      <c r="D6800" t="s">
        <v>31</v>
      </c>
      <c r="E6800" t="s">
        <v>27</v>
      </c>
      <c r="F6800" t="s">
        <v>12</v>
      </c>
      <c r="G6800" t="s">
        <v>6</v>
      </c>
      <c r="H6800">
        <v>76732</v>
      </c>
      <c r="I6800">
        <f>IF(Table3_1[[#This Row],[Status]]="Hired",1,0)</f>
        <v>1</v>
      </c>
      <c r="J6800" t="b">
        <f>OR((Table3_1[[#This Row],[Offered Salary]]&lt;$O$27),(Table3_1[[#This Row],[Offered Salary]]&gt;$O$28))</f>
        <v>0</v>
      </c>
      <c r="K6800" t="str">
        <f>IF(Table3_1[[#This Row],[Offered Salary]]&lt;$O$27,"Low",IF(Table3_1[[#This Row],[Offered Salary]]&gt;$O$28,"High",""))</f>
        <v/>
      </c>
      <c r="L6800" s="6">
        <f>((Table3_1[[#This Row],[Offered Salary]]-$O$25)/$O$26)</f>
        <v>0.92710326167117907</v>
      </c>
    </row>
    <row r="6801" spans="1:12" x14ac:dyDescent="0.3">
      <c r="A6801">
        <v>949965</v>
      </c>
      <c r="B6801" s="2">
        <v>41814</v>
      </c>
      <c r="C6801" s="3">
        <v>0.6784606481481481</v>
      </c>
      <c r="D6801" t="s">
        <v>31</v>
      </c>
      <c r="E6801" t="s">
        <v>27</v>
      </c>
      <c r="F6801" t="s">
        <v>12</v>
      </c>
      <c r="G6801" t="s">
        <v>6</v>
      </c>
      <c r="H6801">
        <v>87388</v>
      </c>
      <c r="I6801">
        <f>IF(Table3_1[[#This Row],[Status]]="Hired",1,0)</f>
        <v>1</v>
      </c>
      <c r="J6801" t="b">
        <f>OR((Table3_1[[#This Row],[Offered Salary]]&lt;$O$27),(Table3_1[[#This Row],[Offered Salary]]&gt;$O$28))</f>
        <v>0</v>
      </c>
      <c r="K6801" t="str">
        <f>IF(Table3_1[[#This Row],[Offered Salary]]&lt;$O$27,"Low",IF(Table3_1[[#This Row],[Offered Salary]]&gt;$O$28,"High",""))</f>
        <v/>
      </c>
      <c r="L6801" s="6">
        <f>((Table3_1[[#This Row],[Offered Salary]]-$O$25)/$O$26)</f>
        <v>1.2964559815432497</v>
      </c>
    </row>
    <row r="6802" spans="1:12" x14ac:dyDescent="0.3">
      <c r="A6802">
        <v>248804</v>
      </c>
      <c r="B6802" s="2">
        <v>41818</v>
      </c>
      <c r="C6802" s="3">
        <v>0.4566898148148148</v>
      </c>
      <c r="D6802" t="s">
        <v>31</v>
      </c>
      <c r="E6802" t="s">
        <v>29</v>
      </c>
      <c r="F6802" t="s">
        <v>12</v>
      </c>
      <c r="G6802" t="s">
        <v>6</v>
      </c>
      <c r="H6802">
        <v>82436</v>
      </c>
      <c r="I6802">
        <f>IF(Table3_1[[#This Row],[Status]]="Hired",1,0)</f>
        <v>1</v>
      </c>
      <c r="J6802" t="b">
        <f>OR((Table3_1[[#This Row],[Offered Salary]]&lt;$O$27),(Table3_1[[#This Row],[Offered Salary]]&gt;$O$28))</f>
        <v>0</v>
      </c>
      <c r="K6802" t="str">
        <f>IF(Table3_1[[#This Row],[Offered Salary]]&lt;$O$27,"Low",IF(Table3_1[[#This Row],[Offered Salary]]&gt;$O$28,"High",""))</f>
        <v/>
      </c>
      <c r="L6802" s="6">
        <f>((Table3_1[[#This Row],[Offered Salary]]-$O$25)/$O$26)</f>
        <v>1.1248123376987964</v>
      </c>
    </row>
    <row r="6803" spans="1:12" x14ac:dyDescent="0.3">
      <c r="A6803">
        <v>374625</v>
      </c>
      <c r="B6803" s="2">
        <v>41831</v>
      </c>
      <c r="C6803" s="3">
        <v>0.28067129629629628</v>
      </c>
      <c r="D6803" t="s">
        <v>31</v>
      </c>
      <c r="E6803" t="s">
        <v>29</v>
      </c>
      <c r="F6803" t="s">
        <v>14</v>
      </c>
      <c r="G6803" t="s">
        <v>6</v>
      </c>
      <c r="H6803">
        <v>85440</v>
      </c>
      <c r="I6803">
        <f>IF(Table3_1[[#This Row],[Status]]="Hired",1,0)</f>
        <v>1</v>
      </c>
      <c r="J6803" t="b">
        <f>OR((Table3_1[[#This Row],[Offered Salary]]&lt;$O$27),(Table3_1[[#This Row],[Offered Salary]]&gt;$O$28))</f>
        <v>0</v>
      </c>
      <c r="K6803" t="str">
        <f>IF(Table3_1[[#This Row],[Offered Salary]]&lt;$O$27,"Low",IF(Table3_1[[#This Row],[Offered Salary]]&gt;$O$28,"High",""))</f>
        <v/>
      </c>
      <c r="L6803" s="6">
        <f>((Table3_1[[#This Row],[Offered Salary]]-$O$25)/$O$26)</f>
        <v>1.2289354205155851</v>
      </c>
    </row>
    <row r="6804" spans="1:12" x14ac:dyDescent="0.3">
      <c r="A6804">
        <v>254790</v>
      </c>
      <c r="B6804" s="2">
        <v>41831</v>
      </c>
      <c r="C6804" s="3">
        <v>0.28160879629629632</v>
      </c>
      <c r="D6804" t="s">
        <v>31</v>
      </c>
      <c r="E6804" t="s">
        <v>27</v>
      </c>
      <c r="F6804" t="s">
        <v>14</v>
      </c>
      <c r="G6804" t="s">
        <v>6</v>
      </c>
      <c r="H6804">
        <v>77581</v>
      </c>
      <c r="I6804">
        <f>IF(Table3_1[[#This Row],[Status]]="Hired",1,0)</f>
        <v>1</v>
      </c>
      <c r="J6804" t="b">
        <f>OR((Table3_1[[#This Row],[Offered Salary]]&lt;$O$27),(Table3_1[[#This Row],[Offered Salary]]&gt;$O$28))</f>
        <v>0</v>
      </c>
      <c r="K6804" t="str">
        <f>IF(Table3_1[[#This Row],[Offered Salary]]&lt;$O$27,"Low",IF(Table3_1[[#This Row],[Offered Salary]]&gt;$O$28,"High",""))</f>
        <v/>
      </c>
      <c r="L6804" s="6">
        <f>((Table3_1[[#This Row],[Offered Salary]]-$O$25)/$O$26)</f>
        <v>0.95653085731413967</v>
      </c>
    </row>
    <row r="6805" spans="1:12" x14ac:dyDescent="0.3">
      <c r="A6805">
        <v>892399</v>
      </c>
      <c r="B6805" s="2">
        <v>41847</v>
      </c>
      <c r="C6805" s="3">
        <v>0.84459490740740739</v>
      </c>
      <c r="D6805" t="s">
        <v>31</v>
      </c>
      <c r="E6805" t="s">
        <v>27</v>
      </c>
      <c r="F6805" t="s">
        <v>17</v>
      </c>
      <c r="G6805" t="s">
        <v>10</v>
      </c>
      <c r="H6805">
        <v>79480</v>
      </c>
      <c r="I6805">
        <f>IF(Table3_1[[#This Row],[Status]]="Hired",1,0)</f>
        <v>1</v>
      </c>
      <c r="J6805" t="b">
        <f>OR((Table3_1[[#This Row],[Offered Salary]]&lt;$O$27),(Table3_1[[#This Row],[Offered Salary]]&gt;$O$28))</f>
        <v>0</v>
      </c>
      <c r="K6805" t="str">
        <f>IF(Table3_1[[#This Row],[Offered Salary]]&lt;$O$27,"Low",IF(Table3_1[[#This Row],[Offered Salary]]&gt;$O$28,"High",""))</f>
        <v/>
      </c>
      <c r="L6805" s="6">
        <f>((Table3_1[[#This Row],[Offered Salary]]-$O$25)/$O$26)</f>
        <v>1.0223530058724226</v>
      </c>
    </row>
    <row r="6806" spans="1:12" x14ac:dyDescent="0.3">
      <c r="A6806">
        <v>327160</v>
      </c>
      <c r="B6806" s="2">
        <v>41858</v>
      </c>
      <c r="C6806" s="3">
        <v>0.4130787037037037</v>
      </c>
      <c r="D6806" t="s">
        <v>31</v>
      </c>
      <c r="E6806" t="s">
        <v>27</v>
      </c>
      <c r="F6806" t="s">
        <v>17</v>
      </c>
      <c r="G6806" t="s">
        <v>5</v>
      </c>
      <c r="H6806">
        <v>17191</v>
      </c>
      <c r="I6806">
        <f>IF(Table3_1[[#This Row],[Status]]="Hired",1,0)</f>
        <v>1</v>
      </c>
      <c r="J6806" t="b">
        <f>OR((Table3_1[[#This Row],[Offered Salary]]&lt;$O$27),(Table3_1[[#This Row],[Offered Salary]]&gt;$O$28))</f>
        <v>0</v>
      </c>
      <c r="K6806" t="str">
        <f>IF(Table3_1[[#This Row],[Offered Salary]]&lt;$O$27,"Low",IF(Table3_1[[#This Row],[Offered Salary]]&gt;$O$28,"High",""))</f>
        <v/>
      </c>
      <c r="L6806" s="6">
        <f>((Table3_1[[#This Row],[Offered Salary]]-$O$25)/$O$26)</f>
        <v>-1.1366758575013962</v>
      </c>
    </row>
    <row r="6807" spans="1:12" x14ac:dyDescent="0.3">
      <c r="A6807">
        <v>795809</v>
      </c>
      <c r="B6807" s="2">
        <v>41858</v>
      </c>
      <c r="C6807" s="3">
        <v>0.41468749999999999</v>
      </c>
      <c r="D6807" t="s">
        <v>30</v>
      </c>
      <c r="E6807" t="s">
        <v>27</v>
      </c>
      <c r="F6807" t="s">
        <v>17</v>
      </c>
      <c r="G6807" t="s">
        <v>5</v>
      </c>
      <c r="H6807">
        <v>45044</v>
      </c>
      <c r="I6807">
        <f>IF(Table3_1[[#This Row],[Status]]="Hired",1,0)</f>
        <v>0</v>
      </c>
      <c r="J6807" t="b">
        <f>OR((Table3_1[[#This Row],[Offered Salary]]&lt;$O$27),(Table3_1[[#This Row],[Offered Salary]]&gt;$O$28))</f>
        <v>0</v>
      </c>
      <c r="K6807" t="str">
        <f>IF(Table3_1[[#This Row],[Offered Salary]]&lt;$O$27,"Low",IF(Table3_1[[#This Row],[Offered Salary]]&gt;$O$28,"High",""))</f>
        <v/>
      </c>
      <c r="L6807" s="6">
        <f>((Table3_1[[#This Row],[Offered Salary]]-$O$25)/$O$26)</f>
        <v>-0.17124968383428046</v>
      </c>
    </row>
    <row r="6808" spans="1:12" x14ac:dyDescent="0.3">
      <c r="A6808">
        <v>287756</v>
      </c>
      <c r="B6808" s="2">
        <v>41846</v>
      </c>
      <c r="C6808" s="3">
        <v>0.47840277777777779</v>
      </c>
      <c r="D6808" t="s">
        <v>30</v>
      </c>
      <c r="E6808" t="s">
        <v>27</v>
      </c>
      <c r="F6808" t="s">
        <v>15</v>
      </c>
      <c r="G6808" t="s">
        <v>1</v>
      </c>
      <c r="H6808">
        <v>84336</v>
      </c>
      <c r="I6808">
        <f>IF(Table3_1[[#This Row],[Status]]="Hired",1,0)</f>
        <v>0</v>
      </c>
      <c r="J6808" t="b">
        <f>OR((Table3_1[[#This Row],[Offered Salary]]&lt;$O$27),(Table3_1[[#This Row],[Offered Salary]]&gt;$O$28))</f>
        <v>0</v>
      </c>
      <c r="K6808" t="str">
        <f>IF(Table3_1[[#This Row],[Offered Salary]]&lt;$O$27,"Low",IF(Table3_1[[#This Row],[Offered Salary]]&gt;$O$28,"High",""))</f>
        <v/>
      </c>
      <c r="L6808" s="6">
        <f>((Table3_1[[#This Row],[Offered Salary]]-$O$25)/$O$26)</f>
        <v>1.1906691477360463</v>
      </c>
    </row>
    <row r="6809" spans="1:12" x14ac:dyDescent="0.3">
      <c r="A6809">
        <v>288459</v>
      </c>
      <c r="B6809" s="2">
        <v>41846</v>
      </c>
      <c r="C6809" s="3">
        <v>0.47927083333333331</v>
      </c>
      <c r="D6809" t="s">
        <v>31</v>
      </c>
      <c r="E6809" t="s">
        <v>29</v>
      </c>
      <c r="F6809" t="s">
        <v>15</v>
      </c>
      <c r="G6809" t="s">
        <v>1</v>
      </c>
      <c r="H6809">
        <v>54521</v>
      </c>
      <c r="I6809">
        <f>IF(Table3_1[[#This Row],[Status]]="Hired",1,0)</f>
        <v>1</v>
      </c>
      <c r="J6809" t="b">
        <f>OR((Table3_1[[#This Row],[Offered Salary]]&lt;$O$27),(Table3_1[[#This Row],[Offered Salary]]&gt;$O$28))</f>
        <v>0</v>
      </c>
      <c r="K6809" t="str">
        <f>IF(Table3_1[[#This Row],[Offered Salary]]&lt;$O$27,"Low",IF(Table3_1[[#This Row],[Offered Salary]]&gt;$O$28,"High",""))</f>
        <v/>
      </c>
      <c r="L6809" s="6">
        <f>((Table3_1[[#This Row],[Offered Salary]]-$O$25)/$O$26)</f>
        <v>0.15723715233572838</v>
      </c>
    </row>
    <row r="6810" spans="1:12" x14ac:dyDescent="0.3">
      <c r="A6810">
        <v>893314</v>
      </c>
      <c r="B6810" s="2">
        <v>41877</v>
      </c>
      <c r="C6810" s="3">
        <v>0.67162037037037037</v>
      </c>
      <c r="D6810" t="s">
        <v>31</v>
      </c>
      <c r="E6810" t="s">
        <v>27</v>
      </c>
      <c r="F6810" t="s">
        <v>17</v>
      </c>
      <c r="G6810" t="s">
        <v>2</v>
      </c>
      <c r="H6810">
        <v>18647</v>
      </c>
      <c r="I6810">
        <f>IF(Table3_1[[#This Row],[Status]]="Hired",1,0)</f>
        <v>1</v>
      </c>
      <c r="J6810" t="b">
        <f>OR((Table3_1[[#This Row],[Offered Salary]]&lt;$O$27),(Table3_1[[#This Row],[Offered Salary]]&gt;$O$28))</f>
        <v>0</v>
      </c>
      <c r="K6810" t="str">
        <f>IF(Table3_1[[#This Row],[Offered Salary]]&lt;$O$27,"Low",IF(Table3_1[[#This Row],[Offered Salary]]&gt;$O$28,"High",""))</f>
        <v/>
      </c>
      <c r="L6810" s="6">
        <f>((Table3_1[[#This Row],[Offered Salary]]-$O$25)/$O$26)</f>
        <v>-1.0862087441254826</v>
      </c>
    </row>
    <row r="6811" spans="1:12" x14ac:dyDescent="0.3">
      <c r="A6811">
        <v>620974</v>
      </c>
      <c r="B6811" s="2">
        <v>41877</v>
      </c>
      <c r="C6811" s="3">
        <v>0.67238425925925926</v>
      </c>
      <c r="D6811" t="s">
        <v>31</v>
      </c>
      <c r="E6811" t="s">
        <v>29</v>
      </c>
      <c r="F6811" t="s">
        <v>17</v>
      </c>
      <c r="G6811" t="s">
        <v>2</v>
      </c>
      <c r="H6811">
        <v>22684</v>
      </c>
      <c r="I6811">
        <f>IF(Table3_1[[#This Row],[Status]]="Hired",1,0)</f>
        <v>1</v>
      </c>
      <c r="J6811" t="b">
        <f>OR((Table3_1[[#This Row],[Offered Salary]]&lt;$O$27),(Table3_1[[#This Row],[Offered Salary]]&gt;$O$28))</f>
        <v>0</v>
      </c>
      <c r="K6811" t="str">
        <f>IF(Table3_1[[#This Row],[Offered Salary]]&lt;$O$27,"Low",IF(Table3_1[[#This Row],[Offered Salary]]&gt;$O$28,"High",""))</f>
        <v/>
      </c>
      <c r="L6811" s="6">
        <f>((Table3_1[[#This Row],[Offered Salary]]-$O$25)/$O$26)</f>
        <v>-0.94628035353581019</v>
      </c>
    </row>
    <row r="6812" spans="1:12" x14ac:dyDescent="0.3">
      <c r="A6812">
        <v>941893</v>
      </c>
      <c r="B6812" s="2">
        <v>41838</v>
      </c>
      <c r="C6812" s="3">
        <v>0.51428240740740738</v>
      </c>
      <c r="D6812" t="s">
        <v>30</v>
      </c>
      <c r="E6812" t="s">
        <v>27</v>
      </c>
      <c r="F6812" t="s">
        <v>16</v>
      </c>
      <c r="G6812" t="s">
        <v>10</v>
      </c>
      <c r="H6812">
        <v>29414</v>
      </c>
      <c r="I6812">
        <f>IF(Table3_1[[#This Row],[Status]]="Hired",1,0)</f>
        <v>0</v>
      </c>
      <c r="J6812" t="b">
        <f>OR((Table3_1[[#This Row],[Offered Salary]]&lt;$O$27),(Table3_1[[#This Row],[Offered Salary]]&gt;$O$28))</f>
        <v>0</v>
      </c>
      <c r="K6812" t="str">
        <f>IF(Table3_1[[#This Row],[Offered Salary]]&lt;$O$27,"Low",IF(Table3_1[[#This Row],[Offered Salary]]&gt;$O$28,"High",""))</f>
        <v/>
      </c>
      <c r="L6812" s="6">
        <f>((Table3_1[[#This Row],[Offered Salary]]-$O$25)/$O$26)</f>
        <v>-0.71300860008807787</v>
      </c>
    </row>
    <row r="6813" spans="1:12" x14ac:dyDescent="0.3">
      <c r="A6813">
        <v>129826</v>
      </c>
      <c r="B6813" s="2">
        <v>41850</v>
      </c>
      <c r="C6813" s="3">
        <v>0.81129629629629629</v>
      </c>
      <c r="D6813" t="s">
        <v>31</v>
      </c>
      <c r="E6813" t="s">
        <v>29</v>
      </c>
      <c r="F6813" t="s">
        <v>16</v>
      </c>
      <c r="G6813" t="s">
        <v>10</v>
      </c>
      <c r="H6813">
        <v>24304</v>
      </c>
      <c r="I6813">
        <f>IF(Table3_1[[#This Row],[Status]]="Hired",1,0)</f>
        <v>1</v>
      </c>
      <c r="J6813" t="b">
        <f>OR((Table3_1[[#This Row],[Offered Salary]]&lt;$O$27),(Table3_1[[#This Row],[Offered Salary]]&gt;$O$28))</f>
        <v>0</v>
      </c>
      <c r="K6813" t="str">
        <f>IF(Table3_1[[#This Row],[Offered Salary]]&lt;$O$27,"Low",IF(Table3_1[[#This Row],[Offered Salary]]&gt;$O$28,"High",""))</f>
        <v/>
      </c>
      <c r="L6813" s="6">
        <f>((Table3_1[[#This Row],[Offered Salary]]-$O$25)/$O$26)</f>
        <v>-0.89012875760931298</v>
      </c>
    </row>
    <row r="6814" spans="1:12" x14ac:dyDescent="0.3">
      <c r="A6814">
        <v>379629</v>
      </c>
      <c r="B6814" s="2">
        <v>41850</v>
      </c>
      <c r="C6814" s="3">
        <v>0.81155092592592593</v>
      </c>
      <c r="D6814" t="s">
        <v>30</v>
      </c>
      <c r="E6814" t="s">
        <v>27</v>
      </c>
      <c r="F6814" t="s">
        <v>16</v>
      </c>
      <c r="G6814" t="s">
        <v>10</v>
      </c>
      <c r="H6814">
        <v>97432</v>
      </c>
      <c r="I6814">
        <f>IF(Table3_1[[#This Row],[Status]]="Hired",1,0)</f>
        <v>0</v>
      </c>
      <c r="J6814" t="b">
        <f>OR((Table3_1[[#This Row],[Offered Salary]]&lt;$O$27),(Table3_1[[#This Row],[Offered Salary]]&gt;$O$28))</f>
        <v>0</v>
      </c>
      <c r="K6814" t="str">
        <f>IF(Table3_1[[#This Row],[Offered Salary]]&lt;$O$27,"Low",IF(Table3_1[[#This Row],[Offered Salary]]&gt;$O$28,"High",""))</f>
        <v/>
      </c>
      <c r="L6814" s="6">
        <f>((Table3_1[[#This Row],[Offered Salary]]-$O$25)/$O$26)</f>
        <v>1.6445958762875326</v>
      </c>
    </row>
    <row r="6815" spans="1:12" x14ac:dyDescent="0.3">
      <c r="A6815">
        <v>800131</v>
      </c>
      <c r="B6815" s="2">
        <v>41824</v>
      </c>
      <c r="C6815" s="3">
        <v>0.75087962962962962</v>
      </c>
      <c r="D6815" t="s">
        <v>31</v>
      </c>
      <c r="E6815" t="s">
        <v>29</v>
      </c>
      <c r="F6815" t="s">
        <v>20</v>
      </c>
      <c r="G6815" t="s">
        <v>4</v>
      </c>
      <c r="H6815">
        <v>23739</v>
      </c>
      <c r="I6815">
        <f>IF(Table3_1[[#This Row],[Status]]="Hired",1,0)</f>
        <v>1</v>
      </c>
      <c r="J6815" t="b">
        <f>OR((Table3_1[[#This Row],[Offered Salary]]&lt;$O$27),(Table3_1[[#This Row],[Offered Salary]]&gt;$O$28))</f>
        <v>0</v>
      </c>
      <c r="K6815" t="str">
        <f>IF(Table3_1[[#This Row],[Offered Salary]]&lt;$O$27,"Low",IF(Table3_1[[#This Row],[Offered Salary]]&gt;$O$28,"High",""))</f>
        <v/>
      </c>
      <c r="L6815" s="6">
        <f>((Table3_1[[#This Row],[Offered Salary]]-$O$25)/$O$26)</f>
        <v>-0.90971249322565306</v>
      </c>
    </row>
    <row r="6816" spans="1:12" x14ac:dyDescent="0.3">
      <c r="A6816">
        <v>677760</v>
      </c>
      <c r="B6816" s="2">
        <v>41824</v>
      </c>
      <c r="C6816" s="3">
        <v>0.75054398148148149</v>
      </c>
      <c r="D6816" t="s">
        <v>31</v>
      </c>
      <c r="E6816" t="s">
        <v>29</v>
      </c>
      <c r="F6816" t="s">
        <v>20</v>
      </c>
      <c r="G6816" t="s">
        <v>4</v>
      </c>
      <c r="H6816">
        <v>38600</v>
      </c>
      <c r="I6816">
        <f>IF(Table3_1[[#This Row],[Status]]="Hired",1,0)</f>
        <v>1</v>
      </c>
      <c r="J6816" t="b">
        <f>OR((Table3_1[[#This Row],[Offered Salary]]&lt;$O$27),(Table3_1[[#This Row],[Offered Salary]]&gt;$O$28))</f>
        <v>0</v>
      </c>
      <c r="K6816" t="str">
        <f>IF(Table3_1[[#This Row],[Offered Salary]]&lt;$O$27,"Low",IF(Table3_1[[#This Row],[Offered Salary]]&gt;$O$28,"High",""))</f>
        <v/>
      </c>
      <c r="L6816" s="6">
        <f>((Table3_1[[#This Row],[Offered Salary]]-$O$25)/$O$26)</f>
        <v>-0.39460825429745833</v>
      </c>
    </row>
    <row r="6817" spans="1:12" x14ac:dyDescent="0.3">
      <c r="A6817">
        <v>545345</v>
      </c>
      <c r="B6817" s="2">
        <v>41816</v>
      </c>
      <c r="C6817" s="3">
        <v>0.73619212962962965</v>
      </c>
      <c r="D6817" t="s">
        <v>31</v>
      </c>
      <c r="E6817" t="s">
        <v>27</v>
      </c>
      <c r="F6817" t="s">
        <v>19</v>
      </c>
      <c r="G6817" t="s">
        <v>6</v>
      </c>
      <c r="H6817">
        <v>88457</v>
      </c>
      <c r="I6817">
        <f>IF(Table3_1[[#This Row],[Status]]="Hired",1,0)</f>
        <v>1</v>
      </c>
      <c r="J6817" t="b">
        <f>OR((Table3_1[[#This Row],[Offered Salary]]&lt;$O$27),(Table3_1[[#This Row],[Offered Salary]]&gt;$O$28))</f>
        <v>0</v>
      </c>
      <c r="K6817" t="str">
        <f>IF(Table3_1[[#This Row],[Offered Salary]]&lt;$O$27,"Low",IF(Table3_1[[#This Row],[Offered Salary]]&gt;$O$28,"High",""))</f>
        <v/>
      </c>
      <c r="L6817" s="6">
        <f>((Table3_1[[#This Row],[Offered Salary]]-$O$25)/$O$26)</f>
        <v>1.3335091025589445</v>
      </c>
    </row>
    <row r="6818" spans="1:12" x14ac:dyDescent="0.3">
      <c r="A6818">
        <v>154197</v>
      </c>
      <c r="B6818" s="2">
        <v>41816</v>
      </c>
      <c r="C6818" s="3">
        <v>0.73890046296296297</v>
      </c>
      <c r="D6818" t="s">
        <v>31</v>
      </c>
      <c r="E6818" t="s">
        <v>29</v>
      </c>
      <c r="F6818" t="s">
        <v>19</v>
      </c>
      <c r="G6818" t="s">
        <v>6</v>
      </c>
      <c r="H6818">
        <v>56819</v>
      </c>
      <c r="I6818">
        <f>IF(Table3_1[[#This Row],[Status]]="Hired",1,0)</f>
        <v>1</v>
      </c>
      <c r="J6818" t="b">
        <f>OR((Table3_1[[#This Row],[Offered Salary]]&lt;$O$27),(Table3_1[[#This Row],[Offered Salary]]&gt;$O$28))</f>
        <v>0</v>
      </c>
      <c r="K6818" t="str">
        <f>IF(Table3_1[[#This Row],[Offered Salary]]&lt;$O$27,"Low",IF(Table3_1[[#This Row],[Offered Salary]]&gt;$O$28,"High",""))</f>
        <v/>
      </c>
      <c r="L6818" s="6">
        <f>((Table3_1[[#This Row],[Offered Salary]]-$O$25)/$O$26)</f>
        <v>0.23688923100183371</v>
      </c>
    </row>
    <row r="6819" spans="1:12" x14ac:dyDescent="0.3">
      <c r="A6819">
        <v>153170</v>
      </c>
      <c r="B6819" s="2">
        <v>41822</v>
      </c>
      <c r="C6819" s="3">
        <v>0.46847222222222223</v>
      </c>
      <c r="D6819" t="s">
        <v>31</v>
      </c>
      <c r="E6819" t="s">
        <v>27</v>
      </c>
      <c r="F6819" t="s">
        <v>19</v>
      </c>
      <c r="G6819" t="s">
        <v>6</v>
      </c>
      <c r="H6819">
        <v>79081</v>
      </c>
      <c r="I6819">
        <f>IF(Table3_1[[#This Row],[Status]]="Hired",1,0)</f>
        <v>1</v>
      </c>
      <c r="J6819" t="b">
        <f>OR((Table3_1[[#This Row],[Offered Salary]]&lt;$O$27),(Table3_1[[#This Row],[Offered Salary]]&gt;$O$28))</f>
        <v>0</v>
      </c>
      <c r="K6819" t="str">
        <f>IF(Table3_1[[#This Row],[Offered Salary]]&lt;$O$27,"Low",IF(Table3_1[[#This Row],[Offered Salary]]&gt;$O$28,"High",""))</f>
        <v/>
      </c>
      <c r="L6819" s="6">
        <f>((Table3_1[[#This Row],[Offered Salary]]-$O$25)/$O$26)</f>
        <v>1.0085230757646</v>
      </c>
    </row>
    <row r="6820" spans="1:12" x14ac:dyDescent="0.3">
      <c r="A6820">
        <v>462209</v>
      </c>
      <c r="B6820" s="2">
        <v>41838</v>
      </c>
      <c r="C6820" s="3">
        <v>0.30671296296296297</v>
      </c>
      <c r="D6820" t="s">
        <v>31</v>
      </c>
      <c r="E6820" t="s">
        <v>29</v>
      </c>
      <c r="F6820" t="s">
        <v>19</v>
      </c>
      <c r="G6820" t="s">
        <v>6</v>
      </c>
      <c r="H6820">
        <v>81726</v>
      </c>
      <c r="I6820">
        <f>IF(Table3_1[[#This Row],[Status]]="Hired",1,0)</f>
        <v>1</v>
      </c>
      <c r="J6820" t="b">
        <f>OR((Table3_1[[#This Row],[Offered Salary]]&lt;$O$27),(Table3_1[[#This Row],[Offered Salary]]&gt;$O$28))</f>
        <v>0</v>
      </c>
      <c r="K6820" t="str">
        <f>IF(Table3_1[[#This Row],[Offered Salary]]&lt;$O$27,"Low",IF(Table3_1[[#This Row],[Offered Salary]]&gt;$O$28,"High",""))</f>
        <v/>
      </c>
      <c r="L6820" s="6">
        <f>((Table3_1[[#This Row],[Offered Salary]]-$O$25)/$O$26)</f>
        <v>1.1002026876322453</v>
      </c>
    </row>
    <row r="6821" spans="1:12" x14ac:dyDescent="0.3">
      <c r="A6821">
        <v>359954</v>
      </c>
      <c r="B6821" s="2">
        <v>41838</v>
      </c>
      <c r="C6821" s="3">
        <v>0.30711805555555555</v>
      </c>
      <c r="D6821" t="s">
        <v>31</v>
      </c>
      <c r="E6821" t="s">
        <v>29</v>
      </c>
      <c r="F6821" t="s">
        <v>19</v>
      </c>
      <c r="G6821" t="s">
        <v>6</v>
      </c>
      <c r="H6821">
        <v>3947</v>
      </c>
      <c r="I6821">
        <f>IF(Table3_1[[#This Row],[Status]]="Hired",1,0)</f>
        <v>1</v>
      </c>
      <c r="J6821" t="b">
        <f>OR((Table3_1[[#This Row],[Offered Salary]]&lt;$O$27),(Table3_1[[#This Row],[Offered Salary]]&gt;$O$28))</f>
        <v>1</v>
      </c>
      <c r="K6821" t="str">
        <f>IF(Table3_1[[#This Row],[Offered Salary]]&lt;$O$27,"Low",IF(Table3_1[[#This Row],[Offered Salary]]&gt;$O$28,"High",""))</f>
        <v>Low</v>
      </c>
      <c r="L6821" s="6">
        <f>((Table3_1[[#This Row],[Offered Salary]]-$O$25)/$O$26)</f>
        <v>-1.5957324849399945</v>
      </c>
    </row>
    <row r="6822" spans="1:12" x14ac:dyDescent="0.3">
      <c r="A6822">
        <v>18808</v>
      </c>
      <c r="B6822" s="2">
        <v>41838</v>
      </c>
      <c r="C6822" s="3">
        <v>0.30759259259259258</v>
      </c>
      <c r="D6822" t="s">
        <v>31</v>
      </c>
      <c r="E6822" t="s">
        <v>27</v>
      </c>
      <c r="F6822" t="s">
        <v>19</v>
      </c>
      <c r="G6822" t="s">
        <v>6</v>
      </c>
      <c r="H6822">
        <v>46160</v>
      </c>
      <c r="I6822">
        <f>IF(Table3_1[[#This Row],[Status]]="Hired",1,0)</f>
        <v>1</v>
      </c>
      <c r="J6822" t="b">
        <f>OR((Table3_1[[#This Row],[Offered Salary]]&lt;$O$27),(Table3_1[[#This Row],[Offered Salary]]&gt;$O$28))</f>
        <v>0</v>
      </c>
      <c r="K6822" t="str">
        <f>IF(Table3_1[[#This Row],[Offered Salary]]&lt;$O$27,"Low",IF(Table3_1[[#This Row],[Offered Salary]]&gt;$O$28,"High",""))</f>
        <v/>
      </c>
      <c r="L6822" s="6">
        <f>((Table3_1[[#This Row],[Offered Salary]]-$O$25)/$O$26)</f>
        <v>-0.13256747330713792</v>
      </c>
    </row>
    <row r="6823" spans="1:12" x14ac:dyDescent="0.3">
      <c r="A6823">
        <v>103305</v>
      </c>
      <c r="B6823" s="2">
        <v>41838</v>
      </c>
      <c r="C6823" s="3">
        <v>0.30962962962962964</v>
      </c>
      <c r="D6823" t="s">
        <v>31</v>
      </c>
      <c r="E6823" t="s">
        <v>27</v>
      </c>
      <c r="F6823" t="s">
        <v>19</v>
      </c>
      <c r="G6823" t="s">
        <v>6</v>
      </c>
      <c r="H6823">
        <v>95960</v>
      </c>
      <c r="I6823">
        <f>IF(Table3_1[[#This Row],[Status]]="Hired",1,0)</f>
        <v>1</v>
      </c>
      <c r="J6823" t="b">
        <f>OR((Table3_1[[#This Row],[Offered Salary]]&lt;$O$27),(Table3_1[[#This Row],[Offered Salary]]&gt;$O$28))</f>
        <v>0</v>
      </c>
      <c r="K6823" t="str">
        <f>IF(Table3_1[[#This Row],[Offered Salary]]&lt;$O$27,"Low",IF(Table3_1[[#This Row],[Offered Salary]]&gt;$O$28,"High",""))</f>
        <v/>
      </c>
      <c r="L6823" s="6">
        <f>((Table3_1[[#This Row],[Offered Salary]]-$O$25)/$O$26)</f>
        <v>1.5935741792481475</v>
      </c>
    </row>
    <row r="6824" spans="1:12" x14ac:dyDescent="0.3">
      <c r="A6824">
        <v>573332</v>
      </c>
      <c r="B6824" s="2">
        <v>41839</v>
      </c>
      <c r="C6824" s="3">
        <v>0.58334490740740741</v>
      </c>
      <c r="D6824" t="s">
        <v>31</v>
      </c>
      <c r="E6824" t="s">
        <v>27</v>
      </c>
      <c r="F6824" t="s">
        <v>19</v>
      </c>
      <c r="G6824" t="s">
        <v>6</v>
      </c>
      <c r="H6824">
        <v>46109</v>
      </c>
      <c r="I6824">
        <f>IF(Table3_1[[#This Row],[Status]]="Hired",1,0)</f>
        <v>1</v>
      </c>
      <c r="J6824" t="b">
        <f>OR((Table3_1[[#This Row],[Offered Salary]]&lt;$O$27),(Table3_1[[#This Row],[Offered Salary]]&gt;$O$28))</f>
        <v>0</v>
      </c>
      <c r="K6824" t="str">
        <f>IF(Table3_1[[#This Row],[Offered Salary]]&lt;$O$27,"Low",IF(Table3_1[[#This Row],[Offered Salary]]&gt;$O$28,"High",""))</f>
        <v/>
      </c>
      <c r="L6824" s="6">
        <f>((Table3_1[[#This Row],[Offered Salary]]-$O$25)/$O$26)</f>
        <v>-0.13433520873445357</v>
      </c>
    </row>
    <row r="6825" spans="1:12" x14ac:dyDescent="0.3">
      <c r="A6825">
        <v>874368</v>
      </c>
      <c r="B6825" s="2">
        <v>41841</v>
      </c>
      <c r="C6825" s="3">
        <v>0.6525347222222222</v>
      </c>
      <c r="D6825" t="s">
        <v>31</v>
      </c>
      <c r="E6825" t="s">
        <v>27</v>
      </c>
      <c r="F6825" t="s">
        <v>19</v>
      </c>
      <c r="G6825" t="s">
        <v>4</v>
      </c>
      <c r="H6825">
        <v>300000</v>
      </c>
      <c r="I6825">
        <f>IF(Table3_1[[#This Row],[Status]]="Hired",1,0)</f>
        <v>1</v>
      </c>
      <c r="J6825" t="b">
        <f>OR((Table3_1[[#This Row],[Offered Salary]]&lt;$O$27),(Table3_1[[#This Row],[Offered Salary]]&gt;$O$28))</f>
        <v>1</v>
      </c>
      <c r="K6825" t="str">
        <f>IF(Table3_1[[#This Row],[Offered Salary]]&lt;$O$27,"Low",IF(Table3_1[[#This Row],[Offered Salary]]&gt;$O$28,"High",""))</f>
        <v>High</v>
      </c>
      <c r="L6825" s="6">
        <f>((Table3_1[[#This Row],[Offered Salary]]-$O$25)/$O$26)</f>
        <v>8.6659023476694426</v>
      </c>
    </row>
    <row r="6826" spans="1:12" x14ac:dyDescent="0.3">
      <c r="A6826">
        <v>709159</v>
      </c>
      <c r="B6826" s="2">
        <v>41860</v>
      </c>
      <c r="C6826" s="3">
        <v>0.1182175925925926</v>
      </c>
      <c r="D6826" t="s">
        <v>31</v>
      </c>
      <c r="E6826" t="s">
        <v>29</v>
      </c>
      <c r="F6826" t="s">
        <v>15</v>
      </c>
      <c r="G6826" t="s">
        <v>4</v>
      </c>
      <c r="H6826">
        <v>98589</v>
      </c>
      <c r="I6826">
        <f>IF(Table3_1[[#This Row],[Status]]="Hired",1,0)</f>
        <v>1</v>
      </c>
      <c r="J6826" t="b">
        <f>OR((Table3_1[[#This Row],[Offered Salary]]&lt;$O$27),(Table3_1[[#This Row],[Offered Salary]]&gt;$O$28))</f>
        <v>0</v>
      </c>
      <c r="K6826" t="str">
        <f>IF(Table3_1[[#This Row],[Offered Salary]]&lt;$O$27,"Low",IF(Table3_1[[#This Row],[Offered Salary]]&gt;$O$28,"High",""))</f>
        <v/>
      </c>
      <c r="L6826" s="6">
        <f>((Table3_1[[#This Row],[Offered Salary]]-$O$25)/$O$26)</f>
        <v>1.684699207452321</v>
      </c>
    </row>
    <row r="6827" spans="1:12" x14ac:dyDescent="0.3">
      <c r="A6827">
        <v>952623</v>
      </c>
      <c r="B6827" s="2">
        <v>41864</v>
      </c>
      <c r="C6827" s="3">
        <v>0.45571759259259259</v>
      </c>
      <c r="D6827" t="s">
        <v>31</v>
      </c>
      <c r="E6827" t="s">
        <v>27</v>
      </c>
      <c r="F6827" t="s">
        <v>15</v>
      </c>
      <c r="G6827" t="s">
        <v>4</v>
      </c>
      <c r="H6827">
        <v>72477</v>
      </c>
      <c r="I6827">
        <f>IF(Table3_1[[#This Row],[Status]]="Hired",1,0)</f>
        <v>1</v>
      </c>
      <c r="J6827" t="b">
        <f>OR((Table3_1[[#This Row],[Offered Salary]]&lt;$O$27),(Table3_1[[#This Row],[Offered Salary]]&gt;$O$28))</f>
        <v>0</v>
      </c>
      <c r="K6827" t="str">
        <f>IF(Table3_1[[#This Row],[Offered Salary]]&lt;$O$27,"Low",IF(Table3_1[[#This Row],[Offered Salary]]&gt;$O$28,"High",""))</f>
        <v/>
      </c>
      <c r="L6827" s="6">
        <f>((Table3_1[[#This Row],[Offered Salary]]-$O$25)/$O$26)</f>
        <v>0.77961866866670637</v>
      </c>
    </row>
    <row r="6828" spans="1:12" x14ac:dyDescent="0.3">
      <c r="A6828">
        <v>851730</v>
      </c>
      <c r="B6828" s="2">
        <v>41866</v>
      </c>
      <c r="C6828" s="3">
        <v>0.52598379629629632</v>
      </c>
      <c r="D6828" t="s">
        <v>31</v>
      </c>
      <c r="E6828" t="s">
        <v>27</v>
      </c>
      <c r="F6828" t="s">
        <v>15</v>
      </c>
      <c r="G6828" t="s">
        <v>4</v>
      </c>
      <c r="H6828">
        <v>14815</v>
      </c>
      <c r="I6828">
        <f>IF(Table3_1[[#This Row],[Status]]="Hired",1,0)</f>
        <v>1</v>
      </c>
      <c r="J6828" t="b">
        <f>OR((Table3_1[[#This Row],[Offered Salary]]&lt;$O$27),(Table3_1[[#This Row],[Offered Salary]]&gt;$O$28))</f>
        <v>0</v>
      </c>
      <c r="K6828" t="str">
        <f>IF(Table3_1[[#This Row],[Offered Salary]]&lt;$O$27,"Low",IF(Table3_1[[#This Row],[Offered Salary]]&gt;$O$28,"High",""))</f>
        <v/>
      </c>
      <c r="L6828" s="6">
        <f>((Table3_1[[#This Row],[Offered Salary]]-$O$25)/$O$26)</f>
        <v>-1.2190315315269256</v>
      </c>
    </row>
    <row r="6829" spans="1:12" x14ac:dyDescent="0.3">
      <c r="A6829">
        <v>412615</v>
      </c>
      <c r="B6829" s="2">
        <v>41866</v>
      </c>
      <c r="C6829" s="3">
        <v>0.52762731481481484</v>
      </c>
      <c r="D6829" t="s">
        <v>31</v>
      </c>
      <c r="E6829" t="s">
        <v>29</v>
      </c>
      <c r="F6829" t="s">
        <v>15</v>
      </c>
      <c r="G6829" t="s">
        <v>4</v>
      </c>
      <c r="H6829">
        <v>19732</v>
      </c>
      <c r="I6829">
        <f>IF(Table3_1[[#This Row],[Status]]="Hired",1,0)</f>
        <v>1</v>
      </c>
      <c r="J6829" t="b">
        <f>OR((Table3_1[[#This Row],[Offered Salary]]&lt;$O$27),(Table3_1[[#This Row],[Offered Salary]]&gt;$O$28))</f>
        <v>0</v>
      </c>
      <c r="K6829" t="str">
        <f>IF(Table3_1[[#This Row],[Offered Salary]]&lt;$O$27,"Low",IF(Table3_1[[#This Row],[Offered Salary]]&gt;$O$28,"High",""))</f>
        <v/>
      </c>
      <c r="L6829" s="6">
        <f>((Table3_1[[#This Row],[Offered Salary]]-$O$25)/$O$26)</f>
        <v>-1.0486010394463163</v>
      </c>
    </row>
    <row r="6830" spans="1:12" x14ac:dyDescent="0.3">
      <c r="A6830">
        <v>380221</v>
      </c>
      <c r="B6830" s="2">
        <v>41866</v>
      </c>
      <c r="C6830" s="3">
        <v>0.52912037037037041</v>
      </c>
      <c r="D6830" t="s">
        <v>31</v>
      </c>
      <c r="E6830" t="s">
        <v>29</v>
      </c>
      <c r="F6830" t="s">
        <v>15</v>
      </c>
      <c r="G6830" t="s">
        <v>4</v>
      </c>
      <c r="H6830">
        <v>76350</v>
      </c>
      <c r="I6830">
        <f>IF(Table3_1[[#This Row],[Status]]="Hired",1,0)</f>
        <v>1</v>
      </c>
      <c r="J6830" t="b">
        <f>OR((Table3_1[[#This Row],[Offered Salary]]&lt;$O$27),(Table3_1[[#This Row],[Offered Salary]]&gt;$O$28))</f>
        <v>0</v>
      </c>
      <c r="K6830" t="str">
        <f>IF(Table3_1[[#This Row],[Offered Salary]]&lt;$O$27,"Low",IF(Table3_1[[#This Row],[Offered Salary]]&gt;$O$28,"High",""))</f>
        <v/>
      </c>
      <c r="L6830" s="6">
        <f>((Table3_1[[#This Row],[Offered Salary]]-$O$25)/$O$26)</f>
        <v>0.91386257670579518</v>
      </c>
    </row>
    <row r="6831" spans="1:12" x14ac:dyDescent="0.3">
      <c r="A6831">
        <v>386930</v>
      </c>
      <c r="B6831" s="2">
        <v>41869</v>
      </c>
      <c r="C6831" s="3">
        <v>0.74993055555555554</v>
      </c>
      <c r="D6831" t="s">
        <v>31</v>
      </c>
      <c r="E6831" t="s">
        <v>29</v>
      </c>
      <c r="F6831" t="s">
        <v>15</v>
      </c>
      <c r="G6831" t="s">
        <v>4</v>
      </c>
      <c r="H6831">
        <v>28912</v>
      </c>
      <c r="I6831">
        <f>IF(Table3_1[[#This Row],[Status]]="Hired",1,0)</f>
        <v>1</v>
      </c>
      <c r="J6831" t="b">
        <f>OR((Table3_1[[#This Row],[Offered Salary]]&lt;$O$27),(Table3_1[[#This Row],[Offered Salary]]&gt;$O$28))</f>
        <v>0</v>
      </c>
      <c r="K6831" t="str">
        <f>IF(Table3_1[[#This Row],[Offered Salary]]&lt;$O$27,"Low",IF(Table3_1[[#This Row],[Offered Salary]]&gt;$O$28,"High",""))</f>
        <v/>
      </c>
      <c r="L6831" s="6">
        <f>((Table3_1[[#This Row],[Offered Salary]]-$O$25)/$O$26)</f>
        <v>-0.73040866252949865</v>
      </c>
    </row>
    <row r="6832" spans="1:12" x14ac:dyDescent="0.3">
      <c r="A6832">
        <v>112091</v>
      </c>
      <c r="B6832" s="2">
        <v>41870</v>
      </c>
      <c r="C6832" s="3">
        <v>0.67749999999999999</v>
      </c>
      <c r="D6832" t="s">
        <v>30</v>
      </c>
      <c r="E6832" t="s">
        <v>27</v>
      </c>
      <c r="F6832" t="s">
        <v>15</v>
      </c>
      <c r="G6832" t="s">
        <v>4</v>
      </c>
      <c r="H6832">
        <v>81226</v>
      </c>
      <c r="I6832">
        <f>IF(Table3_1[[#This Row],[Status]]="Hired",1,0)</f>
        <v>0</v>
      </c>
      <c r="J6832" t="b">
        <f>OR((Table3_1[[#This Row],[Offered Salary]]&lt;$O$27),(Table3_1[[#This Row],[Offered Salary]]&gt;$O$28))</f>
        <v>0</v>
      </c>
      <c r="K6832" t="str">
        <f>IF(Table3_1[[#This Row],[Offered Salary]]&lt;$O$27,"Low",IF(Table3_1[[#This Row],[Offered Salary]]&gt;$O$28,"High",""))</f>
        <v/>
      </c>
      <c r="L6832" s="6">
        <f>((Table3_1[[#This Row],[Offered Salary]]-$O$25)/$O$26)</f>
        <v>1.0828719481487585</v>
      </c>
    </row>
    <row r="6833" spans="1:12" x14ac:dyDescent="0.3">
      <c r="A6833">
        <v>718973</v>
      </c>
      <c r="B6833" s="2">
        <v>41878</v>
      </c>
      <c r="C6833" s="3">
        <v>0.64998842592592587</v>
      </c>
      <c r="D6833" t="s">
        <v>31</v>
      </c>
      <c r="E6833" t="s">
        <v>27</v>
      </c>
      <c r="F6833" t="s">
        <v>17</v>
      </c>
      <c r="G6833" t="s">
        <v>4</v>
      </c>
      <c r="H6833">
        <v>75131</v>
      </c>
      <c r="I6833">
        <f>IF(Table3_1[[#This Row],[Status]]="Hired",1,0)</f>
        <v>1</v>
      </c>
      <c r="J6833" t="b">
        <f>OR((Table3_1[[#This Row],[Offered Salary]]&lt;$O$27),(Table3_1[[#This Row],[Offered Salary]]&gt;$O$28))</f>
        <v>0</v>
      </c>
      <c r="K6833" t="str">
        <f>IF(Table3_1[[#This Row],[Offered Salary]]&lt;$O$27,"Low",IF(Table3_1[[#This Row],[Offered Salary]]&gt;$O$28,"High",""))</f>
        <v/>
      </c>
      <c r="L6833" s="6">
        <f>((Table3_1[[#This Row],[Offered Salary]]-$O$25)/$O$26)</f>
        <v>0.87161023384505432</v>
      </c>
    </row>
    <row r="6834" spans="1:12" x14ac:dyDescent="0.3">
      <c r="A6834">
        <v>396732</v>
      </c>
      <c r="B6834" s="2">
        <v>41878</v>
      </c>
      <c r="C6834" s="3">
        <v>0.65115740740740746</v>
      </c>
      <c r="D6834" t="s">
        <v>31</v>
      </c>
      <c r="E6834" t="s">
        <v>29</v>
      </c>
      <c r="F6834" t="s">
        <v>17</v>
      </c>
      <c r="G6834" t="s">
        <v>4</v>
      </c>
      <c r="H6834">
        <v>95417</v>
      </c>
      <c r="I6834">
        <f>IF(Table3_1[[#This Row],[Status]]="Hired",1,0)</f>
        <v>1</v>
      </c>
      <c r="J6834" t="b">
        <f>OR((Table3_1[[#This Row],[Offered Salary]]&lt;$O$27),(Table3_1[[#This Row],[Offered Salary]]&gt;$O$28))</f>
        <v>0</v>
      </c>
      <c r="K6834" t="str">
        <f>IF(Table3_1[[#This Row],[Offered Salary]]&lt;$O$27,"Low",IF(Table3_1[[#This Row],[Offered Salary]]&gt;$O$28,"High",""))</f>
        <v/>
      </c>
      <c r="L6834" s="6">
        <f>((Table3_1[[#This Row],[Offered Salary]]-$O$25)/$O$26)</f>
        <v>1.5747529961690809</v>
      </c>
    </row>
    <row r="6835" spans="1:12" x14ac:dyDescent="0.3">
      <c r="A6835">
        <v>199652</v>
      </c>
      <c r="B6835" s="2">
        <v>41878</v>
      </c>
      <c r="C6835" s="3">
        <v>0.65303240740740742</v>
      </c>
      <c r="D6835" t="s">
        <v>31</v>
      </c>
      <c r="E6835" t="s">
        <v>29</v>
      </c>
      <c r="F6835" t="s">
        <v>17</v>
      </c>
      <c r="G6835" t="s">
        <v>4</v>
      </c>
      <c r="H6835">
        <v>89453</v>
      </c>
      <c r="I6835">
        <f>IF(Table3_1[[#This Row],[Status]]="Hired",1,0)</f>
        <v>1</v>
      </c>
      <c r="J6835" t="b">
        <f>OR((Table3_1[[#This Row],[Offered Salary]]&lt;$O$27),(Table3_1[[#This Row],[Offered Salary]]&gt;$O$28))</f>
        <v>0</v>
      </c>
      <c r="K6835" t="str">
        <f>IF(Table3_1[[#This Row],[Offered Salary]]&lt;$O$27,"Low",IF(Table3_1[[#This Row],[Offered Salary]]&gt;$O$28,"High",""))</f>
        <v/>
      </c>
      <c r="L6835" s="6">
        <f>((Table3_1[[#This Row],[Offered Salary]]-$O$25)/$O$26)</f>
        <v>1.3680319356100503</v>
      </c>
    </row>
    <row r="6836" spans="1:12" x14ac:dyDescent="0.3">
      <c r="A6836">
        <v>17377</v>
      </c>
      <c r="B6836" s="2">
        <v>41881</v>
      </c>
      <c r="C6836" s="3">
        <v>0.55140046296296297</v>
      </c>
      <c r="D6836" t="s">
        <v>30</v>
      </c>
      <c r="E6836" t="s">
        <v>29</v>
      </c>
      <c r="F6836" t="s">
        <v>17</v>
      </c>
      <c r="G6836" t="s">
        <v>4</v>
      </c>
      <c r="H6836">
        <v>2682</v>
      </c>
      <c r="I6836">
        <f>IF(Table3_1[[#This Row],[Status]]="Hired",1,0)</f>
        <v>0</v>
      </c>
      <c r="J6836" t="b">
        <f>OR((Table3_1[[#This Row],[Offered Salary]]&lt;$O$27),(Table3_1[[#This Row],[Offered Salary]]&gt;$O$28))</f>
        <v>1</v>
      </c>
      <c r="K6836" t="str">
        <f>IF(Table3_1[[#This Row],[Offered Salary]]&lt;$O$27,"Low",IF(Table3_1[[#This Row],[Offered Salary]]&gt;$O$28,"High",""))</f>
        <v>Low</v>
      </c>
      <c r="L6836" s="6">
        <f>((Table3_1[[#This Row],[Offered Salary]]-$O$25)/$O$26)</f>
        <v>-1.6395792558332163</v>
      </c>
    </row>
    <row r="6837" spans="1:12" x14ac:dyDescent="0.3">
      <c r="A6837">
        <v>139435</v>
      </c>
      <c r="B6837" s="2">
        <v>41881</v>
      </c>
      <c r="C6837" s="3">
        <v>0.5537037037037037</v>
      </c>
      <c r="D6837" t="s">
        <v>31</v>
      </c>
      <c r="E6837" t="s">
        <v>29</v>
      </c>
      <c r="F6837" t="s">
        <v>17</v>
      </c>
      <c r="G6837" t="s">
        <v>4</v>
      </c>
      <c r="H6837">
        <v>96163</v>
      </c>
      <c r="I6837">
        <f>IF(Table3_1[[#This Row],[Status]]="Hired",1,0)</f>
        <v>1</v>
      </c>
      <c r="J6837" t="b">
        <f>OR((Table3_1[[#This Row],[Offered Salary]]&lt;$O$27),(Table3_1[[#This Row],[Offered Salary]]&gt;$O$28))</f>
        <v>0</v>
      </c>
      <c r="K6837" t="str">
        <f>IF(Table3_1[[#This Row],[Offered Salary]]&lt;$O$27,"Low",IF(Table3_1[[#This Row],[Offered Salary]]&gt;$O$28,"High",""))</f>
        <v/>
      </c>
      <c r="L6837" s="6">
        <f>((Table3_1[[#This Row],[Offered Salary]]-$O$25)/$O$26)</f>
        <v>1.6006104594784432</v>
      </c>
    </row>
    <row r="6838" spans="1:12" x14ac:dyDescent="0.3">
      <c r="A6838">
        <v>69669</v>
      </c>
      <c r="B6838" s="2">
        <v>41822</v>
      </c>
      <c r="C6838" s="3">
        <v>0.42304398148148148</v>
      </c>
      <c r="D6838" t="s">
        <v>31</v>
      </c>
      <c r="E6838" t="s">
        <v>29</v>
      </c>
      <c r="F6838" t="s">
        <v>20</v>
      </c>
      <c r="G6838" t="s">
        <v>5</v>
      </c>
      <c r="H6838">
        <v>43038</v>
      </c>
      <c r="I6838">
        <f>IF(Table3_1[[#This Row],[Status]]="Hired",1,0)</f>
        <v>1</v>
      </c>
      <c r="J6838" t="b">
        <f>OR((Table3_1[[#This Row],[Offered Salary]]&lt;$O$27),(Table3_1[[#This Row],[Offered Salary]]&gt;$O$28))</f>
        <v>0</v>
      </c>
      <c r="K6838" t="str">
        <f>IF(Table3_1[[#This Row],[Offered Salary]]&lt;$O$27,"Low",IF(Table3_1[[#This Row],[Offered Salary]]&gt;$O$28,"High",""))</f>
        <v/>
      </c>
      <c r="L6838" s="6">
        <f>((Table3_1[[#This Row],[Offered Salary]]-$O$25)/$O$26)</f>
        <v>-0.24078061064202949</v>
      </c>
    </row>
    <row r="6839" spans="1:12" x14ac:dyDescent="0.3">
      <c r="A6839">
        <v>695647</v>
      </c>
      <c r="B6839" s="2">
        <v>41822</v>
      </c>
      <c r="C6839" s="3">
        <v>0.42464120370370373</v>
      </c>
      <c r="D6839" t="s">
        <v>31</v>
      </c>
      <c r="E6839" t="s">
        <v>27</v>
      </c>
      <c r="F6839" t="s">
        <v>20</v>
      </c>
      <c r="G6839" t="s">
        <v>5</v>
      </c>
      <c r="H6839">
        <v>73636</v>
      </c>
      <c r="I6839">
        <f>IF(Table3_1[[#This Row],[Status]]="Hired",1,0)</f>
        <v>1</v>
      </c>
      <c r="J6839" t="b">
        <f>OR((Table3_1[[#This Row],[Offered Salary]]&lt;$O$27),(Table3_1[[#This Row],[Offered Salary]]&gt;$O$28))</f>
        <v>0</v>
      </c>
      <c r="K6839" t="str">
        <f>IF(Table3_1[[#This Row],[Offered Salary]]&lt;$O$27,"Low",IF(Table3_1[[#This Row],[Offered Salary]]&gt;$O$28,"High",""))</f>
        <v/>
      </c>
      <c r="L6839" s="6">
        <f>((Table3_1[[#This Row],[Offered Salary]]-$O$25)/$O$26)</f>
        <v>0.81979132278942879</v>
      </c>
    </row>
    <row r="6840" spans="1:12" x14ac:dyDescent="0.3">
      <c r="A6840">
        <v>607894</v>
      </c>
      <c r="B6840" s="2">
        <v>41870</v>
      </c>
      <c r="C6840" s="3">
        <v>0.67821759259259262</v>
      </c>
      <c r="D6840" t="s">
        <v>31</v>
      </c>
      <c r="E6840" t="s">
        <v>29</v>
      </c>
      <c r="F6840" t="s">
        <v>12</v>
      </c>
      <c r="G6840" t="s">
        <v>4</v>
      </c>
      <c r="H6840">
        <v>81434</v>
      </c>
      <c r="I6840">
        <f>IF(Table3_1[[#This Row],[Status]]="Hired",1,0)</f>
        <v>1</v>
      </c>
      <c r="J6840" t="b">
        <f>OR((Table3_1[[#This Row],[Offered Salary]]&lt;$O$27),(Table3_1[[#This Row],[Offered Salary]]&gt;$O$28))</f>
        <v>0</v>
      </c>
      <c r="K6840" t="str">
        <f>IF(Table3_1[[#This Row],[Offered Salary]]&lt;$O$27,"Low",IF(Table3_1[[#This Row],[Offered Salary]]&gt;$O$28,"High",""))</f>
        <v/>
      </c>
      <c r="L6840" s="6">
        <f>((Table3_1[[#This Row],[Offered Salary]]-$O$25)/$O$26)</f>
        <v>1.0900815357738889</v>
      </c>
    </row>
    <row r="6841" spans="1:12" x14ac:dyDescent="0.3">
      <c r="A6841">
        <v>79156</v>
      </c>
      <c r="B6841" s="2">
        <v>41870</v>
      </c>
      <c r="C6841" s="3">
        <v>0.67969907407407404</v>
      </c>
      <c r="D6841" t="s">
        <v>30</v>
      </c>
      <c r="E6841" t="s">
        <v>29</v>
      </c>
      <c r="F6841" t="s">
        <v>12</v>
      </c>
      <c r="G6841" t="s">
        <v>4</v>
      </c>
      <c r="H6841">
        <v>66701</v>
      </c>
      <c r="I6841">
        <f>IF(Table3_1[[#This Row],[Status]]="Hired",1,0)</f>
        <v>0</v>
      </c>
      <c r="J6841" t="b">
        <f>OR((Table3_1[[#This Row],[Offered Salary]]&lt;$O$27),(Table3_1[[#This Row],[Offered Salary]]&gt;$O$28))</f>
        <v>0</v>
      </c>
      <c r="K6841" t="str">
        <f>IF(Table3_1[[#This Row],[Offered Salary]]&lt;$O$27,"Low",IF(Table3_1[[#This Row],[Offered Salary]]&gt;$O$28,"High",""))</f>
        <v/>
      </c>
      <c r="L6841" s="6">
        <f>((Table3_1[[#This Row],[Offered Salary]]-$O$25)/$O$26)</f>
        <v>0.57941396615346685</v>
      </c>
    </row>
    <row r="6842" spans="1:12" x14ac:dyDescent="0.3">
      <c r="A6842">
        <v>154851</v>
      </c>
      <c r="B6842" s="2">
        <v>41848</v>
      </c>
      <c r="C6842" s="3">
        <v>0.32724537037037038</v>
      </c>
      <c r="D6842" t="s">
        <v>31</v>
      </c>
      <c r="E6842" t="s">
        <v>29</v>
      </c>
      <c r="F6842" t="s">
        <v>17</v>
      </c>
      <c r="G6842" t="s">
        <v>10</v>
      </c>
      <c r="H6842">
        <v>40678</v>
      </c>
      <c r="I6842">
        <f>IF(Table3_1[[#This Row],[Status]]="Hired",1,0)</f>
        <v>1</v>
      </c>
      <c r="J6842" t="b">
        <f>OR((Table3_1[[#This Row],[Offered Salary]]&lt;$O$27),(Table3_1[[#This Row],[Offered Salary]]&gt;$O$28))</f>
        <v>0</v>
      </c>
      <c r="K6842" t="str">
        <f>IF(Table3_1[[#This Row],[Offered Salary]]&lt;$O$27,"Low",IF(Table3_1[[#This Row],[Offered Salary]]&gt;$O$28,"High",""))</f>
        <v/>
      </c>
      <c r="L6842" s="6">
        <f>((Table3_1[[#This Row],[Offered Salary]]-$O$25)/$O$26)</f>
        <v>-0.32258170100408723</v>
      </c>
    </row>
    <row r="6843" spans="1:12" x14ac:dyDescent="0.3">
      <c r="A6843">
        <v>145730</v>
      </c>
      <c r="B6843" s="2">
        <v>41828</v>
      </c>
      <c r="C6843" s="3">
        <v>0.8450347222222222</v>
      </c>
      <c r="D6843" t="s">
        <v>31</v>
      </c>
      <c r="E6843" t="s">
        <v>27</v>
      </c>
      <c r="F6843" t="s">
        <v>20</v>
      </c>
      <c r="G6843" t="s">
        <v>2</v>
      </c>
      <c r="H6843">
        <v>89905</v>
      </c>
      <c r="I6843">
        <f>IF(Table3_1[[#This Row],[Status]]="Hired",1,0)</f>
        <v>1</v>
      </c>
      <c r="J6843" t="b">
        <f>OR((Table3_1[[#This Row],[Offered Salary]]&lt;$O$27),(Table3_1[[#This Row],[Offered Salary]]&gt;$O$28))</f>
        <v>0</v>
      </c>
      <c r="K6843" t="str">
        <f>IF(Table3_1[[#This Row],[Offered Salary]]&lt;$O$27,"Low",IF(Table3_1[[#This Row],[Offered Salary]]&gt;$O$28,"High",""))</f>
        <v/>
      </c>
      <c r="L6843" s="6">
        <f>((Table3_1[[#This Row],[Offered Salary]]-$O$25)/$O$26)</f>
        <v>1.3836989241031223</v>
      </c>
    </row>
    <row r="6844" spans="1:12" x14ac:dyDescent="0.3">
      <c r="A6844">
        <v>543349</v>
      </c>
      <c r="B6844" s="2">
        <v>41837</v>
      </c>
      <c r="C6844" s="3">
        <v>0.38880787037037035</v>
      </c>
      <c r="D6844" t="s">
        <v>31</v>
      </c>
      <c r="E6844" t="s">
        <v>29</v>
      </c>
      <c r="F6844" t="s">
        <v>17</v>
      </c>
      <c r="G6844" t="s">
        <v>2</v>
      </c>
      <c r="H6844">
        <v>82172</v>
      </c>
      <c r="I6844">
        <f>IF(Table3_1[[#This Row],[Status]]="Hired",1,0)</f>
        <v>1</v>
      </c>
      <c r="J6844" t="b">
        <f>OR((Table3_1[[#This Row],[Offered Salary]]&lt;$O$27),(Table3_1[[#This Row],[Offered Salary]]&gt;$O$28))</f>
        <v>0</v>
      </c>
      <c r="K6844" t="str">
        <f>IF(Table3_1[[#This Row],[Offered Salary]]&lt;$O$27,"Low",IF(Table3_1[[#This Row],[Offered Salary]]&gt;$O$28,"High",""))</f>
        <v/>
      </c>
      <c r="L6844" s="6">
        <f>((Table3_1[[#This Row],[Offered Salary]]-$O$25)/$O$26)</f>
        <v>1.1156617072515154</v>
      </c>
    </row>
    <row r="6845" spans="1:12" x14ac:dyDescent="0.3">
      <c r="A6845">
        <v>542358</v>
      </c>
      <c r="B6845" s="2">
        <v>41824</v>
      </c>
      <c r="C6845" s="3">
        <v>0.73781249999999998</v>
      </c>
      <c r="D6845" t="s">
        <v>31</v>
      </c>
      <c r="E6845" t="s">
        <v>27</v>
      </c>
      <c r="F6845" t="s">
        <v>20</v>
      </c>
      <c r="G6845" t="s">
        <v>8</v>
      </c>
      <c r="H6845">
        <v>45675</v>
      </c>
      <c r="I6845">
        <f>IF(Table3_1[[#This Row],[Status]]="Hired",1,0)</f>
        <v>1</v>
      </c>
      <c r="J6845" t="b">
        <f>OR((Table3_1[[#This Row],[Offered Salary]]&lt;$O$27),(Table3_1[[#This Row],[Offered Salary]]&gt;$O$28))</f>
        <v>0</v>
      </c>
      <c r="K6845" t="str">
        <f>IF(Table3_1[[#This Row],[Offered Salary]]&lt;$O$27,"Low",IF(Table3_1[[#This Row],[Offered Salary]]&gt;$O$28,"High",""))</f>
        <v/>
      </c>
      <c r="L6845" s="6">
        <f>((Table3_1[[#This Row],[Offered Salary]]-$O$25)/$O$26)</f>
        <v>-0.14937829060612012</v>
      </c>
    </row>
    <row r="6846" spans="1:12" x14ac:dyDescent="0.3">
      <c r="A6846">
        <v>972374</v>
      </c>
      <c r="B6846" s="2">
        <v>41859</v>
      </c>
      <c r="C6846" s="3">
        <v>0.66498842592592589</v>
      </c>
      <c r="D6846" t="s">
        <v>30</v>
      </c>
      <c r="E6846" t="s">
        <v>29</v>
      </c>
      <c r="F6846" t="s">
        <v>12</v>
      </c>
      <c r="G6846" t="s">
        <v>2</v>
      </c>
      <c r="H6846">
        <v>75856</v>
      </c>
      <c r="I6846">
        <f>IF(Table3_1[[#This Row],[Status]]="Hired",1,0)</f>
        <v>0</v>
      </c>
      <c r="J6846" t="b">
        <f>OR((Table3_1[[#This Row],[Offered Salary]]&lt;$O$27),(Table3_1[[#This Row],[Offered Salary]]&gt;$O$28))</f>
        <v>0</v>
      </c>
      <c r="K6846" t="str">
        <f>IF(Table3_1[[#This Row],[Offered Salary]]&lt;$O$27,"Low",IF(Table3_1[[#This Row],[Offered Salary]]&gt;$O$28,"High",""))</f>
        <v/>
      </c>
      <c r="L6846" s="6">
        <f>((Table3_1[[#This Row],[Offered Salary]]-$O$25)/$O$26)</f>
        <v>0.89673980609611015</v>
      </c>
    </row>
    <row r="6847" spans="1:12" x14ac:dyDescent="0.3">
      <c r="A6847">
        <v>104440</v>
      </c>
      <c r="B6847" s="2">
        <v>41859</v>
      </c>
      <c r="C6847" s="3">
        <v>0.66525462962962967</v>
      </c>
      <c r="D6847" t="s">
        <v>31</v>
      </c>
      <c r="E6847" t="s">
        <v>29</v>
      </c>
      <c r="F6847" t="s">
        <v>12</v>
      </c>
      <c r="G6847" t="s">
        <v>2</v>
      </c>
      <c r="H6847">
        <v>47378</v>
      </c>
      <c r="I6847">
        <f>IF(Table3_1[[#This Row],[Status]]="Hired",1,0)</f>
        <v>1</v>
      </c>
      <c r="J6847" t="b">
        <f>OR((Table3_1[[#This Row],[Offered Salary]]&lt;$O$27),(Table3_1[[#This Row],[Offered Salary]]&gt;$O$28))</f>
        <v>0</v>
      </c>
      <c r="K6847" t="str">
        <f>IF(Table3_1[[#This Row],[Offered Salary]]&lt;$O$27,"Low",IF(Table3_1[[#This Row],[Offered Salary]]&gt;$O$28,"High",""))</f>
        <v/>
      </c>
      <c r="L6847" s="6">
        <f>((Table3_1[[#This Row],[Offered Salary]]-$O$25)/$O$26)</f>
        <v>-9.0349791925364062E-2</v>
      </c>
    </row>
    <row r="6848" spans="1:12" x14ac:dyDescent="0.3">
      <c r="A6848">
        <v>966122</v>
      </c>
      <c r="B6848" s="2">
        <v>41878</v>
      </c>
      <c r="C6848" s="3">
        <v>8.0532407407407414E-2</v>
      </c>
      <c r="D6848" t="s">
        <v>31</v>
      </c>
      <c r="E6848" t="s">
        <v>27</v>
      </c>
      <c r="F6848" t="s">
        <v>12</v>
      </c>
      <c r="G6848" t="s">
        <v>2</v>
      </c>
      <c r="H6848">
        <v>27917</v>
      </c>
      <c r="I6848">
        <f>IF(Table3_1[[#This Row],[Status]]="Hired",1,0)</f>
        <v>1</v>
      </c>
      <c r="J6848" t="b">
        <f>OR((Table3_1[[#This Row],[Offered Salary]]&lt;$O$27),(Table3_1[[#This Row],[Offered Salary]]&gt;$O$28))</f>
        <v>0</v>
      </c>
      <c r="K6848" t="str">
        <f>IF(Table3_1[[#This Row],[Offered Salary]]&lt;$O$27,"Low",IF(Table3_1[[#This Row],[Offered Salary]]&gt;$O$28,"High",""))</f>
        <v/>
      </c>
      <c r="L6848" s="6">
        <f>((Table3_1[[#This Row],[Offered Salary]]-$O$25)/$O$26)</f>
        <v>-0.76489683410163734</v>
      </c>
    </row>
    <row r="6849" spans="1:12" x14ac:dyDescent="0.3">
      <c r="A6849">
        <v>390453</v>
      </c>
      <c r="B6849" s="2">
        <v>41878</v>
      </c>
      <c r="C6849" s="3">
        <v>8.082175925925926E-2</v>
      </c>
      <c r="D6849" t="s">
        <v>30</v>
      </c>
      <c r="E6849" t="s">
        <v>27</v>
      </c>
      <c r="F6849" t="s">
        <v>12</v>
      </c>
      <c r="G6849" t="s">
        <v>2</v>
      </c>
      <c r="H6849">
        <v>10994</v>
      </c>
      <c r="I6849">
        <f>IF(Table3_1[[#This Row],[Status]]="Hired",1,0)</f>
        <v>0</v>
      </c>
      <c r="J6849" t="b">
        <f>OR((Table3_1[[#This Row],[Offered Salary]]&lt;$O$27),(Table3_1[[#This Row],[Offered Salary]]&gt;$O$28))</f>
        <v>1</v>
      </c>
      <c r="K6849" t="str">
        <f>IF(Table3_1[[#This Row],[Offered Salary]]&lt;$O$27,"Low",IF(Table3_1[[#This Row],[Offered Salary]]&gt;$O$28,"High",""))</f>
        <v>Low</v>
      </c>
      <c r="L6849" s="6">
        <f>((Table3_1[[#This Row],[Offered Salary]]-$O$25)/$O$26)</f>
        <v>-1.3514730426597317</v>
      </c>
    </row>
    <row r="6850" spans="1:12" x14ac:dyDescent="0.3">
      <c r="A6850">
        <v>596580</v>
      </c>
      <c r="B6850" s="2">
        <v>41862</v>
      </c>
      <c r="C6850" s="3">
        <v>0.49641203703703701</v>
      </c>
      <c r="D6850" t="s">
        <v>31</v>
      </c>
      <c r="E6850" t="s">
        <v>27</v>
      </c>
      <c r="F6850" t="s">
        <v>17</v>
      </c>
      <c r="G6850" t="s">
        <v>7</v>
      </c>
      <c r="H6850">
        <v>51586</v>
      </c>
      <c r="I6850">
        <f>IF(Table3_1[[#This Row],[Status]]="Hired",1,0)</f>
        <v>1</v>
      </c>
      <c r="J6850" t="b">
        <f>OR((Table3_1[[#This Row],[Offered Salary]]&lt;$O$27),(Table3_1[[#This Row],[Offered Salary]]&gt;$O$28))</f>
        <v>0</v>
      </c>
      <c r="K6850" t="str">
        <f>IF(Table3_1[[#This Row],[Offered Salary]]&lt;$O$27,"Low",IF(Table3_1[[#This Row],[Offered Salary]]&gt;$O$28,"High",""))</f>
        <v/>
      </c>
      <c r="L6850" s="6">
        <f>((Table3_1[[#This Row],[Offered Salary]]-$O$25)/$O$26)</f>
        <v>5.5505711567660855E-2</v>
      </c>
    </row>
    <row r="6851" spans="1:12" x14ac:dyDescent="0.3">
      <c r="A6851">
        <v>381547</v>
      </c>
      <c r="B6851" s="2">
        <v>41866</v>
      </c>
      <c r="C6851" s="3">
        <v>0.4609375</v>
      </c>
      <c r="D6851" t="s">
        <v>30</v>
      </c>
      <c r="E6851" t="s">
        <v>27</v>
      </c>
      <c r="F6851" t="s">
        <v>17</v>
      </c>
      <c r="G6851" t="s">
        <v>7</v>
      </c>
      <c r="H6851">
        <v>85671</v>
      </c>
      <c r="I6851">
        <f>IF(Table3_1[[#This Row],[Status]]="Hired",1,0)</f>
        <v>0</v>
      </c>
      <c r="J6851" t="b">
        <f>OR((Table3_1[[#This Row],[Offered Salary]]&lt;$O$27),(Table3_1[[#This Row],[Offered Salary]]&gt;$O$28))</f>
        <v>0</v>
      </c>
      <c r="K6851" t="str">
        <f>IF(Table3_1[[#This Row],[Offered Salary]]&lt;$O$27,"Low",IF(Table3_1[[#This Row],[Offered Salary]]&gt;$O$28,"High",""))</f>
        <v/>
      </c>
      <c r="L6851" s="6">
        <f>((Table3_1[[#This Row],[Offered Salary]]-$O$25)/$O$26)</f>
        <v>1.2369422221569562</v>
      </c>
    </row>
    <row r="6852" spans="1:12" x14ac:dyDescent="0.3">
      <c r="A6852">
        <v>300563</v>
      </c>
      <c r="B6852" s="2">
        <v>41878</v>
      </c>
      <c r="C6852" s="3">
        <v>0.36618055555555556</v>
      </c>
      <c r="D6852" t="s">
        <v>30</v>
      </c>
      <c r="E6852" t="s">
        <v>27</v>
      </c>
      <c r="F6852" t="s">
        <v>17</v>
      </c>
      <c r="G6852" t="s">
        <v>7</v>
      </c>
      <c r="H6852">
        <v>1519</v>
      </c>
      <c r="I6852">
        <f>IF(Table3_1[[#This Row],[Status]]="Hired",1,0)</f>
        <v>0</v>
      </c>
      <c r="J6852" t="b">
        <f>OR((Table3_1[[#This Row],[Offered Salary]]&lt;$O$27),(Table3_1[[#This Row],[Offered Salary]]&gt;$O$28))</f>
        <v>1</v>
      </c>
      <c r="K6852" t="str">
        <f>IF(Table3_1[[#This Row],[Offered Salary]]&lt;$O$27,"Low",IF(Table3_1[[#This Row],[Offered Salary]]&gt;$O$28,"High",""))</f>
        <v>Low</v>
      </c>
      <c r="L6852" s="6">
        <f>((Table3_1[[#This Row],[Offered Salary]]-$O$25)/$O$26)</f>
        <v>-1.6798905558718065</v>
      </c>
    </row>
    <row r="6853" spans="1:12" x14ac:dyDescent="0.3">
      <c r="A6853">
        <v>511259</v>
      </c>
      <c r="B6853" s="2">
        <v>41834</v>
      </c>
      <c r="C6853" s="3">
        <v>0.41939814814814813</v>
      </c>
      <c r="D6853" t="s">
        <v>31</v>
      </c>
      <c r="E6853" t="s">
        <v>29</v>
      </c>
      <c r="F6853" t="s">
        <v>17</v>
      </c>
      <c r="G6853" t="s">
        <v>2</v>
      </c>
      <c r="H6853">
        <v>83412</v>
      </c>
      <c r="I6853">
        <f>IF(Table3_1[[#This Row],[Status]]="Hired",1,0)</f>
        <v>1</v>
      </c>
      <c r="J6853" t="b">
        <f>OR((Table3_1[[#This Row],[Offered Salary]]&lt;$O$27),(Table3_1[[#This Row],[Offered Salary]]&gt;$O$28))</f>
        <v>0</v>
      </c>
      <c r="K6853" t="str">
        <f>IF(Table3_1[[#This Row],[Offered Salary]]&lt;$O$27,"Low",IF(Table3_1[[#This Row],[Offered Salary]]&gt;$O$28,"High",""))</f>
        <v/>
      </c>
      <c r="L6853" s="6">
        <f>((Table3_1[[#This Row],[Offered Salary]]-$O$25)/$O$26)</f>
        <v>1.1586419411705626</v>
      </c>
    </row>
    <row r="6854" spans="1:12" x14ac:dyDescent="0.3">
      <c r="A6854">
        <v>302714</v>
      </c>
      <c r="B6854" s="2">
        <v>41855</v>
      </c>
      <c r="C6854" s="3">
        <v>0.52930555555555558</v>
      </c>
      <c r="D6854" t="s">
        <v>31</v>
      </c>
      <c r="E6854" t="s">
        <v>27</v>
      </c>
      <c r="F6854" t="s">
        <v>20</v>
      </c>
      <c r="G6854" t="s">
        <v>2</v>
      </c>
      <c r="H6854">
        <v>12210</v>
      </c>
      <c r="I6854">
        <f>IF(Table3_1[[#This Row],[Status]]="Hired",1,0)</f>
        <v>1</v>
      </c>
      <c r="J6854" t="b">
        <f>OR((Table3_1[[#This Row],[Offered Salary]]&lt;$O$27),(Table3_1[[#This Row],[Offered Salary]]&gt;$O$28))</f>
        <v>1</v>
      </c>
      <c r="K6854" t="str">
        <f>IF(Table3_1[[#This Row],[Offered Salary]]&lt;$O$27,"Low",IF(Table3_1[[#This Row],[Offered Salary]]&gt;$O$28,"High",""))</f>
        <v>Low</v>
      </c>
      <c r="L6854" s="6">
        <f>((Table3_1[[#This Row],[Offered Salary]]-$O$25)/$O$26)</f>
        <v>-1.3093246842358917</v>
      </c>
    </row>
    <row r="6855" spans="1:12" x14ac:dyDescent="0.3">
      <c r="A6855">
        <v>583914</v>
      </c>
      <c r="B6855" s="2">
        <v>41824</v>
      </c>
      <c r="C6855" s="3">
        <v>0.60376157407407405</v>
      </c>
      <c r="D6855" t="s">
        <v>31</v>
      </c>
      <c r="E6855" t="s">
        <v>28</v>
      </c>
      <c r="F6855" t="s">
        <v>17</v>
      </c>
      <c r="G6855" t="s">
        <v>8</v>
      </c>
      <c r="H6855">
        <v>21224</v>
      </c>
      <c r="I6855">
        <f>IF(Table3_1[[#This Row],[Status]]="Hired",1,0)</f>
        <v>1</v>
      </c>
      <c r="J6855" t="b">
        <f>OR((Table3_1[[#This Row],[Offered Salary]]&lt;$O$27),(Table3_1[[#This Row],[Offered Salary]]&gt;$O$28))</f>
        <v>0</v>
      </c>
      <c r="K6855" t="str">
        <f>IF(Table3_1[[#This Row],[Offered Salary]]&lt;$O$27,"Low",IF(Table3_1[[#This Row],[Offered Salary]]&gt;$O$28,"High",""))</f>
        <v/>
      </c>
      <c r="L6855" s="6">
        <f>((Table3_1[[#This Row],[Offered Salary]]-$O$25)/$O$26)</f>
        <v>-0.99688611282759165</v>
      </c>
    </row>
    <row r="6856" spans="1:12" x14ac:dyDescent="0.3">
      <c r="A6856">
        <v>834330</v>
      </c>
      <c r="B6856" s="2">
        <v>41823</v>
      </c>
      <c r="C6856" s="3">
        <v>0.61215277777777777</v>
      </c>
      <c r="D6856" t="s">
        <v>31</v>
      </c>
      <c r="E6856" t="s">
        <v>29</v>
      </c>
      <c r="F6856" t="s">
        <v>17</v>
      </c>
      <c r="G6856" t="s">
        <v>4</v>
      </c>
      <c r="H6856">
        <v>93668</v>
      </c>
      <c r="I6856">
        <f>IF(Table3_1[[#This Row],[Status]]="Hired",1,0)</f>
        <v>1</v>
      </c>
      <c r="J6856" t="b">
        <f>OR((Table3_1[[#This Row],[Offered Salary]]&lt;$O$27),(Table3_1[[#This Row],[Offered Salary]]&gt;$O$28))</f>
        <v>0</v>
      </c>
      <c r="K6856" t="str">
        <f>IF(Table3_1[[#This Row],[Offered Salary]]&lt;$O$27,"Low",IF(Table3_1[[#This Row],[Offered Salary]]&gt;$O$28,"High",""))</f>
        <v/>
      </c>
      <c r="L6856" s="6">
        <f>((Table3_1[[#This Row],[Offered Salary]]-$O$25)/$O$26)</f>
        <v>1.5141300694558439</v>
      </c>
    </row>
    <row r="6857" spans="1:12" x14ac:dyDescent="0.3">
      <c r="A6857">
        <v>106513</v>
      </c>
      <c r="B6857" s="2">
        <v>41828</v>
      </c>
      <c r="C6857" s="3">
        <v>0.38809027777777777</v>
      </c>
      <c r="D6857" t="s">
        <v>31</v>
      </c>
      <c r="E6857" t="s">
        <v>27</v>
      </c>
      <c r="F6857" t="s">
        <v>17</v>
      </c>
      <c r="G6857" t="s">
        <v>4</v>
      </c>
      <c r="H6857">
        <v>41080</v>
      </c>
      <c r="I6857">
        <f>IF(Table3_1[[#This Row],[Status]]="Hired",1,0)</f>
        <v>1</v>
      </c>
      <c r="J6857" t="b">
        <f>OR((Table3_1[[#This Row],[Offered Salary]]&lt;$O$27),(Table3_1[[#This Row],[Offered Salary]]&gt;$O$28))</f>
        <v>0</v>
      </c>
      <c r="K6857" t="str">
        <f>IF(Table3_1[[#This Row],[Offered Salary]]&lt;$O$27,"Low",IF(Table3_1[[#This Row],[Offered Salary]]&gt;$O$28,"High",""))</f>
        <v/>
      </c>
      <c r="L6857" s="6">
        <f>((Table3_1[[#This Row],[Offered Salary]]-$O$25)/$O$26)</f>
        <v>-0.3086477864593638</v>
      </c>
    </row>
    <row r="6858" spans="1:12" x14ac:dyDescent="0.3">
      <c r="A6858">
        <v>658687</v>
      </c>
      <c r="B6858" s="2">
        <v>41840</v>
      </c>
      <c r="C6858" s="3">
        <v>0.6620138888888889</v>
      </c>
      <c r="D6858" t="s">
        <v>30</v>
      </c>
      <c r="E6858" t="s">
        <v>27</v>
      </c>
      <c r="F6858" t="s">
        <v>14</v>
      </c>
      <c r="G6858" t="s">
        <v>2</v>
      </c>
      <c r="H6858">
        <v>64109</v>
      </c>
      <c r="I6858">
        <f>IF(Table3_1[[#This Row],[Status]]="Hired",1,0)</f>
        <v>0</v>
      </c>
      <c r="J6858" t="b">
        <f>OR((Table3_1[[#This Row],[Offered Salary]]&lt;$O$27),(Table3_1[[#This Row],[Offered Salary]]&gt;$O$28))</f>
        <v>0</v>
      </c>
      <c r="K6858" t="str">
        <f>IF(Table3_1[[#This Row],[Offered Salary]]&lt;$O$27,"Low",IF(Table3_1[[#This Row],[Offered Salary]]&gt;$O$28,"High",""))</f>
        <v/>
      </c>
      <c r="L6858" s="6">
        <f>((Table3_1[[#This Row],[Offered Salary]]-$O$25)/$O$26)</f>
        <v>0.48957141267107129</v>
      </c>
    </row>
    <row r="6859" spans="1:12" x14ac:dyDescent="0.3">
      <c r="A6859">
        <v>391565</v>
      </c>
      <c r="B6859" s="2">
        <v>41840</v>
      </c>
      <c r="C6859" s="3">
        <v>0.61980324074074078</v>
      </c>
      <c r="D6859" t="s">
        <v>31</v>
      </c>
      <c r="E6859" t="s">
        <v>27</v>
      </c>
      <c r="F6859" t="s">
        <v>15</v>
      </c>
      <c r="G6859" t="s">
        <v>4</v>
      </c>
      <c r="H6859">
        <v>97633</v>
      </c>
      <c r="I6859">
        <f>IF(Table3_1[[#This Row],[Status]]="Hired",1,0)</f>
        <v>1</v>
      </c>
      <c r="J6859" t="b">
        <f>OR((Table3_1[[#This Row],[Offered Salary]]&lt;$O$27),(Table3_1[[#This Row],[Offered Salary]]&gt;$O$28))</f>
        <v>0</v>
      </c>
      <c r="K6859" t="str">
        <f>IF(Table3_1[[#This Row],[Offered Salary]]&lt;$O$27,"Low",IF(Table3_1[[#This Row],[Offered Salary]]&gt;$O$28,"High",""))</f>
        <v/>
      </c>
      <c r="L6859" s="6">
        <f>((Table3_1[[#This Row],[Offered Salary]]-$O$25)/$O$26)</f>
        <v>1.6515628335598944</v>
      </c>
    </row>
    <row r="6860" spans="1:12" x14ac:dyDescent="0.3">
      <c r="A6860">
        <v>367054</v>
      </c>
      <c r="B6860" s="2">
        <v>41840</v>
      </c>
      <c r="C6860" s="3">
        <v>0.62010416666666668</v>
      </c>
      <c r="D6860" t="s">
        <v>31</v>
      </c>
      <c r="E6860" t="s">
        <v>28</v>
      </c>
      <c r="F6860" t="s">
        <v>15</v>
      </c>
      <c r="G6860" t="s">
        <v>4</v>
      </c>
      <c r="H6860">
        <v>79412</v>
      </c>
      <c r="I6860">
        <f>IF(Table3_1[[#This Row],[Status]]="Hired",1,0)</f>
        <v>1</v>
      </c>
      <c r="J6860" t="b">
        <f>OR((Table3_1[[#This Row],[Offered Salary]]&lt;$O$27),(Table3_1[[#This Row],[Offered Salary]]&gt;$O$28))</f>
        <v>0</v>
      </c>
      <c r="K6860" t="str">
        <f>IF(Table3_1[[#This Row],[Offered Salary]]&lt;$O$27,"Low",IF(Table3_1[[#This Row],[Offered Salary]]&gt;$O$28,"High",""))</f>
        <v/>
      </c>
      <c r="L6860" s="6">
        <f>((Table3_1[[#This Row],[Offered Salary]]-$O$25)/$O$26)</f>
        <v>1.0199960253026683</v>
      </c>
    </row>
    <row r="6861" spans="1:12" x14ac:dyDescent="0.3">
      <c r="A6861">
        <v>778954</v>
      </c>
      <c r="B6861" s="2">
        <v>41850</v>
      </c>
      <c r="C6861" s="3">
        <v>0.65812499999999996</v>
      </c>
      <c r="D6861" t="s">
        <v>31</v>
      </c>
      <c r="E6861" t="s">
        <v>27</v>
      </c>
      <c r="F6861" t="s">
        <v>15</v>
      </c>
      <c r="G6861" t="s">
        <v>4</v>
      </c>
      <c r="H6861">
        <v>13296</v>
      </c>
      <c r="I6861">
        <f>IF(Table3_1[[#This Row],[Status]]="Hired",1,0)</f>
        <v>1</v>
      </c>
      <c r="J6861" t="b">
        <f>OR((Table3_1[[#This Row],[Offered Salary]]&lt;$O$27),(Table3_1[[#This Row],[Offered Salary]]&gt;$O$28))</f>
        <v>0</v>
      </c>
      <c r="K6861" t="str">
        <f>IF(Table3_1[[#This Row],[Offered Salary]]&lt;$O$27,"Low",IF(Table3_1[[#This Row],[Offered Salary]]&gt;$O$28,"High",""))</f>
        <v/>
      </c>
      <c r="L6861" s="6">
        <f>((Table3_1[[#This Row],[Offered Salary]]-$O$25)/$O$26)</f>
        <v>-1.2716823180777583</v>
      </c>
    </row>
    <row r="6862" spans="1:12" x14ac:dyDescent="0.3">
      <c r="A6862">
        <v>36783</v>
      </c>
      <c r="B6862" s="2">
        <v>41860</v>
      </c>
      <c r="C6862" s="3">
        <v>0.60700231481481481</v>
      </c>
      <c r="D6862" t="s">
        <v>31</v>
      </c>
      <c r="E6862" t="s">
        <v>27</v>
      </c>
      <c r="F6862" t="s">
        <v>15</v>
      </c>
      <c r="G6862" t="s">
        <v>4</v>
      </c>
      <c r="H6862">
        <v>87008</v>
      </c>
      <c r="I6862">
        <f>IF(Table3_1[[#This Row],[Status]]="Hired",1,0)</f>
        <v>1</v>
      </c>
      <c r="J6862" t="b">
        <f>OR((Table3_1[[#This Row],[Offered Salary]]&lt;$O$27),(Table3_1[[#This Row],[Offered Salary]]&gt;$O$28))</f>
        <v>0</v>
      </c>
      <c r="K6862" t="str">
        <f>IF(Table3_1[[#This Row],[Offered Salary]]&lt;$O$27,"Low",IF(Table3_1[[#This Row],[Offered Salary]]&gt;$O$28,"High",""))</f>
        <v/>
      </c>
      <c r="L6862" s="6">
        <f>((Table3_1[[#This Row],[Offered Salary]]-$O$25)/$O$26)</f>
        <v>1.2832846195357999</v>
      </c>
    </row>
    <row r="6863" spans="1:12" x14ac:dyDescent="0.3">
      <c r="A6863">
        <v>37220</v>
      </c>
      <c r="B6863" s="2">
        <v>41853</v>
      </c>
      <c r="C6863" s="3">
        <v>0.64527777777777773</v>
      </c>
      <c r="D6863" t="s">
        <v>31</v>
      </c>
      <c r="E6863" t="s">
        <v>27</v>
      </c>
      <c r="F6863" t="s">
        <v>19</v>
      </c>
      <c r="G6863" t="s">
        <v>10</v>
      </c>
      <c r="H6863">
        <v>62736</v>
      </c>
      <c r="I6863">
        <f>IF(Table3_1[[#This Row],[Status]]="Hired",1,0)</f>
        <v>1</v>
      </c>
      <c r="J6863" t="b">
        <f>OR((Table3_1[[#This Row],[Offered Salary]]&lt;$O$27),(Table3_1[[#This Row],[Offered Salary]]&gt;$O$28))</f>
        <v>0</v>
      </c>
      <c r="K6863" t="str">
        <f>IF(Table3_1[[#This Row],[Offered Salary]]&lt;$O$27,"Low",IF(Table3_1[[#This Row],[Offered Salary]]&gt;$O$28,"High",""))</f>
        <v/>
      </c>
      <c r="L6863" s="6">
        <f>((Table3_1[[#This Row],[Offered Salary]]-$O$25)/$O$26)</f>
        <v>0.44198120204941654</v>
      </c>
    </row>
    <row r="6864" spans="1:12" x14ac:dyDescent="0.3">
      <c r="A6864">
        <v>28774</v>
      </c>
      <c r="B6864" s="2">
        <v>41814</v>
      </c>
      <c r="C6864" s="3">
        <v>0.69341435185185185</v>
      </c>
      <c r="D6864" t="s">
        <v>31</v>
      </c>
      <c r="E6864" t="s">
        <v>27</v>
      </c>
      <c r="F6864" t="s">
        <v>13</v>
      </c>
      <c r="G6864" t="s">
        <v>10</v>
      </c>
      <c r="H6864">
        <v>34528</v>
      </c>
      <c r="I6864">
        <f>IF(Table3_1[[#This Row],[Status]]="Hired",1,0)</f>
        <v>1</v>
      </c>
      <c r="J6864" t="b">
        <f>OR((Table3_1[[#This Row],[Offered Salary]]&lt;$O$27),(Table3_1[[#This Row],[Offered Salary]]&gt;$O$28))</f>
        <v>0</v>
      </c>
      <c r="K6864" t="str">
        <f>IF(Table3_1[[#This Row],[Offered Salary]]&lt;$O$27,"Low",IF(Table3_1[[#This Row],[Offered Salary]]&gt;$O$28,"High",""))</f>
        <v/>
      </c>
      <c r="L6864" s="6">
        <f>((Table3_1[[#This Row],[Offered Salary]]-$O$25)/$O$26)</f>
        <v>-0.53574979665097489</v>
      </c>
    </row>
    <row r="6865" spans="1:12" x14ac:dyDescent="0.3">
      <c r="A6865">
        <v>975202</v>
      </c>
      <c r="B6865" s="2">
        <v>41814</v>
      </c>
      <c r="C6865" s="3">
        <v>0.69385416666666666</v>
      </c>
      <c r="D6865" t="s">
        <v>30</v>
      </c>
      <c r="E6865" t="s">
        <v>27</v>
      </c>
      <c r="F6865" t="s">
        <v>13</v>
      </c>
      <c r="G6865" t="s">
        <v>10</v>
      </c>
      <c r="H6865">
        <v>40026</v>
      </c>
      <c r="I6865">
        <f>IF(Table3_1[[#This Row],[Status]]="Hired",1,0)</f>
        <v>0</v>
      </c>
      <c r="J6865" t="b">
        <f>OR((Table3_1[[#This Row],[Offered Salary]]&lt;$O$27),(Table3_1[[#This Row],[Offered Salary]]&gt;$O$28))</f>
        <v>0</v>
      </c>
      <c r="K6865" t="str">
        <f>IF(Table3_1[[#This Row],[Offered Salary]]&lt;$O$27,"Low",IF(Table3_1[[#This Row],[Offered Salary]]&gt;$O$28,"High",""))</f>
        <v/>
      </c>
      <c r="L6865" s="6">
        <f>((Table3_1[[#This Row],[Offered Salary]]-$O$25)/$O$26)</f>
        <v>-0.34518098529055397</v>
      </c>
    </row>
    <row r="6866" spans="1:12" x14ac:dyDescent="0.3">
      <c r="A6866">
        <v>370183</v>
      </c>
      <c r="B6866" s="2">
        <v>41814</v>
      </c>
      <c r="C6866" s="3">
        <v>0.69472222222222224</v>
      </c>
      <c r="D6866" t="s">
        <v>31</v>
      </c>
      <c r="E6866" t="s">
        <v>27</v>
      </c>
      <c r="F6866" t="s">
        <v>13</v>
      </c>
      <c r="G6866" t="s">
        <v>10</v>
      </c>
      <c r="H6866">
        <v>10604</v>
      </c>
      <c r="I6866">
        <f>IF(Table3_1[[#This Row],[Status]]="Hired",1,0)</f>
        <v>1</v>
      </c>
      <c r="J6866" t="b">
        <f>OR((Table3_1[[#This Row],[Offered Salary]]&lt;$O$27),(Table3_1[[#This Row],[Offered Salary]]&gt;$O$28))</f>
        <v>1</v>
      </c>
      <c r="K6866" t="str">
        <f>IF(Table3_1[[#This Row],[Offered Salary]]&lt;$O$27,"Low",IF(Table3_1[[#This Row],[Offered Salary]]&gt;$O$28,"High",""))</f>
        <v>Low</v>
      </c>
      <c r="L6866" s="6">
        <f>((Table3_1[[#This Row],[Offered Salary]]-$O$25)/$O$26)</f>
        <v>-1.3649910194568513</v>
      </c>
    </row>
    <row r="6867" spans="1:12" x14ac:dyDescent="0.3">
      <c r="A6867">
        <v>844485</v>
      </c>
      <c r="B6867" s="2">
        <v>41815</v>
      </c>
      <c r="C6867" s="3">
        <v>0.7051736111111111</v>
      </c>
      <c r="D6867" t="s">
        <v>31</v>
      </c>
      <c r="E6867" t="s">
        <v>27</v>
      </c>
      <c r="F6867" t="s">
        <v>20</v>
      </c>
      <c r="G6867" t="s">
        <v>10</v>
      </c>
      <c r="H6867">
        <v>69692</v>
      </c>
      <c r="I6867">
        <f>IF(Table3_1[[#This Row],[Status]]="Hired",1,0)</f>
        <v>1</v>
      </c>
      <c r="J6867" t="b">
        <f>OR((Table3_1[[#This Row],[Offered Salary]]&lt;$O$27),(Table3_1[[#This Row],[Offered Salary]]&gt;$O$28))</f>
        <v>0</v>
      </c>
      <c r="K6867" t="str">
        <f>IF(Table3_1[[#This Row],[Offered Salary]]&lt;$O$27,"Low",IF(Table3_1[[#This Row],[Offered Salary]]&gt;$O$28,"High",""))</f>
        <v/>
      </c>
      <c r="L6867" s="6">
        <f>((Table3_1[[#This Row],[Offered Salary]]-$O$25)/$O$26)</f>
        <v>0.68308644974368493</v>
      </c>
    </row>
    <row r="6868" spans="1:12" x14ac:dyDescent="0.3">
      <c r="A6868">
        <v>901673</v>
      </c>
      <c r="B6868" s="2">
        <v>41852</v>
      </c>
      <c r="C6868" s="3">
        <v>0.2441898148148148</v>
      </c>
      <c r="D6868" t="s">
        <v>31</v>
      </c>
      <c r="E6868" t="s">
        <v>27</v>
      </c>
      <c r="F6868" t="s">
        <v>12</v>
      </c>
      <c r="G6868" t="s">
        <v>6</v>
      </c>
      <c r="H6868">
        <v>84727</v>
      </c>
      <c r="I6868">
        <f>IF(Table3_1[[#This Row],[Status]]="Hired",1,0)</f>
        <v>1</v>
      </c>
      <c r="J6868" t="b">
        <f>OR((Table3_1[[#This Row],[Offered Salary]]&lt;$O$27),(Table3_1[[#This Row],[Offered Salary]]&gt;$O$28))</f>
        <v>0</v>
      </c>
      <c r="K6868" t="str">
        <f>IF(Table3_1[[#This Row],[Offered Salary]]&lt;$O$27,"Low",IF(Table3_1[[#This Row],[Offered Salary]]&gt;$O$28,"High",""))</f>
        <v/>
      </c>
      <c r="L6868" s="6">
        <f>((Table3_1[[#This Row],[Offered Salary]]-$O$25)/$O$26)</f>
        <v>1.2042217860121329</v>
      </c>
    </row>
    <row r="6869" spans="1:12" x14ac:dyDescent="0.3">
      <c r="A6869">
        <v>251395</v>
      </c>
      <c r="B6869" s="2">
        <v>41871</v>
      </c>
      <c r="C6869" s="3">
        <v>0.64187499999999997</v>
      </c>
      <c r="D6869" t="s">
        <v>31</v>
      </c>
      <c r="E6869" t="s">
        <v>27</v>
      </c>
      <c r="F6869" t="s">
        <v>12</v>
      </c>
      <c r="G6869" t="s">
        <v>6</v>
      </c>
      <c r="H6869">
        <v>50685</v>
      </c>
      <c r="I6869">
        <f>IF(Table3_1[[#This Row],[Status]]="Hired",1,0)</f>
        <v>1</v>
      </c>
      <c r="J6869" t="b">
        <f>OR((Table3_1[[#This Row],[Offered Salary]]&lt;$O$27),(Table3_1[[#This Row],[Offered Salary]]&gt;$O$28))</f>
        <v>0</v>
      </c>
      <c r="K6869" t="str">
        <f>IF(Table3_1[[#This Row],[Offered Salary]]&lt;$O$27,"Low",IF(Table3_1[[#This Row],[Offered Salary]]&gt;$O$28,"High",""))</f>
        <v/>
      </c>
      <c r="L6869" s="6">
        <f>((Table3_1[[#This Row],[Offered Salary]]-$O$25)/$O$26)</f>
        <v>2.427571901841764E-2</v>
      </c>
    </row>
    <row r="6870" spans="1:12" x14ac:dyDescent="0.3">
      <c r="A6870">
        <v>916816</v>
      </c>
      <c r="B6870" s="2">
        <v>41871</v>
      </c>
      <c r="C6870" s="3">
        <v>0.64378472222222227</v>
      </c>
      <c r="D6870" t="s">
        <v>31</v>
      </c>
      <c r="E6870" t="s">
        <v>27</v>
      </c>
      <c r="F6870" t="s">
        <v>12</v>
      </c>
      <c r="G6870" t="s">
        <v>6</v>
      </c>
      <c r="H6870">
        <v>23737</v>
      </c>
      <c r="I6870">
        <f>IF(Table3_1[[#This Row],[Status]]="Hired",1,0)</f>
        <v>1</v>
      </c>
      <c r="J6870" t="b">
        <f>OR((Table3_1[[#This Row],[Offered Salary]]&lt;$O$27),(Table3_1[[#This Row],[Offered Salary]]&gt;$O$28))</f>
        <v>0</v>
      </c>
      <c r="K6870" t="str">
        <f>IF(Table3_1[[#This Row],[Offered Salary]]&lt;$O$27,"Low",IF(Table3_1[[#This Row],[Offered Salary]]&gt;$O$28,"High",""))</f>
        <v/>
      </c>
      <c r="L6870" s="6">
        <f>((Table3_1[[#This Row],[Offered Salary]]-$O$25)/$O$26)</f>
        <v>-0.909781816183587</v>
      </c>
    </row>
    <row r="6871" spans="1:12" x14ac:dyDescent="0.3">
      <c r="A6871">
        <v>70948</v>
      </c>
      <c r="B6871" s="2">
        <v>41877</v>
      </c>
      <c r="C6871" s="3">
        <v>0.64885416666666662</v>
      </c>
      <c r="D6871" t="s">
        <v>30</v>
      </c>
      <c r="E6871" t="s">
        <v>29</v>
      </c>
      <c r="F6871" t="s">
        <v>12</v>
      </c>
      <c r="G6871" t="s">
        <v>6</v>
      </c>
      <c r="H6871">
        <v>24678</v>
      </c>
      <c r="I6871">
        <f>IF(Table3_1[[#This Row],[Status]]="Hired",1,0)</f>
        <v>0</v>
      </c>
      <c r="J6871" t="b">
        <f>OR((Table3_1[[#This Row],[Offered Salary]]&lt;$O$27),(Table3_1[[#This Row],[Offered Salary]]&gt;$O$28))</f>
        <v>0</v>
      </c>
      <c r="K6871" t="str">
        <f>IF(Table3_1[[#This Row],[Offered Salary]]&lt;$O$27,"Low",IF(Table3_1[[#This Row],[Offered Salary]]&gt;$O$28,"High",""))</f>
        <v/>
      </c>
      <c r="L6871" s="6">
        <f>((Table3_1[[#This Row],[Offered Salary]]-$O$25)/$O$26)</f>
        <v>-0.87716536447566484</v>
      </c>
    </row>
    <row r="6872" spans="1:12" x14ac:dyDescent="0.3">
      <c r="A6872">
        <v>180474</v>
      </c>
      <c r="B6872" s="2">
        <v>41877</v>
      </c>
      <c r="C6872" s="3">
        <v>0.64923611111111112</v>
      </c>
      <c r="D6872" t="s">
        <v>30</v>
      </c>
      <c r="E6872" t="s">
        <v>27</v>
      </c>
      <c r="F6872" t="s">
        <v>12</v>
      </c>
      <c r="G6872" t="s">
        <v>6</v>
      </c>
      <c r="H6872">
        <v>10052</v>
      </c>
      <c r="I6872">
        <f>IF(Table3_1[[#This Row],[Status]]="Hired",1,0)</f>
        <v>0</v>
      </c>
      <c r="J6872" t="b">
        <f>OR((Table3_1[[#This Row],[Offered Salary]]&lt;$O$27),(Table3_1[[#This Row],[Offered Salary]]&gt;$O$28))</f>
        <v>1</v>
      </c>
      <c r="K6872" t="str">
        <f>IF(Table3_1[[#This Row],[Offered Salary]]&lt;$O$27,"Low",IF(Table3_1[[#This Row],[Offered Salary]]&gt;$O$28,"High",""))</f>
        <v>Low</v>
      </c>
      <c r="L6872" s="6">
        <f>((Table3_1[[#This Row],[Offered Salary]]-$O$25)/$O$26)</f>
        <v>-1.3841241558466209</v>
      </c>
    </row>
    <row r="6873" spans="1:12" x14ac:dyDescent="0.3">
      <c r="A6873">
        <v>709634</v>
      </c>
      <c r="B6873" s="2">
        <v>41825</v>
      </c>
      <c r="C6873" s="3">
        <v>0.38072916666666667</v>
      </c>
      <c r="D6873" t="s">
        <v>31</v>
      </c>
      <c r="E6873" t="s">
        <v>27</v>
      </c>
      <c r="F6873" t="s">
        <v>20</v>
      </c>
      <c r="G6873" t="s">
        <v>2</v>
      </c>
      <c r="H6873">
        <v>5551</v>
      </c>
      <c r="I6873">
        <f>IF(Table3_1[[#This Row],[Status]]="Hired",1,0)</f>
        <v>1</v>
      </c>
      <c r="J6873" t="b">
        <f>OR((Table3_1[[#This Row],[Offered Salary]]&lt;$O$27),(Table3_1[[#This Row],[Offered Salary]]&gt;$O$28))</f>
        <v>1</v>
      </c>
      <c r="K6873" t="str">
        <f>IF(Table3_1[[#This Row],[Offered Salary]]&lt;$O$27,"Low",IF(Table3_1[[#This Row],[Offered Salary]]&gt;$O$28,"High",""))</f>
        <v>Low</v>
      </c>
      <c r="L6873" s="6">
        <f>((Table3_1[[#This Row],[Offered Salary]]-$O$25)/$O$26)</f>
        <v>-1.5401354726769689</v>
      </c>
    </row>
    <row r="6874" spans="1:12" x14ac:dyDescent="0.3">
      <c r="A6874">
        <v>41870</v>
      </c>
      <c r="B6874" s="2">
        <v>41825</v>
      </c>
      <c r="C6874" s="3">
        <v>0.38105324074074076</v>
      </c>
      <c r="D6874" t="s">
        <v>31</v>
      </c>
      <c r="E6874" t="s">
        <v>27</v>
      </c>
      <c r="F6874" t="s">
        <v>20</v>
      </c>
      <c r="G6874" t="s">
        <v>2</v>
      </c>
      <c r="H6874">
        <v>27131</v>
      </c>
      <c r="I6874">
        <f>IF(Table3_1[[#This Row],[Status]]="Hired",1,0)</f>
        <v>1</v>
      </c>
      <c r="J6874" t="b">
        <f>OR((Table3_1[[#This Row],[Offered Salary]]&lt;$O$27),(Table3_1[[#This Row],[Offered Salary]]&gt;$O$28))</f>
        <v>0</v>
      </c>
      <c r="K6874" t="str">
        <f>IF(Table3_1[[#This Row],[Offered Salary]]&lt;$O$27,"Low",IF(Table3_1[[#This Row],[Offered Salary]]&gt;$O$28,"High",""))</f>
        <v/>
      </c>
      <c r="L6874" s="6">
        <f>((Table3_1[[#This Row],[Offered Salary]]-$O$25)/$O$26)</f>
        <v>-0.79214075656967864</v>
      </c>
    </row>
    <row r="6875" spans="1:12" x14ac:dyDescent="0.3">
      <c r="A6875">
        <v>399763</v>
      </c>
      <c r="B6875" s="2">
        <v>41825</v>
      </c>
      <c r="C6875" s="3">
        <v>0.38074074074074077</v>
      </c>
      <c r="D6875" t="s">
        <v>31</v>
      </c>
      <c r="E6875" t="s">
        <v>28</v>
      </c>
      <c r="F6875" t="s">
        <v>20</v>
      </c>
      <c r="G6875" t="s">
        <v>2</v>
      </c>
      <c r="H6875">
        <v>57137</v>
      </c>
      <c r="I6875">
        <f>IF(Table3_1[[#This Row],[Status]]="Hired",1,0)</f>
        <v>1</v>
      </c>
      <c r="J6875" t="b">
        <f>OR((Table3_1[[#This Row],[Offered Salary]]&lt;$O$27),(Table3_1[[#This Row],[Offered Salary]]&gt;$O$28))</f>
        <v>0</v>
      </c>
      <c r="K6875" t="str">
        <f>IF(Table3_1[[#This Row],[Offered Salary]]&lt;$O$27,"Low",IF(Table3_1[[#This Row],[Offered Salary]]&gt;$O$28,"High",""))</f>
        <v/>
      </c>
      <c r="L6875" s="6">
        <f>((Table3_1[[#This Row],[Offered Salary]]-$O$25)/$O$26)</f>
        <v>0.24791158131333133</v>
      </c>
    </row>
    <row r="6876" spans="1:12" x14ac:dyDescent="0.3">
      <c r="A6876">
        <v>160009</v>
      </c>
      <c r="B6876" s="2">
        <v>41825</v>
      </c>
      <c r="C6876" s="3">
        <v>0.38155092592592593</v>
      </c>
      <c r="D6876" t="s">
        <v>31</v>
      </c>
      <c r="E6876" t="s">
        <v>28</v>
      </c>
      <c r="F6876" t="s">
        <v>20</v>
      </c>
      <c r="G6876" t="s">
        <v>2</v>
      </c>
      <c r="H6876">
        <v>42488</v>
      </c>
      <c r="I6876">
        <f>IF(Table3_1[[#This Row],[Status]]="Hired",1,0)</f>
        <v>1</v>
      </c>
      <c r="J6876" t="b">
        <f>OR((Table3_1[[#This Row],[Offered Salary]]&lt;$O$27),(Table3_1[[#This Row],[Offered Salary]]&gt;$O$28))</f>
        <v>0</v>
      </c>
      <c r="K6876" t="str">
        <f>IF(Table3_1[[#This Row],[Offered Salary]]&lt;$O$27,"Low",IF(Table3_1[[#This Row],[Offered Salary]]&gt;$O$28,"High",""))</f>
        <v/>
      </c>
      <c r="L6876" s="6">
        <f>((Table3_1[[#This Row],[Offered Salary]]-$O$25)/$O$26)</f>
        <v>-0.25984442407386499</v>
      </c>
    </row>
    <row r="6877" spans="1:12" x14ac:dyDescent="0.3">
      <c r="A6877">
        <v>389491</v>
      </c>
      <c r="B6877" s="2">
        <v>41852</v>
      </c>
      <c r="C6877" s="3">
        <v>0.34265046296296298</v>
      </c>
      <c r="D6877" t="s">
        <v>31</v>
      </c>
      <c r="E6877" t="s">
        <v>29</v>
      </c>
      <c r="F6877" t="s">
        <v>20</v>
      </c>
      <c r="G6877" t="s">
        <v>2</v>
      </c>
      <c r="H6877">
        <v>2904</v>
      </c>
      <c r="I6877">
        <f>IF(Table3_1[[#This Row],[Status]]="Hired",1,0)</f>
        <v>1</v>
      </c>
      <c r="J6877" t="b">
        <f>OR((Table3_1[[#This Row],[Offered Salary]]&lt;$O$27),(Table3_1[[#This Row],[Offered Salary]]&gt;$O$28))</f>
        <v>1</v>
      </c>
      <c r="K6877" t="str">
        <f>IF(Table3_1[[#This Row],[Offered Salary]]&lt;$O$27,"Low",IF(Table3_1[[#This Row],[Offered Salary]]&gt;$O$28,"High",""))</f>
        <v>Low</v>
      </c>
      <c r="L6877" s="6">
        <f>((Table3_1[[#This Row],[Offered Salary]]-$O$25)/$O$26)</f>
        <v>-1.631884407502548</v>
      </c>
    </row>
    <row r="6878" spans="1:12" x14ac:dyDescent="0.3">
      <c r="A6878">
        <v>224082</v>
      </c>
      <c r="B6878" s="2">
        <v>41852</v>
      </c>
      <c r="C6878" s="3">
        <v>0.34247685185185184</v>
      </c>
      <c r="D6878" t="s">
        <v>30</v>
      </c>
      <c r="E6878" t="s">
        <v>28</v>
      </c>
      <c r="F6878" t="s">
        <v>20</v>
      </c>
      <c r="G6878" t="s">
        <v>2</v>
      </c>
      <c r="H6878">
        <v>87979</v>
      </c>
      <c r="I6878">
        <f>IF(Table3_1[[#This Row],[Status]]="Hired",1,0)</f>
        <v>0</v>
      </c>
      <c r="J6878" t="b">
        <f>OR((Table3_1[[#This Row],[Offered Salary]]&lt;$O$27),(Table3_1[[#This Row],[Offered Salary]]&gt;$O$28))</f>
        <v>0</v>
      </c>
      <c r="K6878" t="str">
        <f>IF(Table3_1[[#This Row],[Offered Salary]]&lt;$O$27,"Low",IF(Table3_1[[#This Row],[Offered Salary]]&gt;$O$28,"High",""))</f>
        <v/>
      </c>
      <c r="L6878" s="6">
        <f>((Table3_1[[#This Row],[Offered Salary]]-$O$25)/$O$26)</f>
        <v>1.3169409156127312</v>
      </c>
    </row>
    <row r="6879" spans="1:12" x14ac:dyDescent="0.3">
      <c r="A6879">
        <v>446050</v>
      </c>
      <c r="B6879" s="2">
        <v>41819</v>
      </c>
      <c r="C6879" s="3">
        <v>0.11133101851851852</v>
      </c>
      <c r="D6879" t="s">
        <v>31</v>
      </c>
      <c r="E6879" t="s">
        <v>27</v>
      </c>
      <c r="F6879" t="s">
        <v>17</v>
      </c>
      <c r="G6879" t="s">
        <v>2</v>
      </c>
      <c r="H6879">
        <v>6626</v>
      </c>
      <c r="I6879">
        <f>IF(Table3_1[[#This Row],[Status]]="Hired",1,0)</f>
        <v>1</v>
      </c>
      <c r="J6879" t="b">
        <f>OR((Table3_1[[#This Row],[Offered Salary]]&lt;$O$27),(Table3_1[[#This Row],[Offered Salary]]&gt;$O$28))</f>
        <v>1</v>
      </c>
      <c r="K6879" t="str">
        <f>IF(Table3_1[[#This Row],[Offered Salary]]&lt;$O$27,"Low",IF(Table3_1[[#This Row],[Offered Salary]]&gt;$O$28,"High",""))</f>
        <v>Low</v>
      </c>
      <c r="L6879" s="6">
        <f>((Table3_1[[#This Row],[Offered Salary]]-$O$25)/$O$26)</f>
        <v>-1.5028743827874724</v>
      </c>
    </row>
    <row r="6880" spans="1:12" x14ac:dyDescent="0.3">
      <c r="A6880">
        <v>923276</v>
      </c>
      <c r="B6880" s="2">
        <v>41819</v>
      </c>
      <c r="C6880" s="3">
        <v>0.11162037037037037</v>
      </c>
      <c r="D6880" t="s">
        <v>30</v>
      </c>
      <c r="E6880" t="s">
        <v>27</v>
      </c>
      <c r="F6880" t="s">
        <v>17</v>
      </c>
      <c r="G6880" t="s">
        <v>2</v>
      </c>
      <c r="H6880">
        <v>49006</v>
      </c>
      <c r="I6880">
        <f>IF(Table3_1[[#This Row],[Status]]="Hired",1,0)</f>
        <v>0</v>
      </c>
      <c r="J6880" t="b">
        <f>OR((Table3_1[[#This Row],[Offered Salary]]&lt;$O$27),(Table3_1[[#This Row],[Offered Salary]]&gt;$O$28))</f>
        <v>0</v>
      </c>
      <c r="K6880" t="str">
        <f>IF(Table3_1[[#This Row],[Offered Salary]]&lt;$O$27,"Low",IF(Table3_1[[#This Row],[Offered Salary]]&gt;$O$28,"High",""))</f>
        <v/>
      </c>
      <c r="L6880" s="6">
        <f>((Table3_1[[#This Row],[Offered Salary]]-$O$25)/$O$26)</f>
        <v>-3.392090416713104E-2</v>
      </c>
    </row>
    <row r="6881" spans="1:12" x14ac:dyDescent="0.3">
      <c r="A6881">
        <v>516729</v>
      </c>
      <c r="B6881" s="2">
        <v>41851</v>
      </c>
      <c r="C6881" s="3">
        <v>0.59527777777777779</v>
      </c>
      <c r="D6881" t="s">
        <v>30</v>
      </c>
      <c r="E6881" t="s">
        <v>29</v>
      </c>
      <c r="F6881" t="s">
        <v>17</v>
      </c>
      <c r="G6881" t="s">
        <v>2</v>
      </c>
      <c r="H6881">
        <v>70775</v>
      </c>
      <c r="I6881">
        <f>IF(Table3_1[[#This Row],[Status]]="Hired",1,0)</f>
        <v>0</v>
      </c>
      <c r="J6881" t="b">
        <f>OR((Table3_1[[#This Row],[Offered Salary]]&lt;$O$27),(Table3_1[[#This Row],[Offered Salary]]&gt;$O$28))</f>
        <v>0</v>
      </c>
      <c r="K6881" t="str">
        <f>IF(Table3_1[[#This Row],[Offered Salary]]&lt;$O$27,"Low",IF(Table3_1[[#This Row],[Offered Salary]]&gt;$O$28,"High",""))</f>
        <v/>
      </c>
      <c r="L6881" s="6">
        <f>((Table3_1[[#This Row],[Offered Salary]]-$O$25)/$O$26)</f>
        <v>0.72062483146491729</v>
      </c>
    </row>
    <row r="6882" spans="1:12" x14ac:dyDescent="0.3">
      <c r="A6882">
        <v>109740</v>
      </c>
      <c r="B6882" s="2">
        <v>41851</v>
      </c>
      <c r="C6882" s="3">
        <v>0.59515046296296292</v>
      </c>
      <c r="D6882" t="s">
        <v>31</v>
      </c>
      <c r="E6882" t="s">
        <v>28</v>
      </c>
      <c r="F6882" t="s">
        <v>17</v>
      </c>
      <c r="G6882" t="s">
        <v>2</v>
      </c>
      <c r="H6882">
        <v>70642</v>
      </c>
      <c r="I6882">
        <f>IF(Table3_1[[#This Row],[Status]]="Hired",1,0)</f>
        <v>1</v>
      </c>
      <c r="J6882" t="b">
        <f>OR((Table3_1[[#This Row],[Offered Salary]]&lt;$O$27),(Table3_1[[#This Row],[Offered Salary]]&gt;$O$28))</f>
        <v>0</v>
      </c>
      <c r="K6882" t="str">
        <f>IF(Table3_1[[#This Row],[Offered Salary]]&lt;$O$27,"Low",IF(Table3_1[[#This Row],[Offered Salary]]&gt;$O$28,"High",""))</f>
        <v/>
      </c>
      <c r="L6882" s="6">
        <f>((Table3_1[[#This Row],[Offered Salary]]-$O$25)/$O$26)</f>
        <v>0.71601485476230986</v>
      </c>
    </row>
    <row r="6883" spans="1:12" x14ac:dyDescent="0.3">
      <c r="A6883">
        <v>854593</v>
      </c>
      <c r="B6883" s="2">
        <v>41862</v>
      </c>
      <c r="C6883" s="3">
        <v>0.68451388888888887</v>
      </c>
      <c r="D6883" t="s">
        <v>31</v>
      </c>
      <c r="E6883" t="s">
        <v>27</v>
      </c>
      <c r="F6883" t="s">
        <v>20</v>
      </c>
      <c r="G6883" t="s">
        <v>10</v>
      </c>
      <c r="H6883">
        <v>94638</v>
      </c>
      <c r="I6883">
        <f>IF(Table3_1[[#This Row],[Status]]="Hired",1,0)</f>
        <v>1</v>
      </c>
      <c r="J6883" t="b">
        <f>OR((Table3_1[[#This Row],[Offered Salary]]&lt;$O$27),(Table3_1[[#This Row],[Offered Salary]]&gt;$O$28))</f>
        <v>0</v>
      </c>
      <c r="K6883" t="str">
        <f>IF(Table3_1[[#This Row],[Offered Salary]]&lt;$O$27,"Low",IF(Table3_1[[#This Row],[Offered Salary]]&gt;$O$28,"High",""))</f>
        <v/>
      </c>
      <c r="L6883" s="6">
        <f>((Table3_1[[#This Row],[Offered Salary]]-$O$25)/$O$26)</f>
        <v>1.5477517040538085</v>
      </c>
    </row>
    <row r="6884" spans="1:12" x14ac:dyDescent="0.3">
      <c r="A6884">
        <v>782480</v>
      </c>
      <c r="B6884" s="2">
        <v>41862</v>
      </c>
      <c r="C6884" s="3">
        <v>0.68517361111111108</v>
      </c>
      <c r="D6884" t="s">
        <v>31</v>
      </c>
      <c r="E6884" t="s">
        <v>29</v>
      </c>
      <c r="F6884" t="s">
        <v>20</v>
      </c>
      <c r="G6884" t="s">
        <v>10</v>
      </c>
      <c r="H6884">
        <v>90063</v>
      </c>
      <c r="I6884">
        <f>IF(Table3_1[[#This Row],[Status]]="Hired",1,0)</f>
        <v>1</v>
      </c>
      <c r="J6884" t="b">
        <f>OR((Table3_1[[#This Row],[Offered Salary]]&lt;$O$27),(Table3_1[[#This Row],[Offered Salary]]&gt;$O$28))</f>
        <v>0</v>
      </c>
      <c r="K6884" t="str">
        <f>IF(Table3_1[[#This Row],[Offered Salary]]&lt;$O$27,"Low",IF(Table3_1[[#This Row],[Offered Salary]]&gt;$O$28,"High",""))</f>
        <v/>
      </c>
      <c r="L6884" s="6">
        <f>((Table3_1[[#This Row],[Offered Salary]]-$O$25)/$O$26)</f>
        <v>1.3891754377799042</v>
      </c>
    </row>
    <row r="6885" spans="1:12" x14ac:dyDescent="0.3">
      <c r="A6885">
        <v>892720</v>
      </c>
      <c r="B6885" s="2">
        <v>41865</v>
      </c>
      <c r="C6885" s="3">
        <v>0.4193634259259259</v>
      </c>
      <c r="D6885" t="s">
        <v>31</v>
      </c>
      <c r="E6885" t="s">
        <v>29</v>
      </c>
      <c r="F6885" t="s">
        <v>20</v>
      </c>
      <c r="G6885" t="s">
        <v>10</v>
      </c>
      <c r="H6885">
        <v>47772</v>
      </c>
      <c r="I6885">
        <f>IF(Table3_1[[#This Row],[Status]]="Hired",1,0)</f>
        <v>1</v>
      </c>
      <c r="J6885" t="b">
        <f>OR((Table3_1[[#This Row],[Offered Salary]]&lt;$O$27),(Table3_1[[#This Row],[Offered Salary]]&gt;$O$28))</f>
        <v>0</v>
      </c>
      <c r="K6885" t="str">
        <f>IF(Table3_1[[#This Row],[Offered Salary]]&lt;$O$27,"Low",IF(Table3_1[[#This Row],[Offered Salary]]&gt;$O$28,"High",""))</f>
        <v/>
      </c>
      <c r="L6885" s="6">
        <f>((Table3_1[[#This Row],[Offered Salary]]-$O$25)/$O$26)</f>
        <v>-7.6693169212376469E-2</v>
      </c>
    </row>
    <row r="6886" spans="1:12" x14ac:dyDescent="0.3">
      <c r="A6886">
        <v>103929</v>
      </c>
      <c r="B6886" s="2">
        <v>41865</v>
      </c>
      <c r="C6886" s="3">
        <v>0.42003472222222221</v>
      </c>
      <c r="D6886" t="s">
        <v>31</v>
      </c>
      <c r="E6886" t="s">
        <v>27</v>
      </c>
      <c r="F6886" t="s">
        <v>20</v>
      </c>
      <c r="G6886" t="s">
        <v>10</v>
      </c>
      <c r="H6886">
        <v>9329</v>
      </c>
      <c r="I6886">
        <f>IF(Table3_1[[#This Row],[Status]]="Hired",1,0)</f>
        <v>1</v>
      </c>
      <c r="J6886" t="b">
        <f>OR((Table3_1[[#This Row],[Offered Salary]]&lt;$O$27),(Table3_1[[#This Row],[Offered Salary]]&gt;$O$28))</f>
        <v>1</v>
      </c>
      <c r="K6886" t="str">
        <f>IF(Table3_1[[#This Row],[Offered Salary]]&lt;$O$27,"Low",IF(Table3_1[[#This Row],[Offered Salary]]&gt;$O$28,"High",""))</f>
        <v>Low</v>
      </c>
      <c r="L6886" s="6">
        <f>((Table3_1[[#This Row],[Offered Salary]]-$O$25)/$O$26)</f>
        <v>-1.4091844051397426</v>
      </c>
    </row>
    <row r="6887" spans="1:12" x14ac:dyDescent="0.3">
      <c r="A6887">
        <v>988971</v>
      </c>
      <c r="B6887" s="2">
        <v>41878</v>
      </c>
      <c r="C6887" s="3">
        <v>0.33954861111111112</v>
      </c>
      <c r="D6887" t="s">
        <v>31</v>
      </c>
      <c r="E6887" t="s">
        <v>27</v>
      </c>
      <c r="F6887" t="s">
        <v>20</v>
      </c>
      <c r="G6887" t="s">
        <v>10</v>
      </c>
      <c r="H6887">
        <v>69855</v>
      </c>
      <c r="I6887">
        <f>IF(Table3_1[[#This Row],[Status]]="Hired",1,0)</f>
        <v>1</v>
      </c>
      <c r="J6887" t="b">
        <f>OR((Table3_1[[#This Row],[Offered Salary]]&lt;$O$27),(Table3_1[[#This Row],[Offered Salary]]&gt;$O$28))</f>
        <v>0</v>
      </c>
      <c r="K6887" t="str">
        <f>IF(Table3_1[[#This Row],[Offered Salary]]&lt;$O$27,"Low",IF(Table3_1[[#This Row],[Offered Salary]]&gt;$O$28,"High",""))</f>
        <v/>
      </c>
      <c r="L6887" s="6">
        <f>((Table3_1[[#This Row],[Offered Salary]]-$O$25)/$O$26)</f>
        <v>0.68873627081530164</v>
      </c>
    </row>
    <row r="6888" spans="1:12" x14ac:dyDescent="0.3">
      <c r="A6888">
        <v>986841</v>
      </c>
      <c r="B6888" s="2">
        <v>41878</v>
      </c>
      <c r="C6888" s="3">
        <v>0.34265046296296298</v>
      </c>
      <c r="D6888" t="s">
        <v>31</v>
      </c>
      <c r="E6888" t="s">
        <v>27</v>
      </c>
      <c r="F6888" t="s">
        <v>20</v>
      </c>
      <c r="G6888" t="s">
        <v>10</v>
      </c>
      <c r="H6888">
        <v>27125</v>
      </c>
      <c r="I6888">
        <f>IF(Table3_1[[#This Row],[Status]]="Hired",1,0)</f>
        <v>1</v>
      </c>
      <c r="J6888" t="b">
        <f>OR((Table3_1[[#This Row],[Offered Salary]]&lt;$O$27),(Table3_1[[#This Row],[Offered Salary]]&gt;$O$28))</f>
        <v>0</v>
      </c>
      <c r="K6888" t="str">
        <f>IF(Table3_1[[#This Row],[Offered Salary]]&lt;$O$27,"Low",IF(Table3_1[[#This Row],[Offered Salary]]&gt;$O$28,"High",""))</f>
        <v/>
      </c>
      <c r="L6888" s="6">
        <f>((Table3_1[[#This Row],[Offered Salary]]-$O$25)/$O$26)</f>
        <v>-0.79234872544348045</v>
      </c>
    </row>
    <row r="6889" spans="1:12" x14ac:dyDescent="0.3">
      <c r="A6889">
        <v>643645</v>
      </c>
      <c r="B6889" s="2">
        <v>41878</v>
      </c>
      <c r="C6889" s="3">
        <v>0.34331018518518519</v>
      </c>
      <c r="D6889" t="s">
        <v>31</v>
      </c>
      <c r="E6889" t="s">
        <v>29</v>
      </c>
      <c r="F6889" t="s">
        <v>20</v>
      </c>
      <c r="G6889" t="s">
        <v>10</v>
      </c>
      <c r="H6889">
        <v>83859</v>
      </c>
      <c r="I6889">
        <f>IF(Table3_1[[#This Row],[Status]]="Hired",1,0)</f>
        <v>1</v>
      </c>
      <c r="J6889" t="b">
        <f>OR((Table3_1[[#This Row],[Offered Salary]]&lt;$O$27),(Table3_1[[#This Row],[Offered Salary]]&gt;$O$28))</f>
        <v>0</v>
      </c>
      <c r="K6889" t="str">
        <f>IF(Table3_1[[#This Row],[Offered Salary]]&lt;$O$27,"Low",IF(Table3_1[[#This Row],[Offered Salary]]&gt;$O$28,"High",""))</f>
        <v/>
      </c>
      <c r="L6889" s="6">
        <f>((Table3_1[[#This Row],[Offered Salary]]-$O$25)/$O$26)</f>
        <v>1.1741356222688</v>
      </c>
    </row>
    <row r="6890" spans="1:12" x14ac:dyDescent="0.3">
      <c r="A6890">
        <v>627369</v>
      </c>
      <c r="B6890" s="2">
        <v>41821</v>
      </c>
      <c r="C6890" s="3">
        <v>0.37637731481481479</v>
      </c>
      <c r="D6890" t="s">
        <v>31</v>
      </c>
      <c r="E6890" t="s">
        <v>27</v>
      </c>
      <c r="F6890" t="s">
        <v>17</v>
      </c>
      <c r="G6890" t="s">
        <v>10</v>
      </c>
      <c r="H6890">
        <v>32089</v>
      </c>
      <c r="I6890">
        <f>IF(Table3_1[[#This Row],[Status]]="Hired",1,0)</f>
        <v>1</v>
      </c>
      <c r="J6890" t="b">
        <f>OR((Table3_1[[#This Row],[Offered Salary]]&lt;$O$27),(Table3_1[[#This Row],[Offered Salary]]&gt;$O$28))</f>
        <v>0</v>
      </c>
      <c r="K6890" t="str">
        <f>IF(Table3_1[[#This Row],[Offered Salary]]&lt;$O$27,"Low",IF(Table3_1[[#This Row],[Offered Salary]]&gt;$O$28,"High",""))</f>
        <v/>
      </c>
      <c r="L6890" s="6">
        <f>((Table3_1[[#This Row],[Offered Salary]]-$O$25)/$O$26)</f>
        <v>-0.62028914385142353</v>
      </c>
    </row>
    <row r="6891" spans="1:12" x14ac:dyDescent="0.3">
      <c r="A6891">
        <v>542505</v>
      </c>
      <c r="B6891" s="2">
        <v>41828</v>
      </c>
      <c r="C6891" s="3">
        <v>0.69118055555555558</v>
      </c>
      <c r="D6891" t="s">
        <v>30</v>
      </c>
      <c r="E6891" t="s">
        <v>27</v>
      </c>
      <c r="F6891" t="s">
        <v>17</v>
      </c>
      <c r="G6891" t="s">
        <v>10</v>
      </c>
      <c r="H6891">
        <v>13301</v>
      </c>
      <c r="I6891">
        <f>IF(Table3_1[[#This Row],[Status]]="Hired",1,0)</f>
        <v>0</v>
      </c>
      <c r="J6891" t="b">
        <f>OR((Table3_1[[#This Row],[Offered Salary]]&lt;$O$27),(Table3_1[[#This Row],[Offered Salary]]&gt;$O$28))</f>
        <v>0</v>
      </c>
      <c r="K6891" t="str">
        <f>IF(Table3_1[[#This Row],[Offered Salary]]&lt;$O$27,"Low",IF(Table3_1[[#This Row],[Offered Salary]]&gt;$O$28,"High",""))</f>
        <v/>
      </c>
      <c r="L6891" s="6">
        <f>((Table3_1[[#This Row],[Offered Salary]]-$O$25)/$O$26)</f>
        <v>-1.2715090106829234</v>
      </c>
    </row>
    <row r="6892" spans="1:12" x14ac:dyDescent="0.3">
      <c r="A6892">
        <v>432171</v>
      </c>
      <c r="B6892" s="2">
        <v>41828</v>
      </c>
      <c r="C6892" s="3">
        <v>0.69163194444444442</v>
      </c>
      <c r="D6892" t="s">
        <v>31</v>
      </c>
      <c r="E6892" t="s">
        <v>29</v>
      </c>
      <c r="F6892" t="s">
        <v>17</v>
      </c>
      <c r="G6892" t="s">
        <v>10</v>
      </c>
      <c r="H6892">
        <v>59093</v>
      </c>
      <c r="I6892">
        <f>IF(Table3_1[[#This Row],[Status]]="Hired",1,0)</f>
        <v>1</v>
      </c>
      <c r="J6892" t="b">
        <f>OR((Table3_1[[#This Row],[Offered Salary]]&lt;$O$27),(Table3_1[[#This Row],[Offered Salary]]&gt;$O$28))</f>
        <v>0</v>
      </c>
      <c r="K6892" t="str">
        <f>IF(Table3_1[[#This Row],[Offered Salary]]&lt;$O$27,"Low",IF(Table3_1[[#This Row],[Offered Salary]]&gt;$O$28,"High",""))</f>
        <v/>
      </c>
      <c r="L6892" s="6">
        <f>((Table3_1[[#This Row],[Offered Salary]]-$O$25)/$O$26)</f>
        <v>0.31570943417273167</v>
      </c>
    </row>
    <row r="6893" spans="1:12" x14ac:dyDescent="0.3">
      <c r="A6893">
        <v>590874</v>
      </c>
      <c r="B6893" s="2">
        <v>41830</v>
      </c>
      <c r="C6893" s="3">
        <v>0.48212962962962963</v>
      </c>
      <c r="D6893" t="s">
        <v>31</v>
      </c>
      <c r="E6893" t="s">
        <v>27</v>
      </c>
      <c r="F6893" t="s">
        <v>17</v>
      </c>
      <c r="G6893" t="s">
        <v>10</v>
      </c>
      <c r="H6893">
        <v>43554</v>
      </c>
      <c r="I6893">
        <f>IF(Table3_1[[#This Row],[Status]]="Hired",1,0)</f>
        <v>1</v>
      </c>
      <c r="J6893" t="b">
        <f>OR((Table3_1[[#This Row],[Offered Salary]]&lt;$O$27),(Table3_1[[#This Row],[Offered Salary]]&gt;$O$28))</f>
        <v>0</v>
      </c>
      <c r="K6893" t="str">
        <f>IF(Table3_1[[#This Row],[Offered Salary]]&lt;$O$27,"Low",IF(Table3_1[[#This Row],[Offered Salary]]&gt;$O$28,"High",""))</f>
        <v/>
      </c>
      <c r="L6893" s="6">
        <f>((Table3_1[[#This Row],[Offered Salary]]-$O$25)/$O$26)</f>
        <v>-0.22289528749507112</v>
      </c>
    </row>
    <row r="6894" spans="1:12" x14ac:dyDescent="0.3">
      <c r="A6894">
        <v>557914</v>
      </c>
      <c r="B6894" s="2">
        <v>41830</v>
      </c>
      <c r="C6894" s="3">
        <v>0.48251157407407408</v>
      </c>
      <c r="D6894" t="s">
        <v>31</v>
      </c>
      <c r="E6894" t="s">
        <v>27</v>
      </c>
      <c r="F6894" t="s">
        <v>17</v>
      </c>
      <c r="G6894" t="s">
        <v>10</v>
      </c>
      <c r="H6894">
        <v>32506</v>
      </c>
      <c r="I6894">
        <f>IF(Table3_1[[#This Row],[Status]]="Hired",1,0)</f>
        <v>1</v>
      </c>
      <c r="J6894" t="b">
        <f>OR((Table3_1[[#This Row],[Offered Salary]]&lt;$O$27),(Table3_1[[#This Row],[Offered Salary]]&gt;$O$28))</f>
        <v>0</v>
      </c>
      <c r="K6894" t="str">
        <f>IF(Table3_1[[#This Row],[Offered Salary]]&lt;$O$27,"Low",IF(Table3_1[[#This Row],[Offered Salary]]&gt;$O$28,"High",""))</f>
        <v/>
      </c>
      <c r="L6894" s="6">
        <f>((Table3_1[[#This Row],[Offered Salary]]-$O$25)/$O$26)</f>
        <v>-0.60583530712219547</v>
      </c>
    </row>
    <row r="6895" spans="1:12" x14ac:dyDescent="0.3">
      <c r="A6895">
        <v>571257</v>
      </c>
      <c r="B6895" s="2">
        <v>41860</v>
      </c>
      <c r="C6895" s="3">
        <v>0.6892476851851852</v>
      </c>
      <c r="D6895" t="s">
        <v>31</v>
      </c>
      <c r="E6895" t="s">
        <v>27</v>
      </c>
      <c r="F6895" t="s">
        <v>20</v>
      </c>
      <c r="G6895" t="s">
        <v>10</v>
      </c>
      <c r="H6895">
        <v>47823</v>
      </c>
      <c r="I6895">
        <f>IF(Table3_1[[#This Row],[Status]]="Hired",1,0)</f>
        <v>1</v>
      </c>
      <c r="J6895" t="b">
        <f>OR((Table3_1[[#This Row],[Offered Salary]]&lt;$O$27),(Table3_1[[#This Row],[Offered Salary]]&gt;$O$28))</f>
        <v>0</v>
      </c>
      <c r="K6895" t="str">
        <f>IF(Table3_1[[#This Row],[Offered Salary]]&lt;$O$27,"Low",IF(Table3_1[[#This Row],[Offered Salary]]&gt;$O$28,"High",""))</f>
        <v/>
      </c>
      <c r="L6895" s="6">
        <f>((Table3_1[[#This Row],[Offered Salary]]-$O$25)/$O$26)</f>
        <v>-7.4925433785060808E-2</v>
      </c>
    </row>
    <row r="6896" spans="1:12" x14ac:dyDescent="0.3">
      <c r="A6896">
        <v>380883</v>
      </c>
      <c r="B6896" s="2">
        <v>41873</v>
      </c>
      <c r="C6896" s="3">
        <v>0.62384259259259256</v>
      </c>
      <c r="D6896" t="s">
        <v>31</v>
      </c>
      <c r="E6896" t="s">
        <v>27</v>
      </c>
      <c r="F6896" t="s">
        <v>17</v>
      </c>
      <c r="G6896" t="s">
        <v>10</v>
      </c>
      <c r="H6896">
        <v>1736</v>
      </c>
      <c r="I6896">
        <f>IF(Table3_1[[#This Row],[Status]]="Hired",1,0)</f>
        <v>1</v>
      </c>
      <c r="J6896" t="b">
        <f>OR((Table3_1[[#This Row],[Offered Salary]]&lt;$O$27),(Table3_1[[#This Row],[Offered Salary]]&gt;$O$28))</f>
        <v>1</v>
      </c>
      <c r="K6896" t="str">
        <f>IF(Table3_1[[#This Row],[Offered Salary]]&lt;$O$27,"Low",IF(Table3_1[[#This Row],[Offered Salary]]&gt;$O$28,"High",""))</f>
        <v>Low</v>
      </c>
      <c r="L6896" s="6">
        <f>((Table3_1[[#This Row],[Offered Salary]]-$O$25)/$O$26)</f>
        <v>-1.6723690149359733</v>
      </c>
    </row>
    <row r="6897" spans="1:12" x14ac:dyDescent="0.3">
      <c r="A6897">
        <v>879272</v>
      </c>
      <c r="B6897" s="2">
        <v>41873</v>
      </c>
      <c r="C6897" s="3">
        <v>0.62442129629629628</v>
      </c>
      <c r="D6897" t="s">
        <v>31</v>
      </c>
      <c r="E6897" t="s">
        <v>27</v>
      </c>
      <c r="F6897" t="s">
        <v>17</v>
      </c>
      <c r="G6897" t="s">
        <v>10</v>
      </c>
      <c r="H6897">
        <v>34876</v>
      </c>
      <c r="I6897">
        <f>IF(Table3_1[[#This Row],[Status]]="Hired",1,0)</f>
        <v>1</v>
      </c>
      <c r="J6897" t="b">
        <f>OR((Table3_1[[#This Row],[Offered Salary]]&lt;$O$27),(Table3_1[[#This Row],[Offered Salary]]&gt;$O$28))</f>
        <v>0</v>
      </c>
      <c r="K6897" t="str">
        <f>IF(Table3_1[[#This Row],[Offered Salary]]&lt;$O$27,"Low",IF(Table3_1[[#This Row],[Offered Salary]]&gt;$O$28,"High",""))</f>
        <v/>
      </c>
      <c r="L6897" s="6">
        <f>((Table3_1[[#This Row],[Offered Salary]]-$O$25)/$O$26)</f>
        <v>-0.52368760197046804</v>
      </c>
    </row>
    <row r="6898" spans="1:12" x14ac:dyDescent="0.3">
      <c r="A6898">
        <v>196609</v>
      </c>
      <c r="B6898" s="2">
        <v>41876</v>
      </c>
      <c r="C6898" s="3">
        <v>0.58686342592592589</v>
      </c>
      <c r="D6898" t="s">
        <v>31</v>
      </c>
      <c r="E6898" t="s">
        <v>27</v>
      </c>
      <c r="F6898" t="s">
        <v>17</v>
      </c>
      <c r="G6898" t="s">
        <v>10</v>
      </c>
      <c r="H6898">
        <v>72420</v>
      </c>
      <c r="I6898">
        <f>IF(Table3_1[[#This Row],[Status]]="Hired",1,0)</f>
        <v>1</v>
      </c>
      <c r="J6898" t="b">
        <f>OR((Table3_1[[#This Row],[Offered Salary]]&lt;$O$27),(Table3_1[[#This Row],[Offered Salary]]&gt;$O$28))</f>
        <v>0</v>
      </c>
      <c r="K6898" t="str">
        <f>IF(Table3_1[[#This Row],[Offered Salary]]&lt;$O$27,"Low",IF(Table3_1[[#This Row],[Offered Salary]]&gt;$O$28,"High",""))</f>
        <v/>
      </c>
      <c r="L6898" s="6">
        <f>((Table3_1[[#This Row],[Offered Salary]]-$O$25)/$O$26)</f>
        <v>0.77764296436558888</v>
      </c>
    </row>
    <row r="6899" spans="1:12" x14ac:dyDescent="0.3">
      <c r="A6899">
        <v>459991</v>
      </c>
      <c r="B6899" s="2">
        <v>41876</v>
      </c>
      <c r="C6899" s="3">
        <v>0.58766203703703701</v>
      </c>
      <c r="D6899" t="s">
        <v>31</v>
      </c>
      <c r="E6899" t="s">
        <v>27</v>
      </c>
      <c r="F6899" t="s">
        <v>17</v>
      </c>
      <c r="G6899" t="s">
        <v>10</v>
      </c>
      <c r="H6899">
        <v>20095</v>
      </c>
      <c r="I6899">
        <f>IF(Table3_1[[#This Row],[Status]]="Hired",1,0)</f>
        <v>1</v>
      </c>
      <c r="J6899" t="b">
        <f>OR((Table3_1[[#This Row],[Offered Salary]]&lt;$O$27),(Table3_1[[#This Row],[Offered Salary]]&gt;$O$28))</f>
        <v>0</v>
      </c>
      <c r="K6899" t="str">
        <f>IF(Table3_1[[#This Row],[Offered Salary]]&lt;$O$27,"Low",IF(Table3_1[[#This Row],[Offered Salary]]&gt;$O$28,"High",""))</f>
        <v/>
      </c>
      <c r="L6899" s="6">
        <f>((Table3_1[[#This Row],[Offered Salary]]-$O$25)/$O$26)</f>
        <v>-1.0360189225813048</v>
      </c>
    </row>
    <row r="6900" spans="1:12" x14ac:dyDescent="0.3">
      <c r="A6900">
        <v>491218</v>
      </c>
      <c r="B6900" s="2">
        <v>41876</v>
      </c>
      <c r="C6900" s="3">
        <v>0.58934027777777775</v>
      </c>
      <c r="D6900" t="s">
        <v>31</v>
      </c>
      <c r="E6900" t="s">
        <v>27</v>
      </c>
      <c r="F6900" t="s">
        <v>17</v>
      </c>
      <c r="G6900" t="s">
        <v>10</v>
      </c>
      <c r="H6900">
        <v>20447</v>
      </c>
      <c r="I6900">
        <f>IF(Table3_1[[#This Row],[Status]]="Hired",1,0)</f>
        <v>1</v>
      </c>
      <c r="J6900" t="b">
        <f>OR((Table3_1[[#This Row],[Offered Salary]]&lt;$O$27),(Table3_1[[#This Row],[Offered Salary]]&gt;$O$28))</f>
        <v>0</v>
      </c>
      <c r="K6900" t="str">
        <f>IF(Table3_1[[#This Row],[Offered Salary]]&lt;$O$27,"Low",IF(Table3_1[[#This Row],[Offered Salary]]&gt;$O$28,"High",""))</f>
        <v/>
      </c>
      <c r="L6900" s="6">
        <f>((Table3_1[[#This Row],[Offered Salary]]-$O$25)/$O$26)</f>
        <v>-1.0238180819849301</v>
      </c>
    </row>
    <row r="6901" spans="1:12" x14ac:dyDescent="0.3">
      <c r="A6901">
        <v>227300</v>
      </c>
      <c r="B6901" s="2">
        <v>41876</v>
      </c>
      <c r="C6901" s="3">
        <v>0.58976851851851853</v>
      </c>
      <c r="D6901" t="s">
        <v>31</v>
      </c>
      <c r="E6901" t="s">
        <v>29</v>
      </c>
      <c r="F6901" t="s">
        <v>17</v>
      </c>
      <c r="G6901" t="s">
        <v>10</v>
      </c>
      <c r="H6901">
        <v>73979</v>
      </c>
      <c r="I6901">
        <f>IF(Table3_1[[#This Row],[Status]]="Hired",1,0)</f>
        <v>1</v>
      </c>
      <c r="J6901" t="b">
        <f>OR((Table3_1[[#This Row],[Offered Salary]]&lt;$O$27),(Table3_1[[#This Row],[Offered Salary]]&gt;$O$28))</f>
        <v>0</v>
      </c>
      <c r="K6901" t="str">
        <f>IF(Table3_1[[#This Row],[Offered Salary]]&lt;$O$27,"Low",IF(Table3_1[[#This Row],[Offered Salary]]&gt;$O$28,"High",""))</f>
        <v/>
      </c>
      <c r="L6901" s="6">
        <f>((Table3_1[[#This Row],[Offered Salary]]-$O$25)/$O$26)</f>
        <v>0.83168021007510073</v>
      </c>
    </row>
    <row r="6902" spans="1:12" x14ac:dyDescent="0.3">
      <c r="A6902">
        <v>441525</v>
      </c>
      <c r="B6902" s="2">
        <v>41877</v>
      </c>
      <c r="C6902" s="3">
        <v>0.51342592592592595</v>
      </c>
      <c r="D6902" t="s">
        <v>31</v>
      </c>
      <c r="E6902" t="s">
        <v>27</v>
      </c>
      <c r="F6902" t="s">
        <v>17</v>
      </c>
      <c r="G6902" t="s">
        <v>10</v>
      </c>
      <c r="H6902">
        <v>14676</v>
      </c>
      <c r="I6902">
        <f>IF(Table3_1[[#This Row],[Status]]="Hired",1,0)</f>
        <v>1</v>
      </c>
      <c r="J6902" t="b">
        <f>OR((Table3_1[[#This Row],[Offered Salary]]&lt;$O$27),(Table3_1[[#This Row],[Offered Salary]]&gt;$O$28))</f>
        <v>0</v>
      </c>
      <c r="K6902" t="str">
        <f>IF(Table3_1[[#This Row],[Offered Salary]]&lt;$O$27,"Low",IF(Table3_1[[#This Row],[Offered Salary]]&gt;$O$28,"High",""))</f>
        <v/>
      </c>
      <c r="L6902" s="6">
        <f>((Table3_1[[#This Row],[Offered Salary]]-$O$25)/$O$26)</f>
        <v>-1.2238494771033348</v>
      </c>
    </row>
    <row r="6903" spans="1:12" x14ac:dyDescent="0.3">
      <c r="A6903">
        <v>708756</v>
      </c>
      <c r="B6903" s="2">
        <v>41880</v>
      </c>
      <c r="C6903" s="3">
        <v>0.3979861111111111</v>
      </c>
      <c r="D6903" t="s">
        <v>31</v>
      </c>
      <c r="E6903" t="s">
        <v>29</v>
      </c>
      <c r="F6903" t="s">
        <v>17</v>
      </c>
      <c r="G6903" t="s">
        <v>10</v>
      </c>
      <c r="H6903">
        <v>5491</v>
      </c>
      <c r="I6903">
        <f>IF(Table3_1[[#This Row],[Status]]="Hired",1,0)</f>
        <v>1</v>
      </c>
      <c r="J6903" t="b">
        <f>OR((Table3_1[[#This Row],[Offered Salary]]&lt;$O$27),(Table3_1[[#This Row],[Offered Salary]]&gt;$O$28))</f>
        <v>1</v>
      </c>
      <c r="K6903" t="str">
        <f>IF(Table3_1[[#This Row],[Offered Salary]]&lt;$O$27,"Low",IF(Table3_1[[#This Row],[Offered Salary]]&gt;$O$28,"High",""))</f>
        <v>Low</v>
      </c>
      <c r="L6903" s="6">
        <f>((Table3_1[[#This Row],[Offered Salary]]-$O$25)/$O$26)</f>
        <v>-1.5422151614149873</v>
      </c>
    </row>
    <row r="6904" spans="1:12" x14ac:dyDescent="0.3">
      <c r="A6904">
        <v>690264</v>
      </c>
      <c r="B6904" s="2">
        <v>41880</v>
      </c>
      <c r="C6904" s="3">
        <v>0.3989699074074074</v>
      </c>
      <c r="D6904" t="s">
        <v>31</v>
      </c>
      <c r="E6904" t="s">
        <v>27</v>
      </c>
      <c r="F6904" t="s">
        <v>17</v>
      </c>
      <c r="G6904" t="s">
        <v>10</v>
      </c>
      <c r="H6904">
        <v>56078</v>
      </c>
      <c r="I6904">
        <f>IF(Table3_1[[#This Row],[Status]]="Hired",1,0)</f>
        <v>1</v>
      </c>
      <c r="J6904" t="b">
        <f>OR((Table3_1[[#This Row],[Offered Salary]]&lt;$O$27),(Table3_1[[#This Row],[Offered Salary]]&gt;$O$28))</f>
        <v>0</v>
      </c>
      <c r="K6904" t="str">
        <f>IF(Table3_1[[#This Row],[Offered Salary]]&lt;$O$27,"Low",IF(Table3_1[[#This Row],[Offered Salary]]&gt;$O$28,"High",""))</f>
        <v/>
      </c>
      <c r="L6904" s="6">
        <f>((Table3_1[[#This Row],[Offered Salary]]-$O$25)/$O$26)</f>
        <v>0.21120507508730627</v>
      </c>
    </row>
    <row r="6905" spans="1:12" x14ac:dyDescent="0.3">
      <c r="A6905">
        <v>141200</v>
      </c>
      <c r="B6905" s="2">
        <v>41835</v>
      </c>
      <c r="C6905" s="3">
        <v>0.39449074074074075</v>
      </c>
      <c r="D6905" t="s">
        <v>31</v>
      </c>
      <c r="E6905" t="s">
        <v>29</v>
      </c>
      <c r="F6905" t="s">
        <v>14</v>
      </c>
      <c r="G6905" t="s">
        <v>2</v>
      </c>
      <c r="H6905">
        <v>13231</v>
      </c>
      <c r="I6905">
        <f>IF(Table3_1[[#This Row],[Status]]="Hired",1,0)</f>
        <v>1</v>
      </c>
      <c r="J6905" t="b">
        <f>OR((Table3_1[[#This Row],[Offered Salary]]&lt;$O$27),(Table3_1[[#This Row],[Offered Salary]]&gt;$O$28))</f>
        <v>0</v>
      </c>
      <c r="K6905" t="str">
        <f>IF(Table3_1[[#This Row],[Offered Salary]]&lt;$O$27,"Low",IF(Table3_1[[#This Row],[Offered Salary]]&gt;$O$28,"High",""))</f>
        <v/>
      </c>
      <c r="L6905" s="6">
        <f>((Table3_1[[#This Row],[Offered Salary]]-$O$25)/$O$26)</f>
        <v>-1.2739353142106116</v>
      </c>
    </row>
    <row r="6906" spans="1:12" x14ac:dyDescent="0.3">
      <c r="A6906">
        <v>480305</v>
      </c>
      <c r="B6906" s="2">
        <v>41827</v>
      </c>
      <c r="C6906" s="3">
        <v>0.34706018518518517</v>
      </c>
      <c r="D6906" t="s">
        <v>31</v>
      </c>
      <c r="E6906" t="s">
        <v>29</v>
      </c>
      <c r="F6906" t="s">
        <v>20</v>
      </c>
      <c r="G6906" t="s">
        <v>4</v>
      </c>
      <c r="H6906">
        <v>39321</v>
      </c>
      <c r="I6906">
        <f>IF(Table3_1[[#This Row],[Status]]="Hired",1,0)</f>
        <v>1</v>
      </c>
      <c r="J6906" t="b">
        <f>OR((Table3_1[[#This Row],[Offered Salary]]&lt;$O$27),(Table3_1[[#This Row],[Offered Salary]]&gt;$O$28))</f>
        <v>0</v>
      </c>
      <c r="K6906" t="str">
        <f>IF(Table3_1[[#This Row],[Offered Salary]]&lt;$O$27,"Low",IF(Table3_1[[#This Row],[Offered Salary]]&gt;$O$28,"High",""))</f>
        <v/>
      </c>
      <c r="L6906" s="6">
        <f>((Table3_1[[#This Row],[Offered Salary]]-$O$25)/$O$26)</f>
        <v>-0.36961732796227037</v>
      </c>
    </row>
    <row r="6907" spans="1:12" x14ac:dyDescent="0.3">
      <c r="A6907">
        <v>936835</v>
      </c>
      <c r="B6907" s="2">
        <v>41824</v>
      </c>
      <c r="C6907" s="3">
        <v>0.75075231481481486</v>
      </c>
      <c r="D6907" t="s">
        <v>31</v>
      </c>
      <c r="E6907" t="s">
        <v>27</v>
      </c>
      <c r="F6907" t="s">
        <v>20</v>
      </c>
      <c r="G6907" t="s">
        <v>7</v>
      </c>
      <c r="H6907">
        <v>25287</v>
      </c>
      <c r="I6907">
        <f>IF(Table3_1[[#This Row],[Status]]="Hired",1,0)</f>
        <v>1</v>
      </c>
      <c r="J6907" t="b">
        <f>OR((Table3_1[[#This Row],[Offered Salary]]&lt;$O$27),(Table3_1[[#This Row],[Offered Salary]]&gt;$O$28))</f>
        <v>0</v>
      </c>
      <c r="K6907" t="str">
        <f>IF(Table3_1[[#This Row],[Offered Salary]]&lt;$O$27,"Low",IF(Table3_1[[#This Row],[Offered Salary]]&gt;$O$28,"High",""))</f>
        <v/>
      </c>
      <c r="L6907" s="6">
        <f>((Table3_1[[#This Row],[Offered Salary]]-$O$25)/$O$26)</f>
        <v>-0.85605652378477792</v>
      </c>
    </row>
    <row r="6908" spans="1:12" x14ac:dyDescent="0.3">
      <c r="A6908">
        <v>564902</v>
      </c>
      <c r="B6908" s="2">
        <v>41844</v>
      </c>
      <c r="C6908" s="3">
        <v>0.41468749999999999</v>
      </c>
      <c r="D6908" t="s">
        <v>30</v>
      </c>
      <c r="E6908" t="s">
        <v>29</v>
      </c>
      <c r="F6908" t="s">
        <v>12</v>
      </c>
      <c r="G6908" t="s">
        <v>2</v>
      </c>
      <c r="H6908">
        <v>99736</v>
      </c>
      <c r="I6908">
        <f>IF(Table3_1[[#This Row],[Status]]="Hired",1,0)</f>
        <v>0</v>
      </c>
      <c r="J6908" t="b">
        <f>OR((Table3_1[[#This Row],[Offered Salary]]&lt;$O$27),(Table3_1[[#This Row],[Offered Salary]]&gt;$O$28))</f>
        <v>0</v>
      </c>
      <c r="K6908" t="str">
        <f>IF(Table3_1[[#This Row],[Offered Salary]]&lt;$O$27,"Low",IF(Table3_1[[#This Row],[Offered Salary]]&gt;$O$28,"High",""))</f>
        <v/>
      </c>
      <c r="L6908" s="6">
        <f>((Table3_1[[#This Row],[Offered Salary]]-$O$25)/$O$26)</f>
        <v>1.7244559238274397</v>
      </c>
    </row>
    <row r="6909" spans="1:12" x14ac:dyDescent="0.3">
      <c r="A6909">
        <v>936518</v>
      </c>
      <c r="B6909" s="2">
        <v>41846</v>
      </c>
      <c r="C6909" s="3">
        <v>0.52408564814814818</v>
      </c>
      <c r="D6909" t="s">
        <v>31</v>
      </c>
      <c r="E6909" t="s">
        <v>27</v>
      </c>
      <c r="F6909" t="s">
        <v>12</v>
      </c>
      <c r="G6909" t="s">
        <v>2</v>
      </c>
      <c r="H6909">
        <v>94270</v>
      </c>
      <c r="I6909">
        <f>IF(Table3_1[[#This Row],[Status]]="Hired",1,0)</f>
        <v>1</v>
      </c>
      <c r="J6909" t="b">
        <f>OR((Table3_1[[#This Row],[Offered Salary]]&lt;$O$27),(Table3_1[[#This Row],[Offered Salary]]&gt;$O$28))</f>
        <v>0</v>
      </c>
      <c r="K6909" t="str">
        <f>IF(Table3_1[[#This Row],[Offered Salary]]&lt;$O$27,"Low",IF(Table3_1[[#This Row],[Offered Salary]]&gt;$O$28,"High",""))</f>
        <v/>
      </c>
      <c r="L6909" s="6">
        <f>((Table3_1[[#This Row],[Offered Salary]]-$O$25)/$O$26)</f>
        <v>1.534996279793962</v>
      </c>
    </row>
    <row r="6910" spans="1:12" x14ac:dyDescent="0.3">
      <c r="A6910">
        <v>547868</v>
      </c>
      <c r="B6910" s="2">
        <v>41846</v>
      </c>
      <c r="C6910" s="3">
        <v>0.52678240740740745</v>
      </c>
      <c r="D6910" t="s">
        <v>31</v>
      </c>
      <c r="E6910" t="s">
        <v>29</v>
      </c>
      <c r="F6910" t="s">
        <v>12</v>
      </c>
      <c r="G6910" t="s">
        <v>2</v>
      </c>
      <c r="H6910">
        <v>16006</v>
      </c>
      <c r="I6910">
        <f>IF(Table3_1[[#This Row],[Status]]="Hired",1,0)</f>
        <v>1</v>
      </c>
      <c r="J6910" t="b">
        <f>OR((Table3_1[[#This Row],[Offered Salary]]&lt;$O$27),(Table3_1[[#This Row],[Offered Salary]]&gt;$O$28))</f>
        <v>0</v>
      </c>
      <c r="K6910" t="str">
        <f>IF(Table3_1[[#This Row],[Offered Salary]]&lt;$O$27,"Low",IF(Table3_1[[#This Row],[Offered Salary]]&gt;$O$28,"High",""))</f>
        <v/>
      </c>
      <c r="L6910" s="6">
        <f>((Table3_1[[#This Row],[Offered Salary]]-$O$25)/$O$26)</f>
        <v>-1.17774971007726</v>
      </c>
    </row>
    <row r="6911" spans="1:12" x14ac:dyDescent="0.3">
      <c r="A6911">
        <v>623648</v>
      </c>
      <c r="B6911" s="2">
        <v>41850</v>
      </c>
      <c r="C6911" s="3">
        <v>0.69363425925925926</v>
      </c>
      <c r="D6911" t="s">
        <v>31</v>
      </c>
      <c r="E6911" t="s">
        <v>27</v>
      </c>
      <c r="F6911" t="s">
        <v>12</v>
      </c>
      <c r="G6911" t="s">
        <v>2</v>
      </c>
      <c r="H6911">
        <v>43885</v>
      </c>
      <c r="I6911">
        <f>IF(Table3_1[[#This Row],[Status]]="Hired",1,0)</f>
        <v>1</v>
      </c>
      <c r="J6911" t="b">
        <f>OR((Table3_1[[#This Row],[Offered Salary]]&lt;$O$27),(Table3_1[[#This Row],[Offered Salary]]&gt;$O$28))</f>
        <v>0</v>
      </c>
      <c r="K6911" t="str">
        <f>IF(Table3_1[[#This Row],[Offered Salary]]&lt;$O$27,"Low",IF(Table3_1[[#This Row],[Offered Salary]]&gt;$O$28,"High",""))</f>
        <v/>
      </c>
      <c r="L6911" s="6">
        <f>((Table3_1[[#This Row],[Offered Salary]]-$O$25)/$O$26)</f>
        <v>-0.21142233795700285</v>
      </c>
    </row>
    <row r="6912" spans="1:12" x14ac:dyDescent="0.3">
      <c r="A6912">
        <v>778393</v>
      </c>
      <c r="B6912" s="2">
        <v>41857</v>
      </c>
      <c r="C6912" s="3">
        <v>0.45524305555555555</v>
      </c>
      <c r="D6912" t="s">
        <v>31</v>
      </c>
      <c r="E6912" t="s">
        <v>27</v>
      </c>
      <c r="F6912" t="s">
        <v>12</v>
      </c>
      <c r="G6912" t="s">
        <v>2</v>
      </c>
      <c r="H6912">
        <v>80425</v>
      </c>
      <c r="I6912">
        <f>IF(Table3_1[[#This Row],[Status]]="Hired",1,0)</f>
        <v>1</v>
      </c>
      <c r="J6912" t="b">
        <f>OR((Table3_1[[#This Row],[Offered Salary]]&lt;$O$27),(Table3_1[[#This Row],[Offered Salary]]&gt;$O$28))</f>
        <v>0</v>
      </c>
      <c r="K6912" t="str">
        <f>IF(Table3_1[[#This Row],[Offered Salary]]&lt;$O$27,"Low",IF(Table3_1[[#This Row],[Offered Salary]]&gt;$O$28,"High",""))</f>
        <v/>
      </c>
      <c r="L6912" s="6">
        <f>((Table3_1[[#This Row],[Offered Salary]]-$O$25)/$O$26)</f>
        <v>1.0551081034962126</v>
      </c>
    </row>
    <row r="6913" spans="1:12" x14ac:dyDescent="0.3">
      <c r="A6913">
        <v>303469</v>
      </c>
      <c r="B6913" s="2">
        <v>41858</v>
      </c>
      <c r="C6913" s="3">
        <v>0.73187500000000005</v>
      </c>
      <c r="D6913" t="s">
        <v>31</v>
      </c>
      <c r="E6913" t="s">
        <v>27</v>
      </c>
      <c r="F6913" t="s">
        <v>12</v>
      </c>
      <c r="G6913" t="s">
        <v>2</v>
      </c>
      <c r="H6913">
        <v>89573</v>
      </c>
      <c r="I6913">
        <f>IF(Table3_1[[#This Row],[Status]]="Hired",1,0)</f>
        <v>1</v>
      </c>
      <c r="J6913" t="b">
        <f>OR((Table3_1[[#This Row],[Offered Salary]]&lt;$O$27),(Table3_1[[#This Row],[Offered Salary]]&gt;$O$28))</f>
        <v>0</v>
      </c>
      <c r="K6913" t="str">
        <f>IF(Table3_1[[#This Row],[Offered Salary]]&lt;$O$27,"Low",IF(Table3_1[[#This Row],[Offered Salary]]&gt;$O$28,"High",""))</f>
        <v/>
      </c>
      <c r="L6913" s="6">
        <f>((Table3_1[[#This Row],[Offered Salary]]-$O$25)/$O$26)</f>
        <v>1.372191313086087</v>
      </c>
    </row>
    <row r="6914" spans="1:12" x14ac:dyDescent="0.3">
      <c r="A6914">
        <v>222628</v>
      </c>
      <c r="B6914" s="2">
        <v>41856</v>
      </c>
      <c r="C6914" s="3">
        <v>0.47812500000000002</v>
      </c>
      <c r="D6914" t="s">
        <v>31</v>
      </c>
      <c r="E6914" t="s">
        <v>27</v>
      </c>
      <c r="F6914" t="s">
        <v>20</v>
      </c>
      <c r="G6914" t="s">
        <v>10</v>
      </c>
      <c r="H6914">
        <v>49818</v>
      </c>
      <c r="I6914">
        <f>IF(Table3_1[[#This Row],[Status]]="Hired",1,0)</f>
        <v>1</v>
      </c>
      <c r="J6914" t="b">
        <f>OR((Table3_1[[#This Row],[Offered Salary]]&lt;$O$27),(Table3_1[[#This Row],[Offered Salary]]&gt;$O$28))</f>
        <v>0</v>
      </c>
      <c r="K6914" t="str">
        <f>IF(Table3_1[[#This Row],[Offered Salary]]&lt;$O$27,"Low",IF(Table3_1[[#This Row],[Offered Salary]]&gt;$O$28,"High",""))</f>
        <v/>
      </c>
      <c r="L6914" s="6">
        <f>((Table3_1[[#This Row],[Offered Salary]]-$O$25)/$O$26)</f>
        <v>-5.7757832459484747E-3</v>
      </c>
    </row>
    <row r="6915" spans="1:12" x14ac:dyDescent="0.3">
      <c r="A6915">
        <v>587367</v>
      </c>
      <c r="B6915" s="2">
        <v>41856</v>
      </c>
      <c r="C6915" s="3">
        <v>0.47908564814814814</v>
      </c>
      <c r="D6915" t="s">
        <v>31</v>
      </c>
      <c r="E6915" t="s">
        <v>27</v>
      </c>
      <c r="F6915" t="s">
        <v>20</v>
      </c>
      <c r="G6915" t="s">
        <v>10</v>
      </c>
      <c r="H6915">
        <v>61815</v>
      </c>
      <c r="I6915">
        <f>IF(Table3_1[[#This Row],[Status]]="Hired",1,0)</f>
        <v>1</v>
      </c>
      <c r="J6915" t="b">
        <f>OR((Table3_1[[#This Row],[Offered Salary]]&lt;$O$27),(Table3_1[[#This Row],[Offered Salary]]&gt;$O$28))</f>
        <v>0</v>
      </c>
      <c r="K6915" t="str">
        <f>IF(Table3_1[[#This Row],[Offered Salary]]&lt;$O$27,"Low",IF(Table3_1[[#This Row],[Offered Salary]]&gt;$O$28,"High",""))</f>
        <v/>
      </c>
      <c r="L6915" s="6">
        <f>((Table3_1[[#This Row],[Offered Salary]]-$O$25)/$O$26)</f>
        <v>0.41005797992083381</v>
      </c>
    </row>
    <row r="6916" spans="1:12" x14ac:dyDescent="0.3">
      <c r="A6916">
        <v>953264</v>
      </c>
      <c r="B6916" s="2">
        <v>41856</v>
      </c>
      <c r="C6916" s="3">
        <v>0.48003472222222221</v>
      </c>
      <c r="D6916" t="s">
        <v>31</v>
      </c>
      <c r="E6916" t="s">
        <v>29</v>
      </c>
      <c r="F6916" t="s">
        <v>20</v>
      </c>
      <c r="G6916" t="s">
        <v>10</v>
      </c>
      <c r="H6916">
        <v>67638</v>
      </c>
      <c r="I6916">
        <f>IF(Table3_1[[#This Row],[Status]]="Hired",1,0)</f>
        <v>1</v>
      </c>
      <c r="J6916" t="b">
        <f>OR((Table3_1[[#This Row],[Offered Salary]]&lt;$O$27),(Table3_1[[#This Row],[Offered Salary]]&gt;$O$28))</f>
        <v>0</v>
      </c>
      <c r="K6916" t="str">
        <f>IF(Table3_1[[#This Row],[Offered Salary]]&lt;$O$27,"Low",IF(Table3_1[[#This Row],[Offered Salary]]&gt;$O$28,"High",""))</f>
        <v/>
      </c>
      <c r="L6916" s="6">
        <f>((Table3_1[[#This Row],[Offered Salary]]-$O$25)/$O$26)</f>
        <v>0.61189177194552113</v>
      </c>
    </row>
    <row r="6917" spans="1:12" x14ac:dyDescent="0.3">
      <c r="A6917">
        <v>503813</v>
      </c>
      <c r="B6917" s="2">
        <v>41856</v>
      </c>
      <c r="C6917" s="3">
        <v>0.48306712962962961</v>
      </c>
      <c r="D6917" t="s">
        <v>31</v>
      </c>
      <c r="E6917" t="s">
        <v>29</v>
      </c>
      <c r="F6917" t="s">
        <v>20</v>
      </c>
      <c r="G6917" t="s">
        <v>10</v>
      </c>
      <c r="H6917">
        <v>49576</v>
      </c>
      <c r="I6917">
        <f>IF(Table3_1[[#This Row],[Status]]="Hired",1,0)</f>
        <v>1</v>
      </c>
      <c r="J6917" t="b">
        <f>OR((Table3_1[[#This Row],[Offered Salary]]&lt;$O$27),(Table3_1[[#This Row],[Offered Salary]]&gt;$O$28))</f>
        <v>0</v>
      </c>
      <c r="K6917" t="str">
        <f>IF(Table3_1[[#This Row],[Offered Salary]]&lt;$O$27,"Low",IF(Table3_1[[#This Row],[Offered Salary]]&gt;$O$28,"High",""))</f>
        <v/>
      </c>
      <c r="L6917" s="6">
        <f>((Table3_1[[#This Row],[Offered Salary]]-$O$25)/$O$26)</f>
        <v>-1.4163861155956086E-2</v>
      </c>
    </row>
    <row r="6918" spans="1:12" x14ac:dyDescent="0.3">
      <c r="A6918">
        <v>827357</v>
      </c>
      <c r="B6918" s="2">
        <v>41857</v>
      </c>
      <c r="C6918" s="3">
        <v>0.40038194444444447</v>
      </c>
      <c r="D6918" t="s">
        <v>31</v>
      </c>
      <c r="E6918" t="s">
        <v>27</v>
      </c>
      <c r="F6918" t="s">
        <v>20</v>
      </c>
      <c r="G6918" t="s">
        <v>10</v>
      </c>
      <c r="H6918">
        <v>59576</v>
      </c>
      <c r="I6918">
        <f>IF(Table3_1[[#This Row],[Status]]="Hired",1,0)</f>
        <v>1</v>
      </c>
      <c r="J6918" t="b">
        <f>OR((Table3_1[[#This Row],[Offered Salary]]&lt;$O$27),(Table3_1[[#This Row],[Offered Salary]]&gt;$O$28))</f>
        <v>0</v>
      </c>
      <c r="K6918" t="str">
        <f>IF(Table3_1[[#This Row],[Offered Salary]]&lt;$O$27,"Low",IF(Table3_1[[#This Row],[Offered Salary]]&gt;$O$28,"High",""))</f>
        <v/>
      </c>
      <c r="L6918" s="6">
        <f>((Table3_1[[#This Row],[Offered Salary]]-$O$25)/$O$26)</f>
        <v>0.33245092851377994</v>
      </c>
    </row>
    <row r="6919" spans="1:12" x14ac:dyDescent="0.3">
      <c r="A6919">
        <v>872463</v>
      </c>
      <c r="B6919" s="2">
        <v>41857</v>
      </c>
      <c r="C6919" s="3">
        <v>0.40265046296296297</v>
      </c>
      <c r="D6919" t="s">
        <v>31</v>
      </c>
      <c r="E6919" t="s">
        <v>27</v>
      </c>
      <c r="F6919" t="s">
        <v>20</v>
      </c>
      <c r="G6919" t="s">
        <v>10</v>
      </c>
      <c r="H6919">
        <v>28523</v>
      </c>
      <c r="I6919">
        <f>IF(Table3_1[[#This Row],[Status]]="Hired",1,0)</f>
        <v>1</v>
      </c>
      <c r="J6919" t="b">
        <f>OR((Table3_1[[#This Row],[Offered Salary]]&lt;$O$27),(Table3_1[[#This Row],[Offered Salary]]&gt;$O$28))</f>
        <v>0</v>
      </c>
      <c r="K6919" t="str">
        <f>IF(Table3_1[[#This Row],[Offered Salary]]&lt;$O$27,"Low",IF(Table3_1[[#This Row],[Offered Salary]]&gt;$O$28,"High",""))</f>
        <v/>
      </c>
      <c r="L6919" s="6">
        <f>((Table3_1[[#This Row],[Offered Salary]]-$O$25)/$O$26)</f>
        <v>-0.74389197784765138</v>
      </c>
    </row>
    <row r="6920" spans="1:12" x14ac:dyDescent="0.3">
      <c r="A6920">
        <v>818087</v>
      </c>
      <c r="B6920" s="2">
        <v>41857</v>
      </c>
      <c r="C6920" s="3">
        <v>0.52324074074074078</v>
      </c>
      <c r="D6920" t="s">
        <v>31</v>
      </c>
      <c r="E6920" t="s">
        <v>27</v>
      </c>
      <c r="F6920" t="s">
        <v>20</v>
      </c>
      <c r="G6920" t="s">
        <v>10</v>
      </c>
      <c r="H6920">
        <v>87399</v>
      </c>
      <c r="I6920">
        <f>IF(Table3_1[[#This Row],[Status]]="Hired",1,0)</f>
        <v>1</v>
      </c>
      <c r="J6920" t="b">
        <f>OR((Table3_1[[#This Row],[Offered Salary]]&lt;$O$27),(Table3_1[[#This Row],[Offered Salary]]&gt;$O$28))</f>
        <v>0</v>
      </c>
      <c r="K6920" t="str">
        <f>IF(Table3_1[[#This Row],[Offered Salary]]&lt;$O$27,"Low",IF(Table3_1[[#This Row],[Offered Salary]]&gt;$O$28,"High",""))</f>
        <v/>
      </c>
      <c r="L6920" s="6">
        <f>((Table3_1[[#This Row],[Offered Salary]]-$O$25)/$O$26)</f>
        <v>1.2968372578118865</v>
      </c>
    </row>
    <row r="6921" spans="1:12" x14ac:dyDescent="0.3">
      <c r="A6921">
        <v>947254</v>
      </c>
      <c r="B6921" s="2">
        <v>41857</v>
      </c>
      <c r="C6921" s="3">
        <v>0.52498842592592587</v>
      </c>
      <c r="D6921" t="s">
        <v>30</v>
      </c>
      <c r="E6921" t="s">
        <v>27</v>
      </c>
      <c r="F6921" t="s">
        <v>20</v>
      </c>
      <c r="G6921" t="s">
        <v>10</v>
      </c>
      <c r="H6921">
        <v>21441</v>
      </c>
      <c r="I6921">
        <f>IF(Table3_1[[#This Row],[Status]]="Hired",1,0)</f>
        <v>0</v>
      </c>
      <c r="J6921" t="b">
        <f>OR((Table3_1[[#This Row],[Offered Salary]]&lt;$O$27),(Table3_1[[#This Row],[Offered Salary]]&gt;$O$28))</f>
        <v>0</v>
      </c>
      <c r="K6921" t="str">
        <f>IF(Table3_1[[#This Row],[Offered Salary]]&lt;$O$27,"Low",IF(Table3_1[[#This Row],[Offered Salary]]&gt;$O$28,"High",""))</f>
        <v/>
      </c>
      <c r="L6921" s="6">
        <f>((Table3_1[[#This Row],[Offered Salary]]-$O$25)/$O$26)</f>
        <v>-0.98936457189175842</v>
      </c>
    </row>
    <row r="6922" spans="1:12" x14ac:dyDescent="0.3">
      <c r="A6922">
        <v>700240</v>
      </c>
      <c r="B6922" s="2">
        <v>41858</v>
      </c>
      <c r="C6922" s="3">
        <v>0.50143518518518515</v>
      </c>
      <c r="D6922" t="s">
        <v>31</v>
      </c>
      <c r="E6922" t="s">
        <v>29</v>
      </c>
      <c r="F6922" t="s">
        <v>20</v>
      </c>
      <c r="G6922" t="s">
        <v>1</v>
      </c>
      <c r="H6922">
        <v>90296</v>
      </c>
      <c r="I6922">
        <f>IF(Table3_1[[#This Row],[Status]]="Hired",1,0)</f>
        <v>1</v>
      </c>
      <c r="J6922" t="b">
        <f>OR((Table3_1[[#This Row],[Offered Salary]]&lt;$O$27),(Table3_1[[#This Row],[Offered Salary]]&gt;$O$28))</f>
        <v>0</v>
      </c>
      <c r="K6922" t="str">
        <f>IF(Table3_1[[#This Row],[Offered Salary]]&lt;$O$27,"Low",IF(Table3_1[[#This Row],[Offered Salary]]&gt;$O$28,"High",""))</f>
        <v/>
      </c>
      <c r="L6922" s="6">
        <f>((Table3_1[[#This Row],[Offered Salary]]-$O$25)/$O$26)</f>
        <v>1.397251562379209</v>
      </c>
    </row>
    <row r="6923" spans="1:12" x14ac:dyDescent="0.3">
      <c r="A6923">
        <v>729811</v>
      </c>
      <c r="B6923" s="2">
        <v>41858</v>
      </c>
      <c r="C6923" s="3">
        <v>0.50209490740740736</v>
      </c>
      <c r="D6923" t="s">
        <v>31</v>
      </c>
      <c r="E6923" t="s">
        <v>29</v>
      </c>
      <c r="F6923" t="s">
        <v>20</v>
      </c>
      <c r="G6923" t="s">
        <v>1</v>
      </c>
      <c r="H6923">
        <v>79650</v>
      </c>
      <c r="I6923">
        <f>IF(Table3_1[[#This Row],[Status]]="Hired",1,0)</f>
        <v>1</v>
      </c>
      <c r="J6923" t="b">
        <f>OR((Table3_1[[#This Row],[Offered Salary]]&lt;$O$27),(Table3_1[[#This Row],[Offered Salary]]&gt;$O$28))</f>
        <v>0</v>
      </c>
      <c r="K6923" t="str">
        <f>IF(Table3_1[[#This Row],[Offered Salary]]&lt;$O$27,"Low",IF(Table3_1[[#This Row],[Offered Salary]]&gt;$O$28,"High",""))</f>
        <v/>
      </c>
      <c r="L6923" s="6">
        <f>((Table3_1[[#This Row],[Offered Salary]]-$O$25)/$O$26)</f>
        <v>1.0282454572968081</v>
      </c>
    </row>
    <row r="6924" spans="1:12" x14ac:dyDescent="0.3">
      <c r="A6924">
        <v>869541</v>
      </c>
      <c r="B6924" s="2">
        <v>41882</v>
      </c>
      <c r="C6924" s="3">
        <v>0.40384259259259259</v>
      </c>
      <c r="D6924" t="s">
        <v>31</v>
      </c>
      <c r="E6924" t="s">
        <v>27</v>
      </c>
      <c r="F6924" t="s">
        <v>20</v>
      </c>
      <c r="G6924" t="s">
        <v>1</v>
      </c>
      <c r="H6924">
        <v>91974</v>
      </c>
      <c r="I6924">
        <f>IF(Table3_1[[#This Row],[Status]]="Hired",1,0)</f>
        <v>1</v>
      </c>
      <c r="J6924" t="b">
        <f>OR((Table3_1[[#This Row],[Offered Salary]]&lt;$O$27),(Table3_1[[#This Row],[Offered Salary]]&gt;$O$28))</f>
        <v>0</v>
      </c>
      <c r="K6924" t="str">
        <f>IF(Table3_1[[#This Row],[Offered Salary]]&lt;$O$27,"Low",IF(Table3_1[[#This Row],[Offered Salary]]&gt;$O$28,"High",""))</f>
        <v/>
      </c>
      <c r="L6924" s="6">
        <f>((Table3_1[[#This Row],[Offered Salary]]-$O$25)/$O$26)</f>
        <v>1.4554135240857908</v>
      </c>
    </row>
    <row r="6925" spans="1:12" x14ac:dyDescent="0.3">
      <c r="A6925">
        <v>888534</v>
      </c>
      <c r="B6925" s="2">
        <v>41882</v>
      </c>
      <c r="C6925" s="3">
        <v>0.40466435185185184</v>
      </c>
      <c r="D6925" t="s">
        <v>31</v>
      </c>
      <c r="E6925" t="s">
        <v>27</v>
      </c>
      <c r="F6925" t="s">
        <v>20</v>
      </c>
      <c r="G6925" t="s">
        <v>1</v>
      </c>
      <c r="H6925">
        <v>47650</v>
      </c>
      <c r="I6925">
        <f>IF(Table3_1[[#This Row],[Status]]="Hired",1,0)</f>
        <v>1</v>
      </c>
      <c r="J6925" t="b">
        <f>OR((Table3_1[[#This Row],[Offered Salary]]&lt;$O$27),(Table3_1[[#This Row],[Offered Salary]]&gt;$O$28))</f>
        <v>0</v>
      </c>
      <c r="K6925" t="str">
        <f>IF(Table3_1[[#This Row],[Offered Salary]]&lt;$O$27,"Low",IF(Table3_1[[#This Row],[Offered Salary]]&gt;$O$28,"High",""))</f>
        <v/>
      </c>
      <c r="L6925" s="6">
        <f>((Table3_1[[#This Row],[Offered Salary]]-$O$25)/$O$26)</f>
        <v>-8.0921869646347247E-2</v>
      </c>
    </row>
    <row r="6926" spans="1:12" x14ac:dyDescent="0.3">
      <c r="A6926">
        <v>731112</v>
      </c>
      <c r="B6926" s="2">
        <v>41848</v>
      </c>
      <c r="C6926" s="3">
        <v>0.51662037037037034</v>
      </c>
      <c r="D6926" t="s">
        <v>31</v>
      </c>
      <c r="E6926" t="s">
        <v>27</v>
      </c>
      <c r="F6926" t="s">
        <v>19</v>
      </c>
      <c r="G6926" t="s">
        <v>10</v>
      </c>
      <c r="H6926">
        <v>76723</v>
      </c>
      <c r="I6926">
        <f>IF(Table3_1[[#This Row],[Status]]="Hired",1,0)</f>
        <v>1</v>
      </c>
      <c r="J6926" t="b">
        <f>OR((Table3_1[[#This Row],[Offered Salary]]&lt;$O$27),(Table3_1[[#This Row],[Offered Salary]]&gt;$O$28))</f>
        <v>0</v>
      </c>
      <c r="K6926" t="str">
        <f>IF(Table3_1[[#This Row],[Offered Salary]]&lt;$O$27,"Low",IF(Table3_1[[#This Row],[Offered Salary]]&gt;$O$28,"High",""))</f>
        <v/>
      </c>
      <c r="L6926" s="6">
        <f>((Table3_1[[#This Row],[Offered Salary]]-$O$25)/$O$26)</f>
        <v>0.9267913083604763</v>
      </c>
    </row>
    <row r="6927" spans="1:12" x14ac:dyDescent="0.3">
      <c r="A6927">
        <v>996481</v>
      </c>
      <c r="B6927" s="2">
        <v>41820</v>
      </c>
      <c r="C6927" s="3">
        <v>0.40305555555555556</v>
      </c>
      <c r="D6927" t="s">
        <v>31</v>
      </c>
      <c r="E6927" t="s">
        <v>27</v>
      </c>
      <c r="F6927" t="s">
        <v>17</v>
      </c>
      <c r="G6927" t="s">
        <v>4</v>
      </c>
      <c r="H6927">
        <v>93419</v>
      </c>
      <c r="I6927">
        <f>IF(Table3_1[[#This Row],[Status]]="Hired",1,0)</f>
        <v>1</v>
      </c>
      <c r="J6927" t="b">
        <f>OR((Table3_1[[#This Row],[Offered Salary]]&lt;$O$27),(Table3_1[[#This Row],[Offered Salary]]&gt;$O$28))</f>
        <v>0</v>
      </c>
      <c r="K6927" t="str">
        <f>IF(Table3_1[[#This Row],[Offered Salary]]&lt;$O$27,"Low",IF(Table3_1[[#This Row],[Offered Salary]]&gt;$O$28,"High",""))</f>
        <v/>
      </c>
      <c r="L6927" s="6">
        <f>((Table3_1[[#This Row],[Offered Salary]]-$O$25)/$O$26)</f>
        <v>1.5054993611930676</v>
      </c>
    </row>
    <row r="6928" spans="1:12" x14ac:dyDescent="0.3">
      <c r="A6928">
        <v>994291</v>
      </c>
      <c r="B6928" s="2">
        <v>41832</v>
      </c>
      <c r="C6928" s="3">
        <v>0.6360069444444445</v>
      </c>
      <c r="D6928" t="s">
        <v>30</v>
      </c>
      <c r="E6928" t="s">
        <v>29</v>
      </c>
      <c r="F6928" t="s">
        <v>17</v>
      </c>
      <c r="G6928" t="s">
        <v>7</v>
      </c>
      <c r="H6928">
        <v>9033</v>
      </c>
      <c r="I6928">
        <f>IF(Table3_1[[#This Row],[Status]]="Hired",1,0)</f>
        <v>0</v>
      </c>
      <c r="J6928" t="b">
        <f>OR((Table3_1[[#This Row],[Offered Salary]]&lt;$O$27),(Table3_1[[#This Row],[Offered Salary]]&gt;$O$28))</f>
        <v>1</v>
      </c>
      <c r="K6928" t="str">
        <f>IF(Table3_1[[#This Row],[Offered Salary]]&lt;$O$27,"Low",IF(Table3_1[[#This Row],[Offered Salary]]&gt;$O$28,"High",""))</f>
        <v>Low</v>
      </c>
      <c r="L6928" s="6">
        <f>((Table3_1[[#This Row],[Offered Salary]]-$O$25)/$O$26)</f>
        <v>-1.4194442029139669</v>
      </c>
    </row>
    <row r="6929" spans="1:12" x14ac:dyDescent="0.3">
      <c r="A6929">
        <v>834463</v>
      </c>
      <c r="B6929" s="2">
        <v>41832</v>
      </c>
      <c r="C6929" s="3">
        <v>0.63777777777777778</v>
      </c>
      <c r="D6929" t="s">
        <v>31</v>
      </c>
      <c r="E6929" t="s">
        <v>27</v>
      </c>
      <c r="F6929" t="s">
        <v>17</v>
      </c>
      <c r="G6929" t="s">
        <v>7</v>
      </c>
      <c r="H6929">
        <v>39744</v>
      </c>
      <c r="I6929">
        <f>IF(Table3_1[[#This Row],[Status]]="Hired",1,0)</f>
        <v>1</v>
      </c>
      <c r="J6929" t="b">
        <f>OR((Table3_1[[#This Row],[Offered Salary]]&lt;$O$27),(Table3_1[[#This Row],[Offered Salary]]&gt;$O$28))</f>
        <v>0</v>
      </c>
      <c r="K6929" t="str">
        <f>IF(Table3_1[[#This Row],[Offered Salary]]&lt;$O$27,"Low",IF(Table3_1[[#This Row],[Offered Salary]]&gt;$O$28,"High",""))</f>
        <v/>
      </c>
      <c r="L6929" s="6">
        <f>((Table3_1[[#This Row],[Offered Salary]]-$O$25)/$O$26)</f>
        <v>-0.35495552235924055</v>
      </c>
    </row>
    <row r="6930" spans="1:12" x14ac:dyDescent="0.3">
      <c r="A6930">
        <v>692268</v>
      </c>
      <c r="B6930" s="2">
        <v>41832</v>
      </c>
      <c r="C6930" s="3">
        <v>0.63936342592592588</v>
      </c>
      <c r="D6930" t="s">
        <v>31</v>
      </c>
      <c r="E6930" t="s">
        <v>27</v>
      </c>
      <c r="F6930" t="s">
        <v>17</v>
      </c>
      <c r="G6930" t="s">
        <v>7</v>
      </c>
      <c r="H6930">
        <v>69959</v>
      </c>
      <c r="I6930">
        <f>IF(Table3_1[[#This Row],[Status]]="Hired",1,0)</f>
        <v>1</v>
      </c>
      <c r="J6930" t="b">
        <f>OR((Table3_1[[#This Row],[Offered Salary]]&lt;$O$27),(Table3_1[[#This Row],[Offered Salary]]&gt;$O$28))</f>
        <v>0</v>
      </c>
      <c r="K6930" t="str">
        <f>IF(Table3_1[[#This Row],[Offered Salary]]&lt;$O$27,"Low",IF(Table3_1[[#This Row],[Offered Salary]]&gt;$O$28,"High",""))</f>
        <v/>
      </c>
      <c r="L6930" s="6">
        <f>((Table3_1[[#This Row],[Offered Salary]]-$O$25)/$O$26)</f>
        <v>0.69234106462786682</v>
      </c>
    </row>
    <row r="6931" spans="1:12" x14ac:dyDescent="0.3">
      <c r="A6931">
        <v>624206</v>
      </c>
      <c r="B6931" s="2">
        <v>41838</v>
      </c>
      <c r="C6931" s="3">
        <v>0.48655092592592591</v>
      </c>
      <c r="D6931" t="s">
        <v>31</v>
      </c>
      <c r="E6931" t="s">
        <v>27</v>
      </c>
      <c r="F6931" t="s">
        <v>17</v>
      </c>
      <c r="G6931" t="s">
        <v>7</v>
      </c>
      <c r="H6931">
        <v>35514</v>
      </c>
      <c r="I6931">
        <f>IF(Table3_1[[#This Row],[Status]]="Hired",1,0)</f>
        <v>1</v>
      </c>
      <c r="J6931" t="b">
        <f>OR((Table3_1[[#This Row],[Offered Salary]]&lt;$O$27),(Table3_1[[#This Row],[Offered Salary]]&gt;$O$28))</f>
        <v>0</v>
      </c>
      <c r="K6931" t="str">
        <f>IF(Table3_1[[#This Row],[Offered Salary]]&lt;$O$27,"Low",IF(Table3_1[[#This Row],[Offered Salary]]&gt;$O$28,"High",""))</f>
        <v/>
      </c>
      <c r="L6931" s="6">
        <f>((Table3_1[[#This Row],[Offered Salary]]-$O$25)/$O$26)</f>
        <v>-0.50157357838953887</v>
      </c>
    </row>
    <row r="6932" spans="1:12" x14ac:dyDescent="0.3">
      <c r="A6932">
        <v>605602</v>
      </c>
      <c r="B6932" s="2">
        <v>41838</v>
      </c>
      <c r="C6932" s="3">
        <v>0.48685185185185187</v>
      </c>
      <c r="D6932" t="s">
        <v>31</v>
      </c>
      <c r="E6932" t="s">
        <v>29</v>
      </c>
      <c r="F6932" t="s">
        <v>17</v>
      </c>
      <c r="G6932" t="s">
        <v>7</v>
      </c>
      <c r="H6932">
        <v>2434</v>
      </c>
      <c r="I6932">
        <f>IF(Table3_1[[#This Row],[Status]]="Hired",1,0)</f>
        <v>1</v>
      </c>
      <c r="J6932" t="b">
        <f>OR((Table3_1[[#This Row],[Offered Salary]]&lt;$O$27),(Table3_1[[#This Row],[Offered Salary]]&gt;$O$28))</f>
        <v>1</v>
      </c>
      <c r="K6932" t="str">
        <f>IF(Table3_1[[#This Row],[Offered Salary]]&lt;$O$27,"Low",IF(Table3_1[[#This Row],[Offered Salary]]&gt;$O$28,"High",""))</f>
        <v>Low</v>
      </c>
      <c r="L6932" s="6">
        <f>((Table3_1[[#This Row],[Offered Salary]]-$O$25)/$O$26)</f>
        <v>-1.6481753026170256</v>
      </c>
    </row>
    <row r="6933" spans="1:12" x14ac:dyDescent="0.3">
      <c r="A6933">
        <v>259302</v>
      </c>
      <c r="B6933" s="2">
        <v>41869</v>
      </c>
      <c r="C6933" s="3">
        <v>0.7587962962962963</v>
      </c>
      <c r="D6933" t="s">
        <v>31</v>
      </c>
      <c r="E6933" t="s">
        <v>27</v>
      </c>
      <c r="F6933" t="s">
        <v>20</v>
      </c>
      <c r="G6933" t="s">
        <v>5</v>
      </c>
      <c r="H6933">
        <v>11825</v>
      </c>
      <c r="I6933">
        <f>IF(Table3_1[[#This Row],[Status]]="Hired",1,0)</f>
        <v>1</v>
      </c>
      <c r="J6933" t="b">
        <f>OR((Table3_1[[#This Row],[Offered Salary]]&lt;$O$27),(Table3_1[[#This Row],[Offered Salary]]&gt;$O$28))</f>
        <v>1</v>
      </c>
      <c r="K6933" t="str">
        <f>IF(Table3_1[[#This Row],[Offered Salary]]&lt;$O$27,"Low",IF(Table3_1[[#This Row],[Offered Salary]]&gt;$O$28,"High",""))</f>
        <v>Low</v>
      </c>
      <c r="L6933" s="6">
        <f>((Table3_1[[#This Row],[Offered Salary]]-$O$25)/$O$26)</f>
        <v>-1.3226693536381766</v>
      </c>
    </row>
    <row r="6934" spans="1:12" x14ac:dyDescent="0.3">
      <c r="A6934">
        <v>518804</v>
      </c>
      <c r="B6934" s="2">
        <v>41869</v>
      </c>
      <c r="C6934" s="3">
        <v>0.75982638888888887</v>
      </c>
      <c r="D6934" t="s">
        <v>31</v>
      </c>
      <c r="E6934" t="s">
        <v>29</v>
      </c>
      <c r="F6934" t="s">
        <v>20</v>
      </c>
      <c r="G6934" t="s">
        <v>5</v>
      </c>
      <c r="H6934">
        <v>77087</v>
      </c>
      <c r="I6934">
        <f>IF(Table3_1[[#This Row],[Status]]="Hired",1,0)</f>
        <v>1</v>
      </c>
      <c r="J6934" t="b">
        <f>OR((Table3_1[[#This Row],[Offered Salary]]&lt;$O$27),(Table3_1[[#This Row],[Offered Salary]]&gt;$O$28))</f>
        <v>0</v>
      </c>
      <c r="K6934" t="str">
        <f>IF(Table3_1[[#This Row],[Offered Salary]]&lt;$O$27,"Low",IF(Table3_1[[#This Row],[Offered Salary]]&gt;$O$28,"High",""))</f>
        <v/>
      </c>
      <c r="L6934" s="6">
        <f>((Table3_1[[#This Row],[Offered Salary]]-$O$25)/$O$26)</f>
        <v>0.93940808670445475</v>
      </c>
    </row>
    <row r="6935" spans="1:12" x14ac:dyDescent="0.3">
      <c r="A6935">
        <v>513910</v>
      </c>
      <c r="B6935" s="2">
        <v>41881</v>
      </c>
      <c r="C6935" s="3">
        <v>0.46280092592592592</v>
      </c>
      <c r="D6935" t="s">
        <v>31</v>
      </c>
      <c r="E6935" t="s">
        <v>29</v>
      </c>
      <c r="F6935" t="s">
        <v>20</v>
      </c>
      <c r="G6935" t="s">
        <v>5</v>
      </c>
      <c r="H6935">
        <v>4412</v>
      </c>
      <c r="I6935">
        <f>IF(Table3_1[[#This Row],[Status]]="Hired",1,0)</f>
        <v>1</v>
      </c>
      <c r="J6935" t="b">
        <f>OR((Table3_1[[#This Row],[Offered Salary]]&lt;$O$27),(Table3_1[[#This Row],[Offered Salary]]&gt;$O$28))</f>
        <v>1</v>
      </c>
      <c r="K6935" t="str">
        <f>IF(Table3_1[[#This Row],[Offered Salary]]&lt;$O$27,"Low",IF(Table3_1[[#This Row],[Offered Salary]]&gt;$O$28,"High",""))</f>
        <v>Low</v>
      </c>
      <c r="L6935" s="6">
        <f>((Table3_1[[#This Row],[Offered Salary]]-$O$25)/$O$26)</f>
        <v>-1.5796148972203519</v>
      </c>
    </row>
    <row r="6936" spans="1:12" x14ac:dyDescent="0.3">
      <c r="A6936">
        <v>258883</v>
      </c>
      <c r="B6936" s="2">
        <v>41881</v>
      </c>
      <c r="C6936" s="3">
        <v>0.46339120370370368</v>
      </c>
      <c r="D6936" t="s">
        <v>31</v>
      </c>
      <c r="E6936" t="s">
        <v>27</v>
      </c>
      <c r="F6936" t="s">
        <v>20</v>
      </c>
      <c r="G6936" t="s">
        <v>5</v>
      </c>
      <c r="H6936">
        <v>23670</v>
      </c>
      <c r="I6936">
        <f>IF(Table3_1[[#This Row],[Status]]="Hired",1,0)</f>
        <v>1</v>
      </c>
      <c r="J6936" t="b">
        <f>OR((Table3_1[[#This Row],[Offered Salary]]&lt;$O$27),(Table3_1[[#This Row],[Offered Salary]]&gt;$O$28))</f>
        <v>0</v>
      </c>
      <c r="K6936" t="str">
        <f>IF(Table3_1[[#This Row],[Offered Salary]]&lt;$O$27,"Low",IF(Table3_1[[#This Row],[Offered Salary]]&gt;$O$28,"High",""))</f>
        <v/>
      </c>
      <c r="L6936" s="6">
        <f>((Table3_1[[#This Row],[Offered Salary]]-$O$25)/$O$26)</f>
        <v>-0.91210413527437428</v>
      </c>
    </row>
    <row r="6937" spans="1:12" x14ac:dyDescent="0.3">
      <c r="A6937">
        <v>770083</v>
      </c>
      <c r="B6937" s="2">
        <v>41869</v>
      </c>
      <c r="C6937" s="3">
        <v>0.44854166666666667</v>
      </c>
      <c r="D6937" t="s">
        <v>31</v>
      </c>
      <c r="E6937" t="s">
        <v>27</v>
      </c>
      <c r="F6937" t="s">
        <v>20</v>
      </c>
      <c r="G6937" t="s">
        <v>5</v>
      </c>
      <c r="H6937">
        <v>7089</v>
      </c>
      <c r="I6937">
        <f>IF(Table3_1[[#This Row],[Status]]="Hired",1,0)</f>
        <v>1</v>
      </c>
      <c r="J6937" t="b">
        <f>OR((Table3_1[[#This Row],[Offered Salary]]&lt;$O$27),(Table3_1[[#This Row],[Offered Salary]]&gt;$O$28))</f>
        <v>1</v>
      </c>
      <c r="K6937" t="str">
        <f>IF(Table3_1[[#This Row],[Offered Salary]]&lt;$O$27,"Low",IF(Table3_1[[#This Row],[Offered Salary]]&gt;$O$28,"High",""))</f>
        <v>Low</v>
      </c>
      <c r="L6937" s="6">
        <f>((Table3_1[[#This Row],[Offered Salary]]-$O$25)/$O$26)</f>
        <v>-1.4868261180257636</v>
      </c>
    </row>
    <row r="6938" spans="1:12" x14ac:dyDescent="0.3">
      <c r="A6938">
        <v>354254</v>
      </c>
      <c r="B6938" s="2">
        <v>41856</v>
      </c>
      <c r="C6938" s="3">
        <v>0.82813657407407404</v>
      </c>
      <c r="D6938" t="s">
        <v>31</v>
      </c>
      <c r="E6938" t="s">
        <v>29</v>
      </c>
      <c r="F6938" t="s">
        <v>17</v>
      </c>
      <c r="G6938" t="s">
        <v>5</v>
      </c>
      <c r="H6938">
        <v>16008</v>
      </c>
      <c r="I6938">
        <f>IF(Table3_1[[#This Row],[Status]]="Hired",1,0)</f>
        <v>1</v>
      </c>
      <c r="J6938" t="b">
        <f>OR((Table3_1[[#This Row],[Offered Salary]]&lt;$O$27),(Table3_1[[#This Row],[Offered Salary]]&gt;$O$28))</f>
        <v>0</v>
      </c>
      <c r="K6938" t="str">
        <f>IF(Table3_1[[#This Row],[Offered Salary]]&lt;$O$27,"Low",IF(Table3_1[[#This Row],[Offered Salary]]&gt;$O$28,"High",""))</f>
        <v/>
      </c>
      <c r="L6938" s="6">
        <f>((Table3_1[[#This Row],[Offered Salary]]-$O$25)/$O$26)</f>
        <v>-1.177680387119326</v>
      </c>
    </row>
    <row r="6939" spans="1:12" x14ac:dyDescent="0.3">
      <c r="A6939">
        <v>197526</v>
      </c>
      <c r="B6939" s="2">
        <v>41856</v>
      </c>
      <c r="C6939" s="3">
        <v>0.830474537037037</v>
      </c>
      <c r="D6939" t="s">
        <v>31</v>
      </c>
      <c r="E6939" t="s">
        <v>27</v>
      </c>
      <c r="F6939" t="s">
        <v>17</v>
      </c>
      <c r="G6939" t="s">
        <v>5</v>
      </c>
      <c r="H6939">
        <v>54695</v>
      </c>
      <c r="I6939">
        <f>IF(Table3_1[[#This Row],[Status]]="Hired",1,0)</f>
        <v>1</v>
      </c>
      <c r="J6939" t="b">
        <f>OR((Table3_1[[#This Row],[Offered Salary]]&lt;$O$27),(Table3_1[[#This Row],[Offered Salary]]&gt;$O$28))</f>
        <v>0</v>
      </c>
      <c r="K6939" t="str">
        <f>IF(Table3_1[[#This Row],[Offered Salary]]&lt;$O$27,"Low",IF(Table3_1[[#This Row],[Offered Salary]]&gt;$O$28,"High",""))</f>
        <v/>
      </c>
      <c r="L6939" s="6">
        <f>((Table3_1[[#This Row],[Offered Salary]]-$O$25)/$O$26)</f>
        <v>0.16326824967598177</v>
      </c>
    </row>
    <row r="6940" spans="1:12" x14ac:dyDescent="0.3">
      <c r="A6940">
        <v>970063</v>
      </c>
      <c r="B6940" s="2">
        <v>41844</v>
      </c>
      <c r="C6940" s="3">
        <v>0.38052083333333331</v>
      </c>
      <c r="D6940" t="s">
        <v>31</v>
      </c>
      <c r="E6940" t="s">
        <v>29</v>
      </c>
      <c r="F6940" t="s">
        <v>12</v>
      </c>
      <c r="G6940" t="s">
        <v>10</v>
      </c>
      <c r="H6940">
        <v>48720</v>
      </c>
      <c r="I6940">
        <f>IF(Table3_1[[#This Row],[Status]]="Hired",1,0)</f>
        <v>1</v>
      </c>
      <c r="J6940" t="b">
        <f>OR((Table3_1[[#This Row],[Offered Salary]]&lt;$O$27),(Table3_1[[#This Row],[Offered Salary]]&gt;$O$28))</f>
        <v>0</v>
      </c>
      <c r="K6940" t="str">
        <f>IF(Table3_1[[#This Row],[Offered Salary]]&lt;$O$27,"Low",IF(Table3_1[[#This Row],[Offered Salary]]&gt;$O$28,"High",""))</f>
        <v/>
      </c>
      <c r="L6940" s="6">
        <f>((Table3_1[[#This Row],[Offered Salary]]-$O$25)/$O$26)</f>
        <v>-4.3834087151685491E-2</v>
      </c>
    </row>
    <row r="6941" spans="1:12" x14ac:dyDescent="0.3">
      <c r="A6941">
        <v>420472</v>
      </c>
      <c r="B6941" s="2">
        <v>41834</v>
      </c>
      <c r="C6941" s="3">
        <v>0.43846064814814817</v>
      </c>
      <c r="D6941" t="s">
        <v>31</v>
      </c>
      <c r="E6941" t="s">
        <v>29</v>
      </c>
      <c r="F6941" t="s">
        <v>20</v>
      </c>
      <c r="G6941" t="s">
        <v>1</v>
      </c>
      <c r="H6941">
        <v>71926</v>
      </c>
      <c r="I6941">
        <f>IF(Table3_1[[#This Row],[Status]]="Hired",1,0)</f>
        <v>1</v>
      </c>
      <c r="J6941" t="b">
        <f>OR((Table3_1[[#This Row],[Offered Salary]]&lt;$O$27),(Table3_1[[#This Row],[Offered Salary]]&gt;$O$28))</f>
        <v>0</v>
      </c>
      <c r="K6941" t="str">
        <f>IF(Table3_1[[#This Row],[Offered Salary]]&lt;$O$27,"Low",IF(Table3_1[[#This Row],[Offered Salary]]&gt;$O$28,"High",""))</f>
        <v/>
      </c>
      <c r="L6941" s="6">
        <f>((Table3_1[[#This Row],[Offered Salary]]-$O$25)/$O$26)</f>
        <v>0.76052019375590396</v>
      </c>
    </row>
    <row r="6942" spans="1:12" x14ac:dyDescent="0.3">
      <c r="A6942">
        <v>296313</v>
      </c>
      <c r="B6942" s="2">
        <v>41855</v>
      </c>
      <c r="C6942" s="3">
        <v>0.43711805555555555</v>
      </c>
      <c r="D6942" t="s">
        <v>30</v>
      </c>
      <c r="E6942" t="s">
        <v>28</v>
      </c>
      <c r="F6942" t="s">
        <v>17</v>
      </c>
      <c r="G6942" t="s">
        <v>2</v>
      </c>
      <c r="H6942">
        <v>54639</v>
      </c>
      <c r="I6942">
        <f>IF(Table3_1[[#This Row],[Status]]="Hired",1,0)</f>
        <v>0</v>
      </c>
      <c r="J6942" t="b">
        <f>OR((Table3_1[[#This Row],[Offered Salary]]&lt;$O$27),(Table3_1[[#This Row],[Offered Salary]]&gt;$O$28))</f>
        <v>0</v>
      </c>
      <c r="K6942" t="str">
        <f>IF(Table3_1[[#This Row],[Offered Salary]]&lt;$O$27,"Low",IF(Table3_1[[#This Row],[Offered Salary]]&gt;$O$28,"High",""))</f>
        <v/>
      </c>
      <c r="L6942" s="6">
        <f>((Table3_1[[#This Row],[Offered Salary]]-$O$25)/$O$26)</f>
        <v>0.16132720685383126</v>
      </c>
    </row>
    <row r="6943" spans="1:12" x14ac:dyDescent="0.3">
      <c r="A6943">
        <v>281083</v>
      </c>
      <c r="B6943" s="2">
        <v>41869</v>
      </c>
      <c r="C6943" s="3">
        <v>0.32290509259259259</v>
      </c>
      <c r="D6943" t="s">
        <v>31</v>
      </c>
      <c r="E6943" t="s">
        <v>28</v>
      </c>
      <c r="F6943" t="s">
        <v>17</v>
      </c>
      <c r="G6943" t="s">
        <v>2</v>
      </c>
      <c r="H6943">
        <v>59395</v>
      </c>
      <c r="I6943">
        <f>IF(Table3_1[[#This Row],[Status]]="Hired",1,0)</f>
        <v>1</v>
      </c>
      <c r="J6943" t="b">
        <f>OR((Table3_1[[#This Row],[Offered Salary]]&lt;$O$27),(Table3_1[[#This Row],[Offered Salary]]&gt;$O$28))</f>
        <v>0</v>
      </c>
      <c r="K6943" t="str">
        <f>IF(Table3_1[[#This Row],[Offered Salary]]&lt;$O$27,"Low",IF(Table3_1[[#This Row],[Offered Salary]]&gt;$O$28,"High",""))</f>
        <v/>
      </c>
      <c r="L6943" s="6">
        <f>((Table3_1[[#This Row],[Offered Salary]]-$O$25)/$O$26)</f>
        <v>0.32617720082075774</v>
      </c>
    </row>
    <row r="6944" spans="1:12" x14ac:dyDescent="0.3">
      <c r="A6944">
        <v>96008</v>
      </c>
      <c r="B6944" s="2">
        <v>41880</v>
      </c>
      <c r="C6944" s="3">
        <v>0.49982638888888886</v>
      </c>
      <c r="D6944" t="s">
        <v>31</v>
      </c>
      <c r="E6944" t="s">
        <v>27</v>
      </c>
      <c r="F6944" t="s">
        <v>17</v>
      </c>
      <c r="G6944" t="s">
        <v>2</v>
      </c>
      <c r="H6944">
        <v>27988</v>
      </c>
      <c r="I6944">
        <f>IF(Table3_1[[#This Row],[Status]]="Hired",1,0)</f>
        <v>1</v>
      </c>
      <c r="J6944" t="b">
        <f>OR((Table3_1[[#This Row],[Offered Salary]]&lt;$O$27),(Table3_1[[#This Row],[Offered Salary]]&gt;$O$28))</f>
        <v>0</v>
      </c>
      <c r="K6944" t="str">
        <f>IF(Table3_1[[#This Row],[Offered Salary]]&lt;$O$27,"Low",IF(Table3_1[[#This Row],[Offered Salary]]&gt;$O$28,"High",""))</f>
        <v/>
      </c>
      <c r="L6944" s="6">
        <f>((Table3_1[[#This Row],[Offered Salary]]-$O$25)/$O$26)</f>
        <v>-0.76243586909498218</v>
      </c>
    </row>
    <row r="6945" spans="1:12" x14ac:dyDescent="0.3">
      <c r="A6945">
        <v>525370</v>
      </c>
      <c r="B6945" s="2">
        <v>41858</v>
      </c>
      <c r="C6945" s="3">
        <v>0.781712962962963</v>
      </c>
      <c r="D6945" t="s">
        <v>31</v>
      </c>
      <c r="E6945" t="s">
        <v>27</v>
      </c>
      <c r="F6945" t="s">
        <v>20</v>
      </c>
      <c r="G6945" t="s">
        <v>2</v>
      </c>
      <c r="H6945">
        <v>57938</v>
      </c>
      <c r="I6945">
        <f>IF(Table3_1[[#This Row],[Status]]="Hired",1,0)</f>
        <v>1</v>
      </c>
      <c r="J6945" t="b">
        <f>OR((Table3_1[[#This Row],[Offered Salary]]&lt;$O$27),(Table3_1[[#This Row],[Offered Salary]]&gt;$O$28))</f>
        <v>0</v>
      </c>
      <c r="K6945" t="str">
        <f>IF(Table3_1[[#This Row],[Offered Salary]]&lt;$O$27,"Low",IF(Table3_1[[#This Row],[Offered Salary]]&gt;$O$28,"High",""))</f>
        <v/>
      </c>
      <c r="L6945" s="6">
        <f>((Table3_1[[#This Row],[Offered Salary]]-$O$25)/$O$26)</f>
        <v>0.27567542596587719</v>
      </c>
    </row>
    <row r="6946" spans="1:12" x14ac:dyDescent="0.3">
      <c r="A6946">
        <v>432491</v>
      </c>
      <c r="B6946" s="2">
        <v>41866</v>
      </c>
      <c r="C6946" s="3">
        <v>0.76478009259259261</v>
      </c>
      <c r="D6946" t="s">
        <v>31</v>
      </c>
      <c r="E6946" t="s">
        <v>29</v>
      </c>
      <c r="F6946" t="s">
        <v>17</v>
      </c>
      <c r="G6946" t="s">
        <v>10</v>
      </c>
      <c r="H6946">
        <v>58089</v>
      </c>
      <c r="I6946">
        <f>IF(Table3_1[[#This Row],[Status]]="Hired",1,0)</f>
        <v>1</v>
      </c>
      <c r="J6946" t="b">
        <f>OR((Table3_1[[#This Row],[Offered Salary]]&lt;$O$27),(Table3_1[[#This Row],[Offered Salary]]&gt;$O$28))</f>
        <v>0</v>
      </c>
      <c r="K6946" t="str">
        <f>IF(Table3_1[[#This Row],[Offered Salary]]&lt;$O$27,"Low",IF(Table3_1[[#This Row],[Offered Salary]]&gt;$O$28,"High",""))</f>
        <v/>
      </c>
      <c r="L6946" s="6">
        <f>((Table3_1[[#This Row],[Offered Salary]]-$O$25)/$O$26)</f>
        <v>0.28090930928989022</v>
      </c>
    </row>
    <row r="6947" spans="1:12" x14ac:dyDescent="0.3">
      <c r="A6947">
        <v>847900</v>
      </c>
      <c r="B6947" s="2">
        <v>41866</v>
      </c>
      <c r="C6947" s="3">
        <v>0.76725694444444448</v>
      </c>
      <c r="D6947" t="s">
        <v>31</v>
      </c>
      <c r="E6947" t="s">
        <v>29</v>
      </c>
      <c r="F6947" t="s">
        <v>17</v>
      </c>
      <c r="G6947" t="s">
        <v>10</v>
      </c>
      <c r="H6947">
        <v>14294</v>
      </c>
      <c r="I6947">
        <f>IF(Table3_1[[#This Row],[Status]]="Hired",1,0)</f>
        <v>1</v>
      </c>
      <c r="J6947" t="b">
        <f>OR((Table3_1[[#This Row],[Offered Salary]]&lt;$O$27),(Table3_1[[#This Row],[Offered Salary]]&gt;$O$28))</f>
        <v>0</v>
      </c>
      <c r="K6947" t="str">
        <f>IF(Table3_1[[#This Row],[Offered Salary]]&lt;$O$27,"Low",IF(Table3_1[[#This Row],[Offered Salary]]&gt;$O$28,"High",""))</f>
        <v/>
      </c>
      <c r="L6947" s="6">
        <f>((Table3_1[[#This Row],[Offered Salary]]-$O$25)/$O$26)</f>
        <v>-1.2370901620687187</v>
      </c>
    </row>
    <row r="6948" spans="1:12" x14ac:dyDescent="0.3">
      <c r="A6948">
        <v>705521</v>
      </c>
      <c r="B6948" s="2">
        <v>41826</v>
      </c>
      <c r="C6948" s="3">
        <v>0.12674768518518517</v>
      </c>
      <c r="D6948" t="s">
        <v>31</v>
      </c>
      <c r="E6948" t="s">
        <v>27</v>
      </c>
      <c r="F6948" t="s">
        <v>17</v>
      </c>
      <c r="G6948" t="s">
        <v>6</v>
      </c>
      <c r="H6948">
        <v>59275</v>
      </c>
      <c r="I6948">
        <f>IF(Table3_1[[#This Row],[Status]]="Hired",1,0)</f>
        <v>1</v>
      </c>
      <c r="J6948" t="b">
        <f>OR((Table3_1[[#This Row],[Offered Salary]]&lt;$O$27),(Table3_1[[#This Row],[Offered Salary]]&gt;$O$28))</f>
        <v>0</v>
      </c>
      <c r="K6948" t="str">
        <f>IF(Table3_1[[#This Row],[Offered Salary]]&lt;$O$27,"Low",IF(Table3_1[[#This Row],[Offered Salary]]&gt;$O$28,"High",""))</f>
        <v/>
      </c>
      <c r="L6948" s="6">
        <f>((Table3_1[[#This Row],[Offered Salary]]-$O$25)/$O$26)</f>
        <v>0.3220178233447209</v>
      </c>
    </row>
    <row r="6949" spans="1:12" x14ac:dyDescent="0.3">
      <c r="A6949">
        <v>321114</v>
      </c>
      <c r="B6949" s="2">
        <v>41829</v>
      </c>
      <c r="C6949" s="3">
        <v>0.5881481481481482</v>
      </c>
      <c r="D6949" t="s">
        <v>31</v>
      </c>
      <c r="E6949" t="s">
        <v>29</v>
      </c>
      <c r="F6949" t="s">
        <v>17</v>
      </c>
      <c r="G6949" t="s">
        <v>6</v>
      </c>
      <c r="H6949">
        <v>40109</v>
      </c>
      <c r="I6949">
        <f>IF(Table3_1[[#This Row],[Status]]="Hired",1,0)</f>
        <v>1</v>
      </c>
      <c r="J6949" t="b">
        <f>OR((Table3_1[[#This Row],[Offered Salary]]&lt;$O$27),(Table3_1[[#This Row],[Offered Salary]]&gt;$O$28))</f>
        <v>0</v>
      </c>
      <c r="K6949" t="str">
        <f>IF(Table3_1[[#This Row],[Offered Salary]]&lt;$O$27,"Low",IF(Table3_1[[#This Row],[Offered Salary]]&gt;$O$28,"High",""))</f>
        <v/>
      </c>
      <c r="L6949" s="6">
        <f>((Table3_1[[#This Row],[Offered Salary]]-$O$25)/$O$26)</f>
        <v>-0.34230408253629518</v>
      </c>
    </row>
    <row r="6950" spans="1:12" x14ac:dyDescent="0.3">
      <c r="A6950">
        <v>840754</v>
      </c>
      <c r="B6950" s="2">
        <v>41831</v>
      </c>
      <c r="C6950" s="3">
        <v>0.53914351851851849</v>
      </c>
      <c r="D6950" t="s">
        <v>30</v>
      </c>
      <c r="E6950" t="s">
        <v>29</v>
      </c>
      <c r="F6950" t="s">
        <v>17</v>
      </c>
      <c r="G6950" t="s">
        <v>10</v>
      </c>
      <c r="H6950">
        <v>35523</v>
      </c>
      <c r="I6950">
        <f>IF(Table3_1[[#This Row],[Status]]="Hired",1,0)</f>
        <v>0</v>
      </c>
      <c r="J6950" t="b">
        <f>OR((Table3_1[[#This Row],[Offered Salary]]&lt;$O$27),(Table3_1[[#This Row],[Offered Salary]]&gt;$O$28))</f>
        <v>0</v>
      </c>
      <c r="K6950" t="str">
        <f>IF(Table3_1[[#This Row],[Offered Salary]]&lt;$O$27,"Low",IF(Table3_1[[#This Row],[Offered Salary]]&gt;$O$28,"High",""))</f>
        <v/>
      </c>
      <c r="L6950" s="6">
        <f>((Table3_1[[#This Row],[Offered Salary]]-$O$25)/$O$26)</f>
        <v>-0.50126162507883609</v>
      </c>
    </row>
    <row r="6951" spans="1:12" x14ac:dyDescent="0.3">
      <c r="A6951">
        <v>628000</v>
      </c>
      <c r="B6951" s="2">
        <v>41856</v>
      </c>
      <c r="C6951" s="3">
        <v>0.67609953703703707</v>
      </c>
      <c r="D6951" t="s">
        <v>31</v>
      </c>
      <c r="E6951" t="s">
        <v>29</v>
      </c>
      <c r="F6951" t="s">
        <v>17</v>
      </c>
      <c r="G6951" t="s">
        <v>6</v>
      </c>
      <c r="H6951">
        <v>22004</v>
      </c>
      <c r="I6951">
        <f>IF(Table3_1[[#This Row],[Status]]="Hired",1,0)</f>
        <v>1</v>
      </c>
      <c r="J6951" t="b">
        <f>OR((Table3_1[[#This Row],[Offered Salary]]&lt;$O$27),(Table3_1[[#This Row],[Offered Salary]]&gt;$O$28))</f>
        <v>0</v>
      </c>
      <c r="K6951" t="str">
        <f>IF(Table3_1[[#This Row],[Offered Salary]]&lt;$O$27,"Low",IF(Table3_1[[#This Row],[Offered Salary]]&gt;$O$28,"High",""))</f>
        <v/>
      </c>
      <c r="L6951" s="6">
        <f>((Table3_1[[#This Row],[Offered Salary]]-$O$25)/$O$26)</f>
        <v>-0.96985015923335227</v>
      </c>
    </row>
    <row r="6952" spans="1:12" x14ac:dyDescent="0.3">
      <c r="A6952">
        <v>116270</v>
      </c>
      <c r="B6952" s="2">
        <v>41856</v>
      </c>
      <c r="C6952" s="3">
        <v>0.68023148148148149</v>
      </c>
      <c r="D6952" t="s">
        <v>31</v>
      </c>
      <c r="E6952" t="s">
        <v>29</v>
      </c>
      <c r="F6952" t="s">
        <v>17</v>
      </c>
      <c r="G6952" t="s">
        <v>6</v>
      </c>
      <c r="H6952">
        <v>27579</v>
      </c>
      <c r="I6952">
        <f>IF(Table3_1[[#This Row],[Status]]="Hired",1,0)</f>
        <v>1</v>
      </c>
      <c r="J6952" t="b">
        <f>OR((Table3_1[[#This Row],[Offered Salary]]&lt;$O$27),(Table3_1[[#This Row],[Offered Salary]]&gt;$O$28))</f>
        <v>0</v>
      </c>
      <c r="K6952" t="str">
        <f>IF(Table3_1[[#This Row],[Offered Salary]]&lt;$O$27,"Low",IF(Table3_1[[#This Row],[Offered Salary]]&gt;$O$28,"High",""))</f>
        <v/>
      </c>
      <c r="L6952" s="6">
        <f>((Table3_1[[#This Row],[Offered Salary]]-$O$25)/$O$26)</f>
        <v>-0.77661241399247438</v>
      </c>
    </row>
    <row r="6953" spans="1:12" x14ac:dyDescent="0.3">
      <c r="A6953">
        <v>600109</v>
      </c>
      <c r="B6953" s="2">
        <v>41856</v>
      </c>
      <c r="C6953" s="3">
        <v>0.67686342592592597</v>
      </c>
      <c r="D6953" t="s">
        <v>31</v>
      </c>
      <c r="E6953" t="s">
        <v>29</v>
      </c>
      <c r="F6953" t="s">
        <v>17</v>
      </c>
      <c r="G6953" t="s">
        <v>6</v>
      </c>
      <c r="H6953">
        <v>83187</v>
      </c>
      <c r="I6953">
        <f>IF(Table3_1[[#This Row],[Status]]="Hired",1,0)</f>
        <v>1</v>
      </c>
      <c r="J6953" t="b">
        <f>OR((Table3_1[[#This Row],[Offered Salary]]&lt;$O$27),(Table3_1[[#This Row],[Offered Salary]]&gt;$O$28))</f>
        <v>0</v>
      </c>
      <c r="K6953" t="str">
        <f>IF(Table3_1[[#This Row],[Offered Salary]]&lt;$O$27,"Low",IF(Table3_1[[#This Row],[Offered Salary]]&gt;$O$28,"High",""))</f>
        <v/>
      </c>
      <c r="L6953" s="6">
        <f>((Table3_1[[#This Row],[Offered Salary]]-$O$25)/$O$26)</f>
        <v>1.1508431084029938</v>
      </c>
    </row>
    <row r="6954" spans="1:12" x14ac:dyDescent="0.3">
      <c r="A6954">
        <v>375215</v>
      </c>
      <c r="B6954" s="2">
        <v>41856</v>
      </c>
      <c r="C6954" s="3">
        <v>0.67987268518518518</v>
      </c>
      <c r="D6954" t="s">
        <v>31</v>
      </c>
      <c r="E6954" t="s">
        <v>29</v>
      </c>
      <c r="F6954" t="s">
        <v>17</v>
      </c>
      <c r="G6954" t="s">
        <v>6</v>
      </c>
      <c r="H6954">
        <v>26899</v>
      </c>
      <c r="I6954">
        <f>IF(Table3_1[[#This Row],[Status]]="Hired",1,0)</f>
        <v>1</v>
      </c>
      <c r="J6954" t="b">
        <f>OR((Table3_1[[#This Row],[Offered Salary]]&lt;$O$27),(Table3_1[[#This Row],[Offered Salary]]&gt;$O$28))</f>
        <v>0</v>
      </c>
      <c r="K6954" t="str">
        <f>IF(Table3_1[[#This Row],[Offered Salary]]&lt;$O$27,"Low",IF(Table3_1[[#This Row],[Offered Salary]]&gt;$O$28,"High",""))</f>
        <v/>
      </c>
      <c r="L6954" s="6">
        <f>((Table3_1[[#This Row],[Offered Salary]]-$O$25)/$O$26)</f>
        <v>-0.80018221969001646</v>
      </c>
    </row>
    <row r="6955" spans="1:12" x14ac:dyDescent="0.3">
      <c r="A6955">
        <v>110630</v>
      </c>
      <c r="B6955" s="2">
        <v>41877</v>
      </c>
      <c r="C6955" s="3">
        <v>0.57253472222222224</v>
      </c>
      <c r="D6955" t="s">
        <v>31</v>
      </c>
      <c r="E6955" t="s">
        <v>27</v>
      </c>
      <c r="F6955" t="s">
        <v>12</v>
      </c>
      <c r="G6955" t="s">
        <v>6</v>
      </c>
      <c r="H6955">
        <v>44168</v>
      </c>
      <c r="I6955">
        <f>IF(Table3_1[[#This Row],[Status]]="Hired",1,0)</f>
        <v>1</v>
      </c>
      <c r="J6955" t="b">
        <f>OR((Table3_1[[#This Row],[Offered Salary]]&lt;$O$27),(Table3_1[[#This Row],[Offered Salary]]&gt;$O$28))</f>
        <v>0</v>
      </c>
      <c r="K6955" t="str">
        <f>IF(Table3_1[[#This Row],[Offered Salary]]&lt;$O$27,"Low",IF(Table3_1[[#This Row],[Offered Salary]]&gt;$O$28,"High",""))</f>
        <v/>
      </c>
      <c r="L6955" s="6">
        <f>((Table3_1[[#This Row],[Offered Salary]]-$O$25)/$O$26)</f>
        <v>-0.20161313940934933</v>
      </c>
    </row>
    <row r="6956" spans="1:12" x14ac:dyDescent="0.3">
      <c r="A6956">
        <v>524621</v>
      </c>
      <c r="B6956" s="2">
        <v>41864</v>
      </c>
      <c r="C6956" s="3">
        <v>0.32593749999999999</v>
      </c>
      <c r="D6956" t="s">
        <v>31</v>
      </c>
      <c r="E6956" t="s">
        <v>29</v>
      </c>
      <c r="F6956" t="s">
        <v>14</v>
      </c>
      <c r="G6956" t="s">
        <v>2</v>
      </c>
      <c r="H6956">
        <v>73548</v>
      </c>
      <c r="I6956">
        <f>IF(Table3_1[[#This Row],[Status]]="Hired",1,0)</f>
        <v>1</v>
      </c>
      <c r="J6956" t="b">
        <f>OR((Table3_1[[#This Row],[Offered Salary]]&lt;$O$27),(Table3_1[[#This Row],[Offered Salary]]&gt;$O$28))</f>
        <v>0</v>
      </c>
      <c r="K6956" t="str">
        <f>IF(Table3_1[[#This Row],[Offered Salary]]&lt;$O$27,"Low",IF(Table3_1[[#This Row],[Offered Salary]]&gt;$O$28,"High",""))</f>
        <v/>
      </c>
      <c r="L6956" s="6">
        <f>((Table3_1[[#This Row],[Offered Salary]]-$O$25)/$O$26)</f>
        <v>0.81674111264033511</v>
      </c>
    </row>
    <row r="6957" spans="1:12" x14ac:dyDescent="0.3">
      <c r="A6957">
        <v>474253</v>
      </c>
      <c r="B6957" s="2">
        <v>41864</v>
      </c>
      <c r="C6957" s="3">
        <v>0.32663194444444443</v>
      </c>
      <c r="D6957" t="s">
        <v>30</v>
      </c>
      <c r="E6957" t="s">
        <v>27</v>
      </c>
      <c r="F6957" t="s">
        <v>14</v>
      </c>
      <c r="G6957" t="s">
        <v>2</v>
      </c>
      <c r="H6957">
        <v>74673</v>
      </c>
      <c r="I6957">
        <f>IF(Table3_1[[#This Row],[Status]]="Hired",1,0)</f>
        <v>0</v>
      </c>
      <c r="J6957" t="b">
        <f>OR((Table3_1[[#This Row],[Offered Salary]]&lt;$O$27),(Table3_1[[#This Row],[Offered Salary]]&gt;$O$28))</f>
        <v>0</v>
      </c>
      <c r="K6957" t="str">
        <f>IF(Table3_1[[#This Row],[Offered Salary]]&lt;$O$27,"Low",IF(Table3_1[[#This Row],[Offered Salary]]&gt;$O$28,"High",""))</f>
        <v/>
      </c>
      <c r="L6957" s="6">
        <f>((Table3_1[[#This Row],[Offered Salary]]-$O$25)/$O$26)</f>
        <v>0.85573527647818037</v>
      </c>
    </row>
    <row r="6958" spans="1:12" x14ac:dyDescent="0.3">
      <c r="A6958">
        <v>865378</v>
      </c>
      <c r="B6958" s="2">
        <v>41859</v>
      </c>
      <c r="C6958" s="3">
        <v>0.37417824074074074</v>
      </c>
      <c r="D6958" t="s">
        <v>31</v>
      </c>
      <c r="E6958" t="s">
        <v>27</v>
      </c>
      <c r="F6958" t="s">
        <v>17</v>
      </c>
      <c r="G6958" t="s">
        <v>2</v>
      </c>
      <c r="H6958">
        <v>94326</v>
      </c>
      <c r="I6958">
        <f>IF(Table3_1[[#This Row],[Status]]="Hired",1,0)</f>
        <v>1</v>
      </c>
      <c r="J6958" t="b">
        <f>OR((Table3_1[[#This Row],[Offered Salary]]&lt;$O$27),(Table3_1[[#This Row],[Offered Salary]]&gt;$O$28))</f>
        <v>0</v>
      </c>
      <c r="K6958" t="str">
        <f>IF(Table3_1[[#This Row],[Offered Salary]]&lt;$O$27,"Low",IF(Table3_1[[#This Row],[Offered Salary]]&gt;$O$28,"High",""))</f>
        <v/>
      </c>
      <c r="L6958" s="6">
        <f>((Table3_1[[#This Row],[Offered Salary]]-$O$25)/$O$26)</f>
        <v>1.5369373226161127</v>
      </c>
    </row>
    <row r="6959" spans="1:12" x14ac:dyDescent="0.3">
      <c r="A6959">
        <v>146265</v>
      </c>
      <c r="B6959" s="2">
        <v>41859</v>
      </c>
      <c r="C6959" s="3">
        <v>0.37471064814814814</v>
      </c>
      <c r="D6959" t="s">
        <v>31</v>
      </c>
      <c r="E6959" t="s">
        <v>29</v>
      </c>
      <c r="F6959" t="s">
        <v>17</v>
      </c>
      <c r="G6959" t="s">
        <v>2</v>
      </c>
      <c r="H6959">
        <v>4718</v>
      </c>
      <c r="I6959">
        <f>IF(Table3_1[[#This Row],[Status]]="Hired",1,0)</f>
        <v>1</v>
      </c>
      <c r="J6959" t="b">
        <f>OR((Table3_1[[#This Row],[Offered Salary]]&lt;$O$27),(Table3_1[[#This Row],[Offered Salary]]&gt;$O$28))</f>
        <v>1</v>
      </c>
      <c r="K6959" t="str">
        <f>IF(Table3_1[[#This Row],[Offered Salary]]&lt;$O$27,"Low",IF(Table3_1[[#This Row],[Offered Salary]]&gt;$O$28,"High",""))</f>
        <v>Low</v>
      </c>
      <c r="L6959" s="6">
        <f>((Table3_1[[#This Row],[Offered Salary]]-$O$25)/$O$26)</f>
        <v>-1.569008484656458</v>
      </c>
    </row>
    <row r="6960" spans="1:12" x14ac:dyDescent="0.3">
      <c r="A6960">
        <v>208615</v>
      </c>
      <c r="B6960" s="2">
        <v>41859</v>
      </c>
      <c r="C6960" s="3">
        <v>0.37464120370370368</v>
      </c>
      <c r="D6960" t="s">
        <v>31</v>
      </c>
      <c r="E6960" t="s">
        <v>29</v>
      </c>
      <c r="F6960" t="s">
        <v>17</v>
      </c>
      <c r="G6960" t="s">
        <v>2</v>
      </c>
      <c r="H6960">
        <v>65660</v>
      </c>
      <c r="I6960">
        <f>IF(Table3_1[[#This Row],[Status]]="Hired",1,0)</f>
        <v>1</v>
      </c>
      <c r="J6960" t="b">
        <f>OR((Table3_1[[#This Row],[Offered Salary]]&lt;$O$27),(Table3_1[[#This Row],[Offered Salary]]&gt;$O$28))</f>
        <v>0</v>
      </c>
      <c r="K6960" t="str">
        <f>IF(Table3_1[[#This Row],[Offered Salary]]&lt;$O$27,"Low",IF(Table3_1[[#This Row],[Offered Salary]]&gt;$O$28,"High",""))</f>
        <v/>
      </c>
      <c r="L6960" s="6">
        <f>((Table3_1[[#This Row],[Offered Salary]]-$O$25)/$O$26)</f>
        <v>0.54333136654884739</v>
      </c>
    </row>
    <row r="6961" spans="1:12" x14ac:dyDescent="0.3">
      <c r="A6961">
        <v>204048</v>
      </c>
      <c r="B6961" s="2">
        <v>41859</v>
      </c>
      <c r="C6961" s="3">
        <v>0.3755324074074074</v>
      </c>
      <c r="D6961" t="s">
        <v>31</v>
      </c>
      <c r="E6961" t="s">
        <v>29</v>
      </c>
      <c r="F6961" t="s">
        <v>17</v>
      </c>
      <c r="G6961" t="s">
        <v>2</v>
      </c>
      <c r="H6961">
        <v>1459</v>
      </c>
      <c r="I6961">
        <f>IF(Table3_1[[#This Row],[Status]]="Hired",1,0)</f>
        <v>1</v>
      </c>
      <c r="J6961" t="b">
        <f>OR((Table3_1[[#This Row],[Offered Salary]]&lt;$O$27),(Table3_1[[#This Row],[Offered Salary]]&gt;$O$28))</f>
        <v>1</v>
      </c>
      <c r="K6961" t="str">
        <f>IF(Table3_1[[#This Row],[Offered Salary]]&lt;$O$27,"Low",IF(Table3_1[[#This Row],[Offered Salary]]&gt;$O$28,"High",""))</f>
        <v>Low</v>
      </c>
      <c r="L6961" s="6">
        <f>((Table3_1[[#This Row],[Offered Salary]]-$O$25)/$O$26)</f>
        <v>-1.681970244609825</v>
      </c>
    </row>
    <row r="6962" spans="1:12" x14ac:dyDescent="0.3">
      <c r="A6962">
        <v>221640</v>
      </c>
      <c r="B6962" s="2">
        <v>41828</v>
      </c>
      <c r="C6962" s="3">
        <v>1.2048611111111111E-2</v>
      </c>
      <c r="D6962" t="s">
        <v>31</v>
      </c>
      <c r="E6962" t="s">
        <v>27</v>
      </c>
      <c r="F6962" t="s">
        <v>18</v>
      </c>
      <c r="G6962" t="s">
        <v>4</v>
      </c>
      <c r="H6962">
        <v>31132</v>
      </c>
      <c r="I6962">
        <f>IF(Table3_1[[#This Row],[Status]]="Hired",1,0)</f>
        <v>1</v>
      </c>
      <c r="J6962" t="b">
        <f>OR((Table3_1[[#This Row],[Offered Salary]]&lt;$O$27),(Table3_1[[#This Row],[Offered Salary]]&gt;$O$28))</f>
        <v>0</v>
      </c>
      <c r="K6962" t="str">
        <f>IF(Table3_1[[#This Row],[Offered Salary]]&lt;$O$27,"Low",IF(Table3_1[[#This Row],[Offered Salary]]&gt;$O$28,"High",""))</f>
        <v/>
      </c>
      <c r="L6962" s="6">
        <f>((Table3_1[[#This Row],[Offered Salary]]-$O$25)/$O$26)</f>
        <v>-0.65346017922281718</v>
      </c>
    </row>
    <row r="6963" spans="1:12" x14ac:dyDescent="0.3">
      <c r="A6963">
        <v>28726</v>
      </c>
      <c r="B6963" s="2">
        <v>41828</v>
      </c>
      <c r="C6963" s="3">
        <v>0.22562499999999999</v>
      </c>
      <c r="D6963" t="s">
        <v>31</v>
      </c>
      <c r="E6963" t="s">
        <v>27</v>
      </c>
      <c r="F6963" t="s">
        <v>18</v>
      </c>
      <c r="G6963" t="s">
        <v>4</v>
      </c>
      <c r="H6963">
        <v>68868</v>
      </c>
      <c r="I6963">
        <f>IF(Table3_1[[#This Row],[Status]]="Hired",1,0)</f>
        <v>1</v>
      </c>
      <c r="J6963" t="b">
        <f>OR((Table3_1[[#This Row],[Offered Salary]]&lt;$O$27),(Table3_1[[#This Row],[Offered Salary]]&gt;$O$28))</f>
        <v>0</v>
      </c>
      <c r="K6963" t="str">
        <f>IF(Table3_1[[#This Row],[Offered Salary]]&lt;$O$27,"Low",IF(Table3_1[[#This Row],[Offered Salary]]&gt;$O$28,"High",""))</f>
        <v/>
      </c>
      <c r="L6963" s="6">
        <f>((Table3_1[[#This Row],[Offered Salary]]-$O$25)/$O$26)</f>
        <v>0.65452539107489871</v>
      </c>
    </row>
    <row r="6964" spans="1:12" x14ac:dyDescent="0.3">
      <c r="A6964">
        <v>56705</v>
      </c>
      <c r="B6964" s="2">
        <v>41828</v>
      </c>
      <c r="C6964" s="3">
        <v>0.22663194444444446</v>
      </c>
      <c r="D6964" t="s">
        <v>31</v>
      </c>
      <c r="E6964" t="s">
        <v>29</v>
      </c>
      <c r="F6964" t="s">
        <v>18</v>
      </c>
      <c r="G6964" t="s">
        <v>4</v>
      </c>
      <c r="H6964">
        <v>96176</v>
      </c>
      <c r="I6964">
        <f>IF(Table3_1[[#This Row],[Status]]="Hired",1,0)</f>
        <v>1</v>
      </c>
      <c r="J6964" t="b">
        <f>OR((Table3_1[[#This Row],[Offered Salary]]&lt;$O$27),(Table3_1[[#This Row],[Offered Salary]]&gt;$O$28))</f>
        <v>0</v>
      </c>
      <c r="K6964" t="str">
        <f>IF(Table3_1[[#This Row],[Offered Salary]]&lt;$O$27,"Low",IF(Table3_1[[#This Row],[Offered Salary]]&gt;$O$28,"High",""))</f>
        <v/>
      </c>
      <c r="L6964" s="6">
        <f>((Table3_1[[#This Row],[Offered Salary]]-$O$25)/$O$26)</f>
        <v>1.6010610587050138</v>
      </c>
    </row>
    <row r="6965" spans="1:12" x14ac:dyDescent="0.3">
      <c r="A6965">
        <v>765479</v>
      </c>
      <c r="B6965" s="2">
        <v>41830</v>
      </c>
      <c r="C6965" s="3">
        <v>0.77479166666666666</v>
      </c>
      <c r="D6965" t="s">
        <v>31</v>
      </c>
      <c r="E6965" t="s">
        <v>29</v>
      </c>
      <c r="F6965" t="s">
        <v>18</v>
      </c>
      <c r="G6965" t="s">
        <v>4</v>
      </c>
      <c r="H6965">
        <v>75367</v>
      </c>
      <c r="I6965">
        <f>IF(Table3_1[[#This Row],[Status]]="Hired",1,0)</f>
        <v>1</v>
      </c>
      <c r="J6965" t="b">
        <f>OR((Table3_1[[#This Row],[Offered Salary]]&lt;$O$27),(Table3_1[[#This Row],[Offered Salary]]&gt;$O$28))</f>
        <v>0</v>
      </c>
      <c r="K6965" t="str">
        <f>IF(Table3_1[[#This Row],[Offered Salary]]&lt;$O$27,"Low",IF(Table3_1[[#This Row],[Offered Salary]]&gt;$O$28,"High",""))</f>
        <v/>
      </c>
      <c r="L6965" s="6">
        <f>((Table3_1[[#This Row],[Offered Salary]]-$O$25)/$O$26)</f>
        <v>0.87979034288126012</v>
      </c>
    </row>
    <row r="6966" spans="1:12" x14ac:dyDescent="0.3">
      <c r="A6966">
        <v>934412</v>
      </c>
      <c r="B6966" s="2">
        <v>41830</v>
      </c>
      <c r="C6966" s="3">
        <v>0.77538194444444442</v>
      </c>
      <c r="D6966" t="s">
        <v>31</v>
      </c>
      <c r="E6966" t="s">
        <v>27</v>
      </c>
      <c r="F6966" t="s">
        <v>18</v>
      </c>
      <c r="G6966" t="s">
        <v>4</v>
      </c>
      <c r="H6966">
        <v>25716</v>
      </c>
      <c r="I6966">
        <f>IF(Table3_1[[#This Row],[Status]]="Hired",1,0)</f>
        <v>1</v>
      </c>
      <c r="J6966" t="b">
        <f>OR((Table3_1[[#This Row],[Offered Salary]]&lt;$O$27),(Table3_1[[#This Row],[Offered Salary]]&gt;$O$28))</f>
        <v>0</v>
      </c>
      <c r="K6966" t="str">
        <f>IF(Table3_1[[#This Row],[Offered Salary]]&lt;$O$27,"Low",IF(Table3_1[[#This Row],[Offered Salary]]&gt;$O$28,"High",""))</f>
        <v/>
      </c>
      <c r="L6966" s="6">
        <f>((Table3_1[[#This Row],[Offered Salary]]-$O$25)/$O$26)</f>
        <v>-0.84118674930794624</v>
      </c>
    </row>
    <row r="6967" spans="1:12" x14ac:dyDescent="0.3">
      <c r="A6967">
        <v>93376</v>
      </c>
      <c r="B6967" s="2">
        <v>41830</v>
      </c>
      <c r="C6967" s="3">
        <v>0.77740740740740744</v>
      </c>
      <c r="D6967" t="s">
        <v>31</v>
      </c>
      <c r="E6967" t="s">
        <v>29</v>
      </c>
      <c r="F6967" t="s">
        <v>18</v>
      </c>
      <c r="G6967" t="s">
        <v>4</v>
      </c>
      <c r="H6967">
        <v>1898</v>
      </c>
      <c r="I6967">
        <f>IF(Table3_1[[#This Row],[Status]]="Hired",1,0)</f>
        <v>1</v>
      </c>
      <c r="J6967" t="b">
        <f>OR((Table3_1[[#This Row],[Offered Salary]]&lt;$O$27),(Table3_1[[#This Row],[Offered Salary]]&gt;$O$28))</f>
        <v>1</v>
      </c>
      <c r="K6967" t="str">
        <f>IF(Table3_1[[#This Row],[Offered Salary]]&lt;$O$27,"Low",IF(Table3_1[[#This Row],[Offered Salary]]&gt;$O$28,"High",""))</f>
        <v>Low</v>
      </c>
      <c r="L6967" s="6">
        <f>((Table3_1[[#This Row],[Offered Salary]]-$O$25)/$O$26)</f>
        <v>-1.6667538553433234</v>
      </c>
    </row>
    <row r="6968" spans="1:12" x14ac:dyDescent="0.3">
      <c r="A6968">
        <v>712244</v>
      </c>
      <c r="B6968" s="2">
        <v>41855</v>
      </c>
      <c r="C6968" s="3">
        <v>0.51467592592592593</v>
      </c>
      <c r="D6968" t="s">
        <v>31</v>
      </c>
      <c r="E6968" t="s">
        <v>29</v>
      </c>
      <c r="F6968" t="s">
        <v>20</v>
      </c>
      <c r="G6968" t="s">
        <v>10</v>
      </c>
      <c r="H6968">
        <v>91730</v>
      </c>
      <c r="I6968">
        <f>IF(Table3_1[[#This Row],[Status]]="Hired",1,0)</f>
        <v>1</v>
      </c>
      <c r="J6968" t="b">
        <f>OR((Table3_1[[#This Row],[Offered Salary]]&lt;$O$27),(Table3_1[[#This Row],[Offered Salary]]&gt;$O$28))</f>
        <v>0</v>
      </c>
      <c r="K6968" t="str">
        <f>IF(Table3_1[[#This Row],[Offered Salary]]&lt;$O$27,"Low",IF(Table3_1[[#This Row],[Offered Salary]]&gt;$O$28,"High",""))</f>
        <v/>
      </c>
      <c r="L6968" s="6">
        <f>((Table3_1[[#This Row],[Offered Salary]]-$O$25)/$O$26)</f>
        <v>1.4469561232178492</v>
      </c>
    </row>
    <row r="6969" spans="1:12" x14ac:dyDescent="0.3">
      <c r="A6969">
        <v>805007</v>
      </c>
      <c r="B6969" s="2">
        <v>41855</v>
      </c>
      <c r="C6969" s="3">
        <v>0.5151041666666667</v>
      </c>
      <c r="D6969" t="s">
        <v>31</v>
      </c>
      <c r="E6969" t="s">
        <v>29</v>
      </c>
      <c r="F6969" t="s">
        <v>20</v>
      </c>
      <c r="G6969" t="s">
        <v>10</v>
      </c>
      <c r="H6969">
        <v>13094</v>
      </c>
      <c r="I6969">
        <f>IF(Table3_1[[#This Row],[Status]]="Hired",1,0)</f>
        <v>1</v>
      </c>
      <c r="J6969" t="b">
        <f>OR((Table3_1[[#This Row],[Offered Salary]]&lt;$O$27),(Table3_1[[#This Row],[Offered Salary]]&gt;$O$28))</f>
        <v>0</v>
      </c>
      <c r="K6969" t="str">
        <f>IF(Table3_1[[#This Row],[Offered Salary]]&lt;$O$27,"Low",IF(Table3_1[[#This Row],[Offered Salary]]&gt;$O$28,"High",""))</f>
        <v/>
      </c>
      <c r="L6969" s="6">
        <f>((Table3_1[[#This Row],[Offered Salary]]-$O$25)/$O$26)</f>
        <v>-1.278683936829087</v>
      </c>
    </row>
    <row r="6970" spans="1:12" x14ac:dyDescent="0.3">
      <c r="A6970">
        <v>248001</v>
      </c>
      <c r="B6970" s="2">
        <v>41848</v>
      </c>
      <c r="C6970" s="3">
        <v>0.29189814814814813</v>
      </c>
      <c r="D6970" t="s">
        <v>31</v>
      </c>
      <c r="E6970" t="s">
        <v>27</v>
      </c>
      <c r="F6970" t="s">
        <v>15</v>
      </c>
      <c r="G6970" t="s">
        <v>4</v>
      </c>
      <c r="H6970">
        <v>65350</v>
      </c>
      <c r="I6970">
        <f>IF(Table3_1[[#This Row],[Status]]="Hired",1,0)</f>
        <v>1</v>
      </c>
      <c r="J6970" t="b">
        <f>OR((Table3_1[[#This Row],[Offered Salary]]&lt;$O$27),(Table3_1[[#This Row],[Offered Salary]]&gt;$O$28))</f>
        <v>0</v>
      </c>
      <c r="K6970" t="str">
        <f>IF(Table3_1[[#This Row],[Offered Salary]]&lt;$O$27,"Low",IF(Table3_1[[#This Row],[Offered Salary]]&gt;$O$28,"High",""))</f>
        <v/>
      </c>
      <c r="L6970" s="6">
        <f>((Table3_1[[#This Row],[Offered Salary]]-$O$25)/$O$26)</f>
        <v>0.53258630806908558</v>
      </c>
    </row>
    <row r="6971" spans="1:12" x14ac:dyDescent="0.3">
      <c r="A6971">
        <v>78170</v>
      </c>
      <c r="B6971" s="2">
        <v>41848</v>
      </c>
      <c r="C6971" s="3">
        <v>0.29281249999999998</v>
      </c>
      <c r="D6971" t="s">
        <v>31</v>
      </c>
      <c r="E6971" t="s">
        <v>27</v>
      </c>
      <c r="F6971" t="s">
        <v>15</v>
      </c>
      <c r="G6971" t="s">
        <v>4</v>
      </c>
      <c r="H6971">
        <v>59930</v>
      </c>
      <c r="I6971">
        <f>IF(Table3_1[[#This Row],[Status]]="Hired",1,0)</f>
        <v>1</v>
      </c>
      <c r="J6971" t="b">
        <f>OR((Table3_1[[#This Row],[Offered Salary]]&lt;$O$27),(Table3_1[[#This Row],[Offered Salary]]&gt;$O$28))</f>
        <v>0</v>
      </c>
      <c r="K6971" t="str">
        <f>IF(Table3_1[[#This Row],[Offered Salary]]&lt;$O$27,"Low",IF(Table3_1[[#This Row],[Offered Salary]]&gt;$O$28,"High",""))</f>
        <v/>
      </c>
      <c r="L6971" s="6">
        <f>((Table3_1[[#This Row],[Offered Salary]]-$O$25)/$O$26)</f>
        <v>0.3447210920680886</v>
      </c>
    </row>
    <row r="6972" spans="1:12" x14ac:dyDescent="0.3">
      <c r="A6972">
        <v>660766</v>
      </c>
      <c r="B6972" s="2">
        <v>41848</v>
      </c>
      <c r="C6972" s="3">
        <v>0.29391203703703705</v>
      </c>
      <c r="D6972" t="s">
        <v>31</v>
      </c>
      <c r="E6972" t="s">
        <v>29</v>
      </c>
      <c r="F6972" t="s">
        <v>15</v>
      </c>
      <c r="G6972" t="s">
        <v>4</v>
      </c>
      <c r="H6972">
        <v>40786</v>
      </c>
      <c r="I6972">
        <f>IF(Table3_1[[#This Row],[Status]]="Hired",1,0)</f>
        <v>1</v>
      </c>
      <c r="J6972" t="b">
        <f>OR((Table3_1[[#This Row],[Offered Salary]]&lt;$O$27),(Table3_1[[#This Row],[Offered Salary]]&gt;$O$28))</f>
        <v>0</v>
      </c>
      <c r="K6972" t="str">
        <f>IF(Table3_1[[#This Row],[Offered Salary]]&lt;$O$27,"Low",IF(Table3_1[[#This Row],[Offered Salary]]&gt;$O$28,"High",""))</f>
        <v/>
      </c>
      <c r="L6972" s="6">
        <f>((Table3_1[[#This Row],[Offered Salary]]-$O$25)/$O$26)</f>
        <v>-0.31883826127565407</v>
      </c>
    </row>
    <row r="6973" spans="1:12" x14ac:dyDescent="0.3">
      <c r="A6973">
        <v>763855</v>
      </c>
      <c r="B6973" s="2">
        <v>41872</v>
      </c>
      <c r="C6973" s="3">
        <v>0.20550925925925925</v>
      </c>
      <c r="D6973" t="s">
        <v>31</v>
      </c>
      <c r="E6973" t="s">
        <v>29</v>
      </c>
      <c r="F6973" t="s">
        <v>14</v>
      </c>
      <c r="G6973" t="s">
        <v>10</v>
      </c>
      <c r="H6973">
        <v>71965</v>
      </c>
      <c r="I6973">
        <f>IF(Table3_1[[#This Row],[Status]]="Hired",1,0)</f>
        <v>1</v>
      </c>
      <c r="J6973" t="b">
        <f>OR((Table3_1[[#This Row],[Offered Salary]]&lt;$O$27),(Table3_1[[#This Row],[Offered Salary]]&gt;$O$28))</f>
        <v>0</v>
      </c>
      <c r="K6973" t="str">
        <f>IF(Table3_1[[#This Row],[Offered Salary]]&lt;$O$27,"Low",IF(Table3_1[[#This Row],[Offered Salary]]&gt;$O$28,"High",""))</f>
        <v/>
      </c>
      <c r="L6973" s="6">
        <f>((Table3_1[[#This Row],[Offered Salary]]-$O$25)/$O$26)</f>
        <v>0.7618719914356159</v>
      </c>
    </row>
    <row r="6974" spans="1:12" x14ac:dyDescent="0.3">
      <c r="A6974">
        <v>878494</v>
      </c>
      <c r="B6974" s="2">
        <v>41829</v>
      </c>
      <c r="C6974" s="3">
        <v>0.33728009259259262</v>
      </c>
      <c r="D6974" t="s">
        <v>31</v>
      </c>
      <c r="E6974" t="s">
        <v>27</v>
      </c>
      <c r="F6974" t="s">
        <v>12</v>
      </c>
      <c r="G6974" t="s">
        <v>8</v>
      </c>
      <c r="H6974">
        <v>64880</v>
      </c>
      <c r="I6974">
        <f>IF(Table3_1[[#This Row],[Status]]="Hired",1,0)</f>
        <v>1</v>
      </c>
      <c r="J6974" t="b">
        <f>OR((Table3_1[[#This Row],[Offered Salary]]&lt;$O$27),(Table3_1[[#This Row],[Offered Salary]]&gt;$O$28))</f>
        <v>0</v>
      </c>
      <c r="K6974" t="str">
        <f>IF(Table3_1[[#This Row],[Offered Salary]]&lt;$O$27,"Low",IF(Table3_1[[#This Row],[Offered Salary]]&gt;$O$28,"High",""))</f>
        <v/>
      </c>
      <c r="L6974" s="6">
        <f>((Table3_1[[#This Row],[Offered Salary]]-$O$25)/$O$26)</f>
        <v>0.5162954129546079</v>
      </c>
    </row>
    <row r="6975" spans="1:12" x14ac:dyDescent="0.3">
      <c r="A6975">
        <v>71115</v>
      </c>
      <c r="B6975" s="2">
        <v>41829</v>
      </c>
      <c r="C6975" s="3">
        <v>0.33825231481481483</v>
      </c>
      <c r="D6975" t="s">
        <v>31</v>
      </c>
      <c r="E6975" t="s">
        <v>27</v>
      </c>
      <c r="F6975" t="s">
        <v>12</v>
      </c>
      <c r="G6975" t="s">
        <v>8</v>
      </c>
      <c r="H6975">
        <v>9218</v>
      </c>
      <c r="I6975">
        <f>IF(Table3_1[[#This Row],[Status]]="Hired",1,0)</f>
        <v>1</v>
      </c>
      <c r="J6975" t="b">
        <f>OR((Table3_1[[#This Row],[Offered Salary]]&lt;$O$27),(Table3_1[[#This Row],[Offered Salary]]&gt;$O$28))</f>
        <v>1</v>
      </c>
      <c r="K6975" t="str">
        <f>IF(Table3_1[[#This Row],[Offered Salary]]&lt;$O$27,"Low",IF(Table3_1[[#This Row],[Offered Salary]]&gt;$O$28,"High",""))</f>
        <v>Low</v>
      </c>
      <c r="L6975" s="6">
        <f>((Table3_1[[#This Row],[Offered Salary]]-$O$25)/$O$26)</f>
        <v>-1.4130318293050768</v>
      </c>
    </row>
    <row r="6976" spans="1:12" x14ac:dyDescent="0.3">
      <c r="A6976">
        <v>127367</v>
      </c>
      <c r="B6976" s="2">
        <v>41852</v>
      </c>
      <c r="C6976" s="3">
        <v>0.61230324074074072</v>
      </c>
      <c r="D6976" t="s">
        <v>31</v>
      </c>
      <c r="E6976" t="s">
        <v>29</v>
      </c>
      <c r="F6976" t="s">
        <v>12</v>
      </c>
      <c r="G6976" t="s">
        <v>6</v>
      </c>
      <c r="H6976">
        <v>17756</v>
      </c>
      <c r="I6976">
        <f>IF(Table3_1[[#This Row],[Status]]="Hired",1,0)</f>
        <v>1</v>
      </c>
      <c r="J6976" t="b">
        <f>OR((Table3_1[[#This Row],[Offered Salary]]&lt;$O$27),(Table3_1[[#This Row],[Offered Salary]]&gt;$O$28))</f>
        <v>0</v>
      </c>
      <c r="K6976" t="str">
        <f>IF(Table3_1[[#This Row],[Offered Salary]]&lt;$O$27,"Low",IF(Table3_1[[#This Row],[Offered Salary]]&gt;$O$28,"High",""))</f>
        <v/>
      </c>
      <c r="L6976" s="6">
        <f>((Table3_1[[#This Row],[Offered Salary]]-$O$25)/$O$26)</f>
        <v>-1.117092121885056</v>
      </c>
    </row>
    <row r="6977" spans="1:12" x14ac:dyDescent="0.3">
      <c r="A6977">
        <v>889557</v>
      </c>
      <c r="B6977" s="2">
        <v>41858</v>
      </c>
      <c r="C6977" s="3">
        <v>0.59078703703703705</v>
      </c>
      <c r="D6977" t="s">
        <v>31</v>
      </c>
      <c r="E6977" t="s">
        <v>27</v>
      </c>
      <c r="F6977" t="s">
        <v>12</v>
      </c>
      <c r="G6977" t="s">
        <v>6</v>
      </c>
      <c r="H6977">
        <v>90750</v>
      </c>
      <c r="I6977">
        <f>IF(Table3_1[[#This Row],[Status]]="Hired",1,0)</f>
        <v>1</v>
      </c>
      <c r="J6977" t="b">
        <f>OR((Table3_1[[#This Row],[Offered Salary]]&lt;$O$27),(Table3_1[[#This Row],[Offered Salary]]&gt;$O$28))</f>
        <v>0</v>
      </c>
      <c r="K6977" t="str">
        <f>IF(Table3_1[[#This Row],[Offered Salary]]&lt;$O$27,"Low",IF(Table3_1[[#This Row],[Offered Salary]]&gt;$O$28,"High",""))</f>
        <v/>
      </c>
      <c r="L6977" s="6">
        <f>((Table3_1[[#This Row],[Offered Salary]]-$O$25)/$O$26)</f>
        <v>1.4129878738302151</v>
      </c>
    </row>
    <row r="6978" spans="1:12" x14ac:dyDescent="0.3">
      <c r="A6978">
        <v>172491</v>
      </c>
      <c r="B6978" s="2">
        <v>41858</v>
      </c>
      <c r="C6978" s="3">
        <v>0.59262731481481479</v>
      </c>
      <c r="D6978" t="s">
        <v>31</v>
      </c>
      <c r="E6978" t="s">
        <v>27</v>
      </c>
      <c r="F6978" t="s">
        <v>12</v>
      </c>
      <c r="G6978" t="s">
        <v>6</v>
      </c>
      <c r="H6978">
        <v>1487</v>
      </c>
      <c r="I6978">
        <f>IF(Table3_1[[#This Row],[Status]]="Hired",1,0)</f>
        <v>1</v>
      </c>
      <c r="J6978" t="b">
        <f>OR((Table3_1[[#This Row],[Offered Salary]]&lt;$O$27),(Table3_1[[#This Row],[Offered Salary]]&gt;$O$28))</f>
        <v>1</v>
      </c>
      <c r="K6978" t="str">
        <f>IF(Table3_1[[#This Row],[Offered Salary]]&lt;$O$27,"Low",IF(Table3_1[[#This Row],[Offered Salary]]&gt;$O$28,"High",""))</f>
        <v>Low</v>
      </c>
      <c r="L6978" s="6">
        <f>((Table3_1[[#This Row],[Offered Salary]]-$O$25)/$O$26)</f>
        <v>-1.6809997231987497</v>
      </c>
    </row>
    <row r="6979" spans="1:12" x14ac:dyDescent="0.3">
      <c r="A6979">
        <v>697705</v>
      </c>
      <c r="B6979" s="2">
        <v>41865</v>
      </c>
      <c r="C6979" s="3">
        <v>0.58484953703703701</v>
      </c>
      <c r="D6979" t="s">
        <v>31</v>
      </c>
      <c r="E6979" t="s">
        <v>29</v>
      </c>
      <c r="F6979" t="s">
        <v>12</v>
      </c>
      <c r="G6979" t="s">
        <v>6</v>
      </c>
      <c r="H6979">
        <v>22705</v>
      </c>
      <c r="I6979">
        <f>IF(Table3_1[[#This Row],[Status]]="Hired",1,0)</f>
        <v>1</v>
      </c>
      <c r="J6979" t="b">
        <f>OR((Table3_1[[#This Row],[Offered Salary]]&lt;$O$27),(Table3_1[[#This Row],[Offered Salary]]&gt;$O$28))</f>
        <v>0</v>
      </c>
      <c r="K6979" t="str">
        <f>IF(Table3_1[[#This Row],[Offered Salary]]&lt;$O$27,"Low",IF(Table3_1[[#This Row],[Offered Salary]]&gt;$O$28,"High",""))</f>
        <v/>
      </c>
      <c r="L6979" s="6">
        <f>((Table3_1[[#This Row],[Offered Salary]]-$O$25)/$O$26)</f>
        <v>-0.9455524624775038</v>
      </c>
    </row>
    <row r="6980" spans="1:12" x14ac:dyDescent="0.3">
      <c r="A6980">
        <v>378642</v>
      </c>
      <c r="B6980" s="2">
        <v>41865</v>
      </c>
      <c r="C6980" s="3">
        <v>0.58513888888888888</v>
      </c>
      <c r="D6980" t="s">
        <v>31</v>
      </c>
      <c r="E6980" t="s">
        <v>29</v>
      </c>
      <c r="F6980" t="s">
        <v>12</v>
      </c>
      <c r="G6980" t="s">
        <v>6</v>
      </c>
      <c r="H6980">
        <v>31580</v>
      </c>
      <c r="I6980">
        <f>IF(Table3_1[[#This Row],[Status]]="Hired",1,0)</f>
        <v>1</v>
      </c>
      <c r="J6980" t="b">
        <f>OR((Table3_1[[#This Row],[Offered Salary]]&lt;$O$27),(Table3_1[[#This Row],[Offered Salary]]&gt;$O$28))</f>
        <v>0</v>
      </c>
      <c r="K6980" t="str">
        <f>IF(Table3_1[[#This Row],[Offered Salary]]&lt;$O$27,"Low",IF(Table3_1[[#This Row],[Offered Salary]]&gt;$O$28,"High",""))</f>
        <v/>
      </c>
      <c r="L6980" s="6">
        <f>((Table3_1[[#This Row],[Offered Salary]]-$O$25)/$O$26)</f>
        <v>-0.63793183664561304</v>
      </c>
    </row>
    <row r="6981" spans="1:12" x14ac:dyDescent="0.3">
      <c r="A6981">
        <v>595032</v>
      </c>
      <c r="B6981" s="2">
        <v>41876</v>
      </c>
      <c r="C6981" s="3">
        <v>0.56615740740740739</v>
      </c>
      <c r="D6981" t="s">
        <v>31</v>
      </c>
      <c r="E6981" t="s">
        <v>29</v>
      </c>
      <c r="F6981" t="s">
        <v>12</v>
      </c>
      <c r="G6981" t="s">
        <v>6</v>
      </c>
      <c r="H6981">
        <v>20625</v>
      </c>
      <c r="I6981">
        <f>IF(Table3_1[[#This Row],[Status]]="Hired",1,0)</f>
        <v>1</v>
      </c>
      <c r="J6981" t="b">
        <f>OR((Table3_1[[#This Row],[Offered Salary]]&lt;$O$27),(Table3_1[[#This Row],[Offered Salary]]&gt;$O$28))</f>
        <v>0</v>
      </c>
      <c r="K6981" t="str">
        <f>IF(Table3_1[[#This Row],[Offered Salary]]&lt;$O$27,"Low",IF(Table3_1[[#This Row],[Offered Salary]]&gt;$O$28,"High",""))</f>
        <v/>
      </c>
      <c r="L6981" s="6">
        <f>((Table3_1[[#This Row],[Offered Salary]]-$O$25)/$O$26)</f>
        <v>-1.0176483387288089</v>
      </c>
    </row>
    <row r="6982" spans="1:12" x14ac:dyDescent="0.3">
      <c r="A6982">
        <v>659404</v>
      </c>
      <c r="B6982" s="2">
        <v>41876</v>
      </c>
      <c r="C6982" s="3">
        <v>0.56715277777777773</v>
      </c>
      <c r="D6982" t="s">
        <v>31</v>
      </c>
      <c r="E6982" t="s">
        <v>29</v>
      </c>
      <c r="F6982" t="s">
        <v>12</v>
      </c>
      <c r="G6982" t="s">
        <v>6</v>
      </c>
      <c r="H6982">
        <v>70280</v>
      </c>
      <c r="I6982">
        <f>IF(Table3_1[[#This Row],[Status]]="Hired",1,0)</f>
        <v>1</v>
      </c>
      <c r="J6982" t="b">
        <f>OR((Table3_1[[#This Row],[Offered Salary]]&lt;$O$27),(Table3_1[[#This Row],[Offered Salary]]&gt;$O$28))</f>
        <v>0</v>
      </c>
      <c r="K6982" t="str">
        <f>IF(Table3_1[[#This Row],[Offered Salary]]&lt;$O$27,"Low",IF(Table3_1[[#This Row],[Offered Salary]]&gt;$O$28,"High",""))</f>
        <v/>
      </c>
      <c r="L6982" s="6">
        <f>((Table3_1[[#This Row],[Offered Salary]]-$O$25)/$O$26)</f>
        <v>0.70346739937626535</v>
      </c>
    </row>
    <row r="6983" spans="1:12" x14ac:dyDescent="0.3">
      <c r="A6983">
        <v>502782</v>
      </c>
      <c r="B6983" s="2">
        <v>41876</v>
      </c>
      <c r="C6983" s="3">
        <v>0.56888888888888889</v>
      </c>
      <c r="D6983" t="s">
        <v>31</v>
      </c>
      <c r="E6983" t="s">
        <v>27</v>
      </c>
      <c r="F6983" t="s">
        <v>12</v>
      </c>
      <c r="G6983" t="s">
        <v>6</v>
      </c>
      <c r="H6983">
        <v>59304</v>
      </c>
      <c r="I6983">
        <f>IF(Table3_1[[#This Row],[Status]]="Hired",1,0)</f>
        <v>1</v>
      </c>
      <c r="J6983" t="b">
        <f>OR((Table3_1[[#This Row],[Offered Salary]]&lt;$O$27),(Table3_1[[#This Row],[Offered Salary]]&gt;$O$28))</f>
        <v>0</v>
      </c>
      <c r="K6983" t="str">
        <f>IF(Table3_1[[#This Row],[Offered Salary]]&lt;$O$27,"Low",IF(Table3_1[[#This Row],[Offered Salary]]&gt;$O$28,"High",""))</f>
        <v/>
      </c>
      <c r="L6983" s="6">
        <f>((Table3_1[[#This Row],[Offered Salary]]-$O$25)/$O$26)</f>
        <v>0.3230230062347631</v>
      </c>
    </row>
    <row r="6984" spans="1:12" x14ac:dyDescent="0.3">
      <c r="A6984">
        <v>67400</v>
      </c>
      <c r="B6984" s="2">
        <v>41876</v>
      </c>
      <c r="C6984" s="3">
        <v>0.56953703703703706</v>
      </c>
      <c r="D6984" t="s">
        <v>31</v>
      </c>
      <c r="E6984" t="s">
        <v>29</v>
      </c>
      <c r="F6984" t="s">
        <v>12</v>
      </c>
      <c r="G6984" t="s">
        <v>6</v>
      </c>
      <c r="H6984">
        <v>21456</v>
      </c>
      <c r="I6984">
        <f>IF(Table3_1[[#This Row],[Status]]="Hired",1,0)</f>
        <v>1</v>
      </c>
      <c r="J6984" t="b">
        <f>OR((Table3_1[[#This Row],[Offered Salary]]&lt;$O$27),(Table3_1[[#This Row],[Offered Salary]]&gt;$O$28))</f>
        <v>0</v>
      </c>
      <c r="K6984" t="str">
        <f>IF(Table3_1[[#This Row],[Offered Salary]]&lt;$O$27,"Low",IF(Table3_1[[#This Row],[Offered Salary]]&gt;$O$28,"High",""))</f>
        <v/>
      </c>
      <c r="L6984" s="6">
        <f>((Table3_1[[#This Row],[Offered Salary]]-$O$25)/$O$26)</f>
        <v>-0.98884464970725383</v>
      </c>
    </row>
    <row r="6985" spans="1:12" x14ac:dyDescent="0.3">
      <c r="A6985">
        <v>460072</v>
      </c>
      <c r="B6985" s="2">
        <v>41880</v>
      </c>
      <c r="C6985" s="3">
        <v>0.52788194444444447</v>
      </c>
      <c r="D6985" t="s">
        <v>31</v>
      </c>
      <c r="E6985" t="s">
        <v>27</v>
      </c>
      <c r="F6985" t="s">
        <v>12</v>
      </c>
      <c r="G6985" t="s">
        <v>6</v>
      </c>
      <c r="H6985">
        <v>17249</v>
      </c>
      <c r="I6985">
        <f>IF(Table3_1[[#This Row],[Status]]="Hired",1,0)</f>
        <v>1</v>
      </c>
      <c r="J6985" t="b">
        <f>OR((Table3_1[[#This Row],[Offered Salary]]&lt;$O$27),(Table3_1[[#This Row],[Offered Salary]]&gt;$O$28))</f>
        <v>0</v>
      </c>
      <c r="K6985" t="str">
        <f>IF(Table3_1[[#This Row],[Offered Salary]]&lt;$O$27,"Low",IF(Table3_1[[#This Row],[Offered Salary]]&gt;$O$28,"High",""))</f>
        <v/>
      </c>
      <c r="L6985" s="6">
        <f>((Table3_1[[#This Row],[Offered Salary]]-$O$25)/$O$26)</f>
        <v>-1.1346654917213117</v>
      </c>
    </row>
    <row r="6986" spans="1:12" x14ac:dyDescent="0.3">
      <c r="A6986">
        <v>661750</v>
      </c>
      <c r="B6986" s="2">
        <v>41880</v>
      </c>
      <c r="C6986" s="3">
        <v>0.52811342592592592</v>
      </c>
      <c r="D6986" t="s">
        <v>31</v>
      </c>
      <c r="E6986" t="s">
        <v>27</v>
      </c>
      <c r="F6986" t="s">
        <v>12</v>
      </c>
      <c r="G6986" t="s">
        <v>6</v>
      </c>
      <c r="H6986">
        <v>79134</v>
      </c>
      <c r="I6986">
        <f>IF(Table3_1[[#This Row],[Status]]="Hired",1,0)</f>
        <v>1</v>
      </c>
      <c r="J6986" t="b">
        <f>OR((Table3_1[[#This Row],[Offered Salary]]&lt;$O$27),(Table3_1[[#This Row],[Offered Salary]]&gt;$O$28))</f>
        <v>0</v>
      </c>
      <c r="K6986" t="str">
        <f>IF(Table3_1[[#This Row],[Offered Salary]]&lt;$O$27,"Low",IF(Table3_1[[#This Row],[Offered Salary]]&gt;$O$28,"High",""))</f>
        <v/>
      </c>
      <c r="L6986" s="6">
        <f>((Table3_1[[#This Row],[Offered Salary]]-$O$25)/$O$26)</f>
        <v>1.0103601341498496</v>
      </c>
    </row>
    <row r="6987" spans="1:12" x14ac:dyDescent="0.3">
      <c r="A6987">
        <v>352604</v>
      </c>
      <c r="B6987" s="2">
        <v>41865</v>
      </c>
      <c r="C6987" s="3">
        <v>0.66280092592592588</v>
      </c>
      <c r="D6987" t="s">
        <v>31</v>
      </c>
      <c r="E6987" t="s">
        <v>27</v>
      </c>
      <c r="F6987" t="s">
        <v>17</v>
      </c>
      <c r="G6987" t="s">
        <v>4</v>
      </c>
      <c r="H6987">
        <v>7285</v>
      </c>
      <c r="I6987">
        <f>IF(Table3_1[[#This Row],[Status]]="Hired",1,0)</f>
        <v>1</v>
      </c>
      <c r="J6987" t="b">
        <f>OR((Table3_1[[#This Row],[Offered Salary]]&lt;$O$27),(Table3_1[[#This Row],[Offered Salary]]&gt;$O$28))</f>
        <v>1</v>
      </c>
      <c r="K6987" t="str">
        <f>IF(Table3_1[[#This Row],[Offered Salary]]&lt;$O$27,"Low",IF(Table3_1[[#This Row],[Offered Salary]]&gt;$O$28,"High",""))</f>
        <v>Low</v>
      </c>
      <c r="L6987" s="6">
        <f>((Table3_1[[#This Row],[Offered Salary]]-$O$25)/$O$26)</f>
        <v>-1.4800324681482366</v>
      </c>
    </row>
    <row r="6988" spans="1:12" x14ac:dyDescent="0.3">
      <c r="A6988">
        <v>889932</v>
      </c>
      <c r="B6988" s="2">
        <v>41870</v>
      </c>
      <c r="C6988" s="3">
        <v>0.44276620370370373</v>
      </c>
      <c r="D6988" t="s">
        <v>31</v>
      </c>
      <c r="E6988" t="s">
        <v>27</v>
      </c>
      <c r="F6988" t="s">
        <v>17</v>
      </c>
      <c r="G6988" t="s">
        <v>4</v>
      </c>
      <c r="H6988">
        <v>15541</v>
      </c>
      <c r="I6988">
        <f>IF(Table3_1[[#This Row],[Status]]="Hired",1,0)</f>
        <v>1</v>
      </c>
      <c r="J6988" t="b">
        <f>OR((Table3_1[[#This Row],[Offered Salary]]&lt;$O$27),(Table3_1[[#This Row],[Offered Salary]]&gt;$O$28))</f>
        <v>0</v>
      </c>
      <c r="K6988" t="str">
        <f>IF(Table3_1[[#This Row],[Offered Salary]]&lt;$O$27,"Low",IF(Table3_1[[#This Row],[Offered Salary]]&gt;$O$28,"High",""))</f>
        <v/>
      </c>
      <c r="L6988" s="6">
        <f>((Table3_1[[#This Row],[Offered Salary]]-$O$25)/$O$26)</f>
        <v>-1.1938672977969027</v>
      </c>
    </row>
    <row r="6989" spans="1:12" x14ac:dyDescent="0.3">
      <c r="A6989">
        <v>873565</v>
      </c>
      <c r="B6989" s="2">
        <v>41870</v>
      </c>
      <c r="C6989" s="3">
        <v>0.44406250000000003</v>
      </c>
      <c r="D6989" t="s">
        <v>31</v>
      </c>
      <c r="E6989" t="s">
        <v>27</v>
      </c>
      <c r="F6989" t="s">
        <v>17</v>
      </c>
      <c r="G6989" t="s">
        <v>4</v>
      </c>
      <c r="H6989">
        <v>18044</v>
      </c>
      <c r="I6989">
        <f>IF(Table3_1[[#This Row],[Status]]="Hired",1,0)</f>
        <v>1</v>
      </c>
      <c r="J6989" t="b">
        <f>OR((Table3_1[[#This Row],[Offered Salary]]&lt;$O$27),(Table3_1[[#This Row],[Offered Salary]]&gt;$O$28))</f>
        <v>0</v>
      </c>
      <c r="K6989" t="str">
        <f>IF(Table3_1[[#This Row],[Offered Salary]]&lt;$O$27,"Low",IF(Table3_1[[#This Row],[Offered Salary]]&gt;$O$28,"High",""))</f>
        <v/>
      </c>
      <c r="L6989" s="6">
        <f>((Table3_1[[#This Row],[Offered Salary]]-$O$25)/$O$26)</f>
        <v>-1.1071096159425677</v>
      </c>
    </row>
    <row r="6990" spans="1:12" x14ac:dyDescent="0.3">
      <c r="A6990">
        <v>189409</v>
      </c>
      <c r="B6990" s="2">
        <v>41870</v>
      </c>
      <c r="C6990" s="3">
        <v>0.81453703703703706</v>
      </c>
      <c r="D6990" t="s">
        <v>31</v>
      </c>
      <c r="E6990" t="s">
        <v>28</v>
      </c>
      <c r="F6990" t="s">
        <v>17</v>
      </c>
      <c r="G6990" t="s">
        <v>4</v>
      </c>
      <c r="H6990">
        <v>91437</v>
      </c>
      <c r="I6990">
        <f>IF(Table3_1[[#This Row],[Status]]="Hired",1,0)</f>
        <v>1</v>
      </c>
      <c r="J6990" t="b">
        <f>OR((Table3_1[[#This Row],[Offered Salary]]&lt;$O$27),(Table3_1[[#This Row],[Offered Salary]]&gt;$O$28))</f>
        <v>0</v>
      </c>
      <c r="K6990" t="str">
        <f>IF(Table3_1[[#This Row],[Offered Salary]]&lt;$O$27,"Low",IF(Table3_1[[#This Row],[Offered Salary]]&gt;$O$28,"High",""))</f>
        <v/>
      </c>
      <c r="L6990" s="6">
        <f>((Table3_1[[#This Row],[Offered Salary]]-$O$25)/$O$26)</f>
        <v>1.436800309880526</v>
      </c>
    </row>
    <row r="6991" spans="1:12" x14ac:dyDescent="0.3">
      <c r="A6991">
        <v>957003</v>
      </c>
      <c r="B6991" s="2">
        <v>41871</v>
      </c>
      <c r="C6991" s="3">
        <v>0.55625000000000002</v>
      </c>
      <c r="D6991" t="s">
        <v>31</v>
      </c>
      <c r="E6991" t="s">
        <v>27</v>
      </c>
      <c r="F6991" t="s">
        <v>17</v>
      </c>
      <c r="G6991" t="s">
        <v>2</v>
      </c>
      <c r="H6991">
        <v>63723</v>
      </c>
      <c r="I6991">
        <f>IF(Table3_1[[#This Row],[Status]]="Hired",1,0)</f>
        <v>1</v>
      </c>
      <c r="J6991" t="b">
        <f>OR((Table3_1[[#This Row],[Offered Salary]]&lt;$O$27),(Table3_1[[#This Row],[Offered Salary]]&gt;$O$28))</f>
        <v>0</v>
      </c>
      <c r="K6991" t="str">
        <f>IF(Table3_1[[#This Row],[Offered Salary]]&lt;$O$27,"Low",IF(Table3_1[[#This Row],[Offered Salary]]&gt;$O$28,"High",""))</f>
        <v/>
      </c>
      <c r="L6991" s="6">
        <f>((Table3_1[[#This Row],[Offered Salary]]-$O$25)/$O$26)</f>
        <v>0.47619208178981948</v>
      </c>
    </row>
    <row r="6992" spans="1:12" x14ac:dyDescent="0.3">
      <c r="A6992">
        <v>704154</v>
      </c>
      <c r="B6992" s="2">
        <v>41872</v>
      </c>
      <c r="C6992" s="3">
        <v>0.54560185185185184</v>
      </c>
      <c r="D6992" t="s">
        <v>31</v>
      </c>
      <c r="E6992" t="s">
        <v>27</v>
      </c>
      <c r="F6992" t="s">
        <v>17</v>
      </c>
      <c r="G6992" t="s">
        <v>4</v>
      </c>
      <c r="H6992">
        <v>96628</v>
      </c>
      <c r="I6992">
        <f>IF(Table3_1[[#This Row],[Status]]="Hired",1,0)</f>
        <v>1</v>
      </c>
      <c r="J6992" t="b">
        <f>OR((Table3_1[[#This Row],[Offered Salary]]&lt;$O$27),(Table3_1[[#This Row],[Offered Salary]]&gt;$O$28))</f>
        <v>0</v>
      </c>
      <c r="K6992" t="str">
        <f>IF(Table3_1[[#This Row],[Offered Salary]]&lt;$O$27,"Low",IF(Table3_1[[#This Row],[Offered Salary]]&gt;$O$28,"High",""))</f>
        <v/>
      </c>
      <c r="L6992" s="6">
        <f>((Table3_1[[#This Row],[Offered Salary]]-$O$25)/$O$26)</f>
        <v>1.6167280471980858</v>
      </c>
    </row>
    <row r="6993" spans="1:12" x14ac:dyDescent="0.3">
      <c r="A6993">
        <v>900879</v>
      </c>
      <c r="B6993" s="2">
        <v>41872</v>
      </c>
      <c r="C6993" s="3">
        <v>0.54578703703703701</v>
      </c>
      <c r="D6993" t="s">
        <v>30</v>
      </c>
      <c r="E6993" t="s">
        <v>29</v>
      </c>
      <c r="F6993" t="s">
        <v>17</v>
      </c>
      <c r="G6993" t="s">
        <v>4</v>
      </c>
      <c r="H6993">
        <v>21126</v>
      </c>
      <c r="I6993">
        <f>IF(Table3_1[[#This Row],[Status]]="Hired",1,0)</f>
        <v>0</v>
      </c>
      <c r="J6993" t="b">
        <f>OR((Table3_1[[#This Row],[Offered Salary]]&lt;$O$27),(Table3_1[[#This Row],[Offered Salary]]&gt;$O$28))</f>
        <v>0</v>
      </c>
      <c r="K6993" t="str">
        <f>IF(Table3_1[[#This Row],[Offered Salary]]&lt;$O$27,"Low",IF(Table3_1[[#This Row],[Offered Salary]]&gt;$O$28,"High",""))</f>
        <v/>
      </c>
      <c r="L6993" s="6">
        <f>((Table3_1[[#This Row],[Offered Salary]]-$O$25)/$O$26)</f>
        <v>-1.0002829377663551</v>
      </c>
    </row>
    <row r="6994" spans="1:12" x14ac:dyDescent="0.3">
      <c r="A6994">
        <v>371437</v>
      </c>
      <c r="B6994" s="2">
        <v>41861</v>
      </c>
      <c r="C6994" s="3">
        <v>0.78473379629629625</v>
      </c>
      <c r="D6994" t="s">
        <v>31</v>
      </c>
      <c r="E6994" t="s">
        <v>27</v>
      </c>
      <c r="F6994" t="s">
        <v>17</v>
      </c>
      <c r="G6994" t="s">
        <v>7</v>
      </c>
      <c r="H6994">
        <v>43958</v>
      </c>
      <c r="I6994">
        <f>IF(Table3_1[[#This Row],[Status]]="Hired",1,0)</f>
        <v>1</v>
      </c>
      <c r="J6994" t="b">
        <f>OR((Table3_1[[#This Row],[Offered Salary]]&lt;$O$27),(Table3_1[[#This Row],[Offered Salary]]&gt;$O$28))</f>
        <v>0</v>
      </c>
      <c r="K6994" t="str">
        <f>IF(Table3_1[[#This Row],[Offered Salary]]&lt;$O$27,"Low",IF(Table3_1[[#This Row],[Offered Salary]]&gt;$O$28,"High",""))</f>
        <v/>
      </c>
      <c r="L6994" s="6">
        <f>((Table3_1[[#This Row],[Offered Salary]]-$O$25)/$O$26)</f>
        <v>-0.20889204999241379</v>
      </c>
    </row>
    <row r="6995" spans="1:12" x14ac:dyDescent="0.3">
      <c r="A6995">
        <v>850640</v>
      </c>
      <c r="B6995" s="2">
        <v>41873</v>
      </c>
      <c r="C6995" s="3">
        <v>0.61504629629629626</v>
      </c>
      <c r="D6995" t="s">
        <v>31</v>
      </c>
      <c r="E6995" t="s">
        <v>27</v>
      </c>
      <c r="F6995" t="s">
        <v>20</v>
      </c>
      <c r="G6995" t="s">
        <v>7</v>
      </c>
      <c r="H6995">
        <v>34487</v>
      </c>
      <c r="I6995">
        <f>IF(Table3_1[[#This Row],[Status]]="Hired",1,0)</f>
        <v>1</v>
      </c>
      <c r="J6995" t="b">
        <f>OR((Table3_1[[#This Row],[Offered Salary]]&lt;$O$27),(Table3_1[[#This Row],[Offered Salary]]&gt;$O$28))</f>
        <v>0</v>
      </c>
      <c r="K6995" t="str">
        <f>IF(Table3_1[[#This Row],[Offered Salary]]&lt;$O$27,"Low",IF(Table3_1[[#This Row],[Offered Salary]]&gt;$O$28,"High",""))</f>
        <v/>
      </c>
      <c r="L6995" s="6">
        <f>((Table3_1[[#This Row],[Offered Salary]]-$O$25)/$O$26)</f>
        <v>-0.53717091728862076</v>
      </c>
    </row>
    <row r="6996" spans="1:12" x14ac:dyDescent="0.3">
      <c r="A6996">
        <v>594085</v>
      </c>
      <c r="B6996" s="2">
        <v>41881</v>
      </c>
      <c r="C6996" s="3">
        <v>0.65696759259259263</v>
      </c>
      <c r="D6996" t="s">
        <v>31</v>
      </c>
      <c r="E6996" t="s">
        <v>29</v>
      </c>
      <c r="F6996" t="s">
        <v>20</v>
      </c>
      <c r="G6996" t="s">
        <v>7</v>
      </c>
      <c r="H6996">
        <v>81770</v>
      </c>
      <c r="I6996">
        <f>IF(Table3_1[[#This Row],[Status]]="Hired",1,0)</f>
        <v>1</v>
      </c>
      <c r="J6996" t="b">
        <f>OR((Table3_1[[#This Row],[Offered Salary]]&lt;$O$27),(Table3_1[[#This Row],[Offered Salary]]&gt;$O$28))</f>
        <v>0</v>
      </c>
      <c r="K6996" t="str">
        <f>IF(Table3_1[[#This Row],[Offered Salary]]&lt;$O$27,"Low",IF(Table3_1[[#This Row],[Offered Salary]]&gt;$O$28,"High",""))</f>
        <v/>
      </c>
      <c r="L6996" s="6">
        <f>((Table3_1[[#This Row],[Offered Salary]]-$O$25)/$O$26)</f>
        <v>1.1017277927067921</v>
      </c>
    </row>
    <row r="6997" spans="1:12" x14ac:dyDescent="0.3">
      <c r="A6997">
        <v>960222</v>
      </c>
      <c r="B6997" s="2">
        <v>41881</v>
      </c>
      <c r="C6997" s="3">
        <v>0.65929398148148144</v>
      </c>
      <c r="D6997" t="s">
        <v>31</v>
      </c>
      <c r="E6997" t="s">
        <v>29</v>
      </c>
      <c r="F6997" t="s">
        <v>20</v>
      </c>
      <c r="G6997" t="s">
        <v>7</v>
      </c>
      <c r="H6997">
        <v>59752</v>
      </c>
      <c r="I6997">
        <f>IF(Table3_1[[#This Row],[Status]]="Hired",1,0)</f>
        <v>1</v>
      </c>
      <c r="J6997" t="b">
        <f>OR((Table3_1[[#This Row],[Offered Salary]]&lt;$O$27),(Table3_1[[#This Row],[Offered Salary]]&gt;$O$28))</f>
        <v>0</v>
      </c>
      <c r="K6997" t="str">
        <f>IF(Table3_1[[#This Row],[Offered Salary]]&lt;$O$27,"Low",IF(Table3_1[[#This Row],[Offered Salary]]&gt;$O$28,"High",""))</f>
        <v/>
      </c>
      <c r="L6997" s="6">
        <f>((Table3_1[[#This Row],[Offered Salary]]-$O$25)/$O$26)</f>
        <v>0.3385513488119673</v>
      </c>
    </row>
    <row r="6998" spans="1:12" x14ac:dyDescent="0.3">
      <c r="A6998">
        <v>827628</v>
      </c>
      <c r="B6998" s="2">
        <v>41881</v>
      </c>
      <c r="C6998" s="3">
        <v>0.66083333333333338</v>
      </c>
      <c r="D6998" t="s">
        <v>31</v>
      </c>
      <c r="E6998" t="str">
        <f>E6997</f>
        <v>Female</v>
      </c>
      <c r="F6998" t="s">
        <v>20</v>
      </c>
      <c r="G6998" t="s">
        <v>7</v>
      </c>
      <c r="H6998">
        <v>3134</v>
      </c>
      <c r="I6998">
        <f>IF(Table3_1[[#This Row],[Status]]="Hired",1,0)</f>
        <v>1</v>
      </c>
      <c r="J6998" t="b">
        <f>OR((Table3_1[[#This Row],[Offered Salary]]&lt;$O$27),(Table3_1[[#This Row],[Offered Salary]]&gt;$O$28))</f>
        <v>1</v>
      </c>
      <c r="K6998" t="str">
        <f>IF(Table3_1[[#This Row],[Offered Salary]]&lt;$O$27,"Low",IF(Table3_1[[#This Row],[Offered Salary]]&gt;$O$28,"High",""))</f>
        <v>Low</v>
      </c>
      <c r="L6998" s="6">
        <f>((Table3_1[[#This Row],[Offered Salary]]-$O$25)/$O$26)</f>
        <v>-1.623912267340144</v>
      </c>
    </row>
    <row r="6999" spans="1:12" x14ac:dyDescent="0.3">
      <c r="A6999">
        <v>979734</v>
      </c>
      <c r="B6999" s="2">
        <v>41841</v>
      </c>
      <c r="C6999" s="3">
        <v>0.41016203703703702</v>
      </c>
      <c r="D6999" t="s">
        <v>31</v>
      </c>
      <c r="E6999" t="s">
        <v>29</v>
      </c>
      <c r="F6999" t="s">
        <v>20</v>
      </c>
      <c r="G6999" t="s">
        <v>10</v>
      </c>
      <c r="H6999">
        <v>87727</v>
      </c>
      <c r="I6999">
        <f>IF(Table3_1[[#This Row],[Status]]="Hired",1,0)</f>
        <v>1</v>
      </c>
      <c r="J6999" t="b">
        <f>OR((Table3_1[[#This Row],[Offered Salary]]&lt;$O$27),(Table3_1[[#This Row],[Offered Salary]]&gt;$O$28))</f>
        <v>0</v>
      </c>
      <c r="K6999" t="str">
        <f>IF(Table3_1[[#This Row],[Offered Salary]]&lt;$O$27,"Low",IF(Table3_1[[#This Row],[Offered Salary]]&gt;$O$28,"High",""))</f>
        <v/>
      </c>
      <c r="L6999" s="6">
        <f>((Table3_1[[#This Row],[Offered Salary]]-$O$25)/$O$26)</f>
        <v>1.3082062229130538</v>
      </c>
    </row>
    <row r="7000" spans="1:12" x14ac:dyDescent="0.3">
      <c r="A7000">
        <v>956484</v>
      </c>
      <c r="B7000" s="2">
        <v>41866</v>
      </c>
      <c r="C7000" s="3">
        <v>0.48483796296296294</v>
      </c>
      <c r="D7000" t="s">
        <v>30</v>
      </c>
      <c r="E7000" t="s">
        <v>27</v>
      </c>
      <c r="F7000" t="s">
        <v>14</v>
      </c>
      <c r="G7000" t="s">
        <v>2</v>
      </c>
      <c r="H7000">
        <v>9711</v>
      </c>
      <c r="I7000">
        <f>IF(Table3_1[[#This Row],[Status]]="Hired",1,0)</f>
        <v>0</v>
      </c>
      <c r="J7000" t="b">
        <f>OR((Table3_1[[#This Row],[Offered Salary]]&lt;$O$27),(Table3_1[[#This Row],[Offered Salary]]&gt;$O$28))</f>
        <v>1</v>
      </c>
      <c r="K7000" t="str">
        <f>IF(Table3_1[[#This Row],[Offered Salary]]&lt;$O$27,"Low",IF(Table3_1[[#This Row],[Offered Salary]]&gt;$O$28,"High",""))</f>
        <v>Low</v>
      </c>
      <c r="L7000" s="6">
        <f>((Table3_1[[#This Row],[Offered Salary]]-$O$25)/$O$26)</f>
        <v>-1.3959437201743587</v>
      </c>
    </row>
    <row r="7001" spans="1:12" x14ac:dyDescent="0.3">
      <c r="A7001">
        <v>501356</v>
      </c>
      <c r="B7001" s="2">
        <v>41871</v>
      </c>
      <c r="C7001" s="3">
        <v>0.25921296296296298</v>
      </c>
      <c r="D7001" t="s">
        <v>31</v>
      </c>
      <c r="E7001" t="s">
        <v>27</v>
      </c>
      <c r="F7001" t="s">
        <v>12</v>
      </c>
      <c r="G7001" t="s">
        <v>5</v>
      </c>
      <c r="H7001">
        <v>46396</v>
      </c>
      <c r="I7001">
        <f>IF(Table3_1[[#This Row],[Status]]="Hired",1,0)</f>
        <v>1</v>
      </c>
      <c r="J7001" t="b">
        <f>OR((Table3_1[[#This Row],[Offered Salary]]&lt;$O$27),(Table3_1[[#This Row],[Offered Salary]]&gt;$O$28))</f>
        <v>0</v>
      </c>
      <c r="K7001" t="str">
        <f>IF(Table3_1[[#This Row],[Offered Salary]]&lt;$O$27,"Low",IF(Table3_1[[#This Row],[Offered Salary]]&gt;$O$28,"High",""))</f>
        <v/>
      </c>
      <c r="L7001" s="6">
        <f>((Table3_1[[#This Row],[Offered Salary]]-$O$25)/$O$26)</f>
        <v>-0.12438736427093214</v>
      </c>
    </row>
    <row r="7002" spans="1:12" x14ac:dyDescent="0.3">
      <c r="A7002">
        <v>850900</v>
      </c>
      <c r="B7002" s="2">
        <v>41839</v>
      </c>
      <c r="C7002" s="3">
        <v>0.42648148148148146</v>
      </c>
      <c r="D7002" t="s">
        <v>31</v>
      </c>
      <c r="E7002" t="s">
        <v>29</v>
      </c>
      <c r="F7002" t="s">
        <v>15</v>
      </c>
      <c r="G7002" t="s">
        <v>10</v>
      </c>
      <c r="H7002">
        <v>33625</v>
      </c>
      <c r="I7002">
        <f>IF(Table3_1[[#This Row],[Status]]="Hired",1,0)</f>
        <v>1</v>
      </c>
      <c r="J7002" t="b">
        <f>OR((Table3_1[[#This Row],[Offered Salary]]&lt;$O$27),(Table3_1[[#This Row],[Offered Salary]]&gt;$O$28))</f>
        <v>0</v>
      </c>
      <c r="K7002" t="str">
        <f>IF(Table3_1[[#This Row],[Offered Salary]]&lt;$O$27,"Low",IF(Table3_1[[#This Row],[Offered Salary]]&gt;$O$28,"High",""))</f>
        <v/>
      </c>
      <c r="L7002" s="6">
        <f>((Table3_1[[#This Row],[Offered Salary]]-$O$25)/$O$26)</f>
        <v>-0.56704911215815201</v>
      </c>
    </row>
    <row r="7003" spans="1:12" x14ac:dyDescent="0.3">
      <c r="A7003">
        <v>210750</v>
      </c>
      <c r="B7003" s="2">
        <v>41860</v>
      </c>
      <c r="C7003" s="3">
        <v>0.44342592592592595</v>
      </c>
      <c r="D7003" t="s">
        <v>30</v>
      </c>
      <c r="E7003" t="s">
        <v>27</v>
      </c>
      <c r="F7003" t="s">
        <v>18</v>
      </c>
      <c r="G7003" t="s">
        <v>5</v>
      </c>
      <c r="H7003">
        <v>35721</v>
      </c>
      <c r="I7003">
        <f>IF(Table3_1[[#This Row],[Status]]="Hired",1,0)</f>
        <v>0</v>
      </c>
      <c r="J7003" t="b">
        <f>OR((Table3_1[[#This Row],[Offered Salary]]&lt;$O$27),(Table3_1[[#This Row],[Offered Salary]]&gt;$O$28))</f>
        <v>0</v>
      </c>
      <c r="K7003" t="str">
        <f>IF(Table3_1[[#This Row],[Offered Salary]]&lt;$O$27,"Low",IF(Table3_1[[#This Row],[Offered Salary]]&gt;$O$28,"High",""))</f>
        <v/>
      </c>
      <c r="L7003" s="6">
        <f>((Table3_1[[#This Row],[Offered Salary]]-$O$25)/$O$26)</f>
        <v>-0.49439865224337537</v>
      </c>
    </row>
    <row r="7004" spans="1:12" x14ac:dyDescent="0.3">
      <c r="A7004">
        <v>545529</v>
      </c>
      <c r="B7004" s="2">
        <v>41880</v>
      </c>
      <c r="C7004" s="3">
        <v>0.75289351851851849</v>
      </c>
      <c r="D7004" t="s">
        <v>31</v>
      </c>
      <c r="E7004" t="s">
        <v>28</v>
      </c>
      <c r="F7004" t="s">
        <v>18</v>
      </c>
      <c r="G7004" t="s">
        <v>4</v>
      </c>
      <c r="H7004">
        <v>72979</v>
      </c>
      <c r="I7004">
        <f>IF(Table3_1[[#This Row],[Status]]="Hired",1,0)</f>
        <v>1</v>
      </c>
      <c r="J7004" t="b">
        <f>OR((Table3_1[[#This Row],[Offered Salary]]&lt;$O$27),(Table3_1[[#This Row],[Offered Salary]]&gt;$O$28))</f>
        <v>0</v>
      </c>
      <c r="K7004" t="str">
        <f>IF(Table3_1[[#This Row],[Offered Salary]]&lt;$O$27,"Low",IF(Table3_1[[#This Row],[Offered Salary]]&gt;$O$28,"High",""))</f>
        <v/>
      </c>
      <c r="L7004" s="6">
        <f>((Table3_1[[#This Row],[Offered Salary]]-$O$25)/$O$26)</f>
        <v>0.79701873110812715</v>
      </c>
    </row>
    <row r="7005" spans="1:12" x14ac:dyDescent="0.3">
      <c r="A7005">
        <v>360983</v>
      </c>
      <c r="B7005" s="2">
        <v>41880</v>
      </c>
      <c r="C7005" s="3">
        <v>0.75326388888888884</v>
      </c>
      <c r="D7005" t="s">
        <v>31</v>
      </c>
      <c r="E7005" t="s">
        <v>28</v>
      </c>
      <c r="F7005" t="s">
        <v>18</v>
      </c>
      <c r="G7005" t="s">
        <v>4</v>
      </c>
      <c r="H7005">
        <v>4822</v>
      </c>
      <c r="I7005">
        <f>IF(Table3_1[[#This Row],[Status]]="Hired",1,0)</f>
        <v>1</v>
      </c>
      <c r="J7005" t="b">
        <f>OR((Table3_1[[#This Row],[Offered Salary]]&lt;$O$27),(Table3_1[[#This Row],[Offered Salary]]&gt;$O$28))</f>
        <v>1</v>
      </c>
      <c r="K7005" t="str">
        <f>IF(Table3_1[[#This Row],[Offered Salary]]&lt;$O$27,"Low",IF(Table3_1[[#This Row],[Offered Salary]]&gt;$O$28,"High",""))</f>
        <v>Low</v>
      </c>
      <c r="L7005" s="6">
        <f>((Table3_1[[#This Row],[Offered Salary]]-$O$25)/$O$26)</f>
        <v>-1.5654036908438926</v>
      </c>
    </row>
    <row r="7006" spans="1:12" x14ac:dyDescent="0.3">
      <c r="A7006">
        <v>731292</v>
      </c>
      <c r="B7006" s="2">
        <v>41880</v>
      </c>
      <c r="C7006" s="3">
        <v>0.75375000000000003</v>
      </c>
      <c r="D7006" t="s">
        <v>31</v>
      </c>
      <c r="E7006" t="s">
        <v>28</v>
      </c>
      <c r="F7006" t="s">
        <v>18</v>
      </c>
      <c r="G7006" t="s">
        <v>4</v>
      </c>
      <c r="H7006">
        <v>34964</v>
      </c>
      <c r="I7006">
        <f>IF(Table3_1[[#This Row],[Status]]="Hired",1,0)</f>
        <v>1</v>
      </c>
      <c r="J7006" t="b">
        <f>OR((Table3_1[[#This Row],[Offered Salary]]&lt;$O$27),(Table3_1[[#This Row],[Offered Salary]]&gt;$O$28))</f>
        <v>0</v>
      </c>
      <c r="K7006" t="str">
        <f>IF(Table3_1[[#This Row],[Offered Salary]]&lt;$O$27,"Low",IF(Table3_1[[#This Row],[Offered Salary]]&gt;$O$28,"High",""))</f>
        <v/>
      </c>
      <c r="L7006" s="6">
        <f>((Table3_1[[#This Row],[Offered Salary]]-$O$25)/$O$26)</f>
        <v>-0.52063739182137436</v>
      </c>
    </row>
    <row r="7007" spans="1:12" x14ac:dyDescent="0.3">
      <c r="A7007">
        <v>285598</v>
      </c>
      <c r="B7007" s="2">
        <v>41880</v>
      </c>
      <c r="C7007" s="3">
        <v>0.75525462962962964</v>
      </c>
      <c r="D7007" t="s">
        <v>31</v>
      </c>
      <c r="E7007" t="s">
        <v>28</v>
      </c>
      <c r="F7007" t="s">
        <v>18</v>
      </c>
      <c r="G7007" t="s">
        <v>4</v>
      </c>
      <c r="H7007">
        <v>6281</v>
      </c>
      <c r="I7007">
        <f>IF(Table3_1[[#This Row],[Status]]="Hired",1,0)</f>
        <v>1</v>
      </c>
      <c r="J7007" t="b">
        <f>OR((Table3_1[[#This Row],[Offered Salary]]&lt;$O$27),(Table3_1[[#This Row],[Offered Salary]]&gt;$O$28))</f>
        <v>1</v>
      </c>
      <c r="K7007" t="str">
        <f>IF(Table3_1[[#This Row],[Offered Salary]]&lt;$O$27,"Low",IF(Table3_1[[#This Row],[Offered Salary]]&gt;$O$28,"High",""))</f>
        <v>Low</v>
      </c>
      <c r="L7007" s="6">
        <f>((Table3_1[[#This Row],[Offered Salary]]-$O$25)/$O$26)</f>
        <v>-1.5148325930310782</v>
      </c>
    </row>
    <row r="7008" spans="1:12" x14ac:dyDescent="0.3">
      <c r="A7008">
        <v>116263</v>
      </c>
      <c r="B7008" s="2">
        <v>41880</v>
      </c>
      <c r="C7008" s="3">
        <v>0.75564814814814818</v>
      </c>
      <c r="D7008" t="s">
        <v>31</v>
      </c>
      <c r="E7008" t="s">
        <v>28</v>
      </c>
      <c r="F7008" t="s">
        <v>18</v>
      </c>
      <c r="G7008" t="s">
        <v>4</v>
      </c>
      <c r="H7008">
        <v>4158</v>
      </c>
      <c r="I7008">
        <f>IF(Table3_1[[#This Row],[Status]]="Hired",1,0)</f>
        <v>1</v>
      </c>
      <c r="J7008" t="b">
        <f>OR((Table3_1[[#This Row],[Offered Salary]]&lt;$O$27),(Table3_1[[#This Row],[Offered Salary]]&gt;$O$28))</f>
        <v>1</v>
      </c>
      <c r="K7008" t="str">
        <f>IF(Table3_1[[#This Row],[Offered Salary]]&lt;$O$27,"Low",IF(Table3_1[[#This Row],[Offered Salary]]&gt;$O$28,"High",""))</f>
        <v>Low</v>
      </c>
      <c r="L7008" s="6">
        <f>((Table3_1[[#This Row],[Offered Salary]]-$O$25)/$O$26)</f>
        <v>-1.5884189128779631</v>
      </c>
    </row>
    <row r="7009" spans="1:12" x14ac:dyDescent="0.3">
      <c r="A7009">
        <v>756365</v>
      </c>
      <c r="B7009" s="2">
        <v>41880</v>
      </c>
      <c r="C7009" s="3">
        <v>0.34945601851851854</v>
      </c>
      <c r="D7009" t="s">
        <v>31</v>
      </c>
      <c r="E7009" t="s">
        <v>27</v>
      </c>
      <c r="F7009" t="s">
        <v>20</v>
      </c>
      <c r="G7009" t="s">
        <v>10</v>
      </c>
      <c r="H7009">
        <v>85632</v>
      </c>
      <c r="I7009">
        <f>IF(Table3_1[[#This Row],[Status]]="Hired",1,0)</f>
        <v>1</v>
      </c>
      <c r="J7009" t="b">
        <f>OR((Table3_1[[#This Row],[Offered Salary]]&lt;$O$27),(Table3_1[[#This Row],[Offered Salary]]&gt;$O$28))</f>
        <v>0</v>
      </c>
      <c r="K7009" t="str">
        <f>IF(Table3_1[[#This Row],[Offered Salary]]&lt;$O$27,"Low",IF(Table3_1[[#This Row],[Offered Salary]]&gt;$O$28,"High",""))</f>
        <v/>
      </c>
      <c r="L7009" s="6">
        <f>((Table3_1[[#This Row],[Offered Salary]]-$O$25)/$O$26)</f>
        <v>1.2355904244772442</v>
      </c>
    </row>
    <row r="7010" spans="1:12" x14ac:dyDescent="0.3">
      <c r="A7010">
        <v>687318</v>
      </c>
      <c r="B7010" s="2">
        <v>41867</v>
      </c>
      <c r="C7010" s="3">
        <v>0.63388888888888884</v>
      </c>
      <c r="D7010" t="s">
        <v>30</v>
      </c>
      <c r="E7010" t="s">
        <v>27</v>
      </c>
      <c r="F7010" t="s">
        <v>17</v>
      </c>
      <c r="G7010" t="s">
        <v>2</v>
      </c>
      <c r="H7010">
        <v>96871</v>
      </c>
      <c r="I7010">
        <f>IF(Table3_1[[#This Row],[Status]]="Hired",1,0)</f>
        <v>0</v>
      </c>
      <c r="J7010" t="b">
        <f>OR((Table3_1[[#This Row],[Offered Salary]]&lt;$O$27),(Table3_1[[#This Row],[Offered Salary]]&gt;$O$28))</f>
        <v>0</v>
      </c>
      <c r="K7010" t="str">
        <f>IF(Table3_1[[#This Row],[Offered Salary]]&lt;$O$27,"Low",IF(Table3_1[[#This Row],[Offered Salary]]&gt;$O$28,"High",""))</f>
        <v/>
      </c>
      <c r="L7010" s="6">
        <f>((Table3_1[[#This Row],[Offered Salary]]-$O$25)/$O$26)</f>
        <v>1.6251507865870605</v>
      </c>
    </row>
    <row r="7011" spans="1:12" x14ac:dyDescent="0.3">
      <c r="A7011">
        <v>312176</v>
      </c>
      <c r="B7011" s="2">
        <v>41846</v>
      </c>
      <c r="C7011" s="3">
        <v>0.59056712962962965</v>
      </c>
      <c r="D7011" t="s">
        <v>31</v>
      </c>
      <c r="E7011" t="s">
        <v>29</v>
      </c>
      <c r="F7011" t="s">
        <v>14</v>
      </c>
      <c r="G7011" t="s">
        <v>10</v>
      </c>
      <c r="H7011">
        <v>67535</v>
      </c>
      <c r="I7011">
        <f>IF(Table3_1[[#This Row],[Status]]="Hired",1,0)</f>
        <v>1</v>
      </c>
      <c r="J7011" t="b">
        <f>OR((Table3_1[[#This Row],[Offered Salary]]&lt;$O$27),(Table3_1[[#This Row],[Offered Salary]]&gt;$O$28))</f>
        <v>0</v>
      </c>
      <c r="K7011" t="str">
        <f>IF(Table3_1[[#This Row],[Offered Salary]]&lt;$O$27,"Low",IF(Table3_1[[#This Row],[Offered Salary]]&gt;$O$28,"High",""))</f>
        <v/>
      </c>
      <c r="L7011" s="6">
        <f>((Table3_1[[#This Row],[Offered Salary]]-$O$25)/$O$26)</f>
        <v>0.60832163961192287</v>
      </c>
    </row>
    <row r="7012" spans="1:12" x14ac:dyDescent="0.3">
      <c r="A7012">
        <v>930830</v>
      </c>
      <c r="B7012" s="2">
        <v>41846</v>
      </c>
      <c r="C7012" s="3">
        <v>0.59215277777777775</v>
      </c>
      <c r="D7012" t="s">
        <v>31</v>
      </c>
      <c r="E7012" t="s">
        <v>29</v>
      </c>
      <c r="F7012" t="s">
        <v>14</v>
      </c>
      <c r="G7012" t="s">
        <v>10</v>
      </c>
      <c r="H7012">
        <v>94539</v>
      </c>
      <c r="I7012">
        <f>IF(Table3_1[[#This Row],[Status]]="Hired",1,0)</f>
        <v>1</v>
      </c>
      <c r="J7012" t="b">
        <f>OR((Table3_1[[#This Row],[Offered Salary]]&lt;$O$27),(Table3_1[[#This Row],[Offered Salary]]&gt;$O$28))</f>
        <v>0</v>
      </c>
      <c r="K7012" t="str">
        <f>IF(Table3_1[[#This Row],[Offered Salary]]&lt;$O$27,"Low",IF(Table3_1[[#This Row],[Offered Salary]]&gt;$O$28,"High",""))</f>
        <v/>
      </c>
      <c r="L7012" s="6">
        <f>((Table3_1[[#This Row],[Offered Salary]]-$O$25)/$O$26)</f>
        <v>1.544320217636078</v>
      </c>
    </row>
    <row r="7013" spans="1:12" x14ac:dyDescent="0.3">
      <c r="A7013">
        <v>517554</v>
      </c>
      <c r="B7013" s="2">
        <v>41860</v>
      </c>
      <c r="C7013" s="3">
        <v>0.59112268518518518</v>
      </c>
      <c r="D7013" t="s">
        <v>31</v>
      </c>
      <c r="E7013" t="s">
        <v>27</v>
      </c>
      <c r="F7013" t="s">
        <v>14</v>
      </c>
      <c r="G7013" t="s">
        <v>10</v>
      </c>
      <c r="H7013">
        <v>63500</v>
      </c>
      <c r="I7013">
        <f>IF(Table3_1[[#This Row],[Status]]="Hired",1,0)</f>
        <v>1</v>
      </c>
      <c r="J7013" t="b">
        <f>OR((Table3_1[[#This Row],[Offered Salary]]&lt;$O$27),(Table3_1[[#This Row],[Offered Salary]]&gt;$O$28))</f>
        <v>0</v>
      </c>
      <c r="K7013" t="str">
        <f>IF(Table3_1[[#This Row],[Offered Salary]]&lt;$O$27,"Low",IF(Table3_1[[#This Row],[Offered Salary]]&gt;$O$28,"High",""))</f>
        <v/>
      </c>
      <c r="L7013" s="6">
        <f>((Table3_1[[#This Row],[Offered Salary]]-$O$25)/$O$26)</f>
        <v>0.46846257198018437</v>
      </c>
    </row>
    <row r="7014" spans="1:12" x14ac:dyDescent="0.3">
      <c r="A7014">
        <v>708396</v>
      </c>
      <c r="B7014" s="2">
        <v>41834</v>
      </c>
      <c r="C7014" s="3">
        <v>0.86958333333333337</v>
      </c>
      <c r="D7014" t="s">
        <v>31</v>
      </c>
      <c r="E7014" t="s">
        <v>27</v>
      </c>
      <c r="F7014" t="s">
        <v>13</v>
      </c>
      <c r="G7014" t="s">
        <v>1</v>
      </c>
      <c r="H7014">
        <v>11765</v>
      </c>
      <c r="I7014">
        <f>IF(Table3_1[[#This Row],[Status]]="Hired",1,0)</f>
        <v>1</v>
      </c>
      <c r="J7014" t="b">
        <f>OR((Table3_1[[#This Row],[Offered Salary]]&lt;$O$27),(Table3_1[[#This Row],[Offered Salary]]&gt;$O$28))</f>
        <v>1</v>
      </c>
      <c r="K7014" t="str">
        <f>IF(Table3_1[[#This Row],[Offered Salary]]&lt;$O$27,"Low",IF(Table3_1[[#This Row],[Offered Salary]]&gt;$O$28,"High",""))</f>
        <v>Low</v>
      </c>
      <c r="L7014" s="6">
        <f>((Table3_1[[#This Row],[Offered Salary]]-$O$25)/$O$26)</f>
        <v>-1.324749042376195</v>
      </c>
    </row>
    <row r="7015" spans="1:12" x14ac:dyDescent="0.3">
      <c r="A7015">
        <v>696994</v>
      </c>
      <c r="B7015" s="2">
        <v>41850</v>
      </c>
      <c r="C7015" s="3">
        <v>0.7798842592592593</v>
      </c>
      <c r="D7015" t="s">
        <v>31</v>
      </c>
      <c r="E7015" t="s">
        <v>27</v>
      </c>
      <c r="F7015" t="s">
        <v>17</v>
      </c>
      <c r="G7015" t="s">
        <v>10</v>
      </c>
      <c r="H7015">
        <v>89869</v>
      </c>
      <c r="I7015">
        <f>IF(Table3_1[[#This Row],[Status]]="Hired",1,0)</f>
        <v>1</v>
      </c>
      <c r="J7015" t="b">
        <f>OR((Table3_1[[#This Row],[Offered Salary]]&lt;$O$27),(Table3_1[[#This Row],[Offered Salary]]&gt;$O$28))</f>
        <v>0</v>
      </c>
      <c r="K7015" t="str">
        <f>IF(Table3_1[[#This Row],[Offered Salary]]&lt;$O$27,"Low",IF(Table3_1[[#This Row],[Offered Salary]]&gt;$O$28,"High",""))</f>
        <v/>
      </c>
      <c r="L7015" s="6">
        <f>((Table3_1[[#This Row],[Offered Salary]]-$O$25)/$O$26)</f>
        <v>1.3824511108603112</v>
      </c>
    </row>
    <row r="7016" spans="1:12" x14ac:dyDescent="0.3">
      <c r="A7016">
        <v>378186</v>
      </c>
      <c r="B7016" s="2">
        <v>41864</v>
      </c>
      <c r="C7016" s="3">
        <v>0.37886574074074075</v>
      </c>
      <c r="D7016" t="s">
        <v>31</v>
      </c>
      <c r="E7016" t="s">
        <v>27</v>
      </c>
      <c r="F7016" t="s">
        <v>17</v>
      </c>
      <c r="G7016" t="s">
        <v>10</v>
      </c>
      <c r="H7016">
        <v>60076</v>
      </c>
      <c r="I7016">
        <f>IF(Table3_1[[#This Row],[Status]]="Hired",1,0)</f>
        <v>1</v>
      </c>
      <c r="J7016" t="b">
        <f>OR((Table3_1[[#This Row],[Offered Salary]]&lt;$O$27),(Table3_1[[#This Row],[Offered Salary]]&gt;$O$28))</f>
        <v>0</v>
      </c>
      <c r="K7016" t="str">
        <f>IF(Table3_1[[#This Row],[Offered Salary]]&lt;$O$27,"Low",IF(Table3_1[[#This Row],[Offered Salary]]&gt;$O$28,"High",""))</f>
        <v/>
      </c>
      <c r="L7016" s="6">
        <f>((Table3_1[[#This Row],[Offered Salary]]-$O$25)/$O$26)</f>
        <v>0.34978166799726673</v>
      </c>
    </row>
    <row r="7017" spans="1:12" x14ac:dyDescent="0.3">
      <c r="A7017">
        <v>876170</v>
      </c>
      <c r="B7017" s="2">
        <v>41864</v>
      </c>
      <c r="C7017" s="3">
        <v>0.38092592592592595</v>
      </c>
      <c r="D7017" t="s">
        <v>31</v>
      </c>
      <c r="E7017" t="s">
        <v>29</v>
      </c>
      <c r="F7017" t="s">
        <v>17</v>
      </c>
      <c r="G7017" t="s">
        <v>10</v>
      </c>
      <c r="H7017">
        <v>83842</v>
      </c>
      <c r="I7017">
        <f>IF(Table3_1[[#This Row],[Status]]="Hired",1,0)</f>
        <v>1</v>
      </c>
      <c r="J7017" t="b">
        <f>OR((Table3_1[[#This Row],[Offered Salary]]&lt;$O$27),(Table3_1[[#This Row],[Offered Salary]]&gt;$O$28))</f>
        <v>0</v>
      </c>
      <c r="K7017" t="str">
        <f>IF(Table3_1[[#This Row],[Offered Salary]]&lt;$O$27,"Low",IF(Table3_1[[#This Row],[Offered Salary]]&gt;$O$28,"High",""))</f>
        <v/>
      </c>
      <c r="L7017" s="6">
        <f>((Table3_1[[#This Row],[Offered Salary]]-$O$25)/$O$26)</f>
        <v>1.1735463771263615</v>
      </c>
    </row>
    <row r="7018" spans="1:12" x14ac:dyDescent="0.3">
      <c r="A7018">
        <v>948475</v>
      </c>
      <c r="B7018" s="2">
        <v>41864</v>
      </c>
      <c r="C7018" s="3">
        <v>0.37923611111111111</v>
      </c>
      <c r="D7018" t="s">
        <v>31</v>
      </c>
      <c r="E7018" t="s">
        <v>28</v>
      </c>
      <c r="F7018" t="s">
        <v>17</v>
      </c>
      <c r="G7018" t="s">
        <v>10</v>
      </c>
      <c r="H7018">
        <v>9393</v>
      </c>
      <c r="I7018">
        <f>IF(Table3_1[[#This Row],[Status]]="Hired",1,0)</f>
        <v>1</v>
      </c>
      <c r="J7018" t="b">
        <f>OR((Table3_1[[#This Row],[Offered Salary]]&lt;$O$27),(Table3_1[[#This Row],[Offered Salary]]&gt;$O$28))</f>
        <v>1</v>
      </c>
      <c r="K7018" t="str">
        <f>IF(Table3_1[[#This Row],[Offered Salary]]&lt;$O$27,"Low",IF(Table3_1[[#This Row],[Offered Salary]]&gt;$O$28,"High",""))</f>
        <v>Low</v>
      </c>
      <c r="L7018" s="6">
        <f>((Table3_1[[#This Row],[Offered Salary]]-$O$25)/$O$26)</f>
        <v>-1.4069660704858564</v>
      </c>
    </row>
    <row r="7019" spans="1:12" x14ac:dyDescent="0.3">
      <c r="A7019">
        <v>403354</v>
      </c>
      <c r="B7019" s="2">
        <v>41864</v>
      </c>
      <c r="C7019" s="3">
        <v>0.38011574074074073</v>
      </c>
      <c r="D7019" t="s">
        <v>31</v>
      </c>
      <c r="E7019" t="s">
        <v>28</v>
      </c>
      <c r="F7019" t="s">
        <v>17</v>
      </c>
      <c r="G7019" t="s">
        <v>10</v>
      </c>
      <c r="H7019">
        <v>32949</v>
      </c>
      <c r="I7019">
        <f>IF(Table3_1[[#This Row],[Status]]="Hired",1,0)</f>
        <v>1</v>
      </c>
      <c r="J7019" t="b">
        <f>OR((Table3_1[[#This Row],[Offered Salary]]&lt;$O$27),(Table3_1[[#This Row],[Offered Salary]]&gt;$O$28))</f>
        <v>0</v>
      </c>
      <c r="K7019" t="str">
        <f>IF(Table3_1[[#This Row],[Offered Salary]]&lt;$O$27,"Low",IF(Table3_1[[#This Row],[Offered Salary]]&gt;$O$28,"High",""))</f>
        <v/>
      </c>
      <c r="L7019" s="6">
        <f>((Table3_1[[#This Row],[Offered Salary]]-$O$25)/$O$26)</f>
        <v>-0.59048027193982622</v>
      </c>
    </row>
    <row r="7020" spans="1:12" x14ac:dyDescent="0.3">
      <c r="A7020">
        <v>25433</v>
      </c>
      <c r="B7020" s="2">
        <v>41864</v>
      </c>
      <c r="C7020" s="3">
        <v>0.38049768518518517</v>
      </c>
      <c r="D7020" t="s">
        <v>31</v>
      </c>
      <c r="E7020" t="s">
        <v>28</v>
      </c>
      <c r="F7020" t="s">
        <v>17</v>
      </c>
      <c r="G7020" t="s">
        <v>10</v>
      </c>
      <c r="H7020">
        <v>39958</v>
      </c>
      <c r="I7020">
        <f>IF(Table3_1[[#This Row],[Status]]="Hired",1,0)</f>
        <v>1</v>
      </c>
      <c r="J7020" t="b">
        <f>OR((Table3_1[[#This Row],[Offered Salary]]&lt;$O$27),(Table3_1[[#This Row],[Offered Salary]]&gt;$O$28))</f>
        <v>0</v>
      </c>
      <c r="K7020" t="str">
        <f>IF(Table3_1[[#This Row],[Offered Salary]]&lt;$O$27,"Low",IF(Table3_1[[#This Row],[Offered Salary]]&gt;$O$28,"High",""))</f>
        <v/>
      </c>
      <c r="L7020" s="6">
        <f>((Table3_1[[#This Row],[Offered Salary]]-$O$25)/$O$26)</f>
        <v>-0.34753796586030822</v>
      </c>
    </row>
    <row r="7021" spans="1:12" x14ac:dyDescent="0.3">
      <c r="A7021">
        <v>76889</v>
      </c>
      <c r="B7021" s="2">
        <v>41879</v>
      </c>
      <c r="C7021" s="3">
        <v>0.71731481481481485</v>
      </c>
      <c r="D7021" t="s">
        <v>30</v>
      </c>
      <c r="E7021" t="s">
        <v>27</v>
      </c>
      <c r="F7021" t="s">
        <v>17</v>
      </c>
      <c r="G7021" t="s">
        <v>10</v>
      </c>
      <c r="H7021">
        <v>34290</v>
      </c>
      <c r="I7021">
        <f>IF(Table3_1[[#This Row],[Status]]="Hired",1,0)</f>
        <v>0</v>
      </c>
      <c r="J7021" t="b">
        <f>OR((Table3_1[[#This Row],[Offered Salary]]&lt;$O$27),(Table3_1[[#This Row],[Offered Salary]]&gt;$O$28))</f>
        <v>0</v>
      </c>
      <c r="K7021" t="str">
        <f>IF(Table3_1[[#This Row],[Offered Salary]]&lt;$O$27,"Low",IF(Table3_1[[#This Row],[Offered Salary]]&gt;$O$28,"High",""))</f>
        <v/>
      </c>
      <c r="L7021" s="6">
        <f>((Table3_1[[#This Row],[Offered Salary]]-$O$25)/$O$26)</f>
        <v>-0.54399922864511463</v>
      </c>
    </row>
    <row r="7022" spans="1:12" x14ac:dyDescent="0.3">
      <c r="A7022">
        <v>99392</v>
      </c>
      <c r="B7022" s="2">
        <v>41879</v>
      </c>
      <c r="C7022" s="3">
        <v>0.7190509259259259</v>
      </c>
      <c r="D7022" t="s">
        <v>31</v>
      </c>
      <c r="E7022" t="s">
        <v>29</v>
      </c>
      <c r="F7022" t="s">
        <v>17</v>
      </c>
      <c r="G7022" t="s">
        <v>10</v>
      </c>
      <c r="H7022">
        <v>75258</v>
      </c>
      <c r="I7022">
        <f>IF(Table3_1[[#This Row],[Status]]="Hired",1,0)</f>
        <v>1</v>
      </c>
      <c r="J7022" t="b">
        <f>OR((Table3_1[[#This Row],[Offered Salary]]&lt;$O$27),(Table3_1[[#This Row],[Offered Salary]]&gt;$O$28))</f>
        <v>0</v>
      </c>
      <c r="K7022" t="str">
        <f>IF(Table3_1[[#This Row],[Offered Salary]]&lt;$O$27,"Low",IF(Table3_1[[#This Row],[Offered Salary]]&gt;$O$28,"High",""))</f>
        <v/>
      </c>
      <c r="L7022" s="6">
        <f>((Table3_1[[#This Row],[Offered Salary]]-$O$25)/$O$26)</f>
        <v>0.87601224167385994</v>
      </c>
    </row>
    <row r="7023" spans="1:12" x14ac:dyDescent="0.3">
      <c r="A7023">
        <v>204622</v>
      </c>
      <c r="B7023" s="2">
        <v>41856</v>
      </c>
      <c r="C7023" s="3">
        <v>0.54640046296296296</v>
      </c>
      <c r="D7023" t="s">
        <v>31</v>
      </c>
      <c r="E7023" t="s">
        <v>27</v>
      </c>
      <c r="F7023" t="s">
        <v>13</v>
      </c>
      <c r="G7023" t="s">
        <v>2</v>
      </c>
      <c r="H7023">
        <v>26460</v>
      </c>
      <c r="I7023">
        <f>IF(Table3_1[[#This Row],[Status]]="Hired",1,0)</f>
        <v>1</v>
      </c>
      <c r="J7023" t="b">
        <f>OR((Table3_1[[#This Row],[Offered Salary]]&lt;$O$27),(Table3_1[[#This Row],[Offered Salary]]&gt;$O$28))</f>
        <v>0</v>
      </c>
      <c r="K7023" t="str">
        <f>IF(Table3_1[[#This Row],[Offered Salary]]&lt;$O$27,"Low",IF(Table3_1[[#This Row],[Offered Salary]]&gt;$O$28,"High",""))</f>
        <v/>
      </c>
      <c r="L7023" s="6">
        <f>((Table3_1[[#This Row],[Offered Salary]]-$O$25)/$O$26)</f>
        <v>-0.81539860895651783</v>
      </c>
    </row>
    <row r="7024" spans="1:12" x14ac:dyDescent="0.3">
      <c r="A7024">
        <v>722275</v>
      </c>
      <c r="B7024" s="2">
        <v>41878</v>
      </c>
      <c r="C7024" s="3">
        <v>0.69245370370370374</v>
      </c>
      <c r="D7024" t="s">
        <v>31</v>
      </c>
      <c r="E7024" t="s">
        <v>29</v>
      </c>
      <c r="F7024" t="s">
        <v>20</v>
      </c>
      <c r="G7024" t="s">
        <v>4</v>
      </c>
      <c r="H7024">
        <v>68224</v>
      </c>
      <c r="I7024">
        <f>IF(Table3_1[[#This Row],[Status]]="Hired",1,0)</f>
        <v>1</v>
      </c>
      <c r="J7024" t="b">
        <f>OR((Table3_1[[#This Row],[Offered Salary]]&lt;$O$27),(Table3_1[[#This Row],[Offered Salary]]&gt;$O$28))</f>
        <v>0</v>
      </c>
      <c r="K7024" t="str">
        <f>IF(Table3_1[[#This Row],[Offered Salary]]&lt;$O$27,"Low",IF(Table3_1[[#This Row],[Offered Salary]]&gt;$O$28,"High",""))</f>
        <v/>
      </c>
      <c r="L7024" s="6">
        <f>((Table3_1[[#This Row],[Offered Salary]]-$O$25)/$O$26)</f>
        <v>0.63220339862016761</v>
      </c>
    </row>
    <row r="7025" spans="1:12" x14ac:dyDescent="0.3">
      <c r="A7025">
        <v>444005</v>
      </c>
      <c r="B7025" s="2">
        <v>41878</v>
      </c>
      <c r="C7025" s="3">
        <v>0.69268518518518518</v>
      </c>
      <c r="D7025" t="s">
        <v>31</v>
      </c>
      <c r="E7025" t="s">
        <v>29</v>
      </c>
      <c r="F7025" t="s">
        <v>20</v>
      </c>
      <c r="G7025" t="s">
        <v>4</v>
      </c>
      <c r="H7025">
        <v>56572</v>
      </c>
      <c r="I7025">
        <f>IF(Table3_1[[#This Row],[Status]]="Hired",1,0)</f>
        <v>1</v>
      </c>
      <c r="J7025" t="b">
        <f>OR((Table3_1[[#This Row],[Offered Salary]]&lt;$O$27),(Table3_1[[#This Row],[Offered Salary]]&gt;$O$28))</f>
        <v>0</v>
      </c>
      <c r="K7025" t="str">
        <f>IF(Table3_1[[#This Row],[Offered Salary]]&lt;$O$27,"Low",IF(Table3_1[[#This Row],[Offered Salary]]&gt;$O$28,"High",""))</f>
        <v/>
      </c>
      <c r="L7025" s="6">
        <f>((Table3_1[[#This Row],[Offered Salary]]-$O$25)/$O$26)</f>
        <v>0.22832784569699124</v>
      </c>
    </row>
    <row r="7026" spans="1:12" x14ac:dyDescent="0.3">
      <c r="A7026">
        <v>636684</v>
      </c>
      <c r="B7026" s="2">
        <v>41878</v>
      </c>
      <c r="C7026" s="3">
        <v>0.69371527777777775</v>
      </c>
      <c r="D7026" t="s">
        <v>31</v>
      </c>
      <c r="E7026" t="s">
        <v>29</v>
      </c>
      <c r="F7026" t="s">
        <v>20</v>
      </c>
      <c r="G7026" t="s">
        <v>4</v>
      </c>
      <c r="H7026">
        <v>96131</v>
      </c>
      <c r="I7026">
        <f>IF(Table3_1[[#This Row],[Status]]="Hired",1,0)</f>
        <v>1</v>
      </c>
      <c r="J7026" t="b">
        <f>OR((Table3_1[[#This Row],[Offered Salary]]&lt;$O$27),(Table3_1[[#This Row],[Offered Salary]]&gt;$O$28))</f>
        <v>0</v>
      </c>
      <c r="K7026" t="str">
        <f>IF(Table3_1[[#This Row],[Offered Salary]]&lt;$O$27,"Low",IF(Table3_1[[#This Row],[Offered Salary]]&gt;$O$28,"High",""))</f>
        <v/>
      </c>
      <c r="L7026" s="6">
        <f>((Table3_1[[#This Row],[Offered Salary]]-$O$25)/$O$26)</f>
        <v>1.5995012921514999</v>
      </c>
    </row>
    <row r="7027" spans="1:12" x14ac:dyDescent="0.3">
      <c r="A7027">
        <v>12073</v>
      </c>
      <c r="B7027" s="2">
        <v>41865</v>
      </c>
      <c r="C7027" s="3">
        <v>0.67303240740740744</v>
      </c>
      <c r="D7027" t="s">
        <v>31</v>
      </c>
      <c r="E7027" t="s">
        <v>28</v>
      </c>
      <c r="F7027" t="s">
        <v>13</v>
      </c>
      <c r="G7027" t="s">
        <v>6</v>
      </c>
      <c r="H7027">
        <v>54951</v>
      </c>
      <c r="I7027">
        <f>IF(Table3_1[[#This Row],[Status]]="Hired",1,0)</f>
        <v>1</v>
      </c>
      <c r="J7027" t="b">
        <f>OR((Table3_1[[#This Row],[Offered Salary]]&lt;$O$27),(Table3_1[[#This Row],[Offered Salary]]&gt;$O$28))</f>
        <v>0</v>
      </c>
      <c r="K7027" t="str">
        <f>IF(Table3_1[[#This Row],[Offered Salary]]&lt;$O$27,"Low",IF(Table3_1[[#This Row],[Offered Salary]]&gt;$O$28,"High",""))</f>
        <v/>
      </c>
      <c r="L7027" s="6">
        <f>((Table3_1[[#This Row],[Offered Salary]]-$O$25)/$O$26)</f>
        <v>0.17214158829152704</v>
      </c>
    </row>
    <row r="7028" spans="1:12" x14ac:dyDescent="0.3">
      <c r="A7028">
        <v>324754</v>
      </c>
      <c r="B7028" s="2">
        <v>41868</v>
      </c>
      <c r="C7028" s="3">
        <v>0.34847222222222224</v>
      </c>
      <c r="D7028" t="s">
        <v>31</v>
      </c>
      <c r="E7028" t="s">
        <v>27</v>
      </c>
      <c r="F7028" t="s">
        <v>20</v>
      </c>
      <c r="G7028" t="s">
        <v>10</v>
      </c>
      <c r="H7028">
        <v>35967</v>
      </c>
      <c r="I7028">
        <f>IF(Table3_1[[#This Row],[Status]]="Hired",1,0)</f>
        <v>1</v>
      </c>
      <c r="J7028" t="b">
        <f>OR((Table3_1[[#This Row],[Offered Salary]]&lt;$O$27),(Table3_1[[#This Row],[Offered Salary]]&gt;$O$28))</f>
        <v>0</v>
      </c>
      <c r="K7028" t="str">
        <f>IF(Table3_1[[#This Row],[Offered Salary]]&lt;$O$27,"Low",IF(Table3_1[[#This Row],[Offered Salary]]&gt;$O$28,"High",""))</f>
        <v/>
      </c>
      <c r="L7028" s="6">
        <f>((Table3_1[[#This Row],[Offered Salary]]-$O$25)/$O$26)</f>
        <v>-0.48587192841749982</v>
      </c>
    </row>
    <row r="7029" spans="1:12" x14ac:dyDescent="0.3">
      <c r="A7029">
        <v>340934</v>
      </c>
      <c r="B7029" s="2">
        <v>41868</v>
      </c>
      <c r="C7029" s="3">
        <v>0.34872685185185187</v>
      </c>
      <c r="D7029" t="s">
        <v>31</v>
      </c>
      <c r="E7029" t="s">
        <v>27</v>
      </c>
      <c r="F7029" t="s">
        <v>20</v>
      </c>
      <c r="G7029" t="s">
        <v>10</v>
      </c>
      <c r="H7029">
        <v>58774</v>
      </c>
      <c r="I7029">
        <f>IF(Table3_1[[#This Row],[Status]]="Hired",1,0)</f>
        <v>1</v>
      </c>
      <c r="J7029" t="b">
        <f>OR((Table3_1[[#This Row],[Offered Salary]]&lt;$O$27),(Table3_1[[#This Row],[Offered Salary]]&gt;$O$28))</f>
        <v>0</v>
      </c>
      <c r="K7029" t="str">
        <f>IF(Table3_1[[#This Row],[Offered Salary]]&lt;$O$27,"Low",IF(Table3_1[[#This Row],[Offered Salary]]&gt;$O$28,"High",""))</f>
        <v/>
      </c>
      <c r="L7029" s="6">
        <f>((Table3_1[[#This Row],[Offered Salary]]-$O$25)/$O$26)</f>
        <v>0.30465242238226709</v>
      </c>
    </row>
    <row r="7030" spans="1:12" x14ac:dyDescent="0.3">
      <c r="A7030">
        <v>188293</v>
      </c>
      <c r="B7030" s="2">
        <v>41868</v>
      </c>
      <c r="C7030" s="3">
        <v>0.35112268518518519</v>
      </c>
      <c r="D7030" t="s">
        <v>30</v>
      </c>
      <c r="E7030" t="s">
        <v>27</v>
      </c>
      <c r="F7030" t="s">
        <v>20</v>
      </c>
      <c r="G7030" t="s">
        <v>10</v>
      </c>
      <c r="H7030">
        <v>29209</v>
      </c>
      <c r="I7030">
        <f>IF(Table3_1[[#This Row],[Status]]="Hired",1,0)</f>
        <v>0</v>
      </c>
      <c r="J7030" t="b">
        <f>OR((Table3_1[[#This Row],[Offered Salary]]&lt;$O$27),(Table3_1[[#This Row],[Offered Salary]]&gt;$O$28))</f>
        <v>0</v>
      </c>
      <c r="K7030" t="str">
        <f>IF(Table3_1[[#This Row],[Offered Salary]]&lt;$O$27,"Low",IF(Table3_1[[#This Row],[Offered Salary]]&gt;$O$28,"High",""))</f>
        <v/>
      </c>
      <c r="L7030" s="6">
        <f>((Table3_1[[#This Row],[Offered Salary]]-$O$25)/$O$26)</f>
        <v>-0.72011420327630749</v>
      </c>
    </row>
    <row r="7031" spans="1:12" x14ac:dyDescent="0.3">
      <c r="A7031">
        <v>723539</v>
      </c>
      <c r="B7031" s="2">
        <v>41880</v>
      </c>
      <c r="C7031" s="3">
        <v>0.73695601851851855</v>
      </c>
      <c r="D7031" t="s">
        <v>30</v>
      </c>
      <c r="E7031" t="s">
        <v>28</v>
      </c>
      <c r="F7031" t="s">
        <v>17</v>
      </c>
      <c r="G7031" t="s">
        <v>2</v>
      </c>
      <c r="H7031">
        <v>90012</v>
      </c>
      <c r="I7031">
        <f>IF(Table3_1[[#This Row],[Status]]="Hired",1,0)</f>
        <v>0</v>
      </c>
      <c r="J7031" t="b">
        <f>OR((Table3_1[[#This Row],[Offered Salary]]&lt;$O$27),(Table3_1[[#This Row],[Offered Salary]]&gt;$O$28))</f>
        <v>0</v>
      </c>
      <c r="K7031" t="str">
        <f>IF(Table3_1[[#This Row],[Offered Salary]]&lt;$O$27,"Low",IF(Table3_1[[#This Row],[Offered Salary]]&gt;$O$28,"High",""))</f>
        <v/>
      </c>
      <c r="L7031" s="6">
        <f>((Table3_1[[#This Row],[Offered Salary]]-$O$25)/$O$26)</f>
        <v>1.3874077023525886</v>
      </c>
    </row>
    <row r="7032" spans="1:12" x14ac:dyDescent="0.3">
      <c r="A7032">
        <v>392597</v>
      </c>
      <c r="B7032" s="2">
        <v>41867</v>
      </c>
      <c r="C7032" s="3">
        <v>0.38967592592592593</v>
      </c>
      <c r="D7032" t="s">
        <v>31</v>
      </c>
      <c r="E7032" t="s">
        <v>27</v>
      </c>
      <c r="F7032" t="s">
        <v>12</v>
      </c>
      <c r="G7032" t="s">
        <v>4</v>
      </c>
      <c r="H7032">
        <v>96146</v>
      </c>
      <c r="I7032">
        <f>IF(Table3_1[[#This Row],[Status]]="Hired",1,0)</f>
        <v>1</v>
      </c>
      <c r="J7032" t="b">
        <f>OR((Table3_1[[#This Row],[Offered Salary]]&lt;$O$27),(Table3_1[[#This Row],[Offered Salary]]&gt;$O$28))</f>
        <v>0</v>
      </c>
      <c r="K7032" t="str">
        <f>IF(Table3_1[[#This Row],[Offered Salary]]&lt;$O$27,"Low",IF(Table3_1[[#This Row],[Offered Salary]]&gt;$O$28,"High",""))</f>
        <v/>
      </c>
      <c r="L7032" s="6">
        <f>((Table3_1[[#This Row],[Offered Salary]]-$O$25)/$O$26)</f>
        <v>1.6000212143360046</v>
      </c>
    </row>
    <row r="7033" spans="1:12" x14ac:dyDescent="0.3">
      <c r="A7033">
        <v>75666</v>
      </c>
      <c r="B7033" s="2">
        <v>41846</v>
      </c>
      <c r="C7033" s="3">
        <v>0.3681828703703704</v>
      </c>
      <c r="D7033" t="s">
        <v>31</v>
      </c>
      <c r="E7033" t="s">
        <v>27</v>
      </c>
      <c r="F7033" t="s">
        <v>20</v>
      </c>
      <c r="G7033" t="s">
        <v>6</v>
      </c>
      <c r="H7033">
        <v>43616</v>
      </c>
      <c r="I7033">
        <f>IF(Table3_1[[#This Row],[Status]]="Hired",1,0)</f>
        <v>1</v>
      </c>
      <c r="J7033" t="b">
        <f>OR((Table3_1[[#This Row],[Offered Salary]]&lt;$O$27),(Table3_1[[#This Row],[Offered Salary]]&gt;$O$28))</f>
        <v>0</v>
      </c>
      <c r="K7033" t="str">
        <f>IF(Table3_1[[#This Row],[Offered Salary]]&lt;$O$27,"Low",IF(Table3_1[[#This Row],[Offered Salary]]&gt;$O$28,"High",""))</f>
        <v/>
      </c>
      <c r="L7033" s="6">
        <f>((Table3_1[[#This Row],[Offered Salary]]-$O$25)/$O$26)</f>
        <v>-0.22074627579911876</v>
      </c>
    </row>
    <row r="7034" spans="1:12" x14ac:dyDescent="0.3">
      <c r="A7034">
        <v>916742</v>
      </c>
      <c r="B7034" s="2">
        <v>41833</v>
      </c>
      <c r="C7034" s="3">
        <v>0.73519675925925931</v>
      </c>
      <c r="D7034" t="s">
        <v>31</v>
      </c>
      <c r="E7034" t="s">
        <v>27</v>
      </c>
      <c r="F7034" t="s">
        <v>20</v>
      </c>
      <c r="G7034" t="s">
        <v>10</v>
      </c>
      <c r="H7034">
        <v>42174</v>
      </c>
      <c r="I7034">
        <f>IF(Table3_1[[#This Row],[Status]]="Hired",1,0)</f>
        <v>1</v>
      </c>
      <c r="J7034" t="b">
        <f>OR((Table3_1[[#This Row],[Offered Salary]]&lt;$O$27),(Table3_1[[#This Row],[Offered Salary]]&gt;$O$28))</f>
        <v>0</v>
      </c>
      <c r="K7034" t="str">
        <f>IF(Table3_1[[#This Row],[Offered Salary]]&lt;$O$27,"Low",IF(Table3_1[[#This Row],[Offered Salary]]&gt;$O$28,"High",""))</f>
        <v/>
      </c>
      <c r="L7034" s="6">
        <f>((Table3_1[[#This Row],[Offered Salary]]-$O$25)/$O$26)</f>
        <v>-0.27072812846949468</v>
      </c>
    </row>
    <row r="7035" spans="1:12" x14ac:dyDescent="0.3">
      <c r="A7035">
        <v>312546</v>
      </c>
      <c r="B7035" s="2">
        <v>41838</v>
      </c>
      <c r="C7035" s="3">
        <v>0.68777777777777782</v>
      </c>
      <c r="D7035" t="s">
        <v>31</v>
      </c>
      <c r="E7035" t="s">
        <v>27</v>
      </c>
      <c r="F7035" t="s">
        <v>20</v>
      </c>
      <c r="G7035" t="s">
        <v>10</v>
      </c>
      <c r="H7035">
        <v>83581</v>
      </c>
      <c r="I7035">
        <f>IF(Table3_1[[#This Row],[Status]]="Hired",1,0)</f>
        <v>1</v>
      </c>
      <c r="J7035" t="b">
        <f>OR((Table3_1[[#This Row],[Offered Salary]]&lt;$O$27),(Table3_1[[#This Row],[Offered Salary]]&gt;$O$28))</f>
        <v>0</v>
      </c>
      <c r="K7035" t="str">
        <f>IF(Table3_1[[#This Row],[Offered Salary]]&lt;$O$27,"Low",IF(Table3_1[[#This Row],[Offered Salary]]&gt;$O$28,"High",""))</f>
        <v/>
      </c>
      <c r="L7035" s="6">
        <f>((Table3_1[[#This Row],[Offered Salary]]-$O$25)/$O$26)</f>
        <v>1.1644997311159813</v>
      </c>
    </row>
    <row r="7036" spans="1:12" x14ac:dyDescent="0.3">
      <c r="A7036">
        <v>438012</v>
      </c>
      <c r="B7036" s="2">
        <v>41838</v>
      </c>
      <c r="C7036" s="3">
        <v>0.82355324074074077</v>
      </c>
      <c r="D7036" t="s">
        <v>30</v>
      </c>
      <c r="E7036" t="s">
        <v>27</v>
      </c>
      <c r="F7036" t="s">
        <v>20</v>
      </c>
      <c r="G7036" t="s">
        <v>5</v>
      </c>
      <c r="H7036">
        <v>28339</v>
      </c>
      <c r="I7036">
        <f>IF(Table3_1[[#This Row],[Status]]="Hired",1,0)</f>
        <v>0</v>
      </c>
      <c r="J7036" t="b">
        <f>OR((Table3_1[[#This Row],[Offered Salary]]&lt;$O$27),(Table3_1[[#This Row],[Offered Salary]]&gt;$O$28))</f>
        <v>0</v>
      </c>
      <c r="K7036" t="str">
        <f>IF(Table3_1[[#This Row],[Offered Salary]]&lt;$O$27,"Low",IF(Table3_1[[#This Row],[Offered Salary]]&gt;$O$28,"High",""))</f>
        <v/>
      </c>
      <c r="L7036" s="6">
        <f>((Table3_1[[#This Row],[Offered Salary]]-$O$25)/$O$26)</f>
        <v>-0.75026968997757448</v>
      </c>
    </row>
    <row r="7037" spans="1:12" x14ac:dyDescent="0.3">
      <c r="A7037">
        <v>48491</v>
      </c>
      <c r="B7037" s="2">
        <v>41838</v>
      </c>
      <c r="C7037" s="3">
        <v>0.82398148148148154</v>
      </c>
      <c r="D7037" t="s">
        <v>31</v>
      </c>
      <c r="E7037" t="s">
        <v>27</v>
      </c>
      <c r="F7037" t="s">
        <v>20</v>
      </c>
      <c r="G7037" t="s">
        <v>5</v>
      </c>
      <c r="H7037">
        <v>48478</v>
      </c>
      <c r="I7037">
        <f>IF(Table3_1[[#This Row],[Status]]="Hired",1,0)</f>
        <v>1</v>
      </c>
      <c r="J7037" t="b">
        <f>OR((Table3_1[[#This Row],[Offered Salary]]&lt;$O$27),(Table3_1[[#This Row],[Offered Salary]]&gt;$O$28))</f>
        <v>0</v>
      </c>
      <c r="K7037" t="str">
        <f>IF(Table3_1[[#This Row],[Offered Salary]]&lt;$O$27,"Low",IF(Table3_1[[#This Row],[Offered Salary]]&gt;$O$28,"High",""))</f>
        <v/>
      </c>
      <c r="L7037" s="6">
        <f>((Table3_1[[#This Row],[Offered Salary]]-$O$25)/$O$26)</f>
        <v>-5.2222165061693103E-2</v>
      </c>
    </row>
    <row r="7038" spans="1:12" x14ac:dyDescent="0.3">
      <c r="A7038">
        <v>88015</v>
      </c>
      <c r="B7038" s="2">
        <v>41854</v>
      </c>
      <c r="C7038" s="3">
        <v>0.59709490740740745</v>
      </c>
      <c r="D7038" t="s">
        <v>31</v>
      </c>
      <c r="E7038" t="s">
        <v>29</v>
      </c>
      <c r="F7038" t="s">
        <v>12</v>
      </c>
      <c r="G7038" t="s">
        <v>2</v>
      </c>
      <c r="H7038">
        <v>3916</v>
      </c>
      <c r="I7038">
        <f>IF(Table3_1[[#This Row],[Status]]="Hired",1,0)</f>
        <v>1</v>
      </c>
      <c r="J7038" t="b">
        <f>OR((Table3_1[[#This Row],[Offered Salary]]&lt;$O$27),(Table3_1[[#This Row],[Offered Salary]]&gt;$O$28))</f>
        <v>1</v>
      </c>
      <c r="K7038" t="str">
        <f>IF(Table3_1[[#This Row],[Offered Salary]]&lt;$O$27,"Low",IF(Table3_1[[#This Row],[Offered Salary]]&gt;$O$28,"High",""))</f>
        <v>Low</v>
      </c>
      <c r="L7038" s="6">
        <f>((Table3_1[[#This Row],[Offered Salary]]-$O$25)/$O$26)</f>
        <v>-1.5968069907879707</v>
      </c>
    </row>
    <row r="7039" spans="1:12" x14ac:dyDescent="0.3">
      <c r="A7039">
        <v>47535</v>
      </c>
      <c r="B7039" s="2">
        <v>41854</v>
      </c>
      <c r="C7039" s="3">
        <v>0.59731481481481485</v>
      </c>
      <c r="D7039" t="s">
        <v>31</v>
      </c>
      <c r="E7039" t="s">
        <v>27</v>
      </c>
      <c r="F7039" t="s">
        <v>12</v>
      </c>
      <c r="G7039" t="s">
        <v>2</v>
      </c>
      <c r="H7039">
        <v>94036</v>
      </c>
      <c r="I7039">
        <f>IF(Table3_1[[#This Row],[Status]]="Hired",1,0)</f>
        <v>1</v>
      </c>
      <c r="J7039" t="b">
        <f>OR((Table3_1[[#This Row],[Offered Salary]]&lt;$O$27),(Table3_1[[#This Row],[Offered Salary]]&gt;$O$28))</f>
        <v>0</v>
      </c>
      <c r="K7039" t="str">
        <f>IF(Table3_1[[#This Row],[Offered Salary]]&lt;$O$27,"Low",IF(Table3_1[[#This Row],[Offered Salary]]&gt;$O$28,"High",""))</f>
        <v/>
      </c>
      <c r="L7039" s="6">
        <f>((Table3_1[[#This Row],[Offered Salary]]-$O$25)/$O$26)</f>
        <v>1.5268854937156904</v>
      </c>
    </row>
    <row r="7040" spans="1:12" x14ac:dyDescent="0.3">
      <c r="A7040">
        <v>392190</v>
      </c>
      <c r="B7040" s="2">
        <v>41859</v>
      </c>
      <c r="C7040" s="3">
        <v>0.33199074074074075</v>
      </c>
      <c r="D7040" t="s">
        <v>31</v>
      </c>
      <c r="E7040" t="s">
        <v>27</v>
      </c>
      <c r="F7040" t="s">
        <v>12</v>
      </c>
      <c r="G7040" t="s">
        <v>4</v>
      </c>
      <c r="H7040">
        <v>57008</v>
      </c>
      <c r="I7040">
        <f>IF(Table3_1[[#This Row],[Status]]="Hired",1,0)</f>
        <v>1</v>
      </c>
      <c r="J7040" t="b">
        <f>OR((Table3_1[[#This Row],[Offered Salary]]&lt;$O$27),(Table3_1[[#This Row],[Offered Salary]]&gt;$O$28))</f>
        <v>0</v>
      </c>
      <c r="K7040" t="str">
        <f>IF(Table3_1[[#This Row],[Offered Salary]]&lt;$O$27,"Low",IF(Table3_1[[#This Row],[Offered Salary]]&gt;$O$28,"High",""))</f>
        <v/>
      </c>
      <c r="L7040" s="6">
        <f>((Table3_1[[#This Row],[Offered Salary]]-$O$25)/$O$26)</f>
        <v>0.24344025052659174</v>
      </c>
    </row>
    <row r="7041" spans="1:12" x14ac:dyDescent="0.3">
      <c r="A7041">
        <v>865773</v>
      </c>
      <c r="B7041" s="2">
        <v>41859</v>
      </c>
      <c r="C7041" s="3">
        <v>0.67094907407407411</v>
      </c>
      <c r="D7041" t="s">
        <v>31</v>
      </c>
      <c r="E7041" t="s">
        <v>29</v>
      </c>
      <c r="F7041" t="s">
        <v>12</v>
      </c>
      <c r="G7041" t="s">
        <v>2</v>
      </c>
      <c r="H7041">
        <v>97745</v>
      </c>
      <c r="I7041">
        <f>IF(Table3_1[[#This Row],[Status]]="Hired",1,0)</f>
        <v>1</v>
      </c>
      <c r="J7041" t="b">
        <f>OR((Table3_1[[#This Row],[Offered Salary]]&lt;$O$27),(Table3_1[[#This Row],[Offered Salary]]&gt;$O$28))</f>
        <v>0</v>
      </c>
      <c r="K7041" t="str">
        <f>IF(Table3_1[[#This Row],[Offered Salary]]&lt;$O$27,"Low",IF(Table3_1[[#This Row],[Offered Salary]]&gt;$O$28,"High",""))</f>
        <v/>
      </c>
      <c r="L7041" s="6">
        <f>((Table3_1[[#This Row],[Offered Salary]]-$O$25)/$O$26)</f>
        <v>1.6554449192041953</v>
      </c>
    </row>
    <row r="7042" spans="1:12" x14ac:dyDescent="0.3">
      <c r="A7042">
        <v>924770</v>
      </c>
      <c r="B7042" s="2">
        <v>41867</v>
      </c>
      <c r="C7042" s="3">
        <v>0.48715277777777777</v>
      </c>
      <c r="D7042" t="s">
        <v>31</v>
      </c>
      <c r="E7042" t="s">
        <v>27</v>
      </c>
      <c r="F7042" t="s">
        <v>12</v>
      </c>
      <c r="G7042" t="s">
        <v>4</v>
      </c>
      <c r="H7042">
        <v>68808</v>
      </c>
      <c r="I7042">
        <f>IF(Table3_1[[#This Row],[Status]]="Hired",1,0)</f>
        <v>1</v>
      </c>
      <c r="J7042" t="b">
        <f>OR((Table3_1[[#This Row],[Offered Salary]]&lt;$O$27),(Table3_1[[#This Row],[Offered Salary]]&gt;$O$28))</f>
        <v>0</v>
      </c>
      <c r="K7042" t="str">
        <f>IF(Table3_1[[#This Row],[Offered Salary]]&lt;$O$27,"Low",IF(Table3_1[[#This Row],[Offered Salary]]&gt;$O$28,"High",""))</f>
        <v/>
      </c>
      <c r="L7042" s="6">
        <f>((Table3_1[[#This Row],[Offered Salary]]-$O$25)/$O$26)</f>
        <v>0.65244570233688026</v>
      </c>
    </row>
    <row r="7043" spans="1:12" x14ac:dyDescent="0.3">
      <c r="A7043">
        <v>949061</v>
      </c>
      <c r="B7043" s="2">
        <v>41867</v>
      </c>
      <c r="C7043" s="3">
        <v>0.48798611111111112</v>
      </c>
      <c r="D7043" t="s">
        <v>31</v>
      </c>
      <c r="E7043" t="s">
        <v>27</v>
      </c>
      <c r="F7043" t="s">
        <v>12</v>
      </c>
      <c r="G7043" t="s">
        <v>4</v>
      </c>
      <c r="H7043">
        <v>78624</v>
      </c>
      <c r="I7043">
        <f>IF(Table3_1[[#This Row],[Status]]="Hired",1,0)</f>
        <v>1</v>
      </c>
      <c r="J7043" t="b">
        <f>OR((Table3_1[[#This Row],[Offered Salary]]&lt;$O$27),(Table3_1[[#This Row],[Offered Salary]]&gt;$O$28))</f>
        <v>0</v>
      </c>
      <c r="K7043" t="str">
        <f>IF(Table3_1[[#This Row],[Offered Salary]]&lt;$O$27,"Low",IF(Table3_1[[#This Row],[Offered Salary]]&gt;$O$28,"High",""))</f>
        <v/>
      </c>
      <c r="L7043" s="6">
        <f>((Table3_1[[#This Row],[Offered Salary]]-$O$25)/$O$26)</f>
        <v>0.99268277987669318</v>
      </c>
    </row>
    <row r="7044" spans="1:12" x14ac:dyDescent="0.3">
      <c r="A7044">
        <v>651171</v>
      </c>
      <c r="B7044" s="2">
        <v>41867</v>
      </c>
      <c r="C7044" s="3">
        <v>0.48961805555555554</v>
      </c>
      <c r="D7044" t="s">
        <v>31</v>
      </c>
      <c r="E7044" t="s">
        <v>27</v>
      </c>
      <c r="F7044" t="s">
        <v>12</v>
      </c>
      <c r="G7044" t="s">
        <v>4</v>
      </c>
      <c r="H7044">
        <v>37368</v>
      </c>
      <c r="I7044">
        <f>IF(Table3_1[[#This Row],[Status]]="Hired",1,0)</f>
        <v>1</v>
      </c>
      <c r="J7044" t="b">
        <f>OR((Table3_1[[#This Row],[Offered Salary]]&lt;$O$27),(Table3_1[[#This Row],[Offered Salary]]&gt;$O$28))</f>
        <v>0</v>
      </c>
      <c r="K7044" t="str">
        <f>IF(Table3_1[[#This Row],[Offered Salary]]&lt;$O$27,"Low",IF(Table3_1[[#This Row],[Offered Salary]]&gt;$O$28,"High",""))</f>
        <v/>
      </c>
      <c r="L7044" s="6">
        <f>((Table3_1[[#This Row],[Offered Salary]]-$O$25)/$O$26)</f>
        <v>-0.43731119638476984</v>
      </c>
    </row>
    <row r="7045" spans="1:12" x14ac:dyDescent="0.3">
      <c r="A7045">
        <v>557482</v>
      </c>
      <c r="B7045" s="2">
        <v>41867</v>
      </c>
      <c r="C7045" s="3">
        <v>0.49078703703703702</v>
      </c>
      <c r="D7045" t="s">
        <v>31</v>
      </c>
      <c r="E7045" t="s">
        <v>29</v>
      </c>
      <c r="F7045" t="s">
        <v>12</v>
      </c>
      <c r="G7045" t="s">
        <v>4</v>
      </c>
      <c r="H7045">
        <v>62205</v>
      </c>
      <c r="I7045">
        <f>IF(Table3_1[[#This Row],[Status]]="Hired",1,0)</f>
        <v>1</v>
      </c>
      <c r="J7045" t="b">
        <f>OR((Table3_1[[#This Row],[Offered Salary]]&lt;$O$27),(Table3_1[[#This Row],[Offered Salary]]&gt;$O$28))</f>
        <v>0</v>
      </c>
      <c r="K7045" t="str">
        <f>IF(Table3_1[[#This Row],[Offered Salary]]&lt;$O$27,"Low",IF(Table3_1[[#This Row],[Offered Salary]]&gt;$O$28,"High",""))</f>
        <v/>
      </c>
      <c r="L7045" s="6">
        <f>((Table3_1[[#This Row],[Offered Salary]]-$O$25)/$O$26)</f>
        <v>0.42357595671795356</v>
      </c>
    </row>
    <row r="7046" spans="1:12" x14ac:dyDescent="0.3">
      <c r="A7046">
        <v>541284</v>
      </c>
      <c r="B7046" s="2">
        <v>41880</v>
      </c>
      <c r="C7046" s="3">
        <v>0.45310185185185187</v>
      </c>
      <c r="D7046" t="s">
        <v>30</v>
      </c>
      <c r="E7046" t="s">
        <v>27</v>
      </c>
      <c r="F7046" t="s">
        <v>12</v>
      </c>
      <c r="G7046" t="s">
        <v>4</v>
      </c>
      <c r="H7046">
        <v>84304</v>
      </c>
      <c r="I7046">
        <f>IF(Table3_1[[#This Row],[Status]]="Hired",1,0)</f>
        <v>0</v>
      </c>
      <c r="J7046" t="b">
        <f>OR((Table3_1[[#This Row],[Offered Salary]]&lt;$O$27),(Table3_1[[#This Row],[Offered Salary]]&gt;$O$28))</f>
        <v>0</v>
      </c>
      <c r="K7046" t="str">
        <f>IF(Table3_1[[#This Row],[Offered Salary]]&lt;$O$27,"Low",IF(Table3_1[[#This Row],[Offered Salary]]&gt;$O$28,"High",""))</f>
        <v/>
      </c>
      <c r="L7046" s="6">
        <f>((Table3_1[[#This Row],[Offered Salary]]-$O$25)/$O$26)</f>
        <v>1.1895599804091033</v>
      </c>
    </row>
    <row r="7047" spans="1:12" x14ac:dyDescent="0.3">
      <c r="A7047">
        <v>653618</v>
      </c>
      <c r="B7047" s="2">
        <v>41880</v>
      </c>
      <c r="C7047" s="3">
        <v>0.45344907407407409</v>
      </c>
      <c r="D7047" t="s">
        <v>31</v>
      </c>
      <c r="E7047" t="s">
        <v>27</v>
      </c>
      <c r="F7047" t="s">
        <v>12</v>
      </c>
      <c r="G7047" t="s">
        <v>4</v>
      </c>
      <c r="H7047">
        <v>53683</v>
      </c>
      <c r="I7047">
        <f>IF(Table3_1[[#This Row],[Status]]="Hired",1,0)</f>
        <v>1</v>
      </c>
      <c r="J7047" t="b">
        <f>OR((Table3_1[[#This Row],[Offered Salary]]&lt;$O$27),(Table3_1[[#This Row],[Offered Salary]]&gt;$O$28))</f>
        <v>0</v>
      </c>
      <c r="K7047" t="str">
        <f>IF(Table3_1[[#This Row],[Offered Salary]]&lt;$O$27,"Low",IF(Table3_1[[#This Row],[Offered Salary]]&gt;$O$28,"High",""))</f>
        <v/>
      </c>
      <c r="L7047" s="6">
        <f>((Table3_1[[#This Row],[Offered Salary]]-$O$25)/$O$26)</f>
        <v>0.12819083296140449</v>
      </c>
    </row>
    <row r="7048" spans="1:12" x14ac:dyDescent="0.3">
      <c r="A7048">
        <v>664506</v>
      </c>
      <c r="B7048" s="2">
        <v>41880</v>
      </c>
      <c r="C7048" s="3">
        <v>0.45453703703703702</v>
      </c>
      <c r="D7048" t="s">
        <v>31</v>
      </c>
      <c r="E7048" t="s">
        <v>27</v>
      </c>
      <c r="F7048" t="s">
        <v>12</v>
      </c>
      <c r="G7048" t="s">
        <v>4</v>
      </c>
      <c r="H7048">
        <v>20749</v>
      </c>
      <c r="I7048">
        <f>IF(Table3_1[[#This Row],[Status]]="Hired",1,0)</f>
        <v>1</v>
      </c>
      <c r="J7048" t="b">
        <f>OR((Table3_1[[#This Row],[Offered Salary]]&lt;$O$27),(Table3_1[[#This Row],[Offered Salary]]&gt;$O$28))</f>
        <v>0</v>
      </c>
      <c r="K7048" t="str">
        <f>IF(Table3_1[[#This Row],[Offered Salary]]&lt;$O$27,"Low",IF(Table3_1[[#This Row],[Offered Salary]]&gt;$O$28,"High",""))</f>
        <v/>
      </c>
      <c r="L7048" s="6">
        <f>((Table3_1[[#This Row],[Offered Salary]]-$O$25)/$O$26)</f>
        <v>-1.0133503153369041</v>
      </c>
    </row>
    <row r="7049" spans="1:12" x14ac:dyDescent="0.3">
      <c r="A7049">
        <v>441544</v>
      </c>
      <c r="B7049" s="2">
        <v>41880</v>
      </c>
      <c r="C7049" s="3">
        <v>0.45482638888888888</v>
      </c>
      <c r="D7049" t="s">
        <v>31</v>
      </c>
      <c r="E7049" t="s">
        <v>29</v>
      </c>
      <c r="F7049" t="s">
        <v>12</v>
      </c>
      <c r="G7049" t="s">
        <v>4</v>
      </c>
      <c r="H7049">
        <v>20174</v>
      </c>
      <c r="I7049">
        <f>IF(Table3_1[[#This Row],[Status]]="Hired",1,0)</f>
        <v>1</v>
      </c>
      <c r="J7049" t="b">
        <f>OR((Table3_1[[#This Row],[Offered Salary]]&lt;$O$27),(Table3_1[[#This Row],[Offered Salary]]&gt;$O$28))</f>
        <v>0</v>
      </c>
      <c r="K7049" t="str">
        <f>IF(Table3_1[[#This Row],[Offered Salary]]&lt;$O$27,"Low",IF(Table3_1[[#This Row],[Offered Salary]]&gt;$O$28,"High",""))</f>
        <v/>
      </c>
      <c r="L7049" s="6">
        <f>((Table3_1[[#This Row],[Offered Salary]]-$O$25)/$O$26)</f>
        <v>-1.0332806657429139</v>
      </c>
    </row>
    <row r="7050" spans="1:12" x14ac:dyDescent="0.3">
      <c r="A7050">
        <v>457450</v>
      </c>
      <c r="B7050" s="2">
        <v>41880</v>
      </c>
      <c r="C7050" s="3">
        <v>0.45520833333333333</v>
      </c>
      <c r="D7050" t="s">
        <v>31</v>
      </c>
      <c r="E7050" t="s">
        <v>27</v>
      </c>
      <c r="F7050" t="s">
        <v>12</v>
      </c>
      <c r="G7050" t="s">
        <v>4</v>
      </c>
      <c r="H7050">
        <v>28398</v>
      </c>
      <c r="I7050">
        <f>IF(Table3_1[[#This Row],[Status]]="Hired",1,0)</f>
        <v>1</v>
      </c>
      <c r="J7050" t="b">
        <f>OR((Table3_1[[#This Row],[Offered Salary]]&lt;$O$27),(Table3_1[[#This Row],[Offered Salary]]&gt;$O$28))</f>
        <v>0</v>
      </c>
      <c r="K7050" t="str">
        <f>IF(Table3_1[[#This Row],[Offered Salary]]&lt;$O$27,"Low",IF(Table3_1[[#This Row],[Offered Salary]]&gt;$O$28,"High",""))</f>
        <v/>
      </c>
      <c r="L7050" s="6">
        <f>((Table3_1[[#This Row],[Offered Salary]]-$O$25)/$O$26)</f>
        <v>-0.74822466271852306</v>
      </c>
    </row>
    <row r="7051" spans="1:12" x14ac:dyDescent="0.3">
      <c r="A7051">
        <v>624975</v>
      </c>
      <c r="B7051" s="2">
        <v>41839</v>
      </c>
      <c r="C7051" s="3">
        <v>0.30386574074074074</v>
      </c>
      <c r="D7051" t="s">
        <v>31</v>
      </c>
      <c r="E7051" t="s">
        <v>29</v>
      </c>
      <c r="F7051" t="s">
        <v>20</v>
      </c>
      <c r="G7051" t="s">
        <v>10</v>
      </c>
      <c r="H7051">
        <v>10013</v>
      </c>
      <c r="I7051">
        <f>IF(Table3_1[[#This Row],[Status]]="Hired",1,0)</f>
        <v>1</v>
      </c>
      <c r="J7051" t="b">
        <f>OR((Table3_1[[#This Row],[Offered Salary]]&lt;$O$27),(Table3_1[[#This Row],[Offered Salary]]&gt;$O$28))</f>
        <v>1</v>
      </c>
      <c r="K7051" t="str">
        <f>IF(Table3_1[[#This Row],[Offered Salary]]&lt;$O$27,"Low",IF(Table3_1[[#This Row],[Offered Salary]]&gt;$O$28,"High",""))</f>
        <v>Low</v>
      </c>
      <c r="L7051" s="6">
        <f>((Table3_1[[#This Row],[Offered Salary]]-$O$25)/$O$26)</f>
        <v>-1.3854759535263328</v>
      </c>
    </row>
    <row r="7052" spans="1:12" x14ac:dyDescent="0.3">
      <c r="A7052">
        <v>434314</v>
      </c>
      <c r="B7052" s="2">
        <v>41870</v>
      </c>
      <c r="C7052" s="3">
        <v>0.5494444444444444</v>
      </c>
      <c r="D7052" t="s">
        <v>31</v>
      </c>
      <c r="E7052" t="s">
        <v>27</v>
      </c>
      <c r="F7052" t="s">
        <v>17</v>
      </c>
      <c r="G7052" t="s">
        <v>10</v>
      </c>
      <c r="H7052">
        <v>85078</v>
      </c>
      <c r="I7052">
        <f>IF(Table3_1[[#This Row],[Status]]="Hired",1,0)</f>
        <v>1</v>
      </c>
      <c r="J7052" t="b">
        <f>OR((Table3_1[[#This Row],[Offered Salary]]&lt;$O$27),(Table3_1[[#This Row],[Offered Salary]]&gt;$O$28))</f>
        <v>0</v>
      </c>
      <c r="K7052" t="str">
        <f>IF(Table3_1[[#This Row],[Offered Salary]]&lt;$O$27,"Low",IF(Table3_1[[#This Row],[Offered Salary]]&gt;$O$28,"High",""))</f>
        <v/>
      </c>
      <c r="L7052" s="6">
        <f>((Table3_1[[#This Row],[Offered Salary]]-$O$25)/$O$26)</f>
        <v>1.2163879651295408</v>
      </c>
    </row>
    <row r="7053" spans="1:12" x14ac:dyDescent="0.3">
      <c r="A7053">
        <v>603433</v>
      </c>
      <c r="B7053" s="2">
        <v>41867</v>
      </c>
      <c r="C7053" s="3">
        <v>0.35594907407407406</v>
      </c>
      <c r="D7053" t="s">
        <v>30</v>
      </c>
      <c r="E7053" t="s">
        <v>27</v>
      </c>
      <c r="F7053" t="s">
        <v>20</v>
      </c>
      <c r="G7053" t="s">
        <v>2</v>
      </c>
      <c r="H7053">
        <v>72204</v>
      </c>
      <c r="I7053">
        <f>IF(Table3_1[[#This Row],[Status]]="Hired",1,0)</f>
        <v>0</v>
      </c>
      <c r="J7053" t="b">
        <f>OR((Table3_1[[#This Row],[Offered Salary]]&lt;$O$27),(Table3_1[[#This Row],[Offered Salary]]&gt;$O$28))</f>
        <v>0</v>
      </c>
      <c r="K7053" t="str">
        <f>IF(Table3_1[[#This Row],[Offered Salary]]&lt;$O$27,"Low",IF(Table3_1[[#This Row],[Offered Salary]]&gt;$O$28,"High",""))</f>
        <v/>
      </c>
      <c r="L7053" s="6">
        <f>((Table3_1[[#This Row],[Offered Salary]]-$O$25)/$O$26)</f>
        <v>0.77015608490872256</v>
      </c>
    </row>
    <row r="7054" spans="1:12" x14ac:dyDescent="0.3">
      <c r="A7054">
        <v>808943</v>
      </c>
      <c r="B7054" s="2">
        <v>41867</v>
      </c>
      <c r="C7054" s="3">
        <v>0.35766203703703703</v>
      </c>
      <c r="D7054" t="s">
        <v>31</v>
      </c>
      <c r="E7054" t="s">
        <v>27</v>
      </c>
      <c r="F7054" t="s">
        <v>20</v>
      </c>
      <c r="G7054" t="s">
        <v>2</v>
      </c>
      <c r="H7054">
        <v>79028</v>
      </c>
      <c r="I7054">
        <f>IF(Table3_1[[#This Row],[Status]]="Hired",1,0)</f>
        <v>1</v>
      </c>
      <c r="J7054" t="b">
        <f>OR((Table3_1[[#This Row],[Offered Salary]]&lt;$O$27),(Table3_1[[#This Row],[Offered Salary]]&gt;$O$28))</f>
        <v>0</v>
      </c>
      <c r="K7054" t="str">
        <f>IF(Table3_1[[#This Row],[Offered Salary]]&lt;$O$27,"Low",IF(Table3_1[[#This Row],[Offered Salary]]&gt;$O$28,"High",""))</f>
        <v/>
      </c>
      <c r="L7054" s="6">
        <f>((Table3_1[[#This Row],[Offered Salary]]-$O$25)/$O$26)</f>
        <v>1.0066860173793504</v>
      </c>
    </row>
    <row r="7055" spans="1:12" x14ac:dyDescent="0.3">
      <c r="A7055">
        <v>349391</v>
      </c>
      <c r="B7055" s="2">
        <v>41869</v>
      </c>
      <c r="C7055" s="3">
        <v>4.7118055555555559E-2</v>
      </c>
      <c r="D7055" t="s">
        <v>30</v>
      </c>
      <c r="E7055" t="s">
        <v>27</v>
      </c>
      <c r="F7055" t="s">
        <v>12</v>
      </c>
      <c r="G7055" t="s">
        <v>4</v>
      </c>
      <c r="H7055">
        <v>75002</v>
      </c>
      <c r="I7055">
        <f>IF(Table3_1[[#This Row],[Status]]="Hired",1,0)</f>
        <v>0</v>
      </c>
      <c r="J7055" t="b">
        <f>OR((Table3_1[[#This Row],[Offered Salary]]&lt;$O$27),(Table3_1[[#This Row],[Offered Salary]]&gt;$O$28))</f>
        <v>0</v>
      </c>
      <c r="K7055" t="str">
        <f>IF(Table3_1[[#This Row],[Offered Salary]]&lt;$O$27,"Low",IF(Table3_1[[#This Row],[Offered Salary]]&gt;$O$28,"High",""))</f>
        <v/>
      </c>
      <c r="L7055" s="6">
        <f>((Table3_1[[#This Row],[Offered Salary]]-$O$25)/$O$26)</f>
        <v>0.86713890305831476</v>
      </c>
    </row>
    <row r="7056" spans="1:12" x14ac:dyDescent="0.3">
      <c r="A7056">
        <v>533386</v>
      </c>
      <c r="B7056" s="2">
        <v>41869</v>
      </c>
      <c r="C7056" s="3">
        <v>5.0439814814814812E-2</v>
      </c>
      <c r="D7056" t="s">
        <v>31</v>
      </c>
      <c r="E7056" t="s">
        <v>27</v>
      </c>
      <c r="F7056" t="s">
        <v>12</v>
      </c>
      <c r="G7056" t="s">
        <v>4</v>
      </c>
      <c r="H7056">
        <v>72809</v>
      </c>
      <c r="I7056">
        <f>IF(Table3_1[[#This Row],[Status]]="Hired",1,0)</f>
        <v>1</v>
      </c>
      <c r="J7056" t="b">
        <f>OR((Table3_1[[#This Row],[Offered Salary]]&lt;$O$27),(Table3_1[[#This Row],[Offered Salary]]&gt;$O$28))</f>
        <v>0</v>
      </c>
      <c r="K7056" t="str">
        <f>IF(Table3_1[[#This Row],[Offered Salary]]&lt;$O$27,"Low",IF(Table3_1[[#This Row],[Offered Salary]]&gt;$O$28,"High",""))</f>
        <v/>
      </c>
      <c r="L7056" s="6">
        <f>((Table3_1[[#This Row],[Offered Salary]]-$O$25)/$O$26)</f>
        <v>0.79112627968374161</v>
      </c>
    </row>
    <row r="7057" spans="1:12" x14ac:dyDescent="0.3">
      <c r="A7057">
        <v>599040</v>
      </c>
      <c r="B7057" s="2">
        <v>41874</v>
      </c>
      <c r="C7057" s="3">
        <v>0.54142361111111115</v>
      </c>
      <c r="D7057" t="s">
        <v>31</v>
      </c>
      <c r="E7057" t="s">
        <v>29</v>
      </c>
      <c r="F7057" t="s">
        <v>13</v>
      </c>
      <c r="G7057" t="s">
        <v>8</v>
      </c>
      <c r="H7057">
        <v>42711</v>
      </c>
      <c r="I7057">
        <f>IF(Table3_1[[#This Row],[Status]]="Hired",1,0)</f>
        <v>1</v>
      </c>
      <c r="J7057" t="b">
        <f>OR((Table3_1[[#This Row],[Offered Salary]]&lt;$O$27),(Table3_1[[#This Row],[Offered Salary]]&gt;$O$28))</f>
        <v>0</v>
      </c>
      <c r="K7057" t="str">
        <f>IF(Table3_1[[#This Row],[Offered Salary]]&lt;$O$27,"Low",IF(Table3_1[[#This Row],[Offered Salary]]&gt;$O$28,"High",""))</f>
        <v/>
      </c>
      <c r="L7057" s="6">
        <f>((Table3_1[[#This Row],[Offered Salary]]-$O$25)/$O$26)</f>
        <v>-0.25211491426422988</v>
      </c>
    </row>
    <row r="7058" spans="1:12" x14ac:dyDescent="0.3">
      <c r="A7058">
        <v>443730</v>
      </c>
      <c r="B7058" s="2">
        <v>41882</v>
      </c>
      <c r="C7058" s="3">
        <v>0.69446759259259261</v>
      </c>
      <c r="D7058" t="s">
        <v>31</v>
      </c>
      <c r="E7058" t="s">
        <v>27</v>
      </c>
      <c r="F7058" t="s">
        <v>13</v>
      </c>
      <c r="G7058" t="s">
        <v>8</v>
      </c>
      <c r="H7058">
        <v>12989</v>
      </c>
      <c r="I7058">
        <f>IF(Table3_1[[#This Row],[Status]]="Hired",1,0)</f>
        <v>1</v>
      </c>
      <c r="J7058" t="b">
        <f>OR((Table3_1[[#This Row],[Offered Salary]]&lt;$O$27),(Table3_1[[#This Row],[Offered Salary]]&gt;$O$28))</f>
        <v>0</v>
      </c>
      <c r="K7058" t="str">
        <f>IF(Table3_1[[#This Row],[Offered Salary]]&lt;$O$27,"Low",IF(Table3_1[[#This Row],[Offered Salary]]&gt;$O$28,"High",""))</f>
        <v/>
      </c>
      <c r="L7058" s="6">
        <f>((Table3_1[[#This Row],[Offered Salary]]-$O$25)/$O$26)</f>
        <v>-1.2823233921206192</v>
      </c>
    </row>
    <row r="7059" spans="1:12" x14ac:dyDescent="0.3">
      <c r="A7059">
        <v>716206</v>
      </c>
      <c r="B7059" s="2">
        <v>41857</v>
      </c>
      <c r="C7059" s="3">
        <v>0.73968750000000005</v>
      </c>
      <c r="D7059" t="s">
        <v>30</v>
      </c>
      <c r="E7059" t="s">
        <v>29</v>
      </c>
      <c r="F7059" t="s">
        <v>20</v>
      </c>
      <c r="G7059" t="s">
        <v>5</v>
      </c>
      <c r="H7059">
        <v>9600</v>
      </c>
      <c r="I7059">
        <f>IF(Table3_1[[#This Row],[Status]]="Hired",1,0)</f>
        <v>0</v>
      </c>
      <c r="J7059" t="b">
        <f>OR((Table3_1[[#This Row],[Offered Salary]]&lt;$O$27),(Table3_1[[#This Row],[Offered Salary]]&gt;$O$28))</f>
        <v>1</v>
      </c>
      <c r="K7059" t="str">
        <f>IF(Table3_1[[#This Row],[Offered Salary]]&lt;$O$27,"Low",IF(Table3_1[[#This Row],[Offered Salary]]&gt;$O$28,"High",""))</f>
        <v>Low</v>
      </c>
      <c r="L7059" s="6">
        <f>((Table3_1[[#This Row],[Offered Salary]]-$O$25)/$O$26)</f>
        <v>-1.3997911443396929</v>
      </c>
    </row>
    <row r="7060" spans="1:12" x14ac:dyDescent="0.3">
      <c r="A7060">
        <v>675339</v>
      </c>
      <c r="B7060" s="2">
        <v>41857</v>
      </c>
      <c r="C7060" s="3">
        <v>0.73959490740740741</v>
      </c>
      <c r="D7060" t="s">
        <v>31</v>
      </c>
      <c r="E7060" t="s">
        <v>29</v>
      </c>
      <c r="F7060" t="s">
        <v>20</v>
      </c>
      <c r="G7060" t="s">
        <v>5</v>
      </c>
      <c r="H7060">
        <v>34931</v>
      </c>
      <c r="I7060">
        <f>IF(Table3_1[[#This Row],[Status]]="Hired",1,0)</f>
        <v>1</v>
      </c>
      <c r="J7060" t="b">
        <f>OR((Table3_1[[#This Row],[Offered Salary]]&lt;$O$27),(Table3_1[[#This Row],[Offered Salary]]&gt;$O$28))</f>
        <v>0</v>
      </c>
      <c r="K7060" t="str">
        <f>IF(Table3_1[[#This Row],[Offered Salary]]&lt;$O$27,"Low",IF(Table3_1[[#This Row],[Offered Salary]]&gt;$O$28,"High",""))</f>
        <v/>
      </c>
      <c r="L7060" s="6">
        <f>((Table3_1[[#This Row],[Offered Salary]]-$O$25)/$O$26)</f>
        <v>-0.52178122062728449</v>
      </c>
    </row>
    <row r="7061" spans="1:12" x14ac:dyDescent="0.3">
      <c r="A7061">
        <v>408330</v>
      </c>
      <c r="B7061" s="2">
        <v>41850</v>
      </c>
      <c r="C7061" s="3">
        <v>0.51965277777777774</v>
      </c>
      <c r="D7061" t="s">
        <v>31</v>
      </c>
      <c r="E7061" t="s">
        <v>29</v>
      </c>
      <c r="F7061" t="s">
        <v>20</v>
      </c>
      <c r="G7061" t="s">
        <v>8</v>
      </c>
      <c r="H7061">
        <v>34413</v>
      </c>
      <c r="I7061">
        <f>IF(Table3_1[[#This Row],[Status]]="Hired",1,0)</f>
        <v>1</v>
      </c>
      <c r="J7061" t="b">
        <f>OR((Table3_1[[#This Row],[Offered Salary]]&lt;$O$27),(Table3_1[[#This Row],[Offered Salary]]&gt;$O$28))</f>
        <v>0</v>
      </c>
      <c r="K7061" t="str">
        <f>IF(Table3_1[[#This Row],[Offered Salary]]&lt;$O$27,"Low",IF(Table3_1[[#This Row],[Offered Salary]]&gt;$O$28,"High",""))</f>
        <v/>
      </c>
      <c r="L7061" s="6">
        <f>((Table3_1[[#This Row],[Offered Salary]]-$O$25)/$O$26)</f>
        <v>-0.53973586673217677</v>
      </c>
    </row>
    <row r="7062" spans="1:12" x14ac:dyDescent="0.3">
      <c r="A7062">
        <v>926123</v>
      </c>
      <c r="B7062" s="2">
        <v>41867</v>
      </c>
      <c r="C7062" s="3">
        <v>0.52934027777777781</v>
      </c>
      <c r="D7062" t="s">
        <v>31</v>
      </c>
      <c r="E7062" t="s">
        <v>27</v>
      </c>
      <c r="F7062" t="s">
        <v>17</v>
      </c>
      <c r="G7062" t="s">
        <v>5</v>
      </c>
      <c r="H7062">
        <v>93385</v>
      </c>
      <c r="I7062">
        <f>IF(Table3_1[[#This Row],[Status]]="Hired",1,0)</f>
        <v>1</v>
      </c>
      <c r="J7062" t="b">
        <f>OR((Table3_1[[#This Row],[Offered Salary]]&lt;$O$27),(Table3_1[[#This Row],[Offered Salary]]&gt;$O$28))</f>
        <v>0</v>
      </c>
      <c r="K7062" t="str">
        <f>IF(Table3_1[[#This Row],[Offered Salary]]&lt;$O$27,"Low",IF(Table3_1[[#This Row],[Offered Salary]]&gt;$O$28,"High",""))</f>
        <v/>
      </c>
      <c r="L7062" s="6">
        <f>((Table3_1[[#This Row],[Offered Salary]]-$O$25)/$O$26)</f>
        <v>1.5043208709081906</v>
      </c>
    </row>
    <row r="7063" spans="1:12" x14ac:dyDescent="0.3">
      <c r="A7063">
        <v>437507</v>
      </c>
      <c r="B7063" s="2">
        <v>41871</v>
      </c>
      <c r="C7063" s="3">
        <v>0.30488425925925927</v>
      </c>
      <c r="D7063" t="s">
        <v>31</v>
      </c>
      <c r="E7063" t="s">
        <v>29</v>
      </c>
      <c r="F7063" t="s">
        <v>17</v>
      </c>
      <c r="G7063" t="s">
        <v>10</v>
      </c>
      <c r="H7063">
        <v>14415</v>
      </c>
      <c r="I7063">
        <f>IF(Table3_1[[#This Row],[Status]]="Hired",1,0)</f>
        <v>1</v>
      </c>
      <c r="J7063" t="b">
        <f>OR((Table3_1[[#This Row],[Offered Salary]]&lt;$O$27),(Table3_1[[#This Row],[Offered Salary]]&gt;$O$28))</f>
        <v>0</v>
      </c>
      <c r="K7063" t="str">
        <f>IF(Table3_1[[#This Row],[Offered Salary]]&lt;$O$27,"Low",IF(Table3_1[[#This Row],[Offered Salary]]&gt;$O$28,"High",""))</f>
        <v/>
      </c>
      <c r="L7063" s="6">
        <f>((Table3_1[[#This Row],[Offered Salary]]-$O$25)/$O$26)</f>
        <v>-1.232896123113715</v>
      </c>
    </row>
    <row r="7064" spans="1:12" x14ac:dyDescent="0.3">
      <c r="A7064">
        <v>934902</v>
      </c>
      <c r="B7064" s="2">
        <v>41881</v>
      </c>
      <c r="C7064" s="3">
        <v>0.35129629629629627</v>
      </c>
      <c r="D7064" t="s">
        <v>31</v>
      </c>
      <c r="E7064" t="s">
        <v>29</v>
      </c>
      <c r="F7064" t="s">
        <v>17</v>
      </c>
      <c r="G7064" t="s">
        <v>10</v>
      </c>
      <c r="H7064">
        <v>28498</v>
      </c>
      <c r="I7064">
        <f>IF(Table3_1[[#This Row],[Status]]="Hired",1,0)</f>
        <v>1</v>
      </c>
      <c r="J7064" t="b">
        <f>OR((Table3_1[[#This Row],[Offered Salary]]&lt;$O$27),(Table3_1[[#This Row],[Offered Salary]]&gt;$O$28))</f>
        <v>0</v>
      </c>
      <c r="K7064" t="str">
        <f>IF(Table3_1[[#This Row],[Offered Salary]]&lt;$O$27,"Low",IF(Table3_1[[#This Row],[Offered Salary]]&gt;$O$28,"High",""))</f>
        <v/>
      </c>
      <c r="L7064" s="6">
        <f>((Table3_1[[#This Row],[Offered Salary]]-$O$25)/$O$26)</f>
        <v>-0.74475851482182565</v>
      </c>
    </row>
    <row r="7065" spans="1:12" x14ac:dyDescent="0.3">
      <c r="A7065">
        <v>769054</v>
      </c>
      <c r="B7065" s="2">
        <v>41881</v>
      </c>
      <c r="C7065" s="3">
        <v>0.35177083333333331</v>
      </c>
      <c r="D7065" t="s">
        <v>31</v>
      </c>
      <c r="E7065" t="s">
        <v>29</v>
      </c>
      <c r="F7065" t="s">
        <v>17</v>
      </c>
      <c r="G7065" t="s">
        <v>10</v>
      </c>
      <c r="H7065">
        <v>9896</v>
      </c>
      <c r="I7065">
        <f>IF(Table3_1[[#This Row],[Status]]="Hired",1,0)</f>
        <v>1</v>
      </c>
      <c r="J7065" t="b">
        <f>OR((Table3_1[[#This Row],[Offered Salary]]&lt;$O$27),(Table3_1[[#This Row],[Offered Salary]]&gt;$O$28))</f>
        <v>1</v>
      </c>
      <c r="K7065" t="str">
        <f>IF(Table3_1[[#This Row],[Offered Salary]]&lt;$O$27,"Low",IF(Table3_1[[#This Row],[Offered Salary]]&gt;$O$28,"High",""))</f>
        <v>Low</v>
      </c>
      <c r="L7065" s="6">
        <f>((Table3_1[[#This Row],[Offered Salary]]-$O$25)/$O$26)</f>
        <v>-1.3895313465654686</v>
      </c>
    </row>
    <row r="7066" spans="1:12" x14ac:dyDescent="0.3">
      <c r="A7066">
        <v>860465</v>
      </c>
      <c r="B7066" s="2">
        <v>41858</v>
      </c>
      <c r="C7066" s="3">
        <v>0.41920138888888892</v>
      </c>
      <c r="D7066" t="s">
        <v>31</v>
      </c>
      <c r="E7066" t="s">
        <v>27</v>
      </c>
      <c r="F7066" t="s">
        <v>16</v>
      </c>
      <c r="G7066" t="s">
        <v>2</v>
      </c>
      <c r="H7066">
        <v>63027</v>
      </c>
      <c r="I7066">
        <f>IF(Table3_1[[#This Row],[Status]]="Hired",1,0)</f>
        <v>1</v>
      </c>
      <c r="J7066" t="b">
        <f>OR((Table3_1[[#This Row],[Offered Salary]]&lt;$O$27),(Table3_1[[#This Row],[Offered Salary]]&gt;$O$28))</f>
        <v>0</v>
      </c>
      <c r="K7066" t="str">
        <f>IF(Table3_1[[#This Row],[Offered Salary]]&lt;$O$27,"Low",IF(Table3_1[[#This Row],[Offered Salary]]&gt;$O$28,"High",""))</f>
        <v/>
      </c>
      <c r="L7066" s="6">
        <f>((Table3_1[[#This Row],[Offered Salary]]-$O$25)/$O$26)</f>
        <v>0.45206769242880585</v>
      </c>
    </row>
    <row r="7067" spans="1:12" x14ac:dyDescent="0.3">
      <c r="A7067">
        <v>64715</v>
      </c>
      <c r="B7067" s="2">
        <v>41858</v>
      </c>
      <c r="C7067" s="3">
        <v>0.42001157407407408</v>
      </c>
      <c r="D7067" t="s">
        <v>31</v>
      </c>
      <c r="E7067" t="s">
        <v>29</v>
      </c>
      <c r="F7067" t="s">
        <v>16</v>
      </c>
      <c r="G7067" t="s">
        <v>2</v>
      </c>
      <c r="H7067">
        <v>36150</v>
      </c>
      <c r="I7067">
        <f>IF(Table3_1[[#This Row],[Status]]="Hired",1,0)</f>
        <v>1</v>
      </c>
      <c r="J7067" t="b">
        <f>OR((Table3_1[[#This Row],[Offered Salary]]&lt;$O$27),(Table3_1[[#This Row],[Offered Salary]]&gt;$O$28))</f>
        <v>0</v>
      </c>
      <c r="K7067" t="str">
        <f>IF(Table3_1[[#This Row],[Offered Salary]]&lt;$O$27,"Low",IF(Table3_1[[#This Row],[Offered Salary]]&gt;$O$28,"High",""))</f>
        <v/>
      </c>
      <c r="L7067" s="6">
        <f>((Table3_1[[#This Row],[Offered Salary]]-$O$25)/$O$26)</f>
        <v>-0.47952887776654368</v>
      </c>
    </row>
    <row r="7068" spans="1:12" x14ac:dyDescent="0.3">
      <c r="A7068">
        <v>49349</v>
      </c>
      <c r="B7068" s="2">
        <v>41844</v>
      </c>
      <c r="C7068" s="3">
        <v>0.83553240740740742</v>
      </c>
      <c r="D7068" t="s">
        <v>31</v>
      </c>
      <c r="E7068" t="s">
        <v>27</v>
      </c>
      <c r="F7068" t="s">
        <v>17</v>
      </c>
      <c r="G7068" t="s">
        <v>10</v>
      </c>
      <c r="H7068">
        <v>43768</v>
      </c>
      <c r="I7068">
        <f>IF(Table3_1[[#This Row],[Status]]="Hired",1,0)</f>
        <v>1</v>
      </c>
      <c r="J7068" t="b">
        <f>OR((Table3_1[[#This Row],[Offered Salary]]&lt;$O$27),(Table3_1[[#This Row],[Offered Salary]]&gt;$O$28))</f>
        <v>0</v>
      </c>
      <c r="K7068" t="str">
        <f>IF(Table3_1[[#This Row],[Offered Salary]]&lt;$O$27,"Low",IF(Table3_1[[#This Row],[Offered Salary]]&gt;$O$28,"High",""))</f>
        <v/>
      </c>
      <c r="L7068" s="6">
        <f>((Table3_1[[#This Row],[Offered Salary]]-$O$25)/$O$26)</f>
        <v>-0.21547773099613876</v>
      </c>
    </row>
    <row r="7069" spans="1:12" x14ac:dyDescent="0.3">
      <c r="A7069">
        <v>386691</v>
      </c>
      <c r="B7069" s="2">
        <v>41864</v>
      </c>
      <c r="C7069" s="3">
        <v>0.63612268518518522</v>
      </c>
      <c r="D7069" t="s">
        <v>31</v>
      </c>
      <c r="E7069" t="s">
        <v>27</v>
      </c>
      <c r="F7069" t="s">
        <v>20</v>
      </c>
      <c r="G7069" t="s">
        <v>4</v>
      </c>
      <c r="H7069">
        <v>84298</v>
      </c>
      <c r="I7069">
        <f>IF(Table3_1[[#This Row],[Status]]="Hired",1,0)</f>
        <v>1</v>
      </c>
      <c r="J7069" t="b">
        <f>OR((Table3_1[[#This Row],[Offered Salary]]&lt;$O$27),(Table3_1[[#This Row],[Offered Salary]]&gt;$O$28))</f>
        <v>0</v>
      </c>
      <c r="K7069" t="str">
        <f>IF(Table3_1[[#This Row],[Offered Salary]]&lt;$O$27,"Low",IF(Table3_1[[#This Row],[Offered Salary]]&gt;$O$28,"High",""))</f>
        <v/>
      </c>
      <c r="L7069" s="6">
        <f>((Table3_1[[#This Row],[Offered Salary]]-$O$25)/$O$26)</f>
        <v>1.1893520115353013</v>
      </c>
    </row>
    <row r="7070" spans="1:12" x14ac:dyDescent="0.3">
      <c r="A7070">
        <v>152421</v>
      </c>
      <c r="B7070" s="2">
        <v>41864</v>
      </c>
      <c r="C7070" s="3">
        <v>0.63737268518518519</v>
      </c>
      <c r="D7070" t="s">
        <v>31</v>
      </c>
      <c r="E7070" t="s">
        <v>29</v>
      </c>
      <c r="F7070" t="s">
        <v>20</v>
      </c>
      <c r="G7070" t="s">
        <v>4</v>
      </c>
      <c r="H7070">
        <v>41893</v>
      </c>
      <c r="I7070">
        <f>IF(Table3_1[[#This Row],[Status]]="Hired",1,0)</f>
        <v>1</v>
      </c>
      <c r="J7070" t="b">
        <f>OR((Table3_1[[#This Row],[Offered Salary]]&lt;$O$27),(Table3_1[[#This Row],[Offered Salary]]&gt;$O$28))</f>
        <v>0</v>
      </c>
      <c r="K7070" t="str">
        <f>IF(Table3_1[[#This Row],[Offered Salary]]&lt;$O$27,"Low",IF(Table3_1[[#This Row],[Offered Salary]]&gt;$O$28,"High",""))</f>
        <v/>
      </c>
      <c r="L7070" s="6">
        <f>((Table3_1[[#This Row],[Offered Salary]]-$O$25)/$O$26)</f>
        <v>-0.28046800405921429</v>
      </c>
    </row>
    <row r="7071" spans="1:12" x14ac:dyDescent="0.3">
      <c r="A7071">
        <v>825990</v>
      </c>
      <c r="B7071" s="2">
        <v>41862</v>
      </c>
      <c r="C7071" s="3">
        <v>0.47153935185185186</v>
      </c>
      <c r="D7071" t="s">
        <v>31</v>
      </c>
      <c r="E7071" t="s">
        <v>28</v>
      </c>
      <c r="F7071" t="s">
        <v>17</v>
      </c>
      <c r="G7071" t="s">
        <v>10</v>
      </c>
      <c r="H7071">
        <v>27674</v>
      </c>
      <c r="I7071">
        <f>IF(Table3_1[[#This Row],[Status]]="Hired",1,0)</f>
        <v>1</v>
      </c>
      <c r="J7071" t="b">
        <f>OR((Table3_1[[#This Row],[Offered Salary]]&lt;$O$27),(Table3_1[[#This Row],[Offered Salary]]&gt;$O$28))</f>
        <v>0</v>
      </c>
      <c r="K7071" t="str">
        <f>IF(Table3_1[[#This Row],[Offered Salary]]&lt;$O$27,"Low",IF(Table3_1[[#This Row],[Offered Salary]]&gt;$O$28,"High",""))</f>
        <v/>
      </c>
      <c r="L7071" s="6">
        <f>((Table3_1[[#This Row],[Offered Salary]]-$O$25)/$O$26)</f>
        <v>-0.77331957349061198</v>
      </c>
    </row>
    <row r="7072" spans="1:12" x14ac:dyDescent="0.3">
      <c r="A7072">
        <v>599361</v>
      </c>
      <c r="B7072" s="2">
        <v>41863</v>
      </c>
      <c r="C7072" s="3">
        <v>0.51633101851851848</v>
      </c>
      <c r="D7072" t="s">
        <v>30</v>
      </c>
      <c r="E7072" t="s">
        <v>27</v>
      </c>
      <c r="F7072" t="s">
        <v>17</v>
      </c>
      <c r="G7072" t="s">
        <v>10</v>
      </c>
      <c r="H7072">
        <v>71314</v>
      </c>
      <c r="I7072">
        <f>IF(Table3_1[[#This Row],[Status]]="Hired",1,0)</f>
        <v>0</v>
      </c>
      <c r="J7072" t="b">
        <f>OR((Table3_1[[#This Row],[Offered Salary]]&lt;$O$27),(Table3_1[[#This Row],[Offered Salary]]&gt;$O$28))</f>
        <v>0</v>
      </c>
      <c r="K7072" t="str">
        <f>IF(Table3_1[[#This Row],[Offered Salary]]&lt;$O$27,"Low",IF(Table3_1[[#This Row],[Offered Salary]]&gt;$O$28,"High",""))</f>
        <v/>
      </c>
      <c r="L7072" s="6">
        <f>((Table3_1[[#This Row],[Offered Salary]]-$O$25)/$O$26)</f>
        <v>0.73930736862811608</v>
      </c>
    </row>
    <row r="7073" spans="1:12" x14ac:dyDescent="0.3">
      <c r="A7073">
        <v>67257</v>
      </c>
      <c r="B7073" s="2">
        <v>41863</v>
      </c>
      <c r="C7073" s="3">
        <v>0.51744212962962965</v>
      </c>
      <c r="D7073" t="s">
        <v>31</v>
      </c>
      <c r="E7073" t="s">
        <v>27</v>
      </c>
      <c r="F7073" t="s">
        <v>17</v>
      </c>
      <c r="G7073" t="s">
        <v>10</v>
      </c>
      <c r="H7073">
        <v>44261</v>
      </c>
      <c r="I7073">
        <f>IF(Table3_1[[#This Row],[Status]]="Hired",1,0)</f>
        <v>1</v>
      </c>
      <c r="J7073" t="b">
        <f>OR((Table3_1[[#This Row],[Offered Salary]]&lt;$O$27),(Table3_1[[#This Row],[Offered Salary]]&gt;$O$28))</f>
        <v>0</v>
      </c>
      <c r="K7073" t="str">
        <f>IF(Table3_1[[#This Row],[Offered Salary]]&lt;$O$27,"Low",IF(Table3_1[[#This Row],[Offered Salary]]&gt;$O$28,"High",""))</f>
        <v/>
      </c>
      <c r="L7073" s="6">
        <f>((Table3_1[[#This Row],[Offered Salary]]-$O$25)/$O$26)</f>
        <v>-0.19838962186542078</v>
      </c>
    </row>
    <row r="7074" spans="1:12" x14ac:dyDescent="0.3">
      <c r="A7074">
        <v>634464</v>
      </c>
      <c r="B7074" s="2">
        <v>41863</v>
      </c>
      <c r="C7074" s="3">
        <v>0.51611111111111108</v>
      </c>
      <c r="D7074" t="s">
        <v>31</v>
      </c>
      <c r="E7074" t="s">
        <v>28</v>
      </c>
      <c r="F7074" t="s">
        <v>17</v>
      </c>
      <c r="G7074" t="s">
        <v>10</v>
      </c>
      <c r="H7074">
        <v>38721</v>
      </c>
      <c r="I7074">
        <f>IF(Table3_1[[#This Row],[Status]]="Hired",1,0)</f>
        <v>1</v>
      </c>
      <c r="J7074" t="b">
        <f>OR((Table3_1[[#This Row],[Offered Salary]]&lt;$O$27),(Table3_1[[#This Row],[Offered Salary]]&gt;$O$28))</f>
        <v>0</v>
      </c>
      <c r="K7074" t="str">
        <f>IF(Table3_1[[#This Row],[Offered Salary]]&lt;$O$27,"Low",IF(Table3_1[[#This Row],[Offered Salary]]&gt;$O$28,"High",""))</f>
        <v/>
      </c>
      <c r="L7074" s="6">
        <f>((Table3_1[[#This Row],[Offered Salary]]-$O$25)/$O$26)</f>
        <v>-0.39041421534245452</v>
      </c>
    </row>
    <row r="7075" spans="1:12" x14ac:dyDescent="0.3">
      <c r="A7075">
        <v>218982</v>
      </c>
      <c r="B7075" s="2">
        <v>41857</v>
      </c>
      <c r="C7075" s="3">
        <v>0.70664351851851848</v>
      </c>
      <c r="D7075" t="s">
        <v>31</v>
      </c>
      <c r="E7075" t="s">
        <v>29</v>
      </c>
      <c r="F7075" t="s">
        <v>17</v>
      </c>
      <c r="G7075" t="s">
        <v>10</v>
      </c>
      <c r="H7075">
        <v>26623</v>
      </c>
      <c r="I7075">
        <f>IF(Table3_1[[#This Row],[Status]]="Hired",1,0)</f>
        <v>1</v>
      </c>
      <c r="J7075" t="b">
        <f>OR((Table3_1[[#This Row],[Offered Salary]]&lt;$O$27),(Table3_1[[#This Row],[Offered Salary]]&gt;$O$28))</f>
        <v>0</v>
      </c>
      <c r="K7075" t="str">
        <f>IF(Table3_1[[#This Row],[Offered Salary]]&lt;$O$27,"Low",IF(Table3_1[[#This Row],[Offered Salary]]&gt;$O$28,"High",""))</f>
        <v/>
      </c>
      <c r="L7075" s="6">
        <f>((Table3_1[[#This Row],[Offered Salary]]-$O$25)/$O$26)</f>
        <v>-0.80974878788490123</v>
      </c>
    </row>
    <row r="7076" spans="1:12" x14ac:dyDescent="0.3">
      <c r="A7076">
        <v>686184</v>
      </c>
      <c r="B7076" s="2">
        <v>41857</v>
      </c>
      <c r="C7076" s="3">
        <v>0.70785879629629633</v>
      </c>
      <c r="D7076" t="s">
        <v>31</v>
      </c>
      <c r="E7076" t="s">
        <v>27</v>
      </c>
      <c r="F7076" t="s">
        <v>17</v>
      </c>
      <c r="G7076" t="s">
        <v>10</v>
      </c>
      <c r="H7076">
        <v>51585</v>
      </c>
      <c r="I7076">
        <f>IF(Table3_1[[#This Row],[Status]]="Hired",1,0)</f>
        <v>1</v>
      </c>
      <c r="J7076" t="b">
        <f>OR((Table3_1[[#This Row],[Offered Salary]]&lt;$O$27),(Table3_1[[#This Row],[Offered Salary]]&gt;$O$28))</f>
        <v>0</v>
      </c>
      <c r="K7076" t="str">
        <f>IF(Table3_1[[#This Row],[Offered Salary]]&lt;$O$27,"Low",IF(Table3_1[[#This Row],[Offered Salary]]&gt;$O$28,"High",""))</f>
        <v/>
      </c>
      <c r="L7076" s="6">
        <f>((Table3_1[[#This Row],[Offered Salary]]-$O$25)/$O$26)</f>
        <v>5.547105008869388E-2</v>
      </c>
    </row>
    <row r="7077" spans="1:12" x14ac:dyDescent="0.3">
      <c r="A7077">
        <v>489117</v>
      </c>
      <c r="B7077" s="2">
        <v>41857</v>
      </c>
      <c r="C7077" s="3">
        <v>0.70854166666666663</v>
      </c>
      <c r="D7077" t="s">
        <v>31</v>
      </c>
      <c r="E7077" t="s">
        <v>27</v>
      </c>
      <c r="F7077" t="s">
        <v>17</v>
      </c>
      <c r="G7077" t="s">
        <v>10</v>
      </c>
      <c r="H7077">
        <v>70665</v>
      </c>
      <c r="I7077">
        <f>IF(Table3_1[[#This Row],[Status]]="Hired",1,0)</f>
        <v>1</v>
      </c>
      <c r="J7077" t="b">
        <f>OR((Table3_1[[#This Row],[Offered Salary]]&lt;$O$27),(Table3_1[[#This Row],[Offered Salary]]&gt;$O$28))</f>
        <v>0</v>
      </c>
      <c r="K7077" t="str">
        <f>IF(Table3_1[[#This Row],[Offered Salary]]&lt;$O$27,"Low",IF(Table3_1[[#This Row],[Offered Salary]]&gt;$O$28,"High",""))</f>
        <v/>
      </c>
      <c r="L7077" s="6">
        <f>((Table3_1[[#This Row],[Offered Salary]]-$O$25)/$O$26)</f>
        <v>0.71681206877855019</v>
      </c>
    </row>
    <row r="7078" spans="1:12" x14ac:dyDescent="0.3">
      <c r="A7078">
        <v>796140</v>
      </c>
      <c r="B7078" s="2">
        <v>41844</v>
      </c>
      <c r="C7078" s="3">
        <v>0.71506944444444442</v>
      </c>
      <c r="D7078" t="s">
        <v>31</v>
      </c>
      <c r="E7078" t="s">
        <v>27</v>
      </c>
      <c r="F7078" t="s">
        <v>17</v>
      </c>
      <c r="G7078" t="s">
        <v>2</v>
      </c>
      <c r="H7078">
        <v>53587</v>
      </c>
      <c r="I7078">
        <f>IF(Table3_1[[#This Row],[Status]]="Hired",1,0)</f>
        <v>1</v>
      </c>
      <c r="J7078" t="b">
        <f>OR((Table3_1[[#This Row],[Offered Salary]]&lt;$O$27),(Table3_1[[#This Row],[Offered Salary]]&gt;$O$28))</f>
        <v>0</v>
      </c>
      <c r="K7078" t="str">
        <f>IF(Table3_1[[#This Row],[Offered Salary]]&lt;$O$27,"Low",IF(Table3_1[[#This Row],[Offered Salary]]&gt;$O$28,"High",""))</f>
        <v/>
      </c>
      <c r="L7078" s="6">
        <f>((Table3_1[[#This Row],[Offered Salary]]-$O$25)/$O$26)</f>
        <v>0.12486333098057503</v>
      </c>
    </row>
    <row r="7079" spans="1:12" x14ac:dyDescent="0.3">
      <c r="A7079">
        <v>270561</v>
      </c>
      <c r="B7079" s="2">
        <v>41840</v>
      </c>
      <c r="C7079" s="3">
        <v>0.30172453703703705</v>
      </c>
      <c r="D7079" t="s">
        <v>31</v>
      </c>
      <c r="E7079" t="s">
        <v>27</v>
      </c>
      <c r="F7079" t="s">
        <v>12</v>
      </c>
      <c r="G7079" t="s">
        <v>4</v>
      </c>
      <c r="H7079">
        <v>86238</v>
      </c>
      <c r="I7079">
        <f>IF(Table3_1[[#This Row],[Status]]="Hired",1,0)</f>
        <v>1</v>
      </c>
      <c r="J7079" t="b">
        <f>OR((Table3_1[[#This Row],[Offered Salary]]&lt;$O$27),(Table3_1[[#This Row],[Offered Salary]]&gt;$O$28))</f>
        <v>0</v>
      </c>
      <c r="K7079" t="str">
        <f>IF(Table3_1[[#This Row],[Offered Salary]]&lt;$O$27,"Low",IF(Table3_1[[#This Row],[Offered Salary]]&gt;$O$28,"High",""))</f>
        <v/>
      </c>
      <c r="L7079" s="6">
        <f>((Table3_1[[#This Row],[Offered Salary]]-$O$25)/$O$26)</f>
        <v>1.2565952807312302</v>
      </c>
    </row>
    <row r="7080" spans="1:12" x14ac:dyDescent="0.3">
      <c r="A7080">
        <v>292796</v>
      </c>
      <c r="B7080" s="2">
        <v>41872</v>
      </c>
      <c r="C7080" s="3">
        <v>0.69013888888888886</v>
      </c>
      <c r="D7080" t="s">
        <v>31</v>
      </c>
      <c r="E7080" t="s">
        <v>29</v>
      </c>
      <c r="F7080" t="s">
        <v>17</v>
      </c>
      <c r="G7080" t="s">
        <v>8</v>
      </c>
      <c r="H7080">
        <v>36116</v>
      </c>
      <c r="I7080">
        <f>IF(Table3_1[[#This Row],[Status]]="Hired",1,0)</f>
        <v>1</v>
      </c>
      <c r="J7080" t="b">
        <f>OR((Table3_1[[#This Row],[Offered Salary]]&lt;$O$27),(Table3_1[[#This Row],[Offered Salary]]&gt;$O$28))</f>
        <v>0</v>
      </c>
      <c r="K7080" t="str">
        <f>IF(Table3_1[[#This Row],[Offered Salary]]&lt;$O$27,"Low",IF(Table3_1[[#This Row],[Offered Salary]]&gt;$O$28,"High",""))</f>
        <v/>
      </c>
      <c r="L7080" s="6">
        <f>((Table3_1[[#This Row],[Offered Salary]]-$O$25)/$O$26)</f>
        <v>-0.48070736805142078</v>
      </c>
    </row>
    <row r="7081" spans="1:12" x14ac:dyDescent="0.3">
      <c r="A7081">
        <v>259135</v>
      </c>
      <c r="B7081" s="2">
        <v>41872</v>
      </c>
      <c r="C7081" s="3">
        <v>0.69145833333333329</v>
      </c>
      <c r="D7081" t="s">
        <v>30</v>
      </c>
      <c r="E7081" t="s">
        <v>27</v>
      </c>
      <c r="F7081" t="s">
        <v>17</v>
      </c>
      <c r="G7081" t="s">
        <v>8</v>
      </c>
      <c r="H7081">
        <v>89449</v>
      </c>
      <c r="I7081">
        <f>IF(Table3_1[[#This Row],[Status]]="Hired",1,0)</f>
        <v>0</v>
      </c>
      <c r="J7081" t="b">
        <f>OR((Table3_1[[#This Row],[Offered Salary]]&lt;$O$27),(Table3_1[[#This Row],[Offered Salary]]&gt;$O$28))</f>
        <v>0</v>
      </c>
      <c r="K7081" t="str">
        <f>IF(Table3_1[[#This Row],[Offered Salary]]&lt;$O$27,"Low",IF(Table3_1[[#This Row],[Offered Salary]]&gt;$O$28,"High",""))</f>
        <v/>
      </c>
      <c r="L7081" s="6">
        <f>((Table3_1[[#This Row],[Offered Salary]]-$O$25)/$O$26)</f>
        <v>1.3678932896941824</v>
      </c>
    </row>
    <row r="7082" spans="1:12" x14ac:dyDescent="0.3">
      <c r="A7082">
        <v>874458</v>
      </c>
      <c r="B7082" s="2">
        <v>41872</v>
      </c>
      <c r="C7082" s="3">
        <v>0.69244212962962959</v>
      </c>
      <c r="D7082" t="s">
        <v>31</v>
      </c>
      <c r="E7082" t="s">
        <v>27</v>
      </c>
      <c r="F7082" t="s">
        <v>17</v>
      </c>
      <c r="G7082" t="s">
        <v>8</v>
      </c>
      <c r="H7082">
        <v>6376</v>
      </c>
      <c r="I7082">
        <f>IF(Table3_1[[#This Row],[Status]]="Hired",1,0)</f>
        <v>1</v>
      </c>
      <c r="J7082" t="b">
        <f>OR((Table3_1[[#This Row],[Offered Salary]]&lt;$O$27),(Table3_1[[#This Row],[Offered Salary]]&gt;$O$28))</f>
        <v>1</v>
      </c>
      <c r="K7082" t="str">
        <f>IF(Table3_1[[#This Row],[Offered Salary]]&lt;$O$27,"Low",IF(Table3_1[[#This Row],[Offered Salary]]&gt;$O$28,"High",""))</f>
        <v>Low</v>
      </c>
      <c r="L7082" s="6">
        <f>((Table3_1[[#This Row],[Offered Salary]]-$O$25)/$O$26)</f>
        <v>-1.5115397525292158</v>
      </c>
    </row>
    <row r="7083" spans="1:12" x14ac:dyDescent="0.3">
      <c r="A7083">
        <v>12977</v>
      </c>
      <c r="B7083" s="2">
        <v>41872</v>
      </c>
      <c r="C7083" s="3">
        <v>0.69346064814814812</v>
      </c>
      <c r="D7083" t="s">
        <v>31</v>
      </c>
      <c r="E7083" t="s">
        <v>27</v>
      </c>
      <c r="F7083" t="s">
        <v>17</v>
      </c>
      <c r="G7083" t="s">
        <v>8</v>
      </c>
      <c r="H7083">
        <v>39477</v>
      </c>
      <c r="I7083">
        <f>IF(Table3_1[[#This Row],[Status]]="Hired",1,0)</f>
        <v>1</v>
      </c>
      <c r="J7083" t="b">
        <f>OR((Table3_1[[#This Row],[Offered Salary]]&lt;$O$27),(Table3_1[[#This Row],[Offered Salary]]&gt;$O$28))</f>
        <v>0</v>
      </c>
      <c r="K7083" t="str">
        <f>IF(Table3_1[[#This Row],[Offered Salary]]&lt;$O$27,"Low",IF(Table3_1[[#This Row],[Offered Salary]]&gt;$O$28,"High",""))</f>
        <v/>
      </c>
      <c r="L7083" s="6">
        <f>((Table3_1[[#This Row],[Offered Salary]]-$O$25)/$O$26)</f>
        <v>-0.36421013724342249</v>
      </c>
    </row>
    <row r="7084" spans="1:12" x14ac:dyDescent="0.3">
      <c r="A7084">
        <v>281289</v>
      </c>
      <c r="B7084" s="2">
        <v>41872</v>
      </c>
      <c r="C7084" s="3">
        <v>0.6959953703703704</v>
      </c>
      <c r="D7084" t="s">
        <v>31</v>
      </c>
      <c r="E7084" t="s">
        <v>27</v>
      </c>
      <c r="F7084" t="s">
        <v>17</v>
      </c>
      <c r="G7084" t="s">
        <v>8</v>
      </c>
      <c r="H7084">
        <v>9884</v>
      </c>
      <c r="I7084">
        <f>IF(Table3_1[[#This Row],[Status]]="Hired",1,0)</f>
        <v>1</v>
      </c>
      <c r="J7084" t="b">
        <f>OR((Table3_1[[#This Row],[Offered Salary]]&lt;$O$27),(Table3_1[[#This Row],[Offered Salary]]&gt;$O$28))</f>
        <v>1</v>
      </c>
      <c r="K7084" t="str">
        <f>IF(Table3_1[[#This Row],[Offered Salary]]&lt;$O$27,"Low",IF(Table3_1[[#This Row],[Offered Salary]]&gt;$O$28,"High",""))</f>
        <v>Low</v>
      </c>
      <c r="L7084" s="6">
        <f>((Table3_1[[#This Row],[Offered Salary]]-$O$25)/$O$26)</f>
        <v>-1.3899472843130722</v>
      </c>
    </row>
    <row r="7085" spans="1:12" x14ac:dyDescent="0.3">
      <c r="A7085">
        <v>390664</v>
      </c>
      <c r="B7085" s="2">
        <v>41844</v>
      </c>
      <c r="C7085" s="3">
        <v>0.63560185185185181</v>
      </c>
      <c r="D7085" t="s">
        <v>31</v>
      </c>
      <c r="E7085" t="s">
        <v>27</v>
      </c>
      <c r="F7085" t="s">
        <v>20</v>
      </c>
      <c r="G7085" t="s">
        <v>6</v>
      </c>
      <c r="H7085">
        <v>75703</v>
      </c>
      <c r="I7085">
        <f>IF(Table3_1[[#This Row],[Status]]="Hired",1,0)</f>
        <v>1</v>
      </c>
      <c r="J7085" t="b">
        <f>OR((Table3_1[[#This Row],[Offered Salary]]&lt;$O$27),(Table3_1[[#This Row],[Offered Salary]]&gt;$O$28))</f>
        <v>0</v>
      </c>
      <c r="K7085" t="str">
        <f>IF(Table3_1[[#This Row],[Offered Salary]]&lt;$O$27,"Low",IF(Table3_1[[#This Row],[Offered Salary]]&gt;$O$28,"High",""))</f>
        <v/>
      </c>
      <c r="L7085" s="6">
        <f>((Table3_1[[#This Row],[Offered Salary]]-$O$25)/$O$26)</f>
        <v>0.89143659981416323</v>
      </c>
    </row>
    <row r="7086" spans="1:12" x14ac:dyDescent="0.3">
      <c r="A7086">
        <v>271872</v>
      </c>
      <c r="B7086" s="2">
        <v>41844</v>
      </c>
      <c r="C7086" s="3">
        <v>0.63675925925925925</v>
      </c>
      <c r="D7086" t="s">
        <v>31</v>
      </c>
      <c r="E7086" t="s">
        <v>27</v>
      </c>
      <c r="F7086" t="s">
        <v>20</v>
      </c>
      <c r="G7086" t="s">
        <v>6</v>
      </c>
      <c r="H7086">
        <v>13712</v>
      </c>
      <c r="I7086">
        <f>IF(Table3_1[[#This Row],[Status]]="Hired",1,0)</f>
        <v>1</v>
      </c>
      <c r="J7086" t="b">
        <f>OR((Table3_1[[#This Row],[Offered Salary]]&lt;$O$27),(Table3_1[[#This Row],[Offered Salary]]&gt;$O$28))</f>
        <v>0</v>
      </c>
      <c r="K7086" t="str">
        <f>IF(Table3_1[[#This Row],[Offered Salary]]&lt;$O$27,"Low",IF(Table3_1[[#This Row],[Offered Salary]]&gt;$O$28,"High",""))</f>
        <v/>
      </c>
      <c r="L7086" s="6">
        <f>((Table3_1[[#This Row],[Offered Salary]]-$O$25)/$O$26)</f>
        <v>-1.2572631428274974</v>
      </c>
    </row>
    <row r="7087" spans="1:12" x14ac:dyDescent="0.3">
      <c r="A7087">
        <v>617133</v>
      </c>
      <c r="B7087" s="2">
        <v>41849</v>
      </c>
      <c r="C7087" s="3">
        <v>0.81174768518518514</v>
      </c>
      <c r="D7087" t="s">
        <v>31</v>
      </c>
      <c r="E7087" t="s">
        <v>27</v>
      </c>
      <c r="F7087" t="s">
        <v>17</v>
      </c>
      <c r="G7087" t="s">
        <v>2</v>
      </c>
      <c r="H7087">
        <v>95743</v>
      </c>
      <c r="I7087">
        <f>IF(Table3_1[[#This Row],[Status]]="Hired",1,0)</f>
        <v>1</v>
      </c>
      <c r="J7087" t="b">
        <f>OR((Table3_1[[#This Row],[Offered Salary]]&lt;$O$27),(Table3_1[[#This Row],[Offered Salary]]&gt;$O$28))</f>
        <v>0</v>
      </c>
      <c r="K7087" t="str">
        <f>IF(Table3_1[[#This Row],[Offered Salary]]&lt;$O$27,"Low",IF(Table3_1[[#This Row],[Offered Salary]]&gt;$O$28,"High",""))</f>
        <v/>
      </c>
      <c r="L7087" s="6">
        <f>((Table3_1[[#This Row],[Offered Salary]]-$O$25)/$O$26)</f>
        <v>1.5860526383123141</v>
      </c>
    </row>
    <row r="7088" spans="1:12" x14ac:dyDescent="0.3">
      <c r="A7088">
        <v>922299</v>
      </c>
      <c r="B7088" s="2">
        <v>41852</v>
      </c>
      <c r="C7088" s="3">
        <v>0.81563657407407408</v>
      </c>
      <c r="D7088" t="s">
        <v>31</v>
      </c>
      <c r="E7088" t="s">
        <v>27</v>
      </c>
      <c r="F7088" t="s">
        <v>13</v>
      </c>
      <c r="G7088" t="s">
        <v>10</v>
      </c>
      <c r="H7088">
        <v>69156</v>
      </c>
      <c r="I7088">
        <f>IF(Table3_1[[#This Row],[Status]]="Hired",1,0)</f>
        <v>1</v>
      </c>
      <c r="J7088" t="b">
        <f>OR((Table3_1[[#This Row],[Offered Salary]]&lt;$O$27),(Table3_1[[#This Row],[Offered Salary]]&gt;$O$28))</f>
        <v>0</v>
      </c>
      <c r="K7088" t="str">
        <f>IF(Table3_1[[#This Row],[Offered Salary]]&lt;$O$27,"Low",IF(Table3_1[[#This Row],[Offered Salary]]&gt;$O$28,"High",""))</f>
        <v/>
      </c>
      <c r="L7088" s="6">
        <f>((Table3_1[[#This Row],[Offered Salary]]-$O$25)/$O$26)</f>
        <v>0.66450789701738711</v>
      </c>
    </row>
    <row r="7089" spans="1:12" x14ac:dyDescent="0.3">
      <c r="A7089">
        <v>836210</v>
      </c>
      <c r="B7089" s="2">
        <v>41872</v>
      </c>
      <c r="C7089" s="3">
        <v>0.44158564814814816</v>
      </c>
      <c r="D7089" t="s">
        <v>30</v>
      </c>
      <c r="E7089" t="s">
        <v>27</v>
      </c>
      <c r="F7089" t="s">
        <v>17</v>
      </c>
      <c r="G7089" t="s">
        <v>4</v>
      </c>
      <c r="H7089">
        <v>4824</v>
      </c>
      <c r="I7089">
        <f>IF(Table3_1[[#This Row],[Status]]="Hired",1,0)</f>
        <v>0</v>
      </c>
      <c r="J7089" t="b">
        <f>OR((Table3_1[[#This Row],[Offered Salary]]&lt;$O$27),(Table3_1[[#This Row],[Offered Salary]]&gt;$O$28))</f>
        <v>1</v>
      </c>
      <c r="K7089" t="str">
        <f>IF(Table3_1[[#This Row],[Offered Salary]]&lt;$O$27,"Low",IF(Table3_1[[#This Row],[Offered Salary]]&gt;$O$28,"High",""))</f>
        <v>Low</v>
      </c>
      <c r="L7089" s="6">
        <f>((Table3_1[[#This Row],[Offered Salary]]-$O$25)/$O$26)</f>
        <v>-1.5653343678859588</v>
      </c>
    </row>
    <row r="7090" spans="1:12" x14ac:dyDescent="0.3">
      <c r="A7090">
        <v>628304</v>
      </c>
      <c r="B7090" s="2">
        <v>41845</v>
      </c>
      <c r="C7090" s="3">
        <v>0.33210648148148147</v>
      </c>
      <c r="D7090" t="s">
        <v>31</v>
      </c>
      <c r="E7090" t="s">
        <v>29</v>
      </c>
      <c r="F7090" t="s">
        <v>14</v>
      </c>
      <c r="G7090" t="s">
        <v>4</v>
      </c>
      <c r="H7090">
        <v>84894</v>
      </c>
      <c r="I7090">
        <f>IF(Table3_1[[#This Row],[Status]]="Hired",1,0)</f>
        <v>1</v>
      </c>
      <c r="J7090" t="b">
        <f>OR((Table3_1[[#This Row],[Offered Salary]]&lt;$O$27),(Table3_1[[#This Row],[Offered Salary]]&gt;$O$28))</f>
        <v>0</v>
      </c>
      <c r="K7090" t="str">
        <f>IF(Table3_1[[#This Row],[Offered Salary]]&lt;$O$27,"Low",IF(Table3_1[[#This Row],[Offered Salary]]&gt;$O$28,"High",""))</f>
        <v/>
      </c>
      <c r="L7090" s="6">
        <f>((Table3_1[[#This Row],[Offered Salary]]-$O$25)/$O$26)</f>
        <v>1.2100102529996175</v>
      </c>
    </row>
    <row r="7091" spans="1:12" x14ac:dyDescent="0.3">
      <c r="A7091">
        <v>77091</v>
      </c>
      <c r="B7091" s="2">
        <v>41845</v>
      </c>
      <c r="C7091" s="3">
        <v>0.33252314814814815</v>
      </c>
      <c r="D7091" t="s">
        <v>31</v>
      </c>
      <c r="E7091" t="s">
        <v>29</v>
      </c>
      <c r="F7091" t="s">
        <v>14</v>
      </c>
      <c r="G7091" t="s">
        <v>4</v>
      </c>
      <c r="H7091">
        <v>18947</v>
      </c>
      <c r="I7091">
        <f>IF(Table3_1[[#This Row],[Status]]="Hired",1,0)</f>
        <v>1</v>
      </c>
      <c r="J7091" t="b">
        <f>OR((Table3_1[[#This Row],[Offered Salary]]&lt;$O$27),(Table3_1[[#This Row],[Offered Salary]]&gt;$O$28))</f>
        <v>0</v>
      </c>
      <c r="K7091" t="str">
        <f>IF(Table3_1[[#This Row],[Offered Salary]]&lt;$O$27,"Low",IF(Table3_1[[#This Row],[Offered Salary]]&gt;$O$28,"High",""))</f>
        <v/>
      </c>
      <c r="L7091" s="6">
        <f>((Table3_1[[#This Row],[Offered Salary]]-$O$25)/$O$26)</f>
        <v>-1.0758103004353905</v>
      </c>
    </row>
    <row r="7092" spans="1:12" x14ac:dyDescent="0.3">
      <c r="A7092">
        <v>88476</v>
      </c>
      <c r="B7092" s="2">
        <v>41855</v>
      </c>
      <c r="C7092" s="3">
        <v>0.59888888888888892</v>
      </c>
      <c r="D7092" t="s">
        <v>31</v>
      </c>
      <c r="E7092" t="s">
        <v>27</v>
      </c>
      <c r="F7092" t="s">
        <v>20</v>
      </c>
      <c r="G7092" t="s">
        <v>6</v>
      </c>
      <c r="H7092">
        <v>13464</v>
      </c>
      <c r="I7092">
        <f>IF(Table3_1[[#This Row],[Status]]="Hired",1,0)</f>
        <v>1</v>
      </c>
      <c r="J7092" t="b">
        <f>OR((Table3_1[[#This Row],[Offered Salary]]&lt;$O$27),(Table3_1[[#This Row],[Offered Salary]]&gt;$O$28))</f>
        <v>0</v>
      </c>
      <c r="K7092" t="str">
        <f>IF(Table3_1[[#This Row],[Offered Salary]]&lt;$O$27,"Low",IF(Table3_1[[#This Row],[Offered Salary]]&gt;$O$28,"High",""))</f>
        <v/>
      </c>
      <c r="L7092" s="6">
        <f>((Table3_1[[#This Row],[Offered Salary]]-$O$25)/$O$26)</f>
        <v>-1.2658591896113067</v>
      </c>
    </row>
    <row r="7093" spans="1:12" x14ac:dyDescent="0.3">
      <c r="A7093">
        <v>531761</v>
      </c>
      <c r="B7093" s="2">
        <v>41855</v>
      </c>
      <c r="C7093" s="3">
        <v>0.59998842592592594</v>
      </c>
      <c r="D7093" t="s">
        <v>31</v>
      </c>
      <c r="E7093" t="s">
        <v>27</v>
      </c>
      <c r="F7093" t="s">
        <v>20</v>
      </c>
      <c r="G7093" t="s">
        <v>6</v>
      </c>
      <c r="H7093">
        <v>89903</v>
      </c>
      <c r="I7093">
        <f>IF(Table3_1[[#This Row],[Status]]="Hired",1,0)</f>
        <v>1</v>
      </c>
      <c r="J7093" t="b">
        <f>OR((Table3_1[[#This Row],[Offered Salary]]&lt;$O$27),(Table3_1[[#This Row],[Offered Salary]]&gt;$O$28))</f>
        <v>0</v>
      </c>
      <c r="K7093" t="str">
        <f>IF(Table3_1[[#This Row],[Offered Salary]]&lt;$O$27,"Low",IF(Table3_1[[#This Row],[Offered Salary]]&gt;$O$28,"High",""))</f>
        <v/>
      </c>
      <c r="L7093" s="6">
        <f>((Table3_1[[#This Row],[Offered Salary]]-$O$25)/$O$26)</f>
        <v>1.3836296011451883</v>
      </c>
    </row>
    <row r="7094" spans="1:12" x14ac:dyDescent="0.3">
      <c r="A7094">
        <v>909449</v>
      </c>
      <c r="B7094" s="2">
        <v>41852</v>
      </c>
      <c r="C7094" s="3">
        <v>1.4918981481481481E-2</v>
      </c>
      <c r="D7094" t="s">
        <v>31</v>
      </c>
      <c r="E7094" t="s">
        <v>27</v>
      </c>
      <c r="F7094" t="s">
        <v>20</v>
      </c>
      <c r="G7094" t="s">
        <v>5</v>
      </c>
      <c r="H7094">
        <v>23357</v>
      </c>
      <c r="I7094">
        <f>IF(Table3_1[[#This Row],[Status]]="Hired",1,0)</f>
        <v>1</v>
      </c>
      <c r="J7094" t="b">
        <f>OR((Table3_1[[#This Row],[Offered Salary]]&lt;$O$27),(Table3_1[[#This Row],[Offered Salary]]&gt;$O$28))</f>
        <v>0</v>
      </c>
      <c r="K7094" t="str">
        <f>IF(Table3_1[[#This Row],[Offered Salary]]&lt;$O$27,"Low",IF(Table3_1[[#This Row],[Offered Salary]]&gt;$O$28,"High",""))</f>
        <v/>
      </c>
      <c r="L7094" s="6">
        <f>((Table3_1[[#This Row],[Offered Salary]]-$O$25)/$O$26)</f>
        <v>-0.92295317819103695</v>
      </c>
    </row>
    <row r="7095" spans="1:12" x14ac:dyDescent="0.3">
      <c r="A7095">
        <v>462611</v>
      </c>
      <c r="B7095" s="2">
        <v>41852</v>
      </c>
      <c r="C7095" s="3">
        <v>1.6354166666666666E-2</v>
      </c>
      <c r="D7095" t="s">
        <v>30</v>
      </c>
      <c r="E7095" t="s">
        <v>27</v>
      </c>
      <c r="F7095" t="s">
        <v>20</v>
      </c>
      <c r="G7095" t="s">
        <v>5</v>
      </c>
      <c r="H7095">
        <v>93601</v>
      </c>
      <c r="I7095">
        <f>IF(Table3_1[[#This Row],[Status]]="Hired",1,0)</f>
        <v>0</v>
      </c>
      <c r="J7095" t="b">
        <f>OR((Table3_1[[#This Row],[Offered Salary]]&lt;$O$27),(Table3_1[[#This Row],[Offered Salary]]&gt;$O$28))</f>
        <v>0</v>
      </c>
      <c r="K7095" t="str">
        <f>IF(Table3_1[[#This Row],[Offered Salary]]&lt;$O$27,"Low",IF(Table3_1[[#This Row],[Offered Salary]]&gt;$O$28,"High",""))</f>
        <v/>
      </c>
      <c r="L7095" s="6">
        <f>((Table3_1[[#This Row],[Offered Salary]]-$O$25)/$O$26)</f>
        <v>1.5118077503650569</v>
      </c>
    </row>
    <row r="7096" spans="1:12" x14ac:dyDescent="0.3">
      <c r="A7096">
        <v>418179</v>
      </c>
      <c r="B7096" s="2">
        <v>41873</v>
      </c>
      <c r="C7096" s="3">
        <v>0.75429398148148152</v>
      </c>
      <c r="D7096" t="s">
        <v>30</v>
      </c>
      <c r="E7096" t="s">
        <v>29</v>
      </c>
      <c r="F7096" t="s">
        <v>20</v>
      </c>
      <c r="G7096" t="s">
        <v>5</v>
      </c>
      <c r="H7096">
        <v>87078</v>
      </c>
      <c r="I7096">
        <f>IF(Table3_1[[#This Row],[Status]]="Hired",1,0)</f>
        <v>0</v>
      </c>
      <c r="J7096" t="b">
        <f>OR((Table3_1[[#This Row],[Offered Salary]]&lt;$O$27),(Table3_1[[#This Row],[Offered Salary]]&gt;$O$28))</f>
        <v>0</v>
      </c>
      <c r="K7096" t="str">
        <f>IF(Table3_1[[#This Row],[Offered Salary]]&lt;$O$27,"Low",IF(Table3_1[[#This Row],[Offered Salary]]&gt;$O$28,"High",""))</f>
        <v/>
      </c>
      <c r="L7096" s="6">
        <f>((Table3_1[[#This Row],[Offered Salary]]-$O$25)/$O$26)</f>
        <v>1.285710923063488</v>
      </c>
    </row>
    <row r="7097" spans="1:12" x14ac:dyDescent="0.3">
      <c r="A7097">
        <v>858210</v>
      </c>
      <c r="B7097" s="2">
        <v>41855</v>
      </c>
      <c r="C7097" s="3">
        <v>0.62983796296296302</v>
      </c>
      <c r="D7097" t="s">
        <v>31</v>
      </c>
      <c r="E7097" t="s">
        <v>27</v>
      </c>
      <c r="F7097" t="s">
        <v>17</v>
      </c>
      <c r="G7097" t="s">
        <v>10</v>
      </c>
      <c r="H7097">
        <v>21762</v>
      </c>
      <c r="I7097">
        <f>IF(Table3_1[[#This Row],[Status]]="Hired",1,0)</f>
        <v>1</v>
      </c>
      <c r="J7097" t="b">
        <f>OR((Table3_1[[#This Row],[Offered Salary]]&lt;$O$27),(Table3_1[[#This Row],[Offered Salary]]&gt;$O$28))</f>
        <v>0</v>
      </c>
      <c r="K7097" t="str">
        <f>IF(Table3_1[[#This Row],[Offered Salary]]&lt;$O$27,"Low",IF(Table3_1[[#This Row],[Offered Salary]]&gt;$O$28,"High",""))</f>
        <v/>
      </c>
      <c r="L7097" s="6">
        <f>((Table3_1[[#This Row],[Offered Salary]]-$O$25)/$O$26)</f>
        <v>-0.97823823714335989</v>
      </c>
    </row>
    <row r="7098" spans="1:12" x14ac:dyDescent="0.3">
      <c r="A7098">
        <v>808809</v>
      </c>
      <c r="B7098" s="2">
        <v>41855</v>
      </c>
      <c r="C7098" s="3">
        <v>0.63020833333333337</v>
      </c>
      <c r="D7098" t="s">
        <v>30</v>
      </c>
      <c r="E7098" t="s">
        <v>27</v>
      </c>
      <c r="F7098" t="s">
        <v>17</v>
      </c>
      <c r="G7098" t="s">
        <v>10</v>
      </c>
      <c r="H7098">
        <v>73294</v>
      </c>
      <c r="I7098">
        <f>IF(Table3_1[[#This Row],[Status]]="Hired",1,0)</f>
        <v>0</v>
      </c>
      <c r="J7098" t="b">
        <f>OR((Table3_1[[#This Row],[Offered Salary]]&lt;$O$27),(Table3_1[[#This Row],[Offered Salary]]&gt;$O$28))</f>
        <v>0</v>
      </c>
      <c r="K7098" t="str">
        <f>IF(Table3_1[[#This Row],[Offered Salary]]&lt;$O$27,"Low",IF(Table3_1[[#This Row],[Offered Salary]]&gt;$O$28,"High",""))</f>
        <v/>
      </c>
      <c r="L7098" s="6">
        <f>((Table3_1[[#This Row],[Offered Salary]]-$O$25)/$O$26)</f>
        <v>0.80793709698272387</v>
      </c>
    </row>
    <row r="7099" spans="1:12" x14ac:dyDescent="0.3">
      <c r="A7099">
        <v>772406</v>
      </c>
      <c r="B7099" s="2">
        <v>41855</v>
      </c>
      <c r="C7099" s="3">
        <v>0.63075231481481486</v>
      </c>
      <c r="D7099" t="s">
        <v>31</v>
      </c>
      <c r="E7099" t="s">
        <v>27</v>
      </c>
      <c r="F7099" t="s">
        <v>17</v>
      </c>
      <c r="G7099" t="s">
        <v>10</v>
      </c>
      <c r="H7099">
        <v>83804</v>
      </c>
      <c r="I7099">
        <f>IF(Table3_1[[#This Row],[Status]]="Hired",1,0)</f>
        <v>1</v>
      </c>
      <c r="J7099" t="b">
        <f>OR((Table3_1[[#This Row],[Offered Salary]]&lt;$O$27),(Table3_1[[#This Row],[Offered Salary]]&gt;$O$28))</f>
        <v>0</v>
      </c>
      <c r="K7099" t="str">
        <f>IF(Table3_1[[#This Row],[Offered Salary]]&lt;$O$27,"Low",IF(Table3_1[[#This Row],[Offered Salary]]&gt;$O$28,"High",""))</f>
        <v/>
      </c>
      <c r="L7099" s="6">
        <f>((Table3_1[[#This Row],[Offered Salary]]-$O$25)/$O$26)</f>
        <v>1.1722292409256163</v>
      </c>
    </row>
    <row r="7100" spans="1:12" x14ac:dyDescent="0.3">
      <c r="A7100">
        <v>699829</v>
      </c>
      <c r="B7100" s="2">
        <v>41871</v>
      </c>
      <c r="C7100" s="3">
        <v>0.74854166666666666</v>
      </c>
      <c r="D7100" t="s">
        <v>31</v>
      </c>
      <c r="E7100" t="s">
        <v>27</v>
      </c>
      <c r="F7100" t="s">
        <v>14</v>
      </c>
      <c r="G7100" t="s">
        <v>10</v>
      </c>
      <c r="H7100">
        <v>9552</v>
      </c>
      <c r="I7100">
        <f>IF(Table3_1[[#This Row],[Status]]="Hired",1,0)</f>
        <v>1</v>
      </c>
      <c r="J7100" t="b">
        <f>OR((Table3_1[[#This Row],[Offered Salary]]&lt;$O$27),(Table3_1[[#This Row],[Offered Salary]]&gt;$O$28))</f>
        <v>1</v>
      </c>
      <c r="K7100" t="str">
        <f>IF(Table3_1[[#This Row],[Offered Salary]]&lt;$O$27,"Low",IF(Table3_1[[#This Row],[Offered Salary]]&gt;$O$28,"High",""))</f>
        <v>Low</v>
      </c>
      <c r="L7100" s="6">
        <f>((Table3_1[[#This Row],[Offered Salary]]-$O$25)/$O$26)</f>
        <v>-1.4014548953301076</v>
      </c>
    </row>
    <row r="7101" spans="1:12" x14ac:dyDescent="0.3">
      <c r="A7101">
        <v>183488</v>
      </c>
      <c r="B7101" s="2">
        <v>41876</v>
      </c>
      <c r="C7101" s="3">
        <v>0.61848379629629635</v>
      </c>
      <c r="D7101" t="s">
        <v>31</v>
      </c>
      <c r="E7101" t="s">
        <v>27</v>
      </c>
      <c r="F7101" t="s">
        <v>12</v>
      </c>
      <c r="G7101" t="s">
        <v>4</v>
      </c>
      <c r="H7101">
        <v>86763</v>
      </c>
      <c r="I7101">
        <f>IF(Table3_1[[#This Row],[Status]]="Hired",1,0)</f>
        <v>1</v>
      </c>
      <c r="J7101" t="b">
        <f>OR((Table3_1[[#This Row],[Offered Salary]]&lt;$O$27),(Table3_1[[#This Row],[Offered Salary]]&gt;$O$28))</f>
        <v>0</v>
      </c>
      <c r="K7101" t="str">
        <f>IF(Table3_1[[#This Row],[Offered Salary]]&lt;$O$27,"Low",IF(Table3_1[[#This Row],[Offered Salary]]&gt;$O$28,"High",""))</f>
        <v/>
      </c>
      <c r="L7101" s="6">
        <f>((Table3_1[[#This Row],[Offered Salary]]-$O$25)/$O$26)</f>
        <v>1.2747925571888912</v>
      </c>
    </row>
    <row r="7102" spans="1:12" x14ac:dyDescent="0.3">
      <c r="A7102">
        <v>100057</v>
      </c>
      <c r="B7102" s="2">
        <v>41876</v>
      </c>
      <c r="C7102" s="3">
        <v>0.61675925925925923</v>
      </c>
      <c r="D7102" t="s">
        <v>31</v>
      </c>
      <c r="E7102" t="s">
        <v>28</v>
      </c>
      <c r="F7102" t="s">
        <v>12</v>
      </c>
      <c r="G7102" t="s">
        <v>4</v>
      </c>
      <c r="H7102">
        <v>17148</v>
      </c>
      <c r="I7102">
        <f>IF(Table3_1[[#This Row],[Status]]="Hired",1,0)</f>
        <v>1</v>
      </c>
      <c r="J7102" t="b">
        <f>OR((Table3_1[[#This Row],[Offered Salary]]&lt;$O$27),(Table3_1[[#This Row],[Offered Salary]]&gt;$O$28))</f>
        <v>0</v>
      </c>
      <c r="K7102" t="str">
        <f>IF(Table3_1[[#This Row],[Offered Salary]]&lt;$O$27,"Low",IF(Table3_1[[#This Row],[Offered Salary]]&gt;$O$28,"High",""))</f>
        <v/>
      </c>
      <c r="L7102" s="6">
        <f>((Table3_1[[#This Row],[Offered Salary]]-$O$25)/$O$26)</f>
        <v>-1.138166301096976</v>
      </c>
    </row>
    <row r="7103" spans="1:12" x14ac:dyDescent="0.3">
      <c r="A7103">
        <v>956166</v>
      </c>
      <c r="B7103" s="2">
        <v>41879</v>
      </c>
      <c r="C7103" s="3">
        <v>0.8013541666666667</v>
      </c>
      <c r="D7103" t="s">
        <v>31</v>
      </c>
      <c r="E7103" t="s">
        <v>27</v>
      </c>
      <c r="F7103" t="s">
        <v>12</v>
      </c>
      <c r="G7103" t="s">
        <v>4</v>
      </c>
      <c r="H7103">
        <v>54008</v>
      </c>
      <c r="I7103">
        <f>IF(Table3_1[[#This Row],[Status]]="Hired",1,0)</f>
        <v>1</v>
      </c>
      <c r="J7103" t="b">
        <f>OR((Table3_1[[#This Row],[Offered Salary]]&lt;$O$27),(Table3_1[[#This Row],[Offered Salary]]&gt;$O$28))</f>
        <v>0</v>
      </c>
      <c r="K7103" t="str">
        <f>IF(Table3_1[[#This Row],[Offered Salary]]&lt;$O$27,"Low",IF(Table3_1[[#This Row],[Offered Salary]]&gt;$O$28,"High",""))</f>
        <v/>
      </c>
      <c r="L7103" s="6">
        <f>((Table3_1[[#This Row],[Offered Salary]]-$O$25)/$O$26)</f>
        <v>0.13945581362567092</v>
      </c>
    </row>
    <row r="7104" spans="1:12" x14ac:dyDescent="0.3">
      <c r="A7104">
        <v>206905</v>
      </c>
      <c r="B7104" s="2">
        <v>41879</v>
      </c>
      <c r="C7104" s="3">
        <v>0.80196759259259254</v>
      </c>
      <c r="D7104" t="s">
        <v>31</v>
      </c>
      <c r="E7104" t="s">
        <v>29</v>
      </c>
      <c r="F7104" t="s">
        <v>12</v>
      </c>
      <c r="G7104" t="s">
        <v>4</v>
      </c>
      <c r="H7104">
        <v>25986</v>
      </c>
      <c r="I7104">
        <f>IF(Table3_1[[#This Row],[Status]]="Hired",1,0)</f>
        <v>1</v>
      </c>
      <c r="J7104" t="b">
        <f>OR((Table3_1[[#This Row],[Offered Salary]]&lt;$O$27),(Table3_1[[#This Row],[Offered Salary]]&gt;$O$28))</f>
        <v>0</v>
      </c>
      <c r="K7104" t="str">
        <f>IF(Table3_1[[#This Row],[Offered Salary]]&lt;$O$27,"Low",IF(Table3_1[[#This Row],[Offered Salary]]&gt;$O$28,"High",""))</f>
        <v/>
      </c>
      <c r="L7104" s="6">
        <f>((Table3_1[[#This Row],[Offered Salary]]-$O$25)/$O$26)</f>
        <v>-0.83182814998686339</v>
      </c>
    </row>
    <row r="7105" spans="1:12" x14ac:dyDescent="0.3">
      <c r="A7105">
        <v>116199</v>
      </c>
      <c r="B7105" s="2">
        <v>41874</v>
      </c>
      <c r="C7105" s="3">
        <v>0.52581018518518519</v>
      </c>
      <c r="D7105" t="s">
        <v>31</v>
      </c>
      <c r="E7105" t="s">
        <v>27</v>
      </c>
      <c r="F7105" t="s">
        <v>12</v>
      </c>
      <c r="G7105" t="s">
        <v>1</v>
      </c>
      <c r="H7105">
        <v>17225</v>
      </c>
      <c r="I7105">
        <f>IF(Table3_1[[#This Row],[Status]]="Hired",1,0)</f>
        <v>1</v>
      </c>
      <c r="J7105" t="b">
        <f>OR((Table3_1[[#This Row],[Offered Salary]]&lt;$O$27),(Table3_1[[#This Row],[Offered Salary]]&gt;$O$28))</f>
        <v>0</v>
      </c>
      <c r="K7105" t="str">
        <f>IF(Table3_1[[#This Row],[Offered Salary]]&lt;$O$27,"Low",IF(Table3_1[[#This Row],[Offered Salary]]&gt;$O$28,"High",""))</f>
        <v/>
      </c>
      <c r="L7105" s="6">
        <f>((Table3_1[[#This Row],[Offered Salary]]-$O$25)/$O$26)</f>
        <v>-1.1354973672165192</v>
      </c>
    </row>
    <row r="7106" spans="1:12" x14ac:dyDescent="0.3">
      <c r="A7106">
        <v>460624</v>
      </c>
      <c r="B7106" s="2">
        <v>41855</v>
      </c>
      <c r="C7106" s="3">
        <v>0.59437499999999999</v>
      </c>
      <c r="D7106" t="s">
        <v>31</v>
      </c>
      <c r="E7106" t="s">
        <v>29</v>
      </c>
      <c r="F7106" t="s">
        <v>17</v>
      </c>
      <c r="G7106" t="s">
        <v>2</v>
      </c>
      <c r="H7106">
        <v>24951</v>
      </c>
      <c r="I7106">
        <f>IF(Table3_1[[#This Row],[Status]]="Hired",1,0)</f>
        <v>1</v>
      </c>
      <c r="J7106" t="b">
        <f>OR((Table3_1[[#This Row],[Offered Salary]]&lt;$O$27),(Table3_1[[#This Row],[Offered Salary]]&gt;$O$28))</f>
        <v>0</v>
      </c>
      <c r="K7106" t="str">
        <f>IF(Table3_1[[#This Row],[Offered Salary]]&lt;$O$27,"Low",IF(Table3_1[[#This Row],[Offered Salary]]&gt;$O$28,"High",""))</f>
        <v/>
      </c>
      <c r="L7106" s="6">
        <f>((Table3_1[[#This Row],[Offered Salary]]-$O$25)/$O$26)</f>
        <v>-0.86770278071768103</v>
      </c>
    </row>
    <row r="7107" spans="1:12" x14ac:dyDescent="0.3">
      <c r="A7107">
        <v>903125</v>
      </c>
      <c r="B7107" s="2">
        <v>41867</v>
      </c>
      <c r="C7107" s="3">
        <v>0.63454861111111116</v>
      </c>
      <c r="D7107" t="s">
        <v>31</v>
      </c>
      <c r="E7107" t="s">
        <v>29</v>
      </c>
      <c r="F7107" t="s">
        <v>17</v>
      </c>
      <c r="G7107" t="s">
        <v>5</v>
      </c>
      <c r="H7107">
        <v>90575</v>
      </c>
      <c r="I7107">
        <f>IF(Table3_1[[#This Row],[Status]]="Hired",1,0)</f>
        <v>1</v>
      </c>
      <c r="J7107" t="b">
        <f>OR((Table3_1[[#This Row],[Offered Salary]]&lt;$O$27),(Table3_1[[#This Row],[Offered Salary]]&gt;$O$28))</f>
        <v>0</v>
      </c>
      <c r="K7107" t="str">
        <f>IF(Table3_1[[#This Row],[Offered Salary]]&lt;$O$27,"Low",IF(Table3_1[[#This Row],[Offered Salary]]&gt;$O$28,"High",""))</f>
        <v/>
      </c>
      <c r="L7107" s="6">
        <f>((Table3_1[[#This Row],[Offered Salary]]-$O$25)/$O$26)</f>
        <v>1.4069221150109947</v>
      </c>
    </row>
    <row r="7108" spans="1:12" x14ac:dyDescent="0.3">
      <c r="A7108">
        <v>409466</v>
      </c>
      <c r="B7108" s="2">
        <v>41847</v>
      </c>
      <c r="C7108" s="3">
        <v>0.64249999999999996</v>
      </c>
      <c r="D7108" t="s">
        <v>31</v>
      </c>
      <c r="E7108" t="s">
        <v>27</v>
      </c>
      <c r="F7108" t="s">
        <v>20</v>
      </c>
      <c r="G7108" t="s">
        <v>10</v>
      </c>
      <c r="H7108">
        <v>32105</v>
      </c>
      <c r="I7108">
        <f>IF(Table3_1[[#This Row],[Status]]="Hired",1,0)</f>
        <v>1</v>
      </c>
      <c r="J7108" t="b">
        <f>OR((Table3_1[[#This Row],[Offered Salary]]&lt;$O$27),(Table3_1[[#This Row],[Offered Salary]]&gt;$O$28))</f>
        <v>0</v>
      </c>
      <c r="K7108" t="str">
        <f>IF(Table3_1[[#This Row],[Offered Salary]]&lt;$O$27,"Low",IF(Table3_1[[#This Row],[Offered Salary]]&gt;$O$28,"High",""))</f>
        <v/>
      </c>
      <c r="L7108" s="6">
        <f>((Table3_1[[#This Row],[Offered Salary]]-$O$25)/$O$26)</f>
        <v>-0.61973456018795192</v>
      </c>
    </row>
    <row r="7109" spans="1:12" x14ac:dyDescent="0.3">
      <c r="A7109">
        <v>904792</v>
      </c>
      <c r="B7109" s="2">
        <v>41857</v>
      </c>
      <c r="C7109" s="3">
        <v>0.61517361111111113</v>
      </c>
      <c r="D7109" t="s">
        <v>31</v>
      </c>
      <c r="E7109" t="s">
        <v>27</v>
      </c>
      <c r="F7109" t="s">
        <v>12</v>
      </c>
      <c r="G7109" t="s">
        <v>2</v>
      </c>
      <c r="H7109">
        <v>61332</v>
      </c>
      <c r="I7109">
        <f>IF(Table3_1[[#This Row],[Status]]="Hired",1,0)</f>
        <v>1</v>
      </c>
      <c r="J7109" t="b">
        <f>OR((Table3_1[[#This Row],[Offered Salary]]&lt;$O$27),(Table3_1[[#This Row],[Offered Salary]]&gt;$O$28))</f>
        <v>0</v>
      </c>
      <c r="K7109" t="str">
        <f>IF(Table3_1[[#This Row],[Offered Salary]]&lt;$O$27,"Low",IF(Table3_1[[#This Row],[Offered Salary]]&gt;$O$28,"High",""))</f>
        <v/>
      </c>
      <c r="L7109" s="6">
        <f>((Table3_1[[#This Row],[Offered Salary]]-$O$25)/$O$26)</f>
        <v>0.3933164855797856</v>
      </c>
    </row>
    <row r="7110" spans="1:12" x14ac:dyDescent="0.3">
      <c r="A7110">
        <v>847669</v>
      </c>
      <c r="B7110" s="2">
        <v>41857</v>
      </c>
      <c r="C7110" s="3">
        <v>0.61562499999999998</v>
      </c>
      <c r="D7110" t="s">
        <v>31</v>
      </c>
      <c r="E7110" t="s">
        <v>29</v>
      </c>
      <c r="F7110" t="s">
        <v>12</v>
      </c>
      <c r="G7110" t="s">
        <v>2</v>
      </c>
      <c r="H7110">
        <v>76940</v>
      </c>
      <c r="I7110">
        <f>IF(Table3_1[[#This Row],[Status]]="Hired",1,0)</f>
        <v>1</v>
      </c>
      <c r="J7110" t="b">
        <f>OR((Table3_1[[#This Row],[Offered Salary]]&lt;$O$27),(Table3_1[[#This Row],[Offered Salary]]&gt;$O$28))</f>
        <v>0</v>
      </c>
      <c r="K7110" t="str">
        <f>IF(Table3_1[[#This Row],[Offered Salary]]&lt;$O$27,"Low",IF(Table3_1[[#This Row],[Offered Salary]]&gt;$O$28,"High",""))</f>
        <v/>
      </c>
      <c r="L7110" s="6">
        <f>((Table3_1[[#This Row],[Offered Salary]]-$O$25)/$O$26)</f>
        <v>0.93431284929630953</v>
      </c>
    </row>
    <row r="7111" spans="1:12" x14ac:dyDescent="0.3">
      <c r="A7111">
        <v>695115</v>
      </c>
      <c r="B7111" s="2">
        <v>41857</v>
      </c>
      <c r="C7111" s="3">
        <v>0.61629629629629634</v>
      </c>
      <c r="D7111" t="s">
        <v>31</v>
      </c>
      <c r="E7111" t="s">
        <v>27</v>
      </c>
      <c r="F7111" t="s">
        <v>12</v>
      </c>
      <c r="G7111" t="s">
        <v>2</v>
      </c>
      <c r="H7111">
        <v>41880</v>
      </c>
      <c r="I7111">
        <f>IF(Table3_1[[#This Row],[Status]]="Hired",1,0)</f>
        <v>1</v>
      </c>
      <c r="J7111" t="b">
        <f>OR((Table3_1[[#This Row],[Offered Salary]]&lt;$O$27),(Table3_1[[#This Row],[Offered Salary]]&gt;$O$28))</f>
        <v>0</v>
      </c>
      <c r="K7111" t="str">
        <f>IF(Table3_1[[#This Row],[Offered Salary]]&lt;$O$27,"Low",IF(Table3_1[[#This Row],[Offered Salary]]&gt;$O$28,"High",""))</f>
        <v/>
      </c>
      <c r="L7111" s="6">
        <f>((Table3_1[[#This Row],[Offered Salary]]-$O$25)/$O$26)</f>
        <v>-0.28091860328578494</v>
      </c>
    </row>
    <row r="7112" spans="1:12" x14ac:dyDescent="0.3">
      <c r="A7112">
        <v>61594</v>
      </c>
      <c r="B7112" s="2">
        <v>41851</v>
      </c>
      <c r="C7112" s="3">
        <v>0.66555555555555557</v>
      </c>
      <c r="D7112" t="s">
        <v>31</v>
      </c>
      <c r="E7112" t="s">
        <v>27</v>
      </c>
      <c r="F7112" t="s">
        <v>20</v>
      </c>
      <c r="G7112" t="s">
        <v>10</v>
      </c>
      <c r="H7112">
        <v>51729</v>
      </c>
      <c r="I7112">
        <f>IF(Table3_1[[#This Row],[Status]]="Hired",1,0)</f>
        <v>1</v>
      </c>
      <c r="J7112" t="b">
        <f>OR((Table3_1[[#This Row],[Offered Salary]]&lt;$O$27),(Table3_1[[#This Row],[Offered Salary]]&gt;$O$28))</f>
        <v>0</v>
      </c>
      <c r="K7112" t="str">
        <f>IF(Table3_1[[#This Row],[Offered Salary]]&lt;$O$27,"Low",IF(Table3_1[[#This Row],[Offered Salary]]&gt;$O$28,"High",""))</f>
        <v/>
      </c>
      <c r="L7112" s="6">
        <f>((Table3_1[[#This Row],[Offered Salary]]-$O$25)/$O$26)</f>
        <v>6.0462303059938077E-2</v>
      </c>
    </row>
    <row r="7113" spans="1:12" x14ac:dyDescent="0.3">
      <c r="A7113">
        <v>356992</v>
      </c>
      <c r="B7113" s="2">
        <v>41862</v>
      </c>
      <c r="C7113" s="3">
        <v>0.39315972222222223</v>
      </c>
      <c r="D7113" t="s">
        <v>31</v>
      </c>
      <c r="E7113" t="s">
        <v>27</v>
      </c>
      <c r="F7113" t="s">
        <v>20</v>
      </c>
      <c r="G7113" t="s">
        <v>10</v>
      </c>
      <c r="H7113">
        <v>59231</v>
      </c>
      <c r="I7113">
        <f>IF(Table3_1[[#This Row],[Status]]="Hired",1,0)</f>
        <v>1</v>
      </c>
      <c r="J7113" t="b">
        <f>OR((Table3_1[[#This Row],[Offered Salary]]&lt;$O$27),(Table3_1[[#This Row],[Offered Salary]]&gt;$O$28))</f>
        <v>0</v>
      </c>
      <c r="K7113" t="str">
        <f>IF(Table3_1[[#This Row],[Offered Salary]]&lt;$O$27,"Low",IF(Table3_1[[#This Row],[Offered Salary]]&gt;$O$28,"High",""))</f>
        <v/>
      </c>
      <c r="L7113" s="6">
        <f>((Table3_1[[#This Row],[Offered Salary]]-$O$25)/$O$26)</f>
        <v>0.32049271827017406</v>
      </c>
    </row>
    <row r="7114" spans="1:12" x14ac:dyDescent="0.3">
      <c r="A7114">
        <v>913059</v>
      </c>
      <c r="B7114" s="2">
        <v>41862</v>
      </c>
      <c r="C7114" s="3">
        <v>0.39530092592592592</v>
      </c>
      <c r="D7114" t="s">
        <v>31</v>
      </c>
      <c r="E7114" t="s">
        <v>29</v>
      </c>
      <c r="F7114" t="s">
        <v>20</v>
      </c>
      <c r="G7114" t="s">
        <v>10</v>
      </c>
      <c r="H7114">
        <v>99953</v>
      </c>
      <c r="I7114">
        <f>IF(Table3_1[[#This Row],[Status]]="Hired",1,0)</f>
        <v>1</v>
      </c>
      <c r="J7114" t="b">
        <f>OR((Table3_1[[#This Row],[Offered Salary]]&lt;$O$27),(Table3_1[[#This Row],[Offered Salary]]&gt;$O$28))</f>
        <v>0</v>
      </c>
      <c r="K7114" t="str">
        <f>IF(Table3_1[[#This Row],[Offered Salary]]&lt;$O$27,"Low",IF(Table3_1[[#This Row],[Offered Salary]]&gt;$O$28,"High",""))</f>
        <v/>
      </c>
      <c r="L7114" s="6">
        <f>((Table3_1[[#This Row],[Offered Salary]]-$O$25)/$O$26)</f>
        <v>1.7319774647632731</v>
      </c>
    </row>
    <row r="7115" spans="1:12" x14ac:dyDescent="0.3">
      <c r="A7115">
        <v>289672</v>
      </c>
      <c r="B7115" s="2">
        <v>41864</v>
      </c>
      <c r="C7115" s="3">
        <v>0.57778935185185187</v>
      </c>
      <c r="D7115" t="s">
        <v>31</v>
      </c>
      <c r="E7115" t="s">
        <v>27</v>
      </c>
      <c r="F7115" t="s">
        <v>20</v>
      </c>
      <c r="G7115" t="s">
        <v>10</v>
      </c>
      <c r="H7115">
        <v>15661</v>
      </c>
      <c r="I7115">
        <f>IF(Table3_1[[#This Row],[Status]]="Hired",1,0)</f>
        <v>1</v>
      </c>
      <c r="J7115" t="b">
        <f>OR((Table3_1[[#This Row],[Offered Salary]]&lt;$O$27),(Table3_1[[#This Row],[Offered Salary]]&gt;$O$28))</f>
        <v>0</v>
      </c>
      <c r="K7115" t="str">
        <f>IF(Table3_1[[#This Row],[Offered Salary]]&lt;$O$27,"Low",IF(Table3_1[[#This Row],[Offered Salary]]&gt;$O$28,"High",""))</f>
        <v/>
      </c>
      <c r="L7115" s="6">
        <f>((Table3_1[[#This Row],[Offered Salary]]-$O$25)/$O$26)</f>
        <v>-1.1897079203208658</v>
      </c>
    </row>
    <row r="7116" spans="1:12" x14ac:dyDescent="0.3">
      <c r="A7116">
        <v>437355</v>
      </c>
      <c r="B7116" s="2">
        <v>41878</v>
      </c>
      <c r="C7116" s="3">
        <v>0.95768518518518519</v>
      </c>
      <c r="D7116" t="s">
        <v>31</v>
      </c>
      <c r="E7116" t="s">
        <v>27</v>
      </c>
      <c r="F7116" t="s">
        <v>17</v>
      </c>
      <c r="G7116" t="s">
        <v>5</v>
      </c>
      <c r="H7116">
        <v>14669</v>
      </c>
      <c r="I7116">
        <f>IF(Table3_1[[#This Row],[Status]]="Hired",1,0)</f>
        <v>1</v>
      </c>
      <c r="J7116" t="b">
        <f>OR((Table3_1[[#This Row],[Offered Salary]]&lt;$O$27),(Table3_1[[#This Row],[Offered Salary]]&gt;$O$28))</f>
        <v>0</v>
      </c>
      <c r="K7116" t="str">
        <f>IF(Table3_1[[#This Row],[Offered Salary]]&lt;$O$27,"Low",IF(Table3_1[[#This Row],[Offered Salary]]&gt;$O$28,"High",""))</f>
        <v/>
      </c>
      <c r="L7116" s="6">
        <f>((Table3_1[[#This Row],[Offered Salary]]-$O$25)/$O$26)</f>
        <v>-1.2240921074561035</v>
      </c>
    </row>
    <row r="7117" spans="1:12" x14ac:dyDescent="0.3">
      <c r="A7117">
        <v>316743</v>
      </c>
      <c r="B7117" s="2">
        <v>41878</v>
      </c>
      <c r="C7117" s="3">
        <v>0.95863425925925927</v>
      </c>
      <c r="D7117" t="s">
        <v>31</v>
      </c>
      <c r="E7117" t="s">
        <v>27</v>
      </c>
      <c r="F7117" t="s">
        <v>17</v>
      </c>
      <c r="G7117" t="s">
        <v>5</v>
      </c>
      <c r="H7117">
        <v>29149</v>
      </c>
      <c r="I7117">
        <f>IF(Table3_1[[#This Row],[Status]]="Hired",1,0)</f>
        <v>1</v>
      </c>
      <c r="J7117" t="b">
        <f>OR((Table3_1[[#This Row],[Offered Salary]]&lt;$O$27),(Table3_1[[#This Row],[Offered Salary]]&gt;$O$28))</f>
        <v>0</v>
      </c>
      <c r="K7117" t="str">
        <f>IF(Table3_1[[#This Row],[Offered Salary]]&lt;$O$27,"Low",IF(Table3_1[[#This Row],[Offered Salary]]&gt;$O$28,"High",""))</f>
        <v/>
      </c>
      <c r="L7117" s="6">
        <f>((Table3_1[[#This Row],[Offered Salary]]-$O$25)/$O$26)</f>
        <v>-0.72219389201432582</v>
      </c>
    </row>
    <row r="7118" spans="1:12" x14ac:dyDescent="0.3">
      <c r="A7118">
        <v>269327</v>
      </c>
      <c r="B7118" s="2">
        <v>41871</v>
      </c>
      <c r="C7118" s="3">
        <v>0.39541666666666669</v>
      </c>
      <c r="D7118" t="s">
        <v>31</v>
      </c>
      <c r="E7118" t="s">
        <v>27</v>
      </c>
      <c r="F7118" t="s">
        <v>17</v>
      </c>
      <c r="G7118" t="s">
        <v>8</v>
      </c>
      <c r="H7118">
        <v>56200</v>
      </c>
      <c r="I7118">
        <f>IF(Table3_1[[#This Row],[Status]]="Hired",1,0)</f>
        <v>1</v>
      </c>
      <c r="J7118" t="b">
        <f>OR((Table3_1[[#This Row],[Offered Salary]]&lt;$O$27),(Table3_1[[#This Row],[Offered Salary]]&gt;$O$28))</f>
        <v>0</v>
      </c>
      <c r="K7118" t="str">
        <f>IF(Table3_1[[#This Row],[Offered Salary]]&lt;$O$27,"Low",IF(Table3_1[[#This Row],[Offered Salary]]&gt;$O$28,"High",""))</f>
        <v/>
      </c>
      <c r="L7118" s="6">
        <f>((Table3_1[[#This Row],[Offered Salary]]-$O$25)/$O$26)</f>
        <v>0.21543377552127707</v>
      </c>
    </row>
    <row r="7119" spans="1:12" x14ac:dyDescent="0.3">
      <c r="A7119">
        <v>583396</v>
      </c>
      <c r="B7119" s="2">
        <v>41863</v>
      </c>
      <c r="C7119" s="3">
        <v>0.60055555555555551</v>
      </c>
      <c r="D7119" t="s">
        <v>31</v>
      </c>
      <c r="E7119" t="s">
        <v>29</v>
      </c>
      <c r="F7119" t="s">
        <v>17</v>
      </c>
      <c r="G7119" t="s">
        <v>4</v>
      </c>
      <c r="H7119">
        <v>23781</v>
      </c>
      <c r="I7119">
        <f>IF(Table3_1[[#This Row],[Status]]="Hired",1,0)</f>
        <v>1</v>
      </c>
      <c r="J7119" t="b">
        <f>OR((Table3_1[[#This Row],[Offered Salary]]&lt;$O$27),(Table3_1[[#This Row],[Offered Salary]]&gt;$O$28))</f>
        <v>0</v>
      </c>
      <c r="K7119" t="str">
        <f>IF(Table3_1[[#This Row],[Offered Salary]]&lt;$O$27,"Low",IF(Table3_1[[#This Row],[Offered Salary]]&gt;$O$28,"High",""))</f>
        <v/>
      </c>
      <c r="L7119" s="6">
        <f>((Table3_1[[#This Row],[Offered Salary]]-$O$25)/$O$26)</f>
        <v>-0.90825671110904016</v>
      </c>
    </row>
    <row r="7120" spans="1:12" x14ac:dyDescent="0.3">
      <c r="A7120">
        <v>669319</v>
      </c>
      <c r="B7120" s="2">
        <v>41865</v>
      </c>
      <c r="C7120" s="3">
        <v>0.70086805555555554</v>
      </c>
      <c r="D7120" t="s">
        <v>31</v>
      </c>
      <c r="E7120" t="s">
        <v>29</v>
      </c>
      <c r="F7120" t="s">
        <v>17</v>
      </c>
      <c r="G7120" t="s">
        <v>4</v>
      </c>
      <c r="H7120">
        <v>26240</v>
      </c>
      <c r="I7120">
        <f>IF(Table3_1[[#This Row],[Status]]="Hired",1,0)</f>
        <v>1</v>
      </c>
      <c r="J7120" t="b">
        <f>OR((Table3_1[[#This Row],[Offered Salary]]&lt;$O$27),(Table3_1[[#This Row],[Offered Salary]]&gt;$O$28))</f>
        <v>0</v>
      </c>
      <c r="K7120" t="str">
        <f>IF(Table3_1[[#This Row],[Offered Salary]]&lt;$O$27,"Low",IF(Table3_1[[#This Row],[Offered Salary]]&gt;$O$28,"High",""))</f>
        <v/>
      </c>
      <c r="L7120" s="6">
        <f>((Table3_1[[#This Row],[Offered Salary]]-$O$25)/$O$26)</f>
        <v>-0.82302413432925203</v>
      </c>
    </row>
    <row r="7121" spans="1:12" x14ac:dyDescent="0.3">
      <c r="A7121">
        <v>220423</v>
      </c>
      <c r="B7121" s="2">
        <v>41865</v>
      </c>
      <c r="C7121" s="3">
        <v>0.70218749999999996</v>
      </c>
      <c r="D7121" t="s">
        <v>30</v>
      </c>
      <c r="E7121" t="s">
        <v>27</v>
      </c>
      <c r="F7121" t="s">
        <v>17</v>
      </c>
      <c r="G7121" t="s">
        <v>4</v>
      </c>
      <c r="H7121">
        <v>53455</v>
      </c>
      <c r="I7121">
        <f>IF(Table3_1[[#This Row],[Status]]="Hired",1,0)</f>
        <v>0</v>
      </c>
      <c r="J7121" t="b">
        <f>OR((Table3_1[[#This Row],[Offered Salary]]&lt;$O$27),(Table3_1[[#This Row],[Offered Salary]]&gt;$O$28))</f>
        <v>0</v>
      </c>
      <c r="K7121" t="str">
        <f>IF(Table3_1[[#This Row],[Offered Salary]]&lt;$O$27,"Low",IF(Table3_1[[#This Row],[Offered Salary]]&gt;$O$28,"High",""))</f>
        <v/>
      </c>
      <c r="L7121" s="6">
        <f>((Table3_1[[#This Row],[Offered Salary]]-$O$25)/$O$26)</f>
        <v>0.12028801575693451</v>
      </c>
    </row>
    <row r="7122" spans="1:12" x14ac:dyDescent="0.3">
      <c r="A7122">
        <v>318665</v>
      </c>
      <c r="B7122" s="2">
        <v>41866</v>
      </c>
      <c r="C7122" s="3">
        <v>0.74894675925925924</v>
      </c>
      <c r="D7122" t="s">
        <v>31</v>
      </c>
      <c r="E7122" t="s">
        <v>27</v>
      </c>
      <c r="F7122" t="s">
        <v>17</v>
      </c>
      <c r="G7122" t="s">
        <v>4</v>
      </c>
      <c r="H7122">
        <v>75163</v>
      </c>
      <c r="I7122">
        <f>IF(Table3_1[[#This Row],[Status]]="Hired",1,0)</f>
        <v>1</v>
      </c>
      <c r="J7122" t="b">
        <f>OR((Table3_1[[#This Row],[Offered Salary]]&lt;$O$27),(Table3_1[[#This Row],[Offered Salary]]&gt;$O$28))</f>
        <v>0</v>
      </c>
      <c r="K7122" t="str">
        <f>IF(Table3_1[[#This Row],[Offered Salary]]&lt;$O$27,"Low",IF(Table3_1[[#This Row],[Offered Salary]]&gt;$O$28,"High",""))</f>
        <v/>
      </c>
      <c r="L7122" s="6">
        <f>((Table3_1[[#This Row],[Offered Salary]]-$O$25)/$O$26)</f>
        <v>0.87271940117199753</v>
      </c>
    </row>
    <row r="7123" spans="1:12" x14ac:dyDescent="0.3">
      <c r="A7123">
        <v>704861</v>
      </c>
      <c r="B7123" s="2">
        <v>41860</v>
      </c>
      <c r="C7123" s="3">
        <v>0.31555555555555553</v>
      </c>
      <c r="D7123" t="s">
        <v>31</v>
      </c>
      <c r="E7123" t="s">
        <v>29</v>
      </c>
      <c r="F7123" t="s">
        <v>17</v>
      </c>
      <c r="G7123" t="s">
        <v>6</v>
      </c>
      <c r="H7123">
        <v>1531</v>
      </c>
      <c r="I7123">
        <f>IF(Table3_1[[#This Row],[Status]]="Hired",1,0)</f>
        <v>1</v>
      </c>
      <c r="J7123" t="b">
        <f>OR((Table3_1[[#This Row],[Offered Salary]]&lt;$O$27),(Table3_1[[#This Row],[Offered Salary]]&gt;$O$28))</f>
        <v>1</v>
      </c>
      <c r="K7123" t="str">
        <f>IF(Table3_1[[#This Row],[Offered Salary]]&lt;$O$27,"Low",IF(Table3_1[[#This Row],[Offered Salary]]&gt;$O$28,"High",""))</f>
        <v>Low</v>
      </c>
      <c r="L7123" s="6">
        <f>((Table3_1[[#This Row],[Offered Salary]]-$O$25)/$O$26)</f>
        <v>-1.6794746181242028</v>
      </c>
    </row>
    <row r="7124" spans="1:12" x14ac:dyDescent="0.3">
      <c r="A7124">
        <v>320228</v>
      </c>
      <c r="B7124" s="2">
        <v>41864</v>
      </c>
      <c r="C7124" s="3">
        <v>0.51875000000000004</v>
      </c>
      <c r="D7124" t="s">
        <v>31</v>
      </c>
      <c r="E7124" t="s">
        <v>28</v>
      </c>
      <c r="F7124" t="s">
        <v>17</v>
      </c>
      <c r="G7124" t="s">
        <v>6</v>
      </c>
      <c r="H7124">
        <v>79469</v>
      </c>
      <c r="I7124">
        <f>IF(Table3_1[[#This Row],[Status]]="Hired",1,0)</f>
        <v>1</v>
      </c>
      <c r="J7124" t="b">
        <f>OR((Table3_1[[#This Row],[Offered Salary]]&lt;$O$27),(Table3_1[[#This Row],[Offered Salary]]&gt;$O$28))</f>
        <v>0</v>
      </c>
      <c r="K7124" t="str">
        <f>IF(Table3_1[[#This Row],[Offered Salary]]&lt;$O$27,"Low",IF(Table3_1[[#This Row],[Offered Salary]]&gt;$O$28,"High",""))</f>
        <v/>
      </c>
      <c r="L7124" s="6">
        <f>((Table3_1[[#This Row],[Offered Salary]]-$O$25)/$O$26)</f>
        <v>1.0219717296037858</v>
      </c>
    </row>
    <row r="7125" spans="1:12" x14ac:dyDescent="0.3">
      <c r="A7125">
        <v>624192</v>
      </c>
      <c r="B7125" s="2">
        <v>41878</v>
      </c>
      <c r="C7125" s="3">
        <v>0.64370370370370367</v>
      </c>
      <c r="D7125" t="s">
        <v>31</v>
      </c>
      <c r="E7125" t="s">
        <v>27</v>
      </c>
      <c r="F7125" t="s">
        <v>17</v>
      </c>
      <c r="G7125" t="s">
        <v>5</v>
      </c>
      <c r="H7125">
        <v>35057</v>
      </c>
      <c r="I7125">
        <f>IF(Table3_1[[#This Row],[Status]]="Hired",1,0)</f>
        <v>1</v>
      </c>
      <c r="J7125" t="b">
        <f>OR((Table3_1[[#This Row],[Offered Salary]]&lt;$O$27),(Table3_1[[#This Row],[Offered Salary]]&gt;$O$28))</f>
        <v>0</v>
      </c>
      <c r="K7125" t="str">
        <f>IF(Table3_1[[#This Row],[Offered Salary]]&lt;$O$27,"Low",IF(Table3_1[[#This Row],[Offered Salary]]&gt;$O$28,"High",""))</f>
        <v/>
      </c>
      <c r="L7125" s="6">
        <f>((Table3_1[[#This Row],[Offered Salary]]-$O$25)/$O$26)</f>
        <v>-0.51741387427744578</v>
      </c>
    </row>
    <row r="7126" spans="1:12" x14ac:dyDescent="0.3">
      <c r="A7126">
        <v>532022</v>
      </c>
      <c r="B7126" s="2">
        <v>41878</v>
      </c>
      <c r="C7126" s="3">
        <v>0.64401620370370372</v>
      </c>
      <c r="D7126" t="s">
        <v>31</v>
      </c>
      <c r="E7126" t="s">
        <v>29</v>
      </c>
      <c r="F7126" t="s">
        <v>17</v>
      </c>
      <c r="G7126" t="s">
        <v>5</v>
      </c>
      <c r="H7126">
        <v>13471</v>
      </c>
      <c r="I7126">
        <f>IF(Table3_1[[#This Row],[Status]]="Hired",1,0)</f>
        <v>1</v>
      </c>
      <c r="J7126" t="b">
        <f>OR((Table3_1[[#This Row],[Offered Salary]]&lt;$O$27),(Table3_1[[#This Row],[Offered Salary]]&gt;$O$28))</f>
        <v>0</v>
      </c>
      <c r="K7126" t="str">
        <f>IF(Table3_1[[#This Row],[Offered Salary]]&lt;$O$27,"Low",IF(Table3_1[[#This Row],[Offered Salary]]&gt;$O$28,"High",""))</f>
        <v/>
      </c>
      <c r="L7126" s="6">
        <f>((Table3_1[[#This Row],[Offered Salary]]-$O$25)/$O$26)</f>
        <v>-1.265616559258538</v>
      </c>
    </row>
    <row r="7127" spans="1:12" x14ac:dyDescent="0.3">
      <c r="A7127">
        <v>581911</v>
      </c>
      <c r="B7127" s="2">
        <v>41879</v>
      </c>
      <c r="C7127" s="3">
        <v>0.93965277777777778</v>
      </c>
      <c r="D7127" t="s">
        <v>31</v>
      </c>
      <c r="E7127" t="s">
        <v>27</v>
      </c>
      <c r="F7127" t="s">
        <v>17</v>
      </c>
      <c r="G7127" t="s">
        <v>5</v>
      </c>
      <c r="H7127">
        <v>91047</v>
      </c>
      <c r="I7127">
        <f>IF(Table3_1[[#This Row],[Status]]="Hired",1,0)</f>
        <v>1</v>
      </c>
      <c r="J7127" t="b">
        <f>OR((Table3_1[[#This Row],[Offered Salary]]&lt;$O$27),(Table3_1[[#This Row],[Offered Salary]]&gt;$O$28))</f>
        <v>0</v>
      </c>
      <c r="K7127" t="str">
        <f>IF(Table3_1[[#This Row],[Offered Salary]]&lt;$O$27,"Low",IF(Table3_1[[#This Row],[Offered Salary]]&gt;$O$28,"High",""))</f>
        <v/>
      </c>
      <c r="L7127" s="6">
        <f>((Table3_1[[#This Row],[Offered Salary]]-$O$25)/$O$26)</f>
        <v>1.4232823330834061</v>
      </c>
    </row>
    <row r="7128" spans="1:12" x14ac:dyDescent="0.3">
      <c r="A7128">
        <v>531613</v>
      </c>
      <c r="B7128" s="2">
        <v>41879</v>
      </c>
      <c r="C7128" s="3">
        <v>0.94003472222222217</v>
      </c>
      <c r="D7128" t="s">
        <v>31</v>
      </c>
      <c r="E7128" t="s">
        <v>28</v>
      </c>
      <c r="F7128" t="s">
        <v>17</v>
      </c>
      <c r="G7128" t="s">
        <v>5</v>
      </c>
      <c r="H7128">
        <v>89960</v>
      </c>
      <c r="I7128">
        <f>IF(Table3_1[[#This Row],[Status]]="Hired",1,0)</f>
        <v>1</v>
      </c>
      <c r="J7128" t="b">
        <f>OR((Table3_1[[#This Row],[Offered Salary]]&lt;$O$27),(Table3_1[[#This Row],[Offered Salary]]&gt;$O$28))</f>
        <v>0</v>
      </c>
      <c r="K7128" t="str">
        <f>IF(Table3_1[[#This Row],[Offered Salary]]&lt;$O$27,"Low",IF(Table3_1[[#This Row],[Offered Salary]]&gt;$O$28,"High",""))</f>
        <v/>
      </c>
      <c r="L7128" s="6">
        <f>((Table3_1[[#This Row],[Offered Salary]]-$O$25)/$O$26)</f>
        <v>1.3856053054463058</v>
      </c>
    </row>
    <row r="7129" spans="1:12" x14ac:dyDescent="0.3">
      <c r="A7129">
        <v>95056</v>
      </c>
      <c r="B7129" s="2">
        <v>41869</v>
      </c>
      <c r="C7129" s="3">
        <v>0.40437499999999998</v>
      </c>
      <c r="D7129" t="s">
        <v>30</v>
      </c>
      <c r="E7129" t="s">
        <v>27</v>
      </c>
      <c r="F7129" t="s">
        <v>15</v>
      </c>
      <c r="G7129" t="s">
        <v>10</v>
      </c>
      <c r="H7129">
        <v>48369</v>
      </c>
      <c r="I7129">
        <f>IF(Table3_1[[#This Row],[Status]]="Hired",1,0)</f>
        <v>0</v>
      </c>
      <c r="J7129" t="b">
        <f>OR((Table3_1[[#This Row],[Offered Salary]]&lt;$O$27),(Table3_1[[#This Row],[Offered Salary]]&gt;$O$28))</f>
        <v>0</v>
      </c>
      <c r="K7129" t="str">
        <f>IF(Table3_1[[#This Row],[Offered Salary]]&lt;$O$27,"Low",IF(Table3_1[[#This Row],[Offered Salary]]&gt;$O$28,"High",""))</f>
        <v/>
      </c>
      <c r="L7129" s="6">
        <f>((Table3_1[[#This Row],[Offered Salary]]-$O$25)/$O$26)</f>
        <v>-5.6000266269093227E-2</v>
      </c>
    </row>
    <row r="7130" spans="1:12" x14ac:dyDescent="0.3">
      <c r="A7130">
        <v>399319</v>
      </c>
      <c r="B7130" s="2">
        <v>41869</v>
      </c>
      <c r="C7130" s="3">
        <v>0.40635416666666668</v>
      </c>
      <c r="D7130" t="s">
        <v>30</v>
      </c>
      <c r="E7130" t="s">
        <v>29</v>
      </c>
      <c r="F7130" t="s">
        <v>15</v>
      </c>
      <c r="G7130" t="s">
        <v>10</v>
      </c>
      <c r="H7130">
        <v>98469</v>
      </c>
      <c r="I7130">
        <f>IF(Table3_1[[#This Row],[Status]]="Hired",1,0)</f>
        <v>0</v>
      </c>
      <c r="J7130" t="b">
        <f>OR((Table3_1[[#This Row],[Offered Salary]]&lt;$O$27),(Table3_1[[#This Row],[Offered Salary]]&gt;$O$28))</f>
        <v>0</v>
      </c>
      <c r="K7130" t="str">
        <f>IF(Table3_1[[#This Row],[Offered Salary]]&lt;$O$27,"Low",IF(Table3_1[[#This Row],[Offered Salary]]&gt;$O$28,"High",""))</f>
        <v/>
      </c>
      <c r="L7130" s="6">
        <f>((Table3_1[[#This Row],[Offered Salary]]-$O$25)/$O$26)</f>
        <v>1.6805398299762844</v>
      </c>
    </row>
    <row r="7131" spans="1:12" x14ac:dyDescent="0.3">
      <c r="A7131">
        <v>146879</v>
      </c>
      <c r="B7131" s="2">
        <v>41869</v>
      </c>
      <c r="C7131" s="3">
        <v>0.40663194444444445</v>
      </c>
      <c r="D7131" t="s">
        <v>31</v>
      </c>
      <c r="E7131" t="s">
        <v>27</v>
      </c>
      <c r="F7131" t="s">
        <v>15</v>
      </c>
      <c r="G7131" t="s">
        <v>10</v>
      </c>
      <c r="H7131">
        <v>92058</v>
      </c>
      <c r="I7131">
        <f>IF(Table3_1[[#This Row],[Status]]="Hired",1,0)</f>
        <v>1</v>
      </c>
      <c r="J7131" t="b">
        <f>OR((Table3_1[[#This Row],[Offered Salary]]&lt;$O$27),(Table3_1[[#This Row],[Offered Salary]]&gt;$O$28))</f>
        <v>0</v>
      </c>
      <c r="K7131" t="str">
        <f>IF(Table3_1[[#This Row],[Offered Salary]]&lt;$O$27,"Low",IF(Table3_1[[#This Row],[Offered Salary]]&gt;$O$28,"High",""))</f>
        <v/>
      </c>
      <c r="L7131" s="6">
        <f>((Table3_1[[#This Row],[Offered Salary]]-$O$25)/$O$26)</f>
        <v>1.4583250883190164</v>
      </c>
    </row>
    <row r="7132" spans="1:12" x14ac:dyDescent="0.3">
      <c r="A7132">
        <v>266563</v>
      </c>
      <c r="B7132" s="2">
        <v>41872</v>
      </c>
      <c r="C7132" s="3">
        <v>0.44175925925925924</v>
      </c>
      <c r="D7132" t="s">
        <v>31</v>
      </c>
      <c r="E7132" t="s">
        <v>27</v>
      </c>
      <c r="F7132" t="s">
        <v>20</v>
      </c>
      <c r="G7132" t="s">
        <v>10</v>
      </c>
      <c r="H7132">
        <v>7344</v>
      </c>
      <c r="I7132">
        <f>IF(Table3_1[[#This Row],[Status]]="Hired",1,0)</f>
        <v>1</v>
      </c>
      <c r="J7132" t="b">
        <f>OR((Table3_1[[#This Row],[Offered Salary]]&lt;$O$27),(Table3_1[[#This Row],[Offered Salary]]&gt;$O$28))</f>
        <v>1</v>
      </c>
      <c r="K7132" t="str">
        <f>IF(Table3_1[[#This Row],[Offered Salary]]&lt;$O$27,"Low",IF(Table3_1[[#This Row],[Offered Salary]]&gt;$O$28,"High",""))</f>
        <v>Low</v>
      </c>
      <c r="L7132" s="6">
        <f>((Table3_1[[#This Row],[Offered Salary]]-$O$25)/$O$26)</f>
        <v>-1.4779874408891853</v>
      </c>
    </row>
    <row r="7133" spans="1:12" x14ac:dyDescent="0.3">
      <c r="A7133">
        <v>110172</v>
      </c>
      <c r="B7133" s="2">
        <v>41873</v>
      </c>
      <c r="C7133" s="3">
        <v>5.2569444444444446E-2</v>
      </c>
      <c r="D7133" t="s">
        <v>31</v>
      </c>
      <c r="E7133" t="s">
        <v>29</v>
      </c>
      <c r="F7133" t="s">
        <v>20</v>
      </c>
      <c r="G7133" t="s">
        <v>2</v>
      </c>
      <c r="H7133">
        <v>75537</v>
      </c>
      <c r="I7133">
        <f>IF(Table3_1[[#This Row],[Status]]="Hired",1,0)</f>
        <v>1</v>
      </c>
      <c r="J7133" t="b">
        <f>OR((Table3_1[[#This Row],[Offered Salary]]&lt;$O$27),(Table3_1[[#This Row],[Offered Salary]]&gt;$O$28))</f>
        <v>0</v>
      </c>
      <c r="K7133" t="str">
        <f>IF(Table3_1[[#This Row],[Offered Salary]]&lt;$O$27,"Low",IF(Table3_1[[#This Row],[Offered Salary]]&gt;$O$28,"High",""))</f>
        <v/>
      </c>
      <c r="L7133" s="6">
        <f>((Table3_1[[#This Row],[Offered Salary]]-$O$25)/$O$26)</f>
        <v>0.88568279430564567</v>
      </c>
    </row>
    <row r="7134" spans="1:12" x14ac:dyDescent="0.3">
      <c r="A7134">
        <v>100015</v>
      </c>
      <c r="B7134" s="2">
        <v>41873</v>
      </c>
      <c r="C7134" s="3">
        <v>5.6134259259259259E-2</v>
      </c>
      <c r="D7134" t="s">
        <v>31</v>
      </c>
      <c r="E7134" t="s">
        <v>27</v>
      </c>
      <c r="F7134" t="s">
        <v>20</v>
      </c>
      <c r="G7134" t="s">
        <v>2</v>
      </c>
      <c r="H7134">
        <v>44764</v>
      </c>
      <c r="I7134">
        <f>IF(Table3_1[[#This Row],[Status]]="Hired",1,0)</f>
        <v>1</v>
      </c>
      <c r="J7134" t="b">
        <f>OR((Table3_1[[#This Row],[Offered Salary]]&lt;$O$27),(Table3_1[[#This Row],[Offered Salary]]&gt;$O$28))</f>
        <v>0</v>
      </c>
      <c r="K7134" t="str">
        <f>IF(Table3_1[[#This Row],[Offered Salary]]&lt;$O$27,"Low",IF(Table3_1[[#This Row],[Offered Salary]]&gt;$O$28,"High",""))</f>
        <v/>
      </c>
      <c r="L7134" s="6">
        <f>((Table3_1[[#This Row],[Offered Salary]]-$O$25)/$O$26)</f>
        <v>-0.18095489794503306</v>
      </c>
    </row>
    <row r="7135" spans="1:12" x14ac:dyDescent="0.3">
      <c r="A7135">
        <v>752676</v>
      </c>
      <c r="B7135" s="2">
        <v>41873</v>
      </c>
      <c r="C7135" s="3">
        <v>5.7210648148148149E-2</v>
      </c>
      <c r="D7135" t="s">
        <v>31</v>
      </c>
      <c r="E7135" t="s">
        <v>27</v>
      </c>
      <c r="F7135" t="s">
        <v>20</v>
      </c>
      <c r="G7135" t="s">
        <v>2</v>
      </c>
      <c r="H7135">
        <v>29837</v>
      </c>
      <c r="I7135">
        <f>IF(Table3_1[[#This Row],[Status]]="Hired",1,0)</f>
        <v>1</v>
      </c>
      <c r="J7135" t="b">
        <f>OR((Table3_1[[#This Row],[Offered Salary]]&lt;$O$27),(Table3_1[[#This Row],[Offered Salary]]&gt;$O$28))</f>
        <v>0</v>
      </c>
      <c r="K7135" t="str">
        <f>IF(Table3_1[[#This Row],[Offered Salary]]&lt;$O$27,"Low",IF(Table3_1[[#This Row],[Offered Salary]]&gt;$O$28,"High",""))</f>
        <v/>
      </c>
      <c r="L7135" s="6">
        <f>((Table3_1[[#This Row],[Offered Salary]]-$O$25)/$O$26)</f>
        <v>-0.69834679448504799</v>
      </c>
    </row>
    <row r="7136" spans="1:12" x14ac:dyDescent="0.3">
      <c r="A7136">
        <v>490577</v>
      </c>
      <c r="B7136" s="2">
        <v>41877</v>
      </c>
      <c r="C7136" s="3">
        <v>0.78302083333333339</v>
      </c>
      <c r="D7136" t="s">
        <v>31</v>
      </c>
      <c r="E7136" t="s">
        <v>27</v>
      </c>
      <c r="F7136" t="s">
        <v>20</v>
      </c>
      <c r="G7136" t="s">
        <v>6</v>
      </c>
      <c r="H7136">
        <v>1304</v>
      </c>
      <c r="I7136">
        <f>IF(Table3_1[[#This Row],[Status]]="Hired",1,0)</f>
        <v>1</v>
      </c>
      <c r="J7136" t="b">
        <f>OR((Table3_1[[#This Row],[Offered Salary]]&lt;$O$27),(Table3_1[[#This Row],[Offered Salary]]&gt;$O$28))</f>
        <v>1</v>
      </c>
      <c r="K7136" t="str">
        <f>IF(Table3_1[[#This Row],[Offered Salary]]&lt;$O$27,"Low",IF(Table3_1[[#This Row],[Offered Salary]]&gt;$O$28,"High",""))</f>
        <v>Low</v>
      </c>
      <c r="L7136" s="6">
        <f>((Table3_1[[#This Row],[Offered Salary]]-$O$25)/$O$26)</f>
        <v>-1.6873427738497058</v>
      </c>
    </row>
    <row r="7137" spans="1:12" x14ac:dyDescent="0.3">
      <c r="A7137">
        <v>458967</v>
      </c>
      <c r="B7137" s="2">
        <v>41874</v>
      </c>
      <c r="C7137" s="3">
        <v>0.38171296296296298</v>
      </c>
      <c r="D7137" t="s">
        <v>31</v>
      </c>
      <c r="E7137" t="s">
        <v>27</v>
      </c>
      <c r="F7137" t="s">
        <v>15</v>
      </c>
      <c r="G7137" t="s">
        <v>2</v>
      </c>
      <c r="H7137">
        <v>44749</v>
      </c>
      <c r="I7137">
        <f>IF(Table3_1[[#This Row],[Status]]="Hired",1,0)</f>
        <v>1</v>
      </c>
      <c r="J7137" t="b">
        <f>OR((Table3_1[[#This Row],[Offered Salary]]&lt;$O$27),(Table3_1[[#This Row],[Offered Salary]]&gt;$O$28))</f>
        <v>0</v>
      </c>
      <c r="K7137" t="str">
        <f>IF(Table3_1[[#This Row],[Offered Salary]]&lt;$O$27,"Low",IF(Table3_1[[#This Row],[Offered Salary]]&gt;$O$28,"High",""))</f>
        <v/>
      </c>
      <c r="L7137" s="6">
        <f>((Table3_1[[#This Row],[Offered Salary]]-$O$25)/$O$26)</f>
        <v>-0.18147482012953767</v>
      </c>
    </row>
    <row r="7138" spans="1:12" x14ac:dyDescent="0.3">
      <c r="A7138">
        <v>946027</v>
      </c>
      <c r="B7138" s="2">
        <v>41880</v>
      </c>
      <c r="C7138" s="3">
        <v>0.40722222222222221</v>
      </c>
      <c r="D7138" t="s">
        <v>31</v>
      </c>
      <c r="E7138" t="s">
        <v>27</v>
      </c>
      <c r="F7138" t="s">
        <v>15</v>
      </c>
      <c r="G7138" t="s">
        <v>2</v>
      </c>
      <c r="H7138">
        <v>20875</v>
      </c>
      <c r="I7138">
        <f>IF(Table3_1[[#This Row],[Status]]="Hired",1,0)</f>
        <v>1</v>
      </c>
      <c r="J7138" t="b">
        <f>OR((Table3_1[[#This Row],[Offered Salary]]&lt;$O$27),(Table3_1[[#This Row],[Offered Salary]]&gt;$O$28))</f>
        <v>0</v>
      </c>
      <c r="K7138" t="str">
        <f>IF(Table3_1[[#This Row],[Offered Salary]]&lt;$O$27,"Low",IF(Table3_1[[#This Row],[Offered Salary]]&gt;$O$28,"High",""))</f>
        <v/>
      </c>
      <c r="L7138" s="6">
        <f>((Table3_1[[#This Row],[Offered Salary]]-$O$25)/$O$26)</f>
        <v>-1.0089829689870655</v>
      </c>
    </row>
    <row r="7139" spans="1:12" x14ac:dyDescent="0.3">
      <c r="A7139">
        <v>768917</v>
      </c>
      <c r="B7139" s="2">
        <v>41880</v>
      </c>
      <c r="C7139" s="3">
        <v>0.40884259259259259</v>
      </c>
      <c r="D7139" t="s">
        <v>31</v>
      </c>
      <c r="E7139" t="s">
        <v>29</v>
      </c>
      <c r="F7139" t="s">
        <v>15</v>
      </c>
      <c r="G7139" t="s">
        <v>2</v>
      </c>
      <c r="H7139">
        <v>56000</v>
      </c>
      <c r="I7139">
        <f>IF(Table3_1[[#This Row],[Status]]="Hired",1,0)</f>
        <v>1</v>
      </c>
      <c r="J7139" t="b">
        <f>OR((Table3_1[[#This Row],[Offered Salary]]&lt;$O$27),(Table3_1[[#This Row],[Offered Salary]]&gt;$O$28))</f>
        <v>0</v>
      </c>
      <c r="K7139" t="str">
        <f>IF(Table3_1[[#This Row],[Offered Salary]]&lt;$O$27,"Low",IF(Table3_1[[#This Row],[Offered Salary]]&gt;$O$28,"High",""))</f>
        <v/>
      </c>
      <c r="L7139" s="6">
        <f>((Table3_1[[#This Row],[Offered Salary]]-$O$25)/$O$26)</f>
        <v>0.20850147972788233</v>
      </c>
    </row>
    <row r="7140" spans="1:12" x14ac:dyDescent="0.3">
      <c r="A7140">
        <v>533086</v>
      </c>
      <c r="B7140" s="2">
        <v>41880</v>
      </c>
      <c r="C7140" s="3">
        <v>0.48561342592592593</v>
      </c>
      <c r="D7140" t="s">
        <v>31</v>
      </c>
      <c r="E7140" t="s">
        <v>27</v>
      </c>
      <c r="F7140" t="s">
        <v>15</v>
      </c>
      <c r="G7140" t="s">
        <v>2</v>
      </c>
      <c r="H7140">
        <v>3647</v>
      </c>
      <c r="I7140">
        <f>IF(Table3_1[[#This Row],[Status]]="Hired",1,0)</f>
        <v>1</v>
      </c>
      <c r="J7140" t="b">
        <f>OR((Table3_1[[#This Row],[Offered Salary]]&lt;$O$27),(Table3_1[[#This Row],[Offered Salary]]&gt;$O$28))</f>
        <v>1</v>
      </c>
      <c r="K7140" t="str">
        <f>IF(Table3_1[[#This Row],[Offered Salary]]&lt;$O$27,"Low",IF(Table3_1[[#This Row],[Offered Salary]]&gt;$O$28,"High",""))</f>
        <v>Low</v>
      </c>
      <c r="L7140" s="6">
        <f>((Table3_1[[#This Row],[Offered Salary]]-$O$25)/$O$26)</f>
        <v>-1.6061309286300867</v>
      </c>
    </row>
    <row r="7141" spans="1:12" x14ac:dyDescent="0.3">
      <c r="A7141">
        <v>613851</v>
      </c>
      <c r="B7141" s="2">
        <v>41880</v>
      </c>
      <c r="C7141" s="3">
        <v>0.48726851851851855</v>
      </c>
      <c r="D7141" t="s">
        <v>31</v>
      </c>
      <c r="E7141" t="s">
        <v>27</v>
      </c>
      <c r="F7141" t="s">
        <v>15</v>
      </c>
      <c r="G7141" t="s">
        <v>2</v>
      </c>
      <c r="H7141">
        <v>14304</v>
      </c>
      <c r="I7141">
        <f>IF(Table3_1[[#This Row],[Status]]="Hired",1,0)</f>
        <v>1</v>
      </c>
      <c r="J7141" t="b">
        <f>OR((Table3_1[[#This Row],[Offered Salary]]&lt;$O$27),(Table3_1[[#This Row],[Offered Salary]]&gt;$O$28))</f>
        <v>0</v>
      </c>
      <c r="K7141" t="str">
        <f>IF(Table3_1[[#This Row],[Offered Salary]]&lt;$O$27,"Low",IF(Table3_1[[#This Row],[Offered Salary]]&gt;$O$28,"High",""))</f>
        <v/>
      </c>
      <c r="L7141" s="6">
        <f>((Table3_1[[#This Row],[Offered Salary]]-$O$25)/$O$26)</f>
        <v>-1.2367435472790489</v>
      </c>
    </row>
    <row r="7142" spans="1:12" x14ac:dyDescent="0.3">
      <c r="A7142">
        <v>677458</v>
      </c>
      <c r="B7142" s="2">
        <v>41875</v>
      </c>
      <c r="C7142" s="3">
        <v>0.64533564814814814</v>
      </c>
      <c r="D7142" t="s">
        <v>31</v>
      </c>
      <c r="E7142" t="s">
        <v>29</v>
      </c>
      <c r="F7142" t="s">
        <v>12</v>
      </c>
      <c r="G7142" t="s">
        <v>2</v>
      </c>
      <c r="H7142">
        <v>24645</v>
      </c>
      <c r="I7142">
        <f>IF(Table3_1[[#This Row],[Status]]="Hired",1,0)</f>
        <v>1</v>
      </c>
      <c r="J7142" t="b">
        <f>OR((Table3_1[[#This Row],[Offered Salary]]&lt;$O$27),(Table3_1[[#This Row],[Offered Salary]]&gt;$O$28))</f>
        <v>0</v>
      </c>
      <c r="K7142" t="str">
        <f>IF(Table3_1[[#This Row],[Offered Salary]]&lt;$O$27,"Low",IF(Table3_1[[#This Row],[Offered Salary]]&gt;$O$28,"High",""))</f>
        <v/>
      </c>
      <c r="L7142" s="6">
        <f>((Table3_1[[#This Row],[Offered Salary]]-$O$25)/$O$26)</f>
        <v>-0.87830919328157497</v>
      </c>
    </row>
    <row r="7143" spans="1:12" x14ac:dyDescent="0.3">
      <c r="A7143">
        <v>344074</v>
      </c>
      <c r="B7143" s="2">
        <v>41877</v>
      </c>
      <c r="C7143" s="3">
        <v>0.43543981481481481</v>
      </c>
      <c r="D7143" t="s">
        <v>31</v>
      </c>
      <c r="E7143" t="s">
        <v>27</v>
      </c>
      <c r="F7143" t="s">
        <v>12</v>
      </c>
      <c r="G7143" t="s">
        <v>6</v>
      </c>
      <c r="H7143">
        <v>67373</v>
      </c>
      <c r="I7143">
        <f>IF(Table3_1[[#This Row],[Status]]="Hired",1,0)</f>
        <v>1</v>
      </c>
      <c r="J7143" t="b">
        <f>OR((Table3_1[[#This Row],[Offered Salary]]&lt;$O$27),(Table3_1[[#This Row],[Offered Salary]]&gt;$O$28))</f>
        <v>0</v>
      </c>
      <c r="K7143" t="str">
        <f>IF(Table3_1[[#This Row],[Offered Salary]]&lt;$O$27,"Low",IF(Table3_1[[#This Row],[Offered Salary]]&gt;$O$28,"High",""))</f>
        <v/>
      </c>
      <c r="L7143" s="6">
        <f>((Table3_1[[#This Row],[Offered Salary]]-$O$25)/$O$26)</f>
        <v>0.60270648001927307</v>
      </c>
    </row>
    <row r="7144" spans="1:12" x14ac:dyDescent="0.3">
      <c r="A7144">
        <v>803512</v>
      </c>
      <c r="B7144" s="2">
        <v>41882</v>
      </c>
      <c r="C7144" s="3">
        <v>0.64466435185185189</v>
      </c>
      <c r="D7144" t="s">
        <v>31</v>
      </c>
      <c r="E7144" t="s">
        <v>27</v>
      </c>
      <c r="F7144" t="s">
        <v>17</v>
      </c>
      <c r="G7144" t="s">
        <v>6</v>
      </c>
      <c r="H7144">
        <v>46056</v>
      </c>
      <c r="I7144">
        <f>IF(Table3_1[[#This Row],[Status]]="Hired",1,0)</f>
        <v>1</v>
      </c>
      <c r="J7144" t="b">
        <f>OR((Table3_1[[#This Row],[Offered Salary]]&lt;$O$27),(Table3_1[[#This Row],[Offered Salary]]&gt;$O$28))</f>
        <v>0</v>
      </c>
      <c r="K7144" t="str">
        <f>IF(Table3_1[[#This Row],[Offered Salary]]&lt;$O$27,"Low",IF(Table3_1[[#This Row],[Offered Salary]]&gt;$O$28,"High",""))</f>
        <v/>
      </c>
      <c r="L7144" s="6">
        <f>((Table3_1[[#This Row],[Offered Salary]]-$O$25)/$O$26)</f>
        <v>-0.13617226711970318</v>
      </c>
    </row>
    <row r="7145" spans="1:12" x14ac:dyDescent="0.3">
      <c r="A7145">
        <v>584195</v>
      </c>
      <c r="B7145" s="2">
        <v>41869</v>
      </c>
      <c r="C7145" s="3">
        <v>0.98319444444444448</v>
      </c>
      <c r="D7145" t="s">
        <v>31</v>
      </c>
      <c r="E7145" t="s">
        <v>27</v>
      </c>
      <c r="F7145" t="s">
        <v>17</v>
      </c>
      <c r="G7145" t="s">
        <v>2</v>
      </c>
      <c r="H7145">
        <v>64298</v>
      </c>
      <c r="I7145">
        <f>IF(Table3_1[[#This Row],[Status]]="Hired",1,0)</f>
        <v>1</v>
      </c>
      <c r="J7145" t="b">
        <f>OR((Table3_1[[#This Row],[Offered Salary]]&lt;$O$27),(Table3_1[[#This Row],[Offered Salary]]&gt;$O$28))</f>
        <v>0</v>
      </c>
      <c r="K7145" t="str">
        <f>IF(Table3_1[[#This Row],[Offered Salary]]&lt;$O$27,"Low",IF(Table3_1[[#This Row],[Offered Salary]]&gt;$O$28,"High",""))</f>
        <v/>
      </c>
      <c r="L7145" s="6">
        <f>((Table3_1[[#This Row],[Offered Salary]]-$O$25)/$O$26)</f>
        <v>0.4961224321958293</v>
      </c>
    </row>
    <row r="7146" spans="1:12" x14ac:dyDescent="0.3">
      <c r="A7146">
        <v>977243</v>
      </c>
      <c r="B7146" s="2">
        <v>41859</v>
      </c>
      <c r="C7146" s="3">
        <v>0.73759259259259258</v>
      </c>
      <c r="D7146" t="s">
        <v>30</v>
      </c>
      <c r="E7146" t="s">
        <v>27</v>
      </c>
      <c r="F7146" t="s">
        <v>17</v>
      </c>
      <c r="G7146" t="s">
        <v>2</v>
      </c>
      <c r="H7146">
        <v>93685</v>
      </c>
      <c r="I7146">
        <f>IF(Table3_1[[#This Row],[Status]]="Hired",1,0)</f>
        <v>0</v>
      </c>
      <c r="J7146" t="b">
        <f>OR((Table3_1[[#This Row],[Offered Salary]]&lt;$O$27),(Table3_1[[#This Row],[Offered Salary]]&gt;$O$28))</f>
        <v>0</v>
      </c>
      <c r="K7146" t="str">
        <f>IF(Table3_1[[#This Row],[Offered Salary]]&lt;$O$27,"Low",IF(Table3_1[[#This Row],[Offered Salary]]&gt;$O$28,"High",""))</f>
        <v/>
      </c>
      <c r="L7146" s="6">
        <f>((Table3_1[[#This Row],[Offered Salary]]-$O$25)/$O$26)</f>
        <v>1.5147193145982825</v>
      </c>
    </row>
    <row r="7147" spans="1:12" x14ac:dyDescent="0.3">
      <c r="A7147">
        <v>449644</v>
      </c>
      <c r="B7147" s="2">
        <v>41880</v>
      </c>
      <c r="C7147" s="3">
        <v>0.61135416666666664</v>
      </c>
      <c r="D7147" t="s">
        <v>31</v>
      </c>
      <c r="E7147" t="s">
        <v>29</v>
      </c>
      <c r="F7147" t="s">
        <v>16</v>
      </c>
      <c r="G7147" t="s">
        <v>6</v>
      </c>
      <c r="H7147">
        <v>76971</v>
      </c>
      <c r="I7147">
        <f>IF(Table3_1[[#This Row],[Status]]="Hired",1,0)</f>
        <v>1</v>
      </c>
      <c r="J7147" t="b">
        <f>OR((Table3_1[[#This Row],[Offered Salary]]&lt;$O$27),(Table3_1[[#This Row],[Offered Salary]]&gt;$O$28))</f>
        <v>0</v>
      </c>
      <c r="K7147" t="str">
        <f>IF(Table3_1[[#This Row],[Offered Salary]]&lt;$O$27,"Low",IF(Table3_1[[#This Row],[Offered Salary]]&gt;$O$28,"High",""))</f>
        <v/>
      </c>
      <c r="L7147" s="6">
        <f>((Table3_1[[#This Row],[Offered Salary]]-$O$25)/$O$26)</f>
        <v>0.93538735514428573</v>
      </c>
    </row>
    <row r="7148" spans="1:12" x14ac:dyDescent="0.3">
      <c r="A7148">
        <v>887973</v>
      </c>
      <c r="B7148" s="2">
        <v>41873</v>
      </c>
      <c r="C7148" s="3">
        <v>3.9074074074074074E-2</v>
      </c>
      <c r="D7148" t="s">
        <v>31</v>
      </c>
      <c r="E7148" t="s">
        <v>29</v>
      </c>
      <c r="F7148" t="s">
        <v>20</v>
      </c>
      <c r="G7148" t="s">
        <v>5</v>
      </c>
      <c r="H7148">
        <v>38985</v>
      </c>
      <c r="I7148">
        <f>IF(Table3_1[[#This Row],[Status]]="Hired",1,0)</f>
        <v>1</v>
      </c>
      <c r="J7148" t="b">
        <f>OR((Table3_1[[#This Row],[Offered Salary]]&lt;$O$27),(Table3_1[[#This Row],[Offered Salary]]&gt;$O$28))</f>
        <v>0</v>
      </c>
      <c r="K7148" t="str">
        <f>IF(Table3_1[[#This Row],[Offered Salary]]&lt;$O$27,"Low",IF(Table3_1[[#This Row],[Offered Salary]]&gt;$O$28,"High",""))</f>
        <v/>
      </c>
      <c r="L7148" s="6">
        <f>((Table3_1[[#This Row],[Offered Salary]]-$O$25)/$O$26)</f>
        <v>-0.38126358489517354</v>
      </c>
    </row>
    <row r="7149" spans="1:12" x14ac:dyDescent="0.3">
      <c r="A7149">
        <v>518834</v>
      </c>
      <c r="B7149" s="2">
        <v>41863</v>
      </c>
      <c r="C7149" s="3">
        <v>0.31642361111111111</v>
      </c>
      <c r="D7149" t="s">
        <v>30</v>
      </c>
      <c r="E7149" t="s">
        <v>27</v>
      </c>
      <c r="F7149" t="s">
        <v>14</v>
      </c>
      <c r="G7149" t="s">
        <v>10</v>
      </c>
      <c r="H7149">
        <v>68938</v>
      </c>
      <c r="I7149">
        <f>IF(Table3_1[[#This Row],[Status]]="Hired",1,0)</f>
        <v>0</v>
      </c>
      <c r="J7149" t="b">
        <f>OR((Table3_1[[#This Row],[Offered Salary]]&lt;$O$27),(Table3_1[[#This Row],[Offered Salary]]&gt;$O$28))</f>
        <v>0</v>
      </c>
      <c r="K7149" t="str">
        <f>IF(Table3_1[[#This Row],[Offered Salary]]&lt;$O$27,"Low",IF(Table3_1[[#This Row],[Offered Salary]]&gt;$O$28,"High",""))</f>
        <v/>
      </c>
      <c r="L7149" s="6">
        <f>((Table3_1[[#This Row],[Offered Salary]]-$O$25)/$O$26)</f>
        <v>0.65695169460258684</v>
      </c>
    </row>
    <row r="7150" spans="1:12" x14ac:dyDescent="0.3">
      <c r="A7150">
        <v>497131</v>
      </c>
      <c r="B7150" s="2">
        <v>41866</v>
      </c>
      <c r="C7150" s="3">
        <v>0.5153240740740741</v>
      </c>
      <c r="D7150" t="s">
        <v>31</v>
      </c>
      <c r="E7150" t="s">
        <v>27</v>
      </c>
      <c r="F7150" t="s">
        <v>14</v>
      </c>
      <c r="G7150" t="s">
        <v>10</v>
      </c>
      <c r="H7150">
        <v>89428</v>
      </c>
      <c r="I7150">
        <f>IF(Table3_1[[#This Row],[Status]]="Hired",1,0)</f>
        <v>1</v>
      </c>
      <c r="J7150" t="b">
        <f>OR((Table3_1[[#This Row],[Offered Salary]]&lt;$O$27),(Table3_1[[#This Row],[Offered Salary]]&gt;$O$28))</f>
        <v>0</v>
      </c>
      <c r="K7150" t="str">
        <f>IF(Table3_1[[#This Row],[Offered Salary]]&lt;$O$27,"Low",IF(Table3_1[[#This Row],[Offered Salary]]&gt;$O$28,"High",""))</f>
        <v/>
      </c>
      <c r="L7150" s="6">
        <f>((Table3_1[[#This Row],[Offered Salary]]-$O$25)/$O$26)</f>
        <v>1.3671653986358758</v>
      </c>
    </row>
    <row r="7151" spans="1:12" x14ac:dyDescent="0.3">
      <c r="A7151">
        <v>320464</v>
      </c>
      <c r="B7151" s="2">
        <v>41865</v>
      </c>
      <c r="C7151" s="3">
        <v>0.78170138888888885</v>
      </c>
      <c r="D7151" t="s">
        <v>31</v>
      </c>
      <c r="E7151" t="s">
        <v>29</v>
      </c>
      <c r="F7151" t="s">
        <v>17</v>
      </c>
      <c r="G7151" t="s">
        <v>2</v>
      </c>
      <c r="H7151">
        <v>1611</v>
      </c>
      <c r="I7151">
        <f>IF(Table3_1[[#This Row],[Status]]="Hired",1,0)</f>
        <v>1</v>
      </c>
      <c r="J7151" t="b">
        <f>OR((Table3_1[[#This Row],[Offered Salary]]&lt;$O$27),(Table3_1[[#This Row],[Offered Salary]]&gt;$O$28))</f>
        <v>1</v>
      </c>
      <c r="K7151" t="str">
        <f>IF(Table3_1[[#This Row],[Offered Salary]]&lt;$O$27,"Low",IF(Table3_1[[#This Row],[Offered Salary]]&gt;$O$28,"High",""))</f>
        <v>Low</v>
      </c>
      <c r="L7151" s="6">
        <f>((Table3_1[[#This Row],[Offered Salary]]-$O$25)/$O$26)</f>
        <v>-1.6767016998068449</v>
      </c>
    </row>
    <row r="7152" spans="1:12" x14ac:dyDescent="0.3">
      <c r="A7152">
        <v>641060</v>
      </c>
      <c r="B7152" s="2">
        <v>41871</v>
      </c>
      <c r="C7152" s="3">
        <v>0.74250000000000005</v>
      </c>
      <c r="D7152" t="s">
        <v>30</v>
      </c>
      <c r="E7152" t="s">
        <v>27</v>
      </c>
      <c r="F7152" t="s">
        <v>17</v>
      </c>
      <c r="G7152" t="s">
        <v>8</v>
      </c>
      <c r="H7152">
        <v>67779</v>
      </c>
      <c r="I7152">
        <f>IF(Table3_1[[#This Row],[Status]]="Hired",1,0)</f>
        <v>0</v>
      </c>
      <c r="J7152" t="b">
        <f>OR((Table3_1[[#This Row],[Offered Salary]]&lt;$O$27),(Table3_1[[#This Row],[Offered Salary]]&gt;$O$28))</f>
        <v>0</v>
      </c>
      <c r="K7152" t="str">
        <f>IF(Table3_1[[#This Row],[Offered Salary]]&lt;$O$27,"Low",IF(Table3_1[[#This Row],[Offered Salary]]&gt;$O$28,"High",""))</f>
        <v/>
      </c>
      <c r="L7152" s="6">
        <f>((Table3_1[[#This Row],[Offered Salary]]-$O$25)/$O$26)</f>
        <v>0.61677904047986443</v>
      </c>
    </row>
    <row r="7153" spans="1:12" x14ac:dyDescent="0.3">
      <c r="A7153">
        <v>786222</v>
      </c>
      <c r="B7153" s="2">
        <v>41871</v>
      </c>
      <c r="C7153" s="3">
        <v>0.74434027777777778</v>
      </c>
      <c r="D7153" t="s">
        <v>31</v>
      </c>
      <c r="E7153" t="s">
        <v>27</v>
      </c>
      <c r="F7153" t="s">
        <v>17</v>
      </c>
      <c r="G7153" t="s">
        <v>8</v>
      </c>
      <c r="H7153">
        <v>47286</v>
      </c>
      <c r="I7153">
        <f>IF(Table3_1[[#This Row],[Status]]="Hired",1,0)</f>
        <v>1</v>
      </c>
      <c r="J7153" t="b">
        <f>OR((Table3_1[[#This Row],[Offered Salary]]&lt;$O$27),(Table3_1[[#This Row],[Offered Salary]]&gt;$O$28))</f>
        <v>0</v>
      </c>
      <c r="K7153" t="str">
        <f>IF(Table3_1[[#This Row],[Offered Salary]]&lt;$O$27,"Low",IF(Table3_1[[#This Row],[Offered Salary]]&gt;$O$28,"High",""))</f>
        <v/>
      </c>
      <c r="L7153" s="6">
        <f>((Table3_1[[#This Row],[Offered Salary]]-$O$25)/$O$26)</f>
        <v>-9.3538647990325643E-2</v>
      </c>
    </row>
    <row r="7154" spans="1:12" x14ac:dyDescent="0.3">
      <c r="A7154">
        <v>964206</v>
      </c>
      <c r="B7154" s="2">
        <v>41876</v>
      </c>
      <c r="C7154" s="3">
        <v>0.39111111111111113</v>
      </c>
      <c r="D7154" t="s">
        <v>31</v>
      </c>
      <c r="E7154" t="s">
        <v>27</v>
      </c>
      <c r="F7154" t="s">
        <v>20</v>
      </c>
      <c r="G7154" t="s">
        <v>6</v>
      </c>
      <c r="H7154">
        <v>7849</v>
      </c>
      <c r="I7154">
        <f>IF(Table3_1[[#This Row],[Status]]="Hired",1,0)</f>
        <v>1</v>
      </c>
      <c r="J7154" t="b">
        <f>OR((Table3_1[[#This Row],[Offered Salary]]&lt;$O$27),(Table3_1[[#This Row],[Offered Salary]]&gt;$O$28))</f>
        <v>1</v>
      </c>
      <c r="K7154" t="str">
        <f>IF(Table3_1[[#This Row],[Offered Salary]]&lt;$O$27,"Low",IF(Table3_1[[#This Row],[Offered Salary]]&gt;$O$28,"High",""))</f>
        <v>Low</v>
      </c>
      <c r="L7154" s="6">
        <f>((Table3_1[[#This Row],[Offered Salary]]-$O$25)/$O$26)</f>
        <v>-1.4604833940108637</v>
      </c>
    </row>
    <row r="7155" spans="1:12" x14ac:dyDescent="0.3">
      <c r="A7155">
        <v>586934</v>
      </c>
      <c r="B7155" s="2">
        <v>41880</v>
      </c>
      <c r="C7155" s="3">
        <v>0.79166666666666663</v>
      </c>
      <c r="D7155" t="s">
        <v>31</v>
      </c>
      <c r="E7155" t="s">
        <v>28</v>
      </c>
      <c r="F7155" t="s">
        <v>20</v>
      </c>
      <c r="G7155" t="s">
        <v>10</v>
      </c>
      <c r="H7155">
        <v>63159</v>
      </c>
      <c r="I7155">
        <f>IF(Table3_1[[#This Row],[Status]]="Hired",1,0)</f>
        <v>1</v>
      </c>
      <c r="J7155" t="b">
        <f>OR((Table3_1[[#This Row],[Offered Salary]]&lt;$O$27),(Table3_1[[#This Row],[Offered Salary]]&gt;$O$28))</f>
        <v>0</v>
      </c>
      <c r="K7155" t="str">
        <f>IF(Table3_1[[#This Row],[Offered Salary]]&lt;$O$27,"Low",IF(Table3_1[[#This Row],[Offered Salary]]&gt;$O$28,"High",""))</f>
        <v/>
      </c>
      <c r="L7155" s="6">
        <f>((Table3_1[[#This Row],[Offered Salary]]-$O$25)/$O$26)</f>
        <v>0.45664300765244636</v>
      </c>
    </row>
    <row r="7156" spans="1:12" x14ac:dyDescent="0.3">
      <c r="A7156">
        <v>321440</v>
      </c>
      <c r="B7156" s="2">
        <v>41868</v>
      </c>
      <c r="C7156" s="3">
        <v>0.51199074074074069</v>
      </c>
      <c r="D7156" t="s">
        <v>31</v>
      </c>
      <c r="E7156" t="s">
        <v>29</v>
      </c>
      <c r="F7156" t="s">
        <v>14</v>
      </c>
      <c r="G7156" t="s">
        <v>10</v>
      </c>
      <c r="H7156">
        <v>89565</v>
      </c>
      <c r="I7156">
        <f>IF(Table3_1[[#This Row],[Status]]="Hired",1,0)</f>
        <v>1</v>
      </c>
      <c r="J7156" t="b">
        <f>OR((Table3_1[[#This Row],[Offered Salary]]&lt;$O$27),(Table3_1[[#This Row],[Offered Salary]]&gt;$O$28))</f>
        <v>0</v>
      </c>
      <c r="K7156" t="str">
        <f>IF(Table3_1[[#This Row],[Offered Salary]]&lt;$O$27,"Low",IF(Table3_1[[#This Row],[Offered Salary]]&gt;$O$28,"High",""))</f>
        <v/>
      </c>
      <c r="L7156" s="6">
        <f>((Table3_1[[#This Row],[Offered Salary]]-$O$25)/$O$26)</f>
        <v>1.3719140212543512</v>
      </c>
    </row>
    <row r="7157" spans="1:12" x14ac:dyDescent="0.3">
      <c r="A7157">
        <v>975415</v>
      </c>
      <c r="B7157" s="2">
        <v>41868</v>
      </c>
      <c r="C7157" s="3">
        <v>0.32502314814814814</v>
      </c>
      <c r="D7157" t="s">
        <v>31</v>
      </c>
      <c r="E7157" t="s">
        <v>27</v>
      </c>
      <c r="F7157" t="s">
        <v>20</v>
      </c>
      <c r="G7157" t="s">
        <v>2</v>
      </c>
      <c r="H7157">
        <v>86162</v>
      </c>
      <c r="I7157">
        <f>IF(Table3_1[[#This Row],[Status]]="Hired",1,0)</f>
        <v>1</v>
      </c>
      <c r="J7157" t="b">
        <f>OR((Table3_1[[#This Row],[Offered Salary]]&lt;$O$27),(Table3_1[[#This Row],[Offered Salary]]&gt;$O$28))</f>
        <v>0</v>
      </c>
      <c r="K7157" t="str">
        <f>IF(Table3_1[[#This Row],[Offered Salary]]&lt;$O$27,"Low",IF(Table3_1[[#This Row],[Offered Salary]]&gt;$O$28,"High",""))</f>
        <v/>
      </c>
      <c r="L7157" s="6">
        <f>((Table3_1[[#This Row],[Offered Salary]]-$O$25)/$O$26)</f>
        <v>1.2539610083297401</v>
      </c>
    </row>
    <row r="7158" spans="1:12" x14ac:dyDescent="0.3">
      <c r="A7158">
        <v>683982</v>
      </c>
      <c r="B7158" s="2">
        <v>41868</v>
      </c>
      <c r="C7158" s="3">
        <v>0.32631944444444444</v>
      </c>
      <c r="D7158" t="s">
        <v>31</v>
      </c>
      <c r="E7158" t="s">
        <v>28</v>
      </c>
      <c r="F7158" t="s">
        <v>20</v>
      </c>
      <c r="G7158" t="s">
        <v>2</v>
      </c>
      <c r="H7158">
        <v>58900</v>
      </c>
      <c r="I7158">
        <f>IF(Table3_1[[#This Row],[Status]]="Hired",1,0)</f>
        <v>1</v>
      </c>
      <c r="J7158" t="b">
        <f>OR((Table3_1[[#This Row],[Offered Salary]]&lt;$O$27),(Table3_1[[#This Row],[Offered Salary]]&gt;$O$28))</f>
        <v>0</v>
      </c>
      <c r="K7158" t="str">
        <f>IF(Table3_1[[#This Row],[Offered Salary]]&lt;$O$27,"Low",IF(Table3_1[[#This Row],[Offered Salary]]&gt;$O$28,"High",""))</f>
        <v/>
      </c>
      <c r="L7158" s="6">
        <f>((Table3_1[[#This Row],[Offered Salary]]-$O$25)/$O$26)</f>
        <v>0.30901976873210579</v>
      </c>
    </row>
    <row r="7159" spans="1:12" x14ac:dyDescent="0.3">
      <c r="A7159">
        <v>665614</v>
      </c>
      <c r="B7159" s="2">
        <v>41872</v>
      </c>
      <c r="C7159" s="3">
        <v>0.31297453703703704</v>
      </c>
      <c r="D7159" t="s">
        <v>30</v>
      </c>
      <c r="E7159" t="s">
        <v>27</v>
      </c>
      <c r="F7159" t="s">
        <v>12</v>
      </c>
      <c r="G7159" t="s">
        <v>2</v>
      </c>
      <c r="H7159">
        <v>71449</v>
      </c>
      <c r="I7159">
        <f>IF(Table3_1[[#This Row],[Status]]="Hired",1,0)</f>
        <v>0</v>
      </c>
      <c r="J7159" t="b">
        <f>OR((Table3_1[[#This Row],[Offered Salary]]&lt;$O$27),(Table3_1[[#This Row],[Offered Salary]]&gt;$O$28))</f>
        <v>0</v>
      </c>
      <c r="K7159" t="str">
        <f>IF(Table3_1[[#This Row],[Offered Salary]]&lt;$O$27,"Low",IF(Table3_1[[#This Row],[Offered Salary]]&gt;$O$28,"High",""))</f>
        <v/>
      </c>
      <c r="L7159" s="6">
        <f>((Table3_1[[#This Row],[Offered Salary]]-$O$25)/$O$26)</f>
        <v>0.74398666828865756</v>
      </c>
    </row>
    <row r="7160" spans="1:12" x14ac:dyDescent="0.3">
      <c r="A7160">
        <v>935497</v>
      </c>
      <c r="B7160" s="2">
        <v>41878</v>
      </c>
      <c r="C7160" s="3">
        <v>0.73383101851851851</v>
      </c>
      <c r="D7160" t="s">
        <v>30</v>
      </c>
      <c r="E7160" t="s">
        <v>27</v>
      </c>
      <c r="F7160" t="s">
        <v>20</v>
      </c>
      <c r="G7160" t="s">
        <v>2</v>
      </c>
      <c r="H7160">
        <v>67196</v>
      </c>
      <c r="I7160">
        <f>IF(Table3_1[[#This Row],[Status]]="Hired",1,0)</f>
        <v>0</v>
      </c>
      <c r="J7160" t="b">
        <f>OR((Table3_1[[#This Row],[Offered Salary]]&lt;$O$27),(Table3_1[[#This Row],[Offered Salary]]&gt;$O$28))</f>
        <v>0</v>
      </c>
      <c r="K7160" t="str">
        <f>IF(Table3_1[[#This Row],[Offered Salary]]&lt;$O$27,"Low",IF(Table3_1[[#This Row],[Offered Salary]]&gt;$O$28,"High",""))</f>
        <v/>
      </c>
      <c r="L7160" s="6">
        <f>((Table3_1[[#This Row],[Offered Salary]]-$O$25)/$O$26)</f>
        <v>0.5965713982421188</v>
      </c>
    </row>
    <row r="7161" spans="1:12" x14ac:dyDescent="0.3">
      <c r="A7161">
        <v>106032</v>
      </c>
      <c r="B7161" s="2">
        <v>41873</v>
      </c>
      <c r="C7161" s="3">
        <v>0.65973379629629625</v>
      </c>
      <c r="D7161" t="s">
        <v>31</v>
      </c>
      <c r="E7161" t="s">
        <v>27</v>
      </c>
      <c r="F7161" t="s">
        <v>20</v>
      </c>
      <c r="G7161" t="s">
        <v>4</v>
      </c>
      <c r="H7161">
        <v>16756</v>
      </c>
      <c r="I7161">
        <f>IF(Table3_1[[#This Row],[Status]]="Hired",1,0)</f>
        <v>1</v>
      </c>
      <c r="J7161" t="b">
        <f>OR((Table3_1[[#This Row],[Offered Salary]]&lt;$O$27),(Table3_1[[#This Row],[Offered Salary]]&gt;$O$28))</f>
        <v>0</v>
      </c>
      <c r="K7161" t="str">
        <f>IF(Table3_1[[#This Row],[Offered Salary]]&lt;$O$27,"Low",IF(Table3_1[[#This Row],[Offered Salary]]&gt;$O$28,"High",""))</f>
        <v/>
      </c>
      <c r="L7161" s="6">
        <f>((Table3_1[[#This Row],[Offered Salary]]-$O$25)/$O$26)</f>
        <v>-1.1517536008520297</v>
      </c>
    </row>
    <row r="7162" spans="1:12" x14ac:dyDescent="0.3">
      <c r="A7162">
        <v>166185</v>
      </c>
      <c r="B7162" s="2">
        <v>41878</v>
      </c>
      <c r="C7162" s="3">
        <v>0.20917824074074073</v>
      </c>
      <c r="D7162" t="s">
        <v>31</v>
      </c>
      <c r="E7162" t="s">
        <v>29</v>
      </c>
      <c r="F7162" t="s">
        <v>20</v>
      </c>
      <c r="G7162" t="s">
        <v>4</v>
      </c>
      <c r="H7162">
        <v>30952</v>
      </c>
      <c r="I7162">
        <f>IF(Table3_1[[#This Row],[Status]]="Hired",1,0)</f>
        <v>1</v>
      </c>
      <c r="J7162" t="b">
        <f>OR((Table3_1[[#This Row],[Offered Salary]]&lt;$O$27),(Table3_1[[#This Row],[Offered Salary]]&gt;$O$28))</f>
        <v>0</v>
      </c>
      <c r="K7162" t="str">
        <f>IF(Table3_1[[#This Row],[Offered Salary]]&lt;$O$27,"Low",IF(Table3_1[[#This Row],[Offered Salary]]&gt;$O$28,"High",""))</f>
        <v/>
      </c>
      <c r="L7162" s="6">
        <f>((Table3_1[[#This Row],[Offered Salary]]-$O$25)/$O$26)</f>
        <v>-0.65969924543687242</v>
      </c>
    </row>
    <row r="7163" spans="1:12" x14ac:dyDescent="0.3">
      <c r="A7163">
        <v>736189</v>
      </c>
      <c r="B7163" s="2">
        <v>41879</v>
      </c>
      <c r="C7163" s="3">
        <v>0.72880787037037043</v>
      </c>
      <c r="D7163" t="s">
        <v>31</v>
      </c>
      <c r="E7163" t="s">
        <v>27</v>
      </c>
      <c r="F7163" t="s">
        <v>20</v>
      </c>
      <c r="G7163" t="s">
        <v>10</v>
      </c>
      <c r="H7163">
        <v>64150</v>
      </c>
      <c r="I7163">
        <f>IF(Table3_1[[#This Row],[Status]]="Hired",1,0)</f>
        <v>1</v>
      </c>
      <c r="J7163" t="b">
        <f>OR((Table3_1[[#This Row],[Offered Salary]]&lt;$O$27),(Table3_1[[#This Row],[Offered Salary]]&gt;$O$28))</f>
        <v>0</v>
      </c>
      <c r="K7163" t="str">
        <f>IF(Table3_1[[#This Row],[Offered Salary]]&lt;$O$27,"Low",IF(Table3_1[[#This Row],[Offered Salary]]&gt;$O$28,"High",""))</f>
        <v/>
      </c>
      <c r="L7163" s="6">
        <f>((Table3_1[[#This Row],[Offered Salary]]-$O$25)/$O$26)</f>
        <v>0.49099253330871723</v>
      </c>
    </row>
    <row r="7164" spans="1:12" x14ac:dyDescent="0.3">
      <c r="A7164">
        <v>614594</v>
      </c>
      <c r="B7164" s="2">
        <v>41879</v>
      </c>
      <c r="C7164" s="3">
        <v>0.72939814814814818</v>
      </c>
      <c r="D7164" t="s">
        <v>31</v>
      </c>
      <c r="E7164" t="s">
        <v>27</v>
      </c>
      <c r="F7164" t="s">
        <v>20</v>
      </c>
      <c r="G7164" t="s">
        <v>10</v>
      </c>
      <c r="H7164">
        <v>40152</v>
      </c>
      <c r="I7164">
        <f>IF(Table3_1[[#This Row],[Status]]="Hired",1,0)</f>
        <v>1</v>
      </c>
      <c r="J7164" t="b">
        <f>OR((Table3_1[[#This Row],[Offered Salary]]&lt;$O$27),(Table3_1[[#This Row],[Offered Salary]]&gt;$O$28))</f>
        <v>0</v>
      </c>
      <c r="K7164" t="str">
        <f>IF(Table3_1[[#This Row],[Offered Salary]]&lt;$O$27,"Low",IF(Table3_1[[#This Row],[Offered Salary]]&gt;$O$28,"High",""))</f>
        <v/>
      </c>
      <c r="L7164" s="6">
        <f>((Table3_1[[#This Row],[Offered Salary]]-$O$25)/$O$26)</f>
        <v>-0.34081363894071531</v>
      </c>
    </row>
    <row r="7165" spans="1:12" x14ac:dyDescent="0.3">
      <c r="A7165">
        <v>493131</v>
      </c>
      <c r="B7165" s="2">
        <v>41879</v>
      </c>
      <c r="C7165" s="3">
        <v>0.73093750000000002</v>
      </c>
      <c r="D7165" t="s">
        <v>31</v>
      </c>
      <c r="E7165" t="s">
        <v>27</v>
      </c>
      <c r="F7165" t="s">
        <v>20</v>
      </c>
      <c r="G7165" t="s">
        <v>10</v>
      </c>
      <c r="H7165">
        <v>49282</v>
      </c>
      <c r="I7165">
        <f>IF(Table3_1[[#This Row],[Status]]="Hired",1,0)</f>
        <v>1</v>
      </c>
      <c r="J7165" t="b">
        <f>OR((Table3_1[[#This Row],[Offered Salary]]&lt;$O$27),(Table3_1[[#This Row],[Offered Salary]]&gt;$O$28))</f>
        <v>0</v>
      </c>
      <c r="K7165" t="str">
        <f>IF(Table3_1[[#This Row],[Offered Salary]]&lt;$O$27,"Low",IF(Table3_1[[#This Row],[Offered Salary]]&gt;$O$28,"High",""))</f>
        <v/>
      </c>
      <c r="L7165" s="6">
        <f>((Table3_1[[#This Row],[Offered Salary]]-$O$25)/$O$26)</f>
        <v>-2.4354335972246326E-2</v>
      </c>
    </row>
    <row r="7166" spans="1:12" x14ac:dyDescent="0.3">
      <c r="A7166">
        <v>214261</v>
      </c>
      <c r="B7166" s="2">
        <v>41882</v>
      </c>
      <c r="C7166" s="3">
        <v>6.6909722222222218E-2</v>
      </c>
      <c r="D7166" t="s">
        <v>31</v>
      </c>
      <c r="E7166" t="s">
        <v>29</v>
      </c>
      <c r="F7166" t="s">
        <v>20</v>
      </c>
      <c r="G7166" t="s">
        <v>2</v>
      </c>
      <c r="H7166">
        <v>57742</v>
      </c>
      <c r="I7166">
        <f>IF(Table3_1[[#This Row],[Status]]="Hired",1,0)</f>
        <v>1</v>
      </c>
      <c r="J7166" t="b">
        <f>OR((Table3_1[[#This Row],[Offered Salary]]&lt;$O$27),(Table3_1[[#This Row],[Offered Salary]]&gt;$O$28))</f>
        <v>0</v>
      </c>
      <c r="K7166" t="str">
        <f>IF(Table3_1[[#This Row],[Offered Salary]]&lt;$O$27,"Low",IF(Table3_1[[#This Row],[Offered Salary]]&gt;$O$28,"High",""))</f>
        <v/>
      </c>
      <c r="L7166" s="6">
        <f>((Table3_1[[#This Row],[Offered Salary]]-$O$25)/$O$26)</f>
        <v>0.26888177608835034</v>
      </c>
    </row>
    <row r="7167" spans="1:12" x14ac:dyDescent="0.3">
      <c r="A7167">
        <v>932441</v>
      </c>
      <c r="B7167" s="2">
        <v>41882</v>
      </c>
      <c r="C7167" s="3">
        <v>6.8043981481481483E-2</v>
      </c>
      <c r="D7167" t="s">
        <v>31</v>
      </c>
      <c r="E7167" t="s">
        <v>27</v>
      </c>
      <c r="F7167" t="s">
        <v>20</v>
      </c>
      <c r="G7167" t="s">
        <v>2</v>
      </c>
      <c r="H7167">
        <v>69932</v>
      </c>
      <c r="I7167">
        <f>IF(Table3_1[[#This Row],[Status]]="Hired",1,0)</f>
        <v>1</v>
      </c>
      <c r="J7167" t="b">
        <f>OR((Table3_1[[#This Row],[Offered Salary]]&lt;$O$27),(Table3_1[[#This Row],[Offered Salary]]&gt;$O$28))</f>
        <v>0</v>
      </c>
      <c r="K7167" t="str">
        <f>IF(Table3_1[[#This Row],[Offered Salary]]&lt;$O$27,"Low",IF(Table3_1[[#This Row],[Offered Salary]]&gt;$O$28,"High",""))</f>
        <v/>
      </c>
      <c r="L7167" s="6">
        <f>((Table3_1[[#This Row],[Offered Salary]]-$O$25)/$O$26)</f>
        <v>0.69140520469575861</v>
      </c>
    </row>
    <row r="7168" spans="1:12" x14ac:dyDescent="0.3">
      <c r="A7168">
        <v>39010</v>
      </c>
      <c r="B7168" s="2">
        <v>41882</v>
      </c>
      <c r="C7168" s="3">
        <v>6.8321759259259263E-2</v>
      </c>
      <c r="D7168" t="s">
        <v>30</v>
      </c>
      <c r="E7168" t="s">
        <v>27</v>
      </c>
      <c r="F7168" t="s">
        <v>20</v>
      </c>
      <c r="G7168" t="s">
        <v>2</v>
      </c>
      <c r="H7168">
        <v>14489</v>
      </c>
      <c r="I7168">
        <f>IF(Table3_1[[#This Row],[Status]]="Hired",1,0)</f>
        <v>0</v>
      </c>
      <c r="J7168" t="b">
        <f>OR((Table3_1[[#This Row],[Offered Salary]]&lt;$O$27),(Table3_1[[#This Row],[Offered Salary]]&gt;$O$28))</f>
        <v>0</v>
      </c>
      <c r="K7168" t="str">
        <f>IF(Table3_1[[#This Row],[Offered Salary]]&lt;$O$27,"Low",IF(Table3_1[[#This Row],[Offered Salary]]&gt;$O$28,"High",""))</f>
        <v/>
      </c>
      <c r="L7168" s="6">
        <f>((Table3_1[[#This Row],[Offered Salary]]-$O$25)/$O$26)</f>
        <v>-1.230331173670159</v>
      </c>
    </row>
    <row r="7169" spans="1:12" x14ac:dyDescent="0.3">
      <c r="A7169">
        <v>686055</v>
      </c>
      <c r="B7169" s="2">
        <v>41877</v>
      </c>
      <c r="C7169" s="3">
        <v>0.51033564814814814</v>
      </c>
      <c r="D7169" t="s">
        <v>31</v>
      </c>
      <c r="E7169" t="s">
        <v>27</v>
      </c>
      <c r="F7169" t="s">
        <v>17</v>
      </c>
      <c r="G7169" t="s">
        <v>2</v>
      </c>
      <c r="H7169">
        <v>54201</v>
      </c>
      <c r="I7169">
        <f>IF(Table3_1[[#This Row],[Status]]="Hired",1,0)</f>
        <v>1</v>
      </c>
      <c r="J7169" t="b">
        <f>OR((Table3_1[[#This Row],[Offered Salary]]&lt;$O$27),(Table3_1[[#This Row],[Offered Salary]]&gt;$O$28))</f>
        <v>0</v>
      </c>
      <c r="K7169" t="str">
        <f>IF(Table3_1[[#This Row],[Offered Salary]]&lt;$O$27,"Low",IF(Table3_1[[#This Row],[Offered Salary]]&gt;$O$28,"High",""))</f>
        <v/>
      </c>
      <c r="L7169" s="6">
        <f>((Table3_1[[#This Row],[Offered Salary]]-$O$25)/$O$26)</f>
        <v>0.14614547906629682</v>
      </c>
    </row>
  </sheetData>
  <mergeCells count="2">
    <mergeCell ref="Q4:S4"/>
    <mergeCell ref="N4:P4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E2A30-A032-41BD-A4C7-EEC341DAAC96}">
  <dimension ref="A1:P6320"/>
  <sheetViews>
    <sheetView workbookViewId="0">
      <selection activeCell="A2" sqref="A2:A6320"/>
    </sheetView>
  </sheetViews>
  <sheetFormatPr defaultRowHeight="14.4" x14ac:dyDescent="0.3"/>
  <cols>
    <col min="1" max="1" width="15.109375" bestFit="1" customWidth="1"/>
    <col min="2" max="2" width="21.21875" bestFit="1" customWidth="1"/>
    <col min="3" max="3" width="21.44140625" bestFit="1" customWidth="1"/>
    <col min="4" max="4" width="8.44140625" bestFit="1" customWidth="1"/>
    <col min="5" max="5" width="15.44140625" bestFit="1" customWidth="1"/>
    <col min="6" max="6" width="25.44140625" bestFit="1" customWidth="1"/>
    <col min="7" max="7" width="12.33203125" bestFit="1" customWidth="1"/>
    <col min="8" max="8" width="15.33203125" bestFit="1" customWidth="1"/>
    <col min="11" max="11" width="18.6640625" customWidth="1"/>
    <col min="12" max="12" width="10.6640625" customWidth="1"/>
    <col min="13" max="13" width="18.21875" customWidth="1"/>
    <col min="15" max="15" width="12" bestFit="1" customWidth="1"/>
    <col min="16" max="16" width="16.5546875" bestFit="1" customWidth="1"/>
  </cols>
  <sheetData>
    <row r="1" spans="1:16" x14ac:dyDescent="0.3">
      <c r="A1" t="s">
        <v>33</v>
      </c>
      <c r="B1" t="s">
        <v>36</v>
      </c>
      <c r="C1" t="s">
        <v>37</v>
      </c>
      <c r="D1" t="s">
        <v>32</v>
      </c>
      <c r="E1" t="s">
        <v>0</v>
      </c>
      <c r="F1" t="s">
        <v>26</v>
      </c>
      <c r="G1" t="s">
        <v>11</v>
      </c>
      <c r="H1" t="s">
        <v>34</v>
      </c>
      <c r="I1" t="s">
        <v>58</v>
      </c>
    </row>
    <row r="2" spans="1:16" x14ac:dyDescent="0.3">
      <c r="A2">
        <v>383422</v>
      </c>
      <c r="B2" s="2">
        <v>41760</v>
      </c>
      <c r="C2" s="3">
        <v>0.48667824074074073</v>
      </c>
      <c r="D2" t="s">
        <v>31</v>
      </c>
      <c r="E2" t="s">
        <v>27</v>
      </c>
      <c r="F2" t="s">
        <v>20</v>
      </c>
      <c r="G2" t="s">
        <v>1</v>
      </c>
      <c r="H2">
        <v>56553</v>
      </c>
      <c r="I2">
        <f>IF(Table3_1810[[#This Row],[Status]]="Hired",1,0)</f>
        <v>1</v>
      </c>
      <c r="K2" s="8" t="s">
        <v>74</v>
      </c>
    </row>
    <row r="3" spans="1:16" x14ac:dyDescent="0.3">
      <c r="A3">
        <v>907518</v>
      </c>
      <c r="B3" s="2">
        <v>41765</v>
      </c>
      <c r="C3" s="3">
        <v>0.33925925925925926</v>
      </c>
      <c r="D3" t="s">
        <v>31</v>
      </c>
      <c r="E3" t="s">
        <v>29</v>
      </c>
      <c r="F3" t="s">
        <v>20</v>
      </c>
      <c r="G3" t="s">
        <v>2</v>
      </c>
      <c r="H3">
        <v>22075</v>
      </c>
      <c r="I3">
        <f>IF(Table3_1810[[#This Row],[Status]]="Hired",1,0)</f>
        <v>1</v>
      </c>
    </row>
    <row r="4" spans="1:16" x14ac:dyDescent="0.3">
      <c r="A4">
        <v>176719</v>
      </c>
      <c r="B4" s="2">
        <v>41765</v>
      </c>
      <c r="C4" s="3">
        <v>0.33951388888888889</v>
      </c>
      <c r="D4" t="s">
        <v>30</v>
      </c>
      <c r="E4" t="s">
        <v>27</v>
      </c>
      <c r="F4" t="s">
        <v>20</v>
      </c>
      <c r="G4" t="s">
        <v>2</v>
      </c>
      <c r="H4">
        <v>70069</v>
      </c>
      <c r="I4">
        <f>IF(Table3_1810[[#This Row],[Status]]="Hired",1,0)</f>
        <v>0</v>
      </c>
      <c r="K4" s="10" t="s">
        <v>47</v>
      </c>
      <c r="L4" s="10"/>
      <c r="M4" s="10"/>
      <c r="N4" s="10" t="s">
        <v>54</v>
      </c>
      <c r="O4" s="10"/>
      <c r="P4" s="10"/>
    </row>
    <row r="5" spans="1:16" x14ac:dyDescent="0.3">
      <c r="A5">
        <v>253651</v>
      </c>
      <c r="B5" s="2">
        <v>41761</v>
      </c>
      <c r="C5" s="3">
        <v>0.68918981481481478</v>
      </c>
      <c r="D5" t="s">
        <v>31</v>
      </c>
      <c r="E5" t="s">
        <v>27</v>
      </c>
      <c r="F5" t="s">
        <v>17</v>
      </c>
      <c r="G5" t="s">
        <v>3</v>
      </c>
      <c r="H5">
        <v>29668</v>
      </c>
      <c r="I5">
        <f>IF(Table3_1810[[#This Row],[Status]]="Hired",1,0)</f>
        <v>1</v>
      </c>
      <c r="K5" s="7"/>
      <c r="L5" s="7"/>
      <c r="M5" s="7"/>
      <c r="N5" s="7"/>
      <c r="O5" s="7"/>
      <c r="P5" s="7"/>
    </row>
    <row r="6" spans="1:16" x14ac:dyDescent="0.3">
      <c r="A6">
        <v>289907</v>
      </c>
      <c r="B6" s="2">
        <v>41760</v>
      </c>
      <c r="C6" s="3">
        <v>0.32243055555555555</v>
      </c>
      <c r="D6" t="s">
        <v>31</v>
      </c>
      <c r="E6" t="s">
        <v>27</v>
      </c>
      <c r="F6" t="s">
        <v>12</v>
      </c>
      <c r="G6" t="str">
        <f>G5</f>
        <v>i4</v>
      </c>
      <c r="H6">
        <v>85914</v>
      </c>
      <c r="I6">
        <f>IF(Table3_1810[[#This Row],[Status]]="Hired",1,0)</f>
        <v>1</v>
      </c>
      <c r="K6" s="7" t="s">
        <v>45</v>
      </c>
      <c r="L6" s="7" t="s">
        <v>46</v>
      </c>
      <c r="M6" s="7" t="s">
        <v>48</v>
      </c>
      <c r="N6" s="7" t="s">
        <v>49</v>
      </c>
      <c r="O6" s="7" t="s">
        <v>50</v>
      </c>
      <c r="P6" s="7" t="s">
        <v>51</v>
      </c>
    </row>
    <row r="7" spans="1:16" x14ac:dyDescent="0.3">
      <c r="A7">
        <v>959124</v>
      </c>
      <c r="B7" s="2">
        <v>41765</v>
      </c>
      <c r="C7" s="3">
        <v>0.6860532407407407</v>
      </c>
      <c r="D7" t="s">
        <v>30</v>
      </c>
      <c r="E7" t="s">
        <v>27</v>
      </c>
      <c r="F7" t="s">
        <v>12</v>
      </c>
      <c r="G7" t="s">
        <v>4</v>
      </c>
      <c r="H7">
        <v>69904</v>
      </c>
      <c r="I7">
        <f>IF(Table3_1810[[#This Row],[Status]]="Hired",1,0)</f>
        <v>0</v>
      </c>
      <c r="K7" s="7">
        <f>AVERAGE(Table3_1810[Offered Salary])</f>
        <v>55674.775439151766</v>
      </c>
      <c r="L7" s="7">
        <f>MEDIAN(Table3_1810[Offered Salary])</f>
        <v>55177</v>
      </c>
      <c r="M7" s="7">
        <f>_xlfn.MODE.SNGL(Table3_1810[Offered Salary])</f>
        <v>72843</v>
      </c>
      <c r="N7" s="7">
        <f>MAX(Table3_1810[Offered Salary]) - MIN(Table3_1810[Offered Salary])</f>
        <v>87469</v>
      </c>
      <c r="O7" s="7">
        <f>_xlfn.VAR.P(Table3_1810[Offered Salary])</f>
        <v>625527052.16622043</v>
      </c>
      <c r="P7" s="7">
        <f>_xlfn.STDEV.P(Table3_1810[Offered Salary])</f>
        <v>25010.53882198903</v>
      </c>
    </row>
    <row r="8" spans="1:16" x14ac:dyDescent="0.3">
      <c r="A8">
        <v>751029</v>
      </c>
      <c r="B8" s="2">
        <v>41761</v>
      </c>
      <c r="C8" s="3">
        <v>0.54857638888888893</v>
      </c>
      <c r="D8" t="s">
        <v>31</v>
      </c>
      <c r="E8" t="s">
        <v>29</v>
      </c>
      <c r="F8" t="s">
        <v>20</v>
      </c>
      <c r="G8" t="s">
        <v>3</v>
      </c>
      <c r="H8">
        <v>15156</v>
      </c>
      <c r="I8">
        <f>IF(Table3_1810[[#This Row],[Status]]="Hired",1,0)</f>
        <v>1</v>
      </c>
      <c r="N8" t="s">
        <v>35</v>
      </c>
    </row>
    <row r="9" spans="1:16" x14ac:dyDescent="0.3">
      <c r="A9">
        <v>434547</v>
      </c>
      <c r="B9" s="2">
        <v>41761</v>
      </c>
      <c r="C9" s="3">
        <v>0.54943287037037036</v>
      </c>
      <c r="D9" t="s">
        <v>30</v>
      </c>
      <c r="E9" t="s">
        <v>29</v>
      </c>
      <c r="F9" t="s">
        <v>20</v>
      </c>
      <c r="G9" t="s">
        <v>3</v>
      </c>
      <c r="H9">
        <v>49515</v>
      </c>
      <c r="I9">
        <f>IF(Table3_1810[[#This Row],[Status]]="Hired",1,0)</f>
        <v>0</v>
      </c>
      <c r="K9" s="7" t="s">
        <v>52</v>
      </c>
      <c r="L9" s="7">
        <f>MAX(Table3_1810[Offered Salary])</f>
        <v>99967</v>
      </c>
    </row>
    <row r="10" spans="1:16" x14ac:dyDescent="0.3">
      <c r="A10">
        <v>518854</v>
      </c>
      <c r="B10" s="2">
        <v>41760</v>
      </c>
      <c r="C10" s="3">
        <v>0.37562499999999999</v>
      </c>
      <c r="D10" t="s">
        <v>30</v>
      </c>
      <c r="E10" t="s">
        <v>27</v>
      </c>
      <c r="F10" t="s">
        <v>20</v>
      </c>
      <c r="G10" t="s">
        <v>21</v>
      </c>
      <c r="H10">
        <v>26990</v>
      </c>
      <c r="I10">
        <f>IF(Table3_1810[[#This Row],[Status]]="Hired",1,0)</f>
        <v>0</v>
      </c>
      <c r="K10" s="7" t="s">
        <v>53</v>
      </c>
      <c r="L10" s="7">
        <f>MIN(Table3_1810[Offered Salary])</f>
        <v>12498</v>
      </c>
    </row>
    <row r="11" spans="1:16" x14ac:dyDescent="0.3">
      <c r="A11">
        <v>199526</v>
      </c>
      <c r="B11" s="2">
        <v>41766</v>
      </c>
      <c r="C11" s="3">
        <v>0.45144675925925926</v>
      </c>
      <c r="D11" t="s">
        <v>31</v>
      </c>
      <c r="E11" t="s">
        <v>27</v>
      </c>
      <c r="F11" t="s">
        <v>20</v>
      </c>
      <c r="G11" t="s">
        <v>5</v>
      </c>
      <c r="H11">
        <v>86787</v>
      </c>
      <c r="I11">
        <f>IF(Table3_1810[[#This Row],[Status]]="Hired",1,0)</f>
        <v>1</v>
      </c>
    </row>
    <row r="12" spans="1:16" x14ac:dyDescent="0.3">
      <c r="A12">
        <v>191009</v>
      </c>
      <c r="B12" s="2">
        <v>41768</v>
      </c>
      <c r="C12" s="3">
        <v>0.5339814814814815</v>
      </c>
      <c r="D12" t="s">
        <v>31</v>
      </c>
      <c r="E12" t="s">
        <v>29</v>
      </c>
      <c r="F12" t="s">
        <v>20</v>
      </c>
      <c r="G12" t="s">
        <v>4</v>
      </c>
      <c r="H12">
        <v>56688</v>
      </c>
      <c r="I12">
        <f>IF(Table3_1810[[#This Row],[Status]]="Hired",1,0)</f>
        <v>1</v>
      </c>
      <c r="K12" s="1" t="s">
        <v>55</v>
      </c>
    </row>
    <row r="13" spans="1:16" x14ac:dyDescent="0.3">
      <c r="A13">
        <v>195323</v>
      </c>
      <c r="B13" s="2">
        <v>41768</v>
      </c>
      <c r="C13" s="3">
        <v>0.53372685185185187</v>
      </c>
      <c r="D13" t="s">
        <v>31</v>
      </c>
      <c r="E13" t="str">
        <f>E12</f>
        <v>Female</v>
      </c>
      <c r="F13" t="s">
        <v>20</v>
      </c>
      <c r="G13" t="s">
        <v>4</v>
      </c>
      <c r="H13">
        <v>81757</v>
      </c>
      <c r="I13">
        <f>IF(Table3_1810[[#This Row],[Status]]="Hired",1,0)</f>
        <v>1</v>
      </c>
    </row>
    <row r="14" spans="1:16" x14ac:dyDescent="0.3">
      <c r="A14">
        <v>51318</v>
      </c>
      <c r="B14" s="2">
        <v>41761</v>
      </c>
      <c r="C14" s="3">
        <v>0.33828703703703705</v>
      </c>
      <c r="D14" t="s">
        <v>31</v>
      </c>
      <c r="E14" t="s">
        <v>27</v>
      </c>
      <c r="F14" t="s">
        <v>20</v>
      </c>
      <c r="G14" t="s">
        <v>6</v>
      </c>
      <c r="H14">
        <v>15134</v>
      </c>
      <c r="I14">
        <f>IF(Table3_1810[[#This Row],[Status]]="Hired",1,0)</f>
        <v>1</v>
      </c>
      <c r="K14" s="7"/>
      <c r="L14" s="7" t="s">
        <v>56</v>
      </c>
      <c r="M14" s="7" t="s">
        <v>57</v>
      </c>
    </row>
    <row r="15" spans="1:16" x14ac:dyDescent="0.3">
      <c r="A15">
        <v>513166</v>
      </c>
      <c r="B15" s="2">
        <v>41760</v>
      </c>
      <c r="C15" s="3">
        <v>0.95384259259259263</v>
      </c>
      <c r="D15" t="s">
        <v>31</v>
      </c>
      <c r="E15" t="s">
        <v>29</v>
      </c>
      <c r="F15" t="s">
        <v>17</v>
      </c>
      <c r="G15" t="s">
        <v>7</v>
      </c>
      <c r="H15">
        <v>73579</v>
      </c>
      <c r="I15">
        <f>IF(Table3_1810[[#This Row],[Status]]="Hired",1,0)</f>
        <v>1</v>
      </c>
      <c r="K15" s="7" t="s">
        <v>31</v>
      </c>
      <c r="L15" s="7">
        <f>COUNTIF(Table3_1810[Status],"Hired")</f>
        <v>4138</v>
      </c>
      <c r="M15" s="7">
        <f>(COUNTIF(Table3_1810[Status], "Hired")/COUNTA(Table3_1810[Status]))*100</f>
        <v>65.485045102073116</v>
      </c>
    </row>
    <row r="16" spans="1:16" x14ac:dyDescent="0.3">
      <c r="A16">
        <v>791372</v>
      </c>
      <c r="B16" s="2">
        <v>41760</v>
      </c>
      <c r="C16" s="3">
        <v>0.9544907407407407</v>
      </c>
      <c r="D16" t="s">
        <v>30</v>
      </c>
      <c r="E16" t="s">
        <v>27</v>
      </c>
      <c r="F16" t="s">
        <v>17</v>
      </c>
      <c r="G16" t="s">
        <v>7</v>
      </c>
      <c r="H16">
        <v>50351</v>
      </c>
      <c r="I16">
        <f>IF(Table3_1810[[#This Row],[Status]]="Hired",1,0)</f>
        <v>0</v>
      </c>
      <c r="K16" s="7" t="s">
        <v>30</v>
      </c>
      <c r="L16" s="7">
        <f>COUNTIF(Table3_1810[Status],"Rejected")</f>
        <v>2181</v>
      </c>
      <c r="M16" s="7">
        <f>(COUNTIF(Table3_1810[Status], "Rejected")/COUNTA(Table3_1810[Status]))*100</f>
        <v>34.514954897926884</v>
      </c>
    </row>
    <row r="17" spans="1:12" x14ac:dyDescent="0.3">
      <c r="A17">
        <v>47857</v>
      </c>
      <c r="B17" s="2">
        <v>41760</v>
      </c>
      <c r="C17" s="3">
        <v>0.95519675925925929</v>
      </c>
      <c r="D17" t="s">
        <v>30</v>
      </c>
      <c r="E17" t="s">
        <v>29</v>
      </c>
      <c r="F17" t="s">
        <v>17</v>
      </c>
      <c r="G17" t="s">
        <v>7</v>
      </c>
      <c r="H17">
        <v>38462</v>
      </c>
      <c r="I17">
        <f>IF(Table3_1810[[#This Row],[Status]]="Hired",1,0)</f>
        <v>0</v>
      </c>
      <c r="L17" t="s">
        <v>35</v>
      </c>
    </row>
    <row r="18" spans="1:12" x14ac:dyDescent="0.3">
      <c r="A18">
        <v>834101</v>
      </c>
      <c r="B18" s="2">
        <v>41760</v>
      </c>
      <c r="C18" s="3">
        <v>0.95361111111111108</v>
      </c>
      <c r="D18" t="s">
        <v>30</v>
      </c>
      <c r="E18" t="s">
        <v>28</v>
      </c>
      <c r="F18" t="s">
        <v>17</v>
      </c>
      <c r="G18" t="s">
        <v>7</v>
      </c>
      <c r="H18">
        <v>82510</v>
      </c>
      <c r="I18">
        <f>IF(Table3_1810[[#This Row],[Status]]="Hired",1,0)</f>
        <v>0</v>
      </c>
      <c r="K18" s="8" t="s">
        <v>59</v>
      </c>
    </row>
    <row r="19" spans="1:12" x14ac:dyDescent="0.3">
      <c r="A19">
        <v>985008</v>
      </c>
      <c r="B19" s="2">
        <v>41760</v>
      </c>
      <c r="C19" s="3">
        <v>0.40399305555555554</v>
      </c>
      <c r="D19" t="s">
        <v>30</v>
      </c>
      <c r="E19" t="s">
        <v>27</v>
      </c>
      <c r="F19" t="s">
        <v>20</v>
      </c>
      <c r="G19" t="s">
        <v>8</v>
      </c>
      <c r="H19">
        <v>52554</v>
      </c>
      <c r="I19">
        <f>IF(Table3_1810[[#This Row],[Status]]="Hired",1,0)</f>
        <v>0</v>
      </c>
    </row>
    <row r="20" spans="1:12" x14ac:dyDescent="0.3">
      <c r="A20">
        <v>935899</v>
      </c>
      <c r="B20" s="2">
        <v>41769</v>
      </c>
      <c r="C20" s="3">
        <v>0.59577546296296291</v>
      </c>
      <c r="D20" t="s">
        <v>30</v>
      </c>
      <c r="E20" t="s">
        <v>27</v>
      </c>
      <c r="F20" t="s">
        <v>20</v>
      </c>
      <c r="G20" t="s">
        <v>7</v>
      </c>
      <c r="H20">
        <v>88744</v>
      </c>
      <c r="I20">
        <f>IF(Table3_1810[[#This Row],[Status]]="Hired",1,0)</f>
        <v>0</v>
      </c>
      <c r="K20" s="1" t="s">
        <v>60</v>
      </c>
    </row>
    <row r="21" spans="1:12" x14ac:dyDescent="0.3">
      <c r="A21">
        <v>780839</v>
      </c>
      <c r="B21" s="2">
        <v>41769</v>
      </c>
      <c r="C21" s="3">
        <v>0.59604166666666669</v>
      </c>
      <c r="D21" t="s">
        <v>31</v>
      </c>
      <c r="E21" t="s">
        <v>29</v>
      </c>
      <c r="F21" t="s">
        <v>20</v>
      </c>
      <c r="G21" t="s">
        <v>7</v>
      </c>
      <c r="H21">
        <v>70979</v>
      </c>
      <c r="I21">
        <f>IF(Table3_1810[[#This Row],[Status]]="Hired",1,0)</f>
        <v>1</v>
      </c>
      <c r="K21">
        <f>CORREL(Table3_1810[Offered Salary],Table3_1810[Interview Result])</f>
        <v>-1.6997544346474693E-2</v>
      </c>
    </row>
    <row r="22" spans="1:12" x14ac:dyDescent="0.3">
      <c r="A22">
        <v>851764</v>
      </c>
      <c r="B22" s="2">
        <v>41760</v>
      </c>
      <c r="C22" s="3">
        <v>0.66758101851851848</v>
      </c>
      <c r="D22" t="s">
        <v>30</v>
      </c>
      <c r="E22" t="s">
        <v>27</v>
      </c>
      <c r="F22" t="s">
        <v>17</v>
      </c>
      <c r="G22" t="s">
        <v>8</v>
      </c>
      <c r="H22">
        <v>99574</v>
      </c>
      <c r="I22">
        <f>IF(Table3_1810[[#This Row],[Status]]="Hired",1,0)</f>
        <v>0</v>
      </c>
    </row>
    <row r="23" spans="1:12" x14ac:dyDescent="0.3">
      <c r="A23">
        <v>202821</v>
      </c>
      <c r="B23" s="2">
        <v>41760</v>
      </c>
      <c r="C23" s="3">
        <v>0.66792824074074075</v>
      </c>
      <c r="D23" t="s">
        <v>31</v>
      </c>
      <c r="E23" t="s">
        <v>27</v>
      </c>
      <c r="F23" t="s">
        <v>17</v>
      </c>
      <c r="G23" t="s">
        <v>8</v>
      </c>
      <c r="H23">
        <v>52176</v>
      </c>
      <c r="I23">
        <f>IF(Table3_1810[[#This Row],[Status]]="Hired",1,0)</f>
        <v>1</v>
      </c>
      <c r="K23" s="8" t="s">
        <v>35</v>
      </c>
    </row>
    <row r="24" spans="1:12" x14ac:dyDescent="0.3">
      <c r="A24">
        <v>969924</v>
      </c>
      <c r="B24" s="2">
        <v>41760</v>
      </c>
      <c r="C24" s="3">
        <v>0.49153935185185182</v>
      </c>
      <c r="D24" t="s">
        <v>30</v>
      </c>
      <c r="E24" t="s">
        <v>27</v>
      </c>
      <c r="F24" t="s">
        <v>13</v>
      </c>
      <c r="G24" t="s">
        <v>7</v>
      </c>
      <c r="H24">
        <v>61432</v>
      </c>
      <c r="I24">
        <f>IF(Table3_1810[[#This Row],[Status]]="Hired",1,0)</f>
        <v>0</v>
      </c>
    </row>
    <row r="25" spans="1:12" x14ac:dyDescent="0.3">
      <c r="A25">
        <v>765579</v>
      </c>
      <c r="B25" s="2">
        <v>41760</v>
      </c>
      <c r="C25" s="3">
        <v>0.39332175925925927</v>
      </c>
      <c r="D25" t="s">
        <v>30</v>
      </c>
      <c r="E25" t="s">
        <v>27</v>
      </c>
      <c r="F25" t="s">
        <v>12</v>
      </c>
      <c r="G25" t="s">
        <v>3</v>
      </c>
      <c r="H25">
        <v>87884</v>
      </c>
      <c r="I25">
        <f>IF(Table3_1810[[#This Row],[Status]]="Hired",1,0)</f>
        <v>0</v>
      </c>
      <c r="K25" s="7"/>
      <c r="L25" s="7"/>
    </row>
    <row r="26" spans="1:12" x14ac:dyDescent="0.3">
      <c r="A26">
        <v>924976</v>
      </c>
      <c r="B26" s="2">
        <v>41760</v>
      </c>
      <c r="C26" s="3">
        <v>0.39366898148148149</v>
      </c>
      <c r="D26" t="s">
        <v>30</v>
      </c>
      <c r="E26" t="s">
        <v>27</v>
      </c>
      <c r="F26" t="s">
        <v>12</v>
      </c>
      <c r="G26" t="s">
        <v>3</v>
      </c>
      <c r="H26">
        <v>56229</v>
      </c>
      <c r="I26">
        <f>IF(Table3_1810[[#This Row],[Status]]="Hired",1,0)</f>
        <v>0</v>
      </c>
      <c r="K26" s="7"/>
      <c r="L26" s="7"/>
    </row>
    <row r="27" spans="1:12" x14ac:dyDescent="0.3">
      <c r="A27">
        <v>896164</v>
      </c>
      <c r="B27" s="2">
        <v>41760</v>
      </c>
      <c r="C27" s="3">
        <v>0.72325231481481478</v>
      </c>
      <c r="D27" t="s">
        <v>31</v>
      </c>
      <c r="E27" t="s">
        <v>28</v>
      </c>
      <c r="F27" t="s">
        <v>14</v>
      </c>
      <c r="G27" t="s">
        <v>4</v>
      </c>
      <c r="H27">
        <v>37947</v>
      </c>
      <c r="I27">
        <f>IF(Table3_1810[[#This Row],[Status]]="Hired",1,0)</f>
        <v>1</v>
      </c>
    </row>
    <row r="28" spans="1:12" x14ac:dyDescent="0.3">
      <c r="A28">
        <v>600625</v>
      </c>
      <c r="B28" s="2">
        <v>41761</v>
      </c>
      <c r="C28" s="3">
        <v>0.76508101851851851</v>
      </c>
      <c r="D28" t="s">
        <v>30</v>
      </c>
      <c r="E28" t="s">
        <v>27</v>
      </c>
      <c r="F28" t="s">
        <v>20</v>
      </c>
      <c r="G28" t="s">
        <v>2</v>
      </c>
      <c r="H28">
        <v>88057</v>
      </c>
      <c r="I28">
        <f>IF(Table3_1810[[#This Row],[Status]]="Hired",1,0)</f>
        <v>0</v>
      </c>
    </row>
    <row r="29" spans="1:12" x14ac:dyDescent="0.3">
      <c r="A29">
        <v>692533</v>
      </c>
      <c r="B29" s="2">
        <v>41761</v>
      </c>
      <c r="C29" s="3">
        <v>0.76658564814814811</v>
      </c>
      <c r="D29" t="s">
        <v>31</v>
      </c>
      <c r="E29" t="s">
        <v>27</v>
      </c>
      <c r="F29" t="s">
        <v>20</v>
      </c>
      <c r="G29" t="s">
        <v>2</v>
      </c>
      <c r="H29">
        <v>72843</v>
      </c>
      <c r="I29">
        <f>IF(Table3_1810[[#This Row],[Status]]="Hired",1,0)</f>
        <v>1</v>
      </c>
    </row>
    <row r="30" spans="1:12" x14ac:dyDescent="0.3">
      <c r="A30">
        <v>894276</v>
      </c>
      <c r="B30" s="2">
        <v>41761</v>
      </c>
      <c r="C30" s="3">
        <v>0.49164351851851851</v>
      </c>
      <c r="D30" t="s">
        <v>30</v>
      </c>
      <c r="E30" t="s">
        <v>27</v>
      </c>
      <c r="F30" t="s">
        <v>17</v>
      </c>
      <c r="G30" t="s">
        <v>3</v>
      </c>
      <c r="H30">
        <v>84513</v>
      </c>
      <c r="I30">
        <f>IF(Table3_1810[[#This Row],[Status]]="Hired",1,0)</f>
        <v>0</v>
      </c>
    </row>
    <row r="31" spans="1:12" x14ac:dyDescent="0.3">
      <c r="A31">
        <v>121909</v>
      </c>
      <c r="B31" s="2">
        <v>41761</v>
      </c>
      <c r="C31" s="3">
        <v>0.51473379629629634</v>
      </c>
      <c r="D31" t="s">
        <v>30</v>
      </c>
      <c r="E31" t="s">
        <v>27</v>
      </c>
      <c r="F31" t="s">
        <v>17</v>
      </c>
      <c r="G31" t="s">
        <v>3</v>
      </c>
      <c r="H31">
        <v>23129</v>
      </c>
      <c r="I31">
        <f>IF(Table3_1810[[#This Row],[Status]]="Hired",1,0)</f>
        <v>0</v>
      </c>
    </row>
    <row r="32" spans="1:12" x14ac:dyDescent="0.3">
      <c r="A32">
        <v>176467</v>
      </c>
      <c r="B32" s="2">
        <v>41761</v>
      </c>
      <c r="C32" s="3">
        <v>0.51512731481481477</v>
      </c>
      <c r="D32" t="s">
        <v>30</v>
      </c>
      <c r="E32" t="s">
        <v>27</v>
      </c>
      <c r="F32" t="s">
        <v>17</v>
      </c>
      <c r="G32" t="s">
        <v>3</v>
      </c>
      <c r="H32">
        <v>73304</v>
      </c>
      <c r="I32">
        <f>IF(Table3_1810[[#This Row],[Status]]="Hired",1,0)</f>
        <v>0</v>
      </c>
    </row>
    <row r="33" spans="1:9" x14ac:dyDescent="0.3">
      <c r="A33">
        <v>955372</v>
      </c>
      <c r="B33" s="2">
        <v>41761</v>
      </c>
      <c r="C33" s="3">
        <v>0.38668981481481479</v>
      </c>
      <c r="D33" t="s">
        <v>30</v>
      </c>
      <c r="E33" t="s">
        <v>29</v>
      </c>
      <c r="F33" t="s">
        <v>12</v>
      </c>
      <c r="G33" t="s">
        <v>5</v>
      </c>
      <c r="H33">
        <v>85176</v>
      </c>
      <c r="I33">
        <f>IF(Table3_1810[[#This Row],[Status]]="Hired",1,0)</f>
        <v>0</v>
      </c>
    </row>
    <row r="34" spans="1:9" x14ac:dyDescent="0.3">
      <c r="A34">
        <v>958058</v>
      </c>
      <c r="B34" s="2">
        <v>41761</v>
      </c>
      <c r="C34" s="3">
        <v>0.54486111111111113</v>
      </c>
      <c r="D34" t="s">
        <v>30</v>
      </c>
      <c r="E34" t="s">
        <v>27</v>
      </c>
      <c r="F34" t="s">
        <v>20</v>
      </c>
      <c r="G34" t="s">
        <v>5</v>
      </c>
      <c r="H34">
        <v>31854</v>
      </c>
      <c r="I34">
        <f>IF(Table3_1810[[#This Row],[Status]]="Hired",1,0)</f>
        <v>0</v>
      </c>
    </row>
    <row r="35" spans="1:9" x14ac:dyDescent="0.3">
      <c r="A35">
        <v>577498</v>
      </c>
      <c r="B35" s="2">
        <v>41763</v>
      </c>
      <c r="C35" s="3">
        <v>0.40369212962962964</v>
      </c>
      <c r="D35" t="s">
        <v>30</v>
      </c>
      <c r="E35" t="s">
        <v>27</v>
      </c>
      <c r="F35" t="s">
        <v>20</v>
      </c>
      <c r="G35" t="s">
        <v>23</v>
      </c>
      <c r="H35">
        <v>41402</v>
      </c>
      <c r="I35">
        <f>IF(Table3_1810[[#This Row],[Status]]="Hired",1,0)</f>
        <v>0</v>
      </c>
    </row>
    <row r="36" spans="1:9" x14ac:dyDescent="0.3">
      <c r="A36">
        <v>959638</v>
      </c>
      <c r="B36" s="2">
        <v>41763</v>
      </c>
      <c r="C36" s="3">
        <v>0.40578703703703706</v>
      </c>
      <c r="D36" t="s">
        <v>30</v>
      </c>
      <c r="E36" t="s">
        <v>27</v>
      </c>
      <c r="F36" t="s">
        <v>20</v>
      </c>
      <c r="G36" t="s">
        <v>4</v>
      </c>
      <c r="H36">
        <v>48028</v>
      </c>
      <c r="I36">
        <f>IF(Table3_1810[[#This Row],[Status]]="Hired",1,0)</f>
        <v>0</v>
      </c>
    </row>
    <row r="37" spans="1:9" x14ac:dyDescent="0.3">
      <c r="A37">
        <v>442311</v>
      </c>
      <c r="B37" s="2">
        <v>41763</v>
      </c>
      <c r="C37" s="3">
        <v>0.73094907407407406</v>
      </c>
      <c r="D37" t="s">
        <v>30</v>
      </c>
      <c r="E37" t="s">
        <v>27</v>
      </c>
      <c r="F37" t="s">
        <v>20</v>
      </c>
      <c r="G37" t="s">
        <v>6</v>
      </c>
      <c r="H37">
        <v>22832</v>
      </c>
      <c r="I37">
        <f>IF(Table3_1810[[#This Row],[Status]]="Hired",1,0)</f>
        <v>0</v>
      </c>
    </row>
    <row r="38" spans="1:9" x14ac:dyDescent="0.3">
      <c r="A38">
        <v>290946</v>
      </c>
      <c r="B38" s="2">
        <v>41764</v>
      </c>
      <c r="C38" s="3">
        <v>0.81645833333333329</v>
      </c>
      <c r="D38" t="s">
        <v>30</v>
      </c>
      <c r="E38" t="s">
        <v>27</v>
      </c>
      <c r="F38" t="s">
        <v>18</v>
      </c>
      <c r="G38" t="s">
        <v>4</v>
      </c>
      <c r="H38">
        <v>89786</v>
      </c>
      <c r="I38">
        <f>IF(Table3_1810[[#This Row],[Status]]="Hired",1,0)</f>
        <v>0</v>
      </c>
    </row>
    <row r="39" spans="1:9" x14ac:dyDescent="0.3">
      <c r="A39">
        <v>37073</v>
      </c>
      <c r="B39" s="2">
        <v>41764</v>
      </c>
      <c r="C39" s="3">
        <v>0.81765046296296295</v>
      </c>
      <c r="D39" t="s">
        <v>31</v>
      </c>
      <c r="E39" t="s">
        <v>29</v>
      </c>
      <c r="F39" t="s">
        <v>18</v>
      </c>
      <c r="G39" t="s">
        <v>4</v>
      </c>
      <c r="H39">
        <v>51645</v>
      </c>
      <c r="I39">
        <f>IF(Table3_1810[[#This Row],[Status]]="Hired",1,0)</f>
        <v>1</v>
      </c>
    </row>
    <row r="40" spans="1:9" x14ac:dyDescent="0.3">
      <c r="A40">
        <v>622677</v>
      </c>
      <c r="B40" s="2">
        <v>41764</v>
      </c>
      <c r="C40" s="3">
        <v>0.6537384259259259</v>
      </c>
      <c r="D40" t="s">
        <v>30</v>
      </c>
      <c r="E40" t="s">
        <v>27</v>
      </c>
      <c r="F40" t="s">
        <v>13</v>
      </c>
      <c r="G40" t="s">
        <v>2</v>
      </c>
      <c r="H40">
        <v>60294</v>
      </c>
      <c r="I40">
        <f>IF(Table3_1810[[#This Row],[Status]]="Hired",1,0)</f>
        <v>0</v>
      </c>
    </row>
    <row r="41" spans="1:9" x14ac:dyDescent="0.3">
      <c r="A41">
        <v>580633</v>
      </c>
      <c r="B41" s="2">
        <v>41764</v>
      </c>
      <c r="C41" s="3">
        <v>0.65437500000000004</v>
      </c>
      <c r="D41" t="s">
        <v>30</v>
      </c>
      <c r="E41" t="s">
        <v>27</v>
      </c>
      <c r="F41" t="s">
        <v>13</v>
      </c>
      <c r="G41" t="s">
        <v>2</v>
      </c>
      <c r="H41">
        <v>53465</v>
      </c>
      <c r="I41">
        <f>IF(Table3_1810[[#This Row],[Status]]="Hired",1,0)</f>
        <v>0</v>
      </c>
    </row>
    <row r="42" spans="1:9" x14ac:dyDescent="0.3">
      <c r="A42">
        <v>116456</v>
      </c>
      <c r="B42" s="2">
        <v>41764</v>
      </c>
      <c r="C42" s="3">
        <v>0.65593749999999995</v>
      </c>
      <c r="D42" t="s">
        <v>31</v>
      </c>
      <c r="E42" t="s">
        <v>29</v>
      </c>
      <c r="F42" t="s">
        <v>13</v>
      </c>
      <c r="G42" t="s">
        <v>2</v>
      </c>
      <c r="H42">
        <v>52285</v>
      </c>
      <c r="I42">
        <f>IF(Table3_1810[[#This Row],[Status]]="Hired",1,0)</f>
        <v>1</v>
      </c>
    </row>
    <row r="43" spans="1:9" x14ac:dyDescent="0.3">
      <c r="A43">
        <v>39036</v>
      </c>
      <c r="B43" s="2">
        <v>41764</v>
      </c>
      <c r="C43" s="3">
        <v>0.48696759259259259</v>
      </c>
      <c r="D43" t="s">
        <v>30</v>
      </c>
      <c r="E43" t="s">
        <v>27</v>
      </c>
      <c r="F43" t="s">
        <v>17</v>
      </c>
      <c r="G43" t="s">
        <v>3</v>
      </c>
      <c r="H43">
        <v>98622</v>
      </c>
      <c r="I43">
        <f>IF(Table3_1810[[#This Row],[Status]]="Hired",1,0)</f>
        <v>0</v>
      </c>
    </row>
    <row r="44" spans="1:9" x14ac:dyDescent="0.3">
      <c r="A44">
        <v>349039</v>
      </c>
      <c r="B44" s="2">
        <v>41765</v>
      </c>
      <c r="C44" s="3">
        <v>0.67017361111111107</v>
      </c>
      <c r="D44" t="s">
        <v>30</v>
      </c>
      <c r="E44" t="s">
        <v>27</v>
      </c>
      <c r="F44" t="s">
        <v>17</v>
      </c>
      <c r="G44" t="s">
        <v>2</v>
      </c>
      <c r="H44">
        <v>68666</v>
      </c>
      <c r="I44">
        <f>IF(Table3_1810[[#This Row],[Status]]="Hired",1,0)</f>
        <v>0</v>
      </c>
    </row>
    <row r="45" spans="1:9" x14ac:dyDescent="0.3">
      <c r="A45">
        <v>94068</v>
      </c>
      <c r="B45" s="2">
        <v>41769</v>
      </c>
      <c r="C45" s="3">
        <v>0.73211805555555554</v>
      </c>
      <c r="D45" t="s">
        <v>31</v>
      </c>
      <c r="E45" t="s">
        <v>27</v>
      </c>
      <c r="F45" t="s">
        <v>17</v>
      </c>
      <c r="G45" t="s">
        <v>3</v>
      </c>
      <c r="H45">
        <v>67434</v>
      </c>
      <c r="I45">
        <f>IF(Table3_1810[[#This Row],[Status]]="Hired",1,0)</f>
        <v>1</v>
      </c>
    </row>
    <row r="46" spans="1:9" x14ac:dyDescent="0.3">
      <c r="A46">
        <v>487441</v>
      </c>
      <c r="B46" s="2">
        <v>41769</v>
      </c>
      <c r="C46" s="3">
        <v>0.73254629629629631</v>
      </c>
      <c r="D46" t="s">
        <v>31</v>
      </c>
      <c r="E46" t="s">
        <v>29</v>
      </c>
      <c r="F46" t="s">
        <v>17</v>
      </c>
      <c r="G46" t="s">
        <v>3</v>
      </c>
      <c r="H46">
        <v>12624</v>
      </c>
      <c r="I46">
        <f>IF(Table3_1810[[#This Row],[Status]]="Hired",1,0)</f>
        <v>1</v>
      </c>
    </row>
    <row r="47" spans="1:9" x14ac:dyDescent="0.3">
      <c r="A47">
        <v>235574</v>
      </c>
      <c r="B47" s="2">
        <v>41765</v>
      </c>
      <c r="C47" s="3">
        <v>0.90299768518518519</v>
      </c>
      <c r="D47" t="s">
        <v>30</v>
      </c>
      <c r="E47" t="s">
        <v>27</v>
      </c>
      <c r="F47" t="s">
        <v>20</v>
      </c>
      <c r="G47" t="s">
        <v>22</v>
      </c>
      <c r="H47">
        <v>68466</v>
      </c>
      <c r="I47">
        <f>IF(Table3_1810[[#This Row],[Status]]="Hired",1,0)</f>
        <v>0</v>
      </c>
    </row>
    <row r="48" spans="1:9" x14ac:dyDescent="0.3">
      <c r="A48">
        <v>180166</v>
      </c>
      <c r="B48" s="2">
        <v>41765</v>
      </c>
      <c r="C48" s="3">
        <v>0.16920138888888889</v>
      </c>
      <c r="D48" t="s">
        <v>30</v>
      </c>
      <c r="E48" t="s">
        <v>27</v>
      </c>
      <c r="F48" t="s">
        <v>17</v>
      </c>
      <c r="G48" t="s">
        <v>5</v>
      </c>
      <c r="H48">
        <v>27418</v>
      </c>
      <c r="I48">
        <f>IF(Table3_1810[[#This Row],[Status]]="Hired",1,0)</f>
        <v>0</v>
      </c>
    </row>
    <row r="49" spans="1:9" x14ac:dyDescent="0.3">
      <c r="A49">
        <v>563405</v>
      </c>
      <c r="B49" s="2">
        <v>41765</v>
      </c>
      <c r="C49" s="3">
        <v>0.56135416666666671</v>
      </c>
      <c r="D49" t="s">
        <v>30</v>
      </c>
      <c r="E49" t="s">
        <v>29</v>
      </c>
      <c r="F49" t="s">
        <v>13</v>
      </c>
      <c r="G49" t="s">
        <v>2</v>
      </c>
      <c r="H49">
        <v>40831</v>
      </c>
      <c r="I49">
        <f>IF(Table3_1810[[#This Row],[Status]]="Hired",1,0)</f>
        <v>0</v>
      </c>
    </row>
    <row r="50" spans="1:9" x14ac:dyDescent="0.3">
      <c r="A50">
        <v>810490</v>
      </c>
      <c r="B50" s="2">
        <v>41765</v>
      </c>
      <c r="C50" s="3">
        <v>0.56287037037037035</v>
      </c>
      <c r="D50" t="s">
        <v>30</v>
      </c>
      <c r="E50" t="s">
        <v>29</v>
      </c>
      <c r="F50" t="s">
        <v>13</v>
      </c>
      <c r="G50" t="s">
        <v>2</v>
      </c>
      <c r="H50">
        <v>85140</v>
      </c>
      <c r="I50">
        <f>IF(Table3_1810[[#This Row],[Status]]="Hired",1,0)</f>
        <v>0</v>
      </c>
    </row>
    <row r="51" spans="1:9" x14ac:dyDescent="0.3">
      <c r="A51">
        <v>964704</v>
      </c>
      <c r="B51" s="2">
        <v>41788</v>
      </c>
      <c r="C51" s="3">
        <v>0.61428240740740736</v>
      </c>
      <c r="D51" t="s">
        <v>31</v>
      </c>
      <c r="E51" t="s">
        <v>29</v>
      </c>
      <c r="F51" t="s">
        <v>13</v>
      </c>
      <c r="G51" t="s">
        <v>2</v>
      </c>
      <c r="H51">
        <v>39485</v>
      </c>
      <c r="I51">
        <f>IF(Table3_1810[[#This Row],[Status]]="Hired",1,0)</f>
        <v>1</v>
      </c>
    </row>
    <row r="52" spans="1:9" x14ac:dyDescent="0.3">
      <c r="A52">
        <v>565183</v>
      </c>
      <c r="B52" s="2">
        <v>41765</v>
      </c>
      <c r="C52" s="3">
        <v>0.36122685185185183</v>
      </c>
      <c r="D52" t="s">
        <v>30</v>
      </c>
      <c r="E52" t="s">
        <v>27</v>
      </c>
      <c r="F52" t="s">
        <v>15</v>
      </c>
      <c r="G52" t="s">
        <v>5</v>
      </c>
      <c r="H52">
        <v>84675</v>
      </c>
      <c r="I52">
        <f>IF(Table3_1810[[#This Row],[Status]]="Hired",1,0)</f>
        <v>0</v>
      </c>
    </row>
    <row r="53" spans="1:9" x14ac:dyDescent="0.3">
      <c r="A53">
        <v>288171</v>
      </c>
      <c r="B53" s="2">
        <v>41765</v>
      </c>
      <c r="C53" s="3">
        <v>0.6509490740740741</v>
      </c>
      <c r="D53" t="s">
        <v>31</v>
      </c>
      <c r="E53" t="s">
        <v>29</v>
      </c>
      <c r="F53" t="s">
        <v>15</v>
      </c>
      <c r="G53" t="s">
        <v>3</v>
      </c>
      <c r="H53">
        <v>33631</v>
      </c>
      <c r="I53">
        <f>IF(Table3_1810[[#This Row],[Status]]="Hired",1,0)</f>
        <v>1</v>
      </c>
    </row>
    <row r="54" spans="1:9" x14ac:dyDescent="0.3">
      <c r="A54">
        <v>499643</v>
      </c>
      <c r="B54" s="2">
        <v>41765</v>
      </c>
      <c r="C54" s="3">
        <v>0.39372685185185186</v>
      </c>
      <c r="D54" t="s">
        <v>30</v>
      </c>
      <c r="E54" t="s">
        <v>29</v>
      </c>
      <c r="F54" t="s">
        <v>20</v>
      </c>
      <c r="G54" t="s">
        <v>3</v>
      </c>
      <c r="H54">
        <v>45288</v>
      </c>
      <c r="I54">
        <f>IF(Table3_1810[[#This Row],[Status]]="Hired",1,0)</f>
        <v>0</v>
      </c>
    </row>
    <row r="55" spans="1:9" x14ac:dyDescent="0.3">
      <c r="A55">
        <v>610176</v>
      </c>
      <c r="B55" s="2">
        <v>41766</v>
      </c>
      <c r="C55" s="3">
        <v>0.58782407407407411</v>
      </c>
      <c r="D55" t="s">
        <v>30</v>
      </c>
      <c r="E55" t="s">
        <v>27</v>
      </c>
      <c r="F55" t="s">
        <v>20</v>
      </c>
      <c r="G55" t="s">
        <v>3</v>
      </c>
      <c r="H55">
        <v>46980</v>
      </c>
      <c r="I55">
        <f>IF(Table3_1810[[#This Row],[Status]]="Hired",1,0)</f>
        <v>0</v>
      </c>
    </row>
    <row r="56" spans="1:9" x14ac:dyDescent="0.3">
      <c r="A56">
        <v>346219</v>
      </c>
      <c r="B56" s="2">
        <v>41781</v>
      </c>
      <c r="C56" s="3">
        <v>0.43167824074074074</v>
      </c>
      <c r="D56" t="s">
        <v>30</v>
      </c>
      <c r="E56" t="s">
        <v>29</v>
      </c>
      <c r="F56" t="s">
        <v>17</v>
      </c>
      <c r="G56" t="s">
        <v>6</v>
      </c>
      <c r="H56">
        <v>25621</v>
      </c>
      <c r="I56">
        <f>IF(Table3_1810[[#This Row],[Status]]="Hired",1,0)</f>
        <v>0</v>
      </c>
    </row>
    <row r="57" spans="1:9" x14ac:dyDescent="0.3">
      <c r="A57">
        <v>357945</v>
      </c>
      <c r="B57" s="2">
        <v>41766</v>
      </c>
      <c r="C57" s="3">
        <v>9.2905092592592595E-2</v>
      </c>
      <c r="D57" t="s">
        <v>30</v>
      </c>
      <c r="E57" t="s">
        <v>27</v>
      </c>
      <c r="F57" t="s">
        <v>20</v>
      </c>
      <c r="G57" t="s">
        <v>4</v>
      </c>
      <c r="H57">
        <v>25239</v>
      </c>
      <c r="I57">
        <f>IF(Table3_1810[[#This Row],[Status]]="Hired",1,0)</f>
        <v>0</v>
      </c>
    </row>
    <row r="58" spans="1:9" x14ac:dyDescent="0.3">
      <c r="A58">
        <v>188820</v>
      </c>
      <c r="B58" s="2">
        <v>41766</v>
      </c>
      <c r="C58" s="3">
        <v>0.74876157407407407</v>
      </c>
      <c r="D58" t="s">
        <v>30</v>
      </c>
      <c r="E58" t="s">
        <v>27</v>
      </c>
      <c r="F58" t="s">
        <v>12</v>
      </c>
      <c r="G58" t="s">
        <v>3</v>
      </c>
      <c r="H58">
        <v>94869</v>
      </c>
      <c r="I58">
        <f>IF(Table3_1810[[#This Row],[Status]]="Hired",1,0)</f>
        <v>0</v>
      </c>
    </row>
    <row r="59" spans="1:9" x14ac:dyDescent="0.3">
      <c r="A59">
        <v>193244</v>
      </c>
      <c r="B59" s="2">
        <v>41766</v>
      </c>
      <c r="C59" s="3">
        <v>0.45383101851851854</v>
      </c>
      <c r="D59" t="s">
        <v>30</v>
      </c>
      <c r="E59" t="s">
        <v>27</v>
      </c>
      <c r="F59" t="s">
        <v>17</v>
      </c>
      <c r="G59" t="s">
        <v>8</v>
      </c>
      <c r="H59">
        <v>77157</v>
      </c>
      <c r="I59">
        <f>IF(Table3_1810[[#This Row],[Status]]="Hired",1,0)</f>
        <v>0</v>
      </c>
    </row>
    <row r="60" spans="1:9" x14ac:dyDescent="0.3">
      <c r="A60">
        <v>781620</v>
      </c>
      <c r="B60" s="2">
        <v>41766</v>
      </c>
      <c r="C60" s="3">
        <v>0.64879629629629632</v>
      </c>
      <c r="D60" t="s">
        <v>30</v>
      </c>
      <c r="E60" t="s">
        <v>27</v>
      </c>
      <c r="F60" t="s">
        <v>14</v>
      </c>
      <c r="G60" t="s">
        <v>3</v>
      </c>
      <c r="H60">
        <v>62894</v>
      </c>
      <c r="I60">
        <f>IF(Table3_1810[[#This Row],[Status]]="Hired",1,0)</f>
        <v>0</v>
      </c>
    </row>
    <row r="61" spans="1:9" x14ac:dyDescent="0.3">
      <c r="A61">
        <v>379557</v>
      </c>
      <c r="B61" s="2">
        <v>41766</v>
      </c>
      <c r="C61" s="3">
        <v>0.64916666666666667</v>
      </c>
      <c r="D61" t="s">
        <v>31</v>
      </c>
      <c r="E61" t="s">
        <v>29</v>
      </c>
      <c r="F61" t="s">
        <v>14</v>
      </c>
      <c r="G61" t="s">
        <v>3</v>
      </c>
      <c r="H61">
        <v>61532</v>
      </c>
      <c r="I61">
        <f>IF(Table3_1810[[#This Row],[Status]]="Hired",1,0)</f>
        <v>1</v>
      </c>
    </row>
    <row r="62" spans="1:9" x14ac:dyDescent="0.3">
      <c r="A62">
        <v>674051</v>
      </c>
      <c r="B62" s="2">
        <v>41766</v>
      </c>
      <c r="C62" s="3">
        <v>0.64958333333333329</v>
      </c>
      <c r="D62" t="s">
        <v>30</v>
      </c>
      <c r="E62" t="s">
        <v>29</v>
      </c>
      <c r="F62" t="s">
        <v>14</v>
      </c>
      <c r="G62" t="s">
        <v>3</v>
      </c>
      <c r="H62">
        <v>81261</v>
      </c>
      <c r="I62">
        <f>IF(Table3_1810[[#This Row],[Status]]="Hired",1,0)</f>
        <v>0</v>
      </c>
    </row>
    <row r="63" spans="1:9" x14ac:dyDescent="0.3">
      <c r="A63">
        <v>928902</v>
      </c>
      <c r="B63" s="2">
        <v>41766</v>
      </c>
      <c r="C63" s="3">
        <v>0.68518518518518523</v>
      </c>
      <c r="D63" t="s">
        <v>30</v>
      </c>
      <c r="E63" t="s">
        <v>29</v>
      </c>
      <c r="F63" t="s">
        <v>13</v>
      </c>
      <c r="G63" t="s">
        <v>5</v>
      </c>
      <c r="H63">
        <v>59644</v>
      </c>
      <c r="I63">
        <f>IF(Table3_1810[[#This Row],[Status]]="Hired",1,0)</f>
        <v>0</v>
      </c>
    </row>
    <row r="64" spans="1:9" x14ac:dyDescent="0.3">
      <c r="A64">
        <v>22155</v>
      </c>
      <c r="B64" s="2">
        <v>41766</v>
      </c>
      <c r="C64" s="3">
        <v>0.68518518518518523</v>
      </c>
      <c r="D64" t="s">
        <v>30</v>
      </c>
      <c r="E64" t="s">
        <v>29</v>
      </c>
      <c r="F64" t="s">
        <v>13</v>
      </c>
      <c r="G64" t="s">
        <v>5</v>
      </c>
      <c r="H64">
        <v>46852</v>
      </c>
      <c r="I64">
        <f>IF(Table3_1810[[#This Row],[Status]]="Hired",1,0)</f>
        <v>0</v>
      </c>
    </row>
    <row r="65" spans="1:9" x14ac:dyDescent="0.3">
      <c r="A65">
        <v>572422</v>
      </c>
      <c r="B65" s="2">
        <v>41766</v>
      </c>
      <c r="C65" s="3">
        <v>0.33858796296296295</v>
      </c>
      <c r="D65" t="s">
        <v>30</v>
      </c>
      <c r="E65" t="s">
        <v>27</v>
      </c>
      <c r="F65" t="s">
        <v>12</v>
      </c>
      <c r="G65" t="s">
        <v>4</v>
      </c>
      <c r="H65">
        <v>61488</v>
      </c>
      <c r="I65">
        <f>IF(Table3_1810[[#This Row],[Status]]="Hired",1,0)</f>
        <v>0</v>
      </c>
    </row>
    <row r="66" spans="1:9" x14ac:dyDescent="0.3">
      <c r="A66">
        <v>114584</v>
      </c>
      <c r="B66" s="2">
        <v>41766</v>
      </c>
      <c r="C66" s="3">
        <v>0.33895833333333331</v>
      </c>
      <c r="D66" t="s">
        <v>30</v>
      </c>
      <c r="E66" t="s">
        <v>27</v>
      </c>
      <c r="F66" t="s">
        <v>12</v>
      </c>
      <c r="G66" t="s">
        <v>4</v>
      </c>
      <c r="H66">
        <f>H65</f>
        <v>61488</v>
      </c>
      <c r="I66">
        <f>IF(Table3_1810[[#This Row],[Status]]="Hired",1,0)</f>
        <v>0</v>
      </c>
    </row>
    <row r="67" spans="1:9" x14ac:dyDescent="0.3">
      <c r="A67">
        <v>794226</v>
      </c>
      <c r="B67" s="2">
        <v>41766</v>
      </c>
      <c r="C67" s="3">
        <v>0.66751157407407402</v>
      </c>
      <c r="D67" t="s">
        <v>30</v>
      </c>
      <c r="E67" t="s">
        <v>27</v>
      </c>
      <c r="F67" t="s">
        <v>20</v>
      </c>
      <c r="G67" t="s">
        <v>4</v>
      </c>
      <c r="H67">
        <v>16090</v>
      </c>
      <c r="I67">
        <f>IF(Table3_1810[[#This Row],[Status]]="Hired",1,0)</f>
        <v>0</v>
      </c>
    </row>
    <row r="68" spans="1:9" x14ac:dyDescent="0.3">
      <c r="A68">
        <v>496573</v>
      </c>
      <c r="B68" s="2">
        <v>41766</v>
      </c>
      <c r="C68" s="3">
        <v>0.66784722222222226</v>
      </c>
      <c r="D68" t="s">
        <v>30</v>
      </c>
      <c r="E68" t="s">
        <v>27</v>
      </c>
      <c r="F68" t="s">
        <v>20</v>
      </c>
      <c r="G68" t="s">
        <v>4</v>
      </c>
      <c r="H68">
        <v>83364</v>
      </c>
      <c r="I68">
        <f>IF(Table3_1810[[#This Row],[Status]]="Hired",1,0)</f>
        <v>0</v>
      </c>
    </row>
    <row r="69" spans="1:9" x14ac:dyDescent="0.3">
      <c r="A69">
        <v>437695</v>
      </c>
      <c r="B69" s="2">
        <v>41772</v>
      </c>
      <c r="C69" s="3">
        <v>0.64028935185185187</v>
      </c>
      <c r="D69" t="s">
        <v>30</v>
      </c>
      <c r="E69" t="s">
        <v>27</v>
      </c>
      <c r="F69" t="s">
        <v>20</v>
      </c>
      <c r="G69" t="s">
        <v>4</v>
      </c>
      <c r="H69">
        <v>77517</v>
      </c>
      <c r="I69">
        <f>IF(Table3_1810[[#This Row],[Status]]="Hired",1,0)</f>
        <v>0</v>
      </c>
    </row>
    <row r="70" spans="1:9" x14ac:dyDescent="0.3">
      <c r="A70">
        <v>983577</v>
      </c>
      <c r="B70" s="2">
        <v>41767</v>
      </c>
      <c r="C70" s="3">
        <v>0.30096064814814816</v>
      </c>
      <c r="D70" t="s">
        <v>30</v>
      </c>
      <c r="E70" t="s">
        <v>27</v>
      </c>
      <c r="F70" t="s">
        <v>20</v>
      </c>
      <c r="G70" t="s">
        <v>5</v>
      </c>
      <c r="H70">
        <v>84746</v>
      </c>
      <c r="I70">
        <f>IF(Table3_1810[[#This Row],[Status]]="Hired",1,0)</f>
        <v>0</v>
      </c>
    </row>
    <row r="71" spans="1:9" x14ac:dyDescent="0.3">
      <c r="A71">
        <v>720850</v>
      </c>
      <c r="B71" s="2">
        <v>41767</v>
      </c>
      <c r="C71" s="3">
        <v>0.92398148148148151</v>
      </c>
      <c r="D71" t="s">
        <v>30</v>
      </c>
      <c r="E71" t="s">
        <v>27</v>
      </c>
      <c r="F71" t="s">
        <v>12</v>
      </c>
      <c r="G71" t="s">
        <v>8</v>
      </c>
      <c r="H71">
        <v>80600</v>
      </c>
      <c r="I71">
        <f>IF(Table3_1810[[#This Row],[Status]]="Hired",1,0)</f>
        <v>0</v>
      </c>
    </row>
    <row r="72" spans="1:9" x14ac:dyDescent="0.3">
      <c r="A72">
        <v>453498</v>
      </c>
      <c r="B72" s="2">
        <v>41767</v>
      </c>
      <c r="C72" s="3">
        <v>0.13363425925925926</v>
      </c>
      <c r="D72" t="s">
        <v>31</v>
      </c>
      <c r="E72" t="s">
        <v>27</v>
      </c>
      <c r="F72" t="s">
        <v>12</v>
      </c>
      <c r="G72" t="s">
        <v>3</v>
      </c>
      <c r="H72">
        <v>62937</v>
      </c>
      <c r="I72">
        <f>IF(Table3_1810[[#This Row],[Status]]="Hired",1,0)</f>
        <v>1</v>
      </c>
    </row>
    <row r="73" spans="1:9" x14ac:dyDescent="0.3">
      <c r="A73">
        <v>550914</v>
      </c>
      <c r="B73" s="2">
        <v>41767</v>
      </c>
      <c r="C73" s="3">
        <v>0.1355787037037037</v>
      </c>
      <c r="D73" t="s">
        <v>30</v>
      </c>
      <c r="E73" t="s">
        <v>29</v>
      </c>
      <c r="F73" t="s">
        <v>12</v>
      </c>
      <c r="G73" t="s">
        <v>3</v>
      </c>
      <c r="H73">
        <v>18921</v>
      </c>
      <c r="I73">
        <f>IF(Table3_1810[[#This Row],[Status]]="Hired",1,0)</f>
        <v>0</v>
      </c>
    </row>
    <row r="74" spans="1:9" x14ac:dyDescent="0.3">
      <c r="A74">
        <v>37906</v>
      </c>
      <c r="B74" s="2">
        <v>41767</v>
      </c>
      <c r="C74" s="3">
        <v>0.13612268518518519</v>
      </c>
      <c r="D74" t="s">
        <v>31</v>
      </c>
      <c r="E74" t="s">
        <v>29</v>
      </c>
      <c r="F74" t="s">
        <v>12</v>
      </c>
      <c r="G74" t="s">
        <v>3</v>
      </c>
      <c r="H74">
        <v>95603</v>
      </c>
      <c r="I74">
        <f>IF(Table3_1810[[#This Row],[Status]]="Hired",1,0)</f>
        <v>1</v>
      </c>
    </row>
    <row r="75" spans="1:9" x14ac:dyDescent="0.3">
      <c r="A75">
        <v>692080</v>
      </c>
      <c r="B75" s="2">
        <v>41767</v>
      </c>
      <c r="C75" s="3">
        <v>0.13630787037037037</v>
      </c>
      <c r="D75" t="s">
        <v>31</v>
      </c>
      <c r="E75" t="s">
        <v>27</v>
      </c>
      <c r="F75" t="s">
        <v>12</v>
      </c>
      <c r="G75" t="s">
        <v>3</v>
      </c>
      <c r="H75">
        <v>79230</v>
      </c>
      <c r="I75">
        <f>IF(Table3_1810[[#This Row],[Status]]="Hired",1,0)</f>
        <v>1</v>
      </c>
    </row>
    <row r="76" spans="1:9" x14ac:dyDescent="0.3">
      <c r="A76">
        <v>735087</v>
      </c>
      <c r="B76" s="2">
        <v>41767</v>
      </c>
      <c r="C76" s="3">
        <v>0.13664351851851853</v>
      </c>
      <c r="D76" t="s">
        <v>30</v>
      </c>
      <c r="E76" t="s">
        <v>27</v>
      </c>
      <c r="F76" t="s">
        <v>12</v>
      </c>
      <c r="G76" t="s">
        <v>3</v>
      </c>
      <c r="H76">
        <v>56650</v>
      </c>
      <c r="I76">
        <f>IF(Table3_1810[[#This Row],[Status]]="Hired",1,0)</f>
        <v>0</v>
      </c>
    </row>
    <row r="77" spans="1:9" x14ac:dyDescent="0.3">
      <c r="A77">
        <v>855558</v>
      </c>
      <c r="B77" s="2">
        <v>41767</v>
      </c>
      <c r="C77" s="3">
        <v>0.49452546296296296</v>
      </c>
      <c r="D77" t="s">
        <v>30</v>
      </c>
      <c r="E77" t="s">
        <v>29</v>
      </c>
      <c r="F77" t="s">
        <v>14</v>
      </c>
      <c r="G77" t="s">
        <v>2</v>
      </c>
      <c r="H77">
        <v>75158</v>
      </c>
      <c r="I77">
        <f>IF(Table3_1810[[#This Row],[Status]]="Hired",1,0)</f>
        <v>0</v>
      </c>
    </row>
    <row r="78" spans="1:9" x14ac:dyDescent="0.3">
      <c r="A78">
        <v>480514</v>
      </c>
      <c r="B78" s="2">
        <v>41767</v>
      </c>
      <c r="C78" s="3">
        <v>0.80082175925925925</v>
      </c>
      <c r="D78" t="s">
        <v>30</v>
      </c>
      <c r="E78" t="s">
        <v>29</v>
      </c>
      <c r="F78" t="s">
        <v>17</v>
      </c>
      <c r="G78" t="s">
        <v>7</v>
      </c>
      <c r="H78">
        <v>50125</v>
      </c>
      <c r="I78">
        <f>IF(Table3_1810[[#This Row],[Status]]="Hired",1,0)</f>
        <v>0</v>
      </c>
    </row>
    <row r="79" spans="1:9" x14ac:dyDescent="0.3">
      <c r="A79">
        <v>860311</v>
      </c>
      <c r="B79" s="2">
        <v>41767</v>
      </c>
      <c r="C79" s="3">
        <v>0.33331018518518518</v>
      </c>
      <c r="D79" t="s">
        <v>31</v>
      </c>
      <c r="E79" t="s">
        <v>27</v>
      </c>
      <c r="F79" t="s">
        <v>18</v>
      </c>
      <c r="G79" t="s">
        <v>6</v>
      </c>
      <c r="H79">
        <v>14781</v>
      </c>
      <c r="I79">
        <f>IF(Table3_1810[[#This Row],[Status]]="Hired",1,0)</f>
        <v>1</v>
      </c>
    </row>
    <row r="80" spans="1:9" x14ac:dyDescent="0.3">
      <c r="A80">
        <v>269204</v>
      </c>
      <c r="B80" s="2">
        <v>41767</v>
      </c>
      <c r="C80" s="3">
        <v>0.33181712962962961</v>
      </c>
      <c r="D80" t="s">
        <v>31</v>
      </c>
      <c r="E80" t="s">
        <v>28</v>
      </c>
      <c r="F80" t="s">
        <v>18</v>
      </c>
      <c r="G80" t="s">
        <v>6</v>
      </c>
      <c r="H80">
        <v>43093</v>
      </c>
      <c r="I80">
        <f>IF(Table3_1810[[#This Row],[Status]]="Hired",1,0)</f>
        <v>1</v>
      </c>
    </row>
    <row r="81" spans="1:9" x14ac:dyDescent="0.3">
      <c r="A81">
        <v>566403</v>
      </c>
      <c r="B81" s="2">
        <v>41768</v>
      </c>
      <c r="C81" s="3">
        <v>0.62861111111111112</v>
      </c>
      <c r="D81" t="s">
        <v>31</v>
      </c>
      <c r="E81" t="s">
        <v>29</v>
      </c>
      <c r="F81" t="s">
        <v>17</v>
      </c>
      <c r="G81" t="s">
        <v>2</v>
      </c>
      <c r="H81">
        <v>85201</v>
      </c>
      <c r="I81">
        <f>IF(Table3_1810[[#This Row],[Status]]="Hired",1,0)</f>
        <v>1</v>
      </c>
    </row>
    <row r="82" spans="1:9" x14ac:dyDescent="0.3">
      <c r="A82">
        <v>63871</v>
      </c>
      <c r="B82" s="2">
        <v>41768</v>
      </c>
      <c r="C82" s="3">
        <v>0.4157986111111111</v>
      </c>
      <c r="D82" t="s">
        <v>30</v>
      </c>
      <c r="E82" t="s">
        <v>29</v>
      </c>
      <c r="F82" t="s">
        <v>19</v>
      </c>
      <c r="G82" t="s">
        <v>2</v>
      </c>
      <c r="H82">
        <v>16236</v>
      </c>
      <c r="I82">
        <f>IF(Table3_1810[[#This Row],[Status]]="Hired",1,0)</f>
        <v>0</v>
      </c>
    </row>
    <row r="83" spans="1:9" x14ac:dyDescent="0.3">
      <c r="A83">
        <v>269231</v>
      </c>
      <c r="B83" s="2">
        <v>41768</v>
      </c>
      <c r="C83" s="3">
        <v>0.51979166666666665</v>
      </c>
      <c r="D83" t="s">
        <v>30</v>
      </c>
      <c r="E83" t="s">
        <v>29</v>
      </c>
      <c r="F83" t="s">
        <v>19</v>
      </c>
      <c r="G83" t="s">
        <v>6</v>
      </c>
      <c r="H83">
        <v>67557</v>
      </c>
      <c r="I83">
        <f>IF(Table3_1810[[#This Row],[Status]]="Hired",1,0)</f>
        <v>0</v>
      </c>
    </row>
    <row r="84" spans="1:9" x14ac:dyDescent="0.3">
      <c r="A84">
        <v>45301</v>
      </c>
      <c r="B84" s="2">
        <v>41768</v>
      </c>
      <c r="C84" s="3">
        <v>0.52112268518518523</v>
      </c>
      <c r="D84" t="s">
        <v>30</v>
      </c>
      <c r="E84" t="s">
        <v>29</v>
      </c>
      <c r="F84" t="s">
        <v>19</v>
      </c>
      <c r="G84" t="s">
        <v>6</v>
      </c>
      <c r="H84">
        <v>74863</v>
      </c>
      <c r="I84">
        <f>IF(Table3_1810[[#This Row],[Status]]="Hired",1,0)</f>
        <v>0</v>
      </c>
    </row>
    <row r="85" spans="1:9" x14ac:dyDescent="0.3">
      <c r="A85">
        <v>455073</v>
      </c>
      <c r="B85" s="2">
        <v>41768</v>
      </c>
      <c r="C85" s="3">
        <v>0.57885416666666667</v>
      </c>
      <c r="D85" t="s">
        <v>31</v>
      </c>
      <c r="E85" t="s">
        <v>29</v>
      </c>
      <c r="F85" t="s">
        <v>20</v>
      </c>
      <c r="G85" t="s">
        <v>3</v>
      </c>
      <c r="H85">
        <v>60370</v>
      </c>
      <c r="I85">
        <f>IF(Table3_1810[[#This Row],[Status]]="Hired",1,0)</f>
        <v>1</v>
      </c>
    </row>
    <row r="86" spans="1:9" x14ac:dyDescent="0.3">
      <c r="A86">
        <v>499649</v>
      </c>
      <c r="B86" s="2">
        <v>41768</v>
      </c>
      <c r="C86" s="3">
        <v>0.72771990740740744</v>
      </c>
      <c r="D86" t="s">
        <v>30</v>
      </c>
      <c r="E86" t="s">
        <v>29</v>
      </c>
      <c r="F86" t="s">
        <v>17</v>
      </c>
      <c r="G86" t="s">
        <v>3</v>
      </c>
      <c r="H86">
        <v>33331</v>
      </c>
      <c r="I86">
        <f>IF(Table3_1810[[#This Row],[Status]]="Hired",1,0)</f>
        <v>0</v>
      </c>
    </row>
    <row r="87" spans="1:9" x14ac:dyDescent="0.3">
      <c r="A87">
        <v>611809</v>
      </c>
      <c r="B87" s="2">
        <v>41768</v>
      </c>
      <c r="C87" s="3">
        <v>0.73025462962962961</v>
      </c>
      <c r="D87" t="s">
        <v>31</v>
      </c>
      <c r="E87" t="s">
        <v>29</v>
      </c>
      <c r="F87" t="s">
        <v>17</v>
      </c>
      <c r="G87" t="s">
        <v>3</v>
      </c>
      <c r="H87">
        <v>28473</v>
      </c>
      <c r="I87">
        <f>IF(Table3_1810[[#This Row],[Status]]="Hired",1,0)</f>
        <v>1</v>
      </c>
    </row>
    <row r="88" spans="1:9" x14ac:dyDescent="0.3">
      <c r="A88">
        <v>879830</v>
      </c>
      <c r="B88" s="2">
        <v>41769</v>
      </c>
      <c r="C88" s="3">
        <v>0.83584490740740736</v>
      </c>
      <c r="D88" t="s">
        <v>30</v>
      </c>
      <c r="E88" t="s">
        <v>27</v>
      </c>
      <c r="F88" t="s">
        <v>12</v>
      </c>
      <c r="G88" t="s">
        <v>3</v>
      </c>
      <c r="H88">
        <v>25582</v>
      </c>
      <c r="I88">
        <f>IF(Table3_1810[[#This Row],[Status]]="Hired",1,0)</f>
        <v>0</v>
      </c>
    </row>
    <row r="89" spans="1:9" x14ac:dyDescent="0.3">
      <c r="A89">
        <v>773816</v>
      </c>
      <c r="B89" s="2">
        <v>41769</v>
      </c>
      <c r="C89" s="3">
        <v>0.8402546296296296</v>
      </c>
      <c r="D89" t="s">
        <v>30</v>
      </c>
      <c r="E89" t="s">
        <v>29</v>
      </c>
      <c r="F89" t="s">
        <v>12</v>
      </c>
      <c r="G89" t="s">
        <v>3</v>
      </c>
      <c r="H89">
        <v>31548</v>
      </c>
      <c r="I89">
        <f>IF(Table3_1810[[#This Row],[Status]]="Hired",1,0)</f>
        <v>0</v>
      </c>
    </row>
    <row r="90" spans="1:9" x14ac:dyDescent="0.3">
      <c r="A90">
        <v>316208</v>
      </c>
      <c r="B90" s="2">
        <v>41769</v>
      </c>
      <c r="C90" s="3">
        <v>0.72931712962962958</v>
      </c>
      <c r="D90" t="s">
        <v>30</v>
      </c>
      <c r="E90" t="s">
        <v>27</v>
      </c>
      <c r="F90" t="s">
        <v>20</v>
      </c>
      <c r="G90" t="s">
        <v>6</v>
      </c>
      <c r="H90">
        <v>19218</v>
      </c>
      <c r="I90">
        <f>IF(Table3_1810[[#This Row],[Status]]="Hired",1,0)</f>
        <v>0</v>
      </c>
    </row>
    <row r="91" spans="1:9" x14ac:dyDescent="0.3">
      <c r="A91">
        <v>244695</v>
      </c>
      <c r="B91" s="2">
        <v>41769</v>
      </c>
      <c r="C91" s="3">
        <v>0.13652777777777778</v>
      </c>
      <c r="D91" t="s">
        <v>30</v>
      </c>
      <c r="E91" t="s">
        <v>27</v>
      </c>
      <c r="F91" t="s">
        <v>20</v>
      </c>
      <c r="G91" t="s">
        <v>3</v>
      </c>
      <c r="H91">
        <v>20095</v>
      </c>
      <c r="I91">
        <f>IF(Table3_1810[[#This Row],[Status]]="Hired",1,0)</f>
        <v>0</v>
      </c>
    </row>
    <row r="92" spans="1:9" x14ac:dyDescent="0.3">
      <c r="A92">
        <v>458216</v>
      </c>
      <c r="B92" s="2">
        <v>41771</v>
      </c>
      <c r="C92" s="3">
        <v>0.35267361111111112</v>
      </c>
      <c r="D92" t="s">
        <v>31</v>
      </c>
      <c r="E92" t="s">
        <v>29</v>
      </c>
      <c r="F92" t="s">
        <v>17</v>
      </c>
      <c r="G92" t="s">
        <v>8</v>
      </c>
      <c r="H92">
        <v>67976</v>
      </c>
      <c r="I92">
        <f>IF(Table3_1810[[#This Row],[Status]]="Hired",1,0)</f>
        <v>1</v>
      </c>
    </row>
    <row r="93" spans="1:9" x14ac:dyDescent="0.3">
      <c r="A93">
        <v>702304</v>
      </c>
      <c r="B93" s="2">
        <v>41771</v>
      </c>
      <c r="C93" s="3">
        <v>0.3505671296296296</v>
      </c>
      <c r="D93" t="s">
        <v>30</v>
      </c>
      <c r="E93" t="s">
        <v>28</v>
      </c>
      <c r="F93" t="s">
        <v>17</v>
      </c>
      <c r="G93" t="s">
        <v>8</v>
      </c>
      <c r="H93">
        <v>45539</v>
      </c>
      <c r="I93">
        <f>IF(Table3_1810[[#This Row],[Status]]="Hired",1,0)</f>
        <v>0</v>
      </c>
    </row>
    <row r="94" spans="1:9" x14ac:dyDescent="0.3">
      <c r="A94">
        <v>788145</v>
      </c>
      <c r="B94" s="2">
        <v>41771</v>
      </c>
      <c r="C94" s="3">
        <v>0.76815972222222217</v>
      </c>
      <c r="D94" t="s">
        <v>30</v>
      </c>
      <c r="E94" t="s">
        <v>27</v>
      </c>
      <c r="F94" t="s">
        <v>20</v>
      </c>
      <c r="G94" t="s">
        <v>2</v>
      </c>
      <c r="H94">
        <v>80465</v>
      </c>
      <c r="I94">
        <f>IF(Table3_1810[[#This Row],[Status]]="Hired",1,0)</f>
        <v>0</v>
      </c>
    </row>
    <row r="95" spans="1:9" x14ac:dyDescent="0.3">
      <c r="A95">
        <v>841217</v>
      </c>
      <c r="B95" s="2">
        <v>41771</v>
      </c>
      <c r="C95" s="3">
        <v>0.76869212962962963</v>
      </c>
      <c r="D95" t="s">
        <v>30</v>
      </c>
      <c r="E95" t="s">
        <v>27</v>
      </c>
      <c r="F95" t="s">
        <v>20</v>
      </c>
      <c r="G95" t="s">
        <v>2</v>
      </c>
      <c r="H95">
        <v>85634</v>
      </c>
      <c r="I95">
        <f>IF(Table3_1810[[#This Row],[Status]]="Hired",1,0)</f>
        <v>0</v>
      </c>
    </row>
    <row r="96" spans="1:9" x14ac:dyDescent="0.3">
      <c r="A96">
        <v>599654</v>
      </c>
      <c r="B96" s="2">
        <v>41772</v>
      </c>
      <c r="C96" s="3">
        <v>0.77806712962962965</v>
      </c>
      <c r="D96" t="s">
        <v>30</v>
      </c>
      <c r="E96" t="s">
        <v>27</v>
      </c>
      <c r="F96" t="s">
        <v>15</v>
      </c>
      <c r="G96" t="s">
        <v>7</v>
      </c>
      <c r="H96">
        <v>97081</v>
      </c>
      <c r="I96">
        <f>IF(Table3_1810[[#This Row],[Status]]="Hired",1,0)</f>
        <v>0</v>
      </c>
    </row>
    <row r="97" spans="1:9" x14ac:dyDescent="0.3">
      <c r="A97">
        <v>272804</v>
      </c>
      <c r="B97" s="2">
        <v>41772</v>
      </c>
      <c r="C97" s="3">
        <v>0.77877314814814813</v>
      </c>
      <c r="D97" t="s">
        <v>31</v>
      </c>
      <c r="E97" t="s">
        <v>27</v>
      </c>
      <c r="F97" t="s">
        <v>15</v>
      </c>
      <c r="G97" t="s">
        <v>7</v>
      </c>
      <c r="H97">
        <v>28445</v>
      </c>
      <c r="I97">
        <f>IF(Table3_1810[[#This Row],[Status]]="Hired",1,0)</f>
        <v>1</v>
      </c>
    </row>
    <row r="98" spans="1:9" x14ac:dyDescent="0.3">
      <c r="A98">
        <v>114169</v>
      </c>
      <c r="B98" s="2">
        <v>41772</v>
      </c>
      <c r="C98" s="3">
        <v>0.77910879629629626</v>
      </c>
      <c r="D98" t="s">
        <v>31</v>
      </c>
      <c r="E98" t="s">
        <v>29</v>
      </c>
      <c r="F98" t="s">
        <v>15</v>
      </c>
      <c r="G98" t="s">
        <v>7</v>
      </c>
      <c r="H98">
        <v>42946</v>
      </c>
      <c r="I98">
        <f>IF(Table3_1810[[#This Row],[Status]]="Hired",1,0)</f>
        <v>1</v>
      </c>
    </row>
    <row r="99" spans="1:9" x14ac:dyDescent="0.3">
      <c r="A99">
        <v>644226</v>
      </c>
      <c r="B99" s="2">
        <v>41772</v>
      </c>
      <c r="C99" s="3">
        <v>0.77960648148148148</v>
      </c>
      <c r="D99" t="s">
        <v>30</v>
      </c>
      <c r="E99" t="s">
        <v>29</v>
      </c>
      <c r="F99" t="s">
        <v>15</v>
      </c>
      <c r="G99" t="s">
        <v>7</v>
      </c>
      <c r="H99">
        <v>73532</v>
      </c>
      <c r="I99">
        <f>IF(Table3_1810[[#This Row],[Status]]="Hired",1,0)</f>
        <v>0</v>
      </c>
    </row>
    <row r="100" spans="1:9" x14ac:dyDescent="0.3">
      <c r="A100">
        <v>576340</v>
      </c>
      <c r="B100" s="2">
        <v>41772</v>
      </c>
      <c r="C100" s="3">
        <v>0.38766203703703705</v>
      </c>
      <c r="D100" t="s">
        <v>31</v>
      </c>
      <c r="E100" t="s">
        <v>29</v>
      </c>
      <c r="F100" t="s">
        <v>17</v>
      </c>
      <c r="G100" t="s">
        <v>4</v>
      </c>
      <c r="H100">
        <v>55469</v>
      </c>
      <c r="I100">
        <f>IF(Table3_1810[[#This Row],[Status]]="Hired",1,0)</f>
        <v>1</v>
      </c>
    </row>
    <row r="101" spans="1:9" x14ac:dyDescent="0.3">
      <c r="A101">
        <v>368184</v>
      </c>
      <c r="B101" s="2">
        <v>41772</v>
      </c>
      <c r="C101" s="3">
        <v>0.38798611111111109</v>
      </c>
      <c r="D101" t="s">
        <v>30</v>
      </c>
      <c r="E101" t="s">
        <v>29</v>
      </c>
      <c r="F101" t="s">
        <v>17</v>
      </c>
      <c r="G101" t="s">
        <v>4</v>
      </c>
      <c r="H101">
        <v>19130</v>
      </c>
      <c r="I101">
        <f>IF(Table3_1810[[#This Row],[Status]]="Hired",1,0)</f>
        <v>0</v>
      </c>
    </row>
    <row r="102" spans="1:9" x14ac:dyDescent="0.3">
      <c r="A102">
        <v>305032</v>
      </c>
      <c r="B102" s="2">
        <v>41772</v>
      </c>
      <c r="C102" s="3">
        <v>0.38829861111111114</v>
      </c>
      <c r="D102" t="s">
        <v>31</v>
      </c>
      <c r="E102" t="s">
        <v>29</v>
      </c>
      <c r="F102" t="s">
        <v>17</v>
      </c>
      <c r="G102" t="s">
        <v>4</v>
      </c>
      <c r="H102">
        <v>90807</v>
      </c>
      <c r="I102">
        <f>IF(Table3_1810[[#This Row],[Status]]="Hired",1,0)</f>
        <v>1</v>
      </c>
    </row>
    <row r="103" spans="1:9" x14ac:dyDescent="0.3">
      <c r="A103">
        <v>814453</v>
      </c>
      <c r="B103" s="2">
        <v>41772</v>
      </c>
      <c r="C103" s="3">
        <v>0.38870370370370372</v>
      </c>
      <c r="D103" t="s">
        <v>31</v>
      </c>
      <c r="E103" t="s">
        <v>28</v>
      </c>
      <c r="F103" t="s">
        <v>17</v>
      </c>
      <c r="G103" t="s">
        <v>4</v>
      </c>
      <c r="H103">
        <v>68515</v>
      </c>
      <c r="I103">
        <f>IF(Table3_1810[[#This Row],[Status]]="Hired",1,0)</f>
        <v>1</v>
      </c>
    </row>
    <row r="104" spans="1:9" x14ac:dyDescent="0.3">
      <c r="A104">
        <v>658727</v>
      </c>
      <c r="B104" s="2">
        <v>41772</v>
      </c>
      <c r="C104" s="3">
        <v>0.73942129629629627</v>
      </c>
      <c r="D104" t="s">
        <v>30</v>
      </c>
      <c r="E104" t="s">
        <v>29</v>
      </c>
      <c r="F104" t="s">
        <v>17</v>
      </c>
      <c r="G104" t="s">
        <v>2</v>
      </c>
      <c r="H104">
        <v>41577</v>
      </c>
      <c r="I104">
        <f>IF(Table3_1810[[#This Row],[Status]]="Hired",1,0)</f>
        <v>0</v>
      </c>
    </row>
    <row r="105" spans="1:9" x14ac:dyDescent="0.3">
      <c r="A105">
        <v>26472</v>
      </c>
      <c r="B105" s="2">
        <v>41772</v>
      </c>
      <c r="C105" s="3">
        <v>0.83160879629629625</v>
      </c>
      <c r="D105" t="s">
        <v>31</v>
      </c>
      <c r="E105" t="s">
        <v>27</v>
      </c>
      <c r="F105" t="s">
        <v>18</v>
      </c>
      <c r="G105" t="s">
        <v>8</v>
      </c>
      <c r="H105">
        <v>43261</v>
      </c>
      <c r="I105">
        <f>IF(Table3_1810[[#This Row],[Status]]="Hired",1,0)</f>
        <v>1</v>
      </c>
    </row>
    <row r="106" spans="1:9" x14ac:dyDescent="0.3">
      <c r="A106">
        <v>468867</v>
      </c>
      <c r="B106" s="2">
        <v>41772</v>
      </c>
      <c r="C106" s="3">
        <v>0.78930555555555559</v>
      </c>
      <c r="D106" t="s">
        <v>30</v>
      </c>
      <c r="E106" t="s">
        <v>29</v>
      </c>
      <c r="F106" t="s">
        <v>19</v>
      </c>
      <c r="G106" t="s">
        <v>2</v>
      </c>
      <c r="H106">
        <v>23446</v>
      </c>
      <c r="I106">
        <f>IF(Table3_1810[[#This Row],[Status]]="Hired",1,0)</f>
        <v>0</v>
      </c>
    </row>
    <row r="107" spans="1:9" x14ac:dyDescent="0.3">
      <c r="A107">
        <v>495899</v>
      </c>
      <c r="B107" s="2">
        <v>41772</v>
      </c>
      <c r="C107" s="3">
        <v>0.78957175925925926</v>
      </c>
      <c r="D107" t="s">
        <v>30</v>
      </c>
      <c r="E107" t="s">
        <v>29</v>
      </c>
      <c r="F107" t="s">
        <v>19</v>
      </c>
      <c r="G107" t="s">
        <v>2</v>
      </c>
      <c r="H107">
        <v>17748</v>
      </c>
      <c r="I107">
        <f>IF(Table3_1810[[#This Row],[Status]]="Hired",1,0)</f>
        <v>0</v>
      </c>
    </row>
    <row r="108" spans="1:9" x14ac:dyDescent="0.3">
      <c r="A108">
        <v>217101</v>
      </c>
      <c r="B108" s="2">
        <v>41772</v>
      </c>
      <c r="C108" s="3">
        <v>0.45900462962962962</v>
      </c>
      <c r="D108" t="s">
        <v>30</v>
      </c>
      <c r="E108" t="s">
        <v>29</v>
      </c>
      <c r="F108" t="s">
        <v>17</v>
      </c>
      <c r="G108" t="s">
        <v>3</v>
      </c>
      <c r="H108">
        <v>19261</v>
      </c>
      <c r="I108">
        <f>IF(Table3_1810[[#This Row],[Status]]="Hired",1,0)</f>
        <v>0</v>
      </c>
    </row>
    <row r="109" spans="1:9" x14ac:dyDescent="0.3">
      <c r="A109">
        <v>521234</v>
      </c>
      <c r="B109" s="2">
        <v>41772</v>
      </c>
      <c r="C109" s="3">
        <v>0.46105324074074072</v>
      </c>
      <c r="D109" t="s">
        <v>31</v>
      </c>
      <c r="E109" t="s">
        <v>28</v>
      </c>
      <c r="F109" t="s">
        <v>17</v>
      </c>
      <c r="G109" t="s">
        <v>3</v>
      </c>
      <c r="H109">
        <v>44582</v>
      </c>
      <c r="I109">
        <f>IF(Table3_1810[[#This Row],[Status]]="Hired",1,0)</f>
        <v>1</v>
      </c>
    </row>
    <row r="110" spans="1:9" x14ac:dyDescent="0.3">
      <c r="A110">
        <v>377976</v>
      </c>
      <c r="B110" s="2">
        <v>41780</v>
      </c>
      <c r="C110" s="3">
        <v>0.61201388888888886</v>
      </c>
      <c r="D110" t="s">
        <v>30</v>
      </c>
      <c r="E110" t="s">
        <v>29</v>
      </c>
      <c r="F110" t="s">
        <v>17</v>
      </c>
      <c r="G110" t="s">
        <v>3</v>
      </c>
      <c r="H110">
        <v>19035</v>
      </c>
      <c r="I110">
        <f>IF(Table3_1810[[#This Row],[Status]]="Hired",1,0)</f>
        <v>0</v>
      </c>
    </row>
    <row r="111" spans="1:9" x14ac:dyDescent="0.3">
      <c r="A111">
        <v>796234</v>
      </c>
      <c r="B111" s="2">
        <v>41773</v>
      </c>
      <c r="C111" s="3">
        <v>0.56168981481481484</v>
      </c>
      <c r="D111" t="s">
        <v>30</v>
      </c>
      <c r="E111" t="s">
        <v>27</v>
      </c>
      <c r="F111" t="s">
        <v>20</v>
      </c>
      <c r="G111" t="s">
        <v>1</v>
      </c>
      <c r="H111">
        <v>55777</v>
      </c>
      <c r="I111">
        <f>IF(Table3_1810[[#This Row],[Status]]="Hired",1,0)</f>
        <v>0</v>
      </c>
    </row>
    <row r="112" spans="1:9" x14ac:dyDescent="0.3">
      <c r="A112">
        <v>736087</v>
      </c>
      <c r="B112" s="2">
        <v>41773</v>
      </c>
      <c r="C112" s="3">
        <v>0.56313657407407403</v>
      </c>
      <c r="D112" t="s">
        <v>30</v>
      </c>
      <c r="E112" t="s">
        <v>27</v>
      </c>
      <c r="F112" t="s">
        <v>20</v>
      </c>
      <c r="G112" t="s">
        <v>1</v>
      </c>
      <c r="H112">
        <v>91475</v>
      </c>
      <c r="I112">
        <f>IF(Table3_1810[[#This Row],[Status]]="Hired",1,0)</f>
        <v>0</v>
      </c>
    </row>
    <row r="113" spans="1:9" x14ac:dyDescent="0.3">
      <c r="A113">
        <v>17030</v>
      </c>
      <c r="B113" s="2">
        <v>41773</v>
      </c>
      <c r="C113" s="3">
        <v>0.56415509259259256</v>
      </c>
      <c r="D113" t="s">
        <v>30</v>
      </c>
      <c r="E113" t="s">
        <v>29</v>
      </c>
      <c r="F113" t="s">
        <v>20</v>
      </c>
      <c r="G113" t="s">
        <v>1</v>
      </c>
      <c r="H113">
        <v>21244</v>
      </c>
      <c r="I113">
        <f>IF(Table3_1810[[#This Row],[Status]]="Hired",1,0)</f>
        <v>0</v>
      </c>
    </row>
    <row r="114" spans="1:9" x14ac:dyDescent="0.3">
      <c r="A114">
        <v>656629</v>
      </c>
      <c r="B114" s="2">
        <v>41773</v>
      </c>
      <c r="C114" s="3">
        <v>0.62718750000000001</v>
      </c>
      <c r="D114" t="s">
        <v>30</v>
      </c>
      <c r="E114" t="s">
        <v>29</v>
      </c>
      <c r="F114" t="s">
        <v>13</v>
      </c>
      <c r="G114" t="s">
        <v>3</v>
      </c>
      <c r="H114">
        <v>79762</v>
      </c>
      <c r="I114">
        <f>IF(Table3_1810[[#This Row],[Status]]="Hired",1,0)</f>
        <v>0</v>
      </c>
    </row>
    <row r="115" spans="1:9" x14ac:dyDescent="0.3">
      <c r="A115">
        <v>831439</v>
      </c>
      <c r="B115" s="2">
        <v>41773</v>
      </c>
      <c r="C115" s="3">
        <v>0.62928240740740737</v>
      </c>
      <c r="D115" t="s">
        <v>30</v>
      </c>
      <c r="E115" t="s">
        <v>29</v>
      </c>
      <c r="F115" t="s">
        <v>13</v>
      </c>
      <c r="G115" t="s">
        <v>3</v>
      </c>
      <c r="H115">
        <v>69765</v>
      </c>
      <c r="I115">
        <f>IF(Table3_1810[[#This Row],[Status]]="Hired",1,0)</f>
        <v>0</v>
      </c>
    </row>
    <row r="116" spans="1:9" x14ac:dyDescent="0.3">
      <c r="A116">
        <v>243961</v>
      </c>
      <c r="B116" s="2">
        <v>41773</v>
      </c>
      <c r="C116" s="3">
        <v>0.65991898148148154</v>
      </c>
      <c r="D116" t="s">
        <v>30</v>
      </c>
      <c r="E116" t="s">
        <v>27</v>
      </c>
      <c r="F116" t="s">
        <v>18</v>
      </c>
      <c r="G116" t="s">
        <v>2</v>
      </c>
      <c r="H116">
        <v>30809</v>
      </c>
      <c r="I116">
        <f>IF(Table3_1810[[#This Row],[Status]]="Hired",1,0)</f>
        <v>0</v>
      </c>
    </row>
    <row r="117" spans="1:9" x14ac:dyDescent="0.3">
      <c r="A117">
        <v>956145</v>
      </c>
      <c r="B117" s="2">
        <v>41774</v>
      </c>
      <c r="C117" s="3">
        <v>0.35210648148148149</v>
      </c>
      <c r="D117" t="s">
        <v>30</v>
      </c>
      <c r="E117" t="s">
        <v>27</v>
      </c>
      <c r="F117" t="s">
        <v>12</v>
      </c>
      <c r="G117" t="s">
        <v>2</v>
      </c>
      <c r="H117">
        <v>78988</v>
      </c>
      <c r="I117">
        <f>IF(Table3_1810[[#This Row],[Status]]="Hired",1,0)</f>
        <v>0</v>
      </c>
    </row>
    <row r="118" spans="1:9" x14ac:dyDescent="0.3">
      <c r="A118">
        <v>730676</v>
      </c>
      <c r="B118" s="2">
        <v>41774</v>
      </c>
      <c r="C118" s="3">
        <v>0.35234953703703703</v>
      </c>
      <c r="D118" t="s">
        <v>30</v>
      </c>
      <c r="E118" t="s">
        <v>27</v>
      </c>
      <c r="F118" t="s">
        <v>12</v>
      </c>
      <c r="G118" t="s">
        <v>2</v>
      </c>
      <c r="H118">
        <v>34674</v>
      </c>
      <c r="I118">
        <f>IF(Table3_1810[[#This Row],[Status]]="Hired",1,0)</f>
        <v>0</v>
      </c>
    </row>
    <row r="119" spans="1:9" x14ac:dyDescent="0.3">
      <c r="A119">
        <v>255026</v>
      </c>
      <c r="B119" s="2">
        <v>41774</v>
      </c>
      <c r="C119" s="3">
        <v>0.35266203703703702</v>
      </c>
      <c r="D119" t="s">
        <v>30</v>
      </c>
      <c r="E119" t="s">
        <v>27</v>
      </c>
      <c r="F119" t="s">
        <v>12</v>
      </c>
      <c r="G119" t="s">
        <v>2</v>
      </c>
      <c r="H119">
        <v>56938</v>
      </c>
      <c r="I119">
        <f>IF(Table3_1810[[#This Row],[Status]]="Hired",1,0)</f>
        <v>0</v>
      </c>
    </row>
    <row r="120" spans="1:9" x14ac:dyDescent="0.3">
      <c r="A120">
        <v>404918</v>
      </c>
      <c r="B120" s="2">
        <v>41774</v>
      </c>
      <c r="C120" s="3">
        <v>0.35266203703703702</v>
      </c>
      <c r="D120" t="s">
        <v>30</v>
      </c>
      <c r="E120" t="s">
        <v>27</v>
      </c>
      <c r="F120" t="s">
        <v>12</v>
      </c>
      <c r="G120" t="s">
        <v>2</v>
      </c>
      <c r="H120">
        <v>21848</v>
      </c>
      <c r="I120">
        <f>IF(Table3_1810[[#This Row],[Status]]="Hired",1,0)</f>
        <v>0</v>
      </c>
    </row>
    <row r="121" spans="1:9" x14ac:dyDescent="0.3">
      <c r="A121">
        <v>809992</v>
      </c>
      <c r="B121" s="2">
        <v>41774</v>
      </c>
      <c r="C121" s="3">
        <v>0.67856481481481479</v>
      </c>
      <c r="D121" t="s">
        <v>30</v>
      </c>
      <c r="E121" t="s">
        <v>27</v>
      </c>
      <c r="F121" t="s">
        <v>15</v>
      </c>
      <c r="G121" t="s">
        <v>2</v>
      </c>
      <c r="H121">
        <v>55595</v>
      </c>
      <c r="I121">
        <f>IF(Table3_1810[[#This Row],[Status]]="Hired",1,0)</f>
        <v>0</v>
      </c>
    </row>
    <row r="122" spans="1:9" x14ac:dyDescent="0.3">
      <c r="A122">
        <v>691216</v>
      </c>
      <c r="B122" s="2">
        <v>41774</v>
      </c>
      <c r="C122" s="3">
        <v>0.41453703703703704</v>
      </c>
      <c r="D122" t="s">
        <v>30</v>
      </c>
      <c r="E122" t="s">
        <v>27</v>
      </c>
      <c r="F122" t="s">
        <v>20</v>
      </c>
      <c r="G122" t="s">
        <v>9</v>
      </c>
      <c r="H122">
        <v>67066</v>
      </c>
      <c r="I122">
        <f>IF(Table3_1810[[#This Row],[Status]]="Hired",1,0)</f>
        <v>0</v>
      </c>
    </row>
    <row r="123" spans="1:9" x14ac:dyDescent="0.3">
      <c r="A123">
        <v>382645</v>
      </c>
      <c r="B123" s="2">
        <v>41774</v>
      </c>
      <c r="C123" s="3">
        <v>0.41511574074074076</v>
      </c>
      <c r="D123" t="s">
        <v>31</v>
      </c>
      <c r="E123" t="s">
        <v>27</v>
      </c>
      <c r="F123" t="s">
        <v>20</v>
      </c>
      <c r="G123" t="s">
        <v>9</v>
      </c>
      <c r="H123">
        <v>65587</v>
      </c>
      <c r="I123">
        <f>IF(Table3_1810[[#This Row],[Status]]="Hired",1,0)</f>
        <v>1</v>
      </c>
    </row>
    <row r="124" spans="1:9" x14ac:dyDescent="0.3">
      <c r="A124">
        <v>767003</v>
      </c>
      <c r="B124" s="2">
        <v>41774</v>
      </c>
      <c r="C124" s="3">
        <v>0.41744212962962962</v>
      </c>
      <c r="D124" t="s">
        <v>31</v>
      </c>
      <c r="E124" t="s">
        <v>27</v>
      </c>
      <c r="F124" t="s">
        <v>20</v>
      </c>
      <c r="G124" t="s">
        <v>9</v>
      </c>
      <c r="H124">
        <v>73396</v>
      </c>
      <c r="I124">
        <f>IF(Table3_1810[[#This Row],[Status]]="Hired",1,0)</f>
        <v>1</v>
      </c>
    </row>
    <row r="125" spans="1:9" x14ac:dyDescent="0.3">
      <c r="A125">
        <v>412827</v>
      </c>
      <c r="B125" s="2">
        <v>41774</v>
      </c>
      <c r="C125" s="3">
        <v>0.66502314814814811</v>
      </c>
      <c r="D125" t="s">
        <v>30</v>
      </c>
      <c r="E125" t="s">
        <v>27</v>
      </c>
      <c r="F125" t="s">
        <v>20</v>
      </c>
      <c r="G125" t="s">
        <v>9</v>
      </c>
      <c r="H125">
        <v>76789</v>
      </c>
      <c r="I125">
        <f>IF(Table3_1810[[#This Row],[Status]]="Hired",1,0)</f>
        <v>0</v>
      </c>
    </row>
    <row r="126" spans="1:9" x14ac:dyDescent="0.3">
      <c r="A126">
        <v>912261</v>
      </c>
      <c r="B126" s="2">
        <v>41774</v>
      </c>
      <c r="C126" s="3">
        <v>0.57546296296296295</v>
      </c>
      <c r="D126" t="s">
        <v>30</v>
      </c>
      <c r="E126" t="s">
        <v>27</v>
      </c>
      <c r="F126" t="s">
        <v>12</v>
      </c>
      <c r="G126" t="s">
        <v>6</v>
      </c>
      <c r="H126">
        <v>59625</v>
      </c>
      <c r="I126">
        <f>IF(Table3_1810[[#This Row],[Status]]="Hired",1,0)</f>
        <v>0</v>
      </c>
    </row>
    <row r="127" spans="1:9" x14ac:dyDescent="0.3">
      <c r="A127">
        <v>881891</v>
      </c>
      <c r="B127" s="2">
        <v>41774</v>
      </c>
      <c r="C127" s="3">
        <v>0.57729166666666665</v>
      </c>
      <c r="D127" t="s">
        <v>31</v>
      </c>
      <c r="E127" t="s">
        <v>29</v>
      </c>
      <c r="F127" t="s">
        <v>12</v>
      </c>
      <c r="G127" t="s">
        <v>6</v>
      </c>
      <c r="H127">
        <v>41895</v>
      </c>
      <c r="I127">
        <f>IF(Table3_1810[[#This Row],[Status]]="Hired",1,0)</f>
        <v>1</v>
      </c>
    </row>
    <row r="128" spans="1:9" x14ac:dyDescent="0.3">
      <c r="A128">
        <v>574621</v>
      </c>
      <c r="B128" s="2">
        <v>41774</v>
      </c>
      <c r="C128" s="3">
        <v>0.47866898148148146</v>
      </c>
      <c r="D128" t="s">
        <v>30</v>
      </c>
      <c r="E128" t="s">
        <v>29</v>
      </c>
      <c r="F128" t="s">
        <v>17</v>
      </c>
      <c r="G128" t="s">
        <v>4</v>
      </c>
      <c r="H128">
        <v>31546</v>
      </c>
      <c r="I128">
        <f>IF(Table3_1810[[#This Row],[Status]]="Hired",1,0)</f>
        <v>0</v>
      </c>
    </row>
    <row r="129" spans="1:9" x14ac:dyDescent="0.3">
      <c r="A129">
        <v>105729</v>
      </c>
      <c r="B129" s="2">
        <v>41774</v>
      </c>
      <c r="C129" s="3">
        <v>0.67598379629629635</v>
      </c>
      <c r="D129" t="s">
        <v>30</v>
      </c>
      <c r="E129" t="s">
        <v>27</v>
      </c>
      <c r="F129" t="s">
        <v>20</v>
      </c>
      <c r="G129" t="s">
        <v>9</v>
      </c>
      <c r="H129">
        <v>80817</v>
      </c>
      <c r="I129">
        <f>IF(Table3_1810[[#This Row],[Status]]="Hired",1,0)</f>
        <v>0</v>
      </c>
    </row>
    <row r="130" spans="1:9" x14ac:dyDescent="0.3">
      <c r="A130">
        <v>961551</v>
      </c>
      <c r="B130" s="2">
        <v>41774</v>
      </c>
      <c r="C130" s="3">
        <v>0.86215277777777777</v>
      </c>
      <c r="D130" t="s">
        <v>30</v>
      </c>
      <c r="E130" t="s">
        <v>27</v>
      </c>
      <c r="F130" t="s">
        <v>17</v>
      </c>
      <c r="G130" t="s">
        <v>8</v>
      </c>
      <c r="H130">
        <v>31050</v>
      </c>
      <c r="I130">
        <f>IF(Table3_1810[[#This Row],[Status]]="Hired",1,0)</f>
        <v>0</v>
      </c>
    </row>
    <row r="131" spans="1:9" x14ac:dyDescent="0.3">
      <c r="A131">
        <v>824221</v>
      </c>
      <c r="B131" s="2">
        <v>41775</v>
      </c>
      <c r="C131" s="3">
        <v>0.41332175925925924</v>
      </c>
      <c r="D131" t="s">
        <v>31</v>
      </c>
      <c r="E131" t="s">
        <v>27</v>
      </c>
      <c r="F131" t="s">
        <v>20</v>
      </c>
      <c r="G131" t="s">
        <v>3</v>
      </c>
      <c r="H131">
        <v>17815</v>
      </c>
      <c r="I131">
        <f>IF(Table3_1810[[#This Row],[Status]]="Hired",1,0)</f>
        <v>1</v>
      </c>
    </row>
    <row r="132" spans="1:9" x14ac:dyDescent="0.3">
      <c r="A132">
        <v>966786</v>
      </c>
      <c r="B132" s="2">
        <v>41775</v>
      </c>
      <c r="C132" s="3">
        <v>0.41371527777777778</v>
      </c>
      <c r="D132" t="s">
        <v>31</v>
      </c>
      <c r="E132" t="s">
        <v>29</v>
      </c>
      <c r="F132" t="s">
        <v>20</v>
      </c>
      <c r="G132" t="s">
        <v>3</v>
      </c>
      <c r="H132">
        <v>13718</v>
      </c>
      <c r="I132">
        <f>IF(Table3_1810[[#This Row],[Status]]="Hired",1,0)</f>
        <v>1</v>
      </c>
    </row>
    <row r="133" spans="1:9" x14ac:dyDescent="0.3">
      <c r="A133">
        <v>19370</v>
      </c>
      <c r="B133" s="2">
        <v>41775</v>
      </c>
      <c r="C133" s="3">
        <v>0.41503472222222221</v>
      </c>
      <c r="D133" t="s">
        <v>30</v>
      </c>
      <c r="E133" t="s">
        <v>29</v>
      </c>
      <c r="F133" t="s">
        <v>20</v>
      </c>
      <c r="G133" t="s">
        <v>3</v>
      </c>
      <c r="H133">
        <v>62082</v>
      </c>
      <c r="I133">
        <f>IF(Table3_1810[[#This Row],[Status]]="Hired",1,0)</f>
        <v>0</v>
      </c>
    </row>
    <row r="134" spans="1:9" x14ac:dyDescent="0.3">
      <c r="A134">
        <v>462721</v>
      </c>
      <c r="B134" s="2">
        <v>41775</v>
      </c>
      <c r="C134" s="3">
        <v>0.70116898148148143</v>
      </c>
      <c r="D134" t="s">
        <v>30</v>
      </c>
      <c r="E134" t="s">
        <v>27</v>
      </c>
      <c r="F134" t="s">
        <v>17</v>
      </c>
      <c r="G134" t="s">
        <v>3</v>
      </c>
      <c r="H134">
        <v>26530</v>
      </c>
      <c r="I134">
        <f>IF(Table3_1810[[#This Row],[Status]]="Hired",1,0)</f>
        <v>0</v>
      </c>
    </row>
    <row r="135" spans="1:9" x14ac:dyDescent="0.3">
      <c r="A135">
        <v>381072</v>
      </c>
      <c r="B135" s="2">
        <v>41775</v>
      </c>
      <c r="C135" s="3">
        <v>0.70174768518518515</v>
      </c>
      <c r="D135" t="s">
        <v>31</v>
      </c>
      <c r="E135" t="s">
        <v>27</v>
      </c>
      <c r="F135" t="s">
        <v>17</v>
      </c>
      <c r="G135" t="s">
        <v>3</v>
      </c>
      <c r="H135">
        <v>67685</v>
      </c>
      <c r="I135">
        <f>IF(Table3_1810[[#This Row],[Status]]="Hired",1,0)</f>
        <v>1</v>
      </c>
    </row>
    <row r="136" spans="1:9" x14ac:dyDescent="0.3">
      <c r="A136">
        <v>664109</v>
      </c>
      <c r="B136" s="2">
        <v>41775</v>
      </c>
      <c r="C136" s="3">
        <v>0.70421296296296299</v>
      </c>
      <c r="D136" t="s">
        <v>31</v>
      </c>
      <c r="E136" t="s">
        <v>27</v>
      </c>
      <c r="F136" t="s">
        <v>17</v>
      </c>
      <c r="G136" t="s">
        <v>3</v>
      </c>
      <c r="H136">
        <v>42782</v>
      </c>
      <c r="I136">
        <f>IF(Table3_1810[[#This Row],[Status]]="Hired",1,0)</f>
        <v>1</v>
      </c>
    </row>
    <row r="137" spans="1:9" x14ac:dyDescent="0.3">
      <c r="A137">
        <v>505365</v>
      </c>
      <c r="B137" s="2">
        <v>41775</v>
      </c>
      <c r="C137" s="3">
        <v>0.75445601851851851</v>
      </c>
      <c r="D137" t="s">
        <v>31</v>
      </c>
      <c r="E137" t="s">
        <v>28</v>
      </c>
      <c r="F137" t="s">
        <v>16</v>
      </c>
      <c r="G137" t="s">
        <v>6</v>
      </c>
      <c r="H137">
        <v>79702</v>
      </c>
      <c r="I137">
        <f>IF(Table3_1810[[#This Row],[Status]]="Hired",1,0)</f>
        <v>1</v>
      </c>
    </row>
    <row r="138" spans="1:9" x14ac:dyDescent="0.3">
      <c r="A138">
        <v>132154</v>
      </c>
      <c r="B138" s="2">
        <v>41775</v>
      </c>
      <c r="C138" s="3">
        <v>0.75548611111111108</v>
      </c>
      <c r="D138" t="s">
        <v>30</v>
      </c>
      <c r="E138" t="s">
        <v>28</v>
      </c>
      <c r="F138" t="s">
        <v>16</v>
      </c>
      <c r="G138" t="s">
        <v>6</v>
      </c>
      <c r="H138">
        <v>82599</v>
      </c>
      <c r="I138">
        <f>IF(Table3_1810[[#This Row],[Status]]="Hired",1,0)</f>
        <v>0</v>
      </c>
    </row>
    <row r="139" spans="1:9" x14ac:dyDescent="0.3">
      <c r="A139">
        <v>482656</v>
      </c>
      <c r="B139" s="2">
        <v>41788</v>
      </c>
      <c r="C139" s="3">
        <v>0.38871527777777776</v>
      </c>
      <c r="D139" t="s">
        <v>31</v>
      </c>
      <c r="E139" t="s">
        <v>29</v>
      </c>
      <c r="F139" t="s">
        <v>14</v>
      </c>
      <c r="G139" t="s">
        <v>4</v>
      </c>
      <c r="H139">
        <v>97814</v>
      </c>
      <c r="I139">
        <f>IF(Table3_1810[[#This Row],[Status]]="Hired",1,0)</f>
        <v>1</v>
      </c>
    </row>
    <row r="140" spans="1:9" x14ac:dyDescent="0.3">
      <c r="A140">
        <v>735179</v>
      </c>
      <c r="B140" s="2">
        <v>41788</v>
      </c>
      <c r="C140" s="3">
        <v>0.38899305555555558</v>
      </c>
      <c r="D140" t="s">
        <v>30</v>
      </c>
      <c r="E140" t="s">
        <v>27</v>
      </c>
      <c r="F140" t="s">
        <v>14</v>
      </c>
      <c r="G140" t="s">
        <v>4</v>
      </c>
      <c r="H140">
        <v>25931</v>
      </c>
      <c r="I140">
        <f>IF(Table3_1810[[#This Row],[Status]]="Hired",1,0)</f>
        <v>0</v>
      </c>
    </row>
    <row r="141" spans="1:9" x14ac:dyDescent="0.3">
      <c r="A141">
        <v>813519</v>
      </c>
      <c r="B141" s="2">
        <v>41788</v>
      </c>
      <c r="C141" s="3">
        <v>0.38829861111111114</v>
      </c>
      <c r="D141" t="s">
        <v>30</v>
      </c>
      <c r="E141" t="s">
        <v>28</v>
      </c>
      <c r="F141" t="s">
        <v>14</v>
      </c>
      <c r="G141" t="s">
        <v>4</v>
      </c>
      <c r="H141">
        <v>83585</v>
      </c>
      <c r="I141">
        <f>IF(Table3_1810[[#This Row],[Status]]="Hired",1,0)</f>
        <v>0</v>
      </c>
    </row>
    <row r="142" spans="1:9" x14ac:dyDescent="0.3">
      <c r="A142">
        <v>225116</v>
      </c>
      <c r="B142" s="2">
        <v>41775</v>
      </c>
      <c r="C142" s="3">
        <v>0.73690972222222217</v>
      </c>
      <c r="D142" t="s">
        <v>31</v>
      </c>
      <c r="E142" t="s">
        <v>27</v>
      </c>
      <c r="F142" t="s">
        <v>17</v>
      </c>
      <c r="G142" t="s">
        <v>7</v>
      </c>
      <c r="H142">
        <v>25711</v>
      </c>
      <c r="I142">
        <f>IF(Table3_1810[[#This Row],[Status]]="Hired",1,0)</f>
        <v>1</v>
      </c>
    </row>
    <row r="143" spans="1:9" x14ac:dyDescent="0.3">
      <c r="A143">
        <v>583818</v>
      </c>
      <c r="B143" s="2">
        <v>41777</v>
      </c>
      <c r="C143" s="3">
        <v>0.74299768518518516</v>
      </c>
      <c r="D143" t="s">
        <v>30</v>
      </c>
      <c r="E143" t="s">
        <v>27</v>
      </c>
      <c r="F143" t="s">
        <v>20</v>
      </c>
      <c r="G143" t="s">
        <v>4</v>
      </c>
      <c r="H143">
        <v>95633</v>
      </c>
      <c r="I143">
        <f>IF(Table3_1810[[#This Row],[Status]]="Hired",1,0)</f>
        <v>0</v>
      </c>
    </row>
    <row r="144" spans="1:9" x14ac:dyDescent="0.3">
      <c r="A144">
        <v>192500</v>
      </c>
      <c r="B144" s="2">
        <v>41777</v>
      </c>
      <c r="C144" s="3">
        <v>0.74535879629629631</v>
      </c>
      <c r="D144" t="s">
        <v>30</v>
      </c>
      <c r="E144" t="s">
        <v>27</v>
      </c>
      <c r="F144" t="s">
        <v>17</v>
      </c>
      <c r="G144" t="s">
        <v>8</v>
      </c>
      <c r="H144">
        <v>78192</v>
      </c>
      <c r="I144">
        <f>IF(Table3_1810[[#This Row],[Status]]="Hired",1,0)</f>
        <v>0</v>
      </c>
    </row>
    <row r="145" spans="1:9" x14ac:dyDescent="0.3">
      <c r="A145">
        <v>641336</v>
      </c>
      <c r="B145" s="2">
        <v>41777</v>
      </c>
      <c r="C145" s="3">
        <v>0.74582175925925931</v>
      </c>
      <c r="D145" t="s">
        <v>31</v>
      </c>
      <c r="E145" t="s">
        <v>29</v>
      </c>
      <c r="F145" t="s">
        <v>17</v>
      </c>
      <c r="G145" t="s">
        <v>8</v>
      </c>
      <c r="H145">
        <v>22267</v>
      </c>
      <c r="I145">
        <f>IF(Table3_1810[[#This Row],[Status]]="Hired",1,0)</f>
        <v>1</v>
      </c>
    </row>
    <row r="146" spans="1:9" x14ac:dyDescent="0.3">
      <c r="A146">
        <v>466709</v>
      </c>
      <c r="B146" s="2">
        <v>41778</v>
      </c>
      <c r="C146" s="3">
        <v>0.55706018518518519</v>
      </c>
      <c r="D146" t="s">
        <v>31</v>
      </c>
      <c r="E146" t="s">
        <v>29</v>
      </c>
      <c r="F146" t="s">
        <v>14</v>
      </c>
      <c r="G146" t="s">
        <v>4</v>
      </c>
      <c r="H146">
        <v>49631</v>
      </c>
      <c r="I146">
        <f>IF(Table3_1810[[#This Row],[Status]]="Hired",1,0)</f>
        <v>1</v>
      </c>
    </row>
    <row r="147" spans="1:9" x14ac:dyDescent="0.3">
      <c r="A147">
        <v>318812</v>
      </c>
      <c r="B147" s="2">
        <v>41778</v>
      </c>
      <c r="C147" s="3">
        <v>0.54067129629629629</v>
      </c>
      <c r="D147" t="s">
        <v>31</v>
      </c>
      <c r="E147" t="s">
        <v>29</v>
      </c>
      <c r="F147" t="s">
        <v>12</v>
      </c>
      <c r="G147" t="s">
        <v>2</v>
      </c>
      <c r="H147">
        <v>84858</v>
      </c>
      <c r="I147">
        <f>IF(Table3_1810[[#This Row],[Status]]="Hired",1,0)</f>
        <v>1</v>
      </c>
    </row>
    <row r="148" spans="1:9" x14ac:dyDescent="0.3">
      <c r="A148">
        <v>303466</v>
      </c>
      <c r="B148" s="2">
        <v>41778</v>
      </c>
      <c r="C148" s="3">
        <v>0.55374999999999996</v>
      </c>
      <c r="D148" t="s">
        <v>30</v>
      </c>
      <c r="E148" t="s">
        <v>27</v>
      </c>
      <c r="F148" t="s">
        <v>14</v>
      </c>
      <c r="G148" t="s">
        <v>9</v>
      </c>
      <c r="H148">
        <v>81257</v>
      </c>
      <c r="I148">
        <f>IF(Table3_1810[[#This Row],[Status]]="Hired",1,0)</f>
        <v>0</v>
      </c>
    </row>
    <row r="149" spans="1:9" x14ac:dyDescent="0.3">
      <c r="A149">
        <v>549934</v>
      </c>
      <c r="B149" s="2">
        <v>41778</v>
      </c>
      <c r="C149" s="3">
        <v>0.55447916666666663</v>
      </c>
      <c r="D149" t="s">
        <v>30</v>
      </c>
      <c r="E149" t="s">
        <v>27</v>
      </c>
      <c r="F149" t="s">
        <v>14</v>
      </c>
      <c r="G149" t="s">
        <v>9</v>
      </c>
      <c r="H149">
        <v>59735</v>
      </c>
      <c r="I149">
        <f>IF(Table3_1810[[#This Row],[Status]]="Hired",1,0)</f>
        <v>0</v>
      </c>
    </row>
    <row r="150" spans="1:9" x14ac:dyDescent="0.3">
      <c r="A150">
        <v>730191</v>
      </c>
      <c r="B150" s="2">
        <v>41778</v>
      </c>
      <c r="C150" s="3">
        <v>0.64298611111111115</v>
      </c>
      <c r="D150" t="s">
        <v>30</v>
      </c>
      <c r="E150" t="s">
        <v>29</v>
      </c>
      <c r="F150" t="s">
        <v>19</v>
      </c>
      <c r="G150" t="s">
        <v>6</v>
      </c>
      <c r="H150">
        <v>13753</v>
      </c>
      <c r="I150">
        <f>IF(Table3_1810[[#This Row],[Status]]="Hired",1,0)</f>
        <v>0</v>
      </c>
    </row>
    <row r="151" spans="1:9" x14ac:dyDescent="0.3">
      <c r="A151">
        <v>151361</v>
      </c>
      <c r="B151" s="2">
        <v>41779</v>
      </c>
      <c r="C151" s="3">
        <v>0.78931712962962963</v>
      </c>
      <c r="D151" t="s">
        <v>30</v>
      </c>
      <c r="E151" t="s">
        <v>29</v>
      </c>
      <c r="F151" t="s">
        <v>20</v>
      </c>
      <c r="G151" t="s">
        <v>1</v>
      </c>
      <c r="H151">
        <v>87397</v>
      </c>
      <c r="I151">
        <f>IF(Table3_1810[[#This Row],[Status]]="Hired",1,0)</f>
        <v>0</v>
      </c>
    </row>
    <row r="152" spans="1:9" x14ac:dyDescent="0.3">
      <c r="A152">
        <v>299540</v>
      </c>
      <c r="B152" s="2">
        <v>41779</v>
      </c>
      <c r="C152" s="3">
        <v>0.71052083333333338</v>
      </c>
      <c r="D152" t="s">
        <v>30</v>
      </c>
      <c r="E152" t="s">
        <v>29</v>
      </c>
      <c r="F152" t="s">
        <v>19</v>
      </c>
      <c r="G152" t="s">
        <v>9</v>
      </c>
      <c r="H152">
        <v>98404</v>
      </c>
      <c r="I152">
        <f>IF(Table3_1810[[#This Row],[Status]]="Hired",1,0)</f>
        <v>0</v>
      </c>
    </row>
    <row r="153" spans="1:9" x14ac:dyDescent="0.3">
      <c r="A153">
        <v>66952</v>
      </c>
      <c r="B153" s="2">
        <v>41779</v>
      </c>
      <c r="C153" s="3">
        <v>0.71167824074074071</v>
      </c>
      <c r="D153" t="s">
        <v>30</v>
      </c>
      <c r="E153" t="s">
        <v>27</v>
      </c>
      <c r="F153" t="s">
        <v>19</v>
      </c>
      <c r="G153" t="s">
        <v>9</v>
      </c>
      <c r="H153">
        <v>58443</v>
      </c>
      <c r="I153">
        <f>IF(Table3_1810[[#This Row],[Status]]="Hired",1,0)</f>
        <v>0</v>
      </c>
    </row>
    <row r="154" spans="1:9" x14ac:dyDescent="0.3">
      <c r="A154">
        <v>372707</v>
      </c>
      <c r="B154" s="2">
        <v>41779</v>
      </c>
      <c r="C154" s="3">
        <v>0.71208333333333329</v>
      </c>
      <c r="D154" t="s">
        <v>30</v>
      </c>
      <c r="E154" t="s">
        <v>29</v>
      </c>
      <c r="F154" t="s">
        <v>19</v>
      </c>
      <c r="G154" t="s">
        <v>9</v>
      </c>
      <c r="H154">
        <v>92123</v>
      </c>
      <c r="I154">
        <f>IF(Table3_1810[[#This Row],[Status]]="Hired",1,0)</f>
        <v>0</v>
      </c>
    </row>
    <row r="155" spans="1:9" x14ac:dyDescent="0.3">
      <c r="A155">
        <v>703540</v>
      </c>
      <c r="B155" s="2">
        <v>41779</v>
      </c>
      <c r="C155" s="3">
        <v>0.7131481481481482</v>
      </c>
      <c r="D155" t="s">
        <v>31</v>
      </c>
      <c r="E155" t="s">
        <v>29</v>
      </c>
      <c r="F155" t="s">
        <v>19</v>
      </c>
      <c r="G155" t="s">
        <v>9</v>
      </c>
      <c r="H155">
        <v>77027</v>
      </c>
      <c r="I155">
        <f>IF(Table3_1810[[#This Row],[Status]]="Hired",1,0)</f>
        <v>1</v>
      </c>
    </row>
    <row r="156" spans="1:9" x14ac:dyDescent="0.3">
      <c r="A156">
        <v>838911</v>
      </c>
      <c r="B156" s="2">
        <v>41779</v>
      </c>
      <c r="C156" s="3">
        <v>0.71054398148148146</v>
      </c>
      <c r="D156" t="s">
        <v>31</v>
      </c>
      <c r="E156" t="s">
        <v>27</v>
      </c>
      <c r="F156" t="s">
        <v>19</v>
      </c>
      <c r="G156" t="s">
        <v>9</v>
      </c>
      <c r="H156">
        <v>98822</v>
      </c>
      <c r="I156">
        <f>IF(Table3_1810[[#This Row],[Status]]="Hired",1,0)</f>
        <v>1</v>
      </c>
    </row>
    <row r="157" spans="1:9" x14ac:dyDescent="0.3">
      <c r="A157">
        <v>51314</v>
      </c>
      <c r="B157" s="2">
        <v>41779</v>
      </c>
      <c r="C157" s="3">
        <v>0.7119212962962963</v>
      </c>
      <c r="D157" t="s">
        <v>31</v>
      </c>
      <c r="E157" t="s">
        <v>29</v>
      </c>
      <c r="F157" t="s">
        <v>19</v>
      </c>
      <c r="G157" t="s">
        <v>9</v>
      </c>
      <c r="H157">
        <v>18661</v>
      </c>
      <c r="I157">
        <f>IF(Table3_1810[[#This Row],[Status]]="Hired",1,0)</f>
        <v>1</v>
      </c>
    </row>
    <row r="158" spans="1:9" x14ac:dyDescent="0.3">
      <c r="A158">
        <v>716333</v>
      </c>
      <c r="B158" s="2">
        <v>41779</v>
      </c>
      <c r="C158" s="3">
        <v>0.71054398148148146</v>
      </c>
      <c r="D158" t="s">
        <v>31</v>
      </c>
      <c r="E158" t="s">
        <v>28</v>
      </c>
      <c r="F158" t="s">
        <v>19</v>
      </c>
      <c r="G158" t="s">
        <v>9</v>
      </c>
      <c r="H158">
        <v>71461</v>
      </c>
      <c r="I158">
        <f>IF(Table3_1810[[#This Row],[Status]]="Hired",1,0)</f>
        <v>1</v>
      </c>
    </row>
    <row r="159" spans="1:9" x14ac:dyDescent="0.3">
      <c r="A159">
        <v>350612</v>
      </c>
      <c r="B159" s="2">
        <v>41779</v>
      </c>
      <c r="C159" s="3">
        <v>0.8230439814814815</v>
      </c>
      <c r="D159" t="s">
        <v>31</v>
      </c>
      <c r="E159" t="s">
        <v>27</v>
      </c>
      <c r="F159" t="s">
        <v>20</v>
      </c>
      <c r="G159" t="s">
        <v>5</v>
      </c>
      <c r="H159">
        <v>56549</v>
      </c>
      <c r="I159">
        <f>IF(Table3_1810[[#This Row],[Status]]="Hired",1,0)</f>
        <v>1</v>
      </c>
    </row>
    <row r="160" spans="1:9" x14ac:dyDescent="0.3">
      <c r="A160">
        <v>101674</v>
      </c>
      <c r="B160" s="2">
        <v>41779</v>
      </c>
      <c r="C160" s="3">
        <v>0.40915509259259258</v>
      </c>
      <c r="D160" t="s">
        <v>30</v>
      </c>
      <c r="E160" t="s">
        <v>27</v>
      </c>
      <c r="F160" t="s">
        <v>14</v>
      </c>
      <c r="G160" t="s">
        <v>2</v>
      </c>
      <c r="H160">
        <v>78365</v>
      </c>
      <c r="I160">
        <f>IF(Table3_1810[[#This Row],[Status]]="Hired",1,0)</f>
        <v>0</v>
      </c>
    </row>
    <row r="161" spans="1:9" x14ac:dyDescent="0.3">
      <c r="A161">
        <v>542532</v>
      </c>
      <c r="B161" s="2">
        <v>41779</v>
      </c>
      <c r="C161" s="3">
        <v>0.41064814814814815</v>
      </c>
      <c r="D161" t="s">
        <v>30</v>
      </c>
      <c r="E161" t="s">
        <v>29</v>
      </c>
      <c r="F161" t="s">
        <v>14</v>
      </c>
      <c r="G161" t="s">
        <v>2</v>
      </c>
      <c r="H161">
        <v>43729</v>
      </c>
      <c r="I161">
        <f>IF(Table3_1810[[#This Row],[Status]]="Hired",1,0)</f>
        <v>0</v>
      </c>
    </row>
    <row r="162" spans="1:9" x14ac:dyDescent="0.3">
      <c r="A162">
        <v>626271</v>
      </c>
      <c r="B162" s="2">
        <v>41779</v>
      </c>
      <c r="C162" s="3">
        <v>0.40949074074074077</v>
      </c>
      <c r="D162" t="s">
        <v>30</v>
      </c>
      <c r="E162" t="s">
        <v>28</v>
      </c>
      <c r="F162" t="s">
        <v>14</v>
      </c>
      <c r="G162" t="s">
        <v>2</v>
      </c>
      <c r="H162">
        <v>84745</v>
      </c>
      <c r="I162">
        <f>IF(Table3_1810[[#This Row],[Status]]="Hired",1,0)</f>
        <v>0</v>
      </c>
    </row>
    <row r="163" spans="1:9" x14ac:dyDescent="0.3">
      <c r="A163">
        <v>272182</v>
      </c>
      <c r="B163" s="2">
        <v>41779</v>
      </c>
      <c r="C163" s="3">
        <v>0.51993055555555556</v>
      </c>
      <c r="D163" t="s">
        <v>31</v>
      </c>
      <c r="E163" t="s">
        <v>29</v>
      </c>
      <c r="F163" t="s">
        <v>20</v>
      </c>
      <c r="G163" t="s">
        <v>8</v>
      </c>
      <c r="H163">
        <v>56534</v>
      </c>
      <c r="I163">
        <f>IF(Table3_1810[[#This Row],[Status]]="Hired",1,0)</f>
        <v>1</v>
      </c>
    </row>
    <row r="164" spans="1:9" x14ac:dyDescent="0.3">
      <c r="A164">
        <v>942393</v>
      </c>
      <c r="B164" s="2">
        <v>41779</v>
      </c>
      <c r="C164" s="3">
        <v>0.66843750000000002</v>
      </c>
      <c r="D164" t="s">
        <v>30</v>
      </c>
      <c r="E164" t="s">
        <v>27</v>
      </c>
      <c r="F164" t="s">
        <v>18</v>
      </c>
      <c r="G164" t="s">
        <v>3</v>
      </c>
      <c r="H164">
        <v>71981</v>
      </c>
      <c r="I164">
        <f>IF(Table3_1810[[#This Row],[Status]]="Hired",1,0)</f>
        <v>0</v>
      </c>
    </row>
    <row r="165" spans="1:9" x14ac:dyDescent="0.3">
      <c r="A165">
        <v>118533</v>
      </c>
      <c r="B165" s="2">
        <v>41779</v>
      </c>
      <c r="C165" s="3">
        <v>0.67072916666666671</v>
      </c>
      <c r="D165" t="s">
        <v>31</v>
      </c>
      <c r="E165" t="s">
        <v>27</v>
      </c>
      <c r="F165" t="s">
        <v>18</v>
      </c>
      <c r="G165" t="s">
        <v>3</v>
      </c>
      <c r="H165">
        <v>68969</v>
      </c>
      <c r="I165">
        <f>IF(Table3_1810[[#This Row],[Status]]="Hired",1,0)</f>
        <v>1</v>
      </c>
    </row>
    <row r="166" spans="1:9" x14ac:dyDescent="0.3">
      <c r="A166">
        <v>646468</v>
      </c>
      <c r="B166" s="2">
        <v>41780</v>
      </c>
      <c r="C166" s="3">
        <v>0.37274305555555554</v>
      </c>
      <c r="D166" t="s">
        <v>30</v>
      </c>
      <c r="E166" t="s">
        <v>27</v>
      </c>
      <c r="F166" t="s">
        <v>20</v>
      </c>
      <c r="G166" t="s">
        <v>3</v>
      </c>
      <c r="H166">
        <v>47396</v>
      </c>
      <c r="I166">
        <f>IF(Table3_1810[[#This Row],[Status]]="Hired",1,0)</f>
        <v>0</v>
      </c>
    </row>
    <row r="167" spans="1:9" x14ac:dyDescent="0.3">
      <c r="A167">
        <v>29796</v>
      </c>
      <c r="B167" s="2">
        <v>41780</v>
      </c>
      <c r="C167" s="3">
        <v>0.3729513888888889</v>
      </c>
      <c r="D167" t="s">
        <v>30</v>
      </c>
      <c r="E167" t="s">
        <v>27</v>
      </c>
      <c r="F167" t="s">
        <v>20</v>
      </c>
      <c r="G167" t="s">
        <v>3</v>
      </c>
      <c r="H167">
        <v>31993</v>
      </c>
      <c r="I167">
        <f>IF(Table3_1810[[#This Row],[Status]]="Hired",1,0)</f>
        <v>0</v>
      </c>
    </row>
    <row r="168" spans="1:9" x14ac:dyDescent="0.3">
      <c r="A168">
        <v>484007</v>
      </c>
      <c r="B168" s="2">
        <v>41780</v>
      </c>
      <c r="C168" s="3">
        <v>0.37459490740740742</v>
      </c>
      <c r="D168" t="s">
        <v>30</v>
      </c>
      <c r="E168" t="s">
        <v>27</v>
      </c>
      <c r="F168" t="s">
        <v>20</v>
      </c>
      <c r="G168" t="s">
        <v>3</v>
      </c>
      <c r="H168">
        <v>38842</v>
      </c>
      <c r="I168">
        <f>IF(Table3_1810[[#This Row],[Status]]="Hired",1,0)</f>
        <v>0</v>
      </c>
    </row>
    <row r="169" spans="1:9" x14ac:dyDescent="0.3">
      <c r="A169">
        <v>485806</v>
      </c>
      <c r="B169" s="2">
        <v>41780</v>
      </c>
      <c r="C169" s="3">
        <v>0.37395833333333334</v>
      </c>
      <c r="D169" t="s">
        <v>30</v>
      </c>
      <c r="E169" t="s">
        <v>29</v>
      </c>
      <c r="F169" t="s">
        <v>20</v>
      </c>
      <c r="G169" t="s">
        <v>3</v>
      </c>
      <c r="H169">
        <v>98316</v>
      </c>
      <c r="I169">
        <f>IF(Table3_1810[[#This Row],[Status]]="Hired",1,0)</f>
        <v>0</v>
      </c>
    </row>
    <row r="170" spans="1:9" x14ac:dyDescent="0.3">
      <c r="A170">
        <v>34378</v>
      </c>
      <c r="B170" s="2">
        <v>41780</v>
      </c>
      <c r="C170" s="3">
        <v>0.59829861111111116</v>
      </c>
      <c r="D170" t="s">
        <v>30</v>
      </c>
      <c r="E170" t="s">
        <v>29</v>
      </c>
      <c r="F170" t="s">
        <v>20</v>
      </c>
      <c r="G170" t="s">
        <v>4</v>
      </c>
      <c r="H170">
        <v>80894</v>
      </c>
      <c r="I170">
        <f>IF(Table3_1810[[#This Row],[Status]]="Hired",1,0)</f>
        <v>0</v>
      </c>
    </row>
    <row r="171" spans="1:9" x14ac:dyDescent="0.3">
      <c r="A171">
        <v>745574</v>
      </c>
      <c r="B171" s="2">
        <v>41780</v>
      </c>
      <c r="C171" s="3">
        <v>0.59859953703703705</v>
      </c>
      <c r="D171" t="s">
        <v>30</v>
      </c>
      <c r="E171" t="s">
        <v>27</v>
      </c>
      <c r="F171" t="s">
        <v>20</v>
      </c>
      <c r="G171" t="s">
        <v>4</v>
      </c>
      <c r="H171">
        <v>84147</v>
      </c>
      <c r="I171">
        <f>IF(Table3_1810[[#This Row],[Status]]="Hired",1,0)</f>
        <v>0</v>
      </c>
    </row>
    <row r="172" spans="1:9" x14ac:dyDescent="0.3">
      <c r="A172">
        <v>508134</v>
      </c>
      <c r="B172" s="2">
        <v>41780</v>
      </c>
      <c r="C172" s="3">
        <v>0.60040509259259256</v>
      </c>
      <c r="D172" t="s">
        <v>30</v>
      </c>
      <c r="E172" t="s">
        <v>27</v>
      </c>
      <c r="F172" t="s">
        <v>20</v>
      </c>
      <c r="G172" t="s">
        <v>4</v>
      </c>
      <c r="H172">
        <v>65393</v>
      </c>
      <c r="I172">
        <f>IF(Table3_1810[[#This Row],[Status]]="Hired",1,0)</f>
        <v>0</v>
      </c>
    </row>
    <row r="173" spans="1:9" x14ac:dyDescent="0.3">
      <c r="A173">
        <v>826902</v>
      </c>
      <c r="B173" s="2">
        <v>41780</v>
      </c>
      <c r="C173" s="3">
        <v>0.52491898148148153</v>
      </c>
      <c r="D173" t="s">
        <v>30</v>
      </c>
      <c r="E173" t="s">
        <v>29</v>
      </c>
      <c r="F173" t="s">
        <v>13</v>
      </c>
      <c r="G173" t="s">
        <v>9</v>
      </c>
      <c r="H173">
        <v>23823</v>
      </c>
      <c r="I173">
        <f>IF(Table3_1810[[#This Row],[Status]]="Hired",1,0)</f>
        <v>0</v>
      </c>
    </row>
    <row r="174" spans="1:9" x14ac:dyDescent="0.3">
      <c r="A174">
        <v>25028</v>
      </c>
      <c r="B174" s="2">
        <v>41780</v>
      </c>
      <c r="C174" s="3">
        <v>0.78142361111111114</v>
      </c>
      <c r="D174" t="s">
        <v>30</v>
      </c>
      <c r="E174" t="s">
        <v>27</v>
      </c>
      <c r="F174" t="s">
        <v>20</v>
      </c>
      <c r="G174" t="s">
        <v>2</v>
      </c>
      <c r="H174">
        <v>35787</v>
      </c>
      <c r="I174">
        <f>IF(Table3_1810[[#This Row],[Status]]="Hired",1,0)</f>
        <v>0</v>
      </c>
    </row>
    <row r="175" spans="1:9" x14ac:dyDescent="0.3">
      <c r="A175">
        <v>891404</v>
      </c>
      <c r="B175" s="2">
        <v>41780</v>
      </c>
      <c r="C175" s="3">
        <v>0.7522685185185185</v>
      </c>
      <c r="D175" t="s">
        <v>30</v>
      </c>
      <c r="E175" t="s">
        <v>27</v>
      </c>
      <c r="F175" t="s">
        <v>20</v>
      </c>
      <c r="G175" t="s">
        <v>3</v>
      </c>
      <c r="H175">
        <v>51426</v>
      </c>
      <c r="I175">
        <f>IF(Table3_1810[[#This Row],[Status]]="Hired",1,0)</f>
        <v>0</v>
      </c>
    </row>
    <row r="176" spans="1:9" x14ac:dyDescent="0.3">
      <c r="A176">
        <v>456232</v>
      </c>
      <c r="B176" s="2">
        <v>41780</v>
      </c>
      <c r="C176" s="3">
        <v>0.73291666666666666</v>
      </c>
      <c r="D176" t="s">
        <v>30</v>
      </c>
      <c r="E176" t="s">
        <v>27</v>
      </c>
      <c r="F176" t="s">
        <v>20</v>
      </c>
      <c r="G176" t="s">
        <v>3</v>
      </c>
      <c r="H176">
        <v>23558</v>
      </c>
      <c r="I176">
        <f>IF(Table3_1810[[#This Row],[Status]]="Hired",1,0)</f>
        <v>0</v>
      </c>
    </row>
    <row r="177" spans="1:9" x14ac:dyDescent="0.3">
      <c r="A177">
        <v>488788</v>
      </c>
      <c r="B177" s="2">
        <v>41780</v>
      </c>
      <c r="C177" s="3">
        <v>0.6294791666666667</v>
      </c>
      <c r="D177" t="s">
        <v>30</v>
      </c>
      <c r="E177" t="s">
        <v>27</v>
      </c>
      <c r="F177" t="s">
        <v>12</v>
      </c>
      <c r="G177" t="s">
        <v>2</v>
      </c>
      <c r="H177">
        <v>65543</v>
      </c>
      <c r="I177">
        <f>IF(Table3_1810[[#This Row],[Status]]="Hired",1,0)</f>
        <v>0</v>
      </c>
    </row>
    <row r="178" spans="1:9" x14ac:dyDescent="0.3">
      <c r="A178">
        <v>757514</v>
      </c>
      <c r="B178" s="2">
        <v>41780</v>
      </c>
      <c r="C178" s="3">
        <v>0.1680787037037037</v>
      </c>
      <c r="D178" t="s">
        <v>31</v>
      </c>
      <c r="E178" t="s">
        <v>29</v>
      </c>
      <c r="F178" t="s">
        <v>17</v>
      </c>
      <c r="G178" t="s">
        <v>2</v>
      </c>
      <c r="H178">
        <v>76575</v>
      </c>
      <c r="I178">
        <f>IF(Table3_1810[[#This Row],[Status]]="Hired",1,0)</f>
        <v>1</v>
      </c>
    </row>
    <row r="179" spans="1:9" x14ac:dyDescent="0.3">
      <c r="A179">
        <v>337880</v>
      </c>
      <c r="B179" s="2">
        <v>41780</v>
      </c>
      <c r="C179" s="3">
        <v>0.16886574074074073</v>
      </c>
      <c r="D179" t="s">
        <v>31</v>
      </c>
      <c r="E179" t="s">
        <v>27</v>
      </c>
      <c r="F179" t="s">
        <v>17</v>
      </c>
      <c r="G179" t="s">
        <v>2</v>
      </c>
      <c r="H179">
        <v>50520</v>
      </c>
      <c r="I179">
        <f>IF(Table3_1810[[#This Row],[Status]]="Hired",1,0)</f>
        <v>1</v>
      </c>
    </row>
    <row r="180" spans="1:9" x14ac:dyDescent="0.3">
      <c r="A180">
        <v>806305</v>
      </c>
      <c r="B180" s="2">
        <v>41780</v>
      </c>
      <c r="C180" s="3">
        <v>0.53238425925925925</v>
      </c>
      <c r="D180" t="s">
        <v>31</v>
      </c>
      <c r="E180" t="s">
        <v>27</v>
      </c>
      <c r="F180" t="s">
        <v>17</v>
      </c>
      <c r="G180" t="s">
        <v>4</v>
      </c>
      <c r="H180">
        <v>97253</v>
      </c>
      <c r="I180">
        <f>IF(Table3_1810[[#This Row],[Status]]="Hired",1,0)</f>
        <v>1</v>
      </c>
    </row>
    <row r="181" spans="1:9" x14ac:dyDescent="0.3">
      <c r="A181">
        <v>382693</v>
      </c>
      <c r="B181" s="2">
        <v>41780</v>
      </c>
      <c r="C181" s="3">
        <v>0.67105324074074069</v>
      </c>
      <c r="D181" t="s">
        <v>30</v>
      </c>
      <c r="E181" t="s">
        <v>29</v>
      </c>
      <c r="F181" t="s">
        <v>20</v>
      </c>
      <c r="G181" t="s">
        <v>1</v>
      </c>
      <c r="H181">
        <v>87084</v>
      </c>
      <c r="I181">
        <f>IF(Table3_1810[[#This Row],[Status]]="Hired",1,0)</f>
        <v>0</v>
      </c>
    </row>
    <row r="182" spans="1:9" x14ac:dyDescent="0.3">
      <c r="A182">
        <v>150277</v>
      </c>
      <c r="B182" s="2">
        <v>41781</v>
      </c>
      <c r="C182" s="3">
        <v>0.92973379629629627</v>
      </c>
      <c r="D182" t="s">
        <v>30</v>
      </c>
      <c r="E182" t="s">
        <v>27</v>
      </c>
      <c r="F182" t="s">
        <v>12</v>
      </c>
      <c r="G182" t="s">
        <v>9</v>
      </c>
      <c r="H182">
        <v>91928</v>
      </c>
      <c r="I182">
        <f>IF(Table3_1810[[#This Row],[Status]]="Hired",1,0)</f>
        <v>0</v>
      </c>
    </row>
    <row r="183" spans="1:9" x14ac:dyDescent="0.3">
      <c r="A183">
        <v>827372</v>
      </c>
      <c r="B183" s="2">
        <v>41781</v>
      </c>
      <c r="C183" s="3">
        <v>0.38135416666666666</v>
      </c>
      <c r="D183" t="s">
        <v>30</v>
      </c>
      <c r="E183" t="s">
        <v>27</v>
      </c>
      <c r="F183" t="s">
        <v>20</v>
      </c>
      <c r="G183" t="s">
        <v>4</v>
      </c>
      <c r="H183">
        <v>28224</v>
      </c>
      <c r="I183">
        <f>IF(Table3_1810[[#This Row],[Status]]="Hired",1,0)</f>
        <v>0</v>
      </c>
    </row>
    <row r="184" spans="1:9" x14ac:dyDescent="0.3">
      <c r="A184">
        <v>321721</v>
      </c>
      <c r="B184" s="2">
        <v>41781</v>
      </c>
      <c r="C184" s="3">
        <v>0.58427083333333329</v>
      </c>
      <c r="D184" t="s">
        <v>31</v>
      </c>
      <c r="E184" t="s">
        <v>29</v>
      </c>
      <c r="F184" t="s">
        <v>14</v>
      </c>
      <c r="G184" t="s">
        <v>4</v>
      </c>
      <c r="H184">
        <v>86922</v>
      </c>
      <c r="I184">
        <f>IF(Table3_1810[[#This Row],[Status]]="Hired",1,0)</f>
        <v>1</v>
      </c>
    </row>
    <row r="185" spans="1:9" x14ac:dyDescent="0.3">
      <c r="A185">
        <v>406013</v>
      </c>
      <c r="B185" s="2">
        <v>41781</v>
      </c>
      <c r="C185" s="3">
        <v>0.58542824074074074</v>
      </c>
      <c r="D185" t="s">
        <v>30</v>
      </c>
      <c r="E185" t="s">
        <v>27</v>
      </c>
      <c r="F185" t="s">
        <v>14</v>
      </c>
      <c r="G185" t="s">
        <v>4</v>
      </c>
      <c r="H185">
        <v>39389</v>
      </c>
      <c r="I185">
        <f>IF(Table3_1810[[#This Row],[Status]]="Hired",1,0)</f>
        <v>0</v>
      </c>
    </row>
    <row r="186" spans="1:9" x14ac:dyDescent="0.3">
      <c r="A186">
        <v>515475</v>
      </c>
      <c r="B186" s="2">
        <v>41781</v>
      </c>
      <c r="C186" s="3">
        <v>0.75631944444444443</v>
      </c>
      <c r="D186" t="s">
        <v>30</v>
      </c>
      <c r="E186" t="s">
        <v>27</v>
      </c>
      <c r="F186" t="s">
        <v>12</v>
      </c>
      <c r="G186" t="s">
        <v>6</v>
      </c>
      <c r="H186">
        <v>79905</v>
      </c>
      <c r="I186">
        <f>IF(Table3_1810[[#This Row],[Status]]="Hired",1,0)</f>
        <v>0</v>
      </c>
    </row>
    <row r="187" spans="1:9" x14ac:dyDescent="0.3">
      <c r="A187">
        <v>29574</v>
      </c>
      <c r="B187" s="2">
        <v>41781</v>
      </c>
      <c r="C187" s="3">
        <v>0.75706018518518514</v>
      </c>
      <c r="D187" t="s">
        <v>30</v>
      </c>
      <c r="E187" t="s">
        <v>29</v>
      </c>
      <c r="F187" t="s">
        <v>12</v>
      </c>
      <c r="G187" t="s">
        <v>6</v>
      </c>
      <c r="H187">
        <v>45265</v>
      </c>
      <c r="I187">
        <f>IF(Table3_1810[[#This Row],[Status]]="Hired",1,0)</f>
        <v>0</v>
      </c>
    </row>
    <row r="188" spans="1:9" x14ac:dyDescent="0.3">
      <c r="A188">
        <v>797115</v>
      </c>
      <c r="B188" s="2">
        <v>41781</v>
      </c>
      <c r="C188" s="3">
        <v>0.76083333333333336</v>
      </c>
      <c r="D188" t="s">
        <v>31</v>
      </c>
      <c r="E188" t="s">
        <v>27</v>
      </c>
      <c r="F188" t="s">
        <v>12</v>
      </c>
      <c r="G188" t="s">
        <v>6</v>
      </c>
      <c r="H188">
        <v>21768</v>
      </c>
      <c r="I188">
        <f>IF(Table3_1810[[#This Row],[Status]]="Hired",1,0)</f>
        <v>1</v>
      </c>
    </row>
    <row r="189" spans="1:9" x14ac:dyDescent="0.3">
      <c r="A189">
        <v>183456</v>
      </c>
      <c r="B189" s="2">
        <v>41781</v>
      </c>
      <c r="C189" s="3">
        <v>0.99837962962962967</v>
      </c>
      <c r="D189" t="s">
        <v>30</v>
      </c>
      <c r="E189" t="s">
        <v>27</v>
      </c>
      <c r="F189" t="s">
        <v>20</v>
      </c>
      <c r="G189" t="s">
        <v>3</v>
      </c>
      <c r="H189">
        <v>68579</v>
      </c>
      <c r="I189">
        <f>IF(Table3_1810[[#This Row],[Status]]="Hired",1,0)</f>
        <v>0</v>
      </c>
    </row>
    <row r="190" spans="1:9" x14ac:dyDescent="0.3">
      <c r="A190">
        <v>812987</v>
      </c>
      <c r="B190" s="2">
        <v>41781</v>
      </c>
      <c r="C190" s="3">
        <v>0.38364583333333335</v>
      </c>
      <c r="D190" t="s">
        <v>31</v>
      </c>
      <c r="E190" t="s">
        <v>29</v>
      </c>
      <c r="F190" t="s">
        <v>18</v>
      </c>
      <c r="G190" t="s">
        <v>4</v>
      </c>
      <c r="H190">
        <v>82746</v>
      </c>
      <c r="I190">
        <f>IF(Table3_1810[[#This Row],[Status]]="Hired",1,0)</f>
        <v>1</v>
      </c>
    </row>
    <row r="191" spans="1:9" x14ac:dyDescent="0.3">
      <c r="A191">
        <v>463120</v>
      </c>
      <c r="B191" s="2">
        <v>41781</v>
      </c>
      <c r="C191" s="3">
        <v>0.38479166666666664</v>
      </c>
      <c r="D191" t="s">
        <v>31</v>
      </c>
      <c r="E191" t="s">
        <v>29</v>
      </c>
      <c r="F191" t="s">
        <v>18</v>
      </c>
      <c r="G191" t="s">
        <v>4</v>
      </c>
      <c r="H191">
        <v>87381</v>
      </c>
      <c r="I191">
        <f>IF(Table3_1810[[#This Row],[Status]]="Hired",1,0)</f>
        <v>1</v>
      </c>
    </row>
    <row r="192" spans="1:9" x14ac:dyDescent="0.3">
      <c r="A192">
        <v>461901</v>
      </c>
      <c r="B192" s="2">
        <v>41789</v>
      </c>
      <c r="C192" s="3">
        <v>0.82156249999999997</v>
      </c>
      <c r="D192" t="s">
        <v>31</v>
      </c>
      <c r="E192" t="s">
        <v>29</v>
      </c>
      <c r="F192" t="s">
        <v>18</v>
      </c>
      <c r="G192" t="s">
        <v>4</v>
      </c>
      <c r="H192">
        <v>17864</v>
      </c>
      <c r="I192">
        <f>IF(Table3_1810[[#This Row],[Status]]="Hired",1,0)</f>
        <v>1</v>
      </c>
    </row>
    <row r="193" spans="1:9" x14ac:dyDescent="0.3">
      <c r="A193">
        <v>256912</v>
      </c>
      <c r="B193" s="2">
        <v>41781</v>
      </c>
      <c r="C193" s="3">
        <v>0.69909722222222226</v>
      </c>
      <c r="D193" t="s">
        <v>31</v>
      </c>
      <c r="E193" t="s">
        <v>27</v>
      </c>
      <c r="F193" t="s">
        <v>17</v>
      </c>
      <c r="G193" t="s">
        <v>6</v>
      </c>
      <c r="H193">
        <v>95863</v>
      </c>
      <c r="I193">
        <f>IF(Table3_1810[[#This Row],[Status]]="Hired",1,0)</f>
        <v>1</v>
      </c>
    </row>
    <row r="194" spans="1:9" x14ac:dyDescent="0.3">
      <c r="A194">
        <v>524606</v>
      </c>
      <c r="B194" s="2">
        <v>41781</v>
      </c>
      <c r="C194" s="3">
        <v>0.7011574074074074</v>
      </c>
      <c r="D194" t="s">
        <v>30</v>
      </c>
      <c r="E194" t="s">
        <v>27</v>
      </c>
      <c r="F194" t="s">
        <v>17</v>
      </c>
      <c r="G194" t="s">
        <v>6</v>
      </c>
      <c r="H194">
        <v>29743</v>
      </c>
      <c r="I194">
        <f>IF(Table3_1810[[#This Row],[Status]]="Hired",1,0)</f>
        <v>0</v>
      </c>
    </row>
    <row r="195" spans="1:9" x14ac:dyDescent="0.3">
      <c r="A195">
        <v>206017</v>
      </c>
      <c r="B195" s="2">
        <v>41781</v>
      </c>
      <c r="C195" s="3">
        <v>0.43762731481481482</v>
      </c>
      <c r="D195" t="s">
        <v>30</v>
      </c>
      <c r="E195" t="s">
        <v>27</v>
      </c>
      <c r="F195" t="s">
        <v>20</v>
      </c>
      <c r="G195" t="s">
        <v>3</v>
      </c>
      <c r="H195">
        <v>48490</v>
      </c>
      <c r="I195">
        <f>IF(Table3_1810[[#This Row],[Status]]="Hired",1,0)</f>
        <v>0</v>
      </c>
    </row>
    <row r="196" spans="1:9" x14ac:dyDescent="0.3">
      <c r="A196">
        <v>855219</v>
      </c>
      <c r="B196" s="2">
        <v>41782</v>
      </c>
      <c r="C196" s="3">
        <v>0.68351851851851853</v>
      </c>
      <c r="D196" t="s">
        <v>30</v>
      </c>
      <c r="E196" t="s">
        <v>27</v>
      </c>
      <c r="F196" t="s">
        <v>20</v>
      </c>
      <c r="G196" t="s">
        <v>1</v>
      </c>
      <c r="H196">
        <v>96918</v>
      </c>
      <c r="I196">
        <f>IF(Table3_1810[[#This Row],[Status]]="Hired",1,0)</f>
        <v>0</v>
      </c>
    </row>
    <row r="197" spans="1:9" x14ac:dyDescent="0.3">
      <c r="A197">
        <v>725295</v>
      </c>
      <c r="B197" s="2">
        <v>41786</v>
      </c>
      <c r="C197" s="3">
        <v>0.68502314814814813</v>
      </c>
      <c r="D197" t="s">
        <v>30</v>
      </c>
      <c r="E197" t="s">
        <v>27</v>
      </c>
      <c r="F197" t="s">
        <v>17</v>
      </c>
      <c r="G197" t="s">
        <v>9</v>
      </c>
      <c r="H197">
        <v>45985</v>
      </c>
      <c r="I197">
        <f>IF(Table3_1810[[#This Row],[Status]]="Hired",1,0)</f>
        <v>0</v>
      </c>
    </row>
    <row r="198" spans="1:9" x14ac:dyDescent="0.3">
      <c r="A198">
        <v>278581</v>
      </c>
      <c r="B198" s="2">
        <v>41785</v>
      </c>
      <c r="C198" s="3">
        <v>0.40418981481481481</v>
      </c>
      <c r="D198" t="s">
        <v>31</v>
      </c>
      <c r="E198" t="s">
        <v>27</v>
      </c>
      <c r="F198" t="s">
        <v>17</v>
      </c>
      <c r="G198" t="s">
        <v>5</v>
      </c>
      <c r="H198">
        <v>15137</v>
      </c>
      <c r="I198">
        <f>IF(Table3_1810[[#This Row],[Status]]="Hired",1,0)</f>
        <v>1</v>
      </c>
    </row>
    <row r="199" spans="1:9" x14ac:dyDescent="0.3">
      <c r="A199">
        <v>328190</v>
      </c>
      <c r="B199" s="2">
        <v>41785</v>
      </c>
      <c r="C199" s="3">
        <v>0.61942129629629628</v>
      </c>
      <c r="D199" t="s">
        <v>30</v>
      </c>
      <c r="E199" t="s">
        <v>27</v>
      </c>
      <c r="F199" t="s">
        <v>18</v>
      </c>
      <c r="G199" t="s">
        <v>9</v>
      </c>
      <c r="H199">
        <v>58037</v>
      </c>
      <c r="I199">
        <f>IF(Table3_1810[[#This Row],[Status]]="Hired",1,0)</f>
        <v>0</v>
      </c>
    </row>
    <row r="200" spans="1:9" x14ac:dyDescent="0.3">
      <c r="A200">
        <v>634463</v>
      </c>
      <c r="B200" s="2">
        <v>41785</v>
      </c>
      <c r="C200" s="3">
        <v>0.55847222222222226</v>
      </c>
      <c r="D200" t="s">
        <v>30</v>
      </c>
      <c r="E200" t="s">
        <v>27</v>
      </c>
      <c r="F200" t="s">
        <v>15</v>
      </c>
      <c r="G200" t="s">
        <v>4</v>
      </c>
      <c r="H200">
        <v>21913</v>
      </c>
      <c r="I200">
        <f>IF(Table3_1810[[#This Row],[Status]]="Hired",1,0)</f>
        <v>0</v>
      </c>
    </row>
    <row r="201" spans="1:9" x14ac:dyDescent="0.3">
      <c r="A201">
        <v>721691</v>
      </c>
      <c r="B201" s="2">
        <v>41785</v>
      </c>
      <c r="C201" s="3">
        <v>7.2071759259259266E-2</v>
      </c>
      <c r="D201" t="s">
        <v>30</v>
      </c>
      <c r="E201" t="s">
        <v>29</v>
      </c>
      <c r="F201" t="s">
        <v>13</v>
      </c>
      <c r="G201" t="s">
        <v>1</v>
      </c>
      <c r="H201">
        <v>48957</v>
      </c>
      <c r="I201">
        <f>IF(Table3_1810[[#This Row],[Status]]="Hired",1,0)</f>
        <v>0</v>
      </c>
    </row>
    <row r="202" spans="1:9" x14ac:dyDescent="0.3">
      <c r="A202">
        <v>872878</v>
      </c>
      <c r="B202" s="2">
        <v>41785</v>
      </c>
      <c r="C202" s="3">
        <v>0.63012731481481477</v>
      </c>
      <c r="D202" t="s">
        <v>30</v>
      </c>
      <c r="E202" t="s">
        <v>27</v>
      </c>
      <c r="F202" t="s">
        <v>14</v>
      </c>
      <c r="G202" t="s">
        <v>6</v>
      </c>
      <c r="H202">
        <v>22549</v>
      </c>
      <c r="I202">
        <f>IF(Table3_1810[[#This Row],[Status]]="Hired",1,0)</f>
        <v>0</v>
      </c>
    </row>
    <row r="203" spans="1:9" x14ac:dyDescent="0.3">
      <c r="A203">
        <v>910501</v>
      </c>
      <c r="B203" s="2">
        <v>41785</v>
      </c>
      <c r="C203" s="3">
        <v>0.63074074074074071</v>
      </c>
      <c r="D203" t="s">
        <v>30</v>
      </c>
      <c r="E203" t="s">
        <v>27</v>
      </c>
      <c r="F203" t="s">
        <v>14</v>
      </c>
      <c r="G203" t="s">
        <v>6</v>
      </c>
      <c r="H203">
        <v>13490</v>
      </c>
      <c r="I203">
        <f>IF(Table3_1810[[#This Row],[Status]]="Hired",1,0)</f>
        <v>0</v>
      </c>
    </row>
    <row r="204" spans="1:9" x14ac:dyDescent="0.3">
      <c r="A204">
        <v>437082</v>
      </c>
      <c r="B204" s="2">
        <v>41785</v>
      </c>
      <c r="C204" s="3">
        <v>0.12672453703703704</v>
      </c>
      <c r="D204" t="s">
        <v>30</v>
      </c>
      <c r="E204" t="s">
        <v>27</v>
      </c>
      <c r="F204" t="s">
        <v>17</v>
      </c>
      <c r="G204" t="s">
        <v>3</v>
      </c>
      <c r="H204">
        <v>88483</v>
      </c>
      <c r="I204">
        <f>IF(Table3_1810[[#This Row],[Status]]="Hired",1,0)</f>
        <v>0</v>
      </c>
    </row>
    <row r="205" spans="1:9" x14ac:dyDescent="0.3">
      <c r="A205">
        <v>693950</v>
      </c>
      <c r="B205" s="2">
        <v>41785</v>
      </c>
      <c r="C205" s="3">
        <v>0.57224537037037038</v>
      </c>
      <c r="D205" t="s">
        <v>30</v>
      </c>
      <c r="E205" t="s">
        <v>27</v>
      </c>
      <c r="F205" t="s">
        <v>20</v>
      </c>
      <c r="G205" t="s">
        <v>1</v>
      </c>
      <c r="H205">
        <v>20489</v>
      </c>
      <c r="I205">
        <f>IF(Table3_1810[[#This Row],[Status]]="Hired",1,0)</f>
        <v>0</v>
      </c>
    </row>
    <row r="206" spans="1:9" x14ac:dyDescent="0.3">
      <c r="A206">
        <v>213968</v>
      </c>
      <c r="B206" s="2">
        <v>41785</v>
      </c>
      <c r="C206" s="3">
        <v>0.61376157407407406</v>
      </c>
      <c r="D206" t="s">
        <v>30</v>
      </c>
      <c r="E206" t="s">
        <v>27</v>
      </c>
      <c r="F206" t="s">
        <v>17</v>
      </c>
      <c r="G206" t="s">
        <v>3</v>
      </c>
      <c r="H206">
        <v>33603</v>
      </c>
      <c r="I206">
        <f>IF(Table3_1810[[#This Row],[Status]]="Hired",1,0)</f>
        <v>0</v>
      </c>
    </row>
    <row r="207" spans="1:9" x14ac:dyDescent="0.3">
      <c r="A207">
        <v>968918</v>
      </c>
      <c r="B207" s="2">
        <v>41786</v>
      </c>
      <c r="C207" s="3">
        <v>0.41375000000000001</v>
      </c>
      <c r="D207" t="s">
        <v>30</v>
      </c>
      <c r="E207" t="s">
        <v>27</v>
      </c>
      <c r="F207" t="s">
        <v>17</v>
      </c>
      <c r="G207" t="s">
        <v>8</v>
      </c>
      <c r="H207">
        <v>86860</v>
      </c>
      <c r="I207">
        <f>IF(Table3_1810[[#This Row],[Status]]="Hired",1,0)</f>
        <v>0</v>
      </c>
    </row>
    <row r="208" spans="1:9" x14ac:dyDescent="0.3">
      <c r="A208">
        <v>200462</v>
      </c>
      <c r="B208" s="2">
        <v>41786</v>
      </c>
      <c r="C208" s="3">
        <v>0.41480324074074076</v>
      </c>
      <c r="D208" t="s">
        <v>31</v>
      </c>
      <c r="E208" t="s">
        <v>27</v>
      </c>
      <c r="F208" t="s">
        <v>17</v>
      </c>
      <c r="G208" t="s">
        <v>8</v>
      </c>
      <c r="H208">
        <v>42285</v>
      </c>
      <c r="I208">
        <f>IF(Table3_1810[[#This Row],[Status]]="Hired",1,0)</f>
        <v>1</v>
      </c>
    </row>
    <row r="209" spans="1:9" x14ac:dyDescent="0.3">
      <c r="A209">
        <v>180642</v>
      </c>
      <c r="B209" s="2">
        <v>41786</v>
      </c>
      <c r="C209" s="3">
        <v>0.82263888888888892</v>
      </c>
      <c r="D209" t="s">
        <v>30</v>
      </c>
      <c r="E209" t="s">
        <v>27</v>
      </c>
      <c r="F209" t="s">
        <v>15</v>
      </c>
      <c r="G209" t="s">
        <v>9</v>
      </c>
      <c r="H209">
        <v>69642</v>
      </c>
      <c r="I209">
        <f>IF(Table3_1810[[#This Row],[Status]]="Hired",1,0)</f>
        <v>0</v>
      </c>
    </row>
    <row r="210" spans="1:9" x14ac:dyDescent="0.3">
      <c r="A210">
        <v>231975</v>
      </c>
      <c r="B210" s="2">
        <v>41786</v>
      </c>
      <c r="C210" s="3">
        <v>0.59337962962962965</v>
      </c>
      <c r="D210" t="s">
        <v>30</v>
      </c>
      <c r="E210" t="s">
        <v>29</v>
      </c>
      <c r="F210" t="s">
        <v>17</v>
      </c>
      <c r="G210" t="s">
        <v>3</v>
      </c>
      <c r="H210">
        <v>31465</v>
      </c>
      <c r="I210">
        <f>IF(Table3_1810[[#This Row],[Status]]="Hired",1,0)</f>
        <v>0</v>
      </c>
    </row>
    <row r="211" spans="1:9" x14ac:dyDescent="0.3">
      <c r="A211">
        <v>905452</v>
      </c>
      <c r="B211" s="2">
        <v>41786</v>
      </c>
      <c r="C211" s="3">
        <v>0.59577546296296291</v>
      </c>
      <c r="D211" t="s">
        <v>31</v>
      </c>
      <c r="E211" t="s">
        <v>29</v>
      </c>
      <c r="F211" t="s">
        <v>17</v>
      </c>
      <c r="G211" t="s">
        <v>3</v>
      </c>
      <c r="H211">
        <v>55812</v>
      </c>
      <c r="I211">
        <f>IF(Table3_1810[[#This Row],[Status]]="Hired",1,0)</f>
        <v>1</v>
      </c>
    </row>
    <row r="212" spans="1:9" x14ac:dyDescent="0.3">
      <c r="A212">
        <v>550693</v>
      </c>
      <c r="B212" s="2">
        <v>41786</v>
      </c>
      <c r="C212" s="3">
        <v>0.59616898148148145</v>
      </c>
      <c r="D212" t="s">
        <v>30</v>
      </c>
      <c r="E212" t="s">
        <v>27</v>
      </c>
      <c r="F212" t="s">
        <v>17</v>
      </c>
      <c r="G212" t="s">
        <v>3</v>
      </c>
      <c r="H212">
        <v>79788</v>
      </c>
      <c r="I212">
        <f>IF(Table3_1810[[#This Row],[Status]]="Hired",1,0)</f>
        <v>0</v>
      </c>
    </row>
    <row r="213" spans="1:9" x14ac:dyDescent="0.3">
      <c r="A213">
        <v>495892</v>
      </c>
      <c r="B213" s="2">
        <v>41786</v>
      </c>
      <c r="C213" s="3">
        <v>0.59376157407407404</v>
      </c>
      <c r="D213" t="s">
        <v>31</v>
      </c>
      <c r="E213" t="s">
        <v>28</v>
      </c>
      <c r="F213" t="s">
        <v>17</v>
      </c>
      <c r="G213" t="s">
        <v>3</v>
      </c>
      <c r="H213">
        <v>39922</v>
      </c>
      <c r="I213">
        <f>IF(Table3_1810[[#This Row],[Status]]="Hired",1,0)</f>
        <v>1</v>
      </c>
    </row>
    <row r="214" spans="1:9" x14ac:dyDescent="0.3">
      <c r="A214">
        <v>359390</v>
      </c>
      <c r="B214" s="2">
        <v>41786</v>
      </c>
      <c r="C214" s="3">
        <v>0.72076388888888887</v>
      </c>
      <c r="D214" t="s">
        <v>30</v>
      </c>
      <c r="E214" t="s">
        <v>27</v>
      </c>
      <c r="F214" t="s">
        <v>17</v>
      </c>
      <c r="G214" t="s">
        <v>4</v>
      </c>
      <c r="H214">
        <v>87516</v>
      </c>
      <c r="I214">
        <f>IF(Table3_1810[[#This Row],[Status]]="Hired",1,0)</f>
        <v>0</v>
      </c>
    </row>
    <row r="215" spans="1:9" x14ac:dyDescent="0.3">
      <c r="A215">
        <v>167998</v>
      </c>
      <c r="B215" s="2">
        <v>41786</v>
      </c>
      <c r="C215" s="3">
        <v>0.7210185185185185</v>
      </c>
      <c r="D215" t="s">
        <v>31</v>
      </c>
      <c r="E215" t="s">
        <v>29</v>
      </c>
      <c r="F215" t="s">
        <v>17</v>
      </c>
      <c r="G215" t="s">
        <v>4</v>
      </c>
      <c r="H215">
        <v>49768</v>
      </c>
      <c r="I215">
        <f>IF(Table3_1810[[#This Row],[Status]]="Hired",1,0)</f>
        <v>1</v>
      </c>
    </row>
    <row r="216" spans="1:9" x14ac:dyDescent="0.3">
      <c r="A216">
        <v>456321</v>
      </c>
      <c r="B216" s="2">
        <v>41786</v>
      </c>
      <c r="C216" s="3">
        <v>0.7224652777777778</v>
      </c>
      <c r="D216" t="s">
        <v>30</v>
      </c>
      <c r="E216" t="s">
        <v>27</v>
      </c>
      <c r="F216" t="s">
        <v>17</v>
      </c>
      <c r="G216" t="s">
        <v>4</v>
      </c>
      <c r="H216">
        <v>18830</v>
      </c>
      <c r="I216">
        <f>IF(Table3_1810[[#This Row],[Status]]="Hired",1,0)</f>
        <v>0</v>
      </c>
    </row>
    <row r="217" spans="1:9" x14ac:dyDescent="0.3">
      <c r="A217">
        <v>481220</v>
      </c>
      <c r="B217" s="2">
        <v>41786</v>
      </c>
      <c r="C217" s="3">
        <v>0.45733796296296297</v>
      </c>
      <c r="D217" t="s">
        <v>30</v>
      </c>
      <c r="E217" t="s">
        <v>27</v>
      </c>
      <c r="F217" t="s">
        <v>20</v>
      </c>
      <c r="G217" t="s">
        <v>4</v>
      </c>
      <c r="H217">
        <v>58968</v>
      </c>
      <c r="I217">
        <f>IF(Table3_1810[[#This Row],[Status]]="Hired",1,0)</f>
        <v>0</v>
      </c>
    </row>
    <row r="218" spans="1:9" x14ac:dyDescent="0.3">
      <c r="A218">
        <v>387131</v>
      </c>
      <c r="B218" s="2">
        <v>41786</v>
      </c>
      <c r="C218" s="3">
        <v>0.45771990740740742</v>
      </c>
      <c r="D218" t="s">
        <v>30</v>
      </c>
      <c r="E218" t="s">
        <v>27</v>
      </c>
      <c r="F218" t="s">
        <v>20</v>
      </c>
      <c r="G218" t="s">
        <v>4</v>
      </c>
      <c r="H218">
        <v>95697</v>
      </c>
      <c r="I218">
        <f>IF(Table3_1810[[#This Row],[Status]]="Hired",1,0)</f>
        <v>0</v>
      </c>
    </row>
    <row r="219" spans="1:9" x14ac:dyDescent="0.3">
      <c r="A219">
        <v>723507</v>
      </c>
      <c r="B219" s="2">
        <v>41786</v>
      </c>
      <c r="C219" s="3">
        <v>0.51869212962962963</v>
      </c>
      <c r="D219" t="s">
        <v>30</v>
      </c>
      <c r="E219" t="s">
        <v>29</v>
      </c>
      <c r="F219" t="s">
        <v>19</v>
      </c>
      <c r="G219" t="s">
        <v>2</v>
      </c>
      <c r="H219">
        <v>55511</v>
      </c>
      <c r="I219">
        <f>IF(Table3_1810[[#This Row],[Status]]="Hired",1,0)</f>
        <v>0</v>
      </c>
    </row>
    <row r="220" spans="1:9" x14ac:dyDescent="0.3">
      <c r="A220">
        <v>874807</v>
      </c>
      <c r="B220" s="2">
        <v>41786</v>
      </c>
      <c r="C220" s="3">
        <v>0.51913194444444444</v>
      </c>
      <c r="D220" t="s">
        <v>30</v>
      </c>
      <c r="E220" t="s">
        <v>29</v>
      </c>
      <c r="F220" t="s">
        <v>19</v>
      </c>
      <c r="G220" t="s">
        <v>2</v>
      </c>
      <c r="H220">
        <v>81603</v>
      </c>
      <c r="I220">
        <f>IF(Table3_1810[[#This Row],[Status]]="Hired",1,0)</f>
        <v>0</v>
      </c>
    </row>
    <row r="221" spans="1:9" x14ac:dyDescent="0.3">
      <c r="A221">
        <v>501620</v>
      </c>
      <c r="B221" s="2">
        <v>41786</v>
      </c>
      <c r="C221" s="3">
        <v>0.51957175925925925</v>
      </c>
      <c r="D221" t="s">
        <v>30</v>
      </c>
      <c r="E221" t="s">
        <v>29</v>
      </c>
      <c r="F221" t="s">
        <v>19</v>
      </c>
      <c r="G221" t="s">
        <v>2</v>
      </c>
      <c r="H221">
        <v>58559</v>
      </c>
      <c r="I221">
        <f>IF(Table3_1810[[#This Row],[Status]]="Hired",1,0)</f>
        <v>0</v>
      </c>
    </row>
    <row r="222" spans="1:9" x14ac:dyDescent="0.3">
      <c r="A222">
        <v>109266</v>
      </c>
      <c r="B222" s="2">
        <v>41786</v>
      </c>
      <c r="C222" s="3">
        <v>0.76228009259259255</v>
      </c>
      <c r="D222" t="s">
        <v>31</v>
      </c>
      <c r="E222" t="s">
        <v>29</v>
      </c>
      <c r="F222" t="s">
        <v>13</v>
      </c>
      <c r="G222" t="s">
        <v>4</v>
      </c>
      <c r="H222">
        <v>68952</v>
      </c>
      <c r="I222">
        <f>IF(Table3_1810[[#This Row],[Status]]="Hired",1,0)</f>
        <v>1</v>
      </c>
    </row>
    <row r="223" spans="1:9" x14ac:dyDescent="0.3">
      <c r="A223">
        <v>516967</v>
      </c>
      <c r="B223" s="2">
        <v>41786</v>
      </c>
      <c r="C223" s="3">
        <v>0.76217592592592598</v>
      </c>
      <c r="D223" t="s">
        <v>31</v>
      </c>
      <c r="E223" t="s">
        <v>28</v>
      </c>
      <c r="F223" t="s">
        <v>13</v>
      </c>
      <c r="G223" t="s">
        <v>4</v>
      </c>
      <c r="H223">
        <v>48308</v>
      </c>
      <c r="I223">
        <f>IF(Table3_1810[[#This Row],[Status]]="Hired",1,0)</f>
        <v>1</v>
      </c>
    </row>
    <row r="224" spans="1:9" x14ac:dyDescent="0.3">
      <c r="A224">
        <v>265784</v>
      </c>
      <c r="B224" s="2">
        <v>41787</v>
      </c>
      <c r="C224" s="3">
        <v>0.50195601851851857</v>
      </c>
      <c r="D224" t="s">
        <v>30</v>
      </c>
      <c r="E224" t="s">
        <v>29</v>
      </c>
      <c r="F224" t="s">
        <v>13</v>
      </c>
      <c r="G224" t="s">
        <v>6</v>
      </c>
      <c r="H224">
        <v>59628</v>
      </c>
      <c r="I224">
        <f>IF(Table3_1810[[#This Row],[Status]]="Hired",1,0)</f>
        <v>0</v>
      </c>
    </row>
    <row r="225" spans="1:9" x14ac:dyDescent="0.3">
      <c r="A225">
        <v>216582</v>
      </c>
      <c r="B225" s="2">
        <v>41787</v>
      </c>
      <c r="C225" s="3">
        <v>0.34711805555555558</v>
      </c>
      <c r="D225" t="s">
        <v>31</v>
      </c>
      <c r="E225" t="s">
        <v>27</v>
      </c>
      <c r="F225" t="s">
        <v>17</v>
      </c>
      <c r="G225" t="s">
        <v>3</v>
      </c>
      <c r="H225">
        <v>36542</v>
      </c>
      <c r="I225">
        <f>IF(Table3_1810[[#This Row],[Status]]="Hired",1,0)</f>
        <v>1</v>
      </c>
    </row>
    <row r="226" spans="1:9" x14ac:dyDescent="0.3">
      <c r="A226">
        <v>846310</v>
      </c>
      <c r="B226" s="2">
        <v>41787</v>
      </c>
      <c r="C226" s="3">
        <v>0.34744212962962961</v>
      </c>
      <c r="D226" t="s">
        <v>31</v>
      </c>
      <c r="E226" t="s">
        <v>29</v>
      </c>
      <c r="F226" t="s">
        <v>17</v>
      </c>
      <c r="G226" t="s">
        <v>3</v>
      </c>
      <c r="H226">
        <v>74691</v>
      </c>
      <c r="I226">
        <f>IF(Table3_1810[[#This Row],[Status]]="Hired",1,0)</f>
        <v>1</v>
      </c>
    </row>
    <row r="227" spans="1:9" x14ac:dyDescent="0.3">
      <c r="A227">
        <v>13742</v>
      </c>
      <c r="B227" s="2">
        <v>41787</v>
      </c>
      <c r="C227" s="3">
        <v>7.092592592592592E-2</v>
      </c>
      <c r="D227" t="s">
        <v>31</v>
      </c>
      <c r="E227" t="s">
        <v>27</v>
      </c>
      <c r="F227" t="s">
        <v>14</v>
      </c>
      <c r="G227" t="s">
        <v>9</v>
      </c>
      <c r="H227">
        <v>40601</v>
      </c>
      <c r="I227">
        <f>IF(Table3_1810[[#This Row],[Status]]="Hired",1,0)</f>
        <v>1</v>
      </c>
    </row>
    <row r="228" spans="1:9" x14ac:dyDescent="0.3">
      <c r="A228">
        <v>773059</v>
      </c>
      <c r="B228" s="2">
        <v>41787</v>
      </c>
      <c r="C228" s="3">
        <v>0.47458333333333336</v>
      </c>
      <c r="D228" t="s">
        <v>30</v>
      </c>
      <c r="E228" t="s">
        <v>27</v>
      </c>
      <c r="F228" t="s">
        <v>17</v>
      </c>
      <c r="G228" t="s">
        <v>3</v>
      </c>
      <c r="H228">
        <v>25881</v>
      </c>
      <c r="I228">
        <f>IF(Table3_1810[[#This Row],[Status]]="Hired",1,0)</f>
        <v>0</v>
      </c>
    </row>
    <row r="229" spans="1:9" x14ac:dyDescent="0.3">
      <c r="A229">
        <v>876247</v>
      </c>
      <c r="B229" s="2">
        <v>41787</v>
      </c>
      <c r="C229" s="3">
        <v>2.2361111111111109E-2</v>
      </c>
      <c r="D229" t="s">
        <v>30</v>
      </c>
      <c r="E229" t="s">
        <v>27</v>
      </c>
      <c r="F229" t="s">
        <v>17</v>
      </c>
      <c r="G229" t="s">
        <v>4</v>
      </c>
      <c r="H229">
        <v>25873</v>
      </c>
      <c r="I229">
        <f>IF(Table3_1810[[#This Row],[Status]]="Hired",1,0)</f>
        <v>0</v>
      </c>
    </row>
    <row r="230" spans="1:9" x14ac:dyDescent="0.3">
      <c r="A230">
        <v>714683</v>
      </c>
      <c r="B230" s="2">
        <v>41787</v>
      </c>
      <c r="C230" s="3">
        <v>2.3043981481481481E-2</v>
      </c>
      <c r="D230" t="s">
        <v>31</v>
      </c>
      <c r="E230" t="s">
        <v>27</v>
      </c>
      <c r="F230" t="s">
        <v>17</v>
      </c>
      <c r="G230" t="s">
        <v>4</v>
      </c>
      <c r="H230">
        <v>33839</v>
      </c>
      <c r="I230">
        <f>IF(Table3_1810[[#This Row],[Status]]="Hired",1,0)</f>
        <v>1</v>
      </c>
    </row>
    <row r="231" spans="1:9" x14ac:dyDescent="0.3">
      <c r="A231">
        <v>630224</v>
      </c>
      <c r="B231" s="2">
        <v>41787</v>
      </c>
      <c r="C231" s="3">
        <v>2.3854166666666666E-2</v>
      </c>
      <c r="D231" t="s">
        <v>31</v>
      </c>
      <c r="E231" t="s">
        <v>27</v>
      </c>
      <c r="F231" t="s">
        <v>17</v>
      </c>
      <c r="G231" t="s">
        <v>4</v>
      </c>
      <c r="H231">
        <v>29298</v>
      </c>
      <c r="I231">
        <f>IF(Table3_1810[[#This Row],[Status]]="Hired",1,0)</f>
        <v>1</v>
      </c>
    </row>
    <row r="232" spans="1:9" x14ac:dyDescent="0.3">
      <c r="A232">
        <v>370968</v>
      </c>
      <c r="B232" s="2">
        <v>41787</v>
      </c>
      <c r="C232" s="3">
        <v>2.4513888888888891E-2</v>
      </c>
      <c r="D232" t="s">
        <v>31</v>
      </c>
      <c r="E232" t="s">
        <v>29</v>
      </c>
      <c r="F232" t="s">
        <v>17</v>
      </c>
      <c r="G232" t="s">
        <v>4</v>
      </c>
      <c r="H232">
        <v>16072</v>
      </c>
      <c r="I232">
        <f>IF(Table3_1810[[#This Row],[Status]]="Hired",1,0)</f>
        <v>1</v>
      </c>
    </row>
    <row r="233" spans="1:9" x14ac:dyDescent="0.3">
      <c r="A233">
        <v>445539</v>
      </c>
      <c r="B233" s="2">
        <v>41803</v>
      </c>
      <c r="C233" s="3">
        <v>0.60476851851851854</v>
      </c>
      <c r="D233" t="s">
        <v>31</v>
      </c>
      <c r="E233" t="s">
        <v>27</v>
      </c>
      <c r="F233" t="s">
        <v>17</v>
      </c>
      <c r="G233" t="s">
        <v>4</v>
      </c>
      <c r="H233">
        <v>52199</v>
      </c>
      <c r="I233">
        <f>IF(Table3_1810[[#This Row],[Status]]="Hired",1,0)</f>
        <v>1</v>
      </c>
    </row>
    <row r="234" spans="1:9" x14ac:dyDescent="0.3">
      <c r="A234">
        <v>65835</v>
      </c>
      <c r="B234" s="2">
        <v>41803</v>
      </c>
      <c r="C234" s="3">
        <v>0.60502314814814817</v>
      </c>
      <c r="D234" t="s">
        <v>30</v>
      </c>
      <c r="E234" t="s">
        <v>29</v>
      </c>
      <c r="F234" t="s">
        <v>17</v>
      </c>
      <c r="G234" t="s">
        <v>4</v>
      </c>
      <c r="H234">
        <v>30886</v>
      </c>
      <c r="I234">
        <f>IF(Table3_1810[[#This Row],[Status]]="Hired",1,0)</f>
        <v>0</v>
      </c>
    </row>
    <row r="235" spans="1:9" x14ac:dyDescent="0.3">
      <c r="A235">
        <v>402829</v>
      </c>
      <c r="B235" s="2">
        <v>41803</v>
      </c>
      <c r="C235" s="3">
        <v>0.60584490740740737</v>
      </c>
      <c r="D235" t="s">
        <v>31</v>
      </c>
      <c r="E235" t="s">
        <v>27</v>
      </c>
      <c r="F235" t="s">
        <v>17</v>
      </c>
      <c r="G235" t="s">
        <v>4</v>
      </c>
      <c r="H235">
        <v>22524</v>
      </c>
      <c r="I235">
        <f>IF(Table3_1810[[#This Row],[Status]]="Hired",1,0)</f>
        <v>1</v>
      </c>
    </row>
    <row r="236" spans="1:9" x14ac:dyDescent="0.3">
      <c r="A236">
        <v>937743</v>
      </c>
      <c r="B236" s="2">
        <v>41787</v>
      </c>
      <c r="C236" s="3">
        <v>0.47006944444444443</v>
      </c>
      <c r="D236" t="s">
        <v>30</v>
      </c>
      <c r="E236" t="s">
        <v>27</v>
      </c>
      <c r="F236" t="s">
        <v>15</v>
      </c>
      <c r="G236" t="s">
        <v>2</v>
      </c>
      <c r="H236">
        <v>52971</v>
      </c>
      <c r="I236">
        <f>IF(Table3_1810[[#This Row],[Status]]="Hired",1,0)</f>
        <v>0</v>
      </c>
    </row>
    <row r="237" spans="1:9" x14ac:dyDescent="0.3">
      <c r="A237">
        <v>865692</v>
      </c>
      <c r="B237" s="2">
        <v>41787</v>
      </c>
      <c r="C237" s="3">
        <v>0.44476851851851851</v>
      </c>
      <c r="D237" t="s">
        <v>30</v>
      </c>
      <c r="E237" t="s">
        <v>27</v>
      </c>
      <c r="F237" t="s">
        <v>17</v>
      </c>
      <c r="G237" t="s">
        <v>9</v>
      </c>
      <c r="H237">
        <v>77581</v>
      </c>
      <c r="I237">
        <f>IF(Table3_1810[[#This Row],[Status]]="Hired",1,0)</f>
        <v>0</v>
      </c>
    </row>
    <row r="238" spans="1:9" x14ac:dyDescent="0.3">
      <c r="A238">
        <v>913308</v>
      </c>
      <c r="B238" s="2">
        <v>41787</v>
      </c>
      <c r="C238" s="3">
        <v>0.20586805555555557</v>
      </c>
      <c r="D238" t="s">
        <v>30</v>
      </c>
      <c r="E238" t="s">
        <v>27</v>
      </c>
      <c r="F238" t="s">
        <v>14</v>
      </c>
      <c r="G238" t="s">
        <v>8</v>
      </c>
      <c r="H238">
        <v>65249</v>
      </c>
      <c r="I238">
        <f>IF(Table3_1810[[#This Row],[Status]]="Hired",1,0)</f>
        <v>0</v>
      </c>
    </row>
    <row r="239" spans="1:9" x14ac:dyDescent="0.3">
      <c r="A239">
        <v>753595</v>
      </c>
      <c r="B239" s="2">
        <v>41791</v>
      </c>
      <c r="C239" s="3">
        <v>0.93298611111111107</v>
      </c>
      <c r="D239" t="s">
        <v>31</v>
      </c>
      <c r="E239" t="s">
        <v>27</v>
      </c>
      <c r="F239" t="s">
        <v>14</v>
      </c>
      <c r="G239" t="s">
        <v>8</v>
      </c>
      <c r="H239">
        <v>15784</v>
      </c>
      <c r="I239">
        <f>IF(Table3_1810[[#This Row],[Status]]="Hired",1,0)</f>
        <v>1</v>
      </c>
    </row>
    <row r="240" spans="1:9" x14ac:dyDescent="0.3">
      <c r="A240">
        <v>67222</v>
      </c>
      <c r="B240" s="2">
        <v>41788</v>
      </c>
      <c r="C240" s="3">
        <v>0.78203703703703709</v>
      </c>
      <c r="D240" t="s">
        <v>31</v>
      </c>
      <c r="E240" t="s">
        <v>27</v>
      </c>
      <c r="F240" t="s">
        <v>17</v>
      </c>
      <c r="G240" t="s">
        <v>9</v>
      </c>
      <c r="H240">
        <v>72545</v>
      </c>
      <c r="I240">
        <f>IF(Table3_1810[[#This Row],[Status]]="Hired",1,0)</f>
        <v>1</v>
      </c>
    </row>
    <row r="241" spans="1:9" x14ac:dyDescent="0.3">
      <c r="A241">
        <v>280350</v>
      </c>
      <c r="B241" s="2">
        <v>41788</v>
      </c>
      <c r="C241" s="3">
        <v>0.78293981481481478</v>
      </c>
      <c r="D241" t="s">
        <v>31</v>
      </c>
      <c r="E241" t="s">
        <v>29</v>
      </c>
      <c r="F241" t="s">
        <v>17</v>
      </c>
      <c r="G241" t="s">
        <v>9</v>
      </c>
      <c r="H241">
        <v>44767</v>
      </c>
      <c r="I241">
        <f>IF(Table3_1810[[#This Row],[Status]]="Hired",1,0)</f>
        <v>1</v>
      </c>
    </row>
    <row r="242" spans="1:9" x14ac:dyDescent="0.3">
      <c r="A242">
        <v>587939</v>
      </c>
      <c r="B242" s="2">
        <v>41788</v>
      </c>
      <c r="C242" s="3">
        <v>0.51085648148148144</v>
      </c>
      <c r="D242" t="s">
        <v>30</v>
      </c>
      <c r="E242" t="s">
        <v>27</v>
      </c>
      <c r="F242" t="s">
        <v>17</v>
      </c>
      <c r="G242" t="s">
        <v>8</v>
      </c>
      <c r="H242">
        <v>28753</v>
      </c>
      <c r="I242">
        <f>IF(Table3_1810[[#This Row],[Status]]="Hired",1,0)</f>
        <v>0</v>
      </c>
    </row>
    <row r="243" spans="1:9" x14ac:dyDescent="0.3">
      <c r="A243">
        <v>493551</v>
      </c>
      <c r="B243" s="2">
        <v>41788</v>
      </c>
      <c r="C243" s="3">
        <v>0.5118287037037037</v>
      </c>
      <c r="D243" t="s">
        <v>31</v>
      </c>
      <c r="E243" t="s">
        <v>27</v>
      </c>
      <c r="F243" t="s">
        <v>17</v>
      </c>
      <c r="G243" t="s">
        <v>8</v>
      </c>
      <c r="H243">
        <v>54524</v>
      </c>
      <c r="I243">
        <f>IF(Table3_1810[[#This Row],[Status]]="Hired",1,0)</f>
        <v>1</v>
      </c>
    </row>
    <row r="244" spans="1:9" x14ac:dyDescent="0.3">
      <c r="A244">
        <v>792362</v>
      </c>
      <c r="B244" s="2">
        <v>41788</v>
      </c>
      <c r="C244" s="3">
        <v>0.28061342592592592</v>
      </c>
      <c r="D244" t="s">
        <v>31</v>
      </c>
      <c r="E244" t="s">
        <v>27</v>
      </c>
      <c r="F244" t="s">
        <v>20</v>
      </c>
      <c r="G244" t="s">
        <v>2</v>
      </c>
      <c r="H244">
        <v>95011</v>
      </c>
      <c r="I244">
        <f>IF(Table3_1810[[#This Row],[Status]]="Hired",1,0)</f>
        <v>1</v>
      </c>
    </row>
    <row r="245" spans="1:9" x14ac:dyDescent="0.3">
      <c r="A245">
        <v>614502</v>
      </c>
      <c r="B245" s="2">
        <v>41788</v>
      </c>
      <c r="C245" s="3">
        <v>0.28000000000000003</v>
      </c>
      <c r="D245" t="s">
        <v>31</v>
      </c>
      <c r="E245" t="s">
        <v>29</v>
      </c>
      <c r="F245" t="s">
        <v>20</v>
      </c>
      <c r="G245" t="s">
        <v>2</v>
      </c>
      <c r="H245">
        <v>90897</v>
      </c>
      <c r="I245">
        <f>IF(Table3_1810[[#This Row],[Status]]="Hired",1,0)</f>
        <v>1</v>
      </c>
    </row>
    <row r="246" spans="1:9" x14ac:dyDescent="0.3">
      <c r="A246">
        <v>363830</v>
      </c>
      <c r="B246" s="2">
        <v>41788</v>
      </c>
      <c r="C246" s="3">
        <v>0.3709722222222222</v>
      </c>
      <c r="D246" t="s">
        <v>30</v>
      </c>
      <c r="E246" t="s">
        <v>27</v>
      </c>
      <c r="F246" t="s">
        <v>18</v>
      </c>
      <c r="G246" t="s">
        <v>2</v>
      </c>
      <c r="H246">
        <v>41908</v>
      </c>
      <c r="I246">
        <f>IF(Table3_1810[[#This Row],[Status]]="Hired",1,0)</f>
        <v>0</v>
      </c>
    </row>
    <row r="247" spans="1:9" x14ac:dyDescent="0.3">
      <c r="A247">
        <v>212493</v>
      </c>
      <c r="B247" s="2">
        <v>41788</v>
      </c>
      <c r="C247" s="3">
        <v>0.3709722222222222</v>
      </c>
      <c r="D247" t="s">
        <v>31</v>
      </c>
      <c r="E247" t="s">
        <v>27</v>
      </c>
      <c r="F247" t="s">
        <v>18</v>
      </c>
      <c r="G247" t="s">
        <v>2</v>
      </c>
      <c r="H247">
        <v>30114</v>
      </c>
      <c r="I247">
        <f>IF(Table3_1810[[#This Row],[Status]]="Hired",1,0)</f>
        <v>1</v>
      </c>
    </row>
    <row r="248" spans="1:9" x14ac:dyDescent="0.3">
      <c r="A248">
        <v>524904</v>
      </c>
      <c r="B248" s="2">
        <v>41788</v>
      </c>
      <c r="C248" s="3">
        <v>0.37263888888888891</v>
      </c>
      <c r="D248" t="s">
        <v>30</v>
      </c>
      <c r="E248" t="s">
        <v>29</v>
      </c>
      <c r="F248" t="s">
        <v>18</v>
      </c>
      <c r="G248" t="s">
        <v>2</v>
      </c>
      <c r="H248">
        <v>66608</v>
      </c>
      <c r="I248">
        <f>IF(Table3_1810[[#This Row],[Status]]="Hired",1,0)</f>
        <v>0</v>
      </c>
    </row>
    <row r="249" spans="1:9" x14ac:dyDescent="0.3">
      <c r="A249">
        <v>359609</v>
      </c>
      <c r="B249" s="2">
        <v>41791</v>
      </c>
      <c r="C249" s="3">
        <v>0.29450231481481481</v>
      </c>
      <c r="D249" t="s">
        <v>31</v>
      </c>
      <c r="E249" t="s">
        <v>27</v>
      </c>
      <c r="F249" t="s">
        <v>18</v>
      </c>
      <c r="G249" t="s">
        <v>2</v>
      </c>
      <c r="H249">
        <v>65247</v>
      </c>
      <c r="I249">
        <f>IF(Table3_1810[[#This Row],[Status]]="Hired",1,0)</f>
        <v>1</v>
      </c>
    </row>
    <row r="250" spans="1:9" x14ac:dyDescent="0.3">
      <c r="A250">
        <v>24310</v>
      </c>
      <c r="B250" s="2">
        <v>41788</v>
      </c>
      <c r="C250" s="3">
        <v>0.51734953703703701</v>
      </c>
      <c r="D250" t="s">
        <v>30</v>
      </c>
      <c r="E250" t="s">
        <v>27</v>
      </c>
      <c r="F250" t="s">
        <v>20</v>
      </c>
      <c r="G250" t="s">
        <v>3</v>
      </c>
      <c r="H250">
        <v>63559</v>
      </c>
      <c r="I250">
        <f>IF(Table3_1810[[#This Row],[Status]]="Hired",1,0)</f>
        <v>0</v>
      </c>
    </row>
    <row r="251" spans="1:9" x14ac:dyDescent="0.3">
      <c r="A251">
        <v>906700</v>
      </c>
      <c r="B251" s="2">
        <v>41789</v>
      </c>
      <c r="C251" s="3">
        <v>0.78252314814814816</v>
      </c>
      <c r="D251" t="s">
        <v>30</v>
      </c>
      <c r="E251" t="s">
        <v>27</v>
      </c>
      <c r="F251" t="s">
        <v>17</v>
      </c>
      <c r="G251" t="s">
        <v>5</v>
      </c>
      <c r="H251">
        <v>55465</v>
      </c>
      <c r="I251">
        <f>IF(Table3_1810[[#This Row],[Status]]="Hired",1,0)</f>
        <v>0</v>
      </c>
    </row>
    <row r="252" spans="1:9" x14ac:dyDescent="0.3">
      <c r="A252">
        <v>772644</v>
      </c>
      <c r="B252" s="2">
        <v>41789</v>
      </c>
      <c r="C252" s="3">
        <v>0.33853009259259259</v>
      </c>
      <c r="D252" t="s">
        <v>30</v>
      </c>
      <c r="E252" t="s">
        <v>27</v>
      </c>
      <c r="F252" t="s">
        <v>20</v>
      </c>
      <c r="G252" t="s">
        <v>9</v>
      </c>
      <c r="H252">
        <v>56488</v>
      </c>
      <c r="I252">
        <f>IF(Table3_1810[[#This Row],[Status]]="Hired",1,0)</f>
        <v>0</v>
      </c>
    </row>
    <row r="253" spans="1:9" x14ac:dyDescent="0.3">
      <c r="A253">
        <v>79758</v>
      </c>
      <c r="B253" s="2">
        <v>41789</v>
      </c>
      <c r="C253" s="3">
        <v>0.33974537037037039</v>
      </c>
      <c r="D253" t="s">
        <v>30</v>
      </c>
      <c r="E253" t="s">
        <v>27</v>
      </c>
      <c r="F253" t="s">
        <v>20</v>
      </c>
      <c r="G253" t="s">
        <v>9</v>
      </c>
      <c r="H253">
        <v>55553</v>
      </c>
      <c r="I253">
        <f>IF(Table3_1810[[#This Row],[Status]]="Hired",1,0)</f>
        <v>0</v>
      </c>
    </row>
    <row r="254" spans="1:9" x14ac:dyDescent="0.3">
      <c r="A254">
        <v>582449</v>
      </c>
      <c r="B254" s="2">
        <v>41794</v>
      </c>
      <c r="C254" s="3">
        <v>0.30681712962962965</v>
      </c>
      <c r="D254" t="s">
        <v>30</v>
      </c>
      <c r="E254" t="s">
        <v>27</v>
      </c>
      <c r="F254" t="s">
        <v>17</v>
      </c>
      <c r="G254" t="s">
        <v>1</v>
      </c>
      <c r="H254">
        <v>50000</v>
      </c>
      <c r="I254">
        <f>IF(Table3_1810[[#This Row],[Status]]="Hired",1,0)</f>
        <v>0</v>
      </c>
    </row>
    <row r="255" spans="1:9" x14ac:dyDescent="0.3">
      <c r="A255">
        <v>413388</v>
      </c>
      <c r="B255" s="2">
        <v>41789</v>
      </c>
      <c r="C255" s="3">
        <v>0.38513888888888886</v>
      </c>
      <c r="D255" t="s">
        <v>30</v>
      </c>
      <c r="E255" t="s">
        <v>28</v>
      </c>
      <c r="F255" t="s">
        <v>17</v>
      </c>
      <c r="G255" t="s">
        <v>3</v>
      </c>
      <c r="H255">
        <v>77422</v>
      </c>
      <c r="I255">
        <f>IF(Table3_1810[[#This Row],[Status]]="Hired",1,0)</f>
        <v>0</v>
      </c>
    </row>
    <row r="256" spans="1:9" x14ac:dyDescent="0.3">
      <c r="A256">
        <v>938274</v>
      </c>
      <c r="B256" s="2">
        <v>41802</v>
      </c>
      <c r="C256" s="3">
        <v>0.65744212962962967</v>
      </c>
      <c r="D256" t="s">
        <v>31</v>
      </c>
      <c r="E256" t="s">
        <v>29</v>
      </c>
      <c r="F256" t="s">
        <v>17</v>
      </c>
      <c r="G256" t="s">
        <v>2</v>
      </c>
      <c r="H256">
        <v>67823</v>
      </c>
      <c r="I256">
        <f>IF(Table3_1810[[#This Row],[Status]]="Hired",1,0)</f>
        <v>1</v>
      </c>
    </row>
    <row r="257" spans="1:9" x14ac:dyDescent="0.3">
      <c r="A257">
        <v>657117</v>
      </c>
      <c r="B257" s="2">
        <v>41792</v>
      </c>
      <c r="C257" s="3">
        <v>0.937962962962963</v>
      </c>
      <c r="D257" t="s">
        <v>30</v>
      </c>
      <c r="E257" t="s">
        <v>27</v>
      </c>
      <c r="F257" t="s">
        <v>17</v>
      </c>
      <c r="G257" t="s">
        <v>3</v>
      </c>
      <c r="H257">
        <v>56255</v>
      </c>
      <c r="I257">
        <f>IF(Table3_1810[[#This Row],[Status]]="Hired",1,0)</f>
        <v>0</v>
      </c>
    </row>
    <row r="258" spans="1:9" x14ac:dyDescent="0.3">
      <c r="A258">
        <v>22963</v>
      </c>
      <c r="B258" s="2">
        <v>41792</v>
      </c>
      <c r="C258" s="3">
        <v>0.939849537037037</v>
      </c>
      <c r="D258" t="s">
        <v>30</v>
      </c>
      <c r="E258" t="s">
        <v>29</v>
      </c>
      <c r="F258" t="s">
        <v>17</v>
      </c>
      <c r="G258" t="s">
        <v>3</v>
      </c>
      <c r="H258">
        <v>53806</v>
      </c>
      <c r="I258">
        <f>IF(Table3_1810[[#This Row],[Status]]="Hired",1,0)</f>
        <v>0</v>
      </c>
    </row>
    <row r="259" spans="1:9" x14ac:dyDescent="0.3">
      <c r="A259">
        <v>880451</v>
      </c>
      <c r="B259" s="2">
        <v>41792</v>
      </c>
      <c r="C259" s="3">
        <v>0.30104166666666665</v>
      </c>
      <c r="D259" t="s">
        <v>30</v>
      </c>
      <c r="E259" t="s">
        <v>27</v>
      </c>
      <c r="F259" t="s">
        <v>17</v>
      </c>
      <c r="G259" t="s">
        <v>5</v>
      </c>
      <c r="H259">
        <v>90362</v>
      </c>
      <c r="I259">
        <f>IF(Table3_1810[[#This Row],[Status]]="Hired",1,0)</f>
        <v>0</v>
      </c>
    </row>
    <row r="260" spans="1:9" x14ac:dyDescent="0.3">
      <c r="A260">
        <v>187096</v>
      </c>
      <c r="B260" s="2">
        <v>41792</v>
      </c>
      <c r="C260" s="3">
        <v>0.71813657407407405</v>
      </c>
      <c r="D260" t="s">
        <v>31</v>
      </c>
      <c r="E260" t="s">
        <v>29</v>
      </c>
      <c r="F260" t="s">
        <v>14</v>
      </c>
      <c r="G260" t="s">
        <v>2</v>
      </c>
      <c r="H260">
        <v>26954</v>
      </c>
      <c r="I260">
        <f>IF(Table3_1810[[#This Row],[Status]]="Hired",1,0)</f>
        <v>1</v>
      </c>
    </row>
    <row r="261" spans="1:9" x14ac:dyDescent="0.3">
      <c r="A261">
        <v>333678</v>
      </c>
      <c r="B261" s="2">
        <v>41792</v>
      </c>
      <c r="C261" s="3">
        <v>0.47293981481481484</v>
      </c>
      <c r="D261" t="s">
        <v>30</v>
      </c>
      <c r="E261" t="s">
        <v>27</v>
      </c>
      <c r="F261" t="s">
        <v>17</v>
      </c>
      <c r="G261" t="s">
        <v>5</v>
      </c>
      <c r="H261">
        <v>59001</v>
      </c>
      <c r="I261">
        <f>IF(Table3_1810[[#This Row],[Status]]="Hired",1,0)</f>
        <v>0</v>
      </c>
    </row>
    <row r="262" spans="1:9" x14ac:dyDescent="0.3">
      <c r="A262">
        <v>579048</v>
      </c>
      <c r="B262" s="2">
        <v>41792</v>
      </c>
      <c r="C262" s="3">
        <v>0.47293981481481484</v>
      </c>
      <c r="D262" t="s">
        <v>31</v>
      </c>
      <c r="E262" t="s">
        <v>27</v>
      </c>
      <c r="F262" t="s">
        <v>17</v>
      </c>
      <c r="G262" t="s">
        <v>5</v>
      </c>
      <c r="H262">
        <v>33534</v>
      </c>
      <c r="I262">
        <f>IF(Table3_1810[[#This Row],[Status]]="Hired",1,0)</f>
        <v>1</v>
      </c>
    </row>
    <row r="263" spans="1:9" x14ac:dyDescent="0.3">
      <c r="A263">
        <v>133347</v>
      </c>
      <c r="B263" s="2">
        <v>41792</v>
      </c>
      <c r="C263" s="3">
        <v>0.47327546296296297</v>
      </c>
      <c r="D263" t="s">
        <v>31</v>
      </c>
      <c r="E263" t="s">
        <v>27</v>
      </c>
      <c r="F263" t="s">
        <v>17</v>
      </c>
      <c r="G263" t="s">
        <v>5</v>
      </c>
      <c r="H263">
        <v>47686</v>
      </c>
      <c r="I263">
        <f>IF(Table3_1810[[#This Row],[Status]]="Hired",1,0)</f>
        <v>1</v>
      </c>
    </row>
    <row r="264" spans="1:9" x14ac:dyDescent="0.3">
      <c r="A264">
        <v>20595</v>
      </c>
      <c r="B264" s="2">
        <v>41792</v>
      </c>
      <c r="C264" s="3">
        <v>0.5474768518518518</v>
      </c>
      <c r="D264" t="s">
        <v>30</v>
      </c>
      <c r="E264" t="s">
        <v>27</v>
      </c>
      <c r="F264" t="s">
        <v>14</v>
      </c>
      <c r="G264" t="s">
        <v>1</v>
      </c>
      <c r="H264">
        <v>57407</v>
      </c>
      <c r="I264">
        <f>IF(Table3_1810[[#This Row],[Status]]="Hired",1,0)</f>
        <v>0</v>
      </c>
    </row>
    <row r="265" spans="1:9" x14ac:dyDescent="0.3">
      <c r="A265">
        <v>12320</v>
      </c>
      <c r="B265" s="2">
        <v>41792</v>
      </c>
      <c r="C265" s="3">
        <v>0.54861111111111116</v>
      </c>
      <c r="D265" t="s">
        <v>30</v>
      </c>
      <c r="E265" t="s">
        <v>27</v>
      </c>
      <c r="F265" t="s">
        <v>14</v>
      </c>
      <c r="G265" t="s">
        <v>1</v>
      </c>
      <c r="H265">
        <v>56727</v>
      </c>
      <c r="I265">
        <f>IF(Table3_1810[[#This Row],[Status]]="Hired",1,0)</f>
        <v>0</v>
      </c>
    </row>
    <row r="266" spans="1:9" x14ac:dyDescent="0.3">
      <c r="A266">
        <v>68151</v>
      </c>
      <c r="B266" s="2">
        <v>41793</v>
      </c>
      <c r="C266" s="3">
        <v>0.53108796296296301</v>
      </c>
      <c r="D266" t="s">
        <v>30</v>
      </c>
      <c r="E266" t="s">
        <v>27</v>
      </c>
      <c r="F266" t="s">
        <v>20</v>
      </c>
      <c r="G266" t="s">
        <v>9</v>
      </c>
      <c r="H266">
        <v>86486</v>
      </c>
      <c r="I266">
        <f>IF(Table3_1810[[#This Row],[Status]]="Hired",1,0)</f>
        <v>0</v>
      </c>
    </row>
    <row r="267" spans="1:9" x14ac:dyDescent="0.3">
      <c r="A267">
        <v>567549</v>
      </c>
      <c r="B267" s="2">
        <v>41793</v>
      </c>
      <c r="C267" s="3">
        <v>0.53304398148148147</v>
      </c>
      <c r="D267" t="s">
        <v>31</v>
      </c>
      <c r="E267" t="s">
        <v>27</v>
      </c>
      <c r="F267" t="s">
        <v>20</v>
      </c>
      <c r="G267" t="s">
        <v>9</v>
      </c>
      <c r="H267">
        <v>34243</v>
      </c>
      <c r="I267">
        <f>IF(Table3_1810[[#This Row],[Status]]="Hired",1,0)</f>
        <v>1</v>
      </c>
    </row>
    <row r="268" spans="1:9" x14ac:dyDescent="0.3">
      <c r="A268">
        <v>379251</v>
      </c>
      <c r="B268" s="2">
        <v>41793</v>
      </c>
      <c r="C268" s="3">
        <v>0.51050925925925927</v>
      </c>
      <c r="D268" t="s">
        <v>30</v>
      </c>
      <c r="E268" t="s">
        <v>27</v>
      </c>
      <c r="F268" t="s">
        <v>12</v>
      </c>
      <c r="G268" t="s">
        <v>6</v>
      </c>
      <c r="H268">
        <v>25492</v>
      </c>
      <c r="I268">
        <f>IF(Table3_1810[[#This Row],[Status]]="Hired",1,0)</f>
        <v>0</v>
      </c>
    </row>
    <row r="269" spans="1:9" x14ac:dyDescent="0.3">
      <c r="A269">
        <v>540849</v>
      </c>
      <c r="B269" s="2">
        <v>41793</v>
      </c>
      <c r="C269" s="3">
        <v>0.51050925925925927</v>
      </c>
      <c r="D269" t="s">
        <v>30</v>
      </c>
      <c r="E269" t="s">
        <v>27</v>
      </c>
      <c r="F269" t="s">
        <v>12</v>
      </c>
      <c r="G269" t="s">
        <v>6</v>
      </c>
      <c r="H269">
        <v>38787</v>
      </c>
      <c r="I269">
        <f>IF(Table3_1810[[#This Row],[Status]]="Hired",1,0)</f>
        <v>0</v>
      </c>
    </row>
    <row r="270" spans="1:9" x14ac:dyDescent="0.3">
      <c r="A270">
        <v>270850</v>
      </c>
      <c r="B270" s="2">
        <v>41804</v>
      </c>
      <c r="C270" s="3">
        <v>0.4511574074074074</v>
      </c>
      <c r="D270" t="s">
        <v>31</v>
      </c>
      <c r="E270" t="s">
        <v>29</v>
      </c>
      <c r="F270" t="s">
        <v>20</v>
      </c>
      <c r="G270" t="s">
        <v>3</v>
      </c>
      <c r="H270">
        <v>56501</v>
      </c>
      <c r="I270">
        <f>IF(Table3_1810[[#This Row],[Status]]="Hired",1,0)</f>
        <v>1</v>
      </c>
    </row>
    <row r="271" spans="1:9" x14ac:dyDescent="0.3">
      <c r="A271">
        <v>754298</v>
      </c>
      <c r="B271" s="2">
        <v>41804</v>
      </c>
      <c r="C271" s="3">
        <v>0.45200231481481479</v>
      </c>
      <c r="D271" t="s">
        <v>31</v>
      </c>
      <c r="E271" t="s">
        <v>29</v>
      </c>
      <c r="F271" t="s">
        <v>20</v>
      </c>
      <c r="G271" t="s">
        <v>3</v>
      </c>
      <c r="H271">
        <v>57362</v>
      </c>
      <c r="I271">
        <f>IF(Table3_1810[[#This Row],[Status]]="Hired",1,0)</f>
        <v>1</v>
      </c>
    </row>
    <row r="272" spans="1:9" x14ac:dyDescent="0.3">
      <c r="A272">
        <v>840739</v>
      </c>
      <c r="B272" s="2">
        <v>41793</v>
      </c>
      <c r="C272" s="3">
        <v>0.96875</v>
      </c>
      <c r="D272" t="s">
        <v>30</v>
      </c>
      <c r="E272" t="s">
        <v>29</v>
      </c>
      <c r="F272" t="s">
        <v>18</v>
      </c>
      <c r="G272" t="s">
        <v>9</v>
      </c>
      <c r="H272">
        <v>42449</v>
      </c>
      <c r="I272">
        <f>IF(Table3_1810[[#This Row],[Status]]="Hired",1,0)</f>
        <v>0</v>
      </c>
    </row>
    <row r="273" spans="1:9" x14ac:dyDescent="0.3">
      <c r="A273">
        <v>944802</v>
      </c>
      <c r="B273" s="2">
        <v>41793</v>
      </c>
      <c r="C273" s="3">
        <v>0.45672453703703703</v>
      </c>
      <c r="D273" t="s">
        <v>30</v>
      </c>
      <c r="E273" t="s">
        <v>27</v>
      </c>
      <c r="F273" t="s">
        <v>20</v>
      </c>
      <c r="G273" t="s">
        <v>2</v>
      </c>
      <c r="H273">
        <v>91116</v>
      </c>
      <c r="I273">
        <f>IF(Table3_1810[[#This Row],[Status]]="Hired",1,0)</f>
        <v>0</v>
      </c>
    </row>
    <row r="274" spans="1:9" x14ac:dyDescent="0.3">
      <c r="A274">
        <v>528415</v>
      </c>
      <c r="B274" s="2">
        <v>41793</v>
      </c>
      <c r="C274" s="3">
        <v>0.45672453703703703</v>
      </c>
      <c r="D274" t="s">
        <v>31</v>
      </c>
      <c r="E274" t="s">
        <v>27</v>
      </c>
      <c r="F274" t="s">
        <v>20</v>
      </c>
      <c r="G274" t="s">
        <v>2</v>
      </c>
      <c r="H274">
        <v>51584</v>
      </c>
      <c r="I274">
        <f>IF(Table3_1810[[#This Row],[Status]]="Hired",1,0)</f>
        <v>1</v>
      </c>
    </row>
    <row r="275" spans="1:9" x14ac:dyDescent="0.3">
      <c r="A275">
        <v>598089</v>
      </c>
      <c r="B275" s="2">
        <v>41793</v>
      </c>
      <c r="C275" s="3">
        <v>0.5549074074074074</v>
      </c>
      <c r="D275" t="s">
        <v>30</v>
      </c>
      <c r="E275" t="s">
        <v>29</v>
      </c>
      <c r="F275" t="s">
        <v>20</v>
      </c>
      <c r="G275" t="s">
        <v>3</v>
      </c>
      <c r="H275">
        <v>15689</v>
      </c>
      <c r="I275">
        <f>IF(Table3_1810[[#This Row],[Status]]="Hired",1,0)</f>
        <v>0</v>
      </c>
    </row>
    <row r="276" spans="1:9" x14ac:dyDescent="0.3">
      <c r="A276">
        <v>947903</v>
      </c>
      <c r="B276" s="2">
        <v>41793</v>
      </c>
      <c r="C276" s="3">
        <v>0.3502662037037037</v>
      </c>
      <c r="D276" t="s">
        <v>30</v>
      </c>
      <c r="E276" t="s">
        <v>27</v>
      </c>
      <c r="F276" t="s">
        <v>20</v>
      </c>
      <c r="G276" t="s">
        <v>3</v>
      </c>
      <c r="H276">
        <v>13459</v>
      </c>
      <c r="I276">
        <f>IF(Table3_1810[[#This Row],[Status]]="Hired",1,0)</f>
        <v>0</v>
      </c>
    </row>
    <row r="277" spans="1:9" x14ac:dyDescent="0.3">
      <c r="A277">
        <v>831750</v>
      </c>
      <c r="B277" s="2">
        <v>41793</v>
      </c>
      <c r="C277" s="3">
        <v>0.35120370370370368</v>
      </c>
      <c r="D277" t="s">
        <v>31</v>
      </c>
      <c r="E277" t="s">
        <v>27</v>
      </c>
      <c r="F277" t="s">
        <v>20</v>
      </c>
      <c r="G277" t="s">
        <v>3</v>
      </c>
      <c r="H277">
        <v>60967</v>
      </c>
      <c r="I277">
        <f>IF(Table3_1810[[#This Row],[Status]]="Hired",1,0)</f>
        <v>1</v>
      </c>
    </row>
    <row r="278" spans="1:9" x14ac:dyDescent="0.3">
      <c r="A278">
        <v>578768</v>
      </c>
      <c r="B278" s="2">
        <v>41793</v>
      </c>
      <c r="C278" s="3">
        <v>0.86476851851851855</v>
      </c>
      <c r="D278" t="s">
        <v>30</v>
      </c>
      <c r="E278" t="s">
        <v>27</v>
      </c>
      <c r="F278" t="s">
        <v>20</v>
      </c>
      <c r="G278" t="s">
        <v>1</v>
      </c>
      <c r="H278">
        <v>18013</v>
      </c>
      <c r="I278">
        <f>IF(Table3_1810[[#This Row],[Status]]="Hired",1,0)</f>
        <v>0</v>
      </c>
    </row>
    <row r="279" spans="1:9" x14ac:dyDescent="0.3">
      <c r="A279">
        <v>366864</v>
      </c>
      <c r="B279" s="2">
        <v>41793</v>
      </c>
      <c r="C279" s="3">
        <v>0.86579861111111112</v>
      </c>
      <c r="D279" t="s">
        <v>31</v>
      </c>
      <c r="E279" t="s">
        <v>27</v>
      </c>
      <c r="F279" t="s">
        <v>20</v>
      </c>
      <c r="G279" t="s">
        <v>1</v>
      </c>
      <c r="H279">
        <v>55146</v>
      </c>
      <c r="I279">
        <f>IF(Table3_1810[[#This Row],[Status]]="Hired",1,0)</f>
        <v>1</v>
      </c>
    </row>
    <row r="280" spans="1:9" x14ac:dyDescent="0.3">
      <c r="A280">
        <v>787584</v>
      </c>
      <c r="B280" s="2">
        <v>41794</v>
      </c>
      <c r="C280" s="3">
        <v>0.51888888888888884</v>
      </c>
      <c r="D280" t="s">
        <v>30</v>
      </c>
      <c r="E280" t="s">
        <v>27</v>
      </c>
      <c r="F280" t="s">
        <v>16</v>
      </c>
      <c r="G280" t="s">
        <v>6</v>
      </c>
      <c r="H280">
        <v>80309</v>
      </c>
      <c r="I280">
        <f>IF(Table3_1810[[#This Row],[Status]]="Hired",1,0)</f>
        <v>0</v>
      </c>
    </row>
    <row r="281" spans="1:9" x14ac:dyDescent="0.3">
      <c r="A281">
        <v>506061</v>
      </c>
      <c r="B281" s="2">
        <v>41794</v>
      </c>
      <c r="C281" s="3">
        <v>0.90196759259259263</v>
      </c>
      <c r="D281" t="s">
        <v>30</v>
      </c>
      <c r="E281" t="s">
        <v>27</v>
      </c>
      <c r="F281" t="s">
        <v>17</v>
      </c>
      <c r="G281" t="s">
        <v>2</v>
      </c>
      <c r="H281">
        <v>52054</v>
      </c>
      <c r="I281">
        <f>IF(Table3_1810[[#This Row],[Status]]="Hired",1,0)</f>
        <v>0</v>
      </c>
    </row>
    <row r="282" spans="1:9" x14ac:dyDescent="0.3">
      <c r="A282">
        <v>832162</v>
      </c>
      <c r="B282" s="2">
        <v>41794</v>
      </c>
      <c r="C282" s="3">
        <v>0.90304398148148146</v>
      </c>
      <c r="D282" t="s">
        <v>30</v>
      </c>
      <c r="E282" t="s">
        <v>27</v>
      </c>
      <c r="F282" t="s">
        <v>17</v>
      </c>
      <c r="G282" t="s">
        <v>2</v>
      </c>
      <c r="H282">
        <v>72134</v>
      </c>
      <c r="I282">
        <f>IF(Table3_1810[[#This Row],[Status]]="Hired",1,0)</f>
        <v>0</v>
      </c>
    </row>
    <row r="283" spans="1:9" x14ac:dyDescent="0.3">
      <c r="A283">
        <v>71829</v>
      </c>
      <c r="B283" s="2">
        <v>41794</v>
      </c>
      <c r="C283" s="3">
        <v>4.1145833333333333E-2</v>
      </c>
      <c r="D283" t="s">
        <v>31</v>
      </c>
      <c r="E283" t="s">
        <v>29</v>
      </c>
      <c r="F283" t="s">
        <v>20</v>
      </c>
      <c r="G283" t="s">
        <v>7</v>
      </c>
      <c r="H283">
        <v>47003</v>
      </c>
      <c r="I283">
        <f>IF(Table3_1810[[#This Row],[Status]]="Hired",1,0)</f>
        <v>1</v>
      </c>
    </row>
    <row r="284" spans="1:9" x14ac:dyDescent="0.3">
      <c r="A284">
        <v>240857</v>
      </c>
      <c r="B284" s="2">
        <v>41794</v>
      </c>
      <c r="C284" s="3">
        <v>0.44511574074074073</v>
      </c>
      <c r="D284" t="s">
        <v>31</v>
      </c>
      <c r="E284" t="s">
        <v>27</v>
      </c>
      <c r="F284" t="s">
        <v>20</v>
      </c>
      <c r="G284" t="s">
        <v>5</v>
      </c>
      <c r="H284">
        <v>59017</v>
      </c>
      <c r="I284">
        <f>IF(Table3_1810[[#This Row],[Status]]="Hired",1,0)</f>
        <v>1</v>
      </c>
    </row>
    <row r="285" spans="1:9" x14ac:dyDescent="0.3">
      <c r="A285">
        <v>983968</v>
      </c>
      <c r="B285" s="2">
        <v>41803</v>
      </c>
      <c r="C285" s="3">
        <v>0.65504629629629629</v>
      </c>
      <c r="D285" t="s">
        <v>31</v>
      </c>
      <c r="E285" t="s">
        <v>29</v>
      </c>
      <c r="F285" t="s">
        <v>20</v>
      </c>
      <c r="G285" t="s">
        <v>9</v>
      </c>
      <c r="H285">
        <v>78320</v>
      </c>
      <c r="I285">
        <f>IF(Table3_1810[[#This Row],[Status]]="Hired",1,0)</f>
        <v>1</v>
      </c>
    </row>
    <row r="286" spans="1:9" x14ac:dyDescent="0.3">
      <c r="A286">
        <v>717149</v>
      </c>
      <c r="B286" s="2">
        <v>41794</v>
      </c>
      <c r="C286" s="3">
        <v>0.33065972222222223</v>
      </c>
      <c r="D286" t="s">
        <v>30</v>
      </c>
      <c r="E286" t="s">
        <v>27</v>
      </c>
      <c r="F286" t="s">
        <v>17</v>
      </c>
      <c r="G286" t="s">
        <v>5</v>
      </c>
      <c r="H286">
        <v>60135</v>
      </c>
      <c r="I286">
        <f>IF(Table3_1810[[#This Row],[Status]]="Hired",1,0)</f>
        <v>0</v>
      </c>
    </row>
    <row r="287" spans="1:9" x14ac:dyDescent="0.3">
      <c r="A287">
        <v>33558</v>
      </c>
      <c r="B287" s="2">
        <v>41794</v>
      </c>
      <c r="C287" s="3">
        <v>0.33140046296296294</v>
      </c>
      <c r="D287" t="s">
        <v>30</v>
      </c>
      <c r="E287" t="s">
        <v>27</v>
      </c>
      <c r="F287" t="s">
        <v>17</v>
      </c>
      <c r="G287" t="s">
        <v>5</v>
      </c>
      <c r="H287">
        <v>99019</v>
      </c>
      <c r="I287">
        <f>IF(Table3_1810[[#This Row],[Status]]="Hired",1,0)</f>
        <v>0</v>
      </c>
    </row>
    <row r="288" spans="1:9" x14ac:dyDescent="0.3">
      <c r="A288">
        <v>817082</v>
      </c>
      <c r="B288" s="2">
        <v>41794</v>
      </c>
      <c r="C288" s="3">
        <v>0.5552893518518518</v>
      </c>
      <c r="D288" t="s">
        <v>30</v>
      </c>
      <c r="E288" t="s">
        <v>29</v>
      </c>
      <c r="F288" t="s">
        <v>17</v>
      </c>
      <c r="G288" t="s">
        <v>4</v>
      </c>
      <c r="H288">
        <v>47617</v>
      </c>
      <c r="I288">
        <f>IF(Table3_1810[[#This Row],[Status]]="Hired",1,0)</f>
        <v>0</v>
      </c>
    </row>
    <row r="289" spans="1:9" x14ac:dyDescent="0.3">
      <c r="A289">
        <v>372328</v>
      </c>
      <c r="B289" s="2">
        <v>41794</v>
      </c>
      <c r="C289" s="3">
        <v>0.75981481481481483</v>
      </c>
      <c r="D289" t="s">
        <v>31</v>
      </c>
      <c r="E289" t="s">
        <v>27</v>
      </c>
      <c r="F289" t="s">
        <v>20</v>
      </c>
      <c r="G289" t="s">
        <v>3</v>
      </c>
      <c r="H289">
        <v>99389</v>
      </c>
      <c r="I289">
        <f>IF(Table3_1810[[#This Row],[Status]]="Hired",1,0)</f>
        <v>1</v>
      </c>
    </row>
    <row r="290" spans="1:9" x14ac:dyDescent="0.3">
      <c r="A290">
        <v>290105</v>
      </c>
      <c r="B290" s="2">
        <v>41794</v>
      </c>
      <c r="C290" s="3">
        <v>0.76127314814814817</v>
      </c>
      <c r="D290" t="s">
        <v>31</v>
      </c>
      <c r="E290" t="s">
        <v>29</v>
      </c>
      <c r="F290" t="s">
        <v>20</v>
      </c>
      <c r="G290" t="s">
        <v>3</v>
      </c>
      <c r="H290">
        <v>86123</v>
      </c>
      <c r="I290">
        <f>IF(Table3_1810[[#This Row],[Status]]="Hired",1,0)</f>
        <v>1</v>
      </c>
    </row>
    <row r="291" spans="1:9" x14ac:dyDescent="0.3">
      <c r="A291">
        <v>524956</v>
      </c>
      <c r="B291" s="2">
        <v>41795</v>
      </c>
      <c r="C291" s="3">
        <v>0.44445601851851851</v>
      </c>
      <c r="D291" t="s">
        <v>30</v>
      </c>
      <c r="E291" t="s">
        <v>27</v>
      </c>
      <c r="F291" t="s">
        <v>20</v>
      </c>
      <c r="G291" t="s">
        <v>6</v>
      </c>
      <c r="H291">
        <v>20944</v>
      </c>
      <c r="I291">
        <f>IF(Table3_1810[[#This Row],[Status]]="Hired",1,0)</f>
        <v>0</v>
      </c>
    </row>
    <row r="292" spans="1:9" x14ac:dyDescent="0.3">
      <c r="A292">
        <v>525261</v>
      </c>
      <c r="B292" s="2">
        <v>41795</v>
      </c>
      <c r="C292" s="3">
        <v>0.44534722222222223</v>
      </c>
      <c r="D292" t="s">
        <v>31</v>
      </c>
      <c r="E292" t="s">
        <v>27</v>
      </c>
      <c r="F292" t="s">
        <v>20</v>
      </c>
      <c r="G292" t="s">
        <v>6</v>
      </c>
      <c r="H292">
        <v>67992</v>
      </c>
      <c r="I292">
        <f>IF(Table3_1810[[#This Row],[Status]]="Hired",1,0)</f>
        <v>1</v>
      </c>
    </row>
    <row r="293" spans="1:9" x14ac:dyDescent="0.3">
      <c r="A293">
        <v>865282</v>
      </c>
      <c r="B293" s="2">
        <v>41795</v>
      </c>
      <c r="C293" s="3">
        <v>0.73577546296296292</v>
      </c>
      <c r="D293" t="s">
        <v>31</v>
      </c>
      <c r="E293" t="s">
        <v>27</v>
      </c>
      <c r="F293" t="s">
        <v>15</v>
      </c>
      <c r="G293" t="s">
        <v>6</v>
      </c>
      <c r="H293">
        <v>19550</v>
      </c>
      <c r="I293">
        <f>IF(Table3_1810[[#This Row],[Status]]="Hired",1,0)</f>
        <v>1</v>
      </c>
    </row>
    <row r="294" spans="1:9" x14ac:dyDescent="0.3">
      <c r="A294">
        <v>422877</v>
      </c>
      <c r="B294" s="2">
        <v>41795</v>
      </c>
      <c r="C294" s="3">
        <v>0.65166666666666662</v>
      </c>
      <c r="D294" t="s">
        <v>30</v>
      </c>
      <c r="E294" t="s">
        <v>27</v>
      </c>
      <c r="F294" t="s">
        <v>18</v>
      </c>
      <c r="G294" t="s">
        <v>6</v>
      </c>
      <c r="H294">
        <v>47241</v>
      </c>
      <c r="I294">
        <f>IF(Table3_1810[[#This Row],[Status]]="Hired",1,0)</f>
        <v>0</v>
      </c>
    </row>
    <row r="295" spans="1:9" x14ac:dyDescent="0.3">
      <c r="A295">
        <v>140614</v>
      </c>
      <c r="B295" s="2">
        <v>41795</v>
      </c>
      <c r="C295" s="3">
        <v>7.3124999999999996E-2</v>
      </c>
      <c r="D295" t="s">
        <v>30</v>
      </c>
      <c r="E295" t="s">
        <v>27</v>
      </c>
      <c r="F295" t="s">
        <v>17</v>
      </c>
      <c r="G295" t="s">
        <v>8</v>
      </c>
      <c r="H295">
        <v>46314</v>
      </c>
      <c r="I295">
        <f>IF(Table3_1810[[#This Row],[Status]]="Hired",1,0)</f>
        <v>0</v>
      </c>
    </row>
    <row r="296" spans="1:9" x14ac:dyDescent="0.3">
      <c r="A296">
        <v>508051</v>
      </c>
      <c r="B296" s="2">
        <v>41795</v>
      </c>
      <c r="C296" s="3">
        <v>0.17765046296296297</v>
      </c>
      <c r="D296" t="s">
        <v>30</v>
      </c>
      <c r="E296" t="s">
        <v>27</v>
      </c>
      <c r="F296" t="s">
        <v>17</v>
      </c>
      <c r="G296" t="s">
        <v>1</v>
      </c>
      <c r="H296">
        <v>68865</v>
      </c>
      <c r="I296">
        <f>IF(Table3_1810[[#This Row],[Status]]="Hired",1,0)</f>
        <v>0</v>
      </c>
    </row>
    <row r="297" spans="1:9" x14ac:dyDescent="0.3">
      <c r="A297">
        <v>896420</v>
      </c>
      <c r="B297" s="2">
        <v>41795</v>
      </c>
      <c r="C297" s="3">
        <v>0.18005787037037038</v>
      </c>
      <c r="D297" t="s">
        <v>31</v>
      </c>
      <c r="E297" t="s">
        <v>27</v>
      </c>
      <c r="F297" t="s">
        <v>17</v>
      </c>
      <c r="G297" t="s">
        <v>1</v>
      </c>
      <c r="H297">
        <v>64751</v>
      </c>
      <c r="I297">
        <f>IF(Table3_1810[[#This Row],[Status]]="Hired",1,0)</f>
        <v>1</v>
      </c>
    </row>
    <row r="298" spans="1:9" x14ac:dyDescent="0.3">
      <c r="A298">
        <v>868204</v>
      </c>
      <c r="B298" s="2">
        <v>41795</v>
      </c>
      <c r="C298" s="3">
        <v>0.56884259259259262</v>
      </c>
      <c r="D298" t="s">
        <v>30</v>
      </c>
      <c r="E298" t="s">
        <v>27</v>
      </c>
      <c r="F298" t="s">
        <v>17</v>
      </c>
      <c r="G298" t="s">
        <v>3</v>
      </c>
      <c r="H298">
        <v>57536</v>
      </c>
      <c r="I298">
        <f>IF(Table3_1810[[#This Row],[Status]]="Hired",1,0)</f>
        <v>0</v>
      </c>
    </row>
    <row r="299" spans="1:9" x14ac:dyDescent="0.3">
      <c r="A299">
        <v>462656</v>
      </c>
      <c r="B299" s="2">
        <v>41844</v>
      </c>
      <c r="C299" s="3">
        <v>0.38876157407407408</v>
      </c>
      <c r="D299" t="s">
        <v>31</v>
      </c>
      <c r="E299" t="s">
        <v>28</v>
      </c>
      <c r="F299" t="s">
        <v>17</v>
      </c>
      <c r="G299" t="s">
        <v>6</v>
      </c>
      <c r="H299">
        <v>52411</v>
      </c>
      <c r="I299">
        <f>IF(Table3_1810[[#This Row],[Status]]="Hired",1,0)</f>
        <v>1</v>
      </c>
    </row>
    <row r="300" spans="1:9" x14ac:dyDescent="0.3">
      <c r="A300">
        <v>516379</v>
      </c>
      <c r="B300" s="2">
        <v>41795</v>
      </c>
      <c r="C300" s="3">
        <v>0.72591435185185182</v>
      </c>
      <c r="D300" t="s">
        <v>30</v>
      </c>
      <c r="E300" t="s">
        <v>29</v>
      </c>
      <c r="F300" t="s">
        <v>20</v>
      </c>
      <c r="G300" t="s">
        <v>3</v>
      </c>
      <c r="H300">
        <v>29273</v>
      </c>
      <c r="I300">
        <f>IF(Table3_1810[[#This Row],[Status]]="Hired",1,0)</f>
        <v>0</v>
      </c>
    </row>
    <row r="301" spans="1:9" x14ac:dyDescent="0.3">
      <c r="A301">
        <v>623164</v>
      </c>
      <c r="B301" s="2">
        <v>41795</v>
      </c>
      <c r="C301" s="3">
        <v>0.63269675925925928</v>
      </c>
      <c r="D301" t="s">
        <v>30</v>
      </c>
      <c r="E301" t="s">
        <v>27</v>
      </c>
      <c r="F301" t="s">
        <v>20</v>
      </c>
      <c r="G301" t="s">
        <v>3</v>
      </c>
      <c r="H301">
        <v>12775</v>
      </c>
      <c r="I301">
        <f>IF(Table3_1810[[#This Row],[Status]]="Hired",1,0)</f>
        <v>0</v>
      </c>
    </row>
    <row r="302" spans="1:9" x14ac:dyDescent="0.3">
      <c r="A302">
        <v>951881</v>
      </c>
      <c r="B302" s="2">
        <v>41795</v>
      </c>
      <c r="C302" s="3">
        <v>0.67214120370370367</v>
      </c>
      <c r="D302" t="s">
        <v>30</v>
      </c>
      <c r="E302" t="s">
        <v>27</v>
      </c>
      <c r="F302" t="s">
        <v>20</v>
      </c>
      <c r="G302" t="s">
        <v>3</v>
      </c>
      <c r="H302">
        <v>72083</v>
      </c>
      <c r="I302">
        <f>IF(Table3_1810[[#This Row],[Status]]="Hired",1,0)</f>
        <v>0</v>
      </c>
    </row>
    <row r="303" spans="1:9" x14ac:dyDescent="0.3">
      <c r="A303">
        <v>147127</v>
      </c>
      <c r="B303" s="2">
        <v>41795</v>
      </c>
      <c r="C303" s="3">
        <v>0.34556712962962965</v>
      </c>
      <c r="D303" t="s">
        <v>30</v>
      </c>
      <c r="E303" t="s">
        <v>27</v>
      </c>
      <c r="F303" t="s">
        <v>17</v>
      </c>
      <c r="G303" t="s">
        <v>7</v>
      </c>
      <c r="H303">
        <v>83490</v>
      </c>
      <c r="I303">
        <f>IF(Table3_1810[[#This Row],[Status]]="Hired",1,0)</f>
        <v>0</v>
      </c>
    </row>
    <row r="304" spans="1:9" x14ac:dyDescent="0.3">
      <c r="A304">
        <v>730892</v>
      </c>
      <c r="B304" s="2">
        <v>41796</v>
      </c>
      <c r="C304" s="3">
        <v>0.75137731481481485</v>
      </c>
      <c r="D304" t="s">
        <v>31</v>
      </c>
      <c r="E304" t="s">
        <v>27</v>
      </c>
      <c r="F304" t="s">
        <v>12</v>
      </c>
      <c r="G304" t="s">
        <v>1</v>
      </c>
      <c r="H304">
        <v>80788</v>
      </c>
      <c r="I304">
        <f>IF(Table3_1810[[#This Row],[Status]]="Hired",1,0)</f>
        <v>1</v>
      </c>
    </row>
    <row r="305" spans="1:9" x14ac:dyDescent="0.3">
      <c r="A305">
        <v>206532</v>
      </c>
      <c r="B305" s="2">
        <v>41796</v>
      </c>
      <c r="C305" s="3">
        <v>0.3631712962962963</v>
      </c>
      <c r="D305" t="s">
        <v>30</v>
      </c>
      <c r="E305" t="s">
        <v>29</v>
      </c>
      <c r="F305" t="s">
        <v>12</v>
      </c>
      <c r="G305" t="s">
        <v>6</v>
      </c>
      <c r="H305">
        <v>72786</v>
      </c>
      <c r="I305">
        <f>IF(Table3_1810[[#This Row],[Status]]="Hired",1,0)</f>
        <v>0</v>
      </c>
    </row>
    <row r="306" spans="1:9" x14ac:dyDescent="0.3">
      <c r="A306">
        <v>481356</v>
      </c>
      <c r="B306" s="2">
        <v>41804</v>
      </c>
      <c r="C306" s="3">
        <v>0.18224537037037036</v>
      </c>
      <c r="D306" t="s">
        <v>30</v>
      </c>
      <c r="E306" t="s">
        <v>29</v>
      </c>
      <c r="F306" t="s">
        <v>14</v>
      </c>
      <c r="G306" t="s">
        <v>10</v>
      </c>
      <c r="H306">
        <v>34472</v>
      </c>
      <c r="I306">
        <f>IF(Table3_1810[[#This Row],[Status]]="Hired",1,0)</f>
        <v>0</v>
      </c>
    </row>
    <row r="307" spans="1:9" x14ac:dyDescent="0.3">
      <c r="A307">
        <v>39266</v>
      </c>
      <c r="B307" s="2">
        <v>41796</v>
      </c>
      <c r="C307" s="3">
        <v>0.72818287037037033</v>
      </c>
      <c r="D307" t="s">
        <v>30</v>
      </c>
      <c r="E307" t="s">
        <v>27</v>
      </c>
      <c r="F307" t="s">
        <v>20</v>
      </c>
      <c r="G307" t="s">
        <v>2</v>
      </c>
      <c r="H307">
        <v>22817</v>
      </c>
      <c r="I307">
        <f>IF(Table3_1810[[#This Row],[Status]]="Hired",1,0)</f>
        <v>0</v>
      </c>
    </row>
    <row r="308" spans="1:9" x14ac:dyDescent="0.3">
      <c r="A308">
        <v>104660</v>
      </c>
      <c r="B308" s="2">
        <v>41796</v>
      </c>
      <c r="C308" s="3">
        <v>0.75127314814814816</v>
      </c>
      <c r="D308" t="s">
        <v>30</v>
      </c>
      <c r="E308" t="s">
        <v>27</v>
      </c>
      <c r="F308" t="s">
        <v>17</v>
      </c>
      <c r="G308" t="s">
        <v>4</v>
      </c>
      <c r="H308">
        <v>19495</v>
      </c>
      <c r="I308">
        <f>IF(Table3_1810[[#This Row],[Status]]="Hired",1,0)</f>
        <v>0</v>
      </c>
    </row>
    <row r="309" spans="1:9" x14ac:dyDescent="0.3">
      <c r="A309">
        <v>284817</v>
      </c>
      <c r="B309" s="2">
        <v>41797</v>
      </c>
      <c r="C309" s="3">
        <v>0.11928240740740741</v>
      </c>
      <c r="D309" t="s">
        <v>30</v>
      </c>
      <c r="E309" t="s">
        <v>29</v>
      </c>
      <c r="F309" t="s">
        <v>13</v>
      </c>
      <c r="G309" t="s">
        <v>10</v>
      </c>
      <c r="H309">
        <v>29015</v>
      </c>
      <c r="I309">
        <f>IF(Table3_1810[[#This Row],[Status]]="Hired",1,0)</f>
        <v>0</v>
      </c>
    </row>
    <row r="310" spans="1:9" x14ac:dyDescent="0.3">
      <c r="A310">
        <v>635035</v>
      </c>
      <c r="B310" s="2">
        <v>41797</v>
      </c>
      <c r="C310" s="3">
        <v>0.11951388888888889</v>
      </c>
      <c r="D310" t="s">
        <v>30</v>
      </c>
      <c r="E310" t="s">
        <v>29</v>
      </c>
      <c r="F310" t="s">
        <v>13</v>
      </c>
      <c r="G310" t="s">
        <v>10</v>
      </c>
      <c r="H310">
        <v>95642</v>
      </c>
      <c r="I310">
        <f>IF(Table3_1810[[#This Row],[Status]]="Hired",1,0)</f>
        <v>0</v>
      </c>
    </row>
    <row r="311" spans="1:9" x14ac:dyDescent="0.3">
      <c r="A311">
        <v>480056</v>
      </c>
      <c r="B311" s="2">
        <v>41798</v>
      </c>
      <c r="C311" s="3">
        <v>0.59436342592592595</v>
      </c>
      <c r="D311" t="s">
        <v>30</v>
      </c>
      <c r="E311" t="s">
        <v>27</v>
      </c>
      <c r="F311" t="s">
        <v>15</v>
      </c>
      <c r="G311" t="s">
        <v>5</v>
      </c>
      <c r="H311">
        <v>44936</v>
      </c>
      <c r="I311">
        <f>IF(Table3_1810[[#This Row],[Status]]="Hired",1,0)</f>
        <v>0</v>
      </c>
    </row>
    <row r="312" spans="1:9" x14ac:dyDescent="0.3">
      <c r="A312">
        <v>679609</v>
      </c>
      <c r="B312" s="2">
        <v>41798</v>
      </c>
      <c r="C312" s="3">
        <v>0.59520833333333334</v>
      </c>
      <c r="D312" t="s">
        <v>30</v>
      </c>
      <c r="E312" t="s">
        <v>27</v>
      </c>
      <c r="F312" t="s">
        <v>15</v>
      </c>
      <c r="G312" t="s">
        <v>5</v>
      </c>
      <c r="H312">
        <v>15545</v>
      </c>
      <c r="I312">
        <f>IF(Table3_1810[[#This Row],[Status]]="Hired",1,0)</f>
        <v>0</v>
      </c>
    </row>
    <row r="313" spans="1:9" x14ac:dyDescent="0.3">
      <c r="A313">
        <v>427013</v>
      </c>
      <c r="B313" s="2">
        <v>41798</v>
      </c>
      <c r="C313" s="3">
        <v>0.78925925925925922</v>
      </c>
      <c r="D313" t="s">
        <v>30</v>
      </c>
      <c r="E313" t="s">
        <v>27</v>
      </c>
      <c r="F313" t="s">
        <v>17</v>
      </c>
      <c r="G313" t="s">
        <v>5</v>
      </c>
      <c r="H313">
        <v>91976</v>
      </c>
      <c r="I313">
        <f>IF(Table3_1810[[#This Row],[Status]]="Hired",1,0)</f>
        <v>0</v>
      </c>
    </row>
    <row r="314" spans="1:9" x14ac:dyDescent="0.3">
      <c r="A314">
        <v>894420</v>
      </c>
      <c r="B314" s="2">
        <v>41798</v>
      </c>
      <c r="C314" s="3">
        <v>0.72908564814814814</v>
      </c>
      <c r="D314" t="s">
        <v>30</v>
      </c>
      <c r="E314" t="s">
        <v>27</v>
      </c>
      <c r="F314" t="s">
        <v>12</v>
      </c>
      <c r="G314" t="s">
        <v>10</v>
      </c>
      <c r="H314">
        <v>86412</v>
      </c>
      <c r="I314">
        <f>IF(Table3_1810[[#This Row],[Status]]="Hired",1,0)</f>
        <v>0</v>
      </c>
    </row>
    <row r="315" spans="1:9" x14ac:dyDescent="0.3">
      <c r="A315">
        <v>246137</v>
      </c>
      <c r="B315" s="2">
        <v>41798</v>
      </c>
      <c r="C315" s="3">
        <v>0.44581018518518517</v>
      </c>
      <c r="D315" t="s">
        <v>31</v>
      </c>
      <c r="E315" t="s">
        <v>27</v>
      </c>
      <c r="F315" t="s">
        <v>15</v>
      </c>
      <c r="G315" t="s">
        <v>1</v>
      </c>
      <c r="H315">
        <v>54866</v>
      </c>
      <c r="I315">
        <f>IF(Table3_1810[[#This Row],[Status]]="Hired",1,0)</f>
        <v>1</v>
      </c>
    </row>
    <row r="316" spans="1:9" x14ac:dyDescent="0.3">
      <c r="A316">
        <v>858212</v>
      </c>
      <c r="B316" s="2">
        <v>41822</v>
      </c>
      <c r="C316" s="3">
        <v>0.72465277777777781</v>
      </c>
      <c r="D316" t="s">
        <v>30</v>
      </c>
      <c r="E316" t="s">
        <v>27</v>
      </c>
      <c r="F316" t="s">
        <v>17</v>
      </c>
      <c r="G316" t="s">
        <v>2</v>
      </c>
      <c r="H316">
        <v>58078</v>
      </c>
      <c r="I316">
        <f>IF(Table3_1810[[#This Row],[Status]]="Hired",1,0)</f>
        <v>0</v>
      </c>
    </row>
    <row r="317" spans="1:9" x14ac:dyDescent="0.3">
      <c r="A317">
        <v>818753</v>
      </c>
      <c r="B317" s="2">
        <v>41799</v>
      </c>
      <c r="C317" s="3">
        <v>0.13950231481481482</v>
      </c>
      <c r="D317" t="s">
        <v>30</v>
      </c>
      <c r="E317" t="s">
        <v>27</v>
      </c>
      <c r="F317" t="s">
        <v>15</v>
      </c>
      <c r="G317" t="s">
        <v>10</v>
      </c>
      <c r="H317">
        <v>33587</v>
      </c>
      <c r="I317">
        <f>IF(Table3_1810[[#This Row],[Status]]="Hired",1,0)</f>
        <v>0</v>
      </c>
    </row>
    <row r="318" spans="1:9" x14ac:dyDescent="0.3">
      <c r="A318">
        <v>987341</v>
      </c>
      <c r="B318" s="2">
        <v>41799</v>
      </c>
      <c r="C318" s="3">
        <v>0.55790509259259258</v>
      </c>
      <c r="D318" t="s">
        <v>30</v>
      </c>
      <c r="E318" t="s">
        <v>27</v>
      </c>
      <c r="F318" t="s">
        <v>12</v>
      </c>
      <c r="G318" t="s">
        <v>2</v>
      </c>
      <c r="H318">
        <v>15334</v>
      </c>
      <c r="I318">
        <f>IF(Table3_1810[[#This Row],[Status]]="Hired",1,0)</f>
        <v>0</v>
      </c>
    </row>
    <row r="319" spans="1:9" x14ac:dyDescent="0.3">
      <c r="A319">
        <v>594873</v>
      </c>
      <c r="B319" s="2">
        <v>41799</v>
      </c>
      <c r="C319" s="3">
        <v>0.55851851851851853</v>
      </c>
      <c r="D319" t="s">
        <v>30</v>
      </c>
      <c r="E319" t="s">
        <v>27</v>
      </c>
      <c r="F319" t="s">
        <v>12</v>
      </c>
      <c r="G319" t="s">
        <v>2</v>
      </c>
      <c r="H319">
        <v>39688</v>
      </c>
      <c r="I319">
        <f>IF(Table3_1810[[#This Row],[Status]]="Hired",1,0)</f>
        <v>0</v>
      </c>
    </row>
    <row r="320" spans="1:9" x14ac:dyDescent="0.3">
      <c r="A320">
        <v>139046</v>
      </c>
      <c r="B320" s="2">
        <v>41799</v>
      </c>
      <c r="C320" s="3">
        <v>0.55943287037037037</v>
      </c>
      <c r="D320" t="s">
        <v>30</v>
      </c>
      <c r="E320" t="s">
        <v>27</v>
      </c>
      <c r="F320" t="s">
        <v>12</v>
      </c>
      <c r="G320" t="s">
        <v>2</v>
      </c>
      <c r="H320">
        <v>60263</v>
      </c>
      <c r="I320">
        <f>IF(Table3_1810[[#This Row],[Status]]="Hired",1,0)</f>
        <v>0</v>
      </c>
    </row>
    <row r="321" spans="1:9" x14ac:dyDescent="0.3">
      <c r="A321">
        <v>359285</v>
      </c>
      <c r="B321" s="2">
        <v>41799</v>
      </c>
      <c r="C321" s="3">
        <v>0.56212962962962965</v>
      </c>
      <c r="D321" t="s">
        <v>30</v>
      </c>
      <c r="E321" t="s">
        <v>27</v>
      </c>
      <c r="F321" t="s">
        <v>12</v>
      </c>
      <c r="G321" t="s">
        <v>10</v>
      </c>
      <c r="H321">
        <v>22123</v>
      </c>
      <c r="I321">
        <f>IF(Table3_1810[[#This Row],[Status]]="Hired",1,0)</f>
        <v>0</v>
      </c>
    </row>
    <row r="322" spans="1:9" x14ac:dyDescent="0.3">
      <c r="A322">
        <v>619825</v>
      </c>
      <c r="B322" s="2">
        <v>41799</v>
      </c>
      <c r="C322" s="3">
        <v>0.99843749999999998</v>
      </c>
      <c r="D322" t="s">
        <v>31</v>
      </c>
      <c r="E322" t="s">
        <v>27</v>
      </c>
      <c r="F322" t="s">
        <v>20</v>
      </c>
      <c r="G322" t="s">
        <v>6</v>
      </c>
      <c r="H322">
        <v>44020</v>
      </c>
      <c r="I322">
        <f>IF(Table3_1810[[#This Row],[Status]]="Hired",1,0)</f>
        <v>1</v>
      </c>
    </row>
    <row r="323" spans="1:9" x14ac:dyDescent="0.3">
      <c r="A323">
        <v>651596</v>
      </c>
      <c r="B323" s="2">
        <v>41799</v>
      </c>
      <c r="C323" s="3">
        <v>0.99883101851851852</v>
      </c>
      <c r="D323" t="s">
        <v>30</v>
      </c>
      <c r="E323" t="s">
        <v>29</v>
      </c>
      <c r="F323" t="s">
        <v>20</v>
      </c>
      <c r="G323" t="s">
        <v>6</v>
      </c>
      <c r="H323">
        <v>12750</v>
      </c>
      <c r="I323">
        <f>IF(Table3_1810[[#This Row],[Status]]="Hired",1,0)</f>
        <v>0</v>
      </c>
    </row>
    <row r="324" spans="1:9" x14ac:dyDescent="0.3">
      <c r="A324">
        <v>220653</v>
      </c>
      <c r="B324" s="2">
        <v>41799</v>
      </c>
      <c r="C324" s="3">
        <v>0.40597222222222223</v>
      </c>
      <c r="D324" t="s">
        <v>31</v>
      </c>
      <c r="E324" t="s">
        <v>27</v>
      </c>
      <c r="F324" t="s">
        <v>14</v>
      </c>
      <c r="G324" t="s">
        <v>5</v>
      </c>
      <c r="H324">
        <v>70753</v>
      </c>
      <c r="I324">
        <f>IF(Table3_1810[[#This Row],[Status]]="Hired",1,0)</f>
        <v>1</v>
      </c>
    </row>
    <row r="325" spans="1:9" x14ac:dyDescent="0.3">
      <c r="A325">
        <v>687198</v>
      </c>
      <c r="B325" s="2">
        <v>41799</v>
      </c>
      <c r="C325" s="3">
        <v>2.6226851851851852E-2</v>
      </c>
      <c r="D325" t="s">
        <v>30</v>
      </c>
      <c r="E325" t="s">
        <v>27</v>
      </c>
      <c r="F325" t="s">
        <v>20</v>
      </c>
      <c r="G325" t="s">
        <v>2</v>
      </c>
      <c r="H325">
        <v>64093</v>
      </c>
      <c r="I325">
        <f>IF(Table3_1810[[#This Row],[Status]]="Hired",1,0)</f>
        <v>0</v>
      </c>
    </row>
    <row r="326" spans="1:9" x14ac:dyDescent="0.3">
      <c r="A326">
        <v>643354</v>
      </c>
      <c r="B326" s="2">
        <v>41799</v>
      </c>
      <c r="C326" s="3">
        <v>0.78810185185185189</v>
      </c>
      <c r="D326" t="s">
        <v>30</v>
      </c>
      <c r="E326" t="s">
        <v>27</v>
      </c>
      <c r="F326" t="s">
        <v>20</v>
      </c>
      <c r="G326" t="s">
        <v>1</v>
      </c>
      <c r="H326">
        <v>51235</v>
      </c>
      <c r="I326">
        <f>IF(Table3_1810[[#This Row],[Status]]="Hired",1,0)</f>
        <v>0</v>
      </c>
    </row>
    <row r="327" spans="1:9" x14ac:dyDescent="0.3">
      <c r="A327">
        <v>797497</v>
      </c>
      <c r="B327" s="2">
        <v>41799</v>
      </c>
      <c r="C327" s="3">
        <v>0.97606481481481477</v>
      </c>
      <c r="D327" t="s">
        <v>30</v>
      </c>
      <c r="E327" t="s">
        <v>27</v>
      </c>
      <c r="F327" t="s">
        <v>20</v>
      </c>
      <c r="G327" t="s">
        <v>10</v>
      </c>
      <c r="H327">
        <v>76959</v>
      </c>
      <c r="I327">
        <f>IF(Table3_1810[[#This Row],[Status]]="Hired",1,0)</f>
        <v>0</v>
      </c>
    </row>
    <row r="328" spans="1:9" x14ac:dyDescent="0.3">
      <c r="A328">
        <v>214058</v>
      </c>
      <c r="B328" s="2">
        <v>41799</v>
      </c>
      <c r="C328" s="3">
        <v>0.9778472222222222</v>
      </c>
      <c r="D328" t="s">
        <v>30</v>
      </c>
      <c r="E328" t="s">
        <v>27</v>
      </c>
      <c r="F328" t="s">
        <v>20</v>
      </c>
      <c r="G328" t="s">
        <v>10</v>
      </c>
      <c r="H328">
        <v>53154</v>
      </c>
      <c r="I328">
        <f>IF(Table3_1810[[#This Row],[Status]]="Hired",1,0)</f>
        <v>0</v>
      </c>
    </row>
    <row r="329" spans="1:9" x14ac:dyDescent="0.3">
      <c r="A329">
        <v>899341</v>
      </c>
      <c r="B329" s="2">
        <v>41800</v>
      </c>
      <c r="C329" s="3">
        <v>0.45547453703703705</v>
      </c>
      <c r="D329" t="s">
        <v>30</v>
      </c>
      <c r="E329" t="s">
        <v>27</v>
      </c>
      <c r="F329" t="s">
        <v>17</v>
      </c>
      <c r="G329" t="s">
        <v>4</v>
      </c>
      <c r="H329">
        <v>77767</v>
      </c>
      <c r="I329">
        <f>IF(Table3_1810[[#This Row],[Status]]="Hired",1,0)</f>
        <v>0</v>
      </c>
    </row>
    <row r="330" spans="1:9" x14ac:dyDescent="0.3">
      <c r="A330">
        <v>220067</v>
      </c>
      <c r="B330" s="2">
        <v>41800</v>
      </c>
      <c r="C330" s="3">
        <v>0.50348379629629625</v>
      </c>
      <c r="D330" t="s">
        <v>30</v>
      </c>
      <c r="E330" t="s">
        <v>27</v>
      </c>
      <c r="F330" t="s">
        <v>17</v>
      </c>
      <c r="G330" t="s">
        <v>8</v>
      </c>
      <c r="H330">
        <v>15266</v>
      </c>
      <c r="I330">
        <f>IF(Table3_1810[[#This Row],[Status]]="Hired",1,0)</f>
        <v>0</v>
      </c>
    </row>
    <row r="331" spans="1:9" x14ac:dyDescent="0.3">
      <c r="A331">
        <v>251517</v>
      </c>
      <c r="B331" s="2">
        <v>41800</v>
      </c>
      <c r="C331" s="3">
        <v>0.50391203703703702</v>
      </c>
      <c r="D331" t="s">
        <v>30</v>
      </c>
      <c r="E331" t="s">
        <v>27</v>
      </c>
      <c r="F331" t="s">
        <v>17</v>
      </c>
      <c r="G331" t="s">
        <v>8</v>
      </c>
      <c r="H331">
        <v>87908</v>
      </c>
      <c r="I331">
        <f>IF(Table3_1810[[#This Row],[Status]]="Hired",1,0)</f>
        <v>0</v>
      </c>
    </row>
    <row r="332" spans="1:9" x14ac:dyDescent="0.3">
      <c r="A332">
        <v>202279</v>
      </c>
      <c r="B332" s="2">
        <v>41800</v>
      </c>
      <c r="C332" s="3">
        <v>0.50510416666666669</v>
      </c>
      <c r="D332" t="s">
        <v>31</v>
      </c>
      <c r="E332" t="s">
        <v>28</v>
      </c>
      <c r="F332" t="s">
        <v>17</v>
      </c>
      <c r="G332" t="s">
        <v>8</v>
      </c>
      <c r="H332">
        <v>17691</v>
      </c>
      <c r="I332">
        <f>IF(Table3_1810[[#This Row],[Status]]="Hired",1,0)</f>
        <v>1</v>
      </c>
    </row>
    <row r="333" spans="1:9" x14ac:dyDescent="0.3">
      <c r="A333">
        <v>915603</v>
      </c>
      <c r="B333" s="2">
        <v>41800</v>
      </c>
      <c r="C333" s="3">
        <v>0.74187499999999995</v>
      </c>
      <c r="D333" t="s">
        <v>30</v>
      </c>
      <c r="E333" t="s">
        <v>27</v>
      </c>
      <c r="F333" t="s">
        <v>17</v>
      </c>
      <c r="G333" t="s">
        <v>5</v>
      </c>
      <c r="H333">
        <v>44588</v>
      </c>
      <c r="I333">
        <f>IF(Table3_1810[[#This Row],[Status]]="Hired",1,0)</f>
        <v>0</v>
      </c>
    </row>
    <row r="334" spans="1:9" x14ac:dyDescent="0.3">
      <c r="A334">
        <v>117676</v>
      </c>
      <c r="B334" s="2">
        <v>41800</v>
      </c>
      <c r="C334" s="3">
        <v>8.2870370370370372E-3</v>
      </c>
      <c r="D334" t="s">
        <v>30</v>
      </c>
      <c r="E334" t="s">
        <v>27</v>
      </c>
      <c r="F334" t="s">
        <v>20</v>
      </c>
      <c r="G334" t="s">
        <v>1</v>
      </c>
      <c r="H334">
        <v>83450</v>
      </c>
      <c r="I334">
        <f>IF(Table3_1810[[#This Row],[Status]]="Hired",1,0)</f>
        <v>0</v>
      </c>
    </row>
    <row r="335" spans="1:9" x14ac:dyDescent="0.3">
      <c r="A335">
        <v>106504</v>
      </c>
      <c r="B335" s="2">
        <v>41800</v>
      </c>
      <c r="C335" s="3">
        <v>8.2870370370370372E-3</v>
      </c>
      <c r="D335" t="s">
        <v>30</v>
      </c>
      <c r="E335" t="s">
        <v>27</v>
      </c>
      <c r="F335" t="s">
        <v>20</v>
      </c>
      <c r="G335" t="s">
        <v>1</v>
      </c>
      <c r="H335">
        <v>61895</v>
      </c>
      <c r="I335">
        <f>IF(Table3_1810[[#This Row],[Status]]="Hired",1,0)</f>
        <v>0</v>
      </c>
    </row>
    <row r="336" spans="1:9" x14ac:dyDescent="0.3">
      <c r="A336">
        <v>495662</v>
      </c>
      <c r="B336" s="2">
        <v>41801</v>
      </c>
      <c r="C336" s="3">
        <v>0.5640856481481481</v>
      </c>
      <c r="D336" t="s">
        <v>30</v>
      </c>
      <c r="E336" t="s">
        <v>27</v>
      </c>
      <c r="F336" t="s">
        <v>14</v>
      </c>
      <c r="G336" t="s">
        <v>10</v>
      </c>
      <c r="H336">
        <v>77165</v>
      </c>
      <c r="I336">
        <f>IF(Table3_1810[[#This Row],[Status]]="Hired",1,0)</f>
        <v>0</v>
      </c>
    </row>
    <row r="337" spans="1:9" x14ac:dyDescent="0.3">
      <c r="A337">
        <v>891509</v>
      </c>
      <c r="B337" s="2">
        <v>41801</v>
      </c>
      <c r="C337" s="3">
        <v>0.74604166666666671</v>
      </c>
      <c r="D337" t="s">
        <v>31</v>
      </c>
      <c r="E337" t="s">
        <v>27</v>
      </c>
      <c r="F337" t="s">
        <v>17</v>
      </c>
      <c r="G337" t="s">
        <v>9</v>
      </c>
      <c r="H337">
        <v>59501</v>
      </c>
      <c r="I337">
        <f>IF(Table3_1810[[#This Row],[Status]]="Hired",1,0)</f>
        <v>1</v>
      </c>
    </row>
    <row r="338" spans="1:9" x14ac:dyDescent="0.3">
      <c r="A338">
        <v>821506</v>
      </c>
      <c r="B338" s="2">
        <v>41801</v>
      </c>
      <c r="C338" s="3">
        <v>0.7468055555555555</v>
      </c>
      <c r="D338" t="s">
        <v>30</v>
      </c>
      <c r="E338" t="s">
        <v>27</v>
      </c>
      <c r="F338" t="s">
        <v>17</v>
      </c>
      <c r="G338" t="s">
        <v>9</v>
      </c>
      <c r="H338">
        <v>35386</v>
      </c>
      <c r="I338">
        <f>IF(Table3_1810[[#This Row],[Status]]="Hired",1,0)</f>
        <v>0</v>
      </c>
    </row>
    <row r="339" spans="1:9" x14ac:dyDescent="0.3">
      <c r="A339">
        <v>933454</v>
      </c>
      <c r="B339" s="2">
        <v>41801</v>
      </c>
      <c r="C339" s="3">
        <v>0.34197916666666667</v>
      </c>
      <c r="D339" t="s">
        <v>31</v>
      </c>
      <c r="E339" t="s">
        <v>27</v>
      </c>
      <c r="F339" t="s">
        <v>17</v>
      </c>
      <c r="G339" t="s">
        <v>2</v>
      </c>
      <c r="H339">
        <v>92060</v>
      </c>
      <c r="I339">
        <f>IF(Table3_1810[[#This Row],[Status]]="Hired",1,0)</f>
        <v>1</v>
      </c>
    </row>
    <row r="340" spans="1:9" x14ac:dyDescent="0.3">
      <c r="A340">
        <v>145895</v>
      </c>
      <c r="B340" s="2">
        <v>41801</v>
      </c>
      <c r="C340" s="3">
        <v>0.52145833333333336</v>
      </c>
      <c r="D340" t="s">
        <v>30</v>
      </c>
      <c r="E340" t="s">
        <v>27</v>
      </c>
      <c r="F340" t="s">
        <v>12</v>
      </c>
      <c r="G340" t="s">
        <v>6</v>
      </c>
      <c r="H340">
        <v>18209</v>
      </c>
      <c r="I340">
        <f>IF(Table3_1810[[#This Row],[Status]]="Hired",1,0)</f>
        <v>0</v>
      </c>
    </row>
    <row r="341" spans="1:9" x14ac:dyDescent="0.3">
      <c r="A341">
        <v>867135</v>
      </c>
      <c r="B341" s="2">
        <v>41801</v>
      </c>
      <c r="C341" s="3">
        <v>0.52171296296296299</v>
      </c>
      <c r="D341" t="s">
        <v>30</v>
      </c>
      <c r="E341" t="s">
        <v>27</v>
      </c>
      <c r="F341" t="s">
        <v>12</v>
      </c>
      <c r="G341" t="s">
        <v>6</v>
      </c>
      <c r="H341">
        <v>78364</v>
      </c>
      <c r="I341">
        <f>IF(Table3_1810[[#This Row],[Status]]="Hired",1,0)</f>
        <v>0</v>
      </c>
    </row>
    <row r="342" spans="1:9" x14ac:dyDescent="0.3">
      <c r="A342">
        <v>228826</v>
      </c>
      <c r="B342" s="2">
        <v>41801</v>
      </c>
      <c r="C342" s="3">
        <v>0.26384259259259257</v>
      </c>
      <c r="D342" t="s">
        <v>30</v>
      </c>
      <c r="E342" t="s">
        <v>29</v>
      </c>
      <c r="F342" t="s">
        <v>19</v>
      </c>
      <c r="G342" t="s">
        <v>10</v>
      </c>
      <c r="H342">
        <v>73850</v>
      </c>
      <c r="I342">
        <f>IF(Table3_1810[[#This Row],[Status]]="Hired",1,0)</f>
        <v>0</v>
      </c>
    </row>
    <row r="343" spans="1:9" x14ac:dyDescent="0.3">
      <c r="A343">
        <v>812681</v>
      </c>
      <c r="B343" s="2">
        <v>41801</v>
      </c>
      <c r="C343" s="3">
        <v>2.9687499999999999E-2</v>
      </c>
      <c r="D343" t="s">
        <v>30</v>
      </c>
      <c r="E343" t="s">
        <v>27</v>
      </c>
      <c r="F343" t="s">
        <v>20</v>
      </c>
      <c r="G343" t="s">
        <v>1</v>
      </c>
      <c r="H343">
        <v>22913</v>
      </c>
      <c r="I343">
        <f>IF(Table3_1810[[#This Row],[Status]]="Hired",1,0)</f>
        <v>0</v>
      </c>
    </row>
    <row r="344" spans="1:9" x14ac:dyDescent="0.3">
      <c r="A344">
        <v>280565</v>
      </c>
      <c r="B344" s="2">
        <v>41801</v>
      </c>
      <c r="C344" s="3">
        <v>0.44344907407407408</v>
      </c>
      <c r="D344" t="s">
        <v>31</v>
      </c>
      <c r="E344" t="s">
        <v>27</v>
      </c>
      <c r="F344" t="s">
        <v>18</v>
      </c>
      <c r="G344" t="s">
        <v>2</v>
      </c>
      <c r="H344">
        <v>60262</v>
      </c>
      <c r="I344">
        <f>IF(Table3_1810[[#This Row],[Status]]="Hired",1,0)</f>
        <v>1</v>
      </c>
    </row>
    <row r="345" spans="1:9" x14ac:dyDescent="0.3">
      <c r="A345">
        <v>272553</v>
      </c>
      <c r="B345" s="2">
        <v>41802</v>
      </c>
      <c r="C345" s="3">
        <v>0.35417824074074072</v>
      </c>
      <c r="D345" t="s">
        <v>30</v>
      </c>
      <c r="E345" t="s">
        <v>29</v>
      </c>
      <c r="F345" t="s">
        <v>19</v>
      </c>
      <c r="G345" t="s">
        <v>8</v>
      </c>
      <c r="H345">
        <v>69011</v>
      </c>
      <c r="I345">
        <f>IF(Table3_1810[[#This Row],[Status]]="Hired",1,0)</f>
        <v>0</v>
      </c>
    </row>
    <row r="346" spans="1:9" x14ac:dyDescent="0.3">
      <c r="A346">
        <v>781537</v>
      </c>
      <c r="B346" s="2">
        <v>41802</v>
      </c>
      <c r="C346" s="3">
        <v>0.54082175925925924</v>
      </c>
      <c r="D346" t="s">
        <v>30</v>
      </c>
      <c r="E346" t="s">
        <v>27</v>
      </c>
      <c r="F346" t="s">
        <v>20</v>
      </c>
      <c r="G346" t="s">
        <v>10</v>
      </c>
      <c r="H346">
        <v>49388</v>
      </c>
      <c r="I346">
        <f>IF(Table3_1810[[#This Row],[Status]]="Hired",1,0)</f>
        <v>0</v>
      </c>
    </row>
    <row r="347" spans="1:9" x14ac:dyDescent="0.3">
      <c r="A347">
        <v>919066</v>
      </c>
      <c r="B347" s="2">
        <v>41802</v>
      </c>
      <c r="C347" s="3">
        <v>0.53885416666666663</v>
      </c>
      <c r="D347" t="s">
        <v>30</v>
      </c>
      <c r="E347" t="s">
        <v>27</v>
      </c>
      <c r="F347" t="s">
        <v>12</v>
      </c>
      <c r="G347" t="s">
        <v>8</v>
      </c>
      <c r="H347">
        <v>26296</v>
      </c>
      <c r="I347">
        <f>IF(Table3_1810[[#This Row],[Status]]="Hired",1,0)</f>
        <v>0</v>
      </c>
    </row>
    <row r="348" spans="1:9" x14ac:dyDescent="0.3">
      <c r="A348">
        <v>295087</v>
      </c>
      <c r="B348" s="2">
        <v>41802</v>
      </c>
      <c r="C348" s="3">
        <v>0.49472222222222223</v>
      </c>
      <c r="D348" t="s">
        <v>30</v>
      </c>
      <c r="E348" t="s">
        <v>27</v>
      </c>
      <c r="F348" t="s">
        <v>20</v>
      </c>
      <c r="G348" t="s">
        <v>2</v>
      </c>
      <c r="H348">
        <v>63091</v>
      </c>
      <c r="I348">
        <f>IF(Table3_1810[[#This Row],[Status]]="Hired",1,0)</f>
        <v>0</v>
      </c>
    </row>
    <row r="349" spans="1:9" x14ac:dyDescent="0.3">
      <c r="A349">
        <v>448658</v>
      </c>
      <c r="B349" s="2">
        <v>41802</v>
      </c>
      <c r="C349" s="3">
        <v>0.49538194444444444</v>
      </c>
      <c r="D349" t="s">
        <v>30</v>
      </c>
      <c r="E349" t="s">
        <v>27</v>
      </c>
      <c r="F349" t="s">
        <v>20</v>
      </c>
      <c r="G349" t="s">
        <v>2</v>
      </c>
      <c r="H349">
        <v>75179</v>
      </c>
      <c r="I349">
        <f>IF(Table3_1810[[#This Row],[Status]]="Hired",1,0)</f>
        <v>0</v>
      </c>
    </row>
    <row r="350" spans="1:9" x14ac:dyDescent="0.3">
      <c r="A350">
        <v>134620</v>
      </c>
      <c r="B350" s="2">
        <v>41802</v>
      </c>
      <c r="C350" s="3">
        <v>0.4974189814814815</v>
      </c>
      <c r="D350" t="s">
        <v>31</v>
      </c>
      <c r="E350" t="s">
        <v>27</v>
      </c>
      <c r="F350" t="s">
        <v>20</v>
      </c>
      <c r="G350" t="s">
        <v>2</v>
      </c>
      <c r="H350">
        <v>29047</v>
      </c>
      <c r="I350">
        <f>IF(Table3_1810[[#This Row],[Status]]="Hired",1,0)</f>
        <v>1</v>
      </c>
    </row>
    <row r="351" spans="1:9" x14ac:dyDescent="0.3">
      <c r="A351">
        <v>98630</v>
      </c>
      <c r="B351" s="2">
        <v>41802</v>
      </c>
      <c r="C351" s="3">
        <v>0.14289351851851853</v>
      </c>
      <c r="D351" t="s">
        <v>30</v>
      </c>
      <c r="E351" t="s">
        <v>29</v>
      </c>
      <c r="F351" t="s">
        <v>17</v>
      </c>
      <c r="G351" t="s">
        <v>2</v>
      </c>
      <c r="H351">
        <v>57640</v>
      </c>
      <c r="I351">
        <f>IF(Table3_1810[[#This Row],[Status]]="Hired",1,0)</f>
        <v>0</v>
      </c>
    </row>
    <row r="352" spans="1:9" x14ac:dyDescent="0.3">
      <c r="A352">
        <v>743668</v>
      </c>
      <c r="B352" s="2">
        <v>41802</v>
      </c>
      <c r="C352" s="3">
        <v>0.14466435185185186</v>
      </c>
      <c r="D352" t="s">
        <v>31</v>
      </c>
      <c r="E352" t="s">
        <v>29</v>
      </c>
      <c r="F352" t="s">
        <v>17</v>
      </c>
      <c r="G352" t="s">
        <v>2</v>
      </c>
      <c r="H352">
        <v>51576</v>
      </c>
      <c r="I352">
        <f>IF(Table3_1810[[#This Row],[Status]]="Hired",1,0)</f>
        <v>1</v>
      </c>
    </row>
    <row r="353" spans="1:9" x14ac:dyDescent="0.3">
      <c r="A353">
        <v>112172</v>
      </c>
      <c r="B353" s="2">
        <v>41802</v>
      </c>
      <c r="C353" s="3">
        <v>0.44896990740740739</v>
      </c>
      <c r="D353" t="s">
        <v>31</v>
      </c>
      <c r="E353" t="s">
        <v>27</v>
      </c>
      <c r="F353" t="s">
        <v>12</v>
      </c>
      <c r="G353" t="s">
        <v>6</v>
      </c>
      <c r="H353">
        <v>22976</v>
      </c>
      <c r="I353">
        <f>IF(Table3_1810[[#This Row],[Status]]="Hired",1,0)</f>
        <v>1</v>
      </c>
    </row>
    <row r="354" spans="1:9" x14ac:dyDescent="0.3">
      <c r="A354">
        <v>284546</v>
      </c>
      <c r="B354" s="2">
        <v>41802</v>
      </c>
      <c r="C354" s="3">
        <v>0.44938657407407406</v>
      </c>
      <c r="D354" t="s">
        <v>31</v>
      </c>
      <c r="E354" t="s">
        <v>28</v>
      </c>
      <c r="F354" t="s">
        <v>12</v>
      </c>
      <c r="G354" t="s">
        <v>6</v>
      </c>
      <c r="H354">
        <v>21763</v>
      </c>
      <c r="I354">
        <f>IF(Table3_1810[[#This Row],[Status]]="Hired",1,0)</f>
        <v>1</v>
      </c>
    </row>
    <row r="355" spans="1:9" x14ac:dyDescent="0.3">
      <c r="A355">
        <v>589650</v>
      </c>
      <c r="B355" s="2">
        <v>41802</v>
      </c>
      <c r="C355" s="3">
        <v>0.66037037037037039</v>
      </c>
      <c r="D355" t="s">
        <v>30</v>
      </c>
      <c r="E355" t="s">
        <v>27</v>
      </c>
      <c r="F355" t="s">
        <v>15</v>
      </c>
      <c r="G355" t="s">
        <v>8</v>
      </c>
      <c r="H355">
        <v>70774</v>
      </c>
      <c r="I355">
        <f>IF(Table3_1810[[#This Row],[Status]]="Hired",1,0)</f>
        <v>0</v>
      </c>
    </row>
    <row r="356" spans="1:9" x14ac:dyDescent="0.3">
      <c r="A356">
        <v>385568</v>
      </c>
      <c r="B356" s="2">
        <v>41803</v>
      </c>
      <c r="C356" s="3">
        <v>0.29598379629629629</v>
      </c>
      <c r="D356" t="s">
        <v>30</v>
      </c>
      <c r="E356" t="s">
        <v>27</v>
      </c>
      <c r="F356" t="s">
        <v>12</v>
      </c>
      <c r="G356" t="s">
        <v>4</v>
      </c>
      <c r="H356">
        <v>46995</v>
      </c>
      <c r="I356">
        <f>IF(Table3_1810[[#This Row],[Status]]="Hired",1,0)</f>
        <v>0</v>
      </c>
    </row>
    <row r="357" spans="1:9" x14ac:dyDescent="0.3">
      <c r="A357">
        <v>784187</v>
      </c>
      <c r="B357" s="2">
        <v>41803</v>
      </c>
      <c r="C357" s="3">
        <v>0.29699074074074072</v>
      </c>
      <c r="D357" t="s">
        <v>31</v>
      </c>
      <c r="E357" t="s">
        <v>29</v>
      </c>
      <c r="F357" t="s">
        <v>12</v>
      </c>
      <c r="G357" t="s">
        <v>4</v>
      </c>
      <c r="H357">
        <v>16215</v>
      </c>
      <c r="I357">
        <f>IF(Table3_1810[[#This Row],[Status]]="Hired",1,0)</f>
        <v>1</v>
      </c>
    </row>
    <row r="358" spans="1:9" x14ac:dyDescent="0.3">
      <c r="A358">
        <v>897981</v>
      </c>
      <c r="B358" s="2">
        <v>41803</v>
      </c>
      <c r="C358" s="3">
        <v>0.29774305555555558</v>
      </c>
      <c r="D358" t="s">
        <v>31</v>
      </c>
      <c r="E358" t="s">
        <v>29</v>
      </c>
      <c r="F358" t="s">
        <v>12</v>
      </c>
      <c r="G358" t="s">
        <v>4</v>
      </c>
      <c r="H358">
        <v>13899</v>
      </c>
      <c r="I358">
        <f>IF(Table3_1810[[#This Row],[Status]]="Hired",1,0)</f>
        <v>1</v>
      </c>
    </row>
    <row r="359" spans="1:9" x14ac:dyDescent="0.3">
      <c r="A359">
        <v>422447</v>
      </c>
      <c r="B359" s="2">
        <v>41803</v>
      </c>
      <c r="C359" s="3">
        <v>0.29803240740740738</v>
      </c>
      <c r="D359" t="s">
        <v>30</v>
      </c>
      <c r="E359" t="s">
        <v>29</v>
      </c>
      <c r="F359" t="s">
        <v>12</v>
      </c>
      <c r="G359" t="s">
        <v>4</v>
      </c>
      <c r="H359">
        <v>88883</v>
      </c>
      <c r="I359">
        <f>IF(Table3_1810[[#This Row],[Status]]="Hired",1,0)</f>
        <v>0</v>
      </c>
    </row>
    <row r="360" spans="1:9" x14ac:dyDescent="0.3">
      <c r="A360">
        <v>803693</v>
      </c>
      <c r="B360" s="2">
        <v>41803</v>
      </c>
      <c r="C360" s="3">
        <v>0.29658564814814814</v>
      </c>
      <c r="D360" t="s">
        <v>31</v>
      </c>
      <c r="E360" t="s">
        <v>28</v>
      </c>
      <c r="F360" t="s">
        <v>12</v>
      </c>
      <c r="G360" t="s">
        <v>4</v>
      </c>
      <c r="H360">
        <v>46351</v>
      </c>
      <c r="I360">
        <f>IF(Table3_1810[[#This Row],[Status]]="Hired",1,0)</f>
        <v>1</v>
      </c>
    </row>
    <row r="361" spans="1:9" x14ac:dyDescent="0.3">
      <c r="A361">
        <v>605070</v>
      </c>
      <c r="B361" s="2">
        <v>41803</v>
      </c>
      <c r="C361" s="3">
        <v>0.84129629629629632</v>
      </c>
      <c r="D361" t="s">
        <v>31</v>
      </c>
      <c r="E361" t="s">
        <v>27</v>
      </c>
      <c r="F361" t="s">
        <v>17</v>
      </c>
      <c r="G361" t="s">
        <v>10</v>
      </c>
      <c r="H361">
        <v>53264</v>
      </c>
      <c r="I361">
        <f>IF(Table3_1810[[#This Row],[Status]]="Hired",1,0)</f>
        <v>1</v>
      </c>
    </row>
    <row r="362" spans="1:9" x14ac:dyDescent="0.3">
      <c r="A362">
        <v>993627</v>
      </c>
      <c r="B362" s="2">
        <v>41804</v>
      </c>
      <c r="C362" s="3">
        <v>0.62043981481481481</v>
      </c>
      <c r="D362" t="s">
        <v>31</v>
      </c>
      <c r="E362" t="s">
        <v>27</v>
      </c>
      <c r="F362" t="s">
        <v>20</v>
      </c>
      <c r="G362" t="s">
        <v>4</v>
      </c>
      <c r="H362">
        <v>17062</v>
      </c>
      <c r="I362">
        <f>IF(Table3_1810[[#This Row],[Status]]="Hired",1,0)</f>
        <v>1</v>
      </c>
    </row>
    <row r="363" spans="1:9" x14ac:dyDescent="0.3">
      <c r="A363">
        <v>692274</v>
      </c>
      <c r="B363" s="2">
        <v>41804</v>
      </c>
      <c r="C363" s="3">
        <v>0.62152777777777779</v>
      </c>
      <c r="D363" t="s">
        <v>31</v>
      </c>
      <c r="E363" t="s">
        <v>27</v>
      </c>
      <c r="F363" t="s">
        <v>20</v>
      </c>
      <c r="G363" t="s">
        <v>4</v>
      </c>
      <c r="H363">
        <v>45379</v>
      </c>
      <c r="I363">
        <f>IF(Table3_1810[[#This Row],[Status]]="Hired",1,0)</f>
        <v>1</v>
      </c>
    </row>
    <row r="364" spans="1:9" x14ac:dyDescent="0.3">
      <c r="A364">
        <v>140135</v>
      </c>
      <c r="B364" s="2">
        <v>41804</v>
      </c>
      <c r="C364" s="3">
        <v>0.47842592592592592</v>
      </c>
      <c r="D364" t="s">
        <v>30</v>
      </c>
      <c r="E364" t="s">
        <v>27</v>
      </c>
      <c r="F364" t="s">
        <v>12</v>
      </c>
      <c r="G364" t="s">
        <v>1</v>
      </c>
      <c r="H364">
        <v>52605</v>
      </c>
      <c r="I364">
        <f>IF(Table3_1810[[#This Row],[Status]]="Hired",1,0)</f>
        <v>0</v>
      </c>
    </row>
    <row r="365" spans="1:9" x14ac:dyDescent="0.3">
      <c r="A365">
        <v>278058</v>
      </c>
      <c r="B365" s="2">
        <v>41804</v>
      </c>
      <c r="C365" s="3">
        <v>0.66386574074074078</v>
      </c>
      <c r="D365" t="s">
        <v>30</v>
      </c>
      <c r="E365" t="s">
        <v>27</v>
      </c>
      <c r="F365" t="s">
        <v>20</v>
      </c>
      <c r="G365" t="s">
        <v>2</v>
      </c>
      <c r="H365">
        <v>24232</v>
      </c>
      <c r="I365">
        <f>IF(Table3_1810[[#This Row],[Status]]="Hired",1,0)</f>
        <v>0</v>
      </c>
    </row>
    <row r="366" spans="1:9" x14ac:dyDescent="0.3">
      <c r="A366">
        <v>155879</v>
      </c>
      <c r="B366" s="2">
        <v>41805</v>
      </c>
      <c r="C366" s="3">
        <v>0.50569444444444445</v>
      </c>
      <c r="D366" t="s">
        <v>30</v>
      </c>
      <c r="E366" t="s">
        <v>27</v>
      </c>
      <c r="F366" t="s">
        <v>17</v>
      </c>
      <c r="G366" t="s">
        <v>2</v>
      </c>
      <c r="H366">
        <v>87290</v>
      </c>
      <c r="I366">
        <f>IF(Table3_1810[[#This Row],[Status]]="Hired",1,0)</f>
        <v>0</v>
      </c>
    </row>
    <row r="367" spans="1:9" x14ac:dyDescent="0.3">
      <c r="A367">
        <v>690984</v>
      </c>
      <c r="B367" s="2">
        <v>41805</v>
      </c>
      <c r="C367" s="3">
        <v>0.67983796296296295</v>
      </c>
      <c r="D367" t="s">
        <v>30</v>
      </c>
      <c r="E367" t="s">
        <v>27</v>
      </c>
      <c r="F367" t="s">
        <v>20</v>
      </c>
      <c r="G367" t="s">
        <v>2</v>
      </c>
      <c r="H367">
        <v>80410</v>
      </c>
      <c r="I367">
        <f>IF(Table3_1810[[#This Row],[Status]]="Hired",1,0)</f>
        <v>0</v>
      </c>
    </row>
    <row r="368" spans="1:9" x14ac:dyDescent="0.3">
      <c r="A368">
        <v>860350</v>
      </c>
      <c r="B368" s="2">
        <v>41805</v>
      </c>
      <c r="C368" s="3">
        <v>0.68043981481481486</v>
      </c>
      <c r="D368" t="s">
        <v>30</v>
      </c>
      <c r="E368" t="s">
        <v>27</v>
      </c>
      <c r="F368" t="s">
        <v>20</v>
      </c>
      <c r="G368" t="s">
        <v>2</v>
      </c>
      <c r="H368">
        <v>76864</v>
      </c>
      <c r="I368">
        <f>IF(Table3_1810[[#This Row],[Status]]="Hired",1,0)</f>
        <v>0</v>
      </c>
    </row>
    <row r="369" spans="1:9" x14ac:dyDescent="0.3">
      <c r="A369">
        <v>129706</v>
      </c>
      <c r="B369" s="2">
        <v>41806</v>
      </c>
      <c r="C369" s="3">
        <v>0.47641203703703705</v>
      </c>
      <c r="D369" t="s">
        <v>30</v>
      </c>
      <c r="E369" t="s">
        <v>27</v>
      </c>
      <c r="F369" t="s">
        <v>15</v>
      </c>
      <c r="G369" t="s">
        <v>6</v>
      </c>
      <c r="H369">
        <v>91589</v>
      </c>
      <c r="I369">
        <f>IF(Table3_1810[[#This Row],[Status]]="Hired",1,0)</f>
        <v>0</v>
      </c>
    </row>
    <row r="370" spans="1:9" x14ac:dyDescent="0.3">
      <c r="A370">
        <v>232317</v>
      </c>
      <c r="B370" s="2">
        <v>41806</v>
      </c>
      <c r="C370" s="3">
        <v>0.51413194444444443</v>
      </c>
      <c r="D370" t="s">
        <v>31</v>
      </c>
      <c r="E370" t="s">
        <v>29</v>
      </c>
      <c r="F370" t="s">
        <v>16</v>
      </c>
      <c r="G370" t="s">
        <v>10</v>
      </c>
      <c r="H370">
        <v>55923</v>
      </c>
      <c r="I370">
        <f>IF(Table3_1810[[#This Row],[Status]]="Hired",1,0)</f>
        <v>1</v>
      </c>
    </row>
    <row r="371" spans="1:9" x14ac:dyDescent="0.3">
      <c r="A371">
        <v>450279</v>
      </c>
      <c r="B371" s="2">
        <v>41806</v>
      </c>
      <c r="C371" s="3">
        <v>0.63200231481481484</v>
      </c>
      <c r="D371" t="s">
        <v>30</v>
      </c>
      <c r="E371" t="s">
        <v>29</v>
      </c>
      <c r="F371" t="s">
        <v>19</v>
      </c>
      <c r="G371" t="s">
        <v>6</v>
      </c>
      <c r="H371">
        <v>80347</v>
      </c>
      <c r="I371">
        <f>IF(Table3_1810[[#This Row],[Status]]="Hired",1,0)</f>
        <v>0</v>
      </c>
    </row>
    <row r="372" spans="1:9" x14ac:dyDescent="0.3">
      <c r="A372">
        <v>959439</v>
      </c>
      <c r="B372" s="2">
        <v>41806</v>
      </c>
      <c r="C372" s="3">
        <v>0.63200231481481484</v>
      </c>
      <c r="D372" t="s">
        <v>31</v>
      </c>
      <c r="E372" t="s">
        <v>29</v>
      </c>
      <c r="F372" t="s">
        <v>19</v>
      </c>
      <c r="G372" t="s">
        <v>6</v>
      </c>
      <c r="H372">
        <v>38516</v>
      </c>
      <c r="I372">
        <f>IF(Table3_1810[[#This Row],[Status]]="Hired",1,0)</f>
        <v>1</v>
      </c>
    </row>
    <row r="373" spans="1:9" x14ac:dyDescent="0.3">
      <c r="A373">
        <v>281797</v>
      </c>
      <c r="B373" s="2">
        <v>41806</v>
      </c>
      <c r="C373" s="3">
        <v>0.63241898148148146</v>
      </c>
      <c r="D373" t="s">
        <v>31</v>
      </c>
      <c r="E373" t="s">
        <v>28</v>
      </c>
      <c r="F373" t="s">
        <v>19</v>
      </c>
      <c r="G373" t="s">
        <v>6</v>
      </c>
      <c r="H373">
        <v>44331</v>
      </c>
      <c r="I373">
        <f>IF(Table3_1810[[#This Row],[Status]]="Hired",1,0)</f>
        <v>1</v>
      </c>
    </row>
    <row r="374" spans="1:9" x14ac:dyDescent="0.3">
      <c r="A374">
        <v>595958</v>
      </c>
      <c r="B374" s="2">
        <v>41806</v>
      </c>
      <c r="C374" s="3">
        <v>0.11659722222222223</v>
      </c>
      <c r="D374" t="s">
        <v>30</v>
      </c>
      <c r="E374" t="s">
        <v>27</v>
      </c>
      <c r="F374" t="s">
        <v>15</v>
      </c>
      <c r="G374" t="s">
        <v>4</v>
      </c>
      <c r="H374">
        <v>84718</v>
      </c>
      <c r="I374">
        <f>IF(Table3_1810[[#This Row],[Status]]="Hired",1,0)</f>
        <v>0</v>
      </c>
    </row>
    <row r="375" spans="1:9" x14ac:dyDescent="0.3">
      <c r="A375">
        <v>717204</v>
      </c>
      <c r="B375" s="2">
        <v>41806</v>
      </c>
      <c r="C375" s="3">
        <v>0.65168981481481481</v>
      </c>
      <c r="D375" t="s">
        <v>31</v>
      </c>
      <c r="E375" t="s">
        <v>27</v>
      </c>
      <c r="F375" t="s">
        <v>17</v>
      </c>
      <c r="G375" t="s">
        <v>4</v>
      </c>
      <c r="H375">
        <v>61734</v>
      </c>
      <c r="I375">
        <f>IF(Table3_1810[[#This Row],[Status]]="Hired",1,0)</f>
        <v>1</v>
      </c>
    </row>
    <row r="376" spans="1:9" x14ac:dyDescent="0.3">
      <c r="A376">
        <v>865820</v>
      </c>
      <c r="B376" s="2">
        <v>41806</v>
      </c>
      <c r="C376" s="3">
        <v>0.65314814814814814</v>
      </c>
      <c r="D376" t="s">
        <v>31</v>
      </c>
      <c r="E376" t="s">
        <v>27</v>
      </c>
      <c r="F376" t="s">
        <v>17</v>
      </c>
      <c r="G376" t="s">
        <v>4</v>
      </c>
      <c r="H376">
        <v>41177</v>
      </c>
      <c r="I376">
        <f>IF(Table3_1810[[#This Row],[Status]]="Hired",1,0)</f>
        <v>1</v>
      </c>
    </row>
    <row r="377" spans="1:9" x14ac:dyDescent="0.3">
      <c r="A377">
        <v>211845</v>
      </c>
      <c r="B377" s="2">
        <v>41806</v>
      </c>
      <c r="C377" s="3">
        <v>0.65549768518518514</v>
      </c>
      <c r="D377" t="s">
        <v>31</v>
      </c>
      <c r="E377" t="s">
        <v>27</v>
      </c>
      <c r="F377" t="s">
        <v>17</v>
      </c>
      <c r="G377" t="s">
        <v>4</v>
      </c>
      <c r="H377">
        <v>40367</v>
      </c>
      <c r="I377">
        <f>IF(Table3_1810[[#This Row],[Status]]="Hired",1,0)</f>
        <v>1</v>
      </c>
    </row>
    <row r="378" spans="1:9" x14ac:dyDescent="0.3">
      <c r="A378">
        <v>728259</v>
      </c>
      <c r="B378" s="2">
        <v>41824</v>
      </c>
      <c r="C378" s="3">
        <v>0.65090277777777783</v>
      </c>
      <c r="D378" t="s">
        <v>30</v>
      </c>
      <c r="E378" t="s">
        <v>27</v>
      </c>
      <c r="F378" t="s">
        <v>17</v>
      </c>
      <c r="G378" t="s">
        <v>8</v>
      </c>
      <c r="H378">
        <v>96553</v>
      </c>
      <c r="I378">
        <f>IF(Table3_1810[[#This Row],[Status]]="Hired",1,0)</f>
        <v>0</v>
      </c>
    </row>
    <row r="379" spans="1:9" x14ac:dyDescent="0.3">
      <c r="A379">
        <v>378829</v>
      </c>
      <c r="B379" s="2">
        <v>41824</v>
      </c>
      <c r="C379" s="3">
        <v>0.65231481481481479</v>
      </c>
      <c r="D379" t="s">
        <v>30</v>
      </c>
      <c r="E379" t="s">
        <v>27</v>
      </c>
      <c r="F379" t="s">
        <v>17</v>
      </c>
      <c r="G379" t="s">
        <v>8</v>
      </c>
      <c r="H379">
        <v>68165</v>
      </c>
      <c r="I379">
        <f>IF(Table3_1810[[#This Row],[Status]]="Hired",1,0)</f>
        <v>0</v>
      </c>
    </row>
    <row r="380" spans="1:9" x14ac:dyDescent="0.3">
      <c r="A380">
        <v>782971</v>
      </c>
      <c r="B380" s="2">
        <v>41827</v>
      </c>
      <c r="C380" s="3">
        <v>0.57145833333333329</v>
      </c>
      <c r="D380" t="s">
        <v>31</v>
      </c>
      <c r="E380" t="s">
        <v>29</v>
      </c>
      <c r="F380" t="s">
        <v>17</v>
      </c>
      <c r="G380" t="s">
        <v>8</v>
      </c>
      <c r="H380">
        <v>47196</v>
      </c>
      <c r="I380">
        <f>IF(Table3_1810[[#This Row],[Status]]="Hired",1,0)</f>
        <v>1</v>
      </c>
    </row>
    <row r="381" spans="1:9" x14ac:dyDescent="0.3">
      <c r="A381">
        <v>746982</v>
      </c>
      <c r="B381" s="2">
        <v>41827</v>
      </c>
      <c r="C381" s="3">
        <v>0.56966435185185182</v>
      </c>
      <c r="D381" t="s">
        <v>31</v>
      </c>
      <c r="E381" t="s">
        <v>28</v>
      </c>
      <c r="F381" t="s">
        <v>17</v>
      </c>
      <c r="G381" t="s">
        <v>8</v>
      </c>
      <c r="H381">
        <v>78657</v>
      </c>
      <c r="I381">
        <f>IF(Table3_1810[[#This Row],[Status]]="Hired",1,0)</f>
        <v>1</v>
      </c>
    </row>
    <row r="382" spans="1:9" x14ac:dyDescent="0.3">
      <c r="A382">
        <v>882121</v>
      </c>
      <c r="B382" s="2">
        <v>41806</v>
      </c>
      <c r="C382" s="3">
        <v>0.71056712962962965</v>
      </c>
      <c r="D382" t="s">
        <v>30</v>
      </c>
      <c r="E382" t="s">
        <v>27</v>
      </c>
      <c r="F382" t="s">
        <v>17</v>
      </c>
      <c r="G382" t="s">
        <v>4</v>
      </c>
      <c r="H382">
        <v>69497</v>
      </c>
      <c r="I382">
        <f>IF(Table3_1810[[#This Row],[Status]]="Hired",1,0)</f>
        <v>0</v>
      </c>
    </row>
    <row r="383" spans="1:9" x14ac:dyDescent="0.3">
      <c r="A383">
        <v>960400</v>
      </c>
      <c r="B383" s="2">
        <v>41806</v>
      </c>
      <c r="C383" s="3">
        <v>0.31380787037037039</v>
      </c>
      <c r="D383" t="s">
        <v>30</v>
      </c>
      <c r="E383" t="s">
        <v>27</v>
      </c>
      <c r="F383" t="s">
        <v>12</v>
      </c>
      <c r="G383" t="s">
        <v>4</v>
      </c>
      <c r="H383">
        <v>44449</v>
      </c>
      <c r="I383">
        <f>IF(Table3_1810[[#This Row],[Status]]="Hired",1,0)</f>
        <v>0</v>
      </c>
    </row>
    <row r="384" spans="1:9" x14ac:dyDescent="0.3">
      <c r="A384">
        <v>292179</v>
      </c>
      <c r="B384" s="2">
        <v>41806</v>
      </c>
      <c r="C384" s="3">
        <v>0.43072916666666666</v>
      </c>
      <c r="D384" t="s">
        <v>30</v>
      </c>
      <c r="E384" t="s">
        <v>27</v>
      </c>
      <c r="F384" t="s">
        <v>17</v>
      </c>
      <c r="G384" t="s">
        <v>10</v>
      </c>
      <c r="H384">
        <v>64722</v>
      </c>
      <c r="I384">
        <f>IF(Table3_1810[[#This Row],[Status]]="Hired",1,0)</f>
        <v>0</v>
      </c>
    </row>
    <row r="385" spans="1:9" x14ac:dyDescent="0.3">
      <c r="A385">
        <v>112074</v>
      </c>
      <c r="B385" s="2">
        <v>41806</v>
      </c>
      <c r="C385" s="3">
        <v>0.46303240740740742</v>
      </c>
      <c r="D385" t="s">
        <v>31</v>
      </c>
      <c r="E385" t="s">
        <v>27</v>
      </c>
      <c r="F385" t="s">
        <v>14</v>
      </c>
      <c r="G385" t="s">
        <v>8</v>
      </c>
      <c r="H385">
        <v>95519</v>
      </c>
      <c r="I385">
        <f>IF(Table3_1810[[#This Row],[Status]]="Hired",1,0)</f>
        <v>1</v>
      </c>
    </row>
    <row r="386" spans="1:9" x14ac:dyDescent="0.3">
      <c r="A386">
        <v>976582</v>
      </c>
      <c r="B386" s="2">
        <v>41827</v>
      </c>
      <c r="C386" s="3">
        <v>0.68339120370370365</v>
      </c>
      <c r="D386" t="s">
        <v>31</v>
      </c>
      <c r="E386" t="s">
        <v>27</v>
      </c>
      <c r="F386" t="s">
        <v>14</v>
      </c>
      <c r="G386" t="s">
        <v>8</v>
      </c>
      <c r="H386">
        <v>45087</v>
      </c>
      <c r="I386">
        <f>IF(Table3_1810[[#This Row],[Status]]="Hired",1,0)</f>
        <v>1</v>
      </c>
    </row>
    <row r="387" spans="1:9" x14ac:dyDescent="0.3">
      <c r="A387">
        <v>833229</v>
      </c>
      <c r="B387" s="2">
        <v>41827</v>
      </c>
      <c r="C387" s="3">
        <v>0.68373842592592593</v>
      </c>
      <c r="D387" t="s">
        <v>30</v>
      </c>
      <c r="E387" t="s">
        <v>27</v>
      </c>
      <c r="F387" t="s">
        <v>14</v>
      </c>
      <c r="G387" t="s">
        <v>8</v>
      </c>
      <c r="H387">
        <v>91891</v>
      </c>
      <c r="I387">
        <f>IF(Table3_1810[[#This Row],[Status]]="Hired",1,0)</f>
        <v>0</v>
      </c>
    </row>
    <row r="388" spans="1:9" x14ac:dyDescent="0.3">
      <c r="A388">
        <v>703438</v>
      </c>
      <c r="B388" s="2">
        <v>41807</v>
      </c>
      <c r="C388" s="3">
        <v>0.82645833333333329</v>
      </c>
      <c r="D388" t="s">
        <v>30</v>
      </c>
      <c r="E388" t="s">
        <v>27</v>
      </c>
      <c r="F388" t="s">
        <v>12</v>
      </c>
      <c r="G388" t="s">
        <v>6</v>
      </c>
      <c r="H388">
        <v>68761</v>
      </c>
      <c r="I388">
        <f>IF(Table3_1810[[#This Row],[Status]]="Hired",1,0)</f>
        <v>0</v>
      </c>
    </row>
    <row r="389" spans="1:9" x14ac:dyDescent="0.3">
      <c r="A389">
        <v>306707</v>
      </c>
      <c r="B389" s="2">
        <v>41807</v>
      </c>
      <c r="C389" s="3">
        <v>0.53957175925925926</v>
      </c>
      <c r="D389" t="s">
        <v>30</v>
      </c>
      <c r="E389" t="s">
        <v>27</v>
      </c>
      <c r="F389" t="s">
        <v>17</v>
      </c>
      <c r="G389" t="s">
        <v>9</v>
      </c>
      <c r="H389">
        <v>68773</v>
      </c>
      <c r="I389">
        <f>IF(Table3_1810[[#This Row],[Status]]="Hired",1,0)</f>
        <v>0</v>
      </c>
    </row>
    <row r="390" spans="1:9" x14ac:dyDescent="0.3">
      <c r="A390">
        <v>174113</v>
      </c>
      <c r="B390" s="2">
        <v>41807</v>
      </c>
      <c r="C390" s="3">
        <v>0.46612268518518518</v>
      </c>
      <c r="D390" t="s">
        <v>30</v>
      </c>
      <c r="E390" t="s">
        <v>27</v>
      </c>
      <c r="F390" t="s">
        <v>20</v>
      </c>
      <c r="G390" t="s">
        <v>6</v>
      </c>
      <c r="H390">
        <v>80424</v>
      </c>
      <c r="I390">
        <f>IF(Table3_1810[[#This Row],[Status]]="Hired",1,0)</f>
        <v>0</v>
      </c>
    </row>
    <row r="391" spans="1:9" x14ac:dyDescent="0.3">
      <c r="A391">
        <v>793265</v>
      </c>
      <c r="B391" s="2">
        <v>41807</v>
      </c>
      <c r="C391" s="3">
        <v>0.56374999999999997</v>
      </c>
      <c r="D391" t="s">
        <v>30</v>
      </c>
      <c r="E391" t="s">
        <v>27</v>
      </c>
      <c r="F391" t="s">
        <v>20</v>
      </c>
      <c r="G391" t="s">
        <v>10</v>
      </c>
      <c r="H391">
        <v>22786</v>
      </c>
      <c r="I391">
        <f>IF(Table3_1810[[#This Row],[Status]]="Hired",1,0)</f>
        <v>0</v>
      </c>
    </row>
    <row r="392" spans="1:9" x14ac:dyDescent="0.3">
      <c r="A392">
        <v>71650</v>
      </c>
      <c r="B392" s="2">
        <v>41807</v>
      </c>
      <c r="C392" s="3">
        <v>0.40521990740740743</v>
      </c>
      <c r="D392" t="s">
        <v>30</v>
      </c>
      <c r="E392" t="s">
        <v>27</v>
      </c>
      <c r="F392" t="s">
        <v>20</v>
      </c>
      <c r="G392" t="s">
        <v>8</v>
      </c>
      <c r="H392">
        <v>13682</v>
      </c>
      <c r="I392">
        <f>IF(Table3_1810[[#This Row],[Status]]="Hired",1,0)</f>
        <v>0</v>
      </c>
    </row>
    <row r="393" spans="1:9" x14ac:dyDescent="0.3">
      <c r="A393">
        <v>598035</v>
      </c>
      <c r="B393" s="2">
        <v>41807</v>
      </c>
      <c r="C393" s="3">
        <v>0.40552083333333333</v>
      </c>
      <c r="D393" t="s">
        <v>31</v>
      </c>
      <c r="E393" t="s">
        <v>27</v>
      </c>
      <c r="F393" t="s">
        <v>20</v>
      </c>
      <c r="G393" t="s">
        <v>8</v>
      </c>
      <c r="H393">
        <v>21448</v>
      </c>
      <c r="I393">
        <f>IF(Table3_1810[[#This Row],[Status]]="Hired",1,0)</f>
        <v>1</v>
      </c>
    </row>
    <row r="394" spans="1:9" x14ac:dyDescent="0.3">
      <c r="A394">
        <v>693363</v>
      </c>
      <c r="B394" s="2">
        <v>41807</v>
      </c>
      <c r="C394" s="3">
        <v>0.40658564814814813</v>
      </c>
      <c r="D394" t="s">
        <v>31</v>
      </c>
      <c r="E394" t="s">
        <v>29</v>
      </c>
      <c r="F394" t="s">
        <v>20</v>
      </c>
      <c r="G394" t="s">
        <v>8</v>
      </c>
      <c r="H394">
        <v>98086</v>
      </c>
      <c r="I394">
        <f>IF(Table3_1810[[#This Row],[Status]]="Hired",1,0)</f>
        <v>1</v>
      </c>
    </row>
    <row r="395" spans="1:9" x14ac:dyDescent="0.3">
      <c r="A395">
        <v>978878</v>
      </c>
      <c r="B395" s="2">
        <v>41807</v>
      </c>
      <c r="C395" s="3">
        <v>0.40347222222222223</v>
      </c>
      <c r="D395" t="s">
        <v>30</v>
      </c>
      <c r="E395" t="s">
        <v>28</v>
      </c>
      <c r="F395" t="s">
        <v>20</v>
      </c>
      <c r="G395" t="s">
        <v>8</v>
      </c>
      <c r="H395">
        <v>23580</v>
      </c>
      <c r="I395">
        <f>IF(Table3_1810[[#This Row],[Status]]="Hired",1,0)</f>
        <v>0</v>
      </c>
    </row>
    <row r="396" spans="1:9" x14ac:dyDescent="0.3">
      <c r="A396">
        <v>741707</v>
      </c>
      <c r="B396" s="2">
        <v>41807</v>
      </c>
      <c r="C396" s="3">
        <v>0.66357638888888892</v>
      </c>
      <c r="D396" t="s">
        <v>31</v>
      </c>
      <c r="E396" t="s">
        <v>29</v>
      </c>
      <c r="F396" t="s">
        <v>12</v>
      </c>
      <c r="G396" t="s">
        <v>9</v>
      </c>
      <c r="H396">
        <v>54390</v>
      </c>
      <c r="I396">
        <f>IF(Table3_1810[[#This Row],[Status]]="Hired",1,0)</f>
        <v>1</v>
      </c>
    </row>
    <row r="397" spans="1:9" x14ac:dyDescent="0.3">
      <c r="A397">
        <v>124924</v>
      </c>
      <c r="B397" s="2">
        <v>41807</v>
      </c>
      <c r="C397" s="3">
        <v>0.37246527777777777</v>
      </c>
      <c r="D397" t="s">
        <v>30</v>
      </c>
      <c r="E397" t="s">
        <v>27</v>
      </c>
      <c r="F397" t="s">
        <v>17</v>
      </c>
      <c r="G397" t="s">
        <v>4</v>
      </c>
      <c r="H397">
        <v>62508</v>
      </c>
      <c r="I397">
        <f>IF(Table3_1810[[#This Row],[Status]]="Hired",1,0)</f>
        <v>0</v>
      </c>
    </row>
    <row r="398" spans="1:9" x14ac:dyDescent="0.3">
      <c r="A398">
        <v>570987</v>
      </c>
      <c r="B398" s="2">
        <v>41810</v>
      </c>
      <c r="C398" s="3">
        <v>4.6469907407407404E-2</v>
      </c>
      <c r="D398" t="s">
        <v>30</v>
      </c>
      <c r="E398" t="s">
        <v>29</v>
      </c>
      <c r="F398" t="s">
        <v>17</v>
      </c>
      <c r="G398" t="s">
        <v>7</v>
      </c>
      <c r="H398">
        <v>55211</v>
      </c>
      <c r="I398">
        <f>IF(Table3_1810[[#This Row],[Status]]="Hired",1,0)</f>
        <v>0</v>
      </c>
    </row>
    <row r="399" spans="1:9" x14ac:dyDescent="0.3">
      <c r="A399">
        <v>821427</v>
      </c>
      <c r="B399" s="2">
        <v>41808</v>
      </c>
      <c r="C399" s="3">
        <v>0.68805555555555553</v>
      </c>
      <c r="D399" t="s">
        <v>31</v>
      </c>
      <c r="E399" t="s">
        <v>27</v>
      </c>
      <c r="F399" t="s">
        <v>20</v>
      </c>
      <c r="G399" t="s">
        <v>1</v>
      </c>
      <c r="H399">
        <v>87189</v>
      </c>
      <c r="I399">
        <f>IF(Table3_1810[[#This Row],[Status]]="Hired",1,0)</f>
        <v>1</v>
      </c>
    </row>
    <row r="400" spans="1:9" x14ac:dyDescent="0.3">
      <c r="A400">
        <v>431469</v>
      </c>
      <c r="B400" s="2">
        <v>41808</v>
      </c>
      <c r="C400" s="3">
        <v>0.99578703703703708</v>
      </c>
      <c r="D400" t="s">
        <v>30</v>
      </c>
      <c r="E400" t="s">
        <v>27</v>
      </c>
      <c r="F400" t="s">
        <v>20</v>
      </c>
      <c r="G400" t="s">
        <v>10</v>
      </c>
      <c r="H400">
        <v>42782</v>
      </c>
      <c r="I400">
        <f>IF(Table3_1810[[#This Row],[Status]]="Hired",1,0)</f>
        <v>0</v>
      </c>
    </row>
    <row r="401" spans="1:9" x14ac:dyDescent="0.3">
      <c r="A401">
        <v>87527</v>
      </c>
      <c r="B401" s="2">
        <v>41808</v>
      </c>
      <c r="C401" s="3">
        <v>0.6374305555555555</v>
      </c>
      <c r="D401" t="s">
        <v>30</v>
      </c>
      <c r="E401" t="s">
        <v>27</v>
      </c>
      <c r="F401" t="s">
        <v>20</v>
      </c>
      <c r="G401" t="s">
        <v>6</v>
      </c>
      <c r="H401">
        <v>68759</v>
      </c>
      <c r="I401">
        <f>IF(Table3_1810[[#This Row],[Status]]="Hired",1,0)</f>
        <v>0</v>
      </c>
    </row>
    <row r="402" spans="1:9" x14ac:dyDescent="0.3">
      <c r="A402">
        <v>749355</v>
      </c>
      <c r="B402" s="2">
        <v>41808</v>
      </c>
      <c r="C402" s="3">
        <v>0.49974537037037037</v>
      </c>
      <c r="D402" t="s">
        <v>30</v>
      </c>
      <c r="E402" t="s">
        <v>27</v>
      </c>
      <c r="F402" t="s">
        <v>15</v>
      </c>
      <c r="G402" t="s">
        <v>9</v>
      </c>
      <c r="H402">
        <v>93633</v>
      </c>
      <c r="I402">
        <f>IF(Table3_1810[[#This Row],[Status]]="Hired",1,0)</f>
        <v>0</v>
      </c>
    </row>
    <row r="403" spans="1:9" x14ac:dyDescent="0.3">
      <c r="A403">
        <v>450487</v>
      </c>
      <c r="B403" s="2">
        <v>41808</v>
      </c>
      <c r="C403" s="3">
        <v>0.50027777777777782</v>
      </c>
      <c r="D403" t="s">
        <v>31</v>
      </c>
      <c r="E403" t="s">
        <v>29</v>
      </c>
      <c r="F403" t="s">
        <v>15</v>
      </c>
      <c r="G403" t="s">
        <v>9</v>
      </c>
      <c r="H403">
        <v>94599</v>
      </c>
      <c r="I403">
        <f>IF(Table3_1810[[#This Row],[Status]]="Hired",1,0)</f>
        <v>1</v>
      </c>
    </row>
    <row r="404" spans="1:9" x14ac:dyDescent="0.3">
      <c r="A404">
        <v>427831</v>
      </c>
      <c r="B404" s="2">
        <v>41808</v>
      </c>
      <c r="C404" s="3">
        <v>0.50765046296296301</v>
      </c>
      <c r="D404" t="s">
        <v>30</v>
      </c>
      <c r="E404" t="s">
        <v>27</v>
      </c>
      <c r="F404" t="s">
        <v>17</v>
      </c>
      <c r="G404" t="s">
        <v>10</v>
      </c>
      <c r="H404">
        <v>66048</v>
      </c>
      <c r="I404">
        <f>IF(Table3_1810[[#This Row],[Status]]="Hired",1,0)</f>
        <v>0</v>
      </c>
    </row>
    <row r="405" spans="1:9" x14ac:dyDescent="0.3">
      <c r="A405">
        <v>17608</v>
      </c>
      <c r="B405" s="2">
        <v>41808</v>
      </c>
      <c r="C405" s="3">
        <v>0.50862268518518516</v>
      </c>
      <c r="D405" t="s">
        <v>30</v>
      </c>
      <c r="E405" t="s">
        <v>27</v>
      </c>
      <c r="F405" t="s">
        <v>17</v>
      </c>
      <c r="G405" t="s">
        <v>10</v>
      </c>
      <c r="H405">
        <v>22580</v>
      </c>
      <c r="I405">
        <f>IF(Table3_1810[[#This Row],[Status]]="Hired",1,0)</f>
        <v>0</v>
      </c>
    </row>
    <row r="406" spans="1:9" x14ac:dyDescent="0.3">
      <c r="A406">
        <v>777059</v>
      </c>
      <c r="B406" s="2">
        <v>41808</v>
      </c>
      <c r="C406" s="3">
        <v>0.52687499999999998</v>
      </c>
      <c r="D406" t="s">
        <v>30</v>
      </c>
      <c r="E406" t="s">
        <v>27</v>
      </c>
      <c r="F406" t="s">
        <v>20</v>
      </c>
      <c r="G406" t="s">
        <v>2</v>
      </c>
      <c r="H406">
        <v>30344</v>
      </c>
      <c r="I406">
        <f>IF(Table3_1810[[#This Row],[Status]]="Hired",1,0)</f>
        <v>0</v>
      </c>
    </row>
    <row r="407" spans="1:9" x14ac:dyDescent="0.3">
      <c r="A407">
        <v>249616</v>
      </c>
      <c r="B407" s="2">
        <v>41808</v>
      </c>
      <c r="C407" s="3">
        <v>0.52788194444444447</v>
      </c>
      <c r="D407" t="s">
        <v>30</v>
      </c>
      <c r="E407" t="s">
        <v>27</v>
      </c>
      <c r="F407" t="s">
        <v>20</v>
      </c>
      <c r="G407" t="s">
        <v>2</v>
      </c>
      <c r="H407">
        <v>35271</v>
      </c>
      <c r="I407">
        <f>IF(Table3_1810[[#This Row],[Status]]="Hired",1,0)</f>
        <v>0</v>
      </c>
    </row>
    <row r="408" spans="1:9" x14ac:dyDescent="0.3">
      <c r="A408">
        <v>583928</v>
      </c>
      <c r="B408" s="2">
        <v>41808</v>
      </c>
      <c r="C408" s="3">
        <v>0.53053240740740737</v>
      </c>
      <c r="D408" t="s">
        <v>31</v>
      </c>
      <c r="E408" t="s">
        <v>27</v>
      </c>
      <c r="F408" t="s">
        <v>20</v>
      </c>
      <c r="G408" t="s">
        <v>2</v>
      </c>
      <c r="H408">
        <v>50946</v>
      </c>
      <c r="I408">
        <f>IF(Table3_1810[[#This Row],[Status]]="Hired",1,0)</f>
        <v>1</v>
      </c>
    </row>
    <row r="409" spans="1:9" x14ac:dyDescent="0.3">
      <c r="A409">
        <v>75888</v>
      </c>
      <c r="B409" s="2">
        <v>41808</v>
      </c>
      <c r="C409" s="3">
        <v>0.22995370370370372</v>
      </c>
      <c r="D409" t="s">
        <v>31</v>
      </c>
      <c r="E409" t="s">
        <v>28</v>
      </c>
      <c r="F409" t="s">
        <v>15</v>
      </c>
      <c r="G409" t="s">
        <v>10</v>
      </c>
      <c r="H409">
        <v>83771</v>
      </c>
      <c r="I409">
        <f>IF(Table3_1810[[#This Row],[Status]]="Hired",1,0)</f>
        <v>1</v>
      </c>
    </row>
    <row r="410" spans="1:9" x14ac:dyDescent="0.3">
      <c r="A410">
        <v>655469</v>
      </c>
      <c r="B410" s="2">
        <v>41808</v>
      </c>
      <c r="C410" s="3">
        <v>0.72269675925925925</v>
      </c>
      <c r="D410" t="s">
        <v>30</v>
      </c>
      <c r="E410" t="s">
        <v>27</v>
      </c>
      <c r="F410" t="s">
        <v>20</v>
      </c>
      <c r="G410" t="s">
        <v>10</v>
      </c>
      <c r="H410">
        <v>12642</v>
      </c>
      <c r="I410">
        <f>IF(Table3_1810[[#This Row],[Status]]="Hired",1,0)</f>
        <v>0</v>
      </c>
    </row>
    <row r="411" spans="1:9" x14ac:dyDescent="0.3">
      <c r="A411">
        <v>990771</v>
      </c>
      <c r="B411" s="2">
        <v>41808</v>
      </c>
      <c r="C411" s="3">
        <v>0.72307870370370375</v>
      </c>
      <c r="D411" t="s">
        <v>30</v>
      </c>
      <c r="E411" t="s">
        <v>27</v>
      </c>
      <c r="F411" t="s">
        <v>20</v>
      </c>
      <c r="G411" t="s">
        <v>10</v>
      </c>
      <c r="H411">
        <v>54606</v>
      </c>
      <c r="I411">
        <f>IF(Table3_1810[[#This Row],[Status]]="Hired",1,0)</f>
        <v>0</v>
      </c>
    </row>
    <row r="412" spans="1:9" x14ac:dyDescent="0.3">
      <c r="A412">
        <v>963868</v>
      </c>
      <c r="B412" s="2">
        <v>41808</v>
      </c>
      <c r="C412" s="3">
        <v>0.7233680555555555</v>
      </c>
      <c r="D412" t="s">
        <v>30</v>
      </c>
      <c r="E412" t="s">
        <v>27</v>
      </c>
      <c r="F412" t="s">
        <v>20</v>
      </c>
      <c r="G412" t="s">
        <v>10</v>
      </c>
      <c r="H412">
        <v>73842</v>
      </c>
      <c r="I412">
        <f>IF(Table3_1810[[#This Row],[Status]]="Hired",1,0)</f>
        <v>0</v>
      </c>
    </row>
    <row r="413" spans="1:9" x14ac:dyDescent="0.3">
      <c r="A413">
        <v>228644</v>
      </c>
      <c r="B413" s="2">
        <v>41808</v>
      </c>
      <c r="C413" s="3">
        <v>0.60168981481481476</v>
      </c>
      <c r="D413" t="s">
        <v>30</v>
      </c>
      <c r="E413" t="s">
        <v>27</v>
      </c>
      <c r="F413" t="s">
        <v>20</v>
      </c>
      <c r="G413" t="s">
        <v>2</v>
      </c>
      <c r="H413">
        <v>82625</v>
      </c>
      <c r="I413">
        <f>IF(Table3_1810[[#This Row],[Status]]="Hired",1,0)</f>
        <v>0</v>
      </c>
    </row>
    <row r="414" spans="1:9" x14ac:dyDescent="0.3">
      <c r="A414">
        <v>840497</v>
      </c>
      <c r="B414" s="2">
        <v>41809</v>
      </c>
      <c r="C414" s="3">
        <v>0.53312499999999996</v>
      </c>
      <c r="D414" t="s">
        <v>30</v>
      </c>
      <c r="E414" t="s">
        <v>29</v>
      </c>
      <c r="F414" t="s">
        <v>13</v>
      </c>
      <c r="G414" t="s">
        <v>2</v>
      </c>
      <c r="H414">
        <v>72452</v>
      </c>
      <c r="I414">
        <f>IF(Table3_1810[[#This Row],[Status]]="Hired",1,0)</f>
        <v>0</v>
      </c>
    </row>
    <row r="415" spans="1:9" x14ac:dyDescent="0.3">
      <c r="A415">
        <v>612764</v>
      </c>
      <c r="B415" s="2">
        <v>41809</v>
      </c>
      <c r="C415" s="3">
        <v>0.66099537037037037</v>
      </c>
      <c r="D415" t="s">
        <v>30</v>
      </c>
      <c r="E415" t="s">
        <v>29</v>
      </c>
      <c r="F415" t="s">
        <v>14</v>
      </c>
      <c r="G415" t="s">
        <v>2</v>
      </c>
      <c r="H415">
        <v>65012</v>
      </c>
      <c r="I415">
        <f>IF(Table3_1810[[#This Row],[Status]]="Hired",1,0)</f>
        <v>0</v>
      </c>
    </row>
    <row r="416" spans="1:9" x14ac:dyDescent="0.3">
      <c r="A416">
        <v>140937</v>
      </c>
      <c r="B416" s="2">
        <v>41809</v>
      </c>
      <c r="C416" s="3">
        <v>0.61763888888888885</v>
      </c>
      <c r="D416" t="s">
        <v>30</v>
      </c>
      <c r="E416" t="s">
        <v>27</v>
      </c>
      <c r="F416" t="s">
        <v>15</v>
      </c>
      <c r="G416" t="s">
        <v>4</v>
      </c>
      <c r="H416">
        <v>27197</v>
      </c>
      <c r="I416">
        <f>IF(Table3_1810[[#This Row],[Status]]="Hired",1,0)</f>
        <v>0</v>
      </c>
    </row>
    <row r="417" spans="1:9" x14ac:dyDescent="0.3">
      <c r="A417">
        <v>157059</v>
      </c>
      <c r="B417" s="2">
        <v>41809</v>
      </c>
      <c r="C417" s="3">
        <v>0.70017361111111109</v>
      </c>
      <c r="D417" t="s">
        <v>30</v>
      </c>
      <c r="E417" t="s">
        <v>27</v>
      </c>
      <c r="F417" t="s">
        <v>14</v>
      </c>
      <c r="G417" t="s">
        <v>10</v>
      </c>
      <c r="H417">
        <v>25222</v>
      </c>
      <c r="I417">
        <f>IF(Table3_1810[[#This Row],[Status]]="Hired",1,0)</f>
        <v>0</v>
      </c>
    </row>
    <row r="418" spans="1:9" x14ac:dyDescent="0.3">
      <c r="A418">
        <v>18776</v>
      </c>
      <c r="B418" s="2">
        <v>41809</v>
      </c>
      <c r="C418" s="3">
        <v>0.73939814814814819</v>
      </c>
      <c r="D418" t="s">
        <v>30</v>
      </c>
      <c r="E418" t="s">
        <v>27</v>
      </c>
      <c r="F418" t="s">
        <v>18</v>
      </c>
      <c r="G418" t="s">
        <v>7</v>
      </c>
      <c r="H418">
        <v>62050</v>
      </c>
      <c r="I418">
        <f>IF(Table3_1810[[#This Row],[Status]]="Hired",1,0)</f>
        <v>0</v>
      </c>
    </row>
    <row r="419" spans="1:9" x14ac:dyDescent="0.3">
      <c r="A419">
        <v>316797</v>
      </c>
      <c r="B419" s="2">
        <v>41810</v>
      </c>
      <c r="C419" s="3">
        <v>0.41447916666666668</v>
      </c>
      <c r="D419" t="s">
        <v>30</v>
      </c>
      <c r="E419" t="s">
        <v>27</v>
      </c>
      <c r="F419" t="s">
        <v>17</v>
      </c>
      <c r="G419" t="s">
        <v>9</v>
      </c>
      <c r="H419">
        <v>38779</v>
      </c>
      <c r="I419">
        <f>IF(Table3_1810[[#This Row],[Status]]="Hired",1,0)</f>
        <v>0</v>
      </c>
    </row>
    <row r="420" spans="1:9" x14ac:dyDescent="0.3">
      <c r="A420">
        <v>831922</v>
      </c>
      <c r="B420" s="2">
        <v>41810</v>
      </c>
      <c r="C420" s="3">
        <v>0.20288194444444443</v>
      </c>
      <c r="D420" t="s">
        <v>31</v>
      </c>
      <c r="E420" t="s">
        <v>27</v>
      </c>
      <c r="F420" t="s">
        <v>18</v>
      </c>
      <c r="G420" t="s">
        <v>10</v>
      </c>
      <c r="H420">
        <v>98409</v>
      </c>
      <c r="I420">
        <f>IF(Table3_1810[[#This Row],[Status]]="Hired",1,0)</f>
        <v>1</v>
      </c>
    </row>
    <row r="421" spans="1:9" x14ac:dyDescent="0.3">
      <c r="A421">
        <v>339313</v>
      </c>
      <c r="B421" s="2">
        <v>41810</v>
      </c>
      <c r="C421" s="3">
        <v>0.64347222222222222</v>
      </c>
      <c r="D421" t="s">
        <v>30</v>
      </c>
      <c r="E421" t="s">
        <v>29</v>
      </c>
      <c r="F421" t="s">
        <v>19</v>
      </c>
      <c r="G421" t="s">
        <v>10</v>
      </c>
      <c r="H421">
        <v>21220</v>
      </c>
      <c r="I421">
        <f>IF(Table3_1810[[#This Row],[Status]]="Hired",1,0)</f>
        <v>0</v>
      </c>
    </row>
    <row r="422" spans="1:9" x14ac:dyDescent="0.3">
      <c r="A422">
        <v>58885</v>
      </c>
      <c r="B422" s="2">
        <v>41810</v>
      </c>
      <c r="C422" s="3">
        <v>0.64671296296296299</v>
      </c>
      <c r="D422" t="s">
        <v>30</v>
      </c>
      <c r="E422" t="s">
        <v>29</v>
      </c>
      <c r="F422" t="s">
        <v>19</v>
      </c>
      <c r="G422" t="s">
        <v>10</v>
      </c>
      <c r="H422">
        <v>73385</v>
      </c>
      <c r="I422">
        <f>IF(Table3_1810[[#This Row],[Status]]="Hired",1,0)</f>
        <v>0</v>
      </c>
    </row>
    <row r="423" spans="1:9" x14ac:dyDescent="0.3">
      <c r="A423">
        <v>469633</v>
      </c>
      <c r="B423" s="2">
        <v>41810</v>
      </c>
      <c r="C423" s="3">
        <v>0.40685185185185185</v>
      </c>
      <c r="D423" t="s">
        <v>30</v>
      </c>
      <c r="E423" t="s">
        <v>27</v>
      </c>
      <c r="F423" t="s">
        <v>12</v>
      </c>
      <c r="G423" t="s">
        <v>8</v>
      </c>
      <c r="H423">
        <v>62700</v>
      </c>
      <c r="I423">
        <f>IF(Table3_1810[[#This Row],[Status]]="Hired",1,0)</f>
        <v>0</v>
      </c>
    </row>
    <row r="424" spans="1:9" x14ac:dyDescent="0.3">
      <c r="A424">
        <v>604341</v>
      </c>
      <c r="B424" s="2">
        <v>41810</v>
      </c>
      <c r="C424" s="3">
        <v>0.40714120370370371</v>
      </c>
      <c r="D424" t="s">
        <v>30</v>
      </c>
      <c r="E424" t="s">
        <v>27</v>
      </c>
      <c r="F424" t="s">
        <v>12</v>
      </c>
      <c r="G424" t="s">
        <v>8</v>
      </c>
      <c r="H424">
        <v>30898</v>
      </c>
      <c r="I424">
        <f>IF(Table3_1810[[#This Row],[Status]]="Hired",1,0)</f>
        <v>0</v>
      </c>
    </row>
    <row r="425" spans="1:9" x14ac:dyDescent="0.3">
      <c r="A425">
        <v>252378</v>
      </c>
      <c r="B425" s="2">
        <v>41810</v>
      </c>
      <c r="C425" s="3">
        <v>0.72210648148148149</v>
      </c>
      <c r="D425" t="s">
        <v>30</v>
      </c>
      <c r="E425" t="s">
        <v>27</v>
      </c>
      <c r="F425" t="s">
        <v>17</v>
      </c>
      <c r="G425" t="s">
        <v>9</v>
      </c>
      <c r="H425">
        <v>13370</v>
      </c>
      <c r="I425">
        <f>IF(Table3_1810[[#This Row],[Status]]="Hired",1,0)</f>
        <v>0</v>
      </c>
    </row>
    <row r="426" spans="1:9" x14ac:dyDescent="0.3">
      <c r="A426">
        <v>870897</v>
      </c>
      <c r="B426" s="2">
        <v>41810</v>
      </c>
      <c r="C426" s="3">
        <v>0.63118055555555552</v>
      </c>
      <c r="D426" t="s">
        <v>30</v>
      </c>
      <c r="E426" t="s">
        <v>27</v>
      </c>
      <c r="F426" t="s">
        <v>20</v>
      </c>
      <c r="G426" t="s">
        <v>6</v>
      </c>
      <c r="H426">
        <v>12608</v>
      </c>
      <c r="I426">
        <f>IF(Table3_1810[[#This Row],[Status]]="Hired",1,0)</f>
        <v>0</v>
      </c>
    </row>
    <row r="427" spans="1:9" x14ac:dyDescent="0.3">
      <c r="A427">
        <v>445431</v>
      </c>
      <c r="B427" s="2">
        <v>41810</v>
      </c>
      <c r="C427" s="3">
        <v>0.63186342592592593</v>
      </c>
      <c r="D427" t="s">
        <v>30</v>
      </c>
      <c r="E427" t="s">
        <v>27</v>
      </c>
      <c r="F427" t="s">
        <v>20</v>
      </c>
      <c r="G427" t="s">
        <v>6</v>
      </c>
      <c r="H427">
        <v>44717</v>
      </c>
      <c r="I427">
        <f>IF(Table3_1810[[#This Row],[Status]]="Hired",1,0)</f>
        <v>0</v>
      </c>
    </row>
    <row r="428" spans="1:9" x14ac:dyDescent="0.3">
      <c r="A428">
        <v>529856</v>
      </c>
      <c r="B428" s="2">
        <v>41810</v>
      </c>
      <c r="C428" s="3">
        <v>0.63255787037037037</v>
      </c>
      <c r="D428" t="s">
        <v>31</v>
      </c>
      <c r="E428" t="s">
        <v>27</v>
      </c>
      <c r="F428" t="s">
        <v>20</v>
      </c>
      <c r="G428" t="s">
        <v>6</v>
      </c>
      <c r="H428">
        <v>52346</v>
      </c>
      <c r="I428">
        <f>IF(Table3_1810[[#This Row],[Status]]="Hired",1,0)</f>
        <v>1</v>
      </c>
    </row>
    <row r="429" spans="1:9" x14ac:dyDescent="0.3">
      <c r="A429">
        <v>617345</v>
      </c>
      <c r="B429" s="2">
        <v>41810</v>
      </c>
      <c r="C429" s="3">
        <v>0.63288194444444446</v>
      </c>
      <c r="D429" t="s">
        <v>31</v>
      </c>
      <c r="E429" t="s">
        <v>28</v>
      </c>
      <c r="F429" t="s">
        <v>20</v>
      </c>
      <c r="G429" t="s">
        <v>6</v>
      </c>
      <c r="H429">
        <v>63678</v>
      </c>
      <c r="I429">
        <f>IF(Table3_1810[[#This Row],[Status]]="Hired",1,0)</f>
        <v>1</v>
      </c>
    </row>
    <row r="430" spans="1:9" x14ac:dyDescent="0.3">
      <c r="A430">
        <v>931047</v>
      </c>
      <c r="B430" s="2">
        <v>41810</v>
      </c>
      <c r="C430" s="3">
        <v>0.63318287037037035</v>
      </c>
      <c r="D430" t="s">
        <v>30</v>
      </c>
      <c r="E430" t="s">
        <v>28</v>
      </c>
      <c r="F430" t="s">
        <v>20</v>
      </c>
      <c r="G430" t="s">
        <v>6</v>
      </c>
      <c r="H430">
        <v>47860</v>
      </c>
      <c r="I430">
        <f>IF(Table3_1810[[#This Row],[Status]]="Hired",1,0)</f>
        <v>0</v>
      </c>
    </row>
    <row r="431" spans="1:9" x14ac:dyDescent="0.3">
      <c r="A431">
        <v>212844</v>
      </c>
      <c r="B431" s="2">
        <v>41810</v>
      </c>
      <c r="C431" s="3">
        <v>0.6938657407407407</v>
      </c>
      <c r="D431" t="s">
        <v>31</v>
      </c>
      <c r="E431" t="s">
        <v>29</v>
      </c>
      <c r="F431" t="s">
        <v>13</v>
      </c>
      <c r="G431" t="s">
        <v>10</v>
      </c>
      <c r="H431">
        <v>59213</v>
      </c>
      <c r="I431">
        <f>IF(Table3_1810[[#This Row],[Status]]="Hired",1,0)</f>
        <v>1</v>
      </c>
    </row>
    <row r="432" spans="1:9" x14ac:dyDescent="0.3">
      <c r="A432">
        <v>496033</v>
      </c>
      <c r="B432" s="2">
        <v>41810</v>
      </c>
      <c r="C432" s="3">
        <v>0.69472222222222224</v>
      </c>
      <c r="D432" t="s">
        <v>30</v>
      </c>
      <c r="E432" t="s">
        <v>29</v>
      </c>
      <c r="F432" t="s">
        <v>13</v>
      </c>
      <c r="G432" t="s">
        <v>10</v>
      </c>
      <c r="H432">
        <v>38102</v>
      </c>
      <c r="I432">
        <f>IF(Table3_1810[[#This Row],[Status]]="Hired",1,0)</f>
        <v>0</v>
      </c>
    </row>
    <row r="433" spans="1:9" x14ac:dyDescent="0.3">
      <c r="A433">
        <v>80259</v>
      </c>
      <c r="B433" s="2">
        <v>41810</v>
      </c>
      <c r="C433" s="3">
        <v>0.34762731481481479</v>
      </c>
      <c r="D433" t="s">
        <v>31</v>
      </c>
      <c r="E433" t="s">
        <v>29</v>
      </c>
      <c r="F433" t="s">
        <v>12</v>
      </c>
      <c r="G433" t="s">
        <v>9</v>
      </c>
      <c r="H433">
        <v>55952</v>
      </c>
      <c r="I433">
        <f>IF(Table3_1810[[#This Row],[Status]]="Hired",1,0)</f>
        <v>1</v>
      </c>
    </row>
    <row r="434" spans="1:9" x14ac:dyDescent="0.3">
      <c r="A434">
        <v>278631</v>
      </c>
      <c r="B434" s="2">
        <v>41810</v>
      </c>
      <c r="C434" s="3">
        <v>0.56648148148148147</v>
      </c>
      <c r="D434" t="s">
        <v>30</v>
      </c>
      <c r="E434" t="s">
        <v>27</v>
      </c>
      <c r="F434" t="s">
        <v>17</v>
      </c>
      <c r="G434" t="s">
        <v>6</v>
      </c>
      <c r="H434">
        <v>71755</v>
      </c>
      <c r="I434">
        <f>IF(Table3_1810[[#This Row],[Status]]="Hired",1,0)</f>
        <v>0</v>
      </c>
    </row>
    <row r="435" spans="1:9" x14ac:dyDescent="0.3">
      <c r="A435">
        <v>431577</v>
      </c>
      <c r="B435" s="2">
        <v>41810</v>
      </c>
      <c r="C435" s="3">
        <v>0.56784722222222217</v>
      </c>
      <c r="D435" t="s">
        <v>31</v>
      </c>
      <c r="E435" t="s">
        <v>27</v>
      </c>
      <c r="F435" t="s">
        <v>17</v>
      </c>
      <c r="G435" t="s">
        <v>6</v>
      </c>
      <c r="H435">
        <v>61930</v>
      </c>
      <c r="I435">
        <f>IF(Table3_1810[[#This Row],[Status]]="Hired",1,0)</f>
        <v>1</v>
      </c>
    </row>
    <row r="436" spans="1:9" x14ac:dyDescent="0.3">
      <c r="A436">
        <v>709095</v>
      </c>
      <c r="B436" s="2">
        <v>41810</v>
      </c>
      <c r="C436" s="3">
        <v>0.5690856481481481</v>
      </c>
      <c r="D436" t="s">
        <v>31</v>
      </c>
      <c r="E436" t="s">
        <v>27</v>
      </c>
      <c r="F436" t="s">
        <v>17</v>
      </c>
      <c r="G436" t="s">
        <v>6</v>
      </c>
      <c r="H436">
        <v>40025</v>
      </c>
      <c r="I436">
        <f>IF(Table3_1810[[#This Row],[Status]]="Hired",1,0)</f>
        <v>1</v>
      </c>
    </row>
    <row r="437" spans="1:9" x14ac:dyDescent="0.3">
      <c r="A437">
        <v>468968</v>
      </c>
      <c r="B437" s="2">
        <v>41810</v>
      </c>
      <c r="C437" s="3">
        <v>0.48649305555555555</v>
      </c>
      <c r="D437" t="s">
        <v>30</v>
      </c>
      <c r="E437" t="s">
        <v>27</v>
      </c>
      <c r="F437" t="s">
        <v>20</v>
      </c>
      <c r="G437" t="s">
        <v>2</v>
      </c>
      <c r="H437">
        <v>44445</v>
      </c>
      <c r="I437">
        <f>IF(Table3_1810[[#This Row],[Status]]="Hired",1,0)</f>
        <v>0</v>
      </c>
    </row>
    <row r="438" spans="1:9" x14ac:dyDescent="0.3">
      <c r="A438">
        <v>278514</v>
      </c>
      <c r="B438" s="2">
        <v>41810</v>
      </c>
      <c r="C438" s="3">
        <v>0.24462962962962964</v>
      </c>
      <c r="D438" t="s">
        <v>31</v>
      </c>
      <c r="E438" t="s">
        <v>27</v>
      </c>
      <c r="F438" t="s">
        <v>12</v>
      </c>
      <c r="G438" t="s">
        <v>6</v>
      </c>
      <c r="H438">
        <v>57390</v>
      </c>
      <c r="I438">
        <f>IF(Table3_1810[[#This Row],[Status]]="Hired",1,0)</f>
        <v>1</v>
      </c>
    </row>
    <row r="439" spans="1:9" x14ac:dyDescent="0.3">
      <c r="A439">
        <v>308552</v>
      </c>
      <c r="B439" s="2">
        <v>41810</v>
      </c>
      <c r="C439" s="3">
        <v>0.39557870370370368</v>
      </c>
      <c r="D439" t="s">
        <v>31</v>
      </c>
      <c r="E439" t="s">
        <v>29</v>
      </c>
      <c r="F439" t="s">
        <v>20</v>
      </c>
      <c r="G439" t="s">
        <v>8</v>
      </c>
      <c r="H439">
        <v>19351</v>
      </c>
      <c r="I439">
        <f>IF(Table3_1810[[#This Row],[Status]]="Hired",1,0)</f>
        <v>1</v>
      </c>
    </row>
    <row r="440" spans="1:9" x14ac:dyDescent="0.3">
      <c r="A440">
        <v>647156</v>
      </c>
      <c r="B440" s="2">
        <v>41811</v>
      </c>
      <c r="C440" s="3">
        <v>0.69087962962962968</v>
      </c>
      <c r="D440" t="s">
        <v>30</v>
      </c>
      <c r="E440" t="s">
        <v>28</v>
      </c>
      <c r="F440" t="s">
        <v>17</v>
      </c>
      <c r="G440" t="s">
        <v>2</v>
      </c>
      <c r="H440">
        <v>90879</v>
      </c>
      <c r="I440">
        <f>IF(Table3_1810[[#This Row],[Status]]="Hired",1,0)</f>
        <v>0</v>
      </c>
    </row>
    <row r="441" spans="1:9" x14ac:dyDescent="0.3">
      <c r="A441">
        <v>219236</v>
      </c>
      <c r="B441" s="2">
        <v>41811</v>
      </c>
      <c r="C441" s="3">
        <v>0.60129629629629633</v>
      </c>
      <c r="D441" t="s">
        <v>30</v>
      </c>
      <c r="E441" t="s">
        <v>28</v>
      </c>
      <c r="F441" t="s">
        <v>15</v>
      </c>
      <c r="G441" t="s">
        <v>10</v>
      </c>
      <c r="H441">
        <v>28592</v>
      </c>
      <c r="I441">
        <f>IF(Table3_1810[[#This Row],[Status]]="Hired",1,0)</f>
        <v>0</v>
      </c>
    </row>
    <row r="442" spans="1:9" x14ac:dyDescent="0.3">
      <c r="A442">
        <v>951001</v>
      </c>
      <c r="B442" s="2">
        <v>41812</v>
      </c>
      <c r="C442" s="3">
        <v>0.38026620370370373</v>
      </c>
      <c r="D442" t="s">
        <v>31</v>
      </c>
      <c r="E442" t="s">
        <v>29</v>
      </c>
      <c r="F442" t="s">
        <v>20</v>
      </c>
      <c r="G442" t="s">
        <v>9</v>
      </c>
      <c r="H442">
        <v>85827</v>
      </c>
      <c r="I442">
        <f>IF(Table3_1810[[#This Row],[Status]]="Hired",1,0)</f>
        <v>1</v>
      </c>
    </row>
    <row r="443" spans="1:9" x14ac:dyDescent="0.3">
      <c r="A443">
        <v>139588</v>
      </c>
      <c r="B443" s="2">
        <v>41812</v>
      </c>
      <c r="C443" s="3">
        <v>0.52866898148148145</v>
      </c>
      <c r="D443" t="s">
        <v>30</v>
      </c>
      <c r="E443" t="s">
        <v>27</v>
      </c>
      <c r="F443" t="s">
        <v>20</v>
      </c>
      <c r="G443" t="s">
        <v>2</v>
      </c>
      <c r="H443">
        <v>86287</v>
      </c>
      <c r="I443">
        <f>IF(Table3_1810[[#This Row],[Status]]="Hired",1,0)</f>
        <v>0</v>
      </c>
    </row>
    <row r="444" spans="1:9" x14ac:dyDescent="0.3">
      <c r="A444">
        <v>763361</v>
      </c>
      <c r="B444" s="2">
        <v>41812</v>
      </c>
      <c r="C444" s="3">
        <v>0.11028935185185185</v>
      </c>
      <c r="D444" t="s">
        <v>31</v>
      </c>
      <c r="E444" t="s">
        <v>27</v>
      </c>
      <c r="F444" t="s">
        <v>17</v>
      </c>
      <c r="G444" t="s">
        <v>2</v>
      </c>
      <c r="H444">
        <v>37485</v>
      </c>
      <c r="I444">
        <f>IF(Table3_1810[[#This Row],[Status]]="Hired",1,0)</f>
        <v>1</v>
      </c>
    </row>
    <row r="445" spans="1:9" x14ac:dyDescent="0.3">
      <c r="A445">
        <v>151914</v>
      </c>
      <c r="B445" s="2">
        <v>41812</v>
      </c>
      <c r="C445" s="3">
        <v>0.11056712962962963</v>
      </c>
      <c r="D445" t="s">
        <v>30</v>
      </c>
      <c r="E445" t="s">
        <v>28</v>
      </c>
      <c r="F445" t="s">
        <v>17</v>
      </c>
      <c r="G445" t="s">
        <v>2</v>
      </c>
      <c r="H445">
        <v>71079</v>
      </c>
      <c r="I445">
        <f>IF(Table3_1810[[#This Row],[Status]]="Hired",1,0)</f>
        <v>0</v>
      </c>
    </row>
    <row r="446" spans="1:9" x14ac:dyDescent="0.3">
      <c r="A446">
        <v>813774</v>
      </c>
      <c r="B446" s="2">
        <v>41812</v>
      </c>
      <c r="C446" s="3">
        <v>0.11173611111111111</v>
      </c>
      <c r="D446" t="s">
        <v>30</v>
      </c>
      <c r="E446" t="s">
        <v>28</v>
      </c>
      <c r="F446" t="s">
        <v>17</v>
      </c>
      <c r="G446" t="s">
        <v>2</v>
      </c>
      <c r="H446">
        <v>89547</v>
      </c>
      <c r="I446">
        <f>IF(Table3_1810[[#This Row],[Status]]="Hired",1,0)</f>
        <v>0</v>
      </c>
    </row>
    <row r="447" spans="1:9" x14ac:dyDescent="0.3">
      <c r="A447">
        <v>787490</v>
      </c>
      <c r="B447" s="2">
        <v>41812</v>
      </c>
      <c r="C447" s="3">
        <v>0.62200231481481483</v>
      </c>
      <c r="D447" t="s">
        <v>30</v>
      </c>
      <c r="E447" t="s">
        <v>27</v>
      </c>
      <c r="F447" t="s">
        <v>17</v>
      </c>
      <c r="G447" t="s">
        <v>9</v>
      </c>
      <c r="H447">
        <v>42500</v>
      </c>
      <c r="I447">
        <f>IF(Table3_1810[[#This Row],[Status]]="Hired",1,0)</f>
        <v>0</v>
      </c>
    </row>
    <row r="448" spans="1:9" x14ac:dyDescent="0.3">
      <c r="A448">
        <v>507412</v>
      </c>
      <c r="B448" s="2">
        <v>41812</v>
      </c>
      <c r="C448" s="3">
        <v>0.6222685185185185</v>
      </c>
      <c r="D448" t="s">
        <v>30</v>
      </c>
      <c r="E448" t="s">
        <v>27</v>
      </c>
      <c r="F448" t="s">
        <v>17</v>
      </c>
      <c r="G448" t="s">
        <v>9</v>
      </c>
      <c r="H448">
        <v>81722</v>
      </c>
      <c r="I448">
        <f>IF(Table3_1810[[#This Row],[Status]]="Hired",1,0)</f>
        <v>0</v>
      </c>
    </row>
    <row r="449" spans="1:9" x14ac:dyDescent="0.3">
      <c r="A449">
        <v>190392</v>
      </c>
      <c r="B449" s="2">
        <v>41812</v>
      </c>
      <c r="C449" s="3">
        <v>0.62487268518518524</v>
      </c>
      <c r="D449" t="s">
        <v>31</v>
      </c>
      <c r="E449" t="s">
        <v>29</v>
      </c>
      <c r="F449" t="s">
        <v>17</v>
      </c>
      <c r="G449" t="s">
        <v>9</v>
      </c>
      <c r="H449">
        <v>40902</v>
      </c>
      <c r="I449">
        <f>IF(Table3_1810[[#This Row],[Status]]="Hired",1,0)</f>
        <v>1</v>
      </c>
    </row>
    <row r="450" spans="1:9" x14ac:dyDescent="0.3">
      <c r="A450">
        <v>529792</v>
      </c>
      <c r="B450" s="2">
        <v>41812</v>
      </c>
      <c r="C450" s="3">
        <v>0.62511574074074072</v>
      </c>
      <c r="D450" t="s">
        <v>30</v>
      </c>
      <c r="E450" t="s">
        <v>29</v>
      </c>
      <c r="F450" t="s">
        <v>17</v>
      </c>
      <c r="G450" t="s">
        <v>9</v>
      </c>
      <c r="H450">
        <v>89323</v>
      </c>
      <c r="I450">
        <f>IF(Table3_1810[[#This Row],[Status]]="Hired",1,0)</f>
        <v>0</v>
      </c>
    </row>
    <row r="451" spans="1:9" x14ac:dyDescent="0.3">
      <c r="A451">
        <v>661229</v>
      </c>
      <c r="B451" s="2">
        <v>41830</v>
      </c>
      <c r="C451" s="3">
        <v>0.71476851851851853</v>
      </c>
      <c r="D451" t="s">
        <v>31</v>
      </c>
      <c r="E451" t="s">
        <v>27</v>
      </c>
      <c r="F451" t="s">
        <v>17</v>
      </c>
      <c r="G451" t="s">
        <v>9</v>
      </c>
      <c r="H451">
        <v>27817</v>
      </c>
      <c r="I451">
        <f>IF(Table3_1810[[#This Row],[Status]]="Hired",1,0)</f>
        <v>1</v>
      </c>
    </row>
    <row r="452" spans="1:9" x14ac:dyDescent="0.3">
      <c r="A452">
        <v>48507</v>
      </c>
      <c r="B452" s="2">
        <v>41812</v>
      </c>
      <c r="C452" s="3">
        <v>0.38288194444444446</v>
      </c>
      <c r="D452" t="s">
        <v>30</v>
      </c>
      <c r="E452" t="s">
        <v>27</v>
      </c>
      <c r="F452" t="s">
        <v>20</v>
      </c>
      <c r="G452" t="s">
        <v>10</v>
      </c>
      <c r="H452">
        <v>93685</v>
      </c>
      <c r="I452">
        <f>IF(Table3_1810[[#This Row],[Status]]="Hired",1,0)</f>
        <v>0</v>
      </c>
    </row>
    <row r="453" spans="1:9" x14ac:dyDescent="0.3">
      <c r="A453">
        <v>90943</v>
      </c>
      <c r="B453" s="2">
        <v>41813</v>
      </c>
      <c r="C453" s="3">
        <v>0.88278935185185181</v>
      </c>
      <c r="D453" t="s">
        <v>31</v>
      </c>
      <c r="E453" t="s">
        <v>27</v>
      </c>
      <c r="F453" t="s">
        <v>17</v>
      </c>
      <c r="G453" t="s">
        <v>4</v>
      </c>
      <c r="H453">
        <v>24329</v>
      </c>
      <c r="I453">
        <f>IF(Table3_1810[[#This Row],[Status]]="Hired",1,0)</f>
        <v>1</v>
      </c>
    </row>
    <row r="454" spans="1:9" x14ac:dyDescent="0.3">
      <c r="A454">
        <v>397684</v>
      </c>
      <c r="B454" s="2">
        <v>41813</v>
      </c>
      <c r="C454" s="3">
        <v>0.69530092592592596</v>
      </c>
      <c r="D454" t="s">
        <v>30</v>
      </c>
      <c r="E454" t="s">
        <v>27</v>
      </c>
      <c r="F454" t="s">
        <v>17</v>
      </c>
      <c r="G454" t="s">
        <v>4</v>
      </c>
      <c r="H454">
        <v>98488</v>
      </c>
      <c r="I454">
        <f>IF(Table3_1810[[#This Row],[Status]]="Hired",1,0)</f>
        <v>0</v>
      </c>
    </row>
    <row r="455" spans="1:9" x14ac:dyDescent="0.3">
      <c r="A455">
        <v>860109</v>
      </c>
      <c r="B455" s="2">
        <v>41813</v>
      </c>
      <c r="C455" s="3">
        <v>0.68223379629629632</v>
      </c>
      <c r="D455" t="s">
        <v>30</v>
      </c>
      <c r="E455" t="s">
        <v>27</v>
      </c>
      <c r="F455" t="s">
        <v>20</v>
      </c>
      <c r="G455" t="s">
        <v>10</v>
      </c>
      <c r="H455">
        <v>80153</v>
      </c>
      <c r="I455">
        <f>IF(Table3_1810[[#This Row],[Status]]="Hired",1,0)</f>
        <v>0</v>
      </c>
    </row>
    <row r="456" spans="1:9" x14ac:dyDescent="0.3">
      <c r="A456">
        <v>381855</v>
      </c>
      <c r="B456" s="2">
        <v>41813</v>
      </c>
      <c r="C456" s="3">
        <v>0.68265046296296295</v>
      </c>
      <c r="D456" t="s">
        <v>30</v>
      </c>
      <c r="E456" t="s">
        <v>27</v>
      </c>
      <c r="F456" t="s">
        <v>20</v>
      </c>
      <c r="G456" t="s">
        <v>10</v>
      </c>
      <c r="H456">
        <v>18933</v>
      </c>
      <c r="I456">
        <f>IF(Table3_1810[[#This Row],[Status]]="Hired",1,0)</f>
        <v>0</v>
      </c>
    </row>
    <row r="457" spans="1:9" x14ac:dyDescent="0.3">
      <c r="A457">
        <v>124098</v>
      </c>
      <c r="B457" s="2">
        <v>41813</v>
      </c>
      <c r="C457" s="3">
        <v>0.6828819444444445</v>
      </c>
      <c r="D457" t="s">
        <v>31</v>
      </c>
      <c r="E457" t="s">
        <v>27</v>
      </c>
      <c r="F457" t="s">
        <v>20</v>
      </c>
      <c r="G457" t="s">
        <v>10</v>
      </c>
      <c r="H457">
        <v>99950</v>
      </c>
      <c r="I457">
        <f>IF(Table3_1810[[#This Row],[Status]]="Hired",1,0)</f>
        <v>1</v>
      </c>
    </row>
    <row r="458" spans="1:9" x14ac:dyDescent="0.3">
      <c r="A458">
        <v>26091</v>
      </c>
      <c r="B458" s="2">
        <v>41813</v>
      </c>
      <c r="C458" s="3">
        <v>0.7387731481481481</v>
      </c>
      <c r="D458" t="s">
        <v>30</v>
      </c>
      <c r="E458" t="s">
        <v>27</v>
      </c>
      <c r="F458" t="s">
        <v>12</v>
      </c>
      <c r="G458" t="s">
        <v>9</v>
      </c>
      <c r="H458">
        <v>58760</v>
      </c>
      <c r="I458">
        <f>IF(Table3_1810[[#This Row],[Status]]="Hired",1,0)</f>
        <v>0</v>
      </c>
    </row>
    <row r="459" spans="1:9" x14ac:dyDescent="0.3">
      <c r="A459">
        <v>849322</v>
      </c>
      <c r="B459" s="2">
        <v>41813</v>
      </c>
      <c r="C459" s="3">
        <v>0.3737152777777778</v>
      </c>
      <c r="D459" t="s">
        <v>30</v>
      </c>
      <c r="E459" t="s">
        <v>27</v>
      </c>
      <c r="F459" t="s">
        <v>17</v>
      </c>
      <c r="G459" t="s">
        <v>10</v>
      </c>
      <c r="H459">
        <v>92747</v>
      </c>
      <c r="I459">
        <f>IF(Table3_1810[[#This Row],[Status]]="Hired",1,0)</f>
        <v>0</v>
      </c>
    </row>
    <row r="460" spans="1:9" x14ac:dyDescent="0.3">
      <c r="A460">
        <v>842644</v>
      </c>
      <c r="B460" s="2">
        <v>41813</v>
      </c>
      <c r="C460" s="3">
        <v>0.66467592592592595</v>
      </c>
      <c r="D460" t="s">
        <v>30</v>
      </c>
      <c r="E460" t="s">
        <v>27</v>
      </c>
      <c r="F460" t="s">
        <v>14</v>
      </c>
      <c r="G460" t="s">
        <v>4</v>
      </c>
      <c r="H460">
        <v>45000</v>
      </c>
      <c r="I460">
        <f>IF(Table3_1810[[#This Row],[Status]]="Hired",1,0)</f>
        <v>0</v>
      </c>
    </row>
    <row r="461" spans="1:9" x14ac:dyDescent="0.3">
      <c r="A461">
        <v>500389</v>
      </c>
      <c r="B461" s="2">
        <v>41813</v>
      </c>
      <c r="C461" s="3">
        <v>0.45127314814814817</v>
      </c>
      <c r="D461" t="s">
        <v>30</v>
      </c>
      <c r="E461" t="s">
        <v>27</v>
      </c>
      <c r="F461" t="s">
        <v>17</v>
      </c>
      <c r="G461" t="s">
        <v>8</v>
      </c>
      <c r="H461">
        <v>21609</v>
      </c>
      <c r="I461">
        <f>IF(Table3_1810[[#This Row],[Status]]="Hired",1,0)</f>
        <v>0</v>
      </c>
    </row>
    <row r="462" spans="1:9" x14ac:dyDescent="0.3">
      <c r="A462">
        <v>887205</v>
      </c>
      <c r="B462" s="2">
        <v>41813</v>
      </c>
      <c r="C462" s="3">
        <v>0.42670138888888887</v>
      </c>
      <c r="D462" t="s">
        <v>30</v>
      </c>
      <c r="E462" t="s">
        <v>27</v>
      </c>
      <c r="F462" t="s">
        <v>12</v>
      </c>
      <c r="G462" t="s">
        <v>6</v>
      </c>
      <c r="H462">
        <v>69826</v>
      </c>
      <c r="I462">
        <f>IF(Table3_1810[[#This Row],[Status]]="Hired",1,0)</f>
        <v>0</v>
      </c>
    </row>
    <row r="463" spans="1:9" x14ac:dyDescent="0.3">
      <c r="A463">
        <v>724771</v>
      </c>
      <c r="B463" s="2">
        <v>41813</v>
      </c>
      <c r="C463" s="3">
        <v>0.42706018518518518</v>
      </c>
      <c r="D463" t="s">
        <v>30</v>
      </c>
      <c r="E463" t="s">
        <v>27</v>
      </c>
      <c r="F463" t="s">
        <v>12</v>
      </c>
      <c r="G463" t="s">
        <v>6</v>
      </c>
      <c r="H463">
        <v>66193</v>
      </c>
      <c r="I463">
        <f>IF(Table3_1810[[#This Row],[Status]]="Hired",1,0)</f>
        <v>0</v>
      </c>
    </row>
    <row r="464" spans="1:9" x14ac:dyDescent="0.3">
      <c r="A464">
        <v>202953</v>
      </c>
      <c r="B464" s="2">
        <v>41814</v>
      </c>
      <c r="C464" s="3">
        <v>0.89172453703703702</v>
      </c>
      <c r="D464" t="s">
        <v>31</v>
      </c>
      <c r="E464" t="s">
        <v>27</v>
      </c>
      <c r="F464" t="s">
        <v>20</v>
      </c>
      <c r="G464" t="s">
        <v>6</v>
      </c>
      <c r="H464">
        <v>56772</v>
      </c>
      <c r="I464">
        <f>IF(Table3_1810[[#This Row],[Status]]="Hired",1,0)</f>
        <v>1</v>
      </c>
    </row>
    <row r="465" spans="1:9" x14ac:dyDescent="0.3">
      <c r="A465">
        <v>746731</v>
      </c>
      <c r="B465" s="2">
        <v>41814</v>
      </c>
      <c r="C465" s="3">
        <v>0.75385416666666671</v>
      </c>
      <c r="D465" t="s">
        <v>30</v>
      </c>
      <c r="E465" t="s">
        <v>27</v>
      </c>
      <c r="F465" t="s">
        <v>17</v>
      </c>
      <c r="G465" t="s">
        <v>10</v>
      </c>
      <c r="H465">
        <v>28392</v>
      </c>
      <c r="I465">
        <f>IF(Table3_1810[[#This Row],[Status]]="Hired",1,0)</f>
        <v>0</v>
      </c>
    </row>
    <row r="466" spans="1:9" x14ac:dyDescent="0.3">
      <c r="A466">
        <v>39116</v>
      </c>
      <c r="B466" s="2">
        <v>41814</v>
      </c>
      <c r="C466" s="3">
        <v>2.3379629629629629E-2</v>
      </c>
      <c r="D466" t="s">
        <v>30</v>
      </c>
      <c r="E466" t="s">
        <v>27</v>
      </c>
      <c r="F466" t="s">
        <v>17</v>
      </c>
      <c r="G466" t="s">
        <v>5</v>
      </c>
      <c r="H466">
        <v>58099</v>
      </c>
      <c r="I466">
        <f>IF(Table3_1810[[#This Row],[Status]]="Hired",1,0)</f>
        <v>0</v>
      </c>
    </row>
    <row r="467" spans="1:9" x14ac:dyDescent="0.3">
      <c r="A467">
        <v>832026</v>
      </c>
      <c r="B467" s="2">
        <v>41814</v>
      </c>
      <c r="C467" s="3">
        <v>0.30406250000000001</v>
      </c>
      <c r="D467" t="s">
        <v>30</v>
      </c>
      <c r="E467" t="s">
        <v>29</v>
      </c>
      <c r="F467" t="s">
        <v>13</v>
      </c>
      <c r="G467" t="s">
        <v>10</v>
      </c>
      <c r="H467">
        <v>64733</v>
      </c>
      <c r="I467">
        <f>IF(Table3_1810[[#This Row],[Status]]="Hired",1,0)</f>
        <v>0</v>
      </c>
    </row>
    <row r="468" spans="1:9" x14ac:dyDescent="0.3">
      <c r="A468">
        <v>103409</v>
      </c>
      <c r="B468" s="2">
        <v>41814</v>
      </c>
      <c r="C468" s="3">
        <v>0.80079861111111106</v>
      </c>
      <c r="D468" t="s">
        <v>30</v>
      </c>
      <c r="E468" t="s">
        <v>29</v>
      </c>
      <c r="F468" t="s">
        <v>20</v>
      </c>
      <c r="G468" t="s">
        <v>7</v>
      </c>
      <c r="H468">
        <v>84778</v>
      </c>
      <c r="I468">
        <f>IF(Table3_1810[[#This Row],[Status]]="Hired",1,0)</f>
        <v>0</v>
      </c>
    </row>
    <row r="469" spans="1:9" x14ac:dyDescent="0.3">
      <c r="A469">
        <v>842023</v>
      </c>
      <c r="B469" s="2">
        <v>41815</v>
      </c>
      <c r="C469" s="3">
        <v>0.47631944444444446</v>
      </c>
      <c r="D469" t="s">
        <v>30</v>
      </c>
      <c r="E469" t="s">
        <v>27</v>
      </c>
      <c r="F469" t="s">
        <v>20</v>
      </c>
      <c r="G469" t="s">
        <v>10</v>
      </c>
      <c r="H469">
        <v>57572</v>
      </c>
      <c r="I469">
        <f>IF(Table3_1810[[#This Row],[Status]]="Hired",1,0)</f>
        <v>0</v>
      </c>
    </row>
    <row r="470" spans="1:9" x14ac:dyDescent="0.3">
      <c r="A470">
        <v>273935</v>
      </c>
      <c r="B470" s="2">
        <v>41815</v>
      </c>
      <c r="C470" s="3">
        <v>0.4773263888888889</v>
      </c>
      <c r="D470" t="s">
        <v>31</v>
      </c>
      <c r="E470" t="s">
        <v>29</v>
      </c>
      <c r="F470" t="s">
        <v>20</v>
      </c>
      <c r="G470" t="s">
        <v>10</v>
      </c>
      <c r="H470">
        <v>71034</v>
      </c>
      <c r="I470">
        <f>IF(Table3_1810[[#This Row],[Status]]="Hired",1,0)</f>
        <v>1</v>
      </c>
    </row>
    <row r="471" spans="1:9" x14ac:dyDescent="0.3">
      <c r="A471">
        <v>930428</v>
      </c>
      <c r="B471" s="2">
        <v>41815</v>
      </c>
      <c r="C471" s="3">
        <v>0.49655092592592592</v>
      </c>
      <c r="D471" t="s">
        <v>30</v>
      </c>
      <c r="E471" t="s">
        <v>27</v>
      </c>
      <c r="F471" t="s">
        <v>20</v>
      </c>
      <c r="G471" t="s">
        <v>1</v>
      </c>
      <c r="H471">
        <v>79329</v>
      </c>
      <c r="I471">
        <f>IF(Table3_1810[[#This Row],[Status]]="Hired",1,0)</f>
        <v>0</v>
      </c>
    </row>
    <row r="472" spans="1:9" x14ac:dyDescent="0.3">
      <c r="A472">
        <v>820245</v>
      </c>
      <c r="B472" s="2">
        <v>41815</v>
      </c>
      <c r="C472" s="3">
        <v>0.5141782407407407</v>
      </c>
      <c r="D472" t="s">
        <v>31</v>
      </c>
      <c r="E472" t="s">
        <v>29</v>
      </c>
      <c r="F472" t="s">
        <v>19</v>
      </c>
      <c r="G472" t="s">
        <v>10</v>
      </c>
      <c r="H472">
        <v>36480</v>
      </c>
      <c r="I472">
        <f>IF(Table3_1810[[#This Row],[Status]]="Hired",1,0)</f>
        <v>1</v>
      </c>
    </row>
    <row r="473" spans="1:9" x14ac:dyDescent="0.3">
      <c r="A473">
        <v>213385</v>
      </c>
      <c r="B473" s="2">
        <v>41815</v>
      </c>
      <c r="C473" s="3">
        <v>0.51457175925925924</v>
      </c>
      <c r="D473" t="s">
        <v>30</v>
      </c>
      <c r="E473" t="s">
        <v>29</v>
      </c>
      <c r="F473" t="s">
        <v>19</v>
      </c>
      <c r="G473" t="s">
        <v>10</v>
      </c>
      <c r="H473">
        <v>77882</v>
      </c>
      <c r="I473">
        <f>IF(Table3_1810[[#This Row],[Status]]="Hired",1,0)</f>
        <v>0</v>
      </c>
    </row>
    <row r="474" spans="1:9" x14ac:dyDescent="0.3">
      <c r="A474">
        <v>797233</v>
      </c>
      <c r="B474" s="2">
        <v>41838</v>
      </c>
      <c r="C474" s="3">
        <v>0.7265625</v>
      </c>
      <c r="D474" t="s">
        <v>31</v>
      </c>
      <c r="E474" t="s">
        <v>28</v>
      </c>
      <c r="F474" t="s">
        <v>17</v>
      </c>
      <c r="G474" t="s">
        <v>2</v>
      </c>
      <c r="H474">
        <v>45473</v>
      </c>
      <c r="I474">
        <f>IF(Table3_1810[[#This Row],[Status]]="Hired",1,0)</f>
        <v>1</v>
      </c>
    </row>
    <row r="475" spans="1:9" x14ac:dyDescent="0.3">
      <c r="A475">
        <v>205409</v>
      </c>
      <c r="B475" s="2">
        <v>41815</v>
      </c>
      <c r="C475" s="3">
        <v>0.83245370370370375</v>
      </c>
      <c r="D475" t="s">
        <v>30</v>
      </c>
      <c r="E475" t="s">
        <v>29</v>
      </c>
      <c r="F475" t="s">
        <v>20</v>
      </c>
      <c r="G475" t="s">
        <v>4</v>
      </c>
      <c r="H475">
        <v>88469</v>
      </c>
      <c r="I475">
        <f>IF(Table3_1810[[#This Row],[Status]]="Hired",1,0)</f>
        <v>0</v>
      </c>
    </row>
    <row r="476" spans="1:9" x14ac:dyDescent="0.3">
      <c r="A476">
        <v>926369</v>
      </c>
      <c r="B476" s="2">
        <v>41816</v>
      </c>
      <c r="C476" s="3">
        <v>0.40232638888888889</v>
      </c>
      <c r="D476" t="s">
        <v>31</v>
      </c>
      <c r="E476" t="s">
        <v>29</v>
      </c>
      <c r="F476" t="s">
        <v>17</v>
      </c>
      <c r="G476" t="s">
        <v>4</v>
      </c>
      <c r="H476">
        <v>72641</v>
      </c>
      <c r="I476">
        <f>IF(Table3_1810[[#This Row],[Status]]="Hired",1,0)</f>
        <v>1</v>
      </c>
    </row>
    <row r="477" spans="1:9" x14ac:dyDescent="0.3">
      <c r="A477">
        <v>409635</v>
      </c>
      <c r="B477" s="2">
        <v>41816</v>
      </c>
      <c r="C477" s="3">
        <v>0.75957175925925924</v>
      </c>
      <c r="D477" t="s">
        <v>31</v>
      </c>
      <c r="E477" t="s">
        <v>27</v>
      </c>
      <c r="F477" t="s">
        <v>20</v>
      </c>
      <c r="G477" t="s">
        <v>5</v>
      </c>
      <c r="H477">
        <v>36612</v>
      </c>
      <c r="I477">
        <f>IF(Table3_1810[[#This Row],[Status]]="Hired",1,0)</f>
        <v>1</v>
      </c>
    </row>
    <row r="478" spans="1:9" x14ac:dyDescent="0.3">
      <c r="A478">
        <v>669926</v>
      </c>
      <c r="B478" s="2">
        <v>41816</v>
      </c>
      <c r="C478" s="3">
        <v>0.44738425925925923</v>
      </c>
      <c r="D478" t="s">
        <v>31</v>
      </c>
      <c r="E478" t="s">
        <v>29</v>
      </c>
      <c r="F478" t="s">
        <v>20</v>
      </c>
      <c r="G478" t="s">
        <v>5</v>
      </c>
      <c r="H478">
        <v>65268</v>
      </c>
      <c r="I478">
        <f>IF(Table3_1810[[#This Row],[Status]]="Hired",1,0)</f>
        <v>1</v>
      </c>
    </row>
    <row r="479" spans="1:9" x14ac:dyDescent="0.3">
      <c r="A479">
        <v>99798</v>
      </c>
      <c r="B479" s="2">
        <v>41816</v>
      </c>
      <c r="C479" s="3">
        <v>0.44748842592592591</v>
      </c>
      <c r="D479" t="s">
        <v>31</v>
      </c>
      <c r="E479" t="s">
        <v>29</v>
      </c>
      <c r="F479" t="s">
        <v>20</v>
      </c>
      <c r="G479" t="s">
        <v>5</v>
      </c>
      <c r="H479">
        <v>98297</v>
      </c>
      <c r="I479">
        <f>IF(Table3_1810[[#This Row],[Status]]="Hired",1,0)</f>
        <v>1</v>
      </c>
    </row>
    <row r="480" spans="1:9" x14ac:dyDescent="0.3">
      <c r="A480">
        <v>218937</v>
      </c>
      <c r="B480" s="2">
        <v>41824</v>
      </c>
      <c r="C480" s="3">
        <v>0.31792824074074072</v>
      </c>
      <c r="D480" t="s">
        <v>30</v>
      </c>
      <c r="E480" t="s">
        <v>28</v>
      </c>
      <c r="F480" t="s">
        <v>12</v>
      </c>
      <c r="G480" t="s">
        <v>5</v>
      </c>
      <c r="H480">
        <v>55512</v>
      </c>
      <c r="I480">
        <f>IF(Table3_1810[[#This Row],[Status]]="Hired",1,0)</f>
        <v>0</v>
      </c>
    </row>
    <row r="481" spans="1:9" x14ac:dyDescent="0.3">
      <c r="A481">
        <v>692071</v>
      </c>
      <c r="B481" s="2">
        <v>41816</v>
      </c>
      <c r="C481" s="3">
        <v>0.34693287037037035</v>
      </c>
      <c r="D481" t="s">
        <v>30</v>
      </c>
      <c r="E481" t="s">
        <v>27</v>
      </c>
      <c r="F481" t="s">
        <v>12</v>
      </c>
      <c r="G481" t="s">
        <v>9</v>
      </c>
      <c r="H481">
        <v>31271</v>
      </c>
      <c r="I481">
        <f>IF(Table3_1810[[#This Row],[Status]]="Hired",1,0)</f>
        <v>0</v>
      </c>
    </row>
    <row r="482" spans="1:9" x14ac:dyDescent="0.3">
      <c r="A482">
        <v>958561</v>
      </c>
      <c r="B482" s="2">
        <v>41816</v>
      </c>
      <c r="C482" s="3">
        <v>0.69939814814814816</v>
      </c>
      <c r="D482" t="s">
        <v>31</v>
      </c>
      <c r="E482" t="s">
        <v>27</v>
      </c>
      <c r="F482" t="s">
        <v>17</v>
      </c>
      <c r="G482" t="s">
        <v>8</v>
      </c>
      <c r="H482">
        <v>42656</v>
      </c>
      <c r="I482">
        <f>IF(Table3_1810[[#This Row],[Status]]="Hired",1,0)</f>
        <v>1</v>
      </c>
    </row>
    <row r="483" spans="1:9" x14ac:dyDescent="0.3">
      <c r="A483">
        <v>796498</v>
      </c>
      <c r="B483" s="2">
        <v>41816</v>
      </c>
      <c r="C483" s="3">
        <v>0.49973379629629627</v>
      </c>
      <c r="D483" t="s">
        <v>30</v>
      </c>
      <c r="E483" t="s">
        <v>27</v>
      </c>
      <c r="F483" t="s">
        <v>17</v>
      </c>
      <c r="G483" t="s">
        <v>7</v>
      </c>
      <c r="H483">
        <v>82745</v>
      </c>
      <c r="I483">
        <f>IF(Table3_1810[[#This Row],[Status]]="Hired",1,0)</f>
        <v>0</v>
      </c>
    </row>
    <row r="484" spans="1:9" x14ac:dyDescent="0.3">
      <c r="A484">
        <v>167582</v>
      </c>
      <c r="B484" s="2">
        <v>41816</v>
      </c>
      <c r="C484" s="3">
        <v>0.37659722222222225</v>
      </c>
      <c r="D484" t="s">
        <v>30</v>
      </c>
      <c r="E484" t="s">
        <v>27</v>
      </c>
      <c r="F484" t="s">
        <v>18</v>
      </c>
      <c r="G484" t="s">
        <v>4</v>
      </c>
      <c r="H484">
        <v>97823</v>
      </c>
      <c r="I484">
        <f>IF(Table3_1810[[#This Row],[Status]]="Hired",1,0)</f>
        <v>0</v>
      </c>
    </row>
    <row r="485" spans="1:9" x14ac:dyDescent="0.3">
      <c r="A485">
        <v>170195</v>
      </c>
      <c r="B485" s="2">
        <v>41816</v>
      </c>
      <c r="C485" s="3">
        <v>0.37810185185185186</v>
      </c>
      <c r="D485" t="s">
        <v>30</v>
      </c>
      <c r="E485" t="s">
        <v>27</v>
      </c>
      <c r="F485" t="s">
        <v>18</v>
      </c>
      <c r="G485" t="s">
        <v>4</v>
      </c>
      <c r="H485">
        <v>75871</v>
      </c>
      <c r="I485">
        <f>IF(Table3_1810[[#This Row],[Status]]="Hired",1,0)</f>
        <v>0</v>
      </c>
    </row>
    <row r="486" spans="1:9" x14ac:dyDescent="0.3">
      <c r="A486">
        <v>106736</v>
      </c>
      <c r="B486" s="2">
        <v>41831</v>
      </c>
      <c r="C486" s="3">
        <v>0.44774305555555555</v>
      </c>
      <c r="D486" t="s">
        <v>30</v>
      </c>
      <c r="E486" t="s">
        <v>29</v>
      </c>
      <c r="F486" t="s">
        <v>17</v>
      </c>
      <c r="G486" t="s">
        <v>4</v>
      </c>
      <c r="H486">
        <v>47122</v>
      </c>
      <c r="I486">
        <f>IF(Table3_1810[[#This Row],[Status]]="Hired",1,0)</f>
        <v>0</v>
      </c>
    </row>
    <row r="487" spans="1:9" x14ac:dyDescent="0.3">
      <c r="A487">
        <v>347906</v>
      </c>
      <c r="B487" s="2">
        <v>41831</v>
      </c>
      <c r="C487" s="3">
        <v>0.44809027777777777</v>
      </c>
      <c r="D487" t="s">
        <v>31</v>
      </c>
      <c r="E487" t="s">
        <v>27</v>
      </c>
      <c r="F487" t="s">
        <v>17</v>
      </c>
      <c r="G487" t="s">
        <v>4</v>
      </c>
      <c r="H487">
        <v>16873</v>
      </c>
      <c r="I487">
        <f>IF(Table3_1810[[#This Row],[Status]]="Hired",1,0)</f>
        <v>1</v>
      </c>
    </row>
    <row r="488" spans="1:9" x14ac:dyDescent="0.3">
      <c r="A488">
        <v>575292</v>
      </c>
      <c r="B488" s="2">
        <v>41823</v>
      </c>
      <c r="C488" s="3">
        <v>0.70185185185185184</v>
      </c>
      <c r="D488" t="s">
        <v>31</v>
      </c>
      <c r="E488" t="s">
        <v>29</v>
      </c>
      <c r="F488" t="s">
        <v>13</v>
      </c>
      <c r="G488" t="s">
        <v>10</v>
      </c>
      <c r="H488">
        <v>66536</v>
      </c>
      <c r="I488">
        <f>IF(Table3_1810[[#This Row],[Status]]="Hired",1,0)</f>
        <v>1</v>
      </c>
    </row>
    <row r="489" spans="1:9" x14ac:dyDescent="0.3">
      <c r="A489">
        <v>910150</v>
      </c>
      <c r="B489" s="2">
        <v>41817</v>
      </c>
      <c r="C489" s="3">
        <v>0.5776041666666667</v>
      </c>
      <c r="D489" t="s">
        <v>30</v>
      </c>
      <c r="E489" t="s">
        <v>27</v>
      </c>
      <c r="F489" t="s">
        <v>17</v>
      </c>
      <c r="G489" t="s">
        <v>2</v>
      </c>
      <c r="H489">
        <v>51779</v>
      </c>
      <c r="I489">
        <f>IF(Table3_1810[[#This Row],[Status]]="Hired",1,0)</f>
        <v>0</v>
      </c>
    </row>
    <row r="490" spans="1:9" x14ac:dyDescent="0.3">
      <c r="A490">
        <v>499010</v>
      </c>
      <c r="B490" s="2">
        <v>41817</v>
      </c>
      <c r="C490" s="3">
        <v>0.58049768518518519</v>
      </c>
      <c r="D490" t="s">
        <v>31</v>
      </c>
      <c r="E490" t="s">
        <v>27</v>
      </c>
      <c r="F490" t="s">
        <v>17</v>
      </c>
      <c r="G490" t="s">
        <v>2</v>
      </c>
      <c r="H490">
        <v>60429</v>
      </c>
      <c r="I490">
        <f>IF(Table3_1810[[#This Row],[Status]]="Hired",1,0)</f>
        <v>1</v>
      </c>
    </row>
    <row r="491" spans="1:9" x14ac:dyDescent="0.3">
      <c r="A491">
        <v>777478</v>
      </c>
      <c r="B491" s="2">
        <v>41820</v>
      </c>
      <c r="C491" s="3">
        <v>0.41068287037037038</v>
      </c>
      <c r="D491" t="s">
        <v>31</v>
      </c>
      <c r="E491" t="s">
        <v>29</v>
      </c>
      <c r="F491" t="s">
        <v>17</v>
      </c>
      <c r="G491" t="s">
        <v>2</v>
      </c>
      <c r="H491">
        <v>30070</v>
      </c>
      <c r="I491">
        <f>IF(Table3_1810[[#This Row],[Status]]="Hired",1,0)</f>
        <v>1</v>
      </c>
    </row>
    <row r="492" spans="1:9" x14ac:dyDescent="0.3">
      <c r="A492">
        <v>926942</v>
      </c>
      <c r="B492" s="2">
        <v>41820</v>
      </c>
      <c r="C492" s="3">
        <v>0.41259259259259257</v>
      </c>
      <c r="D492" t="s">
        <v>30</v>
      </c>
      <c r="E492" t="s">
        <v>27</v>
      </c>
      <c r="F492" t="s">
        <v>17</v>
      </c>
      <c r="G492" t="s">
        <v>2</v>
      </c>
      <c r="H492">
        <v>62255</v>
      </c>
      <c r="I492">
        <f>IF(Table3_1810[[#This Row],[Status]]="Hired",1,0)</f>
        <v>0</v>
      </c>
    </row>
    <row r="493" spans="1:9" x14ac:dyDescent="0.3">
      <c r="A493">
        <v>728782</v>
      </c>
      <c r="B493" s="2">
        <v>41817</v>
      </c>
      <c r="C493" s="3">
        <v>0.22188657407407408</v>
      </c>
      <c r="D493" t="s">
        <v>30</v>
      </c>
      <c r="E493" t="s">
        <v>27</v>
      </c>
      <c r="F493" t="s">
        <v>20</v>
      </c>
      <c r="G493" t="s">
        <v>9</v>
      </c>
      <c r="H493">
        <v>95458</v>
      </c>
      <c r="I493">
        <f>IF(Table3_1810[[#This Row],[Status]]="Hired",1,0)</f>
        <v>0</v>
      </c>
    </row>
    <row r="494" spans="1:9" x14ac:dyDescent="0.3">
      <c r="A494">
        <v>605607</v>
      </c>
      <c r="B494" s="2">
        <v>41817</v>
      </c>
      <c r="C494" s="3">
        <v>0.22403935185185186</v>
      </c>
      <c r="D494" t="s">
        <v>31</v>
      </c>
      <c r="E494" t="s">
        <v>27</v>
      </c>
      <c r="F494" t="s">
        <v>20</v>
      </c>
      <c r="G494" t="s">
        <v>9</v>
      </c>
      <c r="H494">
        <v>42248</v>
      </c>
      <c r="I494">
        <f>IF(Table3_1810[[#This Row],[Status]]="Hired",1,0)</f>
        <v>1</v>
      </c>
    </row>
    <row r="495" spans="1:9" x14ac:dyDescent="0.3">
      <c r="A495">
        <v>118021</v>
      </c>
      <c r="B495" s="2">
        <v>41817</v>
      </c>
      <c r="C495" s="3">
        <v>0.75150462962962961</v>
      </c>
      <c r="D495" t="s">
        <v>30</v>
      </c>
      <c r="E495" t="s">
        <v>27</v>
      </c>
      <c r="F495" t="s">
        <v>20</v>
      </c>
      <c r="G495" t="s">
        <v>5</v>
      </c>
      <c r="H495">
        <v>66336</v>
      </c>
      <c r="I495">
        <f>IF(Table3_1810[[#This Row],[Status]]="Hired",1,0)</f>
        <v>0</v>
      </c>
    </row>
    <row r="496" spans="1:9" x14ac:dyDescent="0.3">
      <c r="A496">
        <v>865873</v>
      </c>
      <c r="B496" s="2">
        <v>41817</v>
      </c>
      <c r="C496" s="3">
        <v>0.75290509259259264</v>
      </c>
      <c r="D496" t="s">
        <v>31</v>
      </c>
      <c r="E496" t="s">
        <v>29</v>
      </c>
      <c r="F496" t="s">
        <v>20</v>
      </c>
      <c r="G496" t="s">
        <v>5</v>
      </c>
      <c r="H496">
        <v>76666</v>
      </c>
      <c r="I496">
        <f>IF(Table3_1810[[#This Row],[Status]]="Hired",1,0)</f>
        <v>1</v>
      </c>
    </row>
    <row r="497" spans="1:9" x14ac:dyDescent="0.3">
      <c r="A497">
        <v>95500</v>
      </c>
      <c r="B497" s="2">
        <v>41817</v>
      </c>
      <c r="C497" s="3">
        <v>0.66075231481481478</v>
      </c>
      <c r="D497" t="s">
        <v>30</v>
      </c>
      <c r="E497" t="s">
        <v>27</v>
      </c>
      <c r="F497" t="s">
        <v>12</v>
      </c>
      <c r="G497" t="s">
        <v>10</v>
      </c>
      <c r="H497">
        <v>28931</v>
      </c>
      <c r="I497">
        <f>IF(Table3_1810[[#This Row],[Status]]="Hired",1,0)</f>
        <v>0</v>
      </c>
    </row>
    <row r="498" spans="1:9" x14ac:dyDescent="0.3">
      <c r="A498">
        <v>405195</v>
      </c>
      <c r="B498" s="2">
        <v>41817</v>
      </c>
      <c r="C498" s="3">
        <v>0.59175925925925921</v>
      </c>
      <c r="D498" t="s">
        <v>30</v>
      </c>
      <c r="E498" t="s">
        <v>27</v>
      </c>
      <c r="F498" t="s">
        <v>12</v>
      </c>
      <c r="G498" t="s">
        <v>9</v>
      </c>
      <c r="H498">
        <v>26238</v>
      </c>
      <c r="I498">
        <f>IF(Table3_1810[[#This Row],[Status]]="Hired",1,0)</f>
        <v>0</v>
      </c>
    </row>
    <row r="499" spans="1:9" x14ac:dyDescent="0.3">
      <c r="A499">
        <v>86468</v>
      </c>
      <c r="B499" s="2">
        <v>41817</v>
      </c>
      <c r="C499" s="3">
        <v>0.43421296296296297</v>
      </c>
      <c r="D499" t="s">
        <v>30</v>
      </c>
      <c r="E499" t="s">
        <v>27</v>
      </c>
      <c r="F499" t="s">
        <v>17</v>
      </c>
      <c r="G499" t="s">
        <v>9</v>
      </c>
      <c r="H499">
        <v>71021</v>
      </c>
      <c r="I499">
        <f>IF(Table3_1810[[#This Row],[Status]]="Hired",1,0)</f>
        <v>0</v>
      </c>
    </row>
    <row r="500" spans="1:9" x14ac:dyDescent="0.3">
      <c r="A500">
        <v>760150</v>
      </c>
      <c r="B500" s="2">
        <v>41817</v>
      </c>
      <c r="C500" s="3">
        <v>0.12325231481481481</v>
      </c>
      <c r="D500" t="s">
        <v>30</v>
      </c>
      <c r="E500" t="s">
        <v>27</v>
      </c>
      <c r="F500" t="s">
        <v>17</v>
      </c>
      <c r="G500" t="s">
        <v>6</v>
      </c>
      <c r="H500">
        <v>54810</v>
      </c>
      <c r="I500">
        <f>IF(Table3_1810[[#This Row],[Status]]="Hired",1,0)</f>
        <v>0</v>
      </c>
    </row>
    <row r="501" spans="1:9" x14ac:dyDescent="0.3">
      <c r="A501">
        <v>879614</v>
      </c>
      <c r="B501" s="2">
        <v>41817</v>
      </c>
      <c r="C501" s="3">
        <v>0.12427083333333333</v>
      </c>
      <c r="D501" t="s">
        <v>30</v>
      </c>
      <c r="E501" t="s">
        <v>29</v>
      </c>
      <c r="F501" t="s">
        <v>17</v>
      </c>
      <c r="G501" t="s">
        <v>6</v>
      </c>
      <c r="H501">
        <v>38722</v>
      </c>
      <c r="I501">
        <f>IF(Table3_1810[[#This Row],[Status]]="Hired",1,0)</f>
        <v>0</v>
      </c>
    </row>
    <row r="502" spans="1:9" x14ac:dyDescent="0.3">
      <c r="A502">
        <v>388194</v>
      </c>
      <c r="B502" s="2">
        <v>41818</v>
      </c>
      <c r="C502" s="3">
        <v>0.65416666666666667</v>
      </c>
      <c r="D502" t="s">
        <v>30</v>
      </c>
      <c r="E502" t="s">
        <v>27</v>
      </c>
      <c r="F502" t="s">
        <v>18</v>
      </c>
      <c r="G502" t="s">
        <v>6</v>
      </c>
      <c r="H502">
        <v>61652</v>
      </c>
      <c r="I502">
        <f>IF(Table3_1810[[#This Row],[Status]]="Hired",1,0)</f>
        <v>0</v>
      </c>
    </row>
    <row r="503" spans="1:9" x14ac:dyDescent="0.3">
      <c r="A503">
        <v>981989</v>
      </c>
      <c r="B503" s="2">
        <v>41818</v>
      </c>
      <c r="C503" s="3">
        <v>4.5138888888888885E-3</v>
      </c>
      <c r="D503" t="s">
        <v>30</v>
      </c>
      <c r="E503" t="s">
        <v>27</v>
      </c>
      <c r="F503" t="s">
        <v>20</v>
      </c>
      <c r="G503" t="s">
        <v>6</v>
      </c>
      <c r="H503">
        <v>84733</v>
      </c>
      <c r="I503">
        <f>IF(Table3_1810[[#This Row],[Status]]="Hired",1,0)</f>
        <v>0</v>
      </c>
    </row>
    <row r="504" spans="1:9" x14ac:dyDescent="0.3">
      <c r="A504">
        <v>224545</v>
      </c>
      <c r="B504" s="2">
        <v>41818</v>
      </c>
      <c r="C504" s="3">
        <v>0.57177083333333334</v>
      </c>
      <c r="D504" t="s">
        <v>30</v>
      </c>
      <c r="E504" t="s">
        <v>29</v>
      </c>
      <c r="F504" t="s">
        <v>12</v>
      </c>
      <c r="G504" t="s">
        <v>6</v>
      </c>
      <c r="H504">
        <v>69498</v>
      </c>
      <c r="I504">
        <f>IF(Table3_1810[[#This Row],[Status]]="Hired",1,0)</f>
        <v>0</v>
      </c>
    </row>
    <row r="505" spans="1:9" x14ac:dyDescent="0.3">
      <c r="A505">
        <v>94365</v>
      </c>
      <c r="B505" s="2">
        <v>41818</v>
      </c>
      <c r="C505" s="3">
        <v>0.68755787037037042</v>
      </c>
      <c r="D505" t="s">
        <v>30</v>
      </c>
      <c r="E505" t="s">
        <v>27</v>
      </c>
      <c r="F505" t="s">
        <v>17</v>
      </c>
      <c r="G505" t="s">
        <v>1</v>
      </c>
      <c r="H505">
        <v>48728</v>
      </c>
      <c r="I505">
        <f>IF(Table3_1810[[#This Row],[Status]]="Hired",1,0)</f>
        <v>0</v>
      </c>
    </row>
    <row r="506" spans="1:9" x14ac:dyDescent="0.3">
      <c r="A506">
        <v>165194</v>
      </c>
      <c r="B506" s="2">
        <v>41818</v>
      </c>
      <c r="C506" s="3">
        <v>0.68863425925925925</v>
      </c>
      <c r="D506" t="s">
        <v>31</v>
      </c>
      <c r="E506" t="s">
        <v>27</v>
      </c>
      <c r="F506" t="s">
        <v>17</v>
      </c>
      <c r="G506" t="s">
        <v>1</v>
      </c>
      <c r="H506">
        <v>39800</v>
      </c>
      <c r="I506">
        <f>IF(Table3_1810[[#This Row],[Status]]="Hired",1,0)</f>
        <v>1</v>
      </c>
    </row>
    <row r="507" spans="1:9" x14ac:dyDescent="0.3">
      <c r="A507">
        <v>102178</v>
      </c>
      <c r="B507" s="2">
        <v>41818</v>
      </c>
      <c r="C507" s="3">
        <v>0.68900462962962961</v>
      </c>
      <c r="D507" t="s">
        <v>30</v>
      </c>
      <c r="E507" t="s">
        <v>27</v>
      </c>
      <c r="F507" t="s">
        <v>17</v>
      </c>
      <c r="G507" t="s">
        <v>1</v>
      </c>
      <c r="H507">
        <v>86589</v>
      </c>
      <c r="I507">
        <f>IF(Table3_1810[[#This Row],[Status]]="Hired",1,0)</f>
        <v>0</v>
      </c>
    </row>
    <row r="508" spans="1:9" x14ac:dyDescent="0.3">
      <c r="A508">
        <v>790311</v>
      </c>
      <c r="B508" s="2">
        <v>41818</v>
      </c>
      <c r="C508" s="3">
        <v>0.30026620370370372</v>
      </c>
      <c r="D508" t="s">
        <v>30</v>
      </c>
      <c r="E508" t="s">
        <v>27</v>
      </c>
      <c r="F508" t="s">
        <v>12</v>
      </c>
      <c r="G508" t="s">
        <v>10</v>
      </c>
      <c r="H508">
        <v>21392</v>
      </c>
      <c r="I508">
        <f>IF(Table3_1810[[#This Row],[Status]]="Hired",1,0)</f>
        <v>0</v>
      </c>
    </row>
    <row r="509" spans="1:9" x14ac:dyDescent="0.3">
      <c r="A509">
        <v>12887</v>
      </c>
      <c r="B509" s="2">
        <v>41819</v>
      </c>
      <c r="C509" s="3">
        <v>0.74113425925925924</v>
      </c>
      <c r="D509" t="s">
        <v>31</v>
      </c>
      <c r="E509" t="s">
        <v>27</v>
      </c>
      <c r="F509" t="s">
        <v>16</v>
      </c>
      <c r="G509" t="s">
        <v>8</v>
      </c>
      <c r="H509">
        <v>13201</v>
      </c>
      <c r="I509">
        <f>IF(Table3_1810[[#This Row],[Status]]="Hired",1,0)</f>
        <v>1</v>
      </c>
    </row>
    <row r="510" spans="1:9" x14ac:dyDescent="0.3">
      <c r="A510">
        <v>147125</v>
      </c>
      <c r="B510" s="2">
        <v>41819</v>
      </c>
      <c r="C510" s="3">
        <v>2.5601851851851851E-2</v>
      </c>
      <c r="D510" t="s">
        <v>30</v>
      </c>
      <c r="E510" t="s">
        <v>27</v>
      </c>
      <c r="F510" t="s">
        <v>17</v>
      </c>
      <c r="G510" t="s">
        <v>2</v>
      </c>
      <c r="H510">
        <v>53789</v>
      </c>
      <c r="I510">
        <f>IF(Table3_1810[[#This Row],[Status]]="Hired",1,0)</f>
        <v>0</v>
      </c>
    </row>
    <row r="511" spans="1:9" x14ac:dyDescent="0.3">
      <c r="A511">
        <v>819071</v>
      </c>
      <c r="B511" s="2">
        <v>41819</v>
      </c>
      <c r="C511" s="3">
        <v>2.5949074074074076E-2</v>
      </c>
      <c r="D511" t="s">
        <v>30</v>
      </c>
      <c r="E511" t="s">
        <v>27</v>
      </c>
      <c r="F511" t="s">
        <v>17</v>
      </c>
      <c r="G511" t="s">
        <v>2</v>
      </c>
      <c r="H511">
        <v>93280</v>
      </c>
      <c r="I511">
        <f>IF(Table3_1810[[#This Row],[Status]]="Hired",1,0)</f>
        <v>0</v>
      </c>
    </row>
    <row r="512" spans="1:9" x14ac:dyDescent="0.3">
      <c r="A512">
        <v>754821</v>
      </c>
      <c r="B512" s="2">
        <v>41819</v>
      </c>
      <c r="C512" s="3">
        <v>9.9305555555555553E-3</v>
      </c>
      <c r="D512" t="s">
        <v>31</v>
      </c>
      <c r="E512" t="s">
        <v>27</v>
      </c>
      <c r="F512" t="s">
        <v>18</v>
      </c>
      <c r="G512" t="s">
        <v>4</v>
      </c>
      <c r="H512">
        <v>17687</v>
      </c>
      <c r="I512">
        <f>IF(Table3_1810[[#This Row],[Status]]="Hired",1,0)</f>
        <v>1</v>
      </c>
    </row>
    <row r="513" spans="1:9" x14ac:dyDescent="0.3">
      <c r="A513">
        <v>524867</v>
      </c>
      <c r="B513" s="2">
        <v>41819</v>
      </c>
      <c r="C513" s="3">
        <v>0.52664351851851854</v>
      </c>
      <c r="D513" t="s">
        <v>30</v>
      </c>
      <c r="E513" t="s">
        <v>27</v>
      </c>
      <c r="F513" t="s">
        <v>20</v>
      </c>
      <c r="G513" t="s">
        <v>4</v>
      </c>
      <c r="H513">
        <v>83659</v>
      </c>
      <c r="I513">
        <f>IF(Table3_1810[[#This Row],[Status]]="Hired",1,0)</f>
        <v>0</v>
      </c>
    </row>
    <row r="514" spans="1:9" x14ac:dyDescent="0.3">
      <c r="A514">
        <v>326373</v>
      </c>
      <c r="B514" s="2">
        <v>41819</v>
      </c>
      <c r="C514" s="3">
        <v>0.5276967592592593</v>
      </c>
      <c r="D514" t="s">
        <v>31</v>
      </c>
      <c r="E514" t="s">
        <v>27</v>
      </c>
      <c r="F514" t="s">
        <v>20</v>
      </c>
      <c r="G514" t="s">
        <v>4</v>
      </c>
      <c r="H514">
        <v>72303</v>
      </c>
      <c r="I514">
        <f>IF(Table3_1810[[#This Row],[Status]]="Hired",1,0)</f>
        <v>1</v>
      </c>
    </row>
    <row r="515" spans="1:9" x14ac:dyDescent="0.3">
      <c r="A515">
        <v>405282</v>
      </c>
      <c r="B515" s="2">
        <v>41828</v>
      </c>
      <c r="C515" s="3">
        <v>0.33586805555555554</v>
      </c>
      <c r="D515" t="s">
        <v>31</v>
      </c>
      <c r="E515" t="s">
        <v>29</v>
      </c>
      <c r="F515" t="s">
        <v>19</v>
      </c>
      <c r="G515" t="s">
        <v>4</v>
      </c>
      <c r="H515">
        <v>40537</v>
      </c>
      <c r="I515">
        <f>IF(Table3_1810[[#This Row],[Status]]="Hired",1,0)</f>
        <v>1</v>
      </c>
    </row>
    <row r="516" spans="1:9" x14ac:dyDescent="0.3">
      <c r="A516">
        <v>686874</v>
      </c>
      <c r="B516" s="2">
        <v>41820</v>
      </c>
      <c r="C516" s="3">
        <v>0.69354166666666661</v>
      </c>
      <c r="D516" t="s">
        <v>30</v>
      </c>
      <c r="E516" t="s">
        <v>27</v>
      </c>
      <c r="F516" t="s">
        <v>20</v>
      </c>
      <c r="G516" t="s">
        <v>6</v>
      </c>
      <c r="H516">
        <v>76824</v>
      </c>
      <c r="I516">
        <f>IF(Table3_1810[[#This Row],[Status]]="Hired",1,0)</f>
        <v>0</v>
      </c>
    </row>
    <row r="517" spans="1:9" x14ac:dyDescent="0.3">
      <c r="A517">
        <v>568925</v>
      </c>
      <c r="B517" s="2">
        <v>41820</v>
      </c>
      <c r="C517" s="3">
        <v>0.78738425925925926</v>
      </c>
      <c r="D517" t="s">
        <v>30</v>
      </c>
      <c r="E517" t="s">
        <v>27</v>
      </c>
      <c r="F517" t="s">
        <v>15</v>
      </c>
      <c r="G517" t="s">
        <v>8</v>
      </c>
      <c r="H517">
        <v>38429</v>
      </c>
      <c r="I517">
        <f>IF(Table3_1810[[#This Row],[Status]]="Hired",1,0)</f>
        <v>0</v>
      </c>
    </row>
    <row r="518" spans="1:9" x14ac:dyDescent="0.3">
      <c r="A518">
        <v>293063</v>
      </c>
      <c r="B518" s="2">
        <v>41820</v>
      </c>
      <c r="C518" s="3">
        <v>0.61152777777777778</v>
      </c>
      <c r="D518" t="s">
        <v>30</v>
      </c>
      <c r="E518" t="s">
        <v>29</v>
      </c>
      <c r="F518" t="s">
        <v>12</v>
      </c>
      <c r="G518" t="s">
        <v>6</v>
      </c>
      <c r="H518">
        <v>72632</v>
      </c>
      <c r="I518">
        <f>IF(Table3_1810[[#This Row],[Status]]="Hired",1,0)</f>
        <v>0</v>
      </c>
    </row>
    <row r="519" spans="1:9" x14ac:dyDescent="0.3">
      <c r="A519">
        <v>113826</v>
      </c>
      <c r="B519" s="2">
        <v>41820</v>
      </c>
      <c r="C519" s="3">
        <v>0.61546296296296299</v>
      </c>
      <c r="D519" t="s">
        <v>31</v>
      </c>
      <c r="E519" t="s">
        <v>27</v>
      </c>
      <c r="F519" t="s">
        <v>12</v>
      </c>
      <c r="G519" t="s">
        <v>6</v>
      </c>
      <c r="H519">
        <v>53852</v>
      </c>
      <c r="I519">
        <f>IF(Table3_1810[[#This Row],[Status]]="Hired",1,0)</f>
        <v>1</v>
      </c>
    </row>
    <row r="520" spans="1:9" x14ac:dyDescent="0.3">
      <c r="A520">
        <v>196727</v>
      </c>
      <c r="B520" s="2">
        <v>41820</v>
      </c>
      <c r="C520" s="3">
        <v>0.30171296296296296</v>
      </c>
      <c r="D520" t="s">
        <v>31</v>
      </c>
      <c r="E520" t="s">
        <v>29</v>
      </c>
      <c r="F520" t="s">
        <v>18</v>
      </c>
      <c r="G520" t="s">
        <v>8</v>
      </c>
      <c r="H520">
        <v>70369</v>
      </c>
      <c r="I520">
        <f>IF(Table3_1810[[#This Row],[Status]]="Hired",1,0)</f>
        <v>1</v>
      </c>
    </row>
    <row r="521" spans="1:9" x14ac:dyDescent="0.3">
      <c r="A521">
        <v>818735</v>
      </c>
      <c r="B521" s="2">
        <v>41820</v>
      </c>
      <c r="C521" s="3">
        <v>0.30342592592592593</v>
      </c>
      <c r="D521" t="s">
        <v>30</v>
      </c>
      <c r="E521" t="s">
        <v>27</v>
      </c>
      <c r="F521" t="s">
        <v>18</v>
      </c>
      <c r="G521" t="s">
        <v>8</v>
      </c>
      <c r="H521">
        <v>74961</v>
      </c>
      <c r="I521">
        <f>IF(Table3_1810[[#This Row],[Status]]="Hired",1,0)</f>
        <v>0</v>
      </c>
    </row>
    <row r="522" spans="1:9" x14ac:dyDescent="0.3">
      <c r="A522">
        <v>612260</v>
      </c>
      <c r="B522" s="2">
        <v>41821</v>
      </c>
      <c r="C522" s="3">
        <v>0.60450231481481487</v>
      </c>
      <c r="D522" t="s">
        <v>30</v>
      </c>
      <c r="E522" t="s">
        <v>29</v>
      </c>
      <c r="F522" t="s">
        <v>14</v>
      </c>
      <c r="G522" t="s">
        <v>2</v>
      </c>
      <c r="H522">
        <v>33821</v>
      </c>
      <c r="I522">
        <f>IF(Table3_1810[[#This Row],[Status]]="Hired",1,0)</f>
        <v>0</v>
      </c>
    </row>
    <row r="523" spans="1:9" x14ac:dyDescent="0.3">
      <c r="A523">
        <v>330494</v>
      </c>
      <c r="B523" s="2">
        <v>41821</v>
      </c>
      <c r="C523" s="3">
        <v>0.5324768518518519</v>
      </c>
      <c r="D523" t="s">
        <v>30</v>
      </c>
      <c r="E523" t="s">
        <v>27</v>
      </c>
      <c r="F523" t="s">
        <v>17</v>
      </c>
      <c r="G523" t="s">
        <v>2</v>
      </c>
      <c r="H523">
        <v>52362</v>
      </c>
      <c r="I523">
        <f>IF(Table3_1810[[#This Row],[Status]]="Hired",1,0)</f>
        <v>0</v>
      </c>
    </row>
    <row r="524" spans="1:9" x14ac:dyDescent="0.3">
      <c r="A524">
        <v>126343</v>
      </c>
      <c r="B524" s="2">
        <v>41821</v>
      </c>
      <c r="C524" s="3">
        <v>0.63140046296296293</v>
      </c>
      <c r="D524" t="s">
        <v>30</v>
      </c>
      <c r="E524" t="s">
        <v>27</v>
      </c>
      <c r="F524" t="s">
        <v>20</v>
      </c>
      <c r="G524" t="s">
        <v>9</v>
      </c>
      <c r="H524">
        <v>47976</v>
      </c>
      <c r="I524">
        <f>IF(Table3_1810[[#This Row],[Status]]="Hired",1,0)</f>
        <v>0</v>
      </c>
    </row>
    <row r="525" spans="1:9" x14ac:dyDescent="0.3">
      <c r="A525">
        <v>23469</v>
      </c>
      <c r="B525" s="2">
        <v>41834</v>
      </c>
      <c r="C525" s="3">
        <v>0.77525462962962965</v>
      </c>
      <c r="D525" t="s">
        <v>30</v>
      </c>
      <c r="E525" t="s">
        <v>27</v>
      </c>
      <c r="F525" t="s">
        <v>12</v>
      </c>
      <c r="G525" t="s">
        <v>10</v>
      </c>
      <c r="H525">
        <v>31246</v>
      </c>
      <c r="I525">
        <f>IF(Table3_1810[[#This Row],[Status]]="Hired",1,0)</f>
        <v>0</v>
      </c>
    </row>
    <row r="526" spans="1:9" x14ac:dyDescent="0.3">
      <c r="A526">
        <v>497220</v>
      </c>
      <c r="B526" s="2">
        <v>41821</v>
      </c>
      <c r="C526" s="3">
        <v>0.7817708333333333</v>
      </c>
      <c r="D526" t="s">
        <v>31</v>
      </c>
      <c r="E526" t="s">
        <v>27</v>
      </c>
      <c r="F526" t="s">
        <v>17</v>
      </c>
      <c r="G526" t="s">
        <v>7</v>
      </c>
      <c r="H526">
        <v>53229</v>
      </c>
      <c r="I526">
        <f>IF(Table3_1810[[#This Row],[Status]]="Hired",1,0)</f>
        <v>1</v>
      </c>
    </row>
    <row r="527" spans="1:9" x14ac:dyDescent="0.3">
      <c r="A527">
        <v>138200</v>
      </c>
      <c r="B527" s="2">
        <v>41821</v>
      </c>
      <c r="C527" s="3">
        <v>0.68593749999999998</v>
      </c>
      <c r="D527" t="s">
        <v>30</v>
      </c>
      <c r="E527" t="s">
        <v>27</v>
      </c>
      <c r="F527" t="s">
        <v>12</v>
      </c>
      <c r="G527" t="s">
        <v>8</v>
      </c>
      <c r="H527">
        <v>59446</v>
      </c>
      <c r="I527">
        <f>IF(Table3_1810[[#This Row],[Status]]="Hired",1,0)</f>
        <v>0</v>
      </c>
    </row>
    <row r="528" spans="1:9" x14ac:dyDescent="0.3">
      <c r="A528">
        <v>489004</v>
      </c>
      <c r="B528" s="2">
        <v>41821</v>
      </c>
      <c r="C528" s="3">
        <v>0.68800925925925926</v>
      </c>
      <c r="D528" t="s">
        <v>31</v>
      </c>
      <c r="E528" t="s">
        <v>29</v>
      </c>
      <c r="F528" t="s">
        <v>12</v>
      </c>
      <c r="G528" t="s">
        <v>8</v>
      </c>
      <c r="H528">
        <v>40641</v>
      </c>
      <c r="I528">
        <f>IF(Table3_1810[[#This Row],[Status]]="Hired",1,0)</f>
        <v>1</v>
      </c>
    </row>
    <row r="529" spans="1:9" x14ac:dyDescent="0.3">
      <c r="A529">
        <v>949475</v>
      </c>
      <c r="B529" s="2">
        <v>41821</v>
      </c>
      <c r="C529" s="3">
        <v>0.68869212962962967</v>
      </c>
      <c r="D529" t="s">
        <v>31</v>
      </c>
      <c r="E529" t="s">
        <v>29</v>
      </c>
      <c r="F529" t="s">
        <v>12</v>
      </c>
      <c r="G529" t="s">
        <v>8</v>
      </c>
      <c r="H529">
        <v>17388</v>
      </c>
      <c r="I529">
        <f>IF(Table3_1810[[#This Row],[Status]]="Hired",1,0)</f>
        <v>1</v>
      </c>
    </row>
    <row r="530" spans="1:9" x14ac:dyDescent="0.3">
      <c r="A530">
        <v>474738</v>
      </c>
      <c r="B530" s="2">
        <v>41821</v>
      </c>
      <c r="C530" s="3">
        <v>0.68986111111111115</v>
      </c>
      <c r="D530" t="s">
        <v>31</v>
      </c>
      <c r="E530" t="s">
        <v>27</v>
      </c>
      <c r="F530" t="s">
        <v>12</v>
      </c>
      <c r="G530" t="s">
        <v>8</v>
      </c>
      <c r="H530">
        <v>59726</v>
      </c>
      <c r="I530">
        <f>IF(Table3_1810[[#This Row],[Status]]="Hired",1,0)</f>
        <v>1</v>
      </c>
    </row>
    <row r="531" spans="1:9" x14ac:dyDescent="0.3">
      <c r="A531">
        <v>767146</v>
      </c>
      <c r="B531" s="2">
        <v>41821</v>
      </c>
      <c r="C531" s="3">
        <v>6.8877314814814808E-2</v>
      </c>
      <c r="D531" t="s">
        <v>30</v>
      </c>
      <c r="E531" t="s">
        <v>29</v>
      </c>
      <c r="F531" t="s">
        <v>20</v>
      </c>
      <c r="G531" t="s">
        <v>7</v>
      </c>
      <c r="H531">
        <v>95355</v>
      </c>
      <c r="I531">
        <f>IF(Table3_1810[[#This Row],[Status]]="Hired",1,0)</f>
        <v>0</v>
      </c>
    </row>
    <row r="532" spans="1:9" x14ac:dyDescent="0.3">
      <c r="A532">
        <v>778898</v>
      </c>
      <c r="B532" s="2">
        <v>41821</v>
      </c>
      <c r="C532" s="3">
        <v>0.40761574074074075</v>
      </c>
      <c r="D532" t="s">
        <v>30</v>
      </c>
      <c r="E532" t="s">
        <v>27</v>
      </c>
      <c r="F532" t="s">
        <v>20</v>
      </c>
      <c r="G532" t="s">
        <v>10</v>
      </c>
      <c r="H532">
        <v>29566</v>
      </c>
      <c r="I532">
        <f>IF(Table3_1810[[#This Row],[Status]]="Hired",1,0)</f>
        <v>0</v>
      </c>
    </row>
    <row r="533" spans="1:9" x14ac:dyDescent="0.3">
      <c r="A533">
        <v>408232</v>
      </c>
      <c r="B533" s="2">
        <v>41821</v>
      </c>
      <c r="C533" s="3">
        <v>0.77148148148148143</v>
      </c>
      <c r="D533" t="s">
        <v>30</v>
      </c>
      <c r="E533" t="s">
        <v>27</v>
      </c>
      <c r="F533" t="s">
        <v>20</v>
      </c>
      <c r="G533" t="s">
        <v>6</v>
      </c>
      <c r="H533">
        <v>21305</v>
      </c>
      <c r="I533">
        <f>IF(Table3_1810[[#This Row],[Status]]="Hired",1,0)</f>
        <v>0</v>
      </c>
    </row>
    <row r="534" spans="1:9" x14ac:dyDescent="0.3">
      <c r="A534">
        <v>820647</v>
      </c>
      <c r="B534" s="2">
        <v>41824</v>
      </c>
      <c r="C534" s="3">
        <v>0.65256944444444442</v>
      </c>
      <c r="D534" t="s">
        <v>31</v>
      </c>
      <c r="E534" t="s">
        <v>27</v>
      </c>
      <c r="F534" t="s">
        <v>20</v>
      </c>
      <c r="G534" t="s">
        <v>9</v>
      </c>
      <c r="H534">
        <v>91084</v>
      </c>
      <c r="I534">
        <f>IF(Table3_1810[[#This Row],[Status]]="Hired",1,0)</f>
        <v>1</v>
      </c>
    </row>
    <row r="535" spans="1:9" x14ac:dyDescent="0.3">
      <c r="A535">
        <v>940730</v>
      </c>
      <c r="B535" s="2">
        <v>41824</v>
      </c>
      <c r="C535" s="3">
        <v>0.65287037037037032</v>
      </c>
      <c r="D535" t="s">
        <v>30</v>
      </c>
      <c r="E535" t="s">
        <v>27</v>
      </c>
      <c r="F535" t="s">
        <v>20</v>
      </c>
      <c r="G535" t="s">
        <v>9</v>
      </c>
      <c r="H535">
        <v>93487</v>
      </c>
      <c r="I535">
        <f>IF(Table3_1810[[#This Row],[Status]]="Hired",1,0)</f>
        <v>0</v>
      </c>
    </row>
    <row r="536" spans="1:9" x14ac:dyDescent="0.3">
      <c r="A536">
        <v>661566</v>
      </c>
      <c r="B536" s="2">
        <v>41824</v>
      </c>
      <c r="C536" s="3">
        <v>0.65503472222222225</v>
      </c>
      <c r="D536" t="s">
        <v>31</v>
      </c>
      <c r="E536" t="s">
        <v>29</v>
      </c>
      <c r="F536" t="s">
        <v>20</v>
      </c>
      <c r="G536" t="s">
        <v>9</v>
      </c>
      <c r="H536">
        <v>40463</v>
      </c>
      <c r="I536">
        <f>IF(Table3_1810[[#This Row],[Status]]="Hired",1,0)</f>
        <v>1</v>
      </c>
    </row>
    <row r="537" spans="1:9" x14ac:dyDescent="0.3">
      <c r="A537">
        <v>777656</v>
      </c>
      <c r="B537" s="2">
        <v>41821</v>
      </c>
      <c r="C537" s="3">
        <v>0.61797453703703709</v>
      </c>
      <c r="D537" t="s">
        <v>30</v>
      </c>
      <c r="E537" t="s">
        <v>27</v>
      </c>
      <c r="F537" t="s">
        <v>17</v>
      </c>
      <c r="G537" t="s">
        <v>7</v>
      </c>
      <c r="H537">
        <v>90379</v>
      </c>
      <c r="I537">
        <f>IF(Table3_1810[[#This Row],[Status]]="Hired",1,0)</f>
        <v>0</v>
      </c>
    </row>
    <row r="538" spans="1:9" x14ac:dyDescent="0.3">
      <c r="A538">
        <v>639198</v>
      </c>
      <c r="B538" s="2">
        <v>41843</v>
      </c>
      <c r="C538" s="3">
        <v>0.66678240740740746</v>
      </c>
      <c r="D538" t="s">
        <v>31</v>
      </c>
      <c r="E538" t="s">
        <v>29</v>
      </c>
      <c r="F538" t="s">
        <v>17</v>
      </c>
      <c r="G538" t="s">
        <v>2</v>
      </c>
      <c r="H538">
        <v>97563</v>
      </c>
      <c r="I538">
        <f>IF(Table3_1810[[#This Row],[Status]]="Hired",1,0)</f>
        <v>1</v>
      </c>
    </row>
    <row r="539" spans="1:9" x14ac:dyDescent="0.3">
      <c r="A539">
        <v>891161</v>
      </c>
      <c r="B539" s="2">
        <v>41822</v>
      </c>
      <c r="C539" s="3">
        <v>0.95856481481481481</v>
      </c>
      <c r="D539" t="s">
        <v>31</v>
      </c>
      <c r="E539" t="s">
        <v>27</v>
      </c>
      <c r="F539" t="s">
        <v>17</v>
      </c>
      <c r="G539" t="s">
        <v>10</v>
      </c>
      <c r="H539">
        <v>94163</v>
      </c>
      <c r="I539">
        <f>IF(Table3_1810[[#This Row],[Status]]="Hired",1,0)</f>
        <v>1</v>
      </c>
    </row>
    <row r="540" spans="1:9" x14ac:dyDescent="0.3">
      <c r="A540">
        <v>67082</v>
      </c>
      <c r="B540" s="2">
        <v>41822</v>
      </c>
      <c r="C540" s="3">
        <v>0.50747685185185187</v>
      </c>
      <c r="D540" t="s">
        <v>30</v>
      </c>
      <c r="E540" t="s">
        <v>27</v>
      </c>
      <c r="F540" t="s">
        <v>17</v>
      </c>
      <c r="G540" t="s">
        <v>6</v>
      </c>
      <c r="H540">
        <v>18221</v>
      </c>
      <c r="I540">
        <f>IF(Table3_1810[[#This Row],[Status]]="Hired",1,0)</f>
        <v>0</v>
      </c>
    </row>
    <row r="541" spans="1:9" x14ac:dyDescent="0.3">
      <c r="A541">
        <v>401929</v>
      </c>
      <c r="B541" s="2">
        <v>41822</v>
      </c>
      <c r="C541" s="3">
        <v>0.45674768518518516</v>
      </c>
      <c r="D541" t="s">
        <v>31</v>
      </c>
      <c r="E541" t="s">
        <v>29</v>
      </c>
      <c r="F541" t="s">
        <v>17</v>
      </c>
      <c r="G541" t="s">
        <v>10</v>
      </c>
      <c r="H541">
        <v>57358</v>
      </c>
      <c r="I541">
        <f>IF(Table3_1810[[#This Row],[Status]]="Hired",1,0)</f>
        <v>1</v>
      </c>
    </row>
    <row r="542" spans="1:9" x14ac:dyDescent="0.3">
      <c r="A542">
        <v>518050</v>
      </c>
      <c r="B542" s="2">
        <v>41822</v>
      </c>
      <c r="C542" s="3">
        <v>9.0983796296296299E-2</v>
      </c>
      <c r="D542" t="s">
        <v>30</v>
      </c>
      <c r="E542" t="s">
        <v>27</v>
      </c>
      <c r="F542" t="s">
        <v>12</v>
      </c>
      <c r="G542" t="s">
        <v>2</v>
      </c>
      <c r="H542">
        <v>47754</v>
      </c>
      <c r="I542">
        <f>IF(Table3_1810[[#This Row],[Status]]="Hired",1,0)</f>
        <v>0</v>
      </c>
    </row>
    <row r="543" spans="1:9" x14ac:dyDescent="0.3">
      <c r="A543">
        <v>257932</v>
      </c>
      <c r="B543" s="2">
        <v>41822</v>
      </c>
      <c r="C543" s="3">
        <v>0.25883101851851853</v>
      </c>
      <c r="D543" t="s">
        <v>31</v>
      </c>
      <c r="E543" t="s">
        <v>29</v>
      </c>
      <c r="F543" t="s">
        <v>12</v>
      </c>
      <c r="G543" t="s">
        <v>5</v>
      </c>
      <c r="H543">
        <v>22978</v>
      </c>
      <c r="I543">
        <f>IF(Table3_1810[[#This Row],[Status]]="Hired",1,0)</f>
        <v>1</v>
      </c>
    </row>
    <row r="544" spans="1:9" x14ac:dyDescent="0.3">
      <c r="A544">
        <v>123836</v>
      </c>
      <c r="B544" s="2">
        <v>41822</v>
      </c>
      <c r="C544" s="3">
        <v>0.50372685185185184</v>
      </c>
      <c r="D544" t="s">
        <v>30</v>
      </c>
      <c r="E544" t="s">
        <v>29</v>
      </c>
      <c r="F544" t="s">
        <v>13</v>
      </c>
      <c r="G544" t="s">
        <v>2</v>
      </c>
      <c r="H544">
        <v>77828</v>
      </c>
      <c r="I544">
        <f>IF(Table3_1810[[#This Row],[Status]]="Hired",1,0)</f>
        <v>0</v>
      </c>
    </row>
    <row r="545" spans="1:9" x14ac:dyDescent="0.3">
      <c r="A545">
        <v>736754</v>
      </c>
      <c r="B545" s="2">
        <v>41823</v>
      </c>
      <c r="C545" s="3">
        <v>0.75074074074074071</v>
      </c>
      <c r="D545" t="s">
        <v>31</v>
      </c>
      <c r="E545" t="s">
        <v>27</v>
      </c>
      <c r="F545" t="s">
        <v>18</v>
      </c>
      <c r="G545" t="s">
        <v>4</v>
      </c>
      <c r="H545">
        <v>71443</v>
      </c>
      <c r="I545">
        <f>IF(Table3_1810[[#This Row],[Status]]="Hired",1,0)</f>
        <v>1</v>
      </c>
    </row>
    <row r="546" spans="1:9" x14ac:dyDescent="0.3">
      <c r="A546">
        <v>870269</v>
      </c>
      <c r="B546" s="2">
        <v>41823</v>
      </c>
      <c r="C546" s="3">
        <v>0.38348379629629631</v>
      </c>
      <c r="D546" t="s">
        <v>30</v>
      </c>
      <c r="E546" t="s">
        <v>27</v>
      </c>
      <c r="F546" t="s">
        <v>17</v>
      </c>
      <c r="G546" t="s">
        <v>6</v>
      </c>
      <c r="H546">
        <v>21542</v>
      </c>
      <c r="I546">
        <f>IF(Table3_1810[[#This Row],[Status]]="Hired",1,0)</f>
        <v>0</v>
      </c>
    </row>
    <row r="547" spans="1:9" x14ac:dyDescent="0.3">
      <c r="A547">
        <v>593675</v>
      </c>
      <c r="B547" s="2">
        <v>41823</v>
      </c>
      <c r="C547" s="3">
        <v>0.38381944444444444</v>
      </c>
      <c r="D547" t="s">
        <v>31</v>
      </c>
      <c r="E547" t="s">
        <v>27</v>
      </c>
      <c r="F547" t="s">
        <v>17</v>
      </c>
      <c r="G547" t="s">
        <v>6</v>
      </c>
      <c r="H547">
        <v>30565</v>
      </c>
      <c r="I547">
        <f>IF(Table3_1810[[#This Row],[Status]]="Hired",1,0)</f>
        <v>1</v>
      </c>
    </row>
    <row r="548" spans="1:9" x14ac:dyDescent="0.3">
      <c r="A548">
        <v>257346</v>
      </c>
      <c r="B548" s="2">
        <v>41823</v>
      </c>
      <c r="C548" s="3">
        <v>0.77824074074074079</v>
      </c>
      <c r="D548" t="s">
        <v>30</v>
      </c>
      <c r="E548" t="s">
        <v>27</v>
      </c>
      <c r="F548" t="s">
        <v>17</v>
      </c>
      <c r="G548" t="s">
        <v>10</v>
      </c>
      <c r="H548">
        <v>51074</v>
      </c>
      <c r="I548">
        <f>IF(Table3_1810[[#This Row],[Status]]="Hired",1,0)</f>
        <v>0</v>
      </c>
    </row>
    <row r="549" spans="1:9" x14ac:dyDescent="0.3">
      <c r="A549">
        <v>767725</v>
      </c>
      <c r="B549" s="2">
        <v>41823</v>
      </c>
      <c r="C549" s="3">
        <v>0.78005787037037033</v>
      </c>
      <c r="D549" t="s">
        <v>31</v>
      </c>
      <c r="E549" t="s">
        <v>29</v>
      </c>
      <c r="F549" t="s">
        <v>17</v>
      </c>
      <c r="G549" t="s">
        <v>10</v>
      </c>
      <c r="H549">
        <v>69889</v>
      </c>
      <c r="I549">
        <f>IF(Table3_1810[[#This Row],[Status]]="Hired",1,0)</f>
        <v>1</v>
      </c>
    </row>
    <row r="550" spans="1:9" x14ac:dyDescent="0.3">
      <c r="A550">
        <v>449755</v>
      </c>
      <c r="B550" s="2">
        <v>41836</v>
      </c>
      <c r="C550" s="3">
        <v>0.52023148148148146</v>
      </c>
      <c r="D550" t="s">
        <v>30</v>
      </c>
      <c r="E550" t="s">
        <v>29</v>
      </c>
      <c r="F550" t="s">
        <v>17</v>
      </c>
      <c r="G550" t="s">
        <v>10</v>
      </c>
      <c r="H550">
        <v>65247</v>
      </c>
      <c r="I550">
        <f>IF(Table3_1810[[#This Row],[Status]]="Hired",1,0)</f>
        <v>0</v>
      </c>
    </row>
    <row r="551" spans="1:9" x14ac:dyDescent="0.3">
      <c r="A551">
        <v>322174</v>
      </c>
      <c r="B551" s="2">
        <v>41836</v>
      </c>
      <c r="C551" s="3">
        <v>0.52043981481481483</v>
      </c>
      <c r="D551" t="s">
        <v>31</v>
      </c>
      <c r="E551" t="s">
        <v>27</v>
      </c>
      <c r="F551" t="s">
        <v>17</v>
      </c>
      <c r="G551" t="s">
        <v>10</v>
      </c>
      <c r="H551">
        <v>67722</v>
      </c>
      <c r="I551">
        <f>IF(Table3_1810[[#This Row],[Status]]="Hired",1,0)</f>
        <v>1</v>
      </c>
    </row>
    <row r="552" spans="1:9" x14ac:dyDescent="0.3">
      <c r="A552">
        <v>622008</v>
      </c>
      <c r="B552" s="2">
        <v>41830</v>
      </c>
      <c r="C552" s="3">
        <v>0.33582175925925928</v>
      </c>
      <c r="D552" t="s">
        <v>30</v>
      </c>
      <c r="E552" t="s">
        <v>27</v>
      </c>
      <c r="F552" t="s">
        <v>17</v>
      </c>
      <c r="G552" t="s">
        <v>10</v>
      </c>
      <c r="H552">
        <v>68417</v>
      </c>
      <c r="I552">
        <f>IF(Table3_1810[[#This Row],[Status]]="Hired",1,0)</f>
        <v>0</v>
      </c>
    </row>
    <row r="553" spans="1:9" x14ac:dyDescent="0.3">
      <c r="A553">
        <v>644076</v>
      </c>
      <c r="B553" s="2">
        <v>41830</v>
      </c>
      <c r="C553" s="3">
        <v>0.33832175925925928</v>
      </c>
      <c r="D553" t="s">
        <v>31</v>
      </c>
      <c r="E553" t="s">
        <v>27</v>
      </c>
      <c r="F553" t="s">
        <v>17</v>
      </c>
      <c r="G553" t="s">
        <v>10</v>
      </c>
      <c r="H553">
        <v>41975</v>
      </c>
      <c r="I553">
        <f>IF(Table3_1810[[#This Row],[Status]]="Hired",1,0)</f>
        <v>1</v>
      </c>
    </row>
    <row r="554" spans="1:9" x14ac:dyDescent="0.3">
      <c r="A554">
        <v>612651</v>
      </c>
      <c r="B554" s="2">
        <v>41823</v>
      </c>
      <c r="C554" s="3">
        <v>0.30773148148148149</v>
      </c>
      <c r="D554" t="s">
        <v>30</v>
      </c>
      <c r="E554" t="s">
        <v>27</v>
      </c>
      <c r="F554" t="s">
        <v>20</v>
      </c>
      <c r="G554" t="s">
        <v>1</v>
      </c>
      <c r="H554">
        <v>42315</v>
      </c>
      <c r="I554">
        <f>IF(Table3_1810[[#This Row],[Status]]="Hired",1,0)</f>
        <v>0</v>
      </c>
    </row>
    <row r="555" spans="1:9" x14ac:dyDescent="0.3">
      <c r="A555">
        <v>816780</v>
      </c>
      <c r="B555" s="2">
        <v>41823</v>
      </c>
      <c r="C555" s="3">
        <v>0.30894675925925924</v>
      </c>
      <c r="D555" t="s">
        <v>30</v>
      </c>
      <c r="E555" t="s">
        <v>29</v>
      </c>
      <c r="F555" t="s">
        <v>20</v>
      </c>
      <c r="G555" t="s">
        <v>1</v>
      </c>
      <c r="H555">
        <v>15247</v>
      </c>
      <c r="I555">
        <f>IF(Table3_1810[[#This Row],[Status]]="Hired",1,0)</f>
        <v>0</v>
      </c>
    </row>
    <row r="556" spans="1:9" x14ac:dyDescent="0.3">
      <c r="A556">
        <v>801096</v>
      </c>
      <c r="B556" s="2">
        <v>41823</v>
      </c>
      <c r="C556" s="3">
        <v>0.66644675925925922</v>
      </c>
      <c r="D556" t="s">
        <v>31</v>
      </c>
      <c r="E556" t="s">
        <v>29</v>
      </c>
      <c r="F556" t="s">
        <v>13</v>
      </c>
      <c r="G556" t="s">
        <v>6</v>
      </c>
      <c r="H556">
        <v>95379</v>
      </c>
      <c r="I556">
        <f>IF(Table3_1810[[#This Row],[Status]]="Hired",1,0)</f>
        <v>1</v>
      </c>
    </row>
    <row r="557" spans="1:9" x14ac:dyDescent="0.3">
      <c r="A557">
        <v>46893</v>
      </c>
      <c r="B557" s="2">
        <v>41824</v>
      </c>
      <c r="C557" s="3">
        <v>0.38724537037037038</v>
      </c>
      <c r="D557" t="s">
        <v>30</v>
      </c>
      <c r="E557" t="s">
        <v>27</v>
      </c>
      <c r="F557" t="s">
        <v>12</v>
      </c>
      <c r="G557" t="s">
        <v>4</v>
      </c>
      <c r="H557">
        <v>92525</v>
      </c>
      <c r="I557">
        <f>IF(Table3_1810[[#This Row],[Status]]="Hired",1,0)</f>
        <v>0</v>
      </c>
    </row>
    <row r="558" spans="1:9" x14ac:dyDescent="0.3">
      <c r="A558">
        <v>537285</v>
      </c>
      <c r="B558" s="2">
        <v>41824</v>
      </c>
      <c r="C558" s="3">
        <v>0.38810185185185186</v>
      </c>
      <c r="D558" t="s">
        <v>30</v>
      </c>
      <c r="E558" t="s">
        <v>27</v>
      </c>
      <c r="F558" t="s">
        <v>12</v>
      </c>
      <c r="G558" t="s">
        <v>4</v>
      </c>
      <c r="H558">
        <v>19689</v>
      </c>
      <c r="I558">
        <f>IF(Table3_1810[[#This Row],[Status]]="Hired",1,0)</f>
        <v>0</v>
      </c>
    </row>
    <row r="559" spans="1:9" x14ac:dyDescent="0.3">
      <c r="A559">
        <v>779410</v>
      </c>
      <c r="B559" s="2">
        <v>41824</v>
      </c>
      <c r="C559" s="3">
        <v>0.16490740740740742</v>
      </c>
      <c r="D559" t="s">
        <v>30</v>
      </c>
      <c r="E559" t="s">
        <v>27</v>
      </c>
      <c r="F559" t="s">
        <v>12</v>
      </c>
      <c r="G559" t="s">
        <v>2</v>
      </c>
      <c r="H559">
        <v>94544</v>
      </c>
      <c r="I559">
        <f>IF(Table3_1810[[#This Row],[Status]]="Hired",1,0)</f>
        <v>0</v>
      </c>
    </row>
    <row r="560" spans="1:9" x14ac:dyDescent="0.3">
      <c r="A560">
        <v>754754</v>
      </c>
      <c r="B560" s="2">
        <v>41824</v>
      </c>
      <c r="C560" s="3">
        <v>0.16681712962962963</v>
      </c>
      <c r="D560" t="s">
        <v>31</v>
      </c>
      <c r="E560" t="s">
        <v>27</v>
      </c>
      <c r="F560" t="s">
        <v>12</v>
      </c>
      <c r="G560" t="s">
        <v>2</v>
      </c>
      <c r="H560">
        <v>48838</v>
      </c>
      <c r="I560">
        <f>IF(Table3_1810[[#This Row],[Status]]="Hired",1,0)</f>
        <v>1</v>
      </c>
    </row>
    <row r="561" spans="1:9" x14ac:dyDescent="0.3">
      <c r="A561">
        <v>251737</v>
      </c>
      <c r="B561" s="2">
        <v>41824</v>
      </c>
      <c r="C561" s="3">
        <v>0.76248842592592592</v>
      </c>
      <c r="D561" t="s">
        <v>30</v>
      </c>
      <c r="E561" t="s">
        <v>27</v>
      </c>
      <c r="F561" t="s">
        <v>17</v>
      </c>
      <c r="G561" t="s">
        <v>2</v>
      </c>
      <c r="H561">
        <v>94390</v>
      </c>
      <c r="I561">
        <f>IF(Table3_1810[[#This Row],[Status]]="Hired",1,0)</f>
        <v>0</v>
      </c>
    </row>
    <row r="562" spans="1:9" x14ac:dyDescent="0.3">
      <c r="A562">
        <v>413637</v>
      </c>
      <c r="B562" s="2">
        <v>41824</v>
      </c>
      <c r="C562" s="3">
        <v>0.76282407407407404</v>
      </c>
      <c r="D562" t="s">
        <v>30</v>
      </c>
      <c r="E562" t="s">
        <v>27</v>
      </c>
      <c r="F562" t="s">
        <v>17</v>
      </c>
      <c r="G562" t="s">
        <v>2</v>
      </c>
      <c r="H562">
        <v>36198</v>
      </c>
      <c r="I562">
        <f>IF(Table3_1810[[#This Row],[Status]]="Hired",1,0)</f>
        <v>0</v>
      </c>
    </row>
    <row r="563" spans="1:9" x14ac:dyDescent="0.3">
      <c r="A563">
        <v>642052</v>
      </c>
      <c r="B563" s="2">
        <v>41824</v>
      </c>
      <c r="C563" s="3">
        <v>0.76744212962962965</v>
      </c>
      <c r="D563" t="s">
        <v>31</v>
      </c>
      <c r="E563" t="s">
        <v>29</v>
      </c>
      <c r="F563" t="s">
        <v>17</v>
      </c>
      <c r="G563" t="s">
        <v>2</v>
      </c>
      <c r="H563">
        <v>84258</v>
      </c>
      <c r="I563">
        <f>IF(Table3_1810[[#This Row],[Status]]="Hired",1,0)</f>
        <v>1</v>
      </c>
    </row>
    <row r="564" spans="1:9" x14ac:dyDescent="0.3">
      <c r="A564">
        <v>48899</v>
      </c>
      <c r="B564" s="2">
        <v>41824</v>
      </c>
      <c r="C564" s="3">
        <v>0.76880787037037035</v>
      </c>
      <c r="D564" t="s">
        <v>30</v>
      </c>
      <c r="E564" t="s">
        <v>27</v>
      </c>
      <c r="F564" t="s">
        <v>17</v>
      </c>
      <c r="G564" t="s">
        <v>2</v>
      </c>
      <c r="H564">
        <v>80594</v>
      </c>
      <c r="I564">
        <f>IF(Table3_1810[[#This Row],[Status]]="Hired",1,0)</f>
        <v>0</v>
      </c>
    </row>
    <row r="565" spans="1:9" x14ac:dyDescent="0.3">
      <c r="A565">
        <v>943501</v>
      </c>
      <c r="B565" s="2">
        <v>41824</v>
      </c>
      <c r="C565" s="3">
        <v>0.69196759259259255</v>
      </c>
      <c r="D565" t="s">
        <v>30</v>
      </c>
      <c r="E565" t="s">
        <v>27</v>
      </c>
      <c r="F565" t="s">
        <v>14</v>
      </c>
      <c r="G565" t="s">
        <v>10</v>
      </c>
      <c r="H565">
        <v>88876</v>
      </c>
      <c r="I565">
        <f>IF(Table3_1810[[#This Row],[Status]]="Hired",1,0)</f>
        <v>0</v>
      </c>
    </row>
    <row r="566" spans="1:9" x14ac:dyDescent="0.3">
      <c r="A566">
        <v>983194</v>
      </c>
      <c r="B566" s="2">
        <v>41824</v>
      </c>
      <c r="C566" s="3">
        <v>0.69285879629629632</v>
      </c>
      <c r="D566" t="s">
        <v>31</v>
      </c>
      <c r="E566" t="s">
        <v>27</v>
      </c>
      <c r="F566" t="s">
        <v>14</v>
      </c>
      <c r="G566" t="s">
        <v>10</v>
      </c>
      <c r="H566">
        <v>37268</v>
      </c>
      <c r="I566">
        <f>IF(Table3_1810[[#This Row],[Status]]="Hired",1,0)</f>
        <v>1</v>
      </c>
    </row>
    <row r="567" spans="1:9" x14ac:dyDescent="0.3">
      <c r="A567">
        <v>515701</v>
      </c>
      <c r="B567" s="2">
        <v>41824</v>
      </c>
      <c r="C567" s="3">
        <v>0.69313657407407403</v>
      </c>
      <c r="D567" t="s">
        <v>30</v>
      </c>
      <c r="E567" t="s">
        <v>27</v>
      </c>
      <c r="F567" t="s">
        <v>14</v>
      </c>
      <c r="G567" t="s">
        <v>10</v>
      </c>
      <c r="H567">
        <v>31190</v>
      </c>
      <c r="I567">
        <f>IF(Table3_1810[[#This Row],[Status]]="Hired",1,0)</f>
        <v>0</v>
      </c>
    </row>
    <row r="568" spans="1:9" x14ac:dyDescent="0.3">
      <c r="A568">
        <v>530199</v>
      </c>
      <c r="B568" s="2">
        <v>41824</v>
      </c>
      <c r="C568" s="3">
        <v>0.39597222222222223</v>
      </c>
      <c r="D568" t="s">
        <v>30</v>
      </c>
      <c r="E568" t="s">
        <v>29</v>
      </c>
      <c r="F568" t="s">
        <v>13</v>
      </c>
      <c r="G568" t="s">
        <v>5</v>
      </c>
      <c r="H568">
        <v>17383</v>
      </c>
      <c r="I568">
        <f>IF(Table3_1810[[#This Row],[Status]]="Hired",1,0)</f>
        <v>0</v>
      </c>
    </row>
    <row r="569" spans="1:9" x14ac:dyDescent="0.3">
      <c r="A569">
        <v>903278</v>
      </c>
      <c r="B569" s="2">
        <v>41824</v>
      </c>
      <c r="C569" s="3">
        <v>0.36653935185185182</v>
      </c>
      <c r="D569" t="s">
        <v>30</v>
      </c>
      <c r="E569" t="s">
        <v>29</v>
      </c>
      <c r="F569" t="s">
        <v>20</v>
      </c>
      <c r="G569" t="s">
        <v>6</v>
      </c>
      <c r="H569">
        <v>77813</v>
      </c>
      <c r="I569">
        <f>IF(Table3_1810[[#This Row],[Status]]="Hired",1,0)</f>
        <v>0</v>
      </c>
    </row>
    <row r="570" spans="1:9" x14ac:dyDescent="0.3">
      <c r="A570">
        <v>333940</v>
      </c>
      <c r="B570" s="2">
        <v>41824</v>
      </c>
      <c r="C570" s="3">
        <v>0.36664351851851851</v>
      </c>
      <c r="D570" t="s">
        <v>31</v>
      </c>
      <c r="E570" t="s">
        <v>28</v>
      </c>
      <c r="F570" t="s">
        <v>20</v>
      </c>
      <c r="G570" t="s">
        <v>6</v>
      </c>
      <c r="H570">
        <v>83932</v>
      </c>
      <c r="I570">
        <f>IF(Table3_1810[[#This Row],[Status]]="Hired",1,0)</f>
        <v>1</v>
      </c>
    </row>
    <row r="571" spans="1:9" x14ac:dyDescent="0.3">
      <c r="A571">
        <v>417031</v>
      </c>
      <c r="B571" s="2">
        <v>41824</v>
      </c>
      <c r="C571" s="3">
        <v>0.75260416666666663</v>
      </c>
      <c r="D571" t="s">
        <v>30</v>
      </c>
      <c r="E571" t="s">
        <v>29</v>
      </c>
      <c r="F571" t="s">
        <v>20</v>
      </c>
      <c r="G571" t="s">
        <v>8</v>
      </c>
      <c r="H571">
        <v>34639</v>
      </c>
      <c r="I571">
        <f>IF(Table3_1810[[#This Row],[Status]]="Hired",1,0)</f>
        <v>0</v>
      </c>
    </row>
    <row r="572" spans="1:9" x14ac:dyDescent="0.3">
      <c r="A572">
        <v>93833</v>
      </c>
      <c r="B572" s="2">
        <v>41824</v>
      </c>
      <c r="C572" s="3">
        <v>0.75346064814814817</v>
      </c>
      <c r="D572" t="s">
        <v>31</v>
      </c>
      <c r="E572" t="s">
        <v>28</v>
      </c>
      <c r="F572" t="s">
        <v>20</v>
      </c>
      <c r="G572" t="s">
        <v>8</v>
      </c>
      <c r="H572">
        <v>40933</v>
      </c>
      <c r="I572">
        <f>IF(Table3_1810[[#This Row],[Status]]="Hired",1,0)</f>
        <v>1</v>
      </c>
    </row>
    <row r="573" spans="1:9" x14ac:dyDescent="0.3">
      <c r="A573">
        <v>676366</v>
      </c>
      <c r="B573" s="2">
        <v>41825</v>
      </c>
      <c r="C573" s="3">
        <v>0.36224537037037036</v>
      </c>
      <c r="D573" t="s">
        <v>30</v>
      </c>
      <c r="E573" t="s">
        <v>27</v>
      </c>
      <c r="F573" t="s">
        <v>17</v>
      </c>
      <c r="G573" t="s">
        <v>6</v>
      </c>
      <c r="H573">
        <v>21508</v>
      </c>
      <c r="I573">
        <f>IF(Table3_1810[[#This Row],[Status]]="Hired",1,0)</f>
        <v>0</v>
      </c>
    </row>
    <row r="574" spans="1:9" x14ac:dyDescent="0.3">
      <c r="A574">
        <v>433088</v>
      </c>
      <c r="B574" s="2">
        <v>41825</v>
      </c>
      <c r="C574" s="3">
        <v>0.36459490740740741</v>
      </c>
      <c r="D574" t="s">
        <v>31</v>
      </c>
      <c r="E574" t="s">
        <v>27</v>
      </c>
      <c r="F574" t="s">
        <v>17</v>
      </c>
      <c r="G574" t="s">
        <v>6</v>
      </c>
      <c r="H574">
        <v>67181</v>
      </c>
      <c r="I574">
        <f>IF(Table3_1810[[#This Row],[Status]]="Hired",1,0)</f>
        <v>1</v>
      </c>
    </row>
    <row r="575" spans="1:9" x14ac:dyDescent="0.3">
      <c r="A575">
        <v>440851</v>
      </c>
      <c r="B575" s="2">
        <v>41826</v>
      </c>
      <c r="C575" s="3">
        <v>0.23292824074074073</v>
      </c>
      <c r="D575" t="s">
        <v>30</v>
      </c>
      <c r="E575" t="s">
        <v>27</v>
      </c>
      <c r="F575" t="s">
        <v>17</v>
      </c>
      <c r="G575" t="s">
        <v>4</v>
      </c>
      <c r="H575">
        <v>48518</v>
      </c>
      <c r="I575">
        <f>IF(Table3_1810[[#This Row],[Status]]="Hired",1,0)</f>
        <v>0</v>
      </c>
    </row>
    <row r="576" spans="1:9" x14ac:dyDescent="0.3">
      <c r="A576">
        <v>351047</v>
      </c>
      <c r="B576" s="2">
        <v>41863</v>
      </c>
      <c r="C576" s="3">
        <v>0.9400694444444444</v>
      </c>
      <c r="D576" t="s">
        <v>30</v>
      </c>
      <c r="E576" t="s">
        <v>27</v>
      </c>
      <c r="F576" t="s">
        <v>17</v>
      </c>
      <c r="G576" t="s">
        <v>1</v>
      </c>
      <c r="H576">
        <v>80717</v>
      </c>
      <c r="I576">
        <f>IF(Table3_1810[[#This Row],[Status]]="Hired",1,0)</f>
        <v>0</v>
      </c>
    </row>
    <row r="577" spans="1:9" x14ac:dyDescent="0.3">
      <c r="A577">
        <v>605824</v>
      </c>
      <c r="B577" s="2">
        <v>41826</v>
      </c>
      <c r="C577" s="3">
        <v>0.78515046296296298</v>
      </c>
      <c r="D577" t="s">
        <v>30</v>
      </c>
      <c r="E577" t="s">
        <v>27</v>
      </c>
      <c r="F577" t="s">
        <v>20</v>
      </c>
      <c r="G577" t="s">
        <v>5</v>
      </c>
      <c r="H577">
        <v>64125</v>
      </c>
      <c r="I577">
        <f>IF(Table3_1810[[#This Row],[Status]]="Hired",1,0)</f>
        <v>0</v>
      </c>
    </row>
    <row r="578" spans="1:9" x14ac:dyDescent="0.3">
      <c r="A578">
        <v>556389</v>
      </c>
      <c r="B578" s="2">
        <v>41827</v>
      </c>
      <c r="C578" s="3">
        <v>0.95350694444444439</v>
      </c>
      <c r="D578" t="s">
        <v>30</v>
      </c>
      <c r="E578" t="s">
        <v>27</v>
      </c>
      <c r="F578" t="s">
        <v>17</v>
      </c>
      <c r="G578" t="s">
        <v>8</v>
      </c>
      <c r="H578">
        <v>26122</v>
      </c>
      <c r="I578">
        <f>IF(Table3_1810[[#This Row],[Status]]="Hired",1,0)</f>
        <v>0</v>
      </c>
    </row>
    <row r="579" spans="1:9" x14ac:dyDescent="0.3">
      <c r="A579">
        <v>991784</v>
      </c>
      <c r="B579" s="2">
        <v>41827</v>
      </c>
      <c r="C579" s="3">
        <v>0.59592592592592597</v>
      </c>
      <c r="D579" t="s">
        <v>30</v>
      </c>
      <c r="E579" t="s">
        <v>27</v>
      </c>
      <c r="F579" t="s">
        <v>17</v>
      </c>
      <c r="G579" t="s">
        <v>6</v>
      </c>
      <c r="H579">
        <v>48322</v>
      </c>
      <c r="I579">
        <f>IF(Table3_1810[[#This Row],[Status]]="Hired",1,0)</f>
        <v>0</v>
      </c>
    </row>
    <row r="580" spans="1:9" x14ac:dyDescent="0.3">
      <c r="A580">
        <v>715088</v>
      </c>
      <c r="B580" s="2">
        <v>41827</v>
      </c>
      <c r="C580" s="3">
        <v>8.4328703703703697E-2</v>
      </c>
      <c r="D580" t="s">
        <v>31</v>
      </c>
      <c r="E580" t="s">
        <v>29</v>
      </c>
      <c r="F580" t="s">
        <v>13</v>
      </c>
      <c r="G580" t="s">
        <v>5</v>
      </c>
      <c r="H580">
        <v>38478</v>
      </c>
      <c r="I580">
        <f>IF(Table3_1810[[#This Row],[Status]]="Hired",1,0)</f>
        <v>1</v>
      </c>
    </row>
    <row r="581" spans="1:9" x14ac:dyDescent="0.3">
      <c r="A581">
        <v>342655</v>
      </c>
      <c r="B581" s="2">
        <v>41827</v>
      </c>
      <c r="C581" s="3">
        <v>8.4652777777777771E-2</v>
      </c>
      <c r="D581" t="s">
        <v>31</v>
      </c>
      <c r="E581" t="s">
        <v>29</v>
      </c>
      <c r="F581" t="s">
        <v>13</v>
      </c>
      <c r="G581" t="s">
        <v>5</v>
      </c>
      <c r="H581">
        <v>63538</v>
      </c>
      <c r="I581">
        <f>IF(Table3_1810[[#This Row],[Status]]="Hired",1,0)</f>
        <v>1</v>
      </c>
    </row>
    <row r="582" spans="1:9" x14ac:dyDescent="0.3">
      <c r="A582">
        <v>138814</v>
      </c>
      <c r="B582" s="2">
        <v>41827</v>
      </c>
      <c r="C582" s="3">
        <v>0.31317129629629631</v>
      </c>
      <c r="D582" t="s">
        <v>31</v>
      </c>
      <c r="E582" t="s">
        <v>27</v>
      </c>
      <c r="F582" t="s">
        <v>17</v>
      </c>
      <c r="G582" t="s">
        <v>10</v>
      </c>
      <c r="H582">
        <v>89383</v>
      </c>
      <c r="I582">
        <f>IF(Table3_1810[[#This Row],[Status]]="Hired",1,0)</f>
        <v>1</v>
      </c>
    </row>
    <row r="583" spans="1:9" x14ac:dyDescent="0.3">
      <c r="A583">
        <v>529405</v>
      </c>
      <c r="B583" s="2">
        <v>41827</v>
      </c>
      <c r="C583" s="3">
        <v>0.57190972222222225</v>
      </c>
      <c r="D583" t="s">
        <v>30</v>
      </c>
      <c r="E583" t="s">
        <v>27</v>
      </c>
      <c r="F583" t="s">
        <v>12</v>
      </c>
      <c r="G583" t="s">
        <v>10</v>
      </c>
      <c r="H583">
        <v>39401</v>
      </c>
      <c r="I583">
        <f>IF(Table3_1810[[#This Row],[Status]]="Hired",1,0)</f>
        <v>0</v>
      </c>
    </row>
    <row r="584" spans="1:9" x14ac:dyDescent="0.3">
      <c r="A584">
        <v>648961</v>
      </c>
      <c r="B584" s="2">
        <v>41827</v>
      </c>
      <c r="C584" s="3">
        <v>0.63604166666666662</v>
      </c>
      <c r="D584" t="s">
        <v>30</v>
      </c>
      <c r="E584" t="s">
        <v>27</v>
      </c>
      <c r="F584" t="s">
        <v>17</v>
      </c>
      <c r="G584" t="s">
        <v>9</v>
      </c>
      <c r="H584">
        <v>44749</v>
      </c>
      <c r="I584">
        <f>IF(Table3_1810[[#This Row],[Status]]="Hired",1,0)</f>
        <v>0</v>
      </c>
    </row>
    <row r="585" spans="1:9" x14ac:dyDescent="0.3">
      <c r="A585">
        <v>134062</v>
      </c>
      <c r="B585" s="2">
        <v>41827</v>
      </c>
      <c r="C585" s="3">
        <v>0.6386574074074074</v>
      </c>
      <c r="D585" t="s">
        <v>30</v>
      </c>
      <c r="E585" t="s">
        <v>29</v>
      </c>
      <c r="F585" t="s">
        <v>17</v>
      </c>
      <c r="G585" t="s">
        <v>9</v>
      </c>
      <c r="H585">
        <v>85011</v>
      </c>
      <c r="I585">
        <f>IF(Table3_1810[[#This Row],[Status]]="Hired",1,0)</f>
        <v>0</v>
      </c>
    </row>
    <row r="586" spans="1:9" x14ac:dyDescent="0.3">
      <c r="A586">
        <v>262036</v>
      </c>
      <c r="B586" s="2">
        <v>41827</v>
      </c>
      <c r="C586" s="3">
        <v>0.6393981481481481</v>
      </c>
      <c r="D586" t="s">
        <v>30</v>
      </c>
      <c r="E586" t="s">
        <v>29</v>
      </c>
      <c r="F586" t="s">
        <v>17</v>
      </c>
      <c r="G586" t="s">
        <v>9</v>
      </c>
      <c r="H586">
        <v>26029</v>
      </c>
      <c r="I586">
        <f>IF(Table3_1810[[#This Row],[Status]]="Hired",1,0)</f>
        <v>0</v>
      </c>
    </row>
    <row r="587" spans="1:9" x14ac:dyDescent="0.3">
      <c r="A587">
        <v>609084</v>
      </c>
      <c r="B587" s="2">
        <v>41828</v>
      </c>
      <c r="C587" s="3">
        <v>0.37681712962962965</v>
      </c>
      <c r="D587" t="s">
        <v>30</v>
      </c>
      <c r="E587" t="s">
        <v>27</v>
      </c>
      <c r="F587" t="s">
        <v>17</v>
      </c>
      <c r="G587" t="s">
        <v>10</v>
      </c>
      <c r="H587">
        <v>74420</v>
      </c>
      <c r="I587">
        <f>IF(Table3_1810[[#This Row],[Status]]="Hired",1,0)</f>
        <v>0</v>
      </c>
    </row>
    <row r="588" spans="1:9" x14ac:dyDescent="0.3">
      <c r="A588">
        <v>130175</v>
      </c>
      <c r="B588" s="2">
        <v>41828</v>
      </c>
      <c r="C588" s="3">
        <v>0.5942708333333333</v>
      </c>
      <c r="D588" t="s">
        <v>30</v>
      </c>
      <c r="E588" t="s">
        <v>27</v>
      </c>
      <c r="F588" t="s">
        <v>12</v>
      </c>
      <c r="G588" t="s">
        <v>2</v>
      </c>
      <c r="H588">
        <v>58107</v>
      </c>
      <c r="I588">
        <f>IF(Table3_1810[[#This Row],[Status]]="Hired",1,0)</f>
        <v>0</v>
      </c>
    </row>
    <row r="589" spans="1:9" x14ac:dyDescent="0.3">
      <c r="A589">
        <v>584172</v>
      </c>
      <c r="B589" s="2">
        <v>41828</v>
      </c>
      <c r="C589" s="3">
        <v>0.59461805555555558</v>
      </c>
      <c r="D589" t="s">
        <v>30</v>
      </c>
      <c r="E589" t="s">
        <v>27</v>
      </c>
      <c r="F589" t="s">
        <v>12</v>
      </c>
      <c r="G589" t="s">
        <v>2</v>
      </c>
      <c r="H589">
        <v>45147</v>
      </c>
      <c r="I589">
        <f>IF(Table3_1810[[#This Row],[Status]]="Hired",1,0)</f>
        <v>0</v>
      </c>
    </row>
    <row r="590" spans="1:9" x14ac:dyDescent="0.3">
      <c r="A590">
        <v>144246</v>
      </c>
      <c r="B590" s="2">
        <v>41828</v>
      </c>
      <c r="C590" s="3">
        <v>0.59526620370370376</v>
      </c>
      <c r="D590" t="s">
        <v>31</v>
      </c>
      <c r="E590" t="s">
        <v>27</v>
      </c>
      <c r="F590" t="s">
        <v>12</v>
      </c>
      <c r="G590" t="s">
        <v>2</v>
      </c>
      <c r="H590">
        <v>64474</v>
      </c>
      <c r="I590">
        <f>IF(Table3_1810[[#This Row],[Status]]="Hired",1,0)</f>
        <v>1</v>
      </c>
    </row>
    <row r="591" spans="1:9" x14ac:dyDescent="0.3">
      <c r="A591">
        <v>938043</v>
      </c>
      <c r="B591" s="2">
        <v>41828</v>
      </c>
      <c r="C591" s="3">
        <v>0.59748842592592588</v>
      </c>
      <c r="D591" t="s">
        <v>30</v>
      </c>
      <c r="E591" t="s">
        <v>27</v>
      </c>
      <c r="F591" t="s">
        <v>12</v>
      </c>
      <c r="G591" t="s">
        <v>2</v>
      </c>
      <c r="H591">
        <v>57156</v>
      </c>
      <c r="I591">
        <f>IF(Table3_1810[[#This Row],[Status]]="Hired",1,0)</f>
        <v>0</v>
      </c>
    </row>
    <row r="592" spans="1:9" x14ac:dyDescent="0.3">
      <c r="A592">
        <v>780341</v>
      </c>
      <c r="B592" s="2">
        <v>41828</v>
      </c>
      <c r="C592" s="3">
        <v>0.66177083333333331</v>
      </c>
      <c r="D592" t="s">
        <v>30</v>
      </c>
      <c r="E592" t="s">
        <v>27</v>
      </c>
      <c r="F592" t="s">
        <v>18</v>
      </c>
      <c r="G592" t="s">
        <v>5</v>
      </c>
      <c r="H592">
        <v>74883</v>
      </c>
      <c r="I592">
        <f>IF(Table3_1810[[#This Row],[Status]]="Hired",1,0)</f>
        <v>0</v>
      </c>
    </row>
    <row r="593" spans="1:9" x14ac:dyDescent="0.3">
      <c r="A593">
        <v>858680</v>
      </c>
      <c r="B593" s="2">
        <v>41828</v>
      </c>
      <c r="C593" s="3">
        <v>0.66217592592592589</v>
      </c>
      <c r="D593" t="s">
        <v>31</v>
      </c>
      <c r="E593" t="s">
        <v>27</v>
      </c>
      <c r="F593" t="s">
        <v>18</v>
      </c>
      <c r="G593" t="s">
        <v>5</v>
      </c>
      <c r="H593">
        <v>68010</v>
      </c>
      <c r="I593">
        <f>IF(Table3_1810[[#This Row],[Status]]="Hired",1,0)</f>
        <v>1</v>
      </c>
    </row>
    <row r="594" spans="1:9" x14ac:dyDescent="0.3">
      <c r="A594">
        <v>283658</v>
      </c>
      <c r="B594" s="2">
        <v>41828</v>
      </c>
      <c r="C594" s="3">
        <v>0.55784722222222227</v>
      </c>
      <c r="D594" t="s">
        <v>30</v>
      </c>
      <c r="E594" t="s">
        <v>29</v>
      </c>
      <c r="F594" t="s">
        <v>13</v>
      </c>
      <c r="G594" t="s">
        <v>6</v>
      </c>
      <c r="H594">
        <v>54286</v>
      </c>
      <c r="I594">
        <f>IF(Table3_1810[[#This Row],[Status]]="Hired",1,0)</f>
        <v>0</v>
      </c>
    </row>
    <row r="595" spans="1:9" x14ac:dyDescent="0.3">
      <c r="A595">
        <v>55307</v>
      </c>
      <c r="B595" s="2">
        <v>41828</v>
      </c>
      <c r="C595" s="3">
        <v>0.55947916666666664</v>
      </c>
      <c r="D595" t="s">
        <v>30</v>
      </c>
      <c r="E595" t="s">
        <v>29</v>
      </c>
      <c r="F595" t="s">
        <v>13</v>
      </c>
      <c r="G595" t="s">
        <v>6</v>
      </c>
      <c r="H595">
        <v>65095</v>
      </c>
      <c r="I595">
        <f>IF(Table3_1810[[#This Row],[Status]]="Hired",1,0)</f>
        <v>0</v>
      </c>
    </row>
    <row r="596" spans="1:9" x14ac:dyDescent="0.3">
      <c r="A596">
        <v>838936</v>
      </c>
      <c r="B596" s="2">
        <v>41828</v>
      </c>
      <c r="C596" s="3">
        <v>0.56042824074074071</v>
      </c>
      <c r="D596" t="s">
        <v>31</v>
      </c>
      <c r="E596" t="s">
        <v>29</v>
      </c>
      <c r="F596" t="s">
        <v>13</v>
      </c>
      <c r="G596" t="s">
        <v>6</v>
      </c>
      <c r="H596">
        <v>69499</v>
      </c>
      <c r="I596">
        <f>IF(Table3_1810[[#This Row],[Status]]="Hired",1,0)</f>
        <v>1</v>
      </c>
    </row>
    <row r="597" spans="1:9" x14ac:dyDescent="0.3">
      <c r="A597">
        <v>730650</v>
      </c>
      <c r="B597" s="2">
        <v>41828</v>
      </c>
      <c r="C597" s="3">
        <v>0.56077546296296299</v>
      </c>
      <c r="D597" t="s">
        <v>30</v>
      </c>
      <c r="E597" t="s">
        <v>29</v>
      </c>
      <c r="F597" t="s">
        <v>13</v>
      </c>
      <c r="G597" t="s">
        <v>6</v>
      </c>
      <c r="H597">
        <v>43130</v>
      </c>
      <c r="I597">
        <f>IF(Table3_1810[[#This Row],[Status]]="Hired",1,0)</f>
        <v>0</v>
      </c>
    </row>
    <row r="598" spans="1:9" x14ac:dyDescent="0.3">
      <c r="A598">
        <v>824627</v>
      </c>
      <c r="B598" s="2">
        <v>41838</v>
      </c>
      <c r="C598" s="3">
        <v>0.62105324074074075</v>
      </c>
      <c r="D598" t="s">
        <v>31</v>
      </c>
      <c r="E598" t="s">
        <v>29</v>
      </c>
      <c r="F598" t="s">
        <v>13</v>
      </c>
      <c r="G598" t="s">
        <v>6</v>
      </c>
      <c r="H598">
        <v>90370</v>
      </c>
      <c r="I598">
        <f>IF(Table3_1810[[#This Row],[Status]]="Hired",1,0)</f>
        <v>1</v>
      </c>
    </row>
    <row r="599" spans="1:9" x14ac:dyDescent="0.3">
      <c r="A599">
        <v>304128</v>
      </c>
      <c r="B599" s="2">
        <v>41838</v>
      </c>
      <c r="C599" s="3">
        <v>0.62137731481481484</v>
      </c>
      <c r="D599" t="s">
        <v>31</v>
      </c>
      <c r="E599" t="s">
        <v>29</v>
      </c>
      <c r="F599" t="s">
        <v>13</v>
      </c>
      <c r="G599" t="s">
        <v>6</v>
      </c>
      <c r="H599">
        <v>98926</v>
      </c>
      <c r="I599">
        <f>IF(Table3_1810[[#This Row],[Status]]="Hired",1,0)</f>
        <v>1</v>
      </c>
    </row>
    <row r="600" spans="1:9" x14ac:dyDescent="0.3">
      <c r="A600">
        <v>629045</v>
      </c>
      <c r="B600" s="2">
        <v>41828</v>
      </c>
      <c r="C600" s="3">
        <v>0.31112268518518521</v>
      </c>
      <c r="D600" t="s">
        <v>30</v>
      </c>
      <c r="E600" t="s">
        <v>27</v>
      </c>
      <c r="F600" t="s">
        <v>20</v>
      </c>
      <c r="G600" t="s">
        <v>10</v>
      </c>
      <c r="H600">
        <v>37807</v>
      </c>
      <c r="I600">
        <f>IF(Table3_1810[[#This Row],[Status]]="Hired",1,0)</f>
        <v>0</v>
      </c>
    </row>
    <row r="601" spans="1:9" x14ac:dyDescent="0.3">
      <c r="A601">
        <v>286384</v>
      </c>
      <c r="B601" s="2">
        <v>41828</v>
      </c>
      <c r="C601" s="3">
        <v>0.31351851851851853</v>
      </c>
      <c r="D601" t="s">
        <v>30</v>
      </c>
      <c r="E601" t="s">
        <v>29</v>
      </c>
      <c r="F601" t="s">
        <v>20</v>
      </c>
      <c r="G601" t="s">
        <v>10</v>
      </c>
      <c r="H601">
        <v>87684</v>
      </c>
      <c r="I601">
        <f>IF(Table3_1810[[#This Row],[Status]]="Hired",1,0)</f>
        <v>0</v>
      </c>
    </row>
    <row r="602" spans="1:9" x14ac:dyDescent="0.3">
      <c r="A602">
        <v>220619</v>
      </c>
      <c r="B602" s="2">
        <v>41832</v>
      </c>
      <c r="C602" s="3">
        <v>0.57041666666666668</v>
      </c>
      <c r="D602" t="s">
        <v>30</v>
      </c>
      <c r="E602" t="s">
        <v>29</v>
      </c>
      <c r="F602" t="s">
        <v>20</v>
      </c>
      <c r="G602" t="s">
        <v>8</v>
      </c>
      <c r="H602">
        <v>68181</v>
      </c>
      <c r="I602">
        <f>IF(Table3_1810[[#This Row],[Status]]="Hired",1,0)</f>
        <v>0</v>
      </c>
    </row>
    <row r="603" spans="1:9" x14ac:dyDescent="0.3">
      <c r="A603">
        <v>764883</v>
      </c>
      <c r="B603" s="2">
        <v>41832</v>
      </c>
      <c r="C603" s="3">
        <v>0.57071759259259258</v>
      </c>
      <c r="D603" t="s">
        <v>30</v>
      </c>
      <c r="E603" t="s">
        <v>27</v>
      </c>
      <c r="F603" t="s">
        <v>20</v>
      </c>
      <c r="G603" t="s">
        <v>8</v>
      </c>
      <c r="H603">
        <v>13220</v>
      </c>
      <c r="I603">
        <f>IF(Table3_1810[[#This Row],[Status]]="Hired",1,0)</f>
        <v>0</v>
      </c>
    </row>
    <row r="604" spans="1:9" x14ac:dyDescent="0.3">
      <c r="A604">
        <v>426255</v>
      </c>
      <c r="B604" s="2">
        <v>41832</v>
      </c>
      <c r="C604" s="3">
        <v>0.5716782407407407</v>
      </c>
      <c r="D604" t="s">
        <v>31</v>
      </c>
      <c r="E604" t="s">
        <v>29</v>
      </c>
      <c r="F604" t="s">
        <v>20</v>
      </c>
      <c r="G604" t="s">
        <v>8</v>
      </c>
      <c r="H604">
        <v>95184</v>
      </c>
      <c r="I604">
        <f>IF(Table3_1810[[#This Row],[Status]]="Hired",1,0)</f>
        <v>1</v>
      </c>
    </row>
    <row r="605" spans="1:9" x14ac:dyDescent="0.3">
      <c r="A605">
        <v>14220</v>
      </c>
      <c r="B605" s="2">
        <v>41834</v>
      </c>
      <c r="C605" s="3">
        <v>0.69666666666666666</v>
      </c>
      <c r="D605" t="s">
        <v>31</v>
      </c>
      <c r="E605" t="s">
        <v>27</v>
      </c>
      <c r="F605" t="s">
        <v>20</v>
      </c>
      <c r="G605" t="s">
        <v>8</v>
      </c>
      <c r="H605">
        <v>77286</v>
      </c>
      <c r="I605">
        <f>IF(Table3_1810[[#This Row],[Status]]="Hired",1,0)</f>
        <v>1</v>
      </c>
    </row>
    <row r="606" spans="1:9" x14ac:dyDescent="0.3">
      <c r="A606">
        <v>548492</v>
      </c>
      <c r="B606" s="2">
        <v>41828</v>
      </c>
      <c r="C606" s="3">
        <v>0.95120370370370366</v>
      </c>
      <c r="D606" t="s">
        <v>30</v>
      </c>
      <c r="E606" t="s">
        <v>27</v>
      </c>
      <c r="F606" t="s">
        <v>20</v>
      </c>
      <c r="G606" t="s">
        <v>6</v>
      </c>
      <c r="H606">
        <v>92717</v>
      </c>
      <c r="I606">
        <f>IF(Table3_1810[[#This Row],[Status]]="Hired",1,0)</f>
        <v>0</v>
      </c>
    </row>
    <row r="607" spans="1:9" x14ac:dyDescent="0.3">
      <c r="A607">
        <v>42449</v>
      </c>
      <c r="B607" s="2">
        <v>41828</v>
      </c>
      <c r="C607" s="3">
        <v>0.49238425925925927</v>
      </c>
      <c r="D607" t="s">
        <v>30</v>
      </c>
      <c r="E607" t="s">
        <v>27</v>
      </c>
      <c r="F607" t="s">
        <v>20</v>
      </c>
      <c r="G607" t="s">
        <v>5</v>
      </c>
      <c r="H607">
        <v>80398</v>
      </c>
      <c r="I607">
        <f>IF(Table3_1810[[#This Row],[Status]]="Hired",1,0)</f>
        <v>0</v>
      </c>
    </row>
    <row r="608" spans="1:9" x14ac:dyDescent="0.3">
      <c r="A608">
        <v>74289</v>
      </c>
      <c r="B608" s="2">
        <v>41828</v>
      </c>
      <c r="C608" s="3">
        <v>0.61393518518518519</v>
      </c>
      <c r="D608" t="s">
        <v>30</v>
      </c>
      <c r="E608" t="s">
        <v>27</v>
      </c>
      <c r="F608" t="s">
        <v>12</v>
      </c>
      <c r="G608" t="s">
        <v>9</v>
      </c>
      <c r="H608">
        <v>29961</v>
      </c>
      <c r="I608">
        <f>IF(Table3_1810[[#This Row],[Status]]="Hired",1,0)</f>
        <v>0</v>
      </c>
    </row>
    <row r="609" spans="1:9" x14ac:dyDescent="0.3">
      <c r="A609">
        <v>131853</v>
      </c>
      <c r="B609" s="2">
        <v>41828</v>
      </c>
      <c r="C609" s="3">
        <v>0.6152199074074074</v>
      </c>
      <c r="D609" t="s">
        <v>31</v>
      </c>
      <c r="E609" t="s">
        <v>27</v>
      </c>
      <c r="F609" t="s">
        <v>12</v>
      </c>
      <c r="G609" t="s">
        <v>9</v>
      </c>
      <c r="H609">
        <v>75766</v>
      </c>
      <c r="I609">
        <f>IF(Table3_1810[[#This Row],[Status]]="Hired",1,0)</f>
        <v>1</v>
      </c>
    </row>
    <row r="610" spans="1:9" x14ac:dyDescent="0.3">
      <c r="A610">
        <v>991235</v>
      </c>
      <c r="B610" s="2">
        <v>41828</v>
      </c>
      <c r="C610" s="3">
        <v>0.6154398148148148</v>
      </c>
      <c r="D610" t="s">
        <v>31</v>
      </c>
      <c r="E610" t="s">
        <v>29</v>
      </c>
      <c r="F610" t="s">
        <v>12</v>
      </c>
      <c r="G610" t="s">
        <v>9</v>
      </c>
      <c r="H610">
        <v>65964</v>
      </c>
      <c r="I610">
        <f>IF(Table3_1810[[#This Row],[Status]]="Hired",1,0)</f>
        <v>1</v>
      </c>
    </row>
    <row r="611" spans="1:9" x14ac:dyDescent="0.3">
      <c r="A611">
        <v>890158</v>
      </c>
      <c r="B611" s="2">
        <v>41828</v>
      </c>
      <c r="C611" s="3">
        <v>0.61572916666666666</v>
      </c>
      <c r="D611" t="s">
        <v>31</v>
      </c>
      <c r="E611" t="s">
        <v>27</v>
      </c>
      <c r="F611" t="s">
        <v>12</v>
      </c>
      <c r="G611" t="s">
        <v>9</v>
      </c>
      <c r="H611">
        <v>16447</v>
      </c>
      <c r="I611">
        <f>IF(Table3_1810[[#This Row],[Status]]="Hired",1,0)</f>
        <v>1</v>
      </c>
    </row>
    <row r="612" spans="1:9" x14ac:dyDescent="0.3">
      <c r="A612">
        <v>554834</v>
      </c>
      <c r="B612" s="2">
        <v>41838</v>
      </c>
      <c r="C612" s="3">
        <v>0.14145833333333332</v>
      </c>
      <c r="D612" t="s">
        <v>31</v>
      </c>
      <c r="E612" t="s">
        <v>27</v>
      </c>
      <c r="F612" t="s">
        <v>12</v>
      </c>
      <c r="G612" t="s">
        <v>9</v>
      </c>
      <c r="H612">
        <v>23381</v>
      </c>
      <c r="I612">
        <f>IF(Table3_1810[[#This Row],[Status]]="Hired",1,0)</f>
        <v>1</v>
      </c>
    </row>
    <row r="613" spans="1:9" x14ac:dyDescent="0.3">
      <c r="A613">
        <v>756087</v>
      </c>
      <c r="B613" s="2">
        <v>41829</v>
      </c>
      <c r="C613" s="3">
        <v>0.35501157407407408</v>
      </c>
      <c r="D613" t="s">
        <v>31</v>
      </c>
      <c r="E613" t="s">
        <v>27</v>
      </c>
      <c r="F613" t="s">
        <v>20</v>
      </c>
      <c r="G613" t="s">
        <v>2</v>
      </c>
      <c r="H613">
        <v>29887</v>
      </c>
      <c r="I613">
        <f>IF(Table3_1810[[#This Row],[Status]]="Hired",1,0)</f>
        <v>1</v>
      </c>
    </row>
    <row r="614" spans="1:9" x14ac:dyDescent="0.3">
      <c r="A614">
        <v>630342</v>
      </c>
      <c r="B614" s="2">
        <v>41829</v>
      </c>
      <c r="C614" s="3">
        <v>0.3567939814814815</v>
      </c>
      <c r="D614" t="s">
        <v>30</v>
      </c>
      <c r="E614" t="s">
        <v>29</v>
      </c>
      <c r="F614" t="s">
        <v>20</v>
      </c>
      <c r="G614" t="s">
        <v>2</v>
      </c>
      <c r="H614">
        <v>40574</v>
      </c>
      <c r="I614">
        <f>IF(Table3_1810[[#This Row],[Status]]="Hired",1,0)</f>
        <v>0</v>
      </c>
    </row>
    <row r="615" spans="1:9" x14ac:dyDescent="0.3">
      <c r="A615">
        <v>245583</v>
      </c>
      <c r="B615" s="2">
        <v>41830</v>
      </c>
      <c r="C615" s="3">
        <v>0.58490740740740743</v>
      </c>
      <c r="D615" t="s">
        <v>30</v>
      </c>
      <c r="E615" t="s">
        <v>29</v>
      </c>
      <c r="F615" t="s">
        <v>17</v>
      </c>
      <c r="G615" t="s">
        <v>8</v>
      </c>
      <c r="H615">
        <v>13852</v>
      </c>
      <c r="I615">
        <f>IF(Table3_1810[[#This Row],[Status]]="Hired",1,0)</f>
        <v>0</v>
      </c>
    </row>
    <row r="616" spans="1:9" x14ac:dyDescent="0.3">
      <c r="A616">
        <v>317175</v>
      </c>
      <c r="B616" s="2">
        <v>41830</v>
      </c>
      <c r="C616" s="3">
        <v>0.58629629629629632</v>
      </c>
      <c r="D616" t="s">
        <v>31</v>
      </c>
      <c r="E616" t="s">
        <v>29</v>
      </c>
      <c r="F616" t="s">
        <v>17</v>
      </c>
      <c r="G616" t="s">
        <v>8</v>
      </c>
      <c r="H616">
        <v>24948</v>
      </c>
      <c r="I616">
        <f>IF(Table3_1810[[#This Row],[Status]]="Hired",1,0)</f>
        <v>1</v>
      </c>
    </row>
    <row r="617" spans="1:9" x14ac:dyDescent="0.3">
      <c r="A617">
        <v>874702</v>
      </c>
      <c r="B617" s="2">
        <v>41834</v>
      </c>
      <c r="C617" s="3">
        <v>0.75788194444444446</v>
      </c>
      <c r="D617" t="s">
        <v>31</v>
      </c>
      <c r="E617" t="s">
        <v>27</v>
      </c>
      <c r="F617" t="s">
        <v>17</v>
      </c>
      <c r="G617" t="s">
        <v>8</v>
      </c>
      <c r="H617">
        <v>51911</v>
      </c>
      <c r="I617">
        <f>IF(Table3_1810[[#This Row],[Status]]="Hired",1,0)</f>
        <v>1</v>
      </c>
    </row>
    <row r="618" spans="1:9" x14ac:dyDescent="0.3">
      <c r="A618">
        <v>358167</v>
      </c>
      <c r="B618" s="2">
        <v>41829</v>
      </c>
      <c r="C618" s="3">
        <v>0.72151620370370373</v>
      </c>
      <c r="D618" t="s">
        <v>30</v>
      </c>
      <c r="E618" t="s">
        <v>27</v>
      </c>
      <c r="F618" t="s">
        <v>17</v>
      </c>
      <c r="G618" t="s">
        <v>4</v>
      </c>
      <c r="H618">
        <v>24761</v>
      </c>
      <c r="I618">
        <f>IF(Table3_1810[[#This Row],[Status]]="Hired",1,0)</f>
        <v>0</v>
      </c>
    </row>
    <row r="619" spans="1:9" x14ac:dyDescent="0.3">
      <c r="A619">
        <v>68810</v>
      </c>
      <c r="B619" s="2">
        <v>41829</v>
      </c>
      <c r="C619" s="3">
        <v>0.57172453703703707</v>
      </c>
      <c r="D619" t="s">
        <v>31</v>
      </c>
      <c r="E619" t="s">
        <v>29</v>
      </c>
      <c r="F619" t="s">
        <v>17</v>
      </c>
      <c r="G619" t="s">
        <v>9</v>
      </c>
      <c r="H619">
        <v>35013</v>
      </c>
      <c r="I619">
        <f>IF(Table3_1810[[#This Row],[Status]]="Hired",1,0)</f>
        <v>1</v>
      </c>
    </row>
    <row r="620" spans="1:9" x14ac:dyDescent="0.3">
      <c r="A620">
        <v>687917</v>
      </c>
      <c r="B620" s="2">
        <v>41829</v>
      </c>
      <c r="C620" s="3">
        <v>0.5723611111111111</v>
      </c>
      <c r="D620" t="s">
        <v>30</v>
      </c>
      <c r="E620" t="s">
        <v>27</v>
      </c>
      <c r="F620" t="s">
        <v>17</v>
      </c>
      <c r="G620" t="s">
        <v>9</v>
      </c>
      <c r="H620">
        <v>64003</v>
      </c>
      <c r="I620">
        <f>IF(Table3_1810[[#This Row],[Status]]="Hired",1,0)</f>
        <v>0</v>
      </c>
    </row>
    <row r="621" spans="1:9" x14ac:dyDescent="0.3">
      <c r="A621">
        <v>837553</v>
      </c>
      <c r="B621" s="2">
        <v>41829</v>
      </c>
      <c r="C621" s="3">
        <v>0.57276620370370368</v>
      </c>
      <c r="D621" t="s">
        <v>30</v>
      </c>
      <c r="E621" t="s">
        <v>29</v>
      </c>
      <c r="F621" t="s">
        <v>17</v>
      </c>
      <c r="G621" t="s">
        <v>9</v>
      </c>
      <c r="H621">
        <v>36712</v>
      </c>
      <c r="I621">
        <f>IF(Table3_1810[[#This Row],[Status]]="Hired",1,0)</f>
        <v>0</v>
      </c>
    </row>
    <row r="622" spans="1:9" x14ac:dyDescent="0.3">
      <c r="A622">
        <v>896428</v>
      </c>
      <c r="B622" s="2">
        <v>41829</v>
      </c>
      <c r="C622" s="3">
        <v>0.35660879629629627</v>
      </c>
      <c r="D622" t="s">
        <v>30</v>
      </c>
      <c r="E622" t="s">
        <v>27</v>
      </c>
      <c r="F622" t="s">
        <v>17</v>
      </c>
      <c r="G622" t="s">
        <v>8</v>
      </c>
      <c r="H622">
        <v>32711</v>
      </c>
      <c r="I622">
        <f>IF(Table3_1810[[#This Row],[Status]]="Hired",1,0)</f>
        <v>0</v>
      </c>
    </row>
    <row r="623" spans="1:9" x14ac:dyDescent="0.3">
      <c r="A623">
        <v>955711</v>
      </c>
      <c r="B623" s="2">
        <v>41829</v>
      </c>
      <c r="C623" s="3">
        <v>1.1539351851851851E-2</v>
      </c>
      <c r="D623" t="s">
        <v>31</v>
      </c>
      <c r="E623" t="s">
        <v>29</v>
      </c>
      <c r="F623" t="s">
        <v>17</v>
      </c>
      <c r="G623" t="s">
        <v>5</v>
      </c>
      <c r="H623">
        <v>45758</v>
      </c>
      <c r="I623">
        <f>IF(Table3_1810[[#This Row],[Status]]="Hired",1,0)</f>
        <v>1</v>
      </c>
    </row>
    <row r="624" spans="1:9" x14ac:dyDescent="0.3">
      <c r="A624">
        <v>830372</v>
      </c>
      <c r="B624" s="2">
        <v>41829</v>
      </c>
      <c r="C624" s="3">
        <v>1.2291666666666666E-2</v>
      </c>
      <c r="D624" t="s">
        <v>31</v>
      </c>
      <c r="E624" t="s">
        <v>27</v>
      </c>
      <c r="F624" t="s">
        <v>17</v>
      </c>
      <c r="G624" t="s">
        <v>5</v>
      </c>
      <c r="H624">
        <v>31132</v>
      </c>
      <c r="I624">
        <f>IF(Table3_1810[[#This Row],[Status]]="Hired",1,0)</f>
        <v>1</v>
      </c>
    </row>
    <row r="625" spans="1:9" x14ac:dyDescent="0.3">
      <c r="A625">
        <v>586207</v>
      </c>
      <c r="B625" s="2">
        <v>41830</v>
      </c>
      <c r="C625" s="3">
        <v>0.18554398148148149</v>
      </c>
      <c r="D625" t="s">
        <v>31</v>
      </c>
      <c r="E625" t="s">
        <v>27</v>
      </c>
      <c r="F625" t="s">
        <v>17</v>
      </c>
      <c r="G625" t="s">
        <v>4</v>
      </c>
      <c r="H625">
        <v>46627</v>
      </c>
      <c r="I625">
        <f>IF(Table3_1810[[#This Row],[Status]]="Hired",1,0)</f>
        <v>1</v>
      </c>
    </row>
    <row r="626" spans="1:9" x14ac:dyDescent="0.3">
      <c r="A626">
        <v>21454</v>
      </c>
      <c r="B626" s="2">
        <v>41830</v>
      </c>
      <c r="C626" s="3">
        <v>0.18483796296296295</v>
      </c>
      <c r="D626" t="s">
        <v>30</v>
      </c>
      <c r="E626" t="s">
        <v>29</v>
      </c>
      <c r="F626" t="s">
        <v>17</v>
      </c>
      <c r="G626" t="s">
        <v>4</v>
      </c>
      <c r="H626">
        <v>73315</v>
      </c>
      <c r="I626">
        <f>IF(Table3_1810[[#This Row],[Status]]="Hired",1,0)</f>
        <v>0</v>
      </c>
    </row>
    <row r="627" spans="1:9" x14ac:dyDescent="0.3">
      <c r="A627">
        <v>892394</v>
      </c>
      <c r="B627" s="2">
        <v>41830</v>
      </c>
      <c r="C627" s="3">
        <v>0.53894675925925928</v>
      </c>
      <c r="D627" t="s">
        <v>30</v>
      </c>
      <c r="E627" t="s">
        <v>29</v>
      </c>
      <c r="F627" t="s">
        <v>13</v>
      </c>
      <c r="G627" t="s">
        <v>8</v>
      </c>
      <c r="H627">
        <v>56805</v>
      </c>
      <c r="I627">
        <f>IF(Table3_1810[[#This Row],[Status]]="Hired",1,0)</f>
        <v>0</v>
      </c>
    </row>
    <row r="628" spans="1:9" x14ac:dyDescent="0.3">
      <c r="A628">
        <v>255391</v>
      </c>
      <c r="B628" s="2">
        <v>41830</v>
      </c>
      <c r="C628" s="3">
        <v>0.48778935185185185</v>
      </c>
      <c r="D628" t="s">
        <v>30</v>
      </c>
      <c r="E628" t="s">
        <v>27</v>
      </c>
      <c r="F628" t="s">
        <v>15</v>
      </c>
      <c r="G628" t="s">
        <v>1</v>
      </c>
      <c r="H628">
        <v>45662</v>
      </c>
      <c r="I628">
        <f>IF(Table3_1810[[#This Row],[Status]]="Hired",1,0)</f>
        <v>0</v>
      </c>
    </row>
    <row r="629" spans="1:9" x14ac:dyDescent="0.3">
      <c r="A629">
        <v>703441</v>
      </c>
      <c r="B629" s="2">
        <v>41830</v>
      </c>
      <c r="C629" s="3">
        <v>0.73815972222222226</v>
      </c>
      <c r="D629" t="s">
        <v>31</v>
      </c>
      <c r="E629" t="s">
        <v>27</v>
      </c>
      <c r="F629" t="s">
        <v>20</v>
      </c>
      <c r="G629" t="s">
        <v>5</v>
      </c>
      <c r="H629">
        <v>95033</v>
      </c>
      <c r="I629">
        <f>IF(Table3_1810[[#This Row],[Status]]="Hired",1,0)</f>
        <v>1</v>
      </c>
    </row>
    <row r="630" spans="1:9" x14ac:dyDescent="0.3">
      <c r="A630">
        <v>65852</v>
      </c>
      <c r="B630" s="2">
        <v>41830</v>
      </c>
      <c r="C630" s="3">
        <v>0.71210648148148148</v>
      </c>
      <c r="D630" t="s">
        <v>30</v>
      </c>
      <c r="E630" t="s">
        <v>27</v>
      </c>
      <c r="F630" t="s">
        <v>17</v>
      </c>
      <c r="G630" t="s">
        <v>10</v>
      </c>
      <c r="H630">
        <v>79285</v>
      </c>
      <c r="I630">
        <f>IF(Table3_1810[[#This Row],[Status]]="Hired",1,0)</f>
        <v>0</v>
      </c>
    </row>
    <row r="631" spans="1:9" x14ac:dyDescent="0.3">
      <c r="A631">
        <v>927997</v>
      </c>
      <c r="B631" s="2">
        <v>41842</v>
      </c>
      <c r="C631" s="3">
        <v>0.3492824074074074</v>
      </c>
      <c r="D631" t="s">
        <v>31</v>
      </c>
      <c r="E631" t="s">
        <v>29</v>
      </c>
      <c r="F631" t="s">
        <v>20</v>
      </c>
      <c r="G631" t="s">
        <v>4</v>
      </c>
      <c r="H631">
        <v>22962</v>
      </c>
      <c r="I631">
        <f>IF(Table3_1810[[#This Row],[Status]]="Hired",1,0)</f>
        <v>1</v>
      </c>
    </row>
    <row r="632" spans="1:9" x14ac:dyDescent="0.3">
      <c r="A632">
        <v>327346</v>
      </c>
      <c r="B632" s="2">
        <v>41831</v>
      </c>
      <c r="C632" s="3">
        <v>0.48312500000000003</v>
      </c>
      <c r="D632" t="s">
        <v>31</v>
      </c>
      <c r="E632" t="s">
        <v>29</v>
      </c>
      <c r="F632" t="s">
        <v>17</v>
      </c>
      <c r="G632" t="s">
        <v>2</v>
      </c>
      <c r="H632">
        <v>45686</v>
      </c>
      <c r="I632">
        <f>IF(Table3_1810[[#This Row],[Status]]="Hired",1,0)</f>
        <v>1</v>
      </c>
    </row>
    <row r="633" spans="1:9" x14ac:dyDescent="0.3">
      <c r="A633">
        <v>978658</v>
      </c>
      <c r="B633" s="2">
        <v>41831</v>
      </c>
      <c r="C633" s="3">
        <v>0.51982638888888888</v>
      </c>
      <c r="D633" t="s">
        <v>30</v>
      </c>
      <c r="E633" t="s">
        <v>27</v>
      </c>
      <c r="F633" t="s">
        <v>20</v>
      </c>
      <c r="G633" t="s">
        <v>10</v>
      </c>
      <c r="H633">
        <v>39438</v>
      </c>
      <c r="I633">
        <f>IF(Table3_1810[[#This Row],[Status]]="Hired",1,0)</f>
        <v>0</v>
      </c>
    </row>
    <row r="634" spans="1:9" x14ac:dyDescent="0.3">
      <c r="A634">
        <v>905126</v>
      </c>
      <c r="B634" s="2">
        <v>41831</v>
      </c>
      <c r="C634" s="3">
        <v>0.51763888888888887</v>
      </c>
      <c r="D634" t="s">
        <v>30</v>
      </c>
      <c r="E634" t="s">
        <v>27</v>
      </c>
      <c r="F634" t="s">
        <v>20</v>
      </c>
      <c r="G634" t="s">
        <v>8</v>
      </c>
      <c r="H634">
        <v>30878</v>
      </c>
      <c r="I634">
        <f>IF(Table3_1810[[#This Row],[Status]]="Hired",1,0)</f>
        <v>0</v>
      </c>
    </row>
    <row r="635" spans="1:9" x14ac:dyDescent="0.3">
      <c r="A635">
        <v>80431</v>
      </c>
      <c r="B635" s="2">
        <v>41831</v>
      </c>
      <c r="C635" s="3">
        <v>0.51869212962962963</v>
      </c>
      <c r="D635" t="s">
        <v>30</v>
      </c>
      <c r="E635" t="s">
        <v>29</v>
      </c>
      <c r="F635" t="s">
        <v>20</v>
      </c>
      <c r="G635" t="s">
        <v>8</v>
      </c>
      <c r="H635">
        <v>81586</v>
      </c>
      <c r="I635">
        <f>IF(Table3_1810[[#This Row],[Status]]="Hired",1,0)</f>
        <v>0</v>
      </c>
    </row>
    <row r="636" spans="1:9" x14ac:dyDescent="0.3">
      <c r="A636">
        <v>964456</v>
      </c>
      <c r="B636" s="2">
        <v>41831</v>
      </c>
      <c r="C636" s="3">
        <v>0.54197916666666668</v>
      </c>
      <c r="D636" t="s">
        <v>30</v>
      </c>
      <c r="E636" t="s">
        <v>29</v>
      </c>
      <c r="F636" t="s">
        <v>19</v>
      </c>
      <c r="G636" t="s">
        <v>8</v>
      </c>
      <c r="H636">
        <v>75800</v>
      </c>
      <c r="I636">
        <f>IF(Table3_1810[[#This Row],[Status]]="Hired",1,0)</f>
        <v>0</v>
      </c>
    </row>
    <row r="637" spans="1:9" x14ac:dyDescent="0.3">
      <c r="A637">
        <v>416101</v>
      </c>
      <c r="B637" s="2">
        <v>41832</v>
      </c>
      <c r="C637" s="3">
        <v>0.7268634259259259</v>
      </c>
      <c r="D637" t="s">
        <v>30</v>
      </c>
      <c r="E637" t="s">
        <v>27</v>
      </c>
      <c r="F637" t="s">
        <v>17</v>
      </c>
      <c r="G637" t="s">
        <v>4</v>
      </c>
      <c r="H637">
        <v>38130</v>
      </c>
      <c r="I637">
        <f>IF(Table3_1810[[#This Row],[Status]]="Hired",1,0)</f>
        <v>0</v>
      </c>
    </row>
    <row r="638" spans="1:9" x14ac:dyDescent="0.3">
      <c r="A638">
        <v>503834</v>
      </c>
      <c r="B638" s="2">
        <v>41832</v>
      </c>
      <c r="C638" s="3">
        <v>0.47033564814814816</v>
      </c>
      <c r="D638" t="s">
        <v>31</v>
      </c>
      <c r="E638" t="s">
        <v>27</v>
      </c>
      <c r="F638" t="s">
        <v>17</v>
      </c>
      <c r="G638" t="s">
        <v>10</v>
      </c>
      <c r="H638">
        <v>24170</v>
      </c>
      <c r="I638">
        <f>IF(Table3_1810[[#This Row],[Status]]="Hired",1,0)</f>
        <v>1</v>
      </c>
    </row>
    <row r="639" spans="1:9" x14ac:dyDescent="0.3">
      <c r="A639">
        <v>204766</v>
      </c>
      <c r="B639" s="2">
        <v>41832</v>
      </c>
      <c r="C639" s="3">
        <v>0.54271990740740739</v>
      </c>
      <c r="D639" t="s">
        <v>30</v>
      </c>
      <c r="E639" t="s">
        <v>27</v>
      </c>
      <c r="F639" t="s">
        <v>20</v>
      </c>
      <c r="G639" t="s">
        <v>6</v>
      </c>
      <c r="H639">
        <v>48215</v>
      </c>
      <c r="I639">
        <f>IF(Table3_1810[[#This Row],[Status]]="Hired",1,0)</f>
        <v>0</v>
      </c>
    </row>
    <row r="640" spans="1:9" x14ac:dyDescent="0.3">
      <c r="A640">
        <v>817052</v>
      </c>
      <c r="B640" s="2">
        <v>41832</v>
      </c>
      <c r="C640" s="3">
        <v>0.39728009259259262</v>
      </c>
      <c r="D640" t="s">
        <v>30</v>
      </c>
      <c r="E640" t="s">
        <v>27</v>
      </c>
      <c r="F640" t="s">
        <v>17</v>
      </c>
      <c r="G640" t="s">
        <v>8</v>
      </c>
      <c r="H640">
        <v>13400</v>
      </c>
      <c r="I640">
        <f>IF(Table3_1810[[#This Row],[Status]]="Hired",1,0)</f>
        <v>0</v>
      </c>
    </row>
    <row r="641" spans="1:9" x14ac:dyDescent="0.3">
      <c r="A641">
        <v>622415</v>
      </c>
      <c r="B641" s="2">
        <v>41833</v>
      </c>
      <c r="C641" s="3">
        <v>0.89512731481481478</v>
      </c>
      <c r="D641" t="s">
        <v>31</v>
      </c>
      <c r="E641" t="s">
        <v>27</v>
      </c>
      <c r="F641" t="s">
        <v>20</v>
      </c>
      <c r="G641" t="s">
        <v>10</v>
      </c>
      <c r="H641">
        <v>43799</v>
      </c>
      <c r="I641">
        <f>IF(Table3_1810[[#This Row],[Status]]="Hired",1,0)</f>
        <v>1</v>
      </c>
    </row>
    <row r="642" spans="1:9" x14ac:dyDescent="0.3">
      <c r="A642">
        <v>339815</v>
      </c>
      <c r="B642" s="2">
        <v>41833</v>
      </c>
      <c r="C642" s="3">
        <v>0.73363425925925929</v>
      </c>
      <c r="D642" t="s">
        <v>30</v>
      </c>
      <c r="E642" t="s">
        <v>27</v>
      </c>
      <c r="F642" t="s">
        <v>20</v>
      </c>
      <c r="G642" t="s">
        <v>2</v>
      </c>
      <c r="H642">
        <v>30063</v>
      </c>
      <c r="I642">
        <f>IF(Table3_1810[[#This Row],[Status]]="Hired",1,0)</f>
        <v>0</v>
      </c>
    </row>
    <row r="643" spans="1:9" x14ac:dyDescent="0.3">
      <c r="A643">
        <v>729349</v>
      </c>
      <c r="B643" s="2">
        <v>41833</v>
      </c>
      <c r="C643" s="3">
        <v>0.73399305555555561</v>
      </c>
      <c r="D643" t="s">
        <v>30</v>
      </c>
      <c r="E643" t="s">
        <v>27</v>
      </c>
      <c r="F643" t="s">
        <v>20</v>
      </c>
      <c r="G643" t="s">
        <v>2</v>
      </c>
      <c r="H643">
        <v>55388</v>
      </c>
      <c r="I643">
        <f>IF(Table3_1810[[#This Row],[Status]]="Hired",1,0)</f>
        <v>0</v>
      </c>
    </row>
    <row r="644" spans="1:9" x14ac:dyDescent="0.3">
      <c r="A644">
        <v>434358</v>
      </c>
      <c r="B644" s="2">
        <v>41833</v>
      </c>
      <c r="C644" s="3">
        <v>0.67501157407407408</v>
      </c>
      <c r="D644" t="s">
        <v>30</v>
      </c>
      <c r="E644" t="s">
        <v>27</v>
      </c>
      <c r="F644" t="s">
        <v>15</v>
      </c>
      <c r="G644" t="s">
        <v>10</v>
      </c>
      <c r="H644">
        <v>28540</v>
      </c>
      <c r="I644">
        <f>IF(Table3_1810[[#This Row],[Status]]="Hired",1,0)</f>
        <v>0</v>
      </c>
    </row>
    <row r="645" spans="1:9" x14ac:dyDescent="0.3">
      <c r="A645">
        <v>641740</v>
      </c>
      <c r="B645" s="2">
        <v>41834</v>
      </c>
      <c r="C645" s="3">
        <v>0.83339120370370368</v>
      </c>
      <c r="D645" t="s">
        <v>30</v>
      </c>
      <c r="E645" t="s">
        <v>27</v>
      </c>
      <c r="F645" t="s">
        <v>17</v>
      </c>
      <c r="G645" t="s">
        <v>10</v>
      </c>
      <c r="H645">
        <v>78860</v>
      </c>
      <c r="I645">
        <f>IF(Table3_1810[[#This Row],[Status]]="Hired",1,0)</f>
        <v>0</v>
      </c>
    </row>
    <row r="646" spans="1:9" x14ac:dyDescent="0.3">
      <c r="A646">
        <v>915321</v>
      </c>
      <c r="B646" s="2">
        <v>41834</v>
      </c>
      <c r="C646" s="3">
        <v>0.83567129629629633</v>
      </c>
      <c r="D646" t="s">
        <v>30</v>
      </c>
      <c r="E646" t="s">
        <v>29</v>
      </c>
      <c r="F646" t="s">
        <v>17</v>
      </c>
      <c r="G646" t="s">
        <v>10</v>
      </c>
      <c r="H646">
        <v>15652</v>
      </c>
      <c r="I646">
        <f>IF(Table3_1810[[#This Row],[Status]]="Hired",1,0)</f>
        <v>0</v>
      </c>
    </row>
    <row r="647" spans="1:9" x14ac:dyDescent="0.3">
      <c r="A647">
        <v>439149</v>
      </c>
      <c r="B647" s="2">
        <v>41834</v>
      </c>
      <c r="C647" s="3">
        <v>0.76642361111111112</v>
      </c>
      <c r="D647" t="s">
        <v>30</v>
      </c>
      <c r="E647" t="s">
        <v>29</v>
      </c>
      <c r="F647" t="s">
        <v>17</v>
      </c>
      <c r="G647" t="s">
        <v>10</v>
      </c>
      <c r="H647">
        <v>50995</v>
      </c>
      <c r="I647">
        <f>IF(Table3_1810[[#This Row],[Status]]="Hired",1,0)</f>
        <v>0</v>
      </c>
    </row>
    <row r="648" spans="1:9" x14ac:dyDescent="0.3">
      <c r="A648">
        <v>545838</v>
      </c>
      <c r="B648" s="2">
        <v>41834</v>
      </c>
      <c r="C648" s="3">
        <v>0.76711805555555557</v>
      </c>
      <c r="D648" t="s">
        <v>31</v>
      </c>
      <c r="E648" t="s">
        <v>29</v>
      </c>
      <c r="F648" t="s">
        <v>17</v>
      </c>
      <c r="G648" t="s">
        <v>10</v>
      </c>
      <c r="H648">
        <v>87960</v>
      </c>
      <c r="I648">
        <f>IF(Table3_1810[[#This Row],[Status]]="Hired",1,0)</f>
        <v>1</v>
      </c>
    </row>
    <row r="649" spans="1:9" x14ac:dyDescent="0.3">
      <c r="A649">
        <v>276379</v>
      </c>
      <c r="B649" s="2">
        <v>41834</v>
      </c>
      <c r="C649" s="3">
        <v>0.83928240740740745</v>
      </c>
      <c r="D649" t="s">
        <v>30</v>
      </c>
      <c r="E649" t="s">
        <v>27</v>
      </c>
      <c r="F649" t="s">
        <v>20</v>
      </c>
      <c r="G649" t="s">
        <v>9</v>
      </c>
      <c r="H649">
        <v>49625</v>
      </c>
      <c r="I649">
        <f>IF(Table3_1810[[#This Row],[Status]]="Hired",1,0)</f>
        <v>0</v>
      </c>
    </row>
    <row r="650" spans="1:9" x14ac:dyDescent="0.3">
      <c r="A650">
        <v>977339</v>
      </c>
      <c r="B650" s="2">
        <v>41834</v>
      </c>
      <c r="C650" s="3">
        <v>0.2852662037037037</v>
      </c>
      <c r="D650" t="s">
        <v>31</v>
      </c>
      <c r="E650" t="s">
        <v>29</v>
      </c>
      <c r="F650" t="s">
        <v>20</v>
      </c>
      <c r="G650" t="s">
        <v>10</v>
      </c>
      <c r="H650">
        <v>86329</v>
      </c>
      <c r="I650">
        <f>IF(Table3_1810[[#This Row],[Status]]="Hired",1,0)</f>
        <v>1</v>
      </c>
    </row>
    <row r="651" spans="1:9" x14ac:dyDescent="0.3">
      <c r="A651">
        <v>549839</v>
      </c>
      <c r="B651" s="2">
        <v>41834</v>
      </c>
      <c r="C651" s="3">
        <v>0.28826388888888888</v>
      </c>
      <c r="D651" t="s">
        <v>31</v>
      </c>
      <c r="E651" t="s">
        <v>27</v>
      </c>
      <c r="F651" t="s">
        <v>20</v>
      </c>
      <c r="G651" t="s">
        <v>10</v>
      </c>
      <c r="H651">
        <v>94873</v>
      </c>
      <c r="I651">
        <f>IF(Table3_1810[[#This Row],[Status]]="Hired",1,0)</f>
        <v>1</v>
      </c>
    </row>
    <row r="652" spans="1:9" x14ac:dyDescent="0.3">
      <c r="A652">
        <v>776820</v>
      </c>
      <c r="B652" s="2">
        <v>41834</v>
      </c>
      <c r="C652" s="3">
        <v>0.47020833333333334</v>
      </c>
      <c r="D652" t="s">
        <v>31</v>
      </c>
      <c r="E652" t="s">
        <v>27</v>
      </c>
      <c r="F652" t="s">
        <v>17</v>
      </c>
      <c r="G652" t="s">
        <v>10</v>
      </c>
      <c r="H652">
        <v>36363</v>
      </c>
      <c r="I652">
        <f>IF(Table3_1810[[#This Row],[Status]]="Hired",1,0)</f>
        <v>1</v>
      </c>
    </row>
    <row r="653" spans="1:9" x14ac:dyDescent="0.3">
      <c r="A653">
        <v>543747</v>
      </c>
      <c r="B653" s="2">
        <v>41834</v>
      </c>
      <c r="C653" s="3">
        <v>0.43166666666666664</v>
      </c>
      <c r="D653" t="s">
        <v>30</v>
      </c>
      <c r="E653" t="s">
        <v>27</v>
      </c>
      <c r="F653" t="s">
        <v>17</v>
      </c>
      <c r="G653" t="s">
        <v>10</v>
      </c>
      <c r="H653">
        <v>21262</v>
      </c>
      <c r="I653">
        <f>IF(Table3_1810[[#This Row],[Status]]="Hired",1,0)</f>
        <v>0</v>
      </c>
    </row>
    <row r="654" spans="1:9" x14ac:dyDescent="0.3">
      <c r="A654">
        <v>904605</v>
      </c>
      <c r="B654" s="2">
        <v>41834</v>
      </c>
      <c r="C654" s="3">
        <v>0.17070601851851852</v>
      </c>
      <c r="D654" t="s">
        <v>30</v>
      </c>
      <c r="E654" t="s">
        <v>27</v>
      </c>
      <c r="F654" t="s">
        <v>17</v>
      </c>
      <c r="G654" t="s">
        <v>10</v>
      </c>
      <c r="H654">
        <v>25711</v>
      </c>
      <c r="I654">
        <f>IF(Table3_1810[[#This Row],[Status]]="Hired",1,0)</f>
        <v>0</v>
      </c>
    </row>
    <row r="655" spans="1:9" x14ac:dyDescent="0.3">
      <c r="A655">
        <v>233602</v>
      </c>
      <c r="B655" s="2">
        <v>41834</v>
      </c>
      <c r="C655" s="3">
        <v>0.62122685185185189</v>
      </c>
      <c r="D655" t="s">
        <v>30</v>
      </c>
      <c r="E655" t="s">
        <v>27</v>
      </c>
      <c r="F655" t="s">
        <v>17</v>
      </c>
      <c r="G655" t="s">
        <v>5</v>
      </c>
      <c r="H655">
        <v>74935</v>
      </c>
      <c r="I655">
        <f>IF(Table3_1810[[#This Row],[Status]]="Hired",1,0)</f>
        <v>0</v>
      </c>
    </row>
    <row r="656" spans="1:9" x14ac:dyDescent="0.3">
      <c r="A656">
        <v>968462</v>
      </c>
      <c r="B656" s="2">
        <v>41835</v>
      </c>
      <c r="C656" s="3">
        <v>0.4833796296296296</v>
      </c>
      <c r="D656" t="s">
        <v>30</v>
      </c>
      <c r="E656" t="s">
        <v>27</v>
      </c>
      <c r="F656" t="s">
        <v>14</v>
      </c>
      <c r="G656" t="s">
        <v>10</v>
      </c>
      <c r="H656">
        <v>13023</v>
      </c>
      <c r="I656">
        <f>IF(Table3_1810[[#This Row],[Status]]="Hired",1,0)</f>
        <v>0</v>
      </c>
    </row>
    <row r="657" spans="1:9" x14ac:dyDescent="0.3">
      <c r="A657">
        <v>321567</v>
      </c>
      <c r="B657" s="2">
        <v>41835</v>
      </c>
      <c r="C657" s="3">
        <v>0.73358796296296291</v>
      </c>
      <c r="D657" t="s">
        <v>31</v>
      </c>
      <c r="E657" t="s">
        <v>27</v>
      </c>
      <c r="F657" t="s">
        <v>18</v>
      </c>
      <c r="G657" t="s">
        <v>9</v>
      </c>
      <c r="H657">
        <v>24135</v>
      </c>
      <c r="I657">
        <f>IF(Table3_1810[[#This Row],[Status]]="Hired",1,0)</f>
        <v>1</v>
      </c>
    </row>
    <row r="658" spans="1:9" x14ac:dyDescent="0.3">
      <c r="A658">
        <v>511167</v>
      </c>
      <c r="B658" s="2">
        <v>41835</v>
      </c>
      <c r="C658" s="3">
        <v>0.63997685185185182</v>
      </c>
      <c r="D658" t="s">
        <v>30</v>
      </c>
      <c r="E658" t="s">
        <v>27</v>
      </c>
      <c r="F658" t="s">
        <v>17</v>
      </c>
      <c r="G658" t="s">
        <v>10</v>
      </c>
      <c r="H658">
        <v>75650</v>
      </c>
      <c r="I658">
        <f>IF(Table3_1810[[#This Row],[Status]]="Hired",1,0)</f>
        <v>0</v>
      </c>
    </row>
    <row r="659" spans="1:9" x14ac:dyDescent="0.3">
      <c r="A659">
        <v>661288</v>
      </c>
      <c r="B659" s="2">
        <v>41835</v>
      </c>
      <c r="C659" s="3">
        <v>0.30002314814814812</v>
      </c>
      <c r="D659" t="s">
        <v>30</v>
      </c>
      <c r="E659" t="s">
        <v>27</v>
      </c>
      <c r="F659" t="s">
        <v>12</v>
      </c>
      <c r="G659" t="s">
        <v>4</v>
      </c>
      <c r="H659">
        <v>59757</v>
      </c>
      <c r="I659">
        <f>IF(Table3_1810[[#This Row],[Status]]="Hired",1,0)</f>
        <v>0</v>
      </c>
    </row>
    <row r="660" spans="1:9" x14ac:dyDescent="0.3">
      <c r="A660">
        <v>336100</v>
      </c>
      <c r="B660" s="2">
        <v>41835</v>
      </c>
      <c r="C660" s="3">
        <v>0.49004629629629631</v>
      </c>
      <c r="D660" t="s">
        <v>30</v>
      </c>
      <c r="E660" t="s">
        <v>27</v>
      </c>
      <c r="F660" t="s">
        <v>17</v>
      </c>
      <c r="G660" t="s">
        <v>2</v>
      </c>
      <c r="H660">
        <v>18423</v>
      </c>
      <c r="I660">
        <f>IF(Table3_1810[[#This Row],[Status]]="Hired",1,0)</f>
        <v>0</v>
      </c>
    </row>
    <row r="661" spans="1:9" x14ac:dyDescent="0.3">
      <c r="A661">
        <v>359450</v>
      </c>
      <c r="B661" s="2">
        <v>41840</v>
      </c>
      <c r="C661" s="3">
        <v>0.5390625</v>
      </c>
      <c r="D661" t="s">
        <v>30</v>
      </c>
      <c r="E661" t="s">
        <v>27</v>
      </c>
      <c r="F661" t="s">
        <v>17</v>
      </c>
      <c r="G661" t="s">
        <v>2</v>
      </c>
      <c r="H661">
        <v>16341</v>
      </c>
      <c r="I661">
        <f>IF(Table3_1810[[#This Row],[Status]]="Hired",1,0)</f>
        <v>0</v>
      </c>
    </row>
    <row r="662" spans="1:9" x14ac:dyDescent="0.3">
      <c r="A662">
        <v>934807</v>
      </c>
      <c r="B662" s="2">
        <v>41835</v>
      </c>
      <c r="C662" s="3">
        <v>0.71604166666666669</v>
      </c>
      <c r="D662" t="s">
        <v>30</v>
      </c>
      <c r="E662" t="s">
        <v>29</v>
      </c>
      <c r="F662" t="s">
        <v>20</v>
      </c>
      <c r="G662" t="s">
        <v>6</v>
      </c>
      <c r="H662">
        <v>98706</v>
      </c>
      <c r="I662">
        <f>IF(Table3_1810[[#This Row],[Status]]="Hired",1,0)</f>
        <v>0</v>
      </c>
    </row>
    <row r="663" spans="1:9" x14ac:dyDescent="0.3">
      <c r="A663">
        <v>49980</v>
      </c>
      <c r="B663" s="2">
        <v>41835</v>
      </c>
      <c r="C663" s="3">
        <v>8.6168981481481485E-2</v>
      </c>
      <c r="D663" t="s">
        <v>30</v>
      </c>
      <c r="E663" t="s">
        <v>27</v>
      </c>
      <c r="F663" t="s">
        <v>17</v>
      </c>
      <c r="G663" t="s">
        <v>10</v>
      </c>
      <c r="H663">
        <v>92530</v>
      </c>
      <c r="I663">
        <f>IF(Table3_1810[[#This Row],[Status]]="Hired",1,0)</f>
        <v>0</v>
      </c>
    </row>
    <row r="664" spans="1:9" x14ac:dyDescent="0.3">
      <c r="A664">
        <v>560870</v>
      </c>
      <c r="B664" s="2">
        <v>41836</v>
      </c>
      <c r="C664" s="3">
        <v>0.43655092592592593</v>
      </c>
      <c r="D664" t="s">
        <v>31</v>
      </c>
      <c r="E664" t="s">
        <v>27</v>
      </c>
      <c r="F664" t="s">
        <v>16</v>
      </c>
      <c r="G664" t="s">
        <v>6</v>
      </c>
      <c r="H664">
        <v>98195</v>
      </c>
      <c r="I664">
        <f>IF(Table3_1810[[#This Row],[Status]]="Hired",1,0)</f>
        <v>1</v>
      </c>
    </row>
    <row r="665" spans="1:9" x14ac:dyDescent="0.3">
      <c r="A665">
        <v>128021</v>
      </c>
      <c r="B665" s="2">
        <v>41836</v>
      </c>
      <c r="C665" s="3">
        <v>0.7321064814814815</v>
      </c>
      <c r="D665" t="s">
        <v>30</v>
      </c>
      <c r="E665" t="s">
        <v>29</v>
      </c>
      <c r="F665" t="s">
        <v>17</v>
      </c>
      <c r="G665" t="s">
        <v>9</v>
      </c>
      <c r="H665">
        <v>94482</v>
      </c>
      <c r="I665">
        <f>IF(Table3_1810[[#This Row],[Status]]="Hired",1,0)</f>
        <v>0</v>
      </c>
    </row>
    <row r="666" spans="1:9" x14ac:dyDescent="0.3">
      <c r="A666">
        <v>678497</v>
      </c>
      <c r="B666" s="2">
        <v>41836</v>
      </c>
      <c r="C666" s="3">
        <v>0.67929398148148146</v>
      </c>
      <c r="D666" t="s">
        <v>30</v>
      </c>
      <c r="E666" t="s">
        <v>29</v>
      </c>
      <c r="F666" t="s">
        <v>13</v>
      </c>
      <c r="G666" t="s">
        <v>10</v>
      </c>
      <c r="H666">
        <v>27497</v>
      </c>
      <c r="I666">
        <f>IF(Table3_1810[[#This Row],[Status]]="Hired",1,0)</f>
        <v>0</v>
      </c>
    </row>
    <row r="667" spans="1:9" x14ac:dyDescent="0.3">
      <c r="A667">
        <v>568508</v>
      </c>
      <c r="B667" s="2">
        <v>41836</v>
      </c>
      <c r="C667" s="3">
        <v>0.68050925925925931</v>
      </c>
      <c r="D667" t="s">
        <v>31</v>
      </c>
      <c r="E667" t="s">
        <v>29</v>
      </c>
      <c r="F667" t="s">
        <v>13</v>
      </c>
      <c r="G667" t="s">
        <v>10</v>
      </c>
      <c r="H667">
        <v>23885</v>
      </c>
      <c r="I667">
        <f>IF(Table3_1810[[#This Row],[Status]]="Hired",1,0)</f>
        <v>1</v>
      </c>
    </row>
    <row r="668" spans="1:9" x14ac:dyDescent="0.3">
      <c r="A668">
        <v>18213</v>
      </c>
      <c r="B668" s="2">
        <v>41836</v>
      </c>
      <c r="C668" s="3">
        <v>0.68094907407407412</v>
      </c>
      <c r="D668" t="s">
        <v>31</v>
      </c>
      <c r="E668" t="s">
        <v>29</v>
      </c>
      <c r="F668" t="s">
        <v>13</v>
      </c>
      <c r="G668" t="s">
        <v>10</v>
      </c>
      <c r="H668">
        <v>51426</v>
      </c>
      <c r="I668">
        <f>IF(Table3_1810[[#This Row],[Status]]="Hired",1,0)</f>
        <v>1</v>
      </c>
    </row>
    <row r="669" spans="1:9" x14ac:dyDescent="0.3">
      <c r="A669">
        <v>965502</v>
      </c>
      <c r="B669" s="2">
        <v>41836</v>
      </c>
      <c r="C669" s="3">
        <v>0.28741898148148148</v>
      </c>
      <c r="D669" t="s">
        <v>30</v>
      </c>
      <c r="E669" t="s">
        <v>27</v>
      </c>
      <c r="F669" t="s">
        <v>17</v>
      </c>
      <c r="G669" t="s">
        <v>9</v>
      </c>
      <c r="H669">
        <v>54903</v>
      </c>
      <c r="I669">
        <f>IF(Table3_1810[[#This Row],[Status]]="Hired",1,0)</f>
        <v>0</v>
      </c>
    </row>
    <row r="670" spans="1:9" x14ac:dyDescent="0.3">
      <c r="A670">
        <v>53766</v>
      </c>
      <c r="B670" s="2">
        <v>41836</v>
      </c>
      <c r="C670" s="3">
        <v>0.80876157407407412</v>
      </c>
      <c r="D670" t="s">
        <v>30</v>
      </c>
      <c r="E670" t="s">
        <v>27</v>
      </c>
      <c r="F670" t="s">
        <v>12</v>
      </c>
      <c r="G670" t="s">
        <v>9</v>
      </c>
      <c r="H670">
        <v>16826</v>
      </c>
      <c r="I670">
        <f>IF(Table3_1810[[#This Row],[Status]]="Hired",1,0)</f>
        <v>0</v>
      </c>
    </row>
    <row r="671" spans="1:9" x14ac:dyDescent="0.3">
      <c r="A671">
        <v>542141</v>
      </c>
      <c r="B671" s="2">
        <v>41842</v>
      </c>
      <c r="C671" s="3">
        <v>0.87910879629629635</v>
      </c>
      <c r="D671" t="s">
        <v>31</v>
      </c>
      <c r="E671" t="s">
        <v>27</v>
      </c>
      <c r="F671" t="s">
        <v>20</v>
      </c>
      <c r="G671" t="s">
        <v>4</v>
      </c>
      <c r="H671">
        <v>90267</v>
      </c>
      <c r="I671">
        <f>IF(Table3_1810[[#This Row],[Status]]="Hired",1,0)</f>
        <v>1</v>
      </c>
    </row>
    <row r="672" spans="1:9" x14ac:dyDescent="0.3">
      <c r="A672">
        <v>620985</v>
      </c>
      <c r="B672" s="2">
        <v>41836</v>
      </c>
      <c r="C672" s="3">
        <v>0.50480324074074079</v>
      </c>
      <c r="D672" t="s">
        <v>30</v>
      </c>
      <c r="E672" t="s">
        <v>27</v>
      </c>
      <c r="F672" t="s">
        <v>17</v>
      </c>
      <c r="G672" t="s">
        <v>4</v>
      </c>
      <c r="H672">
        <v>28135</v>
      </c>
      <c r="I672">
        <f>IF(Table3_1810[[#This Row],[Status]]="Hired",1,0)</f>
        <v>0</v>
      </c>
    </row>
    <row r="673" spans="1:9" x14ac:dyDescent="0.3">
      <c r="A673">
        <v>686841</v>
      </c>
      <c r="B673" s="2">
        <v>41846</v>
      </c>
      <c r="C673" s="3">
        <v>0.53869212962962965</v>
      </c>
      <c r="D673" t="s">
        <v>31</v>
      </c>
      <c r="E673" t="s">
        <v>29</v>
      </c>
      <c r="F673" t="s">
        <v>17</v>
      </c>
      <c r="G673" t="s">
        <v>2</v>
      </c>
      <c r="H673">
        <v>12822</v>
      </c>
      <c r="I673">
        <f>IF(Table3_1810[[#This Row],[Status]]="Hired",1,0)</f>
        <v>1</v>
      </c>
    </row>
    <row r="674" spans="1:9" x14ac:dyDescent="0.3">
      <c r="A674">
        <v>902523</v>
      </c>
      <c r="B674" s="2">
        <v>41837</v>
      </c>
      <c r="C674" s="3">
        <v>0.16123842592592594</v>
      </c>
      <c r="D674" t="s">
        <v>30</v>
      </c>
      <c r="E674" t="s">
        <v>27</v>
      </c>
      <c r="F674" t="s">
        <v>20</v>
      </c>
      <c r="G674" t="s">
        <v>2</v>
      </c>
      <c r="H674">
        <v>78567</v>
      </c>
      <c r="I674">
        <f>IF(Table3_1810[[#This Row],[Status]]="Hired",1,0)</f>
        <v>0</v>
      </c>
    </row>
    <row r="675" spans="1:9" x14ac:dyDescent="0.3">
      <c r="A675">
        <v>414795</v>
      </c>
      <c r="B675" s="2">
        <v>41837</v>
      </c>
      <c r="C675" s="3">
        <v>0.56716435185185188</v>
      </c>
      <c r="D675" t="s">
        <v>30</v>
      </c>
      <c r="E675" t="s">
        <v>27</v>
      </c>
      <c r="F675" t="s">
        <v>12</v>
      </c>
      <c r="G675" t="s">
        <v>2</v>
      </c>
      <c r="H675">
        <v>32517</v>
      </c>
      <c r="I675">
        <f>IF(Table3_1810[[#This Row],[Status]]="Hired",1,0)</f>
        <v>0</v>
      </c>
    </row>
    <row r="676" spans="1:9" x14ac:dyDescent="0.3">
      <c r="A676">
        <v>908749</v>
      </c>
      <c r="B676" s="2">
        <v>41837</v>
      </c>
      <c r="C676" s="3">
        <v>0.56759259259259254</v>
      </c>
      <c r="D676" t="s">
        <v>30</v>
      </c>
      <c r="E676" t="s">
        <v>27</v>
      </c>
      <c r="F676" t="s">
        <v>12</v>
      </c>
      <c r="G676" t="s">
        <v>2</v>
      </c>
      <c r="H676">
        <v>60926</v>
      </c>
      <c r="I676">
        <f>IF(Table3_1810[[#This Row],[Status]]="Hired",1,0)</f>
        <v>0</v>
      </c>
    </row>
    <row r="677" spans="1:9" x14ac:dyDescent="0.3">
      <c r="A677">
        <v>219096</v>
      </c>
      <c r="B677" s="2">
        <v>41837</v>
      </c>
      <c r="C677" s="3">
        <v>0.56820601851851849</v>
      </c>
      <c r="D677" t="s">
        <v>30</v>
      </c>
      <c r="E677" t="s">
        <v>27</v>
      </c>
      <c r="F677" t="s">
        <v>12</v>
      </c>
      <c r="G677" t="s">
        <v>2</v>
      </c>
      <c r="H677">
        <v>17641</v>
      </c>
      <c r="I677">
        <f>IF(Table3_1810[[#This Row],[Status]]="Hired",1,0)</f>
        <v>0</v>
      </c>
    </row>
    <row r="678" spans="1:9" x14ac:dyDescent="0.3">
      <c r="A678">
        <v>78350</v>
      </c>
      <c r="B678" s="2">
        <v>41837</v>
      </c>
      <c r="C678" s="3">
        <v>0.78217592592592589</v>
      </c>
      <c r="D678" t="s">
        <v>30</v>
      </c>
      <c r="E678" t="s">
        <v>27</v>
      </c>
      <c r="F678" t="s">
        <v>14</v>
      </c>
      <c r="G678" t="s">
        <v>10</v>
      </c>
      <c r="H678">
        <v>97083</v>
      </c>
      <c r="I678">
        <f>IF(Table3_1810[[#This Row],[Status]]="Hired",1,0)</f>
        <v>0</v>
      </c>
    </row>
    <row r="679" spans="1:9" x14ac:dyDescent="0.3">
      <c r="A679">
        <v>412418</v>
      </c>
      <c r="B679" s="2">
        <v>41837</v>
      </c>
      <c r="C679" s="3">
        <v>0.78263888888888888</v>
      </c>
      <c r="D679" t="s">
        <v>30</v>
      </c>
      <c r="E679" t="s">
        <v>27</v>
      </c>
      <c r="F679" t="s">
        <v>14</v>
      </c>
      <c r="G679" t="s">
        <v>10</v>
      </c>
      <c r="H679">
        <v>48169</v>
      </c>
      <c r="I679">
        <f>IF(Table3_1810[[#This Row],[Status]]="Hired",1,0)</f>
        <v>0</v>
      </c>
    </row>
    <row r="680" spans="1:9" x14ac:dyDescent="0.3">
      <c r="A680">
        <v>857879</v>
      </c>
      <c r="B680" s="2">
        <v>41837</v>
      </c>
      <c r="C680" s="3">
        <v>0.78377314814814814</v>
      </c>
      <c r="D680" t="s">
        <v>31</v>
      </c>
      <c r="E680" t="s">
        <v>27</v>
      </c>
      <c r="F680" t="s">
        <v>14</v>
      </c>
      <c r="G680" t="s">
        <v>10</v>
      </c>
      <c r="H680">
        <v>25144</v>
      </c>
      <c r="I680">
        <f>IF(Table3_1810[[#This Row],[Status]]="Hired",1,0)</f>
        <v>1</v>
      </c>
    </row>
    <row r="681" spans="1:9" x14ac:dyDescent="0.3">
      <c r="A681">
        <v>892761</v>
      </c>
      <c r="B681" s="2">
        <v>41837</v>
      </c>
      <c r="C681" s="3">
        <v>0.72040509259259256</v>
      </c>
      <c r="D681" t="s">
        <v>30</v>
      </c>
      <c r="E681" t="s">
        <v>27</v>
      </c>
      <c r="F681" t="s">
        <v>20</v>
      </c>
      <c r="G681" t="s">
        <v>2</v>
      </c>
      <c r="H681">
        <v>25686</v>
      </c>
      <c r="I681">
        <f>IF(Table3_1810[[#This Row],[Status]]="Hired",1,0)</f>
        <v>0</v>
      </c>
    </row>
    <row r="682" spans="1:9" x14ac:dyDescent="0.3">
      <c r="A682">
        <v>735436</v>
      </c>
      <c r="B682" s="2">
        <v>41837</v>
      </c>
      <c r="C682" s="3">
        <v>0.77013888888888893</v>
      </c>
      <c r="D682" t="s">
        <v>31</v>
      </c>
      <c r="E682" t="s">
        <v>29</v>
      </c>
      <c r="F682" t="s">
        <v>20</v>
      </c>
      <c r="G682" t="s">
        <v>8</v>
      </c>
      <c r="H682">
        <v>52130</v>
      </c>
      <c r="I682">
        <f>IF(Table3_1810[[#This Row],[Status]]="Hired",1,0)</f>
        <v>1</v>
      </c>
    </row>
    <row r="683" spans="1:9" x14ac:dyDescent="0.3">
      <c r="A683">
        <v>866300</v>
      </c>
      <c r="B683" s="2">
        <v>41837</v>
      </c>
      <c r="C683" s="3">
        <v>0.63906249999999998</v>
      </c>
      <c r="D683" t="s">
        <v>30</v>
      </c>
      <c r="E683" t="s">
        <v>27</v>
      </c>
      <c r="F683" t="s">
        <v>15</v>
      </c>
      <c r="G683" t="s">
        <v>4</v>
      </c>
      <c r="H683">
        <v>42009</v>
      </c>
      <c r="I683">
        <f>IF(Table3_1810[[#This Row],[Status]]="Hired",1,0)</f>
        <v>0</v>
      </c>
    </row>
    <row r="684" spans="1:9" x14ac:dyDescent="0.3">
      <c r="A684">
        <v>438195</v>
      </c>
      <c r="B684" s="2">
        <v>41842</v>
      </c>
      <c r="C684" s="3">
        <v>0.79549768518518515</v>
      </c>
      <c r="D684" t="s">
        <v>30</v>
      </c>
      <c r="E684" t="s">
        <v>29</v>
      </c>
      <c r="F684" t="s">
        <v>12</v>
      </c>
      <c r="G684" t="s">
        <v>5</v>
      </c>
      <c r="H684">
        <v>57891</v>
      </c>
      <c r="I684">
        <f>IF(Table3_1810[[#This Row],[Status]]="Hired",1,0)</f>
        <v>0</v>
      </c>
    </row>
    <row r="685" spans="1:9" x14ac:dyDescent="0.3">
      <c r="A685">
        <v>88234</v>
      </c>
      <c r="B685" s="2">
        <v>41838</v>
      </c>
      <c r="C685" s="3">
        <v>0.60024305555555557</v>
      </c>
      <c r="D685" t="s">
        <v>30</v>
      </c>
      <c r="E685" t="s">
        <v>27</v>
      </c>
      <c r="F685" t="s">
        <v>15</v>
      </c>
      <c r="G685" t="s">
        <v>4</v>
      </c>
      <c r="H685">
        <v>51578</v>
      </c>
      <c r="I685">
        <f>IF(Table3_1810[[#This Row],[Status]]="Hired",1,0)</f>
        <v>0</v>
      </c>
    </row>
    <row r="686" spans="1:9" x14ac:dyDescent="0.3">
      <c r="A686">
        <v>385051</v>
      </c>
      <c r="B686" s="2">
        <v>41838</v>
      </c>
      <c r="C686" s="3">
        <v>0.53268518518518515</v>
      </c>
      <c r="D686" t="s">
        <v>30</v>
      </c>
      <c r="E686" t="s">
        <v>27</v>
      </c>
      <c r="F686" t="s">
        <v>17</v>
      </c>
      <c r="G686" t="s">
        <v>4</v>
      </c>
      <c r="H686">
        <v>42741</v>
      </c>
      <c r="I686">
        <f>IF(Table3_1810[[#This Row],[Status]]="Hired",1,0)</f>
        <v>0</v>
      </c>
    </row>
    <row r="687" spans="1:9" x14ac:dyDescent="0.3">
      <c r="A687">
        <v>322530</v>
      </c>
      <c r="B687" s="2">
        <v>41838</v>
      </c>
      <c r="C687" s="3">
        <v>0.53304398148148147</v>
      </c>
      <c r="D687" t="s">
        <v>31</v>
      </c>
      <c r="E687" t="s">
        <v>27</v>
      </c>
      <c r="F687" t="s">
        <v>17</v>
      </c>
      <c r="G687" t="s">
        <v>4</v>
      </c>
      <c r="H687">
        <v>66589</v>
      </c>
      <c r="I687">
        <f>IF(Table3_1810[[#This Row],[Status]]="Hired",1,0)</f>
        <v>1</v>
      </c>
    </row>
    <row r="688" spans="1:9" x14ac:dyDescent="0.3">
      <c r="A688">
        <v>631387</v>
      </c>
      <c r="B688" s="2">
        <v>41838</v>
      </c>
      <c r="C688" s="3">
        <v>0.53545138888888888</v>
      </c>
      <c r="D688" t="s">
        <v>31</v>
      </c>
      <c r="E688" t="s">
        <v>27</v>
      </c>
      <c r="F688" t="s">
        <v>17</v>
      </c>
      <c r="G688" t="s">
        <v>4</v>
      </c>
      <c r="H688">
        <v>81960</v>
      </c>
      <c r="I688">
        <f>IF(Table3_1810[[#This Row],[Status]]="Hired",1,0)</f>
        <v>1</v>
      </c>
    </row>
    <row r="689" spans="1:9" x14ac:dyDescent="0.3">
      <c r="A689">
        <v>924631</v>
      </c>
      <c r="B689" s="2">
        <v>41842</v>
      </c>
      <c r="C689" s="3">
        <v>0.40228009259259262</v>
      </c>
      <c r="D689" t="s">
        <v>31</v>
      </c>
      <c r="E689" t="s">
        <v>27</v>
      </c>
      <c r="F689" t="s">
        <v>15</v>
      </c>
      <c r="G689" t="s">
        <v>10</v>
      </c>
      <c r="H689">
        <v>43214</v>
      </c>
      <c r="I689">
        <f>IF(Table3_1810[[#This Row],[Status]]="Hired",1,0)</f>
        <v>1</v>
      </c>
    </row>
    <row r="690" spans="1:9" x14ac:dyDescent="0.3">
      <c r="A690">
        <v>823234</v>
      </c>
      <c r="B690" s="2">
        <v>41842</v>
      </c>
      <c r="C690" s="3">
        <v>0.40443287037037035</v>
      </c>
      <c r="D690" t="s">
        <v>30</v>
      </c>
      <c r="E690" t="s">
        <v>27</v>
      </c>
      <c r="F690" t="s">
        <v>15</v>
      </c>
      <c r="G690" t="s">
        <v>10</v>
      </c>
      <c r="H690">
        <v>32078</v>
      </c>
      <c r="I690">
        <f>IF(Table3_1810[[#This Row],[Status]]="Hired",1,0)</f>
        <v>0</v>
      </c>
    </row>
    <row r="691" spans="1:9" x14ac:dyDescent="0.3">
      <c r="A691">
        <v>515022</v>
      </c>
      <c r="B691" s="2">
        <v>41838</v>
      </c>
      <c r="C691" s="3">
        <v>0.5951157407407407</v>
      </c>
      <c r="D691" t="s">
        <v>31</v>
      </c>
      <c r="E691" t="s">
        <v>27</v>
      </c>
      <c r="F691" t="s">
        <v>20</v>
      </c>
      <c r="G691" t="s">
        <v>6</v>
      </c>
      <c r="H691">
        <v>42114</v>
      </c>
      <c r="I691">
        <f>IF(Table3_1810[[#This Row],[Status]]="Hired",1,0)</f>
        <v>1</v>
      </c>
    </row>
    <row r="692" spans="1:9" x14ac:dyDescent="0.3">
      <c r="A692">
        <v>873591</v>
      </c>
      <c r="B692" s="2">
        <v>41838</v>
      </c>
      <c r="C692" s="3">
        <v>0.59619212962962964</v>
      </c>
      <c r="D692" t="s">
        <v>30</v>
      </c>
      <c r="E692" t="s">
        <v>27</v>
      </c>
      <c r="F692" t="s">
        <v>20</v>
      </c>
      <c r="G692" t="s">
        <v>6</v>
      </c>
      <c r="H692">
        <v>19440</v>
      </c>
      <c r="I692">
        <f>IF(Table3_1810[[#This Row],[Status]]="Hired",1,0)</f>
        <v>0</v>
      </c>
    </row>
    <row r="693" spans="1:9" x14ac:dyDescent="0.3">
      <c r="A693">
        <v>868701</v>
      </c>
      <c r="B693" s="2">
        <v>41838</v>
      </c>
      <c r="C693" s="3">
        <v>0.59701388888888884</v>
      </c>
      <c r="D693" t="s">
        <v>30</v>
      </c>
      <c r="E693" t="s">
        <v>29</v>
      </c>
      <c r="F693" t="s">
        <v>20</v>
      </c>
      <c r="G693" t="s">
        <v>6</v>
      </c>
      <c r="H693">
        <v>66602</v>
      </c>
      <c r="I693">
        <f>IF(Table3_1810[[#This Row],[Status]]="Hired",1,0)</f>
        <v>0</v>
      </c>
    </row>
    <row r="694" spans="1:9" x14ac:dyDescent="0.3">
      <c r="A694">
        <v>322926</v>
      </c>
      <c r="B694" s="2">
        <v>41838</v>
      </c>
      <c r="C694" s="3">
        <v>0.46774305555555556</v>
      </c>
      <c r="D694" t="s">
        <v>31</v>
      </c>
      <c r="E694" t="s">
        <v>27</v>
      </c>
      <c r="F694" t="s">
        <v>15</v>
      </c>
      <c r="G694" t="s">
        <v>9</v>
      </c>
      <c r="H694">
        <v>91208</v>
      </c>
      <c r="I694">
        <f>IF(Table3_1810[[#This Row],[Status]]="Hired",1,0)</f>
        <v>1</v>
      </c>
    </row>
    <row r="695" spans="1:9" x14ac:dyDescent="0.3">
      <c r="A695">
        <v>232998</v>
      </c>
      <c r="B695" s="2">
        <v>41838</v>
      </c>
      <c r="C695" s="3">
        <v>0.4679861111111111</v>
      </c>
      <c r="D695" t="s">
        <v>30</v>
      </c>
      <c r="E695" t="s">
        <v>27</v>
      </c>
      <c r="F695" t="s">
        <v>15</v>
      </c>
      <c r="G695" t="s">
        <v>9</v>
      </c>
      <c r="H695">
        <v>51895</v>
      </c>
      <c r="I695">
        <f>IF(Table3_1810[[#This Row],[Status]]="Hired",1,0)</f>
        <v>0</v>
      </c>
    </row>
    <row r="696" spans="1:9" x14ac:dyDescent="0.3">
      <c r="A696">
        <v>364042</v>
      </c>
      <c r="B696" s="2">
        <v>41838</v>
      </c>
      <c r="C696" s="3">
        <v>0.62836805555555553</v>
      </c>
      <c r="D696" t="s">
        <v>30</v>
      </c>
      <c r="E696" t="s">
        <v>27</v>
      </c>
      <c r="F696" t="s">
        <v>17</v>
      </c>
      <c r="G696" t="s">
        <v>10</v>
      </c>
      <c r="H696">
        <v>65858</v>
      </c>
      <c r="I696">
        <f>IF(Table3_1810[[#This Row],[Status]]="Hired",1,0)</f>
        <v>0</v>
      </c>
    </row>
    <row r="697" spans="1:9" x14ac:dyDescent="0.3">
      <c r="A697">
        <v>978447</v>
      </c>
      <c r="B697" s="2">
        <v>41838</v>
      </c>
      <c r="C697" s="3">
        <v>0.62905092592592593</v>
      </c>
      <c r="D697" t="s">
        <v>31</v>
      </c>
      <c r="E697" t="s">
        <v>29</v>
      </c>
      <c r="F697" t="s">
        <v>17</v>
      </c>
      <c r="G697" t="s">
        <v>10</v>
      </c>
      <c r="H697">
        <v>84508</v>
      </c>
      <c r="I697">
        <f>IF(Table3_1810[[#This Row],[Status]]="Hired",1,0)</f>
        <v>1</v>
      </c>
    </row>
    <row r="698" spans="1:9" x14ac:dyDescent="0.3">
      <c r="A698">
        <v>708890</v>
      </c>
      <c r="B698" s="2">
        <v>41838</v>
      </c>
      <c r="C698" s="3">
        <v>0.55956018518518513</v>
      </c>
      <c r="D698" t="s">
        <v>30</v>
      </c>
      <c r="E698" t="s">
        <v>27</v>
      </c>
      <c r="F698" t="s">
        <v>12</v>
      </c>
      <c r="G698" t="s">
        <v>2</v>
      </c>
      <c r="H698">
        <v>76907</v>
      </c>
      <c r="I698">
        <f>IF(Table3_1810[[#This Row],[Status]]="Hired",1,0)</f>
        <v>0</v>
      </c>
    </row>
    <row r="699" spans="1:9" x14ac:dyDescent="0.3">
      <c r="A699">
        <v>142086</v>
      </c>
      <c r="B699" s="2">
        <v>41838</v>
      </c>
      <c r="C699" s="3">
        <v>0.56164351851851857</v>
      </c>
      <c r="D699" t="s">
        <v>31</v>
      </c>
      <c r="E699" t="s">
        <v>27</v>
      </c>
      <c r="F699" t="s">
        <v>12</v>
      </c>
      <c r="G699" t="s">
        <v>2</v>
      </c>
      <c r="H699">
        <v>39033</v>
      </c>
      <c r="I699">
        <f>IF(Table3_1810[[#This Row],[Status]]="Hired",1,0)</f>
        <v>1</v>
      </c>
    </row>
    <row r="700" spans="1:9" x14ac:dyDescent="0.3">
      <c r="A700">
        <v>55751</v>
      </c>
      <c r="B700" s="2">
        <v>41838</v>
      </c>
      <c r="C700" s="3">
        <v>0.56195601851851851</v>
      </c>
      <c r="D700" t="s">
        <v>31</v>
      </c>
      <c r="E700" t="s">
        <v>29</v>
      </c>
      <c r="F700" t="s">
        <v>12</v>
      </c>
      <c r="G700" t="s">
        <v>2</v>
      </c>
      <c r="H700">
        <v>30743</v>
      </c>
      <c r="I700">
        <f>IF(Table3_1810[[#This Row],[Status]]="Hired",1,0)</f>
        <v>1</v>
      </c>
    </row>
    <row r="701" spans="1:9" x14ac:dyDescent="0.3">
      <c r="A701">
        <v>612997</v>
      </c>
      <c r="B701" s="2">
        <v>41839</v>
      </c>
      <c r="C701" s="3">
        <v>0.49343749999999997</v>
      </c>
      <c r="D701" t="s">
        <v>30</v>
      </c>
      <c r="E701" t="s">
        <v>27</v>
      </c>
      <c r="F701" t="s">
        <v>20</v>
      </c>
      <c r="G701" t="s">
        <v>10</v>
      </c>
      <c r="H701">
        <v>60051</v>
      </c>
      <c r="I701">
        <f>IF(Table3_1810[[#This Row],[Status]]="Hired",1,0)</f>
        <v>0</v>
      </c>
    </row>
    <row r="702" spans="1:9" x14ac:dyDescent="0.3">
      <c r="A702">
        <v>721792</v>
      </c>
      <c r="B702" s="2">
        <v>41844</v>
      </c>
      <c r="C702" s="3">
        <v>0.54085648148148147</v>
      </c>
      <c r="D702" t="s">
        <v>31</v>
      </c>
      <c r="E702" t="s">
        <v>27</v>
      </c>
      <c r="F702" t="s">
        <v>12</v>
      </c>
      <c r="G702" t="s">
        <v>2</v>
      </c>
      <c r="H702">
        <v>33822</v>
      </c>
      <c r="I702">
        <f>IF(Table3_1810[[#This Row],[Status]]="Hired",1,0)</f>
        <v>1</v>
      </c>
    </row>
    <row r="703" spans="1:9" x14ac:dyDescent="0.3">
      <c r="A703">
        <v>682173</v>
      </c>
      <c r="B703" s="2">
        <v>41844</v>
      </c>
      <c r="C703" s="3">
        <v>0.54148148148148145</v>
      </c>
      <c r="D703" t="s">
        <v>31</v>
      </c>
      <c r="E703" t="s">
        <v>27</v>
      </c>
      <c r="F703" t="s">
        <v>12</v>
      </c>
      <c r="G703" t="s">
        <v>2</v>
      </c>
      <c r="H703">
        <v>47388</v>
      </c>
      <c r="I703">
        <f>IF(Table3_1810[[#This Row],[Status]]="Hired",1,0)</f>
        <v>1</v>
      </c>
    </row>
    <row r="704" spans="1:9" x14ac:dyDescent="0.3">
      <c r="A704">
        <v>978831</v>
      </c>
      <c r="B704" s="2">
        <v>41841</v>
      </c>
      <c r="C704" s="3">
        <v>0.7101736111111111</v>
      </c>
      <c r="D704" t="s">
        <v>30</v>
      </c>
      <c r="E704" t="s">
        <v>27</v>
      </c>
      <c r="F704" t="s">
        <v>17</v>
      </c>
      <c r="G704" t="s">
        <v>4</v>
      </c>
      <c r="H704">
        <v>85868</v>
      </c>
      <c r="I704">
        <f>IF(Table3_1810[[#This Row],[Status]]="Hired",1,0)</f>
        <v>0</v>
      </c>
    </row>
    <row r="705" spans="1:9" x14ac:dyDescent="0.3">
      <c r="A705">
        <v>817265</v>
      </c>
      <c r="B705" s="2">
        <v>41841</v>
      </c>
      <c r="C705" s="3">
        <v>0.760162037037037</v>
      </c>
      <c r="D705" t="s">
        <v>30</v>
      </c>
      <c r="E705" t="s">
        <v>27</v>
      </c>
      <c r="F705" t="s">
        <v>15</v>
      </c>
      <c r="G705" t="s">
        <v>6</v>
      </c>
      <c r="H705">
        <v>43678</v>
      </c>
      <c r="I705">
        <f>IF(Table3_1810[[#This Row],[Status]]="Hired",1,0)</f>
        <v>0</v>
      </c>
    </row>
    <row r="706" spans="1:9" x14ac:dyDescent="0.3">
      <c r="A706">
        <v>734018</v>
      </c>
      <c r="B706" s="2">
        <v>41841</v>
      </c>
      <c r="C706" s="3">
        <v>0.76197916666666665</v>
      </c>
      <c r="D706" t="s">
        <v>31</v>
      </c>
      <c r="E706" t="s">
        <v>27</v>
      </c>
      <c r="F706" t="s">
        <v>15</v>
      </c>
      <c r="G706" t="s">
        <v>6</v>
      </c>
      <c r="H706">
        <v>39935</v>
      </c>
      <c r="I706">
        <f>IF(Table3_1810[[#This Row],[Status]]="Hired",1,0)</f>
        <v>1</v>
      </c>
    </row>
    <row r="707" spans="1:9" x14ac:dyDescent="0.3">
      <c r="A707">
        <v>527009</v>
      </c>
      <c r="B707" s="2">
        <v>41852</v>
      </c>
      <c r="C707" s="3">
        <v>0.74995370370370373</v>
      </c>
      <c r="D707" t="s">
        <v>30</v>
      </c>
      <c r="E707" t="s">
        <v>27</v>
      </c>
      <c r="F707" t="s">
        <v>15</v>
      </c>
      <c r="G707" t="s">
        <v>6</v>
      </c>
      <c r="H707">
        <v>14256</v>
      </c>
      <c r="I707">
        <f>IF(Table3_1810[[#This Row],[Status]]="Hired",1,0)</f>
        <v>0</v>
      </c>
    </row>
    <row r="708" spans="1:9" x14ac:dyDescent="0.3">
      <c r="A708">
        <v>897407</v>
      </c>
      <c r="B708" s="2">
        <v>41864</v>
      </c>
      <c r="C708" s="3">
        <v>0.72219907407407402</v>
      </c>
      <c r="D708" t="s">
        <v>31</v>
      </c>
      <c r="E708" t="s">
        <v>27</v>
      </c>
      <c r="F708" t="s">
        <v>15</v>
      </c>
      <c r="G708" t="s">
        <v>9</v>
      </c>
      <c r="H708">
        <v>15601</v>
      </c>
      <c r="I708">
        <f>IF(Table3_1810[[#This Row],[Status]]="Hired",1,0)</f>
        <v>1</v>
      </c>
    </row>
    <row r="709" spans="1:9" x14ac:dyDescent="0.3">
      <c r="A709">
        <v>515923</v>
      </c>
      <c r="B709" s="2">
        <v>41864</v>
      </c>
      <c r="C709" s="3">
        <v>0.72239583333333335</v>
      </c>
      <c r="D709" t="s">
        <v>30</v>
      </c>
      <c r="E709" t="s">
        <v>29</v>
      </c>
      <c r="F709" t="s">
        <v>15</v>
      </c>
      <c r="G709" t="s">
        <v>9</v>
      </c>
      <c r="H709">
        <v>37241</v>
      </c>
      <c r="I709">
        <f>IF(Table3_1810[[#This Row],[Status]]="Hired",1,0)</f>
        <v>0</v>
      </c>
    </row>
    <row r="710" spans="1:9" x14ac:dyDescent="0.3">
      <c r="A710">
        <v>138577</v>
      </c>
      <c r="B710" s="2">
        <v>41841</v>
      </c>
      <c r="C710" s="3">
        <v>0.55094907407407412</v>
      </c>
      <c r="D710" t="s">
        <v>30</v>
      </c>
      <c r="E710" t="s">
        <v>27</v>
      </c>
      <c r="F710" t="s">
        <v>17</v>
      </c>
      <c r="G710" t="s">
        <v>5</v>
      </c>
      <c r="H710">
        <v>96271</v>
      </c>
      <c r="I710">
        <f>IF(Table3_1810[[#This Row],[Status]]="Hired",1,0)</f>
        <v>0</v>
      </c>
    </row>
    <row r="711" spans="1:9" x14ac:dyDescent="0.3">
      <c r="A711">
        <v>45861</v>
      </c>
      <c r="B711" s="2">
        <v>41841</v>
      </c>
      <c r="C711" s="3">
        <v>0.79059027777777779</v>
      </c>
      <c r="D711" t="s">
        <v>30</v>
      </c>
      <c r="E711" t="s">
        <v>27</v>
      </c>
      <c r="F711" t="s">
        <v>17</v>
      </c>
      <c r="G711" t="s">
        <v>9</v>
      </c>
      <c r="H711">
        <v>26063</v>
      </c>
      <c r="I711">
        <f>IF(Table3_1810[[#This Row],[Status]]="Hired",1,0)</f>
        <v>0</v>
      </c>
    </row>
    <row r="712" spans="1:9" x14ac:dyDescent="0.3">
      <c r="A712">
        <v>767327</v>
      </c>
      <c r="B712" s="2">
        <v>41841</v>
      </c>
      <c r="C712" s="3">
        <v>0.49623842592592593</v>
      </c>
      <c r="D712" t="s">
        <v>31</v>
      </c>
      <c r="E712" t="s">
        <v>27</v>
      </c>
      <c r="F712" t="s">
        <v>18</v>
      </c>
      <c r="G712" t="s">
        <v>1</v>
      </c>
      <c r="H712">
        <v>95591</v>
      </c>
      <c r="I712">
        <f>IF(Table3_1810[[#This Row],[Status]]="Hired",1,0)</f>
        <v>1</v>
      </c>
    </row>
    <row r="713" spans="1:9" x14ac:dyDescent="0.3">
      <c r="A713">
        <v>816124</v>
      </c>
      <c r="B713" s="2">
        <v>41841</v>
      </c>
      <c r="C713" s="3">
        <v>0.49660879629629628</v>
      </c>
      <c r="D713" t="s">
        <v>31</v>
      </c>
      <c r="E713" t="s">
        <v>27</v>
      </c>
      <c r="F713" t="s">
        <v>18</v>
      </c>
      <c r="G713" t="s">
        <v>1</v>
      </c>
      <c r="H713">
        <v>47611</v>
      </c>
      <c r="I713">
        <f>IF(Table3_1810[[#This Row],[Status]]="Hired",1,0)</f>
        <v>1</v>
      </c>
    </row>
    <row r="714" spans="1:9" x14ac:dyDescent="0.3">
      <c r="A714">
        <v>718500</v>
      </c>
      <c r="B714" s="2">
        <v>41844</v>
      </c>
      <c r="C714" s="3">
        <v>0.36050925925925925</v>
      </c>
      <c r="D714" t="s">
        <v>31</v>
      </c>
      <c r="E714" t="s">
        <v>27</v>
      </c>
      <c r="F714" t="s">
        <v>20</v>
      </c>
      <c r="G714" t="s">
        <v>10</v>
      </c>
      <c r="H714">
        <v>48142</v>
      </c>
      <c r="I714">
        <f>IF(Table3_1810[[#This Row],[Status]]="Hired",1,0)</f>
        <v>1</v>
      </c>
    </row>
    <row r="715" spans="1:9" x14ac:dyDescent="0.3">
      <c r="A715">
        <v>357434</v>
      </c>
      <c r="B715" s="2">
        <v>41844</v>
      </c>
      <c r="C715" s="3">
        <v>0.36127314814814815</v>
      </c>
      <c r="D715" t="s">
        <v>30</v>
      </c>
      <c r="E715" t="s">
        <v>29</v>
      </c>
      <c r="F715" t="s">
        <v>20</v>
      </c>
      <c r="G715" t="s">
        <v>10</v>
      </c>
      <c r="H715">
        <v>39113</v>
      </c>
      <c r="I715">
        <f>IF(Table3_1810[[#This Row],[Status]]="Hired",1,0)</f>
        <v>0</v>
      </c>
    </row>
    <row r="716" spans="1:9" x14ac:dyDescent="0.3">
      <c r="A716">
        <v>195576</v>
      </c>
      <c r="B716" s="2">
        <v>41842</v>
      </c>
      <c r="C716" s="3">
        <v>0.6897685185185185</v>
      </c>
      <c r="D716" t="s">
        <v>30</v>
      </c>
      <c r="E716" t="s">
        <v>27</v>
      </c>
      <c r="F716" t="s">
        <v>20</v>
      </c>
      <c r="G716" t="s">
        <v>6</v>
      </c>
      <c r="H716">
        <v>14732</v>
      </c>
      <c r="I716">
        <f>IF(Table3_1810[[#This Row],[Status]]="Hired",1,0)</f>
        <v>0</v>
      </c>
    </row>
    <row r="717" spans="1:9" x14ac:dyDescent="0.3">
      <c r="A717">
        <v>194285</v>
      </c>
      <c r="B717" s="2">
        <v>41842</v>
      </c>
      <c r="C717" s="3">
        <v>0.68758101851851849</v>
      </c>
      <c r="D717" t="s">
        <v>30</v>
      </c>
      <c r="E717" t="s">
        <v>27</v>
      </c>
      <c r="F717" t="s">
        <v>20</v>
      </c>
      <c r="G717" t="s">
        <v>10</v>
      </c>
      <c r="H717">
        <v>55851</v>
      </c>
      <c r="I717">
        <f>IF(Table3_1810[[#This Row],[Status]]="Hired",1,0)</f>
        <v>0</v>
      </c>
    </row>
    <row r="718" spans="1:9" x14ac:dyDescent="0.3">
      <c r="A718">
        <v>486811</v>
      </c>
      <c r="B718" s="2">
        <v>41842</v>
      </c>
      <c r="C718" s="3">
        <v>0.41895833333333332</v>
      </c>
      <c r="D718" t="s">
        <v>30</v>
      </c>
      <c r="E718" t="s">
        <v>27</v>
      </c>
      <c r="F718" t="s">
        <v>17</v>
      </c>
      <c r="G718" t="s">
        <v>8</v>
      </c>
      <c r="H718">
        <v>45682</v>
      </c>
      <c r="I718">
        <f>IF(Table3_1810[[#This Row],[Status]]="Hired",1,0)</f>
        <v>0</v>
      </c>
    </row>
    <row r="719" spans="1:9" x14ac:dyDescent="0.3">
      <c r="A719">
        <v>863832</v>
      </c>
      <c r="B719" s="2">
        <v>41842</v>
      </c>
      <c r="C719" s="3">
        <v>0.74061342592592594</v>
      </c>
      <c r="D719" t="s">
        <v>30</v>
      </c>
      <c r="E719" t="s">
        <v>27</v>
      </c>
      <c r="F719" t="s">
        <v>18</v>
      </c>
      <c r="G719" t="s">
        <v>4</v>
      </c>
      <c r="H719">
        <v>78026</v>
      </c>
      <c r="I719">
        <f>IF(Table3_1810[[#This Row],[Status]]="Hired",1,0)</f>
        <v>0</v>
      </c>
    </row>
    <row r="720" spans="1:9" x14ac:dyDescent="0.3">
      <c r="A720">
        <v>458519</v>
      </c>
      <c r="B720" s="2">
        <v>41842</v>
      </c>
      <c r="C720" s="3">
        <v>0.74134259259259261</v>
      </c>
      <c r="D720" t="s">
        <v>30</v>
      </c>
      <c r="E720" t="s">
        <v>27</v>
      </c>
      <c r="F720" t="s">
        <v>18</v>
      </c>
      <c r="G720" t="s">
        <v>4</v>
      </c>
      <c r="H720">
        <v>18384</v>
      </c>
      <c r="I720">
        <f>IF(Table3_1810[[#This Row],[Status]]="Hired",1,0)</f>
        <v>0</v>
      </c>
    </row>
    <row r="721" spans="1:9" x14ac:dyDescent="0.3">
      <c r="A721">
        <v>669162</v>
      </c>
      <c r="B721" s="2">
        <v>41842</v>
      </c>
      <c r="C721" s="3">
        <v>0.74203703703703705</v>
      </c>
      <c r="D721" t="s">
        <v>31</v>
      </c>
      <c r="E721" t="s">
        <v>27</v>
      </c>
      <c r="F721" t="s">
        <v>18</v>
      </c>
      <c r="G721" t="s">
        <v>4</v>
      </c>
      <c r="H721">
        <v>81983</v>
      </c>
      <c r="I721">
        <f>IF(Table3_1810[[#This Row],[Status]]="Hired",1,0)</f>
        <v>1</v>
      </c>
    </row>
    <row r="722" spans="1:9" x14ac:dyDescent="0.3">
      <c r="A722">
        <v>707384</v>
      </c>
      <c r="B722" s="2">
        <v>41842</v>
      </c>
      <c r="C722" s="3">
        <v>0.55793981481481481</v>
      </c>
      <c r="D722" t="s">
        <v>30</v>
      </c>
      <c r="E722" t="s">
        <v>27</v>
      </c>
      <c r="F722" t="s">
        <v>20</v>
      </c>
      <c r="G722" t="s">
        <v>9</v>
      </c>
      <c r="H722">
        <v>53640</v>
      </c>
      <c r="I722">
        <f>IF(Table3_1810[[#This Row],[Status]]="Hired",1,0)</f>
        <v>0</v>
      </c>
    </row>
    <row r="723" spans="1:9" x14ac:dyDescent="0.3">
      <c r="A723">
        <v>704619</v>
      </c>
      <c r="B723" s="2">
        <v>41842</v>
      </c>
      <c r="C723" s="3">
        <v>0.55825231481481485</v>
      </c>
      <c r="D723" t="s">
        <v>30</v>
      </c>
      <c r="E723" t="s">
        <v>27</v>
      </c>
      <c r="F723" t="s">
        <v>20</v>
      </c>
      <c r="G723" t="s">
        <v>9</v>
      </c>
      <c r="H723">
        <v>97057</v>
      </c>
      <c r="I723">
        <f>IF(Table3_1810[[#This Row],[Status]]="Hired",1,0)</f>
        <v>0</v>
      </c>
    </row>
    <row r="724" spans="1:9" x14ac:dyDescent="0.3">
      <c r="A724">
        <v>28310</v>
      </c>
      <c r="B724" s="2">
        <v>41842</v>
      </c>
      <c r="C724" s="3">
        <v>0.98606481481481478</v>
      </c>
      <c r="D724" t="s">
        <v>31</v>
      </c>
      <c r="E724" t="s">
        <v>27</v>
      </c>
      <c r="F724" t="s">
        <v>14</v>
      </c>
      <c r="G724" t="s">
        <v>10</v>
      </c>
      <c r="H724">
        <v>90932</v>
      </c>
      <c r="I724">
        <f>IF(Table3_1810[[#This Row],[Status]]="Hired",1,0)</f>
        <v>1</v>
      </c>
    </row>
    <row r="725" spans="1:9" x14ac:dyDescent="0.3">
      <c r="A725">
        <v>188744</v>
      </c>
      <c r="B725" s="2">
        <v>41842</v>
      </c>
      <c r="C725" s="3">
        <v>0.64302083333333337</v>
      </c>
      <c r="D725" t="s">
        <v>31</v>
      </c>
      <c r="E725" t="s">
        <v>27</v>
      </c>
      <c r="F725" t="s">
        <v>20</v>
      </c>
      <c r="G725" t="s">
        <v>10</v>
      </c>
      <c r="H725">
        <v>40182</v>
      </c>
      <c r="I725">
        <f>IF(Table3_1810[[#This Row],[Status]]="Hired",1,0)</f>
        <v>1</v>
      </c>
    </row>
    <row r="726" spans="1:9" x14ac:dyDescent="0.3">
      <c r="A726">
        <v>264099</v>
      </c>
      <c r="B726" s="2">
        <v>41842</v>
      </c>
      <c r="C726" s="3">
        <v>0.6436574074074074</v>
      </c>
      <c r="D726" t="s">
        <v>31</v>
      </c>
      <c r="E726" t="s">
        <v>27</v>
      </c>
      <c r="F726" t="s">
        <v>20</v>
      </c>
      <c r="G726" t="s">
        <v>10</v>
      </c>
      <c r="H726">
        <v>93471</v>
      </c>
      <c r="I726">
        <f>IF(Table3_1810[[#This Row],[Status]]="Hired",1,0)</f>
        <v>1</v>
      </c>
    </row>
    <row r="727" spans="1:9" x14ac:dyDescent="0.3">
      <c r="A727">
        <v>999758</v>
      </c>
      <c r="B727" s="2">
        <v>41842</v>
      </c>
      <c r="C727" s="3">
        <v>0.37053240740740739</v>
      </c>
      <c r="D727" t="s">
        <v>30</v>
      </c>
      <c r="E727" t="s">
        <v>29</v>
      </c>
      <c r="F727" t="s">
        <v>13</v>
      </c>
      <c r="G727" t="s">
        <v>9</v>
      </c>
      <c r="H727">
        <v>96801</v>
      </c>
      <c r="I727">
        <f>IF(Table3_1810[[#This Row],[Status]]="Hired",1,0)</f>
        <v>0</v>
      </c>
    </row>
    <row r="728" spans="1:9" x14ac:dyDescent="0.3">
      <c r="A728">
        <v>451952</v>
      </c>
      <c r="B728" s="2">
        <v>41842</v>
      </c>
      <c r="C728" s="3">
        <v>0.3721875</v>
      </c>
      <c r="D728" t="s">
        <v>31</v>
      </c>
      <c r="E728" t="s">
        <v>29</v>
      </c>
      <c r="F728" t="s">
        <v>13</v>
      </c>
      <c r="G728" t="s">
        <v>9</v>
      </c>
      <c r="H728">
        <v>43963</v>
      </c>
      <c r="I728">
        <f>IF(Table3_1810[[#This Row],[Status]]="Hired",1,0)</f>
        <v>1</v>
      </c>
    </row>
    <row r="729" spans="1:9" x14ac:dyDescent="0.3">
      <c r="A729">
        <v>158508</v>
      </c>
      <c r="B729" s="2">
        <v>41843</v>
      </c>
      <c r="C729" s="3">
        <v>0.31672453703703701</v>
      </c>
      <c r="D729" t="s">
        <v>30</v>
      </c>
      <c r="E729" t="s">
        <v>27</v>
      </c>
      <c r="F729" t="s">
        <v>17</v>
      </c>
      <c r="G729" t="s">
        <v>8</v>
      </c>
      <c r="H729">
        <v>28087</v>
      </c>
      <c r="I729">
        <f>IF(Table3_1810[[#This Row],[Status]]="Hired",1,0)</f>
        <v>0</v>
      </c>
    </row>
    <row r="730" spans="1:9" x14ac:dyDescent="0.3">
      <c r="A730">
        <v>456675</v>
      </c>
      <c r="B730" s="2">
        <v>41843</v>
      </c>
      <c r="C730" s="3">
        <v>0.59142361111111108</v>
      </c>
      <c r="D730" t="s">
        <v>30</v>
      </c>
      <c r="E730" t="s">
        <v>27</v>
      </c>
      <c r="F730" t="s">
        <v>17</v>
      </c>
      <c r="G730" t="s">
        <v>6</v>
      </c>
      <c r="H730">
        <v>37484</v>
      </c>
      <c r="I730">
        <f>IF(Table3_1810[[#This Row],[Status]]="Hired",1,0)</f>
        <v>0</v>
      </c>
    </row>
    <row r="731" spans="1:9" x14ac:dyDescent="0.3">
      <c r="A731">
        <v>123710</v>
      </c>
      <c r="B731" s="2">
        <v>41843</v>
      </c>
      <c r="C731" s="3">
        <v>0.58216435185185189</v>
      </c>
      <c r="D731" t="s">
        <v>30</v>
      </c>
      <c r="E731" t="s">
        <v>27</v>
      </c>
      <c r="F731" t="s">
        <v>12</v>
      </c>
      <c r="G731" t="s">
        <v>5</v>
      </c>
      <c r="H731">
        <v>59240</v>
      </c>
      <c r="I731">
        <f>IF(Table3_1810[[#This Row],[Status]]="Hired",1,0)</f>
        <v>0</v>
      </c>
    </row>
    <row r="732" spans="1:9" x14ac:dyDescent="0.3">
      <c r="A732">
        <v>273732</v>
      </c>
      <c r="B732" s="2">
        <v>41843</v>
      </c>
      <c r="C732" s="3">
        <v>0.57226851851851857</v>
      </c>
      <c r="D732" t="s">
        <v>31</v>
      </c>
      <c r="E732" t="s">
        <v>29</v>
      </c>
      <c r="F732" t="s">
        <v>20</v>
      </c>
      <c r="G732" t="s">
        <v>4</v>
      </c>
      <c r="H732">
        <v>32293</v>
      </c>
      <c r="I732">
        <f>IF(Table3_1810[[#This Row],[Status]]="Hired",1,0)</f>
        <v>1</v>
      </c>
    </row>
    <row r="733" spans="1:9" x14ac:dyDescent="0.3">
      <c r="A733">
        <v>760812</v>
      </c>
      <c r="B733" s="2">
        <v>41843</v>
      </c>
      <c r="C733" s="3">
        <v>0.6840046296296296</v>
      </c>
      <c r="D733" t="s">
        <v>30</v>
      </c>
      <c r="E733" t="s">
        <v>27</v>
      </c>
      <c r="F733" t="s">
        <v>18</v>
      </c>
      <c r="G733" t="s">
        <v>10</v>
      </c>
      <c r="H733">
        <v>88619</v>
      </c>
      <c r="I733">
        <f>IF(Table3_1810[[#This Row],[Status]]="Hired",1,0)</f>
        <v>0</v>
      </c>
    </row>
    <row r="734" spans="1:9" x14ac:dyDescent="0.3">
      <c r="A734">
        <v>310070</v>
      </c>
      <c r="B734" s="2">
        <v>41849</v>
      </c>
      <c r="C734" s="3">
        <v>0.61738425925925922</v>
      </c>
      <c r="D734" t="s">
        <v>30</v>
      </c>
      <c r="E734" t="s">
        <v>27</v>
      </c>
      <c r="F734" t="s">
        <v>18</v>
      </c>
      <c r="G734" t="s">
        <v>10</v>
      </c>
      <c r="H734">
        <v>81369</v>
      </c>
      <c r="I734">
        <f>IF(Table3_1810[[#This Row],[Status]]="Hired",1,0)</f>
        <v>0</v>
      </c>
    </row>
    <row r="735" spans="1:9" x14ac:dyDescent="0.3">
      <c r="A735">
        <v>861705</v>
      </c>
      <c r="B735" s="2">
        <v>41843</v>
      </c>
      <c r="C735" s="3">
        <v>0.37222222222222223</v>
      </c>
      <c r="D735" t="s">
        <v>31</v>
      </c>
      <c r="E735" t="s">
        <v>27</v>
      </c>
      <c r="F735" t="s">
        <v>17</v>
      </c>
      <c r="G735" t="s">
        <v>8</v>
      </c>
      <c r="H735">
        <v>16116</v>
      </c>
      <c r="I735">
        <f>IF(Table3_1810[[#This Row],[Status]]="Hired",1,0)</f>
        <v>1</v>
      </c>
    </row>
    <row r="736" spans="1:9" x14ac:dyDescent="0.3">
      <c r="A736">
        <v>789524</v>
      </c>
      <c r="B736" s="2">
        <v>41843</v>
      </c>
      <c r="C736" s="3">
        <v>0.60858796296296291</v>
      </c>
      <c r="D736" t="s">
        <v>30</v>
      </c>
      <c r="E736" t="s">
        <v>27</v>
      </c>
      <c r="F736" t="s">
        <v>17</v>
      </c>
      <c r="G736" t="s">
        <v>10</v>
      </c>
      <c r="H736">
        <v>22359</v>
      </c>
      <c r="I736">
        <f>IF(Table3_1810[[#This Row],[Status]]="Hired",1,0)</f>
        <v>0</v>
      </c>
    </row>
    <row r="737" spans="1:9" x14ac:dyDescent="0.3">
      <c r="A737">
        <v>811700</v>
      </c>
      <c r="B737" s="2">
        <v>41843</v>
      </c>
      <c r="C737" s="3">
        <v>0.15662037037037038</v>
      </c>
      <c r="D737" t="s">
        <v>31</v>
      </c>
      <c r="E737" t="s">
        <v>27</v>
      </c>
      <c r="F737" t="s">
        <v>20</v>
      </c>
      <c r="G737" t="s">
        <v>10</v>
      </c>
      <c r="H737">
        <v>14346</v>
      </c>
      <c r="I737">
        <f>IF(Table3_1810[[#This Row],[Status]]="Hired",1,0)</f>
        <v>1</v>
      </c>
    </row>
    <row r="738" spans="1:9" x14ac:dyDescent="0.3">
      <c r="A738">
        <v>629557</v>
      </c>
      <c r="B738" s="2">
        <v>41843</v>
      </c>
      <c r="C738" s="3">
        <v>0.15745370370370371</v>
      </c>
      <c r="D738" t="s">
        <v>30</v>
      </c>
      <c r="E738" t="s">
        <v>27</v>
      </c>
      <c r="F738" t="s">
        <v>20</v>
      </c>
      <c r="G738" t="s">
        <v>10</v>
      </c>
      <c r="H738">
        <v>63211</v>
      </c>
      <c r="I738">
        <f>IF(Table3_1810[[#This Row],[Status]]="Hired",1,0)</f>
        <v>0</v>
      </c>
    </row>
    <row r="739" spans="1:9" x14ac:dyDescent="0.3">
      <c r="A739">
        <v>437442</v>
      </c>
      <c r="B739" s="2">
        <v>41844</v>
      </c>
      <c r="C739" s="3">
        <v>0.3805324074074074</v>
      </c>
      <c r="D739" t="s">
        <v>30</v>
      </c>
      <c r="E739" t="s">
        <v>27</v>
      </c>
      <c r="F739" t="s">
        <v>17</v>
      </c>
      <c r="G739" t="s">
        <v>8</v>
      </c>
      <c r="H739">
        <v>49942</v>
      </c>
      <c r="I739">
        <f>IF(Table3_1810[[#This Row],[Status]]="Hired",1,0)</f>
        <v>0</v>
      </c>
    </row>
    <row r="740" spans="1:9" x14ac:dyDescent="0.3">
      <c r="A740">
        <v>751267</v>
      </c>
      <c r="B740" s="2">
        <v>41844</v>
      </c>
      <c r="C740" s="3">
        <v>0.789525462962963</v>
      </c>
      <c r="D740" t="s">
        <v>30</v>
      </c>
      <c r="E740" t="s">
        <v>27</v>
      </c>
      <c r="F740" t="s">
        <v>20</v>
      </c>
      <c r="G740" t="s">
        <v>10</v>
      </c>
      <c r="H740">
        <v>30467</v>
      </c>
      <c r="I740">
        <f>IF(Table3_1810[[#This Row],[Status]]="Hired",1,0)</f>
        <v>0</v>
      </c>
    </row>
    <row r="741" spans="1:9" x14ac:dyDescent="0.3">
      <c r="A741">
        <v>500570</v>
      </c>
      <c r="B741" s="2">
        <v>41844</v>
      </c>
      <c r="C741" s="3">
        <v>0.45666666666666667</v>
      </c>
      <c r="D741" t="s">
        <v>31</v>
      </c>
      <c r="E741" t="s">
        <v>29</v>
      </c>
      <c r="F741" t="s">
        <v>17</v>
      </c>
      <c r="G741" t="s">
        <v>2</v>
      </c>
      <c r="H741">
        <v>25717</v>
      </c>
      <c r="I741">
        <f>IF(Table3_1810[[#This Row],[Status]]="Hired",1,0)</f>
        <v>1</v>
      </c>
    </row>
    <row r="742" spans="1:9" x14ac:dyDescent="0.3">
      <c r="A742">
        <v>52902</v>
      </c>
      <c r="B742" s="2">
        <v>41844</v>
      </c>
      <c r="C742" s="3">
        <v>0.45694444444444443</v>
      </c>
      <c r="D742" t="s">
        <v>30</v>
      </c>
      <c r="E742" t="s">
        <v>27</v>
      </c>
      <c r="F742" t="s">
        <v>17</v>
      </c>
      <c r="G742" t="s">
        <v>2</v>
      </c>
      <c r="H742">
        <v>99229</v>
      </c>
      <c r="I742">
        <f>IF(Table3_1810[[#This Row],[Status]]="Hired",1,0)</f>
        <v>0</v>
      </c>
    </row>
    <row r="743" spans="1:9" x14ac:dyDescent="0.3">
      <c r="A743">
        <v>666642</v>
      </c>
      <c r="B743" s="2">
        <v>41844</v>
      </c>
      <c r="C743" s="3">
        <v>0.23773148148148149</v>
      </c>
      <c r="D743" t="s">
        <v>30</v>
      </c>
      <c r="E743" t="s">
        <v>27</v>
      </c>
      <c r="F743" t="s">
        <v>17</v>
      </c>
      <c r="G743" t="s">
        <v>4</v>
      </c>
      <c r="H743">
        <v>20584</v>
      </c>
      <c r="I743">
        <f>IF(Table3_1810[[#This Row],[Status]]="Hired",1,0)</f>
        <v>0</v>
      </c>
    </row>
    <row r="744" spans="1:9" x14ac:dyDescent="0.3">
      <c r="A744">
        <v>222116</v>
      </c>
      <c r="B744" s="2">
        <v>41844</v>
      </c>
      <c r="C744" s="3">
        <v>0.23872685185185186</v>
      </c>
      <c r="D744" t="s">
        <v>30</v>
      </c>
      <c r="E744" t="s">
        <v>27</v>
      </c>
      <c r="F744" t="s">
        <v>17</v>
      </c>
      <c r="G744" t="s">
        <v>4</v>
      </c>
      <c r="H744">
        <v>99929</v>
      </c>
      <c r="I744">
        <f>IF(Table3_1810[[#This Row],[Status]]="Hired",1,0)</f>
        <v>0</v>
      </c>
    </row>
    <row r="745" spans="1:9" x14ac:dyDescent="0.3">
      <c r="A745">
        <v>31994</v>
      </c>
      <c r="B745" s="2">
        <v>41844</v>
      </c>
      <c r="C745" s="3">
        <v>0.37562499999999999</v>
      </c>
      <c r="D745" t="s">
        <v>31</v>
      </c>
      <c r="E745" t="s">
        <v>29</v>
      </c>
      <c r="F745" t="s">
        <v>20</v>
      </c>
      <c r="G745" t="s">
        <v>6</v>
      </c>
      <c r="H745">
        <v>95933</v>
      </c>
      <c r="I745">
        <f>IF(Table3_1810[[#This Row],[Status]]="Hired",1,0)</f>
        <v>1</v>
      </c>
    </row>
    <row r="746" spans="1:9" x14ac:dyDescent="0.3">
      <c r="A746">
        <v>568544</v>
      </c>
      <c r="B746" s="2">
        <v>41844</v>
      </c>
      <c r="C746" s="3">
        <v>0.81812499999999999</v>
      </c>
      <c r="D746" t="s">
        <v>30</v>
      </c>
      <c r="E746" t="s">
        <v>29</v>
      </c>
      <c r="F746" t="s">
        <v>13</v>
      </c>
      <c r="G746" t="s">
        <v>8</v>
      </c>
      <c r="H746">
        <v>86839</v>
      </c>
      <c r="I746">
        <f>IF(Table3_1810[[#This Row],[Status]]="Hired",1,0)</f>
        <v>0</v>
      </c>
    </row>
    <row r="747" spans="1:9" x14ac:dyDescent="0.3">
      <c r="A747">
        <v>219527</v>
      </c>
      <c r="B747" s="2">
        <v>41844</v>
      </c>
      <c r="C747" s="3">
        <v>0.51394675925925926</v>
      </c>
      <c r="D747" t="s">
        <v>30</v>
      </c>
      <c r="E747" t="s">
        <v>27</v>
      </c>
      <c r="F747" t="s">
        <v>12</v>
      </c>
      <c r="G747" t="s">
        <v>9</v>
      </c>
      <c r="H747">
        <v>37732</v>
      </c>
      <c r="I747">
        <f>IF(Table3_1810[[#This Row],[Status]]="Hired",1,0)</f>
        <v>0</v>
      </c>
    </row>
    <row r="748" spans="1:9" x14ac:dyDescent="0.3">
      <c r="A748">
        <v>74002</v>
      </c>
      <c r="B748" s="2">
        <v>41844</v>
      </c>
      <c r="C748" s="3">
        <v>0.51832175925925927</v>
      </c>
      <c r="D748" t="s">
        <v>31</v>
      </c>
      <c r="E748" t="s">
        <v>27</v>
      </c>
      <c r="F748" t="s">
        <v>12</v>
      </c>
      <c r="G748" t="s">
        <v>9</v>
      </c>
      <c r="H748">
        <v>32321</v>
      </c>
      <c r="I748">
        <f>IF(Table3_1810[[#This Row],[Status]]="Hired",1,0)</f>
        <v>1</v>
      </c>
    </row>
    <row r="749" spans="1:9" x14ac:dyDescent="0.3">
      <c r="A749">
        <v>711500</v>
      </c>
      <c r="B749" s="2">
        <v>41844</v>
      </c>
      <c r="C749" s="3">
        <v>0.53112268518518524</v>
      </c>
      <c r="D749" t="s">
        <v>30</v>
      </c>
      <c r="E749" t="s">
        <v>27</v>
      </c>
      <c r="F749" t="s">
        <v>17</v>
      </c>
      <c r="G749" t="s">
        <v>2</v>
      </c>
      <c r="H749">
        <v>62370</v>
      </c>
      <c r="I749">
        <f>IF(Table3_1810[[#This Row],[Status]]="Hired",1,0)</f>
        <v>0</v>
      </c>
    </row>
    <row r="750" spans="1:9" x14ac:dyDescent="0.3">
      <c r="A750">
        <v>996718</v>
      </c>
      <c r="B750" s="2">
        <v>41844</v>
      </c>
      <c r="C750" s="3">
        <v>0.53112268518518524</v>
      </c>
      <c r="D750" t="s">
        <v>31</v>
      </c>
      <c r="E750" t="s">
        <v>27</v>
      </c>
      <c r="F750" t="s">
        <v>17</v>
      </c>
      <c r="G750" t="s">
        <v>2</v>
      </c>
      <c r="H750">
        <v>69959</v>
      </c>
      <c r="I750">
        <f>IF(Table3_1810[[#This Row],[Status]]="Hired",1,0)</f>
        <v>1</v>
      </c>
    </row>
    <row r="751" spans="1:9" x14ac:dyDescent="0.3">
      <c r="A751">
        <v>469490</v>
      </c>
      <c r="B751" s="2">
        <v>41844</v>
      </c>
      <c r="C751" s="3">
        <v>0.53233796296296299</v>
      </c>
      <c r="D751" t="s">
        <v>30</v>
      </c>
      <c r="E751" t="s">
        <v>29</v>
      </c>
      <c r="F751" t="s">
        <v>17</v>
      </c>
      <c r="G751" t="s">
        <v>2</v>
      </c>
      <c r="H751">
        <v>80230</v>
      </c>
      <c r="I751">
        <f>IF(Table3_1810[[#This Row],[Status]]="Hired",1,0)</f>
        <v>0</v>
      </c>
    </row>
    <row r="752" spans="1:9" x14ac:dyDescent="0.3">
      <c r="A752">
        <v>453574</v>
      </c>
      <c r="B752" s="2">
        <v>41844</v>
      </c>
      <c r="C752" s="3">
        <v>0.53260416666666666</v>
      </c>
      <c r="D752" t="s">
        <v>31</v>
      </c>
      <c r="E752" t="s">
        <v>27</v>
      </c>
      <c r="F752" t="s">
        <v>17</v>
      </c>
      <c r="G752" t="s">
        <v>2</v>
      </c>
      <c r="H752">
        <v>34797</v>
      </c>
      <c r="I752">
        <f>IF(Table3_1810[[#This Row],[Status]]="Hired",1,0)</f>
        <v>1</v>
      </c>
    </row>
    <row r="753" spans="1:9" x14ac:dyDescent="0.3">
      <c r="A753">
        <v>723677</v>
      </c>
      <c r="B753" s="2">
        <v>41844</v>
      </c>
      <c r="C753" s="3">
        <v>0.79123842592592597</v>
      </c>
      <c r="D753" t="s">
        <v>30</v>
      </c>
      <c r="E753" t="s">
        <v>27</v>
      </c>
      <c r="F753" t="s">
        <v>20</v>
      </c>
      <c r="G753" t="s">
        <v>1</v>
      </c>
      <c r="H753">
        <v>51789</v>
      </c>
      <c r="I753">
        <f>IF(Table3_1810[[#This Row],[Status]]="Hired",1,0)</f>
        <v>0</v>
      </c>
    </row>
    <row r="754" spans="1:9" x14ac:dyDescent="0.3">
      <c r="A754">
        <v>457162</v>
      </c>
      <c r="B754" s="2">
        <v>41844</v>
      </c>
      <c r="C754" s="3">
        <v>0.79291666666666671</v>
      </c>
      <c r="D754" t="s">
        <v>30</v>
      </c>
      <c r="E754" t="s">
        <v>29</v>
      </c>
      <c r="F754" t="s">
        <v>20</v>
      </c>
      <c r="G754" t="s">
        <v>1</v>
      </c>
      <c r="H754">
        <v>88354</v>
      </c>
      <c r="I754">
        <f>IF(Table3_1810[[#This Row],[Status]]="Hired",1,0)</f>
        <v>0</v>
      </c>
    </row>
    <row r="755" spans="1:9" x14ac:dyDescent="0.3">
      <c r="A755">
        <v>197780</v>
      </c>
      <c r="B755" s="2">
        <v>41844</v>
      </c>
      <c r="C755" s="3">
        <v>0.79162037037037036</v>
      </c>
      <c r="D755" t="s">
        <v>30</v>
      </c>
      <c r="E755" t="s">
        <v>28</v>
      </c>
      <c r="F755" t="s">
        <v>20</v>
      </c>
      <c r="G755" t="s">
        <v>1</v>
      </c>
      <c r="H755">
        <v>55654</v>
      </c>
      <c r="I755">
        <f>IF(Table3_1810[[#This Row],[Status]]="Hired",1,0)</f>
        <v>0</v>
      </c>
    </row>
    <row r="756" spans="1:9" x14ac:dyDescent="0.3">
      <c r="A756">
        <v>112554</v>
      </c>
      <c r="B756" s="2">
        <v>41845</v>
      </c>
      <c r="C756" s="3">
        <v>0.19974537037037038</v>
      </c>
      <c r="D756" t="s">
        <v>30</v>
      </c>
      <c r="E756" t="s">
        <v>27</v>
      </c>
      <c r="F756" t="s">
        <v>12</v>
      </c>
      <c r="G756" t="s">
        <v>2</v>
      </c>
      <c r="H756">
        <v>28869</v>
      </c>
      <c r="I756">
        <f>IF(Table3_1810[[#This Row],[Status]]="Hired",1,0)</f>
        <v>0</v>
      </c>
    </row>
    <row r="757" spans="1:9" x14ac:dyDescent="0.3">
      <c r="A757">
        <v>467947</v>
      </c>
      <c r="B757" s="2">
        <v>41845</v>
      </c>
      <c r="C757" s="3">
        <v>0.20045138888888889</v>
      </c>
      <c r="D757" t="s">
        <v>30</v>
      </c>
      <c r="E757" t="s">
        <v>27</v>
      </c>
      <c r="F757" t="s">
        <v>12</v>
      </c>
      <c r="G757" t="s">
        <v>2</v>
      </c>
      <c r="H757">
        <v>92438</v>
      </c>
      <c r="I757">
        <f>IF(Table3_1810[[#This Row],[Status]]="Hired",1,0)</f>
        <v>0</v>
      </c>
    </row>
    <row r="758" spans="1:9" x14ac:dyDescent="0.3">
      <c r="A758">
        <v>995575</v>
      </c>
      <c r="B758" s="2">
        <v>41845</v>
      </c>
      <c r="C758" s="3">
        <v>0.66350694444444447</v>
      </c>
      <c r="D758" t="s">
        <v>30</v>
      </c>
      <c r="E758" t="s">
        <v>29</v>
      </c>
      <c r="F758" t="s">
        <v>12</v>
      </c>
      <c r="G758" t="s">
        <v>2</v>
      </c>
      <c r="H758">
        <v>70048</v>
      </c>
      <c r="I758">
        <f>IF(Table3_1810[[#This Row],[Status]]="Hired",1,0)</f>
        <v>0</v>
      </c>
    </row>
    <row r="759" spans="1:9" x14ac:dyDescent="0.3">
      <c r="A759">
        <v>237486</v>
      </c>
      <c r="B759" s="2">
        <v>41853</v>
      </c>
      <c r="C759" s="3">
        <v>0.57541666666666669</v>
      </c>
      <c r="D759" t="s">
        <v>31</v>
      </c>
      <c r="E759" t="s">
        <v>27</v>
      </c>
      <c r="F759" t="s">
        <v>12</v>
      </c>
      <c r="G759" t="s">
        <v>2</v>
      </c>
      <c r="H759">
        <v>87032</v>
      </c>
      <c r="I759">
        <f>IF(Table3_1810[[#This Row],[Status]]="Hired",1,0)</f>
        <v>1</v>
      </c>
    </row>
    <row r="760" spans="1:9" x14ac:dyDescent="0.3">
      <c r="A760">
        <v>52314</v>
      </c>
      <c r="B760" s="2">
        <v>41845</v>
      </c>
      <c r="C760" s="3">
        <v>0.55174768518518513</v>
      </c>
      <c r="D760" t="s">
        <v>30</v>
      </c>
      <c r="E760" t="s">
        <v>29</v>
      </c>
      <c r="F760" t="s">
        <v>13</v>
      </c>
      <c r="G760" t="s">
        <v>2</v>
      </c>
      <c r="H760">
        <v>17731</v>
      </c>
      <c r="I760">
        <f>IF(Table3_1810[[#This Row],[Status]]="Hired",1,0)</f>
        <v>0</v>
      </c>
    </row>
    <row r="761" spans="1:9" x14ac:dyDescent="0.3">
      <c r="A761">
        <v>391604</v>
      </c>
      <c r="B761" s="2">
        <v>41845</v>
      </c>
      <c r="C761" s="3">
        <v>0.55255787037037041</v>
      </c>
      <c r="D761" t="s">
        <v>30</v>
      </c>
      <c r="E761" t="s">
        <v>29</v>
      </c>
      <c r="F761" t="s">
        <v>13</v>
      </c>
      <c r="G761" t="s">
        <v>2</v>
      </c>
      <c r="H761">
        <v>98075</v>
      </c>
      <c r="I761">
        <f>IF(Table3_1810[[#This Row],[Status]]="Hired",1,0)</f>
        <v>0</v>
      </c>
    </row>
    <row r="762" spans="1:9" x14ac:dyDescent="0.3">
      <c r="A762">
        <v>34849</v>
      </c>
      <c r="B762" s="2">
        <v>41845</v>
      </c>
      <c r="C762" s="3">
        <v>0.55336805555555557</v>
      </c>
      <c r="D762" t="s">
        <v>31</v>
      </c>
      <c r="E762" t="s">
        <v>29</v>
      </c>
      <c r="F762" t="s">
        <v>13</v>
      </c>
      <c r="G762" t="s">
        <v>2</v>
      </c>
      <c r="H762">
        <v>97421</v>
      </c>
      <c r="I762">
        <f>IF(Table3_1810[[#This Row],[Status]]="Hired",1,0)</f>
        <v>1</v>
      </c>
    </row>
    <row r="763" spans="1:9" x14ac:dyDescent="0.3">
      <c r="A763">
        <v>792207</v>
      </c>
      <c r="B763" s="2">
        <v>41845</v>
      </c>
      <c r="C763" s="3">
        <v>0.45306712962962964</v>
      </c>
      <c r="D763" t="s">
        <v>31</v>
      </c>
      <c r="E763" t="s">
        <v>29</v>
      </c>
      <c r="F763" t="s">
        <v>15</v>
      </c>
      <c r="G763" t="s">
        <v>4</v>
      </c>
      <c r="H763">
        <v>66439</v>
      </c>
      <c r="I763">
        <f>IF(Table3_1810[[#This Row],[Status]]="Hired",1,0)</f>
        <v>1</v>
      </c>
    </row>
    <row r="764" spans="1:9" x14ac:dyDescent="0.3">
      <c r="A764">
        <v>168642</v>
      </c>
      <c r="B764" s="2">
        <v>41845</v>
      </c>
      <c r="C764" s="3">
        <v>0.95734953703703707</v>
      </c>
      <c r="D764" t="s">
        <v>30</v>
      </c>
      <c r="E764" t="s">
        <v>27</v>
      </c>
      <c r="F764" t="s">
        <v>17</v>
      </c>
      <c r="G764" t="s">
        <v>5</v>
      </c>
      <c r="H764">
        <v>73619</v>
      </c>
      <c r="I764">
        <f>IF(Table3_1810[[#This Row],[Status]]="Hired",1,0)</f>
        <v>0</v>
      </c>
    </row>
    <row r="765" spans="1:9" x14ac:dyDescent="0.3">
      <c r="A765">
        <v>189641</v>
      </c>
      <c r="B765" s="2">
        <v>41845</v>
      </c>
      <c r="C765" s="3">
        <v>0.95706018518518521</v>
      </c>
      <c r="D765" t="s">
        <v>31</v>
      </c>
      <c r="E765" t="s">
        <v>29</v>
      </c>
      <c r="F765" t="s">
        <v>17</v>
      </c>
      <c r="G765" t="s">
        <v>5</v>
      </c>
      <c r="H765">
        <v>49636</v>
      </c>
      <c r="I765">
        <f>IF(Table3_1810[[#This Row],[Status]]="Hired",1,0)</f>
        <v>1</v>
      </c>
    </row>
    <row r="766" spans="1:9" x14ac:dyDescent="0.3">
      <c r="A766">
        <v>228808</v>
      </c>
      <c r="B766" s="2">
        <v>41845</v>
      </c>
      <c r="C766" s="3">
        <v>0.9579050925925926</v>
      </c>
      <c r="D766" t="s">
        <v>31</v>
      </c>
      <c r="E766" t="s">
        <v>29</v>
      </c>
      <c r="F766" t="s">
        <v>17</v>
      </c>
      <c r="G766" t="s">
        <v>5</v>
      </c>
      <c r="H766">
        <v>53354</v>
      </c>
      <c r="I766">
        <f>IF(Table3_1810[[#This Row],[Status]]="Hired",1,0)</f>
        <v>1</v>
      </c>
    </row>
    <row r="767" spans="1:9" x14ac:dyDescent="0.3">
      <c r="A767">
        <v>168699</v>
      </c>
      <c r="B767" s="2">
        <v>41845</v>
      </c>
      <c r="C767" s="3">
        <v>0.39462962962962961</v>
      </c>
      <c r="D767" t="s">
        <v>31</v>
      </c>
      <c r="E767" t="s">
        <v>29</v>
      </c>
      <c r="F767" t="s">
        <v>17</v>
      </c>
      <c r="G767" t="s">
        <v>8</v>
      </c>
      <c r="H767">
        <v>52923</v>
      </c>
      <c r="I767">
        <f>IF(Table3_1810[[#This Row],[Status]]="Hired",1,0)</f>
        <v>1</v>
      </c>
    </row>
    <row r="768" spans="1:9" x14ac:dyDescent="0.3">
      <c r="A768">
        <v>855930</v>
      </c>
      <c r="B768" s="2">
        <v>41845</v>
      </c>
      <c r="C768" s="3">
        <v>0.39461805555555557</v>
      </c>
      <c r="D768" t="s">
        <v>31</v>
      </c>
      <c r="E768" t="s">
        <v>28</v>
      </c>
      <c r="F768" t="s">
        <v>17</v>
      </c>
      <c r="G768" t="s">
        <v>8</v>
      </c>
      <c r="H768">
        <v>63667</v>
      </c>
      <c r="I768">
        <f>IF(Table3_1810[[#This Row],[Status]]="Hired",1,0)</f>
        <v>1</v>
      </c>
    </row>
    <row r="769" spans="1:9" x14ac:dyDescent="0.3">
      <c r="A769">
        <v>130541</v>
      </c>
      <c r="B769" s="2">
        <v>41846</v>
      </c>
      <c r="C769" s="3">
        <v>0.32879629629629631</v>
      </c>
      <c r="D769" t="s">
        <v>31</v>
      </c>
      <c r="E769" t="s">
        <v>27</v>
      </c>
      <c r="F769" t="s">
        <v>17</v>
      </c>
      <c r="G769" t="s">
        <v>8</v>
      </c>
      <c r="H769">
        <v>55168</v>
      </c>
      <c r="I769">
        <f>IF(Table3_1810[[#This Row],[Status]]="Hired",1,0)</f>
        <v>1</v>
      </c>
    </row>
    <row r="770" spans="1:9" x14ac:dyDescent="0.3">
      <c r="A770">
        <v>775926</v>
      </c>
      <c r="B770" s="2">
        <v>41846</v>
      </c>
      <c r="C770" s="3">
        <v>0.59697916666666662</v>
      </c>
      <c r="D770" t="s">
        <v>31</v>
      </c>
      <c r="E770" t="s">
        <v>27</v>
      </c>
      <c r="F770" t="s">
        <v>17</v>
      </c>
      <c r="G770" t="s">
        <v>4</v>
      </c>
      <c r="H770">
        <v>97112</v>
      </c>
      <c r="I770">
        <f>IF(Table3_1810[[#This Row],[Status]]="Hired",1,0)</f>
        <v>1</v>
      </c>
    </row>
    <row r="771" spans="1:9" x14ac:dyDescent="0.3">
      <c r="A771">
        <v>331610</v>
      </c>
      <c r="B771" s="2">
        <v>41846</v>
      </c>
      <c r="C771" s="3">
        <v>0.59778935185185189</v>
      </c>
      <c r="D771" t="s">
        <v>30</v>
      </c>
      <c r="E771" t="s">
        <v>29</v>
      </c>
      <c r="F771" t="s">
        <v>17</v>
      </c>
      <c r="G771" t="s">
        <v>4</v>
      </c>
      <c r="H771">
        <v>53574</v>
      </c>
      <c r="I771">
        <f>IF(Table3_1810[[#This Row],[Status]]="Hired",1,0)</f>
        <v>0</v>
      </c>
    </row>
    <row r="772" spans="1:9" x14ac:dyDescent="0.3">
      <c r="A772">
        <v>868266</v>
      </c>
      <c r="B772" s="2">
        <v>41846</v>
      </c>
      <c r="C772" s="3">
        <v>0.59809027777777779</v>
      </c>
      <c r="D772" t="s">
        <v>31</v>
      </c>
      <c r="E772" t="s">
        <v>27</v>
      </c>
      <c r="F772" t="s">
        <v>17</v>
      </c>
      <c r="G772" t="s">
        <v>4</v>
      </c>
      <c r="H772">
        <v>68050</v>
      </c>
      <c r="I772">
        <f>IF(Table3_1810[[#This Row],[Status]]="Hired",1,0)</f>
        <v>1</v>
      </c>
    </row>
    <row r="773" spans="1:9" x14ac:dyDescent="0.3">
      <c r="A773">
        <v>273913</v>
      </c>
      <c r="B773" s="2">
        <v>41847</v>
      </c>
      <c r="C773" s="3">
        <v>0.655787037037037</v>
      </c>
      <c r="D773" t="s">
        <v>30</v>
      </c>
      <c r="E773" t="s">
        <v>27</v>
      </c>
      <c r="F773" t="s">
        <v>17</v>
      </c>
      <c r="G773" t="s">
        <v>4</v>
      </c>
      <c r="H773">
        <v>70234</v>
      </c>
      <c r="I773">
        <f>IF(Table3_1810[[#This Row],[Status]]="Hired",1,0)</f>
        <v>0</v>
      </c>
    </row>
    <row r="774" spans="1:9" x14ac:dyDescent="0.3">
      <c r="A774">
        <v>729769</v>
      </c>
      <c r="B774" s="2">
        <v>41847</v>
      </c>
      <c r="C774" s="3">
        <v>0.65618055555555554</v>
      </c>
      <c r="D774" t="s">
        <v>31</v>
      </c>
      <c r="E774" t="s">
        <v>27</v>
      </c>
      <c r="F774" t="s">
        <v>17</v>
      </c>
      <c r="G774" t="s">
        <v>4</v>
      </c>
      <c r="H774">
        <v>36805</v>
      </c>
      <c r="I774">
        <f>IF(Table3_1810[[#This Row],[Status]]="Hired",1,0)</f>
        <v>1</v>
      </c>
    </row>
    <row r="775" spans="1:9" x14ac:dyDescent="0.3">
      <c r="A775">
        <v>843913</v>
      </c>
      <c r="B775" s="2">
        <v>41847</v>
      </c>
      <c r="C775" s="3">
        <v>0.52276620370370375</v>
      </c>
      <c r="D775" t="s">
        <v>30</v>
      </c>
      <c r="E775" t="s">
        <v>27</v>
      </c>
      <c r="F775" t="s">
        <v>12</v>
      </c>
      <c r="G775" t="s">
        <v>4</v>
      </c>
      <c r="H775">
        <v>60206</v>
      </c>
      <c r="I775">
        <f>IF(Table3_1810[[#This Row],[Status]]="Hired",1,0)</f>
        <v>0</v>
      </c>
    </row>
    <row r="776" spans="1:9" x14ac:dyDescent="0.3">
      <c r="A776">
        <v>94490</v>
      </c>
      <c r="B776" s="2">
        <v>41847</v>
      </c>
      <c r="C776" s="3">
        <v>0.58569444444444441</v>
      </c>
      <c r="D776" t="s">
        <v>30</v>
      </c>
      <c r="E776" t="s">
        <v>27</v>
      </c>
      <c r="F776" t="s">
        <v>20</v>
      </c>
      <c r="G776" t="s">
        <v>10</v>
      </c>
      <c r="H776">
        <v>23536</v>
      </c>
      <c r="I776">
        <f>IF(Table3_1810[[#This Row],[Status]]="Hired",1,0)</f>
        <v>0</v>
      </c>
    </row>
    <row r="777" spans="1:9" x14ac:dyDescent="0.3">
      <c r="A777">
        <v>844577</v>
      </c>
      <c r="B777" s="2">
        <v>41847</v>
      </c>
      <c r="C777" s="3">
        <v>0.31283564814814813</v>
      </c>
      <c r="D777" t="s">
        <v>30</v>
      </c>
      <c r="E777" t="s">
        <v>27</v>
      </c>
      <c r="F777" t="s">
        <v>17</v>
      </c>
      <c r="G777" t="s">
        <v>6</v>
      </c>
      <c r="H777">
        <v>37530</v>
      </c>
      <c r="I777">
        <f>IF(Table3_1810[[#This Row],[Status]]="Hired",1,0)</f>
        <v>0</v>
      </c>
    </row>
    <row r="778" spans="1:9" x14ac:dyDescent="0.3">
      <c r="A778">
        <v>975941</v>
      </c>
      <c r="B778" s="2">
        <v>41848</v>
      </c>
      <c r="C778" s="3">
        <v>0.91001157407407407</v>
      </c>
      <c r="D778" t="s">
        <v>30</v>
      </c>
      <c r="E778" t="s">
        <v>27</v>
      </c>
      <c r="F778" t="s">
        <v>20</v>
      </c>
      <c r="G778" t="s">
        <v>4</v>
      </c>
      <c r="H778">
        <v>16565</v>
      </c>
      <c r="I778">
        <f>IF(Table3_1810[[#This Row],[Status]]="Hired",1,0)</f>
        <v>0</v>
      </c>
    </row>
    <row r="779" spans="1:9" x14ac:dyDescent="0.3">
      <c r="A779">
        <v>807597</v>
      </c>
      <c r="B779" s="2">
        <v>41848</v>
      </c>
      <c r="C779" s="3">
        <v>0.17945601851851853</v>
      </c>
      <c r="D779" t="s">
        <v>30</v>
      </c>
      <c r="E779" t="s">
        <v>27</v>
      </c>
      <c r="F779" t="s">
        <v>20</v>
      </c>
      <c r="G779" t="s">
        <v>10</v>
      </c>
      <c r="H779">
        <v>15621</v>
      </c>
      <c r="I779">
        <f>IF(Table3_1810[[#This Row],[Status]]="Hired",1,0)</f>
        <v>0</v>
      </c>
    </row>
    <row r="780" spans="1:9" x14ac:dyDescent="0.3">
      <c r="A780">
        <v>726260</v>
      </c>
      <c r="B780" s="2">
        <v>41848</v>
      </c>
      <c r="C780" s="3">
        <v>0.57583333333333331</v>
      </c>
      <c r="D780" t="s">
        <v>30</v>
      </c>
      <c r="E780" t="s">
        <v>27</v>
      </c>
      <c r="F780" t="s">
        <v>17</v>
      </c>
      <c r="G780" t="s">
        <v>7</v>
      </c>
      <c r="H780">
        <v>87425</v>
      </c>
      <c r="I780">
        <f>IF(Table3_1810[[#This Row],[Status]]="Hired",1,0)</f>
        <v>0</v>
      </c>
    </row>
    <row r="781" spans="1:9" x14ac:dyDescent="0.3">
      <c r="A781">
        <v>565233</v>
      </c>
      <c r="B781" s="2">
        <v>41848</v>
      </c>
      <c r="C781" s="3">
        <v>0.54714120370370367</v>
      </c>
      <c r="D781" t="s">
        <v>30</v>
      </c>
      <c r="E781" t="s">
        <v>27</v>
      </c>
      <c r="F781" t="s">
        <v>14</v>
      </c>
      <c r="G781" t="s">
        <v>6</v>
      </c>
      <c r="H781">
        <v>66989</v>
      </c>
      <c r="I781">
        <f>IF(Table3_1810[[#This Row],[Status]]="Hired",1,0)</f>
        <v>0</v>
      </c>
    </row>
    <row r="782" spans="1:9" x14ac:dyDescent="0.3">
      <c r="A782">
        <v>596097</v>
      </c>
      <c r="B782" s="2">
        <v>41848</v>
      </c>
      <c r="C782" s="3">
        <v>0.54900462962962959</v>
      </c>
      <c r="D782" t="s">
        <v>30</v>
      </c>
      <c r="E782" t="s">
        <v>27</v>
      </c>
      <c r="F782" t="s">
        <v>14</v>
      </c>
      <c r="G782" t="s">
        <v>6</v>
      </c>
      <c r="H782">
        <v>22265</v>
      </c>
      <c r="I782">
        <f>IF(Table3_1810[[#This Row],[Status]]="Hired",1,0)</f>
        <v>0</v>
      </c>
    </row>
    <row r="783" spans="1:9" x14ac:dyDescent="0.3">
      <c r="A783">
        <v>323756</v>
      </c>
      <c r="B783" s="2">
        <v>41848</v>
      </c>
      <c r="C783" s="3">
        <v>0.55005787037037035</v>
      </c>
      <c r="D783" t="s">
        <v>31</v>
      </c>
      <c r="E783" t="s">
        <v>29</v>
      </c>
      <c r="F783" t="s">
        <v>14</v>
      </c>
      <c r="G783" t="s">
        <v>6</v>
      </c>
      <c r="H783">
        <v>34378</v>
      </c>
      <c r="I783">
        <f>IF(Table3_1810[[#This Row],[Status]]="Hired",1,0)</f>
        <v>1</v>
      </c>
    </row>
    <row r="784" spans="1:9" x14ac:dyDescent="0.3">
      <c r="A784">
        <v>788230</v>
      </c>
      <c r="B784" s="2">
        <v>41848</v>
      </c>
      <c r="C784" s="3">
        <v>0.55144675925925923</v>
      </c>
      <c r="D784" t="s">
        <v>30</v>
      </c>
      <c r="E784" t="s">
        <v>29</v>
      </c>
      <c r="F784" t="s">
        <v>14</v>
      </c>
      <c r="G784" t="s">
        <v>6</v>
      </c>
      <c r="H784">
        <v>55649</v>
      </c>
      <c r="I784">
        <f>IF(Table3_1810[[#This Row],[Status]]="Hired",1,0)</f>
        <v>0</v>
      </c>
    </row>
    <row r="785" spans="1:9" x14ac:dyDescent="0.3">
      <c r="A785">
        <v>646167</v>
      </c>
      <c r="B785" s="2">
        <v>41849</v>
      </c>
      <c r="C785" s="3">
        <v>0.2620601851851852</v>
      </c>
      <c r="D785" t="s">
        <v>30</v>
      </c>
      <c r="E785" t="s">
        <v>27</v>
      </c>
      <c r="F785" t="s">
        <v>20</v>
      </c>
      <c r="G785" t="s">
        <v>6</v>
      </c>
      <c r="H785">
        <v>61305</v>
      </c>
      <c r="I785">
        <f>IF(Table3_1810[[#This Row],[Status]]="Hired",1,0)</f>
        <v>0</v>
      </c>
    </row>
    <row r="786" spans="1:9" x14ac:dyDescent="0.3">
      <c r="A786">
        <v>155836</v>
      </c>
      <c r="B786" s="2">
        <v>41852</v>
      </c>
      <c r="C786" s="3">
        <v>0.41098379629629628</v>
      </c>
      <c r="D786" t="s">
        <v>31</v>
      </c>
      <c r="E786" t="s">
        <v>27</v>
      </c>
      <c r="F786" t="s">
        <v>20</v>
      </c>
      <c r="G786" t="s">
        <v>6</v>
      </c>
      <c r="H786">
        <v>64603</v>
      </c>
      <c r="I786">
        <f>IF(Table3_1810[[#This Row],[Status]]="Hired",1,0)</f>
        <v>1</v>
      </c>
    </row>
    <row r="787" spans="1:9" x14ac:dyDescent="0.3">
      <c r="A787">
        <v>44896</v>
      </c>
      <c r="B787" s="2">
        <v>41849</v>
      </c>
      <c r="C787" s="3">
        <v>0.39880787037037035</v>
      </c>
      <c r="D787" t="s">
        <v>30</v>
      </c>
      <c r="E787" t="s">
        <v>27</v>
      </c>
      <c r="F787" t="s">
        <v>17</v>
      </c>
      <c r="G787" t="s">
        <v>4</v>
      </c>
      <c r="H787">
        <v>68297</v>
      </c>
      <c r="I787">
        <f>IF(Table3_1810[[#This Row],[Status]]="Hired",1,0)</f>
        <v>0</v>
      </c>
    </row>
    <row r="788" spans="1:9" x14ac:dyDescent="0.3">
      <c r="A788">
        <v>620118</v>
      </c>
      <c r="B788" s="2">
        <v>41849</v>
      </c>
      <c r="C788" s="3">
        <v>0.43853009259259257</v>
      </c>
      <c r="D788" t="s">
        <v>30</v>
      </c>
      <c r="E788" t="s">
        <v>27</v>
      </c>
      <c r="F788" t="s">
        <v>20</v>
      </c>
      <c r="G788" t="s">
        <v>10</v>
      </c>
      <c r="H788">
        <v>60356</v>
      </c>
      <c r="I788">
        <f>IF(Table3_1810[[#This Row],[Status]]="Hired",1,0)</f>
        <v>0</v>
      </c>
    </row>
    <row r="789" spans="1:9" x14ac:dyDescent="0.3">
      <c r="A789">
        <v>249552</v>
      </c>
      <c r="B789" s="2">
        <v>41849</v>
      </c>
      <c r="C789" s="3">
        <v>0.51857638888888891</v>
      </c>
      <c r="D789" t="s">
        <v>30</v>
      </c>
      <c r="E789" t="s">
        <v>27</v>
      </c>
      <c r="F789" t="s">
        <v>17</v>
      </c>
      <c r="G789" t="s">
        <v>10</v>
      </c>
      <c r="H789">
        <v>50384</v>
      </c>
      <c r="I789">
        <f>IF(Table3_1810[[#This Row],[Status]]="Hired",1,0)</f>
        <v>0</v>
      </c>
    </row>
    <row r="790" spans="1:9" x14ac:dyDescent="0.3">
      <c r="A790">
        <v>83479</v>
      </c>
      <c r="B790" s="2">
        <v>41849</v>
      </c>
      <c r="C790" s="3">
        <v>0.40901620370370373</v>
      </c>
      <c r="D790" t="s">
        <v>30</v>
      </c>
      <c r="E790" t="s">
        <v>27</v>
      </c>
      <c r="F790" t="s">
        <v>12</v>
      </c>
      <c r="G790" t="s">
        <v>9</v>
      </c>
      <c r="H790">
        <v>45105</v>
      </c>
      <c r="I790">
        <f>IF(Table3_1810[[#This Row],[Status]]="Hired",1,0)</f>
        <v>0</v>
      </c>
    </row>
    <row r="791" spans="1:9" x14ac:dyDescent="0.3">
      <c r="A791">
        <v>859749</v>
      </c>
      <c r="B791" s="2">
        <v>41849</v>
      </c>
      <c r="C791" s="3">
        <v>0.48700231481481482</v>
      </c>
      <c r="D791" t="s">
        <v>31</v>
      </c>
      <c r="E791" t="s">
        <v>27</v>
      </c>
      <c r="F791" t="s">
        <v>20</v>
      </c>
      <c r="G791" t="s">
        <v>2</v>
      </c>
      <c r="H791">
        <v>72937</v>
      </c>
      <c r="I791">
        <f>IF(Table3_1810[[#This Row],[Status]]="Hired",1,0)</f>
        <v>1</v>
      </c>
    </row>
    <row r="792" spans="1:9" x14ac:dyDescent="0.3">
      <c r="A792">
        <v>842011</v>
      </c>
      <c r="B792" s="2">
        <v>41851</v>
      </c>
      <c r="C792" s="3">
        <v>0.73393518518518519</v>
      </c>
      <c r="D792" t="s">
        <v>30</v>
      </c>
      <c r="E792" t="s">
        <v>29</v>
      </c>
      <c r="F792" t="s">
        <v>20</v>
      </c>
      <c r="G792" t="s">
        <v>2</v>
      </c>
      <c r="H792">
        <v>59487</v>
      </c>
      <c r="I792">
        <f>IF(Table3_1810[[#This Row],[Status]]="Hired",1,0)</f>
        <v>0</v>
      </c>
    </row>
    <row r="793" spans="1:9" x14ac:dyDescent="0.3">
      <c r="A793">
        <v>264784</v>
      </c>
      <c r="B793" s="2">
        <v>41851</v>
      </c>
      <c r="C793" s="3">
        <v>0.73655092592592597</v>
      </c>
      <c r="D793" t="s">
        <v>31</v>
      </c>
      <c r="E793" t="s">
        <v>29</v>
      </c>
      <c r="F793" t="s">
        <v>20</v>
      </c>
      <c r="G793" t="s">
        <v>2</v>
      </c>
      <c r="H793">
        <v>46626</v>
      </c>
      <c r="I793">
        <f>IF(Table3_1810[[#This Row],[Status]]="Hired",1,0)</f>
        <v>1</v>
      </c>
    </row>
    <row r="794" spans="1:9" x14ac:dyDescent="0.3">
      <c r="A794">
        <v>854925</v>
      </c>
      <c r="B794" s="2">
        <v>41851</v>
      </c>
      <c r="C794" s="3">
        <v>0.73714120370370373</v>
      </c>
      <c r="D794" t="s">
        <v>30</v>
      </c>
      <c r="E794" t="s">
        <v>29</v>
      </c>
      <c r="F794" t="s">
        <v>20</v>
      </c>
      <c r="G794" t="s">
        <v>2</v>
      </c>
      <c r="H794">
        <v>84884</v>
      </c>
      <c r="I794">
        <f>IF(Table3_1810[[#This Row],[Status]]="Hired",1,0)</f>
        <v>0</v>
      </c>
    </row>
    <row r="795" spans="1:9" x14ac:dyDescent="0.3">
      <c r="A795">
        <v>607172</v>
      </c>
      <c r="B795" s="2">
        <v>41849</v>
      </c>
      <c r="C795" s="3">
        <v>8.4733796296296293E-2</v>
      </c>
      <c r="D795" t="s">
        <v>30</v>
      </c>
      <c r="E795" t="s">
        <v>27</v>
      </c>
      <c r="F795" t="s">
        <v>17</v>
      </c>
      <c r="G795" t="s">
        <v>9</v>
      </c>
      <c r="H795">
        <v>64781</v>
      </c>
      <c r="I795">
        <f>IF(Table3_1810[[#This Row],[Status]]="Hired",1,0)</f>
        <v>0</v>
      </c>
    </row>
    <row r="796" spans="1:9" x14ac:dyDescent="0.3">
      <c r="A796">
        <v>460382</v>
      </c>
      <c r="B796" s="2">
        <v>41849</v>
      </c>
      <c r="C796" s="3">
        <v>0.54260416666666667</v>
      </c>
      <c r="D796" t="s">
        <v>30</v>
      </c>
      <c r="E796" t="s">
        <v>27</v>
      </c>
      <c r="F796" t="s">
        <v>14</v>
      </c>
      <c r="G796" t="s">
        <v>2</v>
      </c>
      <c r="H796">
        <v>21457</v>
      </c>
      <c r="I796">
        <f>IF(Table3_1810[[#This Row],[Status]]="Hired",1,0)</f>
        <v>0</v>
      </c>
    </row>
    <row r="797" spans="1:9" x14ac:dyDescent="0.3">
      <c r="A797">
        <v>293153</v>
      </c>
      <c r="B797" s="2">
        <v>41849</v>
      </c>
      <c r="C797" s="3">
        <v>0.31046296296296294</v>
      </c>
      <c r="D797" t="s">
        <v>30</v>
      </c>
      <c r="E797" t="s">
        <v>29</v>
      </c>
      <c r="F797" t="s">
        <v>20</v>
      </c>
      <c r="G797" t="s">
        <v>4</v>
      </c>
      <c r="H797">
        <v>97943</v>
      </c>
      <c r="I797">
        <f>IF(Table3_1810[[#This Row],[Status]]="Hired",1,0)</f>
        <v>0</v>
      </c>
    </row>
    <row r="798" spans="1:9" x14ac:dyDescent="0.3">
      <c r="A798">
        <v>223490</v>
      </c>
      <c r="B798" s="2">
        <v>41850</v>
      </c>
      <c r="C798" s="3">
        <v>0.7888425925925926</v>
      </c>
      <c r="D798" t="s">
        <v>30</v>
      </c>
      <c r="E798" t="s">
        <v>27</v>
      </c>
      <c r="F798" t="s">
        <v>20</v>
      </c>
      <c r="G798" t="s">
        <v>4</v>
      </c>
      <c r="H798">
        <v>99384</v>
      </c>
      <c r="I798">
        <f>IF(Table3_1810[[#This Row],[Status]]="Hired",1,0)</f>
        <v>0</v>
      </c>
    </row>
    <row r="799" spans="1:9" x14ac:dyDescent="0.3">
      <c r="A799">
        <v>869833</v>
      </c>
      <c r="B799" s="2">
        <v>41855</v>
      </c>
      <c r="C799" s="3">
        <v>0.35694444444444445</v>
      </c>
      <c r="D799" t="s">
        <v>31</v>
      </c>
      <c r="E799" t="s">
        <v>27</v>
      </c>
      <c r="F799" t="s">
        <v>20</v>
      </c>
      <c r="G799" t="s">
        <v>4</v>
      </c>
      <c r="H799">
        <v>17521</v>
      </c>
      <c r="I799">
        <f>IF(Table3_1810[[#This Row],[Status]]="Hired",1,0)</f>
        <v>1</v>
      </c>
    </row>
    <row r="800" spans="1:9" x14ac:dyDescent="0.3">
      <c r="A800">
        <v>111712</v>
      </c>
      <c r="B800" s="2">
        <v>41850</v>
      </c>
      <c r="C800" s="3">
        <v>0.33732638888888888</v>
      </c>
      <c r="D800" t="s">
        <v>30</v>
      </c>
      <c r="E800" t="s">
        <v>27</v>
      </c>
      <c r="F800" t="s">
        <v>20</v>
      </c>
      <c r="G800" t="s">
        <v>4</v>
      </c>
      <c r="H800">
        <v>42653</v>
      </c>
      <c r="I800">
        <f>IF(Table3_1810[[#This Row],[Status]]="Hired",1,0)</f>
        <v>0</v>
      </c>
    </row>
    <row r="801" spans="1:9" x14ac:dyDescent="0.3">
      <c r="A801">
        <v>503568</v>
      </c>
      <c r="B801" s="2">
        <v>41850</v>
      </c>
      <c r="C801" s="3">
        <v>0.44973379629629628</v>
      </c>
      <c r="D801" t="s">
        <v>30</v>
      </c>
      <c r="E801" t="s">
        <v>27</v>
      </c>
      <c r="F801" t="s">
        <v>14</v>
      </c>
      <c r="G801" t="s">
        <v>8</v>
      </c>
      <c r="H801">
        <v>64085</v>
      </c>
      <c r="I801">
        <f>IF(Table3_1810[[#This Row],[Status]]="Hired",1,0)</f>
        <v>0</v>
      </c>
    </row>
    <row r="802" spans="1:9" x14ac:dyDescent="0.3">
      <c r="A802">
        <v>94941</v>
      </c>
      <c r="B802" s="2">
        <v>41850</v>
      </c>
      <c r="C802" s="3">
        <v>0.7068402777777778</v>
      </c>
      <c r="D802" t="s">
        <v>30</v>
      </c>
      <c r="E802" t="s">
        <v>27</v>
      </c>
      <c r="F802" t="s">
        <v>17</v>
      </c>
      <c r="G802" t="s">
        <v>6</v>
      </c>
      <c r="H802">
        <v>98651</v>
      </c>
      <c r="I802">
        <f>IF(Table3_1810[[#This Row],[Status]]="Hired",1,0)</f>
        <v>0</v>
      </c>
    </row>
    <row r="803" spans="1:9" x14ac:dyDescent="0.3">
      <c r="A803">
        <v>51271</v>
      </c>
      <c r="B803" s="2">
        <v>41850</v>
      </c>
      <c r="C803" s="3">
        <v>0.70908564814814812</v>
      </c>
      <c r="D803" t="s">
        <v>30</v>
      </c>
      <c r="E803" t="s">
        <v>27</v>
      </c>
      <c r="F803" t="s">
        <v>17</v>
      </c>
      <c r="G803" t="s">
        <v>6</v>
      </c>
      <c r="H803">
        <v>53754</v>
      </c>
      <c r="I803">
        <f>IF(Table3_1810[[#This Row],[Status]]="Hired",1,0)</f>
        <v>0</v>
      </c>
    </row>
    <row r="804" spans="1:9" x14ac:dyDescent="0.3">
      <c r="A804">
        <v>943968</v>
      </c>
      <c r="B804" s="2">
        <v>41850</v>
      </c>
      <c r="C804" s="3">
        <v>0.38271990740740741</v>
      </c>
      <c r="D804" t="s">
        <v>30</v>
      </c>
      <c r="E804" t="s">
        <v>29</v>
      </c>
      <c r="F804" t="s">
        <v>15</v>
      </c>
      <c r="G804" t="s">
        <v>2</v>
      </c>
      <c r="H804">
        <v>68138</v>
      </c>
      <c r="I804">
        <f>IF(Table3_1810[[#This Row],[Status]]="Hired",1,0)</f>
        <v>0</v>
      </c>
    </row>
    <row r="805" spans="1:9" x14ac:dyDescent="0.3">
      <c r="A805">
        <v>963386</v>
      </c>
      <c r="B805" s="2">
        <v>41850</v>
      </c>
      <c r="C805" s="3">
        <v>0.61336805555555551</v>
      </c>
      <c r="D805" t="s">
        <v>31</v>
      </c>
      <c r="E805" t="s">
        <v>29</v>
      </c>
      <c r="F805" t="s">
        <v>19</v>
      </c>
      <c r="G805" t="s">
        <v>10</v>
      </c>
      <c r="H805">
        <v>52952</v>
      </c>
      <c r="I805">
        <f>IF(Table3_1810[[#This Row],[Status]]="Hired",1,0)</f>
        <v>1</v>
      </c>
    </row>
    <row r="806" spans="1:9" x14ac:dyDescent="0.3">
      <c r="A806">
        <v>248270</v>
      </c>
      <c r="B806" s="2">
        <v>41850</v>
      </c>
      <c r="C806" s="3">
        <v>0.5705324074074074</v>
      </c>
      <c r="D806" t="s">
        <v>31</v>
      </c>
      <c r="E806" t="s">
        <v>27</v>
      </c>
      <c r="F806" t="s">
        <v>17</v>
      </c>
      <c r="G806" t="s">
        <v>2</v>
      </c>
      <c r="H806">
        <v>18896</v>
      </c>
      <c r="I806">
        <f>IF(Table3_1810[[#This Row],[Status]]="Hired",1,0)</f>
        <v>1</v>
      </c>
    </row>
    <row r="807" spans="1:9" x14ac:dyDescent="0.3">
      <c r="A807">
        <v>48877</v>
      </c>
      <c r="B807" s="2">
        <v>41850</v>
      </c>
      <c r="C807" s="3">
        <v>0.62333333333333329</v>
      </c>
      <c r="D807" t="s">
        <v>30</v>
      </c>
      <c r="E807" t="s">
        <v>27</v>
      </c>
      <c r="F807" t="s">
        <v>20</v>
      </c>
      <c r="G807" t="s">
        <v>4</v>
      </c>
      <c r="H807">
        <v>19444</v>
      </c>
      <c r="I807">
        <f>IF(Table3_1810[[#This Row],[Status]]="Hired",1,0)</f>
        <v>0</v>
      </c>
    </row>
    <row r="808" spans="1:9" x14ac:dyDescent="0.3">
      <c r="A808">
        <v>828450</v>
      </c>
      <c r="B808" s="2">
        <v>41850</v>
      </c>
      <c r="C808" s="3">
        <v>3.9189814814814816E-2</v>
      </c>
      <c r="D808" t="s">
        <v>30</v>
      </c>
      <c r="E808" t="s">
        <v>27</v>
      </c>
      <c r="F808" t="s">
        <v>17</v>
      </c>
      <c r="G808" t="s">
        <v>10</v>
      </c>
      <c r="H808">
        <v>53033</v>
      </c>
      <c r="I808">
        <f>IF(Table3_1810[[#This Row],[Status]]="Hired",1,0)</f>
        <v>0</v>
      </c>
    </row>
    <row r="809" spans="1:9" x14ac:dyDescent="0.3">
      <c r="A809">
        <v>312667</v>
      </c>
      <c r="B809" s="2">
        <v>41851</v>
      </c>
      <c r="C809" s="3">
        <v>0.36335648148148147</v>
      </c>
      <c r="D809" t="s">
        <v>30</v>
      </c>
      <c r="E809" t="s">
        <v>27</v>
      </c>
      <c r="F809" t="s">
        <v>20</v>
      </c>
      <c r="G809" t="s">
        <v>6</v>
      </c>
      <c r="H809">
        <v>66909</v>
      </c>
      <c r="I809">
        <f>IF(Table3_1810[[#This Row],[Status]]="Hired",1,0)</f>
        <v>0</v>
      </c>
    </row>
    <row r="810" spans="1:9" x14ac:dyDescent="0.3">
      <c r="A810">
        <v>927293</v>
      </c>
      <c r="B810" s="2">
        <v>41851</v>
      </c>
      <c r="C810" s="3">
        <v>0.72714120370370372</v>
      </c>
      <c r="D810" t="s">
        <v>30</v>
      </c>
      <c r="E810" t="s">
        <v>27</v>
      </c>
      <c r="F810" t="s">
        <v>20</v>
      </c>
      <c r="G810" t="s">
        <v>2</v>
      </c>
      <c r="H810">
        <v>71419</v>
      </c>
      <c r="I810">
        <f>IF(Table3_1810[[#This Row],[Status]]="Hired",1,0)</f>
        <v>0</v>
      </c>
    </row>
    <row r="811" spans="1:9" x14ac:dyDescent="0.3">
      <c r="A811">
        <v>495919</v>
      </c>
      <c r="B811" s="2">
        <v>41851</v>
      </c>
      <c r="C811" s="3">
        <v>0.59567129629629634</v>
      </c>
      <c r="D811" t="s">
        <v>30</v>
      </c>
      <c r="E811" t="s">
        <v>27</v>
      </c>
      <c r="F811" t="s">
        <v>17</v>
      </c>
      <c r="G811" t="s">
        <v>6</v>
      </c>
      <c r="H811">
        <v>57264</v>
      </c>
      <c r="I811">
        <f>IF(Table3_1810[[#This Row],[Status]]="Hired",1,0)</f>
        <v>0</v>
      </c>
    </row>
    <row r="812" spans="1:9" x14ac:dyDescent="0.3">
      <c r="A812">
        <v>593217</v>
      </c>
      <c r="B812" s="2">
        <v>41852</v>
      </c>
      <c r="C812" s="3">
        <v>0.35609953703703706</v>
      </c>
      <c r="D812" t="s">
        <v>31</v>
      </c>
      <c r="E812" t="s">
        <v>27</v>
      </c>
      <c r="F812" t="s">
        <v>17</v>
      </c>
      <c r="G812" t="s">
        <v>4</v>
      </c>
      <c r="H812">
        <v>36576</v>
      </c>
      <c r="I812">
        <f>IF(Table3_1810[[#This Row],[Status]]="Hired",1,0)</f>
        <v>1</v>
      </c>
    </row>
    <row r="813" spans="1:9" x14ac:dyDescent="0.3">
      <c r="A813">
        <v>163587</v>
      </c>
      <c r="B813" s="2">
        <v>41852</v>
      </c>
      <c r="C813" s="3">
        <v>0.56437499999999996</v>
      </c>
      <c r="D813" t="s">
        <v>30</v>
      </c>
      <c r="E813" t="s">
        <v>27</v>
      </c>
      <c r="F813" t="s">
        <v>20</v>
      </c>
      <c r="G813" t="s">
        <v>4</v>
      </c>
      <c r="H813">
        <v>31550</v>
      </c>
      <c r="I813">
        <f>IF(Table3_1810[[#This Row],[Status]]="Hired",1,0)</f>
        <v>0</v>
      </c>
    </row>
    <row r="814" spans="1:9" x14ac:dyDescent="0.3">
      <c r="A814">
        <v>983169</v>
      </c>
      <c r="B814" s="2">
        <v>41860</v>
      </c>
      <c r="C814" s="3">
        <v>0.27376157407407409</v>
      </c>
      <c r="D814" t="s">
        <v>31</v>
      </c>
      <c r="E814" t="s">
        <v>27</v>
      </c>
      <c r="F814" t="s">
        <v>12</v>
      </c>
      <c r="G814" t="s">
        <v>2</v>
      </c>
      <c r="H814">
        <v>20660</v>
      </c>
      <c r="I814">
        <f>IF(Table3_1810[[#This Row],[Status]]="Hired",1,0)</f>
        <v>1</v>
      </c>
    </row>
    <row r="815" spans="1:9" x14ac:dyDescent="0.3">
      <c r="A815">
        <v>67621</v>
      </c>
      <c r="B815" s="2">
        <v>41852</v>
      </c>
      <c r="C815" s="3">
        <v>0.61968749999999995</v>
      </c>
      <c r="D815" t="s">
        <v>31</v>
      </c>
      <c r="E815" t="s">
        <v>27</v>
      </c>
      <c r="F815" t="s">
        <v>17</v>
      </c>
      <c r="G815" t="s">
        <v>5</v>
      </c>
      <c r="H815">
        <v>42987</v>
      </c>
      <c r="I815">
        <f>IF(Table3_1810[[#This Row],[Status]]="Hired",1,0)</f>
        <v>1</v>
      </c>
    </row>
    <row r="816" spans="1:9" x14ac:dyDescent="0.3">
      <c r="A816">
        <v>588264</v>
      </c>
      <c r="B816" s="2">
        <v>41852</v>
      </c>
      <c r="C816" s="3">
        <v>0.62</v>
      </c>
      <c r="D816" t="s">
        <v>30</v>
      </c>
      <c r="E816" t="s">
        <v>27</v>
      </c>
      <c r="F816" t="s">
        <v>17</v>
      </c>
      <c r="G816" t="s">
        <v>5</v>
      </c>
      <c r="H816">
        <v>69321</v>
      </c>
      <c r="I816">
        <f>IF(Table3_1810[[#This Row],[Status]]="Hired",1,0)</f>
        <v>0</v>
      </c>
    </row>
    <row r="817" spans="1:9" x14ac:dyDescent="0.3">
      <c r="A817">
        <v>115745</v>
      </c>
      <c r="B817" s="2">
        <v>41852</v>
      </c>
      <c r="C817" s="3">
        <v>0.6943287037037037</v>
      </c>
      <c r="D817" t="s">
        <v>31</v>
      </c>
      <c r="E817" t="s">
        <v>29</v>
      </c>
      <c r="F817" t="s">
        <v>17</v>
      </c>
      <c r="G817" t="s">
        <v>4</v>
      </c>
      <c r="H817">
        <v>54756</v>
      </c>
      <c r="I817">
        <f>IF(Table3_1810[[#This Row],[Status]]="Hired",1,0)</f>
        <v>1</v>
      </c>
    </row>
    <row r="818" spans="1:9" x14ac:dyDescent="0.3">
      <c r="A818">
        <v>316392</v>
      </c>
      <c r="B818" s="2">
        <v>41852</v>
      </c>
      <c r="C818" s="3">
        <v>0.69377314814814817</v>
      </c>
      <c r="D818" t="s">
        <v>30</v>
      </c>
      <c r="E818" t="s">
        <v>29</v>
      </c>
      <c r="F818" t="s">
        <v>17</v>
      </c>
      <c r="G818" t="s">
        <v>4</v>
      </c>
      <c r="H818">
        <v>41703</v>
      </c>
      <c r="I818">
        <f>IF(Table3_1810[[#This Row],[Status]]="Hired",1,0)</f>
        <v>0</v>
      </c>
    </row>
    <row r="819" spans="1:9" x14ac:dyDescent="0.3">
      <c r="A819">
        <v>694948</v>
      </c>
      <c r="B819" s="2">
        <v>41852</v>
      </c>
      <c r="C819" s="3">
        <v>0.36844907407407407</v>
      </c>
      <c r="D819" t="s">
        <v>30</v>
      </c>
      <c r="E819" t="s">
        <v>27</v>
      </c>
      <c r="F819" t="s">
        <v>20</v>
      </c>
      <c r="G819" t="s">
        <v>2</v>
      </c>
      <c r="H819">
        <v>39452</v>
      </c>
      <c r="I819">
        <f>IF(Table3_1810[[#This Row],[Status]]="Hired",1,0)</f>
        <v>0</v>
      </c>
    </row>
    <row r="820" spans="1:9" x14ac:dyDescent="0.3">
      <c r="A820">
        <v>110760</v>
      </c>
      <c r="B820" s="2">
        <v>41852</v>
      </c>
      <c r="C820" s="3">
        <v>0.36908564814814815</v>
      </c>
      <c r="D820" t="s">
        <v>30</v>
      </c>
      <c r="E820" t="s">
        <v>27</v>
      </c>
      <c r="F820" t="s">
        <v>20</v>
      </c>
      <c r="G820" t="s">
        <v>2</v>
      </c>
      <c r="H820">
        <v>72837</v>
      </c>
      <c r="I820">
        <f>IF(Table3_1810[[#This Row],[Status]]="Hired",1,0)</f>
        <v>0</v>
      </c>
    </row>
    <row r="821" spans="1:9" x14ac:dyDescent="0.3">
      <c r="A821">
        <v>907193</v>
      </c>
      <c r="B821" s="2">
        <v>41852</v>
      </c>
      <c r="C821" s="3">
        <v>0.37033564814814812</v>
      </c>
      <c r="D821" t="s">
        <v>31</v>
      </c>
      <c r="E821" t="s">
        <v>27</v>
      </c>
      <c r="F821" t="s">
        <v>20</v>
      </c>
      <c r="G821" t="s">
        <v>2</v>
      </c>
      <c r="H821">
        <v>14362</v>
      </c>
      <c r="I821">
        <f>IF(Table3_1810[[#This Row],[Status]]="Hired",1,0)</f>
        <v>1</v>
      </c>
    </row>
    <row r="822" spans="1:9" x14ac:dyDescent="0.3">
      <c r="A822">
        <v>693791</v>
      </c>
      <c r="B822" s="2">
        <v>41852</v>
      </c>
      <c r="C822" s="3">
        <v>0.44925925925925925</v>
      </c>
      <c r="D822" t="s">
        <v>30</v>
      </c>
      <c r="E822" t="s">
        <v>27</v>
      </c>
      <c r="F822" t="s">
        <v>20</v>
      </c>
      <c r="G822" t="s">
        <v>6</v>
      </c>
      <c r="H822">
        <v>78815</v>
      </c>
      <c r="I822">
        <f>IF(Table3_1810[[#This Row],[Status]]="Hired",1,0)</f>
        <v>0</v>
      </c>
    </row>
    <row r="823" spans="1:9" x14ac:dyDescent="0.3">
      <c r="A823">
        <v>464639</v>
      </c>
      <c r="B823" s="2">
        <v>41852</v>
      </c>
      <c r="C823" s="3">
        <v>0.67704861111111114</v>
      </c>
      <c r="D823" t="s">
        <v>30</v>
      </c>
      <c r="E823" t="s">
        <v>27</v>
      </c>
      <c r="F823" t="s">
        <v>20</v>
      </c>
      <c r="G823" t="s">
        <v>2</v>
      </c>
      <c r="H823">
        <v>96553</v>
      </c>
      <c r="I823">
        <f>IF(Table3_1810[[#This Row],[Status]]="Hired",1,0)</f>
        <v>0</v>
      </c>
    </row>
    <row r="824" spans="1:9" x14ac:dyDescent="0.3">
      <c r="A824">
        <v>199098</v>
      </c>
      <c r="B824" s="2">
        <v>41852</v>
      </c>
      <c r="C824" s="3">
        <v>0.67952546296296301</v>
      </c>
      <c r="D824" t="s">
        <v>30</v>
      </c>
      <c r="E824" t="s">
        <v>29</v>
      </c>
      <c r="F824" t="s">
        <v>20</v>
      </c>
      <c r="G824" t="s">
        <v>2</v>
      </c>
      <c r="H824">
        <v>25731</v>
      </c>
      <c r="I824">
        <f>IF(Table3_1810[[#This Row],[Status]]="Hired",1,0)</f>
        <v>0</v>
      </c>
    </row>
    <row r="825" spans="1:9" x14ac:dyDescent="0.3">
      <c r="A825">
        <v>863024</v>
      </c>
      <c r="B825" s="2">
        <v>41852</v>
      </c>
      <c r="C825" s="3">
        <v>0.44938657407407406</v>
      </c>
      <c r="D825" t="s">
        <v>31</v>
      </c>
      <c r="E825" t="s">
        <v>27</v>
      </c>
      <c r="F825" t="s">
        <v>20</v>
      </c>
      <c r="G825" t="s">
        <v>1</v>
      </c>
      <c r="H825">
        <v>99967</v>
      </c>
      <c r="I825">
        <f>IF(Table3_1810[[#This Row],[Status]]="Hired",1,0)</f>
        <v>1</v>
      </c>
    </row>
    <row r="826" spans="1:9" x14ac:dyDescent="0.3">
      <c r="A826">
        <v>71307</v>
      </c>
      <c r="B826" s="2">
        <v>41852</v>
      </c>
      <c r="C826" s="3">
        <v>0.69096064814814817</v>
      </c>
      <c r="D826" t="s">
        <v>30</v>
      </c>
      <c r="E826" t="s">
        <v>27</v>
      </c>
      <c r="F826" t="s">
        <v>20</v>
      </c>
      <c r="G826" t="s">
        <v>7</v>
      </c>
      <c r="H826">
        <v>54180</v>
      </c>
      <c r="I826">
        <f>IF(Table3_1810[[#This Row],[Status]]="Hired",1,0)</f>
        <v>0</v>
      </c>
    </row>
    <row r="827" spans="1:9" x14ac:dyDescent="0.3">
      <c r="A827">
        <v>83766</v>
      </c>
      <c r="B827" s="2">
        <v>41852</v>
      </c>
      <c r="C827" s="3">
        <v>0.69128472222222226</v>
      </c>
      <c r="D827" t="s">
        <v>30</v>
      </c>
      <c r="E827" t="s">
        <v>27</v>
      </c>
      <c r="F827" t="s">
        <v>20</v>
      </c>
      <c r="G827" t="s">
        <v>7</v>
      </c>
      <c r="H827">
        <v>81796</v>
      </c>
      <c r="I827">
        <f>IF(Table3_1810[[#This Row],[Status]]="Hired",1,0)</f>
        <v>0</v>
      </c>
    </row>
    <row r="828" spans="1:9" x14ac:dyDescent="0.3">
      <c r="A828">
        <v>635146</v>
      </c>
      <c r="B828" s="2">
        <v>41852</v>
      </c>
      <c r="C828" s="3">
        <v>0.6915972222222222</v>
      </c>
      <c r="D828" t="s">
        <v>31</v>
      </c>
      <c r="E828" t="s">
        <v>27</v>
      </c>
      <c r="F828" t="s">
        <v>20</v>
      </c>
      <c r="G828" t="s">
        <v>7</v>
      </c>
      <c r="H828">
        <v>66408</v>
      </c>
      <c r="I828">
        <f>IF(Table3_1810[[#This Row],[Status]]="Hired",1,0)</f>
        <v>1</v>
      </c>
    </row>
    <row r="829" spans="1:9" x14ac:dyDescent="0.3">
      <c r="A829">
        <v>751864</v>
      </c>
      <c r="B829" s="2">
        <v>41852</v>
      </c>
      <c r="C829" s="3">
        <v>0.69260416666666669</v>
      </c>
      <c r="D829" t="s">
        <v>31</v>
      </c>
      <c r="E829" t="s">
        <v>27</v>
      </c>
      <c r="F829" t="s">
        <v>20</v>
      </c>
      <c r="G829" t="s">
        <v>7</v>
      </c>
      <c r="H829">
        <v>36477</v>
      </c>
      <c r="I829">
        <f>IF(Table3_1810[[#This Row],[Status]]="Hired",1,0)</f>
        <v>1</v>
      </c>
    </row>
    <row r="830" spans="1:9" x14ac:dyDescent="0.3">
      <c r="A830">
        <v>737811</v>
      </c>
      <c r="B830" s="2">
        <v>41853</v>
      </c>
      <c r="C830" s="3">
        <v>0.63003472222222223</v>
      </c>
      <c r="D830" t="s">
        <v>30</v>
      </c>
      <c r="E830" t="s">
        <v>27</v>
      </c>
      <c r="F830" t="s">
        <v>17</v>
      </c>
      <c r="G830" t="s">
        <v>2</v>
      </c>
      <c r="H830">
        <v>89806</v>
      </c>
      <c r="I830">
        <f>IF(Table3_1810[[#This Row],[Status]]="Hired",1,0)</f>
        <v>0</v>
      </c>
    </row>
    <row r="831" spans="1:9" x14ac:dyDescent="0.3">
      <c r="A831">
        <v>428159</v>
      </c>
      <c r="B831" s="2">
        <v>41853</v>
      </c>
      <c r="C831" s="3">
        <v>0.50381944444444449</v>
      </c>
      <c r="D831" t="s">
        <v>30</v>
      </c>
      <c r="E831" t="s">
        <v>27</v>
      </c>
      <c r="F831" t="s">
        <v>17</v>
      </c>
      <c r="G831" t="s">
        <v>2</v>
      </c>
      <c r="H831">
        <v>53038</v>
      </c>
      <c r="I831">
        <f>IF(Table3_1810[[#This Row],[Status]]="Hired",1,0)</f>
        <v>0</v>
      </c>
    </row>
    <row r="832" spans="1:9" x14ac:dyDescent="0.3">
      <c r="A832">
        <v>222227</v>
      </c>
      <c r="B832" s="2">
        <v>41854</v>
      </c>
      <c r="C832" s="3">
        <v>0.60978009259259258</v>
      </c>
      <c r="D832" t="s">
        <v>30</v>
      </c>
      <c r="E832" t="s">
        <v>27</v>
      </c>
      <c r="F832" t="s">
        <v>16</v>
      </c>
      <c r="G832" t="s">
        <v>6</v>
      </c>
      <c r="H832">
        <v>61246</v>
      </c>
      <c r="I832">
        <f>IF(Table3_1810[[#This Row],[Status]]="Hired",1,0)</f>
        <v>0</v>
      </c>
    </row>
    <row r="833" spans="1:9" x14ac:dyDescent="0.3">
      <c r="A833">
        <v>859431</v>
      </c>
      <c r="B833" s="2">
        <v>41854</v>
      </c>
      <c r="C833" s="3">
        <v>0.61131944444444442</v>
      </c>
      <c r="D833" t="s">
        <v>31</v>
      </c>
      <c r="E833" t="s">
        <v>27</v>
      </c>
      <c r="F833" t="s">
        <v>16</v>
      </c>
      <c r="G833" t="s">
        <v>6</v>
      </c>
      <c r="H833">
        <v>13010</v>
      </c>
      <c r="I833">
        <f>IF(Table3_1810[[#This Row],[Status]]="Hired",1,0)</f>
        <v>1</v>
      </c>
    </row>
    <row r="834" spans="1:9" x14ac:dyDescent="0.3">
      <c r="A834">
        <v>355775</v>
      </c>
      <c r="B834" s="2">
        <v>41854</v>
      </c>
      <c r="C834" s="3">
        <v>0.13280092592592593</v>
      </c>
      <c r="D834" t="s">
        <v>30</v>
      </c>
      <c r="E834" t="s">
        <v>27</v>
      </c>
      <c r="F834" t="s">
        <v>20</v>
      </c>
      <c r="G834" t="s">
        <v>8</v>
      </c>
      <c r="H834">
        <v>15117</v>
      </c>
      <c r="I834">
        <f>IF(Table3_1810[[#This Row],[Status]]="Hired",1,0)</f>
        <v>0</v>
      </c>
    </row>
    <row r="835" spans="1:9" x14ac:dyDescent="0.3">
      <c r="A835">
        <v>643873</v>
      </c>
      <c r="B835" s="2">
        <v>41854</v>
      </c>
      <c r="C835" s="3">
        <v>0.55730324074074078</v>
      </c>
      <c r="D835" t="s">
        <v>30</v>
      </c>
      <c r="E835" t="s">
        <v>27</v>
      </c>
      <c r="F835" t="s">
        <v>17</v>
      </c>
      <c r="G835" t="s">
        <v>7</v>
      </c>
      <c r="H835">
        <v>94751</v>
      </c>
      <c r="I835">
        <f>IF(Table3_1810[[#This Row],[Status]]="Hired",1,0)</f>
        <v>0</v>
      </c>
    </row>
    <row r="836" spans="1:9" x14ac:dyDescent="0.3">
      <c r="A836">
        <v>74526</v>
      </c>
      <c r="B836" s="2">
        <v>41855</v>
      </c>
      <c r="C836" s="3">
        <v>0.53229166666666672</v>
      </c>
      <c r="D836" t="s">
        <v>30</v>
      </c>
      <c r="E836" t="s">
        <v>27</v>
      </c>
      <c r="F836" t="s">
        <v>20</v>
      </c>
      <c r="G836" t="s">
        <v>2</v>
      </c>
      <c r="H836">
        <v>25052</v>
      </c>
      <c r="I836">
        <f>IF(Table3_1810[[#This Row],[Status]]="Hired",1,0)</f>
        <v>0</v>
      </c>
    </row>
    <row r="837" spans="1:9" x14ac:dyDescent="0.3">
      <c r="A837">
        <v>502266</v>
      </c>
      <c r="B837" s="2">
        <v>41855</v>
      </c>
      <c r="C837" s="3">
        <v>0.66362268518518519</v>
      </c>
      <c r="D837" t="s">
        <v>30</v>
      </c>
      <c r="E837" t="s">
        <v>27</v>
      </c>
      <c r="F837" t="s">
        <v>20</v>
      </c>
      <c r="G837" t="s">
        <v>2</v>
      </c>
      <c r="H837">
        <v>31353</v>
      </c>
      <c r="I837">
        <f>IF(Table3_1810[[#This Row],[Status]]="Hired",1,0)</f>
        <v>0</v>
      </c>
    </row>
    <row r="838" spans="1:9" x14ac:dyDescent="0.3">
      <c r="A838">
        <v>113068</v>
      </c>
      <c r="B838" s="2">
        <v>41855</v>
      </c>
      <c r="C838" s="3">
        <v>0.75034722222222228</v>
      </c>
      <c r="D838" t="s">
        <v>30</v>
      </c>
      <c r="E838" t="s">
        <v>27</v>
      </c>
      <c r="F838" t="s">
        <v>17</v>
      </c>
      <c r="G838" t="s">
        <v>10</v>
      </c>
      <c r="H838">
        <v>16187</v>
      </c>
      <c r="I838">
        <f>IF(Table3_1810[[#This Row],[Status]]="Hired",1,0)</f>
        <v>0</v>
      </c>
    </row>
    <row r="839" spans="1:9" x14ac:dyDescent="0.3">
      <c r="A839">
        <v>920916</v>
      </c>
      <c r="B839" s="2">
        <v>41855</v>
      </c>
      <c r="C839" s="3">
        <v>0.45848379629629632</v>
      </c>
      <c r="D839" t="s">
        <v>30</v>
      </c>
      <c r="E839" t="s">
        <v>27</v>
      </c>
      <c r="F839" t="s">
        <v>17</v>
      </c>
      <c r="G839" t="s">
        <v>6</v>
      </c>
      <c r="H839">
        <v>90469</v>
      </c>
      <c r="I839">
        <f>IF(Table3_1810[[#This Row],[Status]]="Hired",1,0)</f>
        <v>0</v>
      </c>
    </row>
    <row r="840" spans="1:9" x14ac:dyDescent="0.3">
      <c r="A840">
        <v>196095</v>
      </c>
      <c r="B840" s="2">
        <v>41855</v>
      </c>
      <c r="C840" s="3">
        <v>0.48476851851851854</v>
      </c>
      <c r="D840" t="s">
        <v>30</v>
      </c>
      <c r="E840" t="s">
        <v>27</v>
      </c>
      <c r="F840" t="s">
        <v>20</v>
      </c>
      <c r="G840" t="s">
        <v>6</v>
      </c>
      <c r="H840">
        <v>29673</v>
      </c>
      <c r="I840">
        <f>IF(Table3_1810[[#This Row],[Status]]="Hired",1,0)</f>
        <v>0</v>
      </c>
    </row>
    <row r="841" spans="1:9" x14ac:dyDescent="0.3">
      <c r="A841">
        <v>265207</v>
      </c>
      <c r="B841" s="2">
        <v>41855</v>
      </c>
      <c r="C841" s="3">
        <v>0.48608796296296297</v>
      </c>
      <c r="D841" t="s">
        <v>31</v>
      </c>
      <c r="E841" t="s">
        <v>27</v>
      </c>
      <c r="F841" t="s">
        <v>20</v>
      </c>
      <c r="G841" t="s">
        <v>6</v>
      </c>
      <c r="H841">
        <v>83745</v>
      </c>
      <c r="I841">
        <f>IF(Table3_1810[[#This Row],[Status]]="Hired",1,0)</f>
        <v>1</v>
      </c>
    </row>
    <row r="842" spans="1:9" x14ac:dyDescent="0.3">
      <c r="A842">
        <v>981459</v>
      </c>
      <c r="B842" s="2">
        <v>41855</v>
      </c>
      <c r="C842" s="3">
        <v>0.45576388888888891</v>
      </c>
      <c r="D842" t="s">
        <v>31</v>
      </c>
      <c r="E842" t="s">
        <v>29</v>
      </c>
      <c r="F842" t="s">
        <v>17</v>
      </c>
      <c r="G842" t="s">
        <v>10</v>
      </c>
      <c r="H842">
        <v>55709</v>
      </c>
      <c r="I842">
        <f>IF(Table3_1810[[#This Row],[Status]]="Hired",1,0)</f>
        <v>1</v>
      </c>
    </row>
    <row r="843" spans="1:9" x14ac:dyDescent="0.3">
      <c r="A843">
        <v>926366</v>
      </c>
      <c r="B843" s="2">
        <v>41855</v>
      </c>
      <c r="C843" s="3">
        <v>3.6469907407407409E-2</v>
      </c>
      <c r="D843" t="s">
        <v>31</v>
      </c>
      <c r="E843" t="s">
        <v>28</v>
      </c>
      <c r="F843" t="s">
        <v>20</v>
      </c>
      <c r="G843" t="s">
        <v>5</v>
      </c>
      <c r="H843">
        <v>39407</v>
      </c>
      <c r="I843">
        <f>IF(Table3_1810[[#This Row],[Status]]="Hired",1,0)</f>
        <v>1</v>
      </c>
    </row>
    <row r="844" spans="1:9" x14ac:dyDescent="0.3">
      <c r="A844">
        <v>376300</v>
      </c>
      <c r="B844" s="2">
        <v>41855</v>
      </c>
      <c r="C844" s="3">
        <v>3.7557870370370373E-2</v>
      </c>
      <c r="D844" t="s">
        <v>31</v>
      </c>
      <c r="E844" t="s">
        <v>28</v>
      </c>
      <c r="F844" t="s">
        <v>20</v>
      </c>
      <c r="G844" t="s">
        <v>5</v>
      </c>
      <c r="H844">
        <v>88307</v>
      </c>
      <c r="I844">
        <f>IF(Table3_1810[[#This Row],[Status]]="Hired",1,0)</f>
        <v>1</v>
      </c>
    </row>
    <row r="845" spans="1:9" x14ac:dyDescent="0.3">
      <c r="A845">
        <v>61858</v>
      </c>
      <c r="B845" s="2">
        <v>41855</v>
      </c>
      <c r="C845" s="3">
        <v>0.44126157407407407</v>
      </c>
      <c r="D845" t="s">
        <v>30</v>
      </c>
      <c r="E845" t="s">
        <v>27</v>
      </c>
      <c r="F845" t="s">
        <v>16</v>
      </c>
      <c r="G845" t="s">
        <v>9</v>
      </c>
      <c r="H845">
        <v>80645</v>
      </c>
      <c r="I845">
        <f>IF(Table3_1810[[#This Row],[Status]]="Hired",1,0)</f>
        <v>0</v>
      </c>
    </row>
    <row r="846" spans="1:9" x14ac:dyDescent="0.3">
      <c r="A846">
        <v>387990</v>
      </c>
      <c r="B846" s="2">
        <v>41855</v>
      </c>
      <c r="C846" s="3">
        <v>0.55746527777777777</v>
      </c>
      <c r="D846" t="s">
        <v>30</v>
      </c>
      <c r="E846" t="s">
        <v>27</v>
      </c>
      <c r="F846" t="s">
        <v>17</v>
      </c>
      <c r="G846" t="s">
        <v>6</v>
      </c>
      <c r="H846">
        <v>60514</v>
      </c>
      <c r="I846">
        <f>IF(Table3_1810[[#This Row],[Status]]="Hired",1,0)</f>
        <v>0</v>
      </c>
    </row>
    <row r="847" spans="1:9" x14ac:dyDescent="0.3">
      <c r="A847">
        <v>848218</v>
      </c>
      <c r="B847" s="2">
        <v>41856</v>
      </c>
      <c r="C847" s="3">
        <v>0.66991898148148143</v>
      </c>
      <c r="D847" t="s">
        <v>30</v>
      </c>
      <c r="E847" t="s">
        <v>27</v>
      </c>
      <c r="F847" t="s">
        <v>17</v>
      </c>
      <c r="G847" t="s">
        <v>2</v>
      </c>
      <c r="H847">
        <v>96594</v>
      </c>
      <c r="I847">
        <f>IF(Table3_1810[[#This Row],[Status]]="Hired",1,0)</f>
        <v>0</v>
      </c>
    </row>
    <row r="848" spans="1:9" x14ac:dyDescent="0.3">
      <c r="A848">
        <v>957708</v>
      </c>
      <c r="B848" s="2">
        <v>41856</v>
      </c>
      <c r="C848" s="3">
        <v>0.67115740740740737</v>
      </c>
      <c r="D848" t="s">
        <v>31</v>
      </c>
      <c r="E848" t="s">
        <v>27</v>
      </c>
      <c r="F848" t="s">
        <v>17</v>
      </c>
      <c r="G848" t="s">
        <v>2</v>
      </c>
      <c r="H848">
        <v>53249</v>
      </c>
      <c r="I848">
        <f>IF(Table3_1810[[#This Row],[Status]]="Hired",1,0)</f>
        <v>1</v>
      </c>
    </row>
    <row r="849" spans="1:9" x14ac:dyDescent="0.3">
      <c r="A849">
        <v>473703</v>
      </c>
      <c r="B849" s="2">
        <v>41859</v>
      </c>
      <c r="C849" s="3">
        <v>0.57474537037037032</v>
      </c>
      <c r="D849" t="s">
        <v>30</v>
      </c>
      <c r="E849" t="s">
        <v>29</v>
      </c>
      <c r="F849" t="s">
        <v>17</v>
      </c>
      <c r="G849" t="s">
        <v>2</v>
      </c>
      <c r="H849">
        <v>91386</v>
      </c>
      <c r="I849">
        <f>IF(Table3_1810[[#This Row],[Status]]="Hired",1,0)</f>
        <v>0</v>
      </c>
    </row>
    <row r="850" spans="1:9" x14ac:dyDescent="0.3">
      <c r="A850">
        <v>334311</v>
      </c>
      <c r="B850" s="2">
        <v>41859</v>
      </c>
      <c r="C850" s="3">
        <v>0.57541666666666669</v>
      </c>
      <c r="D850" t="s">
        <v>31</v>
      </c>
      <c r="E850" t="s">
        <v>29</v>
      </c>
      <c r="F850" t="s">
        <v>17</v>
      </c>
      <c r="G850" t="s">
        <v>2</v>
      </c>
      <c r="H850">
        <v>73643</v>
      </c>
      <c r="I850">
        <f>IF(Table3_1810[[#This Row],[Status]]="Hired",1,0)</f>
        <v>1</v>
      </c>
    </row>
    <row r="851" spans="1:9" x14ac:dyDescent="0.3">
      <c r="A851">
        <v>985395</v>
      </c>
      <c r="B851" s="2">
        <v>41859</v>
      </c>
      <c r="C851" s="3">
        <v>0.57498842592592592</v>
      </c>
      <c r="D851" t="s">
        <v>31</v>
      </c>
      <c r="E851" t="s">
        <v>29</v>
      </c>
      <c r="F851" t="s">
        <v>17</v>
      </c>
      <c r="G851" t="s">
        <v>2</v>
      </c>
      <c r="H851">
        <v>35164</v>
      </c>
      <c r="I851">
        <f>IF(Table3_1810[[#This Row],[Status]]="Hired",1,0)</f>
        <v>1</v>
      </c>
    </row>
    <row r="852" spans="1:9" x14ac:dyDescent="0.3">
      <c r="A852">
        <v>852312</v>
      </c>
      <c r="B852" s="2">
        <v>41856</v>
      </c>
      <c r="C852" s="3">
        <v>0.52806712962962965</v>
      </c>
      <c r="D852" t="s">
        <v>30</v>
      </c>
      <c r="E852" t="s">
        <v>29</v>
      </c>
      <c r="F852" t="s">
        <v>14</v>
      </c>
      <c r="G852" t="s">
        <v>7</v>
      </c>
      <c r="H852">
        <v>61898</v>
      </c>
      <c r="I852">
        <f>IF(Table3_1810[[#This Row],[Status]]="Hired",1,0)</f>
        <v>0</v>
      </c>
    </row>
    <row r="853" spans="1:9" x14ac:dyDescent="0.3">
      <c r="A853">
        <v>648933</v>
      </c>
      <c r="B853" s="2">
        <v>41856</v>
      </c>
      <c r="C853" s="3">
        <v>0.5290393518518518</v>
      </c>
      <c r="D853" t="s">
        <v>30</v>
      </c>
      <c r="E853" t="s">
        <v>27</v>
      </c>
      <c r="F853" t="s">
        <v>14</v>
      </c>
      <c r="G853" t="s">
        <v>7</v>
      </c>
      <c r="H853">
        <v>92872</v>
      </c>
      <c r="I853">
        <f>IF(Table3_1810[[#This Row],[Status]]="Hired",1,0)</f>
        <v>0</v>
      </c>
    </row>
    <row r="854" spans="1:9" x14ac:dyDescent="0.3">
      <c r="A854">
        <v>806092</v>
      </c>
      <c r="B854" s="2">
        <v>41856</v>
      </c>
      <c r="C854" s="3">
        <v>0.52984953703703708</v>
      </c>
      <c r="D854" t="s">
        <v>30</v>
      </c>
      <c r="E854" t="s">
        <v>27</v>
      </c>
      <c r="F854" t="s">
        <v>14</v>
      </c>
      <c r="G854" t="s">
        <v>7</v>
      </c>
      <c r="H854">
        <v>18182</v>
      </c>
      <c r="I854">
        <f>IF(Table3_1810[[#This Row],[Status]]="Hired",1,0)</f>
        <v>0</v>
      </c>
    </row>
    <row r="855" spans="1:9" x14ac:dyDescent="0.3">
      <c r="A855">
        <v>323482</v>
      </c>
      <c r="B855" s="2">
        <v>41860</v>
      </c>
      <c r="C855" s="3">
        <v>0.43123842592592593</v>
      </c>
      <c r="D855" t="s">
        <v>30</v>
      </c>
      <c r="E855" t="s">
        <v>29</v>
      </c>
      <c r="F855" t="s">
        <v>14</v>
      </c>
      <c r="G855" t="s">
        <v>7</v>
      </c>
      <c r="H855">
        <v>12498</v>
      </c>
      <c r="I855">
        <f>IF(Table3_1810[[#This Row],[Status]]="Hired",1,0)</f>
        <v>0</v>
      </c>
    </row>
    <row r="856" spans="1:9" x14ac:dyDescent="0.3">
      <c r="A856">
        <v>36010</v>
      </c>
      <c r="B856" s="2">
        <v>41856</v>
      </c>
      <c r="C856" s="3">
        <v>0.43614583333333334</v>
      </c>
      <c r="D856" t="s">
        <v>30</v>
      </c>
      <c r="E856" t="s">
        <v>27</v>
      </c>
      <c r="F856" t="s">
        <v>12</v>
      </c>
      <c r="G856" t="s">
        <v>10</v>
      </c>
      <c r="H856">
        <v>80523</v>
      </c>
      <c r="I856">
        <f>IF(Table3_1810[[#This Row],[Status]]="Hired",1,0)</f>
        <v>0</v>
      </c>
    </row>
    <row r="857" spans="1:9" x14ac:dyDescent="0.3">
      <c r="A857">
        <v>980616</v>
      </c>
      <c r="B857" s="2">
        <v>41856</v>
      </c>
      <c r="C857" s="3">
        <v>0.43785879629629632</v>
      </c>
      <c r="D857" t="s">
        <v>31</v>
      </c>
      <c r="E857" t="s">
        <v>29</v>
      </c>
      <c r="F857" t="s">
        <v>12</v>
      </c>
      <c r="G857" t="s">
        <v>10</v>
      </c>
      <c r="H857">
        <v>57025</v>
      </c>
      <c r="I857">
        <f>IF(Table3_1810[[#This Row],[Status]]="Hired",1,0)</f>
        <v>1</v>
      </c>
    </row>
    <row r="858" spans="1:9" x14ac:dyDescent="0.3">
      <c r="A858">
        <v>415817</v>
      </c>
      <c r="B858" s="2">
        <v>41856</v>
      </c>
      <c r="C858" s="3">
        <v>0.4382638888888889</v>
      </c>
      <c r="D858" t="s">
        <v>31</v>
      </c>
      <c r="E858" t="s">
        <v>27</v>
      </c>
      <c r="F858" t="s">
        <v>12</v>
      </c>
      <c r="G858" t="s">
        <v>10</v>
      </c>
      <c r="H858">
        <v>88298</v>
      </c>
      <c r="I858">
        <f>IF(Table3_1810[[#This Row],[Status]]="Hired",1,0)</f>
        <v>1</v>
      </c>
    </row>
    <row r="859" spans="1:9" x14ac:dyDescent="0.3">
      <c r="A859">
        <v>544139</v>
      </c>
      <c r="B859" s="2">
        <v>41856</v>
      </c>
      <c r="C859" s="3">
        <v>0.7776967592592593</v>
      </c>
      <c r="D859" t="s">
        <v>31</v>
      </c>
      <c r="E859" t="s">
        <v>27</v>
      </c>
      <c r="F859" t="s">
        <v>20</v>
      </c>
      <c r="G859" t="s">
        <v>9</v>
      </c>
      <c r="H859">
        <v>49339</v>
      </c>
      <c r="I859">
        <f>IF(Table3_1810[[#This Row],[Status]]="Hired",1,0)</f>
        <v>1</v>
      </c>
    </row>
    <row r="860" spans="1:9" x14ac:dyDescent="0.3">
      <c r="A860">
        <v>291521</v>
      </c>
      <c r="B860" s="2">
        <v>41857</v>
      </c>
      <c r="C860" s="3">
        <v>0.56324074074074071</v>
      </c>
      <c r="D860" t="s">
        <v>31</v>
      </c>
      <c r="E860" t="s">
        <v>29</v>
      </c>
      <c r="F860" t="s">
        <v>20</v>
      </c>
      <c r="G860" t="s">
        <v>2</v>
      </c>
      <c r="H860">
        <v>39017</v>
      </c>
      <c r="I860">
        <f>IF(Table3_1810[[#This Row],[Status]]="Hired",1,0)</f>
        <v>1</v>
      </c>
    </row>
    <row r="861" spans="1:9" x14ac:dyDescent="0.3">
      <c r="A861">
        <v>502872</v>
      </c>
      <c r="B861" s="2">
        <v>41857</v>
      </c>
      <c r="C861" s="3">
        <v>0.56396990740740738</v>
      </c>
      <c r="D861" t="s">
        <v>30</v>
      </c>
      <c r="E861" t="s">
        <v>29</v>
      </c>
      <c r="F861" t="s">
        <v>20</v>
      </c>
      <c r="G861" t="s">
        <v>2</v>
      </c>
      <c r="H861">
        <v>59539</v>
      </c>
      <c r="I861">
        <f>IF(Table3_1810[[#This Row],[Status]]="Hired",1,0)</f>
        <v>0</v>
      </c>
    </row>
    <row r="862" spans="1:9" x14ac:dyDescent="0.3">
      <c r="A862">
        <v>137196</v>
      </c>
      <c r="B862" s="2">
        <v>41857</v>
      </c>
      <c r="C862" s="3">
        <v>0.56505787037037036</v>
      </c>
      <c r="D862" t="s">
        <v>31</v>
      </c>
      <c r="E862" t="s">
        <v>27</v>
      </c>
      <c r="F862" t="s">
        <v>20</v>
      </c>
      <c r="G862" t="s">
        <v>2</v>
      </c>
      <c r="H862">
        <v>46567</v>
      </c>
      <c r="I862">
        <f>IF(Table3_1810[[#This Row],[Status]]="Hired",1,0)</f>
        <v>1</v>
      </c>
    </row>
    <row r="863" spans="1:9" x14ac:dyDescent="0.3">
      <c r="A863">
        <v>970328</v>
      </c>
      <c r="B863" s="2">
        <v>41857</v>
      </c>
      <c r="C863" s="3">
        <v>0.69143518518518521</v>
      </c>
      <c r="D863" t="s">
        <v>30</v>
      </c>
      <c r="E863" t="s">
        <v>27</v>
      </c>
      <c r="F863" t="s">
        <v>12</v>
      </c>
      <c r="G863" t="s">
        <v>5</v>
      </c>
      <c r="H863">
        <v>45042</v>
      </c>
      <c r="I863">
        <f>IF(Table3_1810[[#This Row],[Status]]="Hired",1,0)</f>
        <v>0</v>
      </c>
    </row>
    <row r="864" spans="1:9" x14ac:dyDescent="0.3">
      <c r="A864">
        <v>827610</v>
      </c>
      <c r="B864" s="2">
        <v>41857</v>
      </c>
      <c r="C864" s="3">
        <v>0.3510300925925926</v>
      </c>
      <c r="D864" t="s">
        <v>30</v>
      </c>
      <c r="E864" t="s">
        <v>27</v>
      </c>
      <c r="F864" t="s">
        <v>17</v>
      </c>
      <c r="G864" t="s">
        <v>4</v>
      </c>
      <c r="H864">
        <v>52857</v>
      </c>
      <c r="I864">
        <f>IF(Table3_1810[[#This Row],[Status]]="Hired",1,0)</f>
        <v>0</v>
      </c>
    </row>
    <row r="865" spans="1:9" x14ac:dyDescent="0.3">
      <c r="A865">
        <v>22030</v>
      </c>
      <c r="B865" s="2">
        <v>41857</v>
      </c>
      <c r="C865" s="3">
        <v>0.60783564814814817</v>
      </c>
      <c r="D865" t="s">
        <v>30</v>
      </c>
      <c r="E865" t="s">
        <v>27</v>
      </c>
      <c r="F865" t="s">
        <v>17</v>
      </c>
      <c r="G865" t="s">
        <v>9</v>
      </c>
      <c r="H865">
        <v>51589</v>
      </c>
      <c r="I865">
        <f>IF(Table3_1810[[#This Row],[Status]]="Hired",1,0)</f>
        <v>0</v>
      </c>
    </row>
    <row r="866" spans="1:9" x14ac:dyDescent="0.3">
      <c r="A866">
        <v>525625</v>
      </c>
      <c r="B866" s="2">
        <v>41857</v>
      </c>
      <c r="C866" s="3">
        <v>0.5433796296296296</v>
      </c>
      <c r="D866" t="s">
        <v>30</v>
      </c>
      <c r="E866" t="s">
        <v>27</v>
      </c>
      <c r="F866" t="s">
        <v>20</v>
      </c>
      <c r="G866" t="s">
        <v>6</v>
      </c>
      <c r="H866">
        <v>53807</v>
      </c>
      <c r="I866">
        <f>IF(Table3_1810[[#This Row],[Status]]="Hired",1,0)</f>
        <v>0</v>
      </c>
    </row>
    <row r="867" spans="1:9" x14ac:dyDescent="0.3">
      <c r="A867">
        <v>418457</v>
      </c>
      <c r="B867" s="2">
        <v>41857</v>
      </c>
      <c r="C867" s="3">
        <v>0.54393518518518513</v>
      </c>
      <c r="D867" t="s">
        <v>30</v>
      </c>
      <c r="E867" t="s">
        <v>27</v>
      </c>
      <c r="F867" t="s">
        <v>20</v>
      </c>
      <c r="G867" t="s">
        <v>6</v>
      </c>
      <c r="H867">
        <v>41363</v>
      </c>
      <c r="I867">
        <f>IF(Table3_1810[[#This Row],[Status]]="Hired",1,0)</f>
        <v>0</v>
      </c>
    </row>
    <row r="868" spans="1:9" x14ac:dyDescent="0.3">
      <c r="A868">
        <v>894684</v>
      </c>
      <c r="B868" s="2">
        <v>41865</v>
      </c>
      <c r="C868" s="3">
        <v>0.71334490740740741</v>
      </c>
      <c r="D868" t="s">
        <v>30</v>
      </c>
      <c r="E868" t="s">
        <v>27</v>
      </c>
      <c r="F868" t="s">
        <v>20</v>
      </c>
      <c r="G868" t="s">
        <v>4</v>
      </c>
      <c r="H868">
        <v>92254</v>
      </c>
      <c r="I868">
        <f>IF(Table3_1810[[#This Row],[Status]]="Hired",1,0)</f>
        <v>0</v>
      </c>
    </row>
    <row r="869" spans="1:9" x14ac:dyDescent="0.3">
      <c r="A869">
        <v>606532</v>
      </c>
      <c r="B869" s="2">
        <v>41865</v>
      </c>
      <c r="C869" s="3">
        <v>0.71564814814814814</v>
      </c>
      <c r="D869" t="s">
        <v>30</v>
      </c>
      <c r="E869" t="s">
        <v>27</v>
      </c>
      <c r="F869" t="s">
        <v>20</v>
      </c>
      <c r="G869" t="s">
        <v>4</v>
      </c>
      <c r="H869">
        <v>31521</v>
      </c>
      <c r="I869">
        <f>IF(Table3_1810[[#This Row],[Status]]="Hired",1,0)</f>
        <v>0</v>
      </c>
    </row>
    <row r="870" spans="1:9" x14ac:dyDescent="0.3">
      <c r="A870">
        <v>498759</v>
      </c>
      <c r="B870" s="2">
        <v>41857</v>
      </c>
      <c r="C870" s="3">
        <v>0.68574074074074076</v>
      </c>
      <c r="D870" t="s">
        <v>31</v>
      </c>
      <c r="E870" t="s">
        <v>27</v>
      </c>
      <c r="F870" t="s">
        <v>17</v>
      </c>
      <c r="G870" t="s">
        <v>8</v>
      </c>
      <c r="H870">
        <v>68692</v>
      </c>
      <c r="I870">
        <f>IF(Table3_1810[[#This Row],[Status]]="Hired",1,0)</f>
        <v>1</v>
      </c>
    </row>
    <row r="871" spans="1:9" x14ac:dyDescent="0.3">
      <c r="A871">
        <v>530573</v>
      </c>
      <c r="B871" s="2">
        <v>41857</v>
      </c>
      <c r="C871" s="3">
        <v>0.68686342592592597</v>
      </c>
      <c r="D871" t="s">
        <v>30</v>
      </c>
      <c r="E871" t="s">
        <v>29</v>
      </c>
      <c r="F871" t="s">
        <v>17</v>
      </c>
      <c r="G871" t="s">
        <v>8</v>
      </c>
      <c r="H871">
        <v>78475</v>
      </c>
      <c r="I871">
        <f>IF(Table3_1810[[#This Row],[Status]]="Hired",1,0)</f>
        <v>0</v>
      </c>
    </row>
    <row r="872" spans="1:9" x14ac:dyDescent="0.3">
      <c r="A872">
        <v>214744</v>
      </c>
      <c r="B872" s="2">
        <v>41857</v>
      </c>
      <c r="C872" s="3">
        <v>0.68734953703703705</v>
      </c>
      <c r="D872" t="s">
        <v>30</v>
      </c>
      <c r="E872" t="s">
        <v>27</v>
      </c>
      <c r="F872" t="s">
        <v>17</v>
      </c>
      <c r="G872" t="s">
        <v>8</v>
      </c>
      <c r="H872">
        <v>30104</v>
      </c>
      <c r="I872">
        <f>IF(Table3_1810[[#This Row],[Status]]="Hired",1,0)</f>
        <v>0</v>
      </c>
    </row>
    <row r="873" spans="1:9" x14ac:dyDescent="0.3">
      <c r="A873">
        <v>803545</v>
      </c>
      <c r="B873" s="2">
        <v>41857</v>
      </c>
      <c r="C873" s="3">
        <v>0.68789351851851854</v>
      </c>
      <c r="D873" t="s">
        <v>30</v>
      </c>
      <c r="E873" t="s">
        <v>29</v>
      </c>
      <c r="F873" t="s">
        <v>17</v>
      </c>
      <c r="G873" t="s">
        <v>8</v>
      </c>
      <c r="H873">
        <v>83539</v>
      </c>
      <c r="I873">
        <f>IF(Table3_1810[[#This Row],[Status]]="Hired",1,0)</f>
        <v>0</v>
      </c>
    </row>
    <row r="874" spans="1:9" x14ac:dyDescent="0.3">
      <c r="A874">
        <v>859427</v>
      </c>
      <c r="B874" s="2">
        <v>41858</v>
      </c>
      <c r="C874" s="3">
        <v>0.4475810185185185</v>
      </c>
      <c r="D874" t="s">
        <v>30</v>
      </c>
      <c r="E874" t="s">
        <v>27</v>
      </c>
      <c r="F874" t="s">
        <v>20</v>
      </c>
      <c r="G874" t="s">
        <v>10</v>
      </c>
      <c r="H874">
        <v>59109</v>
      </c>
      <c r="I874">
        <f>IF(Table3_1810[[#This Row],[Status]]="Hired",1,0)</f>
        <v>0</v>
      </c>
    </row>
    <row r="875" spans="1:9" x14ac:dyDescent="0.3">
      <c r="A875">
        <v>253992</v>
      </c>
      <c r="B875" s="2">
        <v>41858</v>
      </c>
      <c r="C875" s="3">
        <v>0.68795138888888885</v>
      </c>
      <c r="D875" t="s">
        <v>30</v>
      </c>
      <c r="E875" t="s">
        <v>27</v>
      </c>
      <c r="F875" t="s">
        <v>17</v>
      </c>
      <c r="G875" t="s">
        <v>9</v>
      </c>
      <c r="H875">
        <v>52685</v>
      </c>
      <c r="I875">
        <f>IF(Table3_1810[[#This Row],[Status]]="Hired",1,0)</f>
        <v>0</v>
      </c>
    </row>
    <row r="876" spans="1:9" x14ac:dyDescent="0.3">
      <c r="A876">
        <v>861510</v>
      </c>
      <c r="B876" s="2">
        <v>41858</v>
      </c>
      <c r="C876" s="3">
        <v>0.72038194444444448</v>
      </c>
      <c r="D876" t="s">
        <v>30</v>
      </c>
      <c r="E876" t="s">
        <v>27</v>
      </c>
      <c r="F876" t="s">
        <v>17</v>
      </c>
      <c r="G876" t="s">
        <v>1</v>
      </c>
      <c r="H876">
        <v>57434</v>
      </c>
      <c r="I876">
        <f>IF(Table3_1810[[#This Row],[Status]]="Hired",1,0)</f>
        <v>0</v>
      </c>
    </row>
    <row r="877" spans="1:9" x14ac:dyDescent="0.3">
      <c r="A877">
        <v>508669</v>
      </c>
      <c r="B877" s="2">
        <v>41858</v>
      </c>
      <c r="C877" s="3">
        <v>0.62876157407407407</v>
      </c>
      <c r="D877" t="s">
        <v>30</v>
      </c>
      <c r="E877" t="s">
        <v>27</v>
      </c>
      <c r="F877" t="s">
        <v>17</v>
      </c>
      <c r="G877" t="s">
        <v>8</v>
      </c>
      <c r="H877">
        <v>44421</v>
      </c>
      <c r="I877">
        <f>IF(Table3_1810[[#This Row],[Status]]="Hired",1,0)</f>
        <v>0</v>
      </c>
    </row>
    <row r="878" spans="1:9" x14ac:dyDescent="0.3">
      <c r="A878">
        <v>331722</v>
      </c>
      <c r="B878" s="2">
        <v>41858</v>
      </c>
      <c r="C878" s="3">
        <v>0.62934027777777779</v>
      </c>
      <c r="D878" t="s">
        <v>30</v>
      </c>
      <c r="E878" t="s">
        <v>27</v>
      </c>
      <c r="F878" t="s">
        <v>17</v>
      </c>
      <c r="G878" t="s">
        <v>8</v>
      </c>
      <c r="H878">
        <v>92203</v>
      </c>
      <c r="I878">
        <f>IF(Table3_1810[[#This Row],[Status]]="Hired",1,0)</f>
        <v>0</v>
      </c>
    </row>
    <row r="879" spans="1:9" x14ac:dyDescent="0.3">
      <c r="A879">
        <v>656138</v>
      </c>
      <c r="B879" s="2">
        <v>41858</v>
      </c>
      <c r="C879" s="3">
        <v>0.63209490740740737</v>
      </c>
      <c r="D879" t="s">
        <v>30</v>
      </c>
      <c r="E879" t="s">
        <v>27</v>
      </c>
      <c r="F879" t="s">
        <v>17</v>
      </c>
      <c r="G879" t="s">
        <v>8</v>
      </c>
      <c r="H879">
        <v>90311</v>
      </c>
      <c r="I879">
        <f>IF(Table3_1810[[#This Row],[Status]]="Hired",1,0)</f>
        <v>0</v>
      </c>
    </row>
    <row r="880" spans="1:9" x14ac:dyDescent="0.3">
      <c r="A880">
        <v>758778</v>
      </c>
      <c r="B880" s="2">
        <v>41858</v>
      </c>
      <c r="C880" s="3">
        <v>0.63449074074074074</v>
      </c>
      <c r="D880" t="s">
        <v>30</v>
      </c>
      <c r="E880" t="s">
        <v>29</v>
      </c>
      <c r="F880" t="s">
        <v>17</v>
      </c>
      <c r="G880" t="s">
        <v>8</v>
      </c>
      <c r="H880">
        <v>89780</v>
      </c>
      <c r="I880">
        <f>IF(Table3_1810[[#This Row],[Status]]="Hired",1,0)</f>
        <v>0</v>
      </c>
    </row>
    <row r="881" spans="1:9" x14ac:dyDescent="0.3">
      <c r="A881">
        <v>452135</v>
      </c>
      <c r="B881" s="2">
        <v>41858</v>
      </c>
      <c r="C881" s="3">
        <v>0.72245370370370365</v>
      </c>
      <c r="D881" t="s">
        <v>30</v>
      </c>
      <c r="E881" t="s">
        <v>27</v>
      </c>
      <c r="F881" t="s">
        <v>20</v>
      </c>
      <c r="G881" t="s">
        <v>10</v>
      </c>
      <c r="H881">
        <v>64015</v>
      </c>
      <c r="I881">
        <f>IF(Table3_1810[[#This Row],[Status]]="Hired",1,0)</f>
        <v>0</v>
      </c>
    </row>
    <row r="882" spans="1:9" x14ac:dyDescent="0.3">
      <c r="A882">
        <v>447963</v>
      </c>
      <c r="B882" s="2">
        <v>41858</v>
      </c>
      <c r="C882" s="3">
        <v>0.72371527777777778</v>
      </c>
      <c r="D882" t="s">
        <v>31</v>
      </c>
      <c r="E882" t="s">
        <v>27</v>
      </c>
      <c r="F882" t="s">
        <v>20</v>
      </c>
      <c r="G882" t="s">
        <v>10</v>
      </c>
      <c r="H882">
        <v>68802</v>
      </c>
      <c r="I882">
        <f>IF(Table3_1810[[#This Row],[Status]]="Hired",1,0)</f>
        <v>1</v>
      </c>
    </row>
    <row r="883" spans="1:9" x14ac:dyDescent="0.3">
      <c r="A883">
        <v>650704</v>
      </c>
      <c r="B883" s="2">
        <v>41862</v>
      </c>
      <c r="C883" s="3">
        <v>0.38818287037037036</v>
      </c>
      <c r="D883" t="s">
        <v>30</v>
      </c>
      <c r="E883" t="s">
        <v>27</v>
      </c>
      <c r="F883" t="s">
        <v>20</v>
      </c>
      <c r="G883" t="s">
        <v>4</v>
      </c>
      <c r="H883">
        <v>97112</v>
      </c>
      <c r="I883">
        <f>IF(Table3_1810[[#This Row],[Status]]="Hired",1,0)</f>
        <v>0</v>
      </c>
    </row>
    <row r="884" spans="1:9" x14ac:dyDescent="0.3">
      <c r="A884">
        <v>657642</v>
      </c>
      <c r="B884" s="2">
        <v>41862</v>
      </c>
      <c r="C884" s="3">
        <v>0.38906249999999998</v>
      </c>
      <c r="D884" t="s">
        <v>30</v>
      </c>
      <c r="E884" t="s">
        <v>27</v>
      </c>
      <c r="F884" t="s">
        <v>20</v>
      </c>
      <c r="G884" t="s">
        <v>4</v>
      </c>
      <c r="H884">
        <v>94298</v>
      </c>
      <c r="I884">
        <f>IF(Table3_1810[[#This Row],[Status]]="Hired",1,0)</f>
        <v>0</v>
      </c>
    </row>
    <row r="885" spans="1:9" x14ac:dyDescent="0.3">
      <c r="A885">
        <v>317248</v>
      </c>
      <c r="B885" s="2">
        <v>41858</v>
      </c>
      <c r="C885" s="3">
        <v>0.90156250000000004</v>
      </c>
      <c r="D885" t="s">
        <v>30</v>
      </c>
      <c r="E885" t="s">
        <v>27</v>
      </c>
      <c r="F885" t="s">
        <v>17</v>
      </c>
      <c r="G885" t="s">
        <v>10</v>
      </c>
      <c r="H885">
        <v>43226</v>
      </c>
      <c r="I885">
        <f>IF(Table3_1810[[#This Row],[Status]]="Hired",1,0)</f>
        <v>0</v>
      </c>
    </row>
    <row r="886" spans="1:9" x14ac:dyDescent="0.3">
      <c r="A886">
        <v>620938</v>
      </c>
      <c r="B886" s="2">
        <v>41858</v>
      </c>
      <c r="C886" s="3">
        <v>0.55861111111111106</v>
      </c>
      <c r="D886" t="s">
        <v>30</v>
      </c>
      <c r="E886" t="s">
        <v>27</v>
      </c>
      <c r="F886" t="s">
        <v>14</v>
      </c>
      <c r="G886" t="s">
        <v>9</v>
      </c>
      <c r="H886">
        <v>51666</v>
      </c>
      <c r="I886">
        <f>IF(Table3_1810[[#This Row],[Status]]="Hired",1,0)</f>
        <v>0</v>
      </c>
    </row>
    <row r="887" spans="1:9" x14ac:dyDescent="0.3">
      <c r="A887">
        <v>302732</v>
      </c>
      <c r="B887" s="2">
        <v>41858</v>
      </c>
      <c r="C887" s="3">
        <v>0.55934027777777773</v>
      </c>
      <c r="D887" t="s">
        <v>31</v>
      </c>
      <c r="E887" t="s">
        <v>27</v>
      </c>
      <c r="F887" t="s">
        <v>14</v>
      </c>
      <c r="G887" t="s">
        <v>9</v>
      </c>
      <c r="H887">
        <v>99891</v>
      </c>
      <c r="I887">
        <f>IF(Table3_1810[[#This Row],[Status]]="Hired",1,0)</f>
        <v>1</v>
      </c>
    </row>
    <row r="888" spans="1:9" x14ac:dyDescent="0.3">
      <c r="A888">
        <v>868416</v>
      </c>
      <c r="B888" s="2">
        <v>41867</v>
      </c>
      <c r="C888" s="3">
        <v>0.50873842592592589</v>
      </c>
      <c r="D888" t="s">
        <v>30</v>
      </c>
      <c r="E888" t="s">
        <v>27</v>
      </c>
      <c r="F888" t="s">
        <v>20</v>
      </c>
      <c r="G888" t="s">
        <v>10</v>
      </c>
      <c r="H888">
        <v>50352</v>
      </c>
      <c r="I888">
        <f>IF(Table3_1810[[#This Row],[Status]]="Hired",1,0)</f>
        <v>0</v>
      </c>
    </row>
    <row r="889" spans="1:9" x14ac:dyDescent="0.3">
      <c r="A889">
        <v>528664</v>
      </c>
      <c r="B889" s="2">
        <v>41867</v>
      </c>
      <c r="C889" s="3">
        <v>0.50921296296296292</v>
      </c>
      <c r="D889" t="s">
        <v>31</v>
      </c>
      <c r="E889" t="s">
        <v>27</v>
      </c>
      <c r="F889" t="s">
        <v>20</v>
      </c>
      <c r="G889" t="s">
        <v>10</v>
      </c>
      <c r="H889">
        <v>88378</v>
      </c>
      <c r="I889">
        <f>IF(Table3_1810[[#This Row],[Status]]="Hired",1,0)</f>
        <v>1</v>
      </c>
    </row>
    <row r="890" spans="1:9" x14ac:dyDescent="0.3">
      <c r="A890">
        <v>448896</v>
      </c>
      <c r="B890" s="2">
        <v>41859</v>
      </c>
      <c r="C890" s="3">
        <v>0.43298611111111113</v>
      </c>
      <c r="D890" t="s">
        <v>30</v>
      </c>
      <c r="E890" t="s">
        <v>29</v>
      </c>
      <c r="F890" t="s">
        <v>17</v>
      </c>
      <c r="G890" t="s">
        <v>2</v>
      </c>
      <c r="H890">
        <v>52084</v>
      </c>
      <c r="I890">
        <f>IF(Table3_1810[[#This Row],[Status]]="Hired",1,0)</f>
        <v>0</v>
      </c>
    </row>
    <row r="891" spans="1:9" x14ac:dyDescent="0.3">
      <c r="A891">
        <v>31391</v>
      </c>
      <c r="B891" s="2">
        <v>41859</v>
      </c>
      <c r="C891" s="3">
        <v>0.93776620370370367</v>
      </c>
      <c r="D891" t="s">
        <v>30</v>
      </c>
      <c r="E891" t="s">
        <v>27</v>
      </c>
      <c r="F891" t="s">
        <v>12</v>
      </c>
      <c r="G891" t="s">
        <v>10</v>
      </c>
      <c r="H891">
        <v>64676</v>
      </c>
      <c r="I891">
        <f>IF(Table3_1810[[#This Row],[Status]]="Hired",1,0)</f>
        <v>0</v>
      </c>
    </row>
    <row r="892" spans="1:9" x14ac:dyDescent="0.3">
      <c r="A892">
        <v>223105</v>
      </c>
      <c r="B892" s="2">
        <v>41859</v>
      </c>
      <c r="C892" s="3">
        <v>0.93864583333333329</v>
      </c>
      <c r="D892" t="s">
        <v>30</v>
      </c>
      <c r="E892" t="s">
        <v>29</v>
      </c>
      <c r="F892" t="s">
        <v>12</v>
      </c>
      <c r="G892" t="s">
        <v>10</v>
      </c>
      <c r="H892">
        <v>49412</v>
      </c>
      <c r="I892">
        <f>IF(Table3_1810[[#This Row],[Status]]="Hired",1,0)</f>
        <v>0</v>
      </c>
    </row>
    <row r="893" spans="1:9" x14ac:dyDescent="0.3">
      <c r="A893">
        <v>464586</v>
      </c>
      <c r="B893" s="2">
        <v>41859</v>
      </c>
      <c r="C893" s="3">
        <v>0.5475578703703704</v>
      </c>
      <c r="D893" t="s">
        <v>30</v>
      </c>
      <c r="E893" t="s">
        <v>27</v>
      </c>
      <c r="F893" t="s">
        <v>15</v>
      </c>
      <c r="G893" t="s">
        <v>9</v>
      </c>
      <c r="H893">
        <v>35089</v>
      </c>
      <c r="I893">
        <f>IF(Table3_1810[[#This Row],[Status]]="Hired",1,0)</f>
        <v>0</v>
      </c>
    </row>
    <row r="894" spans="1:9" x14ac:dyDescent="0.3">
      <c r="A894">
        <v>182749</v>
      </c>
      <c r="B894" s="2">
        <v>41859</v>
      </c>
      <c r="C894" s="3">
        <v>0.48128472222222224</v>
      </c>
      <c r="D894" t="s">
        <v>30</v>
      </c>
      <c r="E894" t="s">
        <v>27</v>
      </c>
      <c r="F894" t="s">
        <v>20</v>
      </c>
      <c r="G894" t="s">
        <v>2</v>
      </c>
      <c r="H894">
        <v>80508</v>
      </c>
      <c r="I894">
        <f>IF(Table3_1810[[#This Row],[Status]]="Hired",1,0)</f>
        <v>0</v>
      </c>
    </row>
    <row r="895" spans="1:9" x14ac:dyDescent="0.3">
      <c r="A895">
        <v>778617</v>
      </c>
      <c r="B895" s="2">
        <v>41859</v>
      </c>
      <c r="C895" s="3">
        <v>0.48214120370370372</v>
      </c>
      <c r="D895" t="s">
        <v>31</v>
      </c>
      <c r="E895" t="s">
        <v>29</v>
      </c>
      <c r="F895" t="s">
        <v>20</v>
      </c>
      <c r="G895" t="s">
        <v>2</v>
      </c>
      <c r="H895">
        <v>72198</v>
      </c>
      <c r="I895">
        <f>IF(Table3_1810[[#This Row],[Status]]="Hired",1,0)</f>
        <v>1</v>
      </c>
    </row>
    <row r="896" spans="1:9" x14ac:dyDescent="0.3">
      <c r="A896">
        <v>283695</v>
      </c>
      <c r="B896" s="2">
        <v>41859</v>
      </c>
      <c r="C896" s="3">
        <v>0.91350694444444447</v>
      </c>
      <c r="D896" t="s">
        <v>30</v>
      </c>
      <c r="E896" t="s">
        <v>27</v>
      </c>
      <c r="F896" t="s">
        <v>20</v>
      </c>
      <c r="G896" t="s">
        <v>2</v>
      </c>
      <c r="H896">
        <v>68715</v>
      </c>
      <c r="I896">
        <f>IF(Table3_1810[[#This Row],[Status]]="Hired",1,0)</f>
        <v>0</v>
      </c>
    </row>
    <row r="897" spans="1:9" x14ac:dyDescent="0.3">
      <c r="A897">
        <v>657610</v>
      </c>
      <c r="B897" s="2">
        <v>41859</v>
      </c>
      <c r="C897" s="3">
        <v>0.32508101851851851</v>
      </c>
      <c r="D897" t="s">
        <v>31</v>
      </c>
      <c r="E897" t="s">
        <v>29</v>
      </c>
      <c r="F897" t="s">
        <v>20</v>
      </c>
      <c r="G897" t="s">
        <v>2</v>
      </c>
      <c r="H897">
        <v>27938</v>
      </c>
      <c r="I897">
        <f>IF(Table3_1810[[#This Row],[Status]]="Hired",1,0)</f>
        <v>1</v>
      </c>
    </row>
    <row r="898" spans="1:9" x14ac:dyDescent="0.3">
      <c r="A898">
        <v>785816</v>
      </c>
      <c r="B898" s="2">
        <v>41859</v>
      </c>
      <c r="C898" s="3">
        <v>0.64370370370370367</v>
      </c>
      <c r="D898" t="s">
        <v>30</v>
      </c>
      <c r="E898" t="s">
        <v>27</v>
      </c>
      <c r="F898" t="s">
        <v>12</v>
      </c>
      <c r="G898" t="s">
        <v>4</v>
      </c>
      <c r="H898">
        <v>30623</v>
      </c>
      <c r="I898">
        <f>IF(Table3_1810[[#This Row],[Status]]="Hired",1,0)</f>
        <v>0</v>
      </c>
    </row>
    <row r="899" spans="1:9" x14ac:dyDescent="0.3">
      <c r="A899">
        <v>814813</v>
      </c>
      <c r="B899" s="2">
        <v>41859</v>
      </c>
      <c r="C899" s="3">
        <v>0.64518518518518519</v>
      </c>
      <c r="D899" t="s">
        <v>31</v>
      </c>
      <c r="E899" t="s">
        <v>29</v>
      </c>
      <c r="F899" t="s">
        <v>12</v>
      </c>
      <c r="G899" t="s">
        <v>4</v>
      </c>
      <c r="H899">
        <v>81715</v>
      </c>
      <c r="I899">
        <f>IF(Table3_1810[[#This Row],[Status]]="Hired",1,0)</f>
        <v>1</v>
      </c>
    </row>
    <row r="900" spans="1:9" x14ac:dyDescent="0.3">
      <c r="A900">
        <v>624094</v>
      </c>
      <c r="B900" s="2">
        <v>41860</v>
      </c>
      <c r="C900" s="3">
        <v>0.48444444444444446</v>
      </c>
      <c r="D900" t="s">
        <v>30</v>
      </c>
      <c r="E900" t="s">
        <v>27</v>
      </c>
      <c r="F900" t="s">
        <v>14</v>
      </c>
      <c r="G900" t="s">
        <v>4</v>
      </c>
      <c r="H900">
        <v>86818</v>
      </c>
      <c r="I900">
        <f>IF(Table3_1810[[#This Row],[Status]]="Hired",1,0)</f>
        <v>0</v>
      </c>
    </row>
    <row r="901" spans="1:9" x14ac:dyDescent="0.3">
      <c r="A901">
        <v>964284</v>
      </c>
      <c r="B901" s="2">
        <v>41861</v>
      </c>
      <c r="C901" s="3">
        <v>0.24076388888888889</v>
      </c>
      <c r="D901" t="s">
        <v>30</v>
      </c>
      <c r="E901" t="s">
        <v>27</v>
      </c>
      <c r="F901" t="s">
        <v>20</v>
      </c>
      <c r="G901" t="s">
        <v>6</v>
      </c>
      <c r="H901">
        <v>27359</v>
      </c>
      <c r="I901">
        <f>IF(Table3_1810[[#This Row],[Status]]="Hired",1,0)</f>
        <v>0</v>
      </c>
    </row>
    <row r="902" spans="1:9" x14ac:dyDescent="0.3">
      <c r="A902">
        <v>575159</v>
      </c>
      <c r="B902" s="2">
        <v>41861</v>
      </c>
      <c r="C902" s="3">
        <v>0.37659722222222225</v>
      </c>
      <c r="D902" t="s">
        <v>30</v>
      </c>
      <c r="E902" t="s">
        <v>27</v>
      </c>
      <c r="F902" t="s">
        <v>20</v>
      </c>
      <c r="G902" t="s">
        <v>9</v>
      </c>
      <c r="H902">
        <v>21853</v>
      </c>
      <c r="I902">
        <f>IF(Table3_1810[[#This Row],[Status]]="Hired",1,0)</f>
        <v>0</v>
      </c>
    </row>
    <row r="903" spans="1:9" x14ac:dyDescent="0.3">
      <c r="A903">
        <v>305745</v>
      </c>
      <c r="B903" s="2">
        <v>41861</v>
      </c>
      <c r="C903" s="3">
        <v>0.37739583333333332</v>
      </c>
      <c r="D903" t="s">
        <v>30</v>
      </c>
      <c r="E903" t="s">
        <v>27</v>
      </c>
      <c r="F903" t="s">
        <v>20</v>
      </c>
      <c r="G903" t="s">
        <v>9</v>
      </c>
      <c r="H903">
        <v>54013</v>
      </c>
      <c r="I903">
        <f>IF(Table3_1810[[#This Row],[Status]]="Hired",1,0)</f>
        <v>0</v>
      </c>
    </row>
    <row r="904" spans="1:9" x14ac:dyDescent="0.3">
      <c r="A904">
        <v>362804</v>
      </c>
      <c r="B904" s="2">
        <v>41862</v>
      </c>
      <c r="C904" s="3">
        <v>0.9264930555555555</v>
      </c>
      <c r="D904" t="s">
        <v>30</v>
      </c>
      <c r="E904" t="s">
        <v>27</v>
      </c>
      <c r="F904" t="s">
        <v>20</v>
      </c>
      <c r="G904" t="s">
        <v>4</v>
      </c>
      <c r="H904">
        <v>68484</v>
      </c>
      <c r="I904">
        <f>IF(Table3_1810[[#This Row],[Status]]="Hired",1,0)</f>
        <v>0</v>
      </c>
    </row>
    <row r="905" spans="1:9" x14ac:dyDescent="0.3">
      <c r="A905">
        <v>720610</v>
      </c>
      <c r="B905" s="2">
        <v>41862</v>
      </c>
      <c r="C905" s="3">
        <v>0.92734953703703704</v>
      </c>
      <c r="D905" t="s">
        <v>30</v>
      </c>
      <c r="E905" t="s">
        <v>27</v>
      </c>
      <c r="F905" t="s">
        <v>20</v>
      </c>
      <c r="G905" t="s">
        <v>4</v>
      </c>
      <c r="H905">
        <v>16816</v>
      </c>
      <c r="I905">
        <f>IF(Table3_1810[[#This Row],[Status]]="Hired",1,0)</f>
        <v>0</v>
      </c>
    </row>
    <row r="906" spans="1:9" x14ac:dyDescent="0.3">
      <c r="A906">
        <v>559485</v>
      </c>
      <c r="B906" s="2">
        <v>41862</v>
      </c>
      <c r="C906" s="3">
        <v>0.86856481481481485</v>
      </c>
      <c r="D906" t="s">
        <v>31</v>
      </c>
      <c r="E906" t="s">
        <v>27</v>
      </c>
      <c r="F906" t="s">
        <v>17</v>
      </c>
      <c r="G906" t="s">
        <v>8</v>
      </c>
      <c r="H906">
        <v>70096</v>
      </c>
      <c r="I906">
        <f>IF(Table3_1810[[#This Row],[Status]]="Hired",1,0)</f>
        <v>1</v>
      </c>
    </row>
    <row r="907" spans="1:9" x14ac:dyDescent="0.3">
      <c r="A907">
        <v>238863</v>
      </c>
      <c r="B907" s="2">
        <v>41862</v>
      </c>
      <c r="C907" s="3">
        <v>0.7359606481481481</v>
      </c>
      <c r="D907" t="s">
        <v>31</v>
      </c>
      <c r="E907" t="s">
        <v>27</v>
      </c>
      <c r="F907" t="s">
        <v>17</v>
      </c>
      <c r="G907" t="s">
        <v>5</v>
      </c>
      <c r="H907">
        <v>51276</v>
      </c>
      <c r="I907">
        <f>IF(Table3_1810[[#This Row],[Status]]="Hired",1,0)</f>
        <v>1</v>
      </c>
    </row>
    <row r="908" spans="1:9" x14ac:dyDescent="0.3">
      <c r="A908">
        <v>995634</v>
      </c>
      <c r="B908" s="2">
        <v>41862</v>
      </c>
      <c r="C908" s="3">
        <v>0.73695601851851855</v>
      </c>
      <c r="D908" t="s">
        <v>31</v>
      </c>
      <c r="E908" t="s">
        <v>27</v>
      </c>
      <c r="F908" t="s">
        <v>17</v>
      </c>
      <c r="G908" t="s">
        <v>5</v>
      </c>
      <c r="H908">
        <v>80034</v>
      </c>
      <c r="I908">
        <f>IF(Table3_1810[[#This Row],[Status]]="Hired",1,0)</f>
        <v>1</v>
      </c>
    </row>
    <row r="909" spans="1:9" x14ac:dyDescent="0.3">
      <c r="A909">
        <v>598603</v>
      </c>
      <c r="B909" s="2">
        <v>41862</v>
      </c>
      <c r="C909" s="3">
        <v>0.89466435185185189</v>
      </c>
      <c r="D909" t="s">
        <v>31</v>
      </c>
      <c r="E909" t="s">
        <v>29</v>
      </c>
      <c r="F909" t="s">
        <v>12</v>
      </c>
      <c r="G909" t="s">
        <v>2</v>
      </c>
      <c r="H909">
        <v>20297</v>
      </c>
      <c r="I909">
        <f>IF(Table3_1810[[#This Row],[Status]]="Hired",1,0)</f>
        <v>1</v>
      </c>
    </row>
    <row r="910" spans="1:9" x14ac:dyDescent="0.3">
      <c r="A910">
        <v>337737</v>
      </c>
      <c r="B910" s="2">
        <v>41862</v>
      </c>
      <c r="C910" s="3">
        <v>0.56855324074074076</v>
      </c>
      <c r="D910" t="s">
        <v>30</v>
      </c>
      <c r="E910" t="s">
        <v>27</v>
      </c>
      <c r="F910" t="s">
        <v>15</v>
      </c>
      <c r="G910" t="s">
        <v>10</v>
      </c>
      <c r="H910">
        <v>78857</v>
      </c>
      <c r="I910">
        <f>IF(Table3_1810[[#This Row],[Status]]="Hired",1,0)</f>
        <v>0</v>
      </c>
    </row>
    <row r="911" spans="1:9" x14ac:dyDescent="0.3">
      <c r="A911">
        <v>323081</v>
      </c>
      <c r="B911" s="2">
        <v>41862</v>
      </c>
      <c r="C911" s="3">
        <v>0.72990740740740745</v>
      </c>
      <c r="D911" t="s">
        <v>30</v>
      </c>
      <c r="E911" t="s">
        <v>29</v>
      </c>
      <c r="F911" t="s">
        <v>12</v>
      </c>
      <c r="G911" t="s">
        <v>8</v>
      </c>
      <c r="H911">
        <v>90519</v>
      </c>
      <c r="I911">
        <f>IF(Table3_1810[[#This Row],[Status]]="Hired",1,0)</f>
        <v>0</v>
      </c>
    </row>
    <row r="912" spans="1:9" x14ac:dyDescent="0.3">
      <c r="A912">
        <v>486709</v>
      </c>
      <c r="B912" s="2">
        <v>41862</v>
      </c>
      <c r="C912" s="3">
        <v>0.73020833333333335</v>
      </c>
      <c r="D912" t="s">
        <v>31</v>
      </c>
      <c r="E912" t="s">
        <v>27</v>
      </c>
      <c r="F912" t="s">
        <v>12</v>
      </c>
      <c r="G912" t="s">
        <v>8</v>
      </c>
      <c r="H912">
        <v>53991</v>
      </c>
      <c r="I912">
        <f>IF(Table3_1810[[#This Row],[Status]]="Hired",1,0)</f>
        <v>1</v>
      </c>
    </row>
    <row r="913" spans="1:9" x14ac:dyDescent="0.3">
      <c r="A913">
        <v>483281</v>
      </c>
      <c r="B913" s="2">
        <v>41862</v>
      </c>
      <c r="C913" s="3">
        <v>0.73054398148148147</v>
      </c>
      <c r="D913" t="s">
        <v>31</v>
      </c>
      <c r="E913" t="s">
        <v>29</v>
      </c>
      <c r="F913" t="s">
        <v>12</v>
      </c>
      <c r="G913" t="s">
        <v>8</v>
      </c>
      <c r="H913">
        <v>30932</v>
      </c>
      <c r="I913">
        <f>IF(Table3_1810[[#This Row],[Status]]="Hired",1,0)</f>
        <v>1</v>
      </c>
    </row>
    <row r="914" spans="1:9" x14ac:dyDescent="0.3">
      <c r="A914">
        <v>351740</v>
      </c>
      <c r="B914" s="2">
        <v>41862</v>
      </c>
      <c r="C914" s="3">
        <v>0.73089120370370375</v>
      </c>
      <c r="D914" t="s">
        <v>30</v>
      </c>
      <c r="E914" t="s">
        <v>29</v>
      </c>
      <c r="F914" t="s">
        <v>12</v>
      </c>
      <c r="G914" t="s">
        <v>8</v>
      </c>
      <c r="H914">
        <v>95852</v>
      </c>
      <c r="I914">
        <f>IF(Table3_1810[[#This Row],[Status]]="Hired",1,0)</f>
        <v>0</v>
      </c>
    </row>
    <row r="915" spans="1:9" x14ac:dyDescent="0.3">
      <c r="A915">
        <v>354090</v>
      </c>
      <c r="B915" s="2">
        <v>41862</v>
      </c>
      <c r="C915" s="3">
        <v>0.33622685185185186</v>
      </c>
      <c r="D915" t="s">
        <v>30</v>
      </c>
      <c r="E915" t="s">
        <v>27</v>
      </c>
      <c r="F915" t="s">
        <v>17</v>
      </c>
      <c r="G915" t="s">
        <v>5</v>
      </c>
      <c r="H915">
        <v>35303</v>
      </c>
      <c r="I915">
        <f>IF(Table3_1810[[#This Row],[Status]]="Hired",1,0)</f>
        <v>0</v>
      </c>
    </row>
    <row r="916" spans="1:9" x14ac:dyDescent="0.3">
      <c r="A916">
        <v>408891</v>
      </c>
      <c r="B916" s="2">
        <v>41873</v>
      </c>
      <c r="C916" s="3">
        <v>0.42958333333333332</v>
      </c>
      <c r="D916" t="s">
        <v>30</v>
      </c>
      <c r="E916" t="s">
        <v>27</v>
      </c>
      <c r="F916" t="s">
        <v>18</v>
      </c>
      <c r="G916" t="s">
        <v>9</v>
      </c>
      <c r="H916">
        <v>99522</v>
      </c>
      <c r="I916">
        <f>IF(Table3_1810[[#This Row],[Status]]="Hired",1,0)</f>
        <v>0</v>
      </c>
    </row>
    <row r="917" spans="1:9" x14ac:dyDescent="0.3">
      <c r="A917">
        <v>564995</v>
      </c>
      <c r="B917" s="2">
        <v>41873</v>
      </c>
      <c r="C917" s="3">
        <v>0.42996527777777777</v>
      </c>
      <c r="D917" t="s">
        <v>31</v>
      </c>
      <c r="E917" t="s">
        <v>28</v>
      </c>
      <c r="F917" t="s">
        <v>18</v>
      </c>
      <c r="G917" t="s">
        <v>9</v>
      </c>
      <c r="H917">
        <v>82431</v>
      </c>
      <c r="I917">
        <f>IF(Table3_1810[[#This Row],[Status]]="Hired",1,0)</f>
        <v>1</v>
      </c>
    </row>
    <row r="918" spans="1:9" x14ac:dyDescent="0.3">
      <c r="A918">
        <v>59076</v>
      </c>
      <c r="B918" s="2">
        <v>41862</v>
      </c>
      <c r="C918" s="3">
        <v>0.35940972222222223</v>
      </c>
      <c r="D918" t="s">
        <v>30</v>
      </c>
      <c r="E918" t="s">
        <v>29</v>
      </c>
      <c r="F918" t="s">
        <v>20</v>
      </c>
      <c r="G918" t="s">
        <v>4</v>
      </c>
      <c r="H918">
        <v>57004</v>
      </c>
      <c r="I918">
        <f>IF(Table3_1810[[#This Row],[Status]]="Hired",1,0)</f>
        <v>0</v>
      </c>
    </row>
    <row r="919" spans="1:9" x14ac:dyDescent="0.3">
      <c r="A919">
        <v>640999</v>
      </c>
      <c r="B919" s="2">
        <v>41862</v>
      </c>
      <c r="C919" s="3">
        <v>0.44848379629629631</v>
      </c>
      <c r="D919" t="s">
        <v>30</v>
      </c>
      <c r="E919" t="s">
        <v>27</v>
      </c>
      <c r="F919" t="s">
        <v>17</v>
      </c>
      <c r="G919" t="s">
        <v>1</v>
      </c>
      <c r="H919">
        <v>61773</v>
      </c>
      <c r="I919">
        <f>IF(Table3_1810[[#This Row],[Status]]="Hired",1,0)</f>
        <v>0</v>
      </c>
    </row>
    <row r="920" spans="1:9" x14ac:dyDescent="0.3">
      <c r="A920">
        <v>929955</v>
      </c>
      <c r="B920" s="2">
        <v>41862</v>
      </c>
      <c r="C920" s="3">
        <v>0.8099305555555556</v>
      </c>
      <c r="D920" t="s">
        <v>30</v>
      </c>
      <c r="E920" t="s">
        <v>27</v>
      </c>
      <c r="F920" t="s">
        <v>20</v>
      </c>
      <c r="G920" t="s">
        <v>10</v>
      </c>
      <c r="H920">
        <v>55603</v>
      </c>
      <c r="I920">
        <f>IF(Table3_1810[[#This Row],[Status]]="Hired",1,0)</f>
        <v>0</v>
      </c>
    </row>
    <row r="921" spans="1:9" x14ac:dyDescent="0.3">
      <c r="A921">
        <v>771329</v>
      </c>
      <c r="B921" s="2">
        <v>41862</v>
      </c>
      <c r="C921" s="3">
        <v>0.60586805555555556</v>
      </c>
      <c r="D921" t="s">
        <v>30</v>
      </c>
      <c r="E921" t="s">
        <v>29</v>
      </c>
      <c r="F921" t="s">
        <v>12</v>
      </c>
      <c r="G921" t="s">
        <v>5</v>
      </c>
      <c r="H921">
        <v>83212</v>
      </c>
      <c r="I921">
        <f>IF(Table3_1810[[#This Row],[Status]]="Hired",1,0)</f>
        <v>0</v>
      </c>
    </row>
    <row r="922" spans="1:9" x14ac:dyDescent="0.3">
      <c r="A922">
        <v>723807</v>
      </c>
      <c r="B922" s="2">
        <v>41862</v>
      </c>
      <c r="C922" s="3">
        <v>0.60628472222222218</v>
      </c>
      <c r="D922" t="s">
        <v>31</v>
      </c>
      <c r="E922" t="s">
        <v>29</v>
      </c>
      <c r="F922" t="s">
        <v>12</v>
      </c>
      <c r="G922" t="s">
        <v>5</v>
      </c>
      <c r="H922">
        <v>92366</v>
      </c>
      <c r="I922">
        <f>IF(Table3_1810[[#This Row],[Status]]="Hired",1,0)</f>
        <v>1</v>
      </c>
    </row>
    <row r="923" spans="1:9" x14ac:dyDescent="0.3">
      <c r="A923">
        <v>543895</v>
      </c>
      <c r="B923" s="2">
        <v>41862</v>
      </c>
      <c r="C923" s="3">
        <v>0.12439814814814815</v>
      </c>
      <c r="D923" t="s">
        <v>30</v>
      </c>
      <c r="E923" t="s">
        <v>27</v>
      </c>
      <c r="F923" t="s">
        <v>15</v>
      </c>
      <c r="G923" t="s">
        <v>10</v>
      </c>
      <c r="H923">
        <v>77040</v>
      </c>
      <c r="I923">
        <f>IF(Table3_1810[[#This Row],[Status]]="Hired",1,0)</f>
        <v>0</v>
      </c>
    </row>
    <row r="924" spans="1:9" x14ac:dyDescent="0.3">
      <c r="A924">
        <v>83215</v>
      </c>
      <c r="B924" s="2">
        <v>41863</v>
      </c>
      <c r="C924" s="3">
        <v>0.78123842592592596</v>
      </c>
      <c r="D924" t="s">
        <v>31</v>
      </c>
      <c r="E924" t="s">
        <v>29</v>
      </c>
      <c r="F924" t="s">
        <v>20</v>
      </c>
      <c r="G924" t="s">
        <v>8</v>
      </c>
      <c r="H924">
        <v>52783</v>
      </c>
      <c r="I924">
        <f>IF(Table3_1810[[#This Row],[Status]]="Hired",1,0)</f>
        <v>1</v>
      </c>
    </row>
    <row r="925" spans="1:9" x14ac:dyDescent="0.3">
      <c r="A925">
        <v>105862</v>
      </c>
      <c r="B925" s="2">
        <v>41863</v>
      </c>
      <c r="C925" s="3">
        <v>0.78188657407407403</v>
      </c>
      <c r="D925" t="s">
        <v>31</v>
      </c>
      <c r="E925" t="s">
        <v>29</v>
      </c>
      <c r="F925" t="s">
        <v>20</v>
      </c>
      <c r="G925" t="s">
        <v>8</v>
      </c>
      <c r="H925">
        <v>75430</v>
      </c>
      <c r="I925">
        <f>IF(Table3_1810[[#This Row],[Status]]="Hired",1,0)</f>
        <v>1</v>
      </c>
    </row>
    <row r="926" spans="1:9" x14ac:dyDescent="0.3">
      <c r="A926">
        <v>647810</v>
      </c>
      <c r="B926" s="2">
        <v>41863</v>
      </c>
      <c r="C926" s="3">
        <v>0.46112268518518518</v>
      </c>
      <c r="D926" t="s">
        <v>31</v>
      </c>
      <c r="E926" t="s">
        <v>27</v>
      </c>
      <c r="F926" t="s">
        <v>17</v>
      </c>
      <c r="G926" t="s">
        <v>6</v>
      </c>
      <c r="H926">
        <v>34018</v>
      </c>
      <c r="I926">
        <f>IF(Table3_1810[[#This Row],[Status]]="Hired",1,0)</f>
        <v>1</v>
      </c>
    </row>
    <row r="927" spans="1:9" x14ac:dyDescent="0.3">
      <c r="A927">
        <v>728165</v>
      </c>
      <c r="B927" s="2">
        <v>41863</v>
      </c>
      <c r="C927" s="3">
        <v>0.46283564814814815</v>
      </c>
      <c r="D927" t="s">
        <v>30</v>
      </c>
      <c r="E927" t="s">
        <v>27</v>
      </c>
      <c r="F927" t="s">
        <v>17</v>
      </c>
      <c r="G927" t="s">
        <v>6</v>
      </c>
      <c r="H927">
        <v>15261</v>
      </c>
      <c r="I927">
        <f>IF(Table3_1810[[#This Row],[Status]]="Hired",1,0)</f>
        <v>0</v>
      </c>
    </row>
    <row r="928" spans="1:9" x14ac:dyDescent="0.3">
      <c r="A928">
        <v>637125</v>
      </c>
      <c r="B928" s="2">
        <v>41863</v>
      </c>
      <c r="C928" s="3">
        <v>0.45746527777777779</v>
      </c>
      <c r="D928" t="s">
        <v>31</v>
      </c>
      <c r="E928" t="s">
        <v>28</v>
      </c>
      <c r="F928" t="s">
        <v>17</v>
      </c>
      <c r="G928" t="s">
        <v>6</v>
      </c>
      <c r="H928">
        <v>78158</v>
      </c>
      <c r="I928">
        <f>IF(Table3_1810[[#This Row],[Status]]="Hired",1,0)</f>
        <v>1</v>
      </c>
    </row>
    <row r="929" spans="1:9" x14ac:dyDescent="0.3">
      <c r="A929">
        <v>580033</v>
      </c>
      <c r="B929" s="2">
        <v>41863</v>
      </c>
      <c r="C929" s="3">
        <v>0.82947916666666666</v>
      </c>
      <c r="D929" t="s">
        <v>30</v>
      </c>
      <c r="E929" t="s">
        <v>29</v>
      </c>
      <c r="F929" t="s">
        <v>17</v>
      </c>
      <c r="G929" t="s">
        <v>6</v>
      </c>
      <c r="H929">
        <v>25268</v>
      </c>
      <c r="I929">
        <f>IF(Table3_1810[[#This Row],[Status]]="Hired",1,0)</f>
        <v>0</v>
      </c>
    </row>
    <row r="930" spans="1:9" x14ac:dyDescent="0.3">
      <c r="A930">
        <v>548514</v>
      </c>
      <c r="B930" s="2">
        <v>41863</v>
      </c>
      <c r="C930" s="3">
        <v>0.57664351851851847</v>
      </c>
      <c r="D930" t="s">
        <v>30</v>
      </c>
      <c r="E930" t="s">
        <v>27</v>
      </c>
      <c r="F930" t="s">
        <v>17</v>
      </c>
      <c r="G930" t="s">
        <v>2</v>
      </c>
      <c r="H930">
        <v>87884</v>
      </c>
      <c r="I930">
        <f>IF(Table3_1810[[#This Row],[Status]]="Hired",1,0)</f>
        <v>0</v>
      </c>
    </row>
    <row r="931" spans="1:9" x14ac:dyDescent="0.3">
      <c r="A931">
        <v>910154</v>
      </c>
      <c r="B931" s="2">
        <v>41863</v>
      </c>
      <c r="C931" s="3">
        <v>0.57820601851851849</v>
      </c>
      <c r="D931" t="s">
        <v>31</v>
      </c>
      <c r="E931" t="s">
        <v>27</v>
      </c>
      <c r="F931" t="s">
        <v>17</v>
      </c>
      <c r="G931" t="s">
        <v>2</v>
      </c>
      <c r="H931">
        <v>60943</v>
      </c>
      <c r="I931">
        <f>IF(Table3_1810[[#This Row],[Status]]="Hired",1,0)</f>
        <v>1</v>
      </c>
    </row>
    <row r="932" spans="1:9" x14ac:dyDescent="0.3">
      <c r="A932">
        <v>685918</v>
      </c>
      <c r="B932" s="2">
        <v>41863</v>
      </c>
      <c r="C932" s="3">
        <v>0.54193287037037041</v>
      </c>
      <c r="D932" t="s">
        <v>30</v>
      </c>
      <c r="E932" t="s">
        <v>27</v>
      </c>
      <c r="F932" t="s">
        <v>12</v>
      </c>
      <c r="G932" t="s">
        <v>9</v>
      </c>
      <c r="H932">
        <v>62436</v>
      </c>
      <c r="I932">
        <f>IF(Table3_1810[[#This Row],[Status]]="Hired",1,0)</f>
        <v>0</v>
      </c>
    </row>
    <row r="933" spans="1:9" x14ac:dyDescent="0.3">
      <c r="A933">
        <v>511350</v>
      </c>
      <c r="B933" s="2">
        <v>41863</v>
      </c>
      <c r="C933" s="3">
        <v>0.54511574074074076</v>
      </c>
      <c r="D933" t="s">
        <v>30</v>
      </c>
      <c r="E933" t="s">
        <v>27</v>
      </c>
      <c r="F933" t="s">
        <v>12</v>
      </c>
      <c r="G933" t="s">
        <v>9</v>
      </c>
      <c r="H933">
        <v>31126</v>
      </c>
      <c r="I933">
        <f>IF(Table3_1810[[#This Row],[Status]]="Hired",1,0)</f>
        <v>0</v>
      </c>
    </row>
    <row r="934" spans="1:9" x14ac:dyDescent="0.3">
      <c r="A934">
        <v>696740</v>
      </c>
      <c r="B934" s="2">
        <v>41863</v>
      </c>
      <c r="C934" s="3">
        <v>0.35047453703703701</v>
      </c>
      <c r="D934" t="s">
        <v>30</v>
      </c>
      <c r="E934" t="s">
        <v>27</v>
      </c>
      <c r="F934" t="s">
        <v>17</v>
      </c>
      <c r="G934" t="s">
        <v>7</v>
      </c>
      <c r="H934">
        <v>16473</v>
      </c>
      <c r="I934">
        <f>IF(Table3_1810[[#This Row],[Status]]="Hired",1,0)</f>
        <v>0</v>
      </c>
    </row>
    <row r="935" spans="1:9" x14ac:dyDescent="0.3">
      <c r="A935">
        <v>28035</v>
      </c>
      <c r="B935" s="2">
        <v>41863</v>
      </c>
      <c r="C935" s="3">
        <v>0.35131944444444446</v>
      </c>
      <c r="D935" t="s">
        <v>30</v>
      </c>
      <c r="E935" t="s">
        <v>27</v>
      </c>
      <c r="F935" t="s">
        <v>17</v>
      </c>
      <c r="G935" t="s">
        <v>7</v>
      </c>
      <c r="H935">
        <v>13179</v>
      </c>
      <c r="I935">
        <f>IF(Table3_1810[[#This Row],[Status]]="Hired",1,0)</f>
        <v>0</v>
      </c>
    </row>
    <row r="936" spans="1:9" x14ac:dyDescent="0.3">
      <c r="A936">
        <v>327902</v>
      </c>
      <c r="B936" s="2">
        <v>41863</v>
      </c>
      <c r="C936" s="3">
        <v>0.35159722222222223</v>
      </c>
      <c r="D936" t="s">
        <v>31</v>
      </c>
      <c r="E936" t="s">
        <v>27</v>
      </c>
      <c r="F936" t="s">
        <v>17</v>
      </c>
      <c r="G936" t="s">
        <v>7</v>
      </c>
      <c r="H936">
        <v>22662</v>
      </c>
      <c r="I936">
        <f>IF(Table3_1810[[#This Row],[Status]]="Hired",1,0)</f>
        <v>1</v>
      </c>
    </row>
    <row r="937" spans="1:9" x14ac:dyDescent="0.3">
      <c r="A937">
        <v>932562</v>
      </c>
      <c r="B937" s="2">
        <v>41864</v>
      </c>
      <c r="C937" s="3">
        <v>0.39140046296296294</v>
      </c>
      <c r="D937" t="s">
        <v>30</v>
      </c>
      <c r="E937" t="s">
        <v>27</v>
      </c>
      <c r="F937" t="s">
        <v>15</v>
      </c>
      <c r="G937" t="s">
        <v>2</v>
      </c>
      <c r="H937">
        <v>99828</v>
      </c>
      <c r="I937">
        <f>IF(Table3_1810[[#This Row],[Status]]="Hired",1,0)</f>
        <v>0</v>
      </c>
    </row>
    <row r="938" spans="1:9" x14ac:dyDescent="0.3">
      <c r="A938">
        <v>352807</v>
      </c>
      <c r="B938" s="2">
        <v>41864</v>
      </c>
      <c r="C938" s="3">
        <v>0.39351851851851855</v>
      </c>
      <c r="D938" t="s">
        <v>31</v>
      </c>
      <c r="E938" t="s">
        <v>29</v>
      </c>
      <c r="F938" t="s">
        <v>15</v>
      </c>
      <c r="G938" t="s">
        <v>2</v>
      </c>
      <c r="H938">
        <v>39513</v>
      </c>
      <c r="I938">
        <f>IF(Table3_1810[[#This Row],[Status]]="Hired",1,0)</f>
        <v>1</v>
      </c>
    </row>
    <row r="939" spans="1:9" x14ac:dyDescent="0.3">
      <c r="A939">
        <v>844224</v>
      </c>
      <c r="B939" s="2">
        <v>41864</v>
      </c>
      <c r="C939" s="3">
        <v>0.39415509259259257</v>
      </c>
      <c r="D939" t="s">
        <v>31</v>
      </c>
      <c r="E939" t="s">
        <v>29</v>
      </c>
      <c r="F939" t="s">
        <v>15</v>
      </c>
      <c r="G939" t="s">
        <v>2</v>
      </c>
      <c r="H939">
        <v>68826</v>
      </c>
      <c r="I939">
        <f>IF(Table3_1810[[#This Row],[Status]]="Hired",1,0)</f>
        <v>1</v>
      </c>
    </row>
    <row r="940" spans="1:9" x14ac:dyDescent="0.3">
      <c r="A940">
        <v>636625</v>
      </c>
      <c r="B940" s="2">
        <v>41864</v>
      </c>
      <c r="C940" s="3">
        <v>0.424375</v>
      </c>
      <c r="D940" t="s">
        <v>30</v>
      </c>
      <c r="E940" t="s">
        <v>27</v>
      </c>
      <c r="F940" t="s">
        <v>12</v>
      </c>
      <c r="G940" t="s">
        <v>10</v>
      </c>
      <c r="H940">
        <v>14269</v>
      </c>
      <c r="I940">
        <f>IF(Table3_1810[[#This Row],[Status]]="Hired",1,0)</f>
        <v>0</v>
      </c>
    </row>
    <row r="941" spans="1:9" x14ac:dyDescent="0.3">
      <c r="A941">
        <v>827221</v>
      </c>
      <c r="B941" s="2">
        <v>41864</v>
      </c>
      <c r="C941" s="3">
        <v>0.66356481481481477</v>
      </c>
      <c r="D941" t="s">
        <v>30</v>
      </c>
      <c r="E941" t="s">
        <v>27</v>
      </c>
      <c r="F941" t="s">
        <v>17</v>
      </c>
      <c r="G941" t="s">
        <v>4</v>
      </c>
      <c r="H941">
        <v>74391</v>
      </c>
      <c r="I941">
        <f>IF(Table3_1810[[#This Row],[Status]]="Hired",1,0)</f>
        <v>0</v>
      </c>
    </row>
    <row r="942" spans="1:9" x14ac:dyDescent="0.3">
      <c r="A942">
        <v>426386</v>
      </c>
      <c r="B942" s="2">
        <v>41864</v>
      </c>
      <c r="C942" s="3">
        <v>0.66425925925925922</v>
      </c>
      <c r="D942" t="s">
        <v>30</v>
      </c>
      <c r="E942" t="s">
        <v>27</v>
      </c>
      <c r="F942" t="s">
        <v>17</v>
      </c>
      <c r="G942" t="s">
        <v>4</v>
      </c>
      <c r="H942">
        <v>29286</v>
      </c>
      <c r="I942">
        <f>IF(Table3_1810[[#This Row],[Status]]="Hired",1,0)</f>
        <v>0</v>
      </c>
    </row>
    <row r="943" spans="1:9" x14ac:dyDescent="0.3">
      <c r="A943">
        <v>742832</v>
      </c>
      <c r="B943" s="2">
        <v>41864</v>
      </c>
      <c r="C943" s="3">
        <v>0.14460648148148147</v>
      </c>
      <c r="D943" t="s">
        <v>30</v>
      </c>
      <c r="E943" t="s">
        <v>27</v>
      </c>
      <c r="F943" t="s">
        <v>15</v>
      </c>
      <c r="G943" t="s">
        <v>6</v>
      </c>
      <c r="H943">
        <v>74653</v>
      </c>
      <c r="I943">
        <f>IF(Table3_1810[[#This Row],[Status]]="Hired",1,0)</f>
        <v>0</v>
      </c>
    </row>
    <row r="944" spans="1:9" x14ac:dyDescent="0.3">
      <c r="A944">
        <v>43025</v>
      </c>
      <c r="B944" s="2">
        <v>41864</v>
      </c>
      <c r="C944" s="3">
        <v>0.36158564814814814</v>
      </c>
      <c r="D944" t="s">
        <v>30</v>
      </c>
      <c r="E944" t="s">
        <v>27</v>
      </c>
      <c r="F944" t="s">
        <v>17</v>
      </c>
      <c r="G944" t="s">
        <v>10</v>
      </c>
      <c r="H944">
        <v>81934</v>
      </c>
      <c r="I944">
        <f>IF(Table3_1810[[#This Row],[Status]]="Hired",1,0)</f>
        <v>0</v>
      </c>
    </row>
    <row r="945" spans="1:9" x14ac:dyDescent="0.3">
      <c r="A945">
        <v>780287</v>
      </c>
      <c r="B945" s="2">
        <v>41864</v>
      </c>
      <c r="C945" s="3">
        <v>0.36416666666666669</v>
      </c>
      <c r="D945" t="s">
        <v>31</v>
      </c>
      <c r="E945" t="s">
        <v>27</v>
      </c>
      <c r="F945" t="s">
        <v>17</v>
      </c>
      <c r="G945" t="s">
        <v>10</v>
      </c>
      <c r="H945">
        <v>93038</v>
      </c>
      <c r="I945">
        <f>IF(Table3_1810[[#This Row],[Status]]="Hired",1,0)</f>
        <v>1</v>
      </c>
    </row>
    <row r="946" spans="1:9" x14ac:dyDescent="0.3">
      <c r="A946">
        <v>834168</v>
      </c>
      <c r="B946" s="2">
        <v>41864</v>
      </c>
      <c r="C946" s="3">
        <v>0.76060185185185181</v>
      </c>
      <c r="D946" t="s">
        <v>30</v>
      </c>
      <c r="E946" t="s">
        <v>27</v>
      </c>
      <c r="F946" t="s">
        <v>17</v>
      </c>
      <c r="G946" t="s">
        <v>1</v>
      </c>
      <c r="H946">
        <v>54164</v>
      </c>
      <c r="I946">
        <f>IF(Table3_1810[[#This Row],[Status]]="Hired",1,0)</f>
        <v>0</v>
      </c>
    </row>
    <row r="947" spans="1:9" x14ac:dyDescent="0.3">
      <c r="A947">
        <v>652444</v>
      </c>
      <c r="B947" s="2">
        <v>41864</v>
      </c>
      <c r="C947" s="3">
        <v>0.76083333333333336</v>
      </c>
      <c r="D947" t="s">
        <v>31</v>
      </c>
      <c r="E947" t="s">
        <v>27</v>
      </c>
      <c r="F947" t="s">
        <v>17</v>
      </c>
      <c r="G947" t="s">
        <v>1</v>
      </c>
      <c r="H947">
        <v>47232</v>
      </c>
      <c r="I947">
        <f>IF(Table3_1810[[#This Row],[Status]]="Hired",1,0)</f>
        <v>1</v>
      </c>
    </row>
    <row r="948" spans="1:9" x14ac:dyDescent="0.3">
      <c r="A948">
        <v>843575</v>
      </c>
      <c r="B948" s="2">
        <v>41864</v>
      </c>
      <c r="C948" s="3">
        <v>0.9974305555555556</v>
      </c>
      <c r="D948" t="s">
        <v>30</v>
      </c>
      <c r="E948" t="s">
        <v>27</v>
      </c>
      <c r="F948" t="s">
        <v>17</v>
      </c>
      <c r="G948" t="s">
        <v>8</v>
      </c>
      <c r="H948">
        <v>92521</v>
      </c>
      <c r="I948">
        <f>IF(Table3_1810[[#This Row],[Status]]="Hired",1,0)</f>
        <v>0</v>
      </c>
    </row>
    <row r="949" spans="1:9" x14ac:dyDescent="0.3">
      <c r="A949">
        <v>603558</v>
      </c>
      <c r="B949" s="2">
        <v>41864</v>
      </c>
      <c r="C949" s="3">
        <v>0.99811342592592589</v>
      </c>
      <c r="D949" t="s">
        <v>30</v>
      </c>
      <c r="E949" t="s">
        <v>27</v>
      </c>
      <c r="F949" t="s">
        <v>17</v>
      </c>
      <c r="G949" t="s">
        <v>8</v>
      </c>
      <c r="H949">
        <v>63314</v>
      </c>
      <c r="I949">
        <f>IF(Table3_1810[[#This Row],[Status]]="Hired",1,0)</f>
        <v>0</v>
      </c>
    </row>
    <row r="950" spans="1:9" x14ac:dyDescent="0.3">
      <c r="A950">
        <v>248415</v>
      </c>
      <c r="B950" s="2">
        <v>41865</v>
      </c>
      <c r="C950" s="3">
        <v>0.67374999999999996</v>
      </c>
      <c r="D950" t="s">
        <v>31</v>
      </c>
      <c r="E950" t="s">
        <v>29</v>
      </c>
      <c r="F950" t="s">
        <v>17</v>
      </c>
      <c r="G950" t="s">
        <v>5</v>
      </c>
      <c r="H950">
        <v>90984</v>
      </c>
      <c r="I950">
        <f>IF(Table3_1810[[#This Row],[Status]]="Hired",1,0)</f>
        <v>1</v>
      </c>
    </row>
    <row r="951" spans="1:9" x14ac:dyDescent="0.3">
      <c r="A951">
        <v>502642</v>
      </c>
      <c r="B951" s="2">
        <v>41865</v>
      </c>
      <c r="C951" s="3">
        <v>0.60508101851851848</v>
      </c>
      <c r="D951" t="s">
        <v>30</v>
      </c>
      <c r="E951" t="s">
        <v>27</v>
      </c>
      <c r="F951" t="s">
        <v>17</v>
      </c>
      <c r="G951" t="s">
        <v>10</v>
      </c>
      <c r="H951">
        <v>44666</v>
      </c>
      <c r="I951">
        <f>IF(Table3_1810[[#This Row],[Status]]="Hired",1,0)</f>
        <v>0</v>
      </c>
    </row>
    <row r="952" spans="1:9" x14ac:dyDescent="0.3">
      <c r="A952">
        <v>534747</v>
      </c>
      <c r="B952" s="2">
        <v>41865</v>
      </c>
      <c r="C952" s="3">
        <v>0.66976851851851849</v>
      </c>
      <c r="D952" t="s">
        <v>30</v>
      </c>
      <c r="E952" t="s">
        <v>28</v>
      </c>
      <c r="F952" t="s">
        <v>15</v>
      </c>
      <c r="G952" t="s">
        <v>10</v>
      </c>
      <c r="H952">
        <v>38655</v>
      </c>
      <c r="I952">
        <f>IF(Table3_1810[[#This Row],[Status]]="Hired",1,0)</f>
        <v>0</v>
      </c>
    </row>
    <row r="953" spans="1:9" x14ac:dyDescent="0.3">
      <c r="A953">
        <v>162084</v>
      </c>
      <c r="B953" s="2">
        <v>41865</v>
      </c>
      <c r="C953" s="3">
        <v>0.63314814814814813</v>
      </c>
      <c r="D953" t="s">
        <v>30</v>
      </c>
      <c r="E953" t="s">
        <v>27</v>
      </c>
      <c r="F953" t="s">
        <v>20</v>
      </c>
      <c r="G953" t="s">
        <v>10</v>
      </c>
      <c r="H953">
        <v>36030</v>
      </c>
      <c r="I953">
        <f>IF(Table3_1810[[#This Row],[Status]]="Hired",1,0)</f>
        <v>0</v>
      </c>
    </row>
    <row r="954" spans="1:9" x14ac:dyDescent="0.3">
      <c r="A954">
        <v>708014</v>
      </c>
      <c r="B954" s="2">
        <v>41865</v>
      </c>
      <c r="C954" s="3">
        <v>0.60334490740740743</v>
      </c>
      <c r="D954" t="s">
        <v>30</v>
      </c>
      <c r="E954" t="s">
        <v>27</v>
      </c>
      <c r="F954" t="s">
        <v>20</v>
      </c>
      <c r="G954" t="s">
        <v>10</v>
      </c>
      <c r="H954">
        <v>53182</v>
      </c>
      <c r="I954">
        <f>IF(Table3_1810[[#This Row],[Status]]="Hired",1,0)</f>
        <v>0</v>
      </c>
    </row>
    <row r="955" spans="1:9" x14ac:dyDescent="0.3">
      <c r="A955">
        <v>336624</v>
      </c>
      <c r="B955" s="2">
        <v>41866</v>
      </c>
      <c r="C955" s="3">
        <v>0.57240740740740736</v>
      </c>
      <c r="D955" t="s">
        <v>31</v>
      </c>
      <c r="E955" t="s">
        <v>29</v>
      </c>
      <c r="F955" t="s">
        <v>20</v>
      </c>
      <c r="G955" t="s">
        <v>2</v>
      </c>
      <c r="H955">
        <v>80440</v>
      </c>
      <c r="I955">
        <f>IF(Table3_1810[[#This Row],[Status]]="Hired",1,0)</f>
        <v>1</v>
      </c>
    </row>
    <row r="956" spans="1:9" x14ac:dyDescent="0.3">
      <c r="A956">
        <v>743340</v>
      </c>
      <c r="B956" s="2">
        <v>41866</v>
      </c>
      <c r="C956" s="3">
        <v>0.88817129629629632</v>
      </c>
      <c r="D956" t="s">
        <v>30</v>
      </c>
      <c r="E956" t="s">
        <v>27</v>
      </c>
      <c r="F956" t="s">
        <v>17</v>
      </c>
      <c r="G956" t="s">
        <v>10</v>
      </c>
      <c r="H956">
        <v>28723</v>
      </c>
      <c r="I956">
        <f>IF(Table3_1810[[#This Row],[Status]]="Hired",1,0)</f>
        <v>0</v>
      </c>
    </row>
    <row r="957" spans="1:9" x14ac:dyDescent="0.3">
      <c r="A957">
        <v>55110</v>
      </c>
      <c r="B957" s="2">
        <v>41866</v>
      </c>
      <c r="C957" s="3">
        <v>0.43983796296296296</v>
      </c>
      <c r="D957" t="s">
        <v>30</v>
      </c>
      <c r="E957" t="s">
        <v>27</v>
      </c>
      <c r="F957" t="s">
        <v>17</v>
      </c>
      <c r="G957" t="s">
        <v>9</v>
      </c>
      <c r="H957">
        <v>82929</v>
      </c>
      <c r="I957">
        <f>IF(Table3_1810[[#This Row],[Status]]="Hired",1,0)</f>
        <v>0</v>
      </c>
    </row>
    <row r="958" spans="1:9" x14ac:dyDescent="0.3">
      <c r="A958">
        <v>182166</v>
      </c>
      <c r="B958" s="2">
        <v>41866</v>
      </c>
      <c r="C958" s="3">
        <v>0.44145833333333334</v>
      </c>
      <c r="D958" t="s">
        <v>31</v>
      </c>
      <c r="E958" t="s">
        <v>29</v>
      </c>
      <c r="F958" t="s">
        <v>17</v>
      </c>
      <c r="G958" t="s">
        <v>9</v>
      </c>
      <c r="H958">
        <v>45378</v>
      </c>
      <c r="I958">
        <f>IF(Table3_1810[[#This Row],[Status]]="Hired",1,0)</f>
        <v>1</v>
      </c>
    </row>
    <row r="959" spans="1:9" x14ac:dyDescent="0.3">
      <c r="A959">
        <v>793194</v>
      </c>
      <c r="B959" s="2">
        <v>41866</v>
      </c>
      <c r="C959" s="3">
        <v>0.44221064814814814</v>
      </c>
      <c r="D959" t="s">
        <v>30</v>
      </c>
      <c r="E959" t="s">
        <v>29</v>
      </c>
      <c r="F959" t="s">
        <v>17</v>
      </c>
      <c r="G959" t="s">
        <v>9</v>
      </c>
      <c r="H959">
        <v>24938</v>
      </c>
      <c r="I959">
        <f>IF(Table3_1810[[#This Row],[Status]]="Hired",1,0)</f>
        <v>0</v>
      </c>
    </row>
    <row r="960" spans="1:9" x14ac:dyDescent="0.3">
      <c r="A960">
        <v>983246</v>
      </c>
      <c r="B960" s="2">
        <v>41867</v>
      </c>
      <c r="C960" s="3">
        <v>0.96291666666666664</v>
      </c>
      <c r="D960" t="s">
        <v>30</v>
      </c>
      <c r="E960" t="s">
        <v>27</v>
      </c>
      <c r="F960" t="s">
        <v>14</v>
      </c>
      <c r="G960" t="s">
        <v>1</v>
      </c>
      <c r="H960">
        <v>29194</v>
      </c>
      <c r="I960">
        <f>IF(Table3_1810[[#This Row],[Status]]="Hired",1,0)</f>
        <v>0</v>
      </c>
    </row>
    <row r="961" spans="1:9" x14ac:dyDescent="0.3">
      <c r="A961">
        <v>696923</v>
      </c>
      <c r="B961" s="2">
        <v>41867</v>
      </c>
      <c r="C961" s="3">
        <v>0.28728009259259257</v>
      </c>
      <c r="D961" t="s">
        <v>30</v>
      </c>
      <c r="E961" t="s">
        <v>27</v>
      </c>
      <c r="F961" t="s">
        <v>20</v>
      </c>
      <c r="G961" t="s">
        <v>4</v>
      </c>
      <c r="H961">
        <v>73767</v>
      </c>
      <c r="I961">
        <f>IF(Table3_1810[[#This Row],[Status]]="Hired",1,0)</f>
        <v>0</v>
      </c>
    </row>
    <row r="962" spans="1:9" x14ac:dyDescent="0.3">
      <c r="A962">
        <v>64548</v>
      </c>
      <c r="B962" s="2">
        <v>41867</v>
      </c>
      <c r="C962" s="3">
        <v>0.28869212962962965</v>
      </c>
      <c r="D962" t="s">
        <v>30</v>
      </c>
      <c r="E962" t="s">
        <v>29</v>
      </c>
      <c r="F962" t="s">
        <v>20</v>
      </c>
      <c r="G962" t="s">
        <v>4</v>
      </c>
      <c r="H962">
        <v>44750</v>
      </c>
      <c r="I962">
        <f>IF(Table3_1810[[#This Row],[Status]]="Hired",1,0)</f>
        <v>0</v>
      </c>
    </row>
    <row r="963" spans="1:9" x14ac:dyDescent="0.3">
      <c r="A963">
        <v>12277</v>
      </c>
      <c r="B963" s="2">
        <v>41867</v>
      </c>
      <c r="C963" s="3">
        <v>0.28828703703703706</v>
      </c>
      <c r="D963" t="s">
        <v>31</v>
      </c>
      <c r="E963" t="s">
        <v>28</v>
      </c>
      <c r="F963" t="s">
        <v>20</v>
      </c>
      <c r="G963" t="s">
        <v>4</v>
      </c>
      <c r="H963">
        <v>22823</v>
      </c>
      <c r="I963">
        <f>IF(Table3_1810[[#This Row],[Status]]="Hired",1,0)</f>
        <v>1</v>
      </c>
    </row>
    <row r="964" spans="1:9" x14ac:dyDescent="0.3">
      <c r="A964">
        <v>896132</v>
      </c>
      <c r="B964" s="2">
        <v>41867</v>
      </c>
      <c r="C964" s="3">
        <v>0.48872685185185183</v>
      </c>
      <c r="D964" t="s">
        <v>30</v>
      </c>
      <c r="E964" t="s">
        <v>27</v>
      </c>
      <c r="F964" t="s">
        <v>20</v>
      </c>
      <c r="G964" t="s">
        <v>1</v>
      </c>
      <c r="H964">
        <v>79268</v>
      </c>
      <c r="I964">
        <f>IF(Table3_1810[[#This Row],[Status]]="Hired",1,0)</f>
        <v>0</v>
      </c>
    </row>
    <row r="965" spans="1:9" x14ac:dyDescent="0.3">
      <c r="A965">
        <v>224587</v>
      </c>
      <c r="B965" s="2">
        <v>41867</v>
      </c>
      <c r="C965" s="3">
        <v>0.60274305555555552</v>
      </c>
      <c r="D965" t="s">
        <v>30</v>
      </c>
      <c r="E965" t="s">
        <v>27</v>
      </c>
      <c r="F965" t="s">
        <v>16</v>
      </c>
      <c r="G965" t="s">
        <v>6</v>
      </c>
      <c r="H965">
        <v>71833</v>
      </c>
      <c r="I965">
        <f>IF(Table3_1810[[#This Row],[Status]]="Hired",1,0)</f>
        <v>0</v>
      </c>
    </row>
    <row r="966" spans="1:9" x14ac:dyDescent="0.3">
      <c r="A966">
        <v>992900</v>
      </c>
      <c r="B966" s="2">
        <v>41867</v>
      </c>
      <c r="C966" s="3">
        <v>5.4988425925925927E-2</v>
      </c>
      <c r="D966" t="s">
        <v>30</v>
      </c>
      <c r="E966" t="s">
        <v>27</v>
      </c>
      <c r="F966" t="s">
        <v>14</v>
      </c>
      <c r="G966" t="s">
        <v>7</v>
      </c>
      <c r="H966">
        <v>81641</v>
      </c>
      <c r="I966">
        <f>IF(Table3_1810[[#This Row],[Status]]="Hired",1,0)</f>
        <v>0</v>
      </c>
    </row>
    <row r="967" spans="1:9" x14ac:dyDescent="0.3">
      <c r="A967">
        <v>475101</v>
      </c>
      <c r="B967" s="2">
        <v>41867</v>
      </c>
      <c r="C967" s="3">
        <v>5.6053240740740744E-2</v>
      </c>
      <c r="D967" t="s">
        <v>31</v>
      </c>
      <c r="E967" t="s">
        <v>27</v>
      </c>
      <c r="F967" t="s">
        <v>14</v>
      </c>
      <c r="G967" t="s">
        <v>7</v>
      </c>
      <c r="H967">
        <v>94464</v>
      </c>
      <c r="I967">
        <f>IF(Table3_1810[[#This Row],[Status]]="Hired",1,0)</f>
        <v>1</v>
      </c>
    </row>
    <row r="968" spans="1:9" x14ac:dyDescent="0.3">
      <c r="A968">
        <v>914596</v>
      </c>
      <c r="B968" s="2">
        <v>41868</v>
      </c>
      <c r="C968" s="3">
        <v>0.43937500000000002</v>
      </c>
      <c r="D968" t="s">
        <v>31</v>
      </c>
      <c r="E968" t="s">
        <v>29</v>
      </c>
      <c r="F968" t="s">
        <v>20</v>
      </c>
      <c r="G968" t="s">
        <v>8</v>
      </c>
      <c r="H968">
        <v>74384</v>
      </c>
      <c r="I968">
        <f>IF(Table3_1810[[#This Row],[Status]]="Hired",1,0)</f>
        <v>1</v>
      </c>
    </row>
    <row r="969" spans="1:9" x14ac:dyDescent="0.3">
      <c r="A969">
        <v>16121</v>
      </c>
      <c r="B969" s="2">
        <v>41868</v>
      </c>
      <c r="C969" s="3">
        <v>0.54197916666666668</v>
      </c>
      <c r="D969" t="s">
        <v>30</v>
      </c>
      <c r="E969" t="s">
        <v>27</v>
      </c>
      <c r="F969" t="s">
        <v>20</v>
      </c>
      <c r="G969" t="s">
        <v>2</v>
      </c>
      <c r="H969">
        <v>38245</v>
      </c>
      <c r="I969">
        <f>IF(Table3_1810[[#This Row],[Status]]="Hired",1,0)</f>
        <v>0</v>
      </c>
    </row>
    <row r="970" spans="1:9" x14ac:dyDescent="0.3">
      <c r="A970">
        <v>104642</v>
      </c>
      <c r="B970" s="2">
        <v>41871</v>
      </c>
      <c r="C970" s="3">
        <v>0.33969907407407407</v>
      </c>
      <c r="D970" t="s">
        <v>31</v>
      </c>
      <c r="E970" t="s">
        <v>27</v>
      </c>
      <c r="F970" t="s">
        <v>17</v>
      </c>
      <c r="G970" t="s">
        <v>2</v>
      </c>
      <c r="H970">
        <v>53744</v>
      </c>
      <c r="I970">
        <f>IF(Table3_1810[[#This Row],[Status]]="Hired",1,0)</f>
        <v>1</v>
      </c>
    </row>
    <row r="971" spans="1:9" x14ac:dyDescent="0.3">
      <c r="A971">
        <v>188939</v>
      </c>
      <c r="B971" s="2">
        <v>41868</v>
      </c>
      <c r="C971" s="3">
        <v>0.57366898148148149</v>
      </c>
      <c r="D971" t="s">
        <v>30</v>
      </c>
      <c r="E971" t="s">
        <v>27</v>
      </c>
      <c r="F971" t="s">
        <v>17</v>
      </c>
      <c r="G971" t="s">
        <v>1</v>
      </c>
      <c r="H971">
        <v>92315</v>
      </c>
      <c r="I971">
        <f>IF(Table3_1810[[#This Row],[Status]]="Hired",1,0)</f>
        <v>0</v>
      </c>
    </row>
    <row r="972" spans="1:9" x14ac:dyDescent="0.3">
      <c r="A972">
        <v>82478</v>
      </c>
      <c r="B972" s="2">
        <v>41868</v>
      </c>
      <c r="C972" s="3">
        <v>0.57456018518518515</v>
      </c>
      <c r="D972" t="s">
        <v>31</v>
      </c>
      <c r="E972" t="s">
        <v>27</v>
      </c>
      <c r="F972" t="s">
        <v>17</v>
      </c>
      <c r="G972" t="s">
        <v>1</v>
      </c>
      <c r="H972">
        <v>19321</v>
      </c>
      <c r="I972">
        <f>IF(Table3_1810[[#This Row],[Status]]="Hired",1,0)</f>
        <v>1</v>
      </c>
    </row>
    <row r="973" spans="1:9" x14ac:dyDescent="0.3">
      <c r="A973">
        <v>977943</v>
      </c>
      <c r="B973" s="2">
        <v>41868</v>
      </c>
      <c r="C973" s="3">
        <v>0.40454861111111112</v>
      </c>
      <c r="D973" t="s">
        <v>31</v>
      </c>
      <c r="E973" t="s">
        <v>29</v>
      </c>
      <c r="F973" t="s">
        <v>20</v>
      </c>
      <c r="G973" t="s">
        <v>10</v>
      </c>
      <c r="H973">
        <v>82442</v>
      </c>
      <c r="I973">
        <f>IF(Table3_1810[[#This Row],[Status]]="Hired",1,0)</f>
        <v>1</v>
      </c>
    </row>
    <row r="974" spans="1:9" x14ac:dyDescent="0.3">
      <c r="A974">
        <v>773874</v>
      </c>
      <c r="B974" s="2">
        <v>41869</v>
      </c>
      <c r="C974" s="3">
        <v>8.9618055555555562E-2</v>
      </c>
      <c r="D974" t="s">
        <v>30</v>
      </c>
      <c r="E974" t="s">
        <v>27</v>
      </c>
      <c r="F974" t="s">
        <v>20</v>
      </c>
      <c r="G974" t="s">
        <v>9</v>
      </c>
      <c r="H974">
        <v>88969</v>
      </c>
      <c r="I974">
        <f>IF(Table3_1810[[#This Row],[Status]]="Hired",1,0)</f>
        <v>0</v>
      </c>
    </row>
    <row r="975" spans="1:9" x14ac:dyDescent="0.3">
      <c r="A975">
        <v>147215</v>
      </c>
      <c r="B975" s="2">
        <v>41869</v>
      </c>
      <c r="C975" s="3">
        <v>0.46439814814814817</v>
      </c>
      <c r="D975" t="s">
        <v>31</v>
      </c>
      <c r="E975" t="s">
        <v>27</v>
      </c>
      <c r="F975" t="s">
        <v>17</v>
      </c>
      <c r="G975" t="s">
        <v>8</v>
      </c>
      <c r="H975">
        <v>98535</v>
      </c>
      <c r="I975">
        <f>IF(Table3_1810[[#This Row],[Status]]="Hired",1,0)</f>
        <v>1</v>
      </c>
    </row>
    <row r="976" spans="1:9" x14ac:dyDescent="0.3">
      <c r="A976">
        <v>578197</v>
      </c>
      <c r="B976" s="2">
        <v>41869</v>
      </c>
      <c r="C976" s="3">
        <v>0.34378472222222223</v>
      </c>
      <c r="D976" t="s">
        <v>31</v>
      </c>
      <c r="E976" t="s">
        <v>27</v>
      </c>
      <c r="F976" t="s">
        <v>18</v>
      </c>
      <c r="G976" t="s">
        <v>4</v>
      </c>
      <c r="H976">
        <v>93397</v>
      </c>
      <c r="I976">
        <f>IF(Table3_1810[[#This Row],[Status]]="Hired",1,0)</f>
        <v>1</v>
      </c>
    </row>
    <row r="977" spans="1:9" x14ac:dyDescent="0.3">
      <c r="A977">
        <v>795224</v>
      </c>
      <c r="B977" s="2">
        <v>41869</v>
      </c>
      <c r="C977" s="3">
        <v>0.48067129629629629</v>
      </c>
      <c r="D977" t="s">
        <v>30</v>
      </c>
      <c r="E977" t="s">
        <v>27</v>
      </c>
      <c r="F977" t="s">
        <v>17</v>
      </c>
      <c r="G977" t="s">
        <v>4</v>
      </c>
      <c r="H977">
        <v>75329</v>
      </c>
      <c r="I977">
        <f>IF(Table3_1810[[#This Row],[Status]]="Hired",1,0)</f>
        <v>0</v>
      </c>
    </row>
    <row r="978" spans="1:9" x14ac:dyDescent="0.3">
      <c r="A978">
        <v>738617</v>
      </c>
      <c r="B978" s="2">
        <v>41869</v>
      </c>
      <c r="C978" s="3">
        <v>0.60103009259259255</v>
      </c>
      <c r="D978" t="s">
        <v>30</v>
      </c>
      <c r="E978" t="s">
        <v>27</v>
      </c>
      <c r="F978" t="s">
        <v>12</v>
      </c>
      <c r="G978" t="s">
        <v>6</v>
      </c>
      <c r="H978">
        <v>55189</v>
      </c>
      <c r="I978">
        <f>IF(Table3_1810[[#This Row],[Status]]="Hired",1,0)</f>
        <v>0</v>
      </c>
    </row>
    <row r="979" spans="1:9" x14ac:dyDescent="0.3">
      <c r="A979">
        <v>594973</v>
      </c>
      <c r="B979" s="2">
        <v>41869</v>
      </c>
      <c r="C979" s="3">
        <v>0.76908564814814817</v>
      </c>
      <c r="D979" t="s">
        <v>30</v>
      </c>
      <c r="E979" t="s">
        <v>29</v>
      </c>
      <c r="F979" t="s">
        <v>19</v>
      </c>
      <c r="G979" t="s">
        <v>4</v>
      </c>
      <c r="H979">
        <v>66665</v>
      </c>
      <c r="I979">
        <f>IF(Table3_1810[[#This Row],[Status]]="Hired",1,0)</f>
        <v>0</v>
      </c>
    </row>
    <row r="980" spans="1:9" x14ac:dyDescent="0.3">
      <c r="A980">
        <v>513939</v>
      </c>
      <c r="B980" s="2">
        <v>41869</v>
      </c>
      <c r="C980" s="3">
        <v>6.5509259259259253E-2</v>
      </c>
      <c r="D980" t="s">
        <v>31</v>
      </c>
      <c r="E980" t="s">
        <v>27</v>
      </c>
      <c r="F980" t="s">
        <v>20</v>
      </c>
      <c r="G980" t="s">
        <v>2</v>
      </c>
      <c r="H980">
        <v>91426</v>
      </c>
      <c r="I980">
        <f>IF(Table3_1810[[#This Row],[Status]]="Hired",1,0)</f>
        <v>1</v>
      </c>
    </row>
    <row r="981" spans="1:9" x14ac:dyDescent="0.3">
      <c r="A981">
        <v>696735</v>
      </c>
      <c r="B981" s="2">
        <v>41870</v>
      </c>
      <c r="C981" s="3">
        <v>0.39216435185185183</v>
      </c>
      <c r="D981" t="s">
        <v>30</v>
      </c>
      <c r="E981" t="s">
        <v>27</v>
      </c>
      <c r="F981" t="s">
        <v>20</v>
      </c>
      <c r="G981" t="s">
        <v>10</v>
      </c>
      <c r="H981">
        <v>20881</v>
      </c>
      <c r="I981">
        <f>IF(Table3_1810[[#This Row],[Status]]="Hired",1,0)</f>
        <v>0</v>
      </c>
    </row>
    <row r="982" spans="1:9" x14ac:dyDescent="0.3">
      <c r="A982">
        <v>626743</v>
      </c>
      <c r="B982" s="2">
        <v>41870</v>
      </c>
      <c r="C982" s="3">
        <v>0.53121527777777777</v>
      </c>
      <c r="D982" t="s">
        <v>30</v>
      </c>
      <c r="E982" t="s">
        <v>27</v>
      </c>
      <c r="F982" t="s">
        <v>20</v>
      </c>
      <c r="G982" t="s">
        <v>2</v>
      </c>
      <c r="H982">
        <v>66914</v>
      </c>
      <c r="I982">
        <f>IF(Table3_1810[[#This Row],[Status]]="Hired",1,0)</f>
        <v>0</v>
      </c>
    </row>
    <row r="983" spans="1:9" x14ac:dyDescent="0.3">
      <c r="A983">
        <v>661045</v>
      </c>
      <c r="B983" s="2">
        <v>41870</v>
      </c>
      <c r="C983" s="3">
        <v>0.69743055555555555</v>
      </c>
      <c r="D983" t="s">
        <v>31</v>
      </c>
      <c r="E983" t="s">
        <v>27</v>
      </c>
      <c r="F983" t="s">
        <v>20</v>
      </c>
      <c r="G983" t="s">
        <v>10</v>
      </c>
      <c r="H983">
        <v>53659</v>
      </c>
      <c r="I983">
        <f>IF(Table3_1810[[#This Row],[Status]]="Hired",1,0)</f>
        <v>1</v>
      </c>
    </row>
    <row r="984" spans="1:9" x14ac:dyDescent="0.3">
      <c r="A984">
        <v>327416</v>
      </c>
      <c r="B984" s="2">
        <v>41870</v>
      </c>
      <c r="C984" s="3">
        <v>0.55984953703703699</v>
      </c>
      <c r="D984" t="s">
        <v>30</v>
      </c>
      <c r="E984" t="s">
        <v>27</v>
      </c>
      <c r="F984" t="s">
        <v>17</v>
      </c>
      <c r="G984" t="s">
        <v>2</v>
      </c>
      <c r="H984">
        <v>51412</v>
      </c>
      <c r="I984">
        <f>IF(Table3_1810[[#This Row],[Status]]="Hired",1,0)</f>
        <v>0</v>
      </c>
    </row>
    <row r="985" spans="1:9" x14ac:dyDescent="0.3">
      <c r="A985">
        <v>698780</v>
      </c>
      <c r="B985" s="2">
        <v>41870</v>
      </c>
      <c r="C985" s="3">
        <v>0.56057870370370366</v>
      </c>
      <c r="D985" t="s">
        <v>30</v>
      </c>
      <c r="E985" t="s">
        <v>27</v>
      </c>
      <c r="F985" t="s">
        <v>17</v>
      </c>
      <c r="G985" t="s">
        <v>2</v>
      </c>
      <c r="H985">
        <v>66192</v>
      </c>
      <c r="I985">
        <f>IF(Table3_1810[[#This Row],[Status]]="Hired",1,0)</f>
        <v>0</v>
      </c>
    </row>
    <row r="986" spans="1:9" x14ac:dyDescent="0.3">
      <c r="A986">
        <v>419749</v>
      </c>
      <c r="B986" s="2">
        <v>41870</v>
      </c>
      <c r="C986" s="3">
        <v>0.56174768518518514</v>
      </c>
      <c r="D986" t="s">
        <v>31</v>
      </c>
      <c r="E986" t="s">
        <v>28</v>
      </c>
      <c r="F986" t="s">
        <v>17</v>
      </c>
      <c r="G986" t="s">
        <v>2</v>
      </c>
      <c r="H986">
        <v>70029</v>
      </c>
      <c r="I986">
        <f>IF(Table3_1810[[#This Row],[Status]]="Hired",1,0)</f>
        <v>1</v>
      </c>
    </row>
    <row r="987" spans="1:9" x14ac:dyDescent="0.3">
      <c r="A987">
        <v>265443</v>
      </c>
      <c r="B987" s="2">
        <v>41870</v>
      </c>
      <c r="C987" s="3">
        <v>0.41206018518518517</v>
      </c>
      <c r="D987" t="s">
        <v>30</v>
      </c>
      <c r="E987" t="s">
        <v>27</v>
      </c>
      <c r="F987" t="s">
        <v>20</v>
      </c>
      <c r="G987" t="s">
        <v>5</v>
      </c>
      <c r="H987">
        <v>58708</v>
      </c>
      <c r="I987">
        <f>IF(Table3_1810[[#This Row],[Status]]="Hired",1,0)</f>
        <v>0</v>
      </c>
    </row>
    <row r="988" spans="1:9" x14ac:dyDescent="0.3">
      <c r="A988">
        <v>610243</v>
      </c>
      <c r="B988" s="2">
        <v>41870</v>
      </c>
      <c r="C988" s="3">
        <v>0.69230324074074079</v>
      </c>
      <c r="D988" t="s">
        <v>30</v>
      </c>
      <c r="E988" t="s">
        <v>27</v>
      </c>
      <c r="F988" t="s">
        <v>12</v>
      </c>
      <c r="G988" t="s">
        <v>6</v>
      </c>
      <c r="H988">
        <v>88996</v>
      </c>
      <c r="I988">
        <f>IF(Table3_1810[[#This Row],[Status]]="Hired",1,0)</f>
        <v>0</v>
      </c>
    </row>
    <row r="989" spans="1:9" x14ac:dyDescent="0.3">
      <c r="A989">
        <v>847311</v>
      </c>
      <c r="B989" s="2">
        <v>41870</v>
      </c>
      <c r="C989" s="3">
        <v>0.69387731481481485</v>
      </c>
      <c r="D989" t="s">
        <v>31</v>
      </c>
      <c r="E989" t="s">
        <v>27</v>
      </c>
      <c r="F989" t="s">
        <v>12</v>
      </c>
      <c r="G989" t="s">
        <v>6</v>
      </c>
      <c r="H989">
        <v>79744</v>
      </c>
      <c r="I989">
        <f>IF(Table3_1810[[#This Row],[Status]]="Hired",1,0)</f>
        <v>1</v>
      </c>
    </row>
    <row r="990" spans="1:9" x14ac:dyDescent="0.3">
      <c r="A990">
        <v>262354</v>
      </c>
      <c r="B990" s="2">
        <v>41870</v>
      </c>
      <c r="C990" s="3">
        <v>0.75197916666666664</v>
      </c>
      <c r="D990" t="s">
        <v>30</v>
      </c>
      <c r="E990" t="s">
        <v>27</v>
      </c>
      <c r="F990" t="s">
        <v>20</v>
      </c>
      <c r="G990" t="s">
        <v>5</v>
      </c>
      <c r="H990">
        <v>17286</v>
      </c>
      <c r="I990">
        <f>IF(Table3_1810[[#This Row],[Status]]="Hired",1,0)</f>
        <v>0</v>
      </c>
    </row>
    <row r="991" spans="1:9" x14ac:dyDescent="0.3">
      <c r="A991">
        <v>361579</v>
      </c>
      <c r="B991" s="2">
        <v>41870</v>
      </c>
      <c r="C991" s="3">
        <v>0.75542824074074078</v>
      </c>
      <c r="D991" t="s">
        <v>31</v>
      </c>
      <c r="E991" t="s">
        <v>29</v>
      </c>
      <c r="F991" t="s">
        <v>20</v>
      </c>
      <c r="G991" t="s">
        <v>5</v>
      </c>
      <c r="H991">
        <v>70349</v>
      </c>
      <c r="I991">
        <f>IF(Table3_1810[[#This Row],[Status]]="Hired",1,0)</f>
        <v>1</v>
      </c>
    </row>
    <row r="992" spans="1:9" x14ac:dyDescent="0.3">
      <c r="A992">
        <v>734607</v>
      </c>
      <c r="B992" s="2">
        <v>41870</v>
      </c>
      <c r="C992" s="3">
        <v>0.75656250000000003</v>
      </c>
      <c r="D992" t="s">
        <v>31</v>
      </c>
      <c r="E992" t="s">
        <v>27</v>
      </c>
      <c r="F992" t="s">
        <v>20</v>
      </c>
      <c r="G992" t="s">
        <v>5</v>
      </c>
      <c r="H992">
        <v>47104</v>
      </c>
      <c r="I992">
        <f>IF(Table3_1810[[#This Row],[Status]]="Hired",1,0)</f>
        <v>1</v>
      </c>
    </row>
    <row r="993" spans="1:9" x14ac:dyDescent="0.3">
      <c r="A993">
        <v>458373</v>
      </c>
      <c r="B993" s="2">
        <v>41870</v>
      </c>
      <c r="C993" s="3">
        <v>0.75296296296296295</v>
      </c>
      <c r="D993" t="s">
        <v>31</v>
      </c>
      <c r="E993" t="s">
        <v>28</v>
      </c>
      <c r="F993" t="s">
        <v>20</v>
      </c>
      <c r="G993" t="s">
        <v>5</v>
      </c>
      <c r="H993">
        <v>33714</v>
      </c>
      <c r="I993">
        <f>IF(Table3_1810[[#This Row],[Status]]="Hired",1,0)</f>
        <v>1</v>
      </c>
    </row>
    <row r="994" spans="1:9" x14ac:dyDescent="0.3">
      <c r="A994">
        <v>625446</v>
      </c>
      <c r="B994" s="2">
        <v>41871</v>
      </c>
      <c r="C994" s="3">
        <v>0.39590277777777777</v>
      </c>
      <c r="D994" t="s">
        <v>30</v>
      </c>
      <c r="E994" t="s">
        <v>27</v>
      </c>
      <c r="F994" t="s">
        <v>15</v>
      </c>
      <c r="G994" t="s">
        <v>9</v>
      </c>
      <c r="H994">
        <v>14644</v>
      </c>
      <c r="I994">
        <f>IF(Table3_1810[[#This Row],[Status]]="Hired",1,0)</f>
        <v>0</v>
      </c>
    </row>
    <row r="995" spans="1:9" x14ac:dyDescent="0.3">
      <c r="A995">
        <v>58225</v>
      </c>
      <c r="B995" s="2">
        <v>41871</v>
      </c>
      <c r="C995" s="3">
        <v>0.47714120370370372</v>
      </c>
      <c r="D995" t="s">
        <v>30</v>
      </c>
      <c r="E995" t="s">
        <v>27</v>
      </c>
      <c r="F995" t="s">
        <v>18</v>
      </c>
      <c r="G995" t="s">
        <v>7</v>
      </c>
      <c r="H995">
        <v>89471</v>
      </c>
      <c r="I995">
        <f>IF(Table3_1810[[#This Row],[Status]]="Hired",1,0)</f>
        <v>0</v>
      </c>
    </row>
    <row r="996" spans="1:9" x14ac:dyDescent="0.3">
      <c r="A996">
        <v>629063</v>
      </c>
      <c r="B996" s="2">
        <v>41871</v>
      </c>
      <c r="C996" s="3">
        <v>0.6293981481481481</v>
      </c>
      <c r="D996" t="s">
        <v>31</v>
      </c>
      <c r="E996" t="s">
        <v>29</v>
      </c>
      <c r="F996" t="s">
        <v>17</v>
      </c>
      <c r="G996" t="s">
        <v>2</v>
      </c>
      <c r="H996">
        <v>57428</v>
      </c>
      <c r="I996">
        <f>IF(Table3_1810[[#This Row],[Status]]="Hired",1,0)</f>
        <v>1</v>
      </c>
    </row>
    <row r="997" spans="1:9" x14ac:dyDescent="0.3">
      <c r="A997">
        <v>589914</v>
      </c>
      <c r="B997" s="2">
        <v>41871</v>
      </c>
      <c r="C997" s="3">
        <v>0.63079861111111113</v>
      </c>
      <c r="D997" t="s">
        <v>31</v>
      </c>
      <c r="E997" t="s">
        <v>29</v>
      </c>
      <c r="F997" t="s">
        <v>17</v>
      </c>
      <c r="G997" t="s">
        <v>2</v>
      </c>
      <c r="H997">
        <v>64738</v>
      </c>
      <c r="I997">
        <f>IF(Table3_1810[[#This Row],[Status]]="Hired",1,0)</f>
        <v>1</v>
      </c>
    </row>
    <row r="998" spans="1:9" x14ac:dyDescent="0.3">
      <c r="A998">
        <v>21396</v>
      </c>
      <c r="B998" s="2">
        <v>41871</v>
      </c>
      <c r="C998" s="3">
        <v>0.20561342592592594</v>
      </c>
      <c r="D998" t="s">
        <v>30</v>
      </c>
      <c r="E998" t="s">
        <v>27</v>
      </c>
      <c r="F998" t="s">
        <v>17</v>
      </c>
      <c r="G998" t="s">
        <v>9</v>
      </c>
      <c r="H998">
        <v>16268</v>
      </c>
      <c r="I998">
        <f>IF(Table3_1810[[#This Row],[Status]]="Hired",1,0)</f>
        <v>0</v>
      </c>
    </row>
    <row r="999" spans="1:9" x14ac:dyDescent="0.3">
      <c r="A999">
        <v>352563</v>
      </c>
      <c r="B999" s="2">
        <v>41877</v>
      </c>
      <c r="C999" s="3">
        <v>0.37493055555555554</v>
      </c>
      <c r="D999" t="s">
        <v>31</v>
      </c>
      <c r="E999" t="s">
        <v>27</v>
      </c>
      <c r="F999" t="s">
        <v>17</v>
      </c>
      <c r="G999" t="s">
        <v>9</v>
      </c>
      <c r="H999">
        <v>58640</v>
      </c>
      <c r="I999">
        <f>IF(Table3_1810[[#This Row],[Status]]="Hired",1,0)</f>
        <v>1</v>
      </c>
    </row>
    <row r="1000" spans="1:9" x14ac:dyDescent="0.3">
      <c r="A1000">
        <v>467965</v>
      </c>
      <c r="B1000" s="2">
        <v>41877</v>
      </c>
      <c r="C1000" s="3">
        <v>0.37525462962962963</v>
      </c>
      <c r="D1000" t="s">
        <v>31</v>
      </c>
      <c r="E1000" t="s">
        <v>27</v>
      </c>
      <c r="F1000" t="s">
        <v>17</v>
      </c>
      <c r="G1000" t="s">
        <v>9</v>
      </c>
      <c r="H1000">
        <v>75372</v>
      </c>
      <c r="I1000">
        <f>IF(Table3_1810[[#This Row],[Status]]="Hired",1,0)</f>
        <v>1</v>
      </c>
    </row>
    <row r="1001" spans="1:9" x14ac:dyDescent="0.3">
      <c r="A1001">
        <v>188741</v>
      </c>
      <c r="B1001" s="2">
        <v>41871</v>
      </c>
      <c r="C1001" s="3">
        <v>0.65246527777777774</v>
      </c>
      <c r="D1001" t="s">
        <v>30</v>
      </c>
      <c r="E1001" t="s">
        <v>27</v>
      </c>
      <c r="F1001" t="s">
        <v>20</v>
      </c>
      <c r="G1001" t="s">
        <v>10</v>
      </c>
      <c r="H1001">
        <v>27201</v>
      </c>
      <c r="I1001">
        <f>IF(Table3_1810[[#This Row],[Status]]="Hired",1,0)</f>
        <v>0</v>
      </c>
    </row>
    <row r="1002" spans="1:9" x14ac:dyDescent="0.3">
      <c r="A1002">
        <v>554524</v>
      </c>
      <c r="B1002" s="2">
        <v>41871</v>
      </c>
      <c r="C1002" s="3">
        <v>0.73239583333333336</v>
      </c>
      <c r="D1002" t="s">
        <v>30</v>
      </c>
      <c r="E1002" t="s">
        <v>27</v>
      </c>
      <c r="F1002" t="s">
        <v>17</v>
      </c>
      <c r="G1002" t="s">
        <v>6</v>
      </c>
      <c r="H1002">
        <v>22837</v>
      </c>
      <c r="I1002">
        <f>IF(Table3_1810[[#This Row],[Status]]="Hired",1,0)</f>
        <v>0</v>
      </c>
    </row>
    <row r="1003" spans="1:9" x14ac:dyDescent="0.3">
      <c r="A1003">
        <v>144698</v>
      </c>
      <c r="B1003" s="2">
        <v>41871</v>
      </c>
      <c r="C1003" s="3">
        <v>0.83202546296296298</v>
      </c>
      <c r="D1003" t="s">
        <v>31</v>
      </c>
      <c r="E1003" t="s">
        <v>27</v>
      </c>
      <c r="F1003" t="s">
        <v>17</v>
      </c>
      <c r="G1003" t="s">
        <v>8</v>
      </c>
      <c r="H1003">
        <v>61647</v>
      </c>
      <c r="I1003">
        <f>IF(Table3_1810[[#This Row],[Status]]="Hired",1,0)</f>
        <v>1</v>
      </c>
    </row>
    <row r="1004" spans="1:9" x14ac:dyDescent="0.3">
      <c r="A1004">
        <v>760357</v>
      </c>
      <c r="B1004" s="2">
        <v>41871</v>
      </c>
      <c r="C1004" s="3">
        <v>0.83259259259259255</v>
      </c>
      <c r="D1004" t="s">
        <v>31</v>
      </c>
      <c r="E1004" t="s">
        <v>29</v>
      </c>
      <c r="F1004" t="s">
        <v>17</v>
      </c>
      <c r="G1004" t="s">
        <v>8</v>
      </c>
      <c r="H1004">
        <v>23576</v>
      </c>
      <c r="I1004">
        <f>IF(Table3_1810[[#This Row],[Status]]="Hired",1,0)</f>
        <v>1</v>
      </c>
    </row>
    <row r="1005" spans="1:9" x14ac:dyDescent="0.3">
      <c r="A1005">
        <v>232132</v>
      </c>
      <c r="B1005" s="2">
        <v>41871</v>
      </c>
      <c r="C1005" s="3">
        <v>0.83311342592592597</v>
      </c>
      <c r="D1005" t="s">
        <v>30</v>
      </c>
      <c r="E1005" t="s">
        <v>29</v>
      </c>
      <c r="F1005" t="s">
        <v>17</v>
      </c>
      <c r="G1005" t="s">
        <v>8</v>
      </c>
      <c r="H1005">
        <v>26788</v>
      </c>
      <c r="I1005">
        <f>IF(Table3_1810[[#This Row],[Status]]="Hired",1,0)</f>
        <v>0</v>
      </c>
    </row>
    <row r="1006" spans="1:9" x14ac:dyDescent="0.3">
      <c r="A1006">
        <v>227334</v>
      </c>
      <c r="B1006" s="2">
        <v>41871</v>
      </c>
      <c r="C1006" s="3">
        <v>0.73893518518518519</v>
      </c>
      <c r="D1006" t="s">
        <v>30</v>
      </c>
      <c r="E1006" t="s">
        <v>27</v>
      </c>
      <c r="F1006" t="s">
        <v>17</v>
      </c>
      <c r="G1006" t="s">
        <v>8</v>
      </c>
      <c r="H1006">
        <v>17245</v>
      </c>
      <c r="I1006">
        <f>IF(Table3_1810[[#This Row],[Status]]="Hired",1,0)</f>
        <v>0</v>
      </c>
    </row>
    <row r="1007" spans="1:9" x14ac:dyDescent="0.3">
      <c r="A1007">
        <v>220670</v>
      </c>
      <c r="B1007" s="2">
        <v>41879</v>
      </c>
      <c r="C1007" s="3">
        <v>0.61940972222222224</v>
      </c>
      <c r="D1007" t="s">
        <v>31</v>
      </c>
      <c r="E1007" t="s">
        <v>27</v>
      </c>
      <c r="F1007" t="s">
        <v>20</v>
      </c>
      <c r="G1007" t="s">
        <v>4</v>
      </c>
      <c r="H1007">
        <v>79622</v>
      </c>
      <c r="I1007">
        <f>IF(Table3_1810[[#This Row],[Status]]="Hired",1,0)</f>
        <v>1</v>
      </c>
    </row>
    <row r="1008" spans="1:9" x14ac:dyDescent="0.3">
      <c r="A1008">
        <v>978071</v>
      </c>
      <c r="B1008" s="2">
        <v>41872</v>
      </c>
      <c r="C1008" s="3">
        <v>0.80949074074074079</v>
      </c>
      <c r="D1008" t="s">
        <v>30</v>
      </c>
      <c r="E1008" t="s">
        <v>29</v>
      </c>
      <c r="F1008" t="s">
        <v>17</v>
      </c>
      <c r="G1008" t="s">
        <v>5</v>
      </c>
      <c r="H1008">
        <v>35792</v>
      </c>
      <c r="I1008">
        <f>IF(Table3_1810[[#This Row],[Status]]="Hired",1,0)</f>
        <v>0</v>
      </c>
    </row>
    <row r="1009" spans="1:9" x14ac:dyDescent="0.3">
      <c r="A1009">
        <v>367527</v>
      </c>
      <c r="B1009" s="2">
        <v>41872</v>
      </c>
      <c r="C1009" s="3">
        <v>0.77001157407407406</v>
      </c>
      <c r="D1009" t="s">
        <v>31</v>
      </c>
      <c r="E1009" t="s">
        <v>27</v>
      </c>
      <c r="F1009" t="s">
        <v>12</v>
      </c>
      <c r="G1009" t="s">
        <v>6</v>
      </c>
      <c r="H1009">
        <v>86480</v>
      </c>
      <c r="I1009">
        <f>IF(Table3_1810[[#This Row],[Status]]="Hired",1,0)</f>
        <v>1</v>
      </c>
    </row>
    <row r="1010" spans="1:9" x14ac:dyDescent="0.3">
      <c r="A1010">
        <v>530521</v>
      </c>
      <c r="B1010" s="2">
        <v>41872</v>
      </c>
      <c r="C1010" s="3">
        <v>0.77311342592592591</v>
      </c>
      <c r="D1010" t="s">
        <v>31</v>
      </c>
      <c r="E1010" t="s">
        <v>27</v>
      </c>
      <c r="F1010" t="s">
        <v>12</v>
      </c>
      <c r="G1010" t="s">
        <v>6</v>
      </c>
      <c r="H1010">
        <v>15789</v>
      </c>
      <c r="I1010">
        <f>IF(Table3_1810[[#This Row],[Status]]="Hired",1,0)</f>
        <v>1</v>
      </c>
    </row>
    <row r="1011" spans="1:9" x14ac:dyDescent="0.3">
      <c r="A1011">
        <v>997799</v>
      </c>
      <c r="B1011" s="2">
        <v>41872</v>
      </c>
      <c r="C1011" s="3">
        <v>0.77418981481481486</v>
      </c>
      <c r="D1011" t="s">
        <v>30</v>
      </c>
      <c r="E1011" t="s">
        <v>27</v>
      </c>
      <c r="F1011" t="s">
        <v>12</v>
      </c>
      <c r="G1011" t="s">
        <v>6</v>
      </c>
      <c r="H1011">
        <v>65686</v>
      </c>
      <c r="I1011">
        <f>IF(Table3_1810[[#This Row],[Status]]="Hired",1,0)</f>
        <v>0</v>
      </c>
    </row>
    <row r="1012" spans="1:9" x14ac:dyDescent="0.3">
      <c r="A1012">
        <v>435785</v>
      </c>
      <c r="B1012" s="2">
        <v>41872</v>
      </c>
      <c r="C1012" s="3">
        <v>0.38563657407407409</v>
      </c>
      <c r="D1012" t="s">
        <v>30</v>
      </c>
      <c r="E1012" t="s">
        <v>27</v>
      </c>
      <c r="F1012" t="s">
        <v>17</v>
      </c>
      <c r="G1012" t="s">
        <v>2</v>
      </c>
      <c r="H1012">
        <v>59783</v>
      </c>
      <c r="I1012">
        <f>IF(Table3_1810[[#This Row],[Status]]="Hired",1,0)</f>
        <v>0</v>
      </c>
    </row>
    <row r="1013" spans="1:9" x14ac:dyDescent="0.3">
      <c r="A1013">
        <v>857754</v>
      </c>
      <c r="B1013" s="2">
        <v>41872</v>
      </c>
      <c r="C1013" s="3">
        <v>0.38711805555555556</v>
      </c>
      <c r="D1013" t="s">
        <v>30</v>
      </c>
      <c r="E1013" t="s">
        <v>27</v>
      </c>
      <c r="F1013" t="s">
        <v>17</v>
      </c>
      <c r="G1013" t="s">
        <v>2</v>
      </c>
      <c r="H1013">
        <v>43314</v>
      </c>
      <c r="I1013">
        <f>IF(Table3_1810[[#This Row],[Status]]="Hired",1,0)</f>
        <v>0</v>
      </c>
    </row>
    <row r="1014" spans="1:9" x14ac:dyDescent="0.3">
      <c r="A1014">
        <v>956287</v>
      </c>
      <c r="B1014" s="2">
        <v>41872</v>
      </c>
      <c r="C1014" s="3">
        <v>0.57130787037037034</v>
      </c>
      <c r="D1014" t="s">
        <v>30</v>
      </c>
      <c r="E1014" t="s">
        <v>27</v>
      </c>
      <c r="F1014" t="s">
        <v>20</v>
      </c>
      <c r="G1014" t="s">
        <v>6</v>
      </c>
      <c r="H1014">
        <v>63218</v>
      </c>
      <c r="I1014">
        <f>IF(Table3_1810[[#This Row],[Status]]="Hired",1,0)</f>
        <v>0</v>
      </c>
    </row>
    <row r="1015" spans="1:9" x14ac:dyDescent="0.3">
      <c r="A1015">
        <v>268393</v>
      </c>
      <c r="B1015" s="2">
        <v>41872</v>
      </c>
      <c r="C1015" s="3">
        <v>0.57150462962962967</v>
      </c>
      <c r="D1015" t="s">
        <v>31</v>
      </c>
      <c r="E1015" t="s">
        <v>27</v>
      </c>
      <c r="F1015" t="s">
        <v>20</v>
      </c>
      <c r="G1015" t="s">
        <v>6</v>
      </c>
      <c r="H1015">
        <v>46558</v>
      </c>
      <c r="I1015">
        <f>IF(Table3_1810[[#This Row],[Status]]="Hired",1,0)</f>
        <v>1</v>
      </c>
    </row>
    <row r="1016" spans="1:9" x14ac:dyDescent="0.3">
      <c r="A1016">
        <v>833582</v>
      </c>
      <c r="B1016" s="2">
        <v>41872</v>
      </c>
      <c r="C1016" s="3">
        <v>0.57384259259259263</v>
      </c>
      <c r="D1016" t="s">
        <v>30</v>
      </c>
      <c r="E1016" t="s">
        <v>27</v>
      </c>
      <c r="F1016" t="s">
        <v>20</v>
      </c>
      <c r="G1016" t="s">
        <v>6</v>
      </c>
      <c r="H1016">
        <v>80132</v>
      </c>
      <c r="I1016">
        <f>IF(Table3_1810[[#This Row],[Status]]="Hired",1,0)</f>
        <v>0</v>
      </c>
    </row>
    <row r="1017" spans="1:9" x14ac:dyDescent="0.3">
      <c r="A1017">
        <v>688583</v>
      </c>
      <c r="B1017" s="2">
        <v>41872</v>
      </c>
      <c r="C1017" s="3">
        <v>0.51298611111111114</v>
      </c>
      <c r="D1017" t="s">
        <v>30</v>
      </c>
      <c r="E1017" t="s">
        <v>27</v>
      </c>
      <c r="F1017" t="s">
        <v>17</v>
      </c>
      <c r="G1017" t="s">
        <v>6</v>
      </c>
      <c r="H1017">
        <v>46730</v>
      </c>
      <c r="I1017">
        <f>IF(Table3_1810[[#This Row],[Status]]="Hired",1,0)</f>
        <v>0</v>
      </c>
    </row>
    <row r="1018" spans="1:9" x14ac:dyDescent="0.3">
      <c r="A1018">
        <v>48886</v>
      </c>
      <c r="B1018" s="2">
        <v>41872</v>
      </c>
      <c r="C1018" s="3">
        <v>0.75380787037037034</v>
      </c>
      <c r="D1018" t="s">
        <v>31</v>
      </c>
      <c r="E1018" t="s">
        <v>27</v>
      </c>
      <c r="F1018" t="s">
        <v>20</v>
      </c>
      <c r="G1018" t="s">
        <v>7</v>
      </c>
      <c r="H1018">
        <v>13051</v>
      </c>
      <c r="I1018">
        <f>IF(Table3_1810[[#This Row],[Status]]="Hired",1,0)</f>
        <v>1</v>
      </c>
    </row>
    <row r="1019" spans="1:9" x14ac:dyDescent="0.3">
      <c r="A1019">
        <v>230706</v>
      </c>
      <c r="B1019" s="2">
        <v>41872</v>
      </c>
      <c r="C1019" s="3">
        <v>0.5882060185185185</v>
      </c>
      <c r="D1019" t="s">
        <v>30</v>
      </c>
      <c r="E1019" t="s">
        <v>27</v>
      </c>
      <c r="F1019" t="s">
        <v>20</v>
      </c>
      <c r="G1019" t="s">
        <v>7</v>
      </c>
      <c r="H1019">
        <v>40171</v>
      </c>
      <c r="I1019">
        <f>IF(Table3_1810[[#This Row],[Status]]="Hired",1,0)</f>
        <v>0</v>
      </c>
    </row>
    <row r="1020" spans="1:9" x14ac:dyDescent="0.3">
      <c r="A1020">
        <v>802500</v>
      </c>
      <c r="B1020" s="2">
        <v>41872</v>
      </c>
      <c r="C1020" s="3">
        <v>0.71564814814814814</v>
      </c>
      <c r="D1020" t="s">
        <v>30</v>
      </c>
      <c r="E1020" t="s">
        <v>27</v>
      </c>
      <c r="F1020" t="s">
        <v>12</v>
      </c>
      <c r="G1020" t="s">
        <v>10</v>
      </c>
      <c r="H1020">
        <v>58806</v>
      </c>
      <c r="I1020">
        <f>IF(Table3_1810[[#This Row],[Status]]="Hired",1,0)</f>
        <v>0</v>
      </c>
    </row>
    <row r="1021" spans="1:9" x14ac:dyDescent="0.3">
      <c r="A1021">
        <v>646631</v>
      </c>
      <c r="B1021" s="2">
        <v>41872</v>
      </c>
      <c r="C1021" s="3">
        <v>0.46089120370370368</v>
      </c>
      <c r="D1021" t="s">
        <v>30</v>
      </c>
      <c r="E1021" t="s">
        <v>27</v>
      </c>
      <c r="F1021" t="s">
        <v>17</v>
      </c>
      <c r="G1021" t="s">
        <v>4</v>
      </c>
      <c r="H1021">
        <v>53138</v>
      </c>
      <c r="I1021">
        <f>IF(Table3_1810[[#This Row],[Status]]="Hired",1,0)</f>
        <v>0</v>
      </c>
    </row>
    <row r="1022" spans="1:9" x14ac:dyDescent="0.3">
      <c r="A1022">
        <v>848586</v>
      </c>
      <c r="B1022" s="2">
        <v>41872</v>
      </c>
      <c r="C1022" s="3">
        <v>0.4626851851851852</v>
      </c>
      <c r="D1022" t="s">
        <v>31</v>
      </c>
      <c r="E1022" t="s">
        <v>27</v>
      </c>
      <c r="F1022" t="s">
        <v>17</v>
      </c>
      <c r="G1022" t="s">
        <v>4</v>
      </c>
      <c r="H1022">
        <v>37060</v>
      </c>
      <c r="I1022">
        <f>IF(Table3_1810[[#This Row],[Status]]="Hired",1,0)</f>
        <v>1</v>
      </c>
    </row>
    <row r="1023" spans="1:9" x14ac:dyDescent="0.3">
      <c r="A1023">
        <v>122591</v>
      </c>
      <c r="B1023" s="2">
        <v>41872</v>
      </c>
      <c r="C1023" s="3">
        <v>0.53190972222222221</v>
      </c>
      <c r="D1023" t="s">
        <v>31</v>
      </c>
      <c r="E1023" t="s">
        <v>29</v>
      </c>
      <c r="F1023" t="s">
        <v>17</v>
      </c>
      <c r="G1023" t="s">
        <v>5</v>
      </c>
      <c r="H1023">
        <v>47377</v>
      </c>
      <c r="I1023">
        <f>IF(Table3_1810[[#This Row],[Status]]="Hired",1,0)</f>
        <v>1</v>
      </c>
    </row>
    <row r="1024" spans="1:9" x14ac:dyDescent="0.3">
      <c r="A1024">
        <v>553557</v>
      </c>
      <c r="B1024" s="2">
        <v>41873</v>
      </c>
      <c r="C1024" s="3">
        <v>0.49873842592592593</v>
      </c>
      <c r="D1024" t="s">
        <v>30</v>
      </c>
      <c r="E1024" t="s">
        <v>27</v>
      </c>
      <c r="F1024" t="s">
        <v>12</v>
      </c>
      <c r="G1024" t="s">
        <v>6</v>
      </c>
      <c r="H1024">
        <v>92785</v>
      </c>
      <c r="I1024">
        <f>IF(Table3_1810[[#This Row],[Status]]="Hired",1,0)</f>
        <v>0</v>
      </c>
    </row>
    <row r="1025" spans="1:9" x14ac:dyDescent="0.3">
      <c r="A1025">
        <v>160678</v>
      </c>
      <c r="B1025" s="2">
        <v>41873</v>
      </c>
      <c r="C1025" s="3">
        <v>0.50069444444444444</v>
      </c>
      <c r="D1025" t="s">
        <v>30</v>
      </c>
      <c r="E1025" t="s">
        <v>27</v>
      </c>
      <c r="F1025" t="s">
        <v>12</v>
      </c>
      <c r="G1025" t="s">
        <v>6</v>
      </c>
      <c r="H1025">
        <v>47646</v>
      </c>
      <c r="I1025">
        <f>IF(Table3_1810[[#This Row],[Status]]="Hired",1,0)</f>
        <v>0</v>
      </c>
    </row>
    <row r="1026" spans="1:9" x14ac:dyDescent="0.3">
      <c r="A1026">
        <v>960243</v>
      </c>
      <c r="B1026" s="2">
        <v>41873</v>
      </c>
      <c r="C1026" s="3">
        <v>0.34940972222222222</v>
      </c>
      <c r="D1026" t="s">
        <v>30</v>
      </c>
      <c r="E1026" t="s">
        <v>27</v>
      </c>
      <c r="F1026" t="s">
        <v>20</v>
      </c>
      <c r="G1026" t="s">
        <v>5</v>
      </c>
      <c r="H1026">
        <v>65579</v>
      </c>
      <c r="I1026">
        <f>IF(Table3_1810[[#This Row],[Status]]="Hired",1,0)</f>
        <v>0</v>
      </c>
    </row>
    <row r="1027" spans="1:9" x14ac:dyDescent="0.3">
      <c r="A1027">
        <v>579385</v>
      </c>
      <c r="B1027" s="2">
        <v>41873</v>
      </c>
      <c r="C1027" s="3">
        <v>0.46324074074074073</v>
      </c>
      <c r="D1027" t="s">
        <v>31</v>
      </c>
      <c r="E1027" t="s">
        <v>27</v>
      </c>
      <c r="F1027" t="s">
        <v>17</v>
      </c>
      <c r="G1027" t="s">
        <v>6</v>
      </c>
      <c r="H1027">
        <v>57386</v>
      </c>
      <c r="I1027">
        <f>IF(Table3_1810[[#This Row],[Status]]="Hired",1,0)</f>
        <v>1</v>
      </c>
    </row>
    <row r="1028" spans="1:9" x14ac:dyDescent="0.3">
      <c r="A1028">
        <v>920275</v>
      </c>
      <c r="B1028" s="2">
        <v>41873</v>
      </c>
      <c r="C1028" s="3">
        <v>0.68385416666666665</v>
      </c>
      <c r="D1028" t="s">
        <v>30</v>
      </c>
      <c r="E1028" t="s">
        <v>27</v>
      </c>
      <c r="F1028" t="s">
        <v>20</v>
      </c>
      <c r="G1028" t="s">
        <v>5</v>
      </c>
      <c r="H1028">
        <v>16108</v>
      </c>
      <c r="I1028">
        <f>IF(Table3_1810[[#This Row],[Status]]="Hired",1,0)</f>
        <v>0</v>
      </c>
    </row>
    <row r="1029" spans="1:9" x14ac:dyDescent="0.3">
      <c r="A1029">
        <v>820391</v>
      </c>
      <c r="B1029" s="2">
        <v>41873</v>
      </c>
      <c r="C1029" s="3">
        <v>0.73728009259259264</v>
      </c>
      <c r="D1029" t="s">
        <v>31</v>
      </c>
      <c r="E1029" t="s">
        <v>28</v>
      </c>
      <c r="F1029" t="s">
        <v>20</v>
      </c>
      <c r="G1029" t="s">
        <v>9</v>
      </c>
      <c r="H1029">
        <v>40016</v>
      </c>
      <c r="I1029">
        <f>IF(Table3_1810[[#This Row],[Status]]="Hired",1,0)</f>
        <v>1</v>
      </c>
    </row>
    <row r="1030" spans="1:9" x14ac:dyDescent="0.3">
      <c r="A1030">
        <v>85670</v>
      </c>
      <c r="B1030" s="2">
        <v>41873</v>
      </c>
      <c r="C1030" s="3">
        <v>0.73768518518518522</v>
      </c>
      <c r="D1030" t="s">
        <v>31</v>
      </c>
      <c r="E1030" t="s">
        <v>28</v>
      </c>
      <c r="F1030" t="s">
        <v>20</v>
      </c>
      <c r="G1030" t="s">
        <v>9</v>
      </c>
      <c r="H1030">
        <v>86245</v>
      </c>
      <c r="I1030">
        <f>IF(Table3_1810[[#This Row],[Status]]="Hired",1,0)</f>
        <v>1</v>
      </c>
    </row>
    <row r="1031" spans="1:9" x14ac:dyDescent="0.3">
      <c r="A1031">
        <v>961338</v>
      </c>
      <c r="B1031" s="2">
        <v>41876</v>
      </c>
      <c r="C1031" s="3">
        <v>0.33703703703703702</v>
      </c>
      <c r="D1031" t="s">
        <v>30</v>
      </c>
      <c r="E1031" t="s">
        <v>29</v>
      </c>
      <c r="F1031" t="s">
        <v>17</v>
      </c>
      <c r="G1031" t="s">
        <v>7</v>
      </c>
      <c r="H1031">
        <v>68928</v>
      </c>
      <c r="I1031">
        <f>IF(Table3_1810[[#This Row],[Status]]="Hired",1,0)</f>
        <v>0</v>
      </c>
    </row>
    <row r="1032" spans="1:9" x14ac:dyDescent="0.3">
      <c r="A1032">
        <v>408109</v>
      </c>
      <c r="B1032" s="2">
        <v>41873</v>
      </c>
      <c r="C1032" s="3">
        <v>0.67753472222222222</v>
      </c>
      <c r="D1032" t="s">
        <v>30</v>
      </c>
      <c r="E1032" t="s">
        <v>27</v>
      </c>
      <c r="F1032" t="s">
        <v>12</v>
      </c>
      <c r="G1032" t="s">
        <v>9</v>
      </c>
      <c r="H1032">
        <v>80622</v>
      </c>
      <c r="I1032">
        <f>IF(Table3_1810[[#This Row],[Status]]="Hired",1,0)</f>
        <v>0</v>
      </c>
    </row>
    <row r="1033" spans="1:9" x14ac:dyDescent="0.3">
      <c r="A1033">
        <v>545076</v>
      </c>
      <c r="B1033" s="2">
        <v>41873</v>
      </c>
      <c r="C1033" s="3">
        <v>0.6779398148148148</v>
      </c>
      <c r="D1033" t="s">
        <v>31</v>
      </c>
      <c r="E1033" t="s">
        <v>27</v>
      </c>
      <c r="F1033" t="s">
        <v>12</v>
      </c>
      <c r="G1033" t="s">
        <v>9</v>
      </c>
      <c r="H1033">
        <v>32340</v>
      </c>
      <c r="I1033">
        <f>IF(Table3_1810[[#This Row],[Status]]="Hired",1,0)</f>
        <v>1</v>
      </c>
    </row>
    <row r="1034" spans="1:9" x14ac:dyDescent="0.3">
      <c r="A1034">
        <v>251446</v>
      </c>
      <c r="B1034" s="2">
        <v>41873</v>
      </c>
      <c r="C1034" s="3">
        <v>0.59701388888888884</v>
      </c>
      <c r="D1034" t="s">
        <v>30</v>
      </c>
      <c r="E1034" t="s">
        <v>29</v>
      </c>
      <c r="F1034" t="s">
        <v>12</v>
      </c>
      <c r="G1034" t="s">
        <v>9</v>
      </c>
      <c r="H1034">
        <v>13597</v>
      </c>
      <c r="I1034">
        <f>IF(Table3_1810[[#This Row],[Status]]="Hired",1,0)</f>
        <v>0</v>
      </c>
    </row>
    <row r="1035" spans="1:9" x14ac:dyDescent="0.3">
      <c r="A1035">
        <v>889662</v>
      </c>
      <c r="B1035" s="2">
        <v>41873</v>
      </c>
      <c r="C1035" s="3">
        <v>0.5065277777777778</v>
      </c>
      <c r="D1035" t="s">
        <v>30</v>
      </c>
      <c r="E1035" t="s">
        <v>27</v>
      </c>
      <c r="F1035" t="s">
        <v>17</v>
      </c>
      <c r="G1035" t="s">
        <v>2</v>
      </c>
      <c r="H1035">
        <v>30872</v>
      </c>
      <c r="I1035">
        <f>IF(Table3_1810[[#This Row],[Status]]="Hired",1,0)</f>
        <v>0</v>
      </c>
    </row>
    <row r="1036" spans="1:9" x14ac:dyDescent="0.3">
      <c r="A1036">
        <v>442184</v>
      </c>
      <c r="B1036" s="2">
        <v>41873</v>
      </c>
      <c r="C1036" s="3">
        <v>0.50787037037037042</v>
      </c>
      <c r="D1036" t="s">
        <v>31</v>
      </c>
      <c r="E1036" t="s">
        <v>28</v>
      </c>
      <c r="F1036" t="s">
        <v>17</v>
      </c>
      <c r="G1036" t="s">
        <v>2</v>
      </c>
      <c r="H1036">
        <v>63180</v>
      </c>
      <c r="I1036">
        <f>IF(Table3_1810[[#This Row],[Status]]="Hired",1,0)</f>
        <v>1</v>
      </c>
    </row>
    <row r="1037" spans="1:9" x14ac:dyDescent="0.3">
      <c r="A1037">
        <v>105944</v>
      </c>
      <c r="B1037" s="2">
        <v>41873</v>
      </c>
      <c r="C1037" s="3">
        <v>0.69821759259259264</v>
      </c>
      <c r="D1037" t="s">
        <v>30</v>
      </c>
      <c r="E1037" t="s">
        <v>27</v>
      </c>
      <c r="F1037" t="s">
        <v>17</v>
      </c>
      <c r="G1037" t="s">
        <v>5</v>
      </c>
      <c r="H1037">
        <v>46298</v>
      </c>
      <c r="I1037">
        <f>IF(Table3_1810[[#This Row],[Status]]="Hired",1,0)</f>
        <v>0</v>
      </c>
    </row>
    <row r="1038" spans="1:9" x14ac:dyDescent="0.3">
      <c r="A1038">
        <v>370469</v>
      </c>
      <c r="B1038" s="2">
        <v>41873</v>
      </c>
      <c r="C1038" s="3">
        <v>0.54072916666666671</v>
      </c>
      <c r="D1038" t="s">
        <v>31</v>
      </c>
      <c r="E1038" t="s">
        <v>27</v>
      </c>
      <c r="F1038" t="s">
        <v>20</v>
      </c>
      <c r="G1038" t="s">
        <v>8</v>
      </c>
      <c r="H1038">
        <v>25000</v>
      </c>
      <c r="I1038">
        <f>IF(Table3_1810[[#This Row],[Status]]="Hired",1,0)</f>
        <v>1</v>
      </c>
    </row>
    <row r="1039" spans="1:9" x14ac:dyDescent="0.3">
      <c r="A1039">
        <v>246560</v>
      </c>
      <c r="B1039" s="2">
        <v>41873</v>
      </c>
      <c r="C1039" s="3">
        <v>8.4317129629629631E-2</v>
      </c>
      <c r="D1039" t="s">
        <v>30</v>
      </c>
      <c r="E1039" t="s">
        <v>27</v>
      </c>
      <c r="F1039" t="s">
        <v>20</v>
      </c>
      <c r="G1039" t="s">
        <v>10</v>
      </c>
      <c r="H1039">
        <v>29082</v>
      </c>
      <c r="I1039">
        <f>IF(Table3_1810[[#This Row],[Status]]="Hired",1,0)</f>
        <v>0</v>
      </c>
    </row>
    <row r="1040" spans="1:9" x14ac:dyDescent="0.3">
      <c r="A1040">
        <v>534636</v>
      </c>
      <c r="B1040" s="2">
        <v>41873</v>
      </c>
      <c r="C1040" s="3">
        <v>8.4895833333333337E-2</v>
      </c>
      <c r="D1040" t="s">
        <v>30</v>
      </c>
      <c r="E1040" t="s">
        <v>27</v>
      </c>
      <c r="F1040" t="s">
        <v>20</v>
      </c>
      <c r="G1040" t="s">
        <v>10</v>
      </c>
      <c r="H1040">
        <v>28044</v>
      </c>
      <c r="I1040">
        <f>IF(Table3_1810[[#This Row],[Status]]="Hired",1,0)</f>
        <v>0</v>
      </c>
    </row>
    <row r="1041" spans="1:9" x14ac:dyDescent="0.3">
      <c r="A1041">
        <v>435865</v>
      </c>
      <c r="B1041" s="2">
        <v>41874</v>
      </c>
      <c r="C1041" s="3">
        <v>0.48409722222222223</v>
      </c>
      <c r="D1041" t="s">
        <v>30</v>
      </c>
      <c r="E1041" t="s">
        <v>27</v>
      </c>
      <c r="F1041" t="s">
        <v>17</v>
      </c>
      <c r="G1041" t="s">
        <v>10</v>
      </c>
      <c r="H1041">
        <v>23965</v>
      </c>
      <c r="I1041">
        <f>IF(Table3_1810[[#This Row],[Status]]="Hired",1,0)</f>
        <v>0</v>
      </c>
    </row>
    <row r="1042" spans="1:9" x14ac:dyDescent="0.3">
      <c r="A1042">
        <v>679335</v>
      </c>
      <c r="B1042" s="2">
        <v>41874</v>
      </c>
      <c r="C1042" s="3">
        <v>0.48495370370370372</v>
      </c>
      <c r="D1042" t="s">
        <v>31</v>
      </c>
      <c r="E1042" t="s">
        <v>27</v>
      </c>
      <c r="F1042" t="s">
        <v>17</v>
      </c>
      <c r="G1042" t="s">
        <v>10</v>
      </c>
      <c r="H1042">
        <v>61823</v>
      </c>
      <c r="I1042">
        <f>IF(Table3_1810[[#This Row],[Status]]="Hired",1,0)</f>
        <v>1</v>
      </c>
    </row>
    <row r="1043" spans="1:9" x14ac:dyDescent="0.3">
      <c r="A1043">
        <v>410681</v>
      </c>
      <c r="B1043" s="2">
        <v>41874</v>
      </c>
      <c r="C1043" s="3">
        <v>0.48593750000000002</v>
      </c>
      <c r="D1043" t="s">
        <v>30</v>
      </c>
      <c r="E1043" t="s">
        <v>27</v>
      </c>
      <c r="F1043" t="s">
        <v>17</v>
      </c>
      <c r="G1043" t="s">
        <v>10</v>
      </c>
      <c r="H1043">
        <v>57476</v>
      </c>
      <c r="I1043">
        <f>IF(Table3_1810[[#This Row],[Status]]="Hired",1,0)</f>
        <v>0</v>
      </c>
    </row>
    <row r="1044" spans="1:9" x14ac:dyDescent="0.3">
      <c r="A1044">
        <v>275598</v>
      </c>
      <c r="B1044" s="2">
        <v>41874</v>
      </c>
      <c r="C1044" s="3">
        <v>0.59971064814814812</v>
      </c>
      <c r="D1044" t="s">
        <v>31</v>
      </c>
      <c r="E1044" t="s">
        <v>27</v>
      </c>
      <c r="F1044" t="s">
        <v>12</v>
      </c>
      <c r="G1044" t="s">
        <v>4</v>
      </c>
      <c r="H1044">
        <v>23170</v>
      </c>
      <c r="I1044">
        <f>IF(Table3_1810[[#This Row],[Status]]="Hired",1,0)</f>
        <v>1</v>
      </c>
    </row>
    <row r="1045" spans="1:9" x14ac:dyDescent="0.3">
      <c r="A1045">
        <v>368961</v>
      </c>
      <c r="B1045" s="2">
        <v>41874</v>
      </c>
      <c r="C1045" s="3">
        <v>0.62771990740740746</v>
      </c>
      <c r="D1045" t="s">
        <v>30</v>
      </c>
      <c r="E1045" t="s">
        <v>27</v>
      </c>
      <c r="F1045" t="s">
        <v>20</v>
      </c>
      <c r="G1045" t="s">
        <v>6</v>
      </c>
      <c r="H1045">
        <v>79210</v>
      </c>
      <c r="I1045">
        <f>IF(Table3_1810[[#This Row],[Status]]="Hired",1,0)</f>
        <v>0</v>
      </c>
    </row>
    <row r="1046" spans="1:9" x14ac:dyDescent="0.3">
      <c r="A1046">
        <v>665097</v>
      </c>
      <c r="B1046" s="2">
        <v>41875</v>
      </c>
      <c r="C1046" s="3">
        <v>0.62834490740740745</v>
      </c>
      <c r="D1046" t="s">
        <v>31</v>
      </c>
      <c r="E1046" t="s">
        <v>27</v>
      </c>
      <c r="F1046" t="s">
        <v>17</v>
      </c>
      <c r="G1046" t="s">
        <v>2</v>
      </c>
      <c r="H1046">
        <v>55335</v>
      </c>
      <c r="I1046">
        <f>IF(Table3_1810[[#This Row],[Status]]="Hired",1,0)</f>
        <v>1</v>
      </c>
    </row>
    <row r="1047" spans="1:9" x14ac:dyDescent="0.3">
      <c r="A1047">
        <v>925524</v>
      </c>
      <c r="B1047" s="2">
        <v>41875</v>
      </c>
      <c r="C1047" s="3">
        <v>0.63065972222222222</v>
      </c>
      <c r="D1047" t="s">
        <v>31</v>
      </c>
      <c r="E1047" t="s">
        <v>29</v>
      </c>
      <c r="F1047" t="s">
        <v>17</v>
      </c>
      <c r="G1047" t="s">
        <v>2</v>
      </c>
      <c r="H1047">
        <v>43679</v>
      </c>
      <c r="I1047">
        <f>IF(Table3_1810[[#This Row],[Status]]="Hired",1,0)</f>
        <v>1</v>
      </c>
    </row>
    <row r="1048" spans="1:9" x14ac:dyDescent="0.3">
      <c r="A1048">
        <v>884889</v>
      </c>
      <c r="B1048" s="2">
        <v>41876</v>
      </c>
      <c r="C1048" s="3">
        <v>0.4072453703703704</v>
      </c>
      <c r="D1048" t="s">
        <v>30</v>
      </c>
      <c r="E1048" t="s">
        <v>29</v>
      </c>
      <c r="F1048" t="s">
        <v>20</v>
      </c>
      <c r="G1048" t="s">
        <v>8</v>
      </c>
      <c r="H1048">
        <v>13042</v>
      </c>
      <c r="I1048">
        <f>IF(Table3_1810[[#This Row],[Status]]="Hired",1,0)</f>
        <v>0</v>
      </c>
    </row>
    <row r="1049" spans="1:9" x14ac:dyDescent="0.3">
      <c r="A1049">
        <v>284911</v>
      </c>
      <c r="B1049" s="2">
        <v>41876</v>
      </c>
      <c r="C1049" s="3">
        <v>0.35109953703703706</v>
      </c>
      <c r="D1049" t="s">
        <v>30</v>
      </c>
      <c r="E1049" t="s">
        <v>29</v>
      </c>
      <c r="F1049" t="s">
        <v>15</v>
      </c>
      <c r="G1049" t="s">
        <v>10</v>
      </c>
      <c r="H1049">
        <v>61401</v>
      </c>
      <c r="I1049">
        <f>IF(Table3_1810[[#This Row],[Status]]="Hired",1,0)</f>
        <v>0</v>
      </c>
    </row>
    <row r="1050" spans="1:9" x14ac:dyDescent="0.3">
      <c r="A1050">
        <v>900976</v>
      </c>
      <c r="B1050" s="2">
        <v>41876</v>
      </c>
      <c r="C1050" s="3">
        <v>0.59671296296296295</v>
      </c>
      <c r="D1050" t="s">
        <v>30</v>
      </c>
      <c r="E1050" t="s">
        <v>27</v>
      </c>
      <c r="F1050" t="s">
        <v>17</v>
      </c>
      <c r="G1050" t="s">
        <v>5</v>
      </c>
      <c r="H1050">
        <v>42281</v>
      </c>
      <c r="I1050">
        <f>IF(Table3_1810[[#This Row],[Status]]="Hired",1,0)</f>
        <v>0</v>
      </c>
    </row>
    <row r="1051" spans="1:9" x14ac:dyDescent="0.3">
      <c r="A1051">
        <v>563755</v>
      </c>
      <c r="B1051" s="2">
        <v>41876</v>
      </c>
      <c r="C1051" s="3">
        <v>0.5997569444444445</v>
      </c>
      <c r="D1051" t="s">
        <v>31</v>
      </c>
      <c r="E1051" t="s">
        <v>29</v>
      </c>
      <c r="F1051" t="s">
        <v>17</v>
      </c>
      <c r="G1051" t="s">
        <v>5</v>
      </c>
      <c r="H1051">
        <v>45787</v>
      </c>
      <c r="I1051">
        <f>IF(Table3_1810[[#This Row],[Status]]="Hired",1,0)</f>
        <v>1</v>
      </c>
    </row>
    <row r="1052" spans="1:9" x14ac:dyDescent="0.3">
      <c r="A1052">
        <v>294041</v>
      </c>
      <c r="B1052" s="2">
        <v>41876</v>
      </c>
      <c r="C1052" s="3">
        <v>0.39600694444444445</v>
      </c>
      <c r="D1052" t="s">
        <v>31</v>
      </c>
      <c r="E1052" t="s">
        <v>27</v>
      </c>
      <c r="F1052" t="s">
        <v>20</v>
      </c>
      <c r="G1052" t="s">
        <v>5</v>
      </c>
      <c r="H1052">
        <v>76243</v>
      </c>
      <c r="I1052">
        <f>IF(Table3_1810[[#This Row],[Status]]="Hired",1,0)</f>
        <v>1</v>
      </c>
    </row>
    <row r="1053" spans="1:9" x14ac:dyDescent="0.3">
      <c r="A1053">
        <v>472809</v>
      </c>
      <c r="B1053" s="2">
        <v>41876</v>
      </c>
      <c r="C1053" s="3">
        <v>0.75299768518518517</v>
      </c>
      <c r="D1053" t="s">
        <v>30</v>
      </c>
      <c r="E1053" t="s">
        <v>27</v>
      </c>
      <c r="F1053" t="s">
        <v>20</v>
      </c>
      <c r="G1053" t="s">
        <v>4</v>
      </c>
      <c r="H1053">
        <v>25236</v>
      </c>
      <c r="I1053">
        <f>IF(Table3_1810[[#This Row],[Status]]="Hired",1,0)</f>
        <v>0</v>
      </c>
    </row>
    <row r="1054" spans="1:9" x14ac:dyDescent="0.3">
      <c r="A1054">
        <v>642803</v>
      </c>
      <c r="B1054" s="2">
        <v>41877</v>
      </c>
      <c r="C1054" s="3">
        <v>0.59650462962962958</v>
      </c>
      <c r="D1054" t="s">
        <v>30</v>
      </c>
      <c r="E1054" t="s">
        <v>27</v>
      </c>
      <c r="F1054" t="s">
        <v>12</v>
      </c>
      <c r="G1054" t="s">
        <v>10</v>
      </c>
      <c r="H1054">
        <v>15119</v>
      </c>
      <c r="I1054">
        <f>IF(Table3_1810[[#This Row],[Status]]="Hired",1,0)</f>
        <v>0</v>
      </c>
    </row>
    <row r="1055" spans="1:9" x14ac:dyDescent="0.3">
      <c r="A1055">
        <v>53815</v>
      </c>
      <c r="B1055" s="2">
        <v>41877</v>
      </c>
      <c r="C1055" s="3">
        <v>0.82895833333333335</v>
      </c>
      <c r="D1055" t="s">
        <v>31</v>
      </c>
      <c r="E1055" t="s">
        <v>29</v>
      </c>
      <c r="F1055" t="s">
        <v>20</v>
      </c>
      <c r="G1055" t="s">
        <v>10</v>
      </c>
      <c r="H1055">
        <v>24908</v>
      </c>
      <c r="I1055">
        <f>IF(Table3_1810[[#This Row],[Status]]="Hired",1,0)</f>
        <v>1</v>
      </c>
    </row>
    <row r="1056" spans="1:9" x14ac:dyDescent="0.3">
      <c r="A1056">
        <v>807934</v>
      </c>
      <c r="B1056" s="2">
        <v>41877</v>
      </c>
      <c r="C1056" s="3">
        <v>0.82936342592592593</v>
      </c>
      <c r="D1056" t="s">
        <v>31</v>
      </c>
      <c r="E1056" t="s">
        <v>27</v>
      </c>
      <c r="F1056" t="s">
        <v>20</v>
      </c>
      <c r="G1056" t="s">
        <v>10</v>
      </c>
      <c r="H1056">
        <v>30336</v>
      </c>
      <c r="I1056">
        <f>IF(Table3_1810[[#This Row],[Status]]="Hired",1,0)</f>
        <v>1</v>
      </c>
    </row>
    <row r="1057" spans="1:9" x14ac:dyDescent="0.3">
      <c r="A1057">
        <v>865028</v>
      </c>
      <c r="B1057" s="2">
        <v>41877</v>
      </c>
      <c r="C1057" s="3">
        <v>0.82840277777777782</v>
      </c>
      <c r="D1057" t="s">
        <v>30</v>
      </c>
      <c r="E1057" t="s">
        <v>27</v>
      </c>
      <c r="F1057" t="s">
        <v>20</v>
      </c>
      <c r="G1057" t="s">
        <v>2</v>
      </c>
      <c r="H1057">
        <v>21750</v>
      </c>
      <c r="I1057">
        <f>IF(Table3_1810[[#This Row],[Status]]="Hired",1,0)</f>
        <v>0</v>
      </c>
    </row>
    <row r="1058" spans="1:9" x14ac:dyDescent="0.3">
      <c r="A1058">
        <v>706448</v>
      </c>
      <c r="B1058" s="2">
        <v>41877</v>
      </c>
      <c r="C1058" s="3">
        <v>0.79636574074074074</v>
      </c>
      <c r="D1058" t="s">
        <v>30</v>
      </c>
      <c r="E1058" t="s">
        <v>27</v>
      </c>
      <c r="F1058" t="s">
        <v>17</v>
      </c>
      <c r="G1058" t="s">
        <v>9</v>
      </c>
      <c r="H1058">
        <v>77584</v>
      </c>
      <c r="I1058">
        <f>IF(Table3_1810[[#This Row],[Status]]="Hired",1,0)</f>
        <v>0</v>
      </c>
    </row>
    <row r="1059" spans="1:9" x14ac:dyDescent="0.3">
      <c r="A1059">
        <v>42554</v>
      </c>
      <c r="B1059" s="2">
        <v>41877</v>
      </c>
      <c r="C1059" s="3">
        <v>0.78395833333333331</v>
      </c>
      <c r="D1059" t="s">
        <v>30</v>
      </c>
      <c r="E1059" t="s">
        <v>27</v>
      </c>
      <c r="F1059" t="s">
        <v>20</v>
      </c>
      <c r="G1059" t="s">
        <v>4</v>
      </c>
      <c r="H1059">
        <v>88767</v>
      </c>
      <c r="I1059">
        <f>IF(Table3_1810[[#This Row],[Status]]="Hired",1,0)</f>
        <v>0</v>
      </c>
    </row>
    <row r="1060" spans="1:9" x14ac:dyDescent="0.3">
      <c r="A1060">
        <v>947587</v>
      </c>
      <c r="B1060" s="2">
        <v>41877</v>
      </c>
      <c r="C1060" s="3">
        <v>0.78512731481481479</v>
      </c>
      <c r="D1060" t="s">
        <v>31</v>
      </c>
      <c r="E1060" t="s">
        <v>27</v>
      </c>
      <c r="F1060" t="s">
        <v>20</v>
      </c>
      <c r="G1060" t="s">
        <v>4</v>
      </c>
      <c r="H1060">
        <v>74117</v>
      </c>
      <c r="I1060">
        <f>IF(Table3_1810[[#This Row],[Status]]="Hired",1,0)</f>
        <v>1</v>
      </c>
    </row>
    <row r="1061" spans="1:9" x14ac:dyDescent="0.3">
      <c r="A1061">
        <v>685881</v>
      </c>
      <c r="B1061" s="2">
        <v>41877</v>
      </c>
      <c r="C1061" s="3">
        <v>0.78168981481481481</v>
      </c>
      <c r="D1061" t="s">
        <v>30</v>
      </c>
      <c r="E1061" t="s">
        <v>27</v>
      </c>
      <c r="F1061" t="s">
        <v>17</v>
      </c>
      <c r="G1061" t="s">
        <v>4</v>
      </c>
      <c r="H1061">
        <v>16903</v>
      </c>
      <c r="I1061">
        <f>IF(Table3_1810[[#This Row],[Status]]="Hired",1,0)</f>
        <v>0</v>
      </c>
    </row>
    <row r="1062" spans="1:9" x14ac:dyDescent="0.3">
      <c r="A1062">
        <v>607121</v>
      </c>
      <c r="B1062" s="2">
        <v>41877</v>
      </c>
      <c r="C1062" s="3">
        <v>0.42844907407407407</v>
      </c>
      <c r="D1062" t="s">
        <v>30</v>
      </c>
      <c r="E1062" t="s">
        <v>27</v>
      </c>
      <c r="F1062" t="s">
        <v>17</v>
      </c>
      <c r="G1062" t="s">
        <v>5</v>
      </c>
      <c r="H1062">
        <v>19252</v>
      </c>
      <c r="I1062">
        <f>IF(Table3_1810[[#This Row],[Status]]="Hired",1,0)</f>
        <v>0</v>
      </c>
    </row>
    <row r="1063" spans="1:9" x14ac:dyDescent="0.3">
      <c r="A1063">
        <v>682442</v>
      </c>
      <c r="B1063" s="2">
        <v>41877</v>
      </c>
      <c r="C1063" s="3">
        <v>0.82546296296296295</v>
      </c>
      <c r="D1063" t="s">
        <v>30</v>
      </c>
      <c r="E1063" t="s">
        <v>27</v>
      </c>
      <c r="F1063" t="s">
        <v>20</v>
      </c>
      <c r="G1063" t="s">
        <v>4</v>
      </c>
      <c r="H1063">
        <v>43716</v>
      </c>
      <c r="I1063">
        <f>IF(Table3_1810[[#This Row],[Status]]="Hired",1,0)</f>
        <v>0</v>
      </c>
    </row>
    <row r="1064" spans="1:9" x14ac:dyDescent="0.3">
      <c r="A1064">
        <v>354008</v>
      </c>
      <c r="B1064" s="2">
        <v>41877</v>
      </c>
      <c r="C1064" s="3">
        <v>0.32241898148148146</v>
      </c>
      <c r="D1064" t="s">
        <v>30</v>
      </c>
      <c r="E1064" t="s">
        <v>27</v>
      </c>
      <c r="F1064" t="s">
        <v>20</v>
      </c>
      <c r="G1064" t="s">
        <v>10</v>
      </c>
      <c r="H1064">
        <v>26788</v>
      </c>
      <c r="I1064">
        <f>IF(Table3_1810[[#This Row],[Status]]="Hired",1,0)</f>
        <v>0</v>
      </c>
    </row>
    <row r="1065" spans="1:9" x14ac:dyDescent="0.3">
      <c r="A1065">
        <v>270677</v>
      </c>
      <c r="B1065" s="2">
        <v>41877</v>
      </c>
      <c r="C1065" s="3">
        <v>0.32393518518518516</v>
      </c>
      <c r="D1065" t="s">
        <v>31</v>
      </c>
      <c r="E1065" t="s">
        <v>27</v>
      </c>
      <c r="F1065" t="s">
        <v>20</v>
      </c>
      <c r="G1065" t="s">
        <v>10</v>
      </c>
      <c r="H1065">
        <v>99273</v>
      </c>
      <c r="I1065">
        <f>IF(Table3_1810[[#This Row],[Status]]="Hired",1,0)</f>
        <v>1</v>
      </c>
    </row>
    <row r="1066" spans="1:9" x14ac:dyDescent="0.3">
      <c r="A1066">
        <v>323511</v>
      </c>
      <c r="B1066" s="2">
        <v>41878</v>
      </c>
      <c r="C1066" s="3">
        <v>0.71481481481481479</v>
      </c>
      <c r="D1066" t="s">
        <v>31</v>
      </c>
      <c r="E1066" t="s">
        <v>27</v>
      </c>
      <c r="F1066" t="s">
        <v>17</v>
      </c>
      <c r="G1066" t="s">
        <v>5</v>
      </c>
      <c r="H1066">
        <v>87050</v>
      </c>
      <c r="I1066">
        <f>IF(Table3_1810[[#This Row],[Status]]="Hired",1,0)</f>
        <v>1</v>
      </c>
    </row>
    <row r="1067" spans="1:9" x14ac:dyDescent="0.3">
      <c r="A1067">
        <v>721208</v>
      </c>
      <c r="B1067" s="2">
        <v>41878</v>
      </c>
      <c r="C1067" s="3">
        <v>0.81314814814814818</v>
      </c>
      <c r="D1067" t="s">
        <v>30</v>
      </c>
      <c r="E1067" t="s">
        <v>27</v>
      </c>
      <c r="F1067" t="s">
        <v>15</v>
      </c>
      <c r="G1067" t="s">
        <v>5</v>
      </c>
      <c r="H1067">
        <v>85029</v>
      </c>
      <c r="I1067">
        <f>IF(Table3_1810[[#This Row],[Status]]="Hired",1,0)</f>
        <v>0</v>
      </c>
    </row>
    <row r="1068" spans="1:9" x14ac:dyDescent="0.3">
      <c r="A1068">
        <v>30311</v>
      </c>
      <c r="B1068" s="2">
        <v>41878</v>
      </c>
      <c r="C1068" s="3">
        <v>0.81437499999999996</v>
      </c>
      <c r="D1068" t="s">
        <v>30</v>
      </c>
      <c r="E1068" t="s">
        <v>27</v>
      </c>
      <c r="F1068" t="s">
        <v>15</v>
      </c>
      <c r="G1068" t="s">
        <v>5</v>
      </c>
      <c r="H1068">
        <v>97146</v>
      </c>
      <c r="I1068">
        <f>IF(Table3_1810[[#This Row],[Status]]="Hired",1,0)</f>
        <v>0</v>
      </c>
    </row>
    <row r="1069" spans="1:9" x14ac:dyDescent="0.3">
      <c r="A1069">
        <v>253561</v>
      </c>
      <c r="B1069" s="2">
        <v>41878</v>
      </c>
      <c r="C1069" s="3">
        <v>0.81474537037037043</v>
      </c>
      <c r="D1069" t="s">
        <v>30</v>
      </c>
      <c r="E1069" t="s">
        <v>27</v>
      </c>
      <c r="F1069" t="s">
        <v>15</v>
      </c>
      <c r="G1069" t="s">
        <v>5</v>
      </c>
      <c r="H1069">
        <v>17514</v>
      </c>
      <c r="I1069">
        <f>IF(Table3_1810[[#This Row],[Status]]="Hired",1,0)</f>
        <v>0</v>
      </c>
    </row>
    <row r="1070" spans="1:9" x14ac:dyDescent="0.3">
      <c r="A1070">
        <v>358726</v>
      </c>
      <c r="B1070" s="2">
        <v>41878</v>
      </c>
      <c r="C1070" s="3">
        <v>0.12366898148148148</v>
      </c>
      <c r="D1070" t="s">
        <v>30</v>
      </c>
      <c r="E1070" t="s">
        <v>27</v>
      </c>
      <c r="F1070" t="s">
        <v>17</v>
      </c>
      <c r="G1070" t="s">
        <v>1</v>
      </c>
      <c r="H1070">
        <v>51282</v>
      </c>
      <c r="I1070">
        <f>IF(Table3_1810[[#This Row],[Status]]="Hired",1,0)</f>
        <v>0</v>
      </c>
    </row>
    <row r="1071" spans="1:9" x14ac:dyDescent="0.3">
      <c r="A1071">
        <v>774617</v>
      </c>
      <c r="B1071" s="2">
        <v>41878</v>
      </c>
      <c r="C1071" s="3">
        <v>0.12386574074074073</v>
      </c>
      <c r="D1071" t="s">
        <v>30</v>
      </c>
      <c r="E1071" t="s">
        <v>27</v>
      </c>
      <c r="F1071" t="s">
        <v>17</v>
      </c>
      <c r="G1071" t="s">
        <v>1</v>
      </c>
      <c r="H1071">
        <v>48512</v>
      </c>
      <c r="I1071">
        <f>IF(Table3_1810[[#This Row],[Status]]="Hired",1,0)</f>
        <v>0</v>
      </c>
    </row>
    <row r="1072" spans="1:9" x14ac:dyDescent="0.3">
      <c r="A1072">
        <v>36737</v>
      </c>
      <c r="B1072" s="2">
        <v>41878</v>
      </c>
      <c r="C1072" s="3">
        <v>0.89739583333333328</v>
      </c>
      <c r="D1072" t="s">
        <v>30</v>
      </c>
      <c r="E1072" t="s">
        <v>27</v>
      </c>
      <c r="F1072" t="s">
        <v>18</v>
      </c>
      <c r="G1072" t="s">
        <v>4</v>
      </c>
      <c r="H1072">
        <v>15656</v>
      </c>
      <c r="I1072">
        <f>IF(Table3_1810[[#This Row],[Status]]="Hired",1,0)</f>
        <v>0</v>
      </c>
    </row>
    <row r="1073" spans="1:9" x14ac:dyDescent="0.3">
      <c r="A1073">
        <v>455375</v>
      </c>
      <c r="B1073" s="2">
        <v>41878</v>
      </c>
      <c r="C1073" s="3">
        <v>0.8986574074074074</v>
      </c>
      <c r="D1073" t="s">
        <v>31</v>
      </c>
      <c r="E1073" t="s">
        <v>27</v>
      </c>
      <c r="F1073" t="s">
        <v>18</v>
      </c>
      <c r="G1073" t="s">
        <v>4</v>
      </c>
      <c r="H1073">
        <v>50290</v>
      </c>
      <c r="I1073">
        <f>IF(Table3_1810[[#This Row],[Status]]="Hired",1,0)</f>
        <v>1</v>
      </c>
    </row>
    <row r="1074" spans="1:9" x14ac:dyDescent="0.3">
      <c r="A1074">
        <v>903072</v>
      </c>
      <c r="B1074" s="2">
        <v>41879</v>
      </c>
      <c r="C1074" s="3">
        <v>0.45027777777777778</v>
      </c>
      <c r="D1074" t="s">
        <v>30</v>
      </c>
      <c r="E1074" t="s">
        <v>27</v>
      </c>
      <c r="F1074" t="s">
        <v>17</v>
      </c>
      <c r="G1074" t="s">
        <v>5</v>
      </c>
      <c r="H1074">
        <v>75135</v>
      </c>
      <c r="I1074">
        <f>IF(Table3_1810[[#This Row],[Status]]="Hired",1,0)</f>
        <v>0</v>
      </c>
    </row>
    <row r="1075" spans="1:9" x14ac:dyDescent="0.3">
      <c r="A1075">
        <v>136714</v>
      </c>
      <c r="B1075" s="2">
        <v>41879</v>
      </c>
      <c r="C1075" s="3">
        <v>0.45180555555555557</v>
      </c>
      <c r="D1075" t="s">
        <v>31</v>
      </c>
      <c r="E1075" t="s">
        <v>27</v>
      </c>
      <c r="F1075" t="s">
        <v>17</v>
      </c>
      <c r="G1075" t="s">
        <v>5</v>
      </c>
      <c r="H1075">
        <v>62801</v>
      </c>
      <c r="I1075">
        <f>IF(Table3_1810[[#This Row],[Status]]="Hired",1,0)</f>
        <v>1</v>
      </c>
    </row>
    <row r="1076" spans="1:9" x14ac:dyDescent="0.3">
      <c r="A1076">
        <v>780165</v>
      </c>
      <c r="B1076" s="2">
        <v>41879</v>
      </c>
      <c r="C1076" s="3">
        <v>0.75284722222222222</v>
      </c>
      <c r="D1076" t="s">
        <v>31</v>
      </c>
      <c r="E1076" t="s">
        <v>27</v>
      </c>
      <c r="F1076" t="s">
        <v>17</v>
      </c>
      <c r="G1076" t="s">
        <v>10</v>
      </c>
      <c r="H1076">
        <v>98960</v>
      </c>
      <c r="I1076">
        <f>IF(Table3_1810[[#This Row],[Status]]="Hired",1,0)</f>
        <v>1</v>
      </c>
    </row>
    <row r="1077" spans="1:9" x14ac:dyDescent="0.3">
      <c r="A1077">
        <v>631362</v>
      </c>
      <c r="B1077" s="2">
        <v>41879</v>
      </c>
      <c r="C1077" s="3">
        <v>0.47938657407407409</v>
      </c>
      <c r="D1077" t="s">
        <v>30</v>
      </c>
      <c r="E1077" t="s">
        <v>27</v>
      </c>
      <c r="F1077" t="s">
        <v>20</v>
      </c>
      <c r="G1077" t="s">
        <v>9</v>
      </c>
      <c r="H1077">
        <v>96186</v>
      </c>
      <c r="I1077">
        <f>IF(Table3_1810[[#This Row],[Status]]="Hired",1,0)</f>
        <v>0</v>
      </c>
    </row>
    <row r="1078" spans="1:9" x14ac:dyDescent="0.3">
      <c r="A1078">
        <v>490538</v>
      </c>
      <c r="B1078" s="2">
        <v>41879</v>
      </c>
      <c r="C1078" s="3">
        <v>0.35753472222222221</v>
      </c>
      <c r="D1078" t="s">
        <v>30</v>
      </c>
      <c r="E1078" t="s">
        <v>28</v>
      </c>
      <c r="F1078" t="s">
        <v>15</v>
      </c>
      <c r="G1078" t="s">
        <v>4</v>
      </c>
      <c r="H1078">
        <v>23128</v>
      </c>
      <c r="I1078">
        <f>IF(Table3_1810[[#This Row],[Status]]="Hired",1,0)</f>
        <v>0</v>
      </c>
    </row>
    <row r="1079" spans="1:9" x14ac:dyDescent="0.3">
      <c r="A1079">
        <v>12430</v>
      </c>
      <c r="B1079" s="2">
        <v>41879</v>
      </c>
      <c r="C1079" s="3">
        <v>0.77800925925925923</v>
      </c>
      <c r="D1079" t="s">
        <v>31</v>
      </c>
      <c r="E1079" t="s">
        <v>27</v>
      </c>
      <c r="F1079" t="s">
        <v>12</v>
      </c>
      <c r="G1079" t="s">
        <v>5</v>
      </c>
      <c r="H1079">
        <v>65673</v>
      </c>
      <c r="I1079">
        <f>IF(Table3_1810[[#This Row],[Status]]="Hired",1,0)</f>
        <v>1</v>
      </c>
    </row>
    <row r="1080" spans="1:9" x14ac:dyDescent="0.3">
      <c r="A1080">
        <v>690774</v>
      </c>
      <c r="B1080" s="2">
        <v>41879</v>
      </c>
      <c r="C1080" s="3">
        <v>0.47077546296296297</v>
      </c>
      <c r="D1080" t="s">
        <v>30</v>
      </c>
      <c r="E1080" t="s">
        <v>27</v>
      </c>
      <c r="F1080" t="s">
        <v>14</v>
      </c>
      <c r="G1080" t="s">
        <v>10</v>
      </c>
      <c r="H1080">
        <v>96402</v>
      </c>
      <c r="I1080">
        <f>IF(Table3_1810[[#This Row],[Status]]="Hired",1,0)</f>
        <v>0</v>
      </c>
    </row>
    <row r="1081" spans="1:9" x14ac:dyDescent="0.3">
      <c r="A1081">
        <v>894092</v>
      </c>
      <c r="B1081" s="2">
        <v>41879</v>
      </c>
      <c r="C1081" s="3">
        <v>0.47342592592592592</v>
      </c>
      <c r="D1081" t="s">
        <v>30</v>
      </c>
      <c r="E1081" t="s">
        <v>27</v>
      </c>
      <c r="F1081" t="s">
        <v>14</v>
      </c>
      <c r="G1081" t="s">
        <v>10</v>
      </c>
      <c r="H1081">
        <v>26191</v>
      </c>
      <c r="I1081">
        <f>IF(Table3_1810[[#This Row],[Status]]="Hired",1,0)</f>
        <v>0</v>
      </c>
    </row>
    <row r="1082" spans="1:9" x14ac:dyDescent="0.3">
      <c r="A1082">
        <v>394974</v>
      </c>
      <c r="B1082" s="2">
        <v>41879</v>
      </c>
      <c r="C1082" s="3">
        <v>0.69024305555555554</v>
      </c>
      <c r="D1082" t="s">
        <v>30</v>
      </c>
      <c r="E1082" t="s">
        <v>27</v>
      </c>
      <c r="F1082" t="s">
        <v>20</v>
      </c>
      <c r="G1082" t="s">
        <v>9</v>
      </c>
      <c r="H1082">
        <v>45109</v>
      </c>
      <c r="I1082">
        <f>IF(Table3_1810[[#This Row],[Status]]="Hired",1,0)</f>
        <v>0</v>
      </c>
    </row>
    <row r="1083" spans="1:9" x14ac:dyDescent="0.3">
      <c r="A1083">
        <v>246417</v>
      </c>
      <c r="B1083" s="2">
        <v>41879</v>
      </c>
      <c r="C1083" s="3">
        <v>0.69165509259259261</v>
      </c>
      <c r="D1083" t="s">
        <v>30</v>
      </c>
      <c r="E1083" t="s">
        <v>29</v>
      </c>
      <c r="F1083" t="s">
        <v>20</v>
      </c>
      <c r="G1083" t="s">
        <v>9</v>
      </c>
      <c r="H1083">
        <v>66605</v>
      </c>
      <c r="I1083">
        <f>IF(Table3_1810[[#This Row],[Status]]="Hired",1,0)</f>
        <v>0</v>
      </c>
    </row>
    <row r="1084" spans="1:9" x14ac:dyDescent="0.3">
      <c r="A1084">
        <v>448701</v>
      </c>
      <c r="B1084" s="2">
        <v>41879</v>
      </c>
      <c r="C1084" s="3">
        <v>0.31081018518518516</v>
      </c>
      <c r="D1084" t="s">
        <v>30</v>
      </c>
      <c r="E1084" t="s">
        <v>27</v>
      </c>
      <c r="F1084" t="s">
        <v>20</v>
      </c>
      <c r="G1084" t="s">
        <v>4</v>
      </c>
      <c r="H1084">
        <v>72173</v>
      </c>
      <c r="I1084">
        <f>IF(Table3_1810[[#This Row],[Status]]="Hired",1,0)</f>
        <v>0</v>
      </c>
    </row>
    <row r="1085" spans="1:9" x14ac:dyDescent="0.3">
      <c r="A1085">
        <v>247421</v>
      </c>
      <c r="B1085" s="2">
        <v>41879</v>
      </c>
      <c r="C1085" s="3">
        <v>0.3120486111111111</v>
      </c>
      <c r="D1085" t="s">
        <v>31</v>
      </c>
      <c r="E1085" t="s">
        <v>27</v>
      </c>
      <c r="F1085" t="s">
        <v>20</v>
      </c>
      <c r="G1085" t="s">
        <v>4</v>
      </c>
      <c r="H1085">
        <v>23952</v>
      </c>
      <c r="I1085">
        <f>IF(Table3_1810[[#This Row],[Status]]="Hired",1,0)</f>
        <v>1</v>
      </c>
    </row>
    <row r="1086" spans="1:9" x14ac:dyDescent="0.3">
      <c r="A1086">
        <v>143472</v>
      </c>
      <c r="B1086" s="2">
        <v>41879</v>
      </c>
      <c r="C1086" s="3">
        <v>0.3130324074074074</v>
      </c>
      <c r="D1086" t="s">
        <v>31</v>
      </c>
      <c r="E1086" t="s">
        <v>29</v>
      </c>
      <c r="F1086" t="s">
        <v>20</v>
      </c>
      <c r="G1086" t="s">
        <v>4</v>
      </c>
      <c r="H1086">
        <v>60211</v>
      </c>
      <c r="I1086">
        <f>IF(Table3_1810[[#This Row],[Status]]="Hired",1,0)</f>
        <v>1</v>
      </c>
    </row>
    <row r="1087" spans="1:9" x14ac:dyDescent="0.3">
      <c r="A1087">
        <v>651686</v>
      </c>
      <c r="B1087" s="2">
        <v>41879</v>
      </c>
      <c r="C1087" s="3">
        <v>0.31339120370370371</v>
      </c>
      <c r="D1087" t="s">
        <v>31</v>
      </c>
      <c r="E1087" t="s">
        <v>29</v>
      </c>
      <c r="F1087" t="s">
        <v>20</v>
      </c>
      <c r="G1087" t="s">
        <v>4</v>
      </c>
      <c r="H1087">
        <v>82453</v>
      </c>
      <c r="I1087">
        <f>IF(Table3_1810[[#This Row],[Status]]="Hired",1,0)</f>
        <v>1</v>
      </c>
    </row>
    <row r="1088" spans="1:9" x14ac:dyDescent="0.3">
      <c r="A1088">
        <v>401045</v>
      </c>
      <c r="B1088" s="2">
        <v>41879</v>
      </c>
      <c r="C1088" s="3">
        <v>0.55734953703703705</v>
      </c>
      <c r="D1088" t="s">
        <v>30</v>
      </c>
      <c r="E1088" t="s">
        <v>27</v>
      </c>
      <c r="F1088" t="s">
        <v>14</v>
      </c>
      <c r="G1088" t="s">
        <v>6</v>
      </c>
      <c r="H1088">
        <v>51401</v>
      </c>
      <c r="I1088">
        <f>IF(Table3_1810[[#This Row],[Status]]="Hired",1,0)</f>
        <v>0</v>
      </c>
    </row>
    <row r="1089" spans="1:9" x14ac:dyDescent="0.3">
      <c r="A1089">
        <v>64500</v>
      </c>
      <c r="B1089" s="2">
        <v>41879</v>
      </c>
      <c r="C1089" s="3">
        <v>0.51391203703703703</v>
      </c>
      <c r="D1089" t="s">
        <v>30</v>
      </c>
      <c r="E1089" t="s">
        <v>27</v>
      </c>
      <c r="F1089" t="s">
        <v>14</v>
      </c>
      <c r="G1089" t="s">
        <v>6</v>
      </c>
      <c r="H1089">
        <v>96523</v>
      </c>
      <c r="I1089">
        <f>IF(Table3_1810[[#This Row],[Status]]="Hired",1,0)</f>
        <v>0</v>
      </c>
    </row>
    <row r="1090" spans="1:9" x14ac:dyDescent="0.3">
      <c r="A1090">
        <v>727861</v>
      </c>
      <c r="B1090" s="2">
        <v>41879</v>
      </c>
      <c r="C1090" s="3">
        <v>0.51415509259259262</v>
      </c>
      <c r="D1090" t="s">
        <v>30</v>
      </c>
      <c r="E1090" t="s">
        <v>27</v>
      </c>
      <c r="F1090" t="s">
        <v>14</v>
      </c>
      <c r="G1090" t="s">
        <v>6</v>
      </c>
      <c r="H1090">
        <v>15711</v>
      </c>
      <c r="I1090">
        <f>IF(Table3_1810[[#This Row],[Status]]="Hired",1,0)</f>
        <v>0</v>
      </c>
    </row>
    <row r="1091" spans="1:9" x14ac:dyDescent="0.3">
      <c r="A1091">
        <v>96912</v>
      </c>
      <c r="B1091" s="2">
        <v>41879</v>
      </c>
      <c r="C1091" s="3">
        <v>0.51538194444444441</v>
      </c>
      <c r="D1091" t="s">
        <v>31</v>
      </c>
      <c r="E1091" t="s">
        <v>29</v>
      </c>
      <c r="F1091" t="s">
        <v>14</v>
      </c>
      <c r="G1091" t="s">
        <v>6</v>
      </c>
      <c r="H1091">
        <v>45024</v>
      </c>
      <c r="I1091">
        <f>IF(Table3_1810[[#This Row],[Status]]="Hired",1,0)</f>
        <v>1</v>
      </c>
    </row>
    <row r="1092" spans="1:9" x14ac:dyDescent="0.3">
      <c r="A1092">
        <v>349508</v>
      </c>
      <c r="B1092" s="2">
        <v>41879</v>
      </c>
      <c r="C1092" s="3">
        <v>0.49778935185185186</v>
      </c>
      <c r="D1092" t="s">
        <v>31</v>
      </c>
      <c r="E1092" t="s">
        <v>27</v>
      </c>
      <c r="F1092" t="s">
        <v>14</v>
      </c>
      <c r="G1092" t="s">
        <v>4</v>
      </c>
      <c r="H1092">
        <v>25678</v>
      </c>
      <c r="I1092">
        <f>IF(Table3_1810[[#This Row],[Status]]="Hired",1,0)</f>
        <v>1</v>
      </c>
    </row>
    <row r="1093" spans="1:9" x14ac:dyDescent="0.3">
      <c r="A1093">
        <v>451814</v>
      </c>
      <c r="B1093" s="2">
        <v>41879</v>
      </c>
      <c r="C1093" s="3">
        <v>0.28204861111111112</v>
      </c>
      <c r="D1093" t="s">
        <v>31</v>
      </c>
      <c r="E1093" t="s">
        <v>29</v>
      </c>
      <c r="F1093" t="s">
        <v>19</v>
      </c>
      <c r="G1093" t="s">
        <v>10</v>
      </c>
      <c r="H1093">
        <v>96645</v>
      </c>
      <c r="I1093">
        <f>IF(Table3_1810[[#This Row],[Status]]="Hired",1,0)</f>
        <v>1</v>
      </c>
    </row>
    <row r="1094" spans="1:9" x14ac:dyDescent="0.3">
      <c r="A1094">
        <v>193879</v>
      </c>
      <c r="B1094" s="2">
        <v>41879</v>
      </c>
      <c r="C1094" s="3">
        <v>0.28489583333333335</v>
      </c>
      <c r="D1094" t="s">
        <v>31</v>
      </c>
      <c r="E1094" t="s">
        <v>29</v>
      </c>
      <c r="F1094" t="s">
        <v>19</v>
      </c>
      <c r="G1094" t="s">
        <v>10</v>
      </c>
      <c r="H1094">
        <v>42100</v>
      </c>
      <c r="I1094">
        <f>IF(Table3_1810[[#This Row],[Status]]="Hired",1,0)</f>
        <v>1</v>
      </c>
    </row>
    <row r="1095" spans="1:9" x14ac:dyDescent="0.3">
      <c r="A1095">
        <v>276088</v>
      </c>
      <c r="B1095" s="2">
        <v>41879</v>
      </c>
      <c r="C1095" s="3">
        <v>1.5486111111111112E-2</v>
      </c>
      <c r="D1095" t="s">
        <v>30</v>
      </c>
      <c r="E1095" t="s">
        <v>27</v>
      </c>
      <c r="F1095" t="s">
        <v>17</v>
      </c>
      <c r="G1095" t="s">
        <v>9</v>
      </c>
      <c r="H1095">
        <v>50282</v>
      </c>
      <c r="I1095">
        <f>IF(Table3_1810[[#This Row],[Status]]="Hired",1,0)</f>
        <v>0</v>
      </c>
    </row>
    <row r="1096" spans="1:9" x14ac:dyDescent="0.3">
      <c r="A1096">
        <v>613203</v>
      </c>
      <c r="B1096" s="2">
        <v>41879</v>
      </c>
      <c r="C1096" s="3">
        <v>0.21657407407407409</v>
      </c>
      <c r="D1096" t="s">
        <v>30</v>
      </c>
      <c r="E1096" t="s">
        <v>27</v>
      </c>
      <c r="F1096" t="s">
        <v>17</v>
      </c>
      <c r="G1096" t="s">
        <v>2</v>
      </c>
      <c r="H1096">
        <v>85540</v>
      </c>
      <c r="I1096">
        <f>IF(Table3_1810[[#This Row],[Status]]="Hired",1,0)</f>
        <v>0</v>
      </c>
    </row>
    <row r="1097" spans="1:9" x14ac:dyDescent="0.3">
      <c r="A1097">
        <v>270366</v>
      </c>
      <c r="B1097" s="2">
        <v>41879</v>
      </c>
      <c r="C1097" s="3">
        <v>0.21686342592592592</v>
      </c>
      <c r="D1097" t="s">
        <v>30</v>
      </c>
      <c r="E1097" t="s">
        <v>27</v>
      </c>
      <c r="F1097" t="s">
        <v>17</v>
      </c>
      <c r="G1097" t="s">
        <v>2</v>
      </c>
      <c r="H1097">
        <v>75949</v>
      </c>
      <c r="I1097">
        <f>IF(Table3_1810[[#This Row],[Status]]="Hired",1,0)</f>
        <v>0</v>
      </c>
    </row>
    <row r="1098" spans="1:9" x14ac:dyDescent="0.3">
      <c r="A1098">
        <v>58959</v>
      </c>
      <c r="B1098" s="2">
        <v>41879</v>
      </c>
      <c r="C1098" s="3">
        <v>0.69821759259259264</v>
      </c>
      <c r="D1098" t="s">
        <v>31</v>
      </c>
      <c r="E1098" t="s">
        <v>29</v>
      </c>
      <c r="F1098" t="s">
        <v>20</v>
      </c>
      <c r="G1098" t="s">
        <v>9</v>
      </c>
      <c r="H1098">
        <v>49434</v>
      </c>
      <c r="I1098">
        <f>IF(Table3_1810[[#This Row],[Status]]="Hired",1,0)</f>
        <v>1</v>
      </c>
    </row>
    <row r="1099" spans="1:9" x14ac:dyDescent="0.3">
      <c r="A1099">
        <v>878585</v>
      </c>
      <c r="B1099" s="2">
        <v>41880</v>
      </c>
      <c r="C1099" s="3">
        <v>0.8089467592592593</v>
      </c>
      <c r="D1099" t="s">
        <v>30</v>
      </c>
      <c r="E1099" t="s">
        <v>27</v>
      </c>
      <c r="F1099" t="s">
        <v>17</v>
      </c>
      <c r="G1099" t="s">
        <v>1</v>
      </c>
      <c r="H1099">
        <v>47192</v>
      </c>
      <c r="I1099">
        <f>IF(Table3_1810[[#This Row],[Status]]="Hired",1,0)</f>
        <v>0</v>
      </c>
    </row>
    <row r="1100" spans="1:9" x14ac:dyDescent="0.3">
      <c r="A1100">
        <v>920457</v>
      </c>
      <c r="B1100" s="2">
        <v>41881</v>
      </c>
      <c r="C1100" s="3">
        <v>3.1481481481481482E-3</v>
      </c>
      <c r="D1100" t="s">
        <v>30</v>
      </c>
      <c r="E1100" t="s">
        <v>29</v>
      </c>
      <c r="F1100" t="s">
        <v>15</v>
      </c>
      <c r="G1100" t="s">
        <v>8</v>
      </c>
      <c r="H1100">
        <v>94160</v>
      </c>
      <c r="I1100">
        <f>IF(Table3_1810[[#This Row],[Status]]="Hired",1,0)</f>
        <v>0</v>
      </c>
    </row>
    <row r="1101" spans="1:9" x14ac:dyDescent="0.3">
      <c r="A1101">
        <v>780667</v>
      </c>
      <c r="B1101" s="2">
        <v>41882</v>
      </c>
      <c r="C1101" s="3">
        <v>0.54616898148148152</v>
      </c>
      <c r="D1101" t="s">
        <v>31</v>
      </c>
      <c r="E1101" t="s">
        <v>27</v>
      </c>
      <c r="F1101" t="s">
        <v>20</v>
      </c>
      <c r="G1101" t="s">
        <v>4</v>
      </c>
      <c r="H1101">
        <v>56727</v>
      </c>
      <c r="I1101">
        <f>IF(Table3_1810[[#This Row],[Status]]="Hired",1,0)</f>
        <v>1</v>
      </c>
    </row>
    <row r="1102" spans="1:9" x14ac:dyDescent="0.3">
      <c r="A1102">
        <v>352943</v>
      </c>
      <c r="B1102" s="2">
        <v>41880</v>
      </c>
      <c r="C1102" s="3">
        <v>0.12311342592592593</v>
      </c>
      <c r="D1102" t="s">
        <v>30</v>
      </c>
      <c r="E1102" t="s">
        <v>27</v>
      </c>
      <c r="F1102" t="s">
        <v>17</v>
      </c>
      <c r="G1102" t="s">
        <v>10</v>
      </c>
      <c r="H1102">
        <v>22640</v>
      </c>
      <c r="I1102">
        <f>IF(Table3_1810[[#This Row],[Status]]="Hired",1,0)</f>
        <v>0</v>
      </c>
    </row>
    <row r="1103" spans="1:9" x14ac:dyDescent="0.3">
      <c r="A1103">
        <v>691270</v>
      </c>
      <c r="B1103" s="2">
        <v>41880</v>
      </c>
      <c r="C1103" s="3">
        <v>0.68843750000000004</v>
      </c>
      <c r="D1103" t="s">
        <v>30</v>
      </c>
      <c r="E1103" t="s">
        <v>27</v>
      </c>
      <c r="F1103" t="s">
        <v>17</v>
      </c>
      <c r="G1103" t="s">
        <v>1</v>
      </c>
      <c r="H1103">
        <v>34695</v>
      </c>
      <c r="I1103">
        <f>IF(Table3_1810[[#This Row],[Status]]="Hired",1,0)</f>
        <v>0</v>
      </c>
    </row>
    <row r="1104" spans="1:9" x14ac:dyDescent="0.3">
      <c r="A1104">
        <v>830440</v>
      </c>
      <c r="B1104" s="2">
        <v>41880</v>
      </c>
      <c r="C1104" s="3">
        <v>0.51475694444444442</v>
      </c>
      <c r="D1104" t="s">
        <v>31</v>
      </c>
      <c r="E1104" t="s">
        <v>29</v>
      </c>
      <c r="F1104" t="s">
        <v>20</v>
      </c>
      <c r="G1104" t="s">
        <v>8</v>
      </c>
      <c r="H1104">
        <v>69776</v>
      </c>
      <c r="I1104">
        <f>IF(Table3_1810[[#This Row],[Status]]="Hired",1,0)</f>
        <v>1</v>
      </c>
    </row>
    <row r="1105" spans="1:9" x14ac:dyDescent="0.3">
      <c r="A1105">
        <v>210001</v>
      </c>
      <c r="B1105" s="2">
        <v>41880</v>
      </c>
      <c r="C1105" s="3">
        <v>0.51538194444444441</v>
      </c>
      <c r="D1105" t="s">
        <v>30</v>
      </c>
      <c r="E1105" t="s">
        <v>29</v>
      </c>
      <c r="F1105" t="s">
        <v>20</v>
      </c>
      <c r="G1105" t="s">
        <v>8</v>
      </c>
      <c r="H1105">
        <v>61640</v>
      </c>
      <c r="I1105">
        <f>IF(Table3_1810[[#This Row],[Status]]="Hired",1,0)</f>
        <v>0</v>
      </c>
    </row>
    <row r="1106" spans="1:9" x14ac:dyDescent="0.3">
      <c r="A1106">
        <v>118110</v>
      </c>
      <c r="B1106" s="2">
        <v>41881</v>
      </c>
      <c r="C1106" s="3">
        <v>0.47761574074074076</v>
      </c>
      <c r="D1106" t="s">
        <v>30</v>
      </c>
      <c r="E1106" t="s">
        <v>27</v>
      </c>
      <c r="F1106" t="s">
        <v>20</v>
      </c>
      <c r="G1106" t="s">
        <v>10</v>
      </c>
      <c r="H1106">
        <v>35933</v>
      </c>
      <c r="I1106">
        <f>IF(Table3_1810[[#This Row],[Status]]="Hired",1,0)</f>
        <v>0</v>
      </c>
    </row>
    <row r="1107" spans="1:9" x14ac:dyDescent="0.3">
      <c r="A1107">
        <v>404367</v>
      </c>
      <c r="B1107" s="2">
        <v>41881</v>
      </c>
      <c r="C1107" s="3">
        <v>0.64346064814814818</v>
      </c>
      <c r="D1107" t="s">
        <v>30</v>
      </c>
      <c r="E1107" t="s">
        <v>27</v>
      </c>
      <c r="F1107" t="s">
        <v>17</v>
      </c>
      <c r="G1107" t="s">
        <v>9</v>
      </c>
      <c r="H1107">
        <v>46676</v>
      </c>
      <c r="I1107">
        <f>IF(Table3_1810[[#This Row],[Status]]="Hired",1,0)</f>
        <v>0</v>
      </c>
    </row>
    <row r="1108" spans="1:9" x14ac:dyDescent="0.3">
      <c r="A1108">
        <v>929675</v>
      </c>
      <c r="B1108" s="2">
        <v>41881</v>
      </c>
      <c r="C1108" s="3">
        <v>0.34195601851851853</v>
      </c>
      <c r="D1108" t="s">
        <v>30</v>
      </c>
      <c r="E1108" t="s">
        <v>27</v>
      </c>
      <c r="F1108" t="s">
        <v>12</v>
      </c>
      <c r="G1108" t="s">
        <v>2</v>
      </c>
      <c r="H1108">
        <v>45625</v>
      </c>
      <c r="I1108">
        <f>IF(Table3_1810[[#This Row],[Status]]="Hired",1,0)</f>
        <v>0</v>
      </c>
    </row>
    <row r="1109" spans="1:9" x14ac:dyDescent="0.3">
      <c r="A1109">
        <v>699359</v>
      </c>
      <c r="B1109" s="2">
        <v>41881</v>
      </c>
      <c r="C1109" s="3">
        <v>0.34402777777777777</v>
      </c>
      <c r="D1109" t="s">
        <v>30</v>
      </c>
      <c r="E1109" t="s">
        <v>27</v>
      </c>
      <c r="F1109" t="s">
        <v>12</v>
      </c>
      <c r="G1109" t="s">
        <v>2</v>
      </c>
      <c r="H1109">
        <v>53578</v>
      </c>
      <c r="I1109">
        <f>IF(Table3_1810[[#This Row],[Status]]="Hired",1,0)</f>
        <v>0</v>
      </c>
    </row>
    <row r="1110" spans="1:9" x14ac:dyDescent="0.3">
      <c r="A1110">
        <v>293467</v>
      </c>
      <c r="B1110" s="2">
        <v>41881</v>
      </c>
      <c r="C1110" s="3">
        <v>0.34427083333333336</v>
      </c>
      <c r="D1110" t="s">
        <v>31</v>
      </c>
      <c r="E1110" t="s">
        <v>27</v>
      </c>
      <c r="F1110" t="s">
        <v>12</v>
      </c>
      <c r="G1110" t="s">
        <v>2</v>
      </c>
      <c r="H1110">
        <v>44957</v>
      </c>
      <c r="I1110">
        <f>IF(Table3_1810[[#This Row],[Status]]="Hired",1,0)</f>
        <v>1</v>
      </c>
    </row>
    <row r="1111" spans="1:9" x14ac:dyDescent="0.3">
      <c r="A1111">
        <v>874032</v>
      </c>
      <c r="B1111" s="2">
        <v>41882</v>
      </c>
      <c r="C1111" s="3">
        <v>0.40384259259259259</v>
      </c>
      <c r="D1111" t="s">
        <v>30</v>
      </c>
      <c r="E1111" t="s">
        <v>28</v>
      </c>
      <c r="F1111" t="s">
        <v>15</v>
      </c>
      <c r="G1111" t="s">
        <v>9</v>
      </c>
      <c r="H1111">
        <v>78699</v>
      </c>
      <c r="I1111">
        <f>IF(Table3_1810[[#This Row],[Status]]="Hired",1,0)</f>
        <v>0</v>
      </c>
    </row>
    <row r="1112" spans="1:9" x14ac:dyDescent="0.3">
      <c r="A1112">
        <v>783165</v>
      </c>
      <c r="B1112" s="2">
        <v>41882</v>
      </c>
      <c r="C1112" s="3">
        <v>0.76107638888888884</v>
      </c>
      <c r="D1112" t="s">
        <v>31</v>
      </c>
      <c r="E1112" t="s">
        <v>29</v>
      </c>
      <c r="F1112" t="s">
        <v>15</v>
      </c>
      <c r="G1112" t="s">
        <v>8</v>
      </c>
      <c r="H1112">
        <v>33497</v>
      </c>
      <c r="I1112">
        <f>IF(Table3_1810[[#This Row],[Status]]="Hired",1,0)</f>
        <v>1</v>
      </c>
    </row>
    <row r="1113" spans="1:9" x14ac:dyDescent="0.3">
      <c r="A1113">
        <v>611894</v>
      </c>
      <c r="B1113" s="2">
        <v>41882</v>
      </c>
      <c r="C1113" s="3">
        <v>0.87384259259259256</v>
      </c>
      <c r="D1113" t="s">
        <v>30</v>
      </c>
      <c r="E1113" t="s">
        <v>27</v>
      </c>
      <c r="F1113" t="s">
        <v>20</v>
      </c>
      <c r="G1113" t="s">
        <v>5</v>
      </c>
      <c r="H1113">
        <v>55415</v>
      </c>
      <c r="I1113">
        <f>IF(Table3_1810[[#This Row],[Status]]="Hired",1,0)</f>
        <v>0</v>
      </c>
    </row>
    <row r="1114" spans="1:9" x14ac:dyDescent="0.3">
      <c r="A1114">
        <v>894572</v>
      </c>
      <c r="B1114" s="2">
        <v>41801</v>
      </c>
      <c r="C1114" s="3">
        <v>0.39687499999999998</v>
      </c>
      <c r="D1114" t="s">
        <v>30</v>
      </c>
      <c r="E1114" t="s">
        <v>27</v>
      </c>
      <c r="F1114" t="s">
        <v>12</v>
      </c>
      <c r="G1114" t="s">
        <v>1</v>
      </c>
      <c r="H1114">
        <v>28613</v>
      </c>
      <c r="I1114">
        <f>IF(Table3_1810[[#This Row],[Status]]="Hired",1,0)</f>
        <v>0</v>
      </c>
    </row>
    <row r="1115" spans="1:9" x14ac:dyDescent="0.3">
      <c r="A1115">
        <v>392448</v>
      </c>
      <c r="B1115" s="2">
        <v>41801</v>
      </c>
      <c r="C1115" s="3">
        <v>0.39978009259259262</v>
      </c>
      <c r="D1115" t="s">
        <v>30</v>
      </c>
      <c r="E1115" t="s">
        <v>27</v>
      </c>
      <c r="F1115" t="s">
        <v>12</v>
      </c>
      <c r="G1115" t="s">
        <v>1</v>
      </c>
      <c r="H1115">
        <v>69299</v>
      </c>
      <c r="I1115">
        <f>IF(Table3_1810[[#This Row],[Status]]="Hired",1,0)</f>
        <v>0</v>
      </c>
    </row>
    <row r="1116" spans="1:9" x14ac:dyDescent="0.3">
      <c r="A1116">
        <v>462387</v>
      </c>
      <c r="B1116" s="2">
        <v>41820</v>
      </c>
      <c r="C1116" s="3">
        <v>0.7074421296296296</v>
      </c>
      <c r="D1116" t="s">
        <v>31</v>
      </c>
      <c r="E1116" t="s">
        <v>27</v>
      </c>
      <c r="F1116" t="s">
        <v>12</v>
      </c>
      <c r="G1116" t="s">
        <v>10</v>
      </c>
      <c r="H1116">
        <v>81029</v>
      </c>
      <c r="I1116">
        <f>IF(Table3_1810[[#This Row],[Status]]="Hired",1,0)</f>
        <v>1</v>
      </c>
    </row>
    <row r="1117" spans="1:9" x14ac:dyDescent="0.3">
      <c r="A1117">
        <v>288469</v>
      </c>
      <c r="B1117" s="2">
        <v>41820</v>
      </c>
      <c r="C1117" s="3">
        <v>0.70854166666666663</v>
      </c>
      <c r="D1117" t="s">
        <v>31</v>
      </c>
      <c r="E1117" t="s">
        <v>29</v>
      </c>
      <c r="F1117" t="s">
        <v>12</v>
      </c>
      <c r="G1117" t="s">
        <v>10</v>
      </c>
      <c r="H1117">
        <v>91349</v>
      </c>
      <c r="I1117">
        <f>IF(Table3_1810[[#This Row],[Status]]="Hired",1,0)</f>
        <v>1</v>
      </c>
    </row>
    <row r="1118" spans="1:9" x14ac:dyDescent="0.3">
      <c r="A1118">
        <v>54778</v>
      </c>
      <c r="B1118" s="2">
        <v>41829</v>
      </c>
      <c r="C1118" s="3">
        <v>0.95395833333333335</v>
      </c>
      <c r="D1118" t="s">
        <v>30</v>
      </c>
      <c r="E1118" t="s">
        <v>28</v>
      </c>
      <c r="F1118" t="s">
        <v>12</v>
      </c>
      <c r="G1118" t="s">
        <v>10</v>
      </c>
      <c r="H1118">
        <v>25838</v>
      </c>
      <c r="I1118">
        <f>IF(Table3_1810[[#This Row],[Status]]="Hired",1,0)</f>
        <v>0</v>
      </c>
    </row>
    <row r="1119" spans="1:9" x14ac:dyDescent="0.3">
      <c r="A1119">
        <v>472424</v>
      </c>
      <c r="B1119" s="2">
        <v>41761</v>
      </c>
      <c r="C1119" s="3">
        <v>0.39719907407407407</v>
      </c>
      <c r="D1119" t="s">
        <v>30</v>
      </c>
      <c r="E1119" t="s">
        <v>29</v>
      </c>
      <c r="F1119" t="s">
        <v>19</v>
      </c>
      <c r="G1119" t="s">
        <v>10</v>
      </c>
      <c r="H1119">
        <v>45598</v>
      </c>
      <c r="I1119">
        <f>IF(Table3_1810[[#This Row],[Status]]="Hired",1,0)</f>
        <v>0</v>
      </c>
    </row>
    <row r="1120" spans="1:9" x14ac:dyDescent="0.3">
      <c r="A1120">
        <v>439013</v>
      </c>
      <c r="B1120" s="2">
        <v>41761</v>
      </c>
      <c r="C1120" s="3">
        <v>0.39793981481481483</v>
      </c>
      <c r="D1120" t="s">
        <v>30</v>
      </c>
      <c r="E1120" t="s">
        <v>29</v>
      </c>
      <c r="F1120" t="s">
        <v>19</v>
      </c>
      <c r="G1120" t="s">
        <v>10</v>
      </c>
      <c r="H1120">
        <v>23575</v>
      </c>
      <c r="I1120">
        <f>IF(Table3_1810[[#This Row],[Status]]="Hired",1,0)</f>
        <v>0</v>
      </c>
    </row>
    <row r="1121" spans="1:9" x14ac:dyDescent="0.3">
      <c r="A1121">
        <v>183717</v>
      </c>
      <c r="B1121" s="2">
        <v>41830</v>
      </c>
      <c r="C1121" s="3">
        <v>0.33994212962962961</v>
      </c>
      <c r="D1121" t="s">
        <v>30</v>
      </c>
      <c r="E1121" t="s">
        <v>27</v>
      </c>
      <c r="F1121" t="s">
        <v>20</v>
      </c>
      <c r="G1121" t="s">
        <v>10</v>
      </c>
      <c r="H1121">
        <v>80854</v>
      </c>
      <c r="I1121">
        <f>IF(Table3_1810[[#This Row],[Status]]="Hired",1,0)</f>
        <v>0</v>
      </c>
    </row>
    <row r="1122" spans="1:9" x14ac:dyDescent="0.3">
      <c r="A1122">
        <v>290018</v>
      </c>
      <c r="B1122" s="2">
        <v>41823</v>
      </c>
      <c r="C1122" s="3">
        <v>0.41569444444444442</v>
      </c>
      <c r="D1122" t="s">
        <v>31</v>
      </c>
      <c r="E1122" t="s">
        <v>27</v>
      </c>
      <c r="F1122" t="s">
        <v>12</v>
      </c>
      <c r="G1122" t="s">
        <v>2</v>
      </c>
      <c r="H1122">
        <v>13457</v>
      </c>
      <c r="I1122">
        <f>IF(Table3_1810[[#This Row],[Status]]="Hired",1,0)</f>
        <v>1</v>
      </c>
    </row>
    <row r="1123" spans="1:9" x14ac:dyDescent="0.3">
      <c r="A1123">
        <v>238907</v>
      </c>
      <c r="B1123" s="2">
        <v>41865</v>
      </c>
      <c r="C1123" s="3">
        <v>0.39690972222222221</v>
      </c>
      <c r="D1123" t="s">
        <v>30</v>
      </c>
      <c r="E1123" t="s">
        <v>27</v>
      </c>
      <c r="F1123" t="s">
        <v>12</v>
      </c>
      <c r="G1123" t="s">
        <v>2</v>
      </c>
      <c r="H1123">
        <v>66035</v>
      </c>
      <c r="I1123">
        <f>IF(Table3_1810[[#This Row],[Status]]="Hired",1,0)</f>
        <v>0</v>
      </c>
    </row>
    <row r="1124" spans="1:9" x14ac:dyDescent="0.3">
      <c r="A1124">
        <v>741579</v>
      </c>
      <c r="B1124" s="2">
        <v>41870</v>
      </c>
      <c r="C1124" s="3">
        <v>0.45567129629629627</v>
      </c>
      <c r="D1124" t="s">
        <v>31</v>
      </c>
      <c r="E1124" t="s">
        <v>27</v>
      </c>
      <c r="F1124" t="s">
        <v>12</v>
      </c>
      <c r="G1124" t="s">
        <v>2</v>
      </c>
      <c r="H1124">
        <v>98625</v>
      </c>
      <c r="I1124">
        <f>IF(Table3_1810[[#This Row],[Status]]="Hired",1,0)</f>
        <v>1</v>
      </c>
    </row>
    <row r="1125" spans="1:9" x14ac:dyDescent="0.3">
      <c r="A1125">
        <v>351775</v>
      </c>
      <c r="B1125" s="2">
        <v>41870</v>
      </c>
      <c r="C1125" s="3">
        <v>0.45706018518518521</v>
      </c>
      <c r="D1125" t="s">
        <v>30</v>
      </c>
      <c r="E1125" t="s">
        <v>29</v>
      </c>
      <c r="F1125" t="s">
        <v>12</v>
      </c>
      <c r="G1125" t="s">
        <v>2</v>
      </c>
      <c r="H1125">
        <v>47983</v>
      </c>
      <c r="I1125">
        <f>IF(Table3_1810[[#This Row],[Status]]="Hired",1,0)</f>
        <v>0</v>
      </c>
    </row>
    <row r="1126" spans="1:9" x14ac:dyDescent="0.3">
      <c r="A1126">
        <v>169584</v>
      </c>
      <c r="B1126" s="2">
        <v>41816</v>
      </c>
      <c r="C1126" s="3">
        <v>0.39828703703703705</v>
      </c>
      <c r="D1126" t="s">
        <v>31</v>
      </c>
      <c r="E1126" t="s">
        <v>29</v>
      </c>
      <c r="F1126" t="s">
        <v>18</v>
      </c>
      <c r="G1126" t="s">
        <v>2</v>
      </c>
      <c r="H1126">
        <v>25644</v>
      </c>
      <c r="I1126">
        <f>IF(Table3_1810[[#This Row],[Status]]="Hired",1,0)</f>
        <v>1</v>
      </c>
    </row>
    <row r="1127" spans="1:9" x14ac:dyDescent="0.3">
      <c r="A1127">
        <v>201068</v>
      </c>
      <c r="B1127" s="2">
        <v>41822</v>
      </c>
      <c r="C1127" s="3">
        <v>0.5017476851851852</v>
      </c>
      <c r="D1127" t="s">
        <v>30</v>
      </c>
      <c r="E1127" t="s">
        <v>27</v>
      </c>
      <c r="F1127" t="s">
        <v>18</v>
      </c>
      <c r="G1127" t="s">
        <v>2</v>
      </c>
      <c r="H1127">
        <v>16237</v>
      </c>
      <c r="I1127">
        <f>IF(Table3_1810[[#This Row],[Status]]="Hired",1,0)</f>
        <v>0</v>
      </c>
    </row>
    <row r="1128" spans="1:9" x14ac:dyDescent="0.3">
      <c r="A1128">
        <v>167150</v>
      </c>
      <c r="B1128" s="2">
        <v>41822</v>
      </c>
      <c r="C1128" s="3">
        <v>0.50452546296296297</v>
      </c>
      <c r="D1128" t="s">
        <v>31</v>
      </c>
      <c r="E1128" t="s">
        <v>29</v>
      </c>
      <c r="F1128" t="s">
        <v>18</v>
      </c>
      <c r="G1128" t="s">
        <v>2</v>
      </c>
      <c r="H1128">
        <v>59376</v>
      </c>
      <c r="I1128">
        <f>IF(Table3_1810[[#This Row],[Status]]="Hired",1,0)</f>
        <v>1</v>
      </c>
    </row>
    <row r="1129" spans="1:9" x14ac:dyDescent="0.3">
      <c r="A1129">
        <v>276510</v>
      </c>
      <c r="B1129" s="2">
        <v>41822</v>
      </c>
      <c r="C1129" s="3">
        <v>0.50481481481481483</v>
      </c>
      <c r="D1129" t="s">
        <v>31</v>
      </c>
      <c r="E1129" t="s">
        <v>27</v>
      </c>
      <c r="F1129" t="s">
        <v>18</v>
      </c>
      <c r="G1129" t="s">
        <v>2</v>
      </c>
      <c r="H1129">
        <v>41390</v>
      </c>
      <c r="I1129">
        <f>IF(Table3_1810[[#This Row],[Status]]="Hired",1,0)</f>
        <v>1</v>
      </c>
    </row>
    <row r="1130" spans="1:9" x14ac:dyDescent="0.3">
      <c r="A1130">
        <v>66948</v>
      </c>
      <c r="B1130" s="2">
        <v>41828</v>
      </c>
      <c r="C1130" s="3">
        <v>0.32246527777777778</v>
      </c>
      <c r="D1130" t="s">
        <v>31</v>
      </c>
      <c r="E1130" t="s">
        <v>27</v>
      </c>
      <c r="F1130" t="s">
        <v>18</v>
      </c>
      <c r="G1130" t="s">
        <v>2</v>
      </c>
      <c r="H1130">
        <v>62210</v>
      </c>
      <c r="I1130">
        <f>IF(Table3_1810[[#This Row],[Status]]="Hired",1,0)</f>
        <v>1</v>
      </c>
    </row>
    <row r="1131" spans="1:9" x14ac:dyDescent="0.3">
      <c r="A1131">
        <v>162068</v>
      </c>
      <c r="B1131" s="2">
        <v>41828</v>
      </c>
      <c r="C1131" s="3">
        <v>0.32313657407407409</v>
      </c>
      <c r="D1131" t="s">
        <v>31</v>
      </c>
      <c r="E1131" t="s">
        <v>29</v>
      </c>
      <c r="F1131" t="s">
        <v>18</v>
      </c>
      <c r="G1131" t="s">
        <v>2</v>
      </c>
      <c r="H1131">
        <v>98959</v>
      </c>
      <c r="I1131">
        <f>IF(Table3_1810[[#This Row],[Status]]="Hired",1,0)</f>
        <v>1</v>
      </c>
    </row>
    <row r="1132" spans="1:9" x14ac:dyDescent="0.3">
      <c r="A1132">
        <v>857560</v>
      </c>
      <c r="B1132" s="2">
        <v>41828</v>
      </c>
      <c r="C1132" s="3">
        <v>0.32243055555555555</v>
      </c>
      <c r="D1132" t="s">
        <v>31</v>
      </c>
      <c r="E1132" t="s">
        <v>28</v>
      </c>
      <c r="F1132" t="s">
        <v>18</v>
      </c>
      <c r="G1132" t="s">
        <v>2</v>
      </c>
      <c r="H1132">
        <v>85527</v>
      </c>
      <c r="I1132">
        <f>IF(Table3_1810[[#This Row],[Status]]="Hired",1,0)</f>
        <v>1</v>
      </c>
    </row>
    <row r="1133" spans="1:9" x14ac:dyDescent="0.3">
      <c r="A1133">
        <v>295269</v>
      </c>
      <c r="B1133" s="2">
        <v>41832</v>
      </c>
      <c r="C1133" s="3">
        <v>0.46398148148148149</v>
      </c>
      <c r="D1133" t="s">
        <v>31</v>
      </c>
      <c r="E1133" t="s">
        <v>27</v>
      </c>
      <c r="F1133" t="s">
        <v>18</v>
      </c>
      <c r="G1133" t="s">
        <v>2</v>
      </c>
      <c r="H1133">
        <v>70275</v>
      </c>
      <c r="I1133">
        <f>IF(Table3_1810[[#This Row],[Status]]="Hired",1,0)</f>
        <v>1</v>
      </c>
    </row>
    <row r="1134" spans="1:9" x14ac:dyDescent="0.3">
      <c r="A1134">
        <v>738409</v>
      </c>
      <c r="B1134" s="2">
        <v>41832</v>
      </c>
      <c r="C1134" s="3">
        <v>0.46549768518518519</v>
      </c>
      <c r="D1134" t="s">
        <v>30</v>
      </c>
      <c r="E1134" t="s">
        <v>27</v>
      </c>
      <c r="F1134" t="s">
        <v>18</v>
      </c>
      <c r="G1134" t="s">
        <v>2</v>
      </c>
      <c r="H1134">
        <v>55557</v>
      </c>
      <c r="I1134">
        <f>IF(Table3_1810[[#This Row],[Status]]="Hired",1,0)</f>
        <v>0</v>
      </c>
    </row>
    <row r="1135" spans="1:9" x14ac:dyDescent="0.3">
      <c r="A1135">
        <v>929163</v>
      </c>
      <c r="B1135" s="2">
        <v>41838</v>
      </c>
      <c r="C1135" s="3">
        <v>0.62473379629629633</v>
      </c>
      <c r="D1135" t="s">
        <v>31</v>
      </c>
      <c r="E1135" t="s">
        <v>29</v>
      </c>
      <c r="F1135" t="s">
        <v>18</v>
      </c>
      <c r="G1135" t="s">
        <v>2</v>
      </c>
      <c r="H1135">
        <v>94241</v>
      </c>
      <c r="I1135">
        <f>IF(Table3_1810[[#This Row],[Status]]="Hired",1,0)</f>
        <v>1</v>
      </c>
    </row>
    <row r="1136" spans="1:9" x14ac:dyDescent="0.3">
      <c r="A1136">
        <v>816746</v>
      </c>
      <c r="B1136" s="2">
        <v>41760</v>
      </c>
      <c r="C1136" s="3">
        <v>0.94004629629629632</v>
      </c>
      <c r="D1136" t="s">
        <v>31</v>
      </c>
      <c r="E1136" t="s">
        <v>28</v>
      </c>
      <c r="F1136" t="s">
        <v>17</v>
      </c>
      <c r="G1136" t="s">
        <v>2</v>
      </c>
      <c r="H1136">
        <v>42846</v>
      </c>
      <c r="I1136">
        <f>IF(Table3_1810[[#This Row],[Status]]="Hired",1,0)</f>
        <v>1</v>
      </c>
    </row>
    <row r="1137" spans="1:9" x14ac:dyDescent="0.3">
      <c r="A1137">
        <v>404885</v>
      </c>
      <c r="B1137" s="2">
        <v>41780</v>
      </c>
      <c r="C1137" s="3">
        <v>0.45100694444444445</v>
      </c>
      <c r="D1137" t="s">
        <v>31</v>
      </c>
      <c r="E1137" t="s">
        <v>27</v>
      </c>
      <c r="F1137" t="s">
        <v>17</v>
      </c>
      <c r="G1137" t="s">
        <v>2</v>
      </c>
      <c r="H1137">
        <v>52889</v>
      </c>
      <c r="I1137">
        <f>IF(Table3_1810[[#This Row],[Status]]="Hired",1,0)</f>
        <v>1</v>
      </c>
    </row>
    <row r="1138" spans="1:9" x14ac:dyDescent="0.3">
      <c r="A1138">
        <v>146486</v>
      </c>
      <c r="B1138" s="2">
        <v>41782</v>
      </c>
      <c r="C1138" s="3">
        <v>0.57806712962962958</v>
      </c>
      <c r="D1138" t="s">
        <v>31</v>
      </c>
      <c r="E1138" t="s">
        <v>27</v>
      </c>
      <c r="F1138" t="s">
        <v>17</v>
      </c>
      <c r="G1138" t="s">
        <v>2</v>
      </c>
      <c r="H1138">
        <v>67496</v>
      </c>
      <c r="I1138">
        <f>IF(Table3_1810[[#This Row],[Status]]="Hired",1,0)</f>
        <v>1</v>
      </c>
    </row>
    <row r="1139" spans="1:9" x14ac:dyDescent="0.3">
      <c r="A1139">
        <v>751393</v>
      </c>
      <c r="B1139" s="2">
        <v>41849</v>
      </c>
      <c r="C1139" s="3">
        <v>0.39760416666666665</v>
      </c>
      <c r="D1139" t="s">
        <v>31</v>
      </c>
      <c r="E1139" t="s">
        <v>28</v>
      </c>
      <c r="F1139" t="s">
        <v>13</v>
      </c>
      <c r="G1139" t="s">
        <v>2</v>
      </c>
      <c r="H1139">
        <v>16075</v>
      </c>
      <c r="I1139">
        <f>IF(Table3_1810[[#This Row],[Status]]="Hired",1,0)</f>
        <v>1</v>
      </c>
    </row>
    <row r="1140" spans="1:9" x14ac:dyDescent="0.3">
      <c r="A1140">
        <v>501887</v>
      </c>
      <c r="B1140" s="2">
        <v>41855</v>
      </c>
      <c r="C1140" s="3">
        <v>0.72584490740740737</v>
      </c>
      <c r="D1140" t="s">
        <v>30</v>
      </c>
      <c r="E1140" t="s">
        <v>29</v>
      </c>
      <c r="F1140" t="s">
        <v>13</v>
      </c>
      <c r="G1140" t="s">
        <v>2</v>
      </c>
      <c r="H1140">
        <v>88072</v>
      </c>
      <c r="I1140">
        <f>IF(Table3_1810[[#This Row],[Status]]="Hired",1,0)</f>
        <v>0</v>
      </c>
    </row>
    <row r="1141" spans="1:9" x14ac:dyDescent="0.3">
      <c r="A1141">
        <v>537409</v>
      </c>
      <c r="B1141" s="2">
        <v>41855</v>
      </c>
      <c r="C1141" s="3">
        <v>0.72563657407407411</v>
      </c>
      <c r="D1141" t="s">
        <v>30</v>
      </c>
      <c r="E1141" t="s">
        <v>28</v>
      </c>
      <c r="F1141" t="s">
        <v>13</v>
      </c>
      <c r="G1141" t="s">
        <v>2</v>
      </c>
      <c r="H1141">
        <v>34132</v>
      </c>
      <c r="I1141">
        <f>IF(Table3_1810[[#This Row],[Status]]="Hired",1,0)</f>
        <v>0</v>
      </c>
    </row>
    <row r="1142" spans="1:9" x14ac:dyDescent="0.3">
      <c r="A1142">
        <v>589955</v>
      </c>
      <c r="B1142" s="2">
        <v>41872</v>
      </c>
      <c r="C1142" s="3">
        <v>0.59973379629629631</v>
      </c>
      <c r="D1142" t="s">
        <v>30</v>
      </c>
      <c r="E1142" t="s">
        <v>29</v>
      </c>
      <c r="F1142" t="s">
        <v>13</v>
      </c>
      <c r="G1142" t="s">
        <v>2</v>
      </c>
      <c r="H1142">
        <v>88353</v>
      </c>
      <c r="I1142">
        <f>IF(Table3_1810[[#This Row],[Status]]="Hired",1,0)</f>
        <v>0</v>
      </c>
    </row>
    <row r="1143" spans="1:9" x14ac:dyDescent="0.3">
      <c r="A1143">
        <v>230054</v>
      </c>
      <c r="B1143" s="2">
        <v>41766</v>
      </c>
      <c r="C1143" s="3">
        <v>0.40016203703703701</v>
      </c>
      <c r="D1143" t="s">
        <v>31</v>
      </c>
      <c r="E1143" t="s">
        <v>27</v>
      </c>
      <c r="F1143" t="s">
        <v>17</v>
      </c>
      <c r="G1143" t="s">
        <v>6</v>
      </c>
      <c r="H1143">
        <v>38155</v>
      </c>
      <c r="I1143">
        <f>IF(Table3_1810[[#This Row],[Status]]="Hired",1,0)</f>
        <v>1</v>
      </c>
    </row>
    <row r="1144" spans="1:9" x14ac:dyDescent="0.3">
      <c r="A1144">
        <v>132622</v>
      </c>
      <c r="B1144" s="2">
        <v>41785</v>
      </c>
      <c r="C1144" s="3">
        <v>0.37192129629629628</v>
      </c>
      <c r="D1144" t="s">
        <v>31</v>
      </c>
      <c r="E1144" t="s">
        <v>27</v>
      </c>
      <c r="F1144" t="s">
        <v>17</v>
      </c>
      <c r="G1144" t="s">
        <v>2</v>
      </c>
      <c r="H1144">
        <v>49880</v>
      </c>
      <c r="I1144">
        <f>IF(Table3_1810[[#This Row],[Status]]="Hired",1,0)</f>
        <v>1</v>
      </c>
    </row>
    <row r="1145" spans="1:9" x14ac:dyDescent="0.3">
      <c r="A1145">
        <v>427540</v>
      </c>
      <c r="B1145" s="2">
        <v>41794</v>
      </c>
      <c r="C1145" s="3">
        <v>0.39729166666666665</v>
      </c>
      <c r="D1145" t="s">
        <v>30</v>
      </c>
      <c r="E1145" t="s">
        <v>27</v>
      </c>
      <c r="F1145" t="s">
        <v>17</v>
      </c>
      <c r="G1145" t="s">
        <v>2</v>
      </c>
      <c r="H1145">
        <v>27926</v>
      </c>
      <c r="I1145">
        <f>IF(Table3_1810[[#This Row],[Status]]="Hired",1,0)</f>
        <v>0</v>
      </c>
    </row>
    <row r="1146" spans="1:9" x14ac:dyDescent="0.3">
      <c r="A1146">
        <v>487999</v>
      </c>
      <c r="B1146" s="2">
        <v>41878</v>
      </c>
      <c r="C1146" s="3">
        <v>0.39693287037037039</v>
      </c>
      <c r="D1146" t="s">
        <v>31</v>
      </c>
      <c r="E1146" t="s">
        <v>27</v>
      </c>
      <c r="F1146" t="s">
        <v>17</v>
      </c>
      <c r="G1146" t="s">
        <v>2</v>
      </c>
      <c r="H1146">
        <v>77765</v>
      </c>
      <c r="I1146">
        <f>IF(Table3_1810[[#This Row],[Status]]="Hired",1,0)</f>
        <v>1</v>
      </c>
    </row>
    <row r="1147" spans="1:9" x14ac:dyDescent="0.3">
      <c r="A1147">
        <v>832053</v>
      </c>
      <c r="B1147" s="2">
        <v>41836</v>
      </c>
      <c r="C1147" s="3">
        <v>0.39680555555555558</v>
      </c>
      <c r="D1147" t="s">
        <v>31</v>
      </c>
      <c r="E1147" t="s">
        <v>27</v>
      </c>
      <c r="F1147" t="s">
        <v>17</v>
      </c>
      <c r="G1147" t="s">
        <v>6</v>
      </c>
      <c r="H1147">
        <v>67421</v>
      </c>
      <c r="I1147">
        <f>IF(Table3_1810[[#This Row],[Status]]="Hired",1,0)</f>
        <v>1</v>
      </c>
    </row>
    <row r="1148" spans="1:9" x14ac:dyDescent="0.3">
      <c r="A1148">
        <v>63052</v>
      </c>
      <c r="B1148" s="2">
        <v>41836</v>
      </c>
      <c r="C1148" s="3">
        <v>0.39710648148148148</v>
      </c>
      <c r="D1148" t="s">
        <v>31</v>
      </c>
      <c r="E1148" t="s">
        <v>27</v>
      </c>
      <c r="F1148" t="s">
        <v>17</v>
      </c>
      <c r="G1148" t="s">
        <v>6</v>
      </c>
      <c r="H1148">
        <v>58707</v>
      </c>
      <c r="I1148">
        <f>IF(Table3_1810[[#This Row],[Status]]="Hired",1,0)</f>
        <v>1</v>
      </c>
    </row>
    <row r="1149" spans="1:9" x14ac:dyDescent="0.3">
      <c r="A1149">
        <v>452676</v>
      </c>
      <c r="B1149" s="2">
        <v>41836</v>
      </c>
      <c r="C1149" s="3">
        <v>0.39738425925925924</v>
      </c>
      <c r="D1149" t="s">
        <v>31</v>
      </c>
      <c r="E1149" t="s">
        <v>29</v>
      </c>
      <c r="F1149" t="s">
        <v>17</v>
      </c>
      <c r="G1149" t="s">
        <v>6</v>
      </c>
      <c r="H1149">
        <v>40119</v>
      </c>
      <c r="I1149">
        <f>IF(Table3_1810[[#This Row],[Status]]="Hired",1,0)</f>
        <v>1</v>
      </c>
    </row>
    <row r="1150" spans="1:9" x14ac:dyDescent="0.3">
      <c r="A1150">
        <v>127139</v>
      </c>
      <c r="B1150" s="2">
        <v>41760</v>
      </c>
      <c r="C1150" s="3">
        <v>0.65440972222222227</v>
      </c>
      <c r="D1150" t="s">
        <v>31</v>
      </c>
      <c r="E1150" t="s">
        <v>27</v>
      </c>
      <c r="F1150" t="s">
        <v>12</v>
      </c>
      <c r="G1150" t="s">
        <v>1</v>
      </c>
      <c r="H1150">
        <v>42951</v>
      </c>
      <c r="I1150">
        <f>IF(Table3_1810[[#This Row],[Status]]="Hired",1,0)</f>
        <v>1</v>
      </c>
    </row>
    <row r="1151" spans="1:9" x14ac:dyDescent="0.3">
      <c r="A1151">
        <v>152197</v>
      </c>
      <c r="B1151" s="2">
        <v>41760</v>
      </c>
      <c r="C1151" s="3">
        <v>0.65271990740740737</v>
      </c>
      <c r="D1151" t="s">
        <v>30</v>
      </c>
      <c r="E1151" t="s">
        <v>28</v>
      </c>
      <c r="F1151" t="s">
        <v>12</v>
      </c>
      <c r="G1151" t="s">
        <v>1</v>
      </c>
      <c r="H1151">
        <v>66569</v>
      </c>
      <c r="I1151">
        <f>IF(Table3_1810[[#This Row],[Status]]="Hired",1,0)</f>
        <v>0</v>
      </c>
    </row>
    <row r="1152" spans="1:9" x14ac:dyDescent="0.3">
      <c r="A1152">
        <v>324262</v>
      </c>
      <c r="B1152" s="2">
        <v>41801</v>
      </c>
      <c r="C1152" s="3">
        <v>0.39827546296296296</v>
      </c>
      <c r="D1152" t="s">
        <v>31</v>
      </c>
      <c r="E1152" t="s">
        <v>27</v>
      </c>
      <c r="F1152" t="s">
        <v>12</v>
      </c>
      <c r="G1152" t="s">
        <v>1</v>
      </c>
      <c r="H1152">
        <v>55341</v>
      </c>
      <c r="I1152">
        <f>IF(Table3_1810[[#This Row],[Status]]="Hired",1,0)</f>
        <v>1</v>
      </c>
    </row>
    <row r="1153" spans="1:9" x14ac:dyDescent="0.3">
      <c r="A1153">
        <v>884821</v>
      </c>
      <c r="B1153" s="2">
        <v>41810</v>
      </c>
      <c r="C1153" s="3">
        <v>0.68112268518518515</v>
      </c>
      <c r="D1153" t="s">
        <v>31</v>
      </c>
      <c r="E1153" t="s">
        <v>27</v>
      </c>
      <c r="F1153" t="s">
        <v>12</v>
      </c>
      <c r="G1153" t="s">
        <v>1</v>
      </c>
      <c r="H1153">
        <v>64052</v>
      </c>
      <c r="I1153">
        <f>IF(Table3_1810[[#This Row],[Status]]="Hired",1,0)</f>
        <v>1</v>
      </c>
    </row>
    <row r="1154" spans="1:9" x14ac:dyDescent="0.3">
      <c r="A1154">
        <v>882740</v>
      </c>
      <c r="B1154" s="2">
        <v>41858</v>
      </c>
      <c r="C1154" s="3">
        <v>0.57134259259259257</v>
      </c>
      <c r="D1154" t="s">
        <v>30</v>
      </c>
      <c r="E1154" t="s">
        <v>27</v>
      </c>
      <c r="F1154" t="s">
        <v>12</v>
      </c>
      <c r="G1154" t="s">
        <v>10</v>
      </c>
      <c r="H1154">
        <v>85837</v>
      </c>
      <c r="I1154">
        <f>IF(Table3_1810[[#This Row],[Status]]="Hired",1,0)</f>
        <v>0</v>
      </c>
    </row>
    <row r="1155" spans="1:9" x14ac:dyDescent="0.3">
      <c r="A1155">
        <v>396311</v>
      </c>
      <c r="B1155" s="2">
        <v>41792</v>
      </c>
      <c r="C1155" s="3">
        <v>0.44672453703703702</v>
      </c>
      <c r="D1155" t="s">
        <v>30</v>
      </c>
      <c r="E1155" t="s">
        <v>27</v>
      </c>
      <c r="F1155" t="s">
        <v>17</v>
      </c>
      <c r="G1155" t="s">
        <v>8</v>
      </c>
      <c r="H1155">
        <v>87817</v>
      </c>
      <c r="I1155">
        <f>IF(Table3_1810[[#This Row],[Status]]="Hired",1,0)</f>
        <v>0</v>
      </c>
    </row>
    <row r="1156" spans="1:9" x14ac:dyDescent="0.3">
      <c r="A1156">
        <v>145735</v>
      </c>
      <c r="B1156" s="2">
        <v>41792</v>
      </c>
      <c r="C1156" s="3">
        <v>0.44874999999999998</v>
      </c>
      <c r="D1156" t="s">
        <v>30</v>
      </c>
      <c r="E1156" t="s">
        <v>27</v>
      </c>
      <c r="F1156" t="s">
        <v>17</v>
      </c>
      <c r="G1156" t="s">
        <v>8</v>
      </c>
      <c r="H1156">
        <v>58410</v>
      </c>
      <c r="I1156">
        <f>IF(Table3_1810[[#This Row],[Status]]="Hired",1,0)</f>
        <v>0</v>
      </c>
    </row>
    <row r="1157" spans="1:9" x14ac:dyDescent="0.3">
      <c r="A1157">
        <v>866980</v>
      </c>
      <c r="B1157" s="2">
        <v>41792</v>
      </c>
      <c r="C1157" s="3">
        <v>0.44949074074074075</v>
      </c>
      <c r="D1157" t="s">
        <v>31</v>
      </c>
      <c r="E1157" t="s">
        <v>29</v>
      </c>
      <c r="F1157" t="s">
        <v>17</v>
      </c>
      <c r="G1157" t="s">
        <v>8</v>
      </c>
      <c r="H1157">
        <v>42496</v>
      </c>
      <c r="I1157">
        <f>IF(Table3_1810[[#This Row],[Status]]="Hired",1,0)</f>
        <v>1</v>
      </c>
    </row>
    <row r="1158" spans="1:9" x14ac:dyDescent="0.3">
      <c r="A1158">
        <v>328543</v>
      </c>
      <c r="B1158" s="2">
        <v>41793</v>
      </c>
      <c r="C1158" s="3">
        <v>4.0509259259259258E-4</v>
      </c>
      <c r="D1158" t="s">
        <v>30</v>
      </c>
      <c r="E1158" t="s">
        <v>29</v>
      </c>
      <c r="F1158" t="s">
        <v>17</v>
      </c>
      <c r="G1158" t="s">
        <v>10</v>
      </c>
      <c r="H1158">
        <v>15835</v>
      </c>
      <c r="I1158">
        <f>IF(Table3_1810[[#This Row],[Status]]="Hired",1,0)</f>
        <v>0</v>
      </c>
    </row>
    <row r="1159" spans="1:9" x14ac:dyDescent="0.3">
      <c r="A1159">
        <v>75097</v>
      </c>
      <c r="B1159" s="2">
        <v>41795</v>
      </c>
      <c r="C1159" s="3">
        <v>0.50064814814814818</v>
      </c>
      <c r="D1159" t="s">
        <v>31</v>
      </c>
      <c r="E1159" t="s">
        <v>27</v>
      </c>
      <c r="F1159" t="s">
        <v>17</v>
      </c>
      <c r="G1159" t="s">
        <v>8</v>
      </c>
      <c r="H1159">
        <v>27779</v>
      </c>
      <c r="I1159">
        <f>IF(Table3_1810[[#This Row],[Status]]="Hired",1,0)</f>
        <v>1</v>
      </c>
    </row>
    <row r="1160" spans="1:9" x14ac:dyDescent="0.3">
      <c r="A1160">
        <v>184147</v>
      </c>
      <c r="B1160" s="2">
        <v>41795</v>
      </c>
      <c r="C1160" s="3">
        <v>0.50157407407407406</v>
      </c>
      <c r="D1160" t="s">
        <v>31</v>
      </c>
      <c r="E1160" t="s">
        <v>27</v>
      </c>
      <c r="F1160" t="s">
        <v>17</v>
      </c>
      <c r="G1160" t="s">
        <v>8</v>
      </c>
      <c r="H1160">
        <v>96914</v>
      </c>
      <c r="I1160">
        <f>IF(Table3_1810[[#This Row],[Status]]="Hired",1,0)</f>
        <v>1</v>
      </c>
    </row>
    <row r="1161" spans="1:9" x14ac:dyDescent="0.3">
      <c r="A1161">
        <v>970152</v>
      </c>
      <c r="B1161" s="2">
        <v>41799</v>
      </c>
      <c r="C1161" s="3">
        <v>0.37288194444444445</v>
      </c>
      <c r="D1161" t="s">
        <v>30</v>
      </c>
      <c r="E1161" t="s">
        <v>27</v>
      </c>
      <c r="F1161" t="s">
        <v>17</v>
      </c>
      <c r="G1161" t="s">
        <v>10</v>
      </c>
      <c r="H1161">
        <v>42210</v>
      </c>
      <c r="I1161">
        <f>IF(Table3_1810[[#This Row],[Status]]="Hired",1,0)</f>
        <v>0</v>
      </c>
    </row>
    <row r="1162" spans="1:9" x14ac:dyDescent="0.3">
      <c r="A1162">
        <v>531409</v>
      </c>
      <c r="B1162" s="2">
        <v>41799</v>
      </c>
      <c r="C1162" s="3">
        <v>0.37359953703703702</v>
      </c>
      <c r="D1162" t="s">
        <v>30</v>
      </c>
      <c r="E1162" t="s">
        <v>27</v>
      </c>
      <c r="F1162" t="s">
        <v>17</v>
      </c>
      <c r="G1162" t="s">
        <v>10</v>
      </c>
      <c r="H1162">
        <v>52201</v>
      </c>
      <c r="I1162">
        <f>IF(Table3_1810[[#This Row],[Status]]="Hired",1,0)</f>
        <v>0</v>
      </c>
    </row>
    <row r="1163" spans="1:9" x14ac:dyDescent="0.3">
      <c r="A1163">
        <v>149267</v>
      </c>
      <c r="B1163" s="2">
        <v>41813</v>
      </c>
      <c r="C1163" s="3">
        <v>0.41668981481481482</v>
      </c>
      <c r="D1163" t="s">
        <v>31</v>
      </c>
      <c r="E1163" t="s">
        <v>27</v>
      </c>
      <c r="F1163" t="s">
        <v>17</v>
      </c>
      <c r="G1163" t="s">
        <v>4</v>
      </c>
      <c r="H1163">
        <v>89318</v>
      </c>
      <c r="I1163">
        <f>IF(Table3_1810[[#This Row],[Status]]="Hired",1,0)</f>
        <v>1</v>
      </c>
    </row>
    <row r="1164" spans="1:9" x14ac:dyDescent="0.3">
      <c r="A1164">
        <v>162132</v>
      </c>
      <c r="B1164" s="2">
        <v>41814</v>
      </c>
      <c r="C1164" s="3">
        <v>0.36959490740740741</v>
      </c>
      <c r="D1164" t="s">
        <v>30</v>
      </c>
      <c r="E1164" t="s">
        <v>29</v>
      </c>
      <c r="F1164" t="s">
        <v>17</v>
      </c>
      <c r="G1164" t="s">
        <v>4</v>
      </c>
      <c r="H1164">
        <v>87656</v>
      </c>
      <c r="I1164">
        <f>IF(Table3_1810[[#This Row],[Status]]="Hired",1,0)</f>
        <v>0</v>
      </c>
    </row>
    <row r="1165" spans="1:9" x14ac:dyDescent="0.3">
      <c r="A1165">
        <v>643836</v>
      </c>
      <c r="B1165" s="2">
        <v>41852</v>
      </c>
      <c r="C1165" s="3">
        <v>0.40954861111111113</v>
      </c>
      <c r="D1165" t="s">
        <v>30</v>
      </c>
      <c r="E1165" t="s">
        <v>29</v>
      </c>
      <c r="F1165" t="s">
        <v>17</v>
      </c>
      <c r="G1165" t="s">
        <v>2</v>
      </c>
      <c r="H1165">
        <v>85290</v>
      </c>
      <c r="I1165">
        <f>IF(Table3_1810[[#This Row],[Status]]="Hired",1,0)</f>
        <v>0</v>
      </c>
    </row>
    <row r="1166" spans="1:9" x14ac:dyDescent="0.3">
      <c r="A1166">
        <v>912359</v>
      </c>
      <c r="B1166" s="2">
        <v>41852</v>
      </c>
      <c r="C1166" s="3">
        <v>0.74849537037037039</v>
      </c>
      <c r="D1166" t="s">
        <v>30</v>
      </c>
      <c r="E1166" t="s">
        <v>29</v>
      </c>
      <c r="F1166" t="s">
        <v>17</v>
      </c>
      <c r="G1166" t="s">
        <v>2</v>
      </c>
      <c r="H1166">
        <v>47690</v>
      </c>
      <c r="I1166">
        <f>IF(Table3_1810[[#This Row],[Status]]="Hired",1,0)</f>
        <v>0</v>
      </c>
    </row>
    <row r="1167" spans="1:9" x14ac:dyDescent="0.3">
      <c r="A1167">
        <v>242590</v>
      </c>
      <c r="B1167" s="2">
        <v>41880</v>
      </c>
      <c r="C1167" s="3">
        <v>0.47</v>
      </c>
      <c r="D1167" t="s">
        <v>31</v>
      </c>
      <c r="E1167" t="s">
        <v>27</v>
      </c>
      <c r="F1167" t="s">
        <v>17</v>
      </c>
      <c r="G1167" t="s">
        <v>2</v>
      </c>
      <c r="H1167">
        <v>91251</v>
      </c>
      <c r="I1167">
        <f>IF(Table3_1810[[#This Row],[Status]]="Hired",1,0)</f>
        <v>1</v>
      </c>
    </row>
    <row r="1168" spans="1:9" x14ac:dyDescent="0.3">
      <c r="A1168">
        <v>839584</v>
      </c>
      <c r="B1168" s="2">
        <v>41880</v>
      </c>
      <c r="C1168" s="3">
        <v>0.47170138888888891</v>
      </c>
      <c r="D1168" t="s">
        <v>30</v>
      </c>
      <c r="E1168" t="s">
        <v>27</v>
      </c>
      <c r="F1168" t="s">
        <v>17</v>
      </c>
      <c r="G1168" t="s">
        <v>2</v>
      </c>
      <c r="H1168">
        <v>92866</v>
      </c>
      <c r="I1168">
        <f>IF(Table3_1810[[#This Row],[Status]]="Hired",1,0)</f>
        <v>0</v>
      </c>
    </row>
    <row r="1169" spans="1:9" x14ac:dyDescent="0.3">
      <c r="A1169">
        <v>205481</v>
      </c>
      <c r="B1169" s="2">
        <v>41768</v>
      </c>
      <c r="C1169" s="3">
        <v>0.68336805555555558</v>
      </c>
      <c r="D1169" t="s">
        <v>31</v>
      </c>
      <c r="E1169" t="s">
        <v>27</v>
      </c>
      <c r="F1169" t="s">
        <v>17</v>
      </c>
      <c r="G1169" t="s">
        <v>4</v>
      </c>
      <c r="H1169">
        <v>28933</v>
      </c>
      <c r="I1169">
        <f>IF(Table3_1810[[#This Row],[Status]]="Hired",1,0)</f>
        <v>1</v>
      </c>
    </row>
    <row r="1170" spans="1:9" x14ac:dyDescent="0.3">
      <c r="A1170">
        <v>486305</v>
      </c>
      <c r="B1170" s="2">
        <v>41768</v>
      </c>
      <c r="C1170" s="3">
        <v>0.68622685185185184</v>
      </c>
      <c r="D1170" t="s">
        <v>31</v>
      </c>
      <c r="E1170" t="s">
        <v>29</v>
      </c>
      <c r="F1170" t="s">
        <v>17</v>
      </c>
      <c r="G1170" t="s">
        <v>4</v>
      </c>
      <c r="H1170">
        <v>19572</v>
      </c>
      <c r="I1170">
        <f>IF(Table3_1810[[#This Row],[Status]]="Hired",1,0)</f>
        <v>1</v>
      </c>
    </row>
    <row r="1171" spans="1:9" x14ac:dyDescent="0.3">
      <c r="A1171">
        <v>806094</v>
      </c>
      <c r="B1171" s="2">
        <v>41781</v>
      </c>
      <c r="C1171" s="3">
        <v>0.72140046296296301</v>
      </c>
      <c r="D1171" t="s">
        <v>30</v>
      </c>
      <c r="E1171" t="s">
        <v>27</v>
      </c>
      <c r="F1171" t="s">
        <v>17</v>
      </c>
      <c r="G1171" t="s">
        <v>4</v>
      </c>
      <c r="H1171">
        <v>40389</v>
      </c>
      <c r="I1171">
        <f>IF(Table3_1810[[#This Row],[Status]]="Hired",1,0)</f>
        <v>0</v>
      </c>
    </row>
    <row r="1172" spans="1:9" x14ac:dyDescent="0.3">
      <c r="A1172">
        <v>487002</v>
      </c>
      <c r="B1172" s="2">
        <v>41797</v>
      </c>
      <c r="C1172" s="3">
        <v>0.77901620370370372</v>
      </c>
      <c r="D1172" t="s">
        <v>31</v>
      </c>
      <c r="E1172" t="s">
        <v>27</v>
      </c>
      <c r="F1172" t="s">
        <v>17</v>
      </c>
      <c r="G1172" t="s">
        <v>4</v>
      </c>
      <c r="H1172">
        <v>84535</v>
      </c>
      <c r="I1172">
        <f>IF(Table3_1810[[#This Row],[Status]]="Hired",1,0)</f>
        <v>1</v>
      </c>
    </row>
    <row r="1173" spans="1:9" x14ac:dyDescent="0.3">
      <c r="A1173">
        <v>165000</v>
      </c>
      <c r="B1173" s="2">
        <v>41806</v>
      </c>
      <c r="C1173" s="3">
        <v>0.67633101851851851</v>
      </c>
      <c r="D1173" t="s">
        <v>31</v>
      </c>
      <c r="E1173" t="s">
        <v>27</v>
      </c>
      <c r="F1173" t="s">
        <v>17</v>
      </c>
      <c r="G1173" t="s">
        <v>4</v>
      </c>
      <c r="H1173">
        <v>46109</v>
      </c>
      <c r="I1173">
        <f>IF(Table3_1810[[#This Row],[Status]]="Hired",1,0)</f>
        <v>1</v>
      </c>
    </row>
    <row r="1174" spans="1:9" x14ac:dyDescent="0.3">
      <c r="A1174">
        <v>332816</v>
      </c>
      <c r="B1174" s="2">
        <v>41820</v>
      </c>
      <c r="C1174" s="3">
        <v>0.39761574074074074</v>
      </c>
      <c r="D1174" t="s">
        <v>30</v>
      </c>
      <c r="E1174" t="s">
        <v>28</v>
      </c>
      <c r="F1174" t="s">
        <v>17</v>
      </c>
      <c r="G1174" t="s">
        <v>4</v>
      </c>
      <c r="H1174">
        <v>25714</v>
      </c>
      <c r="I1174">
        <f>IF(Table3_1810[[#This Row],[Status]]="Hired",1,0)</f>
        <v>0</v>
      </c>
    </row>
    <row r="1175" spans="1:9" x14ac:dyDescent="0.3">
      <c r="A1175">
        <v>673099</v>
      </c>
      <c r="B1175" s="2">
        <v>41874</v>
      </c>
      <c r="C1175" s="3">
        <v>0.66890046296296302</v>
      </c>
      <c r="D1175" t="s">
        <v>30</v>
      </c>
      <c r="E1175" t="s">
        <v>27</v>
      </c>
      <c r="F1175" t="s">
        <v>17</v>
      </c>
      <c r="G1175" t="s">
        <v>4</v>
      </c>
      <c r="H1175">
        <v>15672</v>
      </c>
      <c r="I1175">
        <f>IF(Table3_1810[[#This Row],[Status]]="Hired",1,0)</f>
        <v>0</v>
      </c>
    </row>
    <row r="1176" spans="1:9" x14ac:dyDescent="0.3">
      <c r="A1176">
        <v>894681</v>
      </c>
      <c r="B1176" s="2">
        <v>41874</v>
      </c>
      <c r="C1176" s="3">
        <v>0.67015046296296299</v>
      </c>
      <c r="D1176" t="s">
        <v>31</v>
      </c>
      <c r="E1176" t="s">
        <v>27</v>
      </c>
      <c r="F1176" t="s">
        <v>17</v>
      </c>
      <c r="G1176" t="s">
        <v>4</v>
      </c>
      <c r="H1176">
        <v>29204</v>
      </c>
      <c r="I1176">
        <f>IF(Table3_1810[[#This Row],[Status]]="Hired",1,0)</f>
        <v>1</v>
      </c>
    </row>
    <row r="1177" spans="1:9" x14ac:dyDescent="0.3">
      <c r="A1177">
        <v>67176</v>
      </c>
      <c r="B1177" s="2">
        <v>41874</v>
      </c>
      <c r="C1177" s="3">
        <v>0.67230324074074077</v>
      </c>
      <c r="D1177" t="s">
        <v>30</v>
      </c>
      <c r="E1177" t="s">
        <v>27</v>
      </c>
      <c r="F1177" t="s">
        <v>17</v>
      </c>
      <c r="G1177" t="s">
        <v>4</v>
      </c>
      <c r="H1177">
        <v>17553</v>
      </c>
      <c r="I1177">
        <f>IF(Table3_1810[[#This Row],[Status]]="Hired",1,0)</f>
        <v>0</v>
      </c>
    </row>
    <row r="1178" spans="1:9" x14ac:dyDescent="0.3">
      <c r="A1178">
        <v>586678</v>
      </c>
      <c r="B1178" s="2">
        <v>41874</v>
      </c>
      <c r="C1178" s="3">
        <v>0.66891203703703705</v>
      </c>
      <c r="D1178" t="s">
        <v>30</v>
      </c>
      <c r="E1178" t="s">
        <v>28</v>
      </c>
      <c r="F1178" t="s">
        <v>17</v>
      </c>
      <c r="G1178" t="s">
        <v>4</v>
      </c>
      <c r="H1178">
        <v>84220</v>
      </c>
      <c r="I1178">
        <f>IF(Table3_1810[[#This Row],[Status]]="Hired",1,0)</f>
        <v>0</v>
      </c>
    </row>
    <row r="1179" spans="1:9" x14ac:dyDescent="0.3">
      <c r="A1179">
        <v>218472</v>
      </c>
      <c r="B1179" s="2">
        <v>41875</v>
      </c>
      <c r="C1179" s="3">
        <v>0.42332175925925924</v>
      </c>
      <c r="D1179" t="s">
        <v>31</v>
      </c>
      <c r="E1179" t="s">
        <v>27</v>
      </c>
      <c r="F1179" t="s">
        <v>17</v>
      </c>
      <c r="G1179" t="s">
        <v>4</v>
      </c>
      <c r="H1179">
        <v>33201</v>
      </c>
      <c r="I1179">
        <f>IF(Table3_1810[[#This Row],[Status]]="Hired",1,0)</f>
        <v>1</v>
      </c>
    </row>
    <row r="1180" spans="1:9" x14ac:dyDescent="0.3">
      <c r="A1180">
        <v>898081</v>
      </c>
      <c r="B1180" s="2">
        <v>41767</v>
      </c>
      <c r="C1180" s="3">
        <v>0.64405092592592594</v>
      </c>
      <c r="D1180" t="s">
        <v>31</v>
      </c>
      <c r="E1180" t="s">
        <v>29</v>
      </c>
      <c r="F1180" t="s">
        <v>17</v>
      </c>
      <c r="G1180" t="s">
        <v>4</v>
      </c>
      <c r="H1180">
        <v>30580</v>
      </c>
      <c r="I1180">
        <f>IF(Table3_1810[[#This Row],[Status]]="Hired",1,0)</f>
        <v>1</v>
      </c>
    </row>
    <row r="1181" spans="1:9" x14ac:dyDescent="0.3">
      <c r="A1181">
        <v>150930</v>
      </c>
      <c r="B1181" s="2">
        <v>41768</v>
      </c>
      <c r="C1181" s="3">
        <v>0.82862268518518523</v>
      </c>
      <c r="D1181" t="s">
        <v>30</v>
      </c>
      <c r="E1181" t="s">
        <v>27</v>
      </c>
      <c r="F1181" t="s">
        <v>17</v>
      </c>
      <c r="G1181" t="s">
        <v>4</v>
      </c>
      <c r="H1181">
        <v>70809</v>
      </c>
      <c r="I1181">
        <f>IF(Table3_1810[[#This Row],[Status]]="Hired",1,0)</f>
        <v>0</v>
      </c>
    </row>
    <row r="1182" spans="1:9" x14ac:dyDescent="0.3">
      <c r="A1182">
        <v>486534</v>
      </c>
      <c r="B1182" s="2">
        <v>41768</v>
      </c>
      <c r="C1182" s="3">
        <v>0.83008101851851857</v>
      </c>
      <c r="D1182" t="s">
        <v>31</v>
      </c>
      <c r="E1182" t="s">
        <v>29</v>
      </c>
      <c r="F1182" t="s">
        <v>17</v>
      </c>
      <c r="G1182" t="s">
        <v>4</v>
      </c>
      <c r="H1182">
        <v>85077</v>
      </c>
      <c r="I1182">
        <f>IF(Table3_1810[[#This Row],[Status]]="Hired",1,0)</f>
        <v>1</v>
      </c>
    </row>
    <row r="1183" spans="1:9" x14ac:dyDescent="0.3">
      <c r="A1183">
        <v>587959</v>
      </c>
      <c r="B1183" s="2">
        <v>41768</v>
      </c>
      <c r="C1183" s="3">
        <v>0.82894675925925931</v>
      </c>
      <c r="D1183" t="s">
        <v>31</v>
      </c>
      <c r="E1183" t="s">
        <v>29</v>
      </c>
      <c r="F1183" t="s">
        <v>17</v>
      </c>
      <c r="G1183" t="s">
        <v>4</v>
      </c>
      <c r="H1183">
        <v>15500</v>
      </c>
      <c r="I1183">
        <f>IF(Table3_1810[[#This Row],[Status]]="Hired",1,0)</f>
        <v>1</v>
      </c>
    </row>
    <row r="1184" spans="1:9" x14ac:dyDescent="0.3">
      <c r="A1184">
        <v>214844</v>
      </c>
      <c r="B1184" s="2">
        <v>41768</v>
      </c>
      <c r="C1184" s="3">
        <v>0.82967592592592587</v>
      </c>
      <c r="D1184" t="s">
        <v>31</v>
      </c>
      <c r="E1184" t="s">
        <v>29</v>
      </c>
      <c r="F1184" t="s">
        <v>17</v>
      </c>
      <c r="G1184" t="s">
        <v>4</v>
      </c>
      <c r="H1184">
        <v>21883</v>
      </c>
      <c r="I1184">
        <f>IF(Table3_1810[[#This Row],[Status]]="Hired",1,0)</f>
        <v>1</v>
      </c>
    </row>
    <row r="1185" spans="1:9" x14ac:dyDescent="0.3">
      <c r="A1185">
        <v>733774</v>
      </c>
      <c r="B1185" s="2">
        <v>41768</v>
      </c>
      <c r="C1185" s="3">
        <v>0.83122685185185186</v>
      </c>
      <c r="D1185" t="s">
        <v>31</v>
      </c>
      <c r="E1185" t="s">
        <v>29</v>
      </c>
      <c r="F1185" t="s">
        <v>17</v>
      </c>
      <c r="G1185" t="s">
        <v>4</v>
      </c>
      <c r="H1185">
        <v>91065</v>
      </c>
      <c r="I1185">
        <f>IF(Table3_1810[[#This Row],[Status]]="Hired",1,0)</f>
        <v>1</v>
      </c>
    </row>
    <row r="1186" spans="1:9" x14ac:dyDescent="0.3">
      <c r="A1186">
        <v>516459</v>
      </c>
      <c r="B1186" s="2">
        <v>41792</v>
      </c>
      <c r="C1186" s="3">
        <v>0.74144675925925929</v>
      </c>
      <c r="D1186" t="s">
        <v>31</v>
      </c>
      <c r="E1186" t="s">
        <v>29</v>
      </c>
      <c r="F1186" t="s">
        <v>17</v>
      </c>
      <c r="G1186" t="s">
        <v>4</v>
      </c>
      <c r="H1186">
        <v>33427</v>
      </c>
      <c r="I1186">
        <f>IF(Table3_1810[[#This Row],[Status]]="Hired",1,0)</f>
        <v>1</v>
      </c>
    </row>
    <row r="1187" spans="1:9" x14ac:dyDescent="0.3">
      <c r="A1187">
        <v>461123</v>
      </c>
      <c r="B1187" s="2">
        <v>41796</v>
      </c>
      <c r="C1187" s="3">
        <v>0.3823611111111111</v>
      </c>
      <c r="D1187" t="s">
        <v>31</v>
      </c>
      <c r="E1187" t="s">
        <v>27</v>
      </c>
      <c r="F1187" t="s">
        <v>17</v>
      </c>
      <c r="G1187" t="s">
        <v>4</v>
      </c>
      <c r="H1187">
        <v>12576</v>
      </c>
      <c r="I1187">
        <f>IF(Table3_1810[[#This Row],[Status]]="Hired",1,0)</f>
        <v>1</v>
      </c>
    </row>
    <row r="1188" spans="1:9" x14ac:dyDescent="0.3">
      <c r="A1188">
        <v>62030</v>
      </c>
      <c r="B1188" s="2">
        <v>41796</v>
      </c>
      <c r="C1188" s="3">
        <v>0.38312499999999999</v>
      </c>
      <c r="D1188" t="s">
        <v>30</v>
      </c>
      <c r="E1188" t="s">
        <v>29</v>
      </c>
      <c r="F1188" t="s">
        <v>17</v>
      </c>
      <c r="G1188" t="s">
        <v>4</v>
      </c>
      <c r="H1188">
        <v>84631</v>
      </c>
      <c r="I1188">
        <f>IF(Table3_1810[[#This Row],[Status]]="Hired",1,0)</f>
        <v>0</v>
      </c>
    </row>
    <row r="1189" spans="1:9" x14ac:dyDescent="0.3">
      <c r="A1189">
        <v>518772</v>
      </c>
      <c r="B1189" s="2">
        <v>41813</v>
      </c>
      <c r="C1189" s="3">
        <v>0.39761574074074074</v>
      </c>
      <c r="D1189" t="s">
        <v>31</v>
      </c>
      <c r="E1189" t="s">
        <v>27</v>
      </c>
      <c r="F1189" t="s">
        <v>17</v>
      </c>
      <c r="G1189" t="s">
        <v>4</v>
      </c>
      <c r="H1189">
        <v>15241</v>
      </c>
      <c r="I1189">
        <f>IF(Table3_1810[[#This Row],[Status]]="Hired",1,0)</f>
        <v>1</v>
      </c>
    </row>
    <row r="1190" spans="1:9" x14ac:dyDescent="0.3">
      <c r="A1190">
        <v>249926</v>
      </c>
      <c r="B1190" s="2">
        <v>41827</v>
      </c>
      <c r="C1190" s="3">
        <v>0.71659722222222222</v>
      </c>
      <c r="D1190" t="s">
        <v>31</v>
      </c>
      <c r="E1190" t="s">
        <v>27</v>
      </c>
      <c r="F1190" t="s">
        <v>17</v>
      </c>
      <c r="G1190" t="s">
        <v>4</v>
      </c>
      <c r="H1190">
        <v>37537</v>
      </c>
      <c r="I1190">
        <f>IF(Table3_1810[[#This Row],[Status]]="Hired",1,0)</f>
        <v>1</v>
      </c>
    </row>
    <row r="1191" spans="1:9" x14ac:dyDescent="0.3">
      <c r="A1191">
        <v>986569</v>
      </c>
      <c r="B1191" s="2">
        <v>41870</v>
      </c>
      <c r="C1191" s="3">
        <v>0.73370370370370375</v>
      </c>
      <c r="D1191" t="s">
        <v>30</v>
      </c>
      <c r="E1191" t="s">
        <v>27</v>
      </c>
      <c r="F1191" t="s">
        <v>17</v>
      </c>
      <c r="G1191" t="s">
        <v>4</v>
      </c>
      <c r="H1191">
        <v>39045</v>
      </c>
      <c r="I1191">
        <f>IF(Table3_1810[[#This Row],[Status]]="Hired",1,0)</f>
        <v>0</v>
      </c>
    </row>
    <row r="1192" spans="1:9" x14ac:dyDescent="0.3">
      <c r="A1192">
        <v>422439</v>
      </c>
      <c r="B1192" s="2">
        <v>41870</v>
      </c>
      <c r="C1192" s="3">
        <v>0.73412037037037037</v>
      </c>
      <c r="D1192" t="s">
        <v>30</v>
      </c>
      <c r="E1192" t="s">
        <v>27</v>
      </c>
      <c r="F1192" t="s">
        <v>17</v>
      </c>
      <c r="G1192" t="s">
        <v>4</v>
      </c>
      <c r="H1192">
        <v>17272</v>
      </c>
      <c r="I1192">
        <f>IF(Table3_1810[[#This Row],[Status]]="Hired",1,0)</f>
        <v>0</v>
      </c>
    </row>
    <row r="1193" spans="1:9" x14ac:dyDescent="0.3">
      <c r="A1193">
        <v>693142</v>
      </c>
      <c r="B1193" s="2">
        <v>41857</v>
      </c>
      <c r="C1193" s="3">
        <v>0.39733796296296298</v>
      </c>
      <c r="D1193" t="s">
        <v>31</v>
      </c>
      <c r="E1193" t="s">
        <v>27</v>
      </c>
      <c r="F1193" t="s">
        <v>15</v>
      </c>
      <c r="G1193" t="s">
        <v>10</v>
      </c>
      <c r="H1193">
        <v>61237</v>
      </c>
      <c r="I1193">
        <f>IF(Table3_1810[[#This Row],[Status]]="Hired",1,0)</f>
        <v>1</v>
      </c>
    </row>
    <row r="1194" spans="1:9" x14ac:dyDescent="0.3">
      <c r="A1194">
        <v>332698</v>
      </c>
      <c r="B1194" s="2">
        <v>41779</v>
      </c>
      <c r="C1194" s="3">
        <v>0.74241898148148144</v>
      </c>
      <c r="D1194" t="s">
        <v>31</v>
      </c>
      <c r="E1194" t="s">
        <v>27</v>
      </c>
      <c r="F1194" t="s">
        <v>15</v>
      </c>
      <c r="G1194" t="s">
        <v>9</v>
      </c>
      <c r="H1194">
        <v>42994</v>
      </c>
      <c r="I1194">
        <f>IF(Table3_1810[[#This Row],[Status]]="Hired",1,0)</f>
        <v>1</v>
      </c>
    </row>
    <row r="1195" spans="1:9" x14ac:dyDescent="0.3">
      <c r="A1195">
        <v>302555</v>
      </c>
      <c r="B1195" s="2">
        <v>41789</v>
      </c>
      <c r="C1195" s="3">
        <v>0.36585648148148148</v>
      </c>
      <c r="D1195" t="s">
        <v>31</v>
      </c>
      <c r="E1195" t="s">
        <v>27</v>
      </c>
      <c r="F1195" t="s">
        <v>15</v>
      </c>
      <c r="G1195" t="s">
        <v>9</v>
      </c>
      <c r="H1195">
        <v>35068</v>
      </c>
      <c r="I1195">
        <f>IF(Table3_1810[[#This Row],[Status]]="Hired",1,0)</f>
        <v>1</v>
      </c>
    </row>
    <row r="1196" spans="1:9" x14ac:dyDescent="0.3">
      <c r="A1196">
        <v>464696</v>
      </c>
      <c r="B1196" s="2">
        <v>41789</v>
      </c>
      <c r="C1196" s="3">
        <v>0.36658564814814815</v>
      </c>
      <c r="D1196" t="s">
        <v>31</v>
      </c>
      <c r="E1196" t="s">
        <v>27</v>
      </c>
      <c r="F1196" t="s">
        <v>15</v>
      </c>
      <c r="G1196" t="s">
        <v>9</v>
      </c>
      <c r="H1196">
        <v>67245</v>
      </c>
      <c r="I1196">
        <f>IF(Table3_1810[[#This Row],[Status]]="Hired",1,0)</f>
        <v>1</v>
      </c>
    </row>
    <row r="1197" spans="1:9" x14ac:dyDescent="0.3">
      <c r="A1197">
        <v>588414</v>
      </c>
      <c r="B1197" s="2">
        <v>41789</v>
      </c>
      <c r="C1197" s="3">
        <v>0.36550925925925926</v>
      </c>
      <c r="D1197" t="s">
        <v>30</v>
      </c>
      <c r="E1197" t="s">
        <v>29</v>
      </c>
      <c r="F1197" t="s">
        <v>15</v>
      </c>
      <c r="G1197" t="s">
        <v>9</v>
      </c>
      <c r="H1197">
        <v>64563</v>
      </c>
      <c r="I1197">
        <f>IF(Table3_1810[[#This Row],[Status]]="Hired",1,0)</f>
        <v>0</v>
      </c>
    </row>
    <row r="1198" spans="1:9" x14ac:dyDescent="0.3">
      <c r="A1198">
        <v>878903</v>
      </c>
      <c r="B1198" s="2">
        <v>41789</v>
      </c>
      <c r="C1198" s="3">
        <v>0.52104166666666663</v>
      </c>
      <c r="D1198" t="s">
        <v>31</v>
      </c>
      <c r="E1198" t="s">
        <v>29</v>
      </c>
      <c r="F1198" t="s">
        <v>15</v>
      </c>
      <c r="G1198" t="s">
        <v>2</v>
      </c>
      <c r="H1198">
        <v>42010</v>
      </c>
      <c r="I1198">
        <f>IF(Table3_1810[[#This Row],[Status]]="Hired",1,0)</f>
        <v>1</v>
      </c>
    </row>
    <row r="1199" spans="1:9" x14ac:dyDescent="0.3">
      <c r="A1199">
        <v>756902</v>
      </c>
      <c r="B1199" s="2">
        <v>41795</v>
      </c>
      <c r="C1199" s="3">
        <v>0.39557870370370368</v>
      </c>
      <c r="D1199" t="s">
        <v>31</v>
      </c>
      <c r="E1199" t="s">
        <v>27</v>
      </c>
      <c r="F1199" t="s">
        <v>15</v>
      </c>
      <c r="G1199" t="s">
        <v>9</v>
      </c>
      <c r="H1199">
        <v>88348</v>
      </c>
      <c r="I1199">
        <f>IF(Table3_1810[[#This Row],[Status]]="Hired",1,0)</f>
        <v>1</v>
      </c>
    </row>
    <row r="1200" spans="1:9" x14ac:dyDescent="0.3">
      <c r="A1200">
        <v>646707</v>
      </c>
      <c r="B1200" s="2">
        <v>41761</v>
      </c>
      <c r="C1200" s="3">
        <v>0.5927662037037037</v>
      </c>
      <c r="D1200" t="s">
        <v>30</v>
      </c>
      <c r="E1200" t="s">
        <v>29</v>
      </c>
      <c r="F1200" t="s">
        <v>17</v>
      </c>
      <c r="G1200" t="s">
        <v>7</v>
      </c>
      <c r="H1200">
        <v>82194</v>
      </c>
      <c r="I1200">
        <f>IF(Table3_1810[[#This Row],[Status]]="Hired",1,0)</f>
        <v>0</v>
      </c>
    </row>
    <row r="1201" spans="1:9" x14ac:dyDescent="0.3">
      <c r="A1201">
        <v>105447</v>
      </c>
      <c r="B1201" s="2">
        <v>41782</v>
      </c>
      <c r="C1201" s="3">
        <v>0.3981365740740741</v>
      </c>
      <c r="D1201" t="s">
        <v>30</v>
      </c>
      <c r="E1201" t="s">
        <v>28</v>
      </c>
      <c r="F1201" t="s">
        <v>17</v>
      </c>
      <c r="G1201" t="s">
        <v>7</v>
      </c>
      <c r="H1201">
        <v>97440</v>
      </c>
      <c r="I1201">
        <f>IF(Table3_1810[[#This Row],[Status]]="Hired",1,0)</f>
        <v>0</v>
      </c>
    </row>
    <row r="1202" spans="1:9" x14ac:dyDescent="0.3">
      <c r="A1202">
        <v>393895</v>
      </c>
      <c r="B1202" s="2">
        <v>41771</v>
      </c>
      <c r="C1202" s="3">
        <v>0.86510416666666667</v>
      </c>
      <c r="D1202" t="s">
        <v>31</v>
      </c>
      <c r="E1202" t="s">
        <v>27</v>
      </c>
      <c r="F1202" t="s">
        <v>17</v>
      </c>
      <c r="G1202" t="s">
        <v>2</v>
      </c>
      <c r="H1202">
        <v>81819</v>
      </c>
      <c r="I1202">
        <f>IF(Table3_1810[[#This Row],[Status]]="Hired",1,0)</f>
        <v>1</v>
      </c>
    </row>
    <row r="1203" spans="1:9" x14ac:dyDescent="0.3">
      <c r="A1203">
        <v>690879</v>
      </c>
      <c r="B1203" s="2">
        <v>41779</v>
      </c>
      <c r="C1203" s="3">
        <v>0.66479166666666667</v>
      </c>
      <c r="D1203" t="s">
        <v>31</v>
      </c>
      <c r="E1203" t="s">
        <v>29</v>
      </c>
      <c r="F1203" t="s">
        <v>17</v>
      </c>
      <c r="G1203" t="s">
        <v>2</v>
      </c>
      <c r="H1203">
        <v>69812</v>
      </c>
      <c r="I1203">
        <f>IF(Table3_1810[[#This Row],[Status]]="Hired",1,0)</f>
        <v>1</v>
      </c>
    </row>
    <row r="1204" spans="1:9" x14ac:dyDescent="0.3">
      <c r="A1204">
        <v>555034</v>
      </c>
      <c r="B1204" s="2">
        <v>41799</v>
      </c>
      <c r="C1204" s="3">
        <v>0.39761574074074074</v>
      </c>
      <c r="D1204" t="s">
        <v>31</v>
      </c>
      <c r="E1204" t="s">
        <v>27</v>
      </c>
      <c r="F1204" t="s">
        <v>15</v>
      </c>
      <c r="G1204" t="s">
        <v>5</v>
      </c>
      <c r="H1204">
        <v>28605</v>
      </c>
      <c r="I1204">
        <f>IF(Table3_1810[[#This Row],[Status]]="Hired",1,0)</f>
        <v>1</v>
      </c>
    </row>
    <row r="1205" spans="1:9" x14ac:dyDescent="0.3">
      <c r="A1205">
        <v>693918</v>
      </c>
      <c r="B1205" s="2">
        <v>41814</v>
      </c>
      <c r="C1205" s="3">
        <v>0.72379629629629627</v>
      </c>
      <c r="D1205" t="s">
        <v>31</v>
      </c>
      <c r="E1205" t="s">
        <v>27</v>
      </c>
      <c r="F1205" t="s">
        <v>15</v>
      </c>
      <c r="G1205" t="s">
        <v>10</v>
      </c>
      <c r="H1205">
        <v>50039</v>
      </c>
      <c r="I1205">
        <f>IF(Table3_1810[[#This Row],[Status]]="Hired",1,0)</f>
        <v>1</v>
      </c>
    </row>
    <row r="1206" spans="1:9" x14ac:dyDescent="0.3">
      <c r="A1206">
        <v>278721</v>
      </c>
      <c r="B1206" s="2">
        <v>41844</v>
      </c>
      <c r="C1206" s="3">
        <v>0.77053240740740736</v>
      </c>
      <c r="D1206" t="s">
        <v>30</v>
      </c>
      <c r="E1206" t="s">
        <v>27</v>
      </c>
      <c r="F1206" t="s">
        <v>17</v>
      </c>
      <c r="G1206" t="s">
        <v>4</v>
      </c>
      <c r="H1206">
        <v>43723</v>
      </c>
      <c r="I1206">
        <f>IF(Table3_1810[[#This Row],[Status]]="Hired",1,0)</f>
        <v>0</v>
      </c>
    </row>
    <row r="1207" spans="1:9" x14ac:dyDescent="0.3">
      <c r="A1207">
        <v>783969</v>
      </c>
      <c r="B1207" s="2">
        <v>41851</v>
      </c>
      <c r="C1207" s="3">
        <v>0.39842592592592591</v>
      </c>
      <c r="D1207" t="s">
        <v>31</v>
      </c>
      <c r="E1207" t="s">
        <v>29</v>
      </c>
      <c r="F1207" t="s">
        <v>20</v>
      </c>
      <c r="G1207" t="s">
        <v>6</v>
      </c>
      <c r="H1207">
        <v>79144</v>
      </c>
      <c r="I1207">
        <f>IF(Table3_1810[[#This Row],[Status]]="Hired",1,0)</f>
        <v>1</v>
      </c>
    </row>
    <row r="1208" spans="1:9" x14ac:dyDescent="0.3">
      <c r="A1208">
        <v>357078</v>
      </c>
      <c r="B1208" s="2">
        <v>41851</v>
      </c>
      <c r="C1208" s="3">
        <v>0.39871527777777777</v>
      </c>
      <c r="D1208" t="s">
        <v>31</v>
      </c>
      <c r="E1208" t="s">
        <v>27</v>
      </c>
      <c r="F1208" t="s">
        <v>20</v>
      </c>
      <c r="G1208" t="s">
        <v>6</v>
      </c>
      <c r="H1208">
        <v>73185</v>
      </c>
      <c r="I1208">
        <f>IF(Table3_1810[[#This Row],[Status]]="Hired",1,0)</f>
        <v>1</v>
      </c>
    </row>
    <row r="1209" spans="1:9" x14ac:dyDescent="0.3">
      <c r="A1209">
        <v>509371</v>
      </c>
      <c r="B1209" s="2">
        <v>41859</v>
      </c>
      <c r="C1209" s="3">
        <v>0.61857638888888888</v>
      </c>
      <c r="D1209" t="s">
        <v>31</v>
      </c>
      <c r="E1209" t="s">
        <v>27</v>
      </c>
      <c r="F1209" t="s">
        <v>20</v>
      </c>
      <c r="G1209" t="s">
        <v>6</v>
      </c>
      <c r="H1209">
        <v>50696</v>
      </c>
      <c r="I1209">
        <f>IF(Table3_1810[[#This Row],[Status]]="Hired",1,0)</f>
        <v>1</v>
      </c>
    </row>
    <row r="1210" spans="1:9" x14ac:dyDescent="0.3">
      <c r="A1210">
        <v>929396</v>
      </c>
      <c r="B1210" s="2">
        <v>41863</v>
      </c>
      <c r="C1210" s="3">
        <v>0.71719907407407413</v>
      </c>
      <c r="D1210" t="s">
        <v>31</v>
      </c>
      <c r="E1210" t="s">
        <v>27</v>
      </c>
      <c r="F1210" t="s">
        <v>20</v>
      </c>
      <c r="G1210" t="s">
        <v>6</v>
      </c>
      <c r="H1210">
        <v>28657</v>
      </c>
      <c r="I1210">
        <f>IF(Table3_1810[[#This Row],[Status]]="Hired",1,0)</f>
        <v>1</v>
      </c>
    </row>
    <row r="1211" spans="1:9" x14ac:dyDescent="0.3">
      <c r="A1211">
        <v>430390</v>
      </c>
      <c r="B1211" s="2">
        <v>41863</v>
      </c>
      <c r="C1211" s="3">
        <v>0.71854166666666663</v>
      </c>
      <c r="D1211" t="s">
        <v>31</v>
      </c>
      <c r="E1211" t="s">
        <v>27</v>
      </c>
      <c r="F1211" t="s">
        <v>20</v>
      </c>
      <c r="G1211" t="s">
        <v>6</v>
      </c>
      <c r="H1211">
        <v>17722</v>
      </c>
      <c r="I1211">
        <f>IF(Table3_1810[[#This Row],[Status]]="Hired",1,0)</f>
        <v>1</v>
      </c>
    </row>
    <row r="1212" spans="1:9" x14ac:dyDescent="0.3">
      <c r="A1212">
        <v>259976</v>
      </c>
      <c r="B1212" s="2">
        <v>41845</v>
      </c>
      <c r="C1212" s="3">
        <v>0.39817129629629627</v>
      </c>
      <c r="D1212" t="s">
        <v>30</v>
      </c>
      <c r="E1212" t="s">
        <v>27</v>
      </c>
      <c r="F1212" t="s">
        <v>20</v>
      </c>
      <c r="G1212" t="s">
        <v>10</v>
      </c>
      <c r="H1212">
        <v>63933</v>
      </c>
      <c r="I1212">
        <f>IF(Table3_1810[[#This Row],[Status]]="Hired",1,0)</f>
        <v>0</v>
      </c>
    </row>
    <row r="1213" spans="1:9" x14ac:dyDescent="0.3">
      <c r="A1213">
        <v>293891</v>
      </c>
      <c r="B1213" s="2">
        <v>41845</v>
      </c>
      <c r="C1213" s="3">
        <v>0.39906249999999999</v>
      </c>
      <c r="D1213" t="s">
        <v>30</v>
      </c>
      <c r="E1213" t="s">
        <v>27</v>
      </c>
      <c r="F1213" t="s">
        <v>20</v>
      </c>
      <c r="G1213" t="s">
        <v>10</v>
      </c>
      <c r="H1213">
        <v>29616</v>
      </c>
      <c r="I1213">
        <f>IF(Table3_1810[[#This Row],[Status]]="Hired",1,0)</f>
        <v>0</v>
      </c>
    </row>
    <row r="1214" spans="1:9" x14ac:dyDescent="0.3">
      <c r="A1214">
        <v>125014</v>
      </c>
      <c r="B1214" s="2">
        <v>41793</v>
      </c>
      <c r="C1214" s="3">
        <v>0.39900462962962963</v>
      </c>
      <c r="D1214" t="s">
        <v>30</v>
      </c>
      <c r="E1214" t="s">
        <v>27</v>
      </c>
      <c r="F1214" t="s">
        <v>15</v>
      </c>
      <c r="G1214" t="s">
        <v>9</v>
      </c>
      <c r="H1214">
        <v>69290</v>
      </c>
      <c r="I1214">
        <f>IF(Table3_1810[[#This Row],[Status]]="Hired",1,0)</f>
        <v>0</v>
      </c>
    </row>
    <row r="1215" spans="1:9" x14ac:dyDescent="0.3">
      <c r="A1215">
        <v>441259</v>
      </c>
      <c r="B1215" s="2">
        <v>41793</v>
      </c>
      <c r="C1215" s="3">
        <v>0.40050925925925923</v>
      </c>
      <c r="D1215" t="s">
        <v>30</v>
      </c>
      <c r="E1215" t="s">
        <v>29</v>
      </c>
      <c r="F1215" t="s">
        <v>15</v>
      </c>
      <c r="G1215" t="s">
        <v>9</v>
      </c>
      <c r="H1215">
        <v>70351</v>
      </c>
      <c r="I1215">
        <f>IF(Table3_1810[[#This Row],[Status]]="Hired",1,0)</f>
        <v>0</v>
      </c>
    </row>
    <row r="1216" spans="1:9" x14ac:dyDescent="0.3">
      <c r="A1216">
        <v>403549</v>
      </c>
      <c r="B1216" s="2">
        <v>41774</v>
      </c>
      <c r="C1216" s="3">
        <v>0.39884259259259258</v>
      </c>
      <c r="D1216" t="s">
        <v>30</v>
      </c>
      <c r="E1216" t="s">
        <v>27</v>
      </c>
      <c r="F1216" t="s">
        <v>20</v>
      </c>
      <c r="G1216" t="s">
        <v>10</v>
      </c>
      <c r="H1216">
        <v>68331</v>
      </c>
      <c r="I1216">
        <f>IF(Table3_1810[[#This Row],[Status]]="Hired",1,0)</f>
        <v>0</v>
      </c>
    </row>
    <row r="1217" spans="1:9" x14ac:dyDescent="0.3">
      <c r="A1217">
        <v>768225</v>
      </c>
      <c r="B1217" s="2">
        <v>41858</v>
      </c>
      <c r="C1217" s="3">
        <v>0.39724537037037039</v>
      </c>
      <c r="D1217" t="s">
        <v>31</v>
      </c>
      <c r="E1217" t="s">
        <v>27</v>
      </c>
      <c r="F1217" t="s">
        <v>20</v>
      </c>
      <c r="G1217" t="s">
        <v>10</v>
      </c>
      <c r="H1217">
        <v>99880</v>
      </c>
      <c r="I1217">
        <f>IF(Table3_1810[[#This Row],[Status]]="Hired",1,0)</f>
        <v>1</v>
      </c>
    </row>
    <row r="1218" spans="1:9" x14ac:dyDescent="0.3">
      <c r="A1218">
        <v>608893</v>
      </c>
      <c r="B1218" s="2">
        <v>41761</v>
      </c>
      <c r="C1218" s="3">
        <v>0.39693287037037039</v>
      </c>
      <c r="D1218" t="s">
        <v>30</v>
      </c>
      <c r="E1218" t="s">
        <v>28</v>
      </c>
      <c r="F1218" t="s">
        <v>17</v>
      </c>
      <c r="G1218" t="s">
        <v>1</v>
      </c>
      <c r="H1218">
        <v>29960</v>
      </c>
      <c r="I1218">
        <f>IF(Table3_1810[[#This Row],[Status]]="Hired",1,0)</f>
        <v>0</v>
      </c>
    </row>
    <row r="1219" spans="1:9" x14ac:dyDescent="0.3">
      <c r="A1219">
        <v>202756</v>
      </c>
      <c r="B1219" s="2">
        <v>41822</v>
      </c>
      <c r="C1219" s="3">
        <v>0.60166666666666668</v>
      </c>
      <c r="D1219" t="s">
        <v>31</v>
      </c>
      <c r="E1219" t="s">
        <v>29</v>
      </c>
      <c r="F1219" t="s">
        <v>20</v>
      </c>
      <c r="G1219" t="s">
        <v>5</v>
      </c>
      <c r="H1219">
        <v>28447</v>
      </c>
      <c r="I1219">
        <f>IF(Table3_1810[[#This Row],[Status]]="Hired",1,0)</f>
        <v>1</v>
      </c>
    </row>
    <row r="1220" spans="1:9" x14ac:dyDescent="0.3">
      <c r="A1220">
        <v>440605</v>
      </c>
      <c r="B1220" s="2">
        <v>41822</v>
      </c>
      <c r="C1220" s="3">
        <v>0.60138888888888886</v>
      </c>
      <c r="D1220" t="s">
        <v>30</v>
      </c>
      <c r="E1220" t="s">
        <v>29</v>
      </c>
      <c r="F1220" t="s">
        <v>20</v>
      </c>
      <c r="G1220" t="s">
        <v>5</v>
      </c>
      <c r="H1220">
        <v>14251</v>
      </c>
      <c r="I1220">
        <f>IF(Table3_1810[[#This Row],[Status]]="Hired",1,0)</f>
        <v>0</v>
      </c>
    </row>
    <row r="1221" spans="1:9" x14ac:dyDescent="0.3">
      <c r="A1221">
        <v>476942</v>
      </c>
      <c r="B1221" s="2">
        <v>41822</v>
      </c>
      <c r="C1221" s="3">
        <v>0.60221064814814818</v>
      </c>
      <c r="D1221" t="s">
        <v>31</v>
      </c>
      <c r="E1221" t="s">
        <v>29</v>
      </c>
      <c r="F1221" t="s">
        <v>20</v>
      </c>
      <c r="G1221" t="s">
        <v>5</v>
      </c>
      <c r="H1221">
        <v>20426</v>
      </c>
      <c r="I1221">
        <f>IF(Table3_1810[[#This Row],[Status]]="Hired",1,0)</f>
        <v>1</v>
      </c>
    </row>
    <row r="1222" spans="1:9" x14ac:dyDescent="0.3">
      <c r="A1222">
        <v>707682</v>
      </c>
      <c r="B1222" s="2">
        <v>41822</v>
      </c>
      <c r="C1222" s="3">
        <v>0.60364583333333333</v>
      </c>
      <c r="D1222" t="s">
        <v>31</v>
      </c>
      <c r="E1222" t="s">
        <v>29</v>
      </c>
      <c r="F1222" t="s">
        <v>20</v>
      </c>
      <c r="G1222" t="s">
        <v>5</v>
      </c>
      <c r="H1222">
        <v>96456</v>
      </c>
      <c r="I1222">
        <f>IF(Table3_1810[[#This Row],[Status]]="Hired",1,0)</f>
        <v>1</v>
      </c>
    </row>
    <row r="1223" spans="1:9" x14ac:dyDescent="0.3">
      <c r="A1223">
        <v>813196</v>
      </c>
      <c r="B1223" s="2">
        <v>41841</v>
      </c>
      <c r="C1223" s="3">
        <v>0.39788194444444447</v>
      </c>
      <c r="D1223" t="s">
        <v>31</v>
      </c>
      <c r="E1223" t="s">
        <v>27</v>
      </c>
      <c r="F1223" t="s">
        <v>20</v>
      </c>
      <c r="G1223" t="s">
        <v>10</v>
      </c>
      <c r="H1223">
        <v>41636</v>
      </c>
      <c r="I1223">
        <f>IF(Table3_1810[[#This Row],[Status]]="Hired",1,0)</f>
        <v>1</v>
      </c>
    </row>
    <row r="1224" spans="1:9" x14ac:dyDescent="0.3">
      <c r="A1224">
        <v>154930</v>
      </c>
      <c r="B1224" s="2">
        <v>41841</v>
      </c>
      <c r="C1224" s="3">
        <v>0.39750000000000002</v>
      </c>
      <c r="D1224" t="s">
        <v>31</v>
      </c>
      <c r="E1224" t="s">
        <v>29</v>
      </c>
      <c r="F1224" t="s">
        <v>20</v>
      </c>
      <c r="G1224" t="s">
        <v>10</v>
      </c>
      <c r="H1224">
        <v>76762</v>
      </c>
      <c r="I1224">
        <f>IF(Table3_1810[[#This Row],[Status]]="Hired",1,0)</f>
        <v>1</v>
      </c>
    </row>
    <row r="1225" spans="1:9" x14ac:dyDescent="0.3">
      <c r="A1225">
        <v>282815</v>
      </c>
      <c r="B1225" s="2">
        <v>41868</v>
      </c>
      <c r="C1225" s="3">
        <v>0.44011574074074072</v>
      </c>
      <c r="D1225" t="s">
        <v>30</v>
      </c>
      <c r="E1225" t="s">
        <v>27</v>
      </c>
      <c r="F1225" t="s">
        <v>20</v>
      </c>
      <c r="G1225" t="s">
        <v>10</v>
      </c>
      <c r="H1225">
        <v>28137</v>
      </c>
      <c r="I1225">
        <f>IF(Table3_1810[[#This Row],[Status]]="Hired",1,0)</f>
        <v>0</v>
      </c>
    </row>
    <row r="1226" spans="1:9" x14ac:dyDescent="0.3">
      <c r="A1226">
        <v>42714</v>
      </c>
      <c r="B1226" s="2">
        <v>41842</v>
      </c>
      <c r="C1226" s="3">
        <v>0.39690972222222221</v>
      </c>
      <c r="D1226" t="s">
        <v>31</v>
      </c>
      <c r="E1226" t="s">
        <v>27</v>
      </c>
      <c r="F1226" t="s">
        <v>17</v>
      </c>
      <c r="G1226" t="s">
        <v>10</v>
      </c>
      <c r="H1226">
        <v>23116</v>
      </c>
      <c r="I1226">
        <f>IF(Table3_1810[[#This Row],[Status]]="Hired",1,0)</f>
        <v>1</v>
      </c>
    </row>
    <row r="1227" spans="1:9" x14ac:dyDescent="0.3">
      <c r="A1227">
        <v>679141</v>
      </c>
      <c r="B1227" s="2">
        <v>41807</v>
      </c>
      <c r="C1227" s="3">
        <v>0.39732638888888888</v>
      </c>
      <c r="D1227" t="s">
        <v>31</v>
      </c>
      <c r="E1227" t="s">
        <v>27</v>
      </c>
      <c r="F1227" t="s">
        <v>15</v>
      </c>
      <c r="G1227" t="s">
        <v>10</v>
      </c>
      <c r="H1227">
        <v>85620</v>
      </c>
      <c r="I1227">
        <f>IF(Table3_1810[[#This Row],[Status]]="Hired",1,0)</f>
        <v>1</v>
      </c>
    </row>
    <row r="1228" spans="1:9" x14ac:dyDescent="0.3">
      <c r="A1228">
        <v>125996</v>
      </c>
      <c r="B1228" s="2">
        <v>41865</v>
      </c>
      <c r="C1228" s="3">
        <v>0.63825231481481481</v>
      </c>
      <c r="D1228" t="s">
        <v>31</v>
      </c>
      <c r="E1228" t="s">
        <v>27</v>
      </c>
      <c r="F1228" t="s">
        <v>15</v>
      </c>
      <c r="G1228" t="s">
        <v>10</v>
      </c>
      <c r="H1228">
        <v>15445</v>
      </c>
      <c r="I1228">
        <f>IF(Table3_1810[[#This Row],[Status]]="Hired",1,0)</f>
        <v>1</v>
      </c>
    </row>
    <row r="1229" spans="1:9" x14ac:dyDescent="0.3">
      <c r="A1229">
        <v>369430</v>
      </c>
      <c r="B1229" s="2">
        <v>41779</v>
      </c>
      <c r="C1229" s="3">
        <v>0.39909722222222221</v>
      </c>
      <c r="D1229" t="s">
        <v>30</v>
      </c>
      <c r="E1229" t="s">
        <v>27</v>
      </c>
      <c r="F1229" t="s">
        <v>14</v>
      </c>
      <c r="G1229" t="s">
        <v>2</v>
      </c>
      <c r="H1229">
        <v>85925</v>
      </c>
      <c r="I1229">
        <f>IF(Table3_1810[[#This Row],[Status]]="Hired",1,0)</f>
        <v>0</v>
      </c>
    </row>
    <row r="1230" spans="1:9" x14ac:dyDescent="0.3">
      <c r="A1230">
        <v>93480</v>
      </c>
      <c r="B1230" s="2">
        <v>41779</v>
      </c>
      <c r="C1230" s="3">
        <v>0.39947916666666666</v>
      </c>
      <c r="D1230" t="s">
        <v>31</v>
      </c>
      <c r="E1230" t="s">
        <v>27</v>
      </c>
      <c r="F1230" t="s">
        <v>14</v>
      </c>
      <c r="G1230" t="s">
        <v>2</v>
      </c>
      <c r="H1230">
        <v>72487</v>
      </c>
      <c r="I1230">
        <f>IF(Table3_1810[[#This Row],[Status]]="Hired",1,0)</f>
        <v>1</v>
      </c>
    </row>
    <row r="1231" spans="1:9" x14ac:dyDescent="0.3">
      <c r="A1231">
        <v>355251</v>
      </c>
      <c r="B1231" s="2">
        <v>41864</v>
      </c>
      <c r="C1231" s="3">
        <v>0.66596064814814815</v>
      </c>
      <c r="D1231" t="s">
        <v>31</v>
      </c>
      <c r="E1231" t="s">
        <v>27</v>
      </c>
      <c r="F1231" t="s">
        <v>14</v>
      </c>
      <c r="G1231" t="s">
        <v>2</v>
      </c>
      <c r="H1231">
        <v>80111</v>
      </c>
      <c r="I1231">
        <f>IF(Table3_1810[[#This Row],[Status]]="Hired",1,0)</f>
        <v>1</v>
      </c>
    </row>
    <row r="1232" spans="1:9" x14ac:dyDescent="0.3">
      <c r="A1232">
        <v>132989</v>
      </c>
      <c r="B1232" s="2">
        <v>41872</v>
      </c>
      <c r="C1232" s="3">
        <v>0.76606481481481481</v>
      </c>
      <c r="D1232" t="s">
        <v>31</v>
      </c>
      <c r="E1232" t="s">
        <v>27</v>
      </c>
      <c r="F1232" t="s">
        <v>14</v>
      </c>
      <c r="G1232" t="s">
        <v>2</v>
      </c>
      <c r="H1232">
        <v>39402</v>
      </c>
      <c r="I1232">
        <f>IF(Table3_1810[[#This Row],[Status]]="Hired",1,0)</f>
        <v>1</v>
      </c>
    </row>
    <row r="1233" spans="1:9" x14ac:dyDescent="0.3">
      <c r="A1233">
        <v>426916</v>
      </c>
      <c r="B1233" s="2">
        <v>41878</v>
      </c>
      <c r="C1233" s="3">
        <v>0.29814814814814816</v>
      </c>
      <c r="D1233" t="s">
        <v>30</v>
      </c>
      <c r="E1233" t="s">
        <v>27</v>
      </c>
      <c r="F1233" t="s">
        <v>14</v>
      </c>
      <c r="G1233" t="s">
        <v>2</v>
      </c>
      <c r="H1233">
        <v>41022</v>
      </c>
      <c r="I1233">
        <f>IF(Table3_1810[[#This Row],[Status]]="Hired",1,0)</f>
        <v>0</v>
      </c>
    </row>
    <row r="1234" spans="1:9" x14ac:dyDescent="0.3">
      <c r="A1234">
        <v>393845</v>
      </c>
      <c r="B1234" s="2">
        <v>41780</v>
      </c>
      <c r="C1234" s="3">
        <v>0.32878472222222221</v>
      </c>
      <c r="D1234" t="s">
        <v>31</v>
      </c>
      <c r="E1234" t="s">
        <v>27</v>
      </c>
      <c r="F1234" t="s">
        <v>20</v>
      </c>
      <c r="G1234" t="s">
        <v>9</v>
      </c>
      <c r="H1234">
        <v>14293</v>
      </c>
      <c r="I1234">
        <f>IF(Table3_1810[[#This Row],[Status]]="Hired",1,0)</f>
        <v>1</v>
      </c>
    </row>
    <row r="1235" spans="1:9" x14ac:dyDescent="0.3">
      <c r="A1235">
        <v>703448</v>
      </c>
      <c r="B1235" s="2">
        <v>41824</v>
      </c>
      <c r="C1235" s="3">
        <v>0.40091435185185187</v>
      </c>
      <c r="D1235" t="s">
        <v>31</v>
      </c>
      <c r="E1235" t="s">
        <v>27</v>
      </c>
      <c r="F1235" t="s">
        <v>20</v>
      </c>
      <c r="G1235" t="s">
        <v>2</v>
      </c>
      <c r="H1235">
        <v>78621</v>
      </c>
      <c r="I1235">
        <f>IF(Table3_1810[[#This Row],[Status]]="Hired",1,0)</f>
        <v>1</v>
      </c>
    </row>
    <row r="1236" spans="1:9" x14ac:dyDescent="0.3">
      <c r="A1236">
        <v>764104</v>
      </c>
      <c r="B1236" s="2">
        <v>41824</v>
      </c>
      <c r="C1236" s="3">
        <v>0.39799768518518519</v>
      </c>
      <c r="D1236" t="s">
        <v>30</v>
      </c>
      <c r="E1236" t="s">
        <v>29</v>
      </c>
      <c r="F1236" t="s">
        <v>20</v>
      </c>
      <c r="G1236" t="s">
        <v>2</v>
      </c>
      <c r="H1236">
        <v>76123</v>
      </c>
      <c r="I1236">
        <f>IF(Table3_1810[[#This Row],[Status]]="Hired",1,0)</f>
        <v>0</v>
      </c>
    </row>
    <row r="1237" spans="1:9" x14ac:dyDescent="0.3">
      <c r="A1237">
        <v>926922</v>
      </c>
      <c r="B1237" s="2">
        <v>41782</v>
      </c>
      <c r="C1237" s="3">
        <v>0.72247685185185184</v>
      </c>
      <c r="D1237" t="s">
        <v>30</v>
      </c>
      <c r="E1237" t="s">
        <v>27</v>
      </c>
      <c r="F1237" t="s">
        <v>17</v>
      </c>
      <c r="G1237" t="s">
        <v>6</v>
      </c>
      <c r="H1237">
        <v>19222</v>
      </c>
      <c r="I1237">
        <f>IF(Table3_1810[[#This Row],[Status]]="Hired",1,0)</f>
        <v>0</v>
      </c>
    </row>
    <row r="1238" spans="1:9" x14ac:dyDescent="0.3">
      <c r="A1238">
        <v>962962</v>
      </c>
      <c r="B1238" s="2">
        <v>41849</v>
      </c>
      <c r="C1238" s="3">
        <v>0.58305555555555555</v>
      </c>
      <c r="D1238" t="s">
        <v>31</v>
      </c>
      <c r="E1238" t="s">
        <v>29</v>
      </c>
      <c r="F1238" t="s">
        <v>17</v>
      </c>
      <c r="G1238" t="s">
        <v>6</v>
      </c>
      <c r="H1238">
        <v>31944</v>
      </c>
      <c r="I1238">
        <f>IF(Table3_1810[[#This Row],[Status]]="Hired",1,0)</f>
        <v>1</v>
      </c>
    </row>
    <row r="1239" spans="1:9" x14ac:dyDescent="0.3">
      <c r="A1239">
        <v>260050</v>
      </c>
      <c r="B1239" s="2">
        <v>41849</v>
      </c>
      <c r="C1239" s="3">
        <v>0.58385416666666667</v>
      </c>
      <c r="D1239" t="s">
        <v>30</v>
      </c>
      <c r="E1239" t="s">
        <v>27</v>
      </c>
      <c r="F1239" t="s">
        <v>17</v>
      </c>
      <c r="G1239" t="s">
        <v>6</v>
      </c>
      <c r="H1239">
        <v>15091</v>
      </c>
      <c r="I1239">
        <f>IF(Table3_1810[[#This Row],[Status]]="Hired",1,0)</f>
        <v>0</v>
      </c>
    </row>
    <row r="1240" spans="1:9" x14ac:dyDescent="0.3">
      <c r="A1240">
        <v>774510</v>
      </c>
      <c r="B1240" s="2">
        <v>41850</v>
      </c>
      <c r="C1240" s="3">
        <v>0.37959490740740742</v>
      </c>
      <c r="D1240" t="s">
        <v>31</v>
      </c>
      <c r="E1240" t="s">
        <v>27</v>
      </c>
      <c r="F1240" t="s">
        <v>17</v>
      </c>
      <c r="G1240" t="s">
        <v>6</v>
      </c>
      <c r="H1240">
        <v>22954</v>
      </c>
      <c r="I1240">
        <f>IF(Table3_1810[[#This Row],[Status]]="Hired",1,0)</f>
        <v>1</v>
      </c>
    </row>
    <row r="1241" spans="1:9" x14ac:dyDescent="0.3">
      <c r="A1241">
        <v>653023</v>
      </c>
      <c r="B1241" s="2">
        <v>41794</v>
      </c>
      <c r="C1241" s="3">
        <v>0.49490740740740741</v>
      </c>
      <c r="D1241" t="s">
        <v>31</v>
      </c>
      <c r="E1241" t="s">
        <v>29</v>
      </c>
      <c r="F1241" t="s">
        <v>17</v>
      </c>
      <c r="G1241" t="s">
        <v>2</v>
      </c>
      <c r="H1241">
        <v>15158</v>
      </c>
      <c r="I1241">
        <f>IF(Table3_1810[[#This Row],[Status]]="Hired",1,0)</f>
        <v>1</v>
      </c>
    </row>
    <row r="1242" spans="1:9" x14ac:dyDescent="0.3">
      <c r="A1242">
        <v>209299</v>
      </c>
      <c r="B1242" s="2">
        <v>41797</v>
      </c>
      <c r="C1242" s="3">
        <v>0.38163194444444443</v>
      </c>
      <c r="D1242" t="s">
        <v>31</v>
      </c>
      <c r="E1242" t="s">
        <v>27</v>
      </c>
      <c r="F1242" t="s">
        <v>17</v>
      </c>
      <c r="G1242" t="s">
        <v>2</v>
      </c>
      <c r="H1242">
        <v>52606</v>
      </c>
      <c r="I1242">
        <f>IF(Table3_1810[[#This Row],[Status]]="Hired",1,0)</f>
        <v>1</v>
      </c>
    </row>
    <row r="1243" spans="1:9" x14ac:dyDescent="0.3">
      <c r="A1243">
        <v>563468</v>
      </c>
      <c r="B1243" s="2">
        <v>41828</v>
      </c>
      <c r="C1243" s="3">
        <v>0.39847222222222223</v>
      </c>
      <c r="D1243" t="s">
        <v>31</v>
      </c>
      <c r="E1243" t="s">
        <v>29</v>
      </c>
      <c r="F1243" t="s">
        <v>12</v>
      </c>
      <c r="G1243" t="s">
        <v>5</v>
      </c>
      <c r="H1243">
        <v>78138</v>
      </c>
      <c r="I1243">
        <f>IF(Table3_1810[[#This Row],[Status]]="Hired",1,0)</f>
        <v>1</v>
      </c>
    </row>
    <row r="1244" spans="1:9" x14ac:dyDescent="0.3">
      <c r="A1244">
        <v>381579</v>
      </c>
      <c r="B1244" s="2">
        <v>41786</v>
      </c>
      <c r="C1244" s="3">
        <v>0.29721064814814813</v>
      </c>
      <c r="D1244" t="s">
        <v>31</v>
      </c>
      <c r="E1244" t="s">
        <v>27</v>
      </c>
      <c r="F1244" t="s">
        <v>17</v>
      </c>
      <c r="G1244" t="s">
        <v>10</v>
      </c>
      <c r="H1244">
        <v>78669</v>
      </c>
      <c r="I1244">
        <f>IF(Table3_1810[[#This Row],[Status]]="Hired",1,0)</f>
        <v>1</v>
      </c>
    </row>
    <row r="1245" spans="1:9" x14ac:dyDescent="0.3">
      <c r="A1245">
        <v>460688</v>
      </c>
      <c r="B1245" s="2">
        <v>41786</v>
      </c>
      <c r="C1245" s="3">
        <v>0.29966435185185186</v>
      </c>
      <c r="D1245" t="s">
        <v>31</v>
      </c>
      <c r="E1245" t="s">
        <v>27</v>
      </c>
      <c r="F1245" t="s">
        <v>17</v>
      </c>
      <c r="G1245" t="s">
        <v>10</v>
      </c>
      <c r="H1245">
        <v>69997</v>
      </c>
      <c r="I1245">
        <f>IF(Table3_1810[[#This Row],[Status]]="Hired",1,0)</f>
        <v>1</v>
      </c>
    </row>
    <row r="1246" spans="1:9" x14ac:dyDescent="0.3">
      <c r="A1246">
        <v>496261</v>
      </c>
      <c r="B1246" s="2">
        <v>41786</v>
      </c>
      <c r="C1246" s="3">
        <v>0.29791666666666666</v>
      </c>
      <c r="D1246" t="s">
        <v>30</v>
      </c>
      <c r="E1246" t="s">
        <v>28</v>
      </c>
      <c r="F1246" t="s">
        <v>17</v>
      </c>
      <c r="G1246" t="s">
        <v>10</v>
      </c>
      <c r="H1246">
        <v>86557</v>
      </c>
      <c r="I1246">
        <f>IF(Table3_1810[[#This Row],[Status]]="Hired",1,0)</f>
        <v>0</v>
      </c>
    </row>
    <row r="1247" spans="1:9" x14ac:dyDescent="0.3">
      <c r="A1247">
        <v>177858</v>
      </c>
      <c r="B1247" s="2">
        <v>41802</v>
      </c>
      <c r="C1247" s="3">
        <v>0.74493055555555554</v>
      </c>
      <c r="D1247" t="s">
        <v>31</v>
      </c>
      <c r="E1247" t="s">
        <v>27</v>
      </c>
      <c r="F1247" t="s">
        <v>17</v>
      </c>
      <c r="G1247" t="s">
        <v>10</v>
      </c>
      <c r="H1247">
        <v>43402</v>
      </c>
      <c r="I1247">
        <f>IF(Table3_1810[[#This Row],[Status]]="Hired",1,0)</f>
        <v>1</v>
      </c>
    </row>
    <row r="1248" spans="1:9" x14ac:dyDescent="0.3">
      <c r="A1248">
        <v>978040</v>
      </c>
      <c r="B1248" s="2">
        <v>41824</v>
      </c>
      <c r="C1248" s="3">
        <v>0.46693287037037035</v>
      </c>
      <c r="D1248" t="s">
        <v>31</v>
      </c>
      <c r="E1248" t="s">
        <v>27</v>
      </c>
      <c r="F1248" t="s">
        <v>17</v>
      </c>
      <c r="G1248" t="s">
        <v>10</v>
      </c>
      <c r="H1248">
        <v>51268</v>
      </c>
      <c r="I1248">
        <f>IF(Table3_1810[[#This Row],[Status]]="Hired",1,0)</f>
        <v>1</v>
      </c>
    </row>
    <row r="1249" spans="1:9" x14ac:dyDescent="0.3">
      <c r="A1249">
        <v>300059</v>
      </c>
      <c r="B1249" s="2">
        <v>41764</v>
      </c>
      <c r="C1249" s="3">
        <v>0.39674768518518516</v>
      </c>
      <c r="D1249" t="s">
        <v>31</v>
      </c>
      <c r="E1249" t="s">
        <v>29</v>
      </c>
      <c r="F1249" t="s">
        <v>13</v>
      </c>
      <c r="G1249" t="s">
        <v>9</v>
      </c>
      <c r="H1249">
        <v>79999</v>
      </c>
      <c r="I1249">
        <f>IF(Table3_1810[[#This Row],[Status]]="Hired",1,0)</f>
        <v>1</v>
      </c>
    </row>
    <row r="1250" spans="1:9" x14ac:dyDescent="0.3">
      <c r="A1250">
        <v>967868</v>
      </c>
      <c r="B1250" s="2">
        <v>41838</v>
      </c>
      <c r="C1250" s="3">
        <v>0.52023148148148146</v>
      </c>
      <c r="D1250" t="s">
        <v>31</v>
      </c>
      <c r="E1250" t="s">
        <v>29</v>
      </c>
      <c r="F1250" t="s">
        <v>19</v>
      </c>
      <c r="G1250" t="s">
        <v>8</v>
      </c>
      <c r="H1250">
        <v>36260</v>
      </c>
      <c r="I1250">
        <f>IF(Table3_1810[[#This Row],[Status]]="Hired",1,0)</f>
        <v>1</v>
      </c>
    </row>
    <row r="1251" spans="1:9" x14ac:dyDescent="0.3">
      <c r="A1251">
        <v>771358</v>
      </c>
      <c r="B1251" s="2">
        <v>41845</v>
      </c>
      <c r="C1251" s="3">
        <v>0.39687499999999998</v>
      </c>
      <c r="D1251" t="s">
        <v>31</v>
      </c>
      <c r="E1251" t="s">
        <v>29</v>
      </c>
      <c r="F1251" t="s">
        <v>19</v>
      </c>
      <c r="G1251" t="s">
        <v>8</v>
      </c>
      <c r="H1251">
        <v>68162</v>
      </c>
      <c r="I1251">
        <f>IF(Table3_1810[[#This Row],[Status]]="Hired",1,0)</f>
        <v>1</v>
      </c>
    </row>
    <row r="1252" spans="1:9" x14ac:dyDescent="0.3">
      <c r="A1252">
        <v>667908</v>
      </c>
      <c r="B1252" s="2">
        <v>41845</v>
      </c>
      <c r="C1252" s="3">
        <v>0.39969907407407407</v>
      </c>
      <c r="D1252" t="s">
        <v>31</v>
      </c>
      <c r="E1252" t="s">
        <v>29</v>
      </c>
      <c r="F1252" t="s">
        <v>19</v>
      </c>
      <c r="G1252" t="s">
        <v>8</v>
      </c>
      <c r="H1252">
        <v>65417</v>
      </c>
      <c r="I1252">
        <f>IF(Table3_1810[[#This Row],[Status]]="Hired",1,0)</f>
        <v>1</v>
      </c>
    </row>
    <row r="1253" spans="1:9" x14ac:dyDescent="0.3">
      <c r="A1253">
        <v>507999</v>
      </c>
      <c r="B1253" s="2">
        <v>41828</v>
      </c>
      <c r="C1253" s="3">
        <v>0.3976851851851852</v>
      </c>
      <c r="D1253" t="s">
        <v>30</v>
      </c>
      <c r="E1253" t="s">
        <v>27</v>
      </c>
      <c r="F1253" t="s">
        <v>17</v>
      </c>
      <c r="G1253" t="s">
        <v>8</v>
      </c>
      <c r="H1253">
        <v>60443</v>
      </c>
      <c r="I1253">
        <f>IF(Table3_1810[[#This Row],[Status]]="Hired",1,0)</f>
        <v>0</v>
      </c>
    </row>
    <row r="1254" spans="1:9" x14ac:dyDescent="0.3">
      <c r="A1254">
        <v>625524</v>
      </c>
      <c r="B1254" s="2">
        <v>41761</v>
      </c>
      <c r="C1254" s="3">
        <v>0.55950231481481483</v>
      </c>
      <c r="D1254" t="s">
        <v>31</v>
      </c>
      <c r="E1254" t="s">
        <v>29</v>
      </c>
      <c r="F1254" t="s">
        <v>20</v>
      </c>
      <c r="G1254" t="s">
        <v>9</v>
      </c>
      <c r="H1254">
        <v>93932</v>
      </c>
      <c r="I1254">
        <f>IF(Table3_1810[[#This Row],[Status]]="Hired",1,0)</f>
        <v>1</v>
      </c>
    </row>
    <row r="1255" spans="1:9" x14ac:dyDescent="0.3">
      <c r="A1255">
        <v>120857</v>
      </c>
      <c r="B1255" s="2">
        <v>41761</v>
      </c>
      <c r="C1255" s="3">
        <v>0.56068287037037035</v>
      </c>
      <c r="D1255" t="s">
        <v>31</v>
      </c>
      <c r="E1255" t="s">
        <v>27</v>
      </c>
      <c r="F1255" t="s">
        <v>20</v>
      </c>
      <c r="G1255" t="s">
        <v>9</v>
      </c>
      <c r="H1255">
        <v>61906</v>
      </c>
      <c r="I1255">
        <f>IF(Table3_1810[[#This Row],[Status]]="Hired",1,0)</f>
        <v>1</v>
      </c>
    </row>
    <row r="1256" spans="1:9" x14ac:dyDescent="0.3">
      <c r="A1256">
        <v>452817</v>
      </c>
      <c r="B1256" s="2">
        <v>41761</v>
      </c>
      <c r="C1256" s="3">
        <v>0.56123842592592588</v>
      </c>
      <c r="D1256" t="s">
        <v>31</v>
      </c>
      <c r="E1256" t="s">
        <v>27</v>
      </c>
      <c r="F1256" t="s">
        <v>20</v>
      </c>
      <c r="G1256" t="s">
        <v>9</v>
      </c>
      <c r="H1256">
        <v>73086</v>
      </c>
      <c r="I1256">
        <f>IF(Table3_1810[[#This Row],[Status]]="Hired",1,0)</f>
        <v>1</v>
      </c>
    </row>
    <row r="1257" spans="1:9" x14ac:dyDescent="0.3">
      <c r="A1257">
        <v>829076</v>
      </c>
      <c r="B1257" s="2">
        <v>41763</v>
      </c>
      <c r="C1257" s="3">
        <v>0.43017361111111113</v>
      </c>
      <c r="D1257" t="s">
        <v>31</v>
      </c>
      <c r="E1257" t="s">
        <v>27</v>
      </c>
      <c r="F1257" t="s">
        <v>20</v>
      </c>
      <c r="G1257" t="s">
        <v>9</v>
      </c>
      <c r="H1257">
        <v>62573</v>
      </c>
      <c r="I1257">
        <f>IF(Table3_1810[[#This Row],[Status]]="Hired",1,0)</f>
        <v>1</v>
      </c>
    </row>
    <row r="1258" spans="1:9" x14ac:dyDescent="0.3">
      <c r="A1258">
        <v>841263</v>
      </c>
      <c r="B1258" s="2">
        <v>41763</v>
      </c>
      <c r="C1258" s="3">
        <v>0.43089120370370371</v>
      </c>
      <c r="D1258" t="s">
        <v>31</v>
      </c>
      <c r="E1258" t="s">
        <v>27</v>
      </c>
      <c r="F1258" t="s">
        <v>20</v>
      </c>
      <c r="G1258" t="s">
        <v>9</v>
      </c>
      <c r="H1258">
        <v>91836</v>
      </c>
      <c r="I1258">
        <f>IF(Table3_1810[[#This Row],[Status]]="Hired",1,0)</f>
        <v>1</v>
      </c>
    </row>
    <row r="1259" spans="1:9" x14ac:dyDescent="0.3">
      <c r="A1259">
        <v>857543</v>
      </c>
      <c r="B1259" s="2">
        <v>41825</v>
      </c>
      <c r="C1259" s="3">
        <v>0.67796296296296299</v>
      </c>
      <c r="D1259" t="s">
        <v>31</v>
      </c>
      <c r="E1259" t="s">
        <v>27</v>
      </c>
      <c r="F1259" t="s">
        <v>20</v>
      </c>
      <c r="G1259" t="s">
        <v>9</v>
      </c>
      <c r="H1259">
        <v>81718</v>
      </c>
      <c r="I1259">
        <f>IF(Table3_1810[[#This Row],[Status]]="Hired",1,0)</f>
        <v>1</v>
      </c>
    </row>
    <row r="1260" spans="1:9" x14ac:dyDescent="0.3">
      <c r="A1260">
        <v>175109</v>
      </c>
      <c r="B1260" s="2">
        <v>41827</v>
      </c>
      <c r="C1260" s="3">
        <v>0.7173032407407407</v>
      </c>
      <c r="D1260" t="s">
        <v>30</v>
      </c>
      <c r="E1260" t="s">
        <v>27</v>
      </c>
      <c r="F1260" t="s">
        <v>20</v>
      </c>
      <c r="G1260" t="s">
        <v>9</v>
      </c>
      <c r="H1260">
        <v>47547</v>
      </c>
      <c r="I1260">
        <f>IF(Table3_1810[[#This Row],[Status]]="Hired",1,0)</f>
        <v>0</v>
      </c>
    </row>
    <row r="1261" spans="1:9" x14ac:dyDescent="0.3">
      <c r="A1261">
        <v>819572</v>
      </c>
      <c r="B1261" s="2">
        <v>41827</v>
      </c>
      <c r="C1261" s="3">
        <v>0.71802083333333333</v>
      </c>
      <c r="D1261" t="s">
        <v>30</v>
      </c>
      <c r="E1261" t="s">
        <v>27</v>
      </c>
      <c r="F1261" t="s">
        <v>20</v>
      </c>
      <c r="G1261" t="s">
        <v>9</v>
      </c>
      <c r="H1261">
        <v>21734</v>
      </c>
      <c r="I1261">
        <f>IF(Table3_1810[[#This Row],[Status]]="Hired",1,0)</f>
        <v>0</v>
      </c>
    </row>
    <row r="1262" spans="1:9" x14ac:dyDescent="0.3">
      <c r="A1262">
        <v>389782</v>
      </c>
      <c r="B1262" s="2">
        <v>41768</v>
      </c>
      <c r="C1262" s="3">
        <v>0.76101851851851854</v>
      </c>
      <c r="D1262" t="s">
        <v>30</v>
      </c>
      <c r="E1262" t="s">
        <v>27</v>
      </c>
      <c r="F1262" t="s">
        <v>12</v>
      </c>
      <c r="G1262" t="s">
        <v>4</v>
      </c>
      <c r="H1262">
        <v>80709</v>
      </c>
      <c r="I1262">
        <f>IF(Table3_1810[[#This Row],[Status]]="Hired",1,0)</f>
        <v>0</v>
      </c>
    </row>
    <row r="1263" spans="1:9" x14ac:dyDescent="0.3">
      <c r="A1263">
        <v>825870</v>
      </c>
      <c r="B1263" s="2">
        <v>41780</v>
      </c>
      <c r="C1263" s="3">
        <v>0.39797453703703706</v>
      </c>
      <c r="D1263" t="s">
        <v>30</v>
      </c>
      <c r="E1263" t="s">
        <v>29</v>
      </c>
      <c r="F1263" t="s">
        <v>20</v>
      </c>
      <c r="G1263" t="s">
        <v>4</v>
      </c>
      <c r="H1263">
        <v>38032</v>
      </c>
      <c r="I1263">
        <f>IF(Table3_1810[[#This Row],[Status]]="Hired",1,0)</f>
        <v>0</v>
      </c>
    </row>
    <row r="1264" spans="1:9" x14ac:dyDescent="0.3">
      <c r="A1264">
        <v>820667</v>
      </c>
      <c r="B1264" s="2">
        <v>41780</v>
      </c>
      <c r="C1264" s="3">
        <v>0.39898148148148149</v>
      </c>
      <c r="D1264" t="s">
        <v>30</v>
      </c>
      <c r="E1264" t="s">
        <v>27</v>
      </c>
      <c r="F1264" t="s">
        <v>20</v>
      </c>
      <c r="G1264" t="s">
        <v>4</v>
      </c>
      <c r="H1264">
        <v>71960</v>
      </c>
      <c r="I1264">
        <f>IF(Table3_1810[[#This Row],[Status]]="Hired",1,0)</f>
        <v>0</v>
      </c>
    </row>
    <row r="1265" spans="1:9" x14ac:dyDescent="0.3">
      <c r="A1265">
        <v>284733</v>
      </c>
      <c r="B1265" s="2">
        <v>41780</v>
      </c>
      <c r="C1265" s="3">
        <v>0.40005787037037038</v>
      </c>
      <c r="D1265" t="s">
        <v>30</v>
      </c>
      <c r="E1265" t="s">
        <v>29</v>
      </c>
      <c r="F1265" t="s">
        <v>20</v>
      </c>
      <c r="G1265" t="s">
        <v>4</v>
      </c>
      <c r="H1265">
        <v>81819</v>
      </c>
      <c r="I1265">
        <f>IF(Table3_1810[[#This Row],[Status]]="Hired",1,0)</f>
        <v>0</v>
      </c>
    </row>
    <row r="1266" spans="1:9" x14ac:dyDescent="0.3">
      <c r="A1266">
        <v>182357</v>
      </c>
      <c r="B1266" s="2">
        <v>41780</v>
      </c>
      <c r="C1266" s="3">
        <v>0.40104166666666669</v>
      </c>
      <c r="D1266" t="s">
        <v>31</v>
      </c>
      <c r="E1266" t="s">
        <v>27</v>
      </c>
      <c r="F1266" t="s">
        <v>20</v>
      </c>
      <c r="G1266" t="s">
        <v>4</v>
      </c>
      <c r="H1266">
        <v>24025</v>
      </c>
      <c r="I1266">
        <f>IF(Table3_1810[[#This Row],[Status]]="Hired",1,0)</f>
        <v>1</v>
      </c>
    </row>
    <row r="1267" spans="1:9" x14ac:dyDescent="0.3">
      <c r="A1267">
        <v>733985</v>
      </c>
      <c r="B1267" s="2">
        <v>41795</v>
      </c>
      <c r="C1267" s="3">
        <v>0.39708333333333334</v>
      </c>
      <c r="D1267" t="s">
        <v>31</v>
      </c>
      <c r="E1267" t="s">
        <v>27</v>
      </c>
      <c r="F1267" t="s">
        <v>12</v>
      </c>
      <c r="G1267" t="s">
        <v>2</v>
      </c>
      <c r="H1267">
        <v>25618</v>
      </c>
      <c r="I1267">
        <f>IF(Table3_1810[[#This Row],[Status]]="Hired",1,0)</f>
        <v>1</v>
      </c>
    </row>
    <row r="1268" spans="1:9" x14ac:dyDescent="0.3">
      <c r="A1268">
        <v>728573</v>
      </c>
      <c r="B1268" s="2">
        <v>41795</v>
      </c>
      <c r="C1268" s="3">
        <v>0.39740740740740743</v>
      </c>
      <c r="D1268" t="s">
        <v>30</v>
      </c>
      <c r="E1268" t="s">
        <v>27</v>
      </c>
      <c r="F1268" t="s">
        <v>12</v>
      </c>
      <c r="G1268" t="s">
        <v>2</v>
      </c>
      <c r="H1268">
        <v>64279</v>
      </c>
      <c r="I1268">
        <f>IF(Table3_1810[[#This Row],[Status]]="Hired",1,0)</f>
        <v>0</v>
      </c>
    </row>
    <row r="1269" spans="1:9" x14ac:dyDescent="0.3">
      <c r="A1269">
        <v>929826</v>
      </c>
      <c r="B1269" s="2">
        <v>41827</v>
      </c>
      <c r="C1269" s="3">
        <v>0.39756944444444442</v>
      </c>
      <c r="D1269" t="s">
        <v>30</v>
      </c>
      <c r="E1269" t="s">
        <v>27</v>
      </c>
      <c r="F1269" t="s">
        <v>17</v>
      </c>
      <c r="G1269" t="s">
        <v>10</v>
      </c>
      <c r="H1269">
        <v>91722</v>
      </c>
      <c r="I1269">
        <f>IF(Table3_1810[[#This Row],[Status]]="Hired",1,0)</f>
        <v>0</v>
      </c>
    </row>
    <row r="1270" spans="1:9" x14ac:dyDescent="0.3">
      <c r="A1270">
        <v>245099</v>
      </c>
      <c r="B1270" s="2">
        <v>41841</v>
      </c>
      <c r="C1270" s="3">
        <v>0.54607638888888888</v>
      </c>
      <c r="D1270" t="s">
        <v>31</v>
      </c>
      <c r="E1270" t="s">
        <v>27</v>
      </c>
      <c r="F1270" t="s">
        <v>17</v>
      </c>
      <c r="G1270" t="s">
        <v>10</v>
      </c>
      <c r="H1270">
        <v>43679</v>
      </c>
      <c r="I1270">
        <f>IF(Table3_1810[[#This Row],[Status]]="Hired",1,0)</f>
        <v>1</v>
      </c>
    </row>
    <row r="1271" spans="1:9" x14ac:dyDescent="0.3">
      <c r="A1271">
        <v>991656</v>
      </c>
      <c r="B1271" s="2">
        <v>41876</v>
      </c>
      <c r="C1271" s="3">
        <v>0.39694444444444443</v>
      </c>
      <c r="D1271" t="s">
        <v>31</v>
      </c>
      <c r="E1271" t="s">
        <v>27</v>
      </c>
      <c r="F1271" t="s">
        <v>12</v>
      </c>
      <c r="G1271" t="s">
        <v>10</v>
      </c>
      <c r="H1271">
        <v>54635</v>
      </c>
      <c r="I1271">
        <f>IF(Table3_1810[[#This Row],[Status]]="Hired",1,0)</f>
        <v>1</v>
      </c>
    </row>
    <row r="1272" spans="1:9" x14ac:dyDescent="0.3">
      <c r="A1272">
        <v>230796</v>
      </c>
      <c r="B1272" s="2">
        <v>41876</v>
      </c>
      <c r="C1272" s="3">
        <v>0.3976736111111111</v>
      </c>
      <c r="D1272" t="s">
        <v>31</v>
      </c>
      <c r="E1272" t="s">
        <v>29</v>
      </c>
      <c r="F1272" t="s">
        <v>12</v>
      </c>
      <c r="G1272" t="s">
        <v>10</v>
      </c>
      <c r="H1272">
        <v>85569</v>
      </c>
      <c r="I1272">
        <f>IF(Table3_1810[[#This Row],[Status]]="Hired",1,0)</f>
        <v>1</v>
      </c>
    </row>
    <row r="1273" spans="1:9" x14ac:dyDescent="0.3">
      <c r="A1273">
        <v>92424</v>
      </c>
      <c r="B1273" s="2">
        <v>41855</v>
      </c>
      <c r="C1273" s="3">
        <v>0.39760416666666665</v>
      </c>
      <c r="D1273" t="s">
        <v>31</v>
      </c>
      <c r="E1273" t="s">
        <v>27</v>
      </c>
      <c r="F1273" t="s">
        <v>20</v>
      </c>
      <c r="G1273" t="s">
        <v>2</v>
      </c>
      <c r="H1273">
        <v>35888</v>
      </c>
      <c r="I1273">
        <f>IF(Table3_1810[[#This Row],[Status]]="Hired",1,0)</f>
        <v>1</v>
      </c>
    </row>
    <row r="1274" spans="1:9" x14ac:dyDescent="0.3">
      <c r="A1274">
        <v>94618</v>
      </c>
      <c r="B1274" s="2">
        <v>41855</v>
      </c>
      <c r="C1274" s="3">
        <v>0.39710648148148148</v>
      </c>
      <c r="D1274" t="s">
        <v>31</v>
      </c>
      <c r="E1274" t="s">
        <v>28</v>
      </c>
      <c r="F1274" t="s">
        <v>20</v>
      </c>
      <c r="G1274" t="s">
        <v>2</v>
      </c>
      <c r="H1274">
        <v>72364</v>
      </c>
      <c r="I1274">
        <f>IF(Table3_1810[[#This Row],[Status]]="Hired",1,0)</f>
        <v>1</v>
      </c>
    </row>
    <row r="1275" spans="1:9" x14ac:dyDescent="0.3">
      <c r="A1275">
        <v>898336</v>
      </c>
      <c r="B1275" s="2">
        <v>41870</v>
      </c>
      <c r="C1275" s="3">
        <v>0.73806712962962961</v>
      </c>
      <c r="D1275" t="s">
        <v>30</v>
      </c>
      <c r="E1275" t="s">
        <v>27</v>
      </c>
      <c r="F1275" t="s">
        <v>17</v>
      </c>
      <c r="G1275" t="s">
        <v>10</v>
      </c>
      <c r="H1275">
        <v>30993</v>
      </c>
      <c r="I1275">
        <f>IF(Table3_1810[[#This Row],[Status]]="Hired",1,0)</f>
        <v>0</v>
      </c>
    </row>
    <row r="1276" spans="1:9" x14ac:dyDescent="0.3">
      <c r="A1276">
        <v>738670</v>
      </c>
      <c r="B1276" s="2">
        <v>41870</v>
      </c>
      <c r="C1276" s="3">
        <v>0.73902777777777773</v>
      </c>
      <c r="D1276" t="s">
        <v>31</v>
      </c>
      <c r="E1276" t="s">
        <v>29</v>
      </c>
      <c r="F1276" t="s">
        <v>17</v>
      </c>
      <c r="G1276" t="s">
        <v>10</v>
      </c>
      <c r="H1276">
        <v>41594</v>
      </c>
      <c r="I1276">
        <f>IF(Table3_1810[[#This Row],[Status]]="Hired",1,0)</f>
        <v>1</v>
      </c>
    </row>
    <row r="1277" spans="1:9" x14ac:dyDescent="0.3">
      <c r="A1277">
        <v>753532</v>
      </c>
      <c r="B1277" s="2">
        <v>41837</v>
      </c>
      <c r="C1277" s="3">
        <v>0.3976851851851852</v>
      </c>
      <c r="D1277" t="s">
        <v>31</v>
      </c>
      <c r="E1277" t="s">
        <v>29</v>
      </c>
      <c r="F1277" t="s">
        <v>20</v>
      </c>
      <c r="G1277" t="s">
        <v>9</v>
      </c>
      <c r="H1277">
        <v>38192</v>
      </c>
      <c r="I1277">
        <f>IF(Table3_1810[[#This Row],[Status]]="Hired",1,0)</f>
        <v>1</v>
      </c>
    </row>
    <row r="1278" spans="1:9" x14ac:dyDescent="0.3">
      <c r="A1278">
        <v>452737</v>
      </c>
      <c r="B1278" s="2">
        <v>41837</v>
      </c>
      <c r="C1278" s="3">
        <v>0.39834490740740741</v>
      </c>
      <c r="D1278" t="s">
        <v>31</v>
      </c>
      <c r="E1278" t="s">
        <v>27</v>
      </c>
      <c r="F1278" t="s">
        <v>20</v>
      </c>
      <c r="G1278" t="s">
        <v>9</v>
      </c>
      <c r="H1278">
        <v>18861</v>
      </c>
      <c r="I1278">
        <f>IF(Table3_1810[[#This Row],[Status]]="Hired",1,0)</f>
        <v>1</v>
      </c>
    </row>
    <row r="1279" spans="1:9" x14ac:dyDescent="0.3">
      <c r="A1279">
        <v>705257</v>
      </c>
      <c r="B1279" s="2">
        <v>41839</v>
      </c>
      <c r="C1279" s="3">
        <v>0.72285879629629635</v>
      </c>
      <c r="D1279" t="s">
        <v>31</v>
      </c>
      <c r="E1279" t="s">
        <v>29</v>
      </c>
      <c r="F1279" t="s">
        <v>15</v>
      </c>
      <c r="G1279" t="s">
        <v>2</v>
      </c>
      <c r="H1279">
        <v>59775</v>
      </c>
      <c r="I1279">
        <f>IF(Table3_1810[[#This Row],[Status]]="Hired",1,0)</f>
        <v>1</v>
      </c>
    </row>
    <row r="1280" spans="1:9" x14ac:dyDescent="0.3">
      <c r="A1280">
        <v>921683</v>
      </c>
      <c r="B1280" s="2">
        <v>41853</v>
      </c>
      <c r="C1280" s="3">
        <v>0.30083333333333334</v>
      </c>
      <c r="D1280" t="s">
        <v>30</v>
      </c>
      <c r="E1280" t="s">
        <v>29</v>
      </c>
      <c r="F1280" t="s">
        <v>15</v>
      </c>
      <c r="G1280" t="s">
        <v>2</v>
      </c>
      <c r="H1280">
        <v>44859</v>
      </c>
      <c r="I1280">
        <f>IF(Table3_1810[[#This Row],[Status]]="Hired",1,0)</f>
        <v>0</v>
      </c>
    </row>
    <row r="1281" spans="1:9" x14ac:dyDescent="0.3">
      <c r="A1281">
        <v>487732</v>
      </c>
      <c r="B1281" s="2">
        <v>41815</v>
      </c>
      <c r="C1281" s="3">
        <v>0.68486111111111114</v>
      </c>
      <c r="D1281" t="s">
        <v>31</v>
      </c>
      <c r="E1281" t="s">
        <v>27</v>
      </c>
      <c r="F1281" t="s">
        <v>17</v>
      </c>
      <c r="G1281" t="s">
        <v>2</v>
      </c>
      <c r="H1281">
        <v>80542</v>
      </c>
      <c r="I1281">
        <f>IF(Table3_1810[[#This Row],[Status]]="Hired",1,0)</f>
        <v>1</v>
      </c>
    </row>
    <row r="1282" spans="1:9" x14ac:dyDescent="0.3">
      <c r="A1282">
        <v>425497</v>
      </c>
      <c r="B1282" s="2">
        <v>41815</v>
      </c>
      <c r="C1282" s="3">
        <v>0.68760416666666668</v>
      </c>
      <c r="D1282" t="s">
        <v>30</v>
      </c>
      <c r="E1282" t="s">
        <v>27</v>
      </c>
      <c r="F1282" t="s">
        <v>17</v>
      </c>
      <c r="G1282" t="s">
        <v>2</v>
      </c>
      <c r="H1282">
        <v>47941</v>
      </c>
      <c r="I1282">
        <f>IF(Table3_1810[[#This Row],[Status]]="Hired",1,0)</f>
        <v>0</v>
      </c>
    </row>
    <row r="1283" spans="1:9" x14ac:dyDescent="0.3">
      <c r="A1283">
        <v>205968</v>
      </c>
      <c r="B1283" s="2">
        <v>41815</v>
      </c>
      <c r="C1283" s="3">
        <v>0.68928240740740743</v>
      </c>
      <c r="D1283" t="s">
        <v>31</v>
      </c>
      <c r="E1283" t="s">
        <v>29</v>
      </c>
      <c r="F1283" t="s">
        <v>17</v>
      </c>
      <c r="G1283" t="s">
        <v>2</v>
      </c>
      <c r="H1283">
        <v>23288</v>
      </c>
      <c r="I1283">
        <f>IF(Table3_1810[[#This Row],[Status]]="Hired",1,0)</f>
        <v>1</v>
      </c>
    </row>
    <row r="1284" spans="1:9" x14ac:dyDescent="0.3">
      <c r="A1284">
        <v>325052</v>
      </c>
      <c r="B1284" s="2">
        <v>41816</v>
      </c>
      <c r="C1284" s="3">
        <v>0.41258101851851853</v>
      </c>
      <c r="D1284" t="s">
        <v>30</v>
      </c>
      <c r="E1284" t="s">
        <v>29</v>
      </c>
      <c r="F1284" t="s">
        <v>17</v>
      </c>
      <c r="G1284" t="s">
        <v>2</v>
      </c>
      <c r="H1284">
        <v>75759</v>
      </c>
      <c r="I1284">
        <f>IF(Table3_1810[[#This Row],[Status]]="Hired",1,0)</f>
        <v>0</v>
      </c>
    </row>
    <row r="1285" spans="1:9" x14ac:dyDescent="0.3">
      <c r="A1285">
        <v>942214</v>
      </c>
      <c r="B1285" s="2">
        <v>41785</v>
      </c>
      <c r="C1285" s="3">
        <v>0.39684027777777775</v>
      </c>
      <c r="D1285" t="s">
        <v>30</v>
      </c>
      <c r="E1285" t="s">
        <v>27</v>
      </c>
      <c r="F1285" t="s">
        <v>17</v>
      </c>
      <c r="G1285" t="s">
        <v>2</v>
      </c>
      <c r="H1285">
        <v>62166</v>
      </c>
      <c r="I1285">
        <f>IF(Table3_1810[[#This Row],[Status]]="Hired",1,0)</f>
        <v>0</v>
      </c>
    </row>
    <row r="1286" spans="1:9" x14ac:dyDescent="0.3">
      <c r="A1286">
        <v>809363</v>
      </c>
      <c r="B1286" s="2">
        <v>41806</v>
      </c>
      <c r="C1286" s="3">
        <v>0.61281249999999998</v>
      </c>
      <c r="D1286" t="s">
        <v>30</v>
      </c>
      <c r="E1286" t="s">
        <v>29</v>
      </c>
      <c r="F1286" t="s">
        <v>17</v>
      </c>
      <c r="G1286" t="s">
        <v>2</v>
      </c>
      <c r="H1286">
        <v>80934</v>
      </c>
      <c r="I1286">
        <f>IF(Table3_1810[[#This Row],[Status]]="Hired",1,0)</f>
        <v>0</v>
      </c>
    </row>
    <row r="1287" spans="1:9" x14ac:dyDescent="0.3">
      <c r="A1287">
        <v>430846</v>
      </c>
      <c r="B1287" s="2">
        <v>41760</v>
      </c>
      <c r="C1287" s="3">
        <v>0.43555555555555553</v>
      </c>
      <c r="D1287" t="s">
        <v>31</v>
      </c>
      <c r="E1287" t="s">
        <v>27</v>
      </c>
      <c r="F1287" t="s">
        <v>17</v>
      </c>
      <c r="G1287" t="s">
        <v>10</v>
      </c>
      <c r="H1287">
        <v>89058</v>
      </c>
      <c r="I1287">
        <f>IF(Table3_1810[[#This Row],[Status]]="Hired",1,0)</f>
        <v>1</v>
      </c>
    </row>
    <row r="1288" spans="1:9" x14ac:dyDescent="0.3">
      <c r="A1288">
        <v>844797</v>
      </c>
      <c r="B1288" s="2">
        <v>41767</v>
      </c>
      <c r="C1288" s="3">
        <v>0.66055555555555556</v>
      </c>
      <c r="D1288" t="s">
        <v>31</v>
      </c>
      <c r="E1288" t="s">
        <v>28</v>
      </c>
      <c r="F1288" t="s">
        <v>17</v>
      </c>
      <c r="G1288" t="s">
        <v>10</v>
      </c>
      <c r="H1288">
        <v>30393</v>
      </c>
      <c r="I1288">
        <f>IF(Table3_1810[[#This Row],[Status]]="Hired",1,0)</f>
        <v>1</v>
      </c>
    </row>
    <row r="1289" spans="1:9" x14ac:dyDescent="0.3">
      <c r="A1289">
        <v>551054</v>
      </c>
      <c r="B1289" s="2">
        <v>41775</v>
      </c>
      <c r="C1289" s="3">
        <v>0.67289351851851853</v>
      </c>
      <c r="D1289" t="s">
        <v>31</v>
      </c>
      <c r="E1289" t="s">
        <v>29</v>
      </c>
      <c r="F1289" t="s">
        <v>17</v>
      </c>
      <c r="G1289" t="s">
        <v>10</v>
      </c>
      <c r="H1289">
        <v>12584</v>
      </c>
      <c r="I1289">
        <f>IF(Table3_1810[[#This Row],[Status]]="Hired",1,0)</f>
        <v>1</v>
      </c>
    </row>
    <row r="1290" spans="1:9" x14ac:dyDescent="0.3">
      <c r="A1290">
        <v>321233</v>
      </c>
      <c r="B1290" s="2">
        <v>41814</v>
      </c>
      <c r="C1290" s="3">
        <v>0.60392361111111115</v>
      </c>
      <c r="D1290" t="s">
        <v>31</v>
      </c>
      <c r="E1290" t="s">
        <v>29</v>
      </c>
      <c r="F1290" t="s">
        <v>17</v>
      </c>
      <c r="G1290" t="s">
        <v>10</v>
      </c>
      <c r="H1290">
        <v>71556</v>
      </c>
      <c r="I1290">
        <f>IF(Table3_1810[[#This Row],[Status]]="Hired",1,0)</f>
        <v>1</v>
      </c>
    </row>
    <row r="1291" spans="1:9" x14ac:dyDescent="0.3">
      <c r="A1291">
        <v>430158</v>
      </c>
      <c r="B1291" s="2">
        <v>41821</v>
      </c>
      <c r="C1291" s="3">
        <v>0.81364583333333329</v>
      </c>
      <c r="D1291" t="s">
        <v>31</v>
      </c>
      <c r="E1291" t="s">
        <v>27</v>
      </c>
      <c r="F1291" t="s">
        <v>17</v>
      </c>
      <c r="G1291" t="s">
        <v>10</v>
      </c>
      <c r="H1291">
        <v>72712</v>
      </c>
      <c r="I1291">
        <f>IF(Table3_1810[[#This Row],[Status]]="Hired",1,0)</f>
        <v>1</v>
      </c>
    </row>
    <row r="1292" spans="1:9" x14ac:dyDescent="0.3">
      <c r="A1292">
        <v>496821</v>
      </c>
      <c r="B1292" s="2">
        <v>41821</v>
      </c>
      <c r="C1292" s="3">
        <v>0.81393518518518515</v>
      </c>
      <c r="D1292" t="s">
        <v>30</v>
      </c>
      <c r="E1292" t="s">
        <v>27</v>
      </c>
      <c r="F1292" t="s">
        <v>17</v>
      </c>
      <c r="G1292" t="s">
        <v>10</v>
      </c>
      <c r="H1292">
        <v>54760</v>
      </c>
      <c r="I1292">
        <f>IF(Table3_1810[[#This Row],[Status]]="Hired",1,0)</f>
        <v>0</v>
      </c>
    </row>
    <row r="1293" spans="1:9" x14ac:dyDescent="0.3">
      <c r="A1293">
        <v>358584</v>
      </c>
      <c r="B1293" s="2">
        <v>41852</v>
      </c>
      <c r="C1293" s="3">
        <v>0.60406249999999995</v>
      </c>
      <c r="D1293" t="s">
        <v>31</v>
      </c>
      <c r="E1293" t="s">
        <v>27</v>
      </c>
      <c r="F1293" t="s">
        <v>17</v>
      </c>
      <c r="G1293" t="s">
        <v>10</v>
      </c>
      <c r="H1293">
        <v>12920</v>
      </c>
      <c r="I1293">
        <f>IF(Table3_1810[[#This Row],[Status]]="Hired",1,0)</f>
        <v>1</v>
      </c>
    </row>
    <row r="1294" spans="1:9" x14ac:dyDescent="0.3">
      <c r="A1294">
        <v>366071</v>
      </c>
      <c r="B1294" s="2">
        <v>41852</v>
      </c>
      <c r="C1294" s="3">
        <v>0.6065625</v>
      </c>
      <c r="D1294" t="s">
        <v>31</v>
      </c>
      <c r="E1294" t="s">
        <v>29</v>
      </c>
      <c r="F1294" t="s">
        <v>17</v>
      </c>
      <c r="G1294" t="s">
        <v>10</v>
      </c>
      <c r="H1294">
        <v>41743</v>
      </c>
      <c r="I1294">
        <f>IF(Table3_1810[[#This Row],[Status]]="Hired",1,0)</f>
        <v>1</v>
      </c>
    </row>
    <row r="1295" spans="1:9" x14ac:dyDescent="0.3">
      <c r="A1295">
        <v>149727</v>
      </c>
      <c r="B1295" s="2">
        <v>41865</v>
      </c>
      <c r="C1295" s="3">
        <v>0.69947916666666665</v>
      </c>
      <c r="D1295" t="s">
        <v>31</v>
      </c>
      <c r="E1295" t="s">
        <v>29</v>
      </c>
      <c r="F1295" t="s">
        <v>17</v>
      </c>
      <c r="G1295" t="s">
        <v>10</v>
      </c>
      <c r="H1295">
        <v>88216</v>
      </c>
      <c r="I1295">
        <f>IF(Table3_1810[[#This Row],[Status]]="Hired",1,0)</f>
        <v>1</v>
      </c>
    </row>
    <row r="1296" spans="1:9" x14ac:dyDescent="0.3">
      <c r="A1296">
        <v>506401</v>
      </c>
      <c r="B1296" s="2">
        <v>41865</v>
      </c>
      <c r="C1296" s="3">
        <v>0.70250000000000001</v>
      </c>
      <c r="D1296" t="s">
        <v>31</v>
      </c>
      <c r="E1296" t="s">
        <v>29</v>
      </c>
      <c r="F1296" t="s">
        <v>17</v>
      </c>
      <c r="G1296" t="s">
        <v>10</v>
      </c>
      <c r="H1296">
        <v>85114</v>
      </c>
      <c r="I1296">
        <f>IF(Table3_1810[[#This Row],[Status]]="Hired",1,0)</f>
        <v>1</v>
      </c>
    </row>
    <row r="1297" spans="1:9" x14ac:dyDescent="0.3">
      <c r="A1297">
        <v>254752</v>
      </c>
      <c r="B1297" s="2">
        <v>41872</v>
      </c>
      <c r="C1297" s="3">
        <v>0.39300925925925928</v>
      </c>
      <c r="D1297" t="s">
        <v>31</v>
      </c>
      <c r="E1297" t="s">
        <v>27</v>
      </c>
      <c r="F1297" t="s">
        <v>17</v>
      </c>
      <c r="G1297" t="s">
        <v>10</v>
      </c>
      <c r="H1297">
        <v>75415</v>
      </c>
      <c r="I1297">
        <f>IF(Table3_1810[[#This Row],[Status]]="Hired",1,0)</f>
        <v>1</v>
      </c>
    </row>
    <row r="1298" spans="1:9" x14ac:dyDescent="0.3">
      <c r="A1298">
        <v>893073</v>
      </c>
      <c r="B1298" s="2">
        <v>41773</v>
      </c>
      <c r="C1298" s="3">
        <v>0.41605324074074074</v>
      </c>
      <c r="D1298" t="s">
        <v>31</v>
      </c>
      <c r="E1298" t="s">
        <v>27</v>
      </c>
      <c r="F1298" t="s">
        <v>17</v>
      </c>
      <c r="G1298" t="s">
        <v>5</v>
      </c>
      <c r="H1298">
        <v>69124</v>
      </c>
      <c r="I1298">
        <f>IF(Table3_1810[[#This Row],[Status]]="Hired",1,0)</f>
        <v>1</v>
      </c>
    </row>
    <row r="1299" spans="1:9" x14ac:dyDescent="0.3">
      <c r="A1299">
        <v>950351</v>
      </c>
      <c r="B1299" s="2">
        <v>41782</v>
      </c>
      <c r="C1299" s="3">
        <v>0.39991898148148147</v>
      </c>
      <c r="D1299" t="s">
        <v>30</v>
      </c>
      <c r="E1299" t="s">
        <v>29</v>
      </c>
      <c r="F1299" t="s">
        <v>19</v>
      </c>
      <c r="G1299" t="s">
        <v>1</v>
      </c>
      <c r="H1299">
        <v>41518</v>
      </c>
      <c r="I1299">
        <f>IF(Table3_1810[[#This Row],[Status]]="Hired",1,0)</f>
        <v>0</v>
      </c>
    </row>
    <row r="1300" spans="1:9" x14ac:dyDescent="0.3">
      <c r="A1300">
        <v>659767</v>
      </c>
      <c r="B1300" s="2">
        <v>41760</v>
      </c>
      <c r="C1300" s="3">
        <v>0.48393518518518519</v>
      </c>
      <c r="D1300" t="s">
        <v>31</v>
      </c>
      <c r="E1300" t="s">
        <v>27</v>
      </c>
      <c r="F1300" t="s">
        <v>17</v>
      </c>
      <c r="G1300" t="s">
        <v>4</v>
      </c>
      <c r="H1300">
        <v>61362</v>
      </c>
      <c r="I1300">
        <f>IF(Table3_1810[[#This Row],[Status]]="Hired",1,0)</f>
        <v>1</v>
      </c>
    </row>
    <row r="1301" spans="1:9" x14ac:dyDescent="0.3">
      <c r="A1301">
        <v>666314</v>
      </c>
      <c r="B1301" s="2">
        <v>41760</v>
      </c>
      <c r="C1301" s="3">
        <v>0.48662037037037037</v>
      </c>
      <c r="D1301" t="s">
        <v>31</v>
      </c>
      <c r="E1301" t="s">
        <v>29</v>
      </c>
      <c r="F1301" t="s">
        <v>17</v>
      </c>
      <c r="G1301" t="s">
        <v>4</v>
      </c>
      <c r="H1301">
        <v>92994</v>
      </c>
      <c r="I1301">
        <f>IF(Table3_1810[[#This Row],[Status]]="Hired",1,0)</f>
        <v>1</v>
      </c>
    </row>
    <row r="1302" spans="1:9" x14ac:dyDescent="0.3">
      <c r="A1302">
        <v>695736</v>
      </c>
      <c r="B1302" s="2">
        <v>41760</v>
      </c>
      <c r="C1302" s="3">
        <v>0.48332175925925924</v>
      </c>
      <c r="D1302" t="s">
        <v>31</v>
      </c>
      <c r="E1302" t="s">
        <v>29</v>
      </c>
      <c r="F1302" t="s">
        <v>17</v>
      </c>
      <c r="G1302" t="s">
        <v>4</v>
      </c>
      <c r="H1302">
        <v>32616</v>
      </c>
      <c r="I1302">
        <f>IF(Table3_1810[[#This Row],[Status]]="Hired",1,0)</f>
        <v>1</v>
      </c>
    </row>
    <row r="1303" spans="1:9" x14ac:dyDescent="0.3">
      <c r="A1303">
        <v>890317</v>
      </c>
      <c r="B1303" s="2">
        <v>41767</v>
      </c>
      <c r="C1303" s="3">
        <v>0.62912037037037039</v>
      </c>
      <c r="D1303" t="s">
        <v>30</v>
      </c>
      <c r="E1303" t="s">
        <v>27</v>
      </c>
      <c r="F1303" t="s">
        <v>17</v>
      </c>
      <c r="G1303" t="s">
        <v>10</v>
      </c>
      <c r="H1303">
        <v>19873</v>
      </c>
      <c r="I1303">
        <f>IF(Table3_1810[[#This Row],[Status]]="Hired",1,0)</f>
        <v>0</v>
      </c>
    </row>
    <row r="1304" spans="1:9" x14ac:dyDescent="0.3">
      <c r="A1304">
        <v>737852</v>
      </c>
      <c r="B1304" s="2">
        <v>41764</v>
      </c>
      <c r="C1304" s="3">
        <v>0.3971527777777778</v>
      </c>
      <c r="D1304" t="s">
        <v>31</v>
      </c>
      <c r="E1304" t="s">
        <v>29</v>
      </c>
      <c r="F1304" t="s">
        <v>17</v>
      </c>
      <c r="G1304" t="s">
        <v>10</v>
      </c>
      <c r="H1304">
        <v>69025</v>
      </c>
      <c r="I1304">
        <f>IF(Table3_1810[[#This Row],[Status]]="Hired",1,0)</f>
        <v>1</v>
      </c>
    </row>
    <row r="1305" spans="1:9" x14ac:dyDescent="0.3">
      <c r="A1305">
        <v>52077</v>
      </c>
      <c r="B1305" s="2">
        <v>41764</v>
      </c>
      <c r="C1305" s="3">
        <v>0.39983796296296298</v>
      </c>
      <c r="D1305" t="s">
        <v>30</v>
      </c>
      <c r="E1305" t="s">
        <v>29</v>
      </c>
      <c r="F1305" t="s">
        <v>17</v>
      </c>
      <c r="G1305" t="s">
        <v>10</v>
      </c>
      <c r="H1305">
        <v>66442</v>
      </c>
      <c r="I1305">
        <f>IF(Table3_1810[[#This Row],[Status]]="Hired",1,0)</f>
        <v>0</v>
      </c>
    </row>
    <row r="1306" spans="1:9" x14ac:dyDescent="0.3">
      <c r="A1306">
        <v>189422</v>
      </c>
      <c r="B1306" s="2">
        <v>41765</v>
      </c>
      <c r="C1306" s="3">
        <v>0.80971064814814819</v>
      </c>
      <c r="D1306" t="s">
        <v>31</v>
      </c>
      <c r="E1306" t="s">
        <v>27</v>
      </c>
      <c r="F1306" t="s">
        <v>17</v>
      </c>
      <c r="G1306" t="s">
        <v>10</v>
      </c>
      <c r="H1306">
        <v>56039</v>
      </c>
      <c r="I1306">
        <f>IF(Table3_1810[[#This Row],[Status]]="Hired",1,0)</f>
        <v>1</v>
      </c>
    </row>
    <row r="1307" spans="1:9" x14ac:dyDescent="0.3">
      <c r="A1307">
        <v>934049</v>
      </c>
      <c r="B1307" s="2">
        <v>41767</v>
      </c>
      <c r="C1307" s="3">
        <v>0.65559027777777779</v>
      </c>
      <c r="D1307" t="s">
        <v>31</v>
      </c>
      <c r="E1307" t="s">
        <v>27</v>
      </c>
      <c r="F1307" t="s">
        <v>17</v>
      </c>
      <c r="G1307" t="s">
        <v>4</v>
      </c>
      <c r="H1307">
        <v>30651</v>
      </c>
      <c r="I1307">
        <f>IF(Table3_1810[[#This Row],[Status]]="Hired",1,0)</f>
        <v>1</v>
      </c>
    </row>
    <row r="1308" spans="1:9" x14ac:dyDescent="0.3">
      <c r="A1308">
        <v>137317</v>
      </c>
      <c r="B1308" s="2">
        <v>41768</v>
      </c>
      <c r="C1308" s="3">
        <v>0.82954861111111111</v>
      </c>
      <c r="D1308" t="s">
        <v>31</v>
      </c>
      <c r="E1308" t="s">
        <v>27</v>
      </c>
      <c r="F1308" t="s">
        <v>17</v>
      </c>
      <c r="G1308" t="s">
        <v>10</v>
      </c>
      <c r="H1308">
        <v>75648</v>
      </c>
      <c r="I1308">
        <f>IF(Table3_1810[[#This Row],[Status]]="Hired",1,0)</f>
        <v>1</v>
      </c>
    </row>
    <row r="1309" spans="1:9" x14ac:dyDescent="0.3">
      <c r="A1309">
        <v>702214</v>
      </c>
      <c r="B1309" s="2">
        <v>41838</v>
      </c>
      <c r="C1309" s="3">
        <v>0.71278935185185188</v>
      </c>
      <c r="D1309" t="s">
        <v>30</v>
      </c>
      <c r="E1309" t="s">
        <v>27</v>
      </c>
      <c r="F1309" t="s">
        <v>17</v>
      </c>
      <c r="G1309" t="s">
        <v>4</v>
      </c>
      <c r="H1309">
        <v>62412</v>
      </c>
      <c r="I1309">
        <f>IF(Table3_1810[[#This Row],[Status]]="Hired",1,0)</f>
        <v>0</v>
      </c>
    </row>
    <row r="1310" spans="1:9" x14ac:dyDescent="0.3">
      <c r="A1310">
        <v>436353</v>
      </c>
      <c r="B1310" s="2">
        <v>41838</v>
      </c>
      <c r="C1310" s="3">
        <v>0.71333333333333337</v>
      </c>
      <c r="D1310" t="s">
        <v>31</v>
      </c>
      <c r="E1310" t="s">
        <v>29</v>
      </c>
      <c r="F1310" t="s">
        <v>17</v>
      </c>
      <c r="G1310" t="s">
        <v>4</v>
      </c>
      <c r="H1310">
        <v>98319</v>
      </c>
      <c r="I1310">
        <f>IF(Table3_1810[[#This Row],[Status]]="Hired",1,0)</f>
        <v>1</v>
      </c>
    </row>
    <row r="1311" spans="1:9" x14ac:dyDescent="0.3">
      <c r="A1311">
        <v>624625</v>
      </c>
      <c r="B1311" s="2">
        <v>41838</v>
      </c>
      <c r="C1311" s="3">
        <v>0.7157175925925926</v>
      </c>
      <c r="D1311" t="s">
        <v>31</v>
      </c>
      <c r="E1311" t="s">
        <v>29</v>
      </c>
      <c r="F1311" t="s">
        <v>17</v>
      </c>
      <c r="G1311" t="s">
        <v>4</v>
      </c>
      <c r="H1311">
        <v>71254</v>
      </c>
      <c r="I1311">
        <f>IF(Table3_1810[[#This Row],[Status]]="Hired",1,0)</f>
        <v>1</v>
      </c>
    </row>
    <row r="1312" spans="1:9" x14ac:dyDescent="0.3">
      <c r="A1312">
        <v>36504</v>
      </c>
      <c r="B1312" s="2">
        <v>41845</v>
      </c>
      <c r="C1312" s="3">
        <v>0.42246527777777776</v>
      </c>
      <c r="D1312" t="s">
        <v>30</v>
      </c>
      <c r="E1312" t="s">
        <v>27</v>
      </c>
      <c r="F1312" t="s">
        <v>17</v>
      </c>
      <c r="G1312" t="s">
        <v>4</v>
      </c>
      <c r="H1312">
        <v>21554</v>
      </c>
      <c r="I1312">
        <f>IF(Table3_1810[[#This Row],[Status]]="Hired",1,0)</f>
        <v>0</v>
      </c>
    </row>
    <row r="1313" spans="1:9" x14ac:dyDescent="0.3">
      <c r="A1313">
        <v>357802</v>
      </c>
      <c r="B1313" s="2">
        <v>41845</v>
      </c>
      <c r="C1313" s="3">
        <v>0.42282407407407407</v>
      </c>
      <c r="D1313" t="s">
        <v>30</v>
      </c>
      <c r="E1313" t="s">
        <v>29</v>
      </c>
      <c r="F1313" t="s">
        <v>17</v>
      </c>
      <c r="G1313" t="s">
        <v>4</v>
      </c>
      <c r="H1313">
        <v>69341</v>
      </c>
      <c r="I1313">
        <f>IF(Table3_1810[[#This Row],[Status]]="Hired",1,0)</f>
        <v>0</v>
      </c>
    </row>
    <row r="1314" spans="1:9" x14ac:dyDescent="0.3">
      <c r="A1314">
        <v>639861</v>
      </c>
      <c r="B1314" s="2">
        <v>41849</v>
      </c>
      <c r="C1314" s="3">
        <v>0.63767361111111109</v>
      </c>
      <c r="D1314" t="s">
        <v>31</v>
      </c>
      <c r="E1314" t="s">
        <v>27</v>
      </c>
      <c r="F1314" t="s">
        <v>17</v>
      </c>
      <c r="G1314" t="s">
        <v>10</v>
      </c>
      <c r="H1314">
        <v>25030</v>
      </c>
      <c r="I1314">
        <f>IF(Table3_1810[[#This Row],[Status]]="Hired",1,0)</f>
        <v>1</v>
      </c>
    </row>
    <row r="1315" spans="1:9" x14ac:dyDescent="0.3">
      <c r="A1315">
        <v>582417</v>
      </c>
      <c r="B1315" s="2">
        <v>41849</v>
      </c>
      <c r="C1315" s="3">
        <v>0.63900462962962967</v>
      </c>
      <c r="D1315" t="s">
        <v>30</v>
      </c>
      <c r="E1315" t="s">
        <v>27</v>
      </c>
      <c r="F1315" t="s">
        <v>17</v>
      </c>
      <c r="G1315" t="s">
        <v>10</v>
      </c>
      <c r="H1315">
        <v>92791</v>
      </c>
      <c r="I1315">
        <f>IF(Table3_1810[[#This Row],[Status]]="Hired",1,0)</f>
        <v>0</v>
      </c>
    </row>
    <row r="1316" spans="1:9" x14ac:dyDescent="0.3">
      <c r="A1316">
        <v>383656</v>
      </c>
      <c r="B1316" s="2">
        <v>41849</v>
      </c>
      <c r="C1316" s="3">
        <v>0.63996527777777779</v>
      </c>
      <c r="D1316" t="s">
        <v>30</v>
      </c>
      <c r="E1316" t="s">
        <v>27</v>
      </c>
      <c r="F1316" t="s">
        <v>17</v>
      </c>
      <c r="G1316" t="s">
        <v>10</v>
      </c>
      <c r="H1316">
        <v>37147</v>
      </c>
      <c r="I1316">
        <f>IF(Table3_1810[[#This Row],[Status]]="Hired",1,0)</f>
        <v>0</v>
      </c>
    </row>
    <row r="1317" spans="1:9" x14ac:dyDescent="0.3">
      <c r="A1317">
        <v>536123</v>
      </c>
      <c r="B1317" s="2">
        <v>41849</v>
      </c>
      <c r="C1317" s="3">
        <v>0.64241898148148147</v>
      </c>
      <c r="D1317" t="s">
        <v>31</v>
      </c>
      <c r="E1317" t="s">
        <v>29</v>
      </c>
      <c r="F1317" t="s">
        <v>17</v>
      </c>
      <c r="G1317" t="s">
        <v>10</v>
      </c>
      <c r="H1317">
        <v>64271</v>
      </c>
      <c r="I1317">
        <f>IF(Table3_1810[[#This Row],[Status]]="Hired",1,0)</f>
        <v>1</v>
      </c>
    </row>
    <row r="1318" spans="1:9" x14ac:dyDescent="0.3">
      <c r="A1318">
        <v>583369</v>
      </c>
      <c r="B1318" s="2">
        <v>41859</v>
      </c>
      <c r="C1318" s="3">
        <v>0.39961805555555557</v>
      </c>
      <c r="D1318" t="s">
        <v>31</v>
      </c>
      <c r="E1318" t="s">
        <v>27</v>
      </c>
      <c r="F1318" t="s">
        <v>17</v>
      </c>
      <c r="G1318" t="s">
        <v>10</v>
      </c>
      <c r="H1318">
        <v>97329</v>
      </c>
      <c r="I1318">
        <f>IF(Table3_1810[[#This Row],[Status]]="Hired",1,0)</f>
        <v>1</v>
      </c>
    </row>
    <row r="1319" spans="1:9" x14ac:dyDescent="0.3">
      <c r="A1319">
        <v>669078</v>
      </c>
      <c r="B1319" s="2">
        <v>41859</v>
      </c>
      <c r="C1319" s="3">
        <v>0.4004050925925926</v>
      </c>
      <c r="D1319" t="s">
        <v>30</v>
      </c>
      <c r="E1319" t="s">
        <v>29</v>
      </c>
      <c r="F1319" t="s">
        <v>17</v>
      </c>
      <c r="G1319" t="s">
        <v>10</v>
      </c>
      <c r="H1319">
        <v>70887</v>
      </c>
      <c r="I1319">
        <f>IF(Table3_1810[[#This Row],[Status]]="Hired",1,0)</f>
        <v>0</v>
      </c>
    </row>
    <row r="1320" spans="1:9" x14ac:dyDescent="0.3">
      <c r="A1320">
        <v>123118</v>
      </c>
      <c r="B1320" s="2">
        <v>41859</v>
      </c>
      <c r="C1320" s="3">
        <v>0.40069444444444446</v>
      </c>
      <c r="D1320" t="s">
        <v>31</v>
      </c>
      <c r="E1320" t="s">
        <v>29</v>
      </c>
      <c r="F1320" t="s">
        <v>17</v>
      </c>
      <c r="G1320" t="s">
        <v>10</v>
      </c>
      <c r="H1320">
        <v>68526</v>
      </c>
      <c r="I1320">
        <f>IF(Table3_1810[[#This Row],[Status]]="Hired",1,0)</f>
        <v>1</v>
      </c>
    </row>
    <row r="1321" spans="1:9" x14ac:dyDescent="0.3">
      <c r="A1321">
        <v>195389</v>
      </c>
      <c r="B1321" s="2">
        <v>41859</v>
      </c>
      <c r="C1321" s="3">
        <v>0.40005787037037038</v>
      </c>
      <c r="D1321" t="s">
        <v>30</v>
      </c>
      <c r="E1321" t="s">
        <v>28</v>
      </c>
      <c r="F1321" t="s">
        <v>17</v>
      </c>
      <c r="G1321" t="s">
        <v>10</v>
      </c>
      <c r="H1321">
        <v>53014</v>
      </c>
      <c r="I1321">
        <f>IF(Table3_1810[[#This Row],[Status]]="Hired",1,0)</f>
        <v>0</v>
      </c>
    </row>
    <row r="1322" spans="1:9" x14ac:dyDescent="0.3">
      <c r="A1322">
        <v>665487</v>
      </c>
      <c r="B1322" s="2">
        <v>41862</v>
      </c>
      <c r="C1322" s="3">
        <v>0.44701388888888888</v>
      </c>
      <c r="D1322" t="s">
        <v>31</v>
      </c>
      <c r="E1322" t="s">
        <v>27</v>
      </c>
      <c r="F1322" t="s">
        <v>17</v>
      </c>
      <c r="G1322" t="s">
        <v>10</v>
      </c>
      <c r="H1322">
        <v>66678</v>
      </c>
      <c r="I1322">
        <f>IF(Table3_1810[[#This Row],[Status]]="Hired",1,0)</f>
        <v>1</v>
      </c>
    </row>
    <row r="1323" spans="1:9" x14ac:dyDescent="0.3">
      <c r="A1323">
        <v>586559</v>
      </c>
      <c r="B1323" s="2">
        <v>41845</v>
      </c>
      <c r="C1323" s="3">
        <v>0.98197916666666663</v>
      </c>
      <c r="D1323" t="s">
        <v>31</v>
      </c>
      <c r="E1323" t="s">
        <v>29</v>
      </c>
      <c r="F1323" t="s">
        <v>17</v>
      </c>
      <c r="G1323" t="s">
        <v>10</v>
      </c>
      <c r="H1323">
        <v>40269</v>
      </c>
      <c r="I1323">
        <f>IF(Table3_1810[[#This Row],[Status]]="Hired",1,0)</f>
        <v>1</v>
      </c>
    </row>
    <row r="1324" spans="1:9" x14ac:dyDescent="0.3">
      <c r="A1324">
        <v>331430</v>
      </c>
      <c r="B1324" s="2">
        <v>41850</v>
      </c>
      <c r="C1324" s="3">
        <v>0.39144675925925926</v>
      </c>
      <c r="D1324" t="s">
        <v>30</v>
      </c>
      <c r="E1324" t="s">
        <v>29</v>
      </c>
      <c r="F1324" t="s">
        <v>17</v>
      </c>
      <c r="G1324" t="s">
        <v>10</v>
      </c>
      <c r="H1324">
        <v>64410</v>
      </c>
      <c r="I1324">
        <f>IF(Table3_1810[[#This Row],[Status]]="Hired",1,0)</f>
        <v>0</v>
      </c>
    </row>
    <row r="1325" spans="1:9" x14ac:dyDescent="0.3">
      <c r="A1325">
        <v>135854</v>
      </c>
      <c r="B1325" s="2">
        <v>41850</v>
      </c>
      <c r="C1325" s="3">
        <v>0.39202546296296298</v>
      </c>
      <c r="D1325" t="s">
        <v>31</v>
      </c>
      <c r="E1325" t="s">
        <v>27</v>
      </c>
      <c r="F1325" t="s">
        <v>17</v>
      </c>
      <c r="G1325" t="s">
        <v>10</v>
      </c>
      <c r="H1325">
        <v>28038</v>
      </c>
      <c r="I1325">
        <f>IF(Table3_1810[[#This Row],[Status]]="Hired",1,0)</f>
        <v>1</v>
      </c>
    </row>
    <row r="1326" spans="1:9" x14ac:dyDescent="0.3">
      <c r="A1326">
        <v>802663</v>
      </c>
      <c r="B1326" s="2">
        <v>41843</v>
      </c>
      <c r="C1326" s="3">
        <v>0.64481481481481484</v>
      </c>
      <c r="D1326" t="s">
        <v>31</v>
      </c>
      <c r="E1326" t="s">
        <v>29</v>
      </c>
      <c r="F1326" t="s">
        <v>17</v>
      </c>
      <c r="G1326" t="s">
        <v>4</v>
      </c>
      <c r="H1326">
        <v>51388</v>
      </c>
      <c r="I1326">
        <f>IF(Table3_1810[[#This Row],[Status]]="Hired",1,0)</f>
        <v>1</v>
      </c>
    </row>
    <row r="1327" spans="1:9" x14ac:dyDescent="0.3">
      <c r="A1327">
        <v>597869</v>
      </c>
      <c r="B1327" s="2">
        <v>41843</v>
      </c>
      <c r="C1327" s="3">
        <v>0.64822916666666663</v>
      </c>
      <c r="D1327" t="s">
        <v>31</v>
      </c>
      <c r="E1327" t="s">
        <v>29</v>
      </c>
      <c r="F1327" t="s">
        <v>17</v>
      </c>
      <c r="G1327" t="s">
        <v>4</v>
      </c>
      <c r="H1327">
        <v>78358</v>
      </c>
      <c r="I1327">
        <f>IF(Table3_1810[[#This Row],[Status]]="Hired",1,0)</f>
        <v>1</v>
      </c>
    </row>
    <row r="1328" spans="1:9" x14ac:dyDescent="0.3">
      <c r="A1328">
        <v>80619</v>
      </c>
      <c r="B1328" s="2">
        <v>41851</v>
      </c>
      <c r="C1328" s="3">
        <v>0.58681712962962962</v>
      </c>
      <c r="D1328" t="s">
        <v>31</v>
      </c>
      <c r="E1328" t="s">
        <v>28</v>
      </c>
      <c r="F1328" t="s">
        <v>17</v>
      </c>
      <c r="G1328" t="s">
        <v>4</v>
      </c>
      <c r="H1328">
        <v>80438</v>
      </c>
      <c r="I1328">
        <f>IF(Table3_1810[[#This Row],[Status]]="Hired",1,0)</f>
        <v>1</v>
      </c>
    </row>
    <row r="1329" spans="1:9" x14ac:dyDescent="0.3">
      <c r="A1329">
        <v>245650</v>
      </c>
      <c r="B1329" s="2">
        <v>41851</v>
      </c>
      <c r="C1329" s="3">
        <v>0.5871643518518519</v>
      </c>
      <c r="D1329" t="s">
        <v>31</v>
      </c>
      <c r="E1329" t="s">
        <v>28</v>
      </c>
      <c r="F1329" t="s">
        <v>17</v>
      </c>
      <c r="G1329" t="s">
        <v>4</v>
      </c>
      <c r="H1329">
        <v>37930</v>
      </c>
      <c r="I1329">
        <f>IF(Table3_1810[[#This Row],[Status]]="Hired",1,0)</f>
        <v>1</v>
      </c>
    </row>
    <row r="1330" spans="1:9" x14ac:dyDescent="0.3">
      <c r="A1330">
        <v>661954</v>
      </c>
      <c r="B1330" s="2">
        <v>41772</v>
      </c>
      <c r="C1330" s="3">
        <v>0.39872685185185186</v>
      </c>
      <c r="D1330" t="s">
        <v>31</v>
      </c>
      <c r="E1330" t="s">
        <v>29</v>
      </c>
      <c r="F1330" t="s">
        <v>20</v>
      </c>
      <c r="G1330" t="s">
        <v>9</v>
      </c>
      <c r="H1330">
        <v>26666</v>
      </c>
      <c r="I1330">
        <f>IF(Table3_1810[[#This Row],[Status]]="Hired",1,0)</f>
        <v>1</v>
      </c>
    </row>
    <row r="1331" spans="1:9" x14ac:dyDescent="0.3">
      <c r="A1331">
        <v>327352</v>
      </c>
      <c r="B1331" s="2">
        <v>41772</v>
      </c>
      <c r="C1331" s="3">
        <v>0.39899305555555553</v>
      </c>
      <c r="D1331" t="s">
        <v>30</v>
      </c>
      <c r="E1331" t="s">
        <v>27</v>
      </c>
      <c r="F1331" t="s">
        <v>20</v>
      </c>
      <c r="G1331" t="s">
        <v>9</v>
      </c>
      <c r="H1331">
        <v>50349</v>
      </c>
      <c r="I1331">
        <f>IF(Table3_1810[[#This Row],[Status]]="Hired",1,0)</f>
        <v>0</v>
      </c>
    </row>
    <row r="1332" spans="1:9" x14ac:dyDescent="0.3">
      <c r="A1332">
        <v>936527</v>
      </c>
      <c r="B1332" s="2">
        <v>41772</v>
      </c>
      <c r="C1332" s="3">
        <v>0.39746527777777779</v>
      </c>
      <c r="D1332" t="s">
        <v>30</v>
      </c>
      <c r="E1332" t="s">
        <v>28</v>
      </c>
      <c r="F1332" t="s">
        <v>20</v>
      </c>
      <c r="G1332" t="s">
        <v>9</v>
      </c>
      <c r="H1332">
        <v>76326</v>
      </c>
      <c r="I1332">
        <f>IF(Table3_1810[[#This Row],[Status]]="Hired",1,0)</f>
        <v>0</v>
      </c>
    </row>
    <row r="1333" spans="1:9" x14ac:dyDescent="0.3">
      <c r="A1333">
        <v>709650</v>
      </c>
      <c r="B1333" s="2">
        <v>41776</v>
      </c>
      <c r="C1333" s="3">
        <v>0.61473379629629632</v>
      </c>
      <c r="D1333" t="s">
        <v>30</v>
      </c>
      <c r="E1333" t="s">
        <v>29</v>
      </c>
      <c r="F1333" t="s">
        <v>20</v>
      </c>
      <c r="G1333" t="s">
        <v>9</v>
      </c>
      <c r="H1333">
        <v>48861</v>
      </c>
      <c r="I1333">
        <f>IF(Table3_1810[[#This Row],[Status]]="Hired",1,0)</f>
        <v>0</v>
      </c>
    </row>
    <row r="1334" spans="1:9" x14ac:dyDescent="0.3">
      <c r="A1334">
        <v>368942</v>
      </c>
      <c r="B1334" s="2">
        <v>41776</v>
      </c>
      <c r="C1334" s="3">
        <v>0.61581018518518515</v>
      </c>
      <c r="D1334" t="s">
        <v>31</v>
      </c>
      <c r="E1334" t="s">
        <v>27</v>
      </c>
      <c r="F1334" t="s">
        <v>20</v>
      </c>
      <c r="G1334" t="s">
        <v>9</v>
      </c>
      <c r="H1334">
        <v>73960</v>
      </c>
      <c r="I1334">
        <f>IF(Table3_1810[[#This Row],[Status]]="Hired",1,0)</f>
        <v>1</v>
      </c>
    </row>
    <row r="1335" spans="1:9" x14ac:dyDescent="0.3">
      <c r="A1335">
        <v>940275</v>
      </c>
      <c r="B1335" s="2">
        <v>41849</v>
      </c>
      <c r="C1335" s="3">
        <v>0.73379629629629628</v>
      </c>
      <c r="D1335" t="s">
        <v>31</v>
      </c>
      <c r="E1335" t="s">
        <v>28</v>
      </c>
      <c r="F1335" t="s">
        <v>17</v>
      </c>
      <c r="G1335" t="s">
        <v>6</v>
      </c>
      <c r="H1335">
        <v>53484</v>
      </c>
      <c r="I1335">
        <f>IF(Table3_1810[[#This Row],[Status]]="Hired",1,0)</f>
        <v>1</v>
      </c>
    </row>
    <row r="1336" spans="1:9" x14ac:dyDescent="0.3">
      <c r="A1336">
        <v>138733</v>
      </c>
      <c r="B1336" s="2">
        <v>41859</v>
      </c>
      <c r="C1336" s="3">
        <v>0.52946759259259257</v>
      </c>
      <c r="D1336" t="s">
        <v>31</v>
      </c>
      <c r="E1336" t="s">
        <v>27</v>
      </c>
      <c r="F1336" t="s">
        <v>17</v>
      </c>
      <c r="G1336" t="s">
        <v>6</v>
      </c>
      <c r="H1336">
        <v>73873</v>
      </c>
      <c r="I1336">
        <f>IF(Table3_1810[[#This Row],[Status]]="Hired",1,0)</f>
        <v>1</v>
      </c>
    </row>
    <row r="1337" spans="1:9" x14ac:dyDescent="0.3">
      <c r="A1337">
        <v>518587</v>
      </c>
      <c r="B1337" s="2">
        <v>41859</v>
      </c>
      <c r="C1337" s="3">
        <v>0.53030092592592593</v>
      </c>
      <c r="D1337" t="s">
        <v>31</v>
      </c>
      <c r="E1337" t="s">
        <v>27</v>
      </c>
      <c r="F1337" t="s">
        <v>17</v>
      </c>
      <c r="G1337" t="s">
        <v>6</v>
      </c>
      <c r="H1337">
        <v>81742</v>
      </c>
      <c r="I1337">
        <f>IF(Table3_1810[[#This Row],[Status]]="Hired",1,0)</f>
        <v>1</v>
      </c>
    </row>
    <row r="1338" spans="1:9" x14ac:dyDescent="0.3">
      <c r="A1338">
        <v>974429</v>
      </c>
      <c r="B1338" s="2">
        <v>41859</v>
      </c>
      <c r="C1338" s="3">
        <v>0.53270833333333334</v>
      </c>
      <c r="D1338" t="s">
        <v>31</v>
      </c>
      <c r="E1338" t="s">
        <v>27</v>
      </c>
      <c r="F1338" t="s">
        <v>17</v>
      </c>
      <c r="G1338" t="s">
        <v>6</v>
      </c>
      <c r="H1338">
        <v>88589</v>
      </c>
      <c r="I1338">
        <f>IF(Table3_1810[[#This Row],[Status]]="Hired",1,0)</f>
        <v>1</v>
      </c>
    </row>
    <row r="1339" spans="1:9" x14ac:dyDescent="0.3">
      <c r="A1339">
        <v>994181</v>
      </c>
      <c r="B1339" s="2">
        <v>41871</v>
      </c>
      <c r="C1339" s="3">
        <v>0.39855324074074072</v>
      </c>
      <c r="D1339" t="s">
        <v>31</v>
      </c>
      <c r="E1339" t="s">
        <v>29</v>
      </c>
      <c r="F1339" t="s">
        <v>18</v>
      </c>
      <c r="G1339" t="s">
        <v>2</v>
      </c>
      <c r="H1339">
        <v>49869</v>
      </c>
      <c r="I1339">
        <f>IF(Table3_1810[[#This Row],[Status]]="Hired",1,0)</f>
        <v>1</v>
      </c>
    </row>
    <row r="1340" spans="1:9" x14ac:dyDescent="0.3">
      <c r="A1340">
        <v>545839</v>
      </c>
      <c r="B1340" s="2">
        <v>41871</v>
      </c>
      <c r="C1340" s="3">
        <v>0.39902777777777776</v>
      </c>
      <c r="D1340" t="s">
        <v>30</v>
      </c>
      <c r="E1340" t="s">
        <v>27</v>
      </c>
      <c r="F1340" t="s">
        <v>18</v>
      </c>
      <c r="G1340" t="s">
        <v>2</v>
      </c>
      <c r="H1340">
        <v>22624</v>
      </c>
      <c r="I1340">
        <f>IF(Table3_1810[[#This Row],[Status]]="Hired",1,0)</f>
        <v>0</v>
      </c>
    </row>
    <row r="1341" spans="1:9" x14ac:dyDescent="0.3">
      <c r="A1341">
        <v>395075</v>
      </c>
      <c r="B1341" s="2">
        <v>41859</v>
      </c>
      <c r="C1341" s="3">
        <v>0.39774305555555556</v>
      </c>
      <c r="D1341" t="s">
        <v>30</v>
      </c>
      <c r="E1341" t="s">
        <v>27</v>
      </c>
      <c r="F1341" t="s">
        <v>20</v>
      </c>
      <c r="G1341" t="s">
        <v>6</v>
      </c>
      <c r="H1341">
        <v>48454</v>
      </c>
      <c r="I1341">
        <f>IF(Table3_1810[[#This Row],[Status]]="Hired",1,0)</f>
        <v>0</v>
      </c>
    </row>
    <row r="1342" spans="1:9" x14ac:dyDescent="0.3">
      <c r="A1342">
        <v>368517</v>
      </c>
      <c r="B1342" s="2">
        <v>41859</v>
      </c>
      <c r="C1342" s="3">
        <v>0.3981365740740741</v>
      </c>
      <c r="D1342" t="s">
        <v>31</v>
      </c>
      <c r="E1342" t="s">
        <v>29</v>
      </c>
      <c r="F1342" t="s">
        <v>20</v>
      </c>
      <c r="G1342" t="s">
        <v>6</v>
      </c>
      <c r="H1342">
        <v>83286</v>
      </c>
      <c r="I1342">
        <f>IF(Table3_1810[[#This Row],[Status]]="Hired",1,0)</f>
        <v>1</v>
      </c>
    </row>
    <row r="1343" spans="1:9" x14ac:dyDescent="0.3">
      <c r="A1343">
        <v>211885</v>
      </c>
      <c r="B1343" s="2">
        <v>41774</v>
      </c>
      <c r="C1343" s="3">
        <v>0.65971064814814817</v>
      </c>
      <c r="D1343" t="s">
        <v>30</v>
      </c>
      <c r="E1343" t="s">
        <v>27</v>
      </c>
      <c r="F1343" t="s">
        <v>18</v>
      </c>
      <c r="G1343" t="s">
        <v>10</v>
      </c>
      <c r="H1343">
        <v>99347</v>
      </c>
      <c r="I1343">
        <f>IF(Table3_1810[[#This Row],[Status]]="Hired",1,0)</f>
        <v>0</v>
      </c>
    </row>
    <row r="1344" spans="1:9" x14ac:dyDescent="0.3">
      <c r="A1344">
        <v>357876</v>
      </c>
      <c r="B1344" s="2">
        <v>41834</v>
      </c>
      <c r="C1344" s="3">
        <v>0.39697916666666666</v>
      </c>
      <c r="D1344" t="s">
        <v>31</v>
      </c>
      <c r="E1344" t="s">
        <v>27</v>
      </c>
      <c r="F1344" t="s">
        <v>18</v>
      </c>
      <c r="G1344" t="s">
        <v>10</v>
      </c>
      <c r="H1344">
        <v>47302</v>
      </c>
      <c r="I1344">
        <f>IF(Table3_1810[[#This Row],[Status]]="Hired",1,0)</f>
        <v>1</v>
      </c>
    </row>
    <row r="1345" spans="1:9" x14ac:dyDescent="0.3">
      <c r="A1345">
        <v>950041</v>
      </c>
      <c r="B1345" s="2">
        <v>41874</v>
      </c>
      <c r="C1345" s="3">
        <v>0.8268981481481481</v>
      </c>
      <c r="D1345" t="s">
        <v>31</v>
      </c>
      <c r="E1345" t="s">
        <v>27</v>
      </c>
      <c r="F1345" t="s">
        <v>18</v>
      </c>
      <c r="G1345" t="s">
        <v>10</v>
      </c>
      <c r="H1345">
        <v>27830</v>
      </c>
      <c r="I1345">
        <f>IF(Table3_1810[[#This Row],[Status]]="Hired",1,0)</f>
        <v>1</v>
      </c>
    </row>
    <row r="1346" spans="1:9" x14ac:dyDescent="0.3">
      <c r="A1346">
        <v>188110</v>
      </c>
      <c r="B1346" s="2">
        <v>41874</v>
      </c>
      <c r="C1346" s="3">
        <v>0.82793981481481482</v>
      </c>
      <c r="D1346" t="s">
        <v>31</v>
      </c>
      <c r="E1346" t="s">
        <v>27</v>
      </c>
      <c r="F1346" t="s">
        <v>18</v>
      </c>
      <c r="G1346" t="s">
        <v>10</v>
      </c>
      <c r="H1346">
        <v>51603</v>
      </c>
      <c r="I1346">
        <f>IF(Table3_1810[[#This Row],[Status]]="Hired",1,0)</f>
        <v>1</v>
      </c>
    </row>
    <row r="1347" spans="1:9" x14ac:dyDescent="0.3">
      <c r="A1347">
        <v>802295</v>
      </c>
      <c r="B1347" s="2">
        <v>41803</v>
      </c>
      <c r="C1347" s="3">
        <v>0.69475694444444447</v>
      </c>
      <c r="D1347" t="s">
        <v>31</v>
      </c>
      <c r="E1347" t="s">
        <v>27</v>
      </c>
      <c r="F1347" t="s">
        <v>20</v>
      </c>
      <c r="G1347" t="s">
        <v>10</v>
      </c>
      <c r="H1347">
        <v>87431</v>
      </c>
      <c r="I1347">
        <f>IF(Table3_1810[[#This Row],[Status]]="Hired",1,0)</f>
        <v>1</v>
      </c>
    </row>
    <row r="1348" spans="1:9" x14ac:dyDescent="0.3">
      <c r="A1348">
        <v>751647</v>
      </c>
      <c r="B1348" s="2">
        <v>41803</v>
      </c>
      <c r="C1348" s="3">
        <v>0.69515046296296301</v>
      </c>
      <c r="D1348" t="s">
        <v>31</v>
      </c>
      <c r="E1348" t="s">
        <v>27</v>
      </c>
      <c r="F1348" t="s">
        <v>20</v>
      </c>
      <c r="G1348" t="s">
        <v>10</v>
      </c>
      <c r="H1348">
        <v>39881</v>
      </c>
      <c r="I1348">
        <f>IF(Table3_1810[[#This Row],[Status]]="Hired",1,0)</f>
        <v>1</v>
      </c>
    </row>
    <row r="1349" spans="1:9" x14ac:dyDescent="0.3">
      <c r="A1349">
        <v>519305</v>
      </c>
      <c r="B1349" s="2">
        <v>41803</v>
      </c>
      <c r="C1349" s="3">
        <v>0.69658564814814816</v>
      </c>
      <c r="D1349" t="s">
        <v>30</v>
      </c>
      <c r="E1349" t="s">
        <v>29</v>
      </c>
      <c r="F1349" t="s">
        <v>20</v>
      </c>
      <c r="G1349" t="s">
        <v>10</v>
      </c>
      <c r="H1349">
        <v>96593</v>
      </c>
      <c r="I1349">
        <f>IF(Table3_1810[[#This Row],[Status]]="Hired",1,0)</f>
        <v>0</v>
      </c>
    </row>
    <row r="1350" spans="1:9" x14ac:dyDescent="0.3">
      <c r="A1350">
        <v>615653</v>
      </c>
      <c r="B1350" s="2">
        <v>41808</v>
      </c>
      <c r="C1350" s="3">
        <v>0.14759259259259258</v>
      </c>
      <c r="D1350" t="s">
        <v>31</v>
      </c>
      <c r="E1350" t="s">
        <v>29</v>
      </c>
      <c r="F1350" t="s">
        <v>20</v>
      </c>
      <c r="G1350" t="s">
        <v>10</v>
      </c>
      <c r="H1350">
        <v>66262</v>
      </c>
      <c r="I1350">
        <f>IF(Table3_1810[[#This Row],[Status]]="Hired",1,0)</f>
        <v>1</v>
      </c>
    </row>
    <row r="1351" spans="1:9" x14ac:dyDescent="0.3">
      <c r="A1351">
        <v>734342</v>
      </c>
      <c r="B1351" s="2">
        <v>41829</v>
      </c>
      <c r="C1351" s="3">
        <v>0.51133101851851848</v>
      </c>
      <c r="D1351" t="s">
        <v>30</v>
      </c>
      <c r="E1351" t="s">
        <v>27</v>
      </c>
      <c r="F1351" t="s">
        <v>17</v>
      </c>
      <c r="G1351" t="s">
        <v>10</v>
      </c>
      <c r="H1351">
        <v>31838</v>
      </c>
      <c r="I1351">
        <f>IF(Table3_1810[[#This Row],[Status]]="Hired",1,0)</f>
        <v>0</v>
      </c>
    </row>
    <row r="1352" spans="1:9" x14ac:dyDescent="0.3">
      <c r="A1352">
        <v>903767</v>
      </c>
      <c r="B1352" s="2">
        <v>41848</v>
      </c>
      <c r="C1352" s="3">
        <v>0.52810185185185188</v>
      </c>
      <c r="D1352" t="s">
        <v>31</v>
      </c>
      <c r="E1352" t="s">
        <v>27</v>
      </c>
      <c r="F1352" t="s">
        <v>17</v>
      </c>
      <c r="G1352" t="s">
        <v>10</v>
      </c>
      <c r="H1352">
        <v>53338</v>
      </c>
      <c r="I1352">
        <f>IF(Table3_1810[[#This Row],[Status]]="Hired",1,0)</f>
        <v>1</v>
      </c>
    </row>
    <row r="1353" spans="1:9" x14ac:dyDescent="0.3">
      <c r="A1353">
        <v>193661</v>
      </c>
      <c r="B1353" s="2">
        <v>41867</v>
      </c>
      <c r="C1353" s="3">
        <v>4.8773148148148149E-2</v>
      </c>
      <c r="D1353" t="s">
        <v>31</v>
      </c>
      <c r="E1353" t="s">
        <v>29</v>
      </c>
      <c r="F1353" t="s">
        <v>17</v>
      </c>
      <c r="G1353" t="s">
        <v>10</v>
      </c>
      <c r="H1353">
        <v>72200</v>
      </c>
      <c r="I1353">
        <f>IF(Table3_1810[[#This Row],[Status]]="Hired",1,0)</f>
        <v>1</v>
      </c>
    </row>
    <row r="1354" spans="1:9" x14ac:dyDescent="0.3">
      <c r="A1354">
        <v>503766</v>
      </c>
      <c r="B1354" s="2">
        <v>41808</v>
      </c>
      <c r="C1354" s="3">
        <v>0.75388888888888894</v>
      </c>
      <c r="D1354" t="s">
        <v>31</v>
      </c>
      <c r="E1354" t="s">
        <v>27</v>
      </c>
      <c r="F1354" t="s">
        <v>17</v>
      </c>
      <c r="G1354" t="s">
        <v>10</v>
      </c>
      <c r="H1354">
        <v>17320</v>
      </c>
      <c r="I1354">
        <f>IF(Table3_1810[[#This Row],[Status]]="Hired",1,0)</f>
        <v>1</v>
      </c>
    </row>
    <row r="1355" spans="1:9" x14ac:dyDescent="0.3">
      <c r="A1355">
        <v>919960</v>
      </c>
      <c r="B1355" s="2">
        <v>41863</v>
      </c>
      <c r="C1355" s="3">
        <v>0.40021990740740743</v>
      </c>
      <c r="D1355" t="s">
        <v>31</v>
      </c>
      <c r="E1355" t="s">
        <v>29</v>
      </c>
      <c r="F1355" t="s">
        <v>17</v>
      </c>
      <c r="G1355" t="s">
        <v>10</v>
      </c>
      <c r="H1355">
        <v>87445</v>
      </c>
      <c r="I1355">
        <f>IF(Table3_1810[[#This Row],[Status]]="Hired",1,0)</f>
        <v>1</v>
      </c>
    </row>
    <row r="1356" spans="1:9" x14ac:dyDescent="0.3">
      <c r="A1356">
        <v>376034</v>
      </c>
      <c r="B1356" s="2">
        <v>41863</v>
      </c>
      <c r="C1356" s="3">
        <v>0.39753472222222225</v>
      </c>
      <c r="D1356" t="s">
        <v>31</v>
      </c>
      <c r="E1356" t="s">
        <v>29</v>
      </c>
      <c r="F1356" t="s">
        <v>17</v>
      </c>
      <c r="G1356" t="s">
        <v>10</v>
      </c>
      <c r="H1356">
        <v>31041</v>
      </c>
      <c r="I1356">
        <f>IF(Table3_1810[[#This Row],[Status]]="Hired",1,0)</f>
        <v>1</v>
      </c>
    </row>
    <row r="1357" spans="1:9" x14ac:dyDescent="0.3">
      <c r="A1357">
        <v>834576</v>
      </c>
      <c r="B1357" s="2">
        <v>41863</v>
      </c>
      <c r="C1357" s="3">
        <v>0.39835648148148151</v>
      </c>
      <c r="D1357" t="s">
        <v>31</v>
      </c>
      <c r="E1357" t="s">
        <v>29</v>
      </c>
      <c r="F1357" t="s">
        <v>17</v>
      </c>
      <c r="G1357" t="s">
        <v>10</v>
      </c>
      <c r="H1357">
        <v>41123</v>
      </c>
      <c r="I1357">
        <f>IF(Table3_1810[[#This Row],[Status]]="Hired",1,0)</f>
        <v>1</v>
      </c>
    </row>
    <row r="1358" spans="1:9" x14ac:dyDescent="0.3">
      <c r="A1358">
        <v>110322</v>
      </c>
      <c r="B1358" s="2">
        <v>41863</v>
      </c>
      <c r="C1358" s="3">
        <v>0.39864583333333331</v>
      </c>
      <c r="D1358" t="s">
        <v>31</v>
      </c>
      <c r="E1358" t="s">
        <v>29</v>
      </c>
      <c r="F1358" t="s">
        <v>17</v>
      </c>
      <c r="G1358" t="s">
        <v>10</v>
      </c>
      <c r="H1358">
        <v>85673</v>
      </c>
      <c r="I1358">
        <f>IF(Table3_1810[[#This Row],[Status]]="Hired",1,0)</f>
        <v>1</v>
      </c>
    </row>
    <row r="1359" spans="1:9" x14ac:dyDescent="0.3">
      <c r="A1359">
        <v>45708</v>
      </c>
      <c r="B1359" s="2">
        <v>41863</v>
      </c>
      <c r="C1359" s="3">
        <v>0.3995023148148148</v>
      </c>
      <c r="D1359" t="s">
        <v>31</v>
      </c>
      <c r="E1359" t="s">
        <v>29</v>
      </c>
      <c r="F1359" t="s">
        <v>17</v>
      </c>
      <c r="G1359" t="s">
        <v>10</v>
      </c>
      <c r="H1359">
        <v>12735</v>
      </c>
      <c r="I1359">
        <f>IF(Table3_1810[[#This Row],[Status]]="Hired",1,0)</f>
        <v>1</v>
      </c>
    </row>
    <row r="1360" spans="1:9" x14ac:dyDescent="0.3">
      <c r="A1360">
        <v>656692</v>
      </c>
      <c r="B1360" s="2">
        <v>41834</v>
      </c>
      <c r="C1360" s="3">
        <v>0.72129629629629632</v>
      </c>
      <c r="D1360" t="s">
        <v>31</v>
      </c>
      <c r="E1360" t="s">
        <v>29</v>
      </c>
      <c r="F1360" t="s">
        <v>16</v>
      </c>
      <c r="G1360" t="s">
        <v>1</v>
      </c>
      <c r="H1360">
        <v>33714</v>
      </c>
      <c r="I1360">
        <f>IF(Table3_1810[[#This Row],[Status]]="Hired",1,0)</f>
        <v>1</v>
      </c>
    </row>
    <row r="1361" spans="1:9" x14ac:dyDescent="0.3">
      <c r="A1361">
        <v>650516</v>
      </c>
      <c r="B1361" s="2">
        <v>41836</v>
      </c>
      <c r="C1361" s="3">
        <v>0.39787037037037037</v>
      </c>
      <c r="D1361" t="s">
        <v>31</v>
      </c>
      <c r="E1361" t="s">
        <v>27</v>
      </c>
      <c r="F1361" t="s">
        <v>16</v>
      </c>
      <c r="G1361" t="s">
        <v>1</v>
      </c>
      <c r="H1361">
        <v>51638</v>
      </c>
      <c r="I1361">
        <f>IF(Table3_1810[[#This Row],[Status]]="Hired",1,0)</f>
        <v>1</v>
      </c>
    </row>
    <row r="1362" spans="1:9" x14ac:dyDescent="0.3">
      <c r="A1362">
        <v>138930</v>
      </c>
      <c r="B1362" s="2">
        <v>41845</v>
      </c>
      <c r="C1362" s="3">
        <v>0.58839120370370368</v>
      </c>
      <c r="D1362" t="s">
        <v>31</v>
      </c>
      <c r="E1362" t="s">
        <v>27</v>
      </c>
      <c r="F1362" t="s">
        <v>16</v>
      </c>
      <c r="G1362" t="s">
        <v>6</v>
      </c>
      <c r="H1362">
        <v>57586</v>
      </c>
      <c r="I1362">
        <f>IF(Table3_1810[[#This Row],[Status]]="Hired",1,0)</f>
        <v>1</v>
      </c>
    </row>
    <row r="1363" spans="1:9" x14ac:dyDescent="0.3">
      <c r="A1363">
        <v>135446</v>
      </c>
      <c r="B1363" s="2">
        <v>41795</v>
      </c>
      <c r="C1363" s="3">
        <v>0.39778935185185182</v>
      </c>
      <c r="D1363" t="s">
        <v>31</v>
      </c>
      <c r="E1363" t="s">
        <v>29</v>
      </c>
      <c r="F1363" t="s">
        <v>17</v>
      </c>
      <c r="G1363" t="s">
        <v>5</v>
      </c>
      <c r="H1363">
        <v>91138</v>
      </c>
      <c r="I1363">
        <f>IF(Table3_1810[[#This Row],[Status]]="Hired",1,0)</f>
        <v>1</v>
      </c>
    </row>
    <row r="1364" spans="1:9" x14ac:dyDescent="0.3">
      <c r="A1364">
        <v>308325</v>
      </c>
      <c r="B1364" s="2">
        <v>41788</v>
      </c>
      <c r="C1364" s="3">
        <v>0.39803240740740742</v>
      </c>
      <c r="D1364" t="s">
        <v>31</v>
      </c>
      <c r="E1364" t="s">
        <v>27</v>
      </c>
      <c r="F1364" t="s">
        <v>17</v>
      </c>
      <c r="G1364" t="s">
        <v>10</v>
      </c>
      <c r="H1364">
        <v>82763</v>
      </c>
      <c r="I1364">
        <f>IF(Table3_1810[[#This Row],[Status]]="Hired",1,0)</f>
        <v>1</v>
      </c>
    </row>
    <row r="1365" spans="1:9" x14ac:dyDescent="0.3">
      <c r="A1365">
        <v>190290</v>
      </c>
      <c r="B1365" s="2">
        <v>41791</v>
      </c>
      <c r="C1365" s="3">
        <v>0.41438657407407409</v>
      </c>
      <c r="D1365" t="s">
        <v>31</v>
      </c>
      <c r="E1365" t="s">
        <v>27</v>
      </c>
      <c r="F1365" t="s">
        <v>17</v>
      </c>
      <c r="G1365" t="s">
        <v>10</v>
      </c>
      <c r="H1365">
        <v>51741</v>
      </c>
      <c r="I1365">
        <f>IF(Table3_1810[[#This Row],[Status]]="Hired",1,0)</f>
        <v>1</v>
      </c>
    </row>
    <row r="1366" spans="1:9" x14ac:dyDescent="0.3">
      <c r="A1366">
        <v>596691</v>
      </c>
      <c r="B1366" s="2">
        <v>41830</v>
      </c>
      <c r="C1366" s="3">
        <v>0.39812500000000001</v>
      </c>
      <c r="D1366" t="s">
        <v>30</v>
      </c>
      <c r="E1366" t="s">
        <v>29</v>
      </c>
      <c r="F1366" t="s">
        <v>17</v>
      </c>
      <c r="G1366" t="s">
        <v>2</v>
      </c>
      <c r="H1366">
        <v>33398</v>
      </c>
      <c r="I1366">
        <f>IF(Table3_1810[[#This Row],[Status]]="Hired",1,0)</f>
        <v>0</v>
      </c>
    </row>
    <row r="1367" spans="1:9" x14ac:dyDescent="0.3">
      <c r="A1367">
        <v>478882</v>
      </c>
      <c r="B1367" s="2">
        <v>41830</v>
      </c>
      <c r="C1367" s="3">
        <v>0.83431712962962967</v>
      </c>
      <c r="D1367" t="s">
        <v>31</v>
      </c>
      <c r="E1367" t="s">
        <v>27</v>
      </c>
      <c r="F1367" t="s">
        <v>17</v>
      </c>
      <c r="G1367" t="s">
        <v>2</v>
      </c>
      <c r="H1367">
        <v>96127</v>
      </c>
      <c r="I1367">
        <f>IF(Table3_1810[[#This Row],[Status]]="Hired",1,0)</f>
        <v>1</v>
      </c>
    </row>
    <row r="1368" spans="1:9" x14ac:dyDescent="0.3">
      <c r="A1368">
        <v>742130</v>
      </c>
      <c r="B1368" s="2">
        <v>41837</v>
      </c>
      <c r="C1368" s="3">
        <v>0.39736111111111111</v>
      </c>
      <c r="D1368" t="s">
        <v>31</v>
      </c>
      <c r="E1368" t="s">
        <v>27</v>
      </c>
      <c r="F1368" t="s">
        <v>17</v>
      </c>
      <c r="G1368" t="s">
        <v>2</v>
      </c>
      <c r="H1368">
        <v>89516</v>
      </c>
      <c r="I1368">
        <f>IF(Table3_1810[[#This Row],[Status]]="Hired",1,0)</f>
        <v>1</v>
      </c>
    </row>
    <row r="1369" spans="1:9" x14ac:dyDescent="0.3">
      <c r="A1369">
        <v>559622</v>
      </c>
      <c r="B1369" s="2">
        <v>41837</v>
      </c>
      <c r="C1369" s="3">
        <v>0.39771990740740742</v>
      </c>
      <c r="D1369" t="s">
        <v>31</v>
      </c>
      <c r="E1369" t="s">
        <v>29</v>
      </c>
      <c r="F1369" t="s">
        <v>17</v>
      </c>
      <c r="G1369" t="s">
        <v>2</v>
      </c>
      <c r="H1369">
        <v>46100</v>
      </c>
      <c r="I1369">
        <f>IF(Table3_1810[[#This Row],[Status]]="Hired",1,0)</f>
        <v>1</v>
      </c>
    </row>
    <row r="1370" spans="1:9" x14ac:dyDescent="0.3">
      <c r="A1370">
        <v>364553</v>
      </c>
      <c r="B1370" s="2">
        <v>41767</v>
      </c>
      <c r="C1370" s="3">
        <v>0.70369212962962968</v>
      </c>
      <c r="D1370" t="s">
        <v>30</v>
      </c>
      <c r="E1370" t="s">
        <v>27</v>
      </c>
      <c r="F1370" t="s">
        <v>17</v>
      </c>
      <c r="G1370" t="s">
        <v>8</v>
      </c>
      <c r="H1370">
        <v>93400</v>
      </c>
      <c r="I1370">
        <f>IF(Table3_1810[[#This Row],[Status]]="Hired",1,0)</f>
        <v>0</v>
      </c>
    </row>
    <row r="1371" spans="1:9" x14ac:dyDescent="0.3">
      <c r="A1371">
        <v>53774</v>
      </c>
      <c r="B1371" s="2">
        <v>41767</v>
      </c>
      <c r="C1371" s="3">
        <v>0.70488425925925924</v>
      </c>
      <c r="D1371" t="s">
        <v>30</v>
      </c>
      <c r="E1371" t="s">
        <v>27</v>
      </c>
      <c r="F1371" t="s">
        <v>17</v>
      </c>
      <c r="G1371" t="s">
        <v>8</v>
      </c>
      <c r="H1371">
        <v>31788</v>
      </c>
      <c r="I1371">
        <f>IF(Table3_1810[[#This Row],[Status]]="Hired",1,0)</f>
        <v>0</v>
      </c>
    </row>
    <row r="1372" spans="1:9" x14ac:dyDescent="0.3">
      <c r="A1372">
        <v>461699</v>
      </c>
      <c r="B1372" s="2">
        <v>41767</v>
      </c>
      <c r="C1372" s="3">
        <v>0.70597222222222222</v>
      </c>
      <c r="D1372" t="s">
        <v>31</v>
      </c>
      <c r="E1372" t="s">
        <v>27</v>
      </c>
      <c r="F1372" t="s">
        <v>17</v>
      </c>
      <c r="G1372" t="s">
        <v>8</v>
      </c>
      <c r="H1372">
        <v>77446</v>
      </c>
      <c r="I1372">
        <f>IF(Table3_1810[[#This Row],[Status]]="Hired",1,0)</f>
        <v>1</v>
      </c>
    </row>
    <row r="1373" spans="1:9" x14ac:dyDescent="0.3">
      <c r="A1373">
        <v>269624</v>
      </c>
      <c r="B1373" s="2">
        <v>41830</v>
      </c>
      <c r="C1373" s="3">
        <v>0.39788194444444447</v>
      </c>
      <c r="D1373" t="s">
        <v>31</v>
      </c>
      <c r="E1373" t="s">
        <v>27</v>
      </c>
      <c r="F1373" t="s">
        <v>17</v>
      </c>
      <c r="G1373" t="s">
        <v>8</v>
      </c>
      <c r="H1373">
        <v>54321</v>
      </c>
      <c r="I1373">
        <f>IF(Table3_1810[[#This Row],[Status]]="Hired",1,0)</f>
        <v>1</v>
      </c>
    </row>
    <row r="1374" spans="1:9" x14ac:dyDescent="0.3">
      <c r="A1374">
        <v>246343</v>
      </c>
      <c r="B1374" s="2">
        <v>41864</v>
      </c>
      <c r="C1374" s="3">
        <v>0.4616898148148148</v>
      </c>
      <c r="D1374" t="s">
        <v>31</v>
      </c>
      <c r="E1374" t="s">
        <v>27</v>
      </c>
      <c r="F1374" t="s">
        <v>17</v>
      </c>
      <c r="G1374" t="s">
        <v>8</v>
      </c>
      <c r="H1374">
        <v>87688</v>
      </c>
      <c r="I1374">
        <f>IF(Table3_1810[[#This Row],[Status]]="Hired",1,0)</f>
        <v>1</v>
      </c>
    </row>
    <row r="1375" spans="1:9" x14ac:dyDescent="0.3">
      <c r="A1375">
        <v>210917</v>
      </c>
      <c r="B1375" s="2">
        <v>41864</v>
      </c>
      <c r="C1375" s="3">
        <v>0.46271990740740743</v>
      </c>
      <c r="D1375" t="s">
        <v>31</v>
      </c>
      <c r="E1375" t="s">
        <v>27</v>
      </c>
      <c r="F1375" t="s">
        <v>17</v>
      </c>
      <c r="G1375" t="s">
        <v>8</v>
      </c>
      <c r="H1375">
        <v>44157</v>
      </c>
      <c r="I1375">
        <f>IF(Table3_1810[[#This Row],[Status]]="Hired",1,0)</f>
        <v>1</v>
      </c>
    </row>
    <row r="1376" spans="1:9" x14ac:dyDescent="0.3">
      <c r="A1376">
        <v>765693</v>
      </c>
      <c r="B1376" s="2">
        <v>41864</v>
      </c>
      <c r="C1376" s="3">
        <v>0.46408564814814812</v>
      </c>
      <c r="D1376" t="s">
        <v>30</v>
      </c>
      <c r="E1376" t="s">
        <v>29</v>
      </c>
      <c r="F1376" t="s">
        <v>17</v>
      </c>
      <c r="G1376" t="s">
        <v>8</v>
      </c>
      <c r="H1376">
        <v>55382</v>
      </c>
      <c r="I1376">
        <f>IF(Table3_1810[[#This Row],[Status]]="Hired",1,0)</f>
        <v>0</v>
      </c>
    </row>
    <row r="1377" spans="1:9" x14ac:dyDescent="0.3">
      <c r="A1377">
        <v>814691</v>
      </c>
      <c r="B1377" s="2">
        <v>41774</v>
      </c>
      <c r="C1377" s="3">
        <v>0.39923611111111112</v>
      </c>
      <c r="D1377" t="s">
        <v>31</v>
      </c>
      <c r="E1377" t="s">
        <v>29</v>
      </c>
      <c r="F1377" t="s">
        <v>20</v>
      </c>
      <c r="G1377" t="s">
        <v>10</v>
      </c>
      <c r="H1377">
        <v>29460</v>
      </c>
      <c r="I1377">
        <f>IF(Table3_1810[[#This Row],[Status]]="Hired",1,0)</f>
        <v>1</v>
      </c>
    </row>
    <row r="1378" spans="1:9" x14ac:dyDescent="0.3">
      <c r="A1378">
        <v>103368</v>
      </c>
      <c r="B1378" s="2">
        <v>41780</v>
      </c>
      <c r="C1378" s="3">
        <v>0.33271990740740742</v>
      </c>
      <c r="D1378" t="s">
        <v>31</v>
      </c>
      <c r="E1378" t="s">
        <v>29</v>
      </c>
      <c r="F1378" t="s">
        <v>20</v>
      </c>
      <c r="G1378" t="s">
        <v>10</v>
      </c>
      <c r="H1378">
        <v>56073</v>
      </c>
      <c r="I1378">
        <f>IF(Table3_1810[[#This Row],[Status]]="Hired",1,0)</f>
        <v>1</v>
      </c>
    </row>
    <row r="1379" spans="1:9" x14ac:dyDescent="0.3">
      <c r="A1379">
        <v>481635</v>
      </c>
      <c r="B1379" s="2">
        <v>41807</v>
      </c>
      <c r="C1379" s="3">
        <v>0.47420138888888891</v>
      </c>
      <c r="D1379" t="s">
        <v>31</v>
      </c>
      <c r="E1379" t="s">
        <v>28</v>
      </c>
      <c r="F1379" t="s">
        <v>20</v>
      </c>
      <c r="G1379" t="s">
        <v>10</v>
      </c>
      <c r="H1379">
        <v>23082</v>
      </c>
      <c r="I1379">
        <f>IF(Table3_1810[[#This Row],[Status]]="Hired",1,0)</f>
        <v>1</v>
      </c>
    </row>
    <row r="1380" spans="1:9" x14ac:dyDescent="0.3">
      <c r="A1380">
        <v>742146</v>
      </c>
      <c r="B1380" s="2">
        <v>41808</v>
      </c>
      <c r="C1380" s="3">
        <v>0.31634259259259262</v>
      </c>
      <c r="D1380" t="s">
        <v>31</v>
      </c>
      <c r="E1380" t="s">
        <v>29</v>
      </c>
      <c r="F1380" t="s">
        <v>20</v>
      </c>
      <c r="G1380" t="s">
        <v>10</v>
      </c>
      <c r="H1380">
        <v>65747</v>
      </c>
      <c r="I1380">
        <f>IF(Table3_1810[[#This Row],[Status]]="Hired",1,0)</f>
        <v>1</v>
      </c>
    </row>
    <row r="1381" spans="1:9" x14ac:dyDescent="0.3">
      <c r="A1381">
        <v>795283</v>
      </c>
      <c r="B1381" s="2">
        <v>41809</v>
      </c>
      <c r="C1381" s="3">
        <v>0.64341435185185181</v>
      </c>
      <c r="D1381" t="s">
        <v>31</v>
      </c>
      <c r="E1381" t="s">
        <v>28</v>
      </c>
      <c r="F1381" t="s">
        <v>20</v>
      </c>
      <c r="G1381" t="s">
        <v>10</v>
      </c>
      <c r="H1381">
        <v>87332</v>
      </c>
      <c r="I1381">
        <f>IF(Table3_1810[[#This Row],[Status]]="Hired",1,0)</f>
        <v>1</v>
      </c>
    </row>
    <row r="1382" spans="1:9" x14ac:dyDescent="0.3">
      <c r="A1382">
        <v>44114</v>
      </c>
      <c r="B1382" s="2">
        <v>41793</v>
      </c>
      <c r="C1382" s="3">
        <v>0.63343749999999999</v>
      </c>
      <c r="D1382" t="s">
        <v>31</v>
      </c>
      <c r="E1382" t="s">
        <v>29</v>
      </c>
      <c r="F1382" t="s">
        <v>17</v>
      </c>
      <c r="G1382" t="s">
        <v>10</v>
      </c>
      <c r="H1382">
        <v>23746</v>
      </c>
      <c r="I1382">
        <f>IF(Table3_1810[[#This Row],[Status]]="Hired",1,0)</f>
        <v>1</v>
      </c>
    </row>
    <row r="1383" spans="1:9" x14ac:dyDescent="0.3">
      <c r="A1383">
        <v>570607</v>
      </c>
      <c r="B1383" s="2">
        <v>41844</v>
      </c>
      <c r="C1383" s="3">
        <v>0.70390046296296294</v>
      </c>
      <c r="D1383" t="s">
        <v>31</v>
      </c>
      <c r="E1383" t="s">
        <v>27</v>
      </c>
      <c r="F1383" t="s">
        <v>18</v>
      </c>
      <c r="G1383" t="s">
        <v>4</v>
      </c>
      <c r="H1383">
        <v>47389</v>
      </c>
      <c r="I1383">
        <f>IF(Table3_1810[[#This Row],[Status]]="Hired",1,0)</f>
        <v>1</v>
      </c>
    </row>
    <row r="1384" spans="1:9" x14ac:dyDescent="0.3">
      <c r="A1384">
        <v>384336</v>
      </c>
      <c r="B1384" s="2">
        <v>41863</v>
      </c>
      <c r="C1384" s="3">
        <v>0.5025115740740741</v>
      </c>
      <c r="D1384" t="s">
        <v>31</v>
      </c>
      <c r="E1384" t="s">
        <v>27</v>
      </c>
      <c r="F1384" t="s">
        <v>18</v>
      </c>
      <c r="G1384" t="s">
        <v>4</v>
      </c>
      <c r="H1384">
        <v>60096</v>
      </c>
      <c r="I1384">
        <f>IF(Table3_1810[[#This Row],[Status]]="Hired",1,0)</f>
        <v>1</v>
      </c>
    </row>
    <row r="1385" spans="1:9" x14ac:dyDescent="0.3">
      <c r="A1385">
        <v>791624</v>
      </c>
      <c r="B1385" s="2">
        <v>41786</v>
      </c>
      <c r="C1385" s="3">
        <v>0.70599537037037041</v>
      </c>
      <c r="D1385" t="s">
        <v>31</v>
      </c>
      <c r="E1385" t="s">
        <v>29</v>
      </c>
      <c r="F1385" t="s">
        <v>14</v>
      </c>
      <c r="G1385" t="s">
        <v>4</v>
      </c>
      <c r="H1385">
        <v>43830</v>
      </c>
      <c r="I1385">
        <f>IF(Table3_1810[[#This Row],[Status]]="Hired",1,0)</f>
        <v>1</v>
      </c>
    </row>
    <row r="1386" spans="1:9" x14ac:dyDescent="0.3">
      <c r="A1386">
        <v>401119</v>
      </c>
      <c r="B1386" s="2">
        <v>41780</v>
      </c>
      <c r="C1386" s="3">
        <v>0.11484953703703704</v>
      </c>
      <c r="D1386" t="s">
        <v>31</v>
      </c>
      <c r="E1386" t="s">
        <v>27</v>
      </c>
      <c r="F1386" t="s">
        <v>20</v>
      </c>
      <c r="G1386" t="s">
        <v>6</v>
      </c>
      <c r="H1386">
        <v>38315</v>
      </c>
      <c r="I1386">
        <f>IF(Table3_1810[[#This Row],[Status]]="Hired",1,0)</f>
        <v>1</v>
      </c>
    </row>
    <row r="1387" spans="1:9" x14ac:dyDescent="0.3">
      <c r="A1387">
        <v>153994</v>
      </c>
      <c r="B1387" s="2">
        <v>41813</v>
      </c>
      <c r="C1387" s="3">
        <v>0.39984953703703702</v>
      </c>
      <c r="D1387" t="s">
        <v>31</v>
      </c>
      <c r="E1387" t="s">
        <v>29</v>
      </c>
      <c r="F1387" t="s">
        <v>17</v>
      </c>
      <c r="G1387" t="s">
        <v>1</v>
      </c>
      <c r="H1387">
        <v>39097</v>
      </c>
      <c r="I1387">
        <f>IF(Table3_1810[[#This Row],[Status]]="Hired",1,0)</f>
        <v>1</v>
      </c>
    </row>
    <row r="1388" spans="1:9" x14ac:dyDescent="0.3">
      <c r="A1388">
        <v>751324</v>
      </c>
      <c r="B1388" s="2">
        <v>41813</v>
      </c>
      <c r="C1388" s="3">
        <v>0.74589120370370365</v>
      </c>
      <c r="D1388" t="s">
        <v>31</v>
      </c>
      <c r="E1388" t="s">
        <v>27</v>
      </c>
      <c r="F1388" t="s">
        <v>17</v>
      </c>
      <c r="G1388" t="s">
        <v>6</v>
      </c>
      <c r="H1388">
        <v>47884</v>
      </c>
      <c r="I1388">
        <f>IF(Table3_1810[[#This Row],[Status]]="Hired",1,0)</f>
        <v>1</v>
      </c>
    </row>
    <row r="1389" spans="1:9" x14ac:dyDescent="0.3">
      <c r="A1389">
        <v>287111</v>
      </c>
      <c r="B1389" s="2">
        <v>41815</v>
      </c>
      <c r="C1389" s="3">
        <v>0.73738425925925921</v>
      </c>
      <c r="D1389" t="s">
        <v>30</v>
      </c>
      <c r="E1389" t="s">
        <v>29</v>
      </c>
      <c r="F1389" t="s">
        <v>20</v>
      </c>
      <c r="G1389" t="s">
        <v>10</v>
      </c>
      <c r="H1389">
        <v>50460</v>
      </c>
      <c r="I1389">
        <f>IF(Table3_1810[[#This Row],[Status]]="Hired",1,0)</f>
        <v>0</v>
      </c>
    </row>
    <row r="1390" spans="1:9" x14ac:dyDescent="0.3">
      <c r="A1390">
        <v>505647</v>
      </c>
      <c r="B1390" s="2">
        <v>41794</v>
      </c>
      <c r="C1390" s="3">
        <v>0.39770833333333333</v>
      </c>
      <c r="D1390" t="s">
        <v>31</v>
      </c>
      <c r="E1390" t="s">
        <v>27</v>
      </c>
      <c r="F1390" t="s">
        <v>16</v>
      </c>
      <c r="G1390" t="s">
        <v>4</v>
      </c>
      <c r="H1390">
        <v>95088</v>
      </c>
      <c r="I1390">
        <f>IF(Table3_1810[[#This Row],[Status]]="Hired",1,0)</f>
        <v>1</v>
      </c>
    </row>
    <row r="1391" spans="1:9" x14ac:dyDescent="0.3">
      <c r="A1391">
        <v>220398</v>
      </c>
      <c r="B1391" s="2">
        <v>41880</v>
      </c>
      <c r="C1391" s="3">
        <v>0.27747685185185184</v>
      </c>
      <c r="D1391" t="s">
        <v>30</v>
      </c>
      <c r="E1391" t="s">
        <v>27</v>
      </c>
      <c r="F1391" t="s">
        <v>15</v>
      </c>
      <c r="G1391" t="s">
        <v>10</v>
      </c>
      <c r="H1391">
        <v>54885</v>
      </c>
      <c r="I1391">
        <f>IF(Table3_1810[[#This Row],[Status]]="Hired",1,0)</f>
        <v>0</v>
      </c>
    </row>
    <row r="1392" spans="1:9" x14ac:dyDescent="0.3">
      <c r="A1392">
        <v>111894</v>
      </c>
      <c r="B1392" s="2">
        <v>41871</v>
      </c>
      <c r="C1392" s="3">
        <v>0.39922453703703703</v>
      </c>
      <c r="D1392" t="s">
        <v>30</v>
      </c>
      <c r="E1392" t="s">
        <v>27</v>
      </c>
      <c r="F1392" t="s">
        <v>17</v>
      </c>
      <c r="G1392" t="s">
        <v>8</v>
      </c>
      <c r="H1392">
        <v>55566</v>
      </c>
      <c r="I1392">
        <f>IF(Table3_1810[[#This Row],[Status]]="Hired",1,0)</f>
        <v>0</v>
      </c>
    </row>
    <row r="1393" spans="1:9" x14ac:dyDescent="0.3">
      <c r="A1393">
        <v>65281</v>
      </c>
      <c r="B1393" s="2">
        <v>41871</v>
      </c>
      <c r="C1393" s="3">
        <v>0.63724537037037032</v>
      </c>
      <c r="D1393" t="s">
        <v>31</v>
      </c>
      <c r="E1393" t="s">
        <v>27</v>
      </c>
      <c r="F1393" t="s">
        <v>17</v>
      </c>
      <c r="G1393" t="s">
        <v>8</v>
      </c>
      <c r="H1393">
        <v>16517</v>
      </c>
      <c r="I1393">
        <f>IF(Table3_1810[[#This Row],[Status]]="Hired",1,0)</f>
        <v>1</v>
      </c>
    </row>
    <row r="1394" spans="1:9" x14ac:dyDescent="0.3">
      <c r="A1394">
        <v>713696</v>
      </c>
      <c r="B1394" s="2">
        <v>41877</v>
      </c>
      <c r="C1394" s="3">
        <v>0.26258101851851851</v>
      </c>
      <c r="D1394" t="s">
        <v>30</v>
      </c>
      <c r="E1394" t="s">
        <v>27</v>
      </c>
      <c r="F1394" t="s">
        <v>17</v>
      </c>
      <c r="G1394" t="s">
        <v>8</v>
      </c>
      <c r="H1394">
        <v>99178</v>
      </c>
      <c r="I1394">
        <f>IF(Table3_1810[[#This Row],[Status]]="Hired",1,0)</f>
        <v>0</v>
      </c>
    </row>
    <row r="1395" spans="1:9" x14ac:dyDescent="0.3">
      <c r="A1395">
        <v>916272</v>
      </c>
      <c r="B1395" s="2">
        <v>41878</v>
      </c>
      <c r="C1395" s="3">
        <v>0.43947916666666664</v>
      </c>
      <c r="D1395" t="s">
        <v>30</v>
      </c>
      <c r="E1395" t="s">
        <v>27</v>
      </c>
      <c r="F1395" t="s">
        <v>17</v>
      </c>
      <c r="G1395" t="s">
        <v>8</v>
      </c>
      <c r="H1395">
        <v>39210</v>
      </c>
      <c r="I1395">
        <f>IF(Table3_1810[[#This Row],[Status]]="Hired",1,0)</f>
        <v>0</v>
      </c>
    </row>
    <row r="1396" spans="1:9" x14ac:dyDescent="0.3">
      <c r="A1396">
        <v>386218</v>
      </c>
      <c r="B1396" s="2">
        <v>41878</v>
      </c>
      <c r="C1396" s="3">
        <v>0.4418287037037037</v>
      </c>
      <c r="D1396" t="s">
        <v>30</v>
      </c>
      <c r="E1396" t="s">
        <v>27</v>
      </c>
      <c r="F1396" t="s">
        <v>17</v>
      </c>
      <c r="G1396" t="s">
        <v>8</v>
      </c>
      <c r="H1396">
        <v>30342</v>
      </c>
      <c r="I1396">
        <f>IF(Table3_1810[[#This Row],[Status]]="Hired",1,0)</f>
        <v>0</v>
      </c>
    </row>
    <row r="1397" spans="1:9" x14ac:dyDescent="0.3">
      <c r="A1397">
        <v>501640</v>
      </c>
      <c r="B1397" s="2">
        <v>41809</v>
      </c>
      <c r="C1397" s="3">
        <v>0.39694444444444443</v>
      </c>
      <c r="D1397" t="s">
        <v>30</v>
      </c>
      <c r="E1397" t="s">
        <v>27</v>
      </c>
      <c r="F1397" t="s">
        <v>20</v>
      </c>
      <c r="G1397" t="s">
        <v>9</v>
      </c>
      <c r="H1397">
        <v>31680</v>
      </c>
      <c r="I1397">
        <f>IF(Table3_1810[[#This Row],[Status]]="Hired",1,0)</f>
        <v>0</v>
      </c>
    </row>
    <row r="1398" spans="1:9" x14ac:dyDescent="0.3">
      <c r="A1398">
        <v>529887</v>
      </c>
      <c r="B1398" s="2">
        <v>41830</v>
      </c>
      <c r="C1398" s="3">
        <v>0.47129629629629627</v>
      </c>
      <c r="D1398" t="s">
        <v>31</v>
      </c>
      <c r="E1398" t="s">
        <v>29</v>
      </c>
      <c r="F1398" t="s">
        <v>20</v>
      </c>
      <c r="G1398" t="s">
        <v>10</v>
      </c>
      <c r="H1398">
        <v>39772</v>
      </c>
      <c r="I1398">
        <f>IF(Table3_1810[[#This Row],[Status]]="Hired",1,0)</f>
        <v>1</v>
      </c>
    </row>
    <row r="1399" spans="1:9" x14ac:dyDescent="0.3">
      <c r="A1399">
        <v>626291</v>
      </c>
      <c r="B1399" s="2">
        <v>41830</v>
      </c>
      <c r="C1399" s="3">
        <v>0.47164351851851855</v>
      </c>
      <c r="D1399" t="s">
        <v>31</v>
      </c>
      <c r="E1399" t="s">
        <v>27</v>
      </c>
      <c r="F1399" t="s">
        <v>20</v>
      </c>
      <c r="G1399" t="s">
        <v>10</v>
      </c>
      <c r="H1399">
        <v>60274</v>
      </c>
      <c r="I1399">
        <f>IF(Table3_1810[[#This Row],[Status]]="Hired",1,0)</f>
        <v>1</v>
      </c>
    </row>
    <row r="1400" spans="1:9" x14ac:dyDescent="0.3">
      <c r="A1400">
        <v>63334</v>
      </c>
      <c r="B1400" s="2">
        <v>41837</v>
      </c>
      <c r="C1400" s="3">
        <v>0.39760416666666665</v>
      </c>
      <c r="D1400" t="s">
        <v>30</v>
      </c>
      <c r="E1400" t="s">
        <v>28</v>
      </c>
      <c r="F1400" t="s">
        <v>20</v>
      </c>
      <c r="G1400" t="s">
        <v>9</v>
      </c>
      <c r="H1400">
        <v>33242</v>
      </c>
      <c r="I1400">
        <f>IF(Table3_1810[[#This Row],[Status]]="Hired",1,0)</f>
        <v>0</v>
      </c>
    </row>
    <row r="1401" spans="1:9" x14ac:dyDescent="0.3">
      <c r="A1401">
        <v>829033</v>
      </c>
      <c r="B1401" s="2">
        <v>41878</v>
      </c>
      <c r="C1401" s="3">
        <v>0.7560648148148148</v>
      </c>
      <c r="D1401" t="s">
        <v>30</v>
      </c>
      <c r="E1401" t="s">
        <v>27</v>
      </c>
      <c r="F1401" t="s">
        <v>17</v>
      </c>
      <c r="G1401" t="s">
        <v>5</v>
      </c>
      <c r="H1401">
        <v>25351</v>
      </c>
      <c r="I1401">
        <f>IF(Table3_1810[[#This Row],[Status]]="Hired",1,0)</f>
        <v>0</v>
      </c>
    </row>
    <row r="1402" spans="1:9" x14ac:dyDescent="0.3">
      <c r="A1402">
        <v>813452</v>
      </c>
      <c r="B1402" s="2">
        <v>41878</v>
      </c>
      <c r="C1402" s="3">
        <v>0.75685185185185189</v>
      </c>
      <c r="D1402" t="s">
        <v>30</v>
      </c>
      <c r="E1402" t="s">
        <v>29</v>
      </c>
      <c r="F1402" t="s">
        <v>17</v>
      </c>
      <c r="G1402" t="s">
        <v>5</v>
      </c>
      <c r="H1402">
        <v>70265</v>
      </c>
      <c r="I1402">
        <f>IF(Table3_1810[[#This Row],[Status]]="Hired",1,0)</f>
        <v>0</v>
      </c>
    </row>
    <row r="1403" spans="1:9" x14ac:dyDescent="0.3">
      <c r="A1403">
        <v>227046</v>
      </c>
      <c r="B1403" s="2">
        <v>41878</v>
      </c>
      <c r="C1403" s="3">
        <v>0.75596064814814812</v>
      </c>
      <c r="D1403" t="s">
        <v>31</v>
      </c>
      <c r="E1403" t="str">
        <f>E1402</f>
        <v>Female</v>
      </c>
      <c r="F1403" t="s">
        <v>17</v>
      </c>
      <c r="G1403" t="s">
        <v>5</v>
      </c>
      <c r="H1403">
        <v>76730</v>
      </c>
      <c r="I1403">
        <f>IF(Table3_1810[[#This Row],[Status]]="Hired",1,0)</f>
        <v>1</v>
      </c>
    </row>
    <row r="1404" spans="1:9" x14ac:dyDescent="0.3">
      <c r="A1404">
        <v>861698</v>
      </c>
      <c r="B1404" s="2">
        <v>41779</v>
      </c>
      <c r="C1404" s="3">
        <v>0.5644675925925926</v>
      </c>
      <c r="D1404" t="s">
        <v>30</v>
      </c>
      <c r="E1404" t="s">
        <v>29</v>
      </c>
      <c r="F1404" t="s">
        <v>13</v>
      </c>
      <c r="G1404" t="s">
        <v>4</v>
      </c>
      <c r="H1404">
        <v>71666</v>
      </c>
      <c r="I1404">
        <f>IF(Table3_1810[[#This Row],[Status]]="Hired",1,0)</f>
        <v>0</v>
      </c>
    </row>
    <row r="1405" spans="1:9" x14ac:dyDescent="0.3">
      <c r="A1405">
        <v>101549</v>
      </c>
      <c r="B1405" s="2">
        <v>41779</v>
      </c>
      <c r="C1405" s="3">
        <v>0.56482638888888892</v>
      </c>
      <c r="D1405" t="s">
        <v>31</v>
      </c>
      <c r="E1405" t="s">
        <v>29</v>
      </c>
      <c r="F1405" t="s">
        <v>13</v>
      </c>
      <c r="G1405" t="s">
        <v>4</v>
      </c>
      <c r="H1405">
        <v>82771</v>
      </c>
      <c r="I1405">
        <f>IF(Table3_1810[[#This Row],[Status]]="Hired",1,0)</f>
        <v>1</v>
      </c>
    </row>
    <row r="1406" spans="1:9" x14ac:dyDescent="0.3">
      <c r="A1406">
        <v>55706</v>
      </c>
      <c r="B1406" s="2">
        <v>41779</v>
      </c>
      <c r="C1406" s="3">
        <v>0.56650462962962966</v>
      </c>
      <c r="D1406" t="s">
        <v>31</v>
      </c>
      <c r="E1406" t="s">
        <v>29</v>
      </c>
      <c r="F1406" t="s">
        <v>13</v>
      </c>
      <c r="G1406" t="s">
        <v>4</v>
      </c>
      <c r="H1406">
        <v>86937</v>
      </c>
      <c r="I1406">
        <f>IF(Table3_1810[[#This Row],[Status]]="Hired",1,0)</f>
        <v>1</v>
      </c>
    </row>
    <row r="1407" spans="1:9" x14ac:dyDescent="0.3">
      <c r="A1407">
        <v>868847</v>
      </c>
      <c r="B1407" s="2">
        <v>41811</v>
      </c>
      <c r="C1407" s="3">
        <v>0.56581018518518522</v>
      </c>
      <c r="D1407" t="s">
        <v>31</v>
      </c>
      <c r="E1407" t="s">
        <v>29</v>
      </c>
      <c r="F1407" t="s">
        <v>13</v>
      </c>
      <c r="G1407" t="s">
        <v>4</v>
      </c>
      <c r="H1407">
        <v>93219</v>
      </c>
      <c r="I1407">
        <f>IF(Table3_1810[[#This Row],[Status]]="Hired",1,0)</f>
        <v>1</v>
      </c>
    </row>
    <row r="1408" spans="1:9" x14ac:dyDescent="0.3">
      <c r="A1408">
        <v>947270</v>
      </c>
      <c r="B1408" s="2">
        <v>41811</v>
      </c>
      <c r="C1408" s="3">
        <v>0.56671296296296292</v>
      </c>
      <c r="D1408" t="s">
        <v>31</v>
      </c>
      <c r="E1408" t="s">
        <v>29</v>
      </c>
      <c r="F1408" t="s">
        <v>13</v>
      </c>
      <c r="G1408" t="s">
        <v>4</v>
      </c>
      <c r="H1408">
        <v>32160</v>
      </c>
      <c r="I1408">
        <f>IF(Table3_1810[[#This Row],[Status]]="Hired",1,0)</f>
        <v>1</v>
      </c>
    </row>
    <row r="1409" spans="1:9" x14ac:dyDescent="0.3">
      <c r="A1409">
        <v>899762</v>
      </c>
      <c r="B1409" s="2">
        <v>41813</v>
      </c>
      <c r="C1409" s="3">
        <v>0.48753472222222222</v>
      </c>
      <c r="D1409" t="s">
        <v>31</v>
      </c>
      <c r="E1409" t="s">
        <v>29</v>
      </c>
      <c r="F1409" t="s">
        <v>13</v>
      </c>
      <c r="G1409" t="s">
        <v>4</v>
      </c>
      <c r="H1409">
        <v>39146</v>
      </c>
      <c r="I1409">
        <f>IF(Table3_1810[[#This Row],[Status]]="Hired",1,0)</f>
        <v>1</v>
      </c>
    </row>
    <row r="1410" spans="1:9" x14ac:dyDescent="0.3">
      <c r="A1410">
        <v>635482</v>
      </c>
      <c r="B1410" s="2">
        <v>41834</v>
      </c>
      <c r="C1410" s="3">
        <v>0.39717592592592593</v>
      </c>
      <c r="D1410" t="s">
        <v>31</v>
      </c>
      <c r="E1410" t="s">
        <v>29</v>
      </c>
      <c r="F1410" t="s">
        <v>17</v>
      </c>
      <c r="G1410" t="s">
        <v>9</v>
      </c>
      <c r="H1410">
        <v>67051</v>
      </c>
      <c r="I1410">
        <f>IF(Table3_1810[[#This Row],[Status]]="Hired",1,0)</f>
        <v>1</v>
      </c>
    </row>
    <row r="1411" spans="1:9" x14ac:dyDescent="0.3">
      <c r="A1411">
        <v>240772</v>
      </c>
      <c r="B1411" s="2">
        <v>41763</v>
      </c>
      <c r="C1411" s="3">
        <v>0.34060185185185188</v>
      </c>
      <c r="D1411" t="s">
        <v>31</v>
      </c>
      <c r="E1411" t="s">
        <v>29</v>
      </c>
      <c r="F1411" t="s">
        <v>20</v>
      </c>
      <c r="G1411" t="s">
        <v>2</v>
      </c>
      <c r="H1411">
        <v>18281</v>
      </c>
      <c r="I1411">
        <f>IF(Table3_1810[[#This Row],[Status]]="Hired",1,0)</f>
        <v>1</v>
      </c>
    </row>
    <row r="1412" spans="1:9" x14ac:dyDescent="0.3">
      <c r="A1412">
        <v>603992</v>
      </c>
      <c r="B1412" s="2">
        <v>41829</v>
      </c>
      <c r="C1412" s="3">
        <v>0.73020833333333335</v>
      </c>
      <c r="D1412" t="s">
        <v>31</v>
      </c>
      <c r="E1412" t="s">
        <v>27</v>
      </c>
      <c r="F1412" t="s">
        <v>20</v>
      </c>
      <c r="G1412" t="s">
        <v>6</v>
      </c>
      <c r="H1412">
        <v>71166</v>
      </c>
      <c r="I1412">
        <f>IF(Table3_1810[[#This Row],[Status]]="Hired",1,0)</f>
        <v>1</v>
      </c>
    </row>
    <row r="1413" spans="1:9" x14ac:dyDescent="0.3">
      <c r="A1413">
        <v>247772</v>
      </c>
      <c r="B1413" s="2">
        <v>41829</v>
      </c>
      <c r="C1413" s="3">
        <v>0.73024305555555558</v>
      </c>
      <c r="D1413" t="s">
        <v>30</v>
      </c>
      <c r="E1413" t="s">
        <v>28</v>
      </c>
      <c r="F1413" t="s">
        <v>20</v>
      </c>
      <c r="G1413" t="s">
        <v>6</v>
      </c>
      <c r="H1413">
        <v>41676</v>
      </c>
      <c r="I1413">
        <f>IF(Table3_1810[[#This Row],[Status]]="Hired",1,0)</f>
        <v>0</v>
      </c>
    </row>
    <row r="1414" spans="1:9" x14ac:dyDescent="0.3">
      <c r="A1414">
        <v>939347</v>
      </c>
      <c r="B1414" s="2">
        <v>41878</v>
      </c>
      <c r="C1414" s="3">
        <v>0.68898148148148153</v>
      </c>
      <c r="D1414" t="s">
        <v>30</v>
      </c>
      <c r="E1414" t="s">
        <v>29</v>
      </c>
      <c r="F1414" t="s">
        <v>16</v>
      </c>
      <c r="G1414" t="s">
        <v>1</v>
      </c>
      <c r="H1414">
        <v>25293</v>
      </c>
      <c r="I1414">
        <f>IF(Table3_1810[[#This Row],[Status]]="Hired",1,0)</f>
        <v>0</v>
      </c>
    </row>
    <row r="1415" spans="1:9" x14ac:dyDescent="0.3">
      <c r="A1415">
        <v>454543</v>
      </c>
      <c r="B1415" s="2">
        <v>41878</v>
      </c>
      <c r="C1415" s="3">
        <v>0.68961805555555555</v>
      </c>
      <c r="D1415" t="s">
        <v>31</v>
      </c>
      <c r="E1415" t="s">
        <v>27</v>
      </c>
      <c r="F1415" t="s">
        <v>16</v>
      </c>
      <c r="G1415" t="s">
        <v>1</v>
      </c>
      <c r="H1415">
        <v>33908</v>
      </c>
      <c r="I1415">
        <f>IF(Table3_1810[[#This Row],[Status]]="Hired",1,0)</f>
        <v>1</v>
      </c>
    </row>
    <row r="1416" spans="1:9" x14ac:dyDescent="0.3">
      <c r="A1416">
        <v>521484</v>
      </c>
      <c r="B1416" s="2">
        <v>41855</v>
      </c>
      <c r="C1416" s="3">
        <v>0.69806712962962958</v>
      </c>
      <c r="D1416" t="s">
        <v>31</v>
      </c>
      <c r="E1416" t="s">
        <v>29</v>
      </c>
      <c r="F1416" t="s">
        <v>20</v>
      </c>
      <c r="G1416" t="s">
        <v>10</v>
      </c>
      <c r="H1416">
        <v>77487</v>
      </c>
      <c r="I1416">
        <f>IF(Table3_1810[[#This Row],[Status]]="Hired",1,0)</f>
        <v>1</v>
      </c>
    </row>
    <row r="1417" spans="1:9" x14ac:dyDescent="0.3">
      <c r="A1417">
        <v>258366</v>
      </c>
      <c r="B1417" s="2">
        <v>41862</v>
      </c>
      <c r="C1417" s="3">
        <v>0.3976851851851852</v>
      </c>
      <c r="D1417" t="s">
        <v>31</v>
      </c>
      <c r="E1417" t="s">
        <v>27</v>
      </c>
      <c r="F1417" t="s">
        <v>20</v>
      </c>
      <c r="G1417" t="s">
        <v>10</v>
      </c>
      <c r="H1417">
        <v>44494</v>
      </c>
      <c r="I1417">
        <f>IF(Table3_1810[[#This Row],[Status]]="Hired",1,0)</f>
        <v>1</v>
      </c>
    </row>
    <row r="1418" spans="1:9" x14ac:dyDescent="0.3">
      <c r="A1418">
        <v>99043</v>
      </c>
      <c r="B1418" s="2">
        <v>41803</v>
      </c>
      <c r="C1418" s="3">
        <v>0.14802083333333332</v>
      </c>
      <c r="D1418" t="s">
        <v>31</v>
      </c>
      <c r="E1418" t="s">
        <v>27</v>
      </c>
      <c r="F1418" t="s">
        <v>17</v>
      </c>
      <c r="G1418" t="s">
        <v>10</v>
      </c>
      <c r="H1418">
        <v>75040</v>
      </c>
      <c r="I1418">
        <f>IF(Table3_1810[[#This Row],[Status]]="Hired",1,0)</f>
        <v>1</v>
      </c>
    </row>
    <row r="1419" spans="1:9" x14ac:dyDescent="0.3">
      <c r="A1419">
        <v>423920</v>
      </c>
      <c r="B1419" s="2">
        <v>41811</v>
      </c>
      <c r="C1419" s="3">
        <v>0.40355324074074073</v>
      </c>
      <c r="D1419" t="s">
        <v>31</v>
      </c>
      <c r="E1419" t="s">
        <v>27</v>
      </c>
      <c r="F1419" t="s">
        <v>17</v>
      </c>
      <c r="G1419" t="s">
        <v>10</v>
      </c>
      <c r="H1419">
        <v>76305</v>
      </c>
      <c r="I1419">
        <f>IF(Table3_1810[[#This Row],[Status]]="Hired",1,0)</f>
        <v>1</v>
      </c>
    </row>
    <row r="1420" spans="1:9" x14ac:dyDescent="0.3">
      <c r="A1420">
        <v>309858</v>
      </c>
      <c r="B1420" s="2">
        <v>41765</v>
      </c>
      <c r="C1420" s="3">
        <v>0.39752314814814815</v>
      </c>
      <c r="D1420" t="s">
        <v>31</v>
      </c>
      <c r="E1420" t="s">
        <v>28</v>
      </c>
      <c r="F1420" t="s">
        <v>20</v>
      </c>
      <c r="G1420" t="s">
        <v>2</v>
      </c>
      <c r="H1420">
        <v>93522</v>
      </c>
      <c r="I1420">
        <f>IF(Table3_1810[[#This Row],[Status]]="Hired",1,0)</f>
        <v>1</v>
      </c>
    </row>
    <row r="1421" spans="1:9" x14ac:dyDescent="0.3">
      <c r="A1421">
        <v>615118</v>
      </c>
      <c r="B1421" s="2">
        <v>41870</v>
      </c>
      <c r="C1421" s="3">
        <v>0.39829861111111109</v>
      </c>
      <c r="D1421" t="s">
        <v>30</v>
      </c>
      <c r="E1421" t="s">
        <v>29</v>
      </c>
      <c r="F1421" t="s">
        <v>14</v>
      </c>
      <c r="G1421" t="s">
        <v>10</v>
      </c>
      <c r="H1421">
        <v>62718</v>
      </c>
      <c r="I1421">
        <f>IF(Table3_1810[[#This Row],[Status]]="Hired",1,0)</f>
        <v>0</v>
      </c>
    </row>
    <row r="1422" spans="1:9" x14ac:dyDescent="0.3">
      <c r="A1422">
        <v>803039</v>
      </c>
      <c r="B1422" s="2">
        <v>41876</v>
      </c>
      <c r="C1422" s="3">
        <v>0.42807870370370371</v>
      </c>
      <c r="D1422" t="s">
        <v>30</v>
      </c>
      <c r="E1422" t="s">
        <v>29</v>
      </c>
      <c r="F1422" t="s">
        <v>14</v>
      </c>
      <c r="G1422" t="s">
        <v>10</v>
      </c>
      <c r="H1422">
        <v>79470</v>
      </c>
      <c r="I1422">
        <f>IF(Table3_1810[[#This Row],[Status]]="Hired",1,0)</f>
        <v>0</v>
      </c>
    </row>
    <row r="1423" spans="1:9" x14ac:dyDescent="0.3">
      <c r="A1423">
        <v>58219</v>
      </c>
      <c r="B1423" s="2">
        <v>41876</v>
      </c>
      <c r="C1423" s="3">
        <v>0.42978009259259259</v>
      </c>
      <c r="D1423" t="s">
        <v>31</v>
      </c>
      <c r="E1423" t="s">
        <v>27</v>
      </c>
      <c r="F1423" t="s">
        <v>14</v>
      </c>
      <c r="G1423" t="s">
        <v>10</v>
      </c>
      <c r="H1423">
        <v>81522</v>
      </c>
      <c r="I1423">
        <f>IF(Table3_1810[[#This Row],[Status]]="Hired",1,0)</f>
        <v>1</v>
      </c>
    </row>
    <row r="1424" spans="1:9" x14ac:dyDescent="0.3">
      <c r="A1424">
        <v>638672</v>
      </c>
      <c r="B1424" s="2">
        <v>41878</v>
      </c>
      <c r="C1424" s="3">
        <v>0.34873842592592591</v>
      </c>
      <c r="D1424" t="s">
        <v>31</v>
      </c>
      <c r="E1424" t="s">
        <v>27</v>
      </c>
      <c r="F1424" t="s">
        <v>14</v>
      </c>
      <c r="G1424" t="s">
        <v>10</v>
      </c>
      <c r="H1424">
        <v>59695</v>
      </c>
      <c r="I1424">
        <f>IF(Table3_1810[[#This Row],[Status]]="Hired",1,0)</f>
        <v>1</v>
      </c>
    </row>
    <row r="1425" spans="1:9" x14ac:dyDescent="0.3">
      <c r="A1425">
        <v>925194</v>
      </c>
      <c r="B1425" s="2">
        <v>41762</v>
      </c>
      <c r="C1425" s="3">
        <v>0.66886574074074079</v>
      </c>
      <c r="D1425" t="s">
        <v>31</v>
      </c>
      <c r="E1425" t="s">
        <v>27</v>
      </c>
      <c r="F1425" t="s">
        <v>12</v>
      </c>
      <c r="G1425" t="s">
        <v>1</v>
      </c>
      <c r="H1425">
        <v>27426</v>
      </c>
      <c r="I1425">
        <f>IF(Table3_1810[[#This Row],[Status]]="Hired",1,0)</f>
        <v>1</v>
      </c>
    </row>
    <row r="1426" spans="1:9" x14ac:dyDescent="0.3">
      <c r="A1426">
        <v>539039</v>
      </c>
      <c r="B1426" s="2">
        <v>41762</v>
      </c>
      <c r="C1426" s="3">
        <v>0.66885416666666664</v>
      </c>
      <c r="D1426" t="s">
        <v>31</v>
      </c>
      <c r="E1426" t="s">
        <v>28</v>
      </c>
      <c r="F1426" t="s">
        <v>12</v>
      </c>
      <c r="G1426" t="s">
        <v>1</v>
      </c>
      <c r="H1426">
        <v>80117</v>
      </c>
      <c r="I1426">
        <f>IF(Table3_1810[[#This Row],[Status]]="Hired",1,0)</f>
        <v>1</v>
      </c>
    </row>
    <row r="1427" spans="1:9" x14ac:dyDescent="0.3">
      <c r="A1427">
        <v>273549</v>
      </c>
      <c r="B1427" s="2">
        <v>41829</v>
      </c>
      <c r="C1427" s="3">
        <v>0.39708333333333334</v>
      </c>
      <c r="D1427" t="s">
        <v>31</v>
      </c>
      <c r="E1427" t="s">
        <v>27</v>
      </c>
      <c r="F1427" t="s">
        <v>12</v>
      </c>
      <c r="G1427" t="s">
        <v>1</v>
      </c>
      <c r="H1427">
        <v>67605</v>
      </c>
      <c r="I1427">
        <f>IF(Table3_1810[[#This Row],[Status]]="Hired",1,0)</f>
        <v>1</v>
      </c>
    </row>
    <row r="1428" spans="1:9" x14ac:dyDescent="0.3">
      <c r="A1428">
        <v>396461</v>
      </c>
      <c r="B1428" s="2">
        <v>41829</v>
      </c>
      <c r="C1428" s="3">
        <v>0.39784722222222224</v>
      </c>
      <c r="D1428" t="s">
        <v>31</v>
      </c>
      <c r="E1428" t="s">
        <v>27</v>
      </c>
      <c r="F1428" t="s">
        <v>12</v>
      </c>
      <c r="G1428" t="s">
        <v>1</v>
      </c>
      <c r="H1428">
        <v>33043</v>
      </c>
      <c r="I1428">
        <f>IF(Table3_1810[[#This Row],[Status]]="Hired",1,0)</f>
        <v>1</v>
      </c>
    </row>
    <row r="1429" spans="1:9" x14ac:dyDescent="0.3">
      <c r="A1429">
        <v>457760</v>
      </c>
      <c r="B1429" s="2">
        <v>41872</v>
      </c>
      <c r="C1429" s="3">
        <v>0.39730324074074075</v>
      </c>
      <c r="D1429" t="s">
        <v>31</v>
      </c>
      <c r="E1429" t="s">
        <v>27</v>
      </c>
      <c r="F1429" t="s">
        <v>20</v>
      </c>
      <c r="G1429" t="s">
        <v>4</v>
      </c>
      <c r="H1429">
        <v>67411</v>
      </c>
      <c r="I1429">
        <f>IF(Table3_1810[[#This Row],[Status]]="Hired",1,0)</f>
        <v>1</v>
      </c>
    </row>
    <row r="1430" spans="1:9" x14ac:dyDescent="0.3">
      <c r="A1430">
        <v>941474</v>
      </c>
      <c r="B1430" s="2">
        <v>41872</v>
      </c>
      <c r="C1430" s="3">
        <v>0.39908564814814818</v>
      </c>
      <c r="D1430" t="s">
        <v>31</v>
      </c>
      <c r="E1430" t="s">
        <v>29</v>
      </c>
      <c r="F1430" t="s">
        <v>20</v>
      </c>
      <c r="G1430" t="s">
        <v>4</v>
      </c>
      <c r="H1430">
        <v>44038</v>
      </c>
      <c r="I1430">
        <f>IF(Table3_1810[[#This Row],[Status]]="Hired",1,0)</f>
        <v>1</v>
      </c>
    </row>
    <row r="1431" spans="1:9" x14ac:dyDescent="0.3">
      <c r="A1431">
        <v>298130</v>
      </c>
      <c r="B1431" s="2">
        <v>41872</v>
      </c>
      <c r="C1431" s="3">
        <v>0.39778935185185182</v>
      </c>
      <c r="D1431" t="s">
        <v>31</v>
      </c>
      <c r="E1431" t="s">
        <v>29</v>
      </c>
      <c r="F1431" t="s">
        <v>20</v>
      </c>
      <c r="G1431" t="s">
        <v>4</v>
      </c>
      <c r="H1431">
        <v>50457</v>
      </c>
      <c r="I1431">
        <f>IF(Table3_1810[[#This Row],[Status]]="Hired",1,0)</f>
        <v>1</v>
      </c>
    </row>
    <row r="1432" spans="1:9" x14ac:dyDescent="0.3">
      <c r="A1432">
        <v>783522</v>
      </c>
      <c r="B1432" s="2">
        <v>41873</v>
      </c>
      <c r="C1432" s="3">
        <v>0.39677083333333335</v>
      </c>
      <c r="D1432" t="s">
        <v>31</v>
      </c>
      <c r="E1432" t="s">
        <v>27</v>
      </c>
      <c r="F1432" t="s">
        <v>20</v>
      </c>
      <c r="G1432" t="s">
        <v>2</v>
      </c>
      <c r="H1432">
        <v>15457</v>
      </c>
      <c r="I1432">
        <f>IF(Table3_1810[[#This Row],[Status]]="Hired",1,0)</f>
        <v>1</v>
      </c>
    </row>
    <row r="1433" spans="1:9" x14ac:dyDescent="0.3">
      <c r="A1433">
        <v>736044</v>
      </c>
      <c r="B1433" s="2">
        <v>41876</v>
      </c>
      <c r="C1433" s="3">
        <v>0.39855324074074072</v>
      </c>
      <c r="D1433" t="s">
        <v>30</v>
      </c>
      <c r="E1433" t="s">
        <v>29</v>
      </c>
      <c r="F1433" t="s">
        <v>13</v>
      </c>
      <c r="G1433" t="s">
        <v>6</v>
      </c>
      <c r="H1433">
        <v>78172</v>
      </c>
      <c r="I1433">
        <f>IF(Table3_1810[[#This Row],[Status]]="Hired",1,0)</f>
        <v>0</v>
      </c>
    </row>
    <row r="1434" spans="1:9" x14ac:dyDescent="0.3">
      <c r="A1434">
        <v>222478</v>
      </c>
      <c r="B1434" s="2">
        <v>41786</v>
      </c>
      <c r="C1434" s="3">
        <v>0.82335648148148144</v>
      </c>
      <c r="D1434" t="s">
        <v>31</v>
      </c>
      <c r="E1434" t="s">
        <v>29</v>
      </c>
      <c r="F1434" t="s">
        <v>20</v>
      </c>
      <c r="G1434" t="s">
        <v>9</v>
      </c>
      <c r="H1434">
        <v>61681</v>
      </c>
      <c r="I1434">
        <f>IF(Table3_1810[[#This Row],[Status]]="Hired",1,0)</f>
        <v>1</v>
      </c>
    </row>
    <row r="1435" spans="1:9" x14ac:dyDescent="0.3">
      <c r="A1435">
        <v>472420</v>
      </c>
      <c r="B1435" s="2">
        <v>41822</v>
      </c>
      <c r="C1435" s="3">
        <v>0.75754629629629633</v>
      </c>
      <c r="D1435" t="s">
        <v>30</v>
      </c>
      <c r="E1435" t="s">
        <v>28</v>
      </c>
      <c r="F1435" t="s">
        <v>20</v>
      </c>
      <c r="G1435" t="s">
        <v>9</v>
      </c>
      <c r="H1435">
        <v>33623</v>
      </c>
      <c r="I1435">
        <f>IF(Table3_1810[[#This Row],[Status]]="Hired",1,0)</f>
        <v>0</v>
      </c>
    </row>
    <row r="1436" spans="1:9" x14ac:dyDescent="0.3">
      <c r="A1436">
        <v>561457</v>
      </c>
      <c r="B1436" s="2">
        <v>41830</v>
      </c>
      <c r="C1436" s="3">
        <v>0.36520833333333336</v>
      </c>
      <c r="D1436" t="s">
        <v>31</v>
      </c>
      <c r="E1436" t="s">
        <v>27</v>
      </c>
      <c r="F1436" t="s">
        <v>20</v>
      </c>
      <c r="G1436" t="s">
        <v>9</v>
      </c>
      <c r="H1436">
        <v>80432</v>
      </c>
      <c r="I1436">
        <f>IF(Table3_1810[[#This Row],[Status]]="Hired",1,0)</f>
        <v>1</v>
      </c>
    </row>
    <row r="1437" spans="1:9" x14ac:dyDescent="0.3">
      <c r="A1437">
        <v>801801</v>
      </c>
      <c r="B1437" s="2">
        <v>41830</v>
      </c>
      <c r="C1437" s="3">
        <v>0.36565972222222221</v>
      </c>
      <c r="D1437" t="s">
        <v>30</v>
      </c>
      <c r="E1437" t="s">
        <v>27</v>
      </c>
      <c r="F1437" t="s">
        <v>20</v>
      </c>
      <c r="G1437" t="s">
        <v>9</v>
      </c>
      <c r="H1437">
        <v>77932</v>
      </c>
      <c r="I1437">
        <f>IF(Table3_1810[[#This Row],[Status]]="Hired",1,0)</f>
        <v>0</v>
      </c>
    </row>
    <row r="1438" spans="1:9" x14ac:dyDescent="0.3">
      <c r="A1438">
        <v>52782</v>
      </c>
      <c r="B1438" s="2">
        <v>41785</v>
      </c>
      <c r="C1438" s="3">
        <v>0.39780092592592592</v>
      </c>
      <c r="D1438" t="s">
        <v>31</v>
      </c>
      <c r="E1438" t="s">
        <v>27</v>
      </c>
      <c r="F1438" t="s">
        <v>20</v>
      </c>
      <c r="G1438" t="s">
        <v>6</v>
      </c>
      <c r="H1438">
        <v>27101</v>
      </c>
      <c r="I1438">
        <f>IF(Table3_1810[[#This Row],[Status]]="Hired",1,0)</f>
        <v>1</v>
      </c>
    </row>
    <row r="1439" spans="1:9" x14ac:dyDescent="0.3">
      <c r="A1439">
        <v>474350</v>
      </c>
      <c r="B1439" s="2">
        <v>41787</v>
      </c>
      <c r="C1439" s="3">
        <v>0.81442129629629634</v>
      </c>
      <c r="D1439" t="s">
        <v>30</v>
      </c>
      <c r="E1439" t="s">
        <v>27</v>
      </c>
      <c r="F1439" t="s">
        <v>20</v>
      </c>
      <c r="G1439" t="s">
        <v>6</v>
      </c>
      <c r="H1439">
        <v>98474</v>
      </c>
      <c r="I1439">
        <f>IF(Table3_1810[[#This Row],[Status]]="Hired",1,0)</f>
        <v>0</v>
      </c>
    </row>
    <row r="1440" spans="1:9" x14ac:dyDescent="0.3">
      <c r="A1440">
        <v>489065</v>
      </c>
      <c r="B1440" s="2">
        <v>41787</v>
      </c>
      <c r="C1440" s="3">
        <v>0.81505787037037036</v>
      </c>
      <c r="D1440" t="s">
        <v>31</v>
      </c>
      <c r="E1440" t="s">
        <v>29</v>
      </c>
      <c r="F1440" t="s">
        <v>20</v>
      </c>
      <c r="G1440" t="s">
        <v>6</v>
      </c>
      <c r="H1440">
        <v>30200</v>
      </c>
      <c r="I1440">
        <f>IF(Table3_1810[[#This Row],[Status]]="Hired",1,0)</f>
        <v>1</v>
      </c>
    </row>
    <row r="1441" spans="1:9" x14ac:dyDescent="0.3">
      <c r="A1441">
        <v>338318</v>
      </c>
      <c r="B1441" s="2">
        <v>41788</v>
      </c>
      <c r="C1441" s="3">
        <v>0.41631944444444446</v>
      </c>
      <c r="D1441" t="s">
        <v>30</v>
      </c>
      <c r="E1441" t="s">
        <v>27</v>
      </c>
      <c r="F1441" t="s">
        <v>20</v>
      </c>
      <c r="G1441" t="s">
        <v>6</v>
      </c>
      <c r="H1441">
        <v>64771</v>
      </c>
      <c r="I1441">
        <f>IF(Table3_1810[[#This Row],[Status]]="Hired",1,0)</f>
        <v>0</v>
      </c>
    </row>
    <row r="1442" spans="1:9" x14ac:dyDescent="0.3">
      <c r="A1442">
        <v>245113</v>
      </c>
      <c r="B1442" s="2">
        <v>41795</v>
      </c>
      <c r="C1442" s="3">
        <v>0.3412384259259259</v>
      </c>
      <c r="D1442" t="s">
        <v>30</v>
      </c>
      <c r="E1442" t="s">
        <v>29</v>
      </c>
      <c r="F1442" t="s">
        <v>20</v>
      </c>
      <c r="G1442" t="s">
        <v>6</v>
      </c>
      <c r="H1442">
        <v>45078</v>
      </c>
      <c r="I1442">
        <f>IF(Table3_1810[[#This Row],[Status]]="Hired",1,0)</f>
        <v>0</v>
      </c>
    </row>
    <row r="1443" spans="1:9" x14ac:dyDescent="0.3">
      <c r="A1443">
        <v>415979</v>
      </c>
      <c r="B1443" s="2">
        <v>41795</v>
      </c>
      <c r="C1443" s="3">
        <v>0.33937499999999998</v>
      </c>
      <c r="D1443" t="s">
        <v>30</v>
      </c>
      <c r="E1443" t="s">
        <v>28</v>
      </c>
      <c r="F1443" t="s">
        <v>20</v>
      </c>
      <c r="G1443" t="s">
        <v>6</v>
      </c>
      <c r="H1443">
        <v>97179</v>
      </c>
      <c r="I1443">
        <f>IF(Table3_1810[[#This Row],[Status]]="Hired",1,0)</f>
        <v>0</v>
      </c>
    </row>
    <row r="1444" spans="1:9" x14ac:dyDescent="0.3">
      <c r="A1444">
        <v>210790</v>
      </c>
      <c r="B1444" s="2">
        <v>41808</v>
      </c>
      <c r="C1444" s="3">
        <v>0.40540509259259261</v>
      </c>
      <c r="D1444" t="s">
        <v>30</v>
      </c>
      <c r="E1444" t="s">
        <v>29</v>
      </c>
      <c r="F1444" t="s">
        <v>20</v>
      </c>
      <c r="G1444" t="s">
        <v>6</v>
      </c>
      <c r="H1444">
        <v>74880</v>
      </c>
      <c r="I1444">
        <f>IF(Table3_1810[[#This Row],[Status]]="Hired",1,0)</f>
        <v>0</v>
      </c>
    </row>
    <row r="1445" spans="1:9" x14ac:dyDescent="0.3">
      <c r="A1445">
        <v>687478</v>
      </c>
      <c r="B1445" s="2">
        <v>41793</v>
      </c>
      <c r="C1445" s="3">
        <v>0.38368055555555558</v>
      </c>
      <c r="D1445" t="s">
        <v>31</v>
      </c>
      <c r="E1445" t="s">
        <v>28</v>
      </c>
      <c r="F1445" t="s">
        <v>20</v>
      </c>
      <c r="G1445" t="s">
        <v>6</v>
      </c>
      <c r="H1445">
        <v>68539</v>
      </c>
      <c r="I1445">
        <f>IF(Table3_1810[[#This Row],[Status]]="Hired",1,0)</f>
        <v>1</v>
      </c>
    </row>
    <row r="1446" spans="1:9" x14ac:dyDescent="0.3">
      <c r="A1446">
        <v>521928</v>
      </c>
      <c r="B1446" s="2">
        <v>41800</v>
      </c>
      <c r="C1446" s="3">
        <v>0.72434027777777776</v>
      </c>
      <c r="D1446" t="s">
        <v>31</v>
      </c>
      <c r="E1446" t="s">
        <v>29</v>
      </c>
      <c r="F1446" t="s">
        <v>20</v>
      </c>
      <c r="G1446" t="s">
        <v>6</v>
      </c>
      <c r="H1446">
        <v>22740</v>
      </c>
      <c r="I1446">
        <f>IF(Table3_1810[[#This Row],[Status]]="Hired",1,0)</f>
        <v>1</v>
      </c>
    </row>
    <row r="1447" spans="1:9" x14ac:dyDescent="0.3">
      <c r="A1447">
        <v>949990</v>
      </c>
      <c r="B1447" s="2">
        <v>41804</v>
      </c>
      <c r="C1447" s="3">
        <v>0.77563657407407405</v>
      </c>
      <c r="D1447" t="s">
        <v>30</v>
      </c>
      <c r="E1447" t="s">
        <v>27</v>
      </c>
      <c r="F1447" t="s">
        <v>20</v>
      </c>
      <c r="G1447" t="s">
        <v>6</v>
      </c>
      <c r="H1447">
        <v>31549</v>
      </c>
      <c r="I1447">
        <f>IF(Table3_1810[[#This Row],[Status]]="Hired",1,0)</f>
        <v>0</v>
      </c>
    </row>
    <row r="1448" spans="1:9" x14ac:dyDescent="0.3">
      <c r="A1448">
        <v>234624</v>
      </c>
      <c r="B1448" s="2">
        <v>41804</v>
      </c>
      <c r="C1448" s="3">
        <v>0.77635416666666668</v>
      </c>
      <c r="D1448" t="s">
        <v>31</v>
      </c>
      <c r="E1448" t="s">
        <v>27</v>
      </c>
      <c r="F1448" t="s">
        <v>20</v>
      </c>
      <c r="G1448" t="s">
        <v>6</v>
      </c>
      <c r="H1448">
        <v>27736</v>
      </c>
      <c r="I1448">
        <f>IF(Table3_1810[[#This Row],[Status]]="Hired",1,0)</f>
        <v>1</v>
      </c>
    </row>
    <row r="1449" spans="1:9" x14ac:dyDescent="0.3">
      <c r="A1449">
        <v>347863</v>
      </c>
      <c r="B1449" s="2">
        <v>41813</v>
      </c>
      <c r="C1449" s="3">
        <v>0.49004629629629631</v>
      </c>
      <c r="D1449" t="s">
        <v>30</v>
      </c>
      <c r="E1449" t="s">
        <v>27</v>
      </c>
      <c r="F1449" t="s">
        <v>20</v>
      </c>
      <c r="G1449" t="s">
        <v>6</v>
      </c>
      <c r="H1449">
        <v>42307</v>
      </c>
      <c r="I1449">
        <f>IF(Table3_1810[[#This Row],[Status]]="Hired",1,0)</f>
        <v>0</v>
      </c>
    </row>
    <row r="1450" spans="1:9" x14ac:dyDescent="0.3">
      <c r="A1450">
        <v>680409</v>
      </c>
      <c r="B1450" s="2">
        <v>41880</v>
      </c>
      <c r="C1450" s="3">
        <v>0.46583333333333332</v>
      </c>
      <c r="D1450" t="s">
        <v>31</v>
      </c>
      <c r="E1450" t="s">
        <v>27</v>
      </c>
      <c r="F1450" t="s">
        <v>20</v>
      </c>
      <c r="G1450" t="s">
        <v>6</v>
      </c>
      <c r="H1450">
        <v>64553</v>
      </c>
      <c r="I1450">
        <f>IF(Table3_1810[[#This Row],[Status]]="Hired",1,0)</f>
        <v>1</v>
      </c>
    </row>
    <row r="1451" spans="1:9" x14ac:dyDescent="0.3">
      <c r="A1451">
        <v>914589</v>
      </c>
      <c r="B1451" s="2">
        <v>41881</v>
      </c>
      <c r="C1451" s="3">
        <v>0.76936342592592588</v>
      </c>
      <c r="D1451" t="s">
        <v>30</v>
      </c>
      <c r="E1451" t="s">
        <v>27</v>
      </c>
      <c r="F1451" t="s">
        <v>20</v>
      </c>
      <c r="G1451" t="s">
        <v>6</v>
      </c>
      <c r="H1451">
        <v>60435</v>
      </c>
      <c r="I1451">
        <f>IF(Table3_1810[[#This Row],[Status]]="Hired",1,0)</f>
        <v>0</v>
      </c>
    </row>
    <row r="1452" spans="1:9" x14ac:dyDescent="0.3">
      <c r="A1452">
        <v>360707</v>
      </c>
      <c r="B1452" s="2">
        <v>41828</v>
      </c>
      <c r="C1452" s="3">
        <v>0.40053240740740742</v>
      </c>
      <c r="D1452" t="s">
        <v>31</v>
      </c>
      <c r="E1452" t="s">
        <v>29</v>
      </c>
      <c r="F1452" t="s">
        <v>17</v>
      </c>
      <c r="G1452" t="s">
        <v>8</v>
      </c>
      <c r="H1452">
        <v>17587</v>
      </c>
      <c r="I1452">
        <f>IF(Table3_1810[[#This Row],[Status]]="Hired",1,0)</f>
        <v>1</v>
      </c>
    </row>
    <row r="1453" spans="1:9" x14ac:dyDescent="0.3">
      <c r="A1453">
        <v>703126</v>
      </c>
      <c r="B1453" s="2">
        <v>41828</v>
      </c>
      <c r="C1453" s="3">
        <v>0.40148148148148149</v>
      </c>
      <c r="D1453" t="s">
        <v>31</v>
      </c>
      <c r="E1453" t="s">
        <v>29</v>
      </c>
      <c r="F1453" t="s">
        <v>17</v>
      </c>
      <c r="G1453" t="s">
        <v>8</v>
      </c>
      <c r="H1453">
        <v>19029</v>
      </c>
      <c r="I1453">
        <f>IF(Table3_1810[[#This Row],[Status]]="Hired",1,0)</f>
        <v>1</v>
      </c>
    </row>
    <row r="1454" spans="1:9" x14ac:dyDescent="0.3">
      <c r="A1454">
        <v>744831</v>
      </c>
      <c r="B1454" s="2">
        <v>41768</v>
      </c>
      <c r="C1454" s="3">
        <v>0.55776620370370367</v>
      </c>
      <c r="D1454" t="s">
        <v>31</v>
      </c>
      <c r="E1454" t="s">
        <v>27</v>
      </c>
      <c r="F1454" t="s">
        <v>20</v>
      </c>
      <c r="G1454" t="s">
        <v>2</v>
      </c>
      <c r="H1454">
        <v>33095</v>
      </c>
      <c r="I1454">
        <f>IF(Table3_1810[[#This Row],[Status]]="Hired",1,0)</f>
        <v>1</v>
      </c>
    </row>
    <row r="1455" spans="1:9" x14ac:dyDescent="0.3">
      <c r="A1455">
        <v>978593</v>
      </c>
      <c r="B1455" s="2">
        <v>41765</v>
      </c>
      <c r="C1455" s="3">
        <v>0.39666666666666667</v>
      </c>
      <c r="D1455" t="s">
        <v>30</v>
      </c>
      <c r="E1455" t="s">
        <v>27</v>
      </c>
      <c r="F1455" t="s">
        <v>20</v>
      </c>
      <c r="G1455" t="s">
        <v>2</v>
      </c>
      <c r="H1455">
        <v>17702</v>
      </c>
      <c r="I1455">
        <f>IF(Table3_1810[[#This Row],[Status]]="Hired",1,0)</f>
        <v>0</v>
      </c>
    </row>
    <row r="1456" spans="1:9" x14ac:dyDescent="0.3">
      <c r="A1456">
        <v>905274</v>
      </c>
      <c r="B1456" s="2">
        <v>41796</v>
      </c>
      <c r="C1456" s="3">
        <v>0.73964120370370368</v>
      </c>
      <c r="D1456" t="s">
        <v>31</v>
      </c>
      <c r="E1456" t="s">
        <v>29</v>
      </c>
      <c r="F1456" t="s">
        <v>17</v>
      </c>
      <c r="G1456" t="s">
        <v>9</v>
      </c>
      <c r="H1456">
        <v>42100</v>
      </c>
      <c r="I1456">
        <f>IF(Table3_1810[[#This Row],[Status]]="Hired",1,0)</f>
        <v>1</v>
      </c>
    </row>
    <row r="1457" spans="1:9" x14ac:dyDescent="0.3">
      <c r="A1457">
        <v>704738</v>
      </c>
      <c r="B1457" s="2">
        <v>41796</v>
      </c>
      <c r="C1457" s="3">
        <v>0.74047453703703703</v>
      </c>
      <c r="D1457" t="s">
        <v>30</v>
      </c>
      <c r="E1457" t="s">
        <v>29</v>
      </c>
      <c r="F1457" t="s">
        <v>17</v>
      </c>
      <c r="G1457" t="s">
        <v>9</v>
      </c>
      <c r="H1457">
        <v>76713</v>
      </c>
      <c r="I1457">
        <f>IF(Table3_1810[[#This Row],[Status]]="Hired",1,0)</f>
        <v>0</v>
      </c>
    </row>
    <row r="1458" spans="1:9" x14ac:dyDescent="0.3">
      <c r="A1458">
        <v>220546</v>
      </c>
      <c r="B1458" s="2">
        <v>41796</v>
      </c>
      <c r="C1458" s="3">
        <v>0.74224537037037042</v>
      </c>
      <c r="D1458" t="s">
        <v>31</v>
      </c>
      <c r="E1458" t="s">
        <v>29</v>
      </c>
      <c r="F1458" t="s">
        <v>17</v>
      </c>
      <c r="G1458" t="s">
        <v>9</v>
      </c>
      <c r="H1458">
        <v>18465</v>
      </c>
      <c r="I1458">
        <f>IF(Table3_1810[[#This Row],[Status]]="Hired",1,0)</f>
        <v>1</v>
      </c>
    </row>
    <row r="1459" spans="1:9" x14ac:dyDescent="0.3">
      <c r="A1459">
        <v>620270</v>
      </c>
      <c r="B1459" s="2">
        <v>41809</v>
      </c>
      <c r="C1459" s="3">
        <v>0.82628472222222227</v>
      </c>
      <c r="D1459" t="s">
        <v>30</v>
      </c>
      <c r="E1459" t="s">
        <v>29</v>
      </c>
      <c r="F1459" t="s">
        <v>17</v>
      </c>
      <c r="G1459" t="s">
        <v>9</v>
      </c>
      <c r="H1459">
        <v>81695</v>
      </c>
      <c r="I1459">
        <f>IF(Table3_1810[[#This Row],[Status]]="Hired",1,0)</f>
        <v>0</v>
      </c>
    </row>
    <row r="1460" spans="1:9" x14ac:dyDescent="0.3">
      <c r="A1460">
        <v>116204</v>
      </c>
      <c r="B1460" s="2">
        <v>41809</v>
      </c>
      <c r="C1460" s="3">
        <v>0.82857638888888885</v>
      </c>
      <c r="D1460" t="s">
        <v>31</v>
      </c>
      <c r="E1460" t="s">
        <v>29</v>
      </c>
      <c r="F1460" t="s">
        <v>17</v>
      </c>
      <c r="G1460" t="s">
        <v>9</v>
      </c>
      <c r="H1460">
        <v>27278</v>
      </c>
      <c r="I1460">
        <f>IF(Table3_1810[[#This Row],[Status]]="Hired",1,0)</f>
        <v>1</v>
      </c>
    </row>
    <row r="1461" spans="1:9" x14ac:dyDescent="0.3">
      <c r="A1461">
        <v>955461</v>
      </c>
      <c r="B1461" s="2">
        <v>41822</v>
      </c>
      <c r="C1461" s="3">
        <v>0.39743055555555556</v>
      </c>
      <c r="D1461" t="s">
        <v>31</v>
      </c>
      <c r="E1461" t="s">
        <v>27</v>
      </c>
      <c r="F1461" t="s">
        <v>17</v>
      </c>
      <c r="G1461" t="s">
        <v>9</v>
      </c>
      <c r="H1461">
        <v>99037</v>
      </c>
      <c r="I1461">
        <f>IF(Table3_1810[[#This Row],[Status]]="Hired",1,0)</f>
        <v>1</v>
      </c>
    </row>
    <row r="1462" spans="1:9" x14ac:dyDescent="0.3">
      <c r="A1462">
        <v>457090</v>
      </c>
      <c r="B1462" s="2">
        <v>41816</v>
      </c>
      <c r="C1462" s="3">
        <v>0.40016203703703701</v>
      </c>
      <c r="D1462" t="s">
        <v>30</v>
      </c>
      <c r="E1462" t="s">
        <v>27</v>
      </c>
      <c r="F1462" t="s">
        <v>15</v>
      </c>
      <c r="G1462" t="s">
        <v>10</v>
      </c>
      <c r="H1462">
        <v>43328</v>
      </c>
      <c r="I1462">
        <f>IF(Table3_1810[[#This Row],[Status]]="Hired",1,0)</f>
        <v>0</v>
      </c>
    </row>
    <row r="1463" spans="1:9" x14ac:dyDescent="0.3">
      <c r="A1463">
        <v>857711</v>
      </c>
      <c r="B1463" s="2">
        <v>41830</v>
      </c>
      <c r="C1463" s="3">
        <v>0.72325231481481478</v>
      </c>
      <c r="D1463" t="s">
        <v>30</v>
      </c>
      <c r="E1463" t="s">
        <v>29</v>
      </c>
      <c r="F1463" t="s">
        <v>15</v>
      </c>
      <c r="G1463" t="s">
        <v>10</v>
      </c>
      <c r="H1463">
        <v>72598</v>
      </c>
      <c r="I1463">
        <f>IF(Table3_1810[[#This Row],[Status]]="Hired",1,0)</f>
        <v>0</v>
      </c>
    </row>
    <row r="1464" spans="1:9" x14ac:dyDescent="0.3">
      <c r="A1464">
        <v>601135</v>
      </c>
      <c r="B1464" s="2">
        <v>41824</v>
      </c>
      <c r="C1464" s="3">
        <v>0.46204861111111112</v>
      </c>
      <c r="D1464" t="s">
        <v>30</v>
      </c>
      <c r="E1464" t="s">
        <v>27</v>
      </c>
      <c r="F1464" t="s">
        <v>20</v>
      </c>
      <c r="G1464" t="s">
        <v>4</v>
      </c>
      <c r="H1464">
        <v>41355</v>
      </c>
      <c r="I1464">
        <f>IF(Table3_1810[[#This Row],[Status]]="Hired",1,0)</f>
        <v>0</v>
      </c>
    </row>
    <row r="1465" spans="1:9" x14ac:dyDescent="0.3">
      <c r="A1465">
        <v>741101</v>
      </c>
      <c r="B1465" s="2">
        <v>41837</v>
      </c>
      <c r="C1465" s="3">
        <v>0.50292824074074072</v>
      </c>
      <c r="D1465" t="s">
        <v>30</v>
      </c>
      <c r="E1465" t="s">
        <v>29</v>
      </c>
      <c r="F1465" t="s">
        <v>20</v>
      </c>
      <c r="G1465" t="s">
        <v>4</v>
      </c>
      <c r="H1465">
        <v>99614</v>
      </c>
      <c r="I1465">
        <f>IF(Table3_1810[[#This Row],[Status]]="Hired",1,0)</f>
        <v>0</v>
      </c>
    </row>
    <row r="1466" spans="1:9" x14ac:dyDescent="0.3">
      <c r="A1466">
        <v>977471</v>
      </c>
      <c r="B1466" s="2">
        <v>41837</v>
      </c>
      <c r="C1466" s="3">
        <v>0.50407407407407412</v>
      </c>
      <c r="D1466" t="s">
        <v>31</v>
      </c>
      <c r="E1466" t="s">
        <v>27</v>
      </c>
      <c r="F1466" t="s">
        <v>20</v>
      </c>
      <c r="G1466" t="s">
        <v>4</v>
      </c>
      <c r="H1466">
        <v>52280</v>
      </c>
      <c r="I1466">
        <f>IF(Table3_1810[[#This Row],[Status]]="Hired",1,0)</f>
        <v>1</v>
      </c>
    </row>
    <row r="1467" spans="1:9" x14ac:dyDescent="0.3">
      <c r="A1467">
        <v>342154</v>
      </c>
      <c r="B1467" s="2">
        <v>41816</v>
      </c>
      <c r="C1467" s="3">
        <v>0.37581018518518516</v>
      </c>
      <c r="D1467" t="s">
        <v>31</v>
      </c>
      <c r="E1467" t="s">
        <v>29</v>
      </c>
      <c r="F1467" t="s">
        <v>17</v>
      </c>
      <c r="G1467" t="s">
        <v>10</v>
      </c>
      <c r="H1467">
        <v>96032</v>
      </c>
      <c r="I1467">
        <f>IF(Table3_1810[[#This Row],[Status]]="Hired",1,0)</f>
        <v>1</v>
      </c>
    </row>
    <row r="1468" spans="1:9" x14ac:dyDescent="0.3">
      <c r="A1468">
        <v>180086</v>
      </c>
      <c r="B1468" s="2">
        <v>41816</v>
      </c>
      <c r="C1468" s="3">
        <v>0.37842592592592594</v>
      </c>
      <c r="D1468" t="s">
        <v>31</v>
      </c>
      <c r="E1468" t="s">
        <v>29</v>
      </c>
      <c r="F1468" t="s">
        <v>17</v>
      </c>
      <c r="G1468" t="s">
        <v>10</v>
      </c>
      <c r="H1468">
        <v>55177</v>
      </c>
      <c r="I1468">
        <f>IF(Table3_1810[[#This Row],[Status]]="Hired",1,0)</f>
        <v>1</v>
      </c>
    </row>
    <row r="1469" spans="1:9" x14ac:dyDescent="0.3">
      <c r="A1469">
        <v>258186</v>
      </c>
      <c r="B1469" s="2">
        <v>41831</v>
      </c>
      <c r="C1469" s="3">
        <v>0.41708333333333331</v>
      </c>
      <c r="D1469" t="s">
        <v>31</v>
      </c>
      <c r="E1469" t="s">
        <v>29</v>
      </c>
      <c r="F1469" t="s">
        <v>17</v>
      </c>
      <c r="G1469" t="s">
        <v>10</v>
      </c>
      <c r="H1469">
        <v>38034</v>
      </c>
      <c r="I1469">
        <f>IF(Table3_1810[[#This Row],[Status]]="Hired",1,0)</f>
        <v>1</v>
      </c>
    </row>
    <row r="1470" spans="1:9" x14ac:dyDescent="0.3">
      <c r="A1470">
        <v>53510</v>
      </c>
      <c r="B1470" s="2">
        <v>41782</v>
      </c>
      <c r="C1470" s="3">
        <v>0.3967013888888889</v>
      </c>
      <c r="D1470" t="s">
        <v>31</v>
      </c>
      <c r="E1470" t="s">
        <v>27</v>
      </c>
      <c r="F1470" t="s">
        <v>17</v>
      </c>
      <c r="G1470" t="s">
        <v>2</v>
      </c>
      <c r="H1470">
        <v>54503</v>
      </c>
      <c r="I1470">
        <f>IF(Table3_1810[[#This Row],[Status]]="Hired",1,0)</f>
        <v>1</v>
      </c>
    </row>
    <row r="1471" spans="1:9" x14ac:dyDescent="0.3">
      <c r="A1471">
        <v>465591</v>
      </c>
      <c r="B1471" s="2">
        <v>41782</v>
      </c>
      <c r="C1471" s="3">
        <v>0.40067129629629628</v>
      </c>
      <c r="D1471" t="s">
        <v>30</v>
      </c>
      <c r="E1471" t="s">
        <v>29</v>
      </c>
      <c r="F1471" t="s">
        <v>17</v>
      </c>
      <c r="G1471" t="s">
        <v>2</v>
      </c>
      <c r="H1471">
        <v>25923</v>
      </c>
      <c r="I1471">
        <f>IF(Table3_1810[[#This Row],[Status]]="Hired",1,0)</f>
        <v>0</v>
      </c>
    </row>
    <row r="1472" spans="1:9" x14ac:dyDescent="0.3">
      <c r="A1472">
        <v>177049</v>
      </c>
      <c r="B1472" s="2">
        <v>41782</v>
      </c>
      <c r="C1472" s="3">
        <v>0.40107638888888891</v>
      </c>
      <c r="D1472" t="s">
        <v>30</v>
      </c>
      <c r="E1472" t="s">
        <v>27</v>
      </c>
      <c r="F1472" t="s">
        <v>17</v>
      </c>
      <c r="G1472" t="s">
        <v>2</v>
      </c>
      <c r="H1472">
        <v>93530</v>
      </c>
      <c r="I1472">
        <f>IF(Table3_1810[[#This Row],[Status]]="Hired",1,0)</f>
        <v>0</v>
      </c>
    </row>
    <row r="1473" spans="1:9" x14ac:dyDescent="0.3">
      <c r="A1473">
        <v>329624</v>
      </c>
      <c r="B1473" s="2">
        <v>41795</v>
      </c>
      <c r="C1473" s="3">
        <v>0.75415509259259261</v>
      </c>
      <c r="D1473" t="s">
        <v>30</v>
      </c>
      <c r="E1473" t="s">
        <v>27</v>
      </c>
      <c r="F1473" t="s">
        <v>17</v>
      </c>
      <c r="G1473" t="s">
        <v>2</v>
      </c>
      <c r="H1473">
        <v>43798</v>
      </c>
      <c r="I1473">
        <f>IF(Table3_1810[[#This Row],[Status]]="Hired",1,0)</f>
        <v>0</v>
      </c>
    </row>
    <row r="1474" spans="1:9" x14ac:dyDescent="0.3">
      <c r="A1474">
        <v>50158</v>
      </c>
      <c r="B1474" s="2">
        <v>41795</v>
      </c>
      <c r="C1474" s="3">
        <v>0.75924768518518515</v>
      </c>
      <c r="D1474" t="s">
        <v>31</v>
      </c>
      <c r="E1474" t="s">
        <v>29</v>
      </c>
      <c r="F1474" t="s">
        <v>17</v>
      </c>
      <c r="G1474" t="s">
        <v>2</v>
      </c>
      <c r="H1474">
        <v>26422</v>
      </c>
      <c r="I1474">
        <f>IF(Table3_1810[[#This Row],[Status]]="Hired",1,0)</f>
        <v>1</v>
      </c>
    </row>
    <row r="1475" spans="1:9" x14ac:dyDescent="0.3">
      <c r="A1475">
        <v>474992</v>
      </c>
      <c r="B1475" s="2">
        <v>41799</v>
      </c>
      <c r="C1475" s="3">
        <v>0.61502314814814818</v>
      </c>
      <c r="D1475" t="s">
        <v>30</v>
      </c>
      <c r="E1475" t="s">
        <v>27</v>
      </c>
      <c r="F1475" t="s">
        <v>17</v>
      </c>
      <c r="G1475" t="s">
        <v>2</v>
      </c>
      <c r="H1475">
        <v>93455</v>
      </c>
      <c r="I1475">
        <f>IF(Table3_1810[[#This Row],[Status]]="Hired",1,0)</f>
        <v>0</v>
      </c>
    </row>
    <row r="1476" spans="1:9" x14ac:dyDescent="0.3">
      <c r="A1476">
        <v>18701</v>
      </c>
      <c r="B1476" s="2">
        <v>41810</v>
      </c>
      <c r="C1476" s="3">
        <v>0.77457175925925925</v>
      </c>
      <c r="D1476" t="s">
        <v>31</v>
      </c>
      <c r="E1476" t="s">
        <v>27</v>
      </c>
      <c r="F1476" t="s">
        <v>17</v>
      </c>
      <c r="G1476" t="s">
        <v>2</v>
      </c>
      <c r="H1476">
        <v>79234</v>
      </c>
      <c r="I1476">
        <f>IF(Table3_1810[[#This Row],[Status]]="Hired",1,0)</f>
        <v>1</v>
      </c>
    </row>
    <row r="1477" spans="1:9" x14ac:dyDescent="0.3">
      <c r="A1477">
        <v>18596</v>
      </c>
      <c r="B1477" s="2">
        <v>41816</v>
      </c>
      <c r="C1477" s="3">
        <v>2.7685185185185184E-2</v>
      </c>
      <c r="D1477" t="s">
        <v>30</v>
      </c>
      <c r="E1477" t="s">
        <v>29</v>
      </c>
      <c r="F1477" t="s">
        <v>17</v>
      </c>
      <c r="G1477" t="s">
        <v>2</v>
      </c>
      <c r="H1477">
        <v>91894</v>
      </c>
      <c r="I1477">
        <f>IF(Table3_1810[[#This Row],[Status]]="Hired",1,0)</f>
        <v>0</v>
      </c>
    </row>
    <row r="1478" spans="1:9" x14ac:dyDescent="0.3">
      <c r="A1478">
        <v>856085</v>
      </c>
      <c r="B1478" s="2">
        <v>41816</v>
      </c>
      <c r="C1478" s="3">
        <v>2.8657407407407406E-2</v>
      </c>
      <c r="D1478" t="s">
        <v>30</v>
      </c>
      <c r="E1478" t="s">
        <v>29</v>
      </c>
      <c r="F1478" t="s">
        <v>17</v>
      </c>
      <c r="G1478" t="s">
        <v>2</v>
      </c>
      <c r="H1478">
        <v>42555</v>
      </c>
      <c r="I1478">
        <f>IF(Table3_1810[[#This Row],[Status]]="Hired",1,0)</f>
        <v>0</v>
      </c>
    </row>
    <row r="1479" spans="1:9" x14ac:dyDescent="0.3">
      <c r="A1479">
        <v>527591</v>
      </c>
      <c r="B1479" s="2">
        <v>41816</v>
      </c>
      <c r="C1479" s="3">
        <v>2.8993055555555557E-2</v>
      </c>
      <c r="D1479" t="s">
        <v>31</v>
      </c>
      <c r="E1479" t="s">
        <v>27</v>
      </c>
      <c r="F1479" t="s">
        <v>17</v>
      </c>
      <c r="G1479" t="s">
        <v>2</v>
      </c>
      <c r="H1479">
        <v>69559</v>
      </c>
      <c r="I1479">
        <f>IF(Table3_1810[[#This Row],[Status]]="Hired",1,0)</f>
        <v>1</v>
      </c>
    </row>
    <row r="1480" spans="1:9" x14ac:dyDescent="0.3">
      <c r="A1480">
        <v>787319</v>
      </c>
      <c r="B1480" s="2">
        <v>41803</v>
      </c>
      <c r="C1480" s="3">
        <v>0.39871527777777777</v>
      </c>
      <c r="D1480" t="s">
        <v>30</v>
      </c>
      <c r="E1480" t="s">
        <v>27</v>
      </c>
      <c r="F1480" t="s">
        <v>15</v>
      </c>
      <c r="G1480" t="s">
        <v>7</v>
      </c>
      <c r="H1480">
        <v>44645</v>
      </c>
      <c r="I1480">
        <f>IF(Table3_1810[[#This Row],[Status]]="Hired",1,0)</f>
        <v>0</v>
      </c>
    </row>
    <row r="1481" spans="1:9" x14ac:dyDescent="0.3">
      <c r="A1481">
        <v>980503</v>
      </c>
      <c r="B1481" s="2">
        <v>41804</v>
      </c>
      <c r="C1481" s="3">
        <v>0.39598379629629632</v>
      </c>
      <c r="D1481" t="s">
        <v>31</v>
      </c>
      <c r="E1481" t="s">
        <v>29</v>
      </c>
      <c r="F1481" t="s">
        <v>15</v>
      </c>
      <c r="G1481" t="s">
        <v>7</v>
      </c>
      <c r="H1481">
        <v>23843</v>
      </c>
      <c r="I1481">
        <f>IF(Table3_1810[[#This Row],[Status]]="Hired",1,0)</f>
        <v>1</v>
      </c>
    </row>
    <row r="1482" spans="1:9" x14ac:dyDescent="0.3">
      <c r="A1482">
        <v>902869</v>
      </c>
      <c r="B1482" s="2">
        <v>41804</v>
      </c>
      <c r="C1482" s="3">
        <v>0.39641203703703703</v>
      </c>
      <c r="D1482" t="s">
        <v>31</v>
      </c>
      <c r="E1482" t="s">
        <v>27</v>
      </c>
      <c r="F1482" t="s">
        <v>15</v>
      </c>
      <c r="G1482" t="s">
        <v>7</v>
      </c>
      <c r="H1482">
        <v>87397</v>
      </c>
      <c r="I1482">
        <f>IF(Table3_1810[[#This Row],[Status]]="Hired",1,0)</f>
        <v>1</v>
      </c>
    </row>
    <row r="1483" spans="1:9" x14ac:dyDescent="0.3">
      <c r="A1483">
        <v>825924</v>
      </c>
      <c r="B1483" s="2">
        <v>41804</v>
      </c>
      <c r="C1483" s="3">
        <v>0.39666666666666667</v>
      </c>
      <c r="D1483" t="s">
        <v>31</v>
      </c>
      <c r="E1483" t="s">
        <v>27</v>
      </c>
      <c r="F1483" t="s">
        <v>15</v>
      </c>
      <c r="G1483" t="s">
        <v>7</v>
      </c>
      <c r="H1483">
        <v>14658</v>
      </c>
      <c r="I1483">
        <f>IF(Table3_1810[[#This Row],[Status]]="Hired",1,0)</f>
        <v>1</v>
      </c>
    </row>
    <row r="1484" spans="1:9" x14ac:dyDescent="0.3">
      <c r="A1484">
        <v>934522</v>
      </c>
      <c r="B1484" s="2">
        <v>41761</v>
      </c>
      <c r="C1484" s="3">
        <v>0.59187500000000004</v>
      </c>
      <c r="D1484" t="s">
        <v>31</v>
      </c>
      <c r="E1484" t="s">
        <v>29</v>
      </c>
      <c r="F1484" t="s">
        <v>19</v>
      </c>
      <c r="G1484" t="s">
        <v>10</v>
      </c>
      <c r="H1484">
        <v>91445</v>
      </c>
      <c r="I1484">
        <f>IF(Table3_1810[[#This Row],[Status]]="Hired",1,0)</f>
        <v>1</v>
      </c>
    </row>
    <row r="1485" spans="1:9" x14ac:dyDescent="0.3">
      <c r="A1485">
        <v>275419</v>
      </c>
      <c r="B1485" s="2">
        <v>41764</v>
      </c>
      <c r="C1485" s="3">
        <v>0.82069444444444439</v>
      </c>
      <c r="D1485" t="s">
        <v>31</v>
      </c>
      <c r="E1485" t="s">
        <v>27</v>
      </c>
      <c r="F1485" t="s">
        <v>19</v>
      </c>
      <c r="G1485" t="s">
        <v>8</v>
      </c>
      <c r="H1485">
        <v>79689</v>
      </c>
      <c r="I1485">
        <f>IF(Table3_1810[[#This Row],[Status]]="Hired",1,0)</f>
        <v>1</v>
      </c>
    </row>
    <row r="1486" spans="1:9" x14ac:dyDescent="0.3">
      <c r="A1486">
        <v>513007</v>
      </c>
      <c r="B1486" s="2">
        <v>41781</v>
      </c>
      <c r="C1486" s="3">
        <v>0.77167824074074076</v>
      </c>
      <c r="D1486" t="s">
        <v>30</v>
      </c>
      <c r="E1486" t="s">
        <v>27</v>
      </c>
      <c r="F1486" t="s">
        <v>17</v>
      </c>
      <c r="G1486" t="s">
        <v>10</v>
      </c>
      <c r="H1486">
        <v>43540</v>
      </c>
      <c r="I1486">
        <f>IF(Table3_1810[[#This Row],[Status]]="Hired",1,0)</f>
        <v>0</v>
      </c>
    </row>
    <row r="1487" spans="1:9" x14ac:dyDescent="0.3">
      <c r="A1487">
        <v>489080</v>
      </c>
      <c r="B1487" s="2">
        <v>41827</v>
      </c>
      <c r="C1487" s="3">
        <v>0.39718750000000003</v>
      </c>
      <c r="D1487" t="s">
        <v>31</v>
      </c>
      <c r="E1487" t="s">
        <v>27</v>
      </c>
      <c r="F1487" t="s">
        <v>17</v>
      </c>
      <c r="G1487" t="s">
        <v>10</v>
      </c>
      <c r="H1487">
        <v>17378</v>
      </c>
      <c r="I1487">
        <f>IF(Table3_1810[[#This Row],[Status]]="Hired",1,0)</f>
        <v>1</v>
      </c>
    </row>
    <row r="1488" spans="1:9" x14ac:dyDescent="0.3">
      <c r="A1488">
        <v>165499</v>
      </c>
      <c r="B1488" s="2">
        <v>41827</v>
      </c>
      <c r="C1488" s="3">
        <v>0.39831018518518518</v>
      </c>
      <c r="D1488" t="s">
        <v>31</v>
      </c>
      <c r="E1488" t="s">
        <v>27</v>
      </c>
      <c r="F1488" t="s">
        <v>17</v>
      </c>
      <c r="G1488" t="s">
        <v>10</v>
      </c>
      <c r="H1488">
        <v>24452</v>
      </c>
      <c r="I1488">
        <f>IF(Table3_1810[[#This Row],[Status]]="Hired",1,0)</f>
        <v>1</v>
      </c>
    </row>
    <row r="1489" spans="1:9" x14ac:dyDescent="0.3">
      <c r="A1489">
        <v>861441</v>
      </c>
      <c r="B1489" s="2">
        <v>41837</v>
      </c>
      <c r="C1489" s="3">
        <v>0.55090277777777774</v>
      </c>
      <c r="D1489" t="s">
        <v>31</v>
      </c>
      <c r="E1489" t="s">
        <v>29</v>
      </c>
      <c r="F1489" t="s">
        <v>17</v>
      </c>
      <c r="G1489" t="s">
        <v>10</v>
      </c>
      <c r="H1489">
        <v>57146</v>
      </c>
      <c r="I1489">
        <f>IF(Table3_1810[[#This Row],[Status]]="Hired",1,0)</f>
        <v>1</v>
      </c>
    </row>
    <row r="1490" spans="1:9" x14ac:dyDescent="0.3">
      <c r="A1490">
        <v>546950</v>
      </c>
      <c r="B1490" s="2">
        <v>41836</v>
      </c>
      <c r="C1490" s="3">
        <v>0.40900462962962963</v>
      </c>
      <c r="D1490" t="s">
        <v>30</v>
      </c>
      <c r="E1490" t="s">
        <v>27</v>
      </c>
      <c r="F1490" t="s">
        <v>17</v>
      </c>
      <c r="G1490" t="s">
        <v>10</v>
      </c>
      <c r="H1490">
        <v>44564</v>
      </c>
      <c r="I1490">
        <f>IF(Table3_1810[[#This Row],[Status]]="Hired",1,0)</f>
        <v>0</v>
      </c>
    </row>
    <row r="1491" spans="1:9" x14ac:dyDescent="0.3">
      <c r="A1491">
        <v>708992</v>
      </c>
      <c r="B1491" s="2">
        <v>41836</v>
      </c>
      <c r="C1491" s="3">
        <v>0.41164351851851849</v>
      </c>
      <c r="D1491" t="s">
        <v>31</v>
      </c>
      <c r="E1491" t="s">
        <v>29</v>
      </c>
      <c r="F1491" t="s">
        <v>17</v>
      </c>
      <c r="G1491" t="s">
        <v>10</v>
      </c>
      <c r="H1491">
        <v>46129</v>
      </c>
      <c r="I1491">
        <f>IF(Table3_1810[[#This Row],[Status]]="Hired",1,0)</f>
        <v>1</v>
      </c>
    </row>
    <row r="1492" spans="1:9" x14ac:dyDescent="0.3">
      <c r="A1492">
        <v>383976</v>
      </c>
      <c r="B1492" s="2">
        <v>41836</v>
      </c>
      <c r="C1492" s="3">
        <v>0.4130787037037037</v>
      </c>
      <c r="D1492" t="s">
        <v>31</v>
      </c>
      <c r="E1492" t="s">
        <v>29</v>
      </c>
      <c r="F1492" t="s">
        <v>17</v>
      </c>
      <c r="G1492" t="s">
        <v>10</v>
      </c>
      <c r="H1492">
        <v>84992</v>
      </c>
      <c r="I1492">
        <f>IF(Table3_1810[[#This Row],[Status]]="Hired",1,0)</f>
        <v>1</v>
      </c>
    </row>
    <row r="1493" spans="1:9" x14ac:dyDescent="0.3">
      <c r="A1493">
        <v>827122</v>
      </c>
      <c r="B1493" s="2">
        <v>41870</v>
      </c>
      <c r="C1493" s="3">
        <v>0.39822916666666669</v>
      </c>
      <c r="D1493" t="s">
        <v>30</v>
      </c>
      <c r="E1493" t="s">
        <v>29</v>
      </c>
      <c r="F1493" t="s">
        <v>18</v>
      </c>
      <c r="G1493" t="s">
        <v>10</v>
      </c>
      <c r="H1493">
        <v>65433</v>
      </c>
      <c r="I1493">
        <f>IF(Table3_1810[[#This Row],[Status]]="Hired",1,0)</f>
        <v>0</v>
      </c>
    </row>
    <row r="1494" spans="1:9" x14ac:dyDescent="0.3">
      <c r="A1494">
        <v>723857</v>
      </c>
      <c r="B1494" s="2">
        <v>41784</v>
      </c>
      <c r="C1494" s="3">
        <v>0.44850694444444444</v>
      </c>
      <c r="D1494" t="s">
        <v>31</v>
      </c>
      <c r="E1494" t="s">
        <v>27</v>
      </c>
      <c r="F1494" t="s">
        <v>20</v>
      </c>
      <c r="G1494" t="s">
        <v>10</v>
      </c>
      <c r="H1494">
        <v>37285</v>
      </c>
      <c r="I1494">
        <f>IF(Table3_1810[[#This Row],[Status]]="Hired",1,0)</f>
        <v>1</v>
      </c>
    </row>
    <row r="1495" spans="1:9" x14ac:dyDescent="0.3">
      <c r="A1495">
        <v>270932</v>
      </c>
      <c r="B1495" s="2">
        <v>41822</v>
      </c>
      <c r="C1495" s="3">
        <v>0.39748842592592593</v>
      </c>
      <c r="D1495" t="s">
        <v>30</v>
      </c>
      <c r="E1495" t="s">
        <v>27</v>
      </c>
      <c r="F1495" t="s">
        <v>20</v>
      </c>
      <c r="G1495" t="s">
        <v>10</v>
      </c>
      <c r="H1495">
        <v>57559</v>
      </c>
      <c r="I1495">
        <f>IF(Table3_1810[[#This Row],[Status]]="Hired",1,0)</f>
        <v>0</v>
      </c>
    </row>
    <row r="1496" spans="1:9" x14ac:dyDescent="0.3">
      <c r="A1496">
        <v>937869</v>
      </c>
      <c r="B1496" s="2">
        <v>41831</v>
      </c>
      <c r="C1496" s="3">
        <v>0.79269675925925931</v>
      </c>
      <c r="D1496" t="s">
        <v>31</v>
      </c>
      <c r="E1496" t="s">
        <v>29</v>
      </c>
      <c r="F1496" t="s">
        <v>20</v>
      </c>
      <c r="G1496" t="s">
        <v>10</v>
      </c>
      <c r="H1496">
        <v>76032</v>
      </c>
      <c r="I1496">
        <f>IF(Table3_1810[[#This Row],[Status]]="Hired",1,0)</f>
        <v>1</v>
      </c>
    </row>
    <row r="1497" spans="1:9" x14ac:dyDescent="0.3">
      <c r="A1497">
        <v>983895</v>
      </c>
      <c r="B1497" s="2">
        <v>41843</v>
      </c>
      <c r="C1497" s="3">
        <v>0.70460648148148153</v>
      </c>
      <c r="D1497" t="s">
        <v>30</v>
      </c>
      <c r="E1497" t="s">
        <v>27</v>
      </c>
      <c r="F1497" t="s">
        <v>20</v>
      </c>
      <c r="G1497" t="s">
        <v>10</v>
      </c>
      <c r="H1497">
        <v>85954</v>
      </c>
      <c r="I1497">
        <f>IF(Table3_1810[[#This Row],[Status]]="Hired",1,0)</f>
        <v>0</v>
      </c>
    </row>
    <row r="1498" spans="1:9" x14ac:dyDescent="0.3">
      <c r="A1498">
        <v>350425</v>
      </c>
      <c r="B1498" s="2">
        <v>41843</v>
      </c>
      <c r="C1498" s="3">
        <v>0.70574074074074078</v>
      </c>
      <c r="D1498" t="s">
        <v>31</v>
      </c>
      <c r="E1498" t="s">
        <v>27</v>
      </c>
      <c r="F1498" t="s">
        <v>20</v>
      </c>
      <c r="G1498" t="s">
        <v>10</v>
      </c>
      <c r="H1498">
        <v>95587</v>
      </c>
      <c r="I1498">
        <f>IF(Table3_1810[[#This Row],[Status]]="Hired",1,0)</f>
        <v>1</v>
      </c>
    </row>
    <row r="1499" spans="1:9" x14ac:dyDescent="0.3">
      <c r="A1499">
        <v>978384</v>
      </c>
      <c r="B1499" s="2">
        <v>41843</v>
      </c>
      <c r="C1499" s="3">
        <v>0.70687500000000003</v>
      </c>
      <c r="D1499" t="s">
        <v>31</v>
      </c>
      <c r="E1499" t="s">
        <v>29</v>
      </c>
      <c r="F1499" t="s">
        <v>20</v>
      </c>
      <c r="G1499" t="s">
        <v>10</v>
      </c>
      <c r="H1499">
        <v>33484</v>
      </c>
      <c r="I1499">
        <f>IF(Table3_1810[[#This Row],[Status]]="Hired",1,0)</f>
        <v>1</v>
      </c>
    </row>
    <row r="1500" spans="1:9" x14ac:dyDescent="0.3">
      <c r="A1500">
        <v>686364</v>
      </c>
      <c r="B1500" s="2">
        <v>41823</v>
      </c>
      <c r="C1500" s="3">
        <v>0.3971527777777778</v>
      </c>
      <c r="D1500" t="s">
        <v>31</v>
      </c>
      <c r="E1500" t="s">
        <v>29</v>
      </c>
      <c r="F1500" t="s">
        <v>17</v>
      </c>
      <c r="G1500" t="s">
        <v>4</v>
      </c>
      <c r="H1500">
        <v>26851</v>
      </c>
      <c r="I1500">
        <f>IF(Table3_1810[[#This Row],[Status]]="Hired",1,0)</f>
        <v>1</v>
      </c>
    </row>
    <row r="1501" spans="1:9" x14ac:dyDescent="0.3">
      <c r="A1501">
        <v>976906</v>
      </c>
      <c r="B1501" s="2">
        <v>41785</v>
      </c>
      <c r="C1501" s="3">
        <v>0.74599537037037034</v>
      </c>
      <c r="D1501" t="s">
        <v>31</v>
      </c>
      <c r="E1501" t="s">
        <v>29</v>
      </c>
      <c r="F1501" t="s">
        <v>20</v>
      </c>
      <c r="G1501" t="s">
        <v>9</v>
      </c>
      <c r="H1501">
        <v>49667</v>
      </c>
      <c r="I1501">
        <f>IF(Table3_1810[[#This Row],[Status]]="Hired",1,0)</f>
        <v>1</v>
      </c>
    </row>
    <row r="1502" spans="1:9" x14ac:dyDescent="0.3">
      <c r="A1502">
        <v>43558</v>
      </c>
      <c r="B1502" s="2">
        <v>41785</v>
      </c>
      <c r="C1502" s="3">
        <v>0.74593750000000003</v>
      </c>
      <c r="D1502" t="s">
        <v>31</v>
      </c>
      <c r="E1502" t="s">
        <v>29</v>
      </c>
      <c r="F1502" t="s">
        <v>20</v>
      </c>
      <c r="G1502" t="s">
        <v>9</v>
      </c>
      <c r="H1502">
        <v>24867</v>
      </c>
      <c r="I1502">
        <f>IF(Table3_1810[[#This Row],[Status]]="Hired",1,0)</f>
        <v>1</v>
      </c>
    </row>
    <row r="1503" spans="1:9" x14ac:dyDescent="0.3">
      <c r="A1503">
        <v>614695</v>
      </c>
      <c r="B1503" s="2">
        <v>41775</v>
      </c>
      <c r="C1503" s="3">
        <v>0.3974537037037037</v>
      </c>
      <c r="D1503" t="s">
        <v>31</v>
      </c>
      <c r="E1503" t="s">
        <v>27</v>
      </c>
      <c r="F1503" t="s">
        <v>17</v>
      </c>
      <c r="G1503" t="s">
        <v>10</v>
      </c>
      <c r="H1503">
        <v>97614</v>
      </c>
      <c r="I1503">
        <f>IF(Table3_1810[[#This Row],[Status]]="Hired",1,0)</f>
        <v>1</v>
      </c>
    </row>
    <row r="1504" spans="1:9" x14ac:dyDescent="0.3">
      <c r="A1504">
        <v>483616</v>
      </c>
      <c r="B1504" s="2">
        <v>41775</v>
      </c>
      <c r="C1504" s="3">
        <v>0.39827546296296296</v>
      </c>
      <c r="D1504" t="s">
        <v>31</v>
      </c>
      <c r="E1504" t="s">
        <v>27</v>
      </c>
      <c r="F1504" t="s">
        <v>17</v>
      </c>
      <c r="G1504" t="s">
        <v>10</v>
      </c>
      <c r="H1504">
        <v>38880</v>
      </c>
      <c r="I1504">
        <f>IF(Table3_1810[[#This Row],[Status]]="Hired",1,0)</f>
        <v>1</v>
      </c>
    </row>
    <row r="1505" spans="1:9" x14ac:dyDescent="0.3">
      <c r="A1505">
        <v>985439</v>
      </c>
      <c r="B1505" s="2">
        <v>41777</v>
      </c>
      <c r="C1505" s="3">
        <v>0.93510416666666663</v>
      </c>
      <c r="D1505" t="s">
        <v>31</v>
      </c>
      <c r="E1505" t="s">
        <v>29</v>
      </c>
      <c r="F1505" t="s">
        <v>17</v>
      </c>
      <c r="G1505" t="s">
        <v>6</v>
      </c>
      <c r="H1505">
        <v>79611</v>
      </c>
      <c r="I1505">
        <f>IF(Table3_1810[[#This Row],[Status]]="Hired",1,0)</f>
        <v>1</v>
      </c>
    </row>
    <row r="1506" spans="1:9" x14ac:dyDescent="0.3">
      <c r="A1506">
        <v>983431</v>
      </c>
      <c r="B1506" s="2">
        <v>41794</v>
      </c>
      <c r="C1506" s="3">
        <v>0.38446759259259261</v>
      </c>
      <c r="D1506" t="s">
        <v>31</v>
      </c>
      <c r="E1506" t="s">
        <v>29</v>
      </c>
      <c r="F1506" t="s">
        <v>17</v>
      </c>
      <c r="G1506" t="s">
        <v>10</v>
      </c>
      <c r="H1506">
        <v>18881</v>
      </c>
      <c r="I1506">
        <f>IF(Table3_1810[[#This Row],[Status]]="Hired",1,0)</f>
        <v>1</v>
      </c>
    </row>
    <row r="1507" spans="1:9" x14ac:dyDescent="0.3">
      <c r="A1507">
        <v>951218</v>
      </c>
      <c r="B1507" s="2">
        <v>41838</v>
      </c>
      <c r="C1507" s="3">
        <v>0.39750000000000002</v>
      </c>
      <c r="D1507" t="s">
        <v>31</v>
      </c>
      <c r="E1507" t="s">
        <v>29</v>
      </c>
      <c r="F1507" t="s">
        <v>17</v>
      </c>
      <c r="G1507" t="s">
        <v>10</v>
      </c>
      <c r="H1507">
        <v>55809</v>
      </c>
      <c r="I1507">
        <f>IF(Table3_1810[[#This Row],[Status]]="Hired",1,0)</f>
        <v>1</v>
      </c>
    </row>
    <row r="1508" spans="1:9" x14ac:dyDescent="0.3">
      <c r="A1508">
        <v>827606</v>
      </c>
      <c r="B1508" s="2">
        <v>41838</v>
      </c>
      <c r="C1508" s="3">
        <v>0.40149305555555553</v>
      </c>
      <c r="D1508" t="s">
        <v>30</v>
      </c>
      <c r="E1508" t="s">
        <v>27</v>
      </c>
      <c r="F1508" t="s">
        <v>17</v>
      </c>
      <c r="G1508" t="s">
        <v>10</v>
      </c>
      <c r="H1508">
        <v>88236</v>
      </c>
      <c r="I1508">
        <f>IF(Table3_1810[[#This Row],[Status]]="Hired",1,0)</f>
        <v>0</v>
      </c>
    </row>
    <row r="1509" spans="1:9" x14ac:dyDescent="0.3">
      <c r="A1509">
        <v>280138</v>
      </c>
      <c r="B1509" s="2">
        <v>41838</v>
      </c>
      <c r="C1509" s="3">
        <v>0.81274305555555559</v>
      </c>
      <c r="D1509" t="s">
        <v>31</v>
      </c>
      <c r="E1509" t="s">
        <v>29</v>
      </c>
      <c r="F1509" t="s">
        <v>17</v>
      </c>
      <c r="G1509" t="s">
        <v>6</v>
      </c>
      <c r="H1509">
        <v>72664</v>
      </c>
      <c r="I1509">
        <f>IF(Table3_1810[[#This Row],[Status]]="Hired",1,0)</f>
        <v>1</v>
      </c>
    </row>
    <row r="1510" spans="1:9" x14ac:dyDescent="0.3">
      <c r="A1510">
        <v>411283</v>
      </c>
      <c r="B1510" s="2">
        <v>41838</v>
      </c>
      <c r="C1510" s="3">
        <v>0.81346064814814811</v>
      </c>
      <c r="D1510" t="s">
        <v>30</v>
      </c>
      <c r="E1510" t="s">
        <v>29</v>
      </c>
      <c r="F1510" t="s">
        <v>17</v>
      </c>
      <c r="G1510" t="s">
        <v>6</v>
      </c>
      <c r="H1510">
        <v>92805</v>
      </c>
      <c r="I1510">
        <f>IF(Table3_1810[[#This Row],[Status]]="Hired",1,0)</f>
        <v>0</v>
      </c>
    </row>
    <row r="1511" spans="1:9" x14ac:dyDescent="0.3">
      <c r="A1511">
        <v>243776</v>
      </c>
      <c r="B1511" s="2">
        <v>41838</v>
      </c>
      <c r="C1511" s="3">
        <v>0.81479166666666669</v>
      </c>
      <c r="D1511" t="s">
        <v>31</v>
      </c>
      <c r="E1511" t="s">
        <v>27</v>
      </c>
      <c r="F1511" t="s">
        <v>17</v>
      </c>
      <c r="G1511" t="s">
        <v>6</v>
      </c>
      <c r="H1511">
        <v>87521</v>
      </c>
      <c r="I1511">
        <f>IF(Table3_1810[[#This Row],[Status]]="Hired",1,0)</f>
        <v>1</v>
      </c>
    </row>
    <row r="1512" spans="1:9" x14ac:dyDescent="0.3">
      <c r="A1512">
        <v>340001</v>
      </c>
      <c r="B1512" s="2">
        <v>41841</v>
      </c>
      <c r="C1512" s="3">
        <v>0.63045138888888885</v>
      </c>
      <c r="D1512" t="s">
        <v>31</v>
      </c>
      <c r="E1512" t="s">
        <v>27</v>
      </c>
      <c r="F1512" t="s">
        <v>17</v>
      </c>
      <c r="G1512" t="s">
        <v>6</v>
      </c>
      <c r="H1512">
        <v>19917</v>
      </c>
      <c r="I1512">
        <f>IF(Table3_1810[[#This Row],[Status]]="Hired",1,0)</f>
        <v>1</v>
      </c>
    </row>
    <row r="1513" spans="1:9" x14ac:dyDescent="0.3">
      <c r="A1513">
        <v>267149</v>
      </c>
      <c r="B1513" s="2">
        <v>41841</v>
      </c>
      <c r="C1513" s="3">
        <v>0.6322106481481482</v>
      </c>
      <c r="D1513" t="s">
        <v>30</v>
      </c>
      <c r="E1513" t="s">
        <v>27</v>
      </c>
      <c r="F1513" t="s">
        <v>17</v>
      </c>
      <c r="G1513" t="s">
        <v>6</v>
      </c>
      <c r="H1513">
        <v>69565</v>
      </c>
      <c r="I1513">
        <f>IF(Table3_1810[[#This Row],[Status]]="Hired",1,0)</f>
        <v>0</v>
      </c>
    </row>
    <row r="1514" spans="1:9" x14ac:dyDescent="0.3">
      <c r="A1514">
        <v>372578</v>
      </c>
      <c r="B1514" s="2">
        <v>41841</v>
      </c>
      <c r="C1514" s="3">
        <v>0.63129629629629624</v>
      </c>
      <c r="D1514" t="s">
        <v>31</v>
      </c>
      <c r="E1514" t="s">
        <v>29</v>
      </c>
      <c r="F1514" t="s">
        <v>17</v>
      </c>
      <c r="G1514" t="s">
        <v>6</v>
      </c>
      <c r="H1514">
        <v>16385</v>
      </c>
      <c r="I1514">
        <f>IF(Table3_1810[[#This Row],[Status]]="Hired",1,0)</f>
        <v>1</v>
      </c>
    </row>
    <row r="1515" spans="1:9" x14ac:dyDescent="0.3">
      <c r="A1515">
        <v>172212</v>
      </c>
      <c r="B1515" s="2">
        <v>41841</v>
      </c>
      <c r="C1515" s="3">
        <v>0.63300925925925922</v>
      </c>
      <c r="D1515" t="s">
        <v>31</v>
      </c>
      <c r="E1515" t="s">
        <v>29</v>
      </c>
      <c r="F1515" t="s">
        <v>17</v>
      </c>
      <c r="G1515" t="s">
        <v>6</v>
      </c>
      <c r="H1515">
        <v>39002</v>
      </c>
      <c r="I1515">
        <f>IF(Table3_1810[[#This Row],[Status]]="Hired",1,0)</f>
        <v>1</v>
      </c>
    </row>
    <row r="1516" spans="1:9" x14ac:dyDescent="0.3">
      <c r="A1516">
        <v>332886</v>
      </c>
      <c r="B1516" s="2">
        <v>41841</v>
      </c>
      <c r="C1516" s="3">
        <v>0.63371527777777781</v>
      </c>
      <c r="D1516" t="s">
        <v>31</v>
      </c>
      <c r="E1516" t="s">
        <v>29</v>
      </c>
      <c r="F1516" t="s">
        <v>17</v>
      </c>
      <c r="G1516" t="s">
        <v>6</v>
      </c>
      <c r="H1516">
        <v>95555</v>
      </c>
      <c r="I1516">
        <f>IF(Table3_1810[[#This Row],[Status]]="Hired",1,0)</f>
        <v>1</v>
      </c>
    </row>
    <row r="1517" spans="1:9" x14ac:dyDescent="0.3">
      <c r="A1517">
        <v>279479</v>
      </c>
      <c r="B1517" s="2">
        <v>41845</v>
      </c>
      <c r="C1517" s="3">
        <v>0.40078703703703705</v>
      </c>
      <c r="D1517" t="s">
        <v>31</v>
      </c>
      <c r="E1517" t="s">
        <v>27</v>
      </c>
      <c r="F1517" t="s">
        <v>17</v>
      </c>
      <c r="G1517" t="s">
        <v>10</v>
      </c>
      <c r="H1517">
        <v>34260</v>
      </c>
      <c r="I1517">
        <f>IF(Table3_1810[[#This Row],[Status]]="Hired",1,0)</f>
        <v>1</v>
      </c>
    </row>
    <row r="1518" spans="1:9" x14ac:dyDescent="0.3">
      <c r="A1518">
        <v>782316</v>
      </c>
      <c r="B1518" s="2">
        <v>41848</v>
      </c>
      <c r="C1518" s="3">
        <v>0.35099537037037037</v>
      </c>
      <c r="D1518" t="s">
        <v>31</v>
      </c>
      <c r="E1518" t="s">
        <v>27</v>
      </c>
      <c r="F1518" t="s">
        <v>17</v>
      </c>
      <c r="G1518" t="s">
        <v>10</v>
      </c>
      <c r="H1518">
        <v>43040</v>
      </c>
      <c r="I1518">
        <f>IF(Table3_1810[[#This Row],[Status]]="Hired",1,0)</f>
        <v>1</v>
      </c>
    </row>
    <row r="1519" spans="1:9" x14ac:dyDescent="0.3">
      <c r="A1519">
        <v>995570</v>
      </c>
      <c r="B1519" s="2">
        <v>41848</v>
      </c>
      <c r="C1519" s="3">
        <v>0.35187499999999999</v>
      </c>
      <c r="D1519" t="s">
        <v>30</v>
      </c>
      <c r="E1519" t="s">
        <v>29</v>
      </c>
      <c r="F1519" t="s">
        <v>17</v>
      </c>
      <c r="G1519" t="s">
        <v>10</v>
      </c>
      <c r="H1519">
        <v>61174</v>
      </c>
      <c r="I1519">
        <f>IF(Table3_1810[[#This Row],[Status]]="Hired",1,0)</f>
        <v>0</v>
      </c>
    </row>
    <row r="1520" spans="1:9" x14ac:dyDescent="0.3">
      <c r="A1520">
        <v>471223</v>
      </c>
      <c r="B1520" s="2">
        <v>41866</v>
      </c>
      <c r="C1520" s="3">
        <v>0.39863425925925927</v>
      </c>
      <c r="D1520" t="s">
        <v>31</v>
      </c>
      <c r="E1520" t="s">
        <v>29</v>
      </c>
      <c r="F1520" t="s">
        <v>17</v>
      </c>
      <c r="G1520" t="s">
        <v>10</v>
      </c>
      <c r="H1520">
        <v>70497</v>
      </c>
      <c r="I1520">
        <f>IF(Table3_1810[[#This Row],[Status]]="Hired",1,0)</f>
        <v>1</v>
      </c>
    </row>
    <row r="1521" spans="1:9" x14ac:dyDescent="0.3">
      <c r="A1521">
        <v>406675</v>
      </c>
      <c r="B1521" s="2">
        <v>41866</v>
      </c>
      <c r="C1521" s="3">
        <v>0.39945601851851853</v>
      </c>
      <c r="D1521" t="s">
        <v>30</v>
      </c>
      <c r="E1521" t="s">
        <v>29</v>
      </c>
      <c r="F1521" t="s">
        <v>17</v>
      </c>
      <c r="G1521" t="s">
        <v>10</v>
      </c>
      <c r="H1521">
        <v>32483</v>
      </c>
      <c r="I1521">
        <f>IF(Table3_1810[[#This Row],[Status]]="Hired",1,0)</f>
        <v>0</v>
      </c>
    </row>
    <row r="1522" spans="1:9" x14ac:dyDescent="0.3">
      <c r="A1522">
        <v>485078</v>
      </c>
      <c r="B1522" s="2">
        <v>41866</v>
      </c>
      <c r="C1522" s="3">
        <v>0.39975694444444443</v>
      </c>
      <c r="D1522" t="s">
        <v>31</v>
      </c>
      <c r="E1522" t="s">
        <v>27</v>
      </c>
      <c r="F1522" t="s">
        <v>17</v>
      </c>
      <c r="G1522" t="s">
        <v>10</v>
      </c>
      <c r="H1522">
        <v>40687</v>
      </c>
      <c r="I1522">
        <f>IF(Table3_1810[[#This Row],[Status]]="Hired",1,0)</f>
        <v>1</v>
      </c>
    </row>
    <row r="1523" spans="1:9" x14ac:dyDescent="0.3">
      <c r="A1523">
        <v>337257</v>
      </c>
      <c r="B1523" s="2">
        <v>41866</v>
      </c>
      <c r="C1523" s="3">
        <v>0.40087962962962964</v>
      </c>
      <c r="D1523" t="s">
        <v>30</v>
      </c>
      <c r="E1523" t="s">
        <v>29</v>
      </c>
      <c r="F1523" t="s">
        <v>17</v>
      </c>
      <c r="G1523" t="s">
        <v>10</v>
      </c>
      <c r="H1523">
        <v>44400</v>
      </c>
      <c r="I1523">
        <f>IF(Table3_1810[[#This Row],[Status]]="Hired",1,0)</f>
        <v>0</v>
      </c>
    </row>
    <row r="1524" spans="1:9" x14ac:dyDescent="0.3">
      <c r="A1524">
        <v>129235</v>
      </c>
      <c r="B1524" s="2">
        <v>41786</v>
      </c>
      <c r="C1524" s="3">
        <v>0.48550925925925925</v>
      </c>
      <c r="D1524" t="s">
        <v>30</v>
      </c>
      <c r="E1524" t="s">
        <v>27</v>
      </c>
      <c r="F1524" t="s">
        <v>15</v>
      </c>
      <c r="G1524" t="s">
        <v>4</v>
      </c>
      <c r="H1524">
        <v>57847</v>
      </c>
      <c r="I1524">
        <f>IF(Table3_1810[[#This Row],[Status]]="Hired",1,0)</f>
        <v>0</v>
      </c>
    </row>
    <row r="1525" spans="1:9" x14ac:dyDescent="0.3">
      <c r="A1525">
        <v>24880</v>
      </c>
      <c r="B1525" s="2">
        <v>41824</v>
      </c>
      <c r="C1525" s="3">
        <v>0.35695601851851849</v>
      </c>
      <c r="D1525" t="s">
        <v>31</v>
      </c>
      <c r="E1525" t="s">
        <v>27</v>
      </c>
      <c r="F1525" t="s">
        <v>17</v>
      </c>
      <c r="G1525" t="s">
        <v>2</v>
      </c>
      <c r="H1525">
        <v>18527</v>
      </c>
      <c r="I1525">
        <f>IF(Table3_1810[[#This Row],[Status]]="Hired",1,0)</f>
        <v>1</v>
      </c>
    </row>
    <row r="1526" spans="1:9" x14ac:dyDescent="0.3">
      <c r="A1526">
        <v>156526</v>
      </c>
      <c r="B1526" s="2">
        <v>41824</v>
      </c>
      <c r="C1526" s="3">
        <v>0.35765046296296299</v>
      </c>
      <c r="D1526" t="s">
        <v>30</v>
      </c>
      <c r="E1526" t="s">
        <v>27</v>
      </c>
      <c r="F1526" t="s">
        <v>17</v>
      </c>
      <c r="G1526" t="s">
        <v>2</v>
      </c>
      <c r="H1526">
        <v>81539</v>
      </c>
      <c r="I1526">
        <f>IF(Table3_1810[[#This Row],[Status]]="Hired",1,0)</f>
        <v>0</v>
      </c>
    </row>
    <row r="1527" spans="1:9" x14ac:dyDescent="0.3">
      <c r="A1527">
        <v>35902</v>
      </c>
      <c r="B1527" s="2">
        <v>41825</v>
      </c>
      <c r="C1527" s="3">
        <v>0.47086805555555555</v>
      </c>
      <c r="D1527" t="s">
        <v>31</v>
      </c>
      <c r="E1527" t="s">
        <v>27</v>
      </c>
      <c r="F1527" t="s">
        <v>17</v>
      </c>
      <c r="G1527" t="s">
        <v>2</v>
      </c>
      <c r="H1527">
        <v>12508</v>
      </c>
      <c r="I1527">
        <f>IF(Table3_1810[[#This Row],[Status]]="Hired",1,0)</f>
        <v>1</v>
      </c>
    </row>
    <row r="1528" spans="1:9" x14ac:dyDescent="0.3">
      <c r="A1528">
        <v>175665</v>
      </c>
      <c r="B1528" s="2">
        <v>41825</v>
      </c>
      <c r="C1528" s="3">
        <v>0.47122685185185187</v>
      </c>
      <c r="D1528" t="s">
        <v>30</v>
      </c>
      <c r="E1528" t="s">
        <v>27</v>
      </c>
      <c r="F1528" t="s">
        <v>17</v>
      </c>
      <c r="G1528" t="s">
        <v>2</v>
      </c>
      <c r="H1528">
        <v>27621</v>
      </c>
      <c r="I1528">
        <f>IF(Table3_1810[[#This Row],[Status]]="Hired",1,0)</f>
        <v>0</v>
      </c>
    </row>
    <row r="1529" spans="1:9" x14ac:dyDescent="0.3">
      <c r="A1529">
        <v>779449</v>
      </c>
      <c r="B1529" s="2">
        <v>41828</v>
      </c>
      <c r="C1529" s="3">
        <v>0.77942129629629631</v>
      </c>
      <c r="D1529" t="s">
        <v>30</v>
      </c>
      <c r="E1529" t="s">
        <v>27</v>
      </c>
      <c r="F1529" t="s">
        <v>17</v>
      </c>
      <c r="G1529" t="s">
        <v>7</v>
      </c>
      <c r="H1529">
        <v>59246</v>
      </c>
      <c r="I1529">
        <f>IF(Table3_1810[[#This Row],[Status]]="Hired",1,0)</f>
        <v>0</v>
      </c>
    </row>
    <row r="1530" spans="1:9" x14ac:dyDescent="0.3">
      <c r="A1530">
        <v>136609</v>
      </c>
      <c r="B1530" s="2">
        <v>41828</v>
      </c>
      <c r="C1530" s="3">
        <v>0.78038194444444442</v>
      </c>
      <c r="D1530" t="s">
        <v>31</v>
      </c>
      <c r="E1530" t="s">
        <v>27</v>
      </c>
      <c r="F1530" t="s">
        <v>17</v>
      </c>
      <c r="G1530" t="s">
        <v>7</v>
      </c>
      <c r="H1530">
        <v>99169</v>
      </c>
      <c r="I1530">
        <f>IF(Table3_1810[[#This Row],[Status]]="Hired",1,0)</f>
        <v>1</v>
      </c>
    </row>
    <row r="1531" spans="1:9" x14ac:dyDescent="0.3">
      <c r="A1531">
        <v>268371</v>
      </c>
      <c r="B1531" s="2">
        <v>41796</v>
      </c>
      <c r="C1531" s="3">
        <v>0.18679398148148149</v>
      </c>
      <c r="D1531" t="s">
        <v>30</v>
      </c>
      <c r="E1531" t="s">
        <v>27</v>
      </c>
      <c r="F1531" t="s">
        <v>17</v>
      </c>
      <c r="G1531" t="s">
        <v>6</v>
      </c>
      <c r="H1531">
        <v>65933</v>
      </c>
      <c r="I1531">
        <f>IF(Table3_1810[[#This Row],[Status]]="Hired",1,0)</f>
        <v>0</v>
      </c>
    </row>
    <row r="1532" spans="1:9" x14ac:dyDescent="0.3">
      <c r="A1532">
        <v>51030</v>
      </c>
      <c r="B1532" s="2">
        <v>41796</v>
      </c>
      <c r="C1532" s="3">
        <v>0.18707175925925926</v>
      </c>
      <c r="D1532" t="s">
        <v>30</v>
      </c>
      <c r="E1532" t="s">
        <v>27</v>
      </c>
      <c r="F1532" t="s">
        <v>17</v>
      </c>
      <c r="G1532" t="s">
        <v>6</v>
      </c>
      <c r="H1532">
        <v>61098</v>
      </c>
      <c r="I1532">
        <f>IF(Table3_1810[[#This Row],[Status]]="Hired",1,0)</f>
        <v>0</v>
      </c>
    </row>
    <row r="1533" spans="1:9" x14ac:dyDescent="0.3">
      <c r="A1533">
        <v>434830</v>
      </c>
      <c r="B1533" s="2">
        <v>41796</v>
      </c>
      <c r="C1533" s="3">
        <v>0.18832175925925926</v>
      </c>
      <c r="D1533" t="s">
        <v>31</v>
      </c>
      <c r="E1533" t="s">
        <v>27</v>
      </c>
      <c r="F1533" t="s">
        <v>17</v>
      </c>
      <c r="G1533" t="s">
        <v>6</v>
      </c>
      <c r="H1533">
        <v>66521</v>
      </c>
      <c r="I1533">
        <f>IF(Table3_1810[[#This Row],[Status]]="Hired",1,0)</f>
        <v>1</v>
      </c>
    </row>
    <row r="1534" spans="1:9" x14ac:dyDescent="0.3">
      <c r="A1534">
        <v>639529</v>
      </c>
      <c r="B1534" s="2">
        <v>41796</v>
      </c>
      <c r="C1534" s="3">
        <v>0.18875</v>
      </c>
      <c r="D1534" t="s">
        <v>31</v>
      </c>
      <c r="E1534" t="s">
        <v>29</v>
      </c>
      <c r="F1534" t="s">
        <v>17</v>
      </c>
      <c r="G1534" t="s">
        <v>6</v>
      </c>
      <c r="H1534">
        <v>95111</v>
      </c>
      <c r="I1534">
        <f>IF(Table3_1810[[#This Row],[Status]]="Hired",1,0)</f>
        <v>1</v>
      </c>
    </row>
    <row r="1535" spans="1:9" x14ac:dyDescent="0.3">
      <c r="A1535">
        <v>592294</v>
      </c>
      <c r="B1535" s="2">
        <v>41813</v>
      </c>
      <c r="C1535" s="3">
        <v>0.5247222222222222</v>
      </c>
      <c r="D1535" t="s">
        <v>30</v>
      </c>
      <c r="E1535" t="s">
        <v>27</v>
      </c>
      <c r="F1535" t="s">
        <v>17</v>
      </c>
      <c r="G1535" t="s">
        <v>6</v>
      </c>
      <c r="H1535">
        <v>41460</v>
      </c>
      <c r="I1535">
        <f>IF(Table3_1810[[#This Row],[Status]]="Hired",1,0)</f>
        <v>0</v>
      </c>
    </row>
    <row r="1536" spans="1:9" x14ac:dyDescent="0.3">
      <c r="A1536">
        <v>758774</v>
      </c>
      <c r="B1536" s="2">
        <v>41771</v>
      </c>
      <c r="C1536" s="3">
        <v>0.96743055555555557</v>
      </c>
      <c r="D1536" t="s">
        <v>31</v>
      </c>
      <c r="E1536" t="s">
        <v>28</v>
      </c>
      <c r="F1536" t="s">
        <v>15</v>
      </c>
      <c r="G1536" t="s">
        <v>10</v>
      </c>
      <c r="H1536">
        <v>42869</v>
      </c>
      <c r="I1536">
        <f>IF(Table3_1810[[#This Row],[Status]]="Hired",1,0)</f>
        <v>1</v>
      </c>
    </row>
    <row r="1537" spans="1:9" x14ac:dyDescent="0.3">
      <c r="A1537">
        <v>590682</v>
      </c>
      <c r="B1537" s="2">
        <v>41773</v>
      </c>
      <c r="C1537" s="3">
        <v>0.39762731481481484</v>
      </c>
      <c r="D1537" t="s">
        <v>31</v>
      </c>
      <c r="E1537" t="s">
        <v>27</v>
      </c>
      <c r="F1537" t="s">
        <v>17</v>
      </c>
      <c r="G1537" t="s">
        <v>4</v>
      </c>
      <c r="H1537">
        <v>51131</v>
      </c>
      <c r="I1537">
        <f>IF(Table3_1810[[#This Row],[Status]]="Hired",1,0)</f>
        <v>1</v>
      </c>
    </row>
    <row r="1538" spans="1:9" x14ac:dyDescent="0.3">
      <c r="A1538">
        <v>107163</v>
      </c>
      <c r="B1538" s="2">
        <v>41829</v>
      </c>
      <c r="C1538" s="3">
        <v>0.39702546296296298</v>
      </c>
      <c r="D1538" t="s">
        <v>31</v>
      </c>
      <c r="E1538" t="s">
        <v>27</v>
      </c>
      <c r="F1538" t="s">
        <v>17</v>
      </c>
      <c r="G1538" t="s">
        <v>4</v>
      </c>
      <c r="H1538">
        <v>67869</v>
      </c>
      <c r="I1538">
        <f>IF(Table3_1810[[#This Row],[Status]]="Hired",1,0)</f>
        <v>1</v>
      </c>
    </row>
    <row r="1539" spans="1:9" x14ac:dyDescent="0.3">
      <c r="A1539">
        <v>740604</v>
      </c>
      <c r="B1539" s="2">
        <v>41829</v>
      </c>
      <c r="C1539" s="3">
        <v>0.39732638888888888</v>
      </c>
      <c r="D1539" t="s">
        <v>31</v>
      </c>
      <c r="E1539" t="s">
        <v>27</v>
      </c>
      <c r="F1539" t="s">
        <v>17</v>
      </c>
      <c r="G1539" t="s">
        <v>4</v>
      </c>
      <c r="H1539">
        <v>42459</v>
      </c>
      <c r="I1539">
        <f>IF(Table3_1810[[#This Row],[Status]]="Hired",1,0)</f>
        <v>1</v>
      </c>
    </row>
    <row r="1540" spans="1:9" x14ac:dyDescent="0.3">
      <c r="A1540">
        <v>959387</v>
      </c>
      <c r="B1540" s="2">
        <v>41829</v>
      </c>
      <c r="C1540" s="3">
        <v>0.39773148148148146</v>
      </c>
      <c r="D1540" t="s">
        <v>30</v>
      </c>
      <c r="E1540" t="s">
        <v>29</v>
      </c>
      <c r="F1540" t="s">
        <v>17</v>
      </c>
      <c r="G1540" t="s">
        <v>4</v>
      </c>
      <c r="H1540">
        <v>55713</v>
      </c>
      <c r="I1540">
        <f>IF(Table3_1810[[#This Row],[Status]]="Hired",1,0)</f>
        <v>0</v>
      </c>
    </row>
    <row r="1541" spans="1:9" x14ac:dyDescent="0.3">
      <c r="A1541">
        <v>973608</v>
      </c>
      <c r="B1541" s="2">
        <v>41829</v>
      </c>
      <c r="C1541" s="3">
        <v>0.39901620370370372</v>
      </c>
      <c r="D1541" t="s">
        <v>30</v>
      </c>
      <c r="E1541" t="s">
        <v>29</v>
      </c>
      <c r="F1541" t="s">
        <v>17</v>
      </c>
      <c r="G1541" t="s">
        <v>4</v>
      </c>
      <c r="H1541">
        <v>85898</v>
      </c>
      <c r="I1541">
        <f>IF(Table3_1810[[#This Row],[Status]]="Hired",1,0)</f>
        <v>0</v>
      </c>
    </row>
    <row r="1542" spans="1:9" x14ac:dyDescent="0.3">
      <c r="A1542">
        <v>298297</v>
      </c>
      <c r="B1542" s="2">
        <v>41829</v>
      </c>
      <c r="C1542" s="3">
        <v>0.3999537037037037</v>
      </c>
      <c r="D1542" t="s">
        <v>31</v>
      </c>
      <c r="E1542" t="s">
        <v>27</v>
      </c>
      <c r="F1542" t="s">
        <v>17</v>
      </c>
      <c r="G1542" t="s">
        <v>4</v>
      </c>
      <c r="H1542">
        <v>46222</v>
      </c>
      <c r="I1542">
        <f>IF(Table3_1810[[#This Row],[Status]]="Hired",1,0)</f>
        <v>1</v>
      </c>
    </row>
    <row r="1543" spans="1:9" x14ac:dyDescent="0.3">
      <c r="A1543">
        <v>635074</v>
      </c>
      <c r="B1543" s="2">
        <v>41773</v>
      </c>
      <c r="C1543" s="3">
        <v>0.39700231481481479</v>
      </c>
      <c r="D1543" t="s">
        <v>30</v>
      </c>
      <c r="E1543" t="s">
        <v>28</v>
      </c>
      <c r="F1543" t="s">
        <v>17</v>
      </c>
      <c r="G1543" t="s">
        <v>9</v>
      </c>
      <c r="H1543">
        <v>34348</v>
      </c>
      <c r="I1543">
        <f>IF(Table3_1810[[#This Row],[Status]]="Hired",1,0)</f>
        <v>0</v>
      </c>
    </row>
    <row r="1544" spans="1:9" x14ac:dyDescent="0.3">
      <c r="A1544">
        <v>925976</v>
      </c>
      <c r="B1544" s="2">
        <v>41773</v>
      </c>
      <c r="C1544" s="3">
        <v>0.4674537037037037</v>
      </c>
      <c r="D1544" t="s">
        <v>31</v>
      </c>
      <c r="E1544" t="s">
        <v>27</v>
      </c>
      <c r="F1544" t="s">
        <v>17</v>
      </c>
      <c r="G1544" t="s">
        <v>9</v>
      </c>
      <c r="H1544">
        <v>38000</v>
      </c>
      <c r="I1544">
        <f>IF(Table3_1810[[#This Row],[Status]]="Hired",1,0)</f>
        <v>1</v>
      </c>
    </row>
    <row r="1545" spans="1:9" x14ac:dyDescent="0.3">
      <c r="A1545">
        <v>916219</v>
      </c>
      <c r="B1545" s="2">
        <v>41857</v>
      </c>
      <c r="C1545" s="3">
        <v>0.32245370370370369</v>
      </c>
      <c r="D1545" t="s">
        <v>31</v>
      </c>
      <c r="E1545" t="s">
        <v>29</v>
      </c>
      <c r="F1545" t="s">
        <v>13</v>
      </c>
      <c r="G1545" t="s">
        <v>7</v>
      </c>
      <c r="H1545">
        <v>31724</v>
      </c>
      <c r="I1545">
        <f>IF(Table3_1810[[#This Row],[Status]]="Hired",1,0)</f>
        <v>1</v>
      </c>
    </row>
    <row r="1546" spans="1:9" x14ac:dyDescent="0.3">
      <c r="A1546">
        <v>195192</v>
      </c>
      <c r="B1546" s="2">
        <v>41857</v>
      </c>
      <c r="C1546" s="3">
        <v>0.32315972222222222</v>
      </c>
      <c r="D1546" t="s">
        <v>30</v>
      </c>
      <c r="E1546" t="s">
        <v>29</v>
      </c>
      <c r="F1546" t="s">
        <v>13</v>
      </c>
      <c r="G1546" t="s">
        <v>7</v>
      </c>
      <c r="H1546">
        <v>79867</v>
      </c>
      <c r="I1546">
        <f>IF(Table3_1810[[#This Row],[Status]]="Hired",1,0)</f>
        <v>0</v>
      </c>
    </row>
    <row r="1547" spans="1:9" x14ac:dyDescent="0.3">
      <c r="A1547">
        <v>105487</v>
      </c>
      <c r="B1547" s="2">
        <v>41859</v>
      </c>
      <c r="C1547" s="3">
        <v>0.21792824074074074</v>
      </c>
      <c r="D1547" t="s">
        <v>31</v>
      </c>
      <c r="E1547" t="s">
        <v>29</v>
      </c>
      <c r="F1547" t="s">
        <v>13</v>
      </c>
      <c r="G1547" t="s">
        <v>7</v>
      </c>
      <c r="H1547">
        <v>62331</v>
      </c>
      <c r="I1547">
        <f>IF(Table3_1810[[#This Row],[Status]]="Hired",1,0)</f>
        <v>1</v>
      </c>
    </row>
    <row r="1548" spans="1:9" x14ac:dyDescent="0.3">
      <c r="A1548">
        <v>824012</v>
      </c>
      <c r="B1548" s="2">
        <v>41795</v>
      </c>
      <c r="C1548" s="3">
        <v>0.6777199074074074</v>
      </c>
      <c r="D1548" t="s">
        <v>30</v>
      </c>
      <c r="E1548" t="s">
        <v>29</v>
      </c>
      <c r="F1548" t="s">
        <v>17</v>
      </c>
      <c r="G1548" t="s">
        <v>10</v>
      </c>
      <c r="H1548">
        <v>44876</v>
      </c>
      <c r="I1548">
        <f>IF(Table3_1810[[#This Row],[Status]]="Hired",1,0)</f>
        <v>0</v>
      </c>
    </row>
    <row r="1549" spans="1:9" x14ac:dyDescent="0.3">
      <c r="A1549">
        <v>373245</v>
      </c>
      <c r="B1549" s="2">
        <v>41795</v>
      </c>
      <c r="C1549" s="3">
        <v>0.67912037037037032</v>
      </c>
      <c r="D1549" t="s">
        <v>30</v>
      </c>
      <c r="E1549" t="s">
        <v>27</v>
      </c>
      <c r="F1549" t="s">
        <v>17</v>
      </c>
      <c r="G1549" t="s">
        <v>10</v>
      </c>
      <c r="H1549">
        <v>96397</v>
      </c>
      <c r="I1549">
        <f>IF(Table3_1810[[#This Row],[Status]]="Hired",1,0)</f>
        <v>0</v>
      </c>
    </row>
    <row r="1550" spans="1:9" x14ac:dyDescent="0.3">
      <c r="A1550">
        <v>690152</v>
      </c>
      <c r="B1550" s="2">
        <v>41795</v>
      </c>
      <c r="C1550" s="3">
        <v>0.67944444444444441</v>
      </c>
      <c r="D1550" t="s">
        <v>30</v>
      </c>
      <c r="E1550" t="s">
        <v>27</v>
      </c>
      <c r="F1550" t="s">
        <v>17</v>
      </c>
      <c r="G1550" t="s">
        <v>10</v>
      </c>
      <c r="H1550">
        <v>54102</v>
      </c>
      <c r="I1550">
        <f>IF(Table3_1810[[#This Row],[Status]]="Hired",1,0)</f>
        <v>0</v>
      </c>
    </row>
    <row r="1551" spans="1:9" x14ac:dyDescent="0.3">
      <c r="A1551">
        <v>577016</v>
      </c>
      <c r="B1551" s="2">
        <v>41801</v>
      </c>
      <c r="C1551" s="3">
        <v>0.76318287037037036</v>
      </c>
      <c r="D1551" t="s">
        <v>31</v>
      </c>
      <c r="E1551" t="s">
        <v>27</v>
      </c>
      <c r="F1551" t="s">
        <v>17</v>
      </c>
      <c r="G1551" t="s">
        <v>4</v>
      </c>
      <c r="H1551">
        <v>60448</v>
      </c>
      <c r="I1551">
        <f>IF(Table3_1810[[#This Row],[Status]]="Hired",1,0)</f>
        <v>1</v>
      </c>
    </row>
    <row r="1552" spans="1:9" x14ac:dyDescent="0.3">
      <c r="A1552">
        <v>786330</v>
      </c>
      <c r="B1552" s="2">
        <v>41801</v>
      </c>
      <c r="C1552" s="3">
        <v>0.76462962962962966</v>
      </c>
      <c r="D1552" t="s">
        <v>30</v>
      </c>
      <c r="E1552" t="s">
        <v>27</v>
      </c>
      <c r="F1552" t="s">
        <v>17</v>
      </c>
      <c r="G1552" t="s">
        <v>4</v>
      </c>
      <c r="H1552">
        <v>30853</v>
      </c>
      <c r="I1552">
        <f>IF(Table3_1810[[#This Row],[Status]]="Hired",1,0)</f>
        <v>0</v>
      </c>
    </row>
    <row r="1553" spans="1:9" x14ac:dyDescent="0.3">
      <c r="A1553">
        <v>581142</v>
      </c>
      <c r="B1553" s="2">
        <v>41878</v>
      </c>
      <c r="C1553" s="3">
        <v>0.39682870370370371</v>
      </c>
      <c r="D1553" t="s">
        <v>30</v>
      </c>
      <c r="E1553" t="s">
        <v>27</v>
      </c>
      <c r="F1553" t="s">
        <v>17</v>
      </c>
      <c r="G1553" t="s">
        <v>4</v>
      </c>
      <c r="H1553">
        <v>35789</v>
      </c>
      <c r="I1553">
        <f>IF(Table3_1810[[#This Row],[Status]]="Hired",1,0)</f>
        <v>0</v>
      </c>
    </row>
    <row r="1554" spans="1:9" x14ac:dyDescent="0.3">
      <c r="A1554">
        <v>593847</v>
      </c>
      <c r="B1554" s="2">
        <v>41878</v>
      </c>
      <c r="C1554" s="3">
        <v>0.39750000000000002</v>
      </c>
      <c r="D1554" t="s">
        <v>31</v>
      </c>
      <c r="E1554" t="s">
        <v>28</v>
      </c>
      <c r="F1554" t="s">
        <v>17</v>
      </c>
      <c r="G1554" t="s">
        <v>4</v>
      </c>
      <c r="H1554">
        <v>46661</v>
      </c>
      <c r="I1554">
        <f>IF(Table3_1810[[#This Row],[Status]]="Hired",1,0)</f>
        <v>1</v>
      </c>
    </row>
    <row r="1555" spans="1:9" x14ac:dyDescent="0.3">
      <c r="A1555">
        <v>983167</v>
      </c>
      <c r="B1555" s="2">
        <v>41780</v>
      </c>
      <c r="C1555" s="3">
        <v>0.39710648148148148</v>
      </c>
      <c r="D1555" t="s">
        <v>30</v>
      </c>
      <c r="E1555" t="s">
        <v>28</v>
      </c>
      <c r="F1555" t="s">
        <v>17</v>
      </c>
      <c r="G1555" t="s">
        <v>1</v>
      </c>
      <c r="H1555">
        <v>44453</v>
      </c>
      <c r="I1555">
        <f>IF(Table3_1810[[#This Row],[Status]]="Hired",1,0)</f>
        <v>0</v>
      </c>
    </row>
    <row r="1556" spans="1:9" x14ac:dyDescent="0.3">
      <c r="A1556">
        <v>949311</v>
      </c>
      <c r="B1556" s="2">
        <v>41804</v>
      </c>
      <c r="C1556" s="3">
        <v>0.78700231481481486</v>
      </c>
      <c r="D1556" t="s">
        <v>30</v>
      </c>
      <c r="E1556" t="s">
        <v>29</v>
      </c>
      <c r="F1556" t="s">
        <v>13</v>
      </c>
      <c r="G1556" t="s">
        <v>4</v>
      </c>
      <c r="H1556">
        <v>81189</v>
      </c>
      <c r="I1556">
        <f>IF(Table3_1810[[#This Row],[Status]]="Hired",1,0)</f>
        <v>0</v>
      </c>
    </row>
    <row r="1557" spans="1:9" x14ac:dyDescent="0.3">
      <c r="A1557">
        <v>307175</v>
      </c>
      <c r="B1557" s="2">
        <v>41804</v>
      </c>
      <c r="C1557" s="3">
        <v>0.7901273148148148</v>
      </c>
      <c r="D1557" t="s">
        <v>31</v>
      </c>
      <c r="E1557" t="s">
        <v>29</v>
      </c>
      <c r="F1557" t="s">
        <v>13</v>
      </c>
      <c r="G1557" t="s">
        <v>4</v>
      </c>
      <c r="H1557">
        <v>62291</v>
      </c>
      <c r="I1557">
        <f>IF(Table3_1810[[#This Row],[Status]]="Hired",1,0)</f>
        <v>1</v>
      </c>
    </row>
    <row r="1558" spans="1:9" x14ac:dyDescent="0.3">
      <c r="A1558">
        <v>457776</v>
      </c>
      <c r="B1558" s="2">
        <v>41815</v>
      </c>
      <c r="C1558" s="3">
        <v>0.3987384259259259</v>
      </c>
      <c r="D1558" t="s">
        <v>30</v>
      </c>
      <c r="E1558" t="s">
        <v>29</v>
      </c>
      <c r="F1558" t="s">
        <v>13</v>
      </c>
      <c r="G1558" t="s">
        <v>4</v>
      </c>
      <c r="H1558">
        <v>76314</v>
      </c>
      <c r="I1558">
        <f>IF(Table3_1810[[#This Row],[Status]]="Hired",1,0)</f>
        <v>0</v>
      </c>
    </row>
    <row r="1559" spans="1:9" x14ac:dyDescent="0.3">
      <c r="A1559">
        <v>24736</v>
      </c>
      <c r="B1559" s="2">
        <v>41816</v>
      </c>
      <c r="C1559" s="3">
        <v>0.7337731481481482</v>
      </c>
      <c r="D1559" t="s">
        <v>30</v>
      </c>
      <c r="E1559" t="s">
        <v>29</v>
      </c>
      <c r="F1559" t="s">
        <v>13</v>
      </c>
      <c r="G1559" t="s">
        <v>4</v>
      </c>
      <c r="H1559">
        <v>53664</v>
      </c>
      <c r="I1559">
        <f>IF(Table3_1810[[#This Row],[Status]]="Hired",1,0)</f>
        <v>0</v>
      </c>
    </row>
    <row r="1560" spans="1:9" x14ac:dyDescent="0.3">
      <c r="A1560">
        <v>604503</v>
      </c>
      <c r="B1560" s="2">
        <v>41816</v>
      </c>
      <c r="C1560" s="3">
        <v>0.73537037037037034</v>
      </c>
      <c r="D1560" t="s">
        <v>31</v>
      </c>
      <c r="E1560" t="s">
        <v>29</v>
      </c>
      <c r="F1560" t="s">
        <v>13</v>
      </c>
      <c r="G1560" t="s">
        <v>4</v>
      </c>
      <c r="H1560">
        <v>78186</v>
      </c>
      <c r="I1560">
        <f>IF(Table3_1810[[#This Row],[Status]]="Hired",1,0)</f>
        <v>1</v>
      </c>
    </row>
    <row r="1561" spans="1:9" x14ac:dyDescent="0.3">
      <c r="A1561">
        <v>503538</v>
      </c>
      <c r="B1561" s="2">
        <v>41782</v>
      </c>
      <c r="C1561" s="3">
        <v>0.14758101851851851</v>
      </c>
      <c r="D1561" t="s">
        <v>30</v>
      </c>
      <c r="E1561" t="s">
        <v>27</v>
      </c>
      <c r="F1561" t="s">
        <v>14</v>
      </c>
      <c r="G1561" t="s">
        <v>7</v>
      </c>
      <c r="H1561">
        <v>46193</v>
      </c>
      <c r="I1561">
        <f>IF(Table3_1810[[#This Row],[Status]]="Hired",1,0)</f>
        <v>0</v>
      </c>
    </row>
    <row r="1562" spans="1:9" x14ac:dyDescent="0.3">
      <c r="A1562">
        <v>476510</v>
      </c>
      <c r="B1562" s="2">
        <v>41782</v>
      </c>
      <c r="C1562" s="3">
        <v>0.14965277777777777</v>
      </c>
      <c r="D1562" t="s">
        <v>31</v>
      </c>
      <c r="E1562" t="s">
        <v>27</v>
      </c>
      <c r="F1562" t="s">
        <v>14</v>
      </c>
      <c r="G1562" t="s">
        <v>7</v>
      </c>
      <c r="H1562">
        <v>71255</v>
      </c>
      <c r="I1562">
        <f>IF(Table3_1810[[#This Row],[Status]]="Hired",1,0)</f>
        <v>1</v>
      </c>
    </row>
    <row r="1563" spans="1:9" x14ac:dyDescent="0.3">
      <c r="A1563">
        <v>879713</v>
      </c>
      <c r="B1563" s="2">
        <v>41782</v>
      </c>
      <c r="C1563" s="3">
        <v>0.15197916666666667</v>
      </c>
      <c r="D1563" t="s">
        <v>30</v>
      </c>
      <c r="E1563" t="s">
        <v>27</v>
      </c>
      <c r="F1563" t="s">
        <v>14</v>
      </c>
      <c r="G1563" t="s">
        <v>7</v>
      </c>
      <c r="H1563">
        <v>99939</v>
      </c>
      <c r="I1563">
        <f>IF(Table3_1810[[#This Row],[Status]]="Hired",1,0)</f>
        <v>0</v>
      </c>
    </row>
    <row r="1564" spans="1:9" x14ac:dyDescent="0.3">
      <c r="A1564">
        <v>926098</v>
      </c>
      <c r="B1564" s="2">
        <v>41782</v>
      </c>
      <c r="C1564" s="3">
        <v>0.15225694444444443</v>
      </c>
      <c r="D1564" t="s">
        <v>30</v>
      </c>
      <c r="E1564" t="s">
        <v>29</v>
      </c>
      <c r="F1564" t="s">
        <v>14</v>
      </c>
      <c r="G1564" t="s">
        <v>7</v>
      </c>
      <c r="H1564">
        <v>73626</v>
      </c>
      <c r="I1564">
        <f>IF(Table3_1810[[#This Row],[Status]]="Hired",1,0)</f>
        <v>0</v>
      </c>
    </row>
    <row r="1565" spans="1:9" x14ac:dyDescent="0.3">
      <c r="A1565">
        <v>410845</v>
      </c>
      <c r="B1565" s="2">
        <v>41782</v>
      </c>
      <c r="C1565" s="3">
        <v>0.580474537037037</v>
      </c>
      <c r="D1565" t="s">
        <v>31</v>
      </c>
      <c r="E1565" t="s">
        <v>27</v>
      </c>
      <c r="F1565" t="s">
        <v>14</v>
      </c>
      <c r="G1565" t="s">
        <v>7</v>
      </c>
      <c r="H1565">
        <v>25664</v>
      </c>
      <c r="I1565">
        <f>IF(Table3_1810[[#This Row],[Status]]="Hired",1,0)</f>
        <v>1</v>
      </c>
    </row>
    <row r="1566" spans="1:9" x14ac:dyDescent="0.3">
      <c r="A1566">
        <v>99869</v>
      </c>
      <c r="B1566" s="2">
        <v>41782</v>
      </c>
      <c r="C1566" s="3">
        <v>0.58077546296296301</v>
      </c>
      <c r="D1566" t="s">
        <v>31</v>
      </c>
      <c r="E1566" t="s">
        <v>27</v>
      </c>
      <c r="F1566" t="s">
        <v>14</v>
      </c>
      <c r="G1566" t="s">
        <v>7</v>
      </c>
      <c r="H1566">
        <v>58143</v>
      </c>
      <c r="I1566">
        <f>IF(Table3_1810[[#This Row],[Status]]="Hired",1,0)</f>
        <v>1</v>
      </c>
    </row>
    <row r="1567" spans="1:9" x14ac:dyDescent="0.3">
      <c r="A1567">
        <v>58730</v>
      </c>
      <c r="B1567" s="2">
        <v>41782</v>
      </c>
      <c r="C1567" s="3">
        <v>0.58089120370370373</v>
      </c>
      <c r="D1567" t="s">
        <v>31</v>
      </c>
      <c r="E1567" t="s">
        <v>28</v>
      </c>
      <c r="F1567" t="s">
        <v>14</v>
      </c>
      <c r="G1567" t="s">
        <v>7</v>
      </c>
      <c r="H1567">
        <v>42593</v>
      </c>
      <c r="I1567">
        <f>IF(Table3_1810[[#This Row],[Status]]="Hired",1,0)</f>
        <v>1</v>
      </c>
    </row>
    <row r="1568" spans="1:9" x14ac:dyDescent="0.3">
      <c r="A1568">
        <v>228007</v>
      </c>
      <c r="B1568" s="2">
        <v>41838</v>
      </c>
      <c r="C1568" s="3">
        <v>0.79129629629629628</v>
      </c>
      <c r="D1568" t="s">
        <v>31</v>
      </c>
      <c r="E1568" t="s">
        <v>27</v>
      </c>
      <c r="F1568" t="s">
        <v>14</v>
      </c>
      <c r="G1568" t="s">
        <v>7</v>
      </c>
      <c r="H1568">
        <v>22172</v>
      </c>
      <c r="I1568">
        <f>IF(Table3_1810[[#This Row],[Status]]="Hired",1,0)</f>
        <v>1</v>
      </c>
    </row>
    <row r="1569" spans="1:9" x14ac:dyDescent="0.3">
      <c r="A1569">
        <v>230925</v>
      </c>
      <c r="B1569" s="2">
        <v>41838</v>
      </c>
      <c r="C1569" s="3">
        <v>0.7920949074074074</v>
      </c>
      <c r="D1569" t="s">
        <v>30</v>
      </c>
      <c r="E1569" t="s">
        <v>29</v>
      </c>
      <c r="F1569" t="s">
        <v>14</v>
      </c>
      <c r="G1569" t="s">
        <v>7</v>
      </c>
      <c r="H1569">
        <v>99722</v>
      </c>
      <c r="I1569">
        <f>IF(Table3_1810[[#This Row],[Status]]="Hired",1,0)</f>
        <v>0</v>
      </c>
    </row>
    <row r="1570" spans="1:9" x14ac:dyDescent="0.3">
      <c r="A1570">
        <v>120784</v>
      </c>
      <c r="B1570" s="2">
        <v>41841</v>
      </c>
      <c r="C1570" s="3">
        <v>0.48908564814814814</v>
      </c>
      <c r="D1570" t="s">
        <v>31</v>
      </c>
      <c r="E1570" t="s">
        <v>27</v>
      </c>
      <c r="F1570" t="s">
        <v>14</v>
      </c>
      <c r="G1570" t="s">
        <v>7</v>
      </c>
      <c r="H1570">
        <v>34253</v>
      </c>
      <c r="I1570">
        <f>IF(Table3_1810[[#This Row],[Status]]="Hired",1,0)</f>
        <v>1</v>
      </c>
    </row>
    <row r="1571" spans="1:9" x14ac:dyDescent="0.3">
      <c r="A1571">
        <v>419712</v>
      </c>
      <c r="B1571" s="2">
        <v>41841</v>
      </c>
      <c r="C1571" s="3">
        <v>0.48943287037037037</v>
      </c>
      <c r="D1571" t="s">
        <v>31</v>
      </c>
      <c r="E1571" t="s">
        <v>27</v>
      </c>
      <c r="F1571" t="s">
        <v>14</v>
      </c>
      <c r="G1571" t="s">
        <v>7</v>
      </c>
      <c r="H1571">
        <v>20831</v>
      </c>
      <c r="I1571">
        <f>IF(Table3_1810[[#This Row],[Status]]="Hired",1,0)</f>
        <v>1</v>
      </c>
    </row>
    <row r="1572" spans="1:9" x14ac:dyDescent="0.3">
      <c r="A1572">
        <v>439765</v>
      </c>
      <c r="B1572" s="2">
        <v>41858</v>
      </c>
      <c r="C1572" s="3">
        <v>0.61924768518518514</v>
      </c>
      <c r="D1572" t="s">
        <v>31</v>
      </c>
      <c r="E1572" t="s">
        <v>27</v>
      </c>
      <c r="F1572" t="s">
        <v>14</v>
      </c>
      <c r="G1572" t="s">
        <v>7</v>
      </c>
      <c r="H1572">
        <v>77026</v>
      </c>
      <c r="I1572">
        <f>IF(Table3_1810[[#This Row],[Status]]="Hired",1,0)</f>
        <v>1</v>
      </c>
    </row>
    <row r="1573" spans="1:9" x14ac:dyDescent="0.3">
      <c r="A1573">
        <v>834168</v>
      </c>
      <c r="B1573" s="2">
        <v>41845</v>
      </c>
      <c r="C1573" s="3">
        <v>0.39753472222222225</v>
      </c>
      <c r="D1573" t="s">
        <v>30</v>
      </c>
      <c r="E1573" t="s">
        <v>29</v>
      </c>
      <c r="F1573" t="s">
        <v>20</v>
      </c>
      <c r="G1573" t="s">
        <v>2</v>
      </c>
      <c r="H1573">
        <v>70162</v>
      </c>
      <c r="I1573">
        <f>IF(Table3_1810[[#This Row],[Status]]="Hired",1,0)</f>
        <v>0</v>
      </c>
    </row>
    <row r="1574" spans="1:9" x14ac:dyDescent="0.3">
      <c r="A1574">
        <v>499939</v>
      </c>
      <c r="B1574" s="2">
        <v>41836</v>
      </c>
      <c r="C1574" s="3">
        <v>0.56428240740740743</v>
      </c>
      <c r="D1574" t="s">
        <v>31</v>
      </c>
      <c r="E1574" t="s">
        <v>29</v>
      </c>
      <c r="F1574" t="s">
        <v>17</v>
      </c>
      <c r="G1574" t="s">
        <v>9</v>
      </c>
      <c r="H1574">
        <v>61779</v>
      </c>
      <c r="I1574">
        <f>IF(Table3_1810[[#This Row],[Status]]="Hired",1,0)</f>
        <v>1</v>
      </c>
    </row>
    <row r="1575" spans="1:9" x14ac:dyDescent="0.3">
      <c r="A1575">
        <v>711350</v>
      </c>
      <c r="B1575" s="2">
        <v>41836</v>
      </c>
      <c r="C1575" s="3">
        <v>0.56526620370370373</v>
      </c>
      <c r="D1575" t="s">
        <v>30</v>
      </c>
      <c r="E1575" t="str">
        <f>E1574</f>
        <v>Female</v>
      </c>
      <c r="F1575" t="s">
        <v>17</v>
      </c>
      <c r="G1575" t="s">
        <v>9</v>
      </c>
      <c r="H1575">
        <v>25785</v>
      </c>
      <c r="I1575">
        <f>IF(Table3_1810[[#This Row],[Status]]="Hired",1,0)</f>
        <v>0</v>
      </c>
    </row>
    <row r="1576" spans="1:9" x14ac:dyDescent="0.3">
      <c r="A1576">
        <v>489788</v>
      </c>
      <c r="B1576" s="2">
        <v>41836</v>
      </c>
      <c r="C1576" s="3">
        <v>0.56585648148148149</v>
      </c>
      <c r="D1576" t="s">
        <v>31</v>
      </c>
      <c r="E1576" t="s">
        <v>29</v>
      </c>
      <c r="F1576" t="s">
        <v>17</v>
      </c>
      <c r="G1576" t="s">
        <v>9</v>
      </c>
      <c r="H1576">
        <v>69626</v>
      </c>
      <c r="I1576">
        <f>IF(Table3_1810[[#This Row],[Status]]="Hired",1,0)</f>
        <v>1</v>
      </c>
    </row>
    <row r="1577" spans="1:9" x14ac:dyDescent="0.3">
      <c r="A1577">
        <v>133341</v>
      </c>
      <c r="B1577" s="2">
        <v>41836</v>
      </c>
      <c r="C1577" s="3">
        <v>0.56712962962962965</v>
      </c>
      <c r="D1577" t="s">
        <v>30</v>
      </c>
      <c r="E1577" t="s">
        <v>29</v>
      </c>
      <c r="F1577" t="s">
        <v>17</v>
      </c>
      <c r="G1577" t="s">
        <v>9</v>
      </c>
      <c r="H1577">
        <v>94575</v>
      </c>
      <c r="I1577">
        <f>IF(Table3_1810[[#This Row],[Status]]="Hired",1,0)</f>
        <v>0</v>
      </c>
    </row>
    <row r="1578" spans="1:9" x14ac:dyDescent="0.3">
      <c r="A1578">
        <v>264698</v>
      </c>
      <c r="B1578" s="2">
        <v>41836</v>
      </c>
      <c r="C1578" s="3">
        <v>0.56597222222222221</v>
      </c>
      <c r="D1578" t="s">
        <v>30</v>
      </c>
      <c r="E1578" t="s">
        <v>29</v>
      </c>
      <c r="F1578" t="s">
        <v>17</v>
      </c>
      <c r="G1578" t="s">
        <v>9</v>
      </c>
      <c r="H1578">
        <v>70530</v>
      </c>
      <c r="I1578">
        <f>IF(Table3_1810[[#This Row],[Status]]="Hired",1,0)</f>
        <v>0</v>
      </c>
    </row>
    <row r="1579" spans="1:9" x14ac:dyDescent="0.3">
      <c r="A1579">
        <v>517271</v>
      </c>
      <c r="B1579" s="2">
        <v>41802</v>
      </c>
      <c r="C1579" s="3">
        <v>0.69740740740740736</v>
      </c>
      <c r="D1579" t="s">
        <v>31</v>
      </c>
      <c r="E1579" t="s">
        <v>29</v>
      </c>
      <c r="F1579" t="s">
        <v>19</v>
      </c>
      <c r="G1579" t="s">
        <v>4</v>
      </c>
      <c r="H1579">
        <v>76110</v>
      </c>
      <c r="I1579">
        <f>IF(Table3_1810[[#This Row],[Status]]="Hired",1,0)</f>
        <v>1</v>
      </c>
    </row>
    <row r="1580" spans="1:9" x14ac:dyDescent="0.3">
      <c r="A1580">
        <v>940546</v>
      </c>
      <c r="B1580" s="2">
        <v>41821</v>
      </c>
      <c r="C1580" s="3">
        <v>0.3976736111111111</v>
      </c>
      <c r="D1580" t="s">
        <v>30</v>
      </c>
      <c r="E1580" t="s">
        <v>29</v>
      </c>
      <c r="F1580" t="s">
        <v>16</v>
      </c>
      <c r="G1580" t="s">
        <v>8</v>
      </c>
      <c r="H1580">
        <v>71269</v>
      </c>
      <c r="I1580">
        <f>IF(Table3_1810[[#This Row],[Status]]="Hired",1,0)</f>
        <v>0</v>
      </c>
    </row>
    <row r="1581" spans="1:9" x14ac:dyDescent="0.3">
      <c r="A1581">
        <v>844493</v>
      </c>
      <c r="B1581" s="2">
        <v>41821</v>
      </c>
      <c r="C1581" s="3">
        <v>0.39851851851851849</v>
      </c>
      <c r="D1581" t="s">
        <v>31</v>
      </c>
      <c r="E1581" t="s">
        <v>29</v>
      </c>
      <c r="F1581" t="s">
        <v>16</v>
      </c>
      <c r="G1581" t="s">
        <v>8</v>
      </c>
      <c r="H1581">
        <v>95194</v>
      </c>
      <c r="I1581">
        <f>IF(Table3_1810[[#This Row],[Status]]="Hired",1,0)</f>
        <v>1</v>
      </c>
    </row>
    <row r="1582" spans="1:9" x14ac:dyDescent="0.3">
      <c r="A1582">
        <v>831241</v>
      </c>
      <c r="B1582" s="2">
        <v>41760</v>
      </c>
      <c r="C1582" s="3">
        <v>0.39751157407407406</v>
      </c>
      <c r="D1582" t="s">
        <v>30</v>
      </c>
      <c r="E1582" t="s">
        <v>29</v>
      </c>
      <c r="F1582" t="s">
        <v>20</v>
      </c>
      <c r="G1582" t="s">
        <v>2</v>
      </c>
      <c r="H1582">
        <v>72140</v>
      </c>
      <c r="I1582">
        <f>IF(Table3_1810[[#This Row],[Status]]="Hired",1,0)</f>
        <v>0</v>
      </c>
    </row>
    <row r="1583" spans="1:9" x14ac:dyDescent="0.3">
      <c r="A1583">
        <v>466171</v>
      </c>
      <c r="B1583" s="2">
        <v>41775</v>
      </c>
      <c r="C1583" s="3">
        <v>0.65196759259259263</v>
      </c>
      <c r="D1583" t="s">
        <v>30</v>
      </c>
      <c r="E1583" t="s">
        <v>27</v>
      </c>
      <c r="F1583" t="s">
        <v>20</v>
      </c>
      <c r="G1583" t="s">
        <v>4</v>
      </c>
      <c r="H1583">
        <v>30326</v>
      </c>
      <c r="I1583">
        <f>IF(Table3_1810[[#This Row],[Status]]="Hired",1,0)</f>
        <v>0</v>
      </c>
    </row>
    <row r="1584" spans="1:9" x14ac:dyDescent="0.3">
      <c r="A1584">
        <v>141176</v>
      </c>
      <c r="B1584" s="2">
        <v>41776</v>
      </c>
      <c r="C1584" s="3">
        <v>0.79178240740740746</v>
      </c>
      <c r="D1584" t="s">
        <v>30</v>
      </c>
      <c r="E1584" t="s">
        <v>27</v>
      </c>
      <c r="F1584" t="s">
        <v>20</v>
      </c>
      <c r="G1584" t="s">
        <v>4</v>
      </c>
      <c r="H1584">
        <v>80215</v>
      </c>
      <c r="I1584">
        <f>IF(Table3_1810[[#This Row],[Status]]="Hired",1,0)</f>
        <v>0</v>
      </c>
    </row>
    <row r="1585" spans="1:9" x14ac:dyDescent="0.3">
      <c r="A1585">
        <v>659823</v>
      </c>
      <c r="B1585" s="2">
        <v>41833</v>
      </c>
      <c r="C1585" s="3">
        <v>0.34340277777777778</v>
      </c>
      <c r="D1585" t="s">
        <v>31</v>
      </c>
      <c r="E1585" t="s">
        <v>27</v>
      </c>
      <c r="F1585" t="s">
        <v>20</v>
      </c>
      <c r="G1585" t="s">
        <v>4</v>
      </c>
      <c r="H1585">
        <v>98666</v>
      </c>
      <c r="I1585">
        <f>IF(Table3_1810[[#This Row],[Status]]="Hired",1,0)</f>
        <v>1</v>
      </c>
    </row>
    <row r="1586" spans="1:9" x14ac:dyDescent="0.3">
      <c r="A1586">
        <v>203764</v>
      </c>
      <c r="B1586" s="2">
        <v>41858</v>
      </c>
      <c r="C1586" s="3">
        <v>0.39717592592592593</v>
      </c>
      <c r="D1586" t="s">
        <v>31</v>
      </c>
      <c r="E1586" t="s">
        <v>29</v>
      </c>
      <c r="F1586" t="s">
        <v>20</v>
      </c>
      <c r="G1586" t="s">
        <v>4</v>
      </c>
      <c r="H1586">
        <v>80165</v>
      </c>
      <c r="I1586">
        <f>IF(Table3_1810[[#This Row],[Status]]="Hired",1,0)</f>
        <v>1</v>
      </c>
    </row>
    <row r="1587" spans="1:9" x14ac:dyDescent="0.3">
      <c r="A1587">
        <v>817741</v>
      </c>
      <c r="B1587" s="2">
        <v>41858</v>
      </c>
      <c r="C1587" s="3">
        <v>0.39982638888888888</v>
      </c>
      <c r="D1587" t="s">
        <v>30</v>
      </c>
      <c r="E1587" t="s">
        <v>29</v>
      </c>
      <c r="F1587" t="s">
        <v>20</v>
      </c>
      <c r="G1587" t="s">
        <v>4</v>
      </c>
      <c r="H1587">
        <v>75557</v>
      </c>
      <c r="I1587">
        <f>IF(Table3_1810[[#This Row],[Status]]="Hired",1,0)</f>
        <v>0</v>
      </c>
    </row>
    <row r="1588" spans="1:9" x14ac:dyDescent="0.3">
      <c r="A1588">
        <v>14857</v>
      </c>
      <c r="B1588" s="2">
        <v>41876</v>
      </c>
      <c r="C1588" s="3">
        <v>0.35192129629629632</v>
      </c>
      <c r="D1588" t="s">
        <v>31</v>
      </c>
      <c r="E1588" t="s">
        <v>29</v>
      </c>
      <c r="F1588" t="s">
        <v>20</v>
      </c>
      <c r="G1588" t="s">
        <v>4</v>
      </c>
      <c r="H1588">
        <v>54112</v>
      </c>
      <c r="I1588">
        <f>IF(Table3_1810[[#This Row],[Status]]="Hired",1,0)</f>
        <v>1</v>
      </c>
    </row>
    <row r="1589" spans="1:9" x14ac:dyDescent="0.3">
      <c r="A1589">
        <v>180717</v>
      </c>
      <c r="B1589" s="2">
        <v>41880</v>
      </c>
      <c r="C1589" s="3">
        <v>0.20829861111111111</v>
      </c>
      <c r="D1589" t="s">
        <v>30</v>
      </c>
      <c r="E1589" t="s">
        <v>27</v>
      </c>
      <c r="F1589" t="s">
        <v>20</v>
      </c>
      <c r="G1589" t="s">
        <v>4</v>
      </c>
      <c r="H1589">
        <v>62870</v>
      </c>
      <c r="I1589">
        <f>IF(Table3_1810[[#This Row],[Status]]="Hired",1,0)</f>
        <v>0</v>
      </c>
    </row>
    <row r="1590" spans="1:9" x14ac:dyDescent="0.3">
      <c r="A1590">
        <v>244060</v>
      </c>
      <c r="B1590" s="2">
        <v>41809</v>
      </c>
      <c r="C1590" s="3">
        <v>0.22841435185185185</v>
      </c>
      <c r="D1590" t="s">
        <v>30</v>
      </c>
      <c r="E1590" t="s">
        <v>27</v>
      </c>
      <c r="F1590" t="s">
        <v>17</v>
      </c>
      <c r="G1590" t="s">
        <v>5</v>
      </c>
      <c r="H1590">
        <v>34536</v>
      </c>
      <c r="I1590">
        <f>IF(Table3_1810[[#This Row],[Status]]="Hired",1,0)</f>
        <v>0</v>
      </c>
    </row>
    <row r="1591" spans="1:9" x14ac:dyDescent="0.3">
      <c r="A1591">
        <v>165545</v>
      </c>
      <c r="B1591" s="2">
        <v>41842</v>
      </c>
      <c r="C1591" s="3">
        <v>0.42940972222222223</v>
      </c>
      <c r="D1591" t="s">
        <v>31</v>
      </c>
      <c r="E1591" t="s">
        <v>27</v>
      </c>
      <c r="F1591" t="s">
        <v>14</v>
      </c>
      <c r="G1591" t="s">
        <v>9</v>
      </c>
      <c r="H1591">
        <v>33814</v>
      </c>
      <c r="I1591">
        <f>IF(Table3_1810[[#This Row],[Status]]="Hired",1,0)</f>
        <v>1</v>
      </c>
    </row>
    <row r="1592" spans="1:9" x14ac:dyDescent="0.3">
      <c r="A1592">
        <v>650345</v>
      </c>
      <c r="B1592" s="2">
        <v>41773</v>
      </c>
      <c r="C1592" s="3">
        <v>0.54087962962962965</v>
      </c>
      <c r="D1592" t="s">
        <v>31</v>
      </c>
      <c r="E1592" t="s">
        <v>29</v>
      </c>
      <c r="F1592" t="s">
        <v>17</v>
      </c>
      <c r="G1592" t="s">
        <v>10</v>
      </c>
      <c r="H1592">
        <v>42620</v>
      </c>
      <c r="I1592">
        <f>IF(Table3_1810[[#This Row],[Status]]="Hired",1,0)</f>
        <v>1</v>
      </c>
    </row>
    <row r="1593" spans="1:9" x14ac:dyDescent="0.3">
      <c r="A1593">
        <v>231879</v>
      </c>
      <c r="B1593" s="2">
        <v>41782</v>
      </c>
      <c r="C1593" s="3">
        <v>0.33078703703703705</v>
      </c>
      <c r="D1593" t="s">
        <v>31</v>
      </c>
      <c r="E1593" t="s">
        <v>29</v>
      </c>
      <c r="F1593" t="s">
        <v>17</v>
      </c>
      <c r="G1593" t="s">
        <v>10</v>
      </c>
      <c r="H1593">
        <v>61751</v>
      </c>
      <c r="I1593">
        <f>IF(Table3_1810[[#This Row],[Status]]="Hired",1,0)</f>
        <v>1</v>
      </c>
    </row>
    <row r="1594" spans="1:9" x14ac:dyDescent="0.3">
      <c r="A1594">
        <v>342615</v>
      </c>
      <c r="B1594" s="2">
        <v>41782</v>
      </c>
      <c r="C1594" s="3">
        <v>0.33148148148148149</v>
      </c>
      <c r="D1594" t="s">
        <v>31</v>
      </c>
      <c r="E1594" t="s">
        <v>27</v>
      </c>
      <c r="F1594" t="s">
        <v>17</v>
      </c>
      <c r="G1594" t="s">
        <v>10</v>
      </c>
      <c r="H1594">
        <v>43304</v>
      </c>
      <c r="I1594">
        <f>IF(Table3_1810[[#This Row],[Status]]="Hired",1,0)</f>
        <v>1</v>
      </c>
    </row>
    <row r="1595" spans="1:9" x14ac:dyDescent="0.3">
      <c r="A1595">
        <v>513710</v>
      </c>
      <c r="B1595" s="2">
        <v>41790</v>
      </c>
      <c r="C1595" s="3">
        <v>0.7149537037037037</v>
      </c>
      <c r="D1595" t="s">
        <v>30</v>
      </c>
      <c r="E1595" t="s">
        <v>27</v>
      </c>
      <c r="F1595" t="s">
        <v>17</v>
      </c>
      <c r="G1595" t="s">
        <v>10</v>
      </c>
      <c r="H1595">
        <v>99341</v>
      </c>
      <c r="I1595">
        <f>IF(Table3_1810[[#This Row],[Status]]="Hired",1,0)</f>
        <v>0</v>
      </c>
    </row>
    <row r="1596" spans="1:9" x14ac:dyDescent="0.3">
      <c r="A1596">
        <v>555677</v>
      </c>
      <c r="B1596" s="2">
        <v>41796</v>
      </c>
      <c r="C1596" s="3">
        <v>0.43581018518518516</v>
      </c>
      <c r="D1596" t="s">
        <v>30</v>
      </c>
      <c r="E1596" t="s">
        <v>29</v>
      </c>
      <c r="F1596" t="s">
        <v>17</v>
      </c>
      <c r="G1596" t="s">
        <v>10</v>
      </c>
      <c r="H1596">
        <v>58591</v>
      </c>
      <c r="I1596">
        <f>IF(Table3_1810[[#This Row],[Status]]="Hired",1,0)</f>
        <v>0</v>
      </c>
    </row>
    <row r="1597" spans="1:9" x14ac:dyDescent="0.3">
      <c r="A1597">
        <v>700115</v>
      </c>
      <c r="B1597" s="2">
        <v>41796</v>
      </c>
      <c r="C1597" s="3">
        <v>0.43758101851851849</v>
      </c>
      <c r="D1597" t="s">
        <v>30</v>
      </c>
      <c r="E1597" t="s">
        <v>29</v>
      </c>
      <c r="F1597" t="s">
        <v>17</v>
      </c>
      <c r="G1597" t="s">
        <v>10</v>
      </c>
      <c r="H1597">
        <v>33319</v>
      </c>
      <c r="I1597">
        <f>IF(Table3_1810[[#This Row],[Status]]="Hired",1,0)</f>
        <v>0</v>
      </c>
    </row>
    <row r="1598" spans="1:9" x14ac:dyDescent="0.3">
      <c r="A1598">
        <v>191505</v>
      </c>
      <c r="B1598" s="2">
        <v>41796</v>
      </c>
      <c r="C1598" s="3">
        <v>0.43915509259259261</v>
      </c>
      <c r="D1598" t="s">
        <v>30</v>
      </c>
      <c r="E1598" t="s">
        <v>29</v>
      </c>
      <c r="F1598" t="s">
        <v>17</v>
      </c>
      <c r="G1598" t="s">
        <v>10</v>
      </c>
      <c r="H1598">
        <v>65520</v>
      </c>
      <c r="I1598">
        <f>IF(Table3_1810[[#This Row],[Status]]="Hired",1,0)</f>
        <v>0</v>
      </c>
    </row>
    <row r="1599" spans="1:9" x14ac:dyDescent="0.3">
      <c r="A1599">
        <v>189468</v>
      </c>
      <c r="B1599" s="2">
        <v>41796</v>
      </c>
      <c r="C1599" s="3">
        <v>0.4397800925925926</v>
      </c>
      <c r="D1599" t="s">
        <v>30</v>
      </c>
      <c r="E1599" t="s">
        <v>27</v>
      </c>
      <c r="F1599" t="s">
        <v>17</v>
      </c>
      <c r="G1599" t="s">
        <v>10</v>
      </c>
      <c r="H1599">
        <v>94620</v>
      </c>
      <c r="I1599">
        <f>IF(Table3_1810[[#This Row],[Status]]="Hired",1,0)</f>
        <v>0</v>
      </c>
    </row>
    <row r="1600" spans="1:9" x14ac:dyDescent="0.3">
      <c r="A1600">
        <v>675299</v>
      </c>
      <c r="B1600" s="2">
        <v>41796</v>
      </c>
      <c r="C1600" s="3">
        <v>0.44061342592592595</v>
      </c>
      <c r="D1600" t="s">
        <v>30</v>
      </c>
      <c r="E1600" t="s">
        <v>27</v>
      </c>
      <c r="F1600" t="s">
        <v>17</v>
      </c>
      <c r="G1600" t="s">
        <v>10</v>
      </c>
      <c r="H1600">
        <v>98326</v>
      </c>
      <c r="I1600">
        <f>IF(Table3_1810[[#This Row],[Status]]="Hired",1,0)</f>
        <v>0</v>
      </c>
    </row>
    <row r="1601" spans="1:9" x14ac:dyDescent="0.3">
      <c r="A1601">
        <v>141128</v>
      </c>
      <c r="B1601" s="2">
        <v>41802</v>
      </c>
      <c r="C1601" s="3">
        <v>0.57104166666666667</v>
      </c>
      <c r="D1601" t="s">
        <v>31</v>
      </c>
      <c r="E1601" t="s">
        <v>27</v>
      </c>
      <c r="F1601" t="s">
        <v>17</v>
      </c>
      <c r="G1601" t="s">
        <v>10</v>
      </c>
      <c r="H1601">
        <v>33330</v>
      </c>
      <c r="I1601">
        <f>IF(Table3_1810[[#This Row],[Status]]="Hired",1,0)</f>
        <v>1</v>
      </c>
    </row>
    <row r="1602" spans="1:9" x14ac:dyDescent="0.3">
      <c r="A1602">
        <v>261174</v>
      </c>
      <c r="B1602" s="2">
        <v>41808</v>
      </c>
      <c r="C1602" s="3">
        <v>0.44673611111111111</v>
      </c>
      <c r="D1602" t="s">
        <v>30</v>
      </c>
      <c r="E1602" t="s">
        <v>28</v>
      </c>
      <c r="F1602" t="s">
        <v>17</v>
      </c>
      <c r="G1602" t="s">
        <v>10</v>
      </c>
      <c r="H1602">
        <v>97251</v>
      </c>
      <c r="I1602">
        <f>IF(Table3_1810[[#This Row],[Status]]="Hired",1,0)</f>
        <v>0</v>
      </c>
    </row>
    <row r="1603" spans="1:9" x14ac:dyDescent="0.3">
      <c r="A1603">
        <v>646326</v>
      </c>
      <c r="B1603" s="2">
        <v>41788</v>
      </c>
      <c r="C1603" s="3">
        <v>0.63049768518518523</v>
      </c>
      <c r="D1603" t="s">
        <v>30</v>
      </c>
      <c r="E1603" t="s">
        <v>27</v>
      </c>
      <c r="F1603" t="s">
        <v>17</v>
      </c>
      <c r="G1603" t="s">
        <v>10</v>
      </c>
      <c r="H1603">
        <v>79777</v>
      </c>
      <c r="I1603">
        <f>IF(Table3_1810[[#This Row],[Status]]="Hired",1,0)</f>
        <v>0</v>
      </c>
    </row>
    <row r="1604" spans="1:9" x14ac:dyDescent="0.3">
      <c r="A1604">
        <v>884079</v>
      </c>
      <c r="B1604" s="2">
        <v>41788</v>
      </c>
      <c r="C1604" s="3">
        <v>0.80429398148148146</v>
      </c>
      <c r="D1604" t="s">
        <v>31</v>
      </c>
      <c r="E1604" t="s">
        <v>27</v>
      </c>
      <c r="F1604" t="s">
        <v>17</v>
      </c>
      <c r="G1604" t="s">
        <v>10</v>
      </c>
      <c r="H1604">
        <v>37271</v>
      </c>
      <c r="I1604">
        <f>IF(Table3_1810[[#This Row],[Status]]="Hired",1,0)</f>
        <v>1</v>
      </c>
    </row>
    <row r="1605" spans="1:9" x14ac:dyDescent="0.3">
      <c r="A1605">
        <v>864921</v>
      </c>
      <c r="B1605" s="2">
        <v>41788</v>
      </c>
      <c r="C1605" s="3">
        <v>0.80650462962962965</v>
      </c>
      <c r="D1605" t="s">
        <v>30</v>
      </c>
      <c r="E1605" t="s">
        <v>27</v>
      </c>
      <c r="F1605" t="s">
        <v>17</v>
      </c>
      <c r="G1605" t="s">
        <v>10</v>
      </c>
      <c r="H1605">
        <v>74970</v>
      </c>
      <c r="I1605">
        <f>IF(Table3_1810[[#This Row],[Status]]="Hired",1,0)</f>
        <v>0</v>
      </c>
    </row>
    <row r="1606" spans="1:9" x14ac:dyDescent="0.3">
      <c r="A1606">
        <v>900760</v>
      </c>
      <c r="B1606" s="2">
        <v>41869</v>
      </c>
      <c r="C1606" s="3">
        <v>0.67027777777777775</v>
      </c>
      <c r="D1606" t="s">
        <v>30</v>
      </c>
      <c r="E1606" t="s">
        <v>27</v>
      </c>
      <c r="F1606" t="s">
        <v>17</v>
      </c>
      <c r="G1606" t="s">
        <v>10</v>
      </c>
      <c r="H1606">
        <v>53193</v>
      </c>
      <c r="I1606">
        <f>IF(Table3_1810[[#This Row],[Status]]="Hired",1,0)</f>
        <v>0</v>
      </c>
    </row>
    <row r="1607" spans="1:9" x14ac:dyDescent="0.3">
      <c r="A1607">
        <v>819539</v>
      </c>
      <c r="B1607" s="2">
        <v>41869</v>
      </c>
      <c r="C1607" s="3">
        <v>0.67296296296296299</v>
      </c>
      <c r="D1607" t="s">
        <v>30</v>
      </c>
      <c r="E1607" t="s">
        <v>27</v>
      </c>
      <c r="F1607" t="s">
        <v>17</v>
      </c>
      <c r="G1607" t="s">
        <v>10</v>
      </c>
      <c r="H1607">
        <v>16698</v>
      </c>
      <c r="I1607">
        <f>IF(Table3_1810[[#This Row],[Status]]="Hired",1,0)</f>
        <v>0</v>
      </c>
    </row>
    <row r="1608" spans="1:9" x14ac:dyDescent="0.3">
      <c r="A1608">
        <v>111548</v>
      </c>
      <c r="B1608" s="2">
        <v>41873</v>
      </c>
      <c r="C1608" s="3">
        <v>0.4347685185185185</v>
      </c>
      <c r="D1608" t="s">
        <v>30</v>
      </c>
      <c r="E1608" t="s">
        <v>27</v>
      </c>
      <c r="F1608" t="s">
        <v>17</v>
      </c>
      <c r="G1608" t="s">
        <v>10</v>
      </c>
      <c r="H1608">
        <v>62982</v>
      </c>
      <c r="I1608">
        <f>IF(Table3_1810[[#This Row],[Status]]="Hired",1,0)</f>
        <v>0</v>
      </c>
    </row>
    <row r="1609" spans="1:9" x14ac:dyDescent="0.3">
      <c r="A1609">
        <v>763319</v>
      </c>
      <c r="B1609" s="2">
        <v>41760</v>
      </c>
      <c r="C1609" s="3">
        <v>0.6023263888888889</v>
      </c>
      <c r="D1609" t="s">
        <v>31</v>
      </c>
      <c r="E1609" t="s">
        <v>27</v>
      </c>
      <c r="F1609" t="s">
        <v>15</v>
      </c>
      <c r="G1609" t="s">
        <v>6</v>
      </c>
      <c r="H1609">
        <v>70542</v>
      </c>
      <c r="I1609">
        <f>IF(Table3_1810[[#This Row],[Status]]="Hired",1,0)</f>
        <v>1</v>
      </c>
    </row>
    <row r="1610" spans="1:9" x14ac:dyDescent="0.3">
      <c r="A1610">
        <v>333339</v>
      </c>
      <c r="B1610" s="2">
        <v>41845</v>
      </c>
      <c r="C1610" s="3">
        <v>0.40033564814814815</v>
      </c>
      <c r="D1610" t="s">
        <v>31</v>
      </c>
      <c r="E1610" t="s">
        <v>29</v>
      </c>
      <c r="F1610" t="s">
        <v>15</v>
      </c>
      <c r="G1610" t="s">
        <v>6</v>
      </c>
      <c r="H1610">
        <v>95050</v>
      </c>
      <c r="I1610">
        <f>IF(Table3_1810[[#This Row],[Status]]="Hired",1,0)</f>
        <v>1</v>
      </c>
    </row>
    <row r="1611" spans="1:9" x14ac:dyDescent="0.3">
      <c r="A1611">
        <v>48952</v>
      </c>
      <c r="B1611" s="2">
        <v>41792</v>
      </c>
      <c r="C1611" s="3">
        <v>0.57359953703703703</v>
      </c>
      <c r="D1611" t="s">
        <v>31</v>
      </c>
      <c r="E1611" t="s">
        <v>28</v>
      </c>
      <c r="F1611" t="s">
        <v>20</v>
      </c>
      <c r="G1611" t="s">
        <v>10</v>
      </c>
      <c r="H1611">
        <v>49285</v>
      </c>
      <c r="I1611">
        <f>IF(Table3_1810[[#This Row],[Status]]="Hired",1,0)</f>
        <v>1</v>
      </c>
    </row>
    <row r="1612" spans="1:9" x14ac:dyDescent="0.3">
      <c r="A1612">
        <v>332641</v>
      </c>
      <c r="B1612" s="2">
        <v>41857</v>
      </c>
      <c r="C1612" s="3">
        <v>0.45546296296296296</v>
      </c>
      <c r="D1612" t="s">
        <v>30</v>
      </c>
      <c r="E1612" t="s">
        <v>27</v>
      </c>
      <c r="F1612" t="s">
        <v>14</v>
      </c>
      <c r="G1612" t="s">
        <v>2</v>
      </c>
      <c r="H1612">
        <v>92172</v>
      </c>
      <c r="I1612">
        <f>IF(Table3_1810[[#This Row],[Status]]="Hired",1,0)</f>
        <v>0</v>
      </c>
    </row>
    <row r="1613" spans="1:9" x14ac:dyDescent="0.3">
      <c r="A1613">
        <v>77360</v>
      </c>
      <c r="B1613" s="2">
        <v>41857</v>
      </c>
      <c r="C1613" s="3">
        <v>0.45799768518518519</v>
      </c>
      <c r="D1613" t="s">
        <v>31</v>
      </c>
      <c r="E1613" t="s">
        <v>29</v>
      </c>
      <c r="F1613" t="s">
        <v>14</v>
      </c>
      <c r="G1613" t="s">
        <v>2</v>
      </c>
      <c r="H1613">
        <v>41743</v>
      </c>
      <c r="I1613">
        <f>IF(Table3_1810[[#This Row],[Status]]="Hired",1,0)</f>
        <v>1</v>
      </c>
    </row>
    <row r="1614" spans="1:9" x14ac:dyDescent="0.3">
      <c r="A1614">
        <v>383089</v>
      </c>
      <c r="B1614" s="2">
        <v>41859</v>
      </c>
      <c r="C1614" s="3">
        <v>0.4215740740740741</v>
      </c>
      <c r="D1614" t="s">
        <v>30</v>
      </c>
      <c r="E1614" t="s">
        <v>27</v>
      </c>
      <c r="F1614" t="s">
        <v>14</v>
      </c>
      <c r="G1614" t="s">
        <v>2</v>
      </c>
      <c r="H1614">
        <v>63653</v>
      </c>
      <c r="I1614">
        <f>IF(Table3_1810[[#This Row],[Status]]="Hired",1,0)</f>
        <v>0</v>
      </c>
    </row>
    <row r="1615" spans="1:9" x14ac:dyDescent="0.3">
      <c r="A1615">
        <v>794994</v>
      </c>
      <c r="B1615" s="2">
        <v>41859</v>
      </c>
      <c r="C1615" s="3">
        <v>0.42277777777777775</v>
      </c>
      <c r="D1615" t="s">
        <v>30</v>
      </c>
      <c r="E1615" t="s">
        <v>27</v>
      </c>
      <c r="F1615" t="s">
        <v>14</v>
      </c>
      <c r="G1615" t="s">
        <v>2</v>
      </c>
      <c r="H1615">
        <v>97174</v>
      </c>
      <c r="I1615">
        <f>IF(Table3_1810[[#This Row],[Status]]="Hired",1,0)</f>
        <v>0</v>
      </c>
    </row>
    <row r="1616" spans="1:9" x14ac:dyDescent="0.3">
      <c r="A1616">
        <v>736323</v>
      </c>
      <c r="B1616" s="2">
        <v>41788</v>
      </c>
      <c r="C1616" s="3">
        <v>0.3555787037037037</v>
      </c>
      <c r="D1616" t="s">
        <v>30</v>
      </c>
      <c r="E1616" t="s">
        <v>27</v>
      </c>
      <c r="F1616" t="s">
        <v>17</v>
      </c>
      <c r="G1616" t="s">
        <v>9</v>
      </c>
      <c r="H1616">
        <v>45782</v>
      </c>
      <c r="I1616">
        <f>IF(Table3_1810[[#This Row],[Status]]="Hired",1,0)</f>
        <v>0</v>
      </c>
    </row>
    <row r="1617" spans="1:9" x14ac:dyDescent="0.3">
      <c r="A1617">
        <v>660708</v>
      </c>
      <c r="B1617" s="2">
        <v>41816</v>
      </c>
      <c r="C1617" s="3">
        <v>0.37557870370370372</v>
      </c>
      <c r="D1617" t="s">
        <v>31</v>
      </c>
      <c r="E1617" t="s">
        <v>27</v>
      </c>
      <c r="F1617" t="s">
        <v>17</v>
      </c>
      <c r="G1617" t="s">
        <v>9</v>
      </c>
      <c r="H1617">
        <v>98444</v>
      </c>
      <c r="I1617">
        <f>IF(Table3_1810[[#This Row],[Status]]="Hired",1,0)</f>
        <v>1</v>
      </c>
    </row>
    <row r="1618" spans="1:9" x14ac:dyDescent="0.3">
      <c r="A1618">
        <v>894798</v>
      </c>
      <c r="B1618" s="2">
        <v>41816</v>
      </c>
      <c r="C1618" s="3">
        <v>0.3762962962962963</v>
      </c>
      <c r="D1618" t="s">
        <v>30</v>
      </c>
      <c r="E1618" t="s">
        <v>27</v>
      </c>
      <c r="F1618" t="s">
        <v>17</v>
      </c>
      <c r="G1618" t="s">
        <v>9</v>
      </c>
      <c r="H1618">
        <v>37173</v>
      </c>
      <c r="I1618">
        <f>IF(Table3_1810[[#This Row],[Status]]="Hired",1,0)</f>
        <v>0</v>
      </c>
    </row>
    <row r="1619" spans="1:9" x14ac:dyDescent="0.3">
      <c r="A1619">
        <v>719982</v>
      </c>
      <c r="B1619" s="2">
        <v>41811</v>
      </c>
      <c r="C1619" s="3">
        <v>0.51559027777777777</v>
      </c>
      <c r="D1619" t="s">
        <v>31</v>
      </c>
      <c r="E1619" t="s">
        <v>27</v>
      </c>
      <c r="F1619" t="s">
        <v>17</v>
      </c>
      <c r="G1619" t="s">
        <v>8</v>
      </c>
      <c r="H1619">
        <v>75782</v>
      </c>
      <c r="I1619">
        <f>IF(Table3_1810[[#This Row],[Status]]="Hired",1,0)</f>
        <v>1</v>
      </c>
    </row>
    <row r="1620" spans="1:9" x14ac:dyDescent="0.3">
      <c r="A1620">
        <v>18728</v>
      </c>
      <c r="B1620" s="2">
        <v>41811</v>
      </c>
      <c r="C1620" s="3">
        <v>0.51597222222222228</v>
      </c>
      <c r="D1620" t="s">
        <v>31</v>
      </c>
      <c r="E1620" t="s">
        <v>29</v>
      </c>
      <c r="F1620" t="s">
        <v>17</v>
      </c>
      <c r="G1620" t="s">
        <v>8</v>
      </c>
      <c r="H1620">
        <v>20180</v>
      </c>
      <c r="I1620">
        <f>IF(Table3_1810[[#This Row],[Status]]="Hired",1,0)</f>
        <v>1</v>
      </c>
    </row>
    <row r="1621" spans="1:9" x14ac:dyDescent="0.3">
      <c r="A1621">
        <v>873876</v>
      </c>
      <c r="B1621" s="2">
        <v>41771</v>
      </c>
      <c r="C1621" s="3">
        <v>0.39716435185185184</v>
      </c>
      <c r="D1621" t="s">
        <v>30</v>
      </c>
      <c r="E1621" t="s">
        <v>27</v>
      </c>
      <c r="F1621" t="s">
        <v>20</v>
      </c>
      <c r="G1621" t="s">
        <v>9</v>
      </c>
      <c r="H1621">
        <v>25927</v>
      </c>
      <c r="I1621">
        <f>IF(Table3_1810[[#This Row],[Status]]="Hired",1,0)</f>
        <v>0</v>
      </c>
    </row>
    <row r="1622" spans="1:9" x14ac:dyDescent="0.3">
      <c r="A1622">
        <v>958317</v>
      </c>
      <c r="B1622" s="2">
        <v>41855</v>
      </c>
      <c r="C1622" s="3">
        <v>0.39679398148148148</v>
      </c>
      <c r="D1622" t="s">
        <v>31</v>
      </c>
      <c r="E1622" t="s">
        <v>27</v>
      </c>
      <c r="F1622" t="s">
        <v>18</v>
      </c>
      <c r="G1622" t="s">
        <v>10</v>
      </c>
      <c r="H1622">
        <v>97852</v>
      </c>
      <c r="I1622">
        <f>IF(Table3_1810[[#This Row],[Status]]="Hired",1,0)</f>
        <v>1</v>
      </c>
    </row>
    <row r="1623" spans="1:9" x14ac:dyDescent="0.3">
      <c r="A1623">
        <v>658586</v>
      </c>
      <c r="B1623" s="2">
        <v>41855</v>
      </c>
      <c r="C1623" s="3">
        <v>0.39788194444444447</v>
      </c>
      <c r="D1623" t="s">
        <v>31</v>
      </c>
      <c r="E1623" t="s">
        <v>28</v>
      </c>
      <c r="F1623" t="s">
        <v>18</v>
      </c>
      <c r="G1623" t="s">
        <v>10</v>
      </c>
      <c r="H1623">
        <v>19802</v>
      </c>
      <c r="I1623">
        <f>IF(Table3_1810[[#This Row],[Status]]="Hired",1,0)</f>
        <v>1</v>
      </c>
    </row>
    <row r="1624" spans="1:9" x14ac:dyDescent="0.3">
      <c r="A1624">
        <v>38289</v>
      </c>
      <c r="B1624" s="2">
        <v>41851</v>
      </c>
      <c r="C1624" s="3">
        <v>0.42298611111111112</v>
      </c>
      <c r="D1624" t="s">
        <v>30</v>
      </c>
      <c r="E1624" t="s">
        <v>29</v>
      </c>
      <c r="F1624" t="s">
        <v>17</v>
      </c>
      <c r="G1624" t="s">
        <v>2</v>
      </c>
      <c r="H1624">
        <v>21823</v>
      </c>
      <c r="I1624">
        <f>IF(Table3_1810[[#This Row],[Status]]="Hired",1,0)</f>
        <v>0</v>
      </c>
    </row>
    <row r="1625" spans="1:9" x14ac:dyDescent="0.3">
      <c r="A1625">
        <v>166757</v>
      </c>
      <c r="B1625" s="2">
        <v>41874</v>
      </c>
      <c r="C1625" s="3">
        <v>0.7333912037037037</v>
      </c>
      <c r="D1625" t="s">
        <v>30</v>
      </c>
      <c r="E1625" t="s">
        <v>29</v>
      </c>
      <c r="F1625" t="s">
        <v>17</v>
      </c>
      <c r="G1625" t="s">
        <v>2</v>
      </c>
      <c r="H1625">
        <v>19349</v>
      </c>
      <c r="I1625">
        <f>IF(Table3_1810[[#This Row],[Status]]="Hired",1,0)</f>
        <v>0</v>
      </c>
    </row>
    <row r="1626" spans="1:9" x14ac:dyDescent="0.3">
      <c r="A1626">
        <v>66682</v>
      </c>
      <c r="B1626" s="2">
        <v>41878</v>
      </c>
      <c r="C1626" s="3">
        <v>0.34532407407407406</v>
      </c>
      <c r="D1626" t="s">
        <v>31</v>
      </c>
      <c r="E1626" t="s">
        <v>27</v>
      </c>
      <c r="F1626" t="s">
        <v>17</v>
      </c>
      <c r="G1626" t="s">
        <v>2</v>
      </c>
      <c r="H1626">
        <v>21158</v>
      </c>
      <c r="I1626">
        <f>IF(Table3_1810[[#This Row],[Status]]="Hired",1,0)</f>
        <v>1</v>
      </c>
    </row>
    <row r="1627" spans="1:9" x14ac:dyDescent="0.3">
      <c r="A1627">
        <v>889764</v>
      </c>
      <c r="B1627" s="2">
        <v>41878</v>
      </c>
      <c r="C1627" s="3">
        <v>0.34577546296296297</v>
      </c>
      <c r="D1627" t="s">
        <v>31</v>
      </c>
      <c r="E1627" t="s">
        <v>29</v>
      </c>
      <c r="F1627" t="s">
        <v>17</v>
      </c>
      <c r="G1627" t="s">
        <v>2</v>
      </c>
      <c r="H1627">
        <v>26692</v>
      </c>
      <c r="I1627">
        <f>IF(Table3_1810[[#This Row],[Status]]="Hired",1,0)</f>
        <v>1</v>
      </c>
    </row>
    <row r="1628" spans="1:9" x14ac:dyDescent="0.3">
      <c r="A1628">
        <v>970746</v>
      </c>
      <c r="B1628" s="2">
        <v>41878</v>
      </c>
      <c r="C1628" s="3">
        <v>0.34616898148148151</v>
      </c>
      <c r="D1628" t="s">
        <v>30</v>
      </c>
      <c r="E1628" t="s">
        <v>27</v>
      </c>
      <c r="F1628" t="s">
        <v>17</v>
      </c>
      <c r="G1628" t="s">
        <v>2</v>
      </c>
      <c r="H1628">
        <v>53579</v>
      </c>
      <c r="I1628">
        <f>IF(Table3_1810[[#This Row],[Status]]="Hired",1,0)</f>
        <v>0</v>
      </c>
    </row>
    <row r="1629" spans="1:9" x14ac:dyDescent="0.3">
      <c r="A1629">
        <v>16043</v>
      </c>
      <c r="B1629" s="2">
        <v>41788</v>
      </c>
      <c r="C1629" s="3">
        <v>0.40063657407407405</v>
      </c>
      <c r="D1629" t="s">
        <v>31</v>
      </c>
      <c r="E1629" t="s">
        <v>27</v>
      </c>
      <c r="F1629" t="s">
        <v>17</v>
      </c>
      <c r="G1629" t="s">
        <v>2</v>
      </c>
      <c r="H1629">
        <v>85780</v>
      </c>
      <c r="I1629">
        <f>IF(Table3_1810[[#This Row],[Status]]="Hired",1,0)</f>
        <v>1</v>
      </c>
    </row>
    <row r="1630" spans="1:9" x14ac:dyDescent="0.3">
      <c r="A1630">
        <v>577264</v>
      </c>
      <c r="B1630" s="2">
        <v>41797</v>
      </c>
      <c r="C1630" s="3">
        <v>0.66119212962962959</v>
      </c>
      <c r="D1630" t="s">
        <v>31</v>
      </c>
      <c r="E1630" t="s">
        <v>29</v>
      </c>
      <c r="F1630" t="s">
        <v>17</v>
      </c>
      <c r="G1630" t="s">
        <v>5</v>
      </c>
      <c r="H1630">
        <v>28676</v>
      </c>
      <c r="I1630">
        <f>IF(Table3_1810[[#This Row],[Status]]="Hired",1,0)</f>
        <v>1</v>
      </c>
    </row>
    <row r="1631" spans="1:9" x14ac:dyDescent="0.3">
      <c r="A1631">
        <v>505688</v>
      </c>
      <c r="B1631" s="2">
        <v>41836</v>
      </c>
      <c r="C1631" s="3">
        <v>0.6464699074074074</v>
      </c>
      <c r="D1631" t="s">
        <v>30</v>
      </c>
      <c r="E1631" t="s">
        <v>27</v>
      </c>
      <c r="F1631" t="s">
        <v>17</v>
      </c>
      <c r="G1631" t="s">
        <v>2</v>
      </c>
      <c r="H1631">
        <v>52969</v>
      </c>
      <c r="I1631">
        <f>IF(Table3_1810[[#This Row],[Status]]="Hired",1,0)</f>
        <v>0</v>
      </c>
    </row>
    <row r="1632" spans="1:9" x14ac:dyDescent="0.3">
      <c r="A1632">
        <v>240865</v>
      </c>
      <c r="B1632" s="2">
        <v>41837</v>
      </c>
      <c r="C1632" s="3">
        <v>0.75790509259259264</v>
      </c>
      <c r="D1632" t="s">
        <v>31</v>
      </c>
      <c r="E1632" t="s">
        <v>27</v>
      </c>
      <c r="F1632" t="s">
        <v>17</v>
      </c>
      <c r="G1632" t="s">
        <v>5</v>
      </c>
      <c r="H1632">
        <v>49086</v>
      </c>
      <c r="I1632">
        <f>IF(Table3_1810[[#This Row],[Status]]="Hired",1,0)</f>
        <v>1</v>
      </c>
    </row>
    <row r="1633" spans="1:9" x14ac:dyDescent="0.3">
      <c r="A1633">
        <v>318222</v>
      </c>
      <c r="B1633" s="2">
        <v>41786</v>
      </c>
      <c r="C1633" s="3">
        <v>0.39799768518518519</v>
      </c>
      <c r="D1633" t="s">
        <v>30</v>
      </c>
      <c r="E1633" t="s">
        <v>27</v>
      </c>
      <c r="F1633" t="s">
        <v>20</v>
      </c>
      <c r="G1633" t="s">
        <v>8</v>
      </c>
      <c r="H1633">
        <v>77940</v>
      </c>
      <c r="I1633">
        <f>IF(Table3_1810[[#This Row],[Status]]="Hired",1,0)</f>
        <v>0</v>
      </c>
    </row>
    <row r="1634" spans="1:9" x14ac:dyDescent="0.3">
      <c r="A1634">
        <v>807688</v>
      </c>
      <c r="B1634" s="2">
        <v>41790</v>
      </c>
      <c r="C1634" s="3">
        <v>0.57802083333333332</v>
      </c>
      <c r="D1634" t="s">
        <v>31</v>
      </c>
      <c r="E1634" t="s">
        <v>27</v>
      </c>
      <c r="F1634" t="s">
        <v>20</v>
      </c>
      <c r="G1634" t="s">
        <v>8</v>
      </c>
      <c r="H1634">
        <v>17268</v>
      </c>
      <c r="I1634">
        <f>IF(Table3_1810[[#This Row],[Status]]="Hired",1,0)</f>
        <v>1</v>
      </c>
    </row>
    <row r="1635" spans="1:9" x14ac:dyDescent="0.3">
      <c r="A1635">
        <v>697675</v>
      </c>
      <c r="B1635" s="2">
        <v>41803</v>
      </c>
      <c r="C1635" s="3">
        <v>0.70098379629629626</v>
      </c>
      <c r="D1635" t="s">
        <v>30</v>
      </c>
      <c r="E1635" t="s">
        <v>27</v>
      </c>
      <c r="F1635" t="s">
        <v>20</v>
      </c>
      <c r="G1635" t="s">
        <v>8</v>
      </c>
      <c r="H1635">
        <v>60505</v>
      </c>
      <c r="I1635">
        <f>IF(Table3_1810[[#This Row],[Status]]="Hired",1,0)</f>
        <v>0</v>
      </c>
    </row>
    <row r="1636" spans="1:9" x14ac:dyDescent="0.3">
      <c r="A1636">
        <v>510934</v>
      </c>
      <c r="B1636" s="2">
        <v>41807</v>
      </c>
      <c r="C1636" s="3">
        <v>0.48745370370370372</v>
      </c>
      <c r="D1636" t="s">
        <v>31</v>
      </c>
      <c r="E1636" t="s">
        <v>27</v>
      </c>
      <c r="F1636" t="s">
        <v>20</v>
      </c>
      <c r="G1636" t="s">
        <v>8</v>
      </c>
      <c r="H1636">
        <v>71141</v>
      </c>
      <c r="I1636">
        <f>IF(Table3_1810[[#This Row],[Status]]="Hired",1,0)</f>
        <v>1</v>
      </c>
    </row>
    <row r="1637" spans="1:9" x14ac:dyDescent="0.3">
      <c r="A1637">
        <v>268308</v>
      </c>
      <c r="B1637" s="2">
        <v>41810</v>
      </c>
      <c r="C1637" s="3">
        <v>0.5610532407407407</v>
      </c>
      <c r="D1637" t="s">
        <v>31</v>
      </c>
      <c r="E1637" t="s">
        <v>27</v>
      </c>
      <c r="F1637" t="s">
        <v>20</v>
      </c>
      <c r="G1637" t="s">
        <v>8</v>
      </c>
      <c r="H1637">
        <v>38483</v>
      </c>
      <c r="I1637">
        <f>IF(Table3_1810[[#This Row],[Status]]="Hired",1,0)</f>
        <v>1</v>
      </c>
    </row>
    <row r="1638" spans="1:9" x14ac:dyDescent="0.3">
      <c r="A1638">
        <v>101092</v>
      </c>
      <c r="B1638" s="2">
        <v>41818</v>
      </c>
      <c r="C1638" s="3">
        <v>0.59835648148148146</v>
      </c>
      <c r="D1638" t="s">
        <v>31</v>
      </c>
      <c r="E1638" t="s">
        <v>29</v>
      </c>
      <c r="F1638" t="s">
        <v>20</v>
      </c>
      <c r="G1638" t="s">
        <v>8</v>
      </c>
      <c r="H1638">
        <v>16530</v>
      </c>
      <c r="I1638">
        <f>IF(Table3_1810[[#This Row],[Status]]="Hired",1,0)</f>
        <v>1</v>
      </c>
    </row>
    <row r="1639" spans="1:9" x14ac:dyDescent="0.3">
      <c r="A1639">
        <v>988379</v>
      </c>
      <c r="B1639" s="2">
        <v>41835</v>
      </c>
      <c r="C1639" s="3">
        <v>0.40236111111111111</v>
      </c>
      <c r="D1639" t="s">
        <v>30</v>
      </c>
      <c r="E1639" t="s">
        <v>27</v>
      </c>
      <c r="F1639" t="s">
        <v>20</v>
      </c>
      <c r="G1639" t="s">
        <v>8</v>
      </c>
      <c r="H1639">
        <v>12753</v>
      </c>
      <c r="I1639">
        <f>IF(Table3_1810[[#This Row],[Status]]="Hired",1,0)</f>
        <v>0</v>
      </c>
    </row>
    <row r="1640" spans="1:9" x14ac:dyDescent="0.3">
      <c r="A1640">
        <v>770714</v>
      </c>
      <c r="B1640" s="2">
        <v>41830</v>
      </c>
      <c r="C1640" s="3">
        <v>0.43739583333333332</v>
      </c>
      <c r="D1640" t="s">
        <v>31</v>
      </c>
      <c r="E1640" t="s">
        <v>29</v>
      </c>
      <c r="F1640" t="s">
        <v>16</v>
      </c>
      <c r="G1640" t="s">
        <v>2</v>
      </c>
      <c r="H1640">
        <v>69273</v>
      </c>
      <c r="I1640">
        <f>IF(Table3_1810[[#This Row],[Status]]="Hired",1,0)</f>
        <v>1</v>
      </c>
    </row>
    <row r="1641" spans="1:9" x14ac:dyDescent="0.3">
      <c r="A1641">
        <v>423766</v>
      </c>
      <c r="B1641" s="2">
        <v>41850</v>
      </c>
      <c r="C1641" s="3">
        <v>0.50821759259259258</v>
      </c>
      <c r="D1641" t="s">
        <v>31</v>
      </c>
      <c r="E1641" t="s">
        <v>29</v>
      </c>
      <c r="F1641" t="s">
        <v>16</v>
      </c>
      <c r="G1641" t="s">
        <v>2</v>
      </c>
      <c r="H1641">
        <v>51476</v>
      </c>
      <c r="I1641">
        <f>IF(Table3_1810[[#This Row],[Status]]="Hired",1,0)</f>
        <v>1</v>
      </c>
    </row>
    <row r="1642" spans="1:9" x14ac:dyDescent="0.3">
      <c r="A1642">
        <v>232347</v>
      </c>
      <c r="B1642" s="2">
        <v>41850</v>
      </c>
      <c r="C1642" s="3">
        <v>0.50873842592592589</v>
      </c>
      <c r="D1642" t="s">
        <v>30</v>
      </c>
      <c r="E1642" t="s">
        <v>27</v>
      </c>
      <c r="F1642" t="s">
        <v>16</v>
      </c>
      <c r="G1642" t="s">
        <v>2</v>
      </c>
      <c r="H1642">
        <v>21305</v>
      </c>
      <c r="I1642">
        <f>IF(Table3_1810[[#This Row],[Status]]="Hired",1,0)</f>
        <v>0</v>
      </c>
    </row>
    <row r="1643" spans="1:9" x14ac:dyDescent="0.3">
      <c r="A1643">
        <v>582577</v>
      </c>
      <c r="B1643" s="2">
        <v>41850</v>
      </c>
      <c r="C1643" s="3">
        <v>0.50875000000000004</v>
      </c>
      <c r="D1643" t="s">
        <v>30</v>
      </c>
      <c r="E1643" t="s">
        <v>29</v>
      </c>
      <c r="F1643" t="s">
        <v>16</v>
      </c>
      <c r="G1643" t="s">
        <v>2</v>
      </c>
      <c r="H1643">
        <v>81590</v>
      </c>
      <c r="I1643">
        <f>IF(Table3_1810[[#This Row],[Status]]="Hired",1,0)</f>
        <v>0</v>
      </c>
    </row>
    <row r="1644" spans="1:9" x14ac:dyDescent="0.3">
      <c r="A1644">
        <v>113715</v>
      </c>
      <c r="B1644" s="2">
        <v>41870</v>
      </c>
      <c r="C1644" s="3">
        <v>0.37778935185185186</v>
      </c>
      <c r="D1644" t="s">
        <v>31</v>
      </c>
      <c r="E1644" t="s">
        <v>29</v>
      </c>
      <c r="F1644" t="s">
        <v>16</v>
      </c>
      <c r="G1644" t="s">
        <v>2</v>
      </c>
      <c r="H1644">
        <v>52538</v>
      </c>
      <c r="I1644">
        <f>IF(Table3_1810[[#This Row],[Status]]="Hired",1,0)</f>
        <v>1</v>
      </c>
    </row>
    <row r="1645" spans="1:9" x14ac:dyDescent="0.3">
      <c r="A1645">
        <v>941712</v>
      </c>
      <c r="B1645" s="2">
        <v>41876</v>
      </c>
      <c r="C1645" s="3">
        <v>0.43689814814814815</v>
      </c>
      <c r="D1645" t="s">
        <v>30</v>
      </c>
      <c r="E1645" t="s">
        <v>27</v>
      </c>
      <c r="F1645" t="s">
        <v>16</v>
      </c>
      <c r="G1645" t="s">
        <v>2</v>
      </c>
      <c r="H1645">
        <v>14054</v>
      </c>
      <c r="I1645">
        <f>IF(Table3_1810[[#This Row],[Status]]="Hired",1,0)</f>
        <v>0</v>
      </c>
    </row>
    <row r="1646" spans="1:9" x14ac:dyDescent="0.3">
      <c r="A1646">
        <v>830954</v>
      </c>
      <c r="B1646" s="2">
        <v>41876</v>
      </c>
      <c r="C1646" s="3">
        <v>0.43797453703703704</v>
      </c>
      <c r="D1646" t="s">
        <v>30</v>
      </c>
      <c r="E1646" t="s">
        <v>29</v>
      </c>
      <c r="F1646" t="s">
        <v>16</v>
      </c>
      <c r="G1646" t="s">
        <v>2</v>
      </c>
      <c r="H1646">
        <v>18564</v>
      </c>
      <c r="I1646">
        <f>IF(Table3_1810[[#This Row],[Status]]="Hired",1,0)</f>
        <v>0</v>
      </c>
    </row>
    <row r="1647" spans="1:9" x14ac:dyDescent="0.3">
      <c r="A1647">
        <v>996835</v>
      </c>
      <c r="B1647" s="2">
        <v>41802</v>
      </c>
      <c r="C1647" s="3">
        <v>0.59417824074074077</v>
      </c>
      <c r="D1647" t="s">
        <v>31</v>
      </c>
      <c r="E1647" t="s">
        <v>28</v>
      </c>
      <c r="F1647" t="s">
        <v>20</v>
      </c>
      <c r="G1647" t="s">
        <v>2</v>
      </c>
      <c r="H1647">
        <v>95328</v>
      </c>
      <c r="I1647">
        <f>IF(Table3_1810[[#This Row],[Status]]="Hired",1,0)</f>
        <v>1</v>
      </c>
    </row>
    <row r="1648" spans="1:9" x14ac:dyDescent="0.3">
      <c r="A1648">
        <v>754136</v>
      </c>
      <c r="B1648" s="2">
        <v>41766</v>
      </c>
      <c r="C1648" s="3">
        <v>0.39812500000000001</v>
      </c>
      <c r="D1648" t="s">
        <v>30</v>
      </c>
      <c r="E1648" t="s">
        <v>27</v>
      </c>
      <c r="F1648" t="s">
        <v>17</v>
      </c>
      <c r="G1648" t="s">
        <v>10</v>
      </c>
      <c r="H1648">
        <v>67493</v>
      </c>
      <c r="I1648">
        <f>IF(Table3_1810[[#This Row],[Status]]="Hired",1,0)</f>
        <v>0</v>
      </c>
    </row>
    <row r="1649" spans="1:9" x14ac:dyDescent="0.3">
      <c r="A1649">
        <v>298589</v>
      </c>
      <c r="B1649" s="2">
        <v>41773</v>
      </c>
      <c r="C1649" s="3">
        <v>0.31097222222222221</v>
      </c>
      <c r="D1649" t="s">
        <v>31</v>
      </c>
      <c r="E1649" t="s">
        <v>27</v>
      </c>
      <c r="F1649" t="s">
        <v>17</v>
      </c>
      <c r="G1649" t="s">
        <v>10</v>
      </c>
      <c r="H1649">
        <v>32952</v>
      </c>
      <c r="I1649">
        <f>IF(Table3_1810[[#This Row],[Status]]="Hired",1,0)</f>
        <v>1</v>
      </c>
    </row>
    <row r="1650" spans="1:9" x14ac:dyDescent="0.3">
      <c r="A1650">
        <v>90601</v>
      </c>
      <c r="B1650" s="2">
        <v>41850</v>
      </c>
      <c r="C1650" s="3">
        <v>0.76143518518518516</v>
      </c>
      <c r="D1650" t="s">
        <v>31</v>
      </c>
      <c r="E1650" t="s">
        <v>29</v>
      </c>
      <c r="F1650" t="s">
        <v>20</v>
      </c>
      <c r="G1650" t="s">
        <v>6</v>
      </c>
      <c r="H1650">
        <v>15277</v>
      </c>
      <c r="I1650">
        <f>IF(Table3_1810[[#This Row],[Status]]="Hired",1,0)</f>
        <v>1</v>
      </c>
    </row>
    <row r="1651" spans="1:9" x14ac:dyDescent="0.3">
      <c r="A1651">
        <v>961227</v>
      </c>
      <c r="B1651" s="2">
        <v>41850</v>
      </c>
      <c r="C1651" s="3">
        <v>0.76201388888888888</v>
      </c>
      <c r="D1651" t="s">
        <v>31</v>
      </c>
      <c r="E1651" t="s">
        <v>29</v>
      </c>
      <c r="F1651" t="s">
        <v>20</v>
      </c>
      <c r="G1651" t="s">
        <v>6</v>
      </c>
      <c r="H1651">
        <v>23112</v>
      </c>
      <c r="I1651">
        <f>IF(Table3_1810[[#This Row],[Status]]="Hired",1,0)</f>
        <v>1</v>
      </c>
    </row>
    <row r="1652" spans="1:9" x14ac:dyDescent="0.3">
      <c r="A1652">
        <v>618331</v>
      </c>
      <c r="B1652" s="2">
        <v>41850</v>
      </c>
      <c r="C1652" s="3">
        <v>0.76340277777777776</v>
      </c>
      <c r="D1652" t="s">
        <v>31</v>
      </c>
      <c r="E1652" t="s">
        <v>27</v>
      </c>
      <c r="F1652" t="s">
        <v>20</v>
      </c>
      <c r="G1652" t="s">
        <v>6</v>
      </c>
      <c r="H1652">
        <v>61657</v>
      </c>
      <c r="I1652">
        <f>IF(Table3_1810[[#This Row],[Status]]="Hired",1,0)</f>
        <v>1</v>
      </c>
    </row>
    <row r="1653" spans="1:9" x14ac:dyDescent="0.3">
      <c r="A1653">
        <v>680771</v>
      </c>
      <c r="B1653" s="2">
        <v>41856</v>
      </c>
      <c r="C1653" s="3">
        <v>0.57814814814814819</v>
      </c>
      <c r="D1653" t="s">
        <v>31</v>
      </c>
      <c r="E1653" t="s">
        <v>27</v>
      </c>
      <c r="F1653" t="s">
        <v>20</v>
      </c>
      <c r="G1653" t="s">
        <v>6</v>
      </c>
      <c r="H1653">
        <v>65525</v>
      </c>
      <c r="I1653">
        <f>IF(Table3_1810[[#This Row],[Status]]="Hired",1,0)</f>
        <v>1</v>
      </c>
    </row>
    <row r="1654" spans="1:9" x14ac:dyDescent="0.3">
      <c r="A1654">
        <v>232988</v>
      </c>
      <c r="B1654" s="2">
        <v>41802</v>
      </c>
      <c r="C1654" s="3">
        <v>0.3974537037037037</v>
      </c>
      <c r="D1654" t="s">
        <v>31</v>
      </c>
      <c r="E1654" t="s">
        <v>27</v>
      </c>
      <c r="F1654" t="s">
        <v>17</v>
      </c>
      <c r="G1654" t="s">
        <v>10</v>
      </c>
      <c r="H1654">
        <v>48721</v>
      </c>
      <c r="I1654">
        <f>IF(Table3_1810[[#This Row],[Status]]="Hired",1,0)</f>
        <v>1</v>
      </c>
    </row>
    <row r="1655" spans="1:9" x14ac:dyDescent="0.3">
      <c r="A1655">
        <v>351100</v>
      </c>
      <c r="B1655" s="2">
        <v>41810</v>
      </c>
      <c r="C1655" s="3">
        <v>0.33777777777777779</v>
      </c>
      <c r="D1655" t="s">
        <v>30</v>
      </c>
      <c r="E1655" t="s">
        <v>27</v>
      </c>
      <c r="F1655" t="s">
        <v>17</v>
      </c>
      <c r="G1655" t="s">
        <v>10</v>
      </c>
      <c r="H1655">
        <v>75441</v>
      </c>
      <c r="I1655">
        <f>IF(Table3_1810[[#This Row],[Status]]="Hired",1,0)</f>
        <v>0</v>
      </c>
    </row>
    <row r="1656" spans="1:9" x14ac:dyDescent="0.3">
      <c r="A1656">
        <v>936551</v>
      </c>
      <c r="B1656" s="2">
        <v>41810</v>
      </c>
      <c r="C1656" s="3">
        <v>0.33914351851851854</v>
      </c>
      <c r="D1656" t="s">
        <v>30</v>
      </c>
      <c r="E1656" t="s">
        <v>27</v>
      </c>
      <c r="F1656" t="s">
        <v>17</v>
      </c>
      <c r="G1656" t="s">
        <v>10</v>
      </c>
      <c r="H1656">
        <v>55723</v>
      </c>
      <c r="I1656">
        <f>IF(Table3_1810[[#This Row],[Status]]="Hired",1,0)</f>
        <v>0</v>
      </c>
    </row>
    <row r="1657" spans="1:9" x14ac:dyDescent="0.3">
      <c r="A1657">
        <v>812365</v>
      </c>
      <c r="B1657" s="2">
        <v>41810</v>
      </c>
      <c r="C1657" s="3">
        <v>0.34290509259259261</v>
      </c>
      <c r="D1657" t="s">
        <v>31</v>
      </c>
      <c r="E1657" t="s">
        <v>27</v>
      </c>
      <c r="F1657" t="s">
        <v>17</v>
      </c>
      <c r="G1657" t="s">
        <v>10</v>
      </c>
      <c r="H1657">
        <v>66600</v>
      </c>
      <c r="I1657">
        <f>IF(Table3_1810[[#This Row],[Status]]="Hired",1,0)</f>
        <v>1</v>
      </c>
    </row>
    <row r="1658" spans="1:9" x14ac:dyDescent="0.3">
      <c r="A1658">
        <v>499754</v>
      </c>
      <c r="B1658" s="2">
        <v>41838</v>
      </c>
      <c r="C1658" s="3">
        <v>0.6919791666666667</v>
      </c>
      <c r="D1658" t="s">
        <v>31</v>
      </c>
      <c r="E1658" t="s">
        <v>27</v>
      </c>
      <c r="F1658" t="s">
        <v>17</v>
      </c>
      <c r="G1658" t="s">
        <v>10</v>
      </c>
      <c r="H1658">
        <v>68351</v>
      </c>
      <c r="I1658">
        <f>IF(Table3_1810[[#This Row],[Status]]="Hired",1,0)</f>
        <v>1</v>
      </c>
    </row>
    <row r="1659" spans="1:9" x14ac:dyDescent="0.3">
      <c r="A1659">
        <v>718505</v>
      </c>
      <c r="B1659" s="2">
        <v>41838</v>
      </c>
      <c r="C1659" s="3">
        <v>0.69355324074074076</v>
      </c>
      <c r="D1659" t="s">
        <v>31</v>
      </c>
      <c r="E1659" t="s">
        <v>27</v>
      </c>
      <c r="F1659" t="s">
        <v>17</v>
      </c>
      <c r="G1659" t="s">
        <v>10</v>
      </c>
      <c r="H1659">
        <v>70687</v>
      </c>
      <c r="I1659">
        <f>IF(Table3_1810[[#This Row],[Status]]="Hired",1,0)</f>
        <v>1</v>
      </c>
    </row>
    <row r="1660" spans="1:9" x14ac:dyDescent="0.3">
      <c r="A1660">
        <v>169578</v>
      </c>
      <c r="B1660" s="2">
        <v>41850</v>
      </c>
      <c r="C1660" s="3">
        <v>0.76927083333333335</v>
      </c>
      <c r="D1660" t="s">
        <v>31</v>
      </c>
      <c r="E1660" t="s">
        <v>29</v>
      </c>
      <c r="F1660" t="s">
        <v>17</v>
      </c>
      <c r="G1660" t="s">
        <v>10</v>
      </c>
      <c r="H1660">
        <v>44372</v>
      </c>
      <c r="I1660">
        <f>IF(Table3_1810[[#This Row],[Status]]="Hired",1,0)</f>
        <v>1</v>
      </c>
    </row>
    <row r="1661" spans="1:9" x14ac:dyDescent="0.3">
      <c r="A1661">
        <v>988971</v>
      </c>
      <c r="B1661" s="2">
        <v>41850</v>
      </c>
      <c r="C1661" s="3">
        <v>0.76998842592592598</v>
      </c>
      <c r="D1661" t="s">
        <v>31</v>
      </c>
      <c r="E1661" t="s">
        <v>27</v>
      </c>
      <c r="F1661" t="s">
        <v>17</v>
      </c>
      <c r="G1661" t="s">
        <v>10</v>
      </c>
      <c r="H1661">
        <v>98489</v>
      </c>
      <c r="I1661">
        <f>IF(Table3_1810[[#This Row],[Status]]="Hired",1,0)</f>
        <v>1</v>
      </c>
    </row>
    <row r="1662" spans="1:9" x14ac:dyDescent="0.3">
      <c r="A1662">
        <v>776735</v>
      </c>
      <c r="B1662" s="2">
        <v>41880</v>
      </c>
      <c r="C1662" s="3">
        <v>0.39719907407407407</v>
      </c>
      <c r="D1662" t="s">
        <v>31</v>
      </c>
      <c r="E1662" t="s">
        <v>27</v>
      </c>
      <c r="F1662" t="s">
        <v>20</v>
      </c>
      <c r="G1662" t="s">
        <v>10</v>
      </c>
      <c r="H1662">
        <v>16566</v>
      </c>
      <c r="I1662">
        <f>IF(Table3_1810[[#This Row],[Status]]="Hired",1,0)</f>
        <v>1</v>
      </c>
    </row>
    <row r="1663" spans="1:9" x14ac:dyDescent="0.3">
      <c r="A1663">
        <v>486691</v>
      </c>
      <c r="B1663" s="2">
        <v>41880</v>
      </c>
      <c r="C1663" s="3">
        <v>0.39850694444444446</v>
      </c>
      <c r="D1663" t="s">
        <v>30</v>
      </c>
      <c r="E1663" t="s">
        <v>29</v>
      </c>
      <c r="F1663" t="s">
        <v>20</v>
      </c>
      <c r="G1663" t="s">
        <v>10</v>
      </c>
      <c r="H1663">
        <v>59181</v>
      </c>
      <c r="I1663">
        <f>IF(Table3_1810[[#This Row],[Status]]="Hired",1,0)</f>
        <v>0</v>
      </c>
    </row>
    <row r="1664" spans="1:9" x14ac:dyDescent="0.3">
      <c r="A1664">
        <v>316923</v>
      </c>
      <c r="B1664" s="2">
        <v>41880</v>
      </c>
      <c r="C1664" s="3">
        <v>0.39699074074074076</v>
      </c>
      <c r="D1664" t="s">
        <v>31</v>
      </c>
      <c r="E1664" t="s">
        <v>29</v>
      </c>
      <c r="F1664" t="s">
        <v>20</v>
      </c>
      <c r="G1664" t="s">
        <v>10</v>
      </c>
      <c r="H1664">
        <v>20943</v>
      </c>
      <c r="I1664">
        <f>IF(Table3_1810[[#This Row],[Status]]="Hired",1,0)</f>
        <v>1</v>
      </c>
    </row>
    <row r="1665" spans="1:9" x14ac:dyDescent="0.3">
      <c r="A1665">
        <v>920907</v>
      </c>
      <c r="B1665" s="2">
        <v>41881</v>
      </c>
      <c r="C1665" s="3">
        <v>0.43407407407407406</v>
      </c>
      <c r="D1665" t="s">
        <v>31</v>
      </c>
      <c r="E1665" t="s">
        <v>29</v>
      </c>
      <c r="F1665" t="s">
        <v>20</v>
      </c>
      <c r="G1665" t="s">
        <v>10</v>
      </c>
      <c r="H1665">
        <v>19177</v>
      </c>
      <c r="I1665">
        <f>IF(Table3_1810[[#This Row],[Status]]="Hired",1,0)</f>
        <v>1</v>
      </c>
    </row>
    <row r="1666" spans="1:9" x14ac:dyDescent="0.3">
      <c r="A1666">
        <v>320349</v>
      </c>
      <c r="B1666" s="2">
        <v>41841</v>
      </c>
      <c r="C1666" s="3">
        <v>0.39787037037037037</v>
      </c>
      <c r="D1666" t="s">
        <v>30</v>
      </c>
      <c r="E1666" t="s">
        <v>29</v>
      </c>
      <c r="F1666" t="s">
        <v>17</v>
      </c>
      <c r="G1666" t="s">
        <v>10</v>
      </c>
      <c r="H1666">
        <v>60167</v>
      </c>
      <c r="I1666">
        <f>IF(Table3_1810[[#This Row],[Status]]="Hired",1,0)</f>
        <v>0</v>
      </c>
    </row>
    <row r="1667" spans="1:9" x14ac:dyDescent="0.3">
      <c r="A1667">
        <v>544038</v>
      </c>
      <c r="B1667" s="2">
        <v>41772</v>
      </c>
      <c r="C1667" s="3">
        <v>0.47052083333333333</v>
      </c>
      <c r="D1667" t="s">
        <v>31</v>
      </c>
      <c r="E1667" t="s">
        <v>29</v>
      </c>
      <c r="F1667" t="s">
        <v>17</v>
      </c>
      <c r="G1667" t="s">
        <v>8</v>
      </c>
      <c r="H1667">
        <v>76319</v>
      </c>
      <c r="I1667">
        <f>IF(Table3_1810[[#This Row],[Status]]="Hired",1,0)</f>
        <v>1</v>
      </c>
    </row>
    <row r="1668" spans="1:9" x14ac:dyDescent="0.3">
      <c r="A1668">
        <v>310590</v>
      </c>
      <c r="B1668" s="2">
        <v>41772</v>
      </c>
      <c r="C1668" s="3">
        <v>0.46899305555555554</v>
      </c>
      <c r="D1668" t="s">
        <v>30</v>
      </c>
      <c r="E1668" t="s">
        <v>28</v>
      </c>
      <c r="F1668" t="s">
        <v>17</v>
      </c>
      <c r="G1668" t="s">
        <v>8</v>
      </c>
      <c r="H1668">
        <v>50296</v>
      </c>
      <c r="I1668">
        <f>IF(Table3_1810[[#This Row],[Status]]="Hired",1,0)</f>
        <v>0</v>
      </c>
    </row>
    <row r="1669" spans="1:9" x14ac:dyDescent="0.3">
      <c r="A1669">
        <v>45501</v>
      </c>
      <c r="B1669" s="2">
        <v>41772</v>
      </c>
      <c r="C1669" s="3">
        <v>0.71489583333333329</v>
      </c>
      <c r="D1669" t="s">
        <v>31</v>
      </c>
      <c r="E1669" t="s">
        <v>29</v>
      </c>
      <c r="F1669" t="s">
        <v>17</v>
      </c>
      <c r="G1669" t="s">
        <v>8</v>
      </c>
      <c r="H1669">
        <v>35261</v>
      </c>
      <c r="I1669">
        <f>IF(Table3_1810[[#This Row],[Status]]="Hired",1,0)</f>
        <v>1</v>
      </c>
    </row>
    <row r="1670" spans="1:9" x14ac:dyDescent="0.3">
      <c r="A1670">
        <v>218064</v>
      </c>
      <c r="B1670" s="2">
        <v>41764</v>
      </c>
      <c r="C1670" s="3">
        <v>0.58468750000000003</v>
      </c>
      <c r="D1670" t="s">
        <v>31</v>
      </c>
      <c r="E1670" t="s">
        <v>29</v>
      </c>
      <c r="F1670" t="s">
        <v>19</v>
      </c>
      <c r="G1670" t="s">
        <v>10</v>
      </c>
      <c r="H1670">
        <v>94930</v>
      </c>
      <c r="I1670">
        <f>IF(Table3_1810[[#This Row],[Status]]="Hired",1,0)</f>
        <v>1</v>
      </c>
    </row>
    <row r="1671" spans="1:9" x14ac:dyDescent="0.3">
      <c r="A1671">
        <v>797924</v>
      </c>
      <c r="B1671" s="2">
        <v>41795</v>
      </c>
      <c r="C1671" s="3">
        <v>0.39740740740740743</v>
      </c>
      <c r="D1671" t="s">
        <v>31</v>
      </c>
      <c r="E1671" t="s">
        <v>27</v>
      </c>
      <c r="F1671" t="s">
        <v>17</v>
      </c>
      <c r="G1671" t="s">
        <v>6</v>
      </c>
      <c r="H1671">
        <v>50347</v>
      </c>
      <c r="I1671">
        <f>IF(Table3_1810[[#This Row],[Status]]="Hired",1,0)</f>
        <v>1</v>
      </c>
    </row>
    <row r="1672" spans="1:9" x14ac:dyDescent="0.3">
      <c r="A1672">
        <v>440521</v>
      </c>
      <c r="B1672" s="2">
        <v>41795</v>
      </c>
      <c r="C1672" s="3">
        <v>0.39782407407407405</v>
      </c>
      <c r="D1672" t="s">
        <v>30</v>
      </c>
      <c r="E1672" t="s">
        <v>29</v>
      </c>
      <c r="F1672" t="s">
        <v>17</v>
      </c>
      <c r="G1672" t="s">
        <v>6</v>
      </c>
      <c r="H1672">
        <v>35008</v>
      </c>
      <c r="I1672">
        <f>IF(Table3_1810[[#This Row],[Status]]="Hired",1,0)</f>
        <v>0</v>
      </c>
    </row>
    <row r="1673" spans="1:9" x14ac:dyDescent="0.3">
      <c r="A1673">
        <v>840839</v>
      </c>
      <c r="B1673" s="2">
        <v>41864</v>
      </c>
      <c r="C1673" s="3">
        <v>0.32263888888888886</v>
      </c>
      <c r="D1673" t="s">
        <v>31</v>
      </c>
      <c r="E1673" t="s">
        <v>27</v>
      </c>
      <c r="F1673" t="s">
        <v>17</v>
      </c>
      <c r="G1673" t="s">
        <v>6</v>
      </c>
      <c r="H1673">
        <v>60136</v>
      </c>
      <c r="I1673">
        <f>IF(Table3_1810[[#This Row],[Status]]="Hired",1,0)</f>
        <v>1</v>
      </c>
    </row>
    <row r="1674" spans="1:9" x14ac:dyDescent="0.3">
      <c r="A1674">
        <v>390984</v>
      </c>
      <c r="B1674" s="2">
        <v>41795</v>
      </c>
      <c r="C1674" s="3">
        <v>0.4661689814814815</v>
      </c>
      <c r="D1674" t="s">
        <v>31</v>
      </c>
      <c r="E1674" t="s">
        <v>27</v>
      </c>
      <c r="F1674" t="s">
        <v>15</v>
      </c>
      <c r="G1674" t="s">
        <v>1</v>
      </c>
      <c r="H1674">
        <v>36542</v>
      </c>
      <c r="I1674">
        <f>IF(Table3_1810[[#This Row],[Status]]="Hired",1,0)</f>
        <v>1</v>
      </c>
    </row>
    <row r="1675" spans="1:9" x14ac:dyDescent="0.3">
      <c r="A1675">
        <v>463792</v>
      </c>
      <c r="B1675" s="2">
        <v>41795</v>
      </c>
      <c r="C1675" s="3">
        <v>0.46833333333333332</v>
      </c>
      <c r="D1675" t="s">
        <v>30</v>
      </c>
      <c r="E1675" t="s">
        <v>27</v>
      </c>
      <c r="F1675" t="s">
        <v>15</v>
      </c>
      <c r="G1675" t="s">
        <v>1</v>
      </c>
      <c r="H1675">
        <v>13319</v>
      </c>
      <c r="I1675">
        <f>IF(Table3_1810[[#This Row],[Status]]="Hired",1,0)</f>
        <v>0</v>
      </c>
    </row>
    <row r="1676" spans="1:9" x14ac:dyDescent="0.3">
      <c r="A1676">
        <v>27767</v>
      </c>
      <c r="B1676" s="2">
        <v>41799</v>
      </c>
      <c r="C1676" s="3">
        <v>0.56252314814814819</v>
      </c>
      <c r="D1676" t="s">
        <v>31</v>
      </c>
      <c r="E1676" t="s">
        <v>29</v>
      </c>
      <c r="F1676" t="s">
        <v>15</v>
      </c>
      <c r="G1676" t="s">
        <v>1</v>
      </c>
      <c r="H1676">
        <v>87716</v>
      </c>
      <c r="I1676">
        <f>IF(Table3_1810[[#This Row],[Status]]="Hired",1,0)</f>
        <v>1</v>
      </c>
    </row>
    <row r="1677" spans="1:9" x14ac:dyDescent="0.3">
      <c r="A1677">
        <v>270674</v>
      </c>
      <c r="B1677" s="2">
        <v>41799</v>
      </c>
      <c r="C1677" s="3">
        <v>0.56420138888888893</v>
      </c>
      <c r="D1677" t="s">
        <v>31</v>
      </c>
      <c r="E1677" t="s">
        <v>29</v>
      </c>
      <c r="F1677" t="s">
        <v>15</v>
      </c>
      <c r="G1677" t="s">
        <v>1</v>
      </c>
      <c r="H1677">
        <v>29782</v>
      </c>
      <c r="I1677">
        <f>IF(Table3_1810[[#This Row],[Status]]="Hired",1,0)</f>
        <v>1</v>
      </c>
    </row>
    <row r="1678" spans="1:9" x14ac:dyDescent="0.3">
      <c r="A1678">
        <v>938391</v>
      </c>
      <c r="B1678" s="2">
        <v>41805</v>
      </c>
      <c r="C1678" s="3">
        <v>0.35491898148148149</v>
      </c>
      <c r="D1678" t="s">
        <v>31</v>
      </c>
      <c r="E1678" t="s">
        <v>27</v>
      </c>
      <c r="F1678" t="s">
        <v>15</v>
      </c>
      <c r="G1678" t="s">
        <v>1</v>
      </c>
      <c r="H1678">
        <v>73109</v>
      </c>
      <c r="I1678">
        <f>IF(Table3_1810[[#This Row],[Status]]="Hired",1,0)</f>
        <v>1</v>
      </c>
    </row>
    <row r="1679" spans="1:9" x14ac:dyDescent="0.3">
      <c r="A1679">
        <v>425716</v>
      </c>
      <c r="B1679" s="2">
        <v>41805</v>
      </c>
      <c r="C1679" s="3">
        <v>0.35577546296296297</v>
      </c>
      <c r="D1679" t="s">
        <v>30</v>
      </c>
      <c r="E1679" t="s">
        <v>27</v>
      </c>
      <c r="F1679" t="s">
        <v>15</v>
      </c>
      <c r="G1679" t="s">
        <v>1</v>
      </c>
      <c r="H1679">
        <v>93669</v>
      </c>
      <c r="I1679">
        <f>IF(Table3_1810[[#This Row],[Status]]="Hired",1,0)</f>
        <v>0</v>
      </c>
    </row>
    <row r="1680" spans="1:9" x14ac:dyDescent="0.3">
      <c r="A1680">
        <v>680293</v>
      </c>
      <c r="B1680" s="2">
        <v>41803</v>
      </c>
      <c r="C1680" s="3">
        <v>0.62388888888888894</v>
      </c>
      <c r="D1680" t="s">
        <v>31</v>
      </c>
      <c r="E1680" t="s">
        <v>29</v>
      </c>
      <c r="F1680" t="s">
        <v>15</v>
      </c>
      <c r="G1680" t="s">
        <v>1</v>
      </c>
      <c r="H1680">
        <v>81750</v>
      </c>
      <c r="I1680">
        <f>IF(Table3_1810[[#This Row],[Status]]="Hired",1,0)</f>
        <v>1</v>
      </c>
    </row>
    <row r="1681" spans="1:9" x14ac:dyDescent="0.3">
      <c r="A1681">
        <v>925197</v>
      </c>
      <c r="B1681" s="2">
        <v>41814</v>
      </c>
      <c r="C1681" s="3">
        <v>0.66025462962962966</v>
      </c>
      <c r="D1681" t="s">
        <v>31</v>
      </c>
      <c r="E1681" t="s">
        <v>29</v>
      </c>
      <c r="F1681" t="s">
        <v>15</v>
      </c>
      <c r="G1681" t="s">
        <v>1</v>
      </c>
      <c r="H1681">
        <v>24987</v>
      </c>
      <c r="I1681">
        <f>IF(Table3_1810[[#This Row],[Status]]="Hired",1,0)</f>
        <v>1</v>
      </c>
    </row>
    <row r="1682" spans="1:9" x14ac:dyDescent="0.3">
      <c r="A1682">
        <v>46345</v>
      </c>
      <c r="B1682" s="2">
        <v>41774</v>
      </c>
      <c r="C1682" s="3">
        <v>0.49664351851851851</v>
      </c>
      <c r="D1682" t="s">
        <v>30</v>
      </c>
      <c r="E1682" t="s">
        <v>29</v>
      </c>
      <c r="F1682" t="s">
        <v>17</v>
      </c>
      <c r="G1682" t="s">
        <v>5</v>
      </c>
      <c r="H1682">
        <v>86279</v>
      </c>
      <c r="I1682">
        <f>IF(Table3_1810[[#This Row],[Status]]="Hired",1,0)</f>
        <v>0</v>
      </c>
    </row>
    <row r="1683" spans="1:9" x14ac:dyDescent="0.3">
      <c r="A1683">
        <v>555761</v>
      </c>
      <c r="B1683" s="2">
        <v>41817</v>
      </c>
      <c r="C1683" s="3">
        <v>0.7471875</v>
      </c>
      <c r="D1683" t="s">
        <v>30</v>
      </c>
      <c r="E1683" t="s">
        <v>27</v>
      </c>
      <c r="F1683" t="s">
        <v>17</v>
      </c>
      <c r="G1683" t="s">
        <v>2</v>
      </c>
      <c r="H1683">
        <v>30254</v>
      </c>
      <c r="I1683">
        <f>IF(Table3_1810[[#This Row],[Status]]="Hired",1,0)</f>
        <v>0</v>
      </c>
    </row>
    <row r="1684" spans="1:9" x14ac:dyDescent="0.3">
      <c r="A1684">
        <v>617724</v>
      </c>
      <c r="B1684" s="2">
        <v>41836</v>
      </c>
      <c r="C1684" s="3">
        <v>0.83179398148148154</v>
      </c>
      <c r="D1684" t="s">
        <v>30</v>
      </c>
      <c r="E1684" t="s">
        <v>27</v>
      </c>
      <c r="F1684" t="s">
        <v>20</v>
      </c>
      <c r="G1684" t="s">
        <v>9</v>
      </c>
      <c r="H1684">
        <v>47856</v>
      </c>
      <c r="I1684">
        <f>IF(Table3_1810[[#This Row],[Status]]="Hired",1,0)</f>
        <v>0</v>
      </c>
    </row>
    <row r="1685" spans="1:9" x14ac:dyDescent="0.3">
      <c r="A1685">
        <v>85704</v>
      </c>
      <c r="B1685" s="2">
        <v>41837</v>
      </c>
      <c r="C1685" s="3">
        <v>0.51990740740740737</v>
      </c>
      <c r="D1685" t="s">
        <v>30</v>
      </c>
      <c r="E1685" t="s">
        <v>27</v>
      </c>
      <c r="F1685" t="s">
        <v>20</v>
      </c>
      <c r="G1685" t="s">
        <v>9</v>
      </c>
      <c r="H1685">
        <v>78143</v>
      </c>
      <c r="I1685">
        <f>IF(Table3_1810[[#This Row],[Status]]="Hired",1,0)</f>
        <v>0</v>
      </c>
    </row>
    <row r="1686" spans="1:9" x14ac:dyDescent="0.3">
      <c r="A1686">
        <v>565144</v>
      </c>
      <c r="B1686" s="2">
        <v>41794</v>
      </c>
      <c r="C1686" s="3">
        <v>0.39856481481481482</v>
      </c>
      <c r="D1686" t="s">
        <v>30</v>
      </c>
      <c r="E1686" t="s">
        <v>27</v>
      </c>
      <c r="F1686" t="s">
        <v>20</v>
      </c>
      <c r="G1686" t="s">
        <v>10</v>
      </c>
      <c r="H1686">
        <v>60327</v>
      </c>
      <c r="I1686">
        <f>IF(Table3_1810[[#This Row],[Status]]="Hired",1,0)</f>
        <v>0</v>
      </c>
    </row>
    <row r="1687" spans="1:9" x14ac:dyDescent="0.3">
      <c r="A1687">
        <v>729147</v>
      </c>
      <c r="B1687" s="2">
        <v>41794</v>
      </c>
      <c r="C1687" s="3">
        <v>0.39991898148148147</v>
      </c>
      <c r="D1687" t="s">
        <v>30</v>
      </c>
      <c r="E1687" t="s">
        <v>29</v>
      </c>
      <c r="F1687" t="s">
        <v>20</v>
      </c>
      <c r="G1687" t="s">
        <v>10</v>
      </c>
      <c r="H1687">
        <v>23025</v>
      </c>
      <c r="I1687">
        <f>IF(Table3_1810[[#This Row],[Status]]="Hired",1,0)</f>
        <v>0</v>
      </c>
    </row>
    <row r="1688" spans="1:9" x14ac:dyDescent="0.3">
      <c r="A1688">
        <v>370861</v>
      </c>
      <c r="B1688" s="2">
        <v>41794</v>
      </c>
      <c r="C1688" s="3">
        <v>0.40026620370370369</v>
      </c>
      <c r="D1688" t="s">
        <v>30</v>
      </c>
      <c r="E1688" t="s">
        <v>27</v>
      </c>
      <c r="F1688" t="s">
        <v>20</v>
      </c>
      <c r="G1688" t="s">
        <v>10</v>
      </c>
      <c r="H1688">
        <v>85066</v>
      </c>
      <c r="I1688">
        <f>IF(Table3_1810[[#This Row],[Status]]="Hired",1,0)</f>
        <v>0</v>
      </c>
    </row>
    <row r="1689" spans="1:9" x14ac:dyDescent="0.3">
      <c r="A1689">
        <v>357320</v>
      </c>
      <c r="B1689" s="2">
        <v>41794</v>
      </c>
      <c r="C1689" s="3">
        <v>0.39811342592592591</v>
      </c>
      <c r="D1689" t="s">
        <v>31</v>
      </c>
      <c r="E1689" t="s">
        <v>28</v>
      </c>
      <c r="F1689" t="s">
        <v>20</v>
      </c>
      <c r="G1689" t="s">
        <v>10</v>
      </c>
      <c r="H1689">
        <v>15621</v>
      </c>
      <c r="I1689">
        <f>IF(Table3_1810[[#This Row],[Status]]="Hired",1,0)</f>
        <v>1</v>
      </c>
    </row>
    <row r="1690" spans="1:9" x14ac:dyDescent="0.3">
      <c r="A1690">
        <v>770441</v>
      </c>
      <c r="B1690" s="2">
        <v>41808</v>
      </c>
      <c r="C1690" s="3">
        <v>0.39760416666666665</v>
      </c>
      <c r="D1690" t="s">
        <v>30</v>
      </c>
      <c r="E1690" t="s">
        <v>29</v>
      </c>
      <c r="F1690" t="s">
        <v>20</v>
      </c>
      <c r="G1690" t="s">
        <v>10</v>
      </c>
      <c r="H1690">
        <v>18283</v>
      </c>
      <c r="I1690">
        <f>IF(Table3_1810[[#This Row],[Status]]="Hired",1,0)</f>
        <v>0</v>
      </c>
    </row>
    <row r="1691" spans="1:9" x14ac:dyDescent="0.3">
      <c r="A1691">
        <v>740719</v>
      </c>
      <c r="B1691" s="2">
        <v>41808</v>
      </c>
      <c r="C1691" s="3">
        <v>0.68217592592592591</v>
      </c>
      <c r="D1691" t="s">
        <v>30</v>
      </c>
      <c r="E1691" t="s">
        <v>27</v>
      </c>
      <c r="F1691" t="s">
        <v>20</v>
      </c>
      <c r="G1691" t="s">
        <v>7</v>
      </c>
      <c r="H1691">
        <v>31891</v>
      </c>
      <c r="I1691">
        <f>IF(Table3_1810[[#This Row],[Status]]="Hired",1,0)</f>
        <v>0</v>
      </c>
    </row>
    <row r="1692" spans="1:9" x14ac:dyDescent="0.3">
      <c r="A1692">
        <v>598888</v>
      </c>
      <c r="B1692" s="2">
        <v>41808</v>
      </c>
      <c r="C1692" s="3">
        <v>0.68256944444444445</v>
      </c>
      <c r="D1692" t="s">
        <v>31</v>
      </c>
      <c r="E1692" t="s">
        <v>27</v>
      </c>
      <c r="F1692" t="s">
        <v>20</v>
      </c>
      <c r="G1692" t="s">
        <v>7</v>
      </c>
      <c r="H1692">
        <v>69583</v>
      </c>
      <c r="I1692">
        <f>IF(Table3_1810[[#This Row],[Status]]="Hired",1,0)</f>
        <v>1</v>
      </c>
    </row>
    <row r="1693" spans="1:9" x14ac:dyDescent="0.3">
      <c r="A1693">
        <v>490699</v>
      </c>
      <c r="B1693" s="2">
        <v>41841</v>
      </c>
      <c r="C1693" s="3">
        <v>0.35918981481481482</v>
      </c>
      <c r="D1693" t="s">
        <v>31</v>
      </c>
      <c r="E1693" t="s">
        <v>29</v>
      </c>
      <c r="F1693" t="s">
        <v>20</v>
      </c>
      <c r="G1693" t="s">
        <v>7</v>
      </c>
      <c r="H1693">
        <v>42100</v>
      </c>
      <c r="I1693">
        <f>IF(Table3_1810[[#This Row],[Status]]="Hired",1,0)</f>
        <v>1</v>
      </c>
    </row>
    <row r="1694" spans="1:9" x14ac:dyDescent="0.3">
      <c r="A1694">
        <v>947234</v>
      </c>
      <c r="B1694" s="2">
        <v>41844</v>
      </c>
      <c r="C1694" s="3">
        <v>0.6796875</v>
      </c>
      <c r="D1694" t="s">
        <v>31</v>
      </c>
      <c r="E1694" t="s">
        <v>29</v>
      </c>
      <c r="F1694" t="s">
        <v>20</v>
      </c>
      <c r="G1694" t="s">
        <v>7</v>
      </c>
      <c r="H1694">
        <v>90471</v>
      </c>
      <c r="I1694">
        <f>IF(Table3_1810[[#This Row],[Status]]="Hired",1,0)</f>
        <v>1</v>
      </c>
    </row>
    <row r="1695" spans="1:9" x14ac:dyDescent="0.3">
      <c r="A1695">
        <v>664174</v>
      </c>
      <c r="B1695" s="2">
        <v>41866</v>
      </c>
      <c r="C1695" s="3">
        <v>0.84072916666666664</v>
      </c>
      <c r="D1695" t="s">
        <v>31</v>
      </c>
      <c r="E1695" t="s">
        <v>27</v>
      </c>
      <c r="F1695" t="s">
        <v>20</v>
      </c>
      <c r="G1695" t="s">
        <v>7</v>
      </c>
      <c r="H1695">
        <v>17952</v>
      </c>
      <c r="I1695">
        <f>IF(Table3_1810[[#This Row],[Status]]="Hired",1,0)</f>
        <v>1</v>
      </c>
    </row>
    <row r="1696" spans="1:9" x14ac:dyDescent="0.3">
      <c r="A1696">
        <v>859776</v>
      </c>
      <c r="B1696" s="2">
        <v>41822</v>
      </c>
      <c r="C1696" s="3">
        <v>0.40041666666666664</v>
      </c>
      <c r="D1696" t="s">
        <v>31</v>
      </c>
      <c r="E1696" t="s">
        <v>29</v>
      </c>
      <c r="F1696" t="s">
        <v>17</v>
      </c>
      <c r="G1696" t="s">
        <v>9</v>
      </c>
      <c r="H1696">
        <v>17835</v>
      </c>
      <c r="I1696">
        <f>IF(Table3_1810[[#This Row],[Status]]="Hired",1,0)</f>
        <v>1</v>
      </c>
    </row>
    <row r="1697" spans="1:9" x14ac:dyDescent="0.3">
      <c r="A1697">
        <v>213055</v>
      </c>
      <c r="B1697" s="2">
        <v>41843</v>
      </c>
      <c r="C1697" s="3">
        <v>0.39678240740740739</v>
      </c>
      <c r="D1697" t="s">
        <v>31</v>
      </c>
      <c r="E1697" t="s">
        <v>27</v>
      </c>
      <c r="F1697" t="s">
        <v>17</v>
      </c>
      <c r="G1697" t="s">
        <v>9</v>
      </c>
      <c r="H1697">
        <v>25771</v>
      </c>
      <c r="I1697">
        <f>IF(Table3_1810[[#This Row],[Status]]="Hired",1,0)</f>
        <v>1</v>
      </c>
    </row>
    <row r="1698" spans="1:9" x14ac:dyDescent="0.3">
      <c r="A1698">
        <v>626477</v>
      </c>
      <c r="B1698" s="2">
        <v>41843</v>
      </c>
      <c r="C1698" s="3">
        <v>0.3994328703703704</v>
      </c>
      <c r="D1698" t="s">
        <v>30</v>
      </c>
      <c r="E1698" t="s">
        <v>29</v>
      </c>
      <c r="F1698" t="s">
        <v>17</v>
      </c>
      <c r="G1698" t="s">
        <v>9</v>
      </c>
      <c r="H1698">
        <v>41470</v>
      </c>
      <c r="I1698">
        <f>IF(Table3_1810[[#This Row],[Status]]="Hired",1,0)</f>
        <v>0</v>
      </c>
    </row>
    <row r="1699" spans="1:9" x14ac:dyDescent="0.3">
      <c r="A1699">
        <v>658734</v>
      </c>
      <c r="B1699" s="2">
        <v>41843</v>
      </c>
      <c r="C1699" s="3">
        <v>0.39978009259259262</v>
      </c>
      <c r="D1699" t="s">
        <v>31</v>
      </c>
      <c r="E1699" t="s">
        <v>27</v>
      </c>
      <c r="F1699" t="s">
        <v>17</v>
      </c>
      <c r="G1699" t="s">
        <v>9</v>
      </c>
      <c r="H1699">
        <v>43960</v>
      </c>
      <c r="I1699">
        <f>IF(Table3_1810[[#This Row],[Status]]="Hired",1,0)</f>
        <v>1</v>
      </c>
    </row>
    <row r="1700" spans="1:9" x14ac:dyDescent="0.3">
      <c r="A1700">
        <v>635120</v>
      </c>
      <c r="B1700" s="2">
        <v>41859</v>
      </c>
      <c r="C1700" s="3">
        <v>0.54372685185185188</v>
      </c>
      <c r="D1700" t="s">
        <v>30</v>
      </c>
      <c r="E1700" t="s">
        <v>27</v>
      </c>
      <c r="F1700" t="s">
        <v>17</v>
      </c>
      <c r="G1700" t="s">
        <v>9</v>
      </c>
      <c r="H1700">
        <v>89851</v>
      </c>
      <c r="I1700">
        <f>IF(Table3_1810[[#This Row],[Status]]="Hired",1,0)</f>
        <v>0</v>
      </c>
    </row>
    <row r="1701" spans="1:9" x14ac:dyDescent="0.3">
      <c r="A1701">
        <v>635615</v>
      </c>
      <c r="B1701" s="2">
        <v>41859</v>
      </c>
      <c r="C1701" s="3">
        <v>0.54642361111111115</v>
      </c>
      <c r="D1701" t="s">
        <v>30</v>
      </c>
      <c r="E1701" t="s">
        <v>29</v>
      </c>
      <c r="F1701" t="s">
        <v>17</v>
      </c>
      <c r="G1701" t="s">
        <v>9</v>
      </c>
      <c r="H1701">
        <v>97293</v>
      </c>
      <c r="I1701">
        <f>IF(Table3_1810[[#This Row],[Status]]="Hired",1,0)</f>
        <v>0</v>
      </c>
    </row>
    <row r="1702" spans="1:9" x14ac:dyDescent="0.3">
      <c r="A1702">
        <v>933638</v>
      </c>
      <c r="B1702" s="2">
        <v>41880</v>
      </c>
      <c r="C1702" s="3">
        <v>0.54369212962962965</v>
      </c>
      <c r="D1702" t="s">
        <v>30</v>
      </c>
      <c r="E1702" t="s">
        <v>27</v>
      </c>
      <c r="F1702" t="s">
        <v>17</v>
      </c>
      <c r="G1702" t="s">
        <v>9</v>
      </c>
      <c r="H1702">
        <v>52117</v>
      </c>
      <c r="I1702">
        <f>IF(Table3_1810[[#This Row],[Status]]="Hired",1,0)</f>
        <v>0</v>
      </c>
    </row>
    <row r="1703" spans="1:9" x14ac:dyDescent="0.3">
      <c r="A1703">
        <v>548999</v>
      </c>
      <c r="B1703" s="2">
        <v>41880</v>
      </c>
      <c r="C1703" s="3">
        <v>0.54440972222222217</v>
      </c>
      <c r="D1703" t="s">
        <v>30</v>
      </c>
      <c r="E1703" t="s">
        <v>27</v>
      </c>
      <c r="F1703" t="s">
        <v>17</v>
      </c>
      <c r="G1703" t="s">
        <v>9</v>
      </c>
      <c r="H1703">
        <v>78249</v>
      </c>
      <c r="I1703">
        <f>IF(Table3_1810[[#This Row],[Status]]="Hired",1,0)</f>
        <v>0</v>
      </c>
    </row>
    <row r="1704" spans="1:9" x14ac:dyDescent="0.3">
      <c r="A1704">
        <v>293281</v>
      </c>
      <c r="B1704" s="2">
        <v>41880</v>
      </c>
      <c r="C1704" s="3">
        <v>0.54491898148148143</v>
      </c>
      <c r="D1704" t="s">
        <v>31</v>
      </c>
      <c r="E1704" t="s">
        <v>27</v>
      </c>
      <c r="F1704" t="s">
        <v>17</v>
      </c>
      <c r="G1704" t="s">
        <v>9</v>
      </c>
      <c r="H1704">
        <v>98419</v>
      </c>
      <c r="I1704">
        <f>IF(Table3_1810[[#This Row],[Status]]="Hired",1,0)</f>
        <v>1</v>
      </c>
    </row>
    <row r="1705" spans="1:9" x14ac:dyDescent="0.3">
      <c r="A1705">
        <v>31422</v>
      </c>
      <c r="B1705" s="2">
        <v>41802</v>
      </c>
      <c r="C1705" s="3">
        <v>0.3988888888888889</v>
      </c>
      <c r="D1705" t="s">
        <v>31</v>
      </c>
      <c r="E1705" t="s">
        <v>29</v>
      </c>
      <c r="F1705" t="s">
        <v>17</v>
      </c>
      <c r="G1705" t="s">
        <v>5</v>
      </c>
      <c r="H1705">
        <v>94522</v>
      </c>
      <c r="I1705">
        <f>IF(Table3_1810[[#This Row],[Status]]="Hired",1,0)</f>
        <v>1</v>
      </c>
    </row>
    <row r="1706" spans="1:9" x14ac:dyDescent="0.3">
      <c r="A1706">
        <v>424720</v>
      </c>
      <c r="B1706" s="2">
        <v>41802</v>
      </c>
      <c r="C1706" s="3">
        <v>0.4481134259259259</v>
      </c>
      <c r="D1706" t="s">
        <v>30</v>
      </c>
      <c r="E1706" t="s">
        <v>29</v>
      </c>
      <c r="F1706" t="s">
        <v>17</v>
      </c>
      <c r="G1706" t="s">
        <v>5</v>
      </c>
      <c r="H1706">
        <v>95326</v>
      </c>
      <c r="I1706">
        <f>IF(Table3_1810[[#This Row],[Status]]="Hired",1,0)</f>
        <v>0</v>
      </c>
    </row>
    <row r="1707" spans="1:9" x14ac:dyDescent="0.3">
      <c r="A1707">
        <v>521257</v>
      </c>
      <c r="B1707" s="2">
        <v>41802</v>
      </c>
      <c r="C1707" s="3">
        <v>0.44849537037037035</v>
      </c>
      <c r="D1707" t="s">
        <v>30</v>
      </c>
      <c r="E1707" t="s">
        <v>27</v>
      </c>
      <c r="F1707" t="s">
        <v>17</v>
      </c>
      <c r="G1707" t="s">
        <v>5</v>
      </c>
      <c r="H1707">
        <v>28187</v>
      </c>
      <c r="I1707">
        <f>IF(Table3_1810[[#This Row],[Status]]="Hired",1,0)</f>
        <v>0</v>
      </c>
    </row>
    <row r="1708" spans="1:9" x14ac:dyDescent="0.3">
      <c r="A1708">
        <v>925140</v>
      </c>
      <c r="B1708" s="2">
        <v>41802</v>
      </c>
      <c r="C1708" s="3">
        <v>0.4487962962962963</v>
      </c>
      <c r="D1708" t="s">
        <v>30</v>
      </c>
      <c r="E1708" t="s">
        <v>27</v>
      </c>
      <c r="F1708" t="s">
        <v>17</v>
      </c>
      <c r="G1708" t="s">
        <v>5</v>
      </c>
      <c r="H1708">
        <v>95053</v>
      </c>
      <c r="I1708">
        <f>IF(Table3_1810[[#This Row],[Status]]="Hired",1,0)</f>
        <v>0</v>
      </c>
    </row>
    <row r="1709" spans="1:9" x14ac:dyDescent="0.3">
      <c r="A1709">
        <v>412196</v>
      </c>
      <c r="B1709" s="2">
        <v>41802</v>
      </c>
      <c r="C1709" s="3">
        <v>0.45021990740740742</v>
      </c>
      <c r="D1709" t="s">
        <v>31</v>
      </c>
      <c r="E1709" t="s">
        <v>29</v>
      </c>
      <c r="F1709" t="s">
        <v>17</v>
      </c>
      <c r="G1709" t="s">
        <v>5</v>
      </c>
      <c r="H1709">
        <v>68430</v>
      </c>
      <c r="I1709">
        <f>IF(Table3_1810[[#This Row],[Status]]="Hired",1,0)</f>
        <v>1</v>
      </c>
    </row>
    <row r="1710" spans="1:9" x14ac:dyDescent="0.3">
      <c r="A1710">
        <v>343398</v>
      </c>
      <c r="B1710" s="2">
        <v>41807</v>
      </c>
      <c r="C1710" s="3">
        <v>0.45423611111111112</v>
      </c>
      <c r="D1710" t="s">
        <v>30</v>
      </c>
      <c r="E1710" t="s">
        <v>29</v>
      </c>
      <c r="F1710" t="s">
        <v>17</v>
      </c>
      <c r="G1710" t="s">
        <v>5</v>
      </c>
      <c r="H1710">
        <v>36110</v>
      </c>
      <c r="I1710">
        <f>IF(Table3_1810[[#This Row],[Status]]="Hired",1,0)</f>
        <v>0</v>
      </c>
    </row>
    <row r="1711" spans="1:9" x14ac:dyDescent="0.3">
      <c r="A1711">
        <v>90710</v>
      </c>
      <c r="B1711" s="2">
        <v>41807</v>
      </c>
      <c r="C1711" s="3">
        <v>0.45450231481481479</v>
      </c>
      <c r="D1711" t="s">
        <v>31</v>
      </c>
      <c r="E1711" t="s">
        <v>27</v>
      </c>
      <c r="F1711" t="s">
        <v>17</v>
      </c>
      <c r="G1711" t="s">
        <v>5</v>
      </c>
      <c r="H1711">
        <v>97062</v>
      </c>
      <c r="I1711">
        <f>IF(Table3_1810[[#This Row],[Status]]="Hired",1,0)</f>
        <v>1</v>
      </c>
    </row>
    <row r="1712" spans="1:9" x14ac:dyDescent="0.3">
      <c r="A1712">
        <v>72748</v>
      </c>
      <c r="B1712" s="2">
        <v>41807</v>
      </c>
      <c r="C1712" s="3">
        <v>0.45710648148148147</v>
      </c>
      <c r="D1712" t="s">
        <v>31</v>
      </c>
      <c r="E1712" t="s">
        <v>27</v>
      </c>
      <c r="F1712" t="s">
        <v>17</v>
      </c>
      <c r="G1712" t="s">
        <v>5</v>
      </c>
      <c r="H1712">
        <v>60035</v>
      </c>
      <c r="I1712">
        <f>IF(Table3_1810[[#This Row],[Status]]="Hired",1,0)</f>
        <v>1</v>
      </c>
    </row>
    <row r="1713" spans="1:9" x14ac:dyDescent="0.3">
      <c r="A1713">
        <v>739532</v>
      </c>
      <c r="B1713" s="2">
        <v>41821</v>
      </c>
      <c r="C1713" s="3">
        <v>0.44444444444444442</v>
      </c>
      <c r="D1713" t="s">
        <v>31</v>
      </c>
      <c r="E1713" t="s">
        <v>27</v>
      </c>
      <c r="F1713" t="s">
        <v>17</v>
      </c>
      <c r="G1713" t="s">
        <v>5</v>
      </c>
      <c r="H1713">
        <v>49458</v>
      </c>
      <c r="I1713">
        <f>IF(Table3_1810[[#This Row],[Status]]="Hired",1,0)</f>
        <v>1</v>
      </c>
    </row>
    <row r="1714" spans="1:9" x14ac:dyDescent="0.3">
      <c r="A1714">
        <v>870959</v>
      </c>
      <c r="B1714" s="2">
        <v>41851</v>
      </c>
      <c r="C1714" s="3">
        <v>0.39978009259259262</v>
      </c>
      <c r="D1714" t="s">
        <v>30</v>
      </c>
      <c r="E1714" t="s">
        <v>29</v>
      </c>
      <c r="F1714" t="s">
        <v>17</v>
      </c>
      <c r="G1714" t="s">
        <v>5</v>
      </c>
      <c r="H1714">
        <v>89800</v>
      </c>
      <c r="I1714">
        <f>IF(Table3_1810[[#This Row],[Status]]="Hired",1,0)</f>
        <v>0</v>
      </c>
    </row>
    <row r="1715" spans="1:9" x14ac:dyDescent="0.3">
      <c r="A1715">
        <v>740238</v>
      </c>
      <c r="B1715" s="2">
        <v>41857</v>
      </c>
      <c r="C1715" s="3">
        <v>0.89579861111111114</v>
      </c>
      <c r="D1715" t="s">
        <v>31</v>
      </c>
      <c r="E1715" t="s">
        <v>27</v>
      </c>
      <c r="F1715" t="s">
        <v>17</v>
      </c>
      <c r="G1715" t="s">
        <v>5</v>
      </c>
      <c r="H1715">
        <v>59295</v>
      </c>
      <c r="I1715">
        <f>IF(Table3_1810[[#This Row],[Status]]="Hired",1,0)</f>
        <v>1</v>
      </c>
    </row>
    <row r="1716" spans="1:9" x14ac:dyDescent="0.3">
      <c r="A1716">
        <v>14362</v>
      </c>
      <c r="B1716" s="2">
        <v>41857</v>
      </c>
      <c r="C1716" s="3">
        <v>0.89626157407407403</v>
      </c>
      <c r="D1716" t="s">
        <v>30</v>
      </c>
      <c r="E1716" t="s">
        <v>27</v>
      </c>
      <c r="F1716" t="s">
        <v>17</v>
      </c>
      <c r="G1716" t="s">
        <v>5</v>
      </c>
      <c r="H1716">
        <v>49659</v>
      </c>
      <c r="I1716">
        <f>IF(Table3_1810[[#This Row],[Status]]="Hired",1,0)</f>
        <v>0</v>
      </c>
    </row>
    <row r="1717" spans="1:9" x14ac:dyDescent="0.3">
      <c r="A1717">
        <v>472685</v>
      </c>
      <c r="B1717" s="2">
        <v>41857</v>
      </c>
      <c r="C1717" s="3">
        <v>0.89835648148148151</v>
      </c>
      <c r="D1717" t="s">
        <v>31</v>
      </c>
      <c r="E1717" t="s">
        <v>29</v>
      </c>
      <c r="F1717" t="s">
        <v>17</v>
      </c>
      <c r="G1717" t="s">
        <v>5</v>
      </c>
      <c r="H1717">
        <v>38479</v>
      </c>
      <c r="I1717">
        <f>IF(Table3_1810[[#This Row],[Status]]="Hired",1,0)</f>
        <v>1</v>
      </c>
    </row>
    <row r="1718" spans="1:9" x14ac:dyDescent="0.3">
      <c r="A1718">
        <v>87713</v>
      </c>
      <c r="B1718" s="2">
        <v>41829</v>
      </c>
      <c r="C1718" s="3">
        <v>0.62681712962962965</v>
      </c>
      <c r="D1718" t="s">
        <v>31</v>
      </c>
      <c r="E1718" t="s">
        <v>27</v>
      </c>
      <c r="F1718" t="s">
        <v>20</v>
      </c>
      <c r="G1718" t="s">
        <v>10</v>
      </c>
      <c r="H1718">
        <v>74456</v>
      </c>
      <c r="I1718">
        <f>IF(Table3_1810[[#This Row],[Status]]="Hired",1,0)</f>
        <v>1</v>
      </c>
    </row>
    <row r="1719" spans="1:9" x14ac:dyDescent="0.3">
      <c r="A1719">
        <v>148880</v>
      </c>
      <c r="B1719" s="2">
        <v>41828</v>
      </c>
      <c r="C1719" s="3">
        <v>0.58690972222222226</v>
      </c>
      <c r="D1719" t="s">
        <v>31</v>
      </c>
      <c r="E1719" t="s">
        <v>27</v>
      </c>
      <c r="F1719" t="s">
        <v>20</v>
      </c>
      <c r="G1719" t="s">
        <v>9</v>
      </c>
      <c r="H1719">
        <v>72334</v>
      </c>
      <c r="I1719">
        <f>IF(Table3_1810[[#This Row],[Status]]="Hired",1,0)</f>
        <v>1</v>
      </c>
    </row>
    <row r="1720" spans="1:9" x14ac:dyDescent="0.3">
      <c r="A1720">
        <v>242795</v>
      </c>
      <c r="B1720" s="2">
        <v>41767</v>
      </c>
      <c r="C1720" s="3">
        <v>0.39729166666666665</v>
      </c>
      <c r="D1720" t="s">
        <v>30</v>
      </c>
      <c r="E1720" t="s">
        <v>29</v>
      </c>
      <c r="F1720" t="s">
        <v>20</v>
      </c>
      <c r="G1720" t="s">
        <v>1</v>
      </c>
      <c r="H1720">
        <v>78027</v>
      </c>
      <c r="I1720">
        <f>IF(Table3_1810[[#This Row],[Status]]="Hired",1,0)</f>
        <v>0</v>
      </c>
    </row>
    <row r="1721" spans="1:9" x14ac:dyDescent="0.3">
      <c r="A1721">
        <v>340577</v>
      </c>
      <c r="B1721" s="2">
        <v>41785</v>
      </c>
      <c r="C1721" s="3">
        <v>0.35973379629629632</v>
      </c>
      <c r="D1721" t="s">
        <v>31</v>
      </c>
      <c r="E1721" t="s">
        <v>27</v>
      </c>
      <c r="F1721" t="s">
        <v>20</v>
      </c>
      <c r="G1721" t="s">
        <v>1</v>
      </c>
      <c r="H1721">
        <v>73762</v>
      </c>
      <c r="I1721">
        <f>IF(Table3_1810[[#This Row],[Status]]="Hired",1,0)</f>
        <v>1</v>
      </c>
    </row>
    <row r="1722" spans="1:9" x14ac:dyDescent="0.3">
      <c r="A1722">
        <v>946566</v>
      </c>
      <c r="B1722" s="2">
        <v>41802</v>
      </c>
      <c r="C1722" s="3">
        <v>0.69204861111111116</v>
      </c>
      <c r="D1722" t="s">
        <v>30</v>
      </c>
      <c r="E1722" t="s">
        <v>27</v>
      </c>
      <c r="F1722" t="s">
        <v>20</v>
      </c>
      <c r="G1722" t="s">
        <v>1</v>
      </c>
      <c r="H1722">
        <v>63544</v>
      </c>
      <c r="I1722">
        <f>IF(Table3_1810[[#This Row],[Status]]="Hired",1,0)</f>
        <v>0</v>
      </c>
    </row>
    <row r="1723" spans="1:9" x14ac:dyDescent="0.3">
      <c r="A1723">
        <v>727363</v>
      </c>
      <c r="B1723" s="2">
        <v>41837</v>
      </c>
      <c r="C1723" s="3">
        <v>0.39802083333333332</v>
      </c>
      <c r="D1723" t="s">
        <v>30</v>
      </c>
      <c r="E1723" t="s">
        <v>27</v>
      </c>
      <c r="F1723" t="s">
        <v>20</v>
      </c>
      <c r="G1723" t="s">
        <v>1</v>
      </c>
      <c r="H1723">
        <v>21586</v>
      </c>
      <c r="I1723">
        <f>IF(Table3_1810[[#This Row],[Status]]="Hired",1,0)</f>
        <v>0</v>
      </c>
    </row>
    <row r="1724" spans="1:9" x14ac:dyDescent="0.3">
      <c r="A1724">
        <v>607598</v>
      </c>
      <c r="B1724" s="2">
        <v>41849</v>
      </c>
      <c r="C1724" s="3">
        <v>0.43876157407407407</v>
      </c>
      <c r="D1724" t="s">
        <v>31</v>
      </c>
      <c r="E1724" t="s">
        <v>29</v>
      </c>
      <c r="F1724" t="s">
        <v>20</v>
      </c>
      <c r="G1724" t="s">
        <v>1</v>
      </c>
      <c r="H1724">
        <v>38500</v>
      </c>
      <c r="I1724">
        <f>IF(Table3_1810[[#This Row],[Status]]="Hired",1,0)</f>
        <v>1</v>
      </c>
    </row>
    <row r="1725" spans="1:9" x14ac:dyDescent="0.3">
      <c r="A1725">
        <v>532440</v>
      </c>
      <c r="B1725" s="2">
        <v>41851</v>
      </c>
      <c r="C1725" s="3">
        <v>0.55313657407407413</v>
      </c>
      <c r="D1725" t="s">
        <v>30</v>
      </c>
      <c r="E1725" t="s">
        <v>29</v>
      </c>
      <c r="F1725" t="s">
        <v>20</v>
      </c>
      <c r="G1725" t="s">
        <v>1</v>
      </c>
      <c r="H1725">
        <v>67779</v>
      </c>
      <c r="I1725">
        <f>IF(Table3_1810[[#This Row],[Status]]="Hired",1,0)</f>
        <v>0</v>
      </c>
    </row>
    <row r="1726" spans="1:9" x14ac:dyDescent="0.3">
      <c r="A1726">
        <v>627866</v>
      </c>
      <c r="B1726" s="2">
        <v>41771</v>
      </c>
      <c r="C1726" s="3">
        <v>0.39679398148148148</v>
      </c>
      <c r="D1726" t="s">
        <v>30</v>
      </c>
      <c r="E1726" t="s">
        <v>27</v>
      </c>
      <c r="F1726" t="s">
        <v>17</v>
      </c>
      <c r="G1726" t="s">
        <v>10</v>
      </c>
      <c r="H1726">
        <v>53256</v>
      </c>
      <c r="I1726">
        <f>IF(Table3_1810[[#This Row],[Status]]="Hired",1,0)</f>
        <v>0</v>
      </c>
    </row>
    <row r="1727" spans="1:9" x14ac:dyDescent="0.3">
      <c r="A1727">
        <v>458984</v>
      </c>
      <c r="B1727" s="2">
        <v>41848</v>
      </c>
      <c r="C1727" s="3">
        <v>0.39832175925925928</v>
      </c>
      <c r="D1727" t="s">
        <v>31</v>
      </c>
      <c r="E1727" t="s">
        <v>27</v>
      </c>
      <c r="F1727" t="s">
        <v>17</v>
      </c>
      <c r="G1727" t="s">
        <v>10</v>
      </c>
      <c r="H1727">
        <v>98965</v>
      </c>
      <c r="I1727">
        <f>IF(Table3_1810[[#This Row],[Status]]="Hired",1,0)</f>
        <v>1</v>
      </c>
    </row>
    <row r="1728" spans="1:9" x14ac:dyDescent="0.3">
      <c r="A1728">
        <v>684773</v>
      </c>
      <c r="B1728" s="2">
        <v>41786</v>
      </c>
      <c r="C1728" s="3">
        <v>0.80295138888888884</v>
      </c>
      <c r="D1728" t="s">
        <v>30</v>
      </c>
      <c r="E1728" t="s">
        <v>27</v>
      </c>
      <c r="F1728" t="s">
        <v>12</v>
      </c>
      <c r="G1728" t="s">
        <v>2</v>
      </c>
      <c r="H1728">
        <v>16546</v>
      </c>
      <c r="I1728">
        <f>IF(Table3_1810[[#This Row],[Status]]="Hired",1,0)</f>
        <v>0</v>
      </c>
    </row>
    <row r="1729" spans="1:9" x14ac:dyDescent="0.3">
      <c r="A1729">
        <v>224851</v>
      </c>
      <c r="B1729" s="2">
        <v>41786</v>
      </c>
      <c r="C1729" s="3">
        <v>0.80351851851851852</v>
      </c>
      <c r="D1729" t="s">
        <v>31</v>
      </c>
      <c r="E1729" t="s">
        <v>29</v>
      </c>
      <c r="F1729" t="s">
        <v>12</v>
      </c>
      <c r="G1729" t="s">
        <v>2</v>
      </c>
      <c r="H1729">
        <v>26053</v>
      </c>
      <c r="I1729">
        <f>IF(Table3_1810[[#This Row],[Status]]="Hired",1,0)</f>
        <v>1</v>
      </c>
    </row>
    <row r="1730" spans="1:9" x14ac:dyDescent="0.3">
      <c r="A1730">
        <v>203784</v>
      </c>
      <c r="B1730" s="2">
        <v>41779</v>
      </c>
      <c r="C1730" s="3">
        <v>0.39738425925925924</v>
      </c>
      <c r="D1730" t="s">
        <v>31</v>
      </c>
      <c r="E1730" t="s">
        <v>29</v>
      </c>
      <c r="F1730" t="s">
        <v>19</v>
      </c>
      <c r="G1730" t="s">
        <v>9</v>
      </c>
      <c r="H1730">
        <v>83818</v>
      </c>
      <c r="I1730">
        <f>IF(Table3_1810[[#This Row],[Status]]="Hired",1,0)</f>
        <v>1</v>
      </c>
    </row>
    <row r="1731" spans="1:9" x14ac:dyDescent="0.3">
      <c r="A1731">
        <v>533780</v>
      </c>
      <c r="B1731" s="2">
        <v>41779</v>
      </c>
      <c r="C1731" s="3">
        <v>0.39793981481481483</v>
      </c>
      <c r="D1731" t="s">
        <v>31</v>
      </c>
      <c r="E1731" t="s">
        <v>29</v>
      </c>
      <c r="F1731" t="s">
        <v>19</v>
      </c>
      <c r="G1731" t="s">
        <v>9</v>
      </c>
      <c r="H1731">
        <v>20666</v>
      </c>
      <c r="I1731">
        <f>IF(Table3_1810[[#This Row],[Status]]="Hired",1,0)</f>
        <v>1</v>
      </c>
    </row>
    <row r="1732" spans="1:9" x14ac:dyDescent="0.3">
      <c r="A1732">
        <v>703211</v>
      </c>
      <c r="B1732" s="2">
        <v>41800</v>
      </c>
      <c r="C1732" s="3">
        <v>0.39699074074074076</v>
      </c>
      <c r="D1732" t="s">
        <v>31</v>
      </c>
      <c r="E1732" t="s">
        <v>27</v>
      </c>
      <c r="F1732" t="s">
        <v>18</v>
      </c>
      <c r="G1732" t="s">
        <v>6</v>
      </c>
      <c r="H1732">
        <v>43505</v>
      </c>
      <c r="I1732">
        <f>IF(Table3_1810[[#This Row],[Status]]="Hired",1,0)</f>
        <v>1</v>
      </c>
    </row>
    <row r="1733" spans="1:9" x14ac:dyDescent="0.3">
      <c r="A1733">
        <v>227028</v>
      </c>
      <c r="B1733" s="2">
        <v>41837</v>
      </c>
      <c r="C1733" s="3">
        <v>0.48101851851851851</v>
      </c>
      <c r="D1733" t="s">
        <v>31</v>
      </c>
      <c r="E1733" t="s">
        <v>27</v>
      </c>
      <c r="F1733" t="s">
        <v>20</v>
      </c>
      <c r="G1733" t="s">
        <v>10</v>
      </c>
      <c r="H1733">
        <v>33648</v>
      </c>
      <c r="I1733">
        <f>IF(Table3_1810[[#This Row],[Status]]="Hired",1,0)</f>
        <v>1</v>
      </c>
    </row>
    <row r="1734" spans="1:9" x14ac:dyDescent="0.3">
      <c r="A1734">
        <v>315545</v>
      </c>
      <c r="B1734" s="2">
        <v>41848</v>
      </c>
      <c r="C1734" s="3">
        <v>0.41599537037037038</v>
      </c>
      <c r="D1734" t="s">
        <v>31</v>
      </c>
      <c r="E1734" t="s">
        <v>27</v>
      </c>
      <c r="F1734" t="s">
        <v>20</v>
      </c>
      <c r="G1734" t="s">
        <v>10</v>
      </c>
      <c r="H1734">
        <v>36859</v>
      </c>
      <c r="I1734">
        <f>IF(Table3_1810[[#This Row],[Status]]="Hired",1,0)</f>
        <v>1</v>
      </c>
    </row>
    <row r="1735" spans="1:9" x14ac:dyDescent="0.3">
      <c r="A1735">
        <v>615673</v>
      </c>
      <c r="B1735" s="2">
        <v>41848</v>
      </c>
      <c r="C1735" s="3">
        <v>0.41636574074074073</v>
      </c>
      <c r="D1735" t="s">
        <v>30</v>
      </c>
      <c r="E1735" t="s">
        <v>29</v>
      </c>
      <c r="F1735" t="s">
        <v>20</v>
      </c>
      <c r="G1735" t="s">
        <v>10</v>
      </c>
      <c r="H1735">
        <v>28612</v>
      </c>
      <c r="I1735">
        <f>IF(Table3_1810[[#This Row],[Status]]="Hired",1,0)</f>
        <v>0</v>
      </c>
    </row>
    <row r="1736" spans="1:9" x14ac:dyDescent="0.3">
      <c r="A1736">
        <v>861007</v>
      </c>
      <c r="B1736" s="2">
        <v>41865</v>
      </c>
      <c r="C1736" s="3">
        <v>0.82680555555555557</v>
      </c>
      <c r="D1736" t="s">
        <v>31</v>
      </c>
      <c r="E1736" t="s">
        <v>27</v>
      </c>
      <c r="F1736" t="s">
        <v>20</v>
      </c>
      <c r="G1736" t="s">
        <v>10</v>
      </c>
      <c r="H1736">
        <v>32576</v>
      </c>
      <c r="I1736">
        <f>IF(Table3_1810[[#This Row],[Status]]="Hired",1,0)</f>
        <v>1</v>
      </c>
    </row>
    <row r="1737" spans="1:9" x14ac:dyDescent="0.3">
      <c r="A1737">
        <v>900316</v>
      </c>
      <c r="B1737" s="2">
        <v>41866</v>
      </c>
      <c r="C1737" s="3">
        <v>0.23884259259259261</v>
      </c>
      <c r="D1737" t="s">
        <v>30</v>
      </c>
      <c r="E1737" t="s">
        <v>29</v>
      </c>
      <c r="F1737" t="s">
        <v>20</v>
      </c>
      <c r="G1737" t="s">
        <v>10</v>
      </c>
      <c r="H1737">
        <v>41513</v>
      </c>
      <c r="I1737">
        <f>IF(Table3_1810[[#This Row],[Status]]="Hired",1,0)</f>
        <v>0</v>
      </c>
    </row>
    <row r="1738" spans="1:9" x14ac:dyDescent="0.3">
      <c r="A1738">
        <v>802027</v>
      </c>
      <c r="B1738" s="2">
        <v>41882</v>
      </c>
      <c r="C1738" s="3">
        <v>0.69040509259259264</v>
      </c>
      <c r="D1738" t="s">
        <v>31</v>
      </c>
      <c r="E1738" t="s">
        <v>27</v>
      </c>
      <c r="F1738" t="s">
        <v>20</v>
      </c>
      <c r="G1738" t="s">
        <v>10</v>
      </c>
      <c r="H1738">
        <v>21413</v>
      </c>
      <c r="I1738">
        <f>IF(Table3_1810[[#This Row],[Status]]="Hired",1,0)</f>
        <v>1</v>
      </c>
    </row>
    <row r="1739" spans="1:9" x14ac:dyDescent="0.3">
      <c r="A1739">
        <v>305414</v>
      </c>
      <c r="B1739" s="2">
        <v>41760</v>
      </c>
      <c r="C1739" s="3">
        <v>0.39688657407407407</v>
      </c>
      <c r="D1739" t="s">
        <v>31</v>
      </c>
      <c r="E1739" t="s">
        <v>29</v>
      </c>
      <c r="F1739" t="s">
        <v>13</v>
      </c>
      <c r="G1739" t="s">
        <v>2</v>
      </c>
      <c r="H1739">
        <v>27289</v>
      </c>
      <c r="I1739">
        <f>IF(Table3_1810[[#This Row],[Status]]="Hired",1,0)</f>
        <v>1</v>
      </c>
    </row>
    <row r="1740" spans="1:9" x14ac:dyDescent="0.3">
      <c r="A1740">
        <v>992696</v>
      </c>
      <c r="B1740" s="2">
        <v>41760</v>
      </c>
      <c r="C1740" s="3">
        <v>0.39721064814814816</v>
      </c>
      <c r="D1740" t="s">
        <v>30</v>
      </c>
      <c r="E1740" t="s">
        <v>29</v>
      </c>
      <c r="F1740" t="s">
        <v>13</v>
      </c>
      <c r="G1740" t="s">
        <v>2</v>
      </c>
      <c r="H1740">
        <v>43088</v>
      </c>
      <c r="I1740">
        <f>IF(Table3_1810[[#This Row],[Status]]="Hired",1,0)</f>
        <v>0</v>
      </c>
    </row>
    <row r="1741" spans="1:9" x14ac:dyDescent="0.3">
      <c r="A1741">
        <v>115756</v>
      </c>
      <c r="B1741" s="2">
        <v>41760</v>
      </c>
      <c r="C1741" s="3">
        <v>0.39827546296296296</v>
      </c>
      <c r="D1741" t="s">
        <v>30</v>
      </c>
      <c r="E1741" t="s">
        <v>29</v>
      </c>
      <c r="F1741" t="s">
        <v>13</v>
      </c>
      <c r="G1741" t="s">
        <v>2</v>
      </c>
      <c r="H1741">
        <v>17504</v>
      </c>
      <c r="I1741">
        <f>IF(Table3_1810[[#This Row],[Status]]="Hired",1,0)</f>
        <v>0</v>
      </c>
    </row>
    <row r="1742" spans="1:9" x14ac:dyDescent="0.3">
      <c r="A1742">
        <v>722120</v>
      </c>
      <c r="B1742" s="2">
        <v>41870</v>
      </c>
      <c r="C1742" s="3">
        <v>0.67571759259259256</v>
      </c>
      <c r="D1742" t="s">
        <v>31</v>
      </c>
      <c r="E1742" t="s">
        <v>28</v>
      </c>
      <c r="F1742" t="s">
        <v>17</v>
      </c>
      <c r="G1742" t="s">
        <v>10</v>
      </c>
      <c r="H1742">
        <v>25246</v>
      </c>
      <c r="I1742">
        <f>IF(Table3_1810[[#This Row],[Status]]="Hired",1,0)</f>
        <v>1</v>
      </c>
    </row>
    <row r="1743" spans="1:9" x14ac:dyDescent="0.3">
      <c r="A1743">
        <v>424101</v>
      </c>
      <c r="B1743" s="2">
        <v>41873</v>
      </c>
      <c r="C1743" s="3">
        <v>0.62505787037037042</v>
      </c>
      <c r="D1743" t="s">
        <v>31</v>
      </c>
      <c r="E1743" t="s">
        <v>27</v>
      </c>
      <c r="F1743" t="s">
        <v>17</v>
      </c>
      <c r="G1743" t="s">
        <v>10</v>
      </c>
      <c r="H1743">
        <v>88721</v>
      </c>
      <c r="I1743">
        <f>IF(Table3_1810[[#This Row],[Status]]="Hired",1,0)</f>
        <v>1</v>
      </c>
    </row>
    <row r="1744" spans="1:9" x14ac:dyDescent="0.3">
      <c r="A1744">
        <v>224983</v>
      </c>
      <c r="B1744" s="2">
        <v>41873</v>
      </c>
      <c r="C1744" s="3">
        <v>0.62607638888888884</v>
      </c>
      <c r="D1744" t="s">
        <v>31</v>
      </c>
      <c r="E1744" t="s">
        <v>27</v>
      </c>
      <c r="F1744" t="s">
        <v>17</v>
      </c>
      <c r="G1744" t="s">
        <v>10</v>
      </c>
      <c r="H1744">
        <v>72843</v>
      </c>
      <c r="I1744">
        <f>IF(Table3_1810[[#This Row],[Status]]="Hired",1,0)</f>
        <v>1</v>
      </c>
    </row>
    <row r="1745" spans="1:9" x14ac:dyDescent="0.3">
      <c r="A1745">
        <v>386421</v>
      </c>
      <c r="B1745" s="2">
        <v>41873</v>
      </c>
      <c r="C1745" s="3">
        <v>0.6280324074074074</v>
      </c>
      <c r="D1745" t="s">
        <v>31</v>
      </c>
      <c r="E1745" t="s">
        <v>27</v>
      </c>
      <c r="F1745" t="s">
        <v>17</v>
      </c>
      <c r="G1745" t="s">
        <v>10</v>
      </c>
      <c r="H1745">
        <v>20087</v>
      </c>
      <c r="I1745">
        <f>IF(Table3_1810[[#This Row],[Status]]="Hired",1,0)</f>
        <v>1</v>
      </c>
    </row>
    <row r="1746" spans="1:9" x14ac:dyDescent="0.3">
      <c r="A1746">
        <v>997434</v>
      </c>
      <c r="B1746" s="2">
        <v>41873</v>
      </c>
      <c r="C1746" s="3">
        <v>0.62908564814814816</v>
      </c>
      <c r="D1746" t="s">
        <v>31</v>
      </c>
      <c r="E1746" t="s">
        <v>27</v>
      </c>
      <c r="F1746" t="s">
        <v>17</v>
      </c>
      <c r="G1746" t="s">
        <v>10</v>
      </c>
      <c r="H1746">
        <v>99091</v>
      </c>
      <c r="I1746">
        <f>IF(Table3_1810[[#This Row],[Status]]="Hired",1,0)</f>
        <v>1</v>
      </c>
    </row>
    <row r="1747" spans="1:9" x14ac:dyDescent="0.3">
      <c r="A1747">
        <v>566587</v>
      </c>
      <c r="B1747" s="2">
        <v>41873</v>
      </c>
      <c r="C1747" s="3">
        <v>0.62943287037037032</v>
      </c>
      <c r="D1747" t="s">
        <v>31</v>
      </c>
      <c r="E1747" t="s">
        <v>27</v>
      </c>
      <c r="F1747" t="s">
        <v>17</v>
      </c>
      <c r="G1747" t="s">
        <v>10</v>
      </c>
      <c r="H1747">
        <v>27670</v>
      </c>
      <c r="I1747">
        <f>IF(Table3_1810[[#This Row],[Status]]="Hired",1,0)</f>
        <v>1</v>
      </c>
    </row>
    <row r="1748" spans="1:9" x14ac:dyDescent="0.3">
      <c r="A1748">
        <v>573979</v>
      </c>
      <c r="B1748" s="2">
        <v>41873</v>
      </c>
      <c r="C1748" s="3">
        <v>0.63004629629629627</v>
      </c>
      <c r="D1748" t="s">
        <v>31</v>
      </c>
      <c r="E1748" t="s">
        <v>29</v>
      </c>
      <c r="F1748" t="s">
        <v>17</v>
      </c>
      <c r="G1748" t="s">
        <v>10</v>
      </c>
      <c r="H1748">
        <v>19367</v>
      </c>
      <c r="I1748">
        <f>IF(Table3_1810[[#This Row],[Status]]="Hired",1,0)</f>
        <v>1</v>
      </c>
    </row>
    <row r="1749" spans="1:9" x14ac:dyDescent="0.3">
      <c r="A1749">
        <v>122565</v>
      </c>
      <c r="B1749" s="2">
        <v>41855</v>
      </c>
      <c r="C1749" s="3">
        <v>0.39730324074074075</v>
      </c>
      <c r="D1749" t="s">
        <v>31</v>
      </c>
      <c r="E1749" t="s">
        <v>27</v>
      </c>
      <c r="F1749" t="s">
        <v>17</v>
      </c>
      <c r="G1749" t="s">
        <v>4</v>
      </c>
      <c r="H1749">
        <v>79920</v>
      </c>
      <c r="I1749">
        <f>IF(Table3_1810[[#This Row],[Status]]="Hired",1,0)</f>
        <v>1</v>
      </c>
    </row>
    <row r="1750" spans="1:9" x14ac:dyDescent="0.3">
      <c r="A1750">
        <v>661492</v>
      </c>
      <c r="B1750" s="2">
        <v>41863</v>
      </c>
      <c r="C1750" s="3">
        <v>0.35105324074074074</v>
      </c>
      <c r="D1750" t="s">
        <v>30</v>
      </c>
      <c r="E1750" t="s">
        <v>27</v>
      </c>
      <c r="F1750" t="s">
        <v>20</v>
      </c>
      <c r="G1750" t="s">
        <v>4</v>
      </c>
      <c r="H1750">
        <v>30938</v>
      </c>
      <c r="I1750">
        <f>IF(Table3_1810[[#This Row],[Status]]="Hired",1,0)</f>
        <v>0</v>
      </c>
    </row>
    <row r="1751" spans="1:9" x14ac:dyDescent="0.3">
      <c r="A1751">
        <v>498458</v>
      </c>
      <c r="B1751" s="2">
        <v>41863</v>
      </c>
      <c r="C1751" s="3">
        <v>0.35309027777777779</v>
      </c>
      <c r="D1751" t="s">
        <v>31</v>
      </c>
      <c r="E1751" t="s">
        <v>27</v>
      </c>
      <c r="F1751" t="s">
        <v>20</v>
      </c>
      <c r="G1751" t="s">
        <v>4</v>
      </c>
      <c r="H1751">
        <v>99596</v>
      </c>
      <c r="I1751">
        <f>IF(Table3_1810[[#This Row],[Status]]="Hired",1,0)</f>
        <v>1</v>
      </c>
    </row>
    <row r="1752" spans="1:9" x14ac:dyDescent="0.3">
      <c r="A1752">
        <v>564946</v>
      </c>
      <c r="B1752" s="2">
        <v>41871</v>
      </c>
      <c r="C1752" s="3">
        <v>0.54940972222222217</v>
      </c>
      <c r="D1752" t="s">
        <v>30</v>
      </c>
      <c r="E1752" t="s">
        <v>27</v>
      </c>
      <c r="F1752" t="s">
        <v>20</v>
      </c>
      <c r="G1752" t="s">
        <v>4</v>
      </c>
      <c r="H1752">
        <v>37443</v>
      </c>
      <c r="I1752">
        <f>IF(Table3_1810[[#This Row],[Status]]="Hired",1,0)</f>
        <v>0</v>
      </c>
    </row>
    <row r="1753" spans="1:9" x14ac:dyDescent="0.3">
      <c r="A1753">
        <v>941551</v>
      </c>
      <c r="B1753" s="2">
        <v>41870</v>
      </c>
      <c r="C1753" s="3">
        <v>0.10927083333333333</v>
      </c>
      <c r="D1753" t="s">
        <v>31</v>
      </c>
      <c r="E1753" t="s">
        <v>27</v>
      </c>
      <c r="F1753" t="s">
        <v>20</v>
      </c>
      <c r="G1753" t="s">
        <v>4</v>
      </c>
      <c r="H1753">
        <v>52037</v>
      </c>
      <c r="I1753">
        <f>IF(Table3_1810[[#This Row],[Status]]="Hired",1,0)</f>
        <v>1</v>
      </c>
    </row>
    <row r="1754" spans="1:9" x14ac:dyDescent="0.3">
      <c r="A1754">
        <v>71796</v>
      </c>
      <c r="B1754" s="2">
        <v>41870</v>
      </c>
      <c r="C1754" s="3">
        <v>0.11177083333333333</v>
      </c>
      <c r="D1754" t="s">
        <v>31</v>
      </c>
      <c r="E1754" t="s">
        <v>27</v>
      </c>
      <c r="F1754" t="s">
        <v>20</v>
      </c>
      <c r="G1754" t="s">
        <v>4</v>
      </c>
      <c r="H1754">
        <v>21371</v>
      </c>
      <c r="I1754">
        <f>IF(Table3_1810[[#This Row],[Status]]="Hired",1,0)</f>
        <v>1</v>
      </c>
    </row>
    <row r="1755" spans="1:9" x14ac:dyDescent="0.3">
      <c r="A1755">
        <v>222485</v>
      </c>
      <c r="B1755" s="2">
        <v>41870</v>
      </c>
      <c r="C1755" s="3">
        <v>0.32060185185185186</v>
      </c>
      <c r="D1755" t="s">
        <v>31</v>
      </c>
      <c r="E1755" t="s">
        <v>29</v>
      </c>
      <c r="F1755" t="s">
        <v>20</v>
      </c>
      <c r="G1755" t="s">
        <v>4</v>
      </c>
      <c r="H1755">
        <v>25586</v>
      </c>
      <c r="I1755">
        <f>IF(Table3_1810[[#This Row],[Status]]="Hired",1,0)</f>
        <v>1</v>
      </c>
    </row>
    <row r="1756" spans="1:9" x14ac:dyDescent="0.3">
      <c r="A1756">
        <v>658298</v>
      </c>
      <c r="B1756" s="2">
        <v>41821</v>
      </c>
      <c r="C1756" s="3">
        <v>0.39682870370370371</v>
      </c>
      <c r="D1756" t="s">
        <v>30</v>
      </c>
      <c r="E1756" t="s">
        <v>27</v>
      </c>
      <c r="F1756" t="s">
        <v>20</v>
      </c>
      <c r="G1756" t="s">
        <v>2</v>
      </c>
      <c r="H1756">
        <v>19783</v>
      </c>
      <c r="I1756">
        <f>IF(Table3_1810[[#This Row],[Status]]="Hired",1,0)</f>
        <v>0</v>
      </c>
    </row>
    <row r="1757" spans="1:9" x14ac:dyDescent="0.3">
      <c r="A1757">
        <v>651038</v>
      </c>
      <c r="B1757" s="2">
        <v>41776</v>
      </c>
      <c r="C1757" s="3">
        <v>0.63354166666666667</v>
      </c>
      <c r="D1757" t="s">
        <v>30</v>
      </c>
      <c r="E1757" t="s">
        <v>29</v>
      </c>
      <c r="F1757" t="s">
        <v>17</v>
      </c>
      <c r="G1757" t="s">
        <v>4</v>
      </c>
      <c r="H1757">
        <v>24709</v>
      </c>
      <c r="I1757">
        <f>IF(Table3_1810[[#This Row],[Status]]="Hired",1,0)</f>
        <v>0</v>
      </c>
    </row>
    <row r="1758" spans="1:9" x14ac:dyDescent="0.3">
      <c r="A1758">
        <v>389951</v>
      </c>
      <c r="B1758" s="2">
        <v>41850</v>
      </c>
      <c r="C1758" s="3">
        <v>0.39711805555555557</v>
      </c>
      <c r="D1758" t="s">
        <v>30</v>
      </c>
      <c r="E1758" t="s">
        <v>27</v>
      </c>
      <c r="F1758" t="s">
        <v>17</v>
      </c>
      <c r="G1758" t="s">
        <v>4</v>
      </c>
      <c r="H1758">
        <v>99619</v>
      </c>
      <c r="I1758">
        <f>IF(Table3_1810[[#This Row],[Status]]="Hired",1,0)</f>
        <v>0</v>
      </c>
    </row>
    <row r="1759" spans="1:9" x14ac:dyDescent="0.3">
      <c r="A1759">
        <v>856295</v>
      </c>
      <c r="B1759" s="2">
        <v>41809</v>
      </c>
      <c r="C1759" s="3">
        <v>0.39702546296296298</v>
      </c>
      <c r="D1759" t="s">
        <v>30</v>
      </c>
      <c r="E1759" t="s">
        <v>27</v>
      </c>
      <c r="F1759" t="s">
        <v>17</v>
      </c>
      <c r="G1759" t="s">
        <v>10</v>
      </c>
      <c r="H1759">
        <v>44815</v>
      </c>
      <c r="I1759">
        <f>IF(Table3_1810[[#This Row],[Status]]="Hired",1,0)</f>
        <v>0</v>
      </c>
    </row>
    <row r="1760" spans="1:9" x14ac:dyDescent="0.3">
      <c r="A1760">
        <v>643434</v>
      </c>
      <c r="B1760" s="2">
        <v>41809</v>
      </c>
      <c r="C1760" s="3">
        <v>0.39837962962962964</v>
      </c>
      <c r="D1760" t="s">
        <v>30</v>
      </c>
      <c r="E1760" t="s">
        <v>29</v>
      </c>
      <c r="F1760" t="s">
        <v>17</v>
      </c>
      <c r="G1760" t="s">
        <v>10</v>
      </c>
      <c r="H1760">
        <v>43792</v>
      </c>
      <c r="I1760">
        <f>IF(Table3_1810[[#This Row],[Status]]="Hired",1,0)</f>
        <v>0</v>
      </c>
    </row>
    <row r="1761" spans="1:9" x14ac:dyDescent="0.3">
      <c r="A1761">
        <v>34179</v>
      </c>
      <c r="B1761" s="2">
        <v>41858</v>
      </c>
      <c r="C1761" s="3">
        <v>0.72395833333333337</v>
      </c>
      <c r="D1761" t="s">
        <v>31</v>
      </c>
      <c r="E1761" t="s">
        <v>29</v>
      </c>
      <c r="F1761" t="s">
        <v>17</v>
      </c>
      <c r="G1761" t="s">
        <v>10</v>
      </c>
      <c r="H1761">
        <v>26150</v>
      </c>
      <c r="I1761">
        <f>IF(Table3_1810[[#This Row],[Status]]="Hired",1,0)</f>
        <v>1</v>
      </c>
    </row>
    <row r="1762" spans="1:9" x14ac:dyDescent="0.3">
      <c r="A1762">
        <v>910029</v>
      </c>
      <c r="B1762" s="2">
        <v>41858</v>
      </c>
      <c r="C1762" s="3">
        <v>0.72425925925925927</v>
      </c>
      <c r="D1762" t="s">
        <v>30</v>
      </c>
      <c r="E1762" t="s">
        <v>27</v>
      </c>
      <c r="F1762" t="s">
        <v>17</v>
      </c>
      <c r="G1762" t="s">
        <v>10</v>
      </c>
      <c r="H1762">
        <v>56250</v>
      </c>
      <c r="I1762">
        <f>IF(Table3_1810[[#This Row],[Status]]="Hired",1,0)</f>
        <v>0</v>
      </c>
    </row>
    <row r="1763" spans="1:9" x14ac:dyDescent="0.3">
      <c r="A1763">
        <v>760525</v>
      </c>
      <c r="B1763" s="2">
        <v>41858</v>
      </c>
      <c r="C1763" s="3">
        <v>0.72531250000000003</v>
      </c>
      <c r="D1763" t="s">
        <v>31</v>
      </c>
      <c r="E1763" t="s">
        <v>27</v>
      </c>
      <c r="F1763" t="s">
        <v>17</v>
      </c>
      <c r="G1763" t="s">
        <v>10</v>
      </c>
      <c r="H1763">
        <v>95834</v>
      </c>
      <c r="I1763">
        <f>IF(Table3_1810[[#This Row],[Status]]="Hired",1,0)</f>
        <v>1</v>
      </c>
    </row>
    <row r="1764" spans="1:9" x14ac:dyDescent="0.3">
      <c r="A1764">
        <v>906610</v>
      </c>
      <c r="B1764" s="2">
        <v>41830</v>
      </c>
      <c r="C1764" s="3">
        <v>0.39716435185185184</v>
      </c>
      <c r="D1764" t="s">
        <v>31</v>
      </c>
      <c r="E1764" t="s">
        <v>27</v>
      </c>
      <c r="F1764" t="s">
        <v>17</v>
      </c>
      <c r="G1764" t="s">
        <v>10</v>
      </c>
      <c r="H1764">
        <v>27403</v>
      </c>
      <c r="I1764">
        <f>IF(Table3_1810[[#This Row],[Status]]="Hired",1,0)</f>
        <v>1</v>
      </c>
    </row>
    <row r="1765" spans="1:9" x14ac:dyDescent="0.3">
      <c r="A1765">
        <v>356309</v>
      </c>
      <c r="B1765" s="2">
        <v>41830</v>
      </c>
      <c r="C1765" s="3">
        <v>0.39674768518518516</v>
      </c>
      <c r="D1765" t="s">
        <v>31</v>
      </c>
      <c r="E1765" t="s">
        <v>27</v>
      </c>
      <c r="F1765" t="s">
        <v>14</v>
      </c>
      <c r="G1765" t="s">
        <v>6</v>
      </c>
      <c r="H1765">
        <v>84905</v>
      </c>
      <c r="I1765">
        <f>IF(Table3_1810[[#This Row],[Status]]="Hired",1,0)</f>
        <v>1</v>
      </c>
    </row>
    <row r="1766" spans="1:9" x14ac:dyDescent="0.3">
      <c r="A1766">
        <v>315817</v>
      </c>
      <c r="B1766" s="2">
        <v>41842</v>
      </c>
      <c r="C1766" s="3">
        <v>0.77399305555555553</v>
      </c>
      <c r="D1766" t="s">
        <v>30</v>
      </c>
      <c r="E1766" t="s">
        <v>27</v>
      </c>
      <c r="F1766" t="s">
        <v>14</v>
      </c>
      <c r="G1766" t="s">
        <v>5</v>
      </c>
      <c r="H1766">
        <v>14871</v>
      </c>
      <c r="I1766">
        <f>IF(Table3_1810[[#This Row],[Status]]="Hired",1,0)</f>
        <v>0</v>
      </c>
    </row>
    <row r="1767" spans="1:9" x14ac:dyDescent="0.3">
      <c r="A1767">
        <v>28531</v>
      </c>
      <c r="B1767" s="2">
        <v>41842</v>
      </c>
      <c r="C1767" s="3">
        <v>0.77688657407407402</v>
      </c>
      <c r="D1767" t="s">
        <v>30</v>
      </c>
      <c r="E1767" t="s">
        <v>29</v>
      </c>
      <c r="F1767" t="s">
        <v>14</v>
      </c>
      <c r="G1767" t="s">
        <v>5</v>
      </c>
      <c r="H1767">
        <v>83828</v>
      </c>
      <c r="I1767">
        <f>IF(Table3_1810[[#This Row],[Status]]="Hired",1,0)</f>
        <v>0</v>
      </c>
    </row>
    <row r="1768" spans="1:9" x14ac:dyDescent="0.3">
      <c r="A1768">
        <v>955200</v>
      </c>
      <c r="B1768" s="2">
        <v>41853</v>
      </c>
      <c r="C1768" s="3">
        <v>5.8993055555555556E-2</v>
      </c>
      <c r="D1768" t="s">
        <v>31</v>
      </c>
      <c r="E1768" t="s">
        <v>27</v>
      </c>
      <c r="F1768" t="s">
        <v>14</v>
      </c>
      <c r="G1768" t="s">
        <v>9</v>
      </c>
      <c r="H1768">
        <v>95400</v>
      </c>
      <c r="I1768">
        <f>IF(Table3_1810[[#This Row],[Status]]="Hired",1,0)</f>
        <v>1</v>
      </c>
    </row>
    <row r="1769" spans="1:9" x14ac:dyDescent="0.3">
      <c r="A1769">
        <v>452559</v>
      </c>
      <c r="B1769" s="2">
        <v>41795</v>
      </c>
      <c r="C1769" s="3">
        <v>0.48571759259259262</v>
      </c>
      <c r="D1769" t="s">
        <v>31</v>
      </c>
      <c r="E1769" t="s">
        <v>28</v>
      </c>
      <c r="F1769" t="s">
        <v>17</v>
      </c>
      <c r="G1769" t="s">
        <v>1</v>
      </c>
      <c r="H1769">
        <v>98670</v>
      </c>
      <c r="I1769">
        <f>IF(Table3_1810[[#This Row],[Status]]="Hired",1,0)</f>
        <v>1</v>
      </c>
    </row>
    <row r="1770" spans="1:9" x14ac:dyDescent="0.3">
      <c r="A1770">
        <v>194204</v>
      </c>
      <c r="B1770" s="2">
        <v>41817</v>
      </c>
      <c r="C1770" s="3">
        <v>0.40149305555555553</v>
      </c>
      <c r="D1770" t="s">
        <v>30</v>
      </c>
      <c r="E1770" t="s">
        <v>29</v>
      </c>
      <c r="F1770" t="s">
        <v>17</v>
      </c>
      <c r="G1770" t="s">
        <v>1</v>
      </c>
      <c r="H1770">
        <v>31185</v>
      </c>
      <c r="I1770">
        <f>IF(Table3_1810[[#This Row],[Status]]="Hired",1,0)</f>
        <v>0</v>
      </c>
    </row>
    <row r="1771" spans="1:9" x14ac:dyDescent="0.3">
      <c r="A1771">
        <v>750906</v>
      </c>
      <c r="B1771" s="2">
        <v>41828</v>
      </c>
      <c r="C1771" s="3">
        <v>0.61526620370370366</v>
      </c>
      <c r="D1771" t="s">
        <v>30</v>
      </c>
      <c r="E1771" t="s">
        <v>29</v>
      </c>
      <c r="F1771" t="s">
        <v>17</v>
      </c>
      <c r="G1771" t="s">
        <v>1</v>
      </c>
      <c r="H1771">
        <v>30750</v>
      </c>
      <c r="I1771">
        <f>IF(Table3_1810[[#This Row],[Status]]="Hired",1,0)</f>
        <v>0</v>
      </c>
    </row>
    <row r="1772" spans="1:9" x14ac:dyDescent="0.3">
      <c r="A1772">
        <v>486771</v>
      </c>
      <c r="B1772" s="2">
        <v>41828</v>
      </c>
      <c r="C1772" s="3">
        <v>0.61810185185185185</v>
      </c>
      <c r="D1772" t="s">
        <v>31</v>
      </c>
      <c r="E1772" t="s">
        <v>29</v>
      </c>
      <c r="F1772" t="s">
        <v>17</v>
      </c>
      <c r="G1772" t="s">
        <v>1</v>
      </c>
      <c r="H1772">
        <v>57130</v>
      </c>
      <c r="I1772">
        <f>IF(Table3_1810[[#This Row],[Status]]="Hired",1,0)</f>
        <v>1</v>
      </c>
    </row>
    <row r="1773" spans="1:9" x14ac:dyDescent="0.3">
      <c r="A1773">
        <v>932139</v>
      </c>
      <c r="B1773" s="2">
        <v>41824</v>
      </c>
      <c r="C1773" s="3">
        <v>0.79587962962962966</v>
      </c>
      <c r="D1773" t="s">
        <v>31</v>
      </c>
      <c r="E1773" t="s">
        <v>29</v>
      </c>
      <c r="F1773" t="s">
        <v>17</v>
      </c>
      <c r="G1773" t="s">
        <v>1</v>
      </c>
      <c r="H1773">
        <v>17249</v>
      </c>
      <c r="I1773">
        <f>IF(Table3_1810[[#This Row],[Status]]="Hired",1,0)</f>
        <v>1</v>
      </c>
    </row>
    <row r="1774" spans="1:9" x14ac:dyDescent="0.3">
      <c r="A1774">
        <v>606591</v>
      </c>
      <c r="B1774" s="2">
        <v>41824</v>
      </c>
      <c r="C1774" s="3">
        <v>0.7961921296296296</v>
      </c>
      <c r="D1774" t="s">
        <v>31</v>
      </c>
      <c r="E1774" t="s">
        <v>27</v>
      </c>
      <c r="F1774" t="s">
        <v>17</v>
      </c>
      <c r="G1774" t="s">
        <v>1</v>
      </c>
      <c r="H1774">
        <v>80966</v>
      </c>
      <c r="I1774">
        <f>IF(Table3_1810[[#This Row],[Status]]="Hired",1,0)</f>
        <v>1</v>
      </c>
    </row>
    <row r="1775" spans="1:9" x14ac:dyDescent="0.3">
      <c r="A1775">
        <v>288114</v>
      </c>
      <c r="B1775" s="2">
        <v>41827</v>
      </c>
      <c r="C1775" s="3">
        <v>0.69332175925925921</v>
      </c>
      <c r="D1775" t="s">
        <v>30</v>
      </c>
      <c r="E1775" t="s">
        <v>28</v>
      </c>
      <c r="F1775" t="s">
        <v>17</v>
      </c>
      <c r="G1775" t="s">
        <v>1</v>
      </c>
      <c r="H1775">
        <v>19751</v>
      </c>
      <c r="I1775">
        <f>IF(Table3_1810[[#This Row],[Status]]="Hired",1,0)</f>
        <v>0</v>
      </c>
    </row>
    <row r="1776" spans="1:9" x14ac:dyDescent="0.3">
      <c r="A1776">
        <v>337546</v>
      </c>
      <c r="B1776" s="2">
        <v>41848</v>
      </c>
      <c r="C1776" s="3">
        <v>0.35662037037037037</v>
      </c>
      <c r="D1776" t="s">
        <v>30</v>
      </c>
      <c r="E1776" t="s">
        <v>29</v>
      </c>
      <c r="F1776" t="s">
        <v>17</v>
      </c>
      <c r="G1776" t="s">
        <v>1</v>
      </c>
      <c r="H1776">
        <v>46403</v>
      </c>
      <c r="I1776">
        <f>IF(Table3_1810[[#This Row],[Status]]="Hired",1,0)</f>
        <v>0</v>
      </c>
    </row>
    <row r="1777" spans="1:9" x14ac:dyDescent="0.3">
      <c r="A1777">
        <v>377923</v>
      </c>
      <c r="B1777" s="2">
        <v>41848</v>
      </c>
      <c r="C1777" s="3">
        <v>0.35819444444444443</v>
      </c>
      <c r="D1777" t="s">
        <v>31</v>
      </c>
      <c r="E1777" t="s">
        <v>29</v>
      </c>
      <c r="F1777" t="s">
        <v>17</v>
      </c>
      <c r="G1777" t="s">
        <v>1</v>
      </c>
      <c r="H1777">
        <v>30875</v>
      </c>
      <c r="I1777">
        <f>IF(Table3_1810[[#This Row],[Status]]="Hired",1,0)</f>
        <v>1</v>
      </c>
    </row>
    <row r="1778" spans="1:9" x14ac:dyDescent="0.3">
      <c r="A1778">
        <v>801545</v>
      </c>
      <c r="B1778" s="2">
        <v>41848</v>
      </c>
      <c r="C1778" s="3">
        <v>0.35872685185185182</v>
      </c>
      <c r="D1778" t="s">
        <v>31</v>
      </c>
      <c r="E1778" t="s">
        <v>27</v>
      </c>
      <c r="F1778" t="s">
        <v>17</v>
      </c>
      <c r="G1778" t="s">
        <v>1</v>
      </c>
      <c r="H1778">
        <v>58330</v>
      </c>
      <c r="I1778">
        <f>IF(Table3_1810[[#This Row],[Status]]="Hired",1,0)</f>
        <v>1</v>
      </c>
    </row>
    <row r="1779" spans="1:9" x14ac:dyDescent="0.3">
      <c r="A1779">
        <v>173651</v>
      </c>
      <c r="B1779" s="2">
        <v>41848</v>
      </c>
      <c r="C1779" s="3">
        <v>0.3596759259259259</v>
      </c>
      <c r="D1779" t="s">
        <v>30</v>
      </c>
      <c r="E1779" t="s">
        <v>29</v>
      </c>
      <c r="F1779" t="s">
        <v>17</v>
      </c>
      <c r="G1779" t="s">
        <v>1</v>
      </c>
      <c r="H1779">
        <v>40124</v>
      </c>
      <c r="I1779">
        <f>IF(Table3_1810[[#This Row],[Status]]="Hired",1,0)</f>
        <v>0</v>
      </c>
    </row>
    <row r="1780" spans="1:9" x14ac:dyDescent="0.3">
      <c r="A1780">
        <v>290514</v>
      </c>
      <c r="B1780" s="2">
        <v>41859</v>
      </c>
      <c r="C1780" s="3">
        <v>0.39987268518518521</v>
      </c>
      <c r="D1780" t="s">
        <v>31</v>
      </c>
      <c r="E1780" t="s">
        <v>29</v>
      </c>
      <c r="F1780" t="s">
        <v>17</v>
      </c>
      <c r="G1780" t="s">
        <v>1</v>
      </c>
      <c r="H1780">
        <v>89900</v>
      </c>
      <c r="I1780">
        <f>IF(Table3_1810[[#This Row],[Status]]="Hired",1,0)</f>
        <v>1</v>
      </c>
    </row>
    <row r="1781" spans="1:9" x14ac:dyDescent="0.3">
      <c r="A1781">
        <v>956314</v>
      </c>
      <c r="B1781" s="2">
        <v>41787</v>
      </c>
      <c r="C1781" s="3">
        <v>0.50081018518518516</v>
      </c>
      <c r="D1781" t="s">
        <v>31</v>
      </c>
      <c r="E1781" t="s">
        <v>29</v>
      </c>
      <c r="F1781" t="s">
        <v>20</v>
      </c>
      <c r="G1781" t="s">
        <v>8</v>
      </c>
      <c r="H1781">
        <v>92168</v>
      </c>
      <c r="I1781">
        <f>IF(Table3_1810[[#This Row],[Status]]="Hired",1,0)</f>
        <v>1</v>
      </c>
    </row>
    <row r="1782" spans="1:9" x14ac:dyDescent="0.3">
      <c r="A1782">
        <v>255595</v>
      </c>
      <c r="B1782" s="2">
        <v>41845</v>
      </c>
      <c r="C1782" s="3">
        <v>0.42212962962962963</v>
      </c>
      <c r="D1782" t="s">
        <v>30</v>
      </c>
      <c r="E1782" t="s">
        <v>27</v>
      </c>
      <c r="F1782" t="s">
        <v>20</v>
      </c>
      <c r="G1782" t="s">
        <v>8</v>
      </c>
      <c r="H1782">
        <v>37952</v>
      </c>
      <c r="I1782">
        <f>IF(Table3_1810[[#This Row],[Status]]="Hired",1,0)</f>
        <v>0</v>
      </c>
    </row>
    <row r="1783" spans="1:9" x14ac:dyDescent="0.3">
      <c r="A1783">
        <v>545043</v>
      </c>
      <c r="B1783" s="2">
        <v>41845</v>
      </c>
      <c r="C1783" s="3">
        <v>0.42237268518518517</v>
      </c>
      <c r="D1783" t="s">
        <v>31</v>
      </c>
      <c r="E1783" t="s">
        <v>29</v>
      </c>
      <c r="F1783" t="s">
        <v>20</v>
      </c>
      <c r="G1783" t="s">
        <v>8</v>
      </c>
      <c r="H1783">
        <v>29874</v>
      </c>
      <c r="I1783">
        <f>IF(Table3_1810[[#This Row],[Status]]="Hired",1,0)</f>
        <v>1</v>
      </c>
    </row>
    <row r="1784" spans="1:9" x14ac:dyDescent="0.3">
      <c r="A1784">
        <v>303823</v>
      </c>
      <c r="B1784" s="2">
        <v>41838</v>
      </c>
      <c r="C1784" s="3">
        <v>0.78697916666666667</v>
      </c>
      <c r="D1784" t="s">
        <v>30</v>
      </c>
      <c r="E1784" t="s">
        <v>27</v>
      </c>
      <c r="F1784" t="s">
        <v>14</v>
      </c>
      <c r="G1784" t="s">
        <v>6</v>
      </c>
      <c r="H1784">
        <v>16961</v>
      </c>
      <c r="I1784">
        <f>IF(Table3_1810[[#This Row],[Status]]="Hired",1,0)</f>
        <v>0</v>
      </c>
    </row>
    <row r="1785" spans="1:9" x14ac:dyDescent="0.3">
      <c r="A1785">
        <v>105298</v>
      </c>
      <c r="B1785" s="2">
        <v>41849</v>
      </c>
      <c r="C1785" s="3">
        <v>0.60958333333333337</v>
      </c>
      <c r="D1785" t="s">
        <v>31</v>
      </c>
      <c r="E1785" t="s">
        <v>27</v>
      </c>
      <c r="F1785" t="s">
        <v>14</v>
      </c>
      <c r="G1785" t="s">
        <v>6</v>
      </c>
      <c r="H1785">
        <v>28017</v>
      </c>
      <c r="I1785">
        <f>IF(Table3_1810[[#This Row],[Status]]="Hired",1,0)</f>
        <v>1</v>
      </c>
    </row>
    <row r="1786" spans="1:9" x14ac:dyDescent="0.3">
      <c r="A1786">
        <v>423082</v>
      </c>
      <c r="B1786" s="2">
        <v>41785</v>
      </c>
      <c r="C1786" s="3">
        <v>0.39787037037037037</v>
      </c>
      <c r="D1786" t="s">
        <v>30</v>
      </c>
      <c r="E1786" t="s">
        <v>29</v>
      </c>
      <c r="F1786" t="s">
        <v>20</v>
      </c>
      <c r="G1786" t="s">
        <v>6</v>
      </c>
      <c r="H1786">
        <v>71419</v>
      </c>
      <c r="I1786">
        <f>IF(Table3_1810[[#This Row],[Status]]="Hired",1,0)</f>
        <v>0</v>
      </c>
    </row>
    <row r="1787" spans="1:9" x14ac:dyDescent="0.3">
      <c r="A1787">
        <v>376794</v>
      </c>
      <c r="B1787" s="2">
        <v>41823</v>
      </c>
      <c r="C1787" s="3">
        <v>0.81160879629629634</v>
      </c>
      <c r="D1787" t="s">
        <v>30</v>
      </c>
      <c r="E1787" t="s">
        <v>27</v>
      </c>
      <c r="F1787" t="s">
        <v>20</v>
      </c>
      <c r="G1787" t="s">
        <v>6</v>
      </c>
      <c r="H1787">
        <v>78216</v>
      </c>
      <c r="I1787">
        <f>IF(Table3_1810[[#This Row],[Status]]="Hired",1,0)</f>
        <v>0</v>
      </c>
    </row>
    <row r="1788" spans="1:9" x14ac:dyDescent="0.3">
      <c r="A1788">
        <v>218659</v>
      </c>
      <c r="B1788" s="2">
        <v>41823</v>
      </c>
      <c r="C1788" s="3">
        <v>0.81259259259259264</v>
      </c>
      <c r="D1788" t="s">
        <v>30</v>
      </c>
      <c r="E1788" t="s">
        <v>27</v>
      </c>
      <c r="F1788" t="s">
        <v>20</v>
      </c>
      <c r="G1788" t="s">
        <v>6</v>
      </c>
      <c r="H1788">
        <v>40743</v>
      </c>
      <c r="I1788">
        <f>IF(Table3_1810[[#This Row],[Status]]="Hired",1,0)</f>
        <v>0</v>
      </c>
    </row>
    <row r="1789" spans="1:9" x14ac:dyDescent="0.3">
      <c r="A1789">
        <v>680068</v>
      </c>
      <c r="B1789" s="2">
        <v>41841</v>
      </c>
      <c r="C1789" s="3">
        <v>0.39907407407407408</v>
      </c>
      <c r="D1789" t="s">
        <v>31</v>
      </c>
      <c r="E1789" t="s">
        <v>27</v>
      </c>
      <c r="F1789" t="s">
        <v>17</v>
      </c>
      <c r="G1789" t="s">
        <v>10</v>
      </c>
      <c r="H1789">
        <v>87219</v>
      </c>
      <c r="I1789">
        <f>IF(Table3_1810[[#This Row],[Status]]="Hired",1,0)</f>
        <v>1</v>
      </c>
    </row>
    <row r="1790" spans="1:9" x14ac:dyDescent="0.3">
      <c r="A1790">
        <v>467827</v>
      </c>
      <c r="B1790" s="2">
        <v>41771</v>
      </c>
      <c r="C1790" s="3">
        <v>0.39681712962962962</v>
      </c>
      <c r="D1790" t="s">
        <v>31</v>
      </c>
      <c r="E1790" t="s">
        <v>27</v>
      </c>
      <c r="F1790" t="s">
        <v>18</v>
      </c>
      <c r="G1790" t="s">
        <v>6</v>
      </c>
      <c r="H1790">
        <v>76512</v>
      </c>
      <c r="I1790">
        <f>IF(Table3_1810[[#This Row],[Status]]="Hired",1,0)</f>
        <v>1</v>
      </c>
    </row>
    <row r="1791" spans="1:9" x14ac:dyDescent="0.3">
      <c r="A1791">
        <v>24128</v>
      </c>
      <c r="B1791" s="2">
        <v>41827</v>
      </c>
      <c r="C1791" s="3">
        <v>0.62115740740740744</v>
      </c>
      <c r="D1791" t="s">
        <v>31</v>
      </c>
      <c r="E1791" t="s">
        <v>29</v>
      </c>
      <c r="F1791" t="s">
        <v>18</v>
      </c>
      <c r="G1791" t="s">
        <v>6</v>
      </c>
      <c r="H1791">
        <v>47611</v>
      </c>
      <c r="I1791">
        <f>IF(Table3_1810[[#This Row],[Status]]="Hired",1,0)</f>
        <v>1</v>
      </c>
    </row>
    <row r="1792" spans="1:9" x14ac:dyDescent="0.3">
      <c r="A1792">
        <v>538085</v>
      </c>
      <c r="B1792" s="2">
        <v>41827</v>
      </c>
      <c r="C1792" s="3">
        <v>0.62157407407407406</v>
      </c>
      <c r="D1792" t="s">
        <v>31</v>
      </c>
      <c r="E1792" t="s">
        <v>27</v>
      </c>
      <c r="F1792" t="s">
        <v>18</v>
      </c>
      <c r="G1792" t="s">
        <v>6</v>
      </c>
      <c r="H1792">
        <v>78543</v>
      </c>
      <c r="I1792">
        <f>IF(Table3_1810[[#This Row],[Status]]="Hired",1,0)</f>
        <v>1</v>
      </c>
    </row>
    <row r="1793" spans="1:9" x14ac:dyDescent="0.3">
      <c r="A1793">
        <v>164872</v>
      </c>
      <c r="B1793" s="2">
        <v>41834</v>
      </c>
      <c r="C1793" s="3">
        <v>0.39724537037037039</v>
      </c>
      <c r="D1793" t="s">
        <v>31</v>
      </c>
      <c r="E1793" t="s">
        <v>27</v>
      </c>
      <c r="F1793" t="s">
        <v>18</v>
      </c>
      <c r="G1793" t="s">
        <v>6</v>
      </c>
      <c r="H1793">
        <v>62045</v>
      </c>
      <c r="I1793">
        <f>IF(Table3_1810[[#This Row],[Status]]="Hired",1,0)</f>
        <v>1</v>
      </c>
    </row>
    <row r="1794" spans="1:9" x14ac:dyDescent="0.3">
      <c r="A1794">
        <v>684456</v>
      </c>
      <c r="B1794" s="2">
        <v>41834</v>
      </c>
      <c r="C1794" s="3">
        <v>0.39748842592592593</v>
      </c>
      <c r="D1794" t="s">
        <v>30</v>
      </c>
      <c r="E1794" t="s">
        <v>29</v>
      </c>
      <c r="F1794" t="s">
        <v>18</v>
      </c>
      <c r="G1794" t="s">
        <v>6</v>
      </c>
      <c r="H1794">
        <v>83303</v>
      </c>
      <c r="I1794">
        <f>IF(Table3_1810[[#This Row],[Status]]="Hired",1,0)</f>
        <v>0</v>
      </c>
    </row>
    <row r="1795" spans="1:9" x14ac:dyDescent="0.3">
      <c r="A1795">
        <v>854644</v>
      </c>
      <c r="B1795" s="2">
        <v>41769</v>
      </c>
      <c r="C1795" s="3">
        <v>0.71532407407407406</v>
      </c>
      <c r="D1795" t="s">
        <v>30</v>
      </c>
      <c r="E1795" t="s">
        <v>29</v>
      </c>
      <c r="F1795" t="s">
        <v>20</v>
      </c>
      <c r="G1795" t="s">
        <v>6</v>
      </c>
      <c r="H1795">
        <v>74733</v>
      </c>
      <c r="I1795">
        <f>IF(Table3_1810[[#This Row],[Status]]="Hired",1,0)</f>
        <v>0</v>
      </c>
    </row>
    <row r="1796" spans="1:9" x14ac:dyDescent="0.3">
      <c r="A1796">
        <v>227598</v>
      </c>
      <c r="B1796" s="2">
        <v>41775</v>
      </c>
      <c r="C1796" s="3">
        <v>0.30837962962962961</v>
      </c>
      <c r="D1796" t="s">
        <v>31</v>
      </c>
      <c r="E1796" t="s">
        <v>27</v>
      </c>
      <c r="F1796" t="s">
        <v>20</v>
      </c>
      <c r="G1796" t="s">
        <v>6</v>
      </c>
      <c r="H1796">
        <v>55322</v>
      </c>
      <c r="I1796">
        <f>IF(Table3_1810[[#This Row],[Status]]="Hired",1,0)</f>
        <v>1</v>
      </c>
    </row>
    <row r="1797" spans="1:9" x14ac:dyDescent="0.3">
      <c r="A1797">
        <v>58523</v>
      </c>
      <c r="B1797" s="2">
        <v>41775</v>
      </c>
      <c r="C1797" s="3">
        <v>0.30942129629629628</v>
      </c>
      <c r="D1797" t="s">
        <v>30</v>
      </c>
      <c r="E1797" t="s">
        <v>29</v>
      </c>
      <c r="F1797" t="s">
        <v>20</v>
      </c>
      <c r="G1797" t="s">
        <v>6</v>
      </c>
      <c r="H1797">
        <v>34988</v>
      </c>
      <c r="I1797">
        <f>IF(Table3_1810[[#This Row],[Status]]="Hired",1,0)</f>
        <v>0</v>
      </c>
    </row>
    <row r="1798" spans="1:9" x14ac:dyDescent="0.3">
      <c r="A1798">
        <v>726965</v>
      </c>
      <c r="B1798" s="2">
        <v>41775</v>
      </c>
      <c r="C1798" s="3">
        <v>0.31221064814814814</v>
      </c>
      <c r="D1798" t="s">
        <v>31</v>
      </c>
      <c r="E1798" t="s">
        <v>27</v>
      </c>
      <c r="F1798" t="s">
        <v>20</v>
      </c>
      <c r="G1798" t="s">
        <v>6</v>
      </c>
      <c r="H1798">
        <v>22567</v>
      </c>
      <c r="I1798">
        <f>IF(Table3_1810[[#This Row],[Status]]="Hired",1,0)</f>
        <v>1</v>
      </c>
    </row>
    <row r="1799" spans="1:9" x14ac:dyDescent="0.3">
      <c r="A1799">
        <v>597119</v>
      </c>
      <c r="B1799" s="2">
        <v>41829</v>
      </c>
      <c r="C1799" s="3">
        <v>0.42373842592592592</v>
      </c>
      <c r="D1799" t="s">
        <v>31</v>
      </c>
      <c r="E1799" t="s">
        <v>29</v>
      </c>
      <c r="F1799" t="s">
        <v>20</v>
      </c>
      <c r="G1799" t="s">
        <v>6</v>
      </c>
      <c r="H1799">
        <v>85877</v>
      </c>
      <c r="I1799">
        <f>IF(Table3_1810[[#This Row],[Status]]="Hired",1,0)</f>
        <v>1</v>
      </c>
    </row>
    <row r="1800" spans="1:9" x14ac:dyDescent="0.3">
      <c r="A1800">
        <v>612288</v>
      </c>
      <c r="B1800" s="2">
        <v>41836</v>
      </c>
      <c r="C1800" s="3">
        <v>0.3815972222222222</v>
      </c>
      <c r="D1800" t="s">
        <v>31</v>
      </c>
      <c r="E1800" t="s">
        <v>29</v>
      </c>
      <c r="F1800" t="s">
        <v>20</v>
      </c>
      <c r="G1800" t="s">
        <v>6</v>
      </c>
      <c r="H1800">
        <v>16544</v>
      </c>
      <c r="I1800">
        <f>IF(Table3_1810[[#This Row],[Status]]="Hired",1,0)</f>
        <v>1</v>
      </c>
    </row>
    <row r="1801" spans="1:9" x14ac:dyDescent="0.3">
      <c r="A1801">
        <v>34542</v>
      </c>
      <c r="B1801" s="2">
        <v>41836</v>
      </c>
      <c r="C1801" s="3">
        <v>0.74966435185185187</v>
      </c>
      <c r="D1801" t="s">
        <v>30</v>
      </c>
      <c r="E1801" t="s">
        <v>29</v>
      </c>
      <c r="F1801" t="s">
        <v>20</v>
      </c>
      <c r="G1801" t="s">
        <v>6</v>
      </c>
      <c r="H1801">
        <v>73966</v>
      </c>
      <c r="I1801">
        <f>IF(Table3_1810[[#This Row],[Status]]="Hired",1,0)</f>
        <v>0</v>
      </c>
    </row>
    <row r="1802" spans="1:9" x14ac:dyDescent="0.3">
      <c r="A1802">
        <v>693241</v>
      </c>
      <c r="B1802" s="2">
        <v>41842</v>
      </c>
      <c r="C1802" s="3">
        <v>0.39791666666666664</v>
      </c>
      <c r="D1802" t="s">
        <v>31</v>
      </c>
      <c r="E1802" t="s">
        <v>29</v>
      </c>
      <c r="F1802" t="s">
        <v>18</v>
      </c>
      <c r="G1802" t="s">
        <v>8</v>
      </c>
      <c r="H1802">
        <v>31755</v>
      </c>
      <c r="I1802">
        <f>IF(Table3_1810[[#This Row],[Status]]="Hired",1,0)</f>
        <v>1</v>
      </c>
    </row>
    <row r="1803" spans="1:9" x14ac:dyDescent="0.3">
      <c r="A1803">
        <v>704096</v>
      </c>
      <c r="B1803" s="2">
        <v>41842</v>
      </c>
      <c r="C1803" s="3">
        <v>0.39890046296296294</v>
      </c>
      <c r="D1803" t="s">
        <v>31</v>
      </c>
      <c r="E1803" t="s">
        <v>27</v>
      </c>
      <c r="F1803" t="s">
        <v>18</v>
      </c>
      <c r="G1803" t="s">
        <v>8</v>
      </c>
      <c r="H1803">
        <v>51383</v>
      </c>
      <c r="I1803">
        <f>IF(Table3_1810[[#This Row],[Status]]="Hired",1,0)</f>
        <v>1</v>
      </c>
    </row>
    <row r="1804" spans="1:9" x14ac:dyDescent="0.3">
      <c r="A1804">
        <v>867293</v>
      </c>
      <c r="B1804" s="2">
        <v>41760</v>
      </c>
      <c r="C1804" s="3">
        <v>0.82829861111111114</v>
      </c>
      <c r="D1804" t="s">
        <v>31</v>
      </c>
      <c r="E1804" t="s">
        <v>27</v>
      </c>
      <c r="F1804" t="s">
        <v>17</v>
      </c>
      <c r="G1804" t="s">
        <v>9</v>
      </c>
      <c r="H1804">
        <v>19871</v>
      </c>
      <c r="I1804">
        <f>IF(Table3_1810[[#This Row],[Status]]="Hired",1,0)</f>
        <v>1</v>
      </c>
    </row>
    <row r="1805" spans="1:9" x14ac:dyDescent="0.3">
      <c r="A1805">
        <v>214693</v>
      </c>
      <c r="B1805" s="2">
        <v>41765</v>
      </c>
      <c r="C1805" s="3">
        <v>0.51814814814814814</v>
      </c>
      <c r="D1805" t="s">
        <v>30</v>
      </c>
      <c r="E1805" t="s">
        <v>27</v>
      </c>
      <c r="F1805" t="s">
        <v>17</v>
      </c>
      <c r="G1805" t="s">
        <v>9</v>
      </c>
      <c r="H1805">
        <v>74099</v>
      </c>
      <c r="I1805">
        <f>IF(Table3_1810[[#This Row],[Status]]="Hired",1,0)</f>
        <v>0</v>
      </c>
    </row>
    <row r="1806" spans="1:9" x14ac:dyDescent="0.3">
      <c r="A1806">
        <v>722156</v>
      </c>
      <c r="B1806" s="2">
        <v>41781</v>
      </c>
      <c r="C1806" s="3">
        <v>0.61152777777777778</v>
      </c>
      <c r="D1806" t="s">
        <v>31</v>
      </c>
      <c r="E1806" t="s">
        <v>27</v>
      </c>
      <c r="F1806" t="s">
        <v>17</v>
      </c>
      <c r="G1806" t="s">
        <v>9</v>
      </c>
      <c r="H1806">
        <v>70411</v>
      </c>
      <c r="I1806">
        <f>IF(Table3_1810[[#This Row],[Status]]="Hired",1,0)</f>
        <v>1</v>
      </c>
    </row>
    <row r="1807" spans="1:9" x14ac:dyDescent="0.3">
      <c r="A1807">
        <v>964928</v>
      </c>
      <c r="B1807" s="2">
        <v>41781</v>
      </c>
      <c r="C1807" s="3">
        <v>0.61086805555555557</v>
      </c>
      <c r="D1807" t="s">
        <v>31</v>
      </c>
      <c r="E1807" t="s">
        <v>28</v>
      </c>
      <c r="F1807" t="s">
        <v>17</v>
      </c>
      <c r="G1807" t="s">
        <v>9</v>
      </c>
      <c r="H1807">
        <v>67453</v>
      </c>
      <c r="I1807">
        <f>IF(Table3_1810[[#This Row],[Status]]="Hired",1,0)</f>
        <v>1</v>
      </c>
    </row>
    <row r="1808" spans="1:9" x14ac:dyDescent="0.3">
      <c r="A1808">
        <v>943418</v>
      </c>
      <c r="B1808" s="2">
        <v>41786</v>
      </c>
      <c r="C1808" s="3">
        <v>0.56067129629629631</v>
      </c>
      <c r="D1808" t="s">
        <v>30</v>
      </c>
      <c r="E1808" t="s">
        <v>27</v>
      </c>
      <c r="F1808" t="s">
        <v>17</v>
      </c>
      <c r="G1808" t="s">
        <v>4</v>
      </c>
      <c r="H1808">
        <v>59234</v>
      </c>
      <c r="I1808">
        <f>IF(Table3_1810[[#This Row],[Status]]="Hired",1,0)</f>
        <v>0</v>
      </c>
    </row>
    <row r="1809" spans="1:9" x14ac:dyDescent="0.3">
      <c r="A1809">
        <v>661256</v>
      </c>
      <c r="B1809" s="2">
        <v>41789</v>
      </c>
      <c r="C1809" s="3">
        <v>0.82967592592592587</v>
      </c>
      <c r="D1809" t="s">
        <v>31</v>
      </c>
      <c r="E1809" t="s">
        <v>27</v>
      </c>
      <c r="F1809" t="s">
        <v>17</v>
      </c>
      <c r="G1809" t="s">
        <v>4</v>
      </c>
      <c r="H1809">
        <v>42499</v>
      </c>
      <c r="I1809">
        <f>IF(Table3_1810[[#This Row],[Status]]="Hired",1,0)</f>
        <v>1</v>
      </c>
    </row>
    <row r="1810" spans="1:9" x14ac:dyDescent="0.3">
      <c r="A1810">
        <v>317422</v>
      </c>
      <c r="B1810" s="2">
        <v>41780</v>
      </c>
      <c r="C1810" s="3">
        <v>0.3971527777777778</v>
      </c>
      <c r="D1810" t="s">
        <v>31</v>
      </c>
      <c r="E1810" t="s">
        <v>29</v>
      </c>
      <c r="F1810" t="s">
        <v>17</v>
      </c>
      <c r="G1810" t="s">
        <v>4</v>
      </c>
      <c r="H1810">
        <v>53128</v>
      </c>
      <c r="I1810">
        <f>IF(Table3_1810[[#This Row],[Status]]="Hired",1,0)</f>
        <v>1</v>
      </c>
    </row>
    <row r="1811" spans="1:9" x14ac:dyDescent="0.3">
      <c r="A1811">
        <v>823654</v>
      </c>
      <c r="B1811" s="2">
        <v>41795</v>
      </c>
      <c r="C1811" s="3">
        <v>0.79534722222222221</v>
      </c>
      <c r="D1811" t="s">
        <v>30</v>
      </c>
      <c r="E1811" t="s">
        <v>27</v>
      </c>
      <c r="F1811" t="s">
        <v>20</v>
      </c>
      <c r="G1811" t="s">
        <v>6</v>
      </c>
      <c r="H1811">
        <v>70676</v>
      </c>
      <c r="I1811">
        <f>IF(Table3_1810[[#This Row],[Status]]="Hired",1,0)</f>
        <v>0</v>
      </c>
    </row>
    <row r="1812" spans="1:9" x14ac:dyDescent="0.3">
      <c r="A1812">
        <v>560180</v>
      </c>
      <c r="B1812" s="2">
        <v>41801</v>
      </c>
      <c r="C1812" s="3">
        <v>0.38187500000000002</v>
      </c>
      <c r="D1812" t="s">
        <v>30</v>
      </c>
      <c r="E1812" t="s">
        <v>29</v>
      </c>
      <c r="F1812" t="s">
        <v>20</v>
      </c>
      <c r="G1812" t="s">
        <v>6</v>
      </c>
      <c r="H1812">
        <v>86828</v>
      </c>
      <c r="I1812">
        <f>IF(Table3_1810[[#This Row],[Status]]="Hired",1,0)</f>
        <v>0</v>
      </c>
    </row>
    <row r="1813" spans="1:9" x14ac:dyDescent="0.3">
      <c r="A1813">
        <v>954148</v>
      </c>
      <c r="B1813" s="2">
        <v>41817</v>
      </c>
      <c r="C1813" s="3">
        <v>0.59297453703703706</v>
      </c>
      <c r="D1813" t="s">
        <v>30</v>
      </c>
      <c r="E1813" t="s">
        <v>27</v>
      </c>
      <c r="F1813" t="s">
        <v>20</v>
      </c>
      <c r="G1813" t="s">
        <v>6</v>
      </c>
      <c r="H1813">
        <v>58548</v>
      </c>
      <c r="I1813">
        <f>IF(Table3_1810[[#This Row],[Status]]="Hired",1,0)</f>
        <v>0</v>
      </c>
    </row>
    <row r="1814" spans="1:9" x14ac:dyDescent="0.3">
      <c r="A1814">
        <v>641583</v>
      </c>
      <c r="B1814" s="2">
        <v>41817</v>
      </c>
      <c r="C1814" s="3">
        <v>0.593287037037037</v>
      </c>
      <c r="D1814" t="s">
        <v>31</v>
      </c>
      <c r="E1814" t="s">
        <v>29</v>
      </c>
      <c r="F1814" t="s">
        <v>20</v>
      </c>
      <c r="G1814" t="s">
        <v>6</v>
      </c>
      <c r="H1814">
        <v>53155</v>
      </c>
      <c r="I1814">
        <f>IF(Table3_1810[[#This Row],[Status]]="Hired",1,0)</f>
        <v>1</v>
      </c>
    </row>
    <row r="1815" spans="1:9" x14ac:dyDescent="0.3">
      <c r="A1815">
        <v>684242</v>
      </c>
      <c r="B1815" s="2">
        <v>41817</v>
      </c>
      <c r="C1815" s="3">
        <v>0.59457175925925931</v>
      </c>
      <c r="D1815" t="s">
        <v>31</v>
      </c>
      <c r="E1815" t="s">
        <v>27</v>
      </c>
      <c r="F1815" t="s">
        <v>20</v>
      </c>
      <c r="G1815" t="s">
        <v>6</v>
      </c>
      <c r="H1815">
        <v>80876</v>
      </c>
      <c r="I1815">
        <f>IF(Table3_1810[[#This Row],[Status]]="Hired",1,0)</f>
        <v>1</v>
      </c>
    </row>
    <row r="1816" spans="1:9" x14ac:dyDescent="0.3">
      <c r="A1816">
        <v>222272</v>
      </c>
      <c r="B1816" s="2">
        <v>41824</v>
      </c>
      <c r="C1816" s="3">
        <v>0.78997685185185185</v>
      </c>
      <c r="D1816" t="s">
        <v>31</v>
      </c>
      <c r="E1816" t="s">
        <v>28</v>
      </c>
      <c r="F1816" t="s">
        <v>20</v>
      </c>
      <c r="G1816" t="s">
        <v>10</v>
      </c>
      <c r="H1816">
        <v>13056</v>
      </c>
      <c r="I1816">
        <f>IF(Table3_1810[[#This Row],[Status]]="Hired",1,0)</f>
        <v>1</v>
      </c>
    </row>
    <row r="1817" spans="1:9" x14ac:dyDescent="0.3">
      <c r="A1817">
        <v>880787</v>
      </c>
      <c r="B1817" s="2">
        <v>41865</v>
      </c>
      <c r="C1817" s="3">
        <v>0.39906249999999999</v>
      </c>
      <c r="D1817" t="s">
        <v>31</v>
      </c>
      <c r="E1817" t="s">
        <v>27</v>
      </c>
      <c r="F1817" t="s">
        <v>20</v>
      </c>
      <c r="G1817" t="s">
        <v>10</v>
      </c>
      <c r="H1817">
        <v>47704</v>
      </c>
      <c r="I1817">
        <f>IF(Table3_1810[[#This Row],[Status]]="Hired",1,0)</f>
        <v>1</v>
      </c>
    </row>
    <row r="1818" spans="1:9" x14ac:dyDescent="0.3">
      <c r="A1818">
        <v>256813</v>
      </c>
      <c r="B1818" s="2">
        <v>41865</v>
      </c>
      <c r="C1818" s="3">
        <v>0.40020833333333333</v>
      </c>
      <c r="D1818" t="s">
        <v>31</v>
      </c>
      <c r="E1818" t="s">
        <v>27</v>
      </c>
      <c r="F1818" t="s">
        <v>20</v>
      </c>
      <c r="G1818" t="s">
        <v>10</v>
      </c>
      <c r="H1818">
        <v>78611</v>
      </c>
      <c r="I1818">
        <f>IF(Table3_1810[[#This Row],[Status]]="Hired",1,0)</f>
        <v>1</v>
      </c>
    </row>
    <row r="1819" spans="1:9" x14ac:dyDescent="0.3">
      <c r="A1819">
        <v>749392</v>
      </c>
      <c r="B1819" s="2">
        <v>41865</v>
      </c>
      <c r="C1819" s="3">
        <v>0.40256944444444442</v>
      </c>
      <c r="D1819" t="s">
        <v>30</v>
      </c>
      <c r="E1819" t="s">
        <v>29</v>
      </c>
      <c r="F1819" t="s">
        <v>20</v>
      </c>
      <c r="G1819" t="s">
        <v>10</v>
      </c>
      <c r="H1819">
        <v>22117</v>
      </c>
      <c r="I1819">
        <f>IF(Table3_1810[[#This Row],[Status]]="Hired",1,0)</f>
        <v>0</v>
      </c>
    </row>
    <row r="1820" spans="1:9" x14ac:dyDescent="0.3">
      <c r="A1820">
        <v>392048</v>
      </c>
      <c r="B1820" s="2">
        <v>41873</v>
      </c>
      <c r="C1820" s="3">
        <v>0.65699074074074071</v>
      </c>
      <c r="D1820" t="s">
        <v>31</v>
      </c>
      <c r="E1820" t="s">
        <v>29</v>
      </c>
      <c r="F1820" t="s">
        <v>20</v>
      </c>
      <c r="G1820" t="s">
        <v>10</v>
      </c>
      <c r="H1820">
        <v>43988</v>
      </c>
      <c r="I1820">
        <f>IF(Table3_1810[[#This Row],[Status]]="Hired",1,0)</f>
        <v>1</v>
      </c>
    </row>
    <row r="1821" spans="1:9" x14ac:dyDescent="0.3">
      <c r="A1821">
        <v>778041</v>
      </c>
      <c r="B1821" s="2">
        <v>41873</v>
      </c>
      <c r="C1821" s="3">
        <v>0.65763888888888888</v>
      </c>
      <c r="D1821" t="s">
        <v>31</v>
      </c>
      <c r="E1821" t="s">
        <v>29</v>
      </c>
      <c r="F1821" t="s">
        <v>20</v>
      </c>
      <c r="G1821" t="s">
        <v>10</v>
      </c>
      <c r="H1821">
        <v>51085</v>
      </c>
      <c r="I1821">
        <f>IF(Table3_1810[[#This Row],[Status]]="Hired",1,0)</f>
        <v>1</v>
      </c>
    </row>
    <row r="1822" spans="1:9" x14ac:dyDescent="0.3">
      <c r="A1822">
        <v>162279</v>
      </c>
      <c r="B1822" s="2">
        <v>41858</v>
      </c>
      <c r="C1822" s="3">
        <v>0.39910879629629631</v>
      </c>
      <c r="D1822" t="s">
        <v>31</v>
      </c>
      <c r="E1822" t="s">
        <v>27</v>
      </c>
      <c r="F1822" t="s">
        <v>20</v>
      </c>
      <c r="G1822" t="s">
        <v>10</v>
      </c>
      <c r="H1822">
        <v>59437</v>
      </c>
      <c r="I1822">
        <f>IF(Table3_1810[[#This Row],[Status]]="Hired",1,0)</f>
        <v>1</v>
      </c>
    </row>
    <row r="1823" spans="1:9" x14ac:dyDescent="0.3">
      <c r="A1823">
        <v>466313</v>
      </c>
      <c r="B1823" s="2">
        <v>41858</v>
      </c>
      <c r="C1823" s="3">
        <v>0.39837962962962964</v>
      </c>
      <c r="D1823" t="s">
        <v>31</v>
      </c>
      <c r="E1823" t="s">
        <v>29</v>
      </c>
      <c r="F1823" t="s">
        <v>20</v>
      </c>
      <c r="G1823" t="s">
        <v>10</v>
      </c>
      <c r="H1823">
        <v>25401</v>
      </c>
      <c r="I1823">
        <f>IF(Table3_1810[[#This Row],[Status]]="Hired",1,0)</f>
        <v>1</v>
      </c>
    </row>
    <row r="1824" spans="1:9" x14ac:dyDescent="0.3">
      <c r="A1824">
        <v>675897</v>
      </c>
      <c r="B1824" s="2">
        <v>41859</v>
      </c>
      <c r="C1824" s="3">
        <v>0.49914351851851851</v>
      </c>
      <c r="D1824" t="s">
        <v>30</v>
      </c>
      <c r="E1824" t="s">
        <v>27</v>
      </c>
      <c r="F1824" t="s">
        <v>20</v>
      </c>
      <c r="G1824" t="s">
        <v>10</v>
      </c>
      <c r="H1824">
        <v>82935</v>
      </c>
      <c r="I1824">
        <f>IF(Table3_1810[[#This Row],[Status]]="Hired",1,0)</f>
        <v>0</v>
      </c>
    </row>
    <row r="1825" spans="1:9" x14ac:dyDescent="0.3">
      <c r="A1825">
        <v>929198</v>
      </c>
      <c r="B1825" s="2">
        <v>41859</v>
      </c>
      <c r="C1825" s="3">
        <v>0.50403935185185189</v>
      </c>
      <c r="D1825" t="s">
        <v>30</v>
      </c>
      <c r="E1825" t="s">
        <v>29</v>
      </c>
      <c r="F1825" t="s">
        <v>20</v>
      </c>
      <c r="G1825" t="s">
        <v>10</v>
      </c>
      <c r="H1825">
        <v>48153</v>
      </c>
      <c r="I1825">
        <f>IF(Table3_1810[[#This Row],[Status]]="Hired",1,0)</f>
        <v>0</v>
      </c>
    </row>
    <row r="1826" spans="1:9" x14ac:dyDescent="0.3">
      <c r="A1826">
        <v>520656</v>
      </c>
      <c r="B1826" s="2">
        <v>41768</v>
      </c>
      <c r="C1826" s="3">
        <v>0.69045138888888891</v>
      </c>
      <c r="D1826" t="s">
        <v>30</v>
      </c>
      <c r="E1826" t="s">
        <v>29</v>
      </c>
      <c r="F1826" t="s">
        <v>17</v>
      </c>
      <c r="G1826" t="s">
        <v>10</v>
      </c>
      <c r="H1826">
        <v>35401</v>
      </c>
      <c r="I1826">
        <f>IF(Table3_1810[[#This Row],[Status]]="Hired",1,0)</f>
        <v>0</v>
      </c>
    </row>
    <row r="1827" spans="1:9" x14ac:dyDescent="0.3">
      <c r="A1827">
        <v>875997</v>
      </c>
      <c r="B1827" s="2">
        <v>41787</v>
      </c>
      <c r="C1827" s="3">
        <v>0.44690972222222225</v>
      </c>
      <c r="D1827" t="s">
        <v>30</v>
      </c>
      <c r="E1827" t="s">
        <v>29</v>
      </c>
      <c r="F1827" t="s">
        <v>17</v>
      </c>
      <c r="G1827" t="s">
        <v>9</v>
      </c>
      <c r="H1827">
        <v>36047</v>
      </c>
      <c r="I1827">
        <f>IF(Table3_1810[[#This Row],[Status]]="Hired",1,0)</f>
        <v>0</v>
      </c>
    </row>
    <row r="1828" spans="1:9" x14ac:dyDescent="0.3">
      <c r="A1828">
        <v>694518</v>
      </c>
      <c r="B1828" s="2">
        <v>41788</v>
      </c>
      <c r="C1828" s="3">
        <v>0.53775462962962961</v>
      </c>
      <c r="D1828" t="s">
        <v>31</v>
      </c>
      <c r="E1828" t="s">
        <v>27</v>
      </c>
      <c r="F1828" t="s">
        <v>17</v>
      </c>
      <c r="G1828" t="s">
        <v>10</v>
      </c>
      <c r="H1828">
        <v>95548</v>
      </c>
      <c r="I1828">
        <f>IF(Table3_1810[[#This Row],[Status]]="Hired",1,0)</f>
        <v>1</v>
      </c>
    </row>
    <row r="1829" spans="1:9" x14ac:dyDescent="0.3">
      <c r="A1829">
        <v>710064</v>
      </c>
      <c r="B1829" s="2">
        <v>41788</v>
      </c>
      <c r="C1829" s="3">
        <v>0.53996527777777781</v>
      </c>
      <c r="D1829" t="s">
        <v>31</v>
      </c>
      <c r="E1829" t="s">
        <v>29</v>
      </c>
      <c r="F1829" t="s">
        <v>17</v>
      </c>
      <c r="G1829" t="s">
        <v>10</v>
      </c>
      <c r="H1829">
        <v>69460</v>
      </c>
      <c r="I1829">
        <f>IF(Table3_1810[[#This Row],[Status]]="Hired",1,0)</f>
        <v>1</v>
      </c>
    </row>
    <row r="1830" spans="1:9" x14ac:dyDescent="0.3">
      <c r="A1830">
        <v>919803</v>
      </c>
      <c r="B1830" s="2">
        <v>41789</v>
      </c>
      <c r="C1830" s="3">
        <v>0.40307870370370369</v>
      </c>
      <c r="D1830" t="s">
        <v>31</v>
      </c>
      <c r="E1830" t="s">
        <v>29</v>
      </c>
      <c r="F1830" t="s">
        <v>17</v>
      </c>
      <c r="G1830" t="s">
        <v>10</v>
      </c>
      <c r="H1830">
        <v>29286</v>
      </c>
      <c r="I1830">
        <f>IF(Table3_1810[[#This Row],[Status]]="Hired",1,0)</f>
        <v>1</v>
      </c>
    </row>
    <row r="1831" spans="1:9" x14ac:dyDescent="0.3">
      <c r="A1831">
        <v>250044</v>
      </c>
      <c r="B1831" s="2">
        <v>41789</v>
      </c>
      <c r="C1831" s="3">
        <v>0.39695601851851853</v>
      </c>
      <c r="D1831" t="s">
        <v>30</v>
      </c>
      <c r="E1831" t="s">
        <v>27</v>
      </c>
      <c r="F1831" t="s">
        <v>17</v>
      </c>
      <c r="G1831" t="s">
        <v>9</v>
      </c>
      <c r="H1831">
        <v>47810</v>
      </c>
      <c r="I1831">
        <f>IF(Table3_1810[[#This Row],[Status]]="Hired",1,0)</f>
        <v>0</v>
      </c>
    </row>
    <row r="1832" spans="1:9" x14ac:dyDescent="0.3">
      <c r="A1832">
        <v>191373</v>
      </c>
      <c r="B1832" s="2">
        <v>41793</v>
      </c>
      <c r="C1832" s="3">
        <v>0.45123842592592595</v>
      </c>
      <c r="D1832" t="s">
        <v>30</v>
      </c>
      <c r="E1832" t="s">
        <v>27</v>
      </c>
      <c r="F1832" t="s">
        <v>17</v>
      </c>
      <c r="G1832" t="s">
        <v>10</v>
      </c>
      <c r="H1832">
        <v>83090</v>
      </c>
      <c r="I1832">
        <f>IF(Table3_1810[[#This Row],[Status]]="Hired",1,0)</f>
        <v>0</v>
      </c>
    </row>
    <row r="1833" spans="1:9" x14ac:dyDescent="0.3">
      <c r="A1833">
        <v>615424</v>
      </c>
      <c r="B1833" s="2">
        <v>41793</v>
      </c>
      <c r="C1833" s="3">
        <v>0.45270833333333332</v>
      </c>
      <c r="D1833" t="s">
        <v>31</v>
      </c>
      <c r="E1833" t="s">
        <v>27</v>
      </c>
      <c r="F1833" t="s">
        <v>17</v>
      </c>
      <c r="G1833" t="s">
        <v>10</v>
      </c>
      <c r="H1833">
        <v>24597</v>
      </c>
      <c r="I1833">
        <f>IF(Table3_1810[[#This Row],[Status]]="Hired",1,0)</f>
        <v>1</v>
      </c>
    </row>
    <row r="1834" spans="1:9" x14ac:dyDescent="0.3">
      <c r="A1834">
        <v>235539</v>
      </c>
      <c r="B1834" s="2">
        <v>41817</v>
      </c>
      <c r="C1834" s="3">
        <v>0.39726851851851852</v>
      </c>
      <c r="D1834" t="s">
        <v>31</v>
      </c>
      <c r="E1834" t="s">
        <v>27</v>
      </c>
      <c r="F1834" t="s">
        <v>17</v>
      </c>
      <c r="G1834" t="s">
        <v>9</v>
      </c>
      <c r="H1834">
        <v>35611</v>
      </c>
      <c r="I1834">
        <f>IF(Table3_1810[[#This Row],[Status]]="Hired",1,0)</f>
        <v>1</v>
      </c>
    </row>
    <row r="1835" spans="1:9" x14ac:dyDescent="0.3">
      <c r="A1835">
        <v>906051</v>
      </c>
      <c r="B1835" s="2">
        <v>41817</v>
      </c>
      <c r="C1835" s="3">
        <v>0.39769675925925924</v>
      </c>
      <c r="D1835" t="s">
        <v>31</v>
      </c>
      <c r="E1835" t="s">
        <v>29</v>
      </c>
      <c r="F1835" t="s">
        <v>17</v>
      </c>
      <c r="G1835" t="s">
        <v>9</v>
      </c>
      <c r="H1835">
        <v>71844</v>
      </c>
      <c r="I1835">
        <f>IF(Table3_1810[[#This Row],[Status]]="Hired",1,0)</f>
        <v>1</v>
      </c>
    </row>
    <row r="1836" spans="1:9" x14ac:dyDescent="0.3">
      <c r="A1836">
        <v>705197</v>
      </c>
      <c r="B1836" s="2">
        <v>41817</v>
      </c>
      <c r="C1836" s="3">
        <v>0.3994328703703704</v>
      </c>
      <c r="D1836" t="s">
        <v>31</v>
      </c>
      <c r="E1836" t="s">
        <v>29</v>
      </c>
      <c r="F1836" t="s">
        <v>17</v>
      </c>
      <c r="G1836" t="s">
        <v>9</v>
      </c>
      <c r="H1836">
        <v>70644</v>
      </c>
      <c r="I1836">
        <f>IF(Table3_1810[[#This Row],[Status]]="Hired",1,0)</f>
        <v>1</v>
      </c>
    </row>
    <row r="1837" spans="1:9" x14ac:dyDescent="0.3">
      <c r="A1837">
        <v>724798</v>
      </c>
      <c r="B1837" s="2">
        <v>41817</v>
      </c>
      <c r="C1837" s="3">
        <v>0.40089120370370368</v>
      </c>
      <c r="D1837" t="s">
        <v>30</v>
      </c>
      <c r="E1837" t="s">
        <v>29</v>
      </c>
      <c r="F1837" t="s">
        <v>17</v>
      </c>
      <c r="G1837" t="s">
        <v>9</v>
      </c>
      <c r="H1837">
        <v>65820</v>
      </c>
      <c r="I1837">
        <f>IF(Table3_1810[[#This Row],[Status]]="Hired",1,0)</f>
        <v>0</v>
      </c>
    </row>
    <row r="1838" spans="1:9" x14ac:dyDescent="0.3">
      <c r="A1838">
        <v>862375</v>
      </c>
      <c r="B1838" s="2">
        <v>41817</v>
      </c>
      <c r="C1838" s="3">
        <v>0.39806712962962965</v>
      </c>
      <c r="D1838" t="s">
        <v>31</v>
      </c>
      <c r="E1838" t="s">
        <v>29</v>
      </c>
      <c r="F1838" t="s">
        <v>17</v>
      </c>
      <c r="G1838" t="s">
        <v>9</v>
      </c>
      <c r="H1838">
        <v>14390</v>
      </c>
      <c r="I1838">
        <f>IF(Table3_1810[[#This Row],[Status]]="Hired",1,0)</f>
        <v>1</v>
      </c>
    </row>
    <row r="1839" spans="1:9" x14ac:dyDescent="0.3">
      <c r="A1839">
        <v>785487</v>
      </c>
      <c r="B1839" s="2">
        <v>41821</v>
      </c>
      <c r="C1839" s="3">
        <v>0.78674768518518523</v>
      </c>
      <c r="D1839" t="s">
        <v>31</v>
      </c>
      <c r="E1839" t="s">
        <v>29</v>
      </c>
      <c r="F1839" t="s">
        <v>17</v>
      </c>
      <c r="G1839" t="s">
        <v>9</v>
      </c>
      <c r="H1839">
        <v>19332</v>
      </c>
      <c r="I1839">
        <f>IF(Table3_1810[[#This Row],[Status]]="Hired",1,0)</f>
        <v>1</v>
      </c>
    </row>
    <row r="1840" spans="1:9" x14ac:dyDescent="0.3">
      <c r="A1840">
        <v>946312</v>
      </c>
      <c r="B1840" s="2">
        <v>41824</v>
      </c>
      <c r="C1840" s="3">
        <v>0.75533564814814813</v>
      </c>
      <c r="D1840" t="s">
        <v>31</v>
      </c>
      <c r="E1840" t="s">
        <v>27</v>
      </c>
      <c r="F1840" t="s">
        <v>17</v>
      </c>
      <c r="G1840" t="s">
        <v>9</v>
      </c>
      <c r="H1840">
        <v>14144</v>
      </c>
      <c r="I1840">
        <f>IF(Table3_1810[[#This Row],[Status]]="Hired",1,0)</f>
        <v>1</v>
      </c>
    </row>
    <row r="1841" spans="1:9" x14ac:dyDescent="0.3">
      <c r="A1841">
        <v>736470</v>
      </c>
      <c r="B1841" s="2">
        <v>41824</v>
      </c>
      <c r="C1841" s="3">
        <v>0.75571759259259264</v>
      </c>
      <c r="D1841" t="s">
        <v>31</v>
      </c>
      <c r="E1841" t="s">
        <v>28</v>
      </c>
      <c r="F1841" t="s">
        <v>17</v>
      </c>
      <c r="G1841" t="s">
        <v>9</v>
      </c>
      <c r="H1841">
        <v>60928</v>
      </c>
      <c r="I1841">
        <f>IF(Table3_1810[[#This Row],[Status]]="Hired",1,0)</f>
        <v>1</v>
      </c>
    </row>
    <row r="1842" spans="1:9" x14ac:dyDescent="0.3">
      <c r="A1842">
        <v>427814</v>
      </c>
      <c r="B1842" s="2">
        <v>41831</v>
      </c>
      <c r="C1842" s="3">
        <v>0.71802083333333333</v>
      </c>
      <c r="D1842" t="s">
        <v>30</v>
      </c>
      <c r="E1842" t="s">
        <v>27</v>
      </c>
      <c r="F1842" t="s">
        <v>17</v>
      </c>
      <c r="G1842" t="s">
        <v>10</v>
      </c>
      <c r="H1842">
        <v>43484</v>
      </c>
      <c r="I1842">
        <f>IF(Table3_1810[[#This Row],[Status]]="Hired",1,0)</f>
        <v>0</v>
      </c>
    </row>
    <row r="1843" spans="1:9" x14ac:dyDescent="0.3">
      <c r="A1843">
        <v>363285</v>
      </c>
      <c r="B1843" s="2">
        <v>41831</v>
      </c>
      <c r="C1843" s="3">
        <v>0.71930555555555553</v>
      </c>
      <c r="D1843" t="s">
        <v>30</v>
      </c>
      <c r="E1843" t="s">
        <v>29</v>
      </c>
      <c r="F1843" t="s">
        <v>17</v>
      </c>
      <c r="G1843" t="s">
        <v>10</v>
      </c>
      <c r="H1843">
        <v>71650</v>
      </c>
      <c r="I1843">
        <f>IF(Table3_1810[[#This Row],[Status]]="Hired",1,0)</f>
        <v>0</v>
      </c>
    </row>
    <row r="1844" spans="1:9" x14ac:dyDescent="0.3">
      <c r="A1844">
        <v>138676</v>
      </c>
      <c r="B1844" s="2">
        <v>41831</v>
      </c>
      <c r="C1844" s="3">
        <v>0.71886574074074072</v>
      </c>
      <c r="D1844" t="s">
        <v>31</v>
      </c>
      <c r="E1844" t="s">
        <v>29</v>
      </c>
      <c r="F1844" t="s">
        <v>17</v>
      </c>
      <c r="G1844" t="s">
        <v>10</v>
      </c>
      <c r="H1844">
        <v>83336</v>
      </c>
      <c r="I1844">
        <f>IF(Table3_1810[[#This Row],[Status]]="Hired",1,0)</f>
        <v>1</v>
      </c>
    </row>
    <row r="1845" spans="1:9" x14ac:dyDescent="0.3">
      <c r="A1845">
        <v>38906</v>
      </c>
      <c r="B1845" s="2">
        <v>41831</v>
      </c>
      <c r="C1845" s="3">
        <v>0.72012731481481485</v>
      </c>
      <c r="D1845" t="s">
        <v>31</v>
      </c>
      <c r="E1845" t="s">
        <v>29</v>
      </c>
      <c r="F1845" t="s">
        <v>17</v>
      </c>
      <c r="G1845" t="s">
        <v>10</v>
      </c>
      <c r="H1845">
        <v>38196</v>
      </c>
      <c r="I1845">
        <f>IF(Table3_1810[[#This Row],[Status]]="Hired",1,0)</f>
        <v>1</v>
      </c>
    </row>
    <row r="1846" spans="1:9" x14ac:dyDescent="0.3">
      <c r="A1846">
        <v>315400</v>
      </c>
      <c r="B1846" s="2">
        <v>41831</v>
      </c>
      <c r="C1846" s="3">
        <v>0.7217824074074074</v>
      </c>
      <c r="D1846" t="s">
        <v>30</v>
      </c>
      <c r="E1846" t="s">
        <v>29</v>
      </c>
      <c r="F1846" t="s">
        <v>17</v>
      </c>
      <c r="G1846" t="s">
        <v>10</v>
      </c>
      <c r="H1846">
        <v>26586</v>
      </c>
      <c r="I1846">
        <f>IF(Table3_1810[[#This Row],[Status]]="Hired",1,0)</f>
        <v>0</v>
      </c>
    </row>
    <row r="1847" spans="1:9" x14ac:dyDescent="0.3">
      <c r="A1847">
        <v>133517</v>
      </c>
      <c r="B1847" s="2">
        <v>41831</v>
      </c>
      <c r="C1847" s="3">
        <v>0.72334490740740742</v>
      </c>
      <c r="D1847" t="s">
        <v>31</v>
      </c>
      <c r="E1847" t="s">
        <v>29</v>
      </c>
      <c r="F1847" t="s">
        <v>17</v>
      </c>
      <c r="G1847" t="s">
        <v>10</v>
      </c>
      <c r="H1847">
        <v>45315</v>
      </c>
      <c r="I1847">
        <f>IF(Table3_1810[[#This Row],[Status]]="Hired",1,0)</f>
        <v>1</v>
      </c>
    </row>
    <row r="1848" spans="1:9" x14ac:dyDescent="0.3">
      <c r="A1848">
        <v>933908</v>
      </c>
      <c r="B1848" s="2">
        <v>41836</v>
      </c>
      <c r="C1848" s="3">
        <v>0.7669907407407407</v>
      </c>
      <c r="D1848" t="s">
        <v>31</v>
      </c>
      <c r="E1848" t="s">
        <v>29</v>
      </c>
      <c r="F1848" t="s">
        <v>17</v>
      </c>
      <c r="G1848" t="s">
        <v>10</v>
      </c>
      <c r="H1848">
        <v>57346</v>
      </c>
      <c r="I1848">
        <f>IF(Table3_1810[[#This Row],[Status]]="Hired",1,0)</f>
        <v>1</v>
      </c>
    </row>
    <row r="1849" spans="1:9" x14ac:dyDescent="0.3">
      <c r="A1849">
        <v>961974</v>
      </c>
      <c r="B1849" s="2">
        <v>41837</v>
      </c>
      <c r="C1849" s="3">
        <v>0.87938657407407406</v>
      </c>
      <c r="D1849" t="s">
        <v>31</v>
      </c>
      <c r="E1849" t="s">
        <v>27</v>
      </c>
      <c r="F1849" t="s">
        <v>17</v>
      </c>
      <c r="G1849" t="s">
        <v>10</v>
      </c>
      <c r="H1849">
        <v>40149</v>
      </c>
      <c r="I1849">
        <f>IF(Table3_1810[[#This Row],[Status]]="Hired",1,0)</f>
        <v>1</v>
      </c>
    </row>
    <row r="1850" spans="1:9" x14ac:dyDescent="0.3">
      <c r="A1850">
        <v>646412</v>
      </c>
      <c r="B1850" s="2">
        <v>41837</v>
      </c>
      <c r="C1850" s="3">
        <v>0.88021990740740741</v>
      </c>
      <c r="D1850" t="s">
        <v>30</v>
      </c>
      <c r="E1850" t="s">
        <v>27</v>
      </c>
      <c r="F1850" t="s">
        <v>17</v>
      </c>
      <c r="G1850" t="s">
        <v>10</v>
      </c>
      <c r="H1850">
        <v>28310</v>
      </c>
      <c r="I1850">
        <f>IF(Table3_1810[[#This Row],[Status]]="Hired",1,0)</f>
        <v>0</v>
      </c>
    </row>
    <row r="1851" spans="1:9" x14ac:dyDescent="0.3">
      <c r="A1851">
        <v>682466</v>
      </c>
      <c r="B1851" s="2">
        <v>41852</v>
      </c>
      <c r="C1851" s="3">
        <v>0.40033564814814815</v>
      </c>
      <c r="D1851" t="s">
        <v>30</v>
      </c>
      <c r="E1851" t="s">
        <v>27</v>
      </c>
      <c r="F1851" t="s">
        <v>17</v>
      </c>
      <c r="G1851" t="s">
        <v>9</v>
      </c>
      <c r="H1851">
        <v>47411</v>
      </c>
      <c r="I1851">
        <f>IF(Table3_1810[[#This Row],[Status]]="Hired",1,0)</f>
        <v>0</v>
      </c>
    </row>
    <row r="1852" spans="1:9" x14ac:dyDescent="0.3">
      <c r="A1852">
        <v>210703</v>
      </c>
      <c r="B1852" s="2">
        <v>41852</v>
      </c>
      <c r="C1852" s="3">
        <v>0.39733796296296298</v>
      </c>
      <c r="D1852" t="s">
        <v>30</v>
      </c>
      <c r="E1852" t="s">
        <v>28</v>
      </c>
      <c r="F1852" t="s">
        <v>17</v>
      </c>
      <c r="G1852" t="s">
        <v>9</v>
      </c>
      <c r="H1852">
        <v>14890</v>
      </c>
      <c r="I1852">
        <f>IF(Table3_1810[[#This Row],[Status]]="Hired",1,0)</f>
        <v>0</v>
      </c>
    </row>
    <row r="1853" spans="1:9" x14ac:dyDescent="0.3">
      <c r="A1853">
        <v>370831</v>
      </c>
      <c r="B1853" s="2">
        <v>41854</v>
      </c>
      <c r="C1853" s="3">
        <v>0.56509259259259259</v>
      </c>
      <c r="D1853" t="s">
        <v>31</v>
      </c>
      <c r="E1853" t="s">
        <v>27</v>
      </c>
      <c r="F1853" t="s">
        <v>17</v>
      </c>
      <c r="G1853" t="s">
        <v>9</v>
      </c>
      <c r="H1853">
        <v>55248</v>
      </c>
      <c r="I1853">
        <f>IF(Table3_1810[[#This Row],[Status]]="Hired",1,0)</f>
        <v>1</v>
      </c>
    </row>
    <row r="1854" spans="1:9" x14ac:dyDescent="0.3">
      <c r="A1854">
        <v>472307</v>
      </c>
      <c r="B1854" s="2">
        <v>41855</v>
      </c>
      <c r="C1854" s="3">
        <v>0.55899305555555556</v>
      </c>
      <c r="D1854" t="s">
        <v>30</v>
      </c>
      <c r="E1854" t="s">
        <v>27</v>
      </c>
      <c r="F1854" t="s">
        <v>17</v>
      </c>
      <c r="G1854" t="s">
        <v>10</v>
      </c>
      <c r="H1854">
        <v>85191</v>
      </c>
      <c r="I1854">
        <f>IF(Table3_1810[[#This Row],[Status]]="Hired",1,0)</f>
        <v>0</v>
      </c>
    </row>
    <row r="1855" spans="1:9" x14ac:dyDescent="0.3">
      <c r="A1855">
        <v>367647</v>
      </c>
      <c r="B1855" s="2">
        <v>41856</v>
      </c>
      <c r="C1855" s="3">
        <v>0.4264236111111111</v>
      </c>
      <c r="D1855" t="s">
        <v>30</v>
      </c>
      <c r="E1855" t="s">
        <v>27</v>
      </c>
      <c r="F1855" t="s">
        <v>17</v>
      </c>
      <c r="G1855" t="s">
        <v>9</v>
      </c>
      <c r="H1855">
        <v>76634</v>
      </c>
      <c r="I1855">
        <f>IF(Table3_1810[[#This Row],[Status]]="Hired",1,0)</f>
        <v>0</v>
      </c>
    </row>
    <row r="1856" spans="1:9" x14ac:dyDescent="0.3">
      <c r="A1856">
        <v>928886</v>
      </c>
      <c r="B1856" s="2">
        <v>41858</v>
      </c>
      <c r="C1856" s="3">
        <v>0.68040509259259263</v>
      </c>
      <c r="D1856" t="s">
        <v>30</v>
      </c>
      <c r="E1856" t="s">
        <v>27</v>
      </c>
      <c r="F1856" t="s">
        <v>17</v>
      </c>
      <c r="G1856" t="s">
        <v>9</v>
      </c>
      <c r="H1856">
        <v>30504</v>
      </c>
      <c r="I1856">
        <f>IF(Table3_1810[[#This Row],[Status]]="Hired",1,0)</f>
        <v>0</v>
      </c>
    </row>
    <row r="1857" spans="1:9" x14ac:dyDescent="0.3">
      <c r="A1857">
        <v>366620</v>
      </c>
      <c r="B1857" s="2">
        <v>41862</v>
      </c>
      <c r="C1857" s="3">
        <v>0.7109375</v>
      </c>
      <c r="D1857" t="s">
        <v>31</v>
      </c>
      <c r="E1857" t="s">
        <v>27</v>
      </c>
      <c r="F1857" t="s">
        <v>17</v>
      </c>
      <c r="G1857" t="s">
        <v>10</v>
      </c>
      <c r="H1857">
        <v>21368</v>
      </c>
      <c r="I1857">
        <f>IF(Table3_1810[[#This Row],[Status]]="Hired",1,0)</f>
        <v>1</v>
      </c>
    </row>
    <row r="1858" spans="1:9" x14ac:dyDescent="0.3">
      <c r="A1858">
        <v>262826</v>
      </c>
      <c r="B1858" s="2">
        <v>41862</v>
      </c>
      <c r="C1858" s="3">
        <v>0.71125000000000005</v>
      </c>
      <c r="D1858" t="s">
        <v>30</v>
      </c>
      <c r="E1858" t="s">
        <v>27</v>
      </c>
      <c r="F1858" t="s">
        <v>17</v>
      </c>
      <c r="G1858" t="s">
        <v>10</v>
      </c>
      <c r="H1858">
        <v>97131</v>
      </c>
      <c r="I1858">
        <f>IF(Table3_1810[[#This Row],[Status]]="Hired",1,0)</f>
        <v>0</v>
      </c>
    </row>
    <row r="1859" spans="1:9" x14ac:dyDescent="0.3">
      <c r="A1859">
        <v>234192</v>
      </c>
      <c r="B1859" s="2">
        <v>41872</v>
      </c>
      <c r="C1859" s="3">
        <v>0.35847222222222225</v>
      </c>
      <c r="D1859" t="s">
        <v>30</v>
      </c>
      <c r="E1859" t="s">
        <v>27</v>
      </c>
      <c r="F1859" t="s">
        <v>17</v>
      </c>
      <c r="G1859" t="s">
        <v>10</v>
      </c>
      <c r="H1859">
        <v>70071</v>
      </c>
      <c r="I1859">
        <f>IF(Table3_1810[[#This Row],[Status]]="Hired",1,0)</f>
        <v>0</v>
      </c>
    </row>
    <row r="1860" spans="1:9" x14ac:dyDescent="0.3">
      <c r="A1860">
        <v>578818</v>
      </c>
      <c r="B1860" s="2">
        <v>41765</v>
      </c>
      <c r="C1860" s="3">
        <v>0.41596064814814815</v>
      </c>
      <c r="D1860" t="s">
        <v>31</v>
      </c>
      <c r="E1860" t="s">
        <v>27</v>
      </c>
      <c r="F1860" t="s">
        <v>17</v>
      </c>
      <c r="G1860" t="s">
        <v>8</v>
      </c>
      <c r="H1860">
        <v>74310</v>
      </c>
      <c r="I1860">
        <f>IF(Table3_1810[[#This Row],[Status]]="Hired",1,0)</f>
        <v>1</v>
      </c>
    </row>
    <row r="1861" spans="1:9" x14ac:dyDescent="0.3">
      <c r="A1861">
        <v>813334</v>
      </c>
      <c r="B1861" s="2">
        <v>41765</v>
      </c>
      <c r="C1861" s="3">
        <v>0.41771990740740739</v>
      </c>
      <c r="D1861" t="s">
        <v>31</v>
      </c>
      <c r="E1861" t="s">
        <v>27</v>
      </c>
      <c r="F1861" t="s">
        <v>17</v>
      </c>
      <c r="G1861" t="s">
        <v>8</v>
      </c>
      <c r="H1861">
        <v>94627</v>
      </c>
      <c r="I1861">
        <f>IF(Table3_1810[[#This Row],[Status]]="Hired",1,0)</f>
        <v>1</v>
      </c>
    </row>
    <row r="1862" spans="1:9" x14ac:dyDescent="0.3">
      <c r="A1862">
        <v>938949</v>
      </c>
      <c r="B1862" s="2">
        <v>41769</v>
      </c>
      <c r="C1862" s="3">
        <v>0.79258101851851848</v>
      </c>
      <c r="D1862" t="s">
        <v>30</v>
      </c>
      <c r="E1862" t="s">
        <v>27</v>
      </c>
      <c r="F1862" t="s">
        <v>17</v>
      </c>
      <c r="G1862" t="s">
        <v>9</v>
      </c>
      <c r="H1862">
        <v>75525</v>
      </c>
      <c r="I1862">
        <f>IF(Table3_1810[[#This Row],[Status]]="Hired",1,0)</f>
        <v>0</v>
      </c>
    </row>
    <row r="1863" spans="1:9" x14ac:dyDescent="0.3">
      <c r="A1863">
        <v>831516</v>
      </c>
      <c r="B1863" s="2">
        <v>41769</v>
      </c>
      <c r="C1863" s="3">
        <v>0.79396990740740736</v>
      </c>
      <c r="D1863" t="s">
        <v>31</v>
      </c>
      <c r="E1863" t="s">
        <v>29</v>
      </c>
      <c r="F1863" t="s">
        <v>17</v>
      </c>
      <c r="G1863" t="s">
        <v>9</v>
      </c>
      <c r="H1863">
        <v>44507</v>
      </c>
      <c r="I1863">
        <f>IF(Table3_1810[[#This Row],[Status]]="Hired",1,0)</f>
        <v>1</v>
      </c>
    </row>
    <row r="1864" spans="1:9" x14ac:dyDescent="0.3">
      <c r="A1864">
        <v>995799</v>
      </c>
      <c r="B1864" s="2">
        <v>41771</v>
      </c>
      <c r="C1864" s="3">
        <v>0.45320601851851849</v>
      </c>
      <c r="D1864" t="s">
        <v>31</v>
      </c>
      <c r="E1864" t="s">
        <v>29</v>
      </c>
      <c r="F1864" t="s">
        <v>17</v>
      </c>
      <c r="G1864" t="s">
        <v>8</v>
      </c>
      <c r="H1864">
        <v>83962</v>
      </c>
      <c r="I1864">
        <f>IF(Table3_1810[[#This Row],[Status]]="Hired",1,0)</f>
        <v>1</v>
      </c>
    </row>
    <row r="1865" spans="1:9" x14ac:dyDescent="0.3">
      <c r="A1865">
        <v>350319</v>
      </c>
      <c r="B1865" s="2">
        <v>41771</v>
      </c>
      <c r="C1865" s="3">
        <v>0.45383101851851854</v>
      </c>
      <c r="D1865" t="s">
        <v>30</v>
      </c>
      <c r="E1865" t="s">
        <v>27</v>
      </c>
      <c r="F1865" t="s">
        <v>17</v>
      </c>
      <c r="G1865" t="s">
        <v>8</v>
      </c>
      <c r="H1865">
        <v>59448</v>
      </c>
      <c r="I1865">
        <f>IF(Table3_1810[[#This Row],[Status]]="Hired",1,0)</f>
        <v>0</v>
      </c>
    </row>
    <row r="1866" spans="1:9" x14ac:dyDescent="0.3">
      <c r="A1866">
        <v>422303</v>
      </c>
      <c r="B1866" s="2">
        <v>41775</v>
      </c>
      <c r="C1866" s="3">
        <v>0.2901273148148148</v>
      </c>
      <c r="D1866" t="s">
        <v>30</v>
      </c>
      <c r="E1866" t="s">
        <v>27</v>
      </c>
      <c r="F1866" t="s">
        <v>17</v>
      </c>
      <c r="G1866" t="s">
        <v>8</v>
      </c>
      <c r="H1866">
        <v>46044</v>
      </c>
      <c r="I1866">
        <f>IF(Table3_1810[[#This Row],[Status]]="Hired",1,0)</f>
        <v>0</v>
      </c>
    </row>
    <row r="1867" spans="1:9" x14ac:dyDescent="0.3">
      <c r="A1867">
        <v>454176</v>
      </c>
      <c r="B1867" s="2">
        <v>41776</v>
      </c>
      <c r="C1867" s="3">
        <v>0.69438657407407411</v>
      </c>
      <c r="D1867" t="s">
        <v>30</v>
      </c>
      <c r="E1867" t="s">
        <v>29</v>
      </c>
      <c r="F1867" t="s">
        <v>17</v>
      </c>
      <c r="G1867" t="s">
        <v>8</v>
      </c>
      <c r="H1867">
        <v>45064</v>
      </c>
      <c r="I1867">
        <f>IF(Table3_1810[[#This Row],[Status]]="Hired",1,0)</f>
        <v>0</v>
      </c>
    </row>
    <row r="1868" spans="1:9" x14ac:dyDescent="0.3">
      <c r="A1868">
        <v>818355</v>
      </c>
      <c r="B1868" s="2">
        <v>41836</v>
      </c>
      <c r="C1868" s="3">
        <v>0.51363425925925921</v>
      </c>
      <c r="D1868" t="s">
        <v>31</v>
      </c>
      <c r="E1868" t="s">
        <v>27</v>
      </c>
      <c r="F1868" t="s">
        <v>17</v>
      </c>
      <c r="G1868" t="s">
        <v>8</v>
      </c>
      <c r="H1868">
        <v>78340</v>
      </c>
      <c r="I1868">
        <f>IF(Table3_1810[[#This Row],[Status]]="Hired",1,0)</f>
        <v>1</v>
      </c>
    </row>
    <row r="1869" spans="1:9" x14ac:dyDescent="0.3">
      <c r="A1869">
        <v>845699</v>
      </c>
      <c r="B1869" s="2">
        <v>41846</v>
      </c>
      <c r="C1869" s="3">
        <v>0.65732638888888884</v>
      </c>
      <c r="D1869" t="s">
        <v>31</v>
      </c>
      <c r="E1869" t="s">
        <v>27</v>
      </c>
      <c r="F1869" t="s">
        <v>17</v>
      </c>
      <c r="G1869" t="s">
        <v>8</v>
      </c>
      <c r="H1869">
        <v>26152</v>
      </c>
      <c r="I1869">
        <f>IF(Table3_1810[[#This Row],[Status]]="Hired",1,0)</f>
        <v>1</v>
      </c>
    </row>
    <row r="1870" spans="1:9" x14ac:dyDescent="0.3">
      <c r="A1870">
        <v>274119</v>
      </c>
      <c r="B1870" s="2">
        <v>41846</v>
      </c>
      <c r="C1870" s="3">
        <v>0.65905092592592596</v>
      </c>
      <c r="D1870" t="s">
        <v>30</v>
      </c>
      <c r="E1870" t="s">
        <v>27</v>
      </c>
      <c r="F1870" t="s">
        <v>17</v>
      </c>
      <c r="G1870" t="s">
        <v>8</v>
      </c>
      <c r="H1870">
        <v>69312</v>
      </c>
      <c r="I1870">
        <f>IF(Table3_1810[[#This Row],[Status]]="Hired",1,0)</f>
        <v>0</v>
      </c>
    </row>
    <row r="1871" spans="1:9" x14ac:dyDescent="0.3">
      <c r="A1871">
        <v>984018</v>
      </c>
      <c r="B1871" s="2">
        <v>41856</v>
      </c>
      <c r="C1871" s="3">
        <v>0.57956018518518515</v>
      </c>
      <c r="D1871" t="s">
        <v>31</v>
      </c>
      <c r="E1871" t="s">
        <v>27</v>
      </c>
      <c r="F1871" t="s">
        <v>17</v>
      </c>
      <c r="G1871" t="s">
        <v>9</v>
      </c>
      <c r="H1871">
        <v>41667</v>
      </c>
      <c r="I1871">
        <f>IF(Table3_1810[[#This Row],[Status]]="Hired",1,0)</f>
        <v>1</v>
      </c>
    </row>
    <row r="1872" spans="1:9" x14ac:dyDescent="0.3">
      <c r="A1872">
        <v>858091</v>
      </c>
      <c r="B1872" s="2">
        <v>41856</v>
      </c>
      <c r="C1872" s="3">
        <v>0.58137731481481481</v>
      </c>
      <c r="D1872" t="s">
        <v>30</v>
      </c>
      <c r="E1872" t="s">
        <v>27</v>
      </c>
      <c r="F1872" t="s">
        <v>17</v>
      </c>
      <c r="G1872" t="s">
        <v>9</v>
      </c>
      <c r="H1872">
        <v>55059</v>
      </c>
      <c r="I1872">
        <f>IF(Table3_1810[[#This Row],[Status]]="Hired",1,0)</f>
        <v>0</v>
      </c>
    </row>
    <row r="1873" spans="1:9" x14ac:dyDescent="0.3">
      <c r="A1873">
        <v>78867</v>
      </c>
      <c r="B1873" s="2">
        <v>41880</v>
      </c>
      <c r="C1873" s="3">
        <v>0.3979861111111111</v>
      </c>
      <c r="D1873" t="s">
        <v>31</v>
      </c>
      <c r="E1873" t="s">
        <v>27</v>
      </c>
      <c r="F1873" t="s">
        <v>17</v>
      </c>
      <c r="G1873" t="s">
        <v>9</v>
      </c>
      <c r="H1873">
        <v>15947</v>
      </c>
      <c r="I1873">
        <f>IF(Table3_1810[[#This Row],[Status]]="Hired",1,0)</f>
        <v>1</v>
      </c>
    </row>
    <row r="1874" spans="1:9" x14ac:dyDescent="0.3">
      <c r="A1874">
        <v>465580</v>
      </c>
      <c r="B1874" s="2">
        <v>41880</v>
      </c>
      <c r="C1874" s="3">
        <v>0.39834490740740741</v>
      </c>
      <c r="D1874" t="s">
        <v>30</v>
      </c>
      <c r="E1874" t="s">
        <v>27</v>
      </c>
      <c r="F1874" t="s">
        <v>17</v>
      </c>
      <c r="G1874" t="s">
        <v>2</v>
      </c>
      <c r="H1874">
        <v>40213</v>
      </c>
      <c r="I1874">
        <f>IF(Table3_1810[[#This Row],[Status]]="Hired",1,0)</f>
        <v>0</v>
      </c>
    </row>
    <row r="1875" spans="1:9" x14ac:dyDescent="0.3">
      <c r="A1875">
        <v>64417</v>
      </c>
      <c r="B1875" s="2">
        <v>41766</v>
      </c>
      <c r="C1875" s="3">
        <v>0.51318287037037036</v>
      </c>
      <c r="D1875" t="s">
        <v>30</v>
      </c>
      <c r="E1875" t="s">
        <v>29</v>
      </c>
      <c r="F1875" t="s">
        <v>20</v>
      </c>
      <c r="G1875" t="s">
        <v>4</v>
      </c>
      <c r="H1875">
        <v>28118</v>
      </c>
      <c r="I1875">
        <f>IF(Table3_1810[[#This Row],[Status]]="Hired",1,0)</f>
        <v>0</v>
      </c>
    </row>
    <row r="1876" spans="1:9" x14ac:dyDescent="0.3">
      <c r="A1876">
        <v>378990</v>
      </c>
      <c r="B1876" s="2">
        <v>41852</v>
      </c>
      <c r="C1876" s="3">
        <v>0.74623842592592593</v>
      </c>
      <c r="D1876" t="s">
        <v>31</v>
      </c>
      <c r="E1876" t="s">
        <v>27</v>
      </c>
      <c r="F1876" t="s">
        <v>17</v>
      </c>
      <c r="G1876" t="s">
        <v>10</v>
      </c>
      <c r="H1876">
        <v>63315</v>
      </c>
      <c r="I1876">
        <f>IF(Table3_1810[[#This Row],[Status]]="Hired",1,0)</f>
        <v>1</v>
      </c>
    </row>
    <row r="1877" spans="1:9" x14ac:dyDescent="0.3">
      <c r="A1877">
        <v>926493</v>
      </c>
      <c r="B1877" s="2">
        <v>41852</v>
      </c>
      <c r="C1877" s="3">
        <v>0.74659722222222225</v>
      </c>
      <c r="D1877" t="s">
        <v>30</v>
      </c>
      <c r="E1877" t="s">
        <v>29</v>
      </c>
      <c r="F1877" t="s">
        <v>17</v>
      </c>
      <c r="G1877" t="s">
        <v>10</v>
      </c>
      <c r="H1877">
        <v>35917</v>
      </c>
      <c r="I1877">
        <f>IF(Table3_1810[[#This Row],[Status]]="Hired",1,0)</f>
        <v>0</v>
      </c>
    </row>
    <row r="1878" spans="1:9" x14ac:dyDescent="0.3">
      <c r="A1878">
        <v>574193</v>
      </c>
      <c r="B1878" s="2">
        <v>41765</v>
      </c>
      <c r="C1878" s="3">
        <v>0.39803240740740742</v>
      </c>
      <c r="D1878" t="s">
        <v>30</v>
      </c>
      <c r="E1878" t="s">
        <v>29</v>
      </c>
      <c r="F1878" t="s">
        <v>17</v>
      </c>
      <c r="G1878" t="s">
        <v>10</v>
      </c>
      <c r="H1878">
        <v>52260</v>
      </c>
      <c r="I1878">
        <f>IF(Table3_1810[[#This Row],[Status]]="Hired",1,0)</f>
        <v>0</v>
      </c>
    </row>
    <row r="1879" spans="1:9" x14ac:dyDescent="0.3">
      <c r="A1879">
        <v>220690</v>
      </c>
      <c r="B1879" s="2">
        <v>41765</v>
      </c>
      <c r="C1879" s="3">
        <v>0.39981481481481479</v>
      </c>
      <c r="D1879" t="s">
        <v>31</v>
      </c>
      <c r="E1879" t="s">
        <v>27</v>
      </c>
      <c r="F1879" t="s">
        <v>17</v>
      </c>
      <c r="G1879" t="s">
        <v>10</v>
      </c>
      <c r="H1879">
        <v>37742</v>
      </c>
      <c r="I1879">
        <f>IF(Table3_1810[[#This Row],[Status]]="Hired",1,0)</f>
        <v>1</v>
      </c>
    </row>
    <row r="1880" spans="1:9" x14ac:dyDescent="0.3">
      <c r="A1880">
        <v>389764</v>
      </c>
      <c r="B1880" s="2">
        <v>41775</v>
      </c>
      <c r="C1880" s="3">
        <v>0.39428240740740739</v>
      </c>
      <c r="D1880" t="s">
        <v>31</v>
      </c>
      <c r="E1880" t="s">
        <v>28</v>
      </c>
      <c r="F1880" t="s">
        <v>17</v>
      </c>
      <c r="G1880" t="s">
        <v>10</v>
      </c>
      <c r="H1880">
        <v>63015</v>
      </c>
      <c r="I1880">
        <f>IF(Table3_1810[[#This Row],[Status]]="Hired",1,0)</f>
        <v>1</v>
      </c>
    </row>
    <row r="1881" spans="1:9" x14ac:dyDescent="0.3">
      <c r="A1881">
        <v>603423</v>
      </c>
      <c r="B1881" s="2">
        <v>41795</v>
      </c>
      <c r="C1881" s="3">
        <v>0.68453703703703705</v>
      </c>
      <c r="D1881" t="s">
        <v>31</v>
      </c>
      <c r="E1881" t="s">
        <v>27</v>
      </c>
      <c r="F1881" t="s">
        <v>17</v>
      </c>
      <c r="G1881" t="s">
        <v>10</v>
      </c>
      <c r="H1881">
        <v>53506</v>
      </c>
      <c r="I1881">
        <f>IF(Table3_1810[[#This Row],[Status]]="Hired",1,0)</f>
        <v>1</v>
      </c>
    </row>
    <row r="1882" spans="1:9" x14ac:dyDescent="0.3">
      <c r="A1882">
        <v>151638</v>
      </c>
      <c r="B1882" s="2">
        <v>41795</v>
      </c>
      <c r="C1882" s="3">
        <v>0.68678240740740737</v>
      </c>
      <c r="D1882" t="s">
        <v>30</v>
      </c>
      <c r="E1882" t="s">
        <v>29</v>
      </c>
      <c r="F1882" t="s">
        <v>17</v>
      </c>
      <c r="G1882" t="s">
        <v>10</v>
      </c>
      <c r="H1882">
        <v>94176</v>
      </c>
      <c r="I1882">
        <f>IF(Table3_1810[[#This Row],[Status]]="Hired",1,0)</f>
        <v>0</v>
      </c>
    </row>
    <row r="1883" spans="1:9" x14ac:dyDescent="0.3">
      <c r="A1883">
        <v>187616</v>
      </c>
      <c r="B1883" s="2">
        <v>41796</v>
      </c>
      <c r="C1883" s="3">
        <v>0.96233796296296292</v>
      </c>
      <c r="D1883" t="s">
        <v>30</v>
      </c>
      <c r="E1883" t="s">
        <v>27</v>
      </c>
      <c r="F1883" t="s">
        <v>17</v>
      </c>
      <c r="G1883" t="s">
        <v>10</v>
      </c>
      <c r="H1883">
        <v>23845</v>
      </c>
      <c r="I1883">
        <f>IF(Table3_1810[[#This Row],[Status]]="Hired",1,0)</f>
        <v>0</v>
      </c>
    </row>
    <row r="1884" spans="1:9" x14ac:dyDescent="0.3">
      <c r="A1884">
        <v>865272</v>
      </c>
      <c r="B1884" s="2">
        <v>41796</v>
      </c>
      <c r="C1884" s="3">
        <v>0.96399305555555559</v>
      </c>
      <c r="D1884" t="s">
        <v>31</v>
      </c>
      <c r="E1884" t="s">
        <v>29</v>
      </c>
      <c r="F1884" t="s">
        <v>17</v>
      </c>
      <c r="G1884" t="s">
        <v>10</v>
      </c>
      <c r="H1884">
        <v>99026</v>
      </c>
      <c r="I1884">
        <f>IF(Table3_1810[[#This Row],[Status]]="Hired",1,0)</f>
        <v>1</v>
      </c>
    </row>
    <row r="1885" spans="1:9" x14ac:dyDescent="0.3">
      <c r="A1885">
        <v>242902</v>
      </c>
      <c r="B1885" s="2">
        <v>41786</v>
      </c>
      <c r="C1885" s="3">
        <v>0.39831018518518518</v>
      </c>
      <c r="D1885" t="s">
        <v>30</v>
      </c>
      <c r="E1885" t="s">
        <v>27</v>
      </c>
      <c r="F1885" t="s">
        <v>17</v>
      </c>
      <c r="G1885" t="s">
        <v>10</v>
      </c>
      <c r="H1885">
        <v>52897</v>
      </c>
      <c r="I1885">
        <f>IF(Table3_1810[[#This Row],[Status]]="Hired",1,0)</f>
        <v>0</v>
      </c>
    </row>
    <row r="1886" spans="1:9" x14ac:dyDescent="0.3">
      <c r="A1886">
        <v>858919</v>
      </c>
      <c r="B1886" s="2">
        <v>41789</v>
      </c>
      <c r="C1886" s="3">
        <v>0.73387731481481477</v>
      </c>
      <c r="D1886" t="s">
        <v>30</v>
      </c>
      <c r="E1886" t="s">
        <v>27</v>
      </c>
      <c r="F1886" t="s">
        <v>17</v>
      </c>
      <c r="G1886" t="s">
        <v>10</v>
      </c>
      <c r="H1886">
        <v>12903</v>
      </c>
      <c r="I1886">
        <f>IF(Table3_1810[[#This Row],[Status]]="Hired",1,0)</f>
        <v>0</v>
      </c>
    </row>
    <row r="1887" spans="1:9" x14ac:dyDescent="0.3">
      <c r="A1887">
        <v>683693</v>
      </c>
      <c r="B1887" s="2">
        <v>41789</v>
      </c>
      <c r="C1887" s="3">
        <v>0.73548611111111106</v>
      </c>
      <c r="D1887" t="s">
        <v>30</v>
      </c>
      <c r="E1887" t="s">
        <v>27</v>
      </c>
      <c r="F1887" t="s">
        <v>17</v>
      </c>
      <c r="G1887" t="s">
        <v>10</v>
      </c>
      <c r="H1887">
        <v>72419</v>
      </c>
      <c r="I1887">
        <f>IF(Table3_1810[[#This Row],[Status]]="Hired",1,0)</f>
        <v>0</v>
      </c>
    </row>
    <row r="1888" spans="1:9" x14ac:dyDescent="0.3">
      <c r="A1888">
        <v>25030</v>
      </c>
      <c r="B1888" s="2">
        <v>41797</v>
      </c>
      <c r="C1888" s="3">
        <v>0.37282407407407409</v>
      </c>
      <c r="D1888" t="s">
        <v>30</v>
      </c>
      <c r="E1888" t="s">
        <v>27</v>
      </c>
      <c r="F1888" t="s">
        <v>17</v>
      </c>
      <c r="G1888" t="s">
        <v>10</v>
      </c>
      <c r="H1888">
        <v>15869</v>
      </c>
      <c r="I1888">
        <f>IF(Table3_1810[[#This Row],[Status]]="Hired",1,0)</f>
        <v>0</v>
      </c>
    </row>
    <row r="1889" spans="1:9" x14ac:dyDescent="0.3">
      <c r="A1889">
        <v>487220</v>
      </c>
      <c r="B1889" s="2">
        <v>41831</v>
      </c>
      <c r="C1889" s="3">
        <v>0.54473379629629626</v>
      </c>
      <c r="D1889" t="s">
        <v>31</v>
      </c>
      <c r="E1889" t="s">
        <v>27</v>
      </c>
      <c r="F1889" t="s">
        <v>17</v>
      </c>
      <c r="G1889" t="s">
        <v>10</v>
      </c>
      <c r="H1889">
        <v>63009</v>
      </c>
      <c r="I1889">
        <f>IF(Table3_1810[[#This Row],[Status]]="Hired",1,0)</f>
        <v>1</v>
      </c>
    </row>
    <row r="1890" spans="1:9" x14ac:dyDescent="0.3">
      <c r="A1890">
        <v>156021</v>
      </c>
      <c r="B1890" s="2">
        <v>41767</v>
      </c>
      <c r="C1890" s="3">
        <v>0.6284953703703704</v>
      </c>
      <c r="D1890" t="s">
        <v>31</v>
      </c>
      <c r="E1890" t="s">
        <v>27</v>
      </c>
      <c r="F1890" t="s">
        <v>20</v>
      </c>
      <c r="G1890" t="s">
        <v>10</v>
      </c>
      <c r="H1890">
        <v>62932</v>
      </c>
      <c r="I1890">
        <f>IF(Table3_1810[[#This Row],[Status]]="Hired",1,0)</f>
        <v>1</v>
      </c>
    </row>
    <row r="1891" spans="1:9" x14ac:dyDescent="0.3">
      <c r="A1891">
        <v>263351</v>
      </c>
      <c r="B1891" s="2">
        <v>41773</v>
      </c>
      <c r="C1891" s="3">
        <v>0.69072916666666662</v>
      </c>
      <c r="D1891" t="s">
        <v>30</v>
      </c>
      <c r="E1891" t="s">
        <v>29</v>
      </c>
      <c r="F1891" t="s">
        <v>20</v>
      </c>
      <c r="G1891" t="s">
        <v>10</v>
      </c>
      <c r="H1891">
        <v>72121</v>
      </c>
      <c r="I1891">
        <f>IF(Table3_1810[[#This Row],[Status]]="Hired",1,0)</f>
        <v>0</v>
      </c>
    </row>
    <row r="1892" spans="1:9" x14ac:dyDescent="0.3">
      <c r="A1892">
        <v>28396</v>
      </c>
      <c r="B1892" s="2">
        <v>41772</v>
      </c>
      <c r="C1892" s="3">
        <v>0.39721064814814816</v>
      </c>
      <c r="D1892" t="s">
        <v>31</v>
      </c>
      <c r="E1892" t="s">
        <v>27</v>
      </c>
      <c r="F1892" t="s">
        <v>20</v>
      </c>
      <c r="G1892" t="s">
        <v>10</v>
      </c>
      <c r="H1892">
        <v>88166</v>
      </c>
      <c r="I1892">
        <f>IF(Table3_1810[[#This Row],[Status]]="Hired",1,0)</f>
        <v>1</v>
      </c>
    </row>
    <row r="1893" spans="1:9" x14ac:dyDescent="0.3">
      <c r="A1893">
        <v>31629</v>
      </c>
      <c r="B1893" s="2">
        <v>41772</v>
      </c>
      <c r="C1893" s="3">
        <v>0.40033564814814815</v>
      </c>
      <c r="D1893" t="s">
        <v>31</v>
      </c>
      <c r="E1893" t="s">
        <v>27</v>
      </c>
      <c r="F1893" t="s">
        <v>20</v>
      </c>
      <c r="G1893" t="s">
        <v>10</v>
      </c>
      <c r="H1893">
        <v>36181</v>
      </c>
      <c r="I1893">
        <f>IF(Table3_1810[[#This Row],[Status]]="Hired",1,0)</f>
        <v>1</v>
      </c>
    </row>
    <row r="1894" spans="1:9" x14ac:dyDescent="0.3">
      <c r="A1894">
        <v>571596</v>
      </c>
      <c r="B1894" s="2">
        <v>41814</v>
      </c>
      <c r="C1894" s="3">
        <v>0.39706018518518521</v>
      </c>
      <c r="D1894" t="s">
        <v>31</v>
      </c>
      <c r="E1894" t="s">
        <v>27</v>
      </c>
      <c r="F1894" t="s">
        <v>16</v>
      </c>
      <c r="G1894" t="s">
        <v>10</v>
      </c>
      <c r="H1894">
        <v>49717</v>
      </c>
      <c r="I1894">
        <f>IF(Table3_1810[[#This Row],[Status]]="Hired",1,0)</f>
        <v>1</v>
      </c>
    </row>
    <row r="1895" spans="1:9" x14ac:dyDescent="0.3">
      <c r="A1895">
        <v>67135</v>
      </c>
      <c r="B1895" s="2">
        <v>41821</v>
      </c>
      <c r="C1895" s="3">
        <v>0.39684027777777775</v>
      </c>
      <c r="D1895" t="s">
        <v>31</v>
      </c>
      <c r="E1895" t="s">
        <v>29</v>
      </c>
      <c r="F1895" t="s">
        <v>15</v>
      </c>
      <c r="G1895" t="s">
        <v>4</v>
      </c>
      <c r="H1895">
        <v>94234</v>
      </c>
      <c r="I1895">
        <f>IF(Table3_1810[[#This Row],[Status]]="Hired",1,0)</f>
        <v>1</v>
      </c>
    </row>
    <row r="1896" spans="1:9" x14ac:dyDescent="0.3">
      <c r="A1896">
        <v>293469</v>
      </c>
      <c r="B1896" s="2">
        <v>41794</v>
      </c>
      <c r="C1896" s="3">
        <v>0.53648148148148145</v>
      </c>
      <c r="D1896" t="s">
        <v>30</v>
      </c>
      <c r="E1896" t="s">
        <v>29</v>
      </c>
      <c r="F1896" t="s">
        <v>14</v>
      </c>
      <c r="G1896" t="s">
        <v>5</v>
      </c>
      <c r="H1896">
        <v>46930</v>
      </c>
      <c r="I1896">
        <f>IF(Table3_1810[[#This Row],[Status]]="Hired",1,0)</f>
        <v>0</v>
      </c>
    </row>
    <row r="1897" spans="1:9" x14ac:dyDescent="0.3">
      <c r="A1897">
        <v>869945</v>
      </c>
      <c r="B1897" s="2">
        <v>41760</v>
      </c>
      <c r="C1897" s="3">
        <v>0.71307870370370374</v>
      </c>
      <c r="D1897" t="s">
        <v>30</v>
      </c>
      <c r="E1897" t="s">
        <v>28</v>
      </c>
      <c r="F1897" t="s">
        <v>20</v>
      </c>
      <c r="G1897" t="s">
        <v>8</v>
      </c>
      <c r="H1897">
        <v>58813</v>
      </c>
      <c r="I1897">
        <f>IF(Table3_1810[[#This Row],[Status]]="Hired",1,0)</f>
        <v>0</v>
      </c>
    </row>
    <row r="1898" spans="1:9" x14ac:dyDescent="0.3">
      <c r="A1898">
        <v>646241</v>
      </c>
      <c r="B1898" s="2">
        <v>41765</v>
      </c>
      <c r="C1898" s="3">
        <v>0.37873842592592594</v>
      </c>
      <c r="D1898" t="s">
        <v>30</v>
      </c>
      <c r="E1898" t="s">
        <v>27</v>
      </c>
      <c r="F1898" t="s">
        <v>20</v>
      </c>
      <c r="G1898" t="s">
        <v>8</v>
      </c>
      <c r="H1898">
        <v>13813</v>
      </c>
      <c r="I1898">
        <f>IF(Table3_1810[[#This Row],[Status]]="Hired",1,0)</f>
        <v>0</v>
      </c>
    </row>
    <row r="1899" spans="1:9" x14ac:dyDescent="0.3">
      <c r="A1899">
        <v>797943</v>
      </c>
      <c r="B1899" s="2">
        <v>41765</v>
      </c>
      <c r="C1899" s="3">
        <v>0.3790162037037037</v>
      </c>
      <c r="D1899" t="s">
        <v>30</v>
      </c>
      <c r="E1899" t="s">
        <v>29</v>
      </c>
      <c r="F1899" t="s">
        <v>20</v>
      </c>
      <c r="G1899" t="s">
        <v>8</v>
      </c>
      <c r="H1899">
        <v>75702</v>
      </c>
      <c r="I1899">
        <f>IF(Table3_1810[[#This Row],[Status]]="Hired",1,0)</f>
        <v>0</v>
      </c>
    </row>
    <row r="1900" spans="1:9" x14ac:dyDescent="0.3">
      <c r="A1900">
        <v>146291</v>
      </c>
      <c r="B1900" s="2">
        <v>41850</v>
      </c>
      <c r="C1900" s="3">
        <v>0.40062500000000001</v>
      </c>
      <c r="D1900" t="s">
        <v>31</v>
      </c>
      <c r="E1900" t="s">
        <v>27</v>
      </c>
      <c r="F1900" t="s">
        <v>20</v>
      </c>
      <c r="G1900" t="s">
        <v>8</v>
      </c>
      <c r="H1900">
        <v>68330</v>
      </c>
      <c r="I1900">
        <f>IF(Table3_1810[[#This Row],[Status]]="Hired",1,0)</f>
        <v>1</v>
      </c>
    </row>
    <row r="1901" spans="1:9" x14ac:dyDescent="0.3">
      <c r="A1901">
        <v>198973</v>
      </c>
      <c r="B1901" s="2">
        <v>41851</v>
      </c>
      <c r="C1901" s="3">
        <v>0.34591435185185188</v>
      </c>
      <c r="D1901" t="s">
        <v>30</v>
      </c>
      <c r="E1901" t="s">
        <v>27</v>
      </c>
      <c r="F1901" t="s">
        <v>20</v>
      </c>
      <c r="G1901" t="s">
        <v>8</v>
      </c>
      <c r="H1901">
        <v>79716</v>
      </c>
      <c r="I1901">
        <f>IF(Table3_1810[[#This Row],[Status]]="Hired",1,0)</f>
        <v>0</v>
      </c>
    </row>
    <row r="1902" spans="1:9" x14ac:dyDescent="0.3">
      <c r="A1902">
        <v>907042</v>
      </c>
      <c r="B1902" s="2">
        <v>41851</v>
      </c>
      <c r="C1902" s="3">
        <v>0.34696759259259258</v>
      </c>
      <c r="D1902" t="s">
        <v>30</v>
      </c>
      <c r="E1902" t="s">
        <v>27</v>
      </c>
      <c r="F1902" t="s">
        <v>20</v>
      </c>
      <c r="G1902" t="s">
        <v>8</v>
      </c>
      <c r="H1902">
        <v>82978</v>
      </c>
      <c r="I1902">
        <f>IF(Table3_1810[[#This Row],[Status]]="Hired",1,0)</f>
        <v>0</v>
      </c>
    </row>
    <row r="1903" spans="1:9" x14ac:dyDescent="0.3">
      <c r="A1903">
        <v>227812</v>
      </c>
      <c r="B1903" s="2">
        <v>41851</v>
      </c>
      <c r="C1903" s="3">
        <v>0.34804398148148147</v>
      </c>
      <c r="D1903" t="s">
        <v>31</v>
      </c>
      <c r="E1903" t="s">
        <v>27</v>
      </c>
      <c r="F1903" t="s">
        <v>20</v>
      </c>
      <c r="G1903" t="s">
        <v>8</v>
      </c>
      <c r="H1903">
        <v>93706</v>
      </c>
      <c r="I1903">
        <f>IF(Table3_1810[[#This Row],[Status]]="Hired",1,0)</f>
        <v>1</v>
      </c>
    </row>
    <row r="1904" spans="1:9" x14ac:dyDescent="0.3">
      <c r="A1904">
        <v>610221</v>
      </c>
      <c r="B1904" s="2">
        <v>41858</v>
      </c>
      <c r="C1904" s="3">
        <v>0.98820601851851853</v>
      </c>
      <c r="D1904" t="s">
        <v>31</v>
      </c>
      <c r="E1904" t="s">
        <v>29</v>
      </c>
      <c r="F1904" t="s">
        <v>20</v>
      </c>
      <c r="G1904" t="s">
        <v>8</v>
      </c>
      <c r="H1904">
        <v>33190</v>
      </c>
      <c r="I1904">
        <f>IF(Table3_1810[[#This Row],[Status]]="Hired",1,0)</f>
        <v>1</v>
      </c>
    </row>
    <row r="1905" spans="1:9" x14ac:dyDescent="0.3">
      <c r="A1905">
        <v>986310</v>
      </c>
      <c r="B1905" s="2">
        <v>41858</v>
      </c>
      <c r="C1905" s="3">
        <v>0.98881944444444447</v>
      </c>
      <c r="D1905" t="s">
        <v>31</v>
      </c>
      <c r="E1905" t="s">
        <v>29</v>
      </c>
      <c r="F1905" t="s">
        <v>20</v>
      </c>
      <c r="G1905" t="s">
        <v>8</v>
      </c>
      <c r="H1905">
        <v>25653</v>
      </c>
      <c r="I1905">
        <f>IF(Table3_1810[[#This Row],[Status]]="Hired",1,0)</f>
        <v>1</v>
      </c>
    </row>
    <row r="1906" spans="1:9" x14ac:dyDescent="0.3">
      <c r="A1906">
        <v>408391</v>
      </c>
      <c r="B1906" s="2">
        <v>41858</v>
      </c>
      <c r="C1906" s="3">
        <v>0.98910879629629633</v>
      </c>
      <c r="D1906" t="s">
        <v>30</v>
      </c>
      <c r="E1906" t="s">
        <v>27</v>
      </c>
      <c r="F1906" t="s">
        <v>20</v>
      </c>
      <c r="G1906" t="s">
        <v>8</v>
      </c>
      <c r="H1906">
        <v>91223</v>
      </c>
      <c r="I1906">
        <f>IF(Table3_1810[[#This Row],[Status]]="Hired",1,0)</f>
        <v>0</v>
      </c>
    </row>
    <row r="1907" spans="1:9" x14ac:dyDescent="0.3">
      <c r="A1907">
        <v>671874</v>
      </c>
      <c r="B1907" s="2">
        <v>41878</v>
      </c>
      <c r="C1907" s="3">
        <v>0.59958333333333336</v>
      </c>
      <c r="D1907" t="s">
        <v>31</v>
      </c>
      <c r="E1907" t="s">
        <v>29</v>
      </c>
      <c r="F1907" t="s">
        <v>20</v>
      </c>
      <c r="G1907" t="s">
        <v>8</v>
      </c>
      <c r="H1907">
        <v>39305</v>
      </c>
      <c r="I1907">
        <f>IF(Table3_1810[[#This Row],[Status]]="Hired",1,0)</f>
        <v>1</v>
      </c>
    </row>
    <row r="1908" spans="1:9" x14ac:dyDescent="0.3">
      <c r="A1908">
        <v>934789</v>
      </c>
      <c r="B1908" s="2">
        <v>41872</v>
      </c>
      <c r="C1908" s="3">
        <v>0.39678240740740739</v>
      </c>
      <c r="D1908" t="s">
        <v>31</v>
      </c>
      <c r="E1908" t="s">
        <v>27</v>
      </c>
      <c r="F1908" t="s">
        <v>20</v>
      </c>
      <c r="G1908" t="s">
        <v>10</v>
      </c>
      <c r="H1908">
        <v>54365</v>
      </c>
      <c r="I1908">
        <f>IF(Table3_1810[[#This Row],[Status]]="Hired",1,0)</f>
        <v>1</v>
      </c>
    </row>
    <row r="1909" spans="1:9" x14ac:dyDescent="0.3">
      <c r="A1909">
        <v>587254</v>
      </c>
      <c r="B1909" s="2">
        <v>41837</v>
      </c>
      <c r="C1909" s="3">
        <v>0.39684027777777775</v>
      </c>
      <c r="D1909" t="s">
        <v>31</v>
      </c>
      <c r="E1909" t="s">
        <v>27</v>
      </c>
      <c r="F1909" t="s">
        <v>17</v>
      </c>
      <c r="G1909" t="s">
        <v>2</v>
      </c>
      <c r="H1909">
        <v>28099</v>
      </c>
      <c r="I1909">
        <f>IF(Table3_1810[[#This Row],[Status]]="Hired",1,0)</f>
        <v>1</v>
      </c>
    </row>
    <row r="1910" spans="1:9" x14ac:dyDescent="0.3">
      <c r="A1910">
        <v>978034</v>
      </c>
      <c r="B1910" s="2">
        <v>41844</v>
      </c>
      <c r="C1910" s="3">
        <v>0.39719907407407407</v>
      </c>
      <c r="D1910" t="s">
        <v>30</v>
      </c>
      <c r="E1910" t="s">
        <v>29</v>
      </c>
      <c r="F1910" t="s">
        <v>17</v>
      </c>
      <c r="G1910" t="s">
        <v>2</v>
      </c>
      <c r="H1910">
        <v>40692</v>
      </c>
      <c r="I1910">
        <f>IF(Table3_1810[[#This Row],[Status]]="Hired",1,0)</f>
        <v>0</v>
      </c>
    </row>
    <row r="1911" spans="1:9" x14ac:dyDescent="0.3">
      <c r="A1911">
        <v>937136</v>
      </c>
      <c r="B1911" s="2">
        <v>41782</v>
      </c>
      <c r="C1911" s="3">
        <v>0.30924768518518519</v>
      </c>
      <c r="D1911" t="s">
        <v>31</v>
      </c>
      <c r="E1911" t="s">
        <v>28</v>
      </c>
      <c r="F1911" t="s">
        <v>17</v>
      </c>
      <c r="G1911" t="s">
        <v>10</v>
      </c>
      <c r="H1911">
        <v>29094</v>
      </c>
      <c r="I1911">
        <f>IF(Table3_1810[[#This Row],[Status]]="Hired",1,0)</f>
        <v>1</v>
      </c>
    </row>
    <row r="1912" spans="1:9" x14ac:dyDescent="0.3">
      <c r="A1912">
        <v>348724</v>
      </c>
      <c r="B1912" s="2">
        <v>41782</v>
      </c>
      <c r="C1912" s="3">
        <v>0.31260416666666668</v>
      </c>
      <c r="D1912" t="s">
        <v>31</v>
      </c>
      <c r="E1912" t="s">
        <v>28</v>
      </c>
      <c r="F1912" t="s">
        <v>17</v>
      </c>
      <c r="G1912" t="s">
        <v>10</v>
      </c>
      <c r="H1912">
        <v>88334</v>
      </c>
      <c r="I1912">
        <f>IF(Table3_1810[[#This Row],[Status]]="Hired",1,0)</f>
        <v>1</v>
      </c>
    </row>
    <row r="1913" spans="1:9" x14ac:dyDescent="0.3">
      <c r="A1913">
        <v>68633</v>
      </c>
      <c r="B1913" s="2">
        <v>41862</v>
      </c>
      <c r="C1913" s="3">
        <v>0.7708680555555556</v>
      </c>
      <c r="D1913" t="s">
        <v>31</v>
      </c>
      <c r="E1913" t="s">
        <v>29</v>
      </c>
      <c r="F1913" t="s">
        <v>17</v>
      </c>
      <c r="G1913" t="s">
        <v>10</v>
      </c>
      <c r="H1913">
        <v>69781</v>
      </c>
      <c r="I1913">
        <f>IF(Table3_1810[[#This Row],[Status]]="Hired",1,0)</f>
        <v>1</v>
      </c>
    </row>
    <row r="1914" spans="1:9" x14ac:dyDescent="0.3">
      <c r="A1914">
        <v>576798</v>
      </c>
      <c r="B1914" s="2">
        <v>41815</v>
      </c>
      <c r="C1914" s="3">
        <v>0.62542824074074077</v>
      </c>
      <c r="D1914" t="s">
        <v>31</v>
      </c>
      <c r="E1914" t="s">
        <v>27</v>
      </c>
      <c r="F1914" t="s">
        <v>12</v>
      </c>
      <c r="G1914" t="s">
        <v>4</v>
      </c>
      <c r="H1914">
        <v>60115</v>
      </c>
      <c r="I1914">
        <f>IF(Table3_1810[[#This Row],[Status]]="Hired",1,0)</f>
        <v>1</v>
      </c>
    </row>
    <row r="1915" spans="1:9" x14ac:dyDescent="0.3">
      <c r="A1915">
        <v>667800</v>
      </c>
      <c r="B1915" s="2">
        <v>41848</v>
      </c>
      <c r="C1915" s="3">
        <v>7.3576388888888886E-2</v>
      </c>
      <c r="D1915" t="s">
        <v>30</v>
      </c>
      <c r="E1915" t="s">
        <v>27</v>
      </c>
      <c r="F1915" t="s">
        <v>12</v>
      </c>
      <c r="G1915" t="s">
        <v>4</v>
      </c>
      <c r="H1915">
        <v>70713</v>
      </c>
      <c r="I1915">
        <f>IF(Table3_1810[[#This Row],[Status]]="Hired",1,0)</f>
        <v>0</v>
      </c>
    </row>
    <row r="1916" spans="1:9" x14ac:dyDescent="0.3">
      <c r="A1916">
        <v>934451</v>
      </c>
      <c r="B1916" s="2">
        <v>41853</v>
      </c>
      <c r="C1916" s="3">
        <v>0.82232638888888887</v>
      </c>
      <c r="D1916" t="s">
        <v>30</v>
      </c>
      <c r="E1916" t="s">
        <v>29</v>
      </c>
      <c r="F1916" t="s">
        <v>17</v>
      </c>
      <c r="G1916" t="s">
        <v>4</v>
      </c>
      <c r="H1916">
        <v>29705</v>
      </c>
      <c r="I1916">
        <f>IF(Table3_1810[[#This Row],[Status]]="Hired",1,0)</f>
        <v>0</v>
      </c>
    </row>
    <row r="1917" spans="1:9" x14ac:dyDescent="0.3">
      <c r="A1917">
        <v>79209</v>
      </c>
      <c r="B1917" s="2">
        <v>41853</v>
      </c>
      <c r="C1917" s="3">
        <v>0.82326388888888891</v>
      </c>
      <c r="D1917" t="s">
        <v>30</v>
      </c>
      <c r="E1917" t="s">
        <v>27</v>
      </c>
      <c r="F1917" t="s">
        <v>17</v>
      </c>
      <c r="G1917" t="s">
        <v>4</v>
      </c>
      <c r="H1917">
        <v>71917</v>
      </c>
      <c r="I1917">
        <f>IF(Table3_1810[[#This Row],[Status]]="Hired",1,0)</f>
        <v>0</v>
      </c>
    </row>
    <row r="1918" spans="1:9" x14ac:dyDescent="0.3">
      <c r="A1918">
        <v>654902</v>
      </c>
      <c r="B1918" s="2">
        <v>41853</v>
      </c>
      <c r="C1918" s="3">
        <v>0.82368055555555553</v>
      </c>
      <c r="D1918" t="s">
        <v>30</v>
      </c>
      <c r="E1918" t="s">
        <v>29</v>
      </c>
      <c r="F1918" t="s">
        <v>17</v>
      </c>
      <c r="G1918" t="s">
        <v>4</v>
      </c>
      <c r="H1918">
        <v>81497</v>
      </c>
      <c r="I1918">
        <f>IF(Table3_1810[[#This Row],[Status]]="Hired",1,0)</f>
        <v>0</v>
      </c>
    </row>
    <row r="1919" spans="1:9" x14ac:dyDescent="0.3">
      <c r="A1919">
        <v>873039</v>
      </c>
      <c r="B1919" s="2">
        <v>41856</v>
      </c>
      <c r="C1919" s="3">
        <v>0.67583333333333329</v>
      </c>
      <c r="D1919" t="s">
        <v>31</v>
      </c>
      <c r="E1919" t="s">
        <v>27</v>
      </c>
      <c r="F1919" t="s">
        <v>17</v>
      </c>
      <c r="G1919" t="s">
        <v>4</v>
      </c>
      <c r="H1919">
        <v>59317</v>
      </c>
      <c r="I1919">
        <f>IF(Table3_1810[[#This Row],[Status]]="Hired",1,0)</f>
        <v>1</v>
      </c>
    </row>
    <row r="1920" spans="1:9" x14ac:dyDescent="0.3">
      <c r="A1920">
        <v>531642</v>
      </c>
      <c r="B1920" s="2">
        <v>41789</v>
      </c>
      <c r="C1920" s="3">
        <v>0.39763888888888888</v>
      </c>
      <c r="D1920" t="s">
        <v>31</v>
      </c>
      <c r="E1920" t="s">
        <v>27</v>
      </c>
      <c r="F1920" t="s">
        <v>20</v>
      </c>
      <c r="G1920" t="s">
        <v>4</v>
      </c>
      <c r="H1920">
        <v>45456</v>
      </c>
      <c r="I1920">
        <f>IF(Table3_1810[[#This Row],[Status]]="Hired",1,0)</f>
        <v>1</v>
      </c>
    </row>
    <row r="1921" spans="1:9" x14ac:dyDescent="0.3">
      <c r="A1921">
        <v>341578</v>
      </c>
      <c r="B1921" s="2">
        <v>41796</v>
      </c>
      <c r="C1921" s="3">
        <v>0.48755787037037035</v>
      </c>
      <c r="D1921" t="s">
        <v>30</v>
      </c>
      <c r="E1921" t="s">
        <v>27</v>
      </c>
      <c r="F1921" t="s">
        <v>20</v>
      </c>
      <c r="G1921" t="s">
        <v>2</v>
      </c>
      <c r="H1921">
        <v>82979</v>
      </c>
      <c r="I1921">
        <f>IF(Table3_1810[[#This Row],[Status]]="Hired",1,0)</f>
        <v>0</v>
      </c>
    </row>
    <row r="1922" spans="1:9" x14ac:dyDescent="0.3">
      <c r="A1922">
        <v>877800</v>
      </c>
      <c r="B1922" s="2">
        <v>41796</v>
      </c>
      <c r="C1922" s="3">
        <v>0.48881944444444442</v>
      </c>
      <c r="D1922" t="s">
        <v>31</v>
      </c>
      <c r="E1922" t="s">
        <v>29</v>
      </c>
      <c r="F1922" t="s">
        <v>20</v>
      </c>
      <c r="G1922" t="s">
        <v>2</v>
      </c>
      <c r="H1922">
        <v>68207</v>
      </c>
      <c r="I1922">
        <f>IF(Table3_1810[[#This Row],[Status]]="Hired",1,0)</f>
        <v>1</v>
      </c>
    </row>
    <row r="1923" spans="1:9" x14ac:dyDescent="0.3">
      <c r="A1923">
        <v>397529</v>
      </c>
      <c r="B1923" s="2">
        <v>41852</v>
      </c>
      <c r="C1923" s="3">
        <v>0.39706018518518521</v>
      </c>
      <c r="D1923" t="s">
        <v>30</v>
      </c>
      <c r="E1923" t="s">
        <v>29</v>
      </c>
      <c r="F1923" t="s">
        <v>20</v>
      </c>
      <c r="G1923" t="s">
        <v>4</v>
      </c>
      <c r="H1923">
        <v>89294</v>
      </c>
      <c r="I1923">
        <f>IF(Table3_1810[[#This Row],[Status]]="Hired",1,0)</f>
        <v>0</v>
      </c>
    </row>
    <row r="1924" spans="1:9" x14ac:dyDescent="0.3">
      <c r="A1924">
        <v>964395</v>
      </c>
      <c r="B1924" s="2">
        <v>41852</v>
      </c>
      <c r="C1924" s="3">
        <v>0.39766203703703706</v>
      </c>
      <c r="D1924" t="s">
        <v>31</v>
      </c>
      <c r="E1924" t="s">
        <v>29</v>
      </c>
      <c r="F1924" t="s">
        <v>20</v>
      </c>
      <c r="G1924" t="s">
        <v>4</v>
      </c>
      <c r="H1924">
        <v>36757</v>
      </c>
      <c r="I1924">
        <f>IF(Table3_1810[[#This Row],[Status]]="Hired",1,0)</f>
        <v>1</v>
      </c>
    </row>
    <row r="1925" spans="1:9" x14ac:dyDescent="0.3">
      <c r="A1925">
        <v>540505</v>
      </c>
      <c r="B1925" s="2">
        <v>41852</v>
      </c>
      <c r="C1925" s="3">
        <v>0.39831018518518518</v>
      </c>
      <c r="D1925" t="s">
        <v>31</v>
      </c>
      <c r="E1925" t="s">
        <v>27</v>
      </c>
      <c r="F1925" t="s">
        <v>20</v>
      </c>
      <c r="G1925" t="s">
        <v>4</v>
      </c>
      <c r="H1925">
        <v>66180</v>
      </c>
      <c r="I1925">
        <f>IF(Table3_1810[[#This Row],[Status]]="Hired",1,0)</f>
        <v>1</v>
      </c>
    </row>
    <row r="1926" spans="1:9" x14ac:dyDescent="0.3">
      <c r="A1926">
        <v>503115</v>
      </c>
      <c r="B1926" s="2">
        <v>41852</v>
      </c>
      <c r="C1926" s="3">
        <v>0.40163194444444444</v>
      </c>
      <c r="D1926" t="s">
        <v>31</v>
      </c>
      <c r="E1926" t="s">
        <v>29</v>
      </c>
      <c r="F1926" t="s">
        <v>20</v>
      </c>
      <c r="G1926" t="s">
        <v>4</v>
      </c>
      <c r="H1926">
        <v>23774</v>
      </c>
      <c r="I1926">
        <f>IF(Table3_1810[[#This Row],[Status]]="Hired",1,0)</f>
        <v>1</v>
      </c>
    </row>
    <row r="1927" spans="1:9" x14ac:dyDescent="0.3">
      <c r="A1927">
        <v>376176</v>
      </c>
      <c r="B1927" s="2">
        <v>41856</v>
      </c>
      <c r="C1927" s="3">
        <v>0.40416666666666667</v>
      </c>
      <c r="D1927" t="s">
        <v>30</v>
      </c>
      <c r="E1927" t="s">
        <v>29</v>
      </c>
      <c r="F1927" t="s">
        <v>20</v>
      </c>
      <c r="G1927" t="s">
        <v>4</v>
      </c>
      <c r="H1927">
        <v>32415</v>
      </c>
      <c r="I1927">
        <f>IF(Table3_1810[[#This Row],[Status]]="Hired",1,0)</f>
        <v>0</v>
      </c>
    </row>
    <row r="1928" spans="1:9" x14ac:dyDescent="0.3">
      <c r="A1928">
        <v>813262</v>
      </c>
      <c r="B1928" s="2">
        <v>41859</v>
      </c>
      <c r="C1928" s="3">
        <v>0.51987268518518515</v>
      </c>
      <c r="D1928" t="s">
        <v>31</v>
      </c>
      <c r="E1928" t="s">
        <v>29</v>
      </c>
      <c r="F1928" t="s">
        <v>20</v>
      </c>
      <c r="G1928" t="s">
        <v>4</v>
      </c>
      <c r="H1928">
        <v>51672</v>
      </c>
      <c r="I1928">
        <f>IF(Table3_1810[[#This Row],[Status]]="Hired",1,0)</f>
        <v>1</v>
      </c>
    </row>
    <row r="1929" spans="1:9" x14ac:dyDescent="0.3">
      <c r="A1929">
        <v>299516</v>
      </c>
      <c r="B1929" s="2">
        <v>41862</v>
      </c>
      <c r="C1929" s="3">
        <v>0.79079861111111116</v>
      </c>
      <c r="D1929" t="s">
        <v>31</v>
      </c>
      <c r="E1929" t="s">
        <v>27</v>
      </c>
      <c r="F1929" t="s">
        <v>20</v>
      </c>
      <c r="G1929" t="s">
        <v>4</v>
      </c>
      <c r="H1929">
        <v>21889</v>
      </c>
      <c r="I1929">
        <f>IF(Table3_1810[[#This Row],[Status]]="Hired",1,0)</f>
        <v>1</v>
      </c>
    </row>
    <row r="1930" spans="1:9" x14ac:dyDescent="0.3">
      <c r="A1930">
        <v>685557</v>
      </c>
      <c r="B1930" s="2">
        <v>41872</v>
      </c>
      <c r="C1930" s="3">
        <v>0.59142361111111108</v>
      </c>
      <c r="D1930" t="s">
        <v>30</v>
      </c>
      <c r="E1930" t="s">
        <v>29</v>
      </c>
      <c r="F1930" t="s">
        <v>20</v>
      </c>
      <c r="G1930" t="s">
        <v>4</v>
      </c>
      <c r="H1930">
        <v>61958</v>
      </c>
      <c r="I1930">
        <f>IF(Table3_1810[[#This Row],[Status]]="Hired",1,0)</f>
        <v>0</v>
      </c>
    </row>
    <row r="1931" spans="1:9" x14ac:dyDescent="0.3">
      <c r="A1931">
        <v>808710</v>
      </c>
      <c r="B1931" s="2">
        <v>41859</v>
      </c>
      <c r="C1931" s="3">
        <v>0.39708333333333334</v>
      </c>
      <c r="D1931" t="s">
        <v>31</v>
      </c>
      <c r="E1931" t="s">
        <v>29</v>
      </c>
      <c r="F1931" t="s">
        <v>20</v>
      </c>
      <c r="G1931" t="s">
        <v>4</v>
      </c>
      <c r="H1931">
        <v>18012</v>
      </c>
      <c r="I1931">
        <f>IF(Table3_1810[[#This Row],[Status]]="Hired",1,0)</f>
        <v>1</v>
      </c>
    </row>
    <row r="1932" spans="1:9" x14ac:dyDescent="0.3">
      <c r="A1932">
        <v>161564</v>
      </c>
      <c r="B1932" s="2">
        <v>41813</v>
      </c>
      <c r="C1932" s="3">
        <v>0.39756944444444442</v>
      </c>
      <c r="D1932" t="s">
        <v>30</v>
      </c>
      <c r="E1932" t="s">
        <v>27</v>
      </c>
      <c r="F1932" t="s">
        <v>15</v>
      </c>
      <c r="G1932" t="s">
        <v>4</v>
      </c>
      <c r="H1932">
        <v>72228</v>
      </c>
      <c r="I1932">
        <f>IF(Table3_1810[[#This Row],[Status]]="Hired",1,0)</f>
        <v>0</v>
      </c>
    </row>
    <row r="1933" spans="1:9" x14ac:dyDescent="0.3">
      <c r="A1933">
        <v>521497</v>
      </c>
      <c r="B1933" s="2">
        <v>41792</v>
      </c>
      <c r="C1933" s="3">
        <v>0.39666666666666667</v>
      </c>
      <c r="D1933" t="s">
        <v>30</v>
      </c>
      <c r="E1933" t="s">
        <v>27</v>
      </c>
      <c r="F1933" t="s">
        <v>17</v>
      </c>
      <c r="G1933" t="s">
        <v>2</v>
      </c>
      <c r="H1933">
        <v>90599</v>
      </c>
      <c r="I1933">
        <f>IF(Table3_1810[[#This Row],[Status]]="Hired",1,0)</f>
        <v>0</v>
      </c>
    </row>
    <row r="1934" spans="1:9" x14ac:dyDescent="0.3">
      <c r="A1934">
        <v>693232</v>
      </c>
      <c r="B1934" s="2">
        <v>41795</v>
      </c>
      <c r="C1934" s="3">
        <v>0.77818287037037037</v>
      </c>
      <c r="D1934" t="s">
        <v>30</v>
      </c>
      <c r="E1934" t="s">
        <v>27</v>
      </c>
      <c r="F1934" t="s">
        <v>17</v>
      </c>
      <c r="G1934" t="s">
        <v>2</v>
      </c>
      <c r="H1934">
        <v>55963</v>
      </c>
      <c r="I1934">
        <f>IF(Table3_1810[[#This Row],[Status]]="Hired",1,0)</f>
        <v>0</v>
      </c>
    </row>
    <row r="1935" spans="1:9" x14ac:dyDescent="0.3">
      <c r="A1935">
        <v>949520</v>
      </c>
      <c r="B1935" s="2">
        <v>41795</v>
      </c>
      <c r="C1935" s="3">
        <v>0.77854166666666669</v>
      </c>
      <c r="D1935" t="s">
        <v>31</v>
      </c>
      <c r="E1935" t="s">
        <v>27</v>
      </c>
      <c r="F1935" t="s">
        <v>17</v>
      </c>
      <c r="G1935" t="s">
        <v>2</v>
      </c>
      <c r="H1935">
        <v>51250</v>
      </c>
      <c r="I1935">
        <f>IF(Table3_1810[[#This Row],[Status]]="Hired",1,0)</f>
        <v>1</v>
      </c>
    </row>
    <row r="1936" spans="1:9" x14ac:dyDescent="0.3">
      <c r="A1936">
        <v>285094</v>
      </c>
      <c r="B1936" s="2">
        <v>41796</v>
      </c>
      <c r="C1936" s="3">
        <v>0.76030092592592591</v>
      </c>
      <c r="D1936" t="s">
        <v>31</v>
      </c>
      <c r="E1936" t="s">
        <v>27</v>
      </c>
      <c r="F1936" t="s">
        <v>17</v>
      </c>
      <c r="G1936" t="s">
        <v>2</v>
      </c>
      <c r="H1936">
        <v>51237</v>
      </c>
      <c r="I1936">
        <f>IF(Table3_1810[[#This Row],[Status]]="Hired",1,0)</f>
        <v>1</v>
      </c>
    </row>
    <row r="1937" spans="1:9" x14ac:dyDescent="0.3">
      <c r="A1937">
        <v>721217</v>
      </c>
      <c r="B1937" s="2">
        <v>41877</v>
      </c>
      <c r="C1937" s="3">
        <v>0.71177083333333335</v>
      </c>
      <c r="D1937" t="s">
        <v>31</v>
      </c>
      <c r="E1937" t="s">
        <v>27</v>
      </c>
      <c r="F1937" t="s">
        <v>17</v>
      </c>
      <c r="G1937" t="s">
        <v>2</v>
      </c>
      <c r="H1937">
        <v>33932</v>
      </c>
      <c r="I1937">
        <f>IF(Table3_1810[[#This Row],[Status]]="Hired",1,0)</f>
        <v>1</v>
      </c>
    </row>
    <row r="1938" spans="1:9" x14ac:dyDescent="0.3">
      <c r="A1938">
        <v>338168</v>
      </c>
      <c r="B1938" s="2">
        <v>41877</v>
      </c>
      <c r="C1938" s="3">
        <v>0.71219907407407412</v>
      </c>
      <c r="D1938" t="s">
        <v>30</v>
      </c>
      <c r="E1938" t="s">
        <v>27</v>
      </c>
      <c r="F1938" t="s">
        <v>17</v>
      </c>
      <c r="G1938" t="s">
        <v>2</v>
      </c>
      <c r="H1938">
        <v>62665</v>
      </c>
      <c r="I1938">
        <f>IF(Table3_1810[[#This Row],[Status]]="Hired",1,0)</f>
        <v>0</v>
      </c>
    </row>
    <row r="1939" spans="1:9" x14ac:dyDescent="0.3">
      <c r="A1939">
        <v>400997</v>
      </c>
      <c r="B1939" s="2">
        <v>41877</v>
      </c>
      <c r="C1939" s="3">
        <v>0.71319444444444446</v>
      </c>
      <c r="D1939" t="s">
        <v>30</v>
      </c>
      <c r="E1939" t="s">
        <v>27</v>
      </c>
      <c r="F1939" t="s">
        <v>17</v>
      </c>
      <c r="G1939" t="s">
        <v>2</v>
      </c>
      <c r="H1939">
        <v>13742</v>
      </c>
      <c r="I1939">
        <f>IF(Table3_1810[[#This Row],[Status]]="Hired",1,0)</f>
        <v>0</v>
      </c>
    </row>
    <row r="1940" spans="1:9" x14ac:dyDescent="0.3">
      <c r="A1940">
        <v>865824</v>
      </c>
      <c r="B1940" s="2">
        <v>41774</v>
      </c>
      <c r="C1940" s="3">
        <v>0.73152777777777778</v>
      </c>
      <c r="D1940" t="s">
        <v>30</v>
      </c>
      <c r="E1940" t="s">
        <v>27</v>
      </c>
      <c r="F1940" t="s">
        <v>18</v>
      </c>
      <c r="G1940" t="s">
        <v>4</v>
      </c>
      <c r="H1940">
        <v>21968</v>
      </c>
      <c r="I1940">
        <f>IF(Table3_1810[[#This Row],[Status]]="Hired",1,0)</f>
        <v>0</v>
      </c>
    </row>
    <row r="1941" spans="1:9" x14ac:dyDescent="0.3">
      <c r="A1941">
        <v>356301</v>
      </c>
      <c r="B1941" s="2">
        <v>41774</v>
      </c>
      <c r="C1941" s="3">
        <v>0.73305555555555557</v>
      </c>
      <c r="D1941" t="s">
        <v>31</v>
      </c>
      <c r="E1941" t="s">
        <v>27</v>
      </c>
      <c r="F1941" t="s">
        <v>18</v>
      </c>
      <c r="G1941" t="s">
        <v>4</v>
      </c>
      <c r="H1941">
        <v>88218</v>
      </c>
      <c r="I1941">
        <f>IF(Table3_1810[[#This Row],[Status]]="Hired",1,0)</f>
        <v>1</v>
      </c>
    </row>
    <row r="1942" spans="1:9" x14ac:dyDescent="0.3">
      <c r="A1942">
        <v>46102</v>
      </c>
      <c r="B1942" s="2">
        <v>41774</v>
      </c>
      <c r="C1942" s="3">
        <v>0.73442129629629627</v>
      </c>
      <c r="D1942" t="s">
        <v>31</v>
      </c>
      <c r="E1942" t="s">
        <v>27</v>
      </c>
      <c r="F1942" t="s">
        <v>18</v>
      </c>
      <c r="G1942" t="s">
        <v>4</v>
      </c>
      <c r="H1942">
        <v>88242</v>
      </c>
      <c r="I1942">
        <f>IF(Table3_1810[[#This Row],[Status]]="Hired",1,0)</f>
        <v>1</v>
      </c>
    </row>
    <row r="1943" spans="1:9" x14ac:dyDescent="0.3">
      <c r="A1943">
        <v>791567</v>
      </c>
      <c r="B1943" s="2">
        <v>41774</v>
      </c>
      <c r="C1943" s="3">
        <v>0.7318055555555556</v>
      </c>
      <c r="D1943" t="s">
        <v>30</v>
      </c>
      <c r="E1943" t="s">
        <v>29</v>
      </c>
      <c r="F1943" t="s">
        <v>18</v>
      </c>
      <c r="G1943" t="s">
        <v>4</v>
      </c>
      <c r="H1943">
        <v>97202</v>
      </c>
      <c r="I1943">
        <f>IF(Table3_1810[[#This Row],[Status]]="Hired",1,0)</f>
        <v>0</v>
      </c>
    </row>
    <row r="1944" spans="1:9" x14ac:dyDescent="0.3">
      <c r="A1944">
        <v>937046</v>
      </c>
      <c r="B1944" s="2">
        <v>41771</v>
      </c>
      <c r="C1944" s="3">
        <v>0.66606481481481483</v>
      </c>
      <c r="D1944" t="s">
        <v>30</v>
      </c>
      <c r="E1944" t="s">
        <v>27</v>
      </c>
      <c r="F1944" t="s">
        <v>18</v>
      </c>
      <c r="G1944" t="s">
        <v>4</v>
      </c>
      <c r="H1944">
        <v>18058</v>
      </c>
      <c r="I1944">
        <f>IF(Table3_1810[[#This Row],[Status]]="Hired",1,0)</f>
        <v>0</v>
      </c>
    </row>
    <row r="1945" spans="1:9" x14ac:dyDescent="0.3">
      <c r="A1945">
        <v>156748</v>
      </c>
      <c r="B1945" s="2">
        <v>41771</v>
      </c>
      <c r="C1945" s="3">
        <v>0.66605324074074079</v>
      </c>
      <c r="D1945" t="s">
        <v>31</v>
      </c>
      <c r="E1945" t="s">
        <v>29</v>
      </c>
      <c r="F1945" t="s">
        <v>18</v>
      </c>
      <c r="G1945" t="s">
        <v>4</v>
      </c>
      <c r="H1945">
        <v>93615</v>
      </c>
      <c r="I1945">
        <f>IF(Table3_1810[[#This Row],[Status]]="Hired",1,0)</f>
        <v>1</v>
      </c>
    </row>
    <row r="1946" spans="1:9" x14ac:dyDescent="0.3">
      <c r="A1946">
        <v>821293</v>
      </c>
      <c r="B1946" s="2">
        <v>41834</v>
      </c>
      <c r="C1946" s="3">
        <v>0.39785879629629628</v>
      </c>
      <c r="D1946" t="s">
        <v>31</v>
      </c>
      <c r="E1946" t="s">
        <v>28</v>
      </c>
      <c r="F1946" t="s">
        <v>18</v>
      </c>
      <c r="G1946" t="s">
        <v>4</v>
      </c>
      <c r="H1946">
        <v>15227</v>
      </c>
      <c r="I1946">
        <f>IF(Table3_1810[[#This Row],[Status]]="Hired",1,0)</f>
        <v>1</v>
      </c>
    </row>
    <row r="1947" spans="1:9" x14ac:dyDescent="0.3">
      <c r="A1947">
        <v>342116</v>
      </c>
      <c r="B1947" s="2">
        <v>41834</v>
      </c>
      <c r="C1947" s="3">
        <v>0.39809027777777778</v>
      </c>
      <c r="D1947" t="s">
        <v>31</v>
      </c>
      <c r="E1947" t="s">
        <v>28</v>
      </c>
      <c r="F1947" t="s">
        <v>18</v>
      </c>
      <c r="G1947" t="s">
        <v>4</v>
      </c>
      <c r="H1947">
        <v>25149</v>
      </c>
      <c r="I1947">
        <f>IF(Table3_1810[[#This Row],[Status]]="Hired",1,0)</f>
        <v>1</v>
      </c>
    </row>
    <row r="1948" spans="1:9" x14ac:dyDescent="0.3">
      <c r="A1948">
        <v>684939</v>
      </c>
      <c r="B1948" s="2">
        <v>41814</v>
      </c>
      <c r="C1948" s="3">
        <v>0.39796296296296296</v>
      </c>
      <c r="D1948" t="s">
        <v>31</v>
      </c>
      <c r="E1948" t="s">
        <v>27</v>
      </c>
      <c r="F1948" t="s">
        <v>20</v>
      </c>
      <c r="G1948" t="s">
        <v>8</v>
      </c>
      <c r="H1948">
        <v>94503</v>
      </c>
      <c r="I1948">
        <f>IF(Table3_1810[[#This Row],[Status]]="Hired",1,0)</f>
        <v>1</v>
      </c>
    </row>
    <row r="1949" spans="1:9" x14ac:dyDescent="0.3">
      <c r="A1949">
        <v>293229</v>
      </c>
      <c r="B1949" s="2">
        <v>41773</v>
      </c>
      <c r="C1949" s="3">
        <v>0.57497685185185188</v>
      </c>
      <c r="D1949" t="s">
        <v>31</v>
      </c>
      <c r="E1949" t="s">
        <v>27</v>
      </c>
      <c r="F1949" t="s">
        <v>17</v>
      </c>
      <c r="G1949" t="s">
        <v>2</v>
      </c>
      <c r="H1949">
        <v>51730</v>
      </c>
      <c r="I1949">
        <f>IF(Table3_1810[[#This Row],[Status]]="Hired",1,0)</f>
        <v>1</v>
      </c>
    </row>
    <row r="1950" spans="1:9" x14ac:dyDescent="0.3">
      <c r="A1950">
        <v>498991</v>
      </c>
      <c r="B1950" s="2">
        <v>41773</v>
      </c>
      <c r="C1950" s="3">
        <v>0.57731481481481484</v>
      </c>
      <c r="D1950" t="s">
        <v>31</v>
      </c>
      <c r="E1950" t="s">
        <v>29</v>
      </c>
      <c r="F1950" t="s">
        <v>17</v>
      </c>
      <c r="G1950" t="s">
        <v>2</v>
      </c>
      <c r="H1950">
        <v>52474</v>
      </c>
      <c r="I1950">
        <f>IF(Table3_1810[[#This Row],[Status]]="Hired",1,0)</f>
        <v>1</v>
      </c>
    </row>
    <row r="1951" spans="1:9" x14ac:dyDescent="0.3">
      <c r="A1951">
        <v>811423</v>
      </c>
      <c r="B1951" s="2">
        <v>41778</v>
      </c>
      <c r="C1951" s="3">
        <v>0.30148148148148146</v>
      </c>
      <c r="D1951" t="s">
        <v>30</v>
      </c>
      <c r="E1951" t="s">
        <v>27</v>
      </c>
      <c r="F1951" t="s">
        <v>17</v>
      </c>
      <c r="G1951" t="s">
        <v>2</v>
      </c>
      <c r="H1951">
        <v>25752</v>
      </c>
      <c r="I1951">
        <f>IF(Table3_1810[[#This Row],[Status]]="Hired",1,0)</f>
        <v>0</v>
      </c>
    </row>
    <row r="1952" spans="1:9" x14ac:dyDescent="0.3">
      <c r="A1952">
        <v>919188</v>
      </c>
      <c r="B1952" s="2">
        <v>41767</v>
      </c>
      <c r="C1952" s="3">
        <v>0.42421296296296296</v>
      </c>
      <c r="D1952" t="s">
        <v>31</v>
      </c>
      <c r="E1952" t="s">
        <v>27</v>
      </c>
      <c r="F1952" t="s">
        <v>17</v>
      </c>
      <c r="G1952" t="s">
        <v>2</v>
      </c>
      <c r="H1952">
        <v>93745</v>
      </c>
      <c r="I1952">
        <f>IF(Table3_1810[[#This Row],[Status]]="Hired",1,0)</f>
        <v>1</v>
      </c>
    </row>
    <row r="1953" spans="1:9" x14ac:dyDescent="0.3">
      <c r="A1953">
        <v>116245</v>
      </c>
      <c r="B1953" s="2">
        <v>41775</v>
      </c>
      <c r="C1953" s="3">
        <v>0.54982638888888891</v>
      </c>
      <c r="D1953" t="s">
        <v>30</v>
      </c>
      <c r="E1953" t="s">
        <v>27</v>
      </c>
      <c r="F1953" t="s">
        <v>17</v>
      </c>
      <c r="G1953" t="s">
        <v>2</v>
      </c>
      <c r="H1953">
        <v>34184</v>
      </c>
      <c r="I1953">
        <f>IF(Table3_1810[[#This Row],[Status]]="Hired",1,0)</f>
        <v>0</v>
      </c>
    </row>
    <row r="1954" spans="1:9" x14ac:dyDescent="0.3">
      <c r="A1954">
        <v>233500</v>
      </c>
      <c r="B1954" s="2">
        <v>41775</v>
      </c>
      <c r="C1954" s="3">
        <v>0.55122685185185183</v>
      </c>
      <c r="D1954" t="s">
        <v>31</v>
      </c>
      <c r="E1954" t="s">
        <v>27</v>
      </c>
      <c r="F1954" t="s">
        <v>17</v>
      </c>
      <c r="G1954" t="s">
        <v>2</v>
      </c>
      <c r="H1954">
        <v>38123</v>
      </c>
      <c r="I1954">
        <f>IF(Table3_1810[[#This Row],[Status]]="Hired",1,0)</f>
        <v>1</v>
      </c>
    </row>
    <row r="1955" spans="1:9" x14ac:dyDescent="0.3">
      <c r="A1955">
        <v>282633</v>
      </c>
      <c r="B1955" s="2">
        <v>41775</v>
      </c>
      <c r="C1955" s="3">
        <v>0.55193287037037042</v>
      </c>
      <c r="D1955" t="s">
        <v>31</v>
      </c>
      <c r="E1955" t="s">
        <v>29</v>
      </c>
      <c r="F1955" t="s">
        <v>17</v>
      </c>
      <c r="G1955" t="s">
        <v>2</v>
      </c>
      <c r="H1955">
        <v>53443</v>
      </c>
      <c r="I1955">
        <f>IF(Table3_1810[[#This Row],[Status]]="Hired",1,0)</f>
        <v>1</v>
      </c>
    </row>
    <row r="1956" spans="1:9" x14ac:dyDescent="0.3">
      <c r="A1956">
        <v>385543</v>
      </c>
      <c r="B1956" s="2">
        <v>41775</v>
      </c>
      <c r="C1956" s="3">
        <v>0.55224537037037036</v>
      </c>
      <c r="D1956" t="s">
        <v>31</v>
      </c>
      <c r="E1956" t="s">
        <v>27</v>
      </c>
      <c r="F1956" t="s">
        <v>17</v>
      </c>
      <c r="G1956" t="s">
        <v>2</v>
      </c>
      <c r="H1956">
        <v>88775</v>
      </c>
      <c r="I1956">
        <f>IF(Table3_1810[[#This Row],[Status]]="Hired",1,0)</f>
        <v>1</v>
      </c>
    </row>
    <row r="1957" spans="1:9" x14ac:dyDescent="0.3">
      <c r="A1957">
        <v>78328</v>
      </c>
      <c r="B1957" s="2">
        <v>41775</v>
      </c>
      <c r="C1957" s="3">
        <v>0.55260416666666667</v>
      </c>
      <c r="D1957" t="s">
        <v>31</v>
      </c>
      <c r="E1957" t="s">
        <v>29</v>
      </c>
      <c r="F1957" t="s">
        <v>17</v>
      </c>
      <c r="G1957" t="s">
        <v>2</v>
      </c>
      <c r="H1957">
        <v>43241</v>
      </c>
      <c r="I1957">
        <f>IF(Table3_1810[[#This Row],[Status]]="Hired",1,0)</f>
        <v>1</v>
      </c>
    </row>
    <row r="1958" spans="1:9" x14ac:dyDescent="0.3">
      <c r="A1958">
        <v>612752</v>
      </c>
      <c r="B1958" s="2">
        <v>41778</v>
      </c>
      <c r="C1958" s="3">
        <v>0.50218750000000001</v>
      </c>
      <c r="D1958" t="s">
        <v>30</v>
      </c>
      <c r="E1958" t="s">
        <v>27</v>
      </c>
      <c r="F1958" t="s">
        <v>17</v>
      </c>
      <c r="G1958" t="s">
        <v>2</v>
      </c>
      <c r="H1958">
        <v>53486</v>
      </c>
      <c r="I1958">
        <f>IF(Table3_1810[[#This Row],[Status]]="Hired",1,0)</f>
        <v>0</v>
      </c>
    </row>
    <row r="1959" spans="1:9" x14ac:dyDescent="0.3">
      <c r="A1959">
        <v>546778</v>
      </c>
      <c r="B1959" s="2">
        <v>41857</v>
      </c>
      <c r="C1959" s="3">
        <v>0.39910879629629631</v>
      </c>
      <c r="D1959" t="s">
        <v>31</v>
      </c>
      <c r="E1959" t="s">
        <v>29</v>
      </c>
      <c r="F1959" t="s">
        <v>17</v>
      </c>
      <c r="G1959" t="s">
        <v>2</v>
      </c>
      <c r="H1959">
        <v>39605</v>
      </c>
      <c r="I1959">
        <f>IF(Table3_1810[[#This Row],[Status]]="Hired",1,0)</f>
        <v>1</v>
      </c>
    </row>
    <row r="1960" spans="1:9" x14ac:dyDescent="0.3">
      <c r="A1960">
        <v>462465</v>
      </c>
      <c r="B1960" s="2">
        <v>41857</v>
      </c>
      <c r="C1960" s="3">
        <v>0.40008101851851852</v>
      </c>
      <c r="D1960" t="s">
        <v>30</v>
      </c>
      <c r="E1960" t="s">
        <v>29</v>
      </c>
      <c r="F1960" t="s">
        <v>17</v>
      </c>
      <c r="G1960" t="s">
        <v>2</v>
      </c>
      <c r="H1960">
        <v>16510</v>
      </c>
      <c r="I1960">
        <f>IF(Table3_1810[[#This Row],[Status]]="Hired",1,0)</f>
        <v>0</v>
      </c>
    </row>
    <row r="1961" spans="1:9" x14ac:dyDescent="0.3">
      <c r="A1961">
        <v>581940</v>
      </c>
      <c r="B1961" s="2">
        <v>41787</v>
      </c>
      <c r="C1961" s="3">
        <v>0.51216435185185183</v>
      </c>
      <c r="D1961" t="s">
        <v>31</v>
      </c>
      <c r="E1961" t="s">
        <v>27</v>
      </c>
      <c r="F1961" t="s">
        <v>12</v>
      </c>
      <c r="G1961" t="s">
        <v>4</v>
      </c>
      <c r="H1961">
        <v>39046</v>
      </c>
      <c r="I1961">
        <f>IF(Table3_1810[[#This Row],[Status]]="Hired",1,0)</f>
        <v>1</v>
      </c>
    </row>
    <row r="1962" spans="1:9" x14ac:dyDescent="0.3">
      <c r="A1962">
        <v>286690</v>
      </c>
      <c r="B1962" s="2">
        <v>41835</v>
      </c>
      <c r="C1962" s="3">
        <v>0.7399189814814815</v>
      </c>
      <c r="D1962" t="s">
        <v>31</v>
      </c>
      <c r="E1962" t="s">
        <v>27</v>
      </c>
      <c r="F1962" t="s">
        <v>18</v>
      </c>
      <c r="G1962" t="s">
        <v>5</v>
      </c>
      <c r="H1962">
        <v>56323</v>
      </c>
      <c r="I1962">
        <f>IF(Table3_1810[[#This Row],[Status]]="Hired",1,0)</f>
        <v>1</v>
      </c>
    </row>
    <row r="1963" spans="1:9" x14ac:dyDescent="0.3">
      <c r="A1963">
        <v>534293</v>
      </c>
      <c r="B1963" s="2">
        <v>41845</v>
      </c>
      <c r="C1963" s="3">
        <v>0.39857638888888891</v>
      </c>
      <c r="D1963" t="s">
        <v>31</v>
      </c>
      <c r="E1963" t="s">
        <v>29</v>
      </c>
      <c r="F1963" t="s">
        <v>18</v>
      </c>
      <c r="G1963" t="s">
        <v>6</v>
      </c>
      <c r="H1963">
        <v>58791</v>
      </c>
      <c r="I1963">
        <f>IF(Table3_1810[[#This Row],[Status]]="Hired",1,0)</f>
        <v>1</v>
      </c>
    </row>
    <row r="1964" spans="1:9" x14ac:dyDescent="0.3">
      <c r="A1964">
        <v>728971</v>
      </c>
      <c r="B1964" s="2">
        <v>41850</v>
      </c>
      <c r="C1964" s="3">
        <v>0.5821412037037037</v>
      </c>
      <c r="D1964" t="s">
        <v>31</v>
      </c>
      <c r="E1964" t="s">
        <v>27</v>
      </c>
      <c r="F1964" t="s">
        <v>18</v>
      </c>
      <c r="G1964" t="s">
        <v>5</v>
      </c>
      <c r="H1964">
        <v>37253</v>
      </c>
      <c r="I1964">
        <f>IF(Table3_1810[[#This Row],[Status]]="Hired",1,0)</f>
        <v>1</v>
      </c>
    </row>
    <row r="1965" spans="1:9" x14ac:dyDescent="0.3">
      <c r="A1965">
        <v>568905</v>
      </c>
      <c r="B1965" s="2">
        <v>41850</v>
      </c>
      <c r="C1965" s="3">
        <v>0.58337962962962964</v>
      </c>
      <c r="D1965" t="s">
        <v>31</v>
      </c>
      <c r="E1965" t="s">
        <v>27</v>
      </c>
      <c r="F1965" t="s">
        <v>18</v>
      </c>
      <c r="G1965" t="s">
        <v>5</v>
      </c>
      <c r="H1965">
        <v>78191</v>
      </c>
      <c r="I1965">
        <f>IF(Table3_1810[[#This Row],[Status]]="Hired",1,0)</f>
        <v>1</v>
      </c>
    </row>
    <row r="1966" spans="1:9" x14ac:dyDescent="0.3">
      <c r="A1966">
        <v>980284</v>
      </c>
      <c r="B1966" s="2">
        <v>41850</v>
      </c>
      <c r="C1966" s="3">
        <v>0.58246527777777779</v>
      </c>
      <c r="D1966" t="s">
        <v>31</v>
      </c>
      <c r="E1966" t="s">
        <v>28</v>
      </c>
      <c r="F1966" t="s">
        <v>18</v>
      </c>
      <c r="G1966" t="s">
        <v>5</v>
      </c>
      <c r="H1966">
        <v>30465</v>
      </c>
      <c r="I1966">
        <f>IF(Table3_1810[[#This Row],[Status]]="Hired",1,0)</f>
        <v>1</v>
      </c>
    </row>
    <row r="1967" spans="1:9" x14ac:dyDescent="0.3">
      <c r="A1967">
        <v>362508</v>
      </c>
      <c r="B1967" s="2">
        <v>41778</v>
      </c>
      <c r="C1967" s="3">
        <v>0.39748842592592593</v>
      </c>
      <c r="D1967" t="s">
        <v>30</v>
      </c>
      <c r="E1967" t="s">
        <v>27</v>
      </c>
      <c r="F1967" t="s">
        <v>12</v>
      </c>
      <c r="G1967" t="s">
        <v>10</v>
      </c>
      <c r="H1967">
        <v>54755</v>
      </c>
      <c r="I1967">
        <f>IF(Table3_1810[[#This Row],[Status]]="Hired",1,0)</f>
        <v>0</v>
      </c>
    </row>
    <row r="1968" spans="1:9" x14ac:dyDescent="0.3">
      <c r="A1968">
        <v>381758</v>
      </c>
      <c r="B1968" s="2">
        <v>41806</v>
      </c>
      <c r="C1968" s="3">
        <v>0.39674768518518516</v>
      </c>
      <c r="D1968" t="s">
        <v>31</v>
      </c>
      <c r="E1968" t="s">
        <v>27</v>
      </c>
      <c r="F1968" t="s">
        <v>18</v>
      </c>
      <c r="G1968" t="s">
        <v>10</v>
      </c>
      <c r="H1968">
        <v>49581</v>
      </c>
      <c r="I1968">
        <f>IF(Table3_1810[[#This Row],[Status]]="Hired",1,0)</f>
        <v>1</v>
      </c>
    </row>
    <row r="1969" spans="1:9" x14ac:dyDescent="0.3">
      <c r="A1969">
        <v>574311</v>
      </c>
      <c r="B1969" s="2">
        <v>41806</v>
      </c>
      <c r="C1969" s="3">
        <v>0.39733796296296298</v>
      </c>
      <c r="D1969" t="s">
        <v>31</v>
      </c>
      <c r="E1969" t="s">
        <v>27</v>
      </c>
      <c r="F1969" t="s">
        <v>18</v>
      </c>
      <c r="G1969" t="s">
        <v>10</v>
      </c>
      <c r="H1969">
        <v>92883</v>
      </c>
      <c r="I1969">
        <f>IF(Table3_1810[[#This Row],[Status]]="Hired",1,0)</f>
        <v>1</v>
      </c>
    </row>
    <row r="1970" spans="1:9" x14ac:dyDescent="0.3">
      <c r="A1970">
        <v>138419</v>
      </c>
      <c r="B1970" s="2">
        <v>41855</v>
      </c>
      <c r="C1970" s="3">
        <v>0.39946759259259257</v>
      </c>
      <c r="D1970" t="s">
        <v>30</v>
      </c>
      <c r="E1970" t="s">
        <v>27</v>
      </c>
      <c r="F1970" t="s">
        <v>20</v>
      </c>
      <c r="G1970" t="s">
        <v>10</v>
      </c>
      <c r="H1970">
        <v>97142</v>
      </c>
      <c r="I1970">
        <f>IF(Table3_1810[[#This Row],[Status]]="Hired",1,0)</f>
        <v>0</v>
      </c>
    </row>
    <row r="1971" spans="1:9" x14ac:dyDescent="0.3">
      <c r="A1971">
        <v>871896</v>
      </c>
      <c r="B1971" s="2">
        <v>41843</v>
      </c>
      <c r="C1971" s="3">
        <v>0.60549768518518521</v>
      </c>
      <c r="D1971" t="s">
        <v>30</v>
      </c>
      <c r="E1971" t="s">
        <v>27</v>
      </c>
      <c r="F1971" t="s">
        <v>18</v>
      </c>
      <c r="G1971" t="s">
        <v>2</v>
      </c>
      <c r="H1971">
        <v>93275</v>
      </c>
      <c r="I1971">
        <f>IF(Table3_1810[[#This Row],[Status]]="Hired",1,0)</f>
        <v>0</v>
      </c>
    </row>
    <row r="1972" spans="1:9" x14ac:dyDescent="0.3">
      <c r="A1972">
        <v>112193</v>
      </c>
      <c r="B1972" s="2">
        <v>41834</v>
      </c>
      <c r="C1972" s="3">
        <v>0.39819444444444446</v>
      </c>
      <c r="D1972" t="s">
        <v>31</v>
      </c>
      <c r="E1972" t="s">
        <v>29</v>
      </c>
      <c r="F1972" t="s">
        <v>20</v>
      </c>
      <c r="G1972" t="s">
        <v>10</v>
      </c>
      <c r="H1972">
        <v>53026</v>
      </c>
      <c r="I1972">
        <f>IF(Table3_1810[[#This Row],[Status]]="Hired",1,0)</f>
        <v>1</v>
      </c>
    </row>
    <row r="1973" spans="1:9" x14ac:dyDescent="0.3">
      <c r="A1973">
        <v>488851</v>
      </c>
      <c r="B1973" s="2">
        <v>41834</v>
      </c>
      <c r="C1973" s="3">
        <v>0.3976851851851852</v>
      </c>
      <c r="D1973" t="s">
        <v>31</v>
      </c>
      <c r="E1973" t="s">
        <v>29</v>
      </c>
      <c r="F1973" t="s">
        <v>20</v>
      </c>
      <c r="G1973" t="s">
        <v>10</v>
      </c>
      <c r="H1973">
        <v>39909</v>
      </c>
      <c r="I1973">
        <f>IF(Table3_1810[[#This Row],[Status]]="Hired",1,0)</f>
        <v>1</v>
      </c>
    </row>
    <row r="1974" spans="1:9" x14ac:dyDescent="0.3">
      <c r="A1974">
        <v>534627</v>
      </c>
      <c r="B1974" s="2">
        <v>41834</v>
      </c>
      <c r="C1974" s="3">
        <v>0.39831018518518518</v>
      </c>
      <c r="D1974" t="s">
        <v>31</v>
      </c>
      <c r="E1974" t="s">
        <v>29</v>
      </c>
      <c r="F1974" t="s">
        <v>20</v>
      </c>
      <c r="G1974" t="s">
        <v>10</v>
      </c>
      <c r="H1974">
        <v>67466</v>
      </c>
      <c r="I1974">
        <f>IF(Table3_1810[[#This Row],[Status]]="Hired",1,0)</f>
        <v>1</v>
      </c>
    </row>
    <row r="1975" spans="1:9" x14ac:dyDescent="0.3">
      <c r="A1975">
        <v>497671</v>
      </c>
      <c r="B1975" s="2">
        <v>41769</v>
      </c>
      <c r="C1975" s="3">
        <v>0.11859953703703703</v>
      </c>
      <c r="D1975" t="s">
        <v>31</v>
      </c>
      <c r="E1975" t="s">
        <v>29</v>
      </c>
      <c r="F1975" t="s">
        <v>20</v>
      </c>
      <c r="G1975" t="s">
        <v>4</v>
      </c>
      <c r="H1975">
        <v>71900</v>
      </c>
      <c r="I1975">
        <f>IF(Table3_1810[[#This Row],[Status]]="Hired",1,0)</f>
        <v>1</v>
      </c>
    </row>
    <row r="1976" spans="1:9" x14ac:dyDescent="0.3">
      <c r="A1976">
        <v>632762</v>
      </c>
      <c r="B1976" s="2">
        <v>41769</v>
      </c>
      <c r="C1976" s="3">
        <v>0.11832175925925927</v>
      </c>
      <c r="D1976" t="s">
        <v>30</v>
      </c>
      <c r="E1976" t="s">
        <v>29</v>
      </c>
      <c r="F1976" t="s">
        <v>20</v>
      </c>
      <c r="G1976" t="s">
        <v>4</v>
      </c>
      <c r="H1976">
        <v>15272</v>
      </c>
      <c r="I1976">
        <f>IF(Table3_1810[[#This Row],[Status]]="Hired",1,0)</f>
        <v>0</v>
      </c>
    </row>
    <row r="1977" spans="1:9" x14ac:dyDescent="0.3">
      <c r="A1977">
        <v>655325</v>
      </c>
      <c r="B1977" s="2">
        <v>41767</v>
      </c>
      <c r="C1977" s="3">
        <v>0.57421296296296298</v>
      </c>
      <c r="D1977" t="s">
        <v>31</v>
      </c>
      <c r="E1977" t="s">
        <v>27</v>
      </c>
      <c r="F1977" t="s">
        <v>20</v>
      </c>
      <c r="G1977" t="s">
        <v>4</v>
      </c>
      <c r="H1977">
        <v>94172</v>
      </c>
      <c r="I1977">
        <f>IF(Table3_1810[[#This Row],[Status]]="Hired",1,0)</f>
        <v>1</v>
      </c>
    </row>
    <row r="1978" spans="1:9" x14ac:dyDescent="0.3">
      <c r="A1978">
        <v>882391</v>
      </c>
      <c r="B1978" s="2">
        <v>41767</v>
      </c>
      <c r="C1978" s="3">
        <v>0.57478009259259255</v>
      </c>
      <c r="D1978" t="s">
        <v>31</v>
      </c>
      <c r="E1978" t="s">
        <v>27</v>
      </c>
      <c r="F1978" t="s">
        <v>20</v>
      </c>
      <c r="G1978" t="s">
        <v>4</v>
      </c>
      <c r="H1978">
        <v>62238</v>
      </c>
      <c r="I1978">
        <f>IF(Table3_1810[[#This Row],[Status]]="Hired",1,0)</f>
        <v>1</v>
      </c>
    </row>
    <row r="1979" spans="1:9" x14ac:dyDescent="0.3">
      <c r="A1979">
        <v>339596</v>
      </c>
      <c r="B1979" s="2">
        <v>41767</v>
      </c>
      <c r="C1979" s="3">
        <v>0.57594907407407403</v>
      </c>
      <c r="D1979" t="s">
        <v>30</v>
      </c>
      <c r="E1979" t="s">
        <v>29</v>
      </c>
      <c r="F1979" t="s">
        <v>20</v>
      </c>
      <c r="G1979" t="s">
        <v>4</v>
      </c>
      <c r="H1979">
        <v>57989</v>
      </c>
      <c r="I1979">
        <f>IF(Table3_1810[[#This Row],[Status]]="Hired",1,0)</f>
        <v>0</v>
      </c>
    </row>
    <row r="1980" spans="1:9" x14ac:dyDescent="0.3">
      <c r="A1980">
        <v>34205</v>
      </c>
      <c r="B1980" s="2">
        <v>41768</v>
      </c>
      <c r="C1980" s="3">
        <v>0.45606481481481481</v>
      </c>
      <c r="D1980" t="s">
        <v>31</v>
      </c>
      <c r="E1980" t="s">
        <v>27</v>
      </c>
      <c r="F1980" t="s">
        <v>20</v>
      </c>
      <c r="G1980" t="s">
        <v>4</v>
      </c>
      <c r="H1980">
        <v>66648</v>
      </c>
      <c r="I1980">
        <f>IF(Table3_1810[[#This Row],[Status]]="Hired",1,0)</f>
        <v>1</v>
      </c>
    </row>
    <row r="1981" spans="1:9" x14ac:dyDescent="0.3">
      <c r="A1981">
        <v>936596</v>
      </c>
      <c r="B1981" s="2">
        <v>41768</v>
      </c>
      <c r="C1981" s="3">
        <v>0.45746527777777779</v>
      </c>
      <c r="D1981" t="s">
        <v>30</v>
      </c>
      <c r="E1981" t="s">
        <v>29</v>
      </c>
      <c r="F1981" t="s">
        <v>20</v>
      </c>
      <c r="G1981" t="s">
        <v>4</v>
      </c>
      <c r="H1981">
        <v>38039</v>
      </c>
      <c r="I1981">
        <f>IF(Table3_1810[[#This Row],[Status]]="Hired",1,0)</f>
        <v>0</v>
      </c>
    </row>
    <row r="1982" spans="1:9" x14ac:dyDescent="0.3">
      <c r="A1982">
        <v>324516</v>
      </c>
      <c r="B1982" s="2">
        <v>41761</v>
      </c>
      <c r="C1982" s="3">
        <v>0.81295138888888885</v>
      </c>
      <c r="D1982" t="s">
        <v>30</v>
      </c>
      <c r="E1982" t="s">
        <v>27</v>
      </c>
      <c r="F1982" t="s">
        <v>14</v>
      </c>
      <c r="G1982" t="s">
        <v>4</v>
      </c>
      <c r="H1982">
        <v>18556</v>
      </c>
      <c r="I1982">
        <f>IF(Table3_1810[[#This Row],[Status]]="Hired",1,0)</f>
        <v>0</v>
      </c>
    </row>
    <row r="1983" spans="1:9" x14ac:dyDescent="0.3">
      <c r="A1983">
        <v>353596</v>
      </c>
      <c r="B1983" s="2">
        <v>41761</v>
      </c>
      <c r="C1983" s="3">
        <v>0.81457175925925929</v>
      </c>
      <c r="D1983" t="s">
        <v>31</v>
      </c>
      <c r="E1983" t="s">
        <v>27</v>
      </c>
      <c r="F1983" t="s">
        <v>14</v>
      </c>
      <c r="G1983" t="s">
        <v>4</v>
      </c>
      <c r="H1983">
        <v>40523</v>
      </c>
      <c r="I1983">
        <f>IF(Table3_1810[[#This Row],[Status]]="Hired",1,0)</f>
        <v>1</v>
      </c>
    </row>
    <row r="1984" spans="1:9" x14ac:dyDescent="0.3">
      <c r="A1984">
        <v>710275</v>
      </c>
      <c r="B1984" s="2">
        <v>41793</v>
      </c>
      <c r="C1984" s="3">
        <v>0.3982175925925926</v>
      </c>
      <c r="D1984" t="s">
        <v>30</v>
      </c>
      <c r="E1984" t="s">
        <v>27</v>
      </c>
      <c r="F1984" t="s">
        <v>14</v>
      </c>
      <c r="G1984" t="s">
        <v>4</v>
      </c>
      <c r="H1984">
        <v>95833</v>
      </c>
      <c r="I1984">
        <f>IF(Table3_1810[[#This Row],[Status]]="Hired",1,0)</f>
        <v>0</v>
      </c>
    </row>
    <row r="1985" spans="1:9" x14ac:dyDescent="0.3">
      <c r="A1985">
        <v>368695</v>
      </c>
      <c r="B1985" s="2">
        <v>41793</v>
      </c>
      <c r="C1985" s="3">
        <v>0.39903935185185185</v>
      </c>
      <c r="D1985" t="s">
        <v>30</v>
      </c>
      <c r="E1985" t="s">
        <v>27</v>
      </c>
      <c r="F1985" t="s">
        <v>14</v>
      </c>
      <c r="G1985" t="s">
        <v>4</v>
      </c>
      <c r="H1985">
        <v>24452</v>
      </c>
      <c r="I1985">
        <f>IF(Table3_1810[[#This Row],[Status]]="Hired",1,0)</f>
        <v>0</v>
      </c>
    </row>
    <row r="1986" spans="1:9" x14ac:dyDescent="0.3">
      <c r="A1986">
        <v>383727</v>
      </c>
      <c r="B1986" s="2">
        <v>41795</v>
      </c>
      <c r="C1986" s="3">
        <v>0.28064814814814815</v>
      </c>
      <c r="D1986" t="s">
        <v>30</v>
      </c>
      <c r="E1986" t="s">
        <v>27</v>
      </c>
      <c r="F1986" t="s">
        <v>14</v>
      </c>
      <c r="G1986" t="s">
        <v>4</v>
      </c>
      <c r="H1986">
        <v>32664</v>
      </c>
      <c r="I1986">
        <f>IF(Table3_1810[[#This Row],[Status]]="Hired",1,0)</f>
        <v>0</v>
      </c>
    </row>
    <row r="1987" spans="1:9" x14ac:dyDescent="0.3">
      <c r="A1987">
        <v>101375</v>
      </c>
      <c r="B1987" s="2">
        <v>41806</v>
      </c>
      <c r="C1987" s="3">
        <v>0.4180902777777778</v>
      </c>
      <c r="D1987" t="s">
        <v>31</v>
      </c>
      <c r="E1987" t="s">
        <v>27</v>
      </c>
      <c r="F1987" t="s">
        <v>14</v>
      </c>
      <c r="G1987" t="s">
        <v>4</v>
      </c>
      <c r="H1987">
        <v>24939</v>
      </c>
      <c r="I1987">
        <f>IF(Table3_1810[[#This Row],[Status]]="Hired",1,0)</f>
        <v>1</v>
      </c>
    </row>
    <row r="1988" spans="1:9" x14ac:dyDescent="0.3">
      <c r="A1988">
        <v>761275</v>
      </c>
      <c r="B1988" s="2">
        <v>41814</v>
      </c>
      <c r="C1988" s="3">
        <v>0.7490162037037037</v>
      </c>
      <c r="D1988" t="s">
        <v>30</v>
      </c>
      <c r="E1988" t="s">
        <v>29</v>
      </c>
      <c r="F1988" t="s">
        <v>14</v>
      </c>
      <c r="G1988" t="s">
        <v>4</v>
      </c>
      <c r="H1988">
        <v>32398</v>
      </c>
      <c r="I1988">
        <f>IF(Table3_1810[[#This Row],[Status]]="Hired",1,0)</f>
        <v>0</v>
      </c>
    </row>
    <row r="1989" spans="1:9" x14ac:dyDescent="0.3">
      <c r="A1989">
        <v>761694</v>
      </c>
      <c r="B1989" s="2">
        <v>41828</v>
      </c>
      <c r="C1989" s="3">
        <v>0.32133101851851853</v>
      </c>
      <c r="D1989" t="s">
        <v>30</v>
      </c>
      <c r="E1989" t="s">
        <v>27</v>
      </c>
      <c r="F1989" t="s">
        <v>14</v>
      </c>
      <c r="G1989" t="s">
        <v>4</v>
      </c>
      <c r="H1989">
        <v>17015</v>
      </c>
      <c r="I1989">
        <f>IF(Table3_1810[[#This Row],[Status]]="Hired",1,0)</f>
        <v>0</v>
      </c>
    </row>
    <row r="1990" spans="1:9" x14ac:dyDescent="0.3">
      <c r="A1990">
        <v>153484</v>
      </c>
      <c r="B1990" s="2">
        <v>41835</v>
      </c>
      <c r="C1990" s="3">
        <v>0.39807870370370368</v>
      </c>
      <c r="D1990" t="s">
        <v>31</v>
      </c>
      <c r="E1990" t="s">
        <v>27</v>
      </c>
      <c r="F1990" t="s">
        <v>14</v>
      </c>
      <c r="G1990" t="s">
        <v>4</v>
      </c>
      <c r="H1990">
        <v>53301</v>
      </c>
      <c r="I1990">
        <f>IF(Table3_1810[[#This Row],[Status]]="Hired",1,0)</f>
        <v>1</v>
      </c>
    </row>
    <row r="1991" spans="1:9" x14ac:dyDescent="0.3">
      <c r="A1991">
        <v>324831</v>
      </c>
      <c r="B1991" s="2">
        <v>41835</v>
      </c>
      <c r="C1991" s="3">
        <v>0.40056712962962965</v>
      </c>
      <c r="D1991" t="s">
        <v>30</v>
      </c>
      <c r="E1991" t="s">
        <v>29</v>
      </c>
      <c r="F1991" t="s">
        <v>14</v>
      </c>
      <c r="G1991" t="s">
        <v>4</v>
      </c>
      <c r="H1991">
        <v>49274</v>
      </c>
      <c r="I1991">
        <f>IF(Table3_1810[[#This Row],[Status]]="Hired",1,0)</f>
        <v>0</v>
      </c>
    </row>
    <row r="1992" spans="1:9" x14ac:dyDescent="0.3">
      <c r="A1992">
        <v>710204</v>
      </c>
      <c r="B1992" s="2">
        <v>41843</v>
      </c>
      <c r="C1992" s="3">
        <v>0.47512731481481479</v>
      </c>
      <c r="D1992" t="s">
        <v>30</v>
      </c>
      <c r="E1992" t="s">
        <v>27</v>
      </c>
      <c r="F1992" t="s">
        <v>14</v>
      </c>
      <c r="G1992" t="s">
        <v>4</v>
      </c>
      <c r="H1992">
        <v>68058</v>
      </c>
      <c r="I1992">
        <f>IF(Table3_1810[[#This Row],[Status]]="Hired",1,0)</f>
        <v>0</v>
      </c>
    </row>
    <row r="1993" spans="1:9" x14ac:dyDescent="0.3">
      <c r="A1993">
        <v>101190</v>
      </c>
      <c r="B1993" s="2">
        <v>41768</v>
      </c>
      <c r="C1993" s="3">
        <v>0.72450231481481486</v>
      </c>
      <c r="D1993" t="s">
        <v>31</v>
      </c>
      <c r="E1993" t="s">
        <v>27</v>
      </c>
      <c r="F1993" t="s">
        <v>12</v>
      </c>
      <c r="G1993" t="s">
        <v>10</v>
      </c>
      <c r="H1993">
        <v>85057</v>
      </c>
      <c r="I1993">
        <f>IF(Table3_1810[[#This Row],[Status]]="Hired",1,0)</f>
        <v>1</v>
      </c>
    </row>
    <row r="1994" spans="1:9" x14ac:dyDescent="0.3">
      <c r="A1994">
        <v>478393</v>
      </c>
      <c r="B1994" s="2">
        <v>41838</v>
      </c>
      <c r="C1994" s="3">
        <v>0.69899305555555558</v>
      </c>
      <c r="D1994" t="s">
        <v>30</v>
      </c>
      <c r="E1994" t="s">
        <v>29</v>
      </c>
      <c r="F1994" t="s">
        <v>12</v>
      </c>
      <c r="G1994" t="s">
        <v>10</v>
      </c>
      <c r="H1994">
        <v>67764</v>
      </c>
      <c r="I1994">
        <f>IF(Table3_1810[[#This Row],[Status]]="Hired",1,0)</f>
        <v>0</v>
      </c>
    </row>
    <row r="1995" spans="1:9" x14ac:dyDescent="0.3">
      <c r="A1995">
        <v>928482</v>
      </c>
      <c r="B1995" s="2">
        <v>41856</v>
      </c>
      <c r="C1995" s="3">
        <v>0.14743055555555556</v>
      </c>
      <c r="D1995" t="s">
        <v>31</v>
      </c>
      <c r="E1995" t="s">
        <v>29</v>
      </c>
      <c r="F1995" t="s">
        <v>12</v>
      </c>
      <c r="G1995" t="s">
        <v>10</v>
      </c>
      <c r="H1995">
        <v>93190</v>
      </c>
      <c r="I1995">
        <f>IF(Table3_1810[[#This Row],[Status]]="Hired",1,0)</f>
        <v>1</v>
      </c>
    </row>
    <row r="1996" spans="1:9" x14ac:dyDescent="0.3">
      <c r="A1996">
        <v>894528</v>
      </c>
      <c r="B1996" s="2">
        <v>41856</v>
      </c>
      <c r="C1996" s="3">
        <v>0.36738425925925927</v>
      </c>
      <c r="D1996" t="s">
        <v>31</v>
      </c>
      <c r="E1996" t="s">
        <v>27</v>
      </c>
      <c r="F1996" t="s">
        <v>12</v>
      </c>
      <c r="G1996" t="s">
        <v>10</v>
      </c>
      <c r="H1996">
        <v>68947</v>
      </c>
      <c r="I1996">
        <f>IF(Table3_1810[[#This Row],[Status]]="Hired",1,0)</f>
        <v>1</v>
      </c>
    </row>
    <row r="1997" spans="1:9" x14ac:dyDescent="0.3">
      <c r="A1997">
        <v>656936</v>
      </c>
      <c r="B1997" s="2">
        <v>41856</v>
      </c>
      <c r="C1997" s="3">
        <v>0.36861111111111111</v>
      </c>
      <c r="D1997" t="s">
        <v>31</v>
      </c>
      <c r="E1997" t="s">
        <v>29</v>
      </c>
      <c r="F1997" t="s">
        <v>12</v>
      </c>
      <c r="G1997" t="s">
        <v>10</v>
      </c>
      <c r="H1997">
        <v>36135</v>
      </c>
      <c r="I1997">
        <f>IF(Table3_1810[[#This Row],[Status]]="Hired",1,0)</f>
        <v>1</v>
      </c>
    </row>
    <row r="1998" spans="1:9" x14ac:dyDescent="0.3">
      <c r="A1998">
        <v>139656</v>
      </c>
      <c r="B1998" s="2">
        <v>41856</v>
      </c>
      <c r="C1998" s="3">
        <v>0.36891203703703701</v>
      </c>
      <c r="D1998" t="s">
        <v>31</v>
      </c>
      <c r="E1998" t="s">
        <v>27</v>
      </c>
      <c r="F1998" t="s">
        <v>12</v>
      </c>
      <c r="G1998" t="s">
        <v>10</v>
      </c>
      <c r="H1998">
        <v>66220</v>
      </c>
      <c r="I1998">
        <f>IF(Table3_1810[[#This Row],[Status]]="Hired",1,0)</f>
        <v>1</v>
      </c>
    </row>
    <row r="1999" spans="1:9" x14ac:dyDescent="0.3">
      <c r="A1999">
        <v>14294</v>
      </c>
      <c r="B1999" s="2">
        <v>41783</v>
      </c>
      <c r="C1999" s="3">
        <v>0.62527777777777782</v>
      </c>
      <c r="D1999" t="s">
        <v>30</v>
      </c>
      <c r="E1999" t="s">
        <v>27</v>
      </c>
      <c r="F1999" t="s">
        <v>17</v>
      </c>
      <c r="G1999" t="s">
        <v>2</v>
      </c>
      <c r="H1999">
        <v>14118</v>
      </c>
      <c r="I1999">
        <f>IF(Table3_1810[[#This Row],[Status]]="Hired",1,0)</f>
        <v>0</v>
      </c>
    </row>
    <row r="2000" spans="1:9" x14ac:dyDescent="0.3">
      <c r="A2000">
        <v>820255</v>
      </c>
      <c r="B2000" s="2">
        <v>41783</v>
      </c>
      <c r="C2000" s="3">
        <v>0.62592592592592589</v>
      </c>
      <c r="D2000" t="s">
        <v>30</v>
      </c>
      <c r="E2000" t="s">
        <v>27</v>
      </c>
      <c r="F2000" t="s">
        <v>17</v>
      </c>
      <c r="G2000" t="s">
        <v>2</v>
      </c>
      <c r="H2000">
        <v>95117</v>
      </c>
      <c r="I2000">
        <f>IF(Table3_1810[[#This Row],[Status]]="Hired",1,0)</f>
        <v>0</v>
      </c>
    </row>
    <row r="2001" spans="1:9" x14ac:dyDescent="0.3">
      <c r="A2001">
        <v>410700</v>
      </c>
      <c r="B2001" s="2">
        <v>41783</v>
      </c>
      <c r="C2001" s="3">
        <v>0.62754629629629632</v>
      </c>
      <c r="D2001" t="s">
        <v>31</v>
      </c>
      <c r="E2001" t="s">
        <v>29</v>
      </c>
      <c r="F2001" t="s">
        <v>17</v>
      </c>
      <c r="G2001" t="s">
        <v>2</v>
      </c>
      <c r="H2001">
        <v>72977</v>
      </c>
      <c r="I2001">
        <f>IF(Table3_1810[[#This Row],[Status]]="Hired",1,0)</f>
        <v>1</v>
      </c>
    </row>
    <row r="2002" spans="1:9" x14ac:dyDescent="0.3">
      <c r="A2002">
        <v>356990</v>
      </c>
      <c r="B2002" s="2">
        <v>41783</v>
      </c>
      <c r="C2002" s="3">
        <v>0.62593750000000004</v>
      </c>
      <c r="D2002" t="s">
        <v>30</v>
      </c>
      <c r="E2002" t="s">
        <v>29</v>
      </c>
      <c r="F2002" t="s">
        <v>17</v>
      </c>
      <c r="G2002" t="s">
        <v>2</v>
      </c>
      <c r="H2002">
        <v>29794</v>
      </c>
      <c r="I2002">
        <f>IF(Table3_1810[[#This Row],[Status]]="Hired",1,0)</f>
        <v>0</v>
      </c>
    </row>
    <row r="2003" spans="1:9" x14ac:dyDescent="0.3">
      <c r="A2003">
        <v>55710</v>
      </c>
      <c r="B2003" s="2">
        <v>41787</v>
      </c>
      <c r="C2003" s="3">
        <v>0.75745370370370368</v>
      </c>
      <c r="D2003" t="s">
        <v>30</v>
      </c>
      <c r="E2003" t="s">
        <v>27</v>
      </c>
      <c r="F2003" t="s">
        <v>12</v>
      </c>
      <c r="G2003" t="s">
        <v>8</v>
      </c>
      <c r="H2003">
        <v>96644</v>
      </c>
      <c r="I2003">
        <f>IF(Table3_1810[[#This Row],[Status]]="Hired",1,0)</f>
        <v>0</v>
      </c>
    </row>
    <row r="2004" spans="1:9" x14ac:dyDescent="0.3">
      <c r="A2004">
        <v>381920</v>
      </c>
      <c r="B2004" s="2">
        <v>41788</v>
      </c>
      <c r="C2004" s="3">
        <v>0.73690972222222217</v>
      </c>
      <c r="D2004" t="s">
        <v>30</v>
      </c>
      <c r="E2004" t="s">
        <v>27</v>
      </c>
      <c r="F2004" t="s">
        <v>12</v>
      </c>
      <c r="G2004" t="s">
        <v>8</v>
      </c>
      <c r="H2004">
        <v>72500</v>
      </c>
      <c r="I2004">
        <f>IF(Table3_1810[[#This Row],[Status]]="Hired",1,0)</f>
        <v>0</v>
      </c>
    </row>
    <row r="2005" spans="1:9" x14ac:dyDescent="0.3">
      <c r="A2005">
        <v>639628</v>
      </c>
      <c r="B2005" s="2">
        <v>41788</v>
      </c>
      <c r="C2005" s="3">
        <v>0.73800925925925931</v>
      </c>
      <c r="D2005" t="s">
        <v>31</v>
      </c>
      <c r="E2005" t="s">
        <v>27</v>
      </c>
      <c r="F2005" t="s">
        <v>12</v>
      </c>
      <c r="G2005" t="s">
        <v>8</v>
      </c>
      <c r="H2005">
        <v>62391</v>
      </c>
      <c r="I2005">
        <f>IF(Table3_1810[[#This Row],[Status]]="Hired",1,0)</f>
        <v>1</v>
      </c>
    </row>
    <row r="2006" spans="1:9" x14ac:dyDescent="0.3">
      <c r="A2006">
        <v>125897</v>
      </c>
      <c r="B2006" s="2">
        <v>41793</v>
      </c>
      <c r="C2006" s="3">
        <v>0.61568287037037039</v>
      </c>
      <c r="D2006" t="s">
        <v>31</v>
      </c>
      <c r="E2006" t="s">
        <v>27</v>
      </c>
      <c r="F2006" t="s">
        <v>12</v>
      </c>
      <c r="G2006" t="s">
        <v>8</v>
      </c>
      <c r="H2006">
        <v>25285</v>
      </c>
      <c r="I2006">
        <f>IF(Table3_1810[[#This Row],[Status]]="Hired",1,0)</f>
        <v>1</v>
      </c>
    </row>
    <row r="2007" spans="1:9" x14ac:dyDescent="0.3">
      <c r="A2007">
        <v>269144</v>
      </c>
      <c r="B2007" s="2">
        <v>41780</v>
      </c>
      <c r="C2007" s="3">
        <v>0.39681712962962962</v>
      </c>
      <c r="D2007" t="s">
        <v>31</v>
      </c>
      <c r="E2007" t="s">
        <v>27</v>
      </c>
      <c r="F2007" t="s">
        <v>17</v>
      </c>
      <c r="G2007" t="s">
        <v>2</v>
      </c>
      <c r="H2007">
        <v>45006</v>
      </c>
      <c r="I2007">
        <f>IF(Table3_1810[[#This Row],[Status]]="Hired",1,0)</f>
        <v>1</v>
      </c>
    </row>
    <row r="2008" spans="1:9" x14ac:dyDescent="0.3">
      <c r="A2008">
        <v>757241</v>
      </c>
      <c r="B2008" s="2">
        <v>41787</v>
      </c>
      <c r="C2008" s="3">
        <v>0.56988425925925923</v>
      </c>
      <c r="D2008" t="s">
        <v>30</v>
      </c>
      <c r="E2008" t="s">
        <v>29</v>
      </c>
      <c r="F2008" t="s">
        <v>17</v>
      </c>
      <c r="G2008" t="s">
        <v>2</v>
      </c>
      <c r="H2008">
        <v>90793</v>
      </c>
      <c r="I2008">
        <f>IF(Table3_1810[[#This Row],[Status]]="Hired",1,0)</f>
        <v>0</v>
      </c>
    </row>
    <row r="2009" spans="1:9" x14ac:dyDescent="0.3">
      <c r="A2009">
        <v>665582</v>
      </c>
      <c r="B2009" s="2">
        <v>41787</v>
      </c>
      <c r="C2009" s="3">
        <v>0.39740740740740743</v>
      </c>
      <c r="D2009" t="s">
        <v>31</v>
      </c>
      <c r="E2009" t="s">
        <v>27</v>
      </c>
      <c r="F2009" t="s">
        <v>17</v>
      </c>
      <c r="G2009" t="s">
        <v>2</v>
      </c>
      <c r="H2009">
        <v>24343</v>
      </c>
      <c r="I2009">
        <f>IF(Table3_1810[[#This Row],[Status]]="Hired",1,0)</f>
        <v>1</v>
      </c>
    </row>
    <row r="2010" spans="1:9" x14ac:dyDescent="0.3">
      <c r="A2010">
        <v>867531</v>
      </c>
      <c r="B2010" s="2">
        <v>41787</v>
      </c>
      <c r="C2010" s="3">
        <v>0.39952546296296299</v>
      </c>
      <c r="D2010" t="s">
        <v>30</v>
      </c>
      <c r="E2010" t="s">
        <v>27</v>
      </c>
      <c r="F2010" t="s">
        <v>17</v>
      </c>
      <c r="G2010" t="s">
        <v>2</v>
      </c>
      <c r="H2010">
        <v>27331</v>
      </c>
      <c r="I2010">
        <f>IF(Table3_1810[[#This Row],[Status]]="Hired",1,0)</f>
        <v>0</v>
      </c>
    </row>
    <row r="2011" spans="1:9" x14ac:dyDescent="0.3">
      <c r="A2011">
        <v>908405</v>
      </c>
      <c r="B2011" s="2">
        <v>41789</v>
      </c>
      <c r="C2011" s="3">
        <v>0.51828703703703705</v>
      </c>
      <c r="D2011" t="s">
        <v>30</v>
      </c>
      <c r="E2011" t="s">
        <v>27</v>
      </c>
      <c r="F2011" t="s">
        <v>17</v>
      </c>
      <c r="G2011" t="s">
        <v>2</v>
      </c>
      <c r="H2011">
        <v>44086</v>
      </c>
      <c r="I2011">
        <f>IF(Table3_1810[[#This Row],[Status]]="Hired",1,0)</f>
        <v>0</v>
      </c>
    </row>
    <row r="2012" spans="1:9" x14ac:dyDescent="0.3">
      <c r="A2012">
        <v>766822</v>
      </c>
      <c r="B2012" s="2">
        <v>41801</v>
      </c>
      <c r="C2012" s="3">
        <v>0.39902777777777776</v>
      </c>
      <c r="D2012" t="s">
        <v>31</v>
      </c>
      <c r="E2012" t="s">
        <v>29</v>
      </c>
      <c r="F2012" t="s">
        <v>17</v>
      </c>
      <c r="G2012" t="s">
        <v>2</v>
      </c>
      <c r="H2012">
        <v>60668</v>
      </c>
      <c r="I2012">
        <f>IF(Table3_1810[[#This Row],[Status]]="Hired",1,0)</f>
        <v>1</v>
      </c>
    </row>
    <row r="2013" spans="1:9" x14ac:dyDescent="0.3">
      <c r="A2013">
        <v>325393</v>
      </c>
      <c r="B2013" s="2">
        <v>41822</v>
      </c>
      <c r="C2013" s="3">
        <v>0.3971412037037037</v>
      </c>
      <c r="D2013" t="s">
        <v>30</v>
      </c>
      <c r="E2013" t="s">
        <v>27</v>
      </c>
      <c r="F2013" t="s">
        <v>17</v>
      </c>
      <c r="G2013" t="s">
        <v>2</v>
      </c>
      <c r="H2013">
        <v>19809</v>
      </c>
      <c r="I2013">
        <f>IF(Table3_1810[[#This Row],[Status]]="Hired",1,0)</f>
        <v>0</v>
      </c>
    </row>
    <row r="2014" spans="1:9" x14ac:dyDescent="0.3">
      <c r="A2014">
        <v>237242</v>
      </c>
      <c r="B2014" s="2">
        <v>41822</v>
      </c>
      <c r="C2014" s="3">
        <v>0.3982060185185185</v>
      </c>
      <c r="D2014" t="s">
        <v>30</v>
      </c>
      <c r="E2014" t="s">
        <v>29</v>
      </c>
      <c r="F2014" t="s">
        <v>17</v>
      </c>
      <c r="G2014" t="s">
        <v>2</v>
      </c>
      <c r="H2014">
        <v>24872</v>
      </c>
      <c r="I2014">
        <f>IF(Table3_1810[[#This Row],[Status]]="Hired",1,0)</f>
        <v>0</v>
      </c>
    </row>
    <row r="2015" spans="1:9" x14ac:dyDescent="0.3">
      <c r="A2015">
        <v>628010</v>
      </c>
      <c r="B2015" s="2">
        <v>41836</v>
      </c>
      <c r="C2015" s="3">
        <v>0.3979861111111111</v>
      </c>
      <c r="D2015" t="s">
        <v>30</v>
      </c>
      <c r="E2015" t="s">
        <v>29</v>
      </c>
      <c r="F2015" t="s">
        <v>17</v>
      </c>
      <c r="G2015" t="s">
        <v>8</v>
      </c>
      <c r="H2015">
        <v>69519</v>
      </c>
      <c r="I2015">
        <f>IF(Table3_1810[[#This Row],[Status]]="Hired",1,0)</f>
        <v>0</v>
      </c>
    </row>
    <row r="2016" spans="1:9" x14ac:dyDescent="0.3">
      <c r="A2016">
        <v>20388</v>
      </c>
      <c r="B2016" s="2">
        <v>41836</v>
      </c>
      <c r="C2016" s="3">
        <v>0.3986574074074074</v>
      </c>
      <c r="D2016" t="s">
        <v>30</v>
      </c>
      <c r="E2016" t="s">
        <v>29</v>
      </c>
      <c r="F2016" t="s">
        <v>17</v>
      </c>
      <c r="G2016" t="s">
        <v>8</v>
      </c>
      <c r="H2016">
        <v>27797</v>
      </c>
      <c r="I2016">
        <f>IF(Table3_1810[[#This Row],[Status]]="Hired",1,0)</f>
        <v>0</v>
      </c>
    </row>
    <row r="2017" spans="1:9" x14ac:dyDescent="0.3">
      <c r="A2017">
        <v>268063</v>
      </c>
      <c r="B2017" s="2">
        <v>41850</v>
      </c>
      <c r="C2017" s="3">
        <v>0.78718750000000004</v>
      </c>
      <c r="D2017" t="s">
        <v>31</v>
      </c>
      <c r="E2017" t="s">
        <v>27</v>
      </c>
      <c r="F2017" t="s">
        <v>17</v>
      </c>
      <c r="G2017" t="s">
        <v>8</v>
      </c>
      <c r="H2017">
        <v>60313</v>
      </c>
      <c r="I2017">
        <f>IF(Table3_1810[[#This Row],[Status]]="Hired",1,0)</f>
        <v>1</v>
      </c>
    </row>
    <row r="2018" spans="1:9" x14ac:dyDescent="0.3">
      <c r="A2018">
        <v>55775</v>
      </c>
      <c r="B2018" s="2">
        <v>41768</v>
      </c>
      <c r="C2018" s="3">
        <v>0.39777777777777779</v>
      </c>
      <c r="D2018" t="s">
        <v>31</v>
      </c>
      <c r="E2018" t="s">
        <v>27</v>
      </c>
      <c r="F2018" t="s">
        <v>17</v>
      </c>
      <c r="G2018" t="s">
        <v>2</v>
      </c>
      <c r="H2018">
        <v>48825</v>
      </c>
      <c r="I2018">
        <f>IF(Table3_1810[[#This Row],[Status]]="Hired",1,0)</f>
        <v>1</v>
      </c>
    </row>
    <row r="2019" spans="1:9" x14ac:dyDescent="0.3">
      <c r="A2019">
        <v>607171</v>
      </c>
      <c r="B2019" s="2">
        <v>41827</v>
      </c>
      <c r="C2019" s="3">
        <v>0.42539351851851853</v>
      </c>
      <c r="D2019" t="s">
        <v>31</v>
      </c>
      <c r="E2019" t="s">
        <v>29</v>
      </c>
      <c r="F2019" t="s">
        <v>17</v>
      </c>
      <c r="G2019" t="s">
        <v>6</v>
      </c>
      <c r="H2019">
        <v>15753</v>
      </c>
      <c r="I2019">
        <f>IF(Table3_1810[[#This Row],[Status]]="Hired",1,0)</f>
        <v>1</v>
      </c>
    </row>
    <row r="2020" spans="1:9" x14ac:dyDescent="0.3">
      <c r="A2020">
        <v>630243</v>
      </c>
      <c r="B2020" s="2">
        <v>41866</v>
      </c>
      <c r="C2020" s="3">
        <v>0.39677083333333335</v>
      </c>
      <c r="D2020" t="s">
        <v>30</v>
      </c>
      <c r="E2020" t="s">
        <v>27</v>
      </c>
      <c r="F2020" t="s">
        <v>17</v>
      </c>
      <c r="G2020" t="s">
        <v>6</v>
      </c>
      <c r="H2020">
        <v>40213</v>
      </c>
      <c r="I2020">
        <f>IF(Table3_1810[[#This Row],[Status]]="Hired",1,0)</f>
        <v>0</v>
      </c>
    </row>
    <row r="2021" spans="1:9" x14ac:dyDescent="0.3">
      <c r="A2021">
        <v>55139</v>
      </c>
      <c r="B2021" s="2">
        <v>41870</v>
      </c>
      <c r="C2021" s="3">
        <v>0.82603009259259264</v>
      </c>
      <c r="D2021" t="s">
        <v>31</v>
      </c>
      <c r="E2021" t="s">
        <v>27</v>
      </c>
      <c r="F2021" t="s">
        <v>17</v>
      </c>
      <c r="G2021" t="s">
        <v>6</v>
      </c>
      <c r="H2021">
        <v>83155</v>
      </c>
      <c r="I2021">
        <f>IF(Table3_1810[[#This Row],[Status]]="Hired",1,0)</f>
        <v>1</v>
      </c>
    </row>
    <row r="2022" spans="1:9" x14ac:dyDescent="0.3">
      <c r="A2022">
        <v>811419</v>
      </c>
      <c r="B2022" s="2">
        <v>41870</v>
      </c>
      <c r="C2022" s="3">
        <v>0.82721064814814815</v>
      </c>
      <c r="D2022" t="s">
        <v>31</v>
      </c>
      <c r="E2022" t="s">
        <v>27</v>
      </c>
      <c r="F2022" t="s">
        <v>17</v>
      </c>
      <c r="G2022" t="s">
        <v>6</v>
      </c>
      <c r="H2022">
        <v>19984</v>
      </c>
      <c r="I2022">
        <f>IF(Table3_1810[[#This Row],[Status]]="Hired",1,0)</f>
        <v>1</v>
      </c>
    </row>
    <row r="2023" spans="1:9" x14ac:dyDescent="0.3">
      <c r="A2023">
        <v>310630</v>
      </c>
      <c r="B2023" s="2">
        <v>41872</v>
      </c>
      <c r="C2023" s="3">
        <v>0.59378472222222223</v>
      </c>
      <c r="D2023" t="s">
        <v>31</v>
      </c>
      <c r="E2023" t="s">
        <v>27</v>
      </c>
      <c r="F2023" t="s">
        <v>17</v>
      </c>
      <c r="G2023" t="s">
        <v>6</v>
      </c>
      <c r="H2023">
        <v>56355</v>
      </c>
      <c r="I2023">
        <f>IF(Table3_1810[[#This Row],[Status]]="Hired",1,0)</f>
        <v>1</v>
      </c>
    </row>
    <row r="2024" spans="1:9" x14ac:dyDescent="0.3">
      <c r="A2024">
        <v>555784</v>
      </c>
      <c r="B2024" s="2">
        <v>41780</v>
      </c>
      <c r="C2024" s="3">
        <v>0.66098379629629633</v>
      </c>
      <c r="D2024" t="s">
        <v>30</v>
      </c>
      <c r="E2024" t="s">
        <v>29</v>
      </c>
      <c r="F2024" t="s">
        <v>20</v>
      </c>
      <c r="G2024" t="s">
        <v>2</v>
      </c>
      <c r="H2024">
        <v>56392</v>
      </c>
      <c r="I2024">
        <f>IF(Table3_1810[[#This Row],[Status]]="Hired",1,0)</f>
        <v>0</v>
      </c>
    </row>
    <row r="2025" spans="1:9" x14ac:dyDescent="0.3">
      <c r="A2025">
        <v>118876</v>
      </c>
      <c r="B2025" s="2">
        <v>41781</v>
      </c>
      <c r="C2025" s="3">
        <v>0.40901620370370373</v>
      </c>
      <c r="D2025" t="s">
        <v>30</v>
      </c>
      <c r="E2025" t="s">
        <v>27</v>
      </c>
      <c r="F2025" t="s">
        <v>20</v>
      </c>
      <c r="G2025" t="s">
        <v>2</v>
      </c>
      <c r="H2025">
        <v>75595</v>
      </c>
      <c r="I2025">
        <f>IF(Table3_1810[[#This Row],[Status]]="Hired",1,0)</f>
        <v>0</v>
      </c>
    </row>
    <row r="2026" spans="1:9" x14ac:dyDescent="0.3">
      <c r="A2026">
        <v>558801</v>
      </c>
      <c r="B2026" s="2">
        <v>41765</v>
      </c>
      <c r="C2026" s="3">
        <v>0.772974537037037</v>
      </c>
      <c r="D2026" t="s">
        <v>31</v>
      </c>
      <c r="E2026" t="s">
        <v>27</v>
      </c>
      <c r="F2026" t="s">
        <v>20</v>
      </c>
      <c r="G2026" t="s">
        <v>2</v>
      </c>
      <c r="H2026">
        <v>67632</v>
      </c>
      <c r="I2026">
        <f>IF(Table3_1810[[#This Row],[Status]]="Hired",1,0)</f>
        <v>1</v>
      </c>
    </row>
    <row r="2027" spans="1:9" x14ac:dyDescent="0.3">
      <c r="A2027">
        <v>566292</v>
      </c>
      <c r="B2027" s="2">
        <v>41765</v>
      </c>
      <c r="C2027" s="3">
        <v>0.77379629629629632</v>
      </c>
      <c r="D2027" t="s">
        <v>31</v>
      </c>
      <c r="E2027" t="s">
        <v>27</v>
      </c>
      <c r="F2027" t="s">
        <v>20</v>
      </c>
      <c r="G2027" t="s">
        <v>2</v>
      </c>
      <c r="H2027">
        <v>37302</v>
      </c>
      <c r="I2027">
        <f>IF(Table3_1810[[#This Row],[Status]]="Hired",1,0)</f>
        <v>1</v>
      </c>
    </row>
    <row r="2028" spans="1:9" x14ac:dyDescent="0.3">
      <c r="A2028">
        <v>176403</v>
      </c>
      <c r="B2028" s="2">
        <v>41765</v>
      </c>
      <c r="C2028" s="3">
        <v>0.77451388888888884</v>
      </c>
      <c r="D2028" t="s">
        <v>30</v>
      </c>
      <c r="E2028" t="s">
        <v>27</v>
      </c>
      <c r="F2028" t="s">
        <v>20</v>
      </c>
      <c r="G2028" t="s">
        <v>2</v>
      </c>
      <c r="H2028">
        <v>45923</v>
      </c>
      <c r="I2028">
        <f>IF(Table3_1810[[#This Row],[Status]]="Hired",1,0)</f>
        <v>0</v>
      </c>
    </row>
    <row r="2029" spans="1:9" x14ac:dyDescent="0.3">
      <c r="A2029">
        <v>250878</v>
      </c>
      <c r="B2029" s="2">
        <v>41768</v>
      </c>
      <c r="C2029" s="3">
        <v>0.53430555555555559</v>
      </c>
      <c r="D2029" t="s">
        <v>31</v>
      </c>
      <c r="E2029" t="s">
        <v>27</v>
      </c>
      <c r="F2029" t="s">
        <v>20</v>
      </c>
      <c r="G2029" t="s">
        <v>2</v>
      </c>
      <c r="H2029">
        <v>92688</v>
      </c>
      <c r="I2029">
        <f>IF(Table3_1810[[#This Row],[Status]]="Hired",1,0)</f>
        <v>1</v>
      </c>
    </row>
    <row r="2030" spans="1:9" x14ac:dyDescent="0.3">
      <c r="A2030">
        <v>26113</v>
      </c>
      <c r="B2030" s="2">
        <v>41770</v>
      </c>
      <c r="C2030" s="3">
        <v>0.68387731481481484</v>
      </c>
      <c r="D2030" t="s">
        <v>30</v>
      </c>
      <c r="E2030" t="s">
        <v>29</v>
      </c>
      <c r="F2030" t="s">
        <v>20</v>
      </c>
      <c r="G2030" t="s">
        <v>2</v>
      </c>
      <c r="H2030">
        <v>85470</v>
      </c>
      <c r="I2030">
        <f>IF(Table3_1810[[#This Row],[Status]]="Hired",1,0)</f>
        <v>0</v>
      </c>
    </row>
    <row r="2031" spans="1:9" x14ac:dyDescent="0.3">
      <c r="A2031">
        <v>397974</v>
      </c>
      <c r="B2031" s="2">
        <v>41770</v>
      </c>
      <c r="C2031" s="3">
        <v>0.68530092592592595</v>
      </c>
      <c r="D2031" t="s">
        <v>31</v>
      </c>
      <c r="E2031" t="s">
        <v>27</v>
      </c>
      <c r="F2031" t="s">
        <v>20</v>
      </c>
      <c r="G2031" t="s">
        <v>2</v>
      </c>
      <c r="H2031">
        <v>29653</v>
      </c>
      <c r="I2031">
        <f>IF(Table3_1810[[#This Row],[Status]]="Hired",1,0)</f>
        <v>1</v>
      </c>
    </row>
    <row r="2032" spans="1:9" x14ac:dyDescent="0.3">
      <c r="A2032">
        <v>622402</v>
      </c>
      <c r="B2032" s="2">
        <v>41774</v>
      </c>
      <c r="C2032" s="3">
        <v>0.60362268518518514</v>
      </c>
      <c r="D2032" t="s">
        <v>30</v>
      </c>
      <c r="E2032" t="s">
        <v>27</v>
      </c>
      <c r="F2032" t="s">
        <v>20</v>
      </c>
      <c r="G2032" t="s">
        <v>2</v>
      </c>
      <c r="H2032">
        <v>29821</v>
      </c>
      <c r="I2032">
        <f>IF(Table3_1810[[#This Row],[Status]]="Hired",1,0)</f>
        <v>0</v>
      </c>
    </row>
    <row r="2033" spans="1:9" x14ac:dyDescent="0.3">
      <c r="A2033">
        <v>409430</v>
      </c>
      <c r="B2033" s="2">
        <v>41780</v>
      </c>
      <c r="C2033" s="3">
        <v>0.99710648148148151</v>
      </c>
      <c r="D2033" t="s">
        <v>30</v>
      </c>
      <c r="E2033" t="s">
        <v>27</v>
      </c>
      <c r="F2033" t="s">
        <v>20</v>
      </c>
      <c r="G2033" t="s">
        <v>2</v>
      </c>
      <c r="H2033">
        <v>72485</v>
      </c>
      <c r="I2033">
        <f>IF(Table3_1810[[#This Row],[Status]]="Hired",1,0)</f>
        <v>0</v>
      </c>
    </row>
    <row r="2034" spans="1:9" x14ac:dyDescent="0.3">
      <c r="A2034">
        <v>785931</v>
      </c>
      <c r="B2034" s="2">
        <v>41780</v>
      </c>
      <c r="C2034" s="3">
        <v>0.9974884259259259</v>
      </c>
      <c r="D2034" t="s">
        <v>31</v>
      </c>
      <c r="E2034" t="s">
        <v>27</v>
      </c>
      <c r="F2034" t="s">
        <v>20</v>
      </c>
      <c r="G2034" t="s">
        <v>2</v>
      </c>
      <c r="H2034">
        <v>44965</v>
      </c>
      <c r="I2034">
        <f>IF(Table3_1810[[#This Row],[Status]]="Hired",1,0)</f>
        <v>1</v>
      </c>
    </row>
    <row r="2035" spans="1:9" x14ac:dyDescent="0.3">
      <c r="A2035">
        <v>622313</v>
      </c>
      <c r="B2035" s="2">
        <v>41787</v>
      </c>
      <c r="C2035" s="3">
        <v>0.29417824074074073</v>
      </c>
      <c r="D2035" t="s">
        <v>31</v>
      </c>
      <c r="E2035" t="s">
        <v>27</v>
      </c>
      <c r="F2035" t="s">
        <v>20</v>
      </c>
      <c r="G2035" t="s">
        <v>2</v>
      </c>
      <c r="H2035">
        <v>41350</v>
      </c>
      <c r="I2035">
        <f>IF(Table3_1810[[#This Row],[Status]]="Hired",1,0)</f>
        <v>1</v>
      </c>
    </row>
    <row r="2036" spans="1:9" x14ac:dyDescent="0.3">
      <c r="A2036">
        <v>690079</v>
      </c>
      <c r="B2036" s="2">
        <v>41787</v>
      </c>
      <c r="C2036" s="3">
        <v>0.29671296296296296</v>
      </c>
      <c r="D2036" t="s">
        <v>31</v>
      </c>
      <c r="E2036" t="s">
        <v>27</v>
      </c>
      <c r="F2036" t="s">
        <v>20</v>
      </c>
      <c r="G2036" t="s">
        <v>2</v>
      </c>
      <c r="H2036">
        <v>30974</v>
      </c>
      <c r="I2036">
        <f>IF(Table3_1810[[#This Row],[Status]]="Hired",1,0)</f>
        <v>1</v>
      </c>
    </row>
    <row r="2037" spans="1:9" x14ac:dyDescent="0.3">
      <c r="A2037">
        <v>879906</v>
      </c>
      <c r="B2037" s="2">
        <v>41859</v>
      </c>
      <c r="C2037" s="3">
        <v>0.39724537037037039</v>
      </c>
      <c r="D2037" t="s">
        <v>30</v>
      </c>
      <c r="E2037" t="s">
        <v>27</v>
      </c>
      <c r="F2037" t="s">
        <v>20</v>
      </c>
      <c r="G2037" t="s">
        <v>2</v>
      </c>
      <c r="H2037">
        <v>89990</v>
      </c>
      <c r="I2037">
        <f>IF(Table3_1810[[#This Row],[Status]]="Hired",1,0)</f>
        <v>0</v>
      </c>
    </row>
    <row r="2038" spans="1:9" x14ac:dyDescent="0.3">
      <c r="A2038">
        <v>649013</v>
      </c>
      <c r="B2038" s="2">
        <v>41859</v>
      </c>
      <c r="C2038" s="3">
        <v>0.39848379629629632</v>
      </c>
      <c r="D2038" t="s">
        <v>31</v>
      </c>
      <c r="E2038" t="s">
        <v>27</v>
      </c>
      <c r="F2038" t="s">
        <v>20</v>
      </c>
      <c r="G2038" t="s">
        <v>2</v>
      </c>
      <c r="H2038">
        <v>23262</v>
      </c>
      <c r="I2038">
        <f>IF(Table3_1810[[#This Row],[Status]]="Hired",1,0)</f>
        <v>1</v>
      </c>
    </row>
    <row r="2039" spans="1:9" x14ac:dyDescent="0.3">
      <c r="A2039">
        <v>608096</v>
      </c>
      <c r="B2039" s="2">
        <v>41863</v>
      </c>
      <c r="C2039" s="3">
        <v>0.71925925925925926</v>
      </c>
      <c r="D2039" t="s">
        <v>30</v>
      </c>
      <c r="E2039" t="s">
        <v>27</v>
      </c>
      <c r="F2039" t="s">
        <v>20</v>
      </c>
      <c r="G2039" t="s">
        <v>2</v>
      </c>
      <c r="H2039">
        <v>33982</v>
      </c>
      <c r="I2039">
        <f>IF(Table3_1810[[#This Row],[Status]]="Hired",1,0)</f>
        <v>0</v>
      </c>
    </row>
    <row r="2040" spans="1:9" x14ac:dyDescent="0.3">
      <c r="A2040">
        <v>427702</v>
      </c>
      <c r="B2040" s="2">
        <v>41866</v>
      </c>
      <c r="C2040" s="3">
        <v>0.63332175925925926</v>
      </c>
      <c r="D2040" t="s">
        <v>31</v>
      </c>
      <c r="E2040" t="s">
        <v>29</v>
      </c>
      <c r="F2040" t="s">
        <v>20</v>
      </c>
      <c r="G2040" t="s">
        <v>2</v>
      </c>
      <c r="H2040">
        <v>71295</v>
      </c>
      <c r="I2040">
        <f>IF(Table3_1810[[#This Row],[Status]]="Hired",1,0)</f>
        <v>1</v>
      </c>
    </row>
    <row r="2041" spans="1:9" x14ac:dyDescent="0.3">
      <c r="A2041">
        <v>56334</v>
      </c>
      <c r="B2041" s="2">
        <v>41820</v>
      </c>
      <c r="C2041" s="3">
        <v>0.39695601851851853</v>
      </c>
      <c r="D2041" t="s">
        <v>31</v>
      </c>
      <c r="E2041" t="s">
        <v>27</v>
      </c>
      <c r="F2041" t="s">
        <v>20</v>
      </c>
      <c r="G2041" t="s">
        <v>5</v>
      </c>
      <c r="H2041">
        <v>82717</v>
      </c>
      <c r="I2041">
        <f>IF(Table3_1810[[#This Row],[Status]]="Hired",1,0)</f>
        <v>1</v>
      </c>
    </row>
    <row r="2042" spans="1:9" x14ac:dyDescent="0.3">
      <c r="A2042">
        <v>310550</v>
      </c>
      <c r="B2042" s="2">
        <v>41820</v>
      </c>
      <c r="C2042" s="3">
        <v>0.39726851851851852</v>
      </c>
      <c r="D2042" t="s">
        <v>31</v>
      </c>
      <c r="E2042" t="s">
        <v>27</v>
      </c>
      <c r="F2042" t="s">
        <v>20</v>
      </c>
      <c r="G2042" t="s">
        <v>5</v>
      </c>
      <c r="H2042">
        <v>50468</v>
      </c>
      <c r="I2042">
        <f>IF(Table3_1810[[#This Row],[Status]]="Hired",1,0)</f>
        <v>1</v>
      </c>
    </row>
    <row r="2043" spans="1:9" x14ac:dyDescent="0.3">
      <c r="A2043">
        <v>492428</v>
      </c>
      <c r="B2043" s="2">
        <v>41820</v>
      </c>
      <c r="C2043" s="3">
        <v>0.40065972222222224</v>
      </c>
      <c r="D2043" t="s">
        <v>31</v>
      </c>
      <c r="E2043" t="s">
        <v>29</v>
      </c>
      <c r="F2043" t="s">
        <v>20</v>
      </c>
      <c r="G2043" t="s">
        <v>5</v>
      </c>
      <c r="H2043">
        <v>82414</v>
      </c>
      <c r="I2043">
        <f>IF(Table3_1810[[#This Row],[Status]]="Hired",1,0)</f>
        <v>1</v>
      </c>
    </row>
    <row r="2044" spans="1:9" x14ac:dyDescent="0.3">
      <c r="A2044">
        <v>335474</v>
      </c>
      <c r="B2044" s="2">
        <v>41820</v>
      </c>
      <c r="C2044" s="3">
        <v>0.40090277777777777</v>
      </c>
      <c r="D2044" t="s">
        <v>30</v>
      </c>
      <c r="E2044" t="s">
        <v>27</v>
      </c>
      <c r="F2044" t="s">
        <v>20</v>
      </c>
      <c r="G2044" t="s">
        <v>5</v>
      </c>
      <c r="H2044">
        <v>43910</v>
      </c>
      <c r="I2044">
        <f>IF(Table3_1810[[#This Row],[Status]]="Hired",1,0)</f>
        <v>0</v>
      </c>
    </row>
    <row r="2045" spans="1:9" x14ac:dyDescent="0.3">
      <c r="A2045">
        <v>110794</v>
      </c>
      <c r="B2045" s="2">
        <v>41820</v>
      </c>
      <c r="C2045" s="3">
        <v>0.40197916666666667</v>
      </c>
      <c r="D2045" t="s">
        <v>31</v>
      </c>
      <c r="E2045" t="s">
        <v>27</v>
      </c>
      <c r="F2045" t="s">
        <v>20</v>
      </c>
      <c r="G2045" t="s">
        <v>5</v>
      </c>
      <c r="H2045">
        <v>71936</v>
      </c>
      <c r="I2045">
        <f>IF(Table3_1810[[#This Row],[Status]]="Hired",1,0)</f>
        <v>1</v>
      </c>
    </row>
    <row r="2046" spans="1:9" x14ac:dyDescent="0.3">
      <c r="A2046">
        <v>731022</v>
      </c>
      <c r="B2046" s="2">
        <v>41830</v>
      </c>
      <c r="C2046" s="3">
        <v>0.66491898148148143</v>
      </c>
      <c r="D2046" t="s">
        <v>31</v>
      </c>
      <c r="E2046" t="s">
        <v>29</v>
      </c>
      <c r="F2046" t="s">
        <v>20</v>
      </c>
      <c r="G2046" t="s">
        <v>5</v>
      </c>
      <c r="H2046">
        <v>18576</v>
      </c>
      <c r="I2046">
        <f>IF(Table3_1810[[#This Row],[Status]]="Hired",1,0)</f>
        <v>1</v>
      </c>
    </row>
    <row r="2047" spans="1:9" x14ac:dyDescent="0.3">
      <c r="A2047">
        <v>433241</v>
      </c>
      <c r="B2047" s="2">
        <v>41830</v>
      </c>
      <c r="C2047" s="3">
        <v>0.66643518518518519</v>
      </c>
      <c r="D2047" t="s">
        <v>31</v>
      </c>
      <c r="E2047" t="s">
        <v>27</v>
      </c>
      <c r="F2047" t="s">
        <v>20</v>
      </c>
      <c r="G2047" t="s">
        <v>5</v>
      </c>
      <c r="H2047">
        <v>40375</v>
      </c>
      <c r="I2047">
        <f>IF(Table3_1810[[#This Row],[Status]]="Hired",1,0)</f>
        <v>1</v>
      </c>
    </row>
    <row r="2048" spans="1:9" x14ac:dyDescent="0.3">
      <c r="A2048">
        <v>717012</v>
      </c>
      <c r="B2048" s="2">
        <v>41836</v>
      </c>
      <c r="C2048" s="3">
        <v>0.76800925925925922</v>
      </c>
      <c r="D2048" t="s">
        <v>31</v>
      </c>
      <c r="E2048" t="s">
        <v>27</v>
      </c>
      <c r="F2048" t="s">
        <v>20</v>
      </c>
      <c r="G2048" t="s">
        <v>5</v>
      </c>
      <c r="H2048">
        <v>77648</v>
      </c>
      <c r="I2048">
        <f>IF(Table3_1810[[#This Row],[Status]]="Hired",1,0)</f>
        <v>1</v>
      </c>
    </row>
    <row r="2049" spans="1:9" x14ac:dyDescent="0.3">
      <c r="A2049">
        <v>893448</v>
      </c>
      <c r="B2049" s="2">
        <v>41866</v>
      </c>
      <c r="C2049" s="3">
        <v>0.71994212962962967</v>
      </c>
      <c r="D2049" t="s">
        <v>30</v>
      </c>
      <c r="E2049" t="s">
        <v>29</v>
      </c>
      <c r="F2049" t="s">
        <v>20</v>
      </c>
      <c r="G2049" t="s">
        <v>5</v>
      </c>
      <c r="H2049">
        <v>66474</v>
      </c>
      <c r="I2049">
        <f>IF(Table3_1810[[#This Row],[Status]]="Hired",1,0)</f>
        <v>0</v>
      </c>
    </row>
    <row r="2050" spans="1:9" x14ac:dyDescent="0.3">
      <c r="A2050">
        <v>995244</v>
      </c>
      <c r="B2050" s="2">
        <v>41799</v>
      </c>
      <c r="C2050" s="3">
        <v>0.39825231481481482</v>
      </c>
      <c r="D2050" t="s">
        <v>31</v>
      </c>
      <c r="E2050" t="s">
        <v>28</v>
      </c>
      <c r="F2050" t="s">
        <v>17</v>
      </c>
      <c r="G2050" t="s">
        <v>10</v>
      </c>
      <c r="H2050">
        <v>86988</v>
      </c>
      <c r="I2050">
        <f>IF(Table3_1810[[#This Row],[Status]]="Hired",1,0)</f>
        <v>1</v>
      </c>
    </row>
    <row r="2051" spans="1:9" x14ac:dyDescent="0.3">
      <c r="A2051">
        <v>800380</v>
      </c>
      <c r="B2051" s="2">
        <v>41838</v>
      </c>
      <c r="C2051" s="3">
        <v>0.82456018518518515</v>
      </c>
      <c r="D2051" t="s">
        <v>30</v>
      </c>
      <c r="E2051" t="s">
        <v>29</v>
      </c>
      <c r="F2051" t="s">
        <v>17</v>
      </c>
      <c r="G2051" t="s">
        <v>10</v>
      </c>
      <c r="H2051">
        <v>35763</v>
      </c>
      <c r="I2051">
        <f>IF(Table3_1810[[#This Row],[Status]]="Hired",1,0)</f>
        <v>0</v>
      </c>
    </row>
    <row r="2052" spans="1:9" x14ac:dyDescent="0.3">
      <c r="A2052">
        <v>198525</v>
      </c>
      <c r="B2052" s="2">
        <v>41854</v>
      </c>
      <c r="C2052" s="3">
        <v>0.54021990740740744</v>
      </c>
      <c r="D2052" t="s">
        <v>30</v>
      </c>
      <c r="E2052" t="s">
        <v>27</v>
      </c>
      <c r="F2052" t="s">
        <v>17</v>
      </c>
      <c r="G2052" t="s">
        <v>10</v>
      </c>
      <c r="H2052">
        <v>92478</v>
      </c>
      <c r="I2052">
        <f>IF(Table3_1810[[#This Row],[Status]]="Hired",1,0)</f>
        <v>0</v>
      </c>
    </row>
    <row r="2053" spans="1:9" x14ac:dyDescent="0.3">
      <c r="A2053">
        <v>344350</v>
      </c>
      <c r="B2053" s="2">
        <v>41808</v>
      </c>
      <c r="C2053" s="3">
        <v>0.77702546296296293</v>
      </c>
      <c r="D2053" t="s">
        <v>31</v>
      </c>
      <c r="E2053" t="s">
        <v>27</v>
      </c>
      <c r="F2053" t="s">
        <v>15</v>
      </c>
      <c r="G2053" t="s">
        <v>4</v>
      </c>
      <c r="H2053">
        <v>64059</v>
      </c>
      <c r="I2053">
        <f>IF(Table3_1810[[#This Row],[Status]]="Hired",1,0)</f>
        <v>1</v>
      </c>
    </row>
    <row r="2054" spans="1:9" x14ac:dyDescent="0.3">
      <c r="A2054">
        <v>459437</v>
      </c>
      <c r="B2054" s="2">
        <v>41808</v>
      </c>
      <c r="C2054" s="3">
        <v>0.7786805555555556</v>
      </c>
      <c r="D2054" t="s">
        <v>30</v>
      </c>
      <c r="E2054" t="s">
        <v>27</v>
      </c>
      <c r="F2054" t="s">
        <v>15</v>
      </c>
      <c r="G2054" t="s">
        <v>4</v>
      </c>
      <c r="H2054">
        <v>40088</v>
      </c>
      <c r="I2054">
        <f>IF(Table3_1810[[#This Row],[Status]]="Hired",1,0)</f>
        <v>0</v>
      </c>
    </row>
    <row r="2055" spans="1:9" x14ac:dyDescent="0.3">
      <c r="A2055">
        <v>441172</v>
      </c>
      <c r="B2055" s="2">
        <v>41809</v>
      </c>
      <c r="C2055" s="3">
        <v>0.56311342592592595</v>
      </c>
      <c r="D2055" t="s">
        <v>31</v>
      </c>
      <c r="E2055" t="s">
        <v>27</v>
      </c>
      <c r="F2055" t="s">
        <v>15</v>
      </c>
      <c r="G2055" t="s">
        <v>4</v>
      </c>
      <c r="H2055">
        <v>44873</v>
      </c>
      <c r="I2055">
        <f>IF(Table3_1810[[#This Row],[Status]]="Hired",1,0)</f>
        <v>1</v>
      </c>
    </row>
    <row r="2056" spans="1:9" x14ac:dyDescent="0.3">
      <c r="A2056">
        <v>808039</v>
      </c>
      <c r="B2056" s="2">
        <v>41809</v>
      </c>
      <c r="C2056" s="3">
        <v>0.56481481481481477</v>
      </c>
      <c r="D2056" t="s">
        <v>30</v>
      </c>
      <c r="E2056" t="s">
        <v>27</v>
      </c>
      <c r="F2056" t="s">
        <v>15</v>
      </c>
      <c r="G2056" t="s">
        <v>4</v>
      </c>
      <c r="H2056">
        <v>85815</v>
      </c>
      <c r="I2056">
        <f>IF(Table3_1810[[#This Row],[Status]]="Hired",1,0)</f>
        <v>0</v>
      </c>
    </row>
    <row r="2057" spans="1:9" x14ac:dyDescent="0.3">
      <c r="A2057">
        <v>106331</v>
      </c>
      <c r="B2057" s="2">
        <v>41813</v>
      </c>
      <c r="C2057" s="3">
        <v>0.64072916666666668</v>
      </c>
      <c r="D2057" t="s">
        <v>31</v>
      </c>
      <c r="E2057" t="s">
        <v>27</v>
      </c>
      <c r="F2057" t="s">
        <v>15</v>
      </c>
      <c r="G2057" t="s">
        <v>4</v>
      </c>
      <c r="H2057">
        <v>67251</v>
      </c>
      <c r="I2057">
        <f>IF(Table3_1810[[#This Row],[Status]]="Hired",1,0)</f>
        <v>1</v>
      </c>
    </row>
    <row r="2058" spans="1:9" x14ac:dyDescent="0.3">
      <c r="A2058">
        <v>830658</v>
      </c>
      <c r="B2058" s="2">
        <v>41817</v>
      </c>
      <c r="C2058" s="3">
        <v>0.70322916666666668</v>
      </c>
      <c r="D2058" t="s">
        <v>30</v>
      </c>
      <c r="E2058" t="s">
        <v>29</v>
      </c>
      <c r="F2058" t="s">
        <v>15</v>
      </c>
      <c r="G2058" t="s">
        <v>4</v>
      </c>
      <c r="H2058">
        <v>72843</v>
      </c>
      <c r="I2058">
        <f>IF(Table3_1810[[#This Row],[Status]]="Hired",1,0)</f>
        <v>0</v>
      </c>
    </row>
    <row r="2059" spans="1:9" x14ac:dyDescent="0.3">
      <c r="A2059">
        <v>955256</v>
      </c>
      <c r="B2059" s="2">
        <v>41817</v>
      </c>
      <c r="C2059" s="3">
        <v>0.70434027777777775</v>
      </c>
      <c r="D2059" t="s">
        <v>31</v>
      </c>
      <c r="E2059" t="s">
        <v>27</v>
      </c>
      <c r="F2059" t="s">
        <v>15</v>
      </c>
      <c r="G2059" t="s">
        <v>4</v>
      </c>
      <c r="H2059">
        <v>51209</v>
      </c>
      <c r="I2059">
        <f>IF(Table3_1810[[#This Row],[Status]]="Hired",1,0)</f>
        <v>1</v>
      </c>
    </row>
    <row r="2060" spans="1:9" x14ac:dyDescent="0.3">
      <c r="A2060">
        <v>568029</v>
      </c>
      <c r="B2060" s="2">
        <v>41817</v>
      </c>
      <c r="C2060" s="3">
        <v>0.70534722222222224</v>
      </c>
      <c r="D2060" t="s">
        <v>31</v>
      </c>
      <c r="E2060" t="s">
        <v>29</v>
      </c>
      <c r="F2060" t="s">
        <v>15</v>
      </c>
      <c r="G2060" t="s">
        <v>4</v>
      </c>
      <c r="H2060">
        <v>82546</v>
      </c>
      <c r="I2060">
        <f>IF(Table3_1810[[#This Row],[Status]]="Hired",1,0)</f>
        <v>1</v>
      </c>
    </row>
    <row r="2061" spans="1:9" x14ac:dyDescent="0.3">
      <c r="A2061">
        <v>606813</v>
      </c>
      <c r="B2061" s="2">
        <v>41817</v>
      </c>
      <c r="C2061" s="3">
        <v>0.70915509259259257</v>
      </c>
      <c r="D2061" t="s">
        <v>30</v>
      </c>
      <c r="E2061" t="s">
        <v>29</v>
      </c>
      <c r="F2061" t="s">
        <v>15</v>
      </c>
      <c r="G2061" t="s">
        <v>4</v>
      </c>
      <c r="H2061">
        <v>45843</v>
      </c>
      <c r="I2061">
        <f>IF(Table3_1810[[#This Row],[Status]]="Hired",1,0)</f>
        <v>0</v>
      </c>
    </row>
    <row r="2062" spans="1:9" x14ac:dyDescent="0.3">
      <c r="A2062">
        <v>613676</v>
      </c>
      <c r="B2062" s="2">
        <v>41838</v>
      </c>
      <c r="C2062" s="3">
        <v>0.6481365740740741</v>
      </c>
      <c r="D2062" t="s">
        <v>31</v>
      </c>
      <c r="E2062" t="s">
        <v>27</v>
      </c>
      <c r="F2062" t="s">
        <v>15</v>
      </c>
      <c r="G2062" t="s">
        <v>4</v>
      </c>
      <c r="H2062">
        <v>35039</v>
      </c>
      <c r="I2062">
        <f>IF(Table3_1810[[#This Row],[Status]]="Hired",1,0)</f>
        <v>1</v>
      </c>
    </row>
    <row r="2063" spans="1:9" x14ac:dyDescent="0.3">
      <c r="A2063">
        <v>279022</v>
      </c>
      <c r="B2063" s="2">
        <v>41835</v>
      </c>
      <c r="C2063" s="3">
        <v>0.39709490740740738</v>
      </c>
      <c r="D2063" t="s">
        <v>31</v>
      </c>
      <c r="E2063" t="s">
        <v>27</v>
      </c>
      <c r="F2063" t="s">
        <v>17</v>
      </c>
      <c r="G2063" t="s">
        <v>4</v>
      </c>
      <c r="H2063">
        <v>68282</v>
      </c>
      <c r="I2063">
        <f>IF(Table3_1810[[#This Row],[Status]]="Hired",1,0)</f>
        <v>1</v>
      </c>
    </row>
    <row r="2064" spans="1:9" x14ac:dyDescent="0.3">
      <c r="A2064">
        <v>417017</v>
      </c>
      <c r="B2064" s="2">
        <v>41779</v>
      </c>
      <c r="C2064" s="3">
        <v>0.39684027777777775</v>
      </c>
      <c r="D2064" t="s">
        <v>31</v>
      </c>
      <c r="E2064" t="s">
        <v>27</v>
      </c>
      <c r="F2064" t="s">
        <v>20</v>
      </c>
      <c r="G2064" t="s">
        <v>10</v>
      </c>
      <c r="H2064">
        <v>12911</v>
      </c>
      <c r="I2064">
        <f>IF(Table3_1810[[#This Row],[Status]]="Hired",1,0)</f>
        <v>1</v>
      </c>
    </row>
    <row r="2065" spans="1:9" x14ac:dyDescent="0.3">
      <c r="A2065">
        <v>289524</v>
      </c>
      <c r="B2065" s="2">
        <v>41779</v>
      </c>
      <c r="C2065" s="3">
        <v>0.39952546296296299</v>
      </c>
      <c r="D2065" t="s">
        <v>31</v>
      </c>
      <c r="E2065" t="s">
        <v>27</v>
      </c>
      <c r="F2065" t="s">
        <v>20</v>
      </c>
      <c r="G2065" t="s">
        <v>10</v>
      </c>
      <c r="H2065">
        <v>81188</v>
      </c>
      <c r="I2065">
        <f>IF(Table3_1810[[#This Row],[Status]]="Hired",1,0)</f>
        <v>1</v>
      </c>
    </row>
    <row r="2066" spans="1:9" x14ac:dyDescent="0.3">
      <c r="A2066">
        <v>401311</v>
      </c>
      <c r="B2066" s="2">
        <v>41779</v>
      </c>
      <c r="C2066" s="3">
        <v>0.39986111111111111</v>
      </c>
      <c r="D2066" t="s">
        <v>30</v>
      </c>
      <c r="E2066" t="s">
        <v>29</v>
      </c>
      <c r="F2066" t="s">
        <v>20</v>
      </c>
      <c r="G2066" t="s">
        <v>10</v>
      </c>
      <c r="H2066">
        <v>51894</v>
      </c>
      <c r="I2066">
        <f>IF(Table3_1810[[#This Row],[Status]]="Hired",1,0)</f>
        <v>0</v>
      </c>
    </row>
    <row r="2067" spans="1:9" x14ac:dyDescent="0.3">
      <c r="A2067">
        <v>664241</v>
      </c>
      <c r="B2067" s="2">
        <v>41846</v>
      </c>
      <c r="C2067" s="3">
        <v>0.41188657407407409</v>
      </c>
      <c r="D2067" t="s">
        <v>31</v>
      </c>
      <c r="E2067" t="s">
        <v>27</v>
      </c>
      <c r="F2067" t="s">
        <v>20</v>
      </c>
      <c r="G2067" t="s">
        <v>10</v>
      </c>
      <c r="H2067">
        <v>96641</v>
      </c>
      <c r="I2067">
        <f>IF(Table3_1810[[#This Row],[Status]]="Hired",1,0)</f>
        <v>1</v>
      </c>
    </row>
    <row r="2068" spans="1:9" x14ac:dyDescent="0.3">
      <c r="A2068">
        <v>491188</v>
      </c>
      <c r="B2068" s="2">
        <v>41847</v>
      </c>
      <c r="C2068" s="3">
        <v>0.76719907407407406</v>
      </c>
      <c r="D2068" t="s">
        <v>31</v>
      </c>
      <c r="E2068" t="s">
        <v>29</v>
      </c>
      <c r="F2068" t="s">
        <v>20</v>
      </c>
      <c r="G2068" t="s">
        <v>10</v>
      </c>
      <c r="H2068">
        <v>55718</v>
      </c>
      <c r="I2068">
        <f>IF(Table3_1810[[#This Row],[Status]]="Hired",1,0)</f>
        <v>1</v>
      </c>
    </row>
    <row r="2069" spans="1:9" x14ac:dyDescent="0.3">
      <c r="A2069">
        <v>831450</v>
      </c>
      <c r="B2069" s="2">
        <v>41844</v>
      </c>
      <c r="C2069" s="3">
        <v>0.49432870370370369</v>
      </c>
      <c r="D2069" t="s">
        <v>31</v>
      </c>
      <c r="E2069" t="s">
        <v>29</v>
      </c>
      <c r="F2069" t="s">
        <v>20</v>
      </c>
      <c r="G2069" t="s">
        <v>2</v>
      </c>
      <c r="H2069">
        <v>79746</v>
      </c>
      <c r="I2069">
        <f>IF(Table3_1810[[#This Row],[Status]]="Hired",1,0)</f>
        <v>1</v>
      </c>
    </row>
    <row r="2070" spans="1:9" x14ac:dyDescent="0.3">
      <c r="A2070">
        <v>761273</v>
      </c>
      <c r="B2070" s="2">
        <v>41848</v>
      </c>
      <c r="C2070" s="3">
        <v>0.41008101851851853</v>
      </c>
      <c r="D2070" t="s">
        <v>31</v>
      </c>
      <c r="E2070" t="s">
        <v>29</v>
      </c>
      <c r="F2070" t="s">
        <v>20</v>
      </c>
      <c r="G2070" t="s">
        <v>2</v>
      </c>
      <c r="H2070">
        <v>78690</v>
      </c>
      <c r="I2070">
        <f>IF(Table3_1810[[#This Row],[Status]]="Hired",1,0)</f>
        <v>1</v>
      </c>
    </row>
    <row r="2071" spans="1:9" x14ac:dyDescent="0.3">
      <c r="A2071">
        <v>374187</v>
      </c>
      <c r="B2071" s="2">
        <v>41848</v>
      </c>
      <c r="C2071" s="3">
        <v>0.41067129629629628</v>
      </c>
      <c r="D2071" t="s">
        <v>30</v>
      </c>
      <c r="E2071" t="s">
        <v>27</v>
      </c>
      <c r="F2071" t="s">
        <v>20</v>
      </c>
      <c r="G2071" t="s">
        <v>2</v>
      </c>
      <c r="H2071">
        <v>88171</v>
      </c>
      <c r="I2071">
        <f>IF(Table3_1810[[#This Row],[Status]]="Hired",1,0)</f>
        <v>0</v>
      </c>
    </row>
    <row r="2072" spans="1:9" x14ac:dyDescent="0.3">
      <c r="A2072">
        <v>543623</v>
      </c>
      <c r="B2072" s="2">
        <v>41828</v>
      </c>
      <c r="C2072" s="3">
        <v>0.39759259259259261</v>
      </c>
      <c r="D2072" t="s">
        <v>31</v>
      </c>
      <c r="E2072" t="s">
        <v>29</v>
      </c>
      <c r="F2072" t="s">
        <v>14</v>
      </c>
      <c r="G2072" t="s">
        <v>2</v>
      </c>
      <c r="H2072">
        <v>58270</v>
      </c>
      <c r="I2072">
        <f>IF(Table3_1810[[#This Row],[Status]]="Hired",1,0)</f>
        <v>1</v>
      </c>
    </row>
    <row r="2073" spans="1:9" x14ac:dyDescent="0.3">
      <c r="A2073">
        <v>535756</v>
      </c>
      <c r="B2073" s="2">
        <v>41849</v>
      </c>
      <c r="C2073" s="3">
        <v>0.39874999999999999</v>
      </c>
      <c r="D2073" t="s">
        <v>31</v>
      </c>
      <c r="E2073" t="s">
        <v>27</v>
      </c>
      <c r="F2073" t="s">
        <v>14</v>
      </c>
      <c r="G2073" t="s">
        <v>2</v>
      </c>
      <c r="H2073">
        <v>84717</v>
      </c>
      <c r="I2073">
        <f>IF(Table3_1810[[#This Row],[Status]]="Hired",1,0)</f>
        <v>1</v>
      </c>
    </row>
    <row r="2074" spans="1:9" x14ac:dyDescent="0.3">
      <c r="A2074">
        <v>341158</v>
      </c>
      <c r="B2074" s="2">
        <v>41849</v>
      </c>
      <c r="C2074" s="3">
        <v>0.39968749999999997</v>
      </c>
      <c r="D2074" t="s">
        <v>30</v>
      </c>
      <c r="E2074" t="s">
        <v>29</v>
      </c>
      <c r="F2074" t="s">
        <v>14</v>
      </c>
      <c r="G2074" t="s">
        <v>2</v>
      </c>
      <c r="H2074">
        <v>54911</v>
      </c>
      <c r="I2074">
        <f>IF(Table3_1810[[#This Row],[Status]]="Hired",1,0)</f>
        <v>0</v>
      </c>
    </row>
    <row r="2075" spans="1:9" x14ac:dyDescent="0.3">
      <c r="A2075">
        <v>53906</v>
      </c>
      <c r="B2075" s="2">
        <v>41852</v>
      </c>
      <c r="C2075" s="3">
        <v>0.63217592592592597</v>
      </c>
      <c r="D2075" t="s">
        <v>31</v>
      </c>
      <c r="E2075" t="s">
        <v>28</v>
      </c>
      <c r="F2075" t="s">
        <v>14</v>
      </c>
      <c r="G2075" t="s">
        <v>2</v>
      </c>
      <c r="H2075">
        <v>48625</v>
      </c>
      <c r="I2075">
        <f>IF(Table3_1810[[#This Row],[Status]]="Hired",1,0)</f>
        <v>1</v>
      </c>
    </row>
    <row r="2076" spans="1:9" x14ac:dyDescent="0.3">
      <c r="A2076">
        <v>626656</v>
      </c>
      <c r="B2076" s="2">
        <v>41773</v>
      </c>
      <c r="C2076" s="3">
        <v>0.40184027777777775</v>
      </c>
      <c r="D2076" t="s">
        <v>31</v>
      </c>
      <c r="E2076" t="s">
        <v>27</v>
      </c>
      <c r="F2076" t="s">
        <v>20</v>
      </c>
      <c r="G2076" t="s">
        <v>10</v>
      </c>
      <c r="H2076">
        <v>41983</v>
      </c>
      <c r="I2076">
        <f>IF(Table3_1810[[#This Row],[Status]]="Hired",1,0)</f>
        <v>1</v>
      </c>
    </row>
    <row r="2077" spans="1:9" x14ac:dyDescent="0.3">
      <c r="A2077">
        <v>138086</v>
      </c>
      <c r="B2077" s="2">
        <v>41782</v>
      </c>
      <c r="C2077" s="3">
        <v>0.69688657407407406</v>
      </c>
      <c r="D2077" t="s">
        <v>30</v>
      </c>
      <c r="E2077" t="s">
        <v>27</v>
      </c>
      <c r="F2077" t="s">
        <v>20</v>
      </c>
      <c r="G2077" t="s">
        <v>10</v>
      </c>
      <c r="H2077">
        <v>83838</v>
      </c>
      <c r="I2077">
        <f>IF(Table3_1810[[#This Row],[Status]]="Hired",1,0)</f>
        <v>0</v>
      </c>
    </row>
    <row r="2078" spans="1:9" x14ac:dyDescent="0.3">
      <c r="A2078">
        <v>550074</v>
      </c>
      <c r="B2078" s="2">
        <v>41782</v>
      </c>
      <c r="C2078" s="3">
        <v>0.69853009259259258</v>
      </c>
      <c r="D2078" t="s">
        <v>30</v>
      </c>
      <c r="E2078" t="s">
        <v>27</v>
      </c>
      <c r="F2078" t="s">
        <v>20</v>
      </c>
      <c r="G2078" t="s">
        <v>10</v>
      </c>
      <c r="H2078">
        <v>79079</v>
      </c>
      <c r="I2078">
        <f>IF(Table3_1810[[#This Row],[Status]]="Hired",1,0)</f>
        <v>0</v>
      </c>
    </row>
    <row r="2079" spans="1:9" x14ac:dyDescent="0.3">
      <c r="A2079">
        <v>938548</v>
      </c>
      <c r="B2079" s="2">
        <v>41782</v>
      </c>
      <c r="C2079" s="3">
        <v>0.69916666666666671</v>
      </c>
      <c r="D2079" t="s">
        <v>30</v>
      </c>
      <c r="E2079" t="s">
        <v>27</v>
      </c>
      <c r="F2079" t="s">
        <v>20</v>
      </c>
      <c r="G2079" t="s">
        <v>10</v>
      </c>
      <c r="H2079">
        <v>88647</v>
      </c>
      <c r="I2079">
        <f>IF(Table3_1810[[#This Row],[Status]]="Hired",1,0)</f>
        <v>0</v>
      </c>
    </row>
    <row r="2080" spans="1:9" x14ac:dyDescent="0.3">
      <c r="A2080">
        <v>275878</v>
      </c>
      <c r="B2080" s="2">
        <v>41784</v>
      </c>
      <c r="C2080" s="3">
        <v>0.73725694444444445</v>
      </c>
      <c r="D2080" t="s">
        <v>31</v>
      </c>
      <c r="E2080" t="s">
        <v>27</v>
      </c>
      <c r="F2080" t="s">
        <v>20</v>
      </c>
      <c r="G2080" t="s">
        <v>10</v>
      </c>
      <c r="H2080">
        <v>42186</v>
      </c>
      <c r="I2080">
        <f>IF(Table3_1810[[#This Row],[Status]]="Hired",1,0)</f>
        <v>1</v>
      </c>
    </row>
    <row r="2081" spans="1:9" x14ac:dyDescent="0.3">
      <c r="A2081">
        <v>414688</v>
      </c>
      <c r="B2081" s="2">
        <v>41784</v>
      </c>
      <c r="C2081" s="3">
        <v>0.73785879629629625</v>
      </c>
      <c r="D2081" t="s">
        <v>30</v>
      </c>
      <c r="E2081" t="s">
        <v>27</v>
      </c>
      <c r="F2081" t="s">
        <v>20</v>
      </c>
      <c r="G2081" t="s">
        <v>10</v>
      </c>
      <c r="H2081">
        <v>58432</v>
      </c>
      <c r="I2081">
        <f>IF(Table3_1810[[#This Row],[Status]]="Hired",1,0)</f>
        <v>0</v>
      </c>
    </row>
    <row r="2082" spans="1:9" x14ac:dyDescent="0.3">
      <c r="A2082">
        <v>741857</v>
      </c>
      <c r="B2082" s="2">
        <v>41784</v>
      </c>
      <c r="C2082" s="3">
        <v>0.73831018518518521</v>
      </c>
      <c r="D2082" t="s">
        <v>30</v>
      </c>
      <c r="E2082" t="s">
        <v>29</v>
      </c>
      <c r="F2082" t="s">
        <v>20</v>
      </c>
      <c r="G2082" t="s">
        <v>10</v>
      </c>
      <c r="H2082">
        <v>16259</v>
      </c>
      <c r="I2082">
        <f>IF(Table3_1810[[#This Row],[Status]]="Hired",1,0)</f>
        <v>0</v>
      </c>
    </row>
    <row r="2083" spans="1:9" x14ac:dyDescent="0.3">
      <c r="A2083">
        <v>533509</v>
      </c>
      <c r="B2083" s="2">
        <v>41784</v>
      </c>
      <c r="C2083" s="3">
        <v>0.73865740740740737</v>
      </c>
      <c r="D2083" t="s">
        <v>30</v>
      </c>
      <c r="E2083" t="s">
        <v>27</v>
      </c>
      <c r="F2083" t="s">
        <v>20</v>
      </c>
      <c r="G2083" t="s">
        <v>10</v>
      </c>
      <c r="H2083">
        <v>39448</v>
      </c>
      <c r="I2083">
        <f>IF(Table3_1810[[#This Row],[Status]]="Hired",1,0)</f>
        <v>0</v>
      </c>
    </row>
    <row r="2084" spans="1:9" x14ac:dyDescent="0.3">
      <c r="A2084">
        <v>387943</v>
      </c>
      <c r="B2084" s="2">
        <v>41785</v>
      </c>
      <c r="C2084" s="3">
        <v>0.45758101851851851</v>
      </c>
      <c r="D2084" t="s">
        <v>31</v>
      </c>
      <c r="E2084" t="s">
        <v>27</v>
      </c>
      <c r="F2084" t="s">
        <v>20</v>
      </c>
      <c r="G2084" t="s">
        <v>10</v>
      </c>
      <c r="H2084">
        <v>69844</v>
      </c>
      <c r="I2084">
        <f>IF(Table3_1810[[#This Row],[Status]]="Hired",1,0)</f>
        <v>1</v>
      </c>
    </row>
    <row r="2085" spans="1:9" x14ac:dyDescent="0.3">
      <c r="A2085">
        <v>863716</v>
      </c>
      <c r="B2085" s="2">
        <v>41788</v>
      </c>
      <c r="C2085" s="3">
        <v>0.5993518518518518</v>
      </c>
      <c r="D2085" t="s">
        <v>31</v>
      </c>
      <c r="E2085" t="s">
        <v>27</v>
      </c>
      <c r="F2085" t="s">
        <v>20</v>
      </c>
      <c r="G2085" t="s">
        <v>10</v>
      </c>
      <c r="H2085">
        <v>15911</v>
      </c>
      <c r="I2085">
        <f>IF(Table3_1810[[#This Row],[Status]]="Hired",1,0)</f>
        <v>1</v>
      </c>
    </row>
    <row r="2086" spans="1:9" x14ac:dyDescent="0.3">
      <c r="A2086">
        <v>407331</v>
      </c>
      <c r="B2086" s="2">
        <v>41788</v>
      </c>
      <c r="C2086" s="3">
        <v>0.60297453703703707</v>
      </c>
      <c r="D2086" t="s">
        <v>31</v>
      </c>
      <c r="E2086" t="s">
        <v>29</v>
      </c>
      <c r="F2086" t="s">
        <v>20</v>
      </c>
      <c r="G2086" t="s">
        <v>10</v>
      </c>
      <c r="H2086">
        <v>43042</v>
      </c>
      <c r="I2086">
        <f>IF(Table3_1810[[#This Row],[Status]]="Hired",1,0)</f>
        <v>1</v>
      </c>
    </row>
    <row r="2087" spans="1:9" x14ac:dyDescent="0.3">
      <c r="A2087">
        <v>984232</v>
      </c>
      <c r="B2087" s="2">
        <v>41792</v>
      </c>
      <c r="C2087" s="3">
        <v>0.40456018518518516</v>
      </c>
      <c r="D2087" t="s">
        <v>31</v>
      </c>
      <c r="E2087" t="s">
        <v>27</v>
      </c>
      <c r="F2087" t="s">
        <v>20</v>
      </c>
      <c r="G2087" t="s">
        <v>10</v>
      </c>
      <c r="H2087">
        <v>75693</v>
      </c>
      <c r="I2087">
        <f>IF(Table3_1810[[#This Row],[Status]]="Hired",1,0)</f>
        <v>1</v>
      </c>
    </row>
    <row r="2088" spans="1:9" x14ac:dyDescent="0.3">
      <c r="A2088">
        <v>635744</v>
      </c>
      <c r="B2088" s="2">
        <v>41793</v>
      </c>
      <c r="C2088" s="3">
        <v>0.3293402777777778</v>
      </c>
      <c r="D2088" t="s">
        <v>31</v>
      </c>
      <c r="E2088" t="s">
        <v>29</v>
      </c>
      <c r="F2088" t="s">
        <v>20</v>
      </c>
      <c r="G2088" t="s">
        <v>10</v>
      </c>
      <c r="H2088">
        <v>60660</v>
      </c>
      <c r="I2088">
        <f>IF(Table3_1810[[#This Row],[Status]]="Hired",1,0)</f>
        <v>1</v>
      </c>
    </row>
    <row r="2089" spans="1:9" x14ac:dyDescent="0.3">
      <c r="A2089">
        <v>988446</v>
      </c>
      <c r="B2089" s="2">
        <v>41793</v>
      </c>
      <c r="C2089" s="3">
        <v>0.32974537037037038</v>
      </c>
      <c r="D2089" t="s">
        <v>31</v>
      </c>
      <c r="E2089" t="s">
        <v>27</v>
      </c>
      <c r="F2089" t="s">
        <v>20</v>
      </c>
      <c r="G2089" t="s">
        <v>10</v>
      </c>
      <c r="H2089">
        <v>91635</v>
      </c>
      <c r="I2089">
        <f>IF(Table3_1810[[#This Row],[Status]]="Hired",1,0)</f>
        <v>1</v>
      </c>
    </row>
    <row r="2090" spans="1:9" x14ac:dyDescent="0.3">
      <c r="A2090">
        <v>996137</v>
      </c>
      <c r="B2090" s="2">
        <v>41794</v>
      </c>
      <c r="C2090" s="3">
        <v>1.3935185185185186E-2</v>
      </c>
      <c r="D2090" t="s">
        <v>30</v>
      </c>
      <c r="E2090" t="s">
        <v>27</v>
      </c>
      <c r="F2090" t="s">
        <v>20</v>
      </c>
      <c r="G2090" t="s">
        <v>10</v>
      </c>
      <c r="H2090">
        <v>35447</v>
      </c>
      <c r="I2090">
        <f>IF(Table3_1810[[#This Row],[Status]]="Hired",1,0)</f>
        <v>0</v>
      </c>
    </row>
    <row r="2091" spans="1:9" x14ac:dyDescent="0.3">
      <c r="A2091">
        <v>345437</v>
      </c>
      <c r="B2091" s="2">
        <v>41794</v>
      </c>
      <c r="C2091" s="3">
        <v>1.5671296296296298E-2</v>
      </c>
      <c r="D2091" t="s">
        <v>30</v>
      </c>
      <c r="E2091" t="s">
        <v>29</v>
      </c>
      <c r="F2091" t="s">
        <v>20</v>
      </c>
      <c r="G2091" t="s">
        <v>10</v>
      </c>
      <c r="H2091">
        <v>73591</v>
      </c>
      <c r="I2091">
        <f>IF(Table3_1810[[#This Row],[Status]]="Hired",1,0)</f>
        <v>0</v>
      </c>
    </row>
    <row r="2092" spans="1:9" x14ac:dyDescent="0.3">
      <c r="A2092">
        <v>993889</v>
      </c>
      <c r="B2092" s="2">
        <v>41857</v>
      </c>
      <c r="C2092" s="3">
        <v>0.39666666666666667</v>
      </c>
      <c r="D2092" t="s">
        <v>30</v>
      </c>
      <c r="E2092" t="s">
        <v>27</v>
      </c>
      <c r="F2092" t="s">
        <v>20</v>
      </c>
      <c r="G2092" t="s">
        <v>10</v>
      </c>
      <c r="H2092">
        <v>93509</v>
      </c>
      <c r="I2092">
        <f>IF(Table3_1810[[#This Row],[Status]]="Hired",1,0)</f>
        <v>0</v>
      </c>
    </row>
    <row r="2093" spans="1:9" x14ac:dyDescent="0.3">
      <c r="A2093">
        <v>810266</v>
      </c>
      <c r="B2093" s="2">
        <v>41857</v>
      </c>
      <c r="C2093" s="3">
        <v>0.39701388888888889</v>
      </c>
      <c r="D2093" t="s">
        <v>31</v>
      </c>
      <c r="E2093" t="s">
        <v>27</v>
      </c>
      <c r="F2093" t="s">
        <v>20</v>
      </c>
      <c r="G2093" t="s">
        <v>10</v>
      </c>
      <c r="H2093">
        <v>72601</v>
      </c>
      <c r="I2093">
        <f>IF(Table3_1810[[#This Row],[Status]]="Hired",1,0)</f>
        <v>1</v>
      </c>
    </row>
    <row r="2094" spans="1:9" x14ac:dyDescent="0.3">
      <c r="A2094">
        <v>424055</v>
      </c>
      <c r="B2094" s="2">
        <v>41858</v>
      </c>
      <c r="C2094" s="3">
        <v>0.43868055555555557</v>
      </c>
      <c r="D2094" t="s">
        <v>30</v>
      </c>
      <c r="E2094" t="s">
        <v>27</v>
      </c>
      <c r="F2094" t="s">
        <v>20</v>
      </c>
      <c r="G2094" t="s">
        <v>10</v>
      </c>
      <c r="H2094">
        <v>67991</v>
      </c>
      <c r="I2094">
        <f>IF(Table3_1810[[#This Row],[Status]]="Hired",1,0)</f>
        <v>0</v>
      </c>
    </row>
    <row r="2095" spans="1:9" x14ac:dyDescent="0.3">
      <c r="A2095">
        <v>135479</v>
      </c>
      <c r="B2095" s="2">
        <v>41858</v>
      </c>
      <c r="C2095" s="3">
        <v>0.44127314814814816</v>
      </c>
      <c r="D2095" t="s">
        <v>31</v>
      </c>
      <c r="E2095" t="s">
        <v>27</v>
      </c>
      <c r="F2095" t="s">
        <v>20</v>
      </c>
      <c r="G2095" t="s">
        <v>10</v>
      </c>
      <c r="H2095">
        <v>28238</v>
      </c>
      <c r="I2095">
        <f>IF(Table3_1810[[#This Row],[Status]]="Hired",1,0)</f>
        <v>1</v>
      </c>
    </row>
    <row r="2096" spans="1:9" x14ac:dyDescent="0.3">
      <c r="A2096">
        <v>438481</v>
      </c>
      <c r="B2096" s="2">
        <v>41880</v>
      </c>
      <c r="C2096" s="3">
        <v>0.76795138888888892</v>
      </c>
      <c r="D2096" t="s">
        <v>30</v>
      </c>
      <c r="E2096" t="s">
        <v>27</v>
      </c>
      <c r="F2096" t="s">
        <v>20</v>
      </c>
      <c r="G2096" t="s">
        <v>10</v>
      </c>
      <c r="H2096">
        <v>44087</v>
      </c>
      <c r="I2096">
        <f>IF(Table3_1810[[#This Row],[Status]]="Hired",1,0)</f>
        <v>0</v>
      </c>
    </row>
    <row r="2097" spans="1:9" x14ac:dyDescent="0.3">
      <c r="A2097">
        <v>639461</v>
      </c>
      <c r="B2097" s="2">
        <v>41768</v>
      </c>
      <c r="C2097" s="3">
        <v>0.39689814814814817</v>
      </c>
      <c r="D2097" t="s">
        <v>30</v>
      </c>
      <c r="E2097" t="s">
        <v>27</v>
      </c>
      <c r="F2097" t="s">
        <v>17</v>
      </c>
      <c r="G2097" t="s">
        <v>8</v>
      </c>
      <c r="H2097">
        <v>52473</v>
      </c>
      <c r="I2097">
        <f>IF(Table3_1810[[#This Row],[Status]]="Hired",1,0)</f>
        <v>0</v>
      </c>
    </row>
    <row r="2098" spans="1:9" x14ac:dyDescent="0.3">
      <c r="A2098">
        <v>739222</v>
      </c>
      <c r="B2098" s="2">
        <v>41859</v>
      </c>
      <c r="C2098" s="3">
        <v>0.39783564814814815</v>
      </c>
      <c r="D2098" t="s">
        <v>30</v>
      </c>
      <c r="E2098" t="s">
        <v>27</v>
      </c>
      <c r="F2098" t="s">
        <v>17</v>
      </c>
      <c r="G2098" t="s">
        <v>8</v>
      </c>
      <c r="H2098">
        <v>95679</v>
      </c>
      <c r="I2098">
        <f>IF(Table3_1810[[#This Row],[Status]]="Hired",1,0)</f>
        <v>0</v>
      </c>
    </row>
    <row r="2099" spans="1:9" x14ac:dyDescent="0.3">
      <c r="A2099">
        <v>752415</v>
      </c>
      <c r="B2099" s="2">
        <v>41873</v>
      </c>
      <c r="C2099" s="3">
        <v>0.39732638888888888</v>
      </c>
      <c r="D2099" t="s">
        <v>31</v>
      </c>
      <c r="E2099" t="s">
        <v>27</v>
      </c>
      <c r="F2099" t="s">
        <v>17</v>
      </c>
      <c r="G2099" t="s">
        <v>8</v>
      </c>
      <c r="H2099">
        <v>60430</v>
      </c>
      <c r="I2099">
        <f>IF(Table3_1810[[#This Row],[Status]]="Hired",1,0)</f>
        <v>1</v>
      </c>
    </row>
    <row r="2100" spans="1:9" x14ac:dyDescent="0.3">
      <c r="A2100">
        <v>693615</v>
      </c>
      <c r="B2100" s="2">
        <v>41866</v>
      </c>
      <c r="C2100" s="3">
        <v>0.39708333333333334</v>
      </c>
      <c r="D2100" t="s">
        <v>31</v>
      </c>
      <c r="E2100" t="s">
        <v>28</v>
      </c>
      <c r="F2100" t="s">
        <v>20</v>
      </c>
      <c r="G2100" t="s">
        <v>2</v>
      </c>
      <c r="H2100">
        <v>58438</v>
      </c>
      <c r="I2100">
        <f>IF(Table3_1810[[#This Row],[Status]]="Hired",1,0)</f>
        <v>1</v>
      </c>
    </row>
    <row r="2101" spans="1:9" x14ac:dyDescent="0.3">
      <c r="A2101">
        <v>490366</v>
      </c>
      <c r="B2101" s="2">
        <v>41773</v>
      </c>
      <c r="C2101" s="3">
        <v>0.29488425925925926</v>
      </c>
      <c r="D2101" t="s">
        <v>31</v>
      </c>
      <c r="E2101" t="s">
        <v>27</v>
      </c>
      <c r="F2101" t="s">
        <v>20</v>
      </c>
      <c r="G2101" t="s">
        <v>6</v>
      </c>
      <c r="H2101">
        <v>94919</v>
      </c>
      <c r="I2101">
        <f>IF(Table3_1810[[#This Row],[Status]]="Hired",1,0)</f>
        <v>1</v>
      </c>
    </row>
    <row r="2102" spans="1:9" x14ac:dyDescent="0.3">
      <c r="A2102">
        <v>333706</v>
      </c>
      <c r="B2102" s="2">
        <v>41775</v>
      </c>
      <c r="C2102" s="3">
        <v>0.39686342592592594</v>
      </c>
      <c r="D2102" t="s">
        <v>30</v>
      </c>
      <c r="E2102" t="s">
        <v>27</v>
      </c>
      <c r="F2102" t="s">
        <v>20</v>
      </c>
      <c r="G2102" t="s">
        <v>6</v>
      </c>
      <c r="H2102">
        <v>84968</v>
      </c>
      <c r="I2102">
        <f>IF(Table3_1810[[#This Row],[Status]]="Hired",1,0)</f>
        <v>0</v>
      </c>
    </row>
    <row r="2103" spans="1:9" x14ac:dyDescent="0.3">
      <c r="A2103">
        <v>76897</v>
      </c>
      <c r="B2103" s="2">
        <v>41834</v>
      </c>
      <c r="C2103" s="3">
        <v>0.80680555555555555</v>
      </c>
      <c r="D2103" t="s">
        <v>30</v>
      </c>
      <c r="E2103" t="s">
        <v>27</v>
      </c>
      <c r="F2103" t="s">
        <v>20</v>
      </c>
      <c r="G2103" t="s">
        <v>6</v>
      </c>
      <c r="H2103">
        <v>13125</v>
      </c>
      <c r="I2103">
        <f>IF(Table3_1810[[#This Row],[Status]]="Hired",1,0)</f>
        <v>0</v>
      </c>
    </row>
    <row r="2104" spans="1:9" x14ac:dyDescent="0.3">
      <c r="A2104">
        <v>45185</v>
      </c>
      <c r="B2104" s="2">
        <v>41775</v>
      </c>
      <c r="C2104" s="3">
        <v>0.39702546296296298</v>
      </c>
      <c r="D2104" t="s">
        <v>31</v>
      </c>
      <c r="E2104" t="s">
        <v>27</v>
      </c>
      <c r="F2104" t="s">
        <v>17</v>
      </c>
      <c r="G2104" t="s">
        <v>2</v>
      </c>
      <c r="H2104">
        <v>37132</v>
      </c>
      <c r="I2104">
        <f>IF(Table3_1810[[#This Row],[Status]]="Hired",1,0)</f>
        <v>1</v>
      </c>
    </row>
    <row r="2105" spans="1:9" x14ac:dyDescent="0.3">
      <c r="A2105">
        <v>180285</v>
      </c>
      <c r="B2105" s="2">
        <v>41784</v>
      </c>
      <c r="C2105" s="3">
        <v>0.7477893518518518</v>
      </c>
      <c r="D2105" t="s">
        <v>31</v>
      </c>
      <c r="E2105" t="s">
        <v>27</v>
      </c>
      <c r="F2105" t="s">
        <v>17</v>
      </c>
      <c r="G2105" t="s">
        <v>2</v>
      </c>
      <c r="H2105">
        <v>63415</v>
      </c>
      <c r="I2105">
        <f>IF(Table3_1810[[#This Row],[Status]]="Hired",1,0)</f>
        <v>1</v>
      </c>
    </row>
    <row r="2106" spans="1:9" x14ac:dyDescent="0.3">
      <c r="A2106">
        <v>876532</v>
      </c>
      <c r="B2106" s="2">
        <v>41828</v>
      </c>
      <c r="C2106" s="3">
        <v>0.6501851851851852</v>
      </c>
      <c r="D2106" t="s">
        <v>31</v>
      </c>
      <c r="E2106" t="s">
        <v>29</v>
      </c>
      <c r="F2106" t="s">
        <v>17</v>
      </c>
      <c r="G2106" t="s">
        <v>2</v>
      </c>
      <c r="H2106">
        <v>45029</v>
      </c>
      <c r="I2106">
        <f>IF(Table3_1810[[#This Row],[Status]]="Hired",1,0)</f>
        <v>1</v>
      </c>
    </row>
    <row r="2107" spans="1:9" x14ac:dyDescent="0.3">
      <c r="A2107">
        <v>189984</v>
      </c>
      <c r="B2107" s="2">
        <v>41828</v>
      </c>
      <c r="C2107" s="3">
        <v>0.6517708333333333</v>
      </c>
      <c r="D2107" t="s">
        <v>30</v>
      </c>
      <c r="E2107" t="s">
        <v>27</v>
      </c>
      <c r="F2107" t="s">
        <v>17</v>
      </c>
      <c r="G2107" t="s">
        <v>2</v>
      </c>
      <c r="H2107">
        <v>47237</v>
      </c>
      <c r="I2107">
        <f>IF(Table3_1810[[#This Row],[Status]]="Hired",1,0)</f>
        <v>0</v>
      </c>
    </row>
    <row r="2108" spans="1:9" x14ac:dyDescent="0.3">
      <c r="A2108">
        <v>327918</v>
      </c>
      <c r="B2108" s="2">
        <v>41828</v>
      </c>
      <c r="C2108" s="3">
        <v>0.6516319444444445</v>
      </c>
      <c r="D2108" t="s">
        <v>30</v>
      </c>
      <c r="E2108" t="s">
        <v>29</v>
      </c>
      <c r="F2108" t="s">
        <v>17</v>
      </c>
      <c r="G2108" t="s">
        <v>2</v>
      </c>
      <c r="H2108">
        <v>41310</v>
      </c>
      <c r="I2108">
        <f>IF(Table3_1810[[#This Row],[Status]]="Hired",1,0)</f>
        <v>0</v>
      </c>
    </row>
    <row r="2109" spans="1:9" x14ac:dyDescent="0.3">
      <c r="A2109">
        <v>218940</v>
      </c>
      <c r="B2109" s="2">
        <v>41842</v>
      </c>
      <c r="C2109" s="3">
        <v>0.48760416666666667</v>
      </c>
      <c r="D2109" t="s">
        <v>31</v>
      </c>
      <c r="E2109" t="s">
        <v>29</v>
      </c>
      <c r="F2109" t="s">
        <v>17</v>
      </c>
      <c r="G2109" t="s">
        <v>2</v>
      </c>
      <c r="H2109">
        <v>21485</v>
      </c>
      <c r="I2109">
        <f>IF(Table3_1810[[#This Row],[Status]]="Hired",1,0)</f>
        <v>1</v>
      </c>
    </row>
    <row r="2110" spans="1:9" x14ac:dyDescent="0.3">
      <c r="A2110">
        <v>897259</v>
      </c>
      <c r="B2110" s="2">
        <v>41842</v>
      </c>
      <c r="C2110" s="3">
        <v>0.48827546296296298</v>
      </c>
      <c r="D2110" t="s">
        <v>30</v>
      </c>
      <c r="E2110" t="s">
        <v>29</v>
      </c>
      <c r="F2110" t="s">
        <v>17</v>
      </c>
      <c r="G2110" t="s">
        <v>2</v>
      </c>
      <c r="H2110">
        <v>90757</v>
      </c>
      <c r="I2110">
        <f>IF(Table3_1810[[#This Row],[Status]]="Hired",1,0)</f>
        <v>0</v>
      </c>
    </row>
    <row r="2111" spans="1:9" x14ac:dyDescent="0.3">
      <c r="A2111">
        <v>697955</v>
      </c>
      <c r="B2111" s="2">
        <v>41858</v>
      </c>
      <c r="C2111" s="3">
        <v>0.10668981481481482</v>
      </c>
      <c r="D2111" t="s">
        <v>30</v>
      </c>
      <c r="E2111" t="s">
        <v>29</v>
      </c>
      <c r="F2111" t="s">
        <v>17</v>
      </c>
      <c r="G2111" t="s">
        <v>2</v>
      </c>
      <c r="H2111">
        <v>40298</v>
      </c>
      <c r="I2111">
        <f>IF(Table3_1810[[#This Row],[Status]]="Hired",1,0)</f>
        <v>0</v>
      </c>
    </row>
    <row r="2112" spans="1:9" x14ac:dyDescent="0.3">
      <c r="A2112">
        <v>412921</v>
      </c>
      <c r="B2112" s="2">
        <v>41766</v>
      </c>
      <c r="C2112" s="3">
        <v>0.44840277777777776</v>
      </c>
      <c r="D2112" t="s">
        <v>31</v>
      </c>
      <c r="E2112" t="s">
        <v>29</v>
      </c>
      <c r="F2112" t="s">
        <v>17</v>
      </c>
      <c r="G2112" t="s">
        <v>2</v>
      </c>
      <c r="H2112">
        <v>89801</v>
      </c>
      <c r="I2112">
        <f>IF(Table3_1810[[#This Row],[Status]]="Hired",1,0)</f>
        <v>1</v>
      </c>
    </row>
    <row r="2113" spans="1:9" x14ac:dyDescent="0.3">
      <c r="A2113">
        <v>394687</v>
      </c>
      <c r="B2113" s="2">
        <v>41765</v>
      </c>
      <c r="C2113" s="3">
        <v>0.34081018518518519</v>
      </c>
      <c r="D2113" t="s">
        <v>30</v>
      </c>
      <c r="E2113" t="s">
        <v>27</v>
      </c>
      <c r="F2113" t="s">
        <v>17</v>
      </c>
      <c r="G2113" t="s">
        <v>2</v>
      </c>
      <c r="H2113">
        <v>86673</v>
      </c>
      <c r="I2113">
        <f>IF(Table3_1810[[#This Row],[Status]]="Hired",1,0)</f>
        <v>0</v>
      </c>
    </row>
    <row r="2114" spans="1:9" x14ac:dyDescent="0.3">
      <c r="A2114">
        <v>221190</v>
      </c>
      <c r="B2114" s="2">
        <v>41773</v>
      </c>
      <c r="C2114" s="3">
        <v>0.38083333333333336</v>
      </c>
      <c r="D2114" t="s">
        <v>31</v>
      </c>
      <c r="E2114" t="s">
        <v>29</v>
      </c>
      <c r="F2114" t="s">
        <v>17</v>
      </c>
      <c r="G2114" t="s">
        <v>2</v>
      </c>
      <c r="H2114">
        <v>44072</v>
      </c>
      <c r="I2114">
        <f>IF(Table3_1810[[#This Row],[Status]]="Hired",1,0)</f>
        <v>1</v>
      </c>
    </row>
    <row r="2115" spans="1:9" x14ac:dyDescent="0.3">
      <c r="A2115">
        <v>273381</v>
      </c>
      <c r="B2115" s="2">
        <v>41820</v>
      </c>
      <c r="C2115" s="3">
        <v>0.39687499999999998</v>
      </c>
      <c r="D2115" t="s">
        <v>31</v>
      </c>
      <c r="E2115" t="s">
        <v>27</v>
      </c>
      <c r="F2115" t="s">
        <v>17</v>
      </c>
      <c r="G2115" t="s">
        <v>2</v>
      </c>
      <c r="H2115">
        <v>75095</v>
      </c>
      <c r="I2115">
        <f>IF(Table3_1810[[#This Row],[Status]]="Hired",1,0)</f>
        <v>1</v>
      </c>
    </row>
    <row r="2116" spans="1:9" x14ac:dyDescent="0.3">
      <c r="A2116">
        <v>267857</v>
      </c>
      <c r="B2116" s="2">
        <v>41838</v>
      </c>
      <c r="C2116" s="3">
        <v>0.36440972222222223</v>
      </c>
      <c r="D2116" t="s">
        <v>31</v>
      </c>
      <c r="E2116" t="s">
        <v>29</v>
      </c>
      <c r="F2116" t="s">
        <v>17</v>
      </c>
      <c r="G2116" t="s">
        <v>2</v>
      </c>
      <c r="H2116">
        <v>81122</v>
      </c>
      <c r="I2116">
        <f>IF(Table3_1810[[#This Row],[Status]]="Hired",1,0)</f>
        <v>1</v>
      </c>
    </row>
    <row r="2117" spans="1:9" x14ac:dyDescent="0.3">
      <c r="A2117">
        <v>41553</v>
      </c>
      <c r="B2117" s="2">
        <v>41765</v>
      </c>
      <c r="C2117" s="3">
        <v>0.65912037037037041</v>
      </c>
      <c r="D2117" t="s">
        <v>31</v>
      </c>
      <c r="E2117" t="s">
        <v>29</v>
      </c>
      <c r="F2117" t="s">
        <v>12</v>
      </c>
      <c r="G2117" t="s">
        <v>8</v>
      </c>
      <c r="H2117">
        <v>70417</v>
      </c>
      <c r="I2117">
        <f>IF(Table3_1810[[#This Row],[Status]]="Hired",1,0)</f>
        <v>1</v>
      </c>
    </row>
    <row r="2118" spans="1:9" x14ac:dyDescent="0.3">
      <c r="A2118">
        <v>46840</v>
      </c>
      <c r="B2118" s="2">
        <v>41767</v>
      </c>
      <c r="C2118" s="3">
        <v>0.35138888888888886</v>
      </c>
      <c r="D2118" t="s">
        <v>31</v>
      </c>
      <c r="E2118" t="s">
        <v>27</v>
      </c>
      <c r="F2118" t="s">
        <v>12</v>
      </c>
      <c r="G2118" t="s">
        <v>8</v>
      </c>
      <c r="H2118">
        <v>25644</v>
      </c>
      <c r="I2118">
        <f>IF(Table3_1810[[#This Row],[Status]]="Hired",1,0)</f>
        <v>1</v>
      </c>
    </row>
    <row r="2119" spans="1:9" x14ac:dyDescent="0.3">
      <c r="A2119">
        <v>959754</v>
      </c>
      <c r="B2119" s="2">
        <v>41767</v>
      </c>
      <c r="C2119" s="3">
        <v>0.35171296296296295</v>
      </c>
      <c r="D2119" t="s">
        <v>30</v>
      </c>
      <c r="E2119" t="s">
        <v>27</v>
      </c>
      <c r="F2119" t="s">
        <v>12</v>
      </c>
      <c r="G2119" t="s">
        <v>8</v>
      </c>
      <c r="H2119">
        <v>75626</v>
      </c>
      <c r="I2119">
        <f>IF(Table3_1810[[#This Row],[Status]]="Hired",1,0)</f>
        <v>0</v>
      </c>
    </row>
    <row r="2120" spans="1:9" x14ac:dyDescent="0.3">
      <c r="A2120">
        <v>105777</v>
      </c>
      <c r="B2120" s="2">
        <v>41767</v>
      </c>
      <c r="C2120" s="3">
        <v>0.35226851851851854</v>
      </c>
      <c r="D2120" t="s">
        <v>31</v>
      </c>
      <c r="E2120" t="s">
        <v>27</v>
      </c>
      <c r="F2120" t="s">
        <v>12</v>
      </c>
      <c r="G2120" t="s">
        <v>8</v>
      </c>
      <c r="H2120">
        <v>70664</v>
      </c>
      <c r="I2120">
        <f>IF(Table3_1810[[#This Row],[Status]]="Hired",1,0)</f>
        <v>1</v>
      </c>
    </row>
    <row r="2121" spans="1:9" x14ac:dyDescent="0.3">
      <c r="A2121">
        <v>277759</v>
      </c>
      <c r="B2121" s="2">
        <v>41834</v>
      </c>
      <c r="C2121" s="3">
        <v>0.39944444444444444</v>
      </c>
      <c r="D2121" t="s">
        <v>30</v>
      </c>
      <c r="E2121" t="s">
        <v>27</v>
      </c>
      <c r="F2121" t="s">
        <v>12</v>
      </c>
      <c r="G2121" t="s">
        <v>8</v>
      </c>
      <c r="H2121">
        <v>19789</v>
      </c>
      <c r="I2121">
        <f>IF(Table3_1810[[#This Row],[Status]]="Hired",1,0)</f>
        <v>0</v>
      </c>
    </row>
    <row r="2122" spans="1:9" x14ac:dyDescent="0.3">
      <c r="A2122">
        <v>676227</v>
      </c>
      <c r="B2122" s="2">
        <v>41846</v>
      </c>
      <c r="C2122" s="3">
        <v>0.70239583333333333</v>
      </c>
      <c r="D2122" t="s">
        <v>30</v>
      </c>
      <c r="E2122" t="s">
        <v>27</v>
      </c>
      <c r="F2122" t="s">
        <v>12</v>
      </c>
      <c r="G2122" t="s">
        <v>8</v>
      </c>
      <c r="H2122">
        <v>98494</v>
      </c>
      <c r="I2122">
        <f>IF(Table3_1810[[#This Row],[Status]]="Hired",1,0)</f>
        <v>0</v>
      </c>
    </row>
    <row r="2123" spans="1:9" x14ac:dyDescent="0.3">
      <c r="A2123">
        <v>414495</v>
      </c>
      <c r="B2123" s="2">
        <v>41846</v>
      </c>
      <c r="C2123" s="3">
        <v>0.70447916666666666</v>
      </c>
      <c r="D2123" t="s">
        <v>30</v>
      </c>
      <c r="E2123" t="s">
        <v>29</v>
      </c>
      <c r="F2123" t="s">
        <v>12</v>
      </c>
      <c r="G2123" t="s">
        <v>8</v>
      </c>
      <c r="H2123">
        <v>37834</v>
      </c>
      <c r="I2123">
        <f>IF(Table3_1810[[#This Row],[Status]]="Hired",1,0)</f>
        <v>0</v>
      </c>
    </row>
    <row r="2124" spans="1:9" x14ac:dyDescent="0.3">
      <c r="A2124">
        <v>841640</v>
      </c>
      <c r="B2124" s="2">
        <v>41800</v>
      </c>
      <c r="C2124" s="3">
        <v>0.39708333333333334</v>
      </c>
      <c r="D2124" t="s">
        <v>30</v>
      </c>
      <c r="E2124" t="s">
        <v>27</v>
      </c>
      <c r="F2124" t="s">
        <v>20</v>
      </c>
      <c r="G2124" t="s">
        <v>5</v>
      </c>
      <c r="H2124">
        <v>86552</v>
      </c>
      <c r="I2124">
        <f>IF(Table3_1810[[#This Row],[Status]]="Hired",1,0)</f>
        <v>0</v>
      </c>
    </row>
    <row r="2125" spans="1:9" x14ac:dyDescent="0.3">
      <c r="A2125">
        <v>289758</v>
      </c>
      <c r="B2125" s="2">
        <v>41816</v>
      </c>
      <c r="C2125" s="3">
        <v>0.30069444444444443</v>
      </c>
      <c r="D2125" t="s">
        <v>31</v>
      </c>
      <c r="E2125" t="s">
        <v>27</v>
      </c>
      <c r="F2125" t="s">
        <v>14</v>
      </c>
      <c r="G2125" t="s">
        <v>6</v>
      </c>
      <c r="H2125">
        <v>68737</v>
      </c>
      <c r="I2125">
        <f>IF(Table3_1810[[#This Row],[Status]]="Hired",1,0)</f>
        <v>1</v>
      </c>
    </row>
    <row r="2126" spans="1:9" x14ac:dyDescent="0.3">
      <c r="A2126">
        <v>338184</v>
      </c>
      <c r="B2126" s="2">
        <v>41816</v>
      </c>
      <c r="C2126" s="3">
        <v>0.30103009259259261</v>
      </c>
      <c r="D2126" t="s">
        <v>31</v>
      </c>
      <c r="E2126" t="s">
        <v>29</v>
      </c>
      <c r="F2126" t="s">
        <v>14</v>
      </c>
      <c r="G2126" t="s">
        <v>6</v>
      </c>
      <c r="H2126">
        <v>27268</v>
      </c>
      <c r="I2126">
        <f>IF(Table3_1810[[#This Row],[Status]]="Hired",1,0)</f>
        <v>1</v>
      </c>
    </row>
    <row r="2127" spans="1:9" x14ac:dyDescent="0.3">
      <c r="A2127">
        <v>929824</v>
      </c>
      <c r="B2127" s="2">
        <v>41816</v>
      </c>
      <c r="C2127" s="3">
        <v>0.30368055555555556</v>
      </c>
      <c r="D2127" t="s">
        <v>31</v>
      </c>
      <c r="E2127" t="s">
        <v>29</v>
      </c>
      <c r="F2127" t="s">
        <v>14</v>
      </c>
      <c r="G2127" t="s">
        <v>6</v>
      </c>
      <c r="H2127">
        <v>37255</v>
      </c>
      <c r="I2127">
        <f>IF(Table3_1810[[#This Row],[Status]]="Hired",1,0)</f>
        <v>1</v>
      </c>
    </row>
    <row r="2128" spans="1:9" x14ac:dyDescent="0.3">
      <c r="A2128">
        <v>110867</v>
      </c>
      <c r="B2128" s="2">
        <v>41787</v>
      </c>
      <c r="C2128" s="3">
        <v>0.3639236111111111</v>
      </c>
      <c r="D2128" t="s">
        <v>31</v>
      </c>
      <c r="E2128" t="s">
        <v>29</v>
      </c>
      <c r="F2128" t="s">
        <v>19</v>
      </c>
      <c r="G2128" t="s">
        <v>10</v>
      </c>
      <c r="H2128">
        <v>74352</v>
      </c>
      <c r="I2128">
        <f>IF(Table3_1810[[#This Row],[Status]]="Hired",1,0)</f>
        <v>1</v>
      </c>
    </row>
    <row r="2129" spans="1:9" x14ac:dyDescent="0.3">
      <c r="A2129">
        <v>682095</v>
      </c>
      <c r="B2129" s="2">
        <v>41789</v>
      </c>
      <c r="C2129" s="3">
        <v>0.36738425925925927</v>
      </c>
      <c r="D2129" t="s">
        <v>30</v>
      </c>
      <c r="E2129" t="s">
        <v>29</v>
      </c>
      <c r="F2129" t="s">
        <v>19</v>
      </c>
      <c r="G2129" t="s">
        <v>10</v>
      </c>
      <c r="H2129">
        <v>70817</v>
      </c>
      <c r="I2129">
        <f>IF(Table3_1810[[#This Row],[Status]]="Hired",1,0)</f>
        <v>0</v>
      </c>
    </row>
    <row r="2130" spans="1:9" x14ac:dyDescent="0.3">
      <c r="A2130">
        <v>259560</v>
      </c>
      <c r="B2130" s="2">
        <v>41789</v>
      </c>
      <c r="C2130" s="3">
        <v>0.36857638888888888</v>
      </c>
      <c r="D2130" t="s">
        <v>30</v>
      </c>
      <c r="E2130" t="s">
        <v>29</v>
      </c>
      <c r="F2130" t="s">
        <v>19</v>
      </c>
      <c r="G2130" t="s">
        <v>10</v>
      </c>
      <c r="H2130">
        <v>28024</v>
      </c>
      <c r="I2130">
        <f>IF(Table3_1810[[#This Row],[Status]]="Hired",1,0)</f>
        <v>0</v>
      </c>
    </row>
    <row r="2131" spans="1:9" x14ac:dyDescent="0.3">
      <c r="A2131">
        <v>249970</v>
      </c>
      <c r="B2131" s="2">
        <v>41789</v>
      </c>
      <c r="C2131" s="3">
        <v>0.3689351851851852</v>
      </c>
      <c r="D2131" t="s">
        <v>30</v>
      </c>
      <c r="E2131" t="s">
        <v>29</v>
      </c>
      <c r="F2131" t="s">
        <v>19</v>
      </c>
      <c r="G2131" t="s">
        <v>10</v>
      </c>
      <c r="H2131">
        <v>55444</v>
      </c>
      <c r="I2131">
        <f>IF(Table3_1810[[#This Row],[Status]]="Hired",1,0)</f>
        <v>0</v>
      </c>
    </row>
    <row r="2132" spans="1:9" x14ac:dyDescent="0.3">
      <c r="A2132">
        <v>896758</v>
      </c>
      <c r="B2132" s="2">
        <v>41789</v>
      </c>
      <c r="C2132" s="3">
        <v>0.36920138888888887</v>
      </c>
      <c r="D2132" t="s">
        <v>30</v>
      </c>
      <c r="E2132" t="s">
        <v>29</v>
      </c>
      <c r="F2132" t="s">
        <v>19</v>
      </c>
      <c r="G2132" t="s">
        <v>10</v>
      </c>
      <c r="H2132">
        <v>29079</v>
      </c>
      <c r="I2132">
        <f>IF(Table3_1810[[#This Row],[Status]]="Hired",1,0)</f>
        <v>0</v>
      </c>
    </row>
    <row r="2133" spans="1:9" x14ac:dyDescent="0.3">
      <c r="A2133">
        <v>452242</v>
      </c>
      <c r="B2133" s="2">
        <v>41789</v>
      </c>
      <c r="C2133" s="3">
        <v>0.37056712962962962</v>
      </c>
      <c r="D2133" t="s">
        <v>30</v>
      </c>
      <c r="E2133" t="s">
        <v>29</v>
      </c>
      <c r="F2133" t="s">
        <v>19</v>
      </c>
      <c r="G2133" t="s">
        <v>10</v>
      </c>
      <c r="H2133">
        <v>74501</v>
      </c>
      <c r="I2133">
        <f>IF(Table3_1810[[#This Row],[Status]]="Hired",1,0)</f>
        <v>0</v>
      </c>
    </row>
    <row r="2134" spans="1:9" x14ac:dyDescent="0.3">
      <c r="A2134">
        <v>812669</v>
      </c>
      <c r="B2134" s="2">
        <v>41815</v>
      </c>
      <c r="C2134" s="3">
        <v>0.52159722222222227</v>
      </c>
      <c r="D2134" t="s">
        <v>30</v>
      </c>
      <c r="E2134" t="s">
        <v>27</v>
      </c>
      <c r="F2134" t="s">
        <v>20</v>
      </c>
      <c r="G2134" t="s">
        <v>10</v>
      </c>
      <c r="H2134">
        <v>12913</v>
      </c>
      <c r="I2134">
        <f>IF(Table3_1810[[#This Row],[Status]]="Hired",1,0)</f>
        <v>0</v>
      </c>
    </row>
    <row r="2135" spans="1:9" x14ac:dyDescent="0.3">
      <c r="A2135">
        <v>949488</v>
      </c>
      <c r="B2135" s="2">
        <v>41772</v>
      </c>
      <c r="C2135" s="3">
        <v>0.41056712962962966</v>
      </c>
      <c r="D2135" t="s">
        <v>31</v>
      </c>
      <c r="E2135" t="s">
        <v>27</v>
      </c>
      <c r="F2135" t="s">
        <v>20</v>
      </c>
      <c r="G2135" t="s">
        <v>10</v>
      </c>
      <c r="H2135">
        <v>46174</v>
      </c>
      <c r="I2135">
        <f>IF(Table3_1810[[#This Row],[Status]]="Hired",1,0)</f>
        <v>1</v>
      </c>
    </row>
    <row r="2136" spans="1:9" x14ac:dyDescent="0.3">
      <c r="A2136">
        <v>465732</v>
      </c>
      <c r="B2136" s="2">
        <v>41767</v>
      </c>
      <c r="C2136" s="3">
        <v>0.70726851851851846</v>
      </c>
      <c r="D2136" t="s">
        <v>30</v>
      </c>
      <c r="E2136" t="s">
        <v>27</v>
      </c>
      <c r="F2136" t="s">
        <v>20</v>
      </c>
      <c r="G2136" t="s">
        <v>10</v>
      </c>
      <c r="H2136">
        <v>19532</v>
      </c>
      <c r="I2136">
        <f>IF(Table3_1810[[#This Row],[Status]]="Hired",1,0)</f>
        <v>0</v>
      </c>
    </row>
    <row r="2137" spans="1:9" x14ac:dyDescent="0.3">
      <c r="A2137">
        <v>135254</v>
      </c>
      <c r="B2137" s="2">
        <v>41775</v>
      </c>
      <c r="C2137" s="3">
        <v>0.43832175925925926</v>
      </c>
      <c r="D2137" t="s">
        <v>31</v>
      </c>
      <c r="E2137" t="s">
        <v>29</v>
      </c>
      <c r="F2137" t="s">
        <v>20</v>
      </c>
      <c r="G2137" t="s">
        <v>10</v>
      </c>
      <c r="H2137">
        <v>71782</v>
      </c>
      <c r="I2137">
        <f>IF(Table3_1810[[#This Row],[Status]]="Hired",1,0)</f>
        <v>1</v>
      </c>
    </row>
    <row r="2138" spans="1:9" x14ac:dyDescent="0.3">
      <c r="A2138">
        <v>669918</v>
      </c>
      <c r="B2138" s="2">
        <v>41775</v>
      </c>
      <c r="C2138" s="3">
        <v>0.43884259259259262</v>
      </c>
      <c r="D2138" t="s">
        <v>30</v>
      </c>
      <c r="E2138" t="s">
        <v>29</v>
      </c>
      <c r="F2138" t="s">
        <v>20</v>
      </c>
      <c r="G2138" t="s">
        <v>10</v>
      </c>
      <c r="H2138">
        <v>46401</v>
      </c>
      <c r="I2138">
        <f>IF(Table3_1810[[#This Row],[Status]]="Hired",1,0)</f>
        <v>0</v>
      </c>
    </row>
    <row r="2139" spans="1:9" x14ac:dyDescent="0.3">
      <c r="A2139">
        <v>643853</v>
      </c>
      <c r="B2139" s="2">
        <v>41775</v>
      </c>
      <c r="C2139" s="3">
        <v>0.58819444444444446</v>
      </c>
      <c r="D2139" t="s">
        <v>30</v>
      </c>
      <c r="E2139" t="s">
        <v>27</v>
      </c>
      <c r="F2139" t="s">
        <v>20</v>
      </c>
      <c r="G2139" t="s">
        <v>10</v>
      </c>
      <c r="H2139">
        <v>41234</v>
      </c>
      <c r="I2139">
        <f>IF(Table3_1810[[#This Row],[Status]]="Hired",1,0)</f>
        <v>0</v>
      </c>
    </row>
    <row r="2140" spans="1:9" x14ac:dyDescent="0.3">
      <c r="A2140">
        <v>519485</v>
      </c>
      <c r="B2140" s="2">
        <v>41841</v>
      </c>
      <c r="C2140" s="3">
        <v>0.57724537037037038</v>
      </c>
      <c r="D2140" t="s">
        <v>31</v>
      </c>
      <c r="E2140" t="s">
        <v>27</v>
      </c>
      <c r="F2140" t="s">
        <v>20</v>
      </c>
      <c r="G2140" t="s">
        <v>10</v>
      </c>
      <c r="H2140">
        <v>53036</v>
      </c>
      <c r="I2140">
        <f>IF(Table3_1810[[#This Row],[Status]]="Hired",1,0)</f>
        <v>1</v>
      </c>
    </row>
    <row r="2141" spans="1:9" x14ac:dyDescent="0.3">
      <c r="A2141">
        <v>470319</v>
      </c>
      <c r="B2141" s="2">
        <v>41841</v>
      </c>
      <c r="C2141" s="3">
        <v>0.57750000000000001</v>
      </c>
      <c r="D2141" t="s">
        <v>31</v>
      </c>
      <c r="E2141" t="s">
        <v>29</v>
      </c>
      <c r="F2141" t="s">
        <v>20</v>
      </c>
      <c r="G2141" t="s">
        <v>10</v>
      </c>
      <c r="H2141">
        <v>62531</v>
      </c>
      <c r="I2141">
        <f>IF(Table3_1810[[#This Row],[Status]]="Hired",1,0)</f>
        <v>1</v>
      </c>
    </row>
    <row r="2142" spans="1:9" x14ac:dyDescent="0.3">
      <c r="A2142">
        <v>136603</v>
      </c>
      <c r="B2142" s="2">
        <v>41841</v>
      </c>
      <c r="C2142" s="3">
        <v>0.57924768518518521</v>
      </c>
      <c r="D2142" t="s">
        <v>31</v>
      </c>
      <c r="E2142" t="s">
        <v>27</v>
      </c>
      <c r="F2142" t="s">
        <v>20</v>
      </c>
      <c r="G2142" t="s">
        <v>10</v>
      </c>
      <c r="H2142">
        <v>50536</v>
      </c>
      <c r="I2142">
        <f>IF(Table3_1810[[#This Row],[Status]]="Hired",1,0)</f>
        <v>1</v>
      </c>
    </row>
    <row r="2143" spans="1:9" x14ac:dyDescent="0.3">
      <c r="A2143">
        <v>570313</v>
      </c>
      <c r="B2143" s="2">
        <v>41842</v>
      </c>
      <c r="C2143" s="3">
        <v>0.94439814814814815</v>
      </c>
      <c r="D2143" t="s">
        <v>31</v>
      </c>
      <c r="E2143" t="s">
        <v>27</v>
      </c>
      <c r="F2143" t="s">
        <v>20</v>
      </c>
      <c r="G2143" t="s">
        <v>10</v>
      </c>
      <c r="H2143">
        <v>69518</v>
      </c>
      <c r="I2143">
        <f>IF(Table3_1810[[#This Row],[Status]]="Hired",1,0)</f>
        <v>1</v>
      </c>
    </row>
    <row r="2144" spans="1:9" x14ac:dyDescent="0.3">
      <c r="A2144">
        <v>460608</v>
      </c>
      <c r="B2144" s="2">
        <v>41864</v>
      </c>
      <c r="C2144" s="3">
        <v>0.3971412037037037</v>
      </c>
      <c r="D2144" t="s">
        <v>31</v>
      </c>
      <c r="E2144" t="s">
        <v>29</v>
      </c>
      <c r="F2144" t="s">
        <v>20</v>
      </c>
      <c r="G2144" t="s">
        <v>10</v>
      </c>
      <c r="H2144">
        <v>48149</v>
      </c>
      <c r="I2144">
        <f>IF(Table3_1810[[#This Row],[Status]]="Hired",1,0)</f>
        <v>1</v>
      </c>
    </row>
    <row r="2145" spans="1:9" x14ac:dyDescent="0.3">
      <c r="A2145">
        <v>504728</v>
      </c>
      <c r="B2145" s="2">
        <v>41868</v>
      </c>
      <c r="C2145" s="3">
        <v>0.55197916666666669</v>
      </c>
      <c r="D2145" t="s">
        <v>31</v>
      </c>
      <c r="E2145" t="s">
        <v>27</v>
      </c>
      <c r="F2145" t="s">
        <v>20</v>
      </c>
      <c r="G2145" t="s">
        <v>10</v>
      </c>
      <c r="H2145">
        <v>80835</v>
      </c>
      <c r="I2145">
        <f>IF(Table3_1810[[#This Row],[Status]]="Hired",1,0)</f>
        <v>1</v>
      </c>
    </row>
    <row r="2146" spans="1:9" x14ac:dyDescent="0.3">
      <c r="A2146">
        <v>701162</v>
      </c>
      <c r="B2146" s="2">
        <v>41875</v>
      </c>
      <c r="C2146" s="3">
        <v>0.79104166666666664</v>
      </c>
      <c r="D2146" t="s">
        <v>31</v>
      </c>
      <c r="E2146" t="s">
        <v>27</v>
      </c>
      <c r="F2146" t="s">
        <v>20</v>
      </c>
      <c r="G2146" t="s">
        <v>10</v>
      </c>
      <c r="H2146">
        <v>36094</v>
      </c>
      <c r="I2146">
        <f>IF(Table3_1810[[#This Row],[Status]]="Hired",1,0)</f>
        <v>1</v>
      </c>
    </row>
    <row r="2147" spans="1:9" x14ac:dyDescent="0.3">
      <c r="A2147">
        <v>783986</v>
      </c>
      <c r="B2147" s="2">
        <v>41878</v>
      </c>
      <c r="C2147" s="3">
        <v>0.98711805555555554</v>
      </c>
      <c r="D2147" t="s">
        <v>30</v>
      </c>
      <c r="E2147" t="s">
        <v>29</v>
      </c>
      <c r="F2147" t="s">
        <v>20</v>
      </c>
      <c r="G2147" t="s">
        <v>10</v>
      </c>
      <c r="H2147">
        <v>90479</v>
      </c>
      <c r="I2147">
        <f>IF(Table3_1810[[#This Row],[Status]]="Hired",1,0)</f>
        <v>0</v>
      </c>
    </row>
    <row r="2148" spans="1:9" x14ac:dyDescent="0.3">
      <c r="A2148">
        <v>801518</v>
      </c>
      <c r="B2148" s="2">
        <v>41878</v>
      </c>
      <c r="C2148" s="3">
        <v>0.98973379629629632</v>
      </c>
      <c r="D2148" t="s">
        <v>31</v>
      </c>
      <c r="E2148" t="s">
        <v>27</v>
      </c>
      <c r="F2148" t="s">
        <v>20</v>
      </c>
      <c r="G2148" t="s">
        <v>10</v>
      </c>
      <c r="H2148">
        <v>47779</v>
      </c>
      <c r="I2148">
        <f>IF(Table3_1810[[#This Row],[Status]]="Hired",1,0)</f>
        <v>1</v>
      </c>
    </row>
    <row r="2149" spans="1:9" x14ac:dyDescent="0.3">
      <c r="A2149">
        <v>528678</v>
      </c>
      <c r="B2149" s="2">
        <v>41830</v>
      </c>
      <c r="C2149" s="3">
        <v>0.39763888888888888</v>
      </c>
      <c r="D2149" t="s">
        <v>31</v>
      </c>
      <c r="E2149" t="s">
        <v>29</v>
      </c>
      <c r="F2149" t="s">
        <v>20</v>
      </c>
      <c r="G2149" t="s">
        <v>10</v>
      </c>
      <c r="H2149">
        <v>35619</v>
      </c>
      <c r="I2149">
        <f>IF(Table3_1810[[#This Row],[Status]]="Hired",1,0)</f>
        <v>1</v>
      </c>
    </row>
    <row r="2150" spans="1:9" x14ac:dyDescent="0.3">
      <c r="A2150">
        <v>845864</v>
      </c>
      <c r="B2150" s="2">
        <v>41830</v>
      </c>
      <c r="C2150" s="3">
        <v>0.39952546296296299</v>
      </c>
      <c r="D2150" t="s">
        <v>31</v>
      </c>
      <c r="E2150" t="s">
        <v>27</v>
      </c>
      <c r="F2150" t="s">
        <v>20</v>
      </c>
      <c r="G2150" t="s">
        <v>10</v>
      </c>
      <c r="H2150">
        <v>27117</v>
      </c>
      <c r="I2150">
        <f>IF(Table3_1810[[#This Row],[Status]]="Hired",1,0)</f>
        <v>1</v>
      </c>
    </row>
    <row r="2151" spans="1:9" x14ac:dyDescent="0.3">
      <c r="A2151">
        <v>916320</v>
      </c>
      <c r="B2151" s="2">
        <v>41878</v>
      </c>
      <c r="C2151" s="3">
        <v>0.43519675925925927</v>
      </c>
      <c r="D2151" t="s">
        <v>30</v>
      </c>
      <c r="E2151" t="s">
        <v>29</v>
      </c>
      <c r="F2151" t="s">
        <v>17</v>
      </c>
      <c r="G2151" t="s">
        <v>4</v>
      </c>
      <c r="H2151">
        <v>70508</v>
      </c>
      <c r="I2151">
        <f>IF(Table3_1810[[#This Row],[Status]]="Hired",1,0)</f>
        <v>0</v>
      </c>
    </row>
    <row r="2152" spans="1:9" x14ac:dyDescent="0.3">
      <c r="A2152">
        <v>280502</v>
      </c>
      <c r="B2152" s="2">
        <v>41761</v>
      </c>
      <c r="C2152" s="3">
        <v>0.56905092592592588</v>
      </c>
      <c r="D2152" t="s">
        <v>31</v>
      </c>
      <c r="E2152" t="s">
        <v>27</v>
      </c>
      <c r="F2152" t="s">
        <v>20</v>
      </c>
      <c r="G2152" t="s">
        <v>10</v>
      </c>
      <c r="H2152">
        <v>15423</v>
      </c>
      <c r="I2152">
        <f>IF(Table3_1810[[#This Row],[Status]]="Hired",1,0)</f>
        <v>1</v>
      </c>
    </row>
    <row r="2153" spans="1:9" x14ac:dyDescent="0.3">
      <c r="A2153">
        <v>485417</v>
      </c>
      <c r="B2153" s="2">
        <v>41827</v>
      </c>
      <c r="C2153" s="3">
        <v>0.39763888888888888</v>
      </c>
      <c r="D2153" t="s">
        <v>31</v>
      </c>
      <c r="E2153" t="s">
        <v>27</v>
      </c>
      <c r="F2153" t="s">
        <v>20</v>
      </c>
      <c r="G2153" t="s">
        <v>10</v>
      </c>
      <c r="H2153">
        <v>75975</v>
      </c>
      <c r="I2153">
        <f>IF(Table3_1810[[#This Row],[Status]]="Hired",1,0)</f>
        <v>1</v>
      </c>
    </row>
    <row r="2154" spans="1:9" x14ac:dyDescent="0.3">
      <c r="A2154">
        <v>940140</v>
      </c>
      <c r="B2154" s="2">
        <v>41785</v>
      </c>
      <c r="C2154" s="3">
        <v>0.39695601851851853</v>
      </c>
      <c r="D2154" t="s">
        <v>30</v>
      </c>
      <c r="E2154" t="s">
        <v>29</v>
      </c>
      <c r="F2154" t="s">
        <v>13</v>
      </c>
      <c r="G2154" t="s">
        <v>6</v>
      </c>
      <c r="H2154">
        <v>45244</v>
      </c>
      <c r="I2154">
        <f>IF(Table3_1810[[#This Row],[Status]]="Hired",1,0)</f>
        <v>0</v>
      </c>
    </row>
    <row r="2155" spans="1:9" x14ac:dyDescent="0.3">
      <c r="A2155">
        <v>310088</v>
      </c>
      <c r="B2155" s="2">
        <v>41785</v>
      </c>
      <c r="C2155" s="3">
        <v>0.39736111111111111</v>
      </c>
      <c r="D2155" t="s">
        <v>31</v>
      </c>
      <c r="E2155" t="s">
        <v>28</v>
      </c>
      <c r="F2155" t="s">
        <v>13</v>
      </c>
      <c r="G2155" t="s">
        <v>6</v>
      </c>
      <c r="H2155">
        <v>89241</v>
      </c>
      <c r="I2155">
        <f>IF(Table3_1810[[#This Row],[Status]]="Hired",1,0)</f>
        <v>1</v>
      </c>
    </row>
    <row r="2156" spans="1:9" x14ac:dyDescent="0.3">
      <c r="A2156">
        <v>44958</v>
      </c>
      <c r="B2156" s="2">
        <v>41834</v>
      </c>
      <c r="C2156" s="3">
        <v>0.39688657407407407</v>
      </c>
      <c r="D2156" t="s">
        <v>31</v>
      </c>
      <c r="E2156" t="s">
        <v>27</v>
      </c>
      <c r="F2156" t="s">
        <v>17</v>
      </c>
      <c r="G2156" t="s">
        <v>2</v>
      </c>
      <c r="H2156">
        <v>66517</v>
      </c>
      <c r="I2156">
        <f>IF(Table3_1810[[#This Row],[Status]]="Hired",1,0)</f>
        <v>1</v>
      </c>
    </row>
    <row r="2157" spans="1:9" x14ac:dyDescent="0.3">
      <c r="A2157">
        <v>541978</v>
      </c>
      <c r="B2157" s="2">
        <v>41834</v>
      </c>
      <c r="C2157" s="3">
        <v>0.39723379629629629</v>
      </c>
      <c r="D2157" t="s">
        <v>31</v>
      </c>
      <c r="E2157" t="s">
        <v>29</v>
      </c>
      <c r="F2157" t="s">
        <v>17</v>
      </c>
      <c r="G2157" t="s">
        <v>2</v>
      </c>
      <c r="H2157">
        <v>57790</v>
      </c>
      <c r="I2157">
        <f>IF(Table3_1810[[#This Row],[Status]]="Hired",1,0)</f>
        <v>1</v>
      </c>
    </row>
    <row r="2158" spans="1:9" x14ac:dyDescent="0.3">
      <c r="A2158">
        <v>756546</v>
      </c>
      <c r="B2158" s="2">
        <v>41834</v>
      </c>
      <c r="C2158" s="3">
        <v>0.39756944444444442</v>
      </c>
      <c r="D2158" t="s">
        <v>30</v>
      </c>
      <c r="E2158" t="s">
        <v>27</v>
      </c>
      <c r="F2158" t="s">
        <v>17</v>
      </c>
      <c r="G2158" t="s">
        <v>2</v>
      </c>
      <c r="H2158">
        <v>32671</v>
      </c>
      <c r="I2158">
        <f>IF(Table3_1810[[#This Row],[Status]]="Hired",1,0)</f>
        <v>0</v>
      </c>
    </row>
    <row r="2159" spans="1:9" x14ac:dyDescent="0.3">
      <c r="A2159">
        <v>958202</v>
      </c>
      <c r="B2159" s="2">
        <v>41834</v>
      </c>
      <c r="C2159" s="3">
        <v>0.3979050925925926</v>
      </c>
      <c r="D2159" t="s">
        <v>31</v>
      </c>
      <c r="E2159" t="s">
        <v>29</v>
      </c>
      <c r="F2159" t="s">
        <v>17</v>
      </c>
      <c r="G2159" t="s">
        <v>2</v>
      </c>
      <c r="H2159">
        <v>58417</v>
      </c>
      <c r="I2159">
        <f>IF(Table3_1810[[#This Row],[Status]]="Hired",1,0)</f>
        <v>1</v>
      </c>
    </row>
    <row r="2160" spans="1:9" x14ac:dyDescent="0.3">
      <c r="A2160">
        <v>120464</v>
      </c>
      <c r="B2160" s="2">
        <v>41799</v>
      </c>
      <c r="C2160" s="3">
        <v>0.49990740740740741</v>
      </c>
      <c r="D2160" t="s">
        <v>31</v>
      </c>
      <c r="E2160" t="s">
        <v>28</v>
      </c>
      <c r="F2160" t="s">
        <v>17</v>
      </c>
      <c r="G2160" t="s">
        <v>2</v>
      </c>
      <c r="H2160">
        <v>90637</v>
      </c>
      <c r="I2160">
        <f>IF(Table3_1810[[#This Row],[Status]]="Hired",1,0)</f>
        <v>1</v>
      </c>
    </row>
    <row r="2161" spans="1:9" x14ac:dyDescent="0.3">
      <c r="A2161">
        <v>333113</v>
      </c>
      <c r="B2161" s="2">
        <v>41772</v>
      </c>
      <c r="C2161" s="3">
        <v>0.59126157407407409</v>
      </c>
      <c r="D2161" t="s">
        <v>31</v>
      </c>
      <c r="E2161" t="s">
        <v>29</v>
      </c>
      <c r="F2161" t="s">
        <v>14</v>
      </c>
      <c r="G2161" t="s">
        <v>2</v>
      </c>
      <c r="H2161">
        <v>49498</v>
      </c>
      <c r="I2161">
        <f>IF(Table3_1810[[#This Row],[Status]]="Hired",1,0)</f>
        <v>1</v>
      </c>
    </row>
    <row r="2162" spans="1:9" x14ac:dyDescent="0.3">
      <c r="A2162">
        <v>813940</v>
      </c>
      <c r="B2162" s="2">
        <v>41772</v>
      </c>
      <c r="C2162" s="3">
        <v>0.59240740740740738</v>
      </c>
      <c r="D2162" t="s">
        <v>31</v>
      </c>
      <c r="E2162" t="s">
        <v>27</v>
      </c>
      <c r="F2162" t="s">
        <v>14</v>
      </c>
      <c r="G2162" t="s">
        <v>2</v>
      </c>
      <c r="H2162">
        <v>43758</v>
      </c>
      <c r="I2162">
        <f>IF(Table3_1810[[#This Row],[Status]]="Hired",1,0)</f>
        <v>1</v>
      </c>
    </row>
    <row r="2163" spans="1:9" x14ac:dyDescent="0.3">
      <c r="A2163">
        <v>899825</v>
      </c>
      <c r="B2163" s="2">
        <v>41781</v>
      </c>
      <c r="C2163" s="3">
        <v>0.38078703703703703</v>
      </c>
      <c r="D2163" t="s">
        <v>31</v>
      </c>
      <c r="E2163" t="s">
        <v>27</v>
      </c>
      <c r="F2163" t="s">
        <v>14</v>
      </c>
      <c r="G2163" t="s">
        <v>2</v>
      </c>
      <c r="H2163">
        <v>42972</v>
      </c>
      <c r="I2163">
        <f>IF(Table3_1810[[#This Row],[Status]]="Hired",1,0)</f>
        <v>1</v>
      </c>
    </row>
    <row r="2164" spans="1:9" x14ac:dyDescent="0.3">
      <c r="A2164">
        <v>820704</v>
      </c>
      <c r="B2164" s="2">
        <v>41781</v>
      </c>
      <c r="C2164" s="3">
        <v>0.38246527777777778</v>
      </c>
      <c r="D2164" t="s">
        <v>30</v>
      </c>
      <c r="E2164" t="s">
        <v>29</v>
      </c>
      <c r="F2164" t="s">
        <v>14</v>
      </c>
      <c r="G2164" t="s">
        <v>2</v>
      </c>
      <c r="H2164">
        <v>75377</v>
      </c>
      <c r="I2164">
        <f>IF(Table3_1810[[#This Row],[Status]]="Hired",1,0)</f>
        <v>0</v>
      </c>
    </row>
    <row r="2165" spans="1:9" x14ac:dyDescent="0.3">
      <c r="A2165">
        <v>958425</v>
      </c>
      <c r="B2165" s="2">
        <v>41781</v>
      </c>
      <c r="C2165" s="3">
        <v>0.38557870370370373</v>
      </c>
      <c r="D2165" t="s">
        <v>30</v>
      </c>
      <c r="E2165" t="s">
        <v>27</v>
      </c>
      <c r="F2165" t="s">
        <v>14</v>
      </c>
      <c r="G2165" t="s">
        <v>2</v>
      </c>
      <c r="H2165">
        <v>55893</v>
      </c>
      <c r="I2165">
        <f>IF(Table3_1810[[#This Row],[Status]]="Hired",1,0)</f>
        <v>0</v>
      </c>
    </row>
    <row r="2166" spans="1:9" x14ac:dyDescent="0.3">
      <c r="A2166">
        <v>37226</v>
      </c>
      <c r="B2166" s="2">
        <v>41849</v>
      </c>
      <c r="C2166" s="3">
        <v>0.39824074074074073</v>
      </c>
      <c r="D2166" t="s">
        <v>30</v>
      </c>
      <c r="E2166" t="s">
        <v>27</v>
      </c>
      <c r="F2166" t="s">
        <v>14</v>
      </c>
      <c r="G2166" t="s">
        <v>2</v>
      </c>
      <c r="H2166">
        <v>36245</v>
      </c>
      <c r="I2166">
        <f>IF(Table3_1810[[#This Row],[Status]]="Hired",1,0)</f>
        <v>0</v>
      </c>
    </row>
    <row r="2167" spans="1:9" x14ac:dyDescent="0.3">
      <c r="A2167">
        <v>325608</v>
      </c>
      <c r="B2167" s="2">
        <v>41849</v>
      </c>
      <c r="C2167" s="3">
        <v>0.40045138888888887</v>
      </c>
      <c r="D2167" t="s">
        <v>31</v>
      </c>
      <c r="E2167" t="s">
        <v>29</v>
      </c>
      <c r="F2167" t="s">
        <v>14</v>
      </c>
      <c r="G2167" t="s">
        <v>2</v>
      </c>
      <c r="H2167">
        <v>35150</v>
      </c>
      <c r="I2167">
        <f>IF(Table3_1810[[#This Row],[Status]]="Hired",1,0)</f>
        <v>1</v>
      </c>
    </row>
    <row r="2168" spans="1:9" x14ac:dyDescent="0.3">
      <c r="A2168">
        <v>458506</v>
      </c>
      <c r="B2168" s="2">
        <v>41859</v>
      </c>
      <c r="C2168" s="3">
        <v>0.49711805555555555</v>
      </c>
      <c r="D2168" t="s">
        <v>30</v>
      </c>
      <c r="E2168" t="s">
        <v>27</v>
      </c>
      <c r="F2168" t="s">
        <v>14</v>
      </c>
      <c r="G2168" t="s">
        <v>2</v>
      </c>
      <c r="H2168">
        <v>66187</v>
      </c>
      <c r="I2168">
        <f>IF(Table3_1810[[#This Row],[Status]]="Hired",1,0)</f>
        <v>0</v>
      </c>
    </row>
    <row r="2169" spans="1:9" x14ac:dyDescent="0.3">
      <c r="A2169">
        <v>814821</v>
      </c>
      <c r="B2169" s="2">
        <v>41860</v>
      </c>
      <c r="C2169" s="3">
        <v>0.42952546296296296</v>
      </c>
      <c r="D2169" t="s">
        <v>31</v>
      </c>
      <c r="E2169" t="s">
        <v>29</v>
      </c>
      <c r="F2169" t="s">
        <v>14</v>
      </c>
      <c r="G2169" t="s">
        <v>2</v>
      </c>
      <c r="H2169">
        <v>94347</v>
      </c>
      <c r="I2169">
        <f>IF(Table3_1810[[#This Row],[Status]]="Hired",1,0)</f>
        <v>1</v>
      </c>
    </row>
    <row r="2170" spans="1:9" x14ac:dyDescent="0.3">
      <c r="A2170">
        <v>786486</v>
      </c>
      <c r="B2170" s="2">
        <v>41860</v>
      </c>
      <c r="C2170" s="3">
        <v>0.42819444444444443</v>
      </c>
      <c r="D2170" t="s">
        <v>31</v>
      </c>
      <c r="E2170" t="s">
        <v>28</v>
      </c>
      <c r="F2170" t="s">
        <v>14</v>
      </c>
      <c r="G2170" t="s">
        <v>2</v>
      </c>
      <c r="H2170">
        <v>80614</v>
      </c>
      <c r="I2170">
        <f>IF(Table3_1810[[#This Row],[Status]]="Hired",1,0)</f>
        <v>1</v>
      </c>
    </row>
    <row r="2171" spans="1:9" x14ac:dyDescent="0.3">
      <c r="A2171">
        <v>288890</v>
      </c>
      <c r="B2171" s="2">
        <v>41849</v>
      </c>
      <c r="C2171" s="3">
        <v>0.39760416666666665</v>
      </c>
      <c r="D2171" t="s">
        <v>31</v>
      </c>
      <c r="E2171" t="s">
        <v>28</v>
      </c>
      <c r="F2171" t="s">
        <v>14</v>
      </c>
      <c r="G2171" t="s">
        <v>10</v>
      </c>
      <c r="H2171">
        <v>85411</v>
      </c>
      <c r="I2171">
        <f>IF(Table3_1810[[#This Row],[Status]]="Hired",1,0)</f>
        <v>1</v>
      </c>
    </row>
    <row r="2172" spans="1:9" x14ac:dyDescent="0.3">
      <c r="A2172">
        <v>507841</v>
      </c>
      <c r="B2172" s="2">
        <v>41843</v>
      </c>
      <c r="C2172" s="3">
        <v>0.39717592592592593</v>
      </c>
      <c r="D2172" t="s">
        <v>31</v>
      </c>
      <c r="E2172" t="s">
        <v>27</v>
      </c>
      <c r="F2172" t="s">
        <v>15</v>
      </c>
      <c r="G2172" t="s">
        <v>10</v>
      </c>
      <c r="H2172">
        <v>47691</v>
      </c>
      <c r="I2172">
        <f>IF(Table3_1810[[#This Row],[Status]]="Hired",1,0)</f>
        <v>1</v>
      </c>
    </row>
    <row r="2173" spans="1:9" x14ac:dyDescent="0.3">
      <c r="A2173">
        <v>768604</v>
      </c>
      <c r="B2173" s="2">
        <v>41800</v>
      </c>
      <c r="C2173" s="3">
        <v>0.29637731481481483</v>
      </c>
      <c r="D2173" t="s">
        <v>31</v>
      </c>
      <c r="E2173" t="s">
        <v>27</v>
      </c>
      <c r="F2173" t="s">
        <v>17</v>
      </c>
      <c r="G2173" t="s">
        <v>4</v>
      </c>
      <c r="H2173">
        <v>24094</v>
      </c>
      <c r="I2173">
        <f>IF(Table3_1810[[#This Row],[Status]]="Hired",1,0)</f>
        <v>1</v>
      </c>
    </row>
    <row r="2174" spans="1:9" x14ac:dyDescent="0.3">
      <c r="A2174">
        <v>711758</v>
      </c>
      <c r="B2174" s="2">
        <v>41792</v>
      </c>
      <c r="C2174" s="3">
        <v>0.33082175925925927</v>
      </c>
      <c r="D2174" t="s">
        <v>31</v>
      </c>
      <c r="E2174" t="s">
        <v>28</v>
      </c>
      <c r="F2174" t="s">
        <v>20</v>
      </c>
      <c r="G2174" t="s">
        <v>10</v>
      </c>
      <c r="H2174">
        <v>87447</v>
      </c>
      <c r="I2174">
        <f>IF(Table3_1810[[#This Row],[Status]]="Hired",1,0)</f>
        <v>1</v>
      </c>
    </row>
    <row r="2175" spans="1:9" x14ac:dyDescent="0.3">
      <c r="A2175">
        <v>441695</v>
      </c>
      <c r="B2175" s="2">
        <v>41799</v>
      </c>
      <c r="C2175" s="3">
        <v>0.58782407407407411</v>
      </c>
      <c r="D2175" t="s">
        <v>31</v>
      </c>
      <c r="E2175" t="s">
        <v>27</v>
      </c>
      <c r="F2175" t="s">
        <v>20</v>
      </c>
      <c r="G2175" t="s">
        <v>10</v>
      </c>
      <c r="H2175">
        <v>84762</v>
      </c>
      <c r="I2175">
        <f>IF(Table3_1810[[#This Row],[Status]]="Hired",1,0)</f>
        <v>1</v>
      </c>
    </row>
    <row r="2176" spans="1:9" x14ac:dyDescent="0.3">
      <c r="A2176">
        <v>961095</v>
      </c>
      <c r="B2176" s="2">
        <v>41760</v>
      </c>
      <c r="C2176" s="3">
        <v>0.77839120370370374</v>
      </c>
      <c r="D2176" t="s">
        <v>30</v>
      </c>
      <c r="E2176" t="s">
        <v>29</v>
      </c>
      <c r="F2176" t="s">
        <v>13</v>
      </c>
      <c r="G2176" t="s">
        <v>2</v>
      </c>
      <c r="H2176">
        <v>66907</v>
      </c>
      <c r="I2176">
        <f>IF(Table3_1810[[#This Row],[Status]]="Hired",1,0)</f>
        <v>0</v>
      </c>
    </row>
    <row r="2177" spans="1:9" x14ac:dyDescent="0.3">
      <c r="A2177">
        <v>86378</v>
      </c>
      <c r="B2177" s="2">
        <v>41760</v>
      </c>
      <c r="C2177" s="3">
        <v>0.77875000000000005</v>
      </c>
      <c r="D2177" t="s">
        <v>30</v>
      </c>
      <c r="E2177" t="s">
        <v>29</v>
      </c>
      <c r="F2177" t="s">
        <v>13</v>
      </c>
      <c r="G2177" t="s">
        <v>2</v>
      </c>
      <c r="H2177">
        <v>60562</v>
      </c>
      <c r="I2177">
        <f>IF(Table3_1810[[#This Row],[Status]]="Hired",1,0)</f>
        <v>0</v>
      </c>
    </row>
    <row r="2178" spans="1:9" x14ac:dyDescent="0.3">
      <c r="A2178">
        <v>128693</v>
      </c>
      <c r="B2178" s="2">
        <v>41760</v>
      </c>
      <c r="C2178" s="3">
        <v>0.7807291666666667</v>
      </c>
      <c r="D2178" t="s">
        <v>30</v>
      </c>
      <c r="E2178" t="s">
        <v>29</v>
      </c>
      <c r="F2178" t="s">
        <v>13</v>
      </c>
      <c r="G2178" t="s">
        <v>2</v>
      </c>
      <c r="H2178">
        <v>83932</v>
      </c>
      <c r="I2178">
        <f>IF(Table3_1810[[#This Row],[Status]]="Hired",1,0)</f>
        <v>0</v>
      </c>
    </row>
    <row r="2179" spans="1:9" x14ac:dyDescent="0.3">
      <c r="A2179">
        <v>916106</v>
      </c>
      <c r="B2179" s="2">
        <v>41760</v>
      </c>
      <c r="C2179" s="3">
        <v>0.78115740740740736</v>
      </c>
      <c r="D2179" t="s">
        <v>31</v>
      </c>
      <c r="E2179" t="s">
        <v>29</v>
      </c>
      <c r="F2179" t="s">
        <v>13</v>
      </c>
      <c r="G2179" t="s">
        <v>2</v>
      </c>
      <c r="H2179">
        <v>23057</v>
      </c>
      <c r="I2179">
        <f>IF(Table3_1810[[#This Row],[Status]]="Hired",1,0)</f>
        <v>1</v>
      </c>
    </row>
    <row r="2180" spans="1:9" x14ac:dyDescent="0.3">
      <c r="A2180">
        <v>170008</v>
      </c>
      <c r="B2180" s="2">
        <v>41765</v>
      </c>
      <c r="C2180" s="3">
        <v>0.32333333333333331</v>
      </c>
      <c r="D2180" t="s">
        <v>31</v>
      </c>
      <c r="E2180" t="s">
        <v>29</v>
      </c>
      <c r="F2180" t="s">
        <v>13</v>
      </c>
      <c r="G2180" t="s">
        <v>2</v>
      </c>
      <c r="H2180">
        <v>79290</v>
      </c>
      <c r="I2180">
        <f>IF(Table3_1810[[#This Row],[Status]]="Hired",1,0)</f>
        <v>1</v>
      </c>
    </row>
    <row r="2181" spans="1:9" x14ac:dyDescent="0.3">
      <c r="A2181">
        <v>864459</v>
      </c>
      <c r="B2181" s="2">
        <v>41765</v>
      </c>
      <c r="C2181" s="3">
        <v>0.32363425925925926</v>
      </c>
      <c r="D2181" t="s">
        <v>30</v>
      </c>
      <c r="E2181" t="s">
        <v>29</v>
      </c>
      <c r="F2181" t="s">
        <v>13</v>
      </c>
      <c r="G2181" t="s">
        <v>2</v>
      </c>
      <c r="H2181">
        <v>75118</v>
      </c>
      <c r="I2181">
        <f>IF(Table3_1810[[#This Row],[Status]]="Hired",1,0)</f>
        <v>0</v>
      </c>
    </row>
    <row r="2182" spans="1:9" x14ac:dyDescent="0.3">
      <c r="A2182">
        <v>67450</v>
      </c>
      <c r="B2182" s="2">
        <v>41766</v>
      </c>
      <c r="C2182" s="3">
        <v>0.30197916666666669</v>
      </c>
      <c r="D2182" t="s">
        <v>31</v>
      </c>
      <c r="E2182" t="s">
        <v>29</v>
      </c>
      <c r="F2182" t="s">
        <v>13</v>
      </c>
      <c r="G2182" t="s">
        <v>2</v>
      </c>
      <c r="H2182">
        <v>42353</v>
      </c>
      <c r="I2182">
        <f>IF(Table3_1810[[#This Row],[Status]]="Hired",1,0)</f>
        <v>1</v>
      </c>
    </row>
    <row r="2183" spans="1:9" x14ac:dyDescent="0.3">
      <c r="A2183">
        <v>958601</v>
      </c>
      <c r="B2183" s="2">
        <v>41766</v>
      </c>
      <c r="C2183" s="3">
        <v>0.30270833333333336</v>
      </c>
      <c r="D2183" t="s">
        <v>30</v>
      </c>
      <c r="E2183" t="s">
        <v>29</v>
      </c>
      <c r="F2183" t="s">
        <v>13</v>
      </c>
      <c r="G2183" t="s">
        <v>2</v>
      </c>
      <c r="H2183">
        <v>55682</v>
      </c>
      <c r="I2183">
        <f>IF(Table3_1810[[#This Row],[Status]]="Hired",1,0)</f>
        <v>0</v>
      </c>
    </row>
    <row r="2184" spans="1:9" x14ac:dyDescent="0.3">
      <c r="A2184">
        <v>578891</v>
      </c>
      <c r="B2184" s="2">
        <v>41766</v>
      </c>
      <c r="C2184" s="3">
        <v>0.30375000000000002</v>
      </c>
      <c r="D2184" t="s">
        <v>31</v>
      </c>
      <c r="E2184" t="s">
        <v>29</v>
      </c>
      <c r="F2184" t="s">
        <v>13</v>
      </c>
      <c r="G2184" t="s">
        <v>2</v>
      </c>
      <c r="H2184">
        <v>63105</v>
      </c>
      <c r="I2184">
        <f>IF(Table3_1810[[#This Row],[Status]]="Hired",1,0)</f>
        <v>1</v>
      </c>
    </row>
    <row r="2185" spans="1:9" x14ac:dyDescent="0.3">
      <c r="A2185">
        <v>662943</v>
      </c>
      <c r="B2185" s="2">
        <v>41809</v>
      </c>
      <c r="C2185" s="3">
        <v>0.39984953703703702</v>
      </c>
      <c r="D2185" t="s">
        <v>30</v>
      </c>
      <c r="E2185" t="s">
        <v>29</v>
      </c>
      <c r="F2185" t="s">
        <v>13</v>
      </c>
      <c r="G2185" t="s">
        <v>2</v>
      </c>
      <c r="H2185">
        <v>66388</v>
      </c>
      <c r="I2185">
        <f>IF(Table3_1810[[#This Row],[Status]]="Hired",1,0)</f>
        <v>0</v>
      </c>
    </row>
    <row r="2186" spans="1:9" x14ac:dyDescent="0.3">
      <c r="A2186">
        <v>830972</v>
      </c>
      <c r="B2186" s="2">
        <v>41821</v>
      </c>
      <c r="C2186" s="3">
        <v>0.51334490740740746</v>
      </c>
      <c r="D2186" t="s">
        <v>31</v>
      </c>
      <c r="E2186" t="s">
        <v>29</v>
      </c>
      <c r="F2186" t="s">
        <v>13</v>
      </c>
      <c r="G2186" t="s">
        <v>2</v>
      </c>
      <c r="H2186">
        <v>46604</v>
      </c>
      <c r="I2186">
        <f>IF(Table3_1810[[#This Row],[Status]]="Hired",1,0)</f>
        <v>1</v>
      </c>
    </row>
    <row r="2187" spans="1:9" x14ac:dyDescent="0.3">
      <c r="A2187">
        <v>847855</v>
      </c>
      <c r="B2187" s="2">
        <v>41857</v>
      </c>
      <c r="C2187" s="3">
        <v>0.71540509259259255</v>
      </c>
      <c r="D2187" t="s">
        <v>31</v>
      </c>
      <c r="E2187" t="s">
        <v>29</v>
      </c>
      <c r="F2187" t="s">
        <v>13</v>
      </c>
      <c r="G2187" t="s">
        <v>2</v>
      </c>
      <c r="H2187">
        <v>67265</v>
      </c>
      <c r="I2187">
        <f>IF(Table3_1810[[#This Row],[Status]]="Hired",1,0)</f>
        <v>1</v>
      </c>
    </row>
    <row r="2188" spans="1:9" x14ac:dyDescent="0.3">
      <c r="A2188">
        <v>924284</v>
      </c>
      <c r="B2188" s="2">
        <v>41858</v>
      </c>
      <c r="C2188" s="3">
        <v>0.80718749999999995</v>
      </c>
      <c r="D2188" t="s">
        <v>31</v>
      </c>
      <c r="E2188" t="s">
        <v>29</v>
      </c>
      <c r="F2188" t="s">
        <v>13</v>
      </c>
      <c r="G2188" t="s">
        <v>2</v>
      </c>
      <c r="H2188">
        <v>87472</v>
      </c>
      <c r="I2188">
        <f>IF(Table3_1810[[#This Row],[Status]]="Hired",1,0)</f>
        <v>1</v>
      </c>
    </row>
    <row r="2189" spans="1:9" x14ac:dyDescent="0.3">
      <c r="A2189">
        <v>873172</v>
      </c>
      <c r="B2189" s="2">
        <v>41858</v>
      </c>
      <c r="C2189" s="3">
        <v>0.80759259259259264</v>
      </c>
      <c r="D2189" t="s">
        <v>30</v>
      </c>
      <c r="E2189" t="s">
        <v>29</v>
      </c>
      <c r="F2189" t="s">
        <v>13</v>
      </c>
      <c r="G2189" t="s">
        <v>2</v>
      </c>
      <c r="H2189">
        <v>38837</v>
      </c>
      <c r="I2189">
        <f>IF(Table3_1810[[#This Row],[Status]]="Hired",1,0)</f>
        <v>0</v>
      </c>
    </row>
    <row r="2190" spans="1:9" x14ac:dyDescent="0.3">
      <c r="A2190">
        <v>373642</v>
      </c>
      <c r="B2190" s="2">
        <v>41762</v>
      </c>
      <c r="C2190" s="3">
        <v>0.65776620370370376</v>
      </c>
      <c r="D2190" t="s">
        <v>30</v>
      </c>
      <c r="E2190" t="s">
        <v>27</v>
      </c>
      <c r="F2190" t="s">
        <v>17</v>
      </c>
      <c r="G2190" t="s">
        <v>4</v>
      </c>
      <c r="H2190">
        <v>98778</v>
      </c>
      <c r="I2190">
        <f>IF(Table3_1810[[#This Row],[Status]]="Hired",1,0)</f>
        <v>0</v>
      </c>
    </row>
    <row r="2191" spans="1:9" x14ac:dyDescent="0.3">
      <c r="A2191">
        <v>116106</v>
      </c>
      <c r="B2191" s="2">
        <v>41762</v>
      </c>
      <c r="C2191" s="3">
        <v>0.66068287037037032</v>
      </c>
      <c r="D2191" t="s">
        <v>31</v>
      </c>
      <c r="E2191" t="s">
        <v>27</v>
      </c>
      <c r="F2191" t="s">
        <v>17</v>
      </c>
      <c r="G2191" t="s">
        <v>4</v>
      </c>
      <c r="H2191">
        <v>85004</v>
      </c>
      <c r="I2191">
        <f>IF(Table3_1810[[#This Row],[Status]]="Hired",1,0)</f>
        <v>1</v>
      </c>
    </row>
    <row r="2192" spans="1:9" x14ac:dyDescent="0.3">
      <c r="A2192">
        <v>908028</v>
      </c>
      <c r="B2192" s="2">
        <v>41769</v>
      </c>
      <c r="C2192" s="3">
        <v>0.42170138888888886</v>
      </c>
      <c r="D2192" t="s">
        <v>31</v>
      </c>
      <c r="E2192" t="s">
        <v>29</v>
      </c>
      <c r="F2192" t="s">
        <v>17</v>
      </c>
      <c r="G2192" t="s">
        <v>4</v>
      </c>
      <c r="H2192">
        <v>65338</v>
      </c>
      <c r="I2192">
        <f>IF(Table3_1810[[#This Row],[Status]]="Hired",1,0)</f>
        <v>1</v>
      </c>
    </row>
    <row r="2193" spans="1:9" x14ac:dyDescent="0.3">
      <c r="A2193">
        <v>479146</v>
      </c>
      <c r="B2193" s="2">
        <v>41778</v>
      </c>
      <c r="C2193" s="3">
        <v>0.34401620370370373</v>
      </c>
      <c r="D2193" t="s">
        <v>31</v>
      </c>
      <c r="E2193" t="s">
        <v>27</v>
      </c>
      <c r="F2193" t="s">
        <v>17</v>
      </c>
      <c r="G2193" t="s">
        <v>4</v>
      </c>
      <c r="H2193">
        <v>63863</v>
      </c>
      <c r="I2193">
        <f>IF(Table3_1810[[#This Row],[Status]]="Hired",1,0)</f>
        <v>1</v>
      </c>
    </row>
    <row r="2194" spans="1:9" x14ac:dyDescent="0.3">
      <c r="A2194">
        <v>21133</v>
      </c>
      <c r="B2194" s="2">
        <v>41795</v>
      </c>
      <c r="C2194" s="3">
        <v>0.51371527777777781</v>
      </c>
      <c r="D2194" t="s">
        <v>31</v>
      </c>
      <c r="E2194" t="s">
        <v>29</v>
      </c>
      <c r="F2194" t="s">
        <v>17</v>
      </c>
      <c r="G2194" t="s">
        <v>10</v>
      </c>
      <c r="H2194">
        <v>41198</v>
      </c>
      <c r="I2194">
        <f>IF(Table3_1810[[#This Row],[Status]]="Hired",1,0)</f>
        <v>1</v>
      </c>
    </row>
    <row r="2195" spans="1:9" x14ac:dyDescent="0.3">
      <c r="A2195">
        <v>296290</v>
      </c>
      <c r="B2195" s="2">
        <v>41838</v>
      </c>
      <c r="C2195" s="3">
        <v>0.39760416666666665</v>
      </c>
      <c r="D2195" t="s">
        <v>31</v>
      </c>
      <c r="E2195" t="s">
        <v>28</v>
      </c>
      <c r="F2195" t="s">
        <v>17</v>
      </c>
      <c r="G2195" t="s">
        <v>10</v>
      </c>
      <c r="H2195">
        <v>38912</v>
      </c>
      <c r="I2195">
        <f>IF(Table3_1810[[#This Row],[Status]]="Hired",1,0)</f>
        <v>1</v>
      </c>
    </row>
    <row r="2196" spans="1:9" x14ac:dyDescent="0.3">
      <c r="A2196">
        <v>85171</v>
      </c>
      <c r="B2196" s="2">
        <v>41851</v>
      </c>
      <c r="C2196" s="3">
        <v>0.83701388888888884</v>
      </c>
      <c r="D2196" t="s">
        <v>30</v>
      </c>
      <c r="E2196" t="s">
        <v>27</v>
      </c>
      <c r="F2196" t="s">
        <v>17</v>
      </c>
      <c r="G2196" t="s">
        <v>10</v>
      </c>
      <c r="H2196">
        <v>78280</v>
      </c>
      <c r="I2196">
        <f>IF(Table3_1810[[#This Row],[Status]]="Hired",1,0)</f>
        <v>0</v>
      </c>
    </row>
    <row r="2197" spans="1:9" x14ac:dyDescent="0.3">
      <c r="A2197">
        <v>955191</v>
      </c>
      <c r="B2197" s="2">
        <v>41851</v>
      </c>
      <c r="C2197" s="3">
        <v>0.83729166666666666</v>
      </c>
      <c r="D2197" t="s">
        <v>30</v>
      </c>
      <c r="E2197" t="s">
        <v>27</v>
      </c>
      <c r="F2197" t="s">
        <v>17</v>
      </c>
      <c r="G2197" t="s">
        <v>10</v>
      </c>
      <c r="H2197">
        <v>99081</v>
      </c>
      <c r="I2197">
        <f>IF(Table3_1810[[#This Row],[Status]]="Hired",1,0)</f>
        <v>0</v>
      </c>
    </row>
    <row r="2198" spans="1:9" x14ac:dyDescent="0.3">
      <c r="A2198">
        <v>994969</v>
      </c>
      <c r="B2198" s="2">
        <v>41871</v>
      </c>
      <c r="C2198" s="3">
        <v>0.75002314814814819</v>
      </c>
      <c r="D2198" t="s">
        <v>30</v>
      </c>
      <c r="E2198" t="s">
        <v>27</v>
      </c>
      <c r="F2198" t="s">
        <v>17</v>
      </c>
      <c r="G2198" t="s">
        <v>10</v>
      </c>
      <c r="H2198">
        <v>18158</v>
      </c>
      <c r="I2198">
        <f>IF(Table3_1810[[#This Row],[Status]]="Hired",1,0)</f>
        <v>0</v>
      </c>
    </row>
    <row r="2199" spans="1:9" x14ac:dyDescent="0.3">
      <c r="A2199">
        <v>319712</v>
      </c>
      <c r="B2199" s="2">
        <v>41871</v>
      </c>
      <c r="C2199" s="3">
        <v>0.75245370370370368</v>
      </c>
      <c r="D2199" t="s">
        <v>31</v>
      </c>
      <c r="E2199" t="s">
        <v>27</v>
      </c>
      <c r="F2199" t="s">
        <v>17</v>
      </c>
      <c r="G2199" t="s">
        <v>10</v>
      </c>
      <c r="H2199">
        <v>77971</v>
      </c>
      <c r="I2199">
        <f>IF(Table3_1810[[#This Row],[Status]]="Hired",1,0)</f>
        <v>1</v>
      </c>
    </row>
    <row r="2200" spans="1:9" x14ac:dyDescent="0.3">
      <c r="A2200">
        <v>572047</v>
      </c>
      <c r="B2200" s="2">
        <v>41761</v>
      </c>
      <c r="C2200" s="3">
        <v>0.29249999999999998</v>
      </c>
      <c r="D2200" t="s">
        <v>31</v>
      </c>
      <c r="E2200" t="s">
        <v>27</v>
      </c>
      <c r="F2200" t="s">
        <v>17</v>
      </c>
      <c r="G2200" t="s">
        <v>10</v>
      </c>
      <c r="H2200">
        <v>86934</v>
      </c>
      <c r="I2200">
        <f>IF(Table3_1810[[#This Row],[Status]]="Hired",1,0)</f>
        <v>1</v>
      </c>
    </row>
    <row r="2201" spans="1:9" x14ac:dyDescent="0.3">
      <c r="A2201">
        <v>537930</v>
      </c>
      <c r="B2201" s="2">
        <v>41779</v>
      </c>
      <c r="C2201" s="3">
        <v>0.77425925925925931</v>
      </c>
      <c r="D2201" t="s">
        <v>30</v>
      </c>
      <c r="E2201" t="s">
        <v>27</v>
      </c>
      <c r="F2201" t="s">
        <v>17</v>
      </c>
      <c r="G2201" t="s">
        <v>10</v>
      </c>
      <c r="H2201">
        <v>23366</v>
      </c>
      <c r="I2201">
        <f>IF(Table3_1810[[#This Row],[Status]]="Hired",1,0)</f>
        <v>0</v>
      </c>
    </row>
    <row r="2202" spans="1:9" x14ac:dyDescent="0.3">
      <c r="A2202">
        <v>374678</v>
      </c>
      <c r="B2202" s="2">
        <v>41779</v>
      </c>
      <c r="C2202" s="3">
        <v>0.77358796296296295</v>
      </c>
      <c r="D2202" t="s">
        <v>31</v>
      </c>
      <c r="E2202" t="s">
        <v>29</v>
      </c>
      <c r="F2202" t="s">
        <v>17</v>
      </c>
      <c r="G2202" t="s">
        <v>10</v>
      </c>
      <c r="H2202">
        <v>47278</v>
      </c>
      <c r="I2202">
        <f>IF(Table3_1810[[#This Row],[Status]]="Hired",1,0)</f>
        <v>1</v>
      </c>
    </row>
    <row r="2203" spans="1:9" x14ac:dyDescent="0.3">
      <c r="A2203">
        <v>333993</v>
      </c>
      <c r="B2203" s="2">
        <v>41779</v>
      </c>
      <c r="C2203" s="3">
        <v>0.773900462962963</v>
      </c>
      <c r="D2203" t="s">
        <v>30</v>
      </c>
      <c r="E2203" t="s">
        <v>29</v>
      </c>
      <c r="F2203" t="s">
        <v>17</v>
      </c>
      <c r="G2203" t="s">
        <v>10</v>
      </c>
      <c r="H2203">
        <v>88965</v>
      </c>
      <c r="I2203">
        <f>IF(Table3_1810[[#This Row],[Status]]="Hired",1,0)</f>
        <v>0</v>
      </c>
    </row>
    <row r="2204" spans="1:9" x14ac:dyDescent="0.3">
      <c r="A2204">
        <v>13367</v>
      </c>
      <c r="B2204" s="2">
        <v>41779</v>
      </c>
      <c r="C2204" s="3">
        <v>0.77430555555555558</v>
      </c>
      <c r="D2204" t="s">
        <v>31</v>
      </c>
      <c r="E2204" t="s">
        <v>29</v>
      </c>
      <c r="F2204" t="s">
        <v>17</v>
      </c>
      <c r="G2204" t="s">
        <v>10</v>
      </c>
      <c r="H2204">
        <v>85560</v>
      </c>
      <c r="I2204">
        <f>IF(Table3_1810[[#This Row],[Status]]="Hired",1,0)</f>
        <v>1</v>
      </c>
    </row>
    <row r="2205" spans="1:9" x14ac:dyDescent="0.3">
      <c r="A2205">
        <v>663884</v>
      </c>
      <c r="B2205" s="2">
        <v>41779</v>
      </c>
      <c r="C2205" s="3">
        <v>0.77416666666666667</v>
      </c>
      <c r="D2205" t="s">
        <v>30</v>
      </c>
      <c r="E2205" t="s">
        <v>29</v>
      </c>
      <c r="F2205" t="s">
        <v>17</v>
      </c>
      <c r="G2205" t="s">
        <v>10</v>
      </c>
      <c r="H2205">
        <v>20609</v>
      </c>
      <c r="I2205">
        <f>IF(Table3_1810[[#This Row],[Status]]="Hired",1,0)</f>
        <v>0</v>
      </c>
    </row>
    <row r="2206" spans="1:9" x14ac:dyDescent="0.3">
      <c r="A2206">
        <v>96144</v>
      </c>
      <c r="B2206" s="2">
        <v>41820</v>
      </c>
      <c r="C2206" s="3">
        <v>0.39690972222222221</v>
      </c>
      <c r="D2206" t="s">
        <v>31</v>
      </c>
      <c r="E2206" t="s">
        <v>27</v>
      </c>
      <c r="F2206" t="s">
        <v>17</v>
      </c>
      <c r="G2206" t="s">
        <v>10</v>
      </c>
      <c r="H2206">
        <v>50903</v>
      </c>
      <c r="I2206">
        <f>IF(Table3_1810[[#This Row],[Status]]="Hired",1,0)</f>
        <v>1</v>
      </c>
    </row>
    <row r="2207" spans="1:9" x14ac:dyDescent="0.3">
      <c r="A2207">
        <v>932226</v>
      </c>
      <c r="B2207" s="2">
        <v>41820</v>
      </c>
      <c r="C2207" s="3">
        <v>0.39733796296296298</v>
      </c>
      <c r="D2207" t="s">
        <v>30</v>
      </c>
      <c r="E2207" t="s">
        <v>28</v>
      </c>
      <c r="F2207" t="s">
        <v>17</v>
      </c>
      <c r="G2207" t="s">
        <v>10</v>
      </c>
      <c r="H2207">
        <v>57969</v>
      </c>
      <c r="I2207">
        <f>IF(Table3_1810[[#This Row],[Status]]="Hired",1,0)</f>
        <v>0</v>
      </c>
    </row>
    <row r="2208" spans="1:9" x14ac:dyDescent="0.3">
      <c r="A2208">
        <v>727147</v>
      </c>
      <c r="B2208" s="2">
        <v>41827</v>
      </c>
      <c r="C2208" s="3">
        <v>0.3129513888888889</v>
      </c>
      <c r="D2208" t="s">
        <v>31</v>
      </c>
      <c r="E2208" t="s">
        <v>29</v>
      </c>
      <c r="F2208" t="s">
        <v>17</v>
      </c>
      <c r="G2208" t="s">
        <v>10</v>
      </c>
      <c r="H2208">
        <v>13760</v>
      </c>
      <c r="I2208">
        <f>IF(Table3_1810[[#This Row],[Status]]="Hired",1,0)</f>
        <v>1</v>
      </c>
    </row>
    <row r="2209" spans="1:9" x14ac:dyDescent="0.3">
      <c r="A2209">
        <v>613982</v>
      </c>
      <c r="B2209" s="2">
        <v>41827</v>
      </c>
      <c r="C2209" s="3">
        <v>0.31315972222222221</v>
      </c>
      <c r="D2209" t="s">
        <v>31</v>
      </c>
      <c r="E2209" t="s">
        <v>29</v>
      </c>
      <c r="F2209" t="s">
        <v>17</v>
      </c>
      <c r="G2209" t="s">
        <v>10</v>
      </c>
      <c r="H2209">
        <v>75447</v>
      </c>
      <c r="I2209">
        <f>IF(Table3_1810[[#This Row],[Status]]="Hired",1,0)</f>
        <v>1</v>
      </c>
    </row>
    <row r="2210" spans="1:9" x14ac:dyDescent="0.3">
      <c r="A2210">
        <v>982147</v>
      </c>
      <c r="B2210" s="2">
        <v>41827</v>
      </c>
      <c r="C2210" s="3">
        <v>0.31355324074074076</v>
      </c>
      <c r="D2210" t="s">
        <v>31</v>
      </c>
      <c r="E2210" t="s">
        <v>29</v>
      </c>
      <c r="F2210" t="s">
        <v>17</v>
      </c>
      <c r="G2210" t="s">
        <v>10</v>
      </c>
      <c r="H2210">
        <v>25900</v>
      </c>
      <c r="I2210">
        <f>IF(Table3_1810[[#This Row],[Status]]="Hired",1,0)</f>
        <v>1</v>
      </c>
    </row>
    <row r="2211" spans="1:9" x14ac:dyDescent="0.3">
      <c r="A2211">
        <v>903769</v>
      </c>
      <c r="B2211" s="2">
        <v>41827</v>
      </c>
      <c r="C2211" s="3">
        <v>0.72218749999999998</v>
      </c>
      <c r="D2211" t="s">
        <v>31</v>
      </c>
      <c r="E2211" t="s">
        <v>27</v>
      </c>
      <c r="F2211" t="s">
        <v>17</v>
      </c>
      <c r="G2211" t="s">
        <v>10</v>
      </c>
      <c r="H2211">
        <v>91416</v>
      </c>
      <c r="I2211">
        <f>IF(Table3_1810[[#This Row],[Status]]="Hired",1,0)</f>
        <v>1</v>
      </c>
    </row>
    <row r="2212" spans="1:9" x14ac:dyDescent="0.3">
      <c r="A2212">
        <v>555757</v>
      </c>
      <c r="B2212" s="2">
        <v>41827</v>
      </c>
      <c r="C2212" s="3">
        <v>0.7230092592592593</v>
      </c>
      <c r="D2212" t="s">
        <v>31</v>
      </c>
      <c r="E2212" t="s">
        <v>27</v>
      </c>
      <c r="F2212" t="s">
        <v>17</v>
      </c>
      <c r="G2212" t="s">
        <v>10</v>
      </c>
      <c r="H2212">
        <v>36999</v>
      </c>
      <c r="I2212">
        <f>IF(Table3_1810[[#This Row],[Status]]="Hired",1,0)</f>
        <v>1</v>
      </c>
    </row>
    <row r="2213" spans="1:9" x14ac:dyDescent="0.3">
      <c r="A2213">
        <v>247562</v>
      </c>
      <c r="B2213" s="2">
        <v>41834</v>
      </c>
      <c r="C2213" s="3">
        <v>0.68236111111111108</v>
      </c>
      <c r="D2213" t="s">
        <v>31</v>
      </c>
      <c r="E2213" t="s">
        <v>27</v>
      </c>
      <c r="F2213" t="s">
        <v>17</v>
      </c>
      <c r="G2213" t="s">
        <v>10</v>
      </c>
      <c r="H2213">
        <v>22461</v>
      </c>
      <c r="I2213">
        <f>IF(Table3_1810[[#This Row],[Status]]="Hired",1,0)</f>
        <v>1</v>
      </c>
    </row>
    <row r="2214" spans="1:9" x14ac:dyDescent="0.3">
      <c r="A2214">
        <v>502577</v>
      </c>
      <c r="B2214" s="2">
        <v>41769</v>
      </c>
      <c r="C2214" s="3">
        <v>0.67531249999999998</v>
      </c>
      <c r="D2214" t="s">
        <v>30</v>
      </c>
      <c r="E2214" t="s">
        <v>27</v>
      </c>
      <c r="F2214" t="s">
        <v>20</v>
      </c>
      <c r="G2214" t="s">
        <v>6</v>
      </c>
      <c r="H2214">
        <v>84242</v>
      </c>
      <c r="I2214">
        <f>IF(Table3_1810[[#This Row],[Status]]="Hired",1,0)</f>
        <v>0</v>
      </c>
    </row>
    <row r="2215" spans="1:9" x14ac:dyDescent="0.3">
      <c r="A2215">
        <v>821989</v>
      </c>
      <c r="B2215" s="2">
        <v>41769</v>
      </c>
      <c r="C2215" s="3">
        <v>0.67812499999999998</v>
      </c>
      <c r="D2215" t="s">
        <v>31</v>
      </c>
      <c r="E2215" t="s">
        <v>27</v>
      </c>
      <c r="F2215" t="s">
        <v>20</v>
      </c>
      <c r="G2215" t="s">
        <v>6</v>
      </c>
      <c r="H2215">
        <v>32051</v>
      </c>
      <c r="I2215">
        <f>IF(Table3_1810[[#This Row],[Status]]="Hired",1,0)</f>
        <v>1</v>
      </c>
    </row>
    <row r="2216" spans="1:9" x14ac:dyDescent="0.3">
      <c r="A2216">
        <v>287204</v>
      </c>
      <c r="B2216" s="2">
        <v>41789</v>
      </c>
      <c r="C2216" s="3">
        <v>0.80202546296296295</v>
      </c>
      <c r="D2216" t="s">
        <v>31</v>
      </c>
      <c r="E2216" t="s">
        <v>29</v>
      </c>
      <c r="F2216" t="s">
        <v>20</v>
      </c>
      <c r="G2216" t="s">
        <v>6</v>
      </c>
      <c r="H2216">
        <v>70716</v>
      </c>
      <c r="I2216">
        <f>IF(Table3_1810[[#This Row],[Status]]="Hired",1,0)</f>
        <v>1</v>
      </c>
    </row>
    <row r="2217" spans="1:9" x14ac:dyDescent="0.3">
      <c r="A2217">
        <v>594927</v>
      </c>
      <c r="B2217" s="2">
        <v>41789</v>
      </c>
      <c r="C2217" s="3">
        <v>0.80224537037037036</v>
      </c>
      <c r="D2217" t="s">
        <v>31</v>
      </c>
      <c r="E2217" t="s">
        <v>27</v>
      </c>
      <c r="F2217" t="s">
        <v>20</v>
      </c>
      <c r="G2217" t="s">
        <v>6</v>
      </c>
      <c r="H2217">
        <v>82128</v>
      </c>
      <c r="I2217">
        <f>IF(Table3_1810[[#This Row],[Status]]="Hired",1,0)</f>
        <v>1</v>
      </c>
    </row>
    <row r="2218" spans="1:9" x14ac:dyDescent="0.3">
      <c r="A2218">
        <v>33296</v>
      </c>
      <c r="B2218" s="2">
        <v>41789</v>
      </c>
      <c r="C2218" s="3">
        <v>0.80318287037037039</v>
      </c>
      <c r="D2218" t="s">
        <v>30</v>
      </c>
      <c r="E2218" t="s">
        <v>29</v>
      </c>
      <c r="F2218" t="s">
        <v>20</v>
      </c>
      <c r="G2218" t="s">
        <v>6</v>
      </c>
      <c r="H2218">
        <v>93574</v>
      </c>
      <c r="I2218">
        <f>IF(Table3_1810[[#This Row],[Status]]="Hired",1,0)</f>
        <v>0</v>
      </c>
    </row>
    <row r="2219" spans="1:9" x14ac:dyDescent="0.3">
      <c r="A2219">
        <v>449101</v>
      </c>
      <c r="B2219" s="2">
        <v>41809</v>
      </c>
      <c r="C2219" s="3">
        <v>0.7107175925925926</v>
      </c>
      <c r="D2219" t="s">
        <v>31</v>
      </c>
      <c r="E2219" t="s">
        <v>27</v>
      </c>
      <c r="F2219" t="s">
        <v>20</v>
      </c>
      <c r="G2219" t="s">
        <v>6</v>
      </c>
      <c r="H2219">
        <v>66125</v>
      </c>
      <c r="I2219">
        <f>IF(Table3_1810[[#This Row],[Status]]="Hired",1,0)</f>
        <v>1</v>
      </c>
    </row>
    <row r="2220" spans="1:9" x14ac:dyDescent="0.3">
      <c r="A2220">
        <v>218656</v>
      </c>
      <c r="B2220" s="2">
        <v>41809</v>
      </c>
      <c r="C2220" s="3">
        <v>0.71156249999999999</v>
      </c>
      <c r="D2220" t="s">
        <v>30</v>
      </c>
      <c r="E2220" t="s">
        <v>29</v>
      </c>
      <c r="F2220" t="s">
        <v>20</v>
      </c>
      <c r="G2220" t="s">
        <v>6</v>
      </c>
      <c r="H2220">
        <v>26301</v>
      </c>
      <c r="I2220">
        <f>IF(Table3_1810[[#This Row],[Status]]="Hired",1,0)</f>
        <v>0</v>
      </c>
    </row>
    <row r="2221" spans="1:9" x14ac:dyDescent="0.3">
      <c r="A2221">
        <v>297160</v>
      </c>
      <c r="B2221" s="2">
        <v>41809</v>
      </c>
      <c r="C2221" s="3">
        <v>0.71285879629629634</v>
      </c>
      <c r="D2221" t="s">
        <v>31</v>
      </c>
      <c r="E2221" t="s">
        <v>27</v>
      </c>
      <c r="F2221" t="s">
        <v>20</v>
      </c>
      <c r="G2221" t="s">
        <v>6</v>
      </c>
      <c r="H2221">
        <v>82378</v>
      </c>
      <c r="I2221">
        <f>IF(Table3_1810[[#This Row],[Status]]="Hired",1,0)</f>
        <v>1</v>
      </c>
    </row>
    <row r="2222" spans="1:9" x14ac:dyDescent="0.3">
      <c r="A2222">
        <v>876797</v>
      </c>
      <c r="B2222" s="2">
        <v>41780</v>
      </c>
      <c r="C2222" s="3">
        <v>0.32906249999999998</v>
      </c>
      <c r="D2222" t="s">
        <v>31</v>
      </c>
      <c r="E2222" t="s">
        <v>27</v>
      </c>
      <c r="F2222" t="s">
        <v>17</v>
      </c>
      <c r="G2222" t="s">
        <v>4</v>
      </c>
      <c r="H2222">
        <v>50390</v>
      </c>
      <c r="I2222">
        <f>IF(Table3_1810[[#This Row],[Status]]="Hired",1,0)</f>
        <v>1</v>
      </c>
    </row>
    <row r="2223" spans="1:9" x14ac:dyDescent="0.3">
      <c r="A2223">
        <v>202191</v>
      </c>
      <c r="B2223" s="2">
        <v>41781</v>
      </c>
      <c r="C2223" s="3">
        <v>0.66556712962962961</v>
      </c>
      <c r="D2223" t="s">
        <v>30</v>
      </c>
      <c r="E2223" t="s">
        <v>29</v>
      </c>
      <c r="F2223" t="s">
        <v>19</v>
      </c>
      <c r="G2223" t="s">
        <v>6</v>
      </c>
      <c r="H2223">
        <v>82691</v>
      </c>
      <c r="I2223">
        <f>IF(Table3_1810[[#This Row],[Status]]="Hired",1,0)</f>
        <v>0</v>
      </c>
    </row>
    <row r="2224" spans="1:9" x14ac:dyDescent="0.3">
      <c r="A2224">
        <v>830375</v>
      </c>
      <c r="B2224" s="2">
        <v>41781</v>
      </c>
      <c r="C2224" s="3">
        <v>0.6656481481481481</v>
      </c>
      <c r="D2224" t="s">
        <v>30</v>
      </c>
      <c r="E2224" t="s">
        <v>28</v>
      </c>
      <c r="F2224" t="s">
        <v>19</v>
      </c>
      <c r="G2224" t="s">
        <v>6</v>
      </c>
      <c r="H2224">
        <v>63434</v>
      </c>
      <c r="I2224">
        <f>IF(Table3_1810[[#This Row],[Status]]="Hired",1,0)</f>
        <v>0</v>
      </c>
    </row>
    <row r="2225" spans="1:9" x14ac:dyDescent="0.3">
      <c r="A2225">
        <v>428887</v>
      </c>
      <c r="B2225" s="2">
        <v>41827</v>
      </c>
      <c r="C2225" s="3">
        <v>0.39710648148148148</v>
      </c>
      <c r="D2225" t="s">
        <v>31</v>
      </c>
      <c r="E2225" t="s">
        <v>28</v>
      </c>
      <c r="F2225" t="s">
        <v>19</v>
      </c>
      <c r="G2225" t="s">
        <v>6</v>
      </c>
      <c r="H2225">
        <v>48066</v>
      </c>
      <c r="I2225">
        <f>IF(Table3_1810[[#This Row],[Status]]="Hired",1,0)</f>
        <v>1</v>
      </c>
    </row>
    <row r="2226" spans="1:9" x14ac:dyDescent="0.3">
      <c r="A2226">
        <v>378816</v>
      </c>
      <c r="B2226" s="2">
        <v>41837</v>
      </c>
      <c r="C2226" s="3">
        <v>0.57130787037037034</v>
      </c>
      <c r="D2226" t="s">
        <v>31</v>
      </c>
      <c r="E2226" t="s">
        <v>27</v>
      </c>
      <c r="F2226" t="s">
        <v>17</v>
      </c>
      <c r="G2226" t="s">
        <v>5</v>
      </c>
      <c r="H2226">
        <v>47469</v>
      </c>
      <c r="I2226">
        <f>IF(Table3_1810[[#This Row],[Status]]="Hired",1,0)</f>
        <v>1</v>
      </c>
    </row>
    <row r="2227" spans="1:9" x14ac:dyDescent="0.3">
      <c r="A2227">
        <v>859719</v>
      </c>
      <c r="B2227" s="2">
        <v>41794</v>
      </c>
      <c r="C2227" s="3">
        <v>0.39928240740740739</v>
      </c>
      <c r="D2227" t="s">
        <v>31</v>
      </c>
      <c r="E2227" t="s">
        <v>29</v>
      </c>
      <c r="F2227" t="s">
        <v>17</v>
      </c>
      <c r="G2227" t="s">
        <v>4</v>
      </c>
      <c r="H2227">
        <v>59854</v>
      </c>
      <c r="I2227">
        <f>IF(Table3_1810[[#This Row],[Status]]="Hired",1,0)</f>
        <v>1</v>
      </c>
    </row>
    <row r="2228" spans="1:9" x14ac:dyDescent="0.3">
      <c r="A2228">
        <v>199439</v>
      </c>
      <c r="B2228" s="2">
        <v>41760</v>
      </c>
      <c r="C2228" s="3">
        <v>0.39709490740740738</v>
      </c>
      <c r="D2228" t="s">
        <v>31</v>
      </c>
      <c r="E2228" t="s">
        <v>27</v>
      </c>
      <c r="F2228" t="s">
        <v>20</v>
      </c>
      <c r="G2228" t="s">
        <v>2</v>
      </c>
      <c r="H2228">
        <v>51553</v>
      </c>
      <c r="I2228">
        <f>IF(Table3_1810[[#This Row],[Status]]="Hired",1,0)</f>
        <v>1</v>
      </c>
    </row>
    <row r="2229" spans="1:9" x14ac:dyDescent="0.3">
      <c r="A2229">
        <v>196497</v>
      </c>
      <c r="B2229" s="2">
        <v>41880</v>
      </c>
      <c r="C2229" s="3">
        <v>0.45068287037037036</v>
      </c>
      <c r="D2229" t="s">
        <v>30</v>
      </c>
      <c r="E2229" t="s">
        <v>29</v>
      </c>
      <c r="F2229" t="s">
        <v>20</v>
      </c>
      <c r="G2229" t="s">
        <v>4</v>
      </c>
      <c r="H2229">
        <v>90776</v>
      </c>
      <c r="I2229">
        <f>IF(Table3_1810[[#This Row],[Status]]="Hired",1,0)</f>
        <v>0</v>
      </c>
    </row>
    <row r="2230" spans="1:9" x14ac:dyDescent="0.3">
      <c r="A2230">
        <v>592984</v>
      </c>
      <c r="B2230" s="2">
        <v>41880</v>
      </c>
      <c r="C2230" s="3">
        <v>0.45271990740740742</v>
      </c>
      <c r="D2230" t="s">
        <v>31</v>
      </c>
      <c r="E2230" t="s">
        <v>27</v>
      </c>
      <c r="F2230" t="s">
        <v>20</v>
      </c>
      <c r="G2230" t="s">
        <v>4</v>
      </c>
      <c r="H2230">
        <v>74920</v>
      </c>
      <c r="I2230">
        <f>IF(Table3_1810[[#This Row],[Status]]="Hired",1,0)</f>
        <v>1</v>
      </c>
    </row>
    <row r="2231" spans="1:9" x14ac:dyDescent="0.3">
      <c r="A2231">
        <v>383744</v>
      </c>
      <c r="B2231" s="2">
        <v>41830</v>
      </c>
      <c r="C2231" s="3">
        <v>0.57481481481481478</v>
      </c>
      <c r="D2231" t="s">
        <v>30</v>
      </c>
      <c r="E2231" t="s">
        <v>27</v>
      </c>
      <c r="F2231" t="s">
        <v>17</v>
      </c>
      <c r="G2231" t="s">
        <v>8</v>
      </c>
      <c r="H2231">
        <v>76586</v>
      </c>
      <c r="I2231">
        <f>IF(Table3_1810[[#This Row],[Status]]="Hired",1,0)</f>
        <v>0</v>
      </c>
    </row>
    <row r="2232" spans="1:9" x14ac:dyDescent="0.3">
      <c r="A2232">
        <v>671729</v>
      </c>
      <c r="B2232" s="2">
        <v>41831</v>
      </c>
      <c r="C2232" s="3">
        <v>0.74730324074074073</v>
      </c>
      <c r="D2232" t="s">
        <v>31</v>
      </c>
      <c r="E2232" t="s">
        <v>27</v>
      </c>
      <c r="F2232" t="s">
        <v>17</v>
      </c>
      <c r="G2232" t="s">
        <v>8</v>
      </c>
      <c r="H2232">
        <v>41531</v>
      </c>
      <c r="I2232">
        <f>IF(Table3_1810[[#This Row],[Status]]="Hired",1,0)</f>
        <v>1</v>
      </c>
    </row>
    <row r="2233" spans="1:9" x14ac:dyDescent="0.3">
      <c r="A2233">
        <v>901083</v>
      </c>
      <c r="B2233" s="2">
        <v>41796</v>
      </c>
      <c r="C2233" s="3">
        <v>0.39741898148148147</v>
      </c>
      <c r="D2233" t="s">
        <v>31</v>
      </c>
      <c r="E2233" t="s">
        <v>29</v>
      </c>
      <c r="F2233" t="s">
        <v>20</v>
      </c>
      <c r="G2233" t="s">
        <v>10</v>
      </c>
      <c r="H2233">
        <v>14723</v>
      </c>
      <c r="I2233">
        <f>IF(Table3_1810[[#This Row],[Status]]="Hired",1,0)</f>
        <v>1</v>
      </c>
    </row>
    <row r="2234" spans="1:9" x14ac:dyDescent="0.3">
      <c r="A2234">
        <v>691745</v>
      </c>
      <c r="B2234" s="2">
        <v>41799</v>
      </c>
      <c r="C2234" s="3">
        <v>0.58782407407407411</v>
      </c>
      <c r="D2234" t="s">
        <v>30</v>
      </c>
      <c r="E2234" t="s">
        <v>27</v>
      </c>
      <c r="F2234" t="s">
        <v>20</v>
      </c>
      <c r="G2234" t="s">
        <v>7</v>
      </c>
      <c r="H2234">
        <v>84415</v>
      </c>
      <c r="I2234">
        <f>IF(Table3_1810[[#This Row],[Status]]="Hired",1,0)</f>
        <v>0</v>
      </c>
    </row>
    <row r="2235" spans="1:9" x14ac:dyDescent="0.3">
      <c r="A2235">
        <v>849211</v>
      </c>
      <c r="B2235" s="2">
        <v>41799</v>
      </c>
      <c r="C2235" s="3">
        <v>0.58996527777777774</v>
      </c>
      <c r="D2235" t="s">
        <v>31</v>
      </c>
      <c r="E2235" t="s">
        <v>29</v>
      </c>
      <c r="F2235" t="s">
        <v>20</v>
      </c>
      <c r="G2235" t="s">
        <v>7</v>
      </c>
      <c r="H2235">
        <v>87779</v>
      </c>
      <c r="I2235">
        <f>IF(Table3_1810[[#This Row],[Status]]="Hired",1,0)</f>
        <v>1</v>
      </c>
    </row>
    <row r="2236" spans="1:9" x14ac:dyDescent="0.3">
      <c r="A2236">
        <v>486945</v>
      </c>
      <c r="B2236" s="2">
        <v>41761</v>
      </c>
      <c r="C2236" s="3">
        <v>0.39736111111111111</v>
      </c>
      <c r="D2236" t="s">
        <v>31</v>
      </c>
      <c r="E2236" t="s">
        <v>27</v>
      </c>
      <c r="F2236" t="s">
        <v>20</v>
      </c>
      <c r="G2236" t="s">
        <v>2</v>
      </c>
      <c r="H2236">
        <v>22480</v>
      </c>
      <c r="I2236">
        <f>IF(Table3_1810[[#This Row],[Status]]="Hired",1,0)</f>
        <v>1</v>
      </c>
    </row>
    <row r="2237" spans="1:9" x14ac:dyDescent="0.3">
      <c r="A2237">
        <v>295468</v>
      </c>
      <c r="B2237" s="2">
        <v>41768</v>
      </c>
      <c r="C2237" s="3">
        <v>0.33409722222222221</v>
      </c>
      <c r="D2237" t="s">
        <v>30</v>
      </c>
      <c r="E2237" t="s">
        <v>29</v>
      </c>
      <c r="F2237" t="s">
        <v>20</v>
      </c>
      <c r="G2237" t="s">
        <v>2</v>
      </c>
      <c r="H2237">
        <v>67947</v>
      </c>
      <c r="I2237">
        <f>IF(Table3_1810[[#This Row],[Status]]="Hired",1,0)</f>
        <v>0</v>
      </c>
    </row>
    <row r="2238" spans="1:9" x14ac:dyDescent="0.3">
      <c r="A2238">
        <v>605701</v>
      </c>
      <c r="B2238" s="2">
        <v>41768</v>
      </c>
      <c r="C2238" s="3">
        <v>0.33585648148148151</v>
      </c>
      <c r="D2238" t="s">
        <v>31</v>
      </c>
      <c r="E2238" t="s">
        <v>29</v>
      </c>
      <c r="F2238" t="s">
        <v>20</v>
      </c>
      <c r="G2238" t="s">
        <v>2</v>
      </c>
      <c r="H2238">
        <v>51486</v>
      </c>
      <c r="I2238">
        <f>IF(Table3_1810[[#This Row],[Status]]="Hired",1,0)</f>
        <v>1</v>
      </c>
    </row>
    <row r="2239" spans="1:9" x14ac:dyDescent="0.3">
      <c r="A2239">
        <v>274207</v>
      </c>
      <c r="B2239" s="2">
        <v>41768</v>
      </c>
      <c r="C2239" s="3">
        <v>0.3361689814814815</v>
      </c>
      <c r="D2239" t="s">
        <v>31</v>
      </c>
      <c r="E2239" t="s">
        <v>29</v>
      </c>
      <c r="F2239" t="s">
        <v>20</v>
      </c>
      <c r="G2239" t="s">
        <v>2</v>
      </c>
      <c r="H2239">
        <v>59822</v>
      </c>
      <c r="I2239">
        <f>IF(Table3_1810[[#This Row],[Status]]="Hired",1,0)</f>
        <v>1</v>
      </c>
    </row>
    <row r="2240" spans="1:9" x14ac:dyDescent="0.3">
      <c r="A2240">
        <v>269765</v>
      </c>
      <c r="B2240" s="2">
        <v>41768</v>
      </c>
      <c r="C2240" s="3">
        <v>0.33681712962962962</v>
      </c>
      <c r="D2240" t="s">
        <v>30</v>
      </c>
      <c r="E2240" t="s">
        <v>29</v>
      </c>
      <c r="F2240" t="s">
        <v>20</v>
      </c>
      <c r="G2240" t="s">
        <v>2</v>
      </c>
      <c r="H2240">
        <v>93217</v>
      </c>
      <c r="I2240">
        <f>IF(Table3_1810[[#This Row],[Status]]="Hired",1,0)</f>
        <v>0</v>
      </c>
    </row>
    <row r="2241" spans="1:9" x14ac:dyDescent="0.3">
      <c r="A2241">
        <v>46366</v>
      </c>
      <c r="B2241" s="2">
        <v>41820</v>
      </c>
      <c r="C2241" s="3">
        <v>0.39832175925925928</v>
      </c>
      <c r="D2241" t="s">
        <v>31</v>
      </c>
      <c r="E2241" t="s">
        <v>28</v>
      </c>
      <c r="F2241" t="s">
        <v>17</v>
      </c>
      <c r="G2241" t="s">
        <v>7</v>
      </c>
      <c r="H2241">
        <v>73263</v>
      </c>
      <c r="I2241">
        <f>IF(Table3_1810[[#This Row],[Status]]="Hired",1,0)</f>
        <v>1</v>
      </c>
    </row>
    <row r="2242" spans="1:9" x14ac:dyDescent="0.3">
      <c r="A2242">
        <v>133498</v>
      </c>
      <c r="B2242" s="2">
        <v>41820</v>
      </c>
      <c r="C2242" s="3">
        <v>0.39725694444444443</v>
      </c>
      <c r="D2242" t="s">
        <v>30</v>
      </c>
      <c r="E2242" t="s">
        <v>27</v>
      </c>
      <c r="F2242" t="s">
        <v>17</v>
      </c>
      <c r="G2242" t="s">
        <v>6</v>
      </c>
      <c r="H2242">
        <v>83160</v>
      </c>
      <c r="I2242">
        <f>IF(Table3_1810[[#This Row],[Status]]="Hired",1,0)</f>
        <v>0</v>
      </c>
    </row>
    <row r="2243" spans="1:9" x14ac:dyDescent="0.3">
      <c r="A2243">
        <v>228080</v>
      </c>
      <c r="B2243" s="2">
        <v>41820</v>
      </c>
      <c r="C2243" s="3">
        <v>0.54347222222222225</v>
      </c>
      <c r="D2243" t="s">
        <v>30</v>
      </c>
      <c r="E2243" t="s">
        <v>27</v>
      </c>
      <c r="F2243" t="s">
        <v>17</v>
      </c>
      <c r="G2243" t="s">
        <v>6</v>
      </c>
      <c r="H2243">
        <v>54681</v>
      </c>
      <c r="I2243">
        <f>IF(Table3_1810[[#This Row],[Status]]="Hired",1,0)</f>
        <v>0</v>
      </c>
    </row>
    <row r="2244" spans="1:9" x14ac:dyDescent="0.3">
      <c r="A2244">
        <v>447318</v>
      </c>
      <c r="B2244" s="2">
        <v>41790</v>
      </c>
      <c r="C2244" s="3">
        <v>0.35320601851851852</v>
      </c>
      <c r="D2244" t="s">
        <v>31</v>
      </c>
      <c r="E2244" t="s">
        <v>27</v>
      </c>
      <c r="F2244" t="s">
        <v>17</v>
      </c>
      <c r="G2244" t="s">
        <v>1</v>
      </c>
      <c r="H2244">
        <v>20297</v>
      </c>
      <c r="I2244">
        <f>IF(Table3_1810[[#This Row],[Status]]="Hired",1,0)</f>
        <v>1</v>
      </c>
    </row>
    <row r="2245" spans="1:9" x14ac:dyDescent="0.3">
      <c r="A2245">
        <v>806805</v>
      </c>
      <c r="B2245" s="2">
        <v>41790</v>
      </c>
      <c r="C2245" s="3">
        <v>0.35364583333333333</v>
      </c>
      <c r="D2245" t="s">
        <v>31</v>
      </c>
      <c r="E2245" t="s">
        <v>29</v>
      </c>
      <c r="F2245" t="s">
        <v>17</v>
      </c>
      <c r="G2245" t="s">
        <v>1</v>
      </c>
      <c r="H2245">
        <v>13074</v>
      </c>
      <c r="I2245">
        <f>IF(Table3_1810[[#This Row],[Status]]="Hired",1,0)</f>
        <v>1</v>
      </c>
    </row>
    <row r="2246" spans="1:9" x14ac:dyDescent="0.3">
      <c r="A2246">
        <v>143505</v>
      </c>
      <c r="B2246" s="2">
        <v>41799</v>
      </c>
      <c r="C2246" s="3">
        <v>0.39680555555555558</v>
      </c>
      <c r="D2246" t="s">
        <v>30</v>
      </c>
      <c r="E2246" t="s">
        <v>27</v>
      </c>
      <c r="F2246" t="s">
        <v>17</v>
      </c>
      <c r="G2246" t="s">
        <v>10</v>
      </c>
      <c r="H2246">
        <v>69928</v>
      </c>
      <c r="I2246">
        <f>IF(Table3_1810[[#This Row],[Status]]="Hired",1,0)</f>
        <v>0</v>
      </c>
    </row>
    <row r="2247" spans="1:9" x14ac:dyDescent="0.3">
      <c r="A2247">
        <v>95009</v>
      </c>
      <c r="B2247" s="2">
        <v>41856</v>
      </c>
      <c r="C2247" s="3">
        <v>0.35246527777777775</v>
      </c>
      <c r="D2247" t="s">
        <v>31</v>
      </c>
      <c r="E2247" t="s">
        <v>29</v>
      </c>
      <c r="F2247" t="s">
        <v>17</v>
      </c>
      <c r="G2247" t="s">
        <v>10</v>
      </c>
      <c r="H2247">
        <v>92458</v>
      </c>
      <c r="I2247">
        <f>IF(Table3_1810[[#This Row],[Status]]="Hired",1,0)</f>
        <v>1</v>
      </c>
    </row>
    <row r="2248" spans="1:9" x14ac:dyDescent="0.3">
      <c r="A2248">
        <v>265974</v>
      </c>
      <c r="B2248" s="2">
        <v>41856</v>
      </c>
      <c r="C2248" s="3">
        <v>0.35318287037037038</v>
      </c>
      <c r="D2248" t="s">
        <v>30</v>
      </c>
      <c r="E2248" t="s">
        <v>29</v>
      </c>
      <c r="F2248" t="s">
        <v>17</v>
      </c>
      <c r="G2248" t="s">
        <v>10</v>
      </c>
      <c r="H2248">
        <v>18527</v>
      </c>
      <c r="I2248">
        <f>IF(Table3_1810[[#This Row],[Status]]="Hired",1,0)</f>
        <v>0</v>
      </c>
    </row>
    <row r="2249" spans="1:9" x14ac:dyDescent="0.3">
      <c r="A2249">
        <v>139428</v>
      </c>
      <c r="B2249" s="2">
        <v>41871</v>
      </c>
      <c r="C2249" s="3">
        <v>0.35827546296296298</v>
      </c>
      <c r="D2249" t="s">
        <v>30</v>
      </c>
      <c r="E2249" t="s">
        <v>27</v>
      </c>
      <c r="F2249" t="s">
        <v>17</v>
      </c>
      <c r="G2249" t="s">
        <v>10</v>
      </c>
      <c r="H2249">
        <v>85643</v>
      </c>
      <c r="I2249">
        <f>IF(Table3_1810[[#This Row],[Status]]="Hired",1,0)</f>
        <v>0</v>
      </c>
    </row>
    <row r="2250" spans="1:9" x14ac:dyDescent="0.3">
      <c r="A2250">
        <v>416679</v>
      </c>
      <c r="B2250" s="2">
        <v>41871</v>
      </c>
      <c r="C2250" s="3">
        <v>0.35858796296296297</v>
      </c>
      <c r="D2250" t="s">
        <v>30</v>
      </c>
      <c r="E2250" t="s">
        <v>27</v>
      </c>
      <c r="F2250" t="s">
        <v>17</v>
      </c>
      <c r="G2250" t="s">
        <v>10</v>
      </c>
      <c r="H2250">
        <v>23207</v>
      </c>
      <c r="I2250">
        <f>IF(Table3_1810[[#This Row],[Status]]="Hired",1,0)</f>
        <v>0</v>
      </c>
    </row>
    <row r="2251" spans="1:9" x14ac:dyDescent="0.3">
      <c r="A2251">
        <v>385054</v>
      </c>
      <c r="B2251" s="2">
        <v>41828</v>
      </c>
      <c r="C2251" s="3">
        <v>0.39754629629629629</v>
      </c>
      <c r="D2251" t="s">
        <v>31</v>
      </c>
      <c r="E2251" t="s">
        <v>29</v>
      </c>
      <c r="F2251" t="s">
        <v>20</v>
      </c>
      <c r="G2251" t="s">
        <v>2</v>
      </c>
      <c r="H2251">
        <v>80213</v>
      </c>
      <c r="I2251">
        <f>IF(Table3_1810[[#This Row],[Status]]="Hired",1,0)</f>
        <v>1</v>
      </c>
    </row>
    <row r="2252" spans="1:9" x14ac:dyDescent="0.3">
      <c r="A2252">
        <v>192872</v>
      </c>
      <c r="B2252" s="2">
        <v>41828</v>
      </c>
      <c r="C2252" s="3">
        <v>0.3988888888888889</v>
      </c>
      <c r="D2252" t="s">
        <v>31</v>
      </c>
      <c r="E2252" t="s">
        <v>29</v>
      </c>
      <c r="F2252" t="s">
        <v>20</v>
      </c>
      <c r="G2252" t="s">
        <v>2</v>
      </c>
      <c r="H2252">
        <v>81721</v>
      </c>
      <c r="I2252">
        <f>IF(Table3_1810[[#This Row],[Status]]="Hired",1,0)</f>
        <v>1</v>
      </c>
    </row>
    <row r="2253" spans="1:9" x14ac:dyDescent="0.3">
      <c r="A2253">
        <v>47827</v>
      </c>
      <c r="B2253" s="2">
        <v>41828</v>
      </c>
      <c r="C2253" s="3">
        <v>0.39951388888888889</v>
      </c>
      <c r="D2253" t="s">
        <v>30</v>
      </c>
      <c r="E2253" t="s">
        <v>29</v>
      </c>
      <c r="F2253" t="s">
        <v>20</v>
      </c>
      <c r="G2253" t="s">
        <v>2</v>
      </c>
      <c r="H2253">
        <v>94106</v>
      </c>
      <c r="I2253">
        <f>IF(Table3_1810[[#This Row],[Status]]="Hired",1,0)</f>
        <v>0</v>
      </c>
    </row>
    <row r="2254" spans="1:9" x14ac:dyDescent="0.3">
      <c r="A2254">
        <v>461705</v>
      </c>
      <c r="B2254" s="2">
        <v>41828</v>
      </c>
      <c r="C2254" s="3">
        <v>0.40053240740740742</v>
      </c>
      <c r="D2254" t="s">
        <v>31</v>
      </c>
      <c r="E2254" t="s">
        <v>29</v>
      </c>
      <c r="F2254" t="s">
        <v>20</v>
      </c>
      <c r="G2254" t="s">
        <v>2</v>
      </c>
      <c r="H2254">
        <v>30041</v>
      </c>
      <c r="I2254">
        <f>IF(Table3_1810[[#This Row],[Status]]="Hired",1,0)</f>
        <v>1</v>
      </c>
    </row>
    <row r="2255" spans="1:9" x14ac:dyDescent="0.3">
      <c r="A2255">
        <v>677237</v>
      </c>
      <c r="B2255" s="2">
        <v>41828</v>
      </c>
      <c r="C2255" s="3">
        <v>0.40087962962962964</v>
      </c>
      <c r="D2255" t="s">
        <v>30</v>
      </c>
      <c r="E2255" t="s">
        <v>29</v>
      </c>
      <c r="F2255" t="s">
        <v>20</v>
      </c>
      <c r="G2255" t="s">
        <v>2</v>
      </c>
      <c r="H2255">
        <v>50346</v>
      </c>
      <c r="I2255">
        <f>IF(Table3_1810[[#This Row],[Status]]="Hired",1,0)</f>
        <v>0</v>
      </c>
    </row>
    <row r="2256" spans="1:9" x14ac:dyDescent="0.3">
      <c r="A2256">
        <v>672458</v>
      </c>
      <c r="B2256" s="2">
        <v>41837</v>
      </c>
      <c r="C2256" s="3">
        <v>0.37697916666666664</v>
      </c>
      <c r="D2256" t="s">
        <v>31</v>
      </c>
      <c r="E2256" t="s">
        <v>27</v>
      </c>
      <c r="F2256" t="s">
        <v>20</v>
      </c>
      <c r="G2256" t="s">
        <v>2</v>
      </c>
      <c r="H2256">
        <v>25787</v>
      </c>
      <c r="I2256">
        <f>IF(Table3_1810[[#This Row],[Status]]="Hired",1,0)</f>
        <v>1</v>
      </c>
    </row>
    <row r="2257" spans="1:9" x14ac:dyDescent="0.3">
      <c r="A2257">
        <v>108388</v>
      </c>
      <c r="B2257" s="2">
        <v>41837</v>
      </c>
      <c r="C2257" s="3">
        <v>0.37802083333333331</v>
      </c>
      <c r="D2257" t="s">
        <v>30</v>
      </c>
      <c r="E2257" t="s">
        <v>29</v>
      </c>
      <c r="F2257" t="s">
        <v>20</v>
      </c>
      <c r="G2257" t="s">
        <v>2</v>
      </c>
      <c r="H2257">
        <v>59536</v>
      </c>
      <c r="I2257">
        <f>IF(Table3_1810[[#This Row],[Status]]="Hired",1,0)</f>
        <v>0</v>
      </c>
    </row>
    <row r="2258" spans="1:9" x14ac:dyDescent="0.3">
      <c r="A2258">
        <v>582029</v>
      </c>
      <c r="B2258" s="2">
        <v>41837</v>
      </c>
      <c r="C2258" s="3">
        <v>0.38071759259259258</v>
      </c>
      <c r="D2258" t="s">
        <v>31</v>
      </c>
      <c r="E2258" t="s">
        <v>29</v>
      </c>
      <c r="F2258" t="s">
        <v>20</v>
      </c>
      <c r="G2258" t="s">
        <v>2</v>
      </c>
      <c r="H2258">
        <v>42635</v>
      </c>
      <c r="I2258">
        <f>IF(Table3_1810[[#This Row],[Status]]="Hired",1,0)</f>
        <v>1</v>
      </c>
    </row>
    <row r="2259" spans="1:9" x14ac:dyDescent="0.3">
      <c r="A2259">
        <v>117267</v>
      </c>
      <c r="B2259" s="2">
        <v>41837</v>
      </c>
      <c r="C2259" s="3">
        <v>0.37793981481481481</v>
      </c>
      <c r="D2259" t="s">
        <v>31</v>
      </c>
      <c r="E2259" t="s">
        <v>29</v>
      </c>
      <c r="F2259" t="s">
        <v>20</v>
      </c>
      <c r="G2259" t="s">
        <v>2</v>
      </c>
      <c r="H2259">
        <v>13864</v>
      </c>
      <c r="I2259">
        <f>IF(Table3_1810[[#This Row],[Status]]="Hired",1,0)</f>
        <v>1</v>
      </c>
    </row>
    <row r="2260" spans="1:9" x14ac:dyDescent="0.3">
      <c r="A2260">
        <v>331082</v>
      </c>
      <c r="B2260" s="2">
        <v>41787</v>
      </c>
      <c r="C2260" s="3">
        <v>0.58765046296296297</v>
      </c>
      <c r="D2260" t="s">
        <v>31</v>
      </c>
      <c r="E2260" t="s">
        <v>27</v>
      </c>
      <c r="F2260" t="s">
        <v>17</v>
      </c>
      <c r="G2260" t="s">
        <v>2</v>
      </c>
      <c r="H2260">
        <v>23051</v>
      </c>
      <c r="I2260">
        <f>IF(Table3_1810[[#This Row],[Status]]="Hired",1,0)</f>
        <v>1</v>
      </c>
    </row>
    <row r="2261" spans="1:9" x14ac:dyDescent="0.3">
      <c r="A2261">
        <v>737525</v>
      </c>
      <c r="B2261" s="2">
        <v>41787</v>
      </c>
      <c r="C2261" s="3">
        <v>0.58923611111111107</v>
      </c>
      <c r="D2261" t="s">
        <v>31</v>
      </c>
      <c r="E2261" t="s">
        <v>27</v>
      </c>
      <c r="F2261" t="s">
        <v>17</v>
      </c>
      <c r="G2261" t="s">
        <v>2</v>
      </c>
      <c r="H2261">
        <v>86680</v>
      </c>
      <c r="I2261">
        <f>IF(Table3_1810[[#This Row],[Status]]="Hired",1,0)</f>
        <v>1</v>
      </c>
    </row>
    <row r="2262" spans="1:9" x14ac:dyDescent="0.3">
      <c r="A2262">
        <v>240259</v>
      </c>
      <c r="B2262" s="2">
        <v>41816</v>
      </c>
      <c r="C2262" s="3">
        <v>0.72275462962962966</v>
      </c>
      <c r="D2262" t="s">
        <v>30</v>
      </c>
      <c r="E2262" t="s">
        <v>27</v>
      </c>
      <c r="F2262" t="s">
        <v>17</v>
      </c>
      <c r="G2262" t="s">
        <v>10</v>
      </c>
      <c r="H2262">
        <v>13293</v>
      </c>
      <c r="I2262">
        <f>IF(Table3_1810[[#This Row],[Status]]="Hired",1,0)</f>
        <v>0</v>
      </c>
    </row>
    <row r="2263" spans="1:9" x14ac:dyDescent="0.3">
      <c r="A2263">
        <v>589837</v>
      </c>
      <c r="B2263" s="2">
        <v>41826</v>
      </c>
      <c r="C2263" s="3">
        <v>0.53975694444444444</v>
      </c>
      <c r="D2263" t="s">
        <v>31</v>
      </c>
      <c r="E2263" t="s">
        <v>27</v>
      </c>
      <c r="F2263" t="s">
        <v>17</v>
      </c>
      <c r="G2263" t="s">
        <v>10</v>
      </c>
      <c r="H2263">
        <v>15696</v>
      </c>
      <c r="I2263">
        <f>IF(Table3_1810[[#This Row],[Status]]="Hired",1,0)</f>
        <v>1</v>
      </c>
    </row>
    <row r="2264" spans="1:9" x14ac:dyDescent="0.3">
      <c r="A2264">
        <v>82580</v>
      </c>
      <c r="B2264" s="2">
        <v>41826</v>
      </c>
      <c r="C2264" s="3">
        <v>0.54125000000000001</v>
      </c>
      <c r="D2264" t="s">
        <v>30</v>
      </c>
      <c r="E2264" t="s">
        <v>27</v>
      </c>
      <c r="F2264" t="s">
        <v>17</v>
      </c>
      <c r="G2264" t="s">
        <v>10</v>
      </c>
      <c r="H2264">
        <v>79569</v>
      </c>
      <c r="I2264">
        <f>IF(Table3_1810[[#This Row],[Status]]="Hired",1,0)</f>
        <v>0</v>
      </c>
    </row>
    <row r="2265" spans="1:9" x14ac:dyDescent="0.3">
      <c r="A2265">
        <v>865029</v>
      </c>
      <c r="B2265" s="2">
        <v>41862</v>
      </c>
      <c r="C2265" s="3">
        <v>0.43568287037037035</v>
      </c>
      <c r="D2265" t="s">
        <v>31</v>
      </c>
      <c r="E2265" t="s">
        <v>27</v>
      </c>
      <c r="F2265" t="s">
        <v>20</v>
      </c>
      <c r="G2265" t="s">
        <v>2</v>
      </c>
      <c r="H2265">
        <v>64324</v>
      </c>
      <c r="I2265">
        <f>IF(Table3_1810[[#This Row],[Status]]="Hired",1,0)</f>
        <v>1</v>
      </c>
    </row>
    <row r="2266" spans="1:9" x14ac:dyDescent="0.3">
      <c r="A2266">
        <v>306926</v>
      </c>
      <c r="B2266" s="2">
        <v>41862</v>
      </c>
      <c r="C2266" s="3">
        <v>0.43630787037037039</v>
      </c>
      <c r="D2266" t="s">
        <v>30</v>
      </c>
      <c r="E2266" t="s">
        <v>27</v>
      </c>
      <c r="F2266" t="s">
        <v>20</v>
      </c>
      <c r="G2266" t="s">
        <v>2</v>
      </c>
      <c r="H2266">
        <v>72811</v>
      </c>
      <c r="I2266">
        <f>IF(Table3_1810[[#This Row],[Status]]="Hired",1,0)</f>
        <v>0</v>
      </c>
    </row>
    <row r="2267" spans="1:9" x14ac:dyDescent="0.3">
      <c r="A2267">
        <v>203851</v>
      </c>
      <c r="B2267" s="2">
        <v>41810</v>
      </c>
      <c r="C2267" s="3">
        <v>0.39938657407407407</v>
      </c>
      <c r="D2267" t="s">
        <v>30</v>
      </c>
      <c r="E2267" t="s">
        <v>29</v>
      </c>
      <c r="F2267" t="s">
        <v>20</v>
      </c>
      <c r="G2267" t="s">
        <v>8</v>
      </c>
      <c r="H2267">
        <v>86952</v>
      </c>
      <c r="I2267">
        <f>IF(Table3_1810[[#This Row],[Status]]="Hired",1,0)</f>
        <v>0</v>
      </c>
    </row>
    <row r="2268" spans="1:9" x14ac:dyDescent="0.3">
      <c r="A2268">
        <v>735772</v>
      </c>
      <c r="B2268" s="2">
        <v>41814</v>
      </c>
      <c r="C2268" s="3">
        <v>0.82289351851851855</v>
      </c>
      <c r="D2268" t="s">
        <v>30</v>
      </c>
      <c r="E2268" t="s">
        <v>27</v>
      </c>
      <c r="F2268" t="s">
        <v>20</v>
      </c>
      <c r="G2268" t="s">
        <v>8</v>
      </c>
      <c r="H2268">
        <v>34899</v>
      </c>
      <c r="I2268">
        <f>IF(Table3_1810[[#This Row],[Status]]="Hired",1,0)</f>
        <v>0</v>
      </c>
    </row>
    <row r="2269" spans="1:9" x14ac:dyDescent="0.3">
      <c r="A2269">
        <v>16272</v>
      </c>
      <c r="B2269" s="2">
        <v>41814</v>
      </c>
      <c r="C2269" s="3">
        <v>0.82331018518518517</v>
      </c>
      <c r="D2269" t="s">
        <v>31</v>
      </c>
      <c r="E2269" t="s">
        <v>29</v>
      </c>
      <c r="F2269" t="s">
        <v>20</v>
      </c>
      <c r="G2269" t="s">
        <v>8</v>
      </c>
      <c r="H2269">
        <v>74022</v>
      </c>
      <c r="I2269">
        <f>IF(Table3_1810[[#This Row],[Status]]="Hired",1,0)</f>
        <v>1</v>
      </c>
    </row>
    <row r="2270" spans="1:9" x14ac:dyDescent="0.3">
      <c r="A2270">
        <v>241011</v>
      </c>
      <c r="B2270" s="2">
        <v>41852</v>
      </c>
      <c r="C2270" s="3">
        <v>0.39863425925925927</v>
      </c>
      <c r="D2270" t="s">
        <v>31</v>
      </c>
      <c r="E2270" t="s">
        <v>27</v>
      </c>
      <c r="F2270" t="s">
        <v>20</v>
      </c>
      <c r="G2270" t="s">
        <v>8</v>
      </c>
      <c r="H2270">
        <v>21333</v>
      </c>
      <c r="I2270">
        <f>IF(Table3_1810[[#This Row],[Status]]="Hired",1,0)</f>
        <v>1</v>
      </c>
    </row>
    <row r="2271" spans="1:9" x14ac:dyDescent="0.3">
      <c r="A2271">
        <v>592725</v>
      </c>
      <c r="B2271" s="2">
        <v>41857</v>
      </c>
      <c r="C2271" s="3">
        <v>0.59964120370370366</v>
      </c>
      <c r="D2271" t="s">
        <v>31</v>
      </c>
      <c r="E2271" t="s">
        <v>27</v>
      </c>
      <c r="F2271" t="s">
        <v>20</v>
      </c>
      <c r="G2271" t="s">
        <v>8</v>
      </c>
      <c r="H2271">
        <v>73557</v>
      </c>
      <c r="I2271">
        <f>IF(Table3_1810[[#This Row],[Status]]="Hired",1,0)</f>
        <v>1</v>
      </c>
    </row>
    <row r="2272" spans="1:9" x14ac:dyDescent="0.3">
      <c r="A2272">
        <v>101587</v>
      </c>
      <c r="B2272" s="2">
        <v>41857</v>
      </c>
      <c r="C2272" s="3">
        <v>0.60069444444444442</v>
      </c>
      <c r="D2272" t="s">
        <v>31</v>
      </c>
      <c r="E2272" t="s">
        <v>29</v>
      </c>
      <c r="F2272" t="s">
        <v>20</v>
      </c>
      <c r="G2272" t="s">
        <v>8</v>
      </c>
      <c r="H2272">
        <v>27191</v>
      </c>
      <c r="I2272">
        <f>IF(Table3_1810[[#This Row],[Status]]="Hired",1,0)</f>
        <v>1</v>
      </c>
    </row>
    <row r="2273" spans="1:9" x14ac:dyDescent="0.3">
      <c r="A2273">
        <v>224763</v>
      </c>
      <c r="B2273" s="2">
        <v>41857</v>
      </c>
      <c r="C2273" s="3">
        <v>0.60145833333333332</v>
      </c>
      <c r="D2273" t="s">
        <v>30</v>
      </c>
      <c r="E2273" t="s">
        <v>27</v>
      </c>
      <c r="F2273" t="s">
        <v>20</v>
      </c>
      <c r="G2273" t="s">
        <v>8</v>
      </c>
      <c r="H2273">
        <v>85285</v>
      </c>
      <c r="I2273">
        <f>IF(Table3_1810[[#This Row],[Status]]="Hired",1,0)</f>
        <v>0</v>
      </c>
    </row>
    <row r="2274" spans="1:9" x14ac:dyDescent="0.3">
      <c r="A2274">
        <v>134816</v>
      </c>
      <c r="B2274" s="2">
        <v>41869</v>
      </c>
      <c r="C2274" s="3">
        <v>0.59075231481481483</v>
      </c>
      <c r="D2274" t="s">
        <v>30</v>
      </c>
      <c r="E2274" t="s">
        <v>27</v>
      </c>
      <c r="F2274" t="s">
        <v>20</v>
      </c>
      <c r="G2274" t="s">
        <v>8</v>
      </c>
      <c r="H2274">
        <v>41248</v>
      </c>
      <c r="I2274">
        <f>IF(Table3_1810[[#This Row],[Status]]="Hired",1,0)</f>
        <v>0</v>
      </c>
    </row>
    <row r="2275" spans="1:9" x14ac:dyDescent="0.3">
      <c r="A2275">
        <v>377194</v>
      </c>
      <c r="B2275" s="2">
        <v>41869</v>
      </c>
      <c r="C2275" s="3">
        <v>0.59109953703703699</v>
      </c>
      <c r="D2275" t="s">
        <v>31</v>
      </c>
      <c r="E2275" t="s">
        <v>29</v>
      </c>
      <c r="F2275" t="s">
        <v>20</v>
      </c>
      <c r="G2275" t="s">
        <v>8</v>
      </c>
      <c r="H2275">
        <v>46908</v>
      </c>
      <c r="I2275">
        <f>IF(Table3_1810[[#This Row],[Status]]="Hired",1,0)</f>
        <v>1</v>
      </c>
    </row>
    <row r="2276" spans="1:9" x14ac:dyDescent="0.3">
      <c r="A2276">
        <v>459107</v>
      </c>
      <c r="B2276" s="2">
        <v>41867</v>
      </c>
      <c r="C2276" s="3">
        <v>0.77511574074074074</v>
      </c>
      <c r="D2276" t="s">
        <v>31</v>
      </c>
      <c r="E2276" t="s">
        <v>29</v>
      </c>
      <c r="F2276" t="s">
        <v>20</v>
      </c>
      <c r="G2276" t="s">
        <v>8</v>
      </c>
      <c r="H2276">
        <v>53395</v>
      </c>
      <c r="I2276">
        <f>IF(Table3_1810[[#This Row],[Status]]="Hired",1,0)</f>
        <v>1</v>
      </c>
    </row>
    <row r="2277" spans="1:9" x14ac:dyDescent="0.3">
      <c r="A2277">
        <v>625539</v>
      </c>
      <c r="B2277" s="2">
        <v>41867</v>
      </c>
      <c r="C2277" s="3">
        <v>0.77539351851851857</v>
      </c>
      <c r="D2277" t="s">
        <v>31</v>
      </c>
      <c r="E2277" t="s">
        <v>27</v>
      </c>
      <c r="F2277" t="s">
        <v>20</v>
      </c>
      <c r="G2277" t="s">
        <v>8</v>
      </c>
      <c r="H2277">
        <v>35773</v>
      </c>
      <c r="I2277">
        <f>IF(Table3_1810[[#This Row],[Status]]="Hired",1,0)</f>
        <v>1</v>
      </c>
    </row>
    <row r="2278" spans="1:9" x14ac:dyDescent="0.3">
      <c r="A2278">
        <v>887107</v>
      </c>
      <c r="B2278" s="2">
        <v>41870</v>
      </c>
      <c r="C2278" s="3">
        <v>0.76498842592592597</v>
      </c>
      <c r="D2278" t="s">
        <v>30</v>
      </c>
      <c r="E2278" t="s">
        <v>27</v>
      </c>
      <c r="F2278" t="s">
        <v>20</v>
      </c>
      <c r="G2278" t="s">
        <v>8</v>
      </c>
      <c r="H2278">
        <v>32270</v>
      </c>
      <c r="I2278">
        <f>IF(Table3_1810[[#This Row],[Status]]="Hired",1,0)</f>
        <v>0</v>
      </c>
    </row>
    <row r="2279" spans="1:9" x14ac:dyDescent="0.3">
      <c r="A2279">
        <v>676220</v>
      </c>
      <c r="B2279" s="2">
        <v>41880</v>
      </c>
      <c r="C2279" s="3">
        <v>0.62105324074074075</v>
      </c>
      <c r="D2279" t="s">
        <v>30</v>
      </c>
      <c r="E2279" t="s">
        <v>29</v>
      </c>
      <c r="F2279" t="s">
        <v>20</v>
      </c>
      <c r="G2279" t="s">
        <v>8</v>
      </c>
      <c r="H2279">
        <v>51856</v>
      </c>
      <c r="I2279">
        <f>IF(Table3_1810[[#This Row],[Status]]="Hired",1,0)</f>
        <v>0</v>
      </c>
    </row>
    <row r="2280" spans="1:9" x14ac:dyDescent="0.3">
      <c r="A2280">
        <v>370975</v>
      </c>
      <c r="B2280" s="2">
        <v>41881</v>
      </c>
      <c r="C2280" s="3">
        <v>0.81468750000000001</v>
      </c>
      <c r="D2280" t="s">
        <v>31</v>
      </c>
      <c r="E2280" t="s">
        <v>27</v>
      </c>
      <c r="F2280" t="s">
        <v>20</v>
      </c>
      <c r="G2280" t="s">
        <v>8</v>
      </c>
      <c r="H2280">
        <v>92550</v>
      </c>
      <c r="I2280">
        <f>IF(Table3_1810[[#This Row],[Status]]="Hired",1,0)</f>
        <v>1</v>
      </c>
    </row>
    <row r="2281" spans="1:9" x14ac:dyDescent="0.3">
      <c r="A2281">
        <v>138713</v>
      </c>
      <c r="B2281" s="2">
        <v>41831</v>
      </c>
      <c r="C2281" s="3">
        <v>0.66219907407407408</v>
      </c>
      <c r="D2281" t="s">
        <v>30</v>
      </c>
      <c r="E2281" t="s">
        <v>27</v>
      </c>
      <c r="F2281" t="s">
        <v>15</v>
      </c>
      <c r="G2281" t="s">
        <v>10</v>
      </c>
      <c r="H2281">
        <v>54495</v>
      </c>
      <c r="I2281">
        <f>IF(Table3_1810[[#This Row],[Status]]="Hired",1,0)</f>
        <v>0</v>
      </c>
    </row>
    <row r="2282" spans="1:9" x14ac:dyDescent="0.3">
      <c r="A2282">
        <v>862314</v>
      </c>
      <c r="B2282" s="2">
        <v>41831</v>
      </c>
      <c r="C2282" s="3">
        <v>0.66243055555555552</v>
      </c>
      <c r="D2282" t="s">
        <v>31</v>
      </c>
      <c r="E2282" t="s">
        <v>27</v>
      </c>
      <c r="F2282" t="s">
        <v>15</v>
      </c>
      <c r="G2282" t="s">
        <v>10</v>
      </c>
      <c r="H2282">
        <v>72880</v>
      </c>
      <c r="I2282">
        <f>IF(Table3_1810[[#This Row],[Status]]="Hired",1,0)</f>
        <v>1</v>
      </c>
    </row>
    <row r="2283" spans="1:9" x14ac:dyDescent="0.3">
      <c r="A2283">
        <v>269039</v>
      </c>
      <c r="B2283" s="2">
        <v>41837</v>
      </c>
      <c r="C2283" s="3">
        <v>0.51325231481481481</v>
      </c>
      <c r="D2283" t="s">
        <v>31</v>
      </c>
      <c r="E2283" t="s">
        <v>27</v>
      </c>
      <c r="F2283" t="s">
        <v>15</v>
      </c>
      <c r="G2283" t="s">
        <v>10</v>
      </c>
      <c r="H2283">
        <v>62938</v>
      </c>
      <c r="I2283">
        <f>IF(Table3_1810[[#This Row],[Status]]="Hired",1,0)</f>
        <v>1</v>
      </c>
    </row>
    <row r="2284" spans="1:9" x14ac:dyDescent="0.3">
      <c r="A2284">
        <v>852330</v>
      </c>
      <c r="B2284" s="2">
        <v>41873</v>
      </c>
      <c r="C2284" s="3">
        <v>0.4087615740740741</v>
      </c>
      <c r="D2284" t="s">
        <v>31</v>
      </c>
      <c r="E2284" t="s">
        <v>27</v>
      </c>
      <c r="F2284" t="s">
        <v>15</v>
      </c>
      <c r="G2284" t="s">
        <v>10</v>
      </c>
      <c r="H2284">
        <v>15648</v>
      </c>
      <c r="I2284">
        <f>IF(Table3_1810[[#This Row],[Status]]="Hired",1,0)</f>
        <v>1</v>
      </c>
    </row>
    <row r="2285" spans="1:9" x14ac:dyDescent="0.3">
      <c r="A2285">
        <v>92932</v>
      </c>
      <c r="B2285" s="2">
        <v>41873</v>
      </c>
      <c r="C2285" s="3">
        <v>0.40958333333333335</v>
      </c>
      <c r="D2285" t="s">
        <v>30</v>
      </c>
      <c r="E2285" t="s">
        <v>27</v>
      </c>
      <c r="F2285" t="s">
        <v>15</v>
      </c>
      <c r="G2285" t="s">
        <v>10</v>
      </c>
      <c r="H2285">
        <v>16244</v>
      </c>
      <c r="I2285">
        <f>IF(Table3_1810[[#This Row],[Status]]="Hired",1,0)</f>
        <v>0</v>
      </c>
    </row>
    <row r="2286" spans="1:9" x14ac:dyDescent="0.3">
      <c r="A2286">
        <v>288178</v>
      </c>
      <c r="B2286" s="2">
        <v>41815</v>
      </c>
      <c r="C2286" s="3">
        <v>0.68291666666666662</v>
      </c>
      <c r="D2286" t="s">
        <v>31</v>
      </c>
      <c r="E2286" t="s">
        <v>29</v>
      </c>
      <c r="F2286" t="s">
        <v>12</v>
      </c>
      <c r="G2286" t="s">
        <v>6</v>
      </c>
      <c r="H2286">
        <v>46498</v>
      </c>
      <c r="I2286">
        <f>IF(Table3_1810[[#This Row],[Status]]="Hired",1,0)</f>
        <v>1</v>
      </c>
    </row>
    <row r="2287" spans="1:9" x14ac:dyDescent="0.3">
      <c r="A2287">
        <v>702282</v>
      </c>
      <c r="B2287" s="2">
        <v>41815</v>
      </c>
      <c r="C2287" s="3">
        <v>0.6834837962962963</v>
      </c>
      <c r="D2287" t="s">
        <v>30</v>
      </c>
      <c r="E2287" t="s">
        <v>27</v>
      </c>
      <c r="F2287" t="s">
        <v>12</v>
      </c>
      <c r="G2287" t="s">
        <v>6</v>
      </c>
      <c r="H2287">
        <v>75312</v>
      </c>
      <c r="I2287">
        <f>IF(Table3_1810[[#This Row],[Status]]="Hired",1,0)</f>
        <v>0</v>
      </c>
    </row>
    <row r="2288" spans="1:9" x14ac:dyDescent="0.3">
      <c r="A2288">
        <v>756958</v>
      </c>
      <c r="B2288" s="2">
        <v>41862</v>
      </c>
      <c r="C2288" s="3">
        <v>0.38295138888888891</v>
      </c>
      <c r="D2288" t="s">
        <v>30</v>
      </c>
      <c r="E2288" t="s">
        <v>27</v>
      </c>
      <c r="F2288" t="s">
        <v>12</v>
      </c>
      <c r="G2288" t="s">
        <v>6</v>
      </c>
      <c r="H2288">
        <v>56856</v>
      </c>
      <c r="I2288">
        <f>IF(Table3_1810[[#This Row],[Status]]="Hired",1,0)</f>
        <v>0</v>
      </c>
    </row>
    <row r="2289" spans="1:9" x14ac:dyDescent="0.3">
      <c r="A2289">
        <v>357577</v>
      </c>
      <c r="B2289" s="2">
        <v>41862</v>
      </c>
      <c r="C2289" s="3">
        <v>0.38527777777777777</v>
      </c>
      <c r="D2289" t="s">
        <v>31</v>
      </c>
      <c r="E2289" t="s">
        <v>29</v>
      </c>
      <c r="F2289" t="s">
        <v>12</v>
      </c>
      <c r="G2289" t="s">
        <v>6</v>
      </c>
      <c r="H2289">
        <v>20958</v>
      </c>
      <c r="I2289">
        <f>IF(Table3_1810[[#This Row],[Status]]="Hired",1,0)</f>
        <v>1</v>
      </c>
    </row>
    <row r="2290" spans="1:9" x14ac:dyDescent="0.3">
      <c r="A2290">
        <v>759016</v>
      </c>
      <c r="B2290" s="2">
        <v>41873</v>
      </c>
      <c r="C2290" s="3">
        <v>0.64687499999999998</v>
      </c>
      <c r="D2290" t="s">
        <v>31</v>
      </c>
      <c r="E2290" t="s">
        <v>27</v>
      </c>
      <c r="F2290" t="s">
        <v>12</v>
      </c>
      <c r="G2290" t="s">
        <v>6</v>
      </c>
      <c r="H2290">
        <v>69278</v>
      </c>
      <c r="I2290">
        <f>IF(Table3_1810[[#This Row],[Status]]="Hired",1,0)</f>
        <v>1</v>
      </c>
    </row>
    <row r="2291" spans="1:9" x14ac:dyDescent="0.3">
      <c r="A2291">
        <v>401885</v>
      </c>
      <c r="B2291" s="2">
        <v>41878</v>
      </c>
      <c r="C2291" s="3">
        <v>0.63495370370370374</v>
      </c>
      <c r="D2291" t="s">
        <v>30</v>
      </c>
      <c r="E2291" t="s">
        <v>29</v>
      </c>
      <c r="F2291" t="s">
        <v>12</v>
      </c>
      <c r="G2291" t="s">
        <v>6</v>
      </c>
      <c r="H2291">
        <v>34424</v>
      </c>
      <c r="I2291">
        <f>IF(Table3_1810[[#This Row],[Status]]="Hired",1,0)</f>
        <v>0</v>
      </c>
    </row>
    <row r="2292" spans="1:9" x14ac:dyDescent="0.3">
      <c r="A2292">
        <v>681123</v>
      </c>
      <c r="B2292" s="2">
        <v>41878</v>
      </c>
      <c r="C2292" s="3">
        <v>0.77276620370370375</v>
      </c>
      <c r="D2292" t="s">
        <v>31</v>
      </c>
      <c r="E2292" t="s">
        <v>29</v>
      </c>
      <c r="F2292" t="s">
        <v>12</v>
      </c>
      <c r="G2292" t="s">
        <v>6</v>
      </c>
      <c r="H2292">
        <v>24575</v>
      </c>
      <c r="I2292">
        <f>IF(Table3_1810[[#This Row],[Status]]="Hired",1,0)</f>
        <v>1</v>
      </c>
    </row>
    <row r="2293" spans="1:9" x14ac:dyDescent="0.3">
      <c r="A2293">
        <v>944455</v>
      </c>
      <c r="B2293" s="2">
        <v>41780</v>
      </c>
      <c r="C2293" s="3">
        <v>0.77997685185185184</v>
      </c>
      <c r="D2293" t="s">
        <v>31</v>
      </c>
      <c r="E2293" t="s">
        <v>29</v>
      </c>
      <c r="F2293" t="s">
        <v>17</v>
      </c>
      <c r="G2293" t="s">
        <v>10</v>
      </c>
      <c r="H2293">
        <v>69709</v>
      </c>
      <c r="I2293">
        <f>IF(Table3_1810[[#This Row],[Status]]="Hired",1,0)</f>
        <v>1</v>
      </c>
    </row>
    <row r="2294" spans="1:9" x14ac:dyDescent="0.3">
      <c r="A2294">
        <v>977885</v>
      </c>
      <c r="B2294" s="2">
        <v>41856</v>
      </c>
      <c r="C2294" s="3">
        <v>0.39881944444444445</v>
      </c>
      <c r="D2294" t="s">
        <v>30</v>
      </c>
      <c r="E2294" t="s">
        <v>27</v>
      </c>
      <c r="F2294" t="s">
        <v>14</v>
      </c>
      <c r="G2294" t="s">
        <v>10</v>
      </c>
      <c r="H2294">
        <v>85648</v>
      </c>
      <c r="I2294">
        <f>IF(Table3_1810[[#This Row],[Status]]="Hired",1,0)</f>
        <v>0</v>
      </c>
    </row>
    <row r="2295" spans="1:9" x14ac:dyDescent="0.3">
      <c r="A2295">
        <v>353496</v>
      </c>
      <c r="B2295" s="2">
        <v>41765</v>
      </c>
      <c r="C2295" s="3">
        <v>0.55439814814814814</v>
      </c>
      <c r="D2295" t="s">
        <v>31</v>
      </c>
      <c r="E2295" t="s">
        <v>28</v>
      </c>
      <c r="F2295" t="s">
        <v>17</v>
      </c>
      <c r="G2295" t="s">
        <v>6</v>
      </c>
      <c r="H2295">
        <v>61703</v>
      </c>
      <c r="I2295">
        <f>IF(Table3_1810[[#This Row],[Status]]="Hired",1,0)</f>
        <v>1</v>
      </c>
    </row>
    <row r="2296" spans="1:9" x14ac:dyDescent="0.3">
      <c r="A2296">
        <v>982553</v>
      </c>
      <c r="B2296" s="2">
        <v>41793</v>
      </c>
      <c r="C2296" s="3">
        <v>0.3994212962962963</v>
      </c>
      <c r="D2296" t="s">
        <v>31</v>
      </c>
      <c r="E2296" t="s">
        <v>27</v>
      </c>
      <c r="F2296" t="s">
        <v>17</v>
      </c>
      <c r="G2296" t="s">
        <v>10</v>
      </c>
      <c r="H2296">
        <v>73230</v>
      </c>
      <c r="I2296">
        <f>IF(Table3_1810[[#This Row],[Status]]="Hired",1,0)</f>
        <v>1</v>
      </c>
    </row>
    <row r="2297" spans="1:9" x14ac:dyDescent="0.3">
      <c r="A2297">
        <v>934540</v>
      </c>
      <c r="B2297" s="2">
        <v>41870</v>
      </c>
      <c r="C2297" s="3">
        <v>0.39694444444444443</v>
      </c>
      <c r="D2297" t="s">
        <v>31</v>
      </c>
      <c r="E2297" t="s">
        <v>27</v>
      </c>
      <c r="F2297" t="s">
        <v>16</v>
      </c>
      <c r="G2297" t="s">
        <v>4</v>
      </c>
      <c r="H2297">
        <v>34424</v>
      </c>
      <c r="I2297">
        <f>IF(Table3_1810[[#This Row],[Status]]="Hired",1,0)</f>
        <v>1</v>
      </c>
    </row>
    <row r="2298" spans="1:9" x14ac:dyDescent="0.3">
      <c r="A2298">
        <v>964901</v>
      </c>
      <c r="B2298" s="2">
        <v>41870</v>
      </c>
      <c r="C2298" s="3">
        <v>0.39951388888888889</v>
      </c>
      <c r="D2298" t="s">
        <v>31</v>
      </c>
      <c r="E2298" t="s">
        <v>27</v>
      </c>
      <c r="F2298" t="s">
        <v>16</v>
      </c>
      <c r="G2298" t="s">
        <v>4</v>
      </c>
      <c r="H2298">
        <v>30253</v>
      </c>
      <c r="I2298">
        <f>IF(Table3_1810[[#This Row],[Status]]="Hired",1,0)</f>
        <v>1</v>
      </c>
    </row>
    <row r="2299" spans="1:9" x14ac:dyDescent="0.3">
      <c r="A2299">
        <v>362996</v>
      </c>
      <c r="B2299" s="2">
        <v>41870</v>
      </c>
      <c r="C2299" s="3">
        <v>0.40050925925925923</v>
      </c>
      <c r="D2299" t="s">
        <v>31</v>
      </c>
      <c r="E2299" t="s">
        <v>27</v>
      </c>
      <c r="F2299" t="s">
        <v>16</v>
      </c>
      <c r="G2299" t="s">
        <v>4</v>
      </c>
      <c r="H2299">
        <v>92283</v>
      </c>
      <c r="I2299">
        <f>IF(Table3_1810[[#This Row],[Status]]="Hired",1,0)</f>
        <v>1</v>
      </c>
    </row>
    <row r="2300" spans="1:9" x14ac:dyDescent="0.3">
      <c r="A2300">
        <v>652692</v>
      </c>
      <c r="B2300" s="2">
        <v>41838</v>
      </c>
      <c r="C2300" s="3">
        <v>0.65216435185185184</v>
      </c>
      <c r="D2300" t="s">
        <v>31</v>
      </c>
      <c r="E2300" t="s">
        <v>28</v>
      </c>
      <c r="F2300" t="s">
        <v>20</v>
      </c>
      <c r="G2300" t="s">
        <v>4</v>
      </c>
      <c r="H2300">
        <v>43397</v>
      </c>
      <c r="I2300">
        <f>IF(Table3_1810[[#This Row],[Status]]="Hired",1,0)</f>
        <v>1</v>
      </c>
    </row>
    <row r="2301" spans="1:9" x14ac:dyDescent="0.3">
      <c r="A2301">
        <v>23706</v>
      </c>
      <c r="B2301" s="2">
        <v>41838</v>
      </c>
      <c r="C2301" s="3">
        <v>0.65296296296296297</v>
      </c>
      <c r="D2301" t="s">
        <v>31</v>
      </c>
      <c r="E2301" t="s">
        <v>28</v>
      </c>
      <c r="F2301" t="s">
        <v>20</v>
      </c>
      <c r="G2301" t="s">
        <v>4</v>
      </c>
      <c r="H2301">
        <v>41989</v>
      </c>
      <c r="I2301">
        <f>IF(Table3_1810[[#This Row],[Status]]="Hired",1,0)</f>
        <v>1</v>
      </c>
    </row>
    <row r="2302" spans="1:9" x14ac:dyDescent="0.3">
      <c r="A2302">
        <v>695963</v>
      </c>
      <c r="B2302" s="2">
        <v>41843</v>
      </c>
      <c r="C2302" s="3">
        <v>0.38800925925925928</v>
      </c>
      <c r="D2302" t="s">
        <v>31</v>
      </c>
      <c r="E2302" t="s">
        <v>28</v>
      </c>
      <c r="F2302" t="s">
        <v>20</v>
      </c>
      <c r="G2302" t="s">
        <v>4</v>
      </c>
      <c r="H2302">
        <v>77656</v>
      </c>
      <c r="I2302">
        <f>IF(Table3_1810[[#This Row],[Status]]="Hired",1,0)</f>
        <v>1</v>
      </c>
    </row>
    <row r="2303" spans="1:9" x14ac:dyDescent="0.3">
      <c r="A2303">
        <v>868878</v>
      </c>
      <c r="B2303" s="2">
        <v>41779</v>
      </c>
      <c r="C2303" s="3">
        <v>0.45376157407407408</v>
      </c>
      <c r="D2303" t="s">
        <v>31</v>
      </c>
      <c r="E2303" t="s">
        <v>29</v>
      </c>
      <c r="F2303" t="s">
        <v>13</v>
      </c>
      <c r="G2303" t="s">
        <v>2</v>
      </c>
      <c r="H2303">
        <v>15380</v>
      </c>
      <c r="I2303">
        <f>IF(Table3_1810[[#This Row],[Status]]="Hired",1,0)</f>
        <v>1</v>
      </c>
    </row>
    <row r="2304" spans="1:9" x14ac:dyDescent="0.3">
      <c r="A2304">
        <v>666894</v>
      </c>
      <c r="B2304" s="2">
        <v>41803</v>
      </c>
      <c r="C2304" s="3">
        <v>0.3973726851851852</v>
      </c>
      <c r="D2304" t="s">
        <v>30</v>
      </c>
      <c r="E2304" t="s">
        <v>27</v>
      </c>
      <c r="F2304" t="s">
        <v>17</v>
      </c>
      <c r="G2304" t="s">
        <v>10</v>
      </c>
      <c r="H2304">
        <v>54655</v>
      </c>
      <c r="I2304">
        <f>IF(Table3_1810[[#This Row],[Status]]="Hired",1,0)</f>
        <v>0</v>
      </c>
    </row>
    <row r="2305" spans="1:9" x14ac:dyDescent="0.3">
      <c r="A2305">
        <v>121437</v>
      </c>
      <c r="B2305" s="2">
        <v>41803</v>
      </c>
      <c r="C2305" s="3">
        <v>0.39804398148148146</v>
      </c>
      <c r="D2305" t="s">
        <v>31</v>
      </c>
      <c r="E2305" t="s">
        <v>29</v>
      </c>
      <c r="F2305" t="s">
        <v>17</v>
      </c>
      <c r="G2305" t="s">
        <v>10</v>
      </c>
      <c r="H2305">
        <v>61894</v>
      </c>
      <c r="I2305">
        <f>IF(Table3_1810[[#This Row],[Status]]="Hired",1,0)</f>
        <v>1</v>
      </c>
    </row>
    <row r="2306" spans="1:9" x14ac:dyDescent="0.3">
      <c r="A2306">
        <v>757116</v>
      </c>
      <c r="B2306" s="2">
        <v>41807</v>
      </c>
      <c r="C2306" s="3">
        <v>0.61501157407407403</v>
      </c>
      <c r="D2306" t="s">
        <v>30</v>
      </c>
      <c r="E2306" t="s">
        <v>27</v>
      </c>
      <c r="F2306" t="s">
        <v>17</v>
      </c>
      <c r="G2306" t="s">
        <v>10</v>
      </c>
      <c r="H2306">
        <v>60526</v>
      </c>
      <c r="I2306">
        <f>IF(Table3_1810[[#This Row],[Status]]="Hired",1,0)</f>
        <v>0</v>
      </c>
    </row>
    <row r="2307" spans="1:9" x14ac:dyDescent="0.3">
      <c r="A2307">
        <v>503722</v>
      </c>
      <c r="B2307" s="2">
        <v>41807</v>
      </c>
      <c r="C2307" s="3">
        <v>0.61662037037037032</v>
      </c>
      <c r="D2307" t="s">
        <v>30</v>
      </c>
      <c r="E2307" t="s">
        <v>27</v>
      </c>
      <c r="F2307" t="s">
        <v>17</v>
      </c>
      <c r="G2307" t="s">
        <v>10</v>
      </c>
      <c r="H2307">
        <v>48534</v>
      </c>
      <c r="I2307">
        <f>IF(Table3_1810[[#This Row],[Status]]="Hired",1,0)</f>
        <v>0</v>
      </c>
    </row>
    <row r="2308" spans="1:9" x14ac:dyDescent="0.3">
      <c r="A2308">
        <v>643987</v>
      </c>
      <c r="B2308" s="2">
        <v>41809</v>
      </c>
      <c r="C2308" s="3">
        <v>0.63716435185185183</v>
      </c>
      <c r="D2308" t="s">
        <v>31</v>
      </c>
      <c r="E2308" t="s">
        <v>27</v>
      </c>
      <c r="F2308" t="s">
        <v>17</v>
      </c>
      <c r="G2308" t="s">
        <v>6</v>
      </c>
      <c r="H2308">
        <v>28543</v>
      </c>
      <c r="I2308">
        <f>IF(Table3_1810[[#This Row],[Status]]="Hired",1,0)</f>
        <v>1</v>
      </c>
    </row>
    <row r="2309" spans="1:9" x14ac:dyDescent="0.3">
      <c r="A2309">
        <v>285550</v>
      </c>
      <c r="B2309" s="2">
        <v>41813</v>
      </c>
      <c r="C2309" s="3">
        <v>0.75649305555555557</v>
      </c>
      <c r="D2309" t="s">
        <v>31</v>
      </c>
      <c r="E2309" t="s">
        <v>27</v>
      </c>
      <c r="F2309" t="s">
        <v>17</v>
      </c>
      <c r="G2309" t="s">
        <v>6</v>
      </c>
      <c r="H2309">
        <v>65832</v>
      </c>
      <c r="I2309">
        <f>IF(Table3_1810[[#This Row],[Status]]="Hired",1,0)</f>
        <v>1</v>
      </c>
    </row>
    <row r="2310" spans="1:9" x14ac:dyDescent="0.3">
      <c r="A2310">
        <v>361677</v>
      </c>
      <c r="B2310" s="2">
        <v>41813</v>
      </c>
      <c r="C2310" s="3">
        <v>0.75684027777777774</v>
      </c>
      <c r="D2310" t="s">
        <v>30</v>
      </c>
      <c r="E2310" t="s">
        <v>27</v>
      </c>
      <c r="F2310" t="s">
        <v>17</v>
      </c>
      <c r="G2310" t="s">
        <v>6</v>
      </c>
      <c r="H2310">
        <v>27720</v>
      </c>
      <c r="I2310">
        <f>IF(Table3_1810[[#This Row],[Status]]="Hired",1,0)</f>
        <v>0</v>
      </c>
    </row>
    <row r="2311" spans="1:9" x14ac:dyDescent="0.3">
      <c r="A2311">
        <v>891497</v>
      </c>
      <c r="B2311" s="2">
        <v>41813</v>
      </c>
      <c r="C2311" s="3">
        <v>0.75834490740740745</v>
      </c>
      <c r="D2311" t="s">
        <v>31</v>
      </c>
      <c r="E2311" t="s">
        <v>27</v>
      </c>
      <c r="F2311" t="s">
        <v>17</v>
      </c>
      <c r="G2311" t="s">
        <v>6</v>
      </c>
      <c r="H2311">
        <v>58226</v>
      </c>
      <c r="I2311">
        <f>IF(Table3_1810[[#This Row],[Status]]="Hired",1,0)</f>
        <v>1</v>
      </c>
    </row>
    <row r="2312" spans="1:9" x14ac:dyDescent="0.3">
      <c r="A2312">
        <v>535536</v>
      </c>
      <c r="B2312" s="2">
        <v>41821</v>
      </c>
      <c r="C2312" s="3">
        <v>0.43528935185185186</v>
      </c>
      <c r="D2312" t="s">
        <v>31</v>
      </c>
      <c r="E2312" t="s">
        <v>27</v>
      </c>
      <c r="F2312" t="s">
        <v>17</v>
      </c>
      <c r="G2312" t="s">
        <v>2</v>
      </c>
      <c r="H2312">
        <v>29903</v>
      </c>
      <c r="I2312">
        <f>IF(Table3_1810[[#This Row],[Status]]="Hired",1,0)</f>
        <v>1</v>
      </c>
    </row>
    <row r="2313" spans="1:9" x14ac:dyDescent="0.3">
      <c r="A2313">
        <v>445396</v>
      </c>
      <c r="B2313" s="2">
        <v>41835</v>
      </c>
      <c r="C2313" s="3">
        <v>0.75958333333333339</v>
      </c>
      <c r="D2313" t="s">
        <v>30</v>
      </c>
      <c r="E2313" t="s">
        <v>27</v>
      </c>
      <c r="F2313" t="s">
        <v>17</v>
      </c>
      <c r="G2313" t="s">
        <v>10</v>
      </c>
      <c r="H2313">
        <v>78615</v>
      </c>
      <c r="I2313">
        <f>IF(Table3_1810[[#This Row],[Status]]="Hired",1,0)</f>
        <v>0</v>
      </c>
    </row>
    <row r="2314" spans="1:9" x14ac:dyDescent="0.3">
      <c r="A2314">
        <v>818471</v>
      </c>
      <c r="B2314" s="2">
        <v>41855</v>
      </c>
      <c r="C2314" s="3">
        <v>0.39775462962962965</v>
      </c>
      <c r="D2314" t="s">
        <v>30</v>
      </c>
      <c r="E2314" t="s">
        <v>28</v>
      </c>
      <c r="F2314" t="s">
        <v>12</v>
      </c>
      <c r="G2314" t="s">
        <v>2</v>
      </c>
      <c r="H2314">
        <v>96143</v>
      </c>
      <c r="I2314">
        <f>IF(Table3_1810[[#This Row],[Status]]="Hired",1,0)</f>
        <v>0</v>
      </c>
    </row>
    <row r="2315" spans="1:9" x14ac:dyDescent="0.3">
      <c r="A2315">
        <v>333889</v>
      </c>
      <c r="B2315" s="2">
        <v>41864</v>
      </c>
      <c r="C2315" s="3">
        <v>0.450625</v>
      </c>
      <c r="D2315" t="s">
        <v>31</v>
      </c>
      <c r="E2315" t="s">
        <v>27</v>
      </c>
      <c r="F2315" t="s">
        <v>12</v>
      </c>
      <c r="G2315" t="s">
        <v>2</v>
      </c>
      <c r="H2315">
        <v>51667</v>
      </c>
      <c r="I2315">
        <f>IF(Table3_1810[[#This Row],[Status]]="Hired",1,0)</f>
        <v>1</v>
      </c>
    </row>
    <row r="2316" spans="1:9" x14ac:dyDescent="0.3">
      <c r="A2316">
        <v>455144</v>
      </c>
      <c r="B2316" s="2">
        <v>41849</v>
      </c>
      <c r="C2316" s="3">
        <v>0.39679398148148148</v>
      </c>
      <c r="D2316" t="s">
        <v>30</v>
      </c>
      <c r="E2316" t="s">
        <v>27</v>
      </c>
      <c r="F2316" t="s">
        <v>17</v>
      </c>
      <c r="G2316" t="s">
        <v>10</v>
      </c>
      <c r="H2316">
        <v>93524</v>
      </c>
      <c r="I2316">
        <f>IF(Table3_1810[[#This Row],[Status]]="Hired",1,0)</f>
        <v>0</v>
      </c>
    </row>
    <row r="2317" spans="1:9" x14ac:dyDescent="0.3">
      <c r="A2317">
        <v>796754</v>
      </c>
      <c r="B2317" s="2">
        <v>41808</v>
      </c>
      <c r="C2317" s="3">
        <v>0.21108796296296295</v>
      </c>
      <c r="D2317" t="s">
        <v>30</v>
      </c>
      <c r="E2317" t="s">
        <v>27</v>
      </c>
      <c r="F2317" t="s">
        <v>20</v>
      </c>
      <c r="G2317" t="s">
        <v>4</v>
      </c>
      <c r="H2317">
        <v>74895</v>
      </c>
      <c r="I2317">
        <f>IF(Table3_1810[[#This Row],[Status]]="Hired",1,0)</f>
        <v>0</v>
      </c>
    </row>
    <row r="2318" spans="1:9" x14ac:dyDescent="0.3">
      <c r="A2318">
        <v>489817</v>
      </c>
      <c r="B2318" s="2">
        <v>41787</v>
      </c>
      <c r="C2318" s="3">
        <v>0.62555555555555553</v>
      </c>
      <c r="D2318" t="s">
        <v>31</v>
      </c>
      <c r="E2318" t="s">
        <v>27</v>
      </c>
      <c r="F2318" t="s">
        <v>17</v>
      </c>
      <c r="G2318" t="s">
        <v>1</v>
      </c>
      <c r="H2318">
        <v>12777</v>
      </c>
      <c r="I2318">
        <f>IF(Table3_1810[[#This Row],[Status]]="Hired",1,0)</f>
        <v>1</v>
      </c>
    </row>
    <row r="2319" spans="1:9" x14ac:dyDescent="0.3">
      <c r="A2319">
        <v>783940</v>
      </c>
      <c r="B2319" s="2">
        <v>41864</v>
      </c>
      <c r="C2319" s="3">
        <v>0.63231481481481477</v>
      </c>
      <c r="D2319" t="s">
        <v>31</v>
      </c>
      <c r="E2319" t="s">
        <v>27</v>
      </c>
      <c r="F2319" t="s">
        <v>12</v>
      </c>
      <c r="G2319" t="s">
        <v>10</v>
      </c>
      <c r="H2319">
        <v>26397</v>
      </c>
      <c r="I2319">
        <f>IF(Table3_1810[[#This Row],[Status]]="Hired",1,0)</f>
        <v>1</v>
      </c>
    </row>
    <row r="2320" spans="1:9" x14ac:dyDescent="0.3">
      <c r="A2320">
        <v>999202</v>
      </c>
      <c r="B2320" s="2">
        <v>41865</v>
      </c>
      <c r="C2320" s="3">
        <v>0.4634375</v>
      </c>
      <c r="D2320" t="s">
        <v>31</v>
      </c>
      <c r="E2320" t="s">
        <v>27</v>
      </c>
      <c r="F2320" t="s">
        <v>12</v>
      </c>
      <c r="G2320" t="s">
        <v>10</v>
      </c>
      <c r="H2320">
        <v>21067</v>
      </c>
      <c r="I2320">
        <f>IF(Table3_1810[[#This Row],[Status]]="Hired",1,0)</f>
        <v>1</v>
      </c>
    </row>
    <row r="2321" spans="1:9" x14ac:dyDescent="0.3">
      <c r="A2321">
        <v>289694</v>
      </c>
      <c r="B2321" s="2">
        <v>41870</v>
      </c>
      <c r="C2321" s="3">
        <v>0.56729166666666664</v>
      </c>
      <c r="D2321" t="s">
        <v>30</v>
      </c>
      <c r="E2321" t="s">
        <v>29</v>
      </c>
      <c r="F2321" t="s">
        <v>12</v>
      </c>
      <c r="G2321" t="s">
        <v>10</v>
      </c>
      <c r="H2321">
        <v>54824</v>
      </c>
      <c r="I2321">
        <f>IF(Table3_1810[[#This Row],[Status]]="Hired",1,0)</f>
        <v>0</v>
      </c>
    </row>
    <row r="2322" spans="1:9" x14ac:dyDescent="0.3">
      <c r="A2322">
        <v>947238</v>
      </c>
      <c r="B2322" s="2">
        <v>41815</v>
      </c>
      <c r="C2322" s="3">
        <v>0.38633101851851853</v>
      </c>
      <c r="D2322" t="s">
        <v>31</v>
      </c>
      <c r="E2322" t="s">
        <v>29</v>
      </c>
      <c r="F2322" t="s">
        <v>17</v>
      </c>
      <c r="G2322" t="s">
        <v>10</v>
      </c>
      <c r="H2322">
        <v>45543</v>
      </c>
      <c r="I2322">
        <f>IF(Table3_1810[[#This Row],[Status]]="Hired",1,0)</f>
        <v>1</v>
      </c>
    </row>
    <row r="2323" spans="1:9" x14ac:dyDescent="0.3">
      <c r="A2323">
        <v>619881</v>
      </c>
      <c r="B2323" s="2">
        <v>41765</v>
      </c>
      <c r="C2323" s="3">
        <v>0.40002314814814816</v>
      </c>
      <c r="D2323" t="s">
        <v>31</v>
      </c>
      <c r="E2323" t="s">
        <v>27</v>
      </c>
      <c r="F2323" t="s">
        <v>17</v>
      </c>
      <c r="G2323" t="s">
        <v>10</v>
      </c>
      <c r="H2323">
        <v>39756</v>
      </c>
      <c r="I2323">
        <f>IF(Table3_1810[[#This Row],[Status]]="Hired",1,0)</f>
        <v>1</v>
      </c>
    </row>
    <row r="2324" spans="1:9" x14ac:dyDescent="0.3">
      <c r="A2324">
        <v>323856</v>
      </c>
      <c r="B2324" s="2">
        <v>41774</v>
      </c>
      <c r="C2324" s="3">
        <v>7.8136574074074081E-2</v>
      </c>
      <c r="D2324" t="s">
        <v>30</v>
      </c>
      <c r="E2324" t="s">
        <v>29</v>
      </c>
      <c r="F2324" t="s">
        <v>17</v>
      </c>
      <c r="G2324" t="s">
        <v>10</v>
      </c>
      <c r="H2324">
        <v>51700</v>
      </c>
      <c r="I2324">
        <f>IF(Table3_1810[[#This Row],[Status]]="Hired",1,0)</f>
        <v>0</v>
      </c>
    </row>
    <row r="2325" spans="1:9" x14ac:dyDescent="0.3">
      <c r="A2325">
        <v>774673</v>
      </c>
      <c r="B2325" s="2">
        <v>41774</v>
      </c>
      <c r="C2325" s="3">
        <v>7.9224537037037038E-2</v>
      </c>
      <c r="D2325" t="s">
        <v>30</v>
      </c>
      <c r="E2325" t="s">
        <v>27</v>
      </c>
      <c r="F2325" t="s">
        <v>17</v>
      </c>
      <c r="G2325" t="s">
        <v>10</v>
      </c>
      <c r="H2325">
        <v>38128</v>
      </c>
      <c r="I2325">
        <f>IF(Table3_1810[[#This Row],[Status]]="Hired",1,0)</f>
        <v>0</v>
      </c>
    </row>
    <row r="2326" spans="1:9" x14ac:dyDescent="0.3">
      <c r="A2326">
        <v>809652</v>
      </c>
      <c r="B2326" s="2">
        <v>41774</v>
      </c>
      <c r="C2326" s="3">
        <v>7.9548611111111112E-2</v>
      </c>
      <c r="D2326" t="s">
        <v>30</v>
      </c>
      <c r="E2326" t="s">
        <v>27</v>
      </c>
      <c r="F2326" t="s">
        <v>17</v>
      </c>
      <c r="G2326" t="s">
        <v>10</v>
      </c>
      <c r="H2326">
        <v>90974</v>
      </c>
      <c r="I2326">
        <f>IF(Table3_1810[[#This Row],[Status]]="Hired",1,0)</f>
        <v>0</v>
      </c>
    </row>
    <row r="2327" spans="1:9" x14ac:dyDescent="0.3">
      <c r="A2327">
        <v>395762</v>
      </c>
      <c r="B2327" s="2">
        <v>41786</v>
      </c>
      <c r="C2327" s="3">
        <v>0.41850694444444442</v>
      </c>
      <c r="D2327" t="s">
        <v>30</v>
      </c>
      <c r="E2327" t="s">
        <v>29</v>
      </c>
      <c r="F2327" t="s">
        <v>17</v>
      </c>
      <c r="G2327" t="s">
        <v>10</v>
      </c>
      <c r="H2327">
        <v>26155</v>
      </c>
      <c r="I2327">
        <f>IF(Table3_1810[[#This Row],[Status]]="Hired",1,0)</f>
        <v>0</v>
      </c>
    </row>
    <row r="2328" spans="1:9" x14ac:dyDescent="0.3">
      <c r="A2328">
        <v>317066</v>
      </c>
      <c r="B2328" s="2">
        <v>41786</v>
      </c>
      <c r="C2328" s="3">
        <v>0.41895833333333332</v>
      </c>
      <c r="D2328" t="s">
        <v>30</v>
      </c>
      <c r="E2328" t="s">
        <v>29</v>
      </c>
      <c r="F2328" t="s">
        <v>17</v>
      </c>
      <c r="G2328" t="s">
        <v>10</v>
      </c>
      <c r="H2328">
        <v>92019</v>
      </c>
      <c r="I2328">
        <f>IF(Table3_1810[[#This Row],[Status]]="Hired",1,0)</f>
        <v>0</v>
      </c>
    </row>
    <row r="2329" spans="1:9" x14ac:dyDescent="0.3">
      <c r="A2329">
        <v>129673</v>
      </c>
      <c r="B2329" s="2">
        <v>41858</v>
      </c>
      <c r="C2329" s="3">
        <v>0.80027777777777775</v>
      </c>
      <c r="D2329" t="s">
        <v>30</v>
      </c>
      <c r="E2329" t="s">
        <v>28</v>
      </c>
      <c r="F2329" t="s">
        <v>17</v>
      </c>
      <c r="G2329" t="s">
        <v>10</v>
      </c>
      <c r="H2329">
        <v>72713</v>
      </c>
      <c r="I2329">
        <f>IF(Table3_1810[[#This Row],[Status]]="Hired",1,0)</f>
        <v>0</v>
      </c>
    </row>
    <row r="2330" spans="1:9" x14ac:dyDescent="0.3">
      <c r="A2330">
        <v>137124</v>
      </c>
      <c r="B2330" s="2">
        <v>41867</v>
      </c>
      <c r="C2330" s="3">
        <v>0.29875000000000002</v>
      </c>
      <c r="D2330" t="s">
        <v>31</v>
      </c>
      <c r="E2330" t="s">
        <v>27</v>
      </c>
      <c r="F2330" t="s">
        <v>17</v>
      </c>
      <c r="G2330" t="s">
        <v>10</v>
      </c>
      <c r="H2330">
        <v>99920</v>
      </c>
      <c r="I2330">
        <f>IF(Table3_1810[[#This Row],[Status]]="Hired",1,0)</f>
        <v>1</v>
      </c>
    </row>
    <row r="2331" spans="1:9" x14ac:dyDescent="0.3">
      <c r="A2331">
        <v>350905</v>
      </c>
      <c r="B2331" s="2">
        <v>41762</v>
      </c>
      <c r="C2331" s="3">
        <v>0.49298611111111112</v>
      </c>
      <c r="D2331" t="s">
        <v>31</v>
      </c>
      <c r="E2331" t="s">
        <v>29</v>
      </c>
      <c r="F2331" t="s">
        <v>20</v>
      </c>
      <c r="G2331" t="s">
        <v>10</v>
      </c>
      <c r="H2331">
        <v>27348</v>
      </c>
      <c r="I2331">
        <f>IF(Table3_1810[[#This Row],[Status]]="Hired",1,0)</f>
        <v>1</v>
      </c>
    </row>
    <row r="2332" spans="1:9" x14ac:dyDescent="0.3">
      <c r="A2332">
        <v>21036</v>
      </c>
      <c r="B2332" s="2">
        <v>41762</v>
      </c>
      <c r="C2332" s="3">
        <v>0.49603009259259262</v>
      </c>
      <c r="D2332" t="s">
        <v>30</v>
      </c>
      <c r="E2332" t="s">
        <v>27</v>
      </c>
      <c r="F2332" t="s">
        <v>20</v>
      </c>
      <c r="G2332" t="s">
        <v>10</v>
      </c>
      <c r="H2332">
        <v>49980</v>
      </c>
      <c r="I2332">
        <f>IF(Table3_1810[[#This Row],[Status]]="Hired",1,0)</f>
        <v>0</v>
      </c>
    </row>
    <row r="2333" spans="1:9" x14ac:dyDescent="0.3">
      <c r="A2333">
        <v>105267</v>
      </c>
      <c r="B2333" s="2">
        <v>41766</v>
      </c>
      <c r="C2333" s="3">
        <v>0.76043981481481482</v>
      </c>
      <c r="D2333" t="s">
        <v>30</v>
      </c>
      <c r="E2333" t="s">
        <v>29</v>
      </c>
      <c r="F2333" t="s">
        <v>20</v>
      </c>
      <c r="G2333" t="s">
        <v>10</v>
      </c>
      <c r="H2333">
        <v>51514</v>
      </c>
      <c r="I2333">
        <f>IF(Table3_1810[[#This Row],[Status]]="Hired",1,0)</f>
        <v>0</v>
      </c>
    </row>
    <row r="2334" spans="1:9" x14ac:dyDescent="0.3">
      <c r="A2334">
        <v>164688</v>
      </c>
      <c r="B2334" s="2">
        <v>41782</v>
      </c>
      <c r="C2334" s="3">
        <v>0.67416666666666669</v>
      </c>
      <c r="D2334" t="s">
        <v>31</v>
      </c>
      <c r="E2334" t="s">
        <v>29</v>
      </c>
      <c r="F2334" t="s">
        <v>20</v>
      </c>
      <c r="G2334" t="s">
        <v>10</v>
      </c>
      <c r="H2334">
        <v>59976</v>
      </c>
      <c r="I2334">
        <f>IF(Table3_1810[[#This Row],[Status]]="Hired",1,0)</f>
        <v>1</v>
      </c>
    </row>
    <row r="2335" spans="1:9" x14ac:dyDescent="0.3">
      <c r="A2335">
        <v>811237</v>
      </c>
      <c r="B2335" s="2">
        <v>41782</v>
      </c>
      <c r="C2335" s="3">
        <v>0.67446759259259259</v>
      </c>
      <c r="D2335" t="s">
        <v>30</v>
      </c>
      <c r="E2335" t="s">
        <v>27</v>
      </c>
      <c r="F2335" t="s">
        <v>20</v>
      </c>
      <c r="G2335" t="s">
        <v>10</v>
      </c>
      <c r="H2335">
        <v>98822</v>
      </c>
      <c r="I2335">
        <f>IF(Table3_1810[[#This Row],[Status]]="Hired",1,0)</f>
        <v>0</v>
      </c>
    </row>
    <row r="2336" spans="1:9" x14ac:dyDescent="0.3">
      <c r="A2336">
        <v>442247</v>
      </c>
      <c r="B2336" s="2">
        <v>41782</v>
      </c>
      <c r="C2336" s="3">
        <v>0.67517361111111107</v>
      </c>
      <c r="D2336" t="s">
        <v>30</v>
      </c>
      <c r="E2336" t="s">
        <v>27</v>
      </c>
      <c r="F2336" t="s">
        <v>20</v>
      </c>
      <c r="G2336" t="s">
        <v>10</v>
      </c>
      <c r="H2336">
        <v>29549</v>
      </c>
      <c r="I2336">
        <f>IF(Table3_1810[[#This Row],[Status]]="Hired",1,0)</f>
        <v>0</v>
      </c>
    </row>
    <row r="2337" spans="1:9" x14ac:dyDescent="0.3">
      <c r="A2337">
        <v>667353</v>
      </c>
      <c r="B2337" s="2">
        <v>41790</v>
      </c>
      <c r="C2337" s="3">
        <v>0.19255787037037037</v>
      </c>
      <c r="D2337" t="s">
        <v>30</v>
      </c>
      <c r="E2337" t="s">
        <v>27</v>
      </c>
      <c r="F2337" t="s">
        <v>20</v>
      </c>
      <c r="G2337" t="s">
        <v>10</v>
      </c>
      <c r="H2337">
        <v>69971</v>
      </c>
      <c r="I2337">
        <f>IF(Table3_1810[[#This Row],[Status]]="Hired",1,0)</f>
        <v>0</v>
      </c>
    </row>
    <row r="2338" spans="1:9" x14ac:dyDescent="0.3">
      <c r="A2338">
        <v>24614</v>
      </c>
      <c r="B2338" s="2">
        <v>41790</v>
      </c>
      <c r="C2338" s="3">
        <v>0.19348379629629631</v>
      </c>
      <c r="D2338" t="s">
        <v>30</v>
      </c>
      <c r="E2338" t="s">
        <v>29</v>
      </c>
      <c r="F2338" t="s">
        <v>20</v>
      </c>
      <c r="G2338" t="s">
        <v>10</v>
      </c>
      <c r="H2338">
        <v>28630</v>
      </c>
      <c r="I2338">
        <f>IF(Table3_1810[[#This Row],[Status]]="Hired",1,0)</f>
        <v>0</v>
      </c>
    </row>
    <row r="2339" spans="1:9" x14ac:dyDescent="0.3">
      <c r="A2339">
        <v>139291</v>
      </c>
      <c r="B2339" s="2">
        <v>41844</v>
      </c>
      <c r="C2339" s="3">
        <v>0.39824074074074073</v>
      </c>
      <c r="D2339" t="s">
        <v>31</v>
      </c>
      <c r="E2339" t="s">
        <v>29</v>
      </c>
      <c r="F2339" t="s">
        <v>17</v>
      </c>
      <c r="G2339" t="s">
        <v>10</v>
      </c>
      <c r="H2339">
        <v>40358</v>
      </c>
      <c r="I2339">
        <f>IF(Table3_1810[[#This Row],[Status]]="Hired",1,0)</f>
        <v>1</v>
      </c>
    </row>
    <row r="2340" spans="1:9" x14ac:dyDescent="0.3">
      <c r="A2340">
        <v>595340</v>
      </c>
      <c r="B2340" s="2">
        <v>41850</v>
      </c>
      <c r="C2340" s="3">
        <v>0.557037037037037</v>
      </c>
      <c r="D2340" t="s">
        <v>30</v>
      </c>
      <c r="E2340" t="s">
        <v>27</v>
      </c>
      <c r="F2340" t="s">
        <v>17</v>
      </c>
      <c r="G2340" t="s">
        <v>10</v>
      </c>
      <c r="H2340">
        <v>15724</v>
      </c>
      <c r="I2340">
        <f>IF(Table3_1810[[#This Row],[Status]]="Hired",1,0)</f>
        <v>0</v>
      </c>
    </row>
    <row r="2341" spans="1:9" x14ac:dyDescent="0.3">
      <c r="A2341">
        <v>644783</v>
      </c>
      <c r="B2341" s="2">
        <v>41851</v>
      </c>
      <c r="C2341" s="3">
        <v>0.28699074074074077</v>
      </c>
      <c r="D2341" t="s">
        <v>31</v>
      </c>
      <c r="E2341" t="s">
        <v>28</v>
      </c>
      <c r="F2341" t="s">
        <v>17</v>
      </c>
      <c r="G2341" t="s">
        <v>10</v>
      </c>
      <c r="H2341">
        <v>64444</v>
      </c>
      <c r="I2341">
        <f>IF(Table3_1810[[#This Row],[Status]]="Hired",1,0)</f>
        <v>1</v>
      </c>
    </row>
    <row r="2342" spans="1:9" x14ac:dyDescent="0.3">
      <c r="A2342">
        <v>766484</v>
      </c>
      <c r="B2342" s="2">
        <v>41816</v>
      </c>
      <c r="C2342" s="3">
        <v>0.39761574074074074</v>
      </c>
      <c r="D2342" t="s">
        <v>31</v>
      </c>
      <c r="E2342" t="s">
        <v>27</v>
      </c>
      <c r="F2342" t="s">
        <v>17</v>
      </c>
      <c r="G2342" t="s">
        <v>7</v>
      </c>
      <c r="H2342">
        <v>49813</v>
      </c>
      <c r="I2342">
        <f>IF(Table3_1810[[#This Row],[Status]]="Hired",1,0)</f>
        <v>1</v>
      </c>
    </row>
    <row r="2343" spans="1:9" x14ac:dyDescent="0.3">
      <c r="A2343">
        <v>408355</v>
      </c>
      <c r="B2343" s="2">
        <v>41851</v>
      </c>
      <c r="C2343" s="3">
        <v>0.39771990740740742</v>
      </c>
      <c r="D2343" t="s">
        <v>30</v>
      </c>
      <c r="E2343" t="s">
        <v>27</v>
      </c>
      <c r="F2343" t="s">
        <v>18</v>
      </c>
      <c r="G2343" t="s">
        <v>4</v>
      </c>
      <c r="H2343">
        <v>87549</v>
      </c>
      <c r="I2343">
        <f>IF(Table3_1810[[#This Row],[Status]]="Hired",1,0)</f>
        <v>0</v>
      </c>
    </row>
    <row r="2344" spans="1:9" x14ac:dyDescent="0.3">
      <c r="A2344">
        <v>993836</v>
      </c>
      <c r="B2344" s="2">
        <v>41855</v>
      </c>
      <c r="C2344" s="3">
        <v>0.61391203703703701</v>
      </c>
      <c r="D2344" t="s">
        <v>31</v>
      </c>
      <c r="E2344" t="s">
        <v>29</v>
      </c>
      <c r="F2344" t="s">
        <v>18</v>
      </c>
      <c r="G2344" t="s">
        <v>4</v>
      </c>
      <c r="H2344">
        <v>86193</v>
      </c>
      <c r="I2344">
        <f>IF(Table3_1810[[#This Row],[Status]]="Hired",1,0)</f>
        <v>1</v>
      </c>
    </row>
    <row r="2345" spans="1:9" x14ac:dyDescent="0.3">
      <c r="A2345">
        <v>643736</v>
      </c>
      <c r="B2345" s="2">
        <v>41870</v>
      </c>
      <c r="C2345" s="3">
        <v>0.43454861111111109</v>
      </c>
      <c r="D2345" t="s">
        <v>31</v>
      </c>
      <c r="E2345" t="s">
        <v>29</v>
      </c>
      <c r="F2345" t="s">
        <v>18</v>
      </c>
      <c r="G2345" t="s">
        <v>4</v>
      </c>
      <c r="H2345">
        <v>84211</v>
      </c>
      <c r="I2345">
        <f>IF(Table3_1810[[#This Row],[Status]]="Hired",1,0)</f>
        <v>1</v>
      </c>
    </row>
    <row r="2346" spans="1:9" x14ac:dyDescent="0.3">
      <c r="A2346">
        <v>290098</v>
      </c>
      <c r="B2346" s="2">
        <v>41774</v>
      </c>
      <c r="C2346" s="3">
        <v>0.53119212962962958</v>
      </c>
      <c r="D2346" t="s">
        <v>30</v>
      </c>
      <c r="E2346" t="s">
        <v>27</v>
      </c>
      <c r="F2346" t="s">
        <v>17</v>
      </c>
      <c r="G2346" t="s">
        <v>10</v>
      </c>
      <c r="H2346">
        <v>94891</v>
      </c>
      <c r="I2346">
        <f>IF(Table3_1810[[#This Row],[Status]]="Hired",1,0)</f>
        <v>0</v>
      </c>
    </row>
    <row r="2347" spans="1:9" x14ac:dyDescent="0.3">
      <c r="A2347">
        <v>720499</v>
      </c>
      <c r="B2347" s="2">
        <v>41796</v>
      </c>
      <c r="C2347" s="3">
        <v>0.3972222222222222</v>
      </c>
      <c r="D2347" t="s">
        <v>31</v>
      </c>
      <c r="E2347" t="s">
        <v>27</v>
      </c>
      <c r="F2347" t="s">
        <v>17</v>
      </c>
      <c r="G2347" t="s">
        <v>10</v>
      </c>
      <c r="H2347">
        <v>42062</v>
      </c>
      <c r="I2347">
        <f>IF(Table3_1810[[#This Row],[Status]]="Hired",1,0)</f>
        <v>1</v>
      </c>
    </row>
    <row r="2348" spans="1:9" x14ac:dyDescent="0.3">
      <c r="A2348">
        <v>822612</v>
      </c>
      <c r="B2348" s="2">
        <v>41786</v>
      </c>
      <c r="C2348" s="3">
        <v>0.84043981481481478</v>
      </c>
      <c r="D2348" t="s">
        <v>30</v>
      </c>
      <c r="E2348" t="s">
        <v>27</v>
      </c>
      <c r="F2348" t="s">
        <v>20</v>
      </c>
      <c r="G2348" t="s">
        <v>5</v>
      </c>
      <c r="H2348">
        <v>42771</v>
      </c>
      <c r="I2348">
        <f>IF(Table3_1810[[#This Row],[Status]]="Hired",1,0)</f>
        <v>0</v>
      </c>
    </row>
    <row r="2349" spans="1:9" x14ac:dyDescent="0.3">
      <c r="A2349">
        <v>179945</v>
      </c>
      <c r="B2349" s="2">
        <v>41796</v>
      </c>
      <c r="C2349" s="3">
        <v>0.19503472222222223</v>
      </c>
      <c r="D2349" t="s">
        <v>31</v>
      </c>
      <c r="E2349" t="s">
        <v>27</v>
      </c>
      <c r="F2349" t="s">
        <v>17</v>
      </c>
      <c r="G2349" t="s">
        <v>10</v>
      </c>
      <c r="H2349">
        <v>86808</v>
      </c>
      <c r="I2349">
        <f>IF(Table3_1810[[#This Row],[Status]]="Hired",1,0)</f>
        <v>1</v>
      </c>
    </row>
    <row r="2350" spans="1:9" x14ac:dyDescent="0.3">
      <c r="A2350">
        <v>386275</v>
      </c>
      <c r="B2350" s="2">
        <v>41792</v>
      </c>
      <c r="C2350" s="3">
        <v>0.39675925925925926</v>
      </c>
      <c r="D2350" t="s">
        <v>30</v>
      </c>
      <c r="E2350" t="s">
        <v>27</v>
      </c>
      <c r="F2350" t="s">
        <v>17</v>
      </c>
      <c r="G2350" t="s">
        <v>10</v>
      </c>
      <c r="H2350">
        <v>22233</v>
      </c>
      <c r="I2350">
        <f>IF(Table3_1810[[#This Row],[Status]]="Hired",1,0)</f>
        <v>0</v>
      </c>
    </row>
    <row r="2351" spans="1:9" x14ac:dyDescent="0.3">
      <c r="A2351">
        <v>645477</v>
      </c>
      <c r="B2351" s="2">
        <v>41792</v>
      </c>
      <c r="C2351" s="3">
        <v>0.39701388888888889</v>
      </c>
      <c r="D2351" t="s">
        <v>31</v>
      </c>
      <c r="E2351" t="s">
        <v>29</v>
      </c>
      <c r="F2351" t="s">
        <v>17</v>
      </c>
      <c r="G2351" t="s">
        <v>10</v>
      </c>
      <c r="H2351">
        <v>88906</v>
      </c>
      <c r="I2351">
        <f>IF(Table3_1810[[#This Row],[Status]]="Hired",1,0)</f>
        <v>1</v>
      </c>
    </row>
    <row r="2352" spans="1:9" x14ac:dyDescent="0.3">
      <c r="A2352">
        <v>391286</v>
      </c>
      <c r="B2352" s="2">
        <v>41792</v>
      </c>
      <c r="C2352" s="3">
        <v>0.3986574074074074</v>
      </c>
      <c r="D2352" t="s">
        <v>30</v>
      </c>
      <c r="E2352" t="s">
        <v>29</v>
      </c>
      <c r="F2352" t="s">
        <v>17</v>
      </c>
      <c r="G2352" t="s">
        <v>10</v>
      </c>
      <c r="H2352">
        <v>68338</v>
      </c>
      <c r="I2352">
        <f>IF(Table3_1810[[#This Row],[Status]]="Hired",1,0)</f>
        <v>0</v>
      </c>
    </row>
    <row r="2353" spans="1:9" x14ac:dyDescent="0.3">
      <c r="A2353">
        <v>290710</v>
      </c>
      <c r="B2353" s="2">
        <v>41765</v>
      </c>
      <c r="C2353" s="3">
        <v>0.73212962962962957</v>
      </c>
      <c r="D2353" t="s">
        <v>31</v>
      </c>
      <c r="E2353" t="s">
        <v>29</v>
      </c>
      <c r="F2353" t="s">
        <v>13</v>
      </c>
      <c r="G2353" t="s">
        <v>10</v>
      </c>
      <c r="H2353">
        <v>24234</v>
      </c>
      <c r="I2353">
        <f>IF(Table3_1810[[#This Row],[Status]]="Hired",1,0)</f>
        <v>1</v>
      </c>
    </row>
    <row r="2354" spans="1:9" x14ac:dyDescent="0.3">
      <c r="A2354">
        <v>87466</v>
      </c>
      <c r="B2354" s="2">
        <v>41780</v>
      </c>
      <c r="C2354" s="3">
        <v>0.20005787037037037</v>
      </c>
      <c r="D2354" t="s">
        <v>31</v>
      </c>
      <c r="E2354" t="s">
        <v>29</v>
      </c>
      <c r="F2354" t="s">
        <v>13</v>
      </c>
      <c r="G2354" t="s">
        <v>10</v>
      </c>
      <c r="H2354">
        <v>63263</v>
      </c>
      <c r="I2354">
        <f>IF(Table3_1810[[#This Row],[Status]]="Hired",1,0)</f>
        <v>1</v>
      </c>
    </row>
    <row r="2355" spans="1:9" x14ac:dyDescent="0.3">
      <c r="A2355">
        <v>895918</v>
      </c>
      <c r="B2355" s="2">
        <v>41794</v>
      </c>
      <c r="C2355" s="3">
        <v>0.39347222222222222</v>
      </c>
      <c r="D2355" t="s">
        <v>30</v>
      </c>
      <c r="E2355" t="s">
        <v>29</v>
      </c>
      <c r="F2355" t="s">
        <v>13</v>
      </c>
      <c r="G2355" t="s">
        <v>10</v>
      </c>
      <c r="H2355">
        <v>50464</v>
      </c>
      <c r="I2355">
        <f>IF(Table3_1810[[#This Row],[Status]]="Hired",1,0)</f>
        <v>0</v>
      </c>
    </row>
    <row r="2356" spans="1:9" x14ac:dyDescent="0.3">
      <c r="A2356">
        <v>948299</v>
      </c>
      <c r="B2356" s="2">
        <v>41794</v>
      </c>
      <c r="C2356" s="3">
        <v>0.39506944444444442</v>
      </c>
      <c r="D2356" t="s">
        <v>31</v>
      </c>
      <c r="E2356" t="s">
        <v>29</v>
      </c>
      <c r="F2356" t="s">
        <v>13</v>
      </c>
      <c r="G2356" t="s">
        <v>10</v>
      </c>
      <c r="H2356">
        <v>59424</v>
      </c>
      <c r="I2356">
        <f>IF(Table3_1810[[#This Row],[Status]]="Hired",1,0)</f>
        <v>1</v>
      </c>
    </row>
    <row r="2357" spans="1:9" x14ac:dyDescent="0.3">
      <c r="A2357">
        <v>614421</v>
      </c>
      <c r="B2357" s="2">
        <v>41834</v>
      </c>
      <c r="C2357" s="3">
        <v>0.69295138888888885</v>
      </c>
      <c r="D2357" t="s">
        <v>30</v>
      </c>
      <c r="E2357" t="s">
        <v>29</v>
      </c>
      <c r="F2357" t="s">
        <v>13</v>
      </c>
      <c r="G2357" t="s">
        <v>10</v>
      </c>
      <c r="H2357">
        <v>54960</v>
      </c>
      <c r="I2357">
        <f>IF(Table3_1810[[#This Row],[Status]]="Hired",1,0)</f>
        <v>0</v>
      </c>
    </row>
    <row r="2358" spans="1:9" x14ac:dyDescent="0.3">
      <c r="A2358">
        <v>349272</v>
      </c>
      <c r="B2358" s="2">
        <v>41876</v>
      </c>
      <c r="C2358" s="3">
        <v>0.39707175925925925</v>
      </c>
      <c r="D2358" t="s">
        <v>30</v>
      </c>
      <c r="E2358" t="s">
        <v>29</v>
      </c>
      <c r="F2358" t="s">
        <v>13</v>
      </c>
      <c r="G2358" t="s">
        <v>10</v>
      </c>
      <c r="H2358">
        <v>86956</v>
      </c>
      <c r="I2358">
        <f>IF(Table3_1810[[#This Row],[Status]]="Hired",1,0)</f>
        <v>0</v>
      </c>
    </row>
    <row r="2359" spans="1:9" x14ac:dyDescent="0.3">
      <c r="A2359">
        <v>84426</v>
      </c>
      <c r="B2359" s="2">
        <v>41772</v>
      </c>
      <c r="C2359" s="3">
        <v>0.39681712962962962</v>
      </c>
      <c r="D2359" t="s">
        <v>30</v>
      </c>
      <c r="E2359" t="s">
        <v>27</v>
      </c>
      <c r="F2359" t="s">
        <v>20</v>
      </c>
      <c r="G2359" t="s">
        <v>10</v>
      </c>
      <c r="H2359">
        <v>90036</v>
      </c>
      <c r="I2359">
        <f>IF(Table3_1810[[#This Row],[Status]]="Hired",1,0)</f>
        <v>0</v>
      </c>
    </row>
    <row r="2360" spans="1:9" x14ac:dyDescent="0.3">
      <c r="A2360">
        <v>438400</v>
      </c>
      <c r="B2360" s="2">
        <v>41772</v>
      </c>
      <c r="C2360" s="3">
        <v>0.39773148148148146</v>
      </c>
      <c r="D2360" t="s">
        <v>31</v>
      </c>
      <c r="E2360" t="s">
        <v>27</v>
      </c>
      <c r="F2360" t="s">
        <v>20</v>
      </c>
      <c r="G2360" t="s">
        <v>10</v>
      </c>
      <c r="H2360">
        <v>56147</v>
      </c>
      <c r="I2360">
        <f>IF(Table3_1810[[#This Row],[Status]]="Hired",1,0)</f>
        <v>1</v>
      </c>
    </row>
    <row r="2361" spans="1:9" x14ac:dyDescent="0.3">
      <c r="A2361">
        <v>697072</v>
      </c>
      <c r="B2361" s="2">
        <v>41764</v>
      </c>
      <c r="C2361" s="3">
        <v>0.1269675925925926</v>
      </c>
      <c r="D2361" t="s">
        <v>30</v>
      </c>
      <c r="E2361" t="s">
        <v>27</v>
      </c>
      <c r="F2361" t="s">
        <v>17</v>
      </c>
      <c r="G2361" t="s">
        <v>2</v>
      </c>
      <c r="H2361">
        <v>70695</v>
      </c>
      <c r="I2361">
        <f>IF(Table3_1810[[#This Row],[Status]]="Hired",1,0)</f>
        <v>0</v>
      </c>
    </row>
    <row r="2362" spans="1:9" x14ac:dyDescent="0.3">
      <c r="A2362">
        <v>893669</v>
      </c>
      <c r="B2362" s="2">
        <v>41768</v>
      </c>
      <c r="C2362" s="3">
        <v>0.40190972222222221</v>
      </c>
      <c r="D2362" t="s">
        <v>30</v>
      </c>
      <c r="E2362" t="s">
        <v>27</v>
      </c>
      <c r="F2362" t="s">
        <v>17</v>
      </c>
      <c r="G2362" t="s">
        <v>2</v>
      </c>
      <c r="H2362">
        <v>79384</v>
      </c>
      <c r="I2362">
        <f>IF(Table3_1810[[#This Row],[Status]]="Hired",1,0)</f>
        <v>0</v>
      </c>
    </row>
    <row r="2363" spans="1:9" x14ac:dyDescent="0.3">
      <c r="A2363">
        <v>176027</v>
      </c>
      <c r="B2363" s="2">
        <v>41821</v>
      </c>
      <c r="C2363" s="3">
        <v>0.39765046296296297</v>
      </c>
      <c r="D2363" t="s">
        <v>31</v>
      </c>
      <c r="E2363" t="s">
        <v>29</v>
      </c>
      <c r="F2363" t="s">
        <v>17</v>
      </c>
      <c r="G2363" t="s">
        <v>2</v>
      </c>
      <c r="H2363">
        <v>95513</v>
      </c>
      <c r="I2363">
        <f>IF(Table3_1810[[#This Row],[Status]]="Hired",1,0)</f>
        <v>1</v>
      </c>
    </row>
    <row r="2364" spans="1:9" x14ac:dyDescent="0.3">
      <c r="A2364">
        <v>545835</v>
      </c>
      <c r="B2364" s="2">
        <v>41821</v>
      </c>
      <c r="C2364" s="3">
        <v>0.3979861111111111</v>
      </c>
      <c r="D2364" t="s">
        <v>30</v>
      </c>
      <c r="E2364" t="s">
        <v>29</v>
      </c>
      <c r="F2364" t="s">
        <v>17</v>
      </c>
      <c r="G2364" t="s">
        <v>2</v>
      </c>
      <c r="H2364">
        <v>61437</v>
      </c>
      <c r="I2364">
        <f>IF(Table3_1810[[#This Row],[Status]]="Hired",1,0)</f>
        <v>0</v>
      </c>
    </row>
    <row r="2365" spans="1:9" x14ac:dyDescent="0.3">
      <c r="A2365">
        <v>340639</v>
      </c>
      <c r="B2365" s="2">
        <v>41821</v>
      </c>
      <c r="C2365" s="3">
        <v>0.39829861111111109</v>
      </c>
      <c r="D2365" t="s">
        <v>31</v>
      </c>
      <c r="E2365" t="s">
        <v>27</v>
      </c>
      <c r="F2365" t="s">
        <v>17</v>
      </c>
      <c r="G2365" t="s">
        <v>2</v>
      </c>
      <c r="H2365">
        <v>19473</v>
      </c>
      <c r="I2365">
        <f>IF(Table3_1810[[#This Row],[Status]]="Hired",1,0)</f>
        <v>1</v>
      </c>
    </row>
    <row r="2366" spans="1:9" x14ac:dyDescent="0.3">
      <c r="A2366">
        <v>441809</v>
      </c>
      <c r="B2366" s="2">
        <v>41821</v>
      </c>
      <c r="C2366" s="3">
        <v>0.82326388888888891</v>
      </c>
      <c r="D2366" t="s">
        <v>30</v>
      </c>
      <c r="E2366" t="s">
        <v>28</v>
      </c>
      <c r="F2366" t="s">
        <v>17</v>
      </c>
      <c r="G2366" t="s">
        <v>2</v>
      </c>
      <c r="H2366">
        <v>25703</v>
      </c>
      <c r="I2366">
        <f>IF(Table3_1810[[#This Row],[Status]]="Hired",1,0)</f>
        <v>0</v>
      </c>
    </row>
    <row r="2367" spans="1:9" x14ac:dyDescent="0.3">
      <c r="A2367">
        <v>696847</v>
      </c>
      <c r="B2367" s="2">
        <v>41824</v>
      </c>
      <c r="C2367" s="3">
        <v>0.39218750000000002</v>
      </c>
      <c r="D2367" t="s">
        <v>31</v>
      </c>
      <c r="E2367" t="s">
        <v>27</v>
      </c>
      <c r="F2367" t="s">
        <v>17</v>
      </c>
      <c r="G2367" t="s">
        <v>2</v>
      </c>
      <c r="H2367">
        <v>67050</v>
      </c>
      <c r="I2367">
        <f>IF(Table3_1810[[#This Row],[Status]]="Hired",1,0)</f>
        <v>1</v>
      </c>
    </row>
    <row r="2368" spans="1:9" x14ac:dyDescent="0.3">
      <c r="A2368">
        <v>996425</v>
      </c>
      <c r="B2368" s="2">
        <v>41836</v>
      </c>
      <c r="C2368" s="3">
        <v>0.74928240740740737</v>
      </c>
      <c r="D2368" t="s">
        <v>31</v>
      </c>
      <c r="E2368" t="s">
        <v>29</v>
      </c>
      <c r="F2368" t="s">
        <v>17</v>
      </c>
      <c r="G2368" t="s">
        <v>2</v>
      </c>
      <c r="H2368">
        <v>54295</v>
      </c>
      <c r="I2368">
        <f>IF(Table3_1810[[#This Row],[Status]]="Hired",1,0)</f>
        <v>1</v>
      </c>
    </row>
    <row r="2369" spans="1:9" x14ac:dyDescent="0.3">
      <c r="A2369">
        <v>333509</v>
      </c>
      <c r="B2369" s="2">
        <v>41836</v>
      </c>
      <c r="C2369" s="3">
        <v>0.74971064814814814</v>
      </c>
      <c r="D2369" t="s">
        <v>31</v>
      </c>
      <c r="E2369" t="s">
        <v>27</v>
      </c>
      <c r="F2369" t="s">
        <v>17</v>
      </c>
      <c r="G2369" t="s">
        <v>2</v>
      </c>
      <c r="H2369">
        <v>14340</v>
      </c>
      <c r="I2369">
        <f>IF(Table3_1810[[#This Row],[Status]]="Hired",1,0)</f>
        <v>1</v>
      </c>
    </row>
    <row r="2370" spans="1:9" x14ac:dyDescent="0.3">
      <c r="A2370">
        <v>808137</v>
      </c>
      <c r="B2370" s="2">
        <v>41821</v>
      </c>
      <c r="C2370" s="3">
        <v>0.3976851851851852</v>
      </c>
      <c r="D2370" t="s">
        <v>30</v>
      </c>
      <c r="E2370" t="s">
        <v>27</v>
      </c>
      <c r="F2370" t="s">
        <v>17</v>
      </c>
      <c r="G2370" t="s">
        <v>10</v>
      </c>
      <c r="H2370">
        <v>68750</v>
      </c>
      <c r="I2370">
        <f>IF(Table3_1810[[#This Row],[Status]]="Hired",1,0)</f>
        <v>0</v>
      </c>
    </row>
    <row r="2371" spans="1:9" x14ac:dyDescent="0.3">
      <c r="A2371">
        <v>111606</v>
      </c>
      <c r="B2371" s="2">
        <v>41844</v>
      </c>
      <c r="C2371" s="3">
        <v>0.35398148148148151</v>
      </c>
      <c r="D2371" t="s">
        <v>31</v>
      </c>
      <c r="E2371" t="s">
        <v>27</v>
      </c>
      <c r="F2371" t="s">
        <v>17</v>
      </c>
      <c r="G2371" t="s">
        <v>10</v>
      </c>
      <c r="H2371">
        <v>39951</v>
      </c>
      <c r="I2371">
        <f>IF(Table3_1810[[#This Row],[Status]]="Hired",1,0)</f>
        <v>1</v>
      </c>
    </row>
    <row r="2372" spans="1:9" x14ac:dyDescent="0.3">
      <c r="A2372">
        <v>780397</v>
      </c>
      <c r="B2372" s="2">
        <v>41846</v>
      </c>
      <c r="C2372" s="3">
        <v>0.81248842592592596</v>
      </c>
      <c r="D2372" t="s">
        <v>31</v>
      </c>
      <c r="E2372" t="s">
        <v>27</v>
      </c>
      <c r="F2372" t="s">
        <v>17</v>
      </c>
      <c r="G2372" t="s">
        <v>10</v>
      </c>
      <c r="H2372">
        <v>25595</v>
      </c>
      <c r="I2372">
        <f>IF(Table3_1810[[#This Row],[Status]]="Hired",1,0)</f>
        <v>1</v>
      </c>
    </row>
    <row r="2373" spans="1:9" x14ac:dyDescent="0.3">
      <c r="A2373">
        <v>832505</v>
      </c>
      <c r="B2373" s="2">
        <v>41846</v>
      </c>
      <c r="C2373" s="3">
        <v>0.81415509259259256</v>
      </c>
      <c r="D2373" t="s">
        <v>30</v>
      </c>
      <c r="E2373" t="s">
        <v>27</v>
      </c>
      <c r="F2373" t="s">
        <v>17</v>
      </c>
      <c r="G2373" t="s">
        <v>10</v>
      </c>
      <c r="H2373">
        <v>79900</v>
      </c>
      <c r="I2373">
        <f>IF(Table3_1810[[#This Row],[Status]]="Hired",1,0)</f>
        <v>0</v>
      </c>
    </row>
    <row r="2374" spans="1:9" x14ac:dyDescent="0.3">
      <c r="A2374">
        <v>965843</v>
      </c>
      <c r="B2374" s="2">
        <v>41773</v>
      </c>
      <c r="C2374" s="3">
        <v>0.39680555555555558</v>
      </c>
      <c r="D2374" t="s">
        <v>30</v>
      </c>
      <c r="E2374" t="s">
        <v>27</v>
      </c>
      <c r="F2374" t="s">
        <v>17</v>
      </c>
      <c r="G2374" t="s">
        <v>8</v>
      </c>
      <c r="H2374">
        <v>80001</v>
      </c>
      <c r="I2374">
        <f>IF(Table3_1810[[#This Row],[Status]]="Hired",1,0)</f>
        <v>0</v>
      </c>
    </row>
    <row r="2375" spans="1:9" x14ac:dyDescent="0.3">
      <c r="A2375">
        <v>274945</v>
      </c>
      <c r="B2375" s="2">
        <v>41815</v>
      </c>
      <c r="C2375" s="3">
        <v>0.39672453703703703</v>
      </c>
      <c r="D2375" t="s">
        <v>30</v>
      </c>
      <c r="E2375" t="s">
        <v>27</v>
      </c>
      <c r="F2375" t="s">
        <v>17</v>
      </c>
      <c r="G2375" t="s">
        <v>8</v>
      </c>
      <c r="H2375">
        <v>23164</v>
      </c>
      <c r="I2375">
        <f>IF(Table3_1810[[#This Row],[Status]]="Hired",1,0)</f>
        <v>0</v>
      </c>
    </row>
    <row r="2376" spans="1:9" x14ac:dyDescent="0.3">
      <c r="A2376">
        <v>480593</v>
      </c>
      <c r="B2376" s="2">
        <v>41815</v>
      </c>
      <c r="C2376" s="3">
        <v>0.39857638888888891</v>
      </c>
      <c r="D2376" t="s">
        <v>31</v>
      </c>
      <c r="E2376" t="s">
        <v>29</v>
      </c>
      <c r="F2376" t="s">
        <v>17</v>
      </c>
      <c r="G2376" t="s">
        <v>8</v>
      </c>
      <c r="H2376">
        <v>17888</v>
      </c>
      <c r="I2376">
        <f>IF(Table3_1810[[#This Row],[Status]]="Hired",1,0)</f>
        <v>1</v>
      </c>
    </row>
    <row r="2377" spans="1:9" x14ac:dyDescent="0.3">
      <c r="A2377">
        <v>274979</v>
      </c>
      <c r="B2377" s="2">
        <v>41815</v>
      </c>
      <c r="C2377" s="3">
        <v>0.39901620370370372</v>
      </c>
      <c r="D2377" t="s">
        <v>30</v>
      </c>
      <c r="E2377" t="s">
        <v>29</v>
      </c>
      <c r="F2377" t="s">
        <v>17</v>
      </c>
      <c r="G2377" t="s">
        <v>8</v>
      </c>
      <c r="H2377">
        <v>82105</v>
      </c>
      <c r="I2377">
        <f>IF(Table3_1810[[#This Row],[Status]]="Hired",1,0)</f>
        <v>0</v>
      </c>
    </row>
    <row r="2378" spans="1:9" x14ac:dyDescent="0.3">
      <c r="A2378">
        <v>683978</v>
      </c>
      <c r="B2378" s="2">
        <v>41815</v>
      </c>
      <c r="C2378" s="3">
        <v>0.39741898148148147</v>
      </c>
      <c r="D2378" t="s">
        <v>31</v>
      </c>
      <c r="E2378" t="s">
        <v>29</v>
      </c>
      <c r="F2378" t="s">
        <v>17</v>
      </c>
      <c r="G2378" t="s">
        <v>8</v>
      </c>
      <c r="H2378">
        <v>86149</v>
      </c>
      <c r="I2378">
        <f>IF(Table3_1810[[#This Row],[Status]]="Hired",1,0)</f>
        <v>1</v>
      </c>
    </row>
    <row r="2379" spans="1:9" x14ac:dyDescent="0.3">
      <c r="A2379">
        <v>171095</v>
      </c>
      <c r="B2379" s="2">
        <v>41822</v>
      </c>
      <c r="C2379" s="3">
        <v>0.72283564814814816</v>
      </c>
      <c r="D2379" t="s">
        <v>31</v>
      </c>
      <c r="E2379" t="s">
        <v>27</v>
      </c>
      <c r="F2379" t="s">
        <v>12</v>
      </c>
      <c r="G2379" t="s">
        <v>10</v>
      </c>
      <c r="H2379">
        <v>65270</v>
      </c>
      <c r="I2379">
        <f>IF(Table3_1810[[#This Row],[Status]]="Hired",1,0)</f>
        <v>1</v>
      </c>
    </row>
    <row r="2380" spans="1:9" x14ac:dyDescent="0.3">
      <c r="A2380">
        <v>120017</v>
      </c>
      <c r="B2380" s="2">
        <v>41823</v>
      </c>
      <c r="C2380" s="3">
        <v>0.90916666666666668</v>
      </c>
      <c r="D2380" t="s">
        <v>31</v>
      </c>
      <c r="E2380" t="s">
        <v>27</v>
      </c>
      <c r="F2380" t="s">
        <v>12</v>
      </c>
      <c r="G2380" t="s">
        <v>10</v>
      </c>
      <c r="H2380">
        <v>13388</v>
      </c>
      <c r="I2380">
        <f>IF(Table3_1810[[#This Row],[Status]]="Hired",1,0)</f>
        <v>1</v>
      </c>
    </row>
    <row r="2381" spans="1:9" x14ac:dyDescent="0.3">
      <c r="A2381">
        <v>110069</v>
      </c>
      <c r="B2381" s="2">
        <v>41829</v>
      </c>
      <c r="C2381" s="3">
        <v>0.57657407407407413</v>
      </c>
      <c r="D2381" t="s">
        <v>31</v>
      </c>
      <c r="E2381" t="s">
        <v>27</v>
      </c>
      <c r="F2381" t="s">
        <v>12</v>
      </c>
      <c r="G2381" t="s">
        <v>10</v>
      </c>
      <c r="H2381">
        <v>66202</v>
      </c>
      <c r="I2381">
        <f>IF(Table3_1810[[#This Row],[Status]]="Hired",1,0)</f>
        <v>1</v>
      </c>
    </row>
    <row r="2382" spans="1:9" x14ac:dyDescent="0.3">
      <c r="A2382">
        <v>822904</v>
      </c>
      <c r="B2382" s="2">
        <v>41829</v>
      </c>
      <c r="C2382" s="3">
        <v>0.57732638888888888</v>
      </c>
      <c r="D2382" t="s">
        <v>30</v>
      </c>
      <c r="E2382" t="s">
        <v>27</v>
      </c>
      <c r="F2382" t="s">
        <v>12</v>
      </c>
      <c r="G2382" t="s">
        <v>10</v>
      </c>
      <c r="H2382">
        <v>47798</v>
      </c>
      <c r="I2382">
        <f>IF(Table3_1810[[#This Row],[Status]]="Hired",1,0)</f>
        <v>0</v>
      </c>
    </row>
    <row r="2383" spans="1:9" x14ac:dyDescent="0.3">
      <c r="A2383">
        <v>526028</v>
      </c>
      <c r="B2383" s="2">
        <v>41829</v>
      </c>
      <c r="C2383" s="3">
        <v>0.57756944444444447</v>
      </c>
      <c r="D2383" t="s">
        <v>31</v>
      </c>
      <c r="E2383" t="s">
        <v>29</v>
      </c>
      <c r="F2383" t="s">
        <v>12</v>
      </c>
      <c r="G2383" t="s">
        <v>10</v>
      </c>
      <c r="H2383">
        <v>37791</v>
      </c>
      <c r="I2383">
        <f>IF(Table3_1810[[#This Row],[Status]]="Hired",1,0)</f>
        <v>1</v>
      </c>
    </row>
    <row r="2384" spans="1:9" x14ac:dyDescent="0.3">
      <c r="A2384">
        <v>636171</v>
      </c>
      <c r="B2384" s="2">
        <v>41838</v>
      </c>
      <c r="C2384" s="3">
        <v>0.51662037037037034</v>
      </c>
      <c r="D2384" t="s">
        <v>31</v>
      </c>
      <c r="E2384" t="s">
        <v>29</v>
      </c>
      <c r="F2384" t="s">
        <v>12</v>
      </c>
      <c r="G2384" t="s">
        <v>10</v>
      </c>
      <c r="H2384">
        <v>75775</v>
      </c>
      <c r="I2384">
        <f>IF(Table3_1810[[#This Row],[Status]]="Hired",1,0)</f>
        <v>1</v>
      </c>
    </row>
    <row r="2385" spans="1:9" x14ac:dyDescent="0.3">
      <c r="A2385">
        <v>457939</v>
      </c>
      <c r="B2385" s="2">
        <v>41817</v>
      </c>
      <c r="C2385" s="3">
        <v>0.7285300925925926</v>
      </c>
      <c r="D2385" t="s">
        <v>31</v>
      </c>
      <c r="E2385" t="s">
        <v>27</v>
      </c>
      <c r="F2385" t="s">
        <v>12</v>
      </c>
      <c r="G2385" t="s">
        <v>10</v>
      </c>
      <c r="H2385">
        <v>20666</v>
      </c>
      <c r="I2385">
        <f>IF(Table3_1810[[#This Row],[Status]]="Hired",1,0)</f>
        <v>1</v>
      </c>
    </row>
    <row r="2386" spans="1:9" x14ac:dyDescent="0.3">
      <c r="A2386">
        <v>625087</v>
      </c>
      <c r="B2386" s="2">
        <v>41879</v>
      </c>
      <c r="C2386" s="3">
        <v>0.39684027777777775</v>
      </c>
      <c r="D2386" t="s">
        <v>30</v>
      </c>
      <c r="E2386" t="s">
        <v>27</v>
      </c>
      <c r="F2386" t="s">
        <v>12</v>
      </c>
      <c r="G2386" t="s">
        <v>10</v>
      </c>
      <c r="H2386">
        <v>33446</v>
      </c>
      <c r="I2386">
        <f>IF(Table3_1810[[#This Row],[Status]]="Hired",1,0)</f>
        <v>0</v>
      </c>
    </row>
    <row r="2387" spans="1:9" x14ac:dyDescent="0.3">
      <c r="A2387">
        <v>556795</v>
      </c>
      <c r="B2387" s="2">
        <v>41879</v>
      </c>
      <c r="C2387" s="3">
        <v>0.40310185185185188</v>
      </c>
      <c r="D2387" t="s">
        <v>30</v>
      </c>
      <c r="E2387" t="s">
        <v>29</v>
      </c>
      <c r="F2387" t="s">
        <v>12</v>
      </c>
      <c r="G2387" t="s">
        <v>10</v>
      </c>
      <c r="H2387">
        <v>37177</v>
      </c>
      <c r="I2387">
        <f>IF(Table3_1810[[#This Row],[Status]]="Hired",1,0)</f>
        <v>0</v>
      </c>
    </row>
    <row r="2388" spans="1:9" x14ac:dyDescent="0.3">
      <c r="A2388">
        <v>66708</v>
      </c>
      <c r="B2388" s="2">
        <v>41879</v>
      </c>
      <c r="C2388" s="3">
        <v>0.57152777777777775</v>
      </c>
      <c r="D2388" t="s">
        <v>31</v>
      </c>
      <c r="E2388" t="s">
        <v>27</v>
      </c>
      <c r="F2388" t="s">
        <v>12</v>
      </c>
      <c r="G2388" t="s">
        <v>10</v>
      </c>
      <c r="H2388">
        <v>79459</v>
      </c>
      <c r="I2388">
        <f>IF(Table3_1810[[#This Row],[Status]]="Hired",1,0)</f>
        <v>1</v>
      </c>
    </row>
    <row r="2389" spans="1:9" x14ac:dyDescent="0.3">
      <c r="A2389">
        <v>856409</v>
      </c>
      <c r="B2389" s="2">
        <v>41880</v>
      </c>
      <c r="C2389" s="3">
        <v>0.62020833333333336</v>
      </c>
      <c r="D2389" t="s">
        <v>31</v>
      </c>
      <c r="E2389" t="s">
        <v>29</v>
      </c>
      <c r="F2389" t="s">
        <v>12</v>
      </c>
      <c r="G2389" t="s">
        <v>10</v>
      </c>
      <c r="H2389">
        <v>63684</v>
      </c>
      <c r="I2389">
        <f>IF(Table3_1810[[#This Row],[Status]]="Hired",1,0)</f>
        <v>1</v>
      </c>
    </row>
    <row r="2390" spans="1:9" x14ac:dyDescent="0.3">
      <c r="A2390">
        <v>840429</v>
      </c>
      <c r="B2390" s="2">
        <v>41880</v>
      </c>
      <c r="C2390" s="3">
        <v>0.62250000000000005</v>
      </c>
      <c r="D2390" t="s">
        <v>31</v>
      </c>
      <c r="E2390" t="s">
        <v>27</v>
      </c>
      <c r="F2390" t="s">
        <v>12</v>
      </c>
      <c r="G2390" t="s">
        <v>10</v>
      </c>
      <c r="H2390">
        <v>39987</v>
      </c>
      <c r="I2390">
        <f>IF(Table3_1810[[#This Row],[Status]]="Hired",1,0)</f>
        <v>1</v>
      </c>
    </row>
    <row r="2391" spans="1:9" x14ac:dyDescent="0.3">
      <c r="A2391">
        <v>189578</v>
      </c>
      <c r="B2391" s="2">
        <v>41775</v>
      </c>
      <c r="C2391" s="3">
        <v>0.39725694444444443</v>
      </c>
      <c r="D2391" t="s">
        <v>30</v>
      </c>
      <c r="E2391" t="s">
        <v>29</v>
      </c>
      <c r="F2391" t="s">
        <v>20</v>
      </c>
      <c r="G2391" t="s">
        <v>4</v>
      </c>
      <c r="H2391">
        <v>19402</v>
      </c>
      <c r="I2391">
        <f>IF(Table3_1810[[#This Row],[Status]]="Hired",1,0)</f>
        <v>0</v>
      </c>
    </row>
    <row r="2392" spans="1:9" x14ac:dyDescent="0.3">
      <c r="A2392">
        <v>750767</v>
      </c>
      <c r="B2392" s="2">
        <v>41848</v>
      </c>
      <c r="C2392" s="3">
        <v>0.80084490740740744</v>
      </c>
      <c r="D2392" t="s">
        <v>31</v>
      </c>
      <c r="E2392" t="s">
        <v>29</v>
      </c>
      <c r="F2392" t="s">
        <v>17</v>
      </c>
      <c r="G2392" t="s">
        <v>4</v>
      </c>
      <c r="H2392">
        <v>85342</v>
      </c>
      <c r="I2392">
        <f>IF(Table3_1810[[#This Row],[Status]]="Hired",1,0)</f>
        <v>1</v>
      </c>
    </row>
    <row r="2393" spans="1:9" x14ac:dyDescent="0.3">
      <c r="A2393">
        <v>779678</v>
      </c>
      <c r="B2393" s="2">
        <v>41848</v>
      </c>
      <c r="C2393" s="3">
        <v>0.80074074074074075</v>
      </c>
      <c r="D2393" t="s">
        <v>31</v>
      </c>
      <c r="E2393" t="s">
        <v>28</v>
      </c>
      <c r="F2393" t="s">
        <v>17</v>
      </c>
      <c r="G2393" t="s">
        <v>4</v>
      </c>
      <c r="H2393">
        <v>90730</v>
      </c>
      <c r="I2393">
        <f>IF(Table3_1810[[#This Row],[Status]]="Hired",1,0)</f>
        <v>1</v>
      </c>
    </row>
    <row r="2394" spans="1:9" x14ac:dyDescent="0.3">
      <c r="A2394">
        <v>371137</v>
      </c>
      <c r="B2394" s="2">
        <v>41848</v>
      </c>
      <c r="C2394" s="3">
        <v>0.80170138888888887</v>
      </c>
      <c r="D2394" t="s">
        <v>31</v>
      </c>
      <c r="E2394" t="s">
        <v>28</v>
      </c>
      <c r="F2394" t="s">
        <v>17</v>
      </c>
      <c r="G2394" t="s">
        <v>4</v>
      </c>
      <c r="H2394">
        <v>88298</v>
      </c>
      <c r="I2394">
        <f>IF(Table3_1810[[#This Row],[Status]]="Hired",1,0)</f>
        <v>1</v>
      </c>
    </row>
    <row r="2395" spans="1:9" x14ac:dyDescent="0.3">
      <c r="A2395">
        <v>764371</v>
      </c>
      <c r="B2395" s="2">
        <v>41812</v>
      </c>
      <c r="C2395" s="3">
        <v>0.42738425925925927</v>
      </c>
      <c r="D2395" t="s">
        <v>31</v>
      </c>
      <c r="E2395" t="s">
        <v>29</v>
      </c>
      <c r="F2395" t="s">
        <v>20</v>
      </c>
      <c r="G2395" t="s">
        <v>1</v>
      </c>
      <c r="H2395">
        <v>86688</v>
      </c>
      <c r="I2395">
        <f>IF(Table3_1810[[#This Row],[Status]]="Hired",1,0)</f>
        <v>1</v>
      </c>
    </row>
    <row r="2396" spans="1:9" x14ac:dyDescent="0.3">
      <c r="A2396">
        <v>87101</v>
      </c>
      <c r="B2396" s="2">
        <v>41812</v>
      </c>
      <c r="C2396" s="3">
        <v>0.42621527777777779</v>
      </c>
      <c r="D2396" t="s">
        <v>30</v>
      </c>
      <c r="E2396" t="s">
        <v>29</v>
      </c>
      <c r="F2396" t="s">
        <v>20</v>
      </c>
      <c r="G2396" t="s">
        <v>1</v>
      </c>
      <c r="H2396">
        <v>95425</v>
      </c>
      <c r="I2396">
        <f>IF(Table3_1810[[#This Row],[Status]]="Hired",1,0)</f>
        <v>0</v>
      </c>
    </row>
    <row r="2397" spans="1:9" x14ac:dyDescent="0.3">
      <c r="A2397">
        <v>692210</v>
      </c>
      <c r="B2397" s="2">
        <v>41812</v>
      </c>
      <c r="C2397" s="3">
        <v>0.42650462962962965</v>
      </c>
      <c r="D2397" t="s">
        <v>30</v>
      </c>
      <c r="E2397" t="s">
        <v>29</v>
      </c>
      <c r="F2397" t="s">
        <v>20</v>
      </c>
      <c r="G2397" t="s">
        <v>1</v>
      </c>
      <c r="H2397">
        <v>86601</v>
      </c>
      <c r="I2397">
        <f>IF(Table3_1810[[#This Row],[Status]]="Hired",1,0)</f>
        <v>0</v>
      </c>
    </row>
    <row r="2398" spans="1:9" x14ac:dyDescent="0.3">
      <c r="A2398">
        <v>840296</v>
      </c>
      <c r="B2398" s="2">
        <v>41801</v>
      </c>
      <c r="C2398" s="3">
        <v>0.32874999999999999</v>
      </c>
      <c r="D2398" t="s">
        <v>31</v>
      </c>
      <c r="E2398" t="s">
        <v>27</v>
      </c>
      <c r="F2398" t="s">
        <v>20</v>
      </c>
      <c r="G2398" t="s">
        <v>10</v>
      </c>
      <c r="H2398">
        <v>16830</v>
      </c>
      <c r="I2398">
        <f>IF(Table3_1810[[#This Row],[Status]]="Hired",1,0)</f>
        <v>1</v>
      </c>
    </row>
    <row r="2399" spans="1:9" x14ac:dyDescent="0.3">
      <c r="A2399">
        <v>537105</v>
      </c>
      <c r="B2399" s="2">
        <v>41774</v>
      </c>
      <c r="C2399" s="3">
        <v>0.73236111111111113</v>
      </c>
      <c r="D2399" t="s">
        <v>31</v>
      </c>
      <c r="E2399" t="s">
        <v>27</v>
      </c>
      <c r="F2399" t="s">
        <v>15</v>
      </c>
      <c r="G2399" t="s">
        <v>5</v>
      </c>
      <c r="H2399">
        <v>42254</v>
      </c>
      <c r="I2399">
        <f>IF(Table3_1810[[#This Row],[Status]]="Hired",1,0)</f>
        <v>1</v>
      </c>
    </row>
    <row r="2400" spans="1:9" x14ac:dyDescent="0.3">
      <c r="A2400">
        <v>874563</v>
      </c>
      <c r="B2400" s="2">
        <v>41785</v>
      </c>
      <c r="C2400" s="3">
        <v>0.34064814814814814</v>
      </c>
      <c r="D2400" t="s">
        <v>30</v>
      </c>
      <c r="E2400" t="s">
        <v>27</v>
      </c>
      <c r="F2400" t="s">
        <v>15</v>
      </c>
      <c r="G2400" t="s">
        <v>5</v>
      </c>
      <c r="H2400">
        <v>66660</v>
      </c>
      <c r="I2400">
        <f>IF(Table3_1810[[#This Row],[Status]]="Hired",1,0)</f>
        <v>0</v>
      </c>
    </row>
    <row r="2401" spans="1:9" x14ac:dyDescent="0.3">
      <c r="A2401">
        <v>487292</v>
      </c>
      <c r="B2401" s="2">
        <v>41785</v>
      </c>
      <c r="C2401" s="3">
        <v>0.3429976851851852</v>
      </c>
      <c r="D2401" t="s">
        <v>31</v>
      </c>
      <c r="E2401" t="s">
        <v>29</v>
      </c>
      <c r="F2401" t="s">
        <v>15</v>
      </c>
      <c r="G2401" t="s">
        <v>5</v>
      </c>
      <c r="H2401">
        <v>94230</v>
      </c>
      <c r="I2401">
        <f>IF(Table3_1810[[#This Row],[Status]]="Hired",1,0)</f>
        <v>1</v>
      </c>
    </row>
    <row r="2402" spans="1:9" x14ac:dyDescent="0.3">
      <c r="A2402">
        <v>473364</v>
      </c>
      <c r="B2402" s="2">
        <v>41804</v>
      </c>
      <c r="C2402" s="3">
        <v>0.74067129629629624</v>
      </c>
      <c r="D2402" t="s">
        <v>31</v>
      </c>
      <c r="E2402" t="s">
        <v>27</v>
      </c>
      <c r="F2402" t="s">
        <v>15</v>
      </c>
      <c r="G2402" t="s">
        <v>6</v>
      </c>
      <c r="H2402">
        <v>37250</v>
      </c>
      <c r="I2402">
        <f>IF(Table3_1810[[#This Row],[Status]]="Hired",1,0)</f>
        <v>1</v>
      </c>
    </row>
    <row r="2403" spans="1:9" x14ac:dyDescent="0.3">
      <c r="A2403">
        <v>171942</v>
      </c>
      <c r="B2403" s="2">
        <v>41807</v>
      </c>
      <c r="C2403" s="3">
        <v>0.45717592592592593</v>
      </c>
      <c r="D2403" t="s">
        <v>31</v>
      </c>
      <c r="E2403" t="s">
        <v>27</v>
      </c>
      <c r="F2403" t="s">
        <v>15</v>
      </c>
      <c r="G2403" t="s">
        <v>6</v>
      </c>
      <c r="H2403">
        <v>97144</v>
      </c>
      <c r="I2403">
        <f>IF(Table3_1810[[#This Row],[Status]]="Hired",1,0)</f>
        <v>1</v>
      </c>
    </row>
    <row r="2404" spans="1:9" x14ac:dyDescent="0.3">
      <c r="A2404">
        <v>273267</v>
      </c>
      <c r="B2404" s="2">
        <v>41807</v>
      </c>
      <c r="C2404" s="3">
        <v>0.45741898148148147</v>
      </c>
      <c r="D2404" t="s">
        <v>30</v>
      </c>
      <c r="E2404" t="s">
        <v>27</v>
      </c>
      <c r="F2404" t="s">
        <v>15</v>
      </c>
      <c r="G2404" t="s">
        <v>6</v>
      </c>
      <c r="H2404">
        <v>17318</v>
      </c>
      <c r="I2404">
        <f>IF(Table3_1810[[#This Row],[Status]]="Hired",1,0)</f>
        <v>0</v>
      </c>
    </row>
    <row r="2405" spans="1:9" x14ac:dyDescent="0.3">
      <c r="A2405">
        <v>826650</v>
      </c>
      <c r="B2405" s="2">
        <v>41835</v>
      </c>
      <c r="C2405" s="3">
        <v>0.59311342592592597</v>
      </c>
      <c r="D2405" t="s">
        <v>30</v>
      </c>
      <c r="E2405" t="s">
        <v>29</v>
      </c>
      <c r="F2405" t="s">
        <v>15</v>
      </c>
      <c r="G2405" t="s">
        <v>6</v>
      </c>
      <c r="H2405">
        <v>35596</v>
      </c>
      <c r="I2405">
        <f>IF(Table3_1810[[#This Row],[Status]]="Hired",1,0)</f>
        <v>0</v>
      </c>
    </row>
    <row r="2406" spans="1:9" x14ac:dyDescent="0.3">
      <c r="A2406">
        <v>160711</v>
      </c>
      <c r="B2406" s="2">
        <v>41877</v>
      </c>
      <c r="C2406" s="3">
        <v>0.39751157407407406</v>
      </c>
      <c r="D2406" t="s">
        <v>31</v>
      </c>
      <c r="E2406" t="s">
        <v>29</v>
      </c>
      <c r="F2406" t="s">
        <v>15</v>
      </c>
      <c r="G2406" t="s">
        <v>6</v>
      </c>
      <c r="H2406">
        <v>48205</v>
      </c>
      <c r="I2406">
        <f>IF(Table3_1810[[#This Row],[Status]]="Hired",1,0)</f>
        <v>1</v>
      </c>
    </row>
    <row r="2407" spans="1:9" x14ac:dyDescent="0.3">
      <c r="A2407">
        <v>324902</v>
      </c>
      <c r="B2407" s="2">
        <v>41821</v>
      </c>
      <c r="C2407" s="3">
        <v>0.39944444444444444</v>
      </c>
      <c r="D2407" t="s">
        <v>30</v>
      </c>
      <c r="E2407" t="s">
        <v>29</v>
      </c>
      <c r="F2407" t="s">
        <v>13</v>
      </c>
      <c r="G2407" t="s">
        <v>2</v>
      </c>
      <c r="H2407">
        <v>73166</v>
      </c>
      <c r="I2407">
        <f>IF(Table3_1810[[#This Row],[Status]]="Hired",1,0)</f>
        <v>0</v>
      </c>
    </row>
    <row r="2408" spans="1:9" x14ac:dyDescent="0.3">
      <c r="A2408">
        <v>26533</v>
      </c>
      <c r="B2408" s="2">
        <v>41842</v>
      </c>
      <c r="C2408" s="3">
        <v>0.77836805555555555</v>
      </c>
      <c r="D2408" t="s">
        <v>30</v>
      </c>
      <c r="E2408" t="s">
        <v>29</v>
      </c>
      <c r="F2408" t="s">
        <v>13</v>
      </c>
      <c r="G2408" t="s">
        <v>2</v>
      </c>
      <c r="H2408">
        <v>52761</v>
      </c>
      <c r="I2408">
        <f>IF(Table3_1810[[#This Row],[Status]]="Hired",1,0)</f>
        <v>0</v>
      </c>
    </row>
    <row r="2409" spans="1:9" x14ac:dyDescent="0.3">
      <c r="A2409">
        <v>284898</v>
      </c>
      <c r="B2409" s="2">
        <v>41828</v>
      </c>
      <c r="C2409" s="3">
        <v>0.5998148148148148</v>
      </c>
      <c r="D2409" t="s">
        <v>31</v>
      </c>
      <c r="E2409" t="s">
        <v>27</v>
      </c>
      <c r="F2409" t="s">
        <v>14</v>
      </c>
      <c r="G2409" t="s">
        <v>10</v>
      </c>
      <c r="H2409">
        <v>34956</v>
      </c>
      <c r="I2409">
        <f>IF(Table3_1810[[#This Row],[Status]]="Hired",1,0)</f>
        <v>1</v>
      </c>
    </row>
    <row r="2410" spans="1:9" x14ac:dyDescent="0.3">
      <c r="A2410">
        <v>538273</v>
      </c>
      <c r="B2410" s="2">
        <v>41788</v>
      </c>
      <c r="C2410" s="3">
        <v>0.39690972222222221</v>
      </c>
      <c r="D2410" t="s">
        <v>31</v>
      </c>
      <c r="E2410" t="s">
        <v>29</v>
      </c>
      <c r="F2410" t="s">
        <v>13</v>
      </c>
      <c r="G2410" t="s">
        <v>2</v>
      </c>
      <c r="H2410">
        <v>96178</v>
      </c>
      <c r="I2410">
        <f>IF(Table3_1810[[#This Row],[Status]]="Hired",1,0)</f>
        <v>1</v>
      </c>
    </row>
    <row r="2411" spans="1:9" x14ac:dyDescent="0.3">
      <c r="A2411">
        <v>63459</v>
      </c>
      <c r="B2411" s="2">
        <v>41788</v>
      </c>
      <c r="C2411" s="3">
        <v>0.39730324074074075</v>
      </c>
      <c r="D2411" t="s">
        <v>31</v>
      </c>
      <c r="E2411" t="s">
        <v>29</v>
      </c>
      <c r="F2411" t="s">
        <v>13</v>
      </c>
      <c r="G2411" t="s">
        <v>2</v>
      </c>
      <c r="H2411">
        <v>49485</v>
      </c>
      <c r="I2411">
        <f>IF(Table3_1810[[#This Row],[Status]]="Hired",1,0)</f>
        <v>1</v>
      </c>
    </row>
    <row r="2412" spans="1:9" x14ac:dyDescent="0.3">
      <c r="A2412">
        <v>778940</v>
      </c>
      <c r="B2412" s="2">
        <v>41848</v>
      </c>
      <c r="C2412" s="3">
        <v>0.5103240740740741</v>
      </c>
      <c r="D2412" t="s">
        <v>31</v>
      </c>
      <c r="E2412" t="s">
        <v>27</v>
      </c>
      <c r="F2412" t="s">
        <v>20</v>
      </c>
      <c r="G2412" t="s">
        <v>10</v>
      </c>
      <c r="H2412">
        <v>30120</v>
      </c>
      <c r="I2412">
        <f>IF(Table3_1810[[#This Row],[Status]]="Hired",1,0)</f>
        <v>1</v>
      </c>
    </row>
    <row r="2413" spans="1:9" x14ac:dyDescent="0.3">
      <c r="A2413">
        <v>707968</v>
      </c>
      <c r="B2413" s="2">
        <v>41848</v>
      </c>
      <c r="C2413" s="3">
        <v>0.51325231481481481</v>
      </c>
      <c r="D2413" t="s">
        <v>31</v>
      </c>
      <c r="E2413" t="s">
        <v>27</v>
      </c>
      <c r="F2413" t="s">
        <v>20</v>
      </c>
      <c r="G2413" t="s">
        <v>10</v>
      </c>
      <c r="H2413">
        <v>79312</v>
      </c>
      <c r="I2413">
        <f>IF(Table3_1810[[#This Row],[Status]]="Hired",1,0)</f>
        <v>1</v>
      </c>
    </row>
    <row r="2414" spans="1:9" x14ac:dyDescent="0.3">
      <c r="A2414">
        <v>801736</v>
      </c>
      <c r="B2414" s="2">
        <v>41848</v>
      </c>
      <c r="C2414" s="3">
        <v>0.51407407407407413</v>
      </c>
      <c r="D2414" t="s">
        <v>31</v>
      </c>
      <c r="E2414" t="s">
        <v>29</v>
      </c>
      <c r="F2414" t="s">
        <v>20</v>
      </c>
      <c r="G2414" t="s">
        <v>10</v>
      </c>
      <c r="H2414">
        <v>39306</v>
      </c>
      <c r="I2414">
        <f>IF(Table3_1810[[#This Row],[Status]]="Hired",1,0)</f>
        <v>1</v>
      </c>
    </row>
    <row r="2415" spans="1:9" x14ac:dyDescent="0.3">
      <c r="A2415">
        <v>388477</v>
      </c>
      <c r="B2415" s="2">
        <v>41848</v>
      </c>
      <c r="C2415" s="3">
        <v>0.51034722222222217</v>
      </c>
      <c r="D2415" t="s">
        <v>30</v>
      </c>
      <c r="E2415" t="s">
        <v>28</v>
      </c>
      <c r="F2415" t="s">
        <v>20</v>
      </c>
      <c r="G2415" t="s">
        <v>10</v>
      </c>
      <c r="H2415">
        <v>27505</v>
      </c>
      <c r="I2415">
        <f>IF(Table3_1810[[#This Row],[Status]]="Hired",1,0)</f>
        <v>0</v>
      </c>
    </row>
    <row r="2416" spans="1:9" x14ac:dyDescent="0.3">
      <c r="A2416">
        <v>378377</v>
      </c>
      <c r="B2416" s="2">
        <v>41851</v>
      </c>
      <c r="C2416" s="3">
        <v>0.82246527777777778</v>
      </c>
      <c r="D2416" t="s">
        <v>30</v>
      </c>
      <c r="E2416" t="s">
        <v>27</v>
      </c>
      <c r="F2416" t="s">
        <v>20</v>
      </c>
      <c r="G2416" t="s">
        <v>10</v>
      </c>
      <c r="H2416">
        <v>98562</v>
      </c>
      <c r="I2416">
        <f>IF(Table3_1810[[#This Row],[Status]]="Hired",1,0)</f>
        <v>0</v>
      </c>
    </row>
    <row r="2417" spans="1:9" x14ac:dyDescent="0.3">
      <c r="A2417">
        <v>592167</v>
      </c>
      <c r="B2417" s="2">
        <v>41851</v>
      </c>
      <c r="C2417" s="3">
        <v>0.82388888888888889</v>
      </c>
      <c r="D2417" t="s">
        <v>31</v>
      </c>
      <c r="E2417" t="s">
        <v>27</v>
      </c>
      <c r="F2417" t="s">
        <v>20</v>
      </c>
      <c r="G2417" t="s">
        <v>10</v>
      </c>
      <c r="H2417">
        <v>48181</v>
      </c>
      <c r="I2417">
        <f>IF(Table3_1810[[#This Row],[Status]]="Hired",1,0)</f>
        <v>1</v>
      </c>
    </row>
    <row r="2418" spans="1:9" x14ac:dyDescent="0.3">
      <c r="A2418">
        <v>584499</v>
      </c>
      <c r="B2418" s="2">
        <v>41782</v>
      </c>
      <c r="C2418" s="3">
        <v>0.39679398148148148</v>
      </c>
      <c r="D2418" t="s">
        <v>31</v>
      </c>
      <c r="E2418" t="s">
        <v>27</v>
      </c>
      <c r="F2418" t="s">
        <v>17</v>
      </c>
      <c r="G2418" t="s">
        <v>2</v>
      </c>
      <c r="H2418">
        <v>40655</v>
      </c>
      <c r="I2418">
        <f>IF(Table3_1810[[#This Row],[Status]]="Hired",1,0)</f>
        <v>1</v>
      </c>
    </row>
    <row r="2419" spans="1:9" x14ac:dyDescent="0.3">
      <c r="A2419">
        <v>934567</v>
      </c>
      <c r="B2419" s="2">
        <v>41782</v>
      </c>
      <c r="C2419" s="3">
        <v>0.6341782407407407</v>
      </c>
      <c r="D2419" t="s">
        <v>31</v>
      </c>
      <c r="E2419" t="s">
        <v>29</v>
      </c>
      <c r="F2419" t="s">
        <v>17</v>
      </c>
      <c r="G2419" t="s">
        <v>2</v>
      </c>
      <c r="H2419">
        <v>45598</v>
      </c>
      <c r="I2419">
        <f>IF(Table3_1810[[#This Row],[Status]]="Hired",1,0)</f>
        <v>1</v>
      </c>
    </row>
    <row r="2420" spans="1:9" x14ac:dyDescent="0.3">
      <c r="A2420">
        <v>331488</v>
      </c>
      <c r="B2420" s="2">
        <v>41803</v>
      </c>
      <c r="C2420" s="3">
        <v>0.32547453703703705</v>
      </c>
      <c r="D2420" t="s">
        <v>31</v>
      </c>
      <c r="E2420" t="s">
        <v>29</v>
      </c>
      <c r="F2420" t="s">
        <v>17</v>
      </c>
      <c r="G2420" t="s">
        <v>2</v>
      </c>
      <c r="H2420">
        <v>94702</v>
      </c>
      <c r="I2420">
        <f>IF(Table3_1810[[#This Row],[Status]]="Hired",1,0)</f>
        <v>1</v>
      </c>
    </row>
    <row r="2421" spans="1:9" x14ac:dyDescent="0.3">
      <c r="A2421">
        <v>919761</v>
      </c>
      <c r="B2421" s="2">
        <v>41803</v>
      </c>
      <c r="C2421" s="3">
        <v>0.76802083333333337</v>
      </c>
      <c r="D2421" t="s">
        <v>30</v>
      </c>
      <c r="E2421" t="s">
        <v>27</v>
      </c>
      <c r="F2421" t="s">
        <v>17</v>
      </c>
      <c r="G2421" t="s">
        <v>2</v>
      </c>
      <c r="H2421">
        <v>41431</v>
      </c>
      <c r="I2421">
        <f>IF(Table3_1810[[#This Row],[Status]]="Hired",1,0)</f>
        <v>0</v>
      </c>
    </row>
    <row r="2422" spans="1:9" x14ac:dyDescent="0.3">
      <c r="A2422">
        <v>486960</v>
      </c>
      <c r="B2422" s="2">
        <v>41810</v>
      </c>
      <c r="C2422" s="3">
        <v>0.59388888888888891</v>
      </c>
      <c r="D2422" t="s">
        <v>31</v>
      </c>
      <c r="E2422" t="s">
        <v>27</v>
      </c>
      <c r="F2422" t="s">
        <v>17</v>
      </c>
      <c r="G2422" t="s">
        <v>2</v>
      </c>
      <c r="H2422">
        <v>17171</v>
      </c>
      <c r="I2422">
        <f>IF(Table3_1810[[#This Row],[Status]]="Hired",1,0)</f>
        <v>1</v>
      </c>
    </row>
    <row r="2423" spans="1:9" x14ac:dyDescent="0.3">
      <c r="A2423">
        <v>913324</v>
      </c>
      <c r="B2423" s="2">
        <v>41810</v>
      </c>
      <c r="C2423" s="3">
        <v>0.5954976851851852</v>
      </c>
      <c r="D2423" t="s">
        <v>31</v>
      </c>
      <c r="E2423" t="s">
        <v>29</v>
      </c>
      <c r="F2423" t="s">
        <v>17</v>
      </c>
      <c r="G2423" t="s">
        <v>2</v>
      </c>
      <c r="H2423">
        <v>67647</v>
      </c>
      <c r="I2423">
        <f>IF(Table3_1810[[#This Row],[Status]]="Hired",1,0)</f>
        <v>1</v>
      </c>
    </row>
    <row r="2424" spans="1:9" x14ac:dyDescent="0.3">
      <c r="A2424">
        <v>618051</v>
      </c>
      <c r="B2424" s="2">
        <v>41815</v>
      </c>
      <c r="C2424" s="3">
        <v>0.56995370370370368</v>
      </c>
      <c r="D2424" t="s">
        <v>31</v>
      </c>
      <c r="E2424" t="s">
        <v>27</v>
      </c>
      <c r="F2424" t="s">
        <v>17</v>
      </c>
      <c r="G2424" t="s">
        <v>2</v>
      </c>
      <c r="H2424">
        <v>86715</v>
      </c>
      <c r="I2424">
        <f>IF(Table3_1810[[#This Row],[Status]]="Hired",1,0)</f>
        <v>1</v>
      </c>
    </row>
    <row r="2425" spans="1:9" x14ac:dyDescent="0.3">
      <c r="A2425">
        <v>384224</v>
      </c>
      <c r="B2425" s="2">
        <v>41815</v>
      </c>
      <c r="C2425" s="3">
        <v>0.5693287037037037</v>
      </c>
      <c r="D2425" t="s">
        <v>30</v>
      </c>
      <c r="E2425" t="s">
        <v>28</v>
      </c>
      <c r="F2425" t="s">
        <v>17</v>
      </c>
      <c r="G2425" t="s">
        <v>2</v>
      </c>
      <c r="H2425">
        <v>91019</v>
      </c>
      <c r="I2425">
        <f>IF(Table3_1810[[#This Row],[Status]]="Hired",1,0)</f>
        <v>0</v>
      </c>
    </row>
    <row r="2426" spans="1:9" x14ac:dyDescent="0.3">
      <c r="A2426">
        <v>487216</v>
      </c>
      <c r="B2426" s="2">
        <v>41792</v>
      </c>
      <c r="C2426" s="3">
        <v>0.75408564814814816</v>
      </c>
      <c r="D2426" t="s">
        <v>31</v>
      </c>
      <c r="E2426" t="s">
        <v>27</v>
      </c>
      <c r="F2426" t="s">
        <v>17</v>
      </c>
      <c r="G2426" t="s">
        <v>2</v>
      </c>
      <c r="H2426">
        <v>97277</v>
      </c>
      <c r="I2426">
        <f>IF(Table3_1810[[#This Row],[Status]]="Hired",1,0)</f>
        <v>1</v>
      </c>
    </row>
    <row r="2427" spans="1:9" x14ac:dyDescent="0.3">
      <c r="A2427">
        <v>471695</v>
      </c>
      <c r="B2427" s="2">
        <v>41792</v>
      </c>
      <c r="C2427" s="3">
        <v>0.7570486111111111</v>
      </c>
      <c r="D2427" t="s">
        <v>31</v>
      </c>
      <c r="E2427" t="s">
        <v>27</v>
      </c>
      <c r="F2427" t="s">
        <v>17</v>
      </c>
      <c r="G2427" t="s">
        <v>2</v>
      </c>
      <c r="H2427">
        <v>46200</v>
      </c>
      <c r="I2427">
        <f>IF(Table3_1810[[#This Row],[Status]]="Hired",1,0)</f>
        <v>1</v>
      </c>
    </row>
    <row r="2428" spans="1:9" x14ac:dyDescent="0.3">
      <c r="A2428">
        <v>708065</v>
      </c>
      <c r="B2428" s="2">
        <v>41792</v>
      </c>
      <c r="C2428" s="3">
        <v>0.757349537037037</v>
      </c>
      <c r="D2428" t="s">
        <v>31</v>
      </c>
      <c r="E2428" t="s">
        <v>27</v>
      </c>
      <c r="F2428" t="s">
        <v>17</v>
      </c>
      <c r="G2428" t="s">
        <v>2</v>
      </c>
      <c r="H2428">
        <v>77840</v>
      </c>
      <c r="I2428">
        <f>IF(Table3_1810[[#This Row],[Status]]="Hired",1,0)</f>
        <v>1</v>
      </c>
    </row>
    <row r="2429" spans="1:9" x14ac:dyDescent="0.3">
      <c r="A2429">
        <v>500670</v>
      </c>
      <c r="B2429" s="2">
        <v>41792</v>
      </c>
      <c r="C2429" s="3">
        <v>0.75773148148148151</v>
      </c>
      <c r="D2429" t="s">
        <v>30</v>
      </c>
      <c r="E2429" t="s">
        <v>27</v>
      </c>
      <c r="F2429" t="s">
        <v>17</v>
      </c>
      <c r="G2429" t="s">
        <v>2</v>
      </c>
      <c r="H2429">
        <v>20716</v>
      </c>
      <c r="I2429">
        <f>IF(Table3_1810[[#This Row],[Status]]="Hired",1,0)</f>
        <v>0</v>
      </c>
    </row>
    <row r="2430" spans="1:9" x14ac:dyDescent="0.3">
      <c r="A2430">
        <v>489674</v>
      </c>
      <c r="B2430" s="2">
        <v>41792</v>
      </c>
      <c r="C2430" s="3">
        <v>0.75806712962962963</v>
      </c>
      <c r="D2430" t="s">
        <v>31</v>
      </c>
      <c r="E2430" t="s">
        <v>29</v>
      </c>
      <c r="F2430" t="s">
        <v>17</v>
      </c>
      <c r="G2430" t="s">
        <v>2</v>
      </c>
      <c r="H2430">
        <v>82218</v>
      </c>
      <c r="I2430">
        <f>IF(Table3_1810[[#This Row],[Status]]="Hired",1,0)</f>
        <v>1</v>
      </c>
    </row>
    <row r="2431" spans="1:9" x14ac:dyDescent="0.3">
      <c r="A2431">
        <v>255467</v>
      </c>
      <c r="B2431" s="2">
        <v>41793</v>
      </c>
      <c r="C2431" s="3">
        <v>0.47902777777777777</v>
      </c>
      <c r="D2431" t="s">
        <v>31</v>
      </c>
      <c r="E2431" t="s">
        <v>29</v>
      </c>
      <c r="F2431" t="s">
        <v>17</v>
      </c>
      <c r="G2431" t="s">
        <v>2</v>
      </c>
      <c r="H2431">
        <v>63830</v>
      </c>
      <c r="I2431">
        <f>IF(Table3_1810[[#This Row],[Status]]="Hired",1,0)</f>
        <v>1</v>
      </c>
    </row>
    <row r="2432" spans="1:9" x14ac:dyDescent="0.3">
      <c r="A2432">
        <v>995454</v>
      </c>
      <c r="B2432" s="2">
        <v>41793</v>
      </c>
      <c r="C2432" s="3">
        <v>0.47942129629629632</v>
      </c>
      <c r="D2432" t="s">
        <v>30</v>
      </c>
      <c r="E2432" t="s">
        <v>27</v>
      </c>
      <c r="F2432" t="s">
        <v>17</v>
      </c>
      <c r="G2432" t="s">
        <v>2</v>
      </c>
      <c r="H2432">
        <v>77256</v>
      </c>
      <c r="I2432">
        <f>IF(Table3_1810[[#This Row],[Status]]="Hired",1,0)</f>
        <v>0</v>
      </c>
    </row>
    <row r="2433" spans="1:9" x14ac:dyDescent="0.3">
      <c r="A2433">
        <v>212202</v>
      </c>
      <c r="B2433" s="2">
        <v>41848</v>
      </c>
      <c r="C2433" s="3">
        <v>0.56226851851851856</v>
      </c>
      <c r="D2433" t="s">
        <v>31</v>
      </c>
      <c r="E2433" t="s">
        <v>27</v>
      </c>
      <c r="F2433" t="s">
        <v>17</v>
      </c>
      <c r="G2433" t="s">
        <v>2</v>
      </c>
      <c r="H2433">
        <v>20913</v>
      </c>
      <c r="I2433">
        <f>IF(Table3_1810[[#This Row],[Status]]="Hired",1,0)</f>
        <v>1</v>
      </c>
    </row>
    <row r="2434" spans="1:9" x14ac:dyDescent="0.3">
      <c r="A2434">
        <v>662801</v>
      </c>
      <c r="B2434" s="2">
        <v>41848</v>
      </c>
      <c r="C2434" s="3">
        <v>0.56254629629629627</v>
      </c>
      <c r="D2434" t="s">
        <v>30</v>
      </c>
      <c r="E2434" t="s">
        <v>27</v>
      </c>
      <c r="F2434" t="s">
        <v>17</v>
      </c>
      <c r="G2434" t="s">
        <v>2</v>
      </c>
      <c r="H2434">
        <v>16216</v>
      </c>
      <c r="I2434">
        <f>IF(Table3_1810[[#This Row],[Status]]="Hired",1,0)</f>
        <v>0</v>
      </c>
    </row>
    <row r="2435" spans="1:9" x14ac:dyDescent="0.3">
      <c r="A2435">
        <v>461403</v>
      </c>
      <c r="B2435" s="2">
        <v>41848</v>
      </c>
      <c r="C2435" s="3">
        <v>0.56179398148148152</v>
      </c>
      <c r="D2435" t="s">
        <v>31</v>
      </c>
      <c r="E2435" t="s">
        <v>29</v>
      </c>
      <c r="F2435" t="s">
        <v>17</v>
      </c>
      <c r="G2435" t="s">
        <v>2</v>
      </c>
      <c r="H2435">
        <v>16119</v>
      </c>
      <c r="I2435">
        <f>IF(Table3_1810[[#This Row],[Status]]="Hired",1,0)</f>
        <v>1</v>
      </c>
    </row>
    <row r="2436" spans="1:9" x14ac:dyDescent="0.3">
      <c r="A2436">
        <v>21885</v>
      </c>
      <c r="B2436" s="2">
        <v>41852</v>
      </c>
      <c r="C2436" s="3">
        <v>0.92069444444444448</v>
      </c>
      <c r="D2436" t="s">
        <v>30</v>
      </c>
      <c r="E2436" t="s">
        <v>27</v>
      </c>
      <c r="F2436" t="s">
        <v>17</v>
      </c>
      <c r="G2436" t="s">
        <v>2</v>
      </c>
      <c r="H2436">
        <v>16102</v>
      </c>
      <c r="I2436">
        <f>IF(Table3_1810[[#This Row],[Status]]="Hired",1,0)</f>
        <v>0</v>
      </c>
    </row>
    <row r="2437" spans="1:9" x14ac:dyDescent="0.3">
      <c r="A2437">
        <v>31205</v>
      </c>
      <c r="B2437" s="2">
        <v>41852</v>
      </c>
      <c r="C2437" s="3">
        <v>0.92170138888888886</v>
      </c>
      <c r="D2437" t="s">
        <v>31</v>
      </c>
      <c r="E2437" t="s">
        <v>29</v>
      </c>
      <c r="F2437" t="s">
        <v>17</v>
      </c>
      <c r="G2437" t="s">
        <v>2</v>
      </c>
      <c r="H2437">
        <v>40719</v>
      </c>
      <c r="I2437">
        <f>IF(Table3_1810[[#This Row],[Status]]="Hired",1,0)</f>
        <v>1</v>
      </c>
    </row>
    <row r="2438" spans="1:9" x14ac:dyDescent="0.3">
      <c r="A2438">
        <v>37621</v>
      </c>
      <c r="B2438" s="2">
        <v>41852</v>
      </c>
      <c r="C2438" s="3">
        <v>0.9221759259259259</v>
      </c>
      <c r="D2438" t="s">
        <v>30</v>
      </c>
      <c r="E2438" t="s">
        <v>27</v>
      </c>
      <c r="F2438" t="s">
        <v>17</v>
      </c>
      <c r="G2438" t="s">
        <v>2</v>
      </c>
      <c r="H2438">
        <v>59191</v>
      </c>
      <c r="I2438">
        <f>IF(Table3_1810[[#This Row],[Status]]="Hired",1,0)</f>
        <v>0</v>
      </c>
    </row>
    <row r="2439" spans="1:9" x14ac:dyDescent="0.3">
      <c r="A2439">
        <v>512990</v>
      </c>
      <c r="B2439" s="2">
        <v>41841</v>
      </c>
      <c r="C2439" s="3">
        <v>0.39868055555555554</v>
      </c>
      <c r="D2439" t="s">
        <v>30</v>
      </c>
      <c r="E2439" t="s">
        <v>27</v>
      </c>
      <c r="F2439" t="s">
        <v>17</v>
      </c>
      <c r="G2439" t="s">
        <v>2</v>
      </c>
      <c r="H2439">
        <v>43999</v>
      </c>
      <c r="I2439">
        <f>IF(Table3_1810[[#This Row],[Status]]="Hired",1,0)</f>
        <v>0</v>
      </c>
    </row>
    <row r="2440" spans="1:9" x14ac:dyDescent="0.3">
      <c r="A2440">
        <v>808212</v>
      </c>
      <c r="B2440" s="2">
        <v>41841</v>
      </c>
      <c r="C2440" s="3">
        <v>0.39935185185185185</v>
      </c>
      <c r="D2440" t="s">
        <v>31</v>
      </c>
      <c r="E2440" t="s">
        <v>27</v>
      </c>
      <c r="F2440" t="s">
        <v>17</v>
      </c>
      <c r="G2440" t="s">
        <v>2</v>
      </c>
      <c r="H2440">
        <v>90678</v>
      </c>
      <c r="I2440">
        <f>IF(Table3_1810[[#This Row],[Status]]="Hired",1,0)</f>
        <v>1</v>
      </c>
    </row>
    <row r="2441" spans="1:9" x14ac:dyDescent="0.3">
      <c r="A2441">
        <v>813199</v>
      </c>
      <c r="B2441" s="2">
        <v>41845</v>
      </c>
      <c r="C2441" s="3">
        <v>0.40258101851851852</v>
      </c>
      <c r="D2441" t="s">
        <v>31</v>
      </c>
      <c r="E2441" t="s">
        <v>27</v>
      </c>
      <c r="F2441" t="s">
        <v>17</v>
      </c>
      <c r="G2441" t="s">
        <v>2</v>
      </c>
      <c r="H2441">
        <v>38954</v>
      </c>
      <c r="I2441">
        <f>IF(Table3_1810[[#This Row],[Status]]="Hired",1,0)</f>
        <v>1</v>
      </c>
    </row>
    <row r="2442" spans="1:9" x14ac:dyDescent="0.3">
      <c r="A2442">
        <v>619520</v>
      </c>
      <c r="B2442" s="2">
        <v>41848</v>
      </c>
      <c r="C2442" s="3">
        <v>0.61861111111111111</v>
      </c>
      <c r="D2442" t="s">
        <v>31</v>
      </c>
      <c r="E2442" t="s">
        <v>27</v>
      </c>
      <c r="F2442" t="s">
        <v>17</v>
      </c>
      <c r="G2442" t="s">
        <v>2</v>
      </c>
      <c r="H2442">
        <v>45834</v>
      </c>
      <c r="I2442">
        <f>IF(Table3_1810[[#This Row],[Status]]="Hired",1,0)</f>
        <v>1</v>
      </c>
    </row>
    <row r="2443" spans="1:9" x14ac:dyDescent="0.3">
      <c r="A2443">
        <v>237104</v>
      </c>
      <c r="B2443" s="2">
        <v>41848</v>
      </c>
      <c r="C2443" s="3">
        <v>0.6209837962962963</v>
      </c>
      <c r="D2443" t="s">
        <v>31</v>
      </c>
      <c r="E2443" t="s">
        <v>27</v>
      </c>
      <c r="F2443" t="s">
        <v>17</v>
      </c>
      <c r="G2443" t="s">
        <v>2</v>
      </c>
      <c r="H2443">
        <v>50918</v>
      </c>
      <c r="I2443">
        <f>IF(Table3_1810[[#This Row],[Status]]="Hired",1,0)</f>
        <v>1</v>
      </c>
    </row>
    <row r="2444" spans="1:9" x14ac:dyDescent="0.3">
      <c r="A2444">
        <v>466436</v>
      </c>
      <c r="B2444" s="2">
        <v>41850</v>
      </c>
      <c r="C2444" s="3">
        <v>0.3943402777777778</v>
      </c>
      <c r="D2444" t="s">
        <v>31</v>
      </c>
      <c r="E2444" t="s">
        <v>27</v>
      </c>
      <c r="F2444" t="s">
        <v>17</v>
      </c>
      <c r="G2444" t="s">
        <v>2</v>
      </c>
      <c r="H2444">
        <v>62566</v>
      </c>
      <c r="I2444">
        <f>IF(Table3_1810[[#This Row],[Status]]="Hired",1,0)</f>
        <v>1</v>
      </c>
    </row>
    <row r="2445" spans="1:9" x14ac:dyDescent="0.3">
      <c r="A2445">
        <v>326359</v>
      </c>
      <c r="B2445" s="2">
        <v>41850</v>
      </c>
      <c r="C2445" s="3">
        <v>0.39510416666666665</v>
      </c>
      <c r="D2445" t="s">
        <v>31</v>
      </c>
      <c r="E2445" t="s">
        <v>27</v>
      </c>
      <c r="F2445" t="s">
        <v>17</v>
      </c>
      <c r="G2445" t="s">
        <v>2</v>
      </c>
      <c r="H2445">
        <v>50435</v>
      </c>
      <c r="I2445">
        <f>IF(Table3_1810[[#This Row],[Status]]="Hired",1,0)</f>
        <v>1</v>
      </c>
    </row>
    <row r="2446" spans="1:9" x14ac:dyDescent="0.3">
      <c r="A2446">
        <v>911449</v>
      </c>
      <c r="B2446" s="2">
        <v>41848</v>
      </c>
      <c r="C2446" s="3">
        <v>0.39703703703703702</v>
      </c>
      <c r="D2446" t="s">
        <v>30</v>
      </c>
      <c r="E2446" t="s">
        <v>27</v>
      </c>
      <c r="F2446" t="s">
        <v>17</v>
      </c>
      <c r="G2446" t="s">
        <v>2</v>
      </c>
      <c r="H2446">
        <v>99841</v>
      </c>
      <c r="I2446">
        <f>IF(Table3_1810[[#This Row],[Status]]="Hired",1,0)</f>
        <v>0</v>
      </c>
    </row>
    <row r="2447" spans="1:9" x14ac:dyDescent="0.3">
      <c r="A2447">
        <v>256732</v>
      </c>
      <c r="B2447" s="2">
        <v>41851</v>
      </c>
      <c r="C2447" s="3">
        <v>0.65346064814814819</v>
      </c>
      <c r="D2447" t="s">
        <v>30</v>
      </c>
      <c r="E2447" t="s">
        <v>29</v>
      </c>
      <c r="F2447" t="s">
        <v>17</v>
      </c>
      <c r="G2447" t="s">
        <v>2</v>
      </c>
      <c r="H2447">
        <v>78708</v>
      </c>
      <c r="I2447">
        <f>IF(Table3_1810[[#This Row],[Status]]="Hired",1,0)</f>
        <v>0</v>
      </c>
    </row>
    <row r="2448" spans="1:9" x14ac:dyDescent="0.3">
      <c r="A2448">
        <v>443271</v>
      </c>
      <c r="B2448" s="2">
        <v>41851</v>
      </c>
      <c r="C2448" s="3">
        <v>0.65640046296296295</v>
      </c>
      <c r="D2448" t="s">
        <v>30</v>
      </c>
      <c r="E2448" t="s">
        <v>27</v>
      </c>
      <c r="F2448" t="s">
        <v>17</v>
      </c>
      <c r="G2448" t="s">
        <v>2</v>
      </c>
      <c r="H2448">
        <v>95428</v>
      </c>
      <c r="I2448">
        <f>IF(Table3_1810[[#This Row],[Status]]="Hired",1,0)</f>
        <v>0</v>
      </c>
    </row>
    <row r="2449" spans="1:9" x14ac:dyDescent="0.3">
      <c r="A2449">
        <v>501509</v>
      </c>
      <c r="B2449" s="2">
        <v>41855</v>
      </c>
      <c r="C2449" s="3">
        <v>0.62277777777777776</v>
      </c>
      <c r="D2449" t="s">
        <v>31</v>
      </c>
      <c r="E2449" t="s">
        <v>29</v>
      </c>
      <c r="F2449" t="s">
        <v>17</v>
      </c>
      <c r="G2449" t="s">
        <v>2</v>
      </c>
      <c r="H2449">
        <v>96737</v>
      </c>
      <c r="I2449">
        <f>IF(Table3_1810[[#This Row],[Status]]="Hired",1,0)</f>
        <v>1</v>
      </c>
    </row>
    <row r="2450" spans="1:9" x14ac:dyDescent="0.3">
      <c r="A2450">
        <v>830684</v>
      </c>
      <c r="B2450" s="2">
        <v>41856</v>
      </c>
      <c r="C2450" s="3">
        <v>0.55199074074074073</v>
      </c>
      <c r="D2450" t="s">
        <v>31</v>
      </c>
      <c r="E2450" t="s">
        <v>27</v>
      </c>
      <c r="F2450" t="s">
        <v>17</v>
      </c>
      <c r="G2450" t="s">
        <v>2</v>
      </c>
      <c r="H2450">
        <v>35384</v>
      </c>
      <c r="I2450">
        <f>IF(Table3_1810[[#This Row],[Status]]="Hired",1,0)</f>
        <v>1</v>
      </c>
    </row>
    <row r="2451" spans="1:9" x14ac:dyDescent="0.3">
      <c r="A2451">
        <v>423493</v>
      </c>
      <c r="B2451" s="2">
        <v>41856</v>
      </c>
      <c r="C2451" s="3">
        <v>0.55335648148148153</v>
      </c>
      <c r="D2451" t="s">
        <v>31</v>
      </c>
      <c r="E2451" t="s">
        <v>27</v>
      </c>
      <c r="F2451" t="s">
        <v>17</v>
      </c>
      <c r="G2451" t="s">
        <v>2</v>
      </c>
      <c r="H2451">
        <v>26310</v>
      </c>
      <c r="I2451">
        <f>IF(Table3_1810[[#This Row],[Status]]="Hired",1,0)</f>
        <v>1</v>
      </c>
    </row>
    <row r="2452" spans="1:9" x14ac:dyDescent="0.3">
      <c r="A2452">
        <v>585661</v>
      </c>
      <c r="B2452" s="2">
        <v>41857</v>
      </c>
      <c r="C2452" s="3">
        <v>0.7407407407407407</v>
      </c>
      <c r="D2452" t="s">
        <v>30</v>
      </c>
      <c r="E2452" t="s">
        <v>27</v>
      </c>
      <c r="F2452" t="s">
        <v>17</v>
      </c>
      <c r="G2452" t="s">
        <v>2</v>
      </c>
      <c r="H2452">
        <v>56005</v>
      </c>
      <c r="I2452">
        <f>IF(Table3_1810[[#This Row],[Status]]="Hired",1,0)</f>
        <v>0</v>
      </c>
    </row>
    <row r="2453" spans="1:9" x14ac:dyDescent="0.3">
      <c r="A2453">
        <v>844475</v>
      </c>
      <c r="B2453" s="2">
        <v>41865</v>
      </c>
      <c r="C2453" s="3">
        <v>0.55666666666666664</v>
      </c>
      <c r="D2453" t="s">
        <v>30</v>
      </c>
      <c r="E2453" t="s">
        <v>27</v>
      </c>
      <c r="F2453" t="s">
        <v>17</v>
      </c>
      <c r="G2453" t="s">
        <v>2</v>
      </c>
      <c r="H2453">
        <v>16304</v>
      </c>
      <c r="I2453">
        <f>IF(Table3_1810[[#This Row],[Status]]="Hired",1,0)</f>
        <v>0</v>
      </c>
    </row>
    <row r="2454" spans="1:9" x14ac:dyDescent="0.3">
      <c r="A2454">
        <v>152700</v>
      </c>
      <c r="B2454" s="2">
        <v>41767</v>
      </c>
      <c r="C2454" s="3">
        <v>0.56552083333333336</v>
      </c>
      <c r="D2454" t="s">
        <v>30</v>
      </c>
      <c r="E2454" t="s">
        <v>27</v>
      </c>
      <c r="F2454" t="s">
        <v>17</v>
      </c>
      <c r="G2454" t="s">
        <v>5</v>
      </c>
      <c r="H2454">
        <v>56014</v>
      </c>
      <c r="I2454">
        <f>IF(Table3_1810[[#This Row],[Status]]="Hired",1,0)</f>
        <v>0</v>
      </c>
    </row>
    <row r="2455" spans="1:9" x14ac:dyDescent="0.3">
      <c r="A2455">
        <v>927127</v>
      </c>
      <c r="B2455" s="2">
        <v>41789</v>
      </c>
      <c r="C2455" s="3">
        <v>0.7384722222222222</v>
      </c>
      <c r="D2455" t="s">
        <v>30</v>
      </c>
      <c r="E2455" t="s">
        <v>29</v>
      </c>
      <c r="F2455" t="s">
        <v>17</v>
      </c>
      <c r="G2455" t="s">
        <v>2</v>
      </c>
      <c r="H2455">
        <v>26991</v>
      </c>
      <c r="I2455">
        <f>IF(Table3_1810[[#This Row],[Status]]="Hired",1,0)</f>
        <v>0</v>
      </c>
    </row>
    <row r="2456" spans="1:9" x14ac:dyDescent="0.3">
      <c r="A2456">
        <v>836835</v>
      </c>
      <c r="B2456" s="2">
        <v>41799</v>
      </c>
      <c r="C2456" s="3">
        <v>0.39751157407407406</v>
      </c>
      <c r="D2456" t="s">
        <v>30</v>
      </c>
      <c r="E2456" t="s">
        <v>29</v>
      </c>
      <c r="F2456" t="s">
        <v>13</v>
      </c>
      <c r="G2456" t="s">
        <v>2</v>
      </c>
      <c r="H2456">
        <v>80654</v>
      </c>
      <c r="I2456">
        <f>IF(Table3_1810[[#This Row],[Status]]="Hired",1,0)</f>
        <v>0</v>
      </c>
    </row>
    <row r="2457" spans="1:9" x14ac:dyDescent="0.3">
      <c r="A2457">
        <v>808744</v>
      </c>
      <c r="B2457" s="2">
        <v>41801</v>
      </c>
      <c r="C2457" s="3">
        <v>0.35221064814814818</v>
      </c>
      <c r="D2457" t="s">
        <v>31</v>
      </c>
      <c r="E2457" t="s">
        <v>29</v>
      </c>
      <c r="F2457" t="s">
        <v>13</v>
      </c>
      <c r="G2457" t="s">
        <v>2</v>
      </c>
      <c r="H2457">
        <v>64260</v>
      </c>
      <c r="I2457">
        <f>IF(Table3_1810[[#This Row],[Status]]="Hired",1,0)</f>
        <v>1</v>
      </c>
    </row>
    <row r="2458" spans="1:9" x14ac:dyDescent="0.3">
      <c r="A2458">
        <v>917757</v>
      </c>
      <c r="B2458" s="2">
        <v>41805</v>
      </c>
      <c r="C2458" s="3">
        <v>0.54777777777777781</v>
      </c>
      <c r="D2458" t="s">
        <v>31</v>
      </c>
      <c r="E2458" t="s">
        <v>29</v>
      </c>
      <c r="F2458" t="s">
        <v>20</v>
      </c>
      <c r="G2458" t="s">
        <v>6</v>
      </c>
      <c r="H2458">
        <v>93323</v>
      </c>
      <c r="I2458">
        <f>IF(Table3_1810[[#This Row],[Status]]="Hired",1,0)</f>
        <v>1</v>
      </c>
    </row>
    <row r="2459" spans="1:9" x14ac:dyDescent="0.3">
      <c r="A2459">
        <v>337196</v>
      </c>
      <c r="B2459" s="2">
        <v>41805</v>
      </c>
      <c r="C2459" s="3">
        <v>0.54849537037037033</v>
      </c>
      <c r="D2459" t="s">
        <v>30</v>
      </c>
      <c r="E2459" t="s">
        <v>27</v>
      </c>
      <c r="F2459" t="s">
        <v>20</v>
      </c>
      <c r="G2459" t="s">
        <v>6</v>
      </c>
      <c r="H2459">
        <v>83380</v>
      </c>
      <c r="I2459">
        <f>IF(Table3_1810[[#This Row],[Status]]="Hired",1,0)</f>
        <v>0</v>
      </c>
    </row>
    <row r="2460" spans="1:9" x14ac:dyDescent="0.3">
      <c r="A2460">
        <v>202037</v>
      </c>
      <c r="B2460" s="2">
        <v>41863</v>
      </c>
      <c r="C2460" s="3">
        <v>0.21988425925925925</v>
      </c>
      <c r="D2460" t="s">
        <v>30</v>
      </c>
      <c r="E2460" t="s">
        <v>29</v>
      </c>
      <c r="F2460" t="s">
        <v>17</v>
      </c>
      <c r="G2460" t="s">
        <v>6</v>
      </c>
      <c r="H2460">
        <v>28817</v>
      </c>
      <c r="I2460">
        <f>IF(Table3_1810[[#This Row],[Status]]="Hired",1,0)</f>
        <v>0</v>
      </c>
    </row>
    <row r="2461" spans="1:9" x14ac:dyDescent="0.3">
      <c r="A2461">
        <v>138910</v>
      </c>
      <c r="B2461" s="2">
        <v>41760</v>
      </c>
      <c r="C2461" s="3">
        <v>0.50317129629629631</v>
      </c>
      <c r="D2461" t="s">
        <v>30</v>
      </c>
      <c r="E2461" t="s">
        <v>29</v>
      </c>
      <c r="F2461" t="s">
        <v>20</v>
      </c>
      <c r="G2461" t="s">
        <v>10</v>
      </c>
      <c r="H2461">
        <v>98052</v>
      </c>
      <c r="I2461">
        <f>IF(Table3_1810[[#This Row],[Status]]="Hired",1,0)</f>
        <v>0</v>
      </c>
    </row>
    <row r="2462" spans="1:9" x14ac:dyDescent="0.3">
      <c r="A2462">
        <v>205184</v>
      </c>
      <c r="B2462" s="2">
        <v>41760</v>
      </c>
      <c r="C2462" s="3">
        <v>0.50387731481481479</v>
      </c>
      <c r="D2462" t="s">
        <v>31</v>
      </c>
      <c r="E2462" t="s">
        <v>27</v>
      </c>
      <c r="F2462" t="s">
        <v>20</v>
      </c>
      <c r="G2462" t="s">
        <v>10</v>
      </c>
      <c r="H2462">
        <v>75053</v>
      </c>
      <c r="I2462">
        <f>IF(Table3_1810[[#This Row],[Status]]="Hired",1,0)</f>
        <v>1</v>
      </c>
    </row>
    <row r="2463" spans="1:9" x14ac:dyDescent="0.3">
      <c r="A2463">
        <v>450577</v>
      </c>
      <c r="B2463" s="2">
        <v>41779</v>
      </c>
      <c r="C2463" s="3">
        <v>0.76872685185185186</v>
      </c>
      <c r="D2463" t="s">
        <v>31</v>
      </c>
      <c r="E2463" t="s">
        <v>29</v>
      </c>
      <c r="F2463" t="s">
        <v>20</v>
      </c>
      <c r="G2463" t="s">
        <v>10</v>
      </c>
      <c r="H2463">
        <v>33701</v>
      </c>
      <c r="I2463">
        <f>IF(Table3_1810[[#This Row],[Status]]="Hired",1,0)</f>
        <v>1</v>
      </c>
    </row>
    <row r="2464" spans="1:9" x14ac:dyDescent="0.3">
      <c r="A2464">
        <v>557890</v>
      </c>
      <c r="B2464" s="2">
        <v>41780</v>
      </c>
      <c r="C2464" s="3">
        <v>0.37885416666666666</v>
      </c>
      <c r="D2464" t="s">
        <v>31</v>
      </c>
      <c r="E2464" t="s">
        <v>27</v>
      </c>
      <c r="F2464" t="s">
        <v>20</v>
      </c>
      <c r="G2464" t="s">
        <v>10</v>
      </c>
      <c r="H2464">
        <v>79836</v>
      </c>
      <c r="I2464">
        <f>IF(Table3_1810[[#This Row],[Status]]="Hired",1,0)</f>
        <v>1</v>
      </c>
    </row>
    <row r="2465" spans="1:9" x14ac:dyDescent="0.3">
      <c r="A2465">
        <v>980404</v>
      </c>
      <c r="B2465" s="2">
        <v>41790</v>
      </c>
      <c r="C2465" s="3">
        <v>0.57635416666666661</v>
      </c>
      <c r="D2465" t="s">
        <v>31</v>
      </c>
      <c r="E2465" t="s">
        <v>27</v>
      </c>
      <c r="F2465" t="s">
        <v>20</v>
      </c>
      <c r="G2465" t="s">
        <v>10</v>
      </c>
      <c r="H2465">
        <v>54995</v>
      </c>
      <c r="I2465">
        <f>IF(Table3_1810[[#This Row],[Status]]="Hired",1,0)</f>
        <v>1</v>
      </c>
    </row>
    <row r="2466" spans="1:9" x14ac:dyDescent="0.3">
      <c r="A2466">
        <v>53873</v>
      </c>
      <c r="B2466" s="2">
        <v>41790</v>
      </c>
      <c r="C2466" s="3">
        <v>0.57663194444444443</v>
      </c>
      <c r="D2466" t="s">
        <v>31</v>
      </c>
      <c r="E2466" t="s">
        <v>27</v>
      </c>
      <c r="F2466" t="s">
        <v>20</v>
      </c>
      <c r="G2466" t="s">
        <v>10</v>
      </c>
      <c r="H2466">
        <v>51505</v>
      </c>
      <c r="I2466">
        <f>IF(Table3_1810[[#This Row],[Status]]="Hired",1,0)</f>
        <v>1</v>
      </c>
    </row>
    <row r="2467" spans="1:9" x14ac:dyDescent="0.3">
      <c r="A2467">
        <v>744516</v>
      </c>
      <c r="B2467" s="2">
        <v>41790</v>
      </c>
      <c r="C2467" s="3">
        <v>0.57682870370370365</v>
      </c>
      <c r="D2467" t="s">
        <v>30</v>
      </c>
      <c r="E2467" t="s">
        <v>27</v>
      </c>
      <c r="F2467" t="s">
        <v>20</v>
      </c>
      <c r="G2467" t="s">
        <v>10</v>
      </c>
      <c r="H2467">
        <v>34912</v>
      </c>
      <c r="I2467">
        <f>IF(Table3_1810[[#This Row],[Status]]="Hired",1,0)</f>
        <v>0</v>
      </c>
    </row>
    <row r="2468" spans="1:9" x14ac:dyDescent="0.3">
      <c r="A2468">
        <v>827835</v>
      </c>
      <c r="B2468" s="2">
        <v>41790</v>
      </c>
      <c r="C2468" s="3">
        <v>0.57710648148148147</v>
      </c>
      <c r="D2468" t="s">
        <v>30</v>
      </c>
      <c r="E2468" t="s">
        <v>27</v>
      </c>
      <c r="F2468" t="s">
        <v>20</v>
      </c>
      <c r="G2468" t="s">
        <v>10</v>
      </c>
      <c r="H2468">
        <v>45139</v>
      </c>
      <c r="I2468">
        <f>IF(Table3_1810[[#This Row],[Status]]="Hired",1,0)</f>
        <v>0</v>
      </c>
    </row>
    <row r="2469" spans="1:9" x14ac:dyDescent="0.3">
      <c r="A2469">
        <v>508644</v>
      </c>
      <c r="B2469" s="2">
        <v>41855</v>
      </c>
      <c r="C2469" s="3">
        <v>0.39770833333333333</v>
      </c>
      <c r="D2469" t="s">
        <v>30</v>
      </c>
      <c r="E2469" t="s">
        <v>29</v>
      </c>
      <c r="F2469" t="s">
        <v>20</v>
      </c>
      <c r="G2469" t="s">
        <v>2</v>
      </c>
      <c r="H2469">
        <v>94103</v>
      </c>
      <c r="I2469">
        <f>IF(Table3_1810[[#This Row],[Status]]="Hired",1,0)</f>
        <v>0</v>
      </c>
    </row>
    <row r="2470" spans="1:9" x14ac:dyDescent="0.3">
      <c r="A2470">
        <v>53247</v>
      </c>
      <c r="B2470" s="2">
        <v>41856</v>
      </c>
      <c r="C2470" s="3">
        <v>0.53665509259259259</v>
      </c>
      <c r="D2470" t="s">
        <v>31</v>
      </c>
      <c r="E2470" t="s">
        <v>27</v>
      </c>
      <c r="F2470" t="s">
        <v>20</v>
      </c>
      <c r="G2470" t="s">
        <v>10</v>
      </c>
      <c r="H2470">
        <v>89823</v>
      </c>
      <c r="I2470">
        <f>IF(Table3_1810[[#This Row],[Status]]="Hired",1,0)</f>
        <v>1</v>
      </c>
    </row>
    <row r="2471" spans="1:9" x14ac:dyDescent="0.3">
      <c r="A2471">
        <v>549650</v>
      </c>
      <c r="B2471" s="2">
        <v>41857</v>
      </c>
      <c r="C2471" s="3">
        <v>0.77549768518518514</v>
      </c>
      <c r="D2471" t="s">
        <v>30</v>
      </c>
      <c r="E2471" t="s">
        <v>29</v>
      </c>
      <c r="F2471" t="s">
        <v>20</v>
      </c>
      <c r="G2471" t="s">
        <v>10</v>
      </c>
      <c r="H2471">
        <v>64110</v>
      </c>
      <c r="I2471">
        <f>IF(Table3_1810[[#This Row],[Status]]="Hired",1,0)</f>
        <v>0</v>
      </c>
    </row>
    <row r="2472" spans="1:9" x14ac:dyDescent="0.3">
      <c r="A2472">
        <v>340562</v>
      </c>
      <c r="B2472" s="2">
        <v>41857</v>
      </c>
      <c r="C2472" s="3">
        <v>0.77734953703703702</v>
      </c>
      <c r="D2472" t="s">
        <v>30</v>
      </c>
      <c r="E2472" t="s">
        <v>29</v>
      </c>
      <c r="F2472" t="s">
        <v>20</v>
      </c>
      <c r="G2472" t="s">
        <v>10</v>
      </c>
      <c r="H2472">
        <v>56077</v>
      </c>
      <c r="I2472">
        <f>IF(Table3_1810[[#This Row],[Status]]="Hired",1,0)</f>
        <v>0</v>
      </c>
    </row>
    <row r="2473" spans="1:9" x14ac:dyDescent="0.3">
      <c r="A2473">
        <v>898531</v>
      </c>
      <c r="B2473" s="2">
        <v>41772</v>
      </c>
      <c r="C2473" s="3">
        <v>0.39689814814814817</v>
      </c>
      <c r="D2473" t="s">
        <v>31</v>
      </c>
      <c r="E2473" t="s">
        <v>27</v>
      </c>
      <c r="F2473" t="s">
        <v>20</v>
      </c>
      <c r="G2473" t="s">
        <v>2</v>
      </c>
      <c r="H2473">
        <v>44565</v>
      </c>
      <c r="I2473">
        <f>IF(Table3_1810[[#This Row],[Status]]="Hired",1,0)</f>
        <v>1</v>
      </c>
    </row>
    <row r="2474" spans="1:9" x14ac:dyDescent="0.3">
      <c r="A2474">
        <v>289301</v>
      </c>
      <c r="B2474" s="2">
        <v>41800</v>
      </c>
      <c r="C2474" s="3">
        <v>0.39836805555555554</v>
      </c>
      <c r="D2474" t="s">
        <v>31</v>
      </c>
      <c r="E2474" t="s">
        <v>27</v>
      </c>
      <c r="F2474" t="s">
        <v>20</v>
      </c>
      <c r="G2474" t="s">
        <v>2</v>
      </c>
      <c r="H2474">
        <v>86933</v>
      </c>
      <c r="I2474">
        <f>IF(Table3_1810[[#This Row],[Status]]="Hired",1,0)</f>
        <v>1</v>
      </c>
    </row>
    <row r="2475" spans="1:9" x14ac:dyDescent="0.3">
      <c r="A2475">
        <v>443538</v>
      </c>
      <c r="B2475" s="2">
        <v>41813</v>
      </c>
      <c r="C2475" s="3">
        <v>0.59667824074074072</v>
      </c>
      <c r="D2475" t="s">
        <v>31</v>
      </c>
      <c r="E2475" t="s">
        <v>27</v>
      </c>
      <c r="F2475" t="s">
        <v>12</v>
      </c>
      <c r="G2475" t="s">
        <v>2</v>
      </c>
      <c r="H2475">
        <v>49717</v>
      </c>
      <c r="I2475">
        <f>IF(Table3_1810[[#This Row],[Status]]="Hired",1,0)</f>
        <v>1</v>
      </c>
    </row>
    <row r="2476" spans="1:9" x14ac:dyDescent="0.3">
      <c r="A2476">
        <v>708131</v>
      </c>
      <c r="B2476" s="2">
        <v>41800</v>
      </c>
      <c r="C2476" s="3">
        <v>0.3976851851851852</v>
      </c>
      <c r="D2476" t="s">
        <v>30</v>
      </c>
      <c r="E2476" t="s">
        <v>27</v>
      </c>
      <c r="F2476" t="s">
        <v>20</v>
      </c>
      <c r="G2476" t="s">
        <v>5</v>
      </c>
      <c r="H2476">
        <v>39503</v>
      </c>
      <c r="I2476">
        <f>IF(Table3_1810[[#This Row],[Status]]="Hired",1,0)</f>
        <v>0</v>
      </c>
    </row>
    <row r="2477" spans="1:9" x14ac:dyDescent="0.3">
      <c r="A2477">
        <v>458488</v>
      </c>
      <c r="B2477" s="2">
        <v>41800</v>
      </c>
      <c r="C2477" s="3">
        <v>0.39831018518518518</v>
      </c>
      <c r="D2477" t="s">
        <v>31</v>
      </c>
      <c r="E2477" t="s">
        <v>29</v>
      </c>
      <c r="F2477" t="s">
        <v>20</v>
      </c>
      <c r="G2477" t="s">
        <v>5</v>
      </c>
      <c r="H2477">
        <v>23002</v>
      </c>
      <c r="I2477">
        <f>IF(Table3_1810[[#This Row],[Status]]="Hired",1,0)</f>
        <v>1</v>
      </c>
    </row>
    <row r="2478" spans="1:9" x14ac:dyDescent="0.3">
      <c r="A2478">
        <v>559038</v>
      </c>
      <c r="B2478" s="2">
        <v>41800</v>
      </c>
      <c r="C2478" s="3">
        <v>0.39699074074074076</v>
      </c>
      <c r="D2478" t="s">
        <v>31</v>
      </c>
      <c r="E2478" t="s">
        <v>28</v>
      </c>
      <c r="F2478" t="s">
        <v>20</v>
      </c>
      <c r="G2478" t="s">
        <v>5</v>
      </c>
      <c r="H2478">
        <v>14068</v>
      </c>
      <c r="I2478">
        <f>IF(Table3_1810[[#This Row],[Status]]="Hired",1,0)</f>
        <v>1</v>
      </c>
    </row>
    <row r="2479" spans="1:9" x14ac:dyDescent="0.3">
      <c r="A2479">
        <v>812043</v>
      </c>
      <c r="B2479" s="2">
        <v>41801</v>
      </c>
      <c r="C2479" s="3">
        <v>0.61255787037037035</v>
      </c>
      <c r="D2479" t="s">
        <v>30</v>
      </c>
      <c r="E2479" t="s">
        <v>29</v>
      </c>
      <c r="F2479" t="s">
        <v>20</v>
      </c>
      <c r="G2479" t="s">
        <v>10</v>
      </c>
      <c r="H2479">
        <v>63058</v>
      </c>
      <c r="I2479">
        <f>IF(Table3_1810[[#This Row],[Status]]="Hired",1,0)</f>
        <v>0</v>
      </c>
    </row>
    <row r="2480" spans="1:9" x14ac:dyDescent="0.3">
      <c r="A2480">
        <v>470212</v>
      </c>
      <c r="B2480" s="2">
        <v>41801</v>
      </c>
      <c r="C2480" s="3">
        <v>0.61394675925925923</v>
      </c>
      <c r="D2480" t="s">
        <v>30</v>
      </c>
      <c r="E2480" t="s">
        <v>27</v>
      </c>
      <c r="F2480" t="s">
        <v>20</v>
      </c>
      <c r="G2480" t="s">
        <v>10</v>
      </c>
      <c r="H2480">
        <v>34103</v>
      </c>
      <c r="I2480">
        <f>IF(Table3_1810[[#This Row],[Status]]="Hired",1,0)</f>
        <v>0</v>
      </c>
    </row>
    <row r="2481" spans="1:9" x14ac:dyDescent="0.3">
      <c r="A2481">
        <v>432824</v>
      </c>
      <c r="B2481" s="2">
        <v>41802</v>
      </c>
      <c r="C2481" s="3">
        <v>0.62886574074074075</v>
      </c>
      <c r="D2481" t="s">
        <v>30</v>
      </c>
      <c r="E2481" t="s">
        <v>27</v>
      </c>
      <c r="F2481" t="s">
        <v>20</v>
      </c>
      <c r="G2481" t="s">
        <v>4</v>
      </c>
      <c r="H2481">
        <v>28230</v>
      </c>
      <c r="I2481">
        <f>IF(Table3_1810[[#This Row],[Status]]="Hired",1,0)</f>
        <v>0</v>
      </c>
    </row>
    <row r="2482" spans="1:9" x14ac:dyDescent="0.3">
      <c r="A2482">
        <v>513438</v>
      </c>
      <c r="B2482" s="2">
        <v>41802</v>
      </c>
      <c r="C2482" s="3">
        <v>0.63083333333333336</v>
      </c>
      <c r="D2482" t="s">
        <v>31</v>
      </c>
      <c r="E2482" t="s">
        <v>29</v>
      </c>
      <c r="F2482" t="s">
        <v>20</v>
      </c>
      <c r="G2482" t="s">
        <v>4</v>
      </c>
      <c r="H2482">
        <v>60848</v>
      </c>
      <c r="I2482">
        <f>IF(Table3_1810[[#This Row],[Status]]="Hired",1,0)</f>
        <v>1</v>
      </c>
    </row>
    <row r="2483" spans="1:9" x14ac:dyDescent="0.3">
      <c r="A2483">
        <v>441953</v>
      </c>
      <c r="B2483" s="2">
        <v>41809</v>
      </c>
      <c r="C2483" s="3">
        <v>0.4971990740740741</v>
      </c>
      <c r="D2483" t="s">
        <v>31</v>
      </c>
      <c r="E2483" t="s">
        <v>27</v>
      </c>
      <c r="F2483" t="s">
        <v>20</v>
      </c>
      <c r="G2483" t="s">
        <v>4</v>
      </c>
      <c r="H2483">
        <v>69669</v>
      </c>
      <c r="I2483">
        <f>IF(Table3_1810[[#This Row],[Status]]="Hired",1,0)</f>
        <v>1</v>
      </c>
    </row>
    <row r="2484" spans="1:9" x14ac:dyDescent="0.3">
      <c r="A2484">
        <v>159635</v>
      </c>
      <c r="B2484" s="2">
        <v>41810</v>
      </c>
      <c r="C2484" s="3">
        <v>4.9490740740740738E-2</v>
      </c>
      <c r="D2484" t="s">
        <v>30</v>
      </c>
      <c r="E2484" t="s">
        <v>29</v>
      </c>
      <c r="F2484" t="s">
        <v>20</v>
      </c>
      <c r="G2484" t="s">
        <v>10</v>
      </c>
      <c r="H2484">
        <v>94924</v>
      </c>
      <c r="I2484">
        <f>IF(Table3_1810[[#This Row],[Status]]="Hired",1,0)</f>
        <v>0</v>
      </c>
    </row>
    <row r="2485" spans="1:9" x14ac:dyDescent="0.3">
      <c r="A2485">
        <v>173648</v>
      </c>
      <c r="B2485" s="2">
        <v>41810</v>
      </c>
      <c r="C2485" s="3">
        <v>5.1331018518518519E-2</v>
      </c>
      <c r="D2485" t="s">
        <v>31</v>
      </c>
      <c r="E2485" t="s">
        <v>27</v>
      </c>
      <c r="F2485" t="s">
        <v>20</v>
      </c>
      <c r="G2485" t="s">
        <v>10</v>
      </c>
      <c r="H2485">
        <v>61722</v>
      </c>
      <c r="I2485">
        <f>IF(Table3_1810[[#This Row],[Status]]="Hired",1,0)</f>
        <v>1</v>
      </c>
    </row>
    <row r="2486" spans="1:9" x14ac:dyDescent="0.3">
      <c r="A2486">
        <v>661058</v>
      </c>
      <c r="B2486" s="2">
        <v>41813</v>
      </c>
      <c r="C2486" s="3">
        <v>0.64431712962962961</v>
      </c>
      <c r="D2486" t="s">
        <v>30</v>
      </c>
      <c r="E2486" t="s">
        <v>27</v>
      </c>
      <c r="F2486" t="s">
        <v>20</v>
      </c>
      <c r="G2486" t="s">
        <v>4</v>
      </c>
      <c r="H2486">
        <v>52213</v>
      </c>
      <c r="I2486">
        <f>IF(Table3_1810[[#This Row],[Status]]="Hired",1,0)</f>
        <v>0</v>
      </c>
    </row>
    <row r="2487" spans="1:9" x14ac:dyDescent="0.3">
      <c r="A2487">
        <v>438539</v>
      </c>
      <c r="B2487" s="2">
        <v>41817</v>
      </c>
      <c r="C2487" s="3">
        <v>0.45474537037037038</v>
      </c>
      <c r="D2487" t="s">
        <v>31</v>
      </c>
      <c r="E2487" t="s">
        <v>27</v>
      </c>
      <c r="F2487" t="s">
        <v>20</v>
      </c>
      <c r="G2487" t="s">
        <v>4</v>
      </c>
      <c r="H2487">
        <v>16193</v>
      </c>
      <c r="I2487">
        <f>IF(Table3_1810[[#This Row],[Status]]="Hired",1,0)</f>
        <v>1</v>
      </c>
    </row>
    <row r="2488" spans="1:9" x14ac:dyDescent="0.3">
      <c r="A2488">
        <v>800816</v>
      </c>
      <c r="B2488" s="2">
        <v>41819</v>
      </c>
      <c r="C2488" s="3">
        <v>0.40476851851851853</v>
      </c>
      <c r="D2488" t="s">
        <v>31</v>
      </c>
      <c r="E2488" t="s">
        <v>29</v>
      </c>
      <c r="F2488" t="s">
        <v>20</v>
      </c>
      <c r="G2488" t="s">
        <v>4</v>
      </c>
      <c r="H2488">
        <v>87696</v>
      </c>
      <c r="I2488">
        <f>IF(Table3_1810[[#This Row],[Status]]="Hired",1,0)</f>
        <v>1</v>
      </c>
    </row>
    <row r="2489" spans="1:9" x14ac:dyDescent="0.3">
      <c r="A2489">
        <v>846166</v>
      </c>
      <c r="B2489" s="2">
        <v>41819</v>
      </c>
      <c r="C2489" s="3">
        <v>0.40513888888888888</v>
      </c>
      <c r="D2489" t="s">
        <v>31</v>
      </c>
      <c r="E2489" t="s">
        <v>29</v>
      </c>
      <c r="F2489" t="s">
        <v>20</v>
      </c>
      <c r="G2489" t="s">
        <v>4</v>
      </c>
      <c r="H2489">
        <v>79112</v>
      </c>
      <c r="I2489">
        <f>IF(Table3_1810[[#This Row],[Status]]="Hired",1,0)</f>
        <v>1</v>
      </c>
    </row>
    <row r="2490" spans="1:9" x14ac:dyDescent="0.3">
      <c r="A2490">
        <v>710906</v>
      </c>
      <c r="B2490" s="2">
        <v>41819</v>
      </c>
      <c r="C2490" s="3">
        <v>0.40800925925925924</v>
      </c>
      <c r="D2490" t="s">
        <v>31</v>
      </c>
      <c r="E2490" t="s">
        <v>27</v>
      </c>
      <c r="F2490" t="s">
        <v>20</v>
      </c>
      <c r="G2490" t="s">
        <v>4</v>
      </c>
      <c r="H2490">
        <v>26764</v>
      </c>
      <c r="I2490">
        <f>IF(Table3_1810[[#This Row],[Status]]="Hired",1,0)</f>
        <v>1</v>
      </c>
    </row>
    <row r="2491" spans="1:9" x14ac:dyDescent="0.3">
      <c r="A2491">
        <v>37753</v>
      </c>
      <c r="B2491" s="2">
        <v>41819</v>
      </c>
      <c r="C2491" s="3">
        <v>0.40863425925925928</v>
      </c>
      <c r="D2491" t="s">
        <v>31</v>
      </c>
      <c r="E2491" t="s">
        <v>27</v>
      </c>
      <c r="F2491" t="s">
        <v>20</v>
      </c>
      <c r="G2491" t="s">
        <v>4</v>
      </c>
      <c r="H2491">
        <v>27076</v>
      </c>
      <c r="I2491">
        <f>IF(Table3_1810[[#This Row],[Status]]="Hired",1,0)</f>
        <v>1</v>
      </c>
    </row>
    <row r="2492" spans="1:9" x14ac:dyDescent="0.3">
      <c r="A2492">
        <v>712161</v>
      </c>
      <c r="B2492" s="2">
        <v>41823</v>
      </c>
      <c r="C2492" s="3">
        <v>0.37969907407407405</v>
      </c>
      <c r="D2492" t="s">
        <v>30</v>
      </c>
      <c r="E2492" t="s">
        <v>27</v>
      </c>
      <c r="F2492" t="s">
        <v>20</v>
      </c>
      <c r="G2492" t="s">
        <v>4</v>
      </c>
      <c r="H2492">
        <v>13426</v>
      </c>
      <c r="I2492">
        <f>IF(Table3_1810[[#This Row],[Status]]="Hired",1,0)</f>
        <v>0</v>
      </c>
    </row>
    <row r="2493" spans="1:9" x14ac:dyDescent="0.3">
      <c r="A2493">
        <v>852138</v>
      </c>
      <c r="B2493" s="2">
        <v>41827</v>
      </c>
      <c r="C2493" s="3">
        <v>0.84248842592592588</v>
      </c>
      <c r="D2493" t="s">
        <v>31</v>
      </c>
      <c r="E2493" t="s">
        <v>27</v>
      </c>
      <c r="F2493" t="s">
        <v>20</v>
      </c>
      <c r="G2493" t="s">
        <v>4</v>
      </c>
      <c r="H2493">
        <v>79527</v>
      </c>
      <c r="I2493">
        <f>IF(Table3_1810[[#This Row],[Status]]="Hired",1,0)</f>
        <v>1</v>
      </c>
    </row>
    <row r="2494" spans="1:9" x14ac:dyDescent="0.3">
      <c r="A2494">
        <v>994949</v>
      </c>
      <c r="B2494" s="2">
        <v>41827</v>
      </c>
      <c r="C2494" s="3">
        <v>0.84341435185185187</v>
      </c>
      <c r="D2494" t="s">
        <v>30</v>
      </c>
      <c r="E2494" t="s">
        <v>27</v>
      </c>
      <c r="F2494" t="s">
        <v>20</v>
      </c>
      <c r="G2494" t="s">
        <v>4</v>
      </c>
      <c r="H2494">
        <v>23484</v>
      </c>
      <c r="I2494">
        <f>IF(Table3_1810[[#This Row],[Status]]="Hired",1,0)</f>
        <v>0</v>
      </c>
    </row>
    <row r="2495" spans="1:9" x14ac:dyDescent="0.3">
      <c r="A2495">
        <v>935603</v>
      </c>
      <c r="B2495" s="2">
        <v>41827</v>
      </c>
      <c r="C2495" s="3">
        <v>0.84445601851851848</v>
      </c>
      <c r="D2495" t="s">
        <v>31</v>
      </c>
      <c r="E2495" t="s">
        <v>29</v>
      </c>
      <c r="F2495" t="s">
        <v>20</v>
      </c>
      <c r="G2495" t="s">
        <v>4</v>
      </c>
      <c r="H2495">
        <v>96002</v>
      </c>
      <c r="I2495">
        <f>IF(Table3_1810[[#This Row],[Status]]="Hired",1,0)</f>
        <v>1</v>
      </c>
    </row>
    <row r="2496" spans="1:9" x14ac:dyDescent="0.3">
      <c r="A2496">
        <v>469760</v>
      </c>
      <c r="B2496" s="2">
        <v>41834</v>
      </c>
      <c r="C2496" s="3">
        <v>0.44302083333333331</v>
      </c>
      <c r="D2496" t="s">
        <v>30</v>
      </c>
      <c r="E2496" t="s">
        <v>27</v>
      </c>
      <c r="F2496" t="s">
        <v>20</v>
      </c>
      <c r="G2496" t="s">
        <v>4</v>
      </c>
      <c r="H2496">
        <v>98626</v>
      </c>
      <c r="I2496">
        <f>IF(Table3_1810[[#This Row],[Status]]="Hired",1,0)</f>
        <v>0</v>
      </c>
    </row>
    <row r="2497" spans="1:9" x14ac:dyDescent="0.3">
      <c r="A2497">
        <v>988813</v>
      </c>
      <c r="B2497" s="2">
        <v>41834</v>
      </c>
      <c r="C2497" s="3">
        <v>0.44495370370370368</v>
      </c>
      <c r="D2497" t="s">
        <v>30</v>
      </c>
      <c r="E2497" t="s">
        <v>27</v>
      </c>
      <c r="F2497" t="s">
        <v>20</v>
      </c>
      <c r="G2497" t="s">
        <v>4</v>
      </c>
      <c r="H2497">
        <v>64968</v>
      </c>
      <c r="I2497">
        <f>IF(Table3_1810[[#This Row],[Status]]="Hired",1,0)</f>
        <v>0</v>
      </c>
    </row>
    <row r="2498" spans="1:9" x14ac:dyDescent="0.3">
      <c r="A2498">
        <v>577587</v>
      </c>
      <c r="B2498" s="2">
        <v>41842</v>
      </c>
      <c r="C2498" s="3">
        <v>0.76545138888888886</v>
      </c>
      <c r="D2498" t="s">
        <v>31</v>
      </c>
      <c r="E2498" t="s">
        <v>29</v>
      </c>
      <c r="F2498" t="s">
        <v>20</v>
      </c>
      <c r="G2498" t="s">
        <v>5</v>
      </c>
      <c r="H2498">
        <v>98318</v>
      </c>
      <c r="I2498">
        <f>IF(Table3_1810[[#This Row],[Status]]="Hired",1,0)</f>
        <v>1</v>
      </c>
    </row>
    <row r="2499" spans="1:9" x14ac:dyDescent="0.3">
      <c r="A2499">
        <v>915524</v>
      </c>
      <c r="B2499" s="2">
        <v>41849</v>
      </c>
      <c r="C2499" s="3">
        <v>0.13960648148148147</v>
      </c>
      <c r="D2499" t="s">
        <v>31</v>
      </c>
      <c r="E2499" t="s">
        <v>27</v>
      </c>
      <c r="F2499" t="s">
        <v>20</v>
      </c>
      <c r="G2499" t="s">
        <v>5</v>
      </c>
      <c r="H2499">
        <v>41305</v>
      </c>
      <c r="I2499">
        <f>IF(Table3_1810[[#This Row],[Status]]="Hired",1,0)</f>
        <v>1</v>
      </c>
    </row>
    <row r="2500" spans="1:9" x14ac:dyDescent="0.3">
      <c r="A2500">
        <v>560182</v>
      </c>
      <c r="B2500" s="2">
        <v>41857</v>
      </c>
      <c r="C2500" s="3">
        <v>0.63496527777777778</v>
      </c>
      <c r="D2500" t="s">
        <v>31</v>
      </c>
      <c r="E2500" t="s">
        <v>27</v>
      </c>
      <c r="F2500" t="s">
        <v>20</v>
      </c>
      <c r="G2500" t="s">
        <v>4</v>
      </c>
      <c r="H2500">
        <v>22923</v>
      </c>
      <c r="I2500">
        <f>IF(Table3_1810[[#This Row],[Status]]="Hired",1,0)</f>
        <v>1</v>
      </c>
    </row>
    <row r="2501" spans="1:9" x14ac:dyDescent="0.3">
      <c r="A2501">
        <v>285644</v>
      </c>
      <c r="B2501" s="2">
        <v>41857</v>
      </c>
      <c r="C2501" s="3">
        <v>0.63578703703703698</v>
      </c>
      <c r="D2501" t="s">
        <v>30</v>
      </c>
      <c r="E2501" t="s">
        <v>27</v>
      </c>
      <c r="F2501" t="s">
        <v>20</v>
      </c>
      <c r="G2501" t="s">
        <v>4</v>
      </c>
      <c r="H2501">
        <v>83851</v>
      </c>
      <c r="I2501">
        <f>IF(Table3_1810[[#This Row],[Status]]="Hired",1,0)</f>
        <v>0</v>
      </c>
    </row>
    <row r="2502" spans="1:9" x14ac:dyDescent="0.3">
      <c r="A2502">
        <v>275333</v>
      </c>
      <c r="B2502" s="2">
        <v>41857</v>
      </c>
      <c r="C2502" s="3">
        <v>0.63616898148148149</v>
      </c>
      <c r="D2502" t="s">
        <v>31</v>
      </c>
      <c r="E2502" t="s">
        <v>27</v>
      </c>
      <c r="F2502" t="s">
        <v>20</v>
      </c>
      <c r="G2502" t="s">
        <v>4</v>
      </c>
      <c r="H2502">
        <v>39563</v>
      </c>
      <c r="I2502">
        <f>IF(Table3_1810[[#This Row],[Status]]="Hired",1,0)</f>
        <v>1</v>
      </c>
    </row>
    <row r="2503" spans="1:9" x14ac:dyDescent="0.3">
      <c r="A2503">
        <v>212668</v>
      </c>
      <c r="B2503" s="2">
        <v>41858</v>
      </c>
      <c r="C2503" s="3">
        <v>0.6086921296296296</v>
      </c>
      <c r="D2503" t="s">
        <v>31</v>
      </c>
      <c r="E2503" t="s">
        <v>29</v>
      </c>
      <c r="F2503" t="s">
        <v>20</v>
      </c>
      <c r="G2503" t="s">
        <v>4</v>
      </c>
      <c r="H2503">
        <v>70822</v>
      </c>
      <c r="I2503">
        <f>IF(Table3_1810[[#This Row],[Status]]="Hired",1,0)</f>
        <v>1</v>
      </c>
    </row>
    <row r="2504" spans="1:9" x14ac:dyDescent="0.3">
      <c r="A2504">
        <v>35024</v>
      </c>
      <c r="B2504" s="2">
        <v>41858</v>
      </c>
      <c r="C2504" s="3">
        <v>0.60976851851851854</v>
      </c>
      <c r="D2504" t="s">
        <v>31</v>
      </c>
      <c r="E2504" t="s">
        <v>29</v>
      </c>
      <c r="F2504" t="s">
        <v>20</v>
      </c>
      <c r="G2504" t="s">
        <v>4</v>
      </c>
      <c r="H2504">
        <v>91025</v>
      </c>
      <c r="I2504">
        <f>IF(Table3_1810[[#This Row],[Status]]="Hired",1,0)</f>
        <v>1</v>
      </c>
    </row>
    <row r="2505" spans="1:9" x14ac:dyDescent="0.3">
      <c r="A2505">
        <v>416704</v>
      </c>
      <c r="B2505" s="2">
        <v>41866</v>
      </c>
      <c r="C2505" s="3">
        <v>0.46038194444444447</v>
      </c>
      <c r="D2505" t="s">
        <v>30</v>
      </c>
      <c r="E2505" t="s">
        <v>27</v>
      </c>
      <c r="F2505" t="s">
        <v>20</v>
      </c>
      <c r="G2505" t="s">
        <v>4</v>
      </c>
      <c r="H2505">
        <v>16136</v>
      </c>
      <c r="I2505">
        <f>IF(Table3_1810[[#This Row],[Status]]="Hired",1,0)</f>
        <v>0</v>
      </c>
    </row>
    <row r="2506" spans="1:9" x14ac:dyDescent="0.3">
      <c r="A2506">
        <v>501414</v>
      </c>
      <c r="B2506" s="2">
        <v>41849</v>
      </c>
      <c r="C2506" s="3">
        <v>0.39792824074074074</v>
      </c>
      <c r="D2506" t="s">
        <v>31</v>
      </c>
      <c r="E2506" t="s">
        <v>29</v>
      </c>
      <c r="F2506" t="s">
        <v>20</v>
      </c>
      <c r="G2506" t="s">
        <v>10</v>
      </c>
      <c r="H2506">
        <v>60863</v>
      </c>
      <c r="I2506">
        <f>IF(Table3_1810[[#This Row],[Status]]="Hired",1,0)</f>
        <v>1</v>
      </c>
    </row>
    <row r="2507" spans="1:9" x14ac:dyDescent="0.3">
      <c r="A2507">
        <v>153036</v>
      </c>
      <c r="B2507" s="2">
        <v>41854</v>
      </c>
      <c r="C2507" s="3">
        <v>0.12871527777777778</v>
      </c>
      <c r="D2507" t="s">
        <v>30</v>
      </c>
      <c r="E2507" t="s">
        <v>27</v>
      </c>
      <c r="F2507" t="s">
        <v>20</v>
      </c>
      <c r="G2507" t="s">
        <v>4</v>
      </c>
      <c r="H2507">
        <v>88372</v>
      </c>
      <c r="I2507">
        <f>IF(Table3_1810[[#This Row],[Status]]="Hired",1,0)</f>
        <v>0</v>
      </c>
    </row>
    <row r="2508" spans="1:9" x14ac:dyDescent="0.3">
      <c r="A2508">
        <v>633036</v>
      </c>
      <c r="B2508" s="2">
        <v>41860</v>
      </c>
      <c r="C2508" s="3">
        <v>0.45370370370370372</v>
      </c>
      <c r="D2508" t="s">
        <v>31</v>
      </c>
      <c r="E2508" t="s">
        <v>27</v>
      </c>
      <c r="F2508" t="s">
        <v>20</v>
      </c>
      <c r="G2508" t="s">
        <v>4</v>
      </c>
      <c r="H2508">
        <v>25300</v>
      </c>
      <c r="I2508">
        <f>IF(Table3_1810[[#This Row],[Status]]="Hired",1,0)</f>
        <v>1</v>
      </c>
    </row>
    <row r="2509" spans="1:9" x14ac:dyDescent="0.3">
      <c r="A2509">
        <v>527414</v>
      </c>
      <c r="B2509" s="2">
        <v>41866</v>
      </c>
      <c r="C2509" s="3">
        <v>0.24342592592592593</v>
      </c>
      <c r="D2509" t="s">
        <v>30</v>
      </c>
      <c r="E2509" t="s">
        <v>27</v>
      </c>
      <c r="F2509" t="s">
        <v>20</v>
      </c>
      <c r="G2509" t="s">
        <v>10</v>
      </c>
      <c r="H2509">
        <v>64808</v>
      </c>
      <c r="I2509">
        <f>IF(Table3_1810[[#This Row],[Status]]="Hired",1,0)</f>
        <v>0</v>
      </c>
    </row>
    <row r="2510" spans="1:9" x14ac:dyDescent="0.3">
      <c r="A2510">
        <v>384327</v>
      </c>
      <c r="B2510" s="2">
        <v>41869</v>
      </c>
      <c r="C2510" s="3">
        <v>0.72400462962962964</v>
      </c>
      <c r="D2510" t="s">
        <v>30</v>
      </c>
      <c r="E2510" t="s">
        <v>28</v>
      </c>
      <c r="F2510" t="s">
        <v>20</v>
      </c>
      <c r="G2510" t="s">
        <v>5</v>
      </c>
      <c r="H2510">
        <v>29034</v>
      </c>
      <c r="I2510">
        <f>IF(Table3_1810[[#This Row],[Status]]="Hired",1,0)</f>
        <v>0</v>
      </c>
    </row>
    <row r="2511" spans="1:9" x14ac:dyDescent="0.3">
      <c r="A2511">
        <v>168921</v>
      </c>
      <c r="B2511" s="2">
        <v>41877</v>
      </c>
      <c r="C2511" s="3">
        <v>0.47380787037037037</v>
      </c>
      <c r="D2511" t="s">
        <v>30</v>
      </c>
      <c r="E2511" t="s">
        <v>29</v>
      </c>
      <c r="F2511" t="s">
        <v>20</v>
      </c>
      <c r="G2511" t="s">
        <v>4</v>
      </c>
      <c r="H2511">
        <v>42405</v>
      </c>
      <c r="I2511">
        <f>IF(Table3_1810[[#This Row],[Status]]="Hired",1,0)</f>
        <v>0</v>
      </c>
    </row>
    <row r="2512" spans="1:9" x14ac:dyDescent="0.3">
      <c r="A2512">
        <v>753579</v>
      </c>
      <c r="B2512" s="2">
        <v>41780</v>
      </c>
      <c r="C2512" s="3">
        <v>0.39674768518518516</v>
      </c>
      <c r="D2512" t="s">
        <v>31</v>
      </c>
      <c r="E2512" t="s">
        <v>27</v>
      </c>
      <c r="F2512" t="s">
        <v>15</v>
      </c>
      <c r="G2512" t="s">
        <v>8</v>
      </c>
      <c r="H2512">
        <v>47099</v>
      </c>
      <c r="I2512">
        <f>IF(Table3_1810[[#This Row],[Status]]="Hired",1,0)</f>
        <v>1</v>
      </c>
    </row>
    <row r="2513" spans="1:9" x14ac:dyDescent="0.3">
      <c r="A2513">
        <v>536133</v>
      </c>
      <c r="B2513" s="2">
        <v>41780</v>
      </c>
      <c r="C2513" s="3">
        <v>0.39736111111111111</v>
      </c>
      <c r="D2513" t="s">
        <v>31</v>
      </c>
      <c r="E2513" t="s">
        <v>29</v>
      </c>
      <c r="F2513" t="s">
        <v>15</v>
      </c>
      <c r="G2513" t="s">
        <v>8</v>
      </c>
      <c r="H2513">
        <v>24740</v>
      </c>
      <c r="I2513">
        <f>IF(Table3_1810[[#This Row],[Status]]="Hired",1,0)</f>
        <v>1</v>
      </c>
    </row>
    <row r="2514" spans="1:9" x14ac:dyDescent="0.3">
      <c r="A2514">
        <v>458929</v>
      </c>
      <c r="B2514" s="2">
        <v>41787</v>
      </c>
      <c r="C2514" s="3">
        <v>0.71499999999999997</v>
      </c>
      <c r="D2514" t="s">
        <v>31</v>
      </c>
      <c r="E2514" t="s">
        <v>29</v>
      </c>
      <c r="F2514" t="s">
        <v>15</v>
      </c>
      <c r="G2514" t="s">
        <v>8</v>
      </c>
      <c r="H2514">
        <v>27917</v>
      </c>
      <c r="I2514">
        <f>IF(Table3_1810[[#This Row],[Status]]="Hired",1,0)</f>
        <v>1</v>
      </c>
    </row>
    <row r="2515" spans="1:9" x14ac:dyDescent="0.3">
      <c r="A2515">
        <v>89996</v>
      </c>
      <c r="B2515" s="2">
        <v>41849</v>
      </c>
      <c r="C2515" s="3">
        <v>0.81966435185185182</v>
      </c>
      <c r="D2515" t="s">
        <v>30</v>
      </c>
      <c r="E2515" t="s">
        <v>29</v>
      </c>
      <c r="F2515" t="s">
        <v>15</v>
      </c>
      <c r="G2515" t="s">
        <v>8</v>
      </c>
      <c r="H2515">
        <v>76246</v>
      </c>
      <c r="I2515">
        <f>IF(Table3_1810[[#This Row],[Status]]="Hired",1,0)</f>
        <v>0</v>
      </c>
    </row>
    <row r="2516" spans="1:9" x14ac:dyDescent="0.3">
      <c r="A2516">
        <v>636370</v>
      </c>
      <c r="B2516" s="2">
        <v>41849</v>
      </c>
      <c r="C2516" s="3">
        <v>0.81997685185185187</v>
      </c>
      <c r="D2516" t="s">
        <v>31</v>
      </c>
      <c r="E2516" t="s">
        <v>29</v>
      </c>
      <c r="F2516" t="s">
        <v>15</v>
      </c>
      <c r="G2516" t="s">
        <v>8</v>
      </c>
      <c r="H2516">
        <v>66728</v>
      </c>
      <c r="I2516">
        <f>IF(Table3_1810[[#This Row],[Status]]="Hired",1,0)</f>
        <v>1</v>
      </c>
    </row>
    <row r="2517" spans="1:9" x14ac:dyDescent="0.3">
      <c r="A2517">
        <v>639922</v>
      </c>
      <c r="B2517" s="2">
        <v>41766</v>
      </c>
      <c r="C2517" s="3">
        <v>0.39908564814814818</v>
      </c>
      <c r="D2517" t="s">
        <v>30</v>
      </c>
      <c r="E2517" t="s">
        <v>29</v>
      </c>
      <c r="F2517" t="s">
        <v>20</v>
      </c>
      <c r="G2517" t="s">
        <v>5</v>
      </c>
      <c r="H2517">
        <v>84559</v>
      </c>
      <c r="I2517">
        <f>IF(Table3_1810[[#This Row],[Status]]="Hired",1,0)</f>
        <v>0</v>
      </c>
    </row>
    <row r="2518" spans="1:9" x14ac:dyDescent="0.3">
      <c r="A2518">
        <v>834391</v>
      </c>
      <c r="B2518" s="2">
        <v>41767</v>
      </c>
      <c r="C2518" s="3">
        <v>0.77576388888888892</v>
      </c>
      <c r="D2518" t="s">
        <v>30</v>
      </c>
      <c r="E2518" t="s">
        <v>27</v>
      </c>
      <c r="F2518" t="s">
        <v>20</v>
      </c>
      <c r="G2518" t="s">
        <v>5</v>
      </c>
      <c r="H2518">
        <v>94532</v>
      </c>
      <c r="I2518">
        <f>IF(Table3_1810[[#This Row],[Status]]="Hired",1,0)</f>
        <v>0</v>
      </c>
    </row>
    <row r="2519" spans="1:9" x14ac:dyDescent="0.3">
      <c r="A2519">
        <v>446910</v>
      </c>
      <c r="B2519" s="2">
        <v>41767</v>
      </c>
      <c r="C2519" s="3">
        <v>0.77622685185185181</v>
      </c>
      <c r="D2519" t="s">
        <v>31</v>
      </c>
      <c r="E2519" t="s">
        <v>28</v>
      </c>
      <c r="F2519" t="s">
        <v>20</v>
      </c>
      <c r="G2519" t="s">
        <v>5</v>
      </c>
      <c r="H2519">
        <v>34564</v>
      </c>
      <c r="I2519">
        <f>IF(Table3_1810[[#This Row],[Status]]="Hired",1,0)</f>
        <v>1</v>
      </c>
    </row>
    <row r="2520" spans="1:9" x14ac:dyDescent="0.3">
      <c r="A2520">
        <v>942102</v>
      </c>
      <c r="B2520" s="2">
        <v>41872</v>
      </c>
      <c r="C2520" s="3">
        <v>0.73891203703703701</v>
      </c>
      <c r="D2520" t="s">
        <v>31</v>
      </c>
      <c r="E2520" t="s">
        <v>29</v>
      </c>
      <c r="F2520" t="s">
        <v>20</v>
      </c>
      <c r="G2520" t="s">
        <v>5</v>
      </c>
      <c r="H2520">
        <v>45259</v>
      </c>
      <c r="I2520">
        <f>IF(Table3_1810[[#This Row],[Status]]="Hired",1,0)</f>
        <v>1</v>
      </c>
    </row>
    <row r="2521" spans="1:9" x14ac:dyDescent="0.3">
      <c r="A2521">
        <v>887834</v>
      </c>
      <c r="B2521" s="2">
        <v>41872</v>
      </c>
      <c r="C2521" s="3">
        <v>0.73928240740740736</v>
      </c>
      <c r="D2521" t="s">
        <v>31</v>
      </c>
      <c r="E2521" t="s">
        <v>27</v>
      </c>
      <c r="F2521" t="s">
        <v>20</v>
      </c>
      <c r="G2521" t="s">
        <v>5</v>
      </c>
      <c r="H2521">
        <v>68553</v>
      </c>
      <c r="I2521">
        <f>IF(Table3_1810[[#This Row],[Status]]="Hired",1,0)</f>
        <v>1</v>
      </c>
    </row>
    <row r="2522" spans="1:9" x14ac:dyDescent="0.3">
      <c r="A2522">
        <v>551086</v>
      </c>
      <c r="B2522" s="2">
        <v>41872</v>
      </c>
      <c r="C2522" s="3">
        <v>0.73989583333333331</v>
      </c>
      <c r="D2522" t="s">
        <v>30</v>
      </c>
      <c r="E2522" t="s">
        <v>29</v>
      </c>
      <c r="F2522" t="s">
        <v>20</v>
      </c>
      <c r="G2522" t="s">
        <v>5</v>
      </c>
      <c r="H2522">
        <v>97491</v>
      </c>
      <c r="I2522">
        <f>IF(Table3_1810[[#This Row],[Status]]="Hired",1,0)</f>
        <v>0</v>
      </c>
    </row>
    <row r="2523" spans="1:9" x14ac:dyDescent="0.3">
      <c r="A2523">
        <v>171510</v>
      </c>
      <c r="B2523" s="2">
        <v>41880</v>
      </c>
      <c r="C2523" s="3">
        <v>0.31296296296296294</v>
      </c>
      <c r="D2523" t="s">
        <v>31</v>
      </c>
      <c r="E2523" t="s">
        <v>27</v>
      </c>
      <c r="F2523" t="s">
        <v>20</v>
      </c>
      <c r="G2523" t="s">
        <v>5</v>
      </c>
      <c r="H2523">
        <v>72676</v>
      </c>
      <c r="I2523">
        <f>IF(Table3_1810[[#This Row],[Status]]="Hired",1,0)</f>
        <v>1</v>
      </c>
    </row>
    <row r="2524" spans="1:9" x14ac:dyDescent="0.3">
      <c r="A2524">
        <v>478340</v>
      </c>
      <c r="B2524" s="2">
        <v>41815</v>
      </c>
      <c r="C2524" s="3">
        <v>0.74856481481481485</v>
      </c>
      <c r="D2524" t="s">
        <v>30</v>
      </c>
      <c r="E2524" t="s">
        <v>27</v>
      </c>
      <c r="F2524" t="s">
        <v>17</v>
      </c>
      <c r="G2524" t="s">
        <v>6</v>
      </c>
      <c r="H2524">
        <v>62984</v>
      </c>
      <c r="I2524">
        <f>IF(Table3_1810[[#This Row],[Status]]="Hired",1,0)</f>
        <v>0</v>
      </c>
    </row>
    <row r="2525" spans="1:9" x14ac:dyDescent="0.3">
      <c r="A2525">
        <v>533413</v>
      </c>
      <c r="B2525" s="2">
        <v>41766</v>
      </c>
      <c r="C2525" s="3">
        <v>0.40032407407407405</v>
      </c>
      <c r="D2525" t="s">
        <v>31</v>
      </c>
      <c r="E2525" t="s">
        <v>29</v>
      </c>
      <c r="F2525" t="s">
        <v>20</v>
      </c>
      <c r="G2525" t="s">
        <v>2</v>
      </c>
      <c r="H2525">
        <v>32457</v>
      </c>
      <c r="I2525">
        <f>IF(Table3_1810[[#This Row],[Status]]="Hired",1,0)</f>
        <v>1</v>
      </c>
    </row>
    <row r="2526" spans="1:9" x14ac:dyDescent="0.3">
      <c r="A2526">
        <v>283022</v>
      </c>
      <c r="B2526" s="2">
        <v>41873</v>
      </c>
      <c r="C2526" s="3">
        <v>0.39229166666666665</v>
      </c>
      <c r="D2526" t="s">
        <v>30</v>
      </c>
      <c r="E2526" t="s">
        <v>29</v>
      </c>
      <c r="F2526" t="s">
        <v>20</v>
      </c>
      <c r="G2526" t="s">
        <v>2</v>
      </c>
      <c r="H2526">
        <v>42052</v>
      </c>
      <c r="I2526">
        <f>IF(Table3_1810[[#This Row],[Status]]="Hired",1,0)</f>
        <v>0</v>
      </c>
    </row>
    <row r="2527" spans="1:9" x14ac:dyDescent="0.3">
      <c r="A2527">
        <v>703363</v>
      </c>
      <c r="B2527" s="2">
        <v>41856</v>
      </c>
      <c r="C2527" s="3">
        <v>0.82815972222222223</v>
      </c>
      <c r="D2527" t="s">
        <v>30</v>
      </c>
      <c r="E2527" t="s">
        <v>27</v>
      </c>
      <c r="F2527" t="s">
        <v>20</v>
      </c>
      <c r="G2527" t="s">
        <v>6</v>
      </c>
      <c r="H2527">
        <v>38880</v>
      </c>
      <c r="I2527">
        <f>IF(Table3_1810[[#This Row],[Status]]="Hired",1,0)</f>
        <v>0</v>
      </c>
    </row>
    <row r="2528" spans="1:9" x14ac:dyDescent="0.3">
      <c r="A2528">
        <v>73267</v>
      </c>
      <c r="B2528" s="2">
        <v>41881</v>
      </c>
      <c r="C2528" s="3">
        <v>0.30473379629629632</v>
      </c>
      <c r="D2528" t="s">
        <v>30</v>
      </c>
      <c r="E2528" t="s">
        <v>27</v>
      </c>
      <c r="F2528" t="s">
        <v>20</v>
      </c>
      <c r="G2528" t="s">
        <v>6</v>
      </c>
      <c r="H2528">
        <v>58547</v>
      </c>
      <c r="I2528">
        <f>IF(Table3_1810[[#This Row],[Status]]="Hired",1,0)</f>
        <v>0</v>
      </c>
    </row>
    <row r="2529" spans="1:9" x14ac:dyDescent="0.3">
      <c r="A2529">
        <v>808514</v>
      </c>
      <c r="B2529" s="2">
        <v>41881</v>
      </c>
      <c r="C2529" s="3">
        <v>0.30634259259259261</v>
      </c>
      <c r="D2529" t="s">
        <v>30</v>
      </c>
      <c r="E2529" t="s">
        <v>27</v>
      </c>
      <c r="F2529" t="s">
        <v>20</v>
      </c>
      <c r="G2529" t="s">
        <v>6</v>
      </c>
      <c r="H2529">
        <v>61895</v>
      </c>
      <c r="I2529">
        <f>IF(Table3_1810[[#This Row],[Status]]="Hired",1,0)</f>
        <v>0</v>
      </c>
    </row>
    <row r="2530" spans="1:9" x14ac:dyDescent="0.3">
      <c r="A2530">
        <v>999850</v>
      </c>
      <c r="B2530" s="2">
        <v>41881</v>
      </c>
      <c r="C2530" s="3">
        <v>0.30706018518518519</v>
      </c>
      <c r="D2530" t="s">
        <v>31</v>
      </c>
      <c r="E2530" t="s">
        <v>27</v>
      </c>
      <c r="F2530" t="s">
        <v>20</v>
      </c>
      <c r="G2530" t="s">
        <v>6</v>
      </c>
      <c r="H2530">
        <v>50962</v>
      </c>
      <c r="I2530">
        <f>IF(Table3_1810[[#This Row],[Status]]="Hired",1,0)</f>
        <v>1</v>
      </c>
    </row>
    <row r="2531" spans="1:9" x14ac:dyDescent="0.3">
      <c r="A2531">
        <v>444836</v>
      </c>
      <c r="B2531" s="2">
        <v>41851</v>
      </c>
      <c r="C2531" s="3">
        <v>0.60219907407407403</v>
      </c>
      <c r="D2531" t="s">
        <v>31</v>
      </c>
      <c r="E2531" t="s">
        <v>27</v>
      </c>
      <c r="F2531" t="s">
        <v>20</v>
      </c>
      <c r="G2531" t="s">
        <v>5</v>
      </c>
      <c r="H2531">
        <v>34487</v>
      </c>
      <c r="I2531">
        <f>IF(Table3_1810[[#This Row],[Status]]="Hired",1,0)</f>
        <v>1</v>
      </c>
    </row>
    <row r="2532" spans="1:9" x14ac:dyDescent="0.3">
      <c r="A2532">
        <v>600368</v>
      </c>
      <c r="B2532" s="2">
        <v>41859</v>
      </c>
      <c r="C2532" s="3">
        <v>0.79725694444444439</v>
      </c>
      <c r="D2532" t="s">
        <v>31</v>
      </c>
      <c r="E2532" t="s">
        <v>29</v>
      </c>
      <c r="F2532" t="s">
        <v>20</v>
      </c>
      <c r="G2532" t="s">
        <v>5</v>
      </c>
      <c r="H2532">
        <v>36386</v>
      </c>
      <c r="I2532">
        <f>IF(Table3_1810[[#This Row],[Status]]="Hired",1,0)</f>
        <v>1</v>
      </c>
    </row>
    <row r="2533" spans="1:9" x14ac:dyDescent="0.3">
      <c r="A2533">
        <v>827812</v>
      </c>
      <c r="B2533" s="2">
        <v>41860</v>
      </c>
      <c r="C2533" s="3">
        <v>0.38412037037037039</v>
      </c>
      <c r="D2533" t="s">
        <v>31</v>
      </c>
      <c r="E2533" t="s">
        <v>29</v>
      </c>
      <c r="F2533" t="s">
        <v>20</v>
      </c>
      <c r="G2533" t="s">
        <v>5</v>
      </c>
      <c r="H2533">
        <v>72478</v>
      </c>
      <c r="I2533">
        <f>IF(Table3_1810[[#This Row],[Status]]="Hired",1,0)</f>
        <v>1</v>
      </c>
    </row>
    <row r="2534" spans="1:9" x14ac:dyDescent="0.3">
      <c r="A2534">
        <v>732025</v>
      </c>
      <c r="B2534" s="2">
        <v>41864</v>
      </c>
      <c r="C2534" s="3">
        <v>0.49337962962962961</v>
      </c>
      <c r="D2534" t="s">
        <v>30</v>
      </c>
      <c r="E2534" t="s">
        <v>27</v>
      </c>
      <c r="F2534" t="s">
        <v>20</v>
      </c>
      <c r="G2534" t="s">
        <v>5</v>
      </c>
      <c r="H2534">
        <v>98218</v>
      </c>
      <c r="I2534">
        <f>IF(Table3_1810[[#This Row],[Status]]="Hired",1,0)</f>
        <v>0</v>
      </c>
    </row>
    <row r="2535" spans="1:9" x14ac:dyDescent="0.3">
      <c r="A2535">
        <v>275640</v>
      </c>
      <c r="B2535" s="2">
        <v>41865</v>
      </c>
      <c r="C2535" s="3">
        <v>0.42055555555555557</v>
      </c>
      <c r="D2535" t="s">
        <v>31</v>
      </c>
      <c r="E2535" t="s">
        <v>28</v>
      </c>
      <c r="F2535" t="s">
        <v>20</v>
      </c>
      <c r="G2535" t="s">
        <v>5</v>
      </c>
      <c r="H2535">
        <v>52802</v>
      </c>
      <c r="I2535">
        <f>IF(Table3_1810[[#This Row],[Status]]="Hired",1,0)</f>
        <v>1</v>
      </c>
    </row>
    <row r="2536" spans="1:9" x14ac:dyDescent="0.3">
      <c r="A2536">
        <v>868305</v>
      </c>
      <c r="B2536" s="2">
        <v>41830</v>
      </c>
      <c r="C2536" s="3">
        <v>0.72729166666666667</v>
      </c>
      <c r="D2536" t="s">
        <v>31</v>
      </c>
      <c r="E2536" t="s">
        <v>27</v>
      </c>
      <c r="F2536" t="s">
        <v>20</v>
      </c>
      <c r="G2536" t="s">
        <v>6</v>
      </c>
      <c r="H2536">
        <v>62805</v>
      </c>
      <c r="I2536">
        <f>IF(Table3_1810[[#This Row],[Status]]="Hired",1,0)</f>
        <v>1</v>
      </c>
    </row>
    <row r="2537" spans="1:9" x14ac:dyDescent="0.3">
      <c r="A2537">
        <v>717117</v>
      </c>
      <c r="B2537" s="2">
        <v>41830</v>
      </c>
      <c r="C2537" s="3">
        <v>0.72901620370370368</v>
      </c>
      <c r="D2537" t="s">
        <v>31</v>
      </c>
      <c r="E2537" t="s">
        <v>29</v>
      </c>
      <c r="F2537" t="s">
        <v>20</v>
      </c>
      <c r="G2537" t="s">
        <v>6</v>
      </c>
      <c r="H2537">
        <v>82655</v>
      </c>
      <c r="I2537">
        <f>IF(Table3_1810[[#This Row],[Status]]="Hired",1,0)</f>
        <v>1</v>
      </c>
    </row>
    <row r="2538" spans="1:9" x14ac:dyDescent="0.3">
      <c r="A2538">
        <v>259771</v>
      </c>
      <c r="B2538" s="2">
        <v>41824</v>
      </c>
      <c r="C2538" s="3">
        <v>0.39684027777777775</v>
      </c>
      <c r="D2538" t="s">
        <v>30</v>
      </c>
      <c r="E2538" t="s">
        <v>27</v>
      </c>
      <c r="F2538" t="s">
        <v>12</v>
      </c>
      <c r="G2538" t="s">
        <v>2</v>
      </c>
      <c r="H2538">
        <v>36553</v>
      </c>
      <c r="I2538">
        <f>IF(Table3_1810[[#This Row],[Status]]="Hired",1,0)</f>
        <v>0</v>
      </c>
    </row>
    <row r="2539" spans="1:9" x14ac:dyDescent="0.3">
      <c r="A2539">
        <v>601759</v>
      </c>
      <c r="B2539" s="2">
        <v>41834</v>
      </c>
      <c r="C2539" s="3">
        <v>0.65481481481481485</v>
      </c>
      <c r="D2539" t="s">
        <v>30</v>
      </c>
      <c r="E2539" t="s">
        <v>28</v>
      </c>
      <c r="F2539" t="s">
        <v>12</v>
      </c>
      <c r="G2539" t="s">
        <v>2</v>
      </c>
      <c r="H2539">
        <v>25861</v>
      </c>
      <c r="I2539">
        <f>IF(Table3_1810[[#This Row],[Status]]="Hired",1,0)</f>
        <v>0</v>
      </c>
    </row>
    <row r="2540" spans="1:9" x14ac:dyDescent="0.3">
      <c r="A2540">
        <v>651902</v>
      </c>
      <c r="B2540" s="2">
        <v>41852</v>
      </c>
      <c r="C2540" s="3">
        <v>0.39716435185185184</v>
      </c>
      <c r="D2540" t="s">
        <v>30</v>
      </c>
      <c r="E2540" t="s">
        <v>29</v>
      </c>
      <c r="F2540" t="s">
        <v>12</v>
      </c>
      <c r="G2540" t="s">
        <v>2</v>
      </c>
      <c r="H2540">
        <v>16421</v>
      </c>
      <c r="I2540">
        <f>IF(Table3_1810[[#This Row],[Status]]="Hired",1,0)</f>
        <v>0</v>
      </c>
    </row>
    <row r="2541" spans="1:9" x14ac:dyDescent="0.3">
      <c r="A2541">
        <v>886667</v>
      </c>
      <c r="B2541" s="2">
        <v>41852</v>
      </c>
      <c r="C2541" s="3">
        <v>0.39746527777777779</v>
      </c>
      <c r="D2541" t="s">
        <v>30</v>
      </c>
      <c r="E2541" t="s">
        <v>27</v>
      </c>
      <c r="F2541" t="s">
        <v>12</v>
      </c>
      <c r="G2541" t="s">
        <v>2</v>
      </c>
      <c r="H2541">
        <v>75908</v>
      </c>
      <c r="I2541">
        <f>IF(Table3_1810[[#This Row],[Status]]="Hired",1,0)</f>
        <v>0</v>
      </c>
    </row>
    <row r="2542" spans="1:9" x14ac:dyDescent="0.3">
      <c r="A2542">
        <v>719726</v>
      </c>
      <c r="B2542" s="2">
        <v>41852</v>
      </c>
      <c r="C2542" s="3">
        <v>0.39818287037037037</v>
      </c>
      <c r="D2542" t="s">
        <v>31</v>
      </c>
      <c r="E2542" t="s">
        <v>28</v>
      </c>
      <c r="F2542" t="s">
        <v>12</v>
      </c>
      <c r="G2542" t="s">
        <v>2</v>
      </c>
      <c r="H2542">
        <v>89490</v>
      </c>
      <c r="I2542">
        <f>IF(Table3_1810[[#This Row],[Status]]="Hired",1,0)</f>
        <v>1</v>
      </c>
    </row>
    <row r="2543" spans="1:9" x14ac:dyDescent="0.3">
      <c r="A2543">
        <v>551264</v>
      </c>
      <c r="B2543" s="2">
        <v>41771</v>
      </c>
      <c r="C2543" s="3">
        <v>0.39778935185185182</v>
      </c>
      <c r="D2543" t="s">
        <v>30</v>
      </c>
      <c r="E2543" t="s">
        <v>27</v>
      </c>
      <c r="F2543" t="s">
        <v>17</v>
      </c>
      <c r="G2543" t="s">
        <v>2</v>
      </c>
      <c r="H2543">
        <v>44105</v>
      </c>
      <c r="I2543">
        <f>IF(Table3_1810[[#This Row],[Status]]="Hired",1,0)</f>
        <v>0</v>
      </c>
    </row>
    <row r="2544" spans="1:9" x14ac:dyDescent="0.3">
      <c r="A2544">
        <v>762737</v>
      </c>
      <c r="B2544" s="2">
        <v>41771</v>
      </c>
      <c r="C2544" s="3">
        <v>0.39958333333333335</v>
      </c>
      <c r="D2544" t="s">
        <v>31</v>
      </c>
      <c r="E2544" t="s">
        <v>27</v>
      </c>
      <c r="F2544" t="s">
        <v>17</v>
      </c>
      <c r="G2544" t="s">
        <v>2</v>
      </c>
      <c r="H2544">
        <v>26952</v>
      </c>
      <c r="I2544">
        <f>IF(Table3_1810[[#This Row],[Status]]="Hired",1,0)</f>
        <v>1</v>
      </c>
    </row>
    <row r="2545" spans="1:9" x14ac:dyDescent="0.3">
      <c r="A2545">
        <v>359396</v>
      </c>
      <c r="B2545" s="2">
        <v>41774</v>
      </c>
      <c r="C2545" s="3">
        <v>0.54355324074074074</v>
      </c>
      <c r="D2545" t="s">
        <v>30</v>
      </c>
      <c r="E2545" t="s">
        <v>29</v>
      </c>
      <c r="F2545" t="s">
        <v>17</v>
      </c>
      <c r="G2545" t="s">
        <v>2</v>
      </c>
      <c r="H2545">
        <v>74233</v>
      </c>
      <c r="I2545">
        <f>IF(Table3_1810[[#This Row],[Status]]="Hired",1,0)</f>
        <v>0</v>
      </c>
    </row>
    <row r="2546" spans="1:9" x14ac:dyDescent="0.3">
      <c r="A2546">
        <v>835053</v>
      </c>
      <c r="B2546" s="2">
        <v>41775</v>
      </c>
      <c r="C2546" s="3">
        <v>0.77377314814814813</v>
      </c>
      <c r="D2546" t="s">
        <v>31</v>
      </c>
      <c r="E2546" t="str">
        <f>E2545</f>
        <v>Female</v>
      </c>
      <c r="F2546" t="s">
        <v>17</v>
      </c>
      <c r="G2546" t="s">
        <v>2</v>
      </c>
      <c r="H2546">
        <v>25583</v>
      </c>
      <c r="I2546">
        <f>IF(Table3_1810[[#This Row],[Status]]="Hired",1,0)</f>
        <v>1</v>
      </c>
    </row>
    <row r="2547" spans="1:9" x14ac:dyDescent="0.3">
      <c r="A2547">
        <v>58029</v>
      </c>
      <c r="B2547" s="2">
        <v>41842</v>
      </c>
      <c r="C2547" s="3">
        <v>0.36634259259259261</v>
      </c>
      <c r="D2547" t="s">
        <v>31</v>
      </c>
      <c r="E2547" t="s">
        <v>27</v>
      </c>
      <c r="F2547" t="s">
        <v>17</v>
      </c>
      <c r="G2547" t="s">
        <v>2</v>
      </c>
      <c r="H2547">
        <v>85262</v>
      </c>
      <c r="I2547">
        <f>IF(Table3_1810[[#This Row],[Status]]="Hired",1,0)</f>
        <v>1</v>
      </c>
    </row>
    <row r="2548" spans="1:9" x14ac:dyDescent="0.3">
      <c r="A2548">
        <v>193000</v>
      </c>
      <c r="B2548" s="2">
        <v>41842</v>
      </c>
      <c r="C2548" s="3">
        <v>0.36776620370370372</v>
      </c>
      <c r="D2548" t="s">
        <v>31</v>
      </c>
      <c r="E2548" t="s">
        <v>27</v>
      </c>
      <c r="F2548" t="s">
        <v>17</v>
      </c>
      <c r="G2548" t="s">
        <v>2</v>
      </c>
      <c r="H2548">
        <v>32690</v>
      </c>
      <c r="I2548">
        <f>IF(Table3_1810[[#This Row],[Status]]="Hired",1,0)</f>
        <v>1</v>
      </c>
    </row>
    <row r="2549" spans="1:9" x14ac:dyDescent="0.3">
      <c r="A2549">
        <v>169603</v>
      </c>
      <c r="B2549" s="2">
        <v>41760</v>
      </c>
      <c r="C2549" s="3">
        <v>0.69416666666666671</v>
      </c>
      <c r="D2549" t="s">
        <v>31</v>
      </c>
      <c r="E2549" t="s">
        <v>27</v>
      </c>
      <c r="F2549" t="s">
        <v>17</v>
      </c>
      <c r="G2549" t="s">
        <v>10</v>
      </c>
      <c r="H2549">
        <v>75013</v>
      </c>
      <c r="I2549">
        <f>IF(Table3_1810[[#This Row],[Status]]="Hired",1,0)</f>
        <v>1</v>
      </c>
    </row>
    <row r="2550" spans="1:9" x14ac:dyDescent="0.3">
      <c r="A2550">
        <v>687590</v>
      </c>
      <c r="B2550" s="2">
        <v>41822</v>
      </c>
      <c r="C2550" s="3">
        <v>0.47980324074074077</v>
      </c>
      <c r="D2550" t="s">
        <v>31</v>
      </c>
      <c r="E2550" t="s">
        <v>27</v>
      </c>
      <c r="F2550" t="s">
        <v>17</v>
      </c>
      <c r="G2550" t="s">
        <v>4</v>
      </c>
      <c r="H2550">
        <v>56231</v>
      </c>
      <c r="I2550">
        <f>IF(Table3_1810[[#This Row],[Status]]="Hired",1,0)</f>
        <v>1</v>
      </c>
    </row>
    <row r="2551" spans="1:9" x14ac:dyDescent="0.3">
      <c r="A2551">
        <v>420861</v>
      </c>
      <c r="B2551" s="2">
        <v>41822</v>
      </c>
      <c r="C2551" s="3">
        <v>0.48048611111111111</v>
      </c>
      <c r="D2551" t="s">
        <v>31</v>
      </c>
      <c r="E2551" t="s">
        <v>27</v>
      </c>
      <c r="F2551" t="s">
        <v>17</v>
      </c>
      <c r="G2551" t="s">
        <v>4</v>
      </c>
      <c r="H2551">
        <v>16220</v>
      </c>
      <c r="I2551">
        <f>IF(Table3_1810[[#This Row],[Status]]="Hired",1,0)</f>
        <v>1</v>
      </c>
    </row>
    <row r="2552" spans="1:9" x14ac:dyDescent="0.3">
      <c r="A2552">
        <v>538886</v>
      </c>
      <c r="B2552" s="2">
        <v>41822</v>
      </c>
      <c r="C2552" s="3">
        <v>0.48087962962962966</v>
      </c>
      <c r="D2552" t="s">
        <v>31</v>
      </c>
      <c r="E2552" t="s">
        <v>29</v>
      </c>
      <c r="F2552" t="s">
        <v>17</v>
      </c>
      <c r="G2552" t="s">
        <v>4</v>
      </c>
      <c r="H2552">
        <v>44900</v>
      </c>
      <c r="I2552">
        <f>IF(Table3_1810[[#This Row],[Status]]="Hired",1,0)</f>
        <v>1</v>
      </c>
    </row>
    <row r="2553" spans="1:9" x14ac:dyDescent="0.3">
      <c r="A2553">
        <v>298026</v>
      </c>
      <c r="B2553" s="2">
        <v>41838</v>
      </c>
      <c r="C2553" s="3">
        <v>0.52896990740740746</v>
      </c>
      <c r="D2553" t="s">
        <v>31</v>
      </c>
      <c r="E2553" t="s">
        <v>27</v>
      </c>
      <c r="F2553" t="s">
        <v>17</v>
      </c>
      <c r="G2553" t="s">
        <v>4</v>
      </c>
      <c r="H2553">
        <v>33284</v>
      </c>
      <c r="I2553">
        <f>IF(Table3_1810[[#This Row],[Status]]="Hired",1,0)</f>
        <v>1</v>
      </c>
    </row>
    <row r="2554" spans="1:9" x14ac:dyDescent="0.3">
      <c r="A2554">
        <v>942186</v>
      </c>
      <c r="B2554" s="2">
        <v>41838</v>
      </c>
      <c r="C2554" s="3">
        <v>0.52932870370370366</v>
      </c>
      <c r="D2554" t="s">
        <v>31</v>
      </c>
      <c r="E2554" t="s">
        <v>29</v>
      </c>
      <c r="F2554" t="s">
        <v>17</v>
      </c>
      <c r="G2554" t="s">
        <v>4</v>
      </c>
      <c r="H2554">
        <v>48373</v>
      </c>
      <c r="I2554">
        <f>IF(Table3_1810[[#This Row],[Status]]="Hired",1,0)</f>
        <v>1</v>
      </c>
    </row>
    <row r="2555" spans="1:9" x14ac:dyDescent="0.3">
      <c r="A2555">
        <v>962462</v>
      </c>
      <c r="B2555" s="2">
        <v>41768</v>
      </c>
      <c r="C2555" s="3">
        <v>0.3147685185185185</v>
      </c>
      <c r="D2555" t="s">
        <v>31</v>
      </c>
      <c r="E2555" t="s">
        <v>27</v>
      </c>
      <c r="F2555" t="s">
        <v>12</v>
      </c>
      <c r="G2555" t="s">
        <v>2</v>
      </c>
      <c r="H2555">
        <v>28971</v>
      </c>
      <c r="I2555">
        <f>IF(Table3_1810[[#This Row],[Status]]="Hired",1,0)</f>
        <v>1</v>
      </c>
    </row>
    <row r="2556" spans="1:9" x14ac:dyDescent="0.3">
      <c r="A2556">
        <v>628437</v>
      </c>
      <c r="B2556" s="2">
        <v>41768</v>
      </c>
      <c r="C2556" s="3">
        <v>0.31908564814814816</v>
      </c>
      <c r="D2556" t="s">
        <v>30</v>
      </c>
      <c r="E2556" t="s">
        <v>29</v>
      </c>
      <c r="F2556" t="s">
        <v>12</v>
      </c>
      <c r="G2556" t="s">
        <v>2</v>
      </c>
      <c r="H2556">
        <v>34572</v>
      </c>
      <c r="I2556">
        <f>IF(Table3_1810[[#This Row],[Status]]="Hired",1,0)</f>
        <v>0</v>
      </c>
    </row>
    <row r="2557" spans="1:9" x14ac:dyDescent="0.3">
      <c r="A2557">
        <v>180406</v>
      </c>
      <c r="B2557" s="2">
        <v>41785</v>
      </c>
      <c r="C2557" s="3">
        <v>0.39839120370370368</v>
      </c>
      <c r="D2557" t="s">
        <v>31</v>
      </c>
      <c r="E2557" t="s">
        <v>29</v>
      </c>
      <c r="F2557" t="s">
        <v>12</v>
      </c>
      <c r="G2557" t="s">
        <v>2</v>
      </c>
      <c r="H2557">
        <v>67085</v>
      </c>
      <c r="I2557">
        <f>IF(Table3_1810[[#This Row],[Status]]="Hired",1,0)</f>
        <v>1</v>
      </c>
    </row>
    <row r="2558" spans="1:9" x14ac:dyDescent="0.3">
      <c r="A2558">
        <v>207769</v>
      </c>
      <c r="B2558" s="2">
        <v>41806</v>
      </c>
      <c r="C2558" s="3">
        <v>0.60024305555555557</v>
      </c>
      <c r="D2558" t="s">
        <v>30</v>
      </c>
      <c r="E2558" t="s">
        <v>27</v>
      </c>
      <c r="F2558" t="s">
        <v>12</v>
      </c>
      <c r="G2558" t="s">
        <v>2</v>
      </c>
      <c r="H2558">
        <v>52828</v>
      </c>
      <c r="I2558">
        <f>IF(Table3_1810[[#This Row],[Status]]="Hired",1,0)</f>
        <v>0</v>
      </c>
    </row>
    <row r="2559" spans="1:9" x14ac:dyDescent="0.3">
      <c r="A2559">
        <v>610665</v>
      </c>
      <c r="B2559" s="2">
        <v>41785</v>
      </c>
      <c r="C2559" s="3">
        <v>0.3972222222222222</v>
      </c>
      <c r="D2559" t="s">
        <v>30</v>
      </c>
      <c r="E2559" t="s">
        <v>27</v>
      </c>
      <c r="F2559" t="s">
        <v>20</v>
      </c>
      <c r="G2559" t="s">
        <v>6</v>
      </c>
      <c r="H2559">
        <v>70510</v>
      </c>
      <c r="I2559">
        <f>IF(Table3_1810[[#This Row],[Status]]="Hired",1,0)</f>
        <v>0</v>
      </c>
    </row>
    <row r="2560" spans="1:9" x14ac:dyDescent="0.3">
      <c r="A2560">
        <v>941666</v>
      </c>
      <c r="B2560" s="2">
        <v>41799</v>
      </c>
      <c r="C2560" s="3">
        <v>0.39756944444444442</v>
      </c>
      <c r="D2560" t="s">
        <v>31</v>
      </c>
      <c r="E2560" t="s">
        <v>27</v>
      </c>
      <c r="F2560" t="s">
        <v>17</v>
      </c>
      <c r="G2560" t="s">
        <v>7</v>
      </c>
      <c r="H2560">
        <v>44684</v>
      </c>
      <c r="I2560">
        <f>IF(Table3_1810[[#This Row],[Status]]="Hired",1,0)</f>
        <v>1</v>
      </c>
    </row>
    <row r="2561" spans="1:9" x14ac:dyDescent="0.3">
      <c r="A2561">
        <v>110906</v>
      </c>
      <c r="B2561" s="2">
        <v>41778</v>
      </c>
      <c r="C2561" s="3">
        <v>0.2974074074074074</v>
      </c>
      <c r="D2561" t="s">
        <v>30</v>
      </c>
      <c r="E2561" t="s">
        <v>27</v>
      </c>
      <c r="F2561" t="s">
        <v>14</v>
      </c>
      <c r="G2561" t="s">
        <v>4</v>
      </c>
      <c r="H2561">
        <v>77639</v>
      </c>
      <c r="I2561">
        <f>IF(Table3_1810[[#This Row],[Status]]="Hired",1,0)</f>
        <v>0</v>
      </c>
    </row>
    <row r="2562" spans="1:9" x14ac:dyDescent="0.3">
      <c r="A2562">
        <v>232275</v>
      </c>
      <c r="B2562" s="2">
        <v>41778</v>
      </c>
      <c r="C2562" s="3">
        <v>0.29773148148148149</v>
      </c>
      <c r="D2562" t="s">
        <v>31</v>
      </c>
      <c r="E2562" t="s">
        <v>29</v>
      </c>
      <c r="F2562" t="s">
        <v>14</v>
      </c>
      <c r="G2562" t="s">
        <v>4</v>
      </c>
      <c r="H2562">
        <v>39301</v>
      </c>
      <c r="I2562">
        <f>IF(Table3_1810[[#This Row],[Status]]="Hired",1,0)</f>
        <v>1</v>
      </c>
    </row>
    <row r="2563" spans="1:9" x14ac:dyDescent="0.3">
      <c r="A2563">
        <v>935715</v>
      </c>
      <c r="B2563" s="2">
        <v>41781</v>
      </c>
      <c r="C2563" s="3">
        <v>0.76504629629629628</v>
      </c>
      <c r="D2563" t="s">
        <v>31</v>
      </c>
      <c r="E2563" t="s">
        <v>27</v>
      </c>
      <c r="F2563" t="s">
        <v>14</v>
      </c>
      <c r="G2563" t="s">
        <v>4</v>
      </c>
      <c r="H2563">
        <v>30803</v>
      </c>
      <c r="I2563">
        <f>IF(Table3_1810[[#This Row],[Status]]="Hired",1,0)</f>
        <v>1</v>
      </c>
    </row>
    <row r="2564" spans="1:9" x14ac:dyDescent="0.3">
      <c r="A2564">
        <v>271935</v>
      </c>
      <c r="B2564" s="2">
        <v>41781</v>
      </c>
      <c r="C2564" s="3">
        <v>0.767974537037037</v>
      </c>
      <c r="D2564" t="s">
        <v>30</v>
      </c>
      <c r="E2564" t="s">
        <v>27</v>
      </c>
      <c r="F2564" t="s">
        <v>14</v>
      </c>
      <c r="G2564" t="s">
        <v>4</v>
      </c>
      <c r="H2564">
        <v>35203</v>
      </c>
      <c r="I2564">
        <f>IF(Table3_1810[[#This Row],[Status]]="Hired",1,0)</f>
        <v>0</v>
      </c>
    </row>
    <row r="2565" spans="1:9" x14ac:dyDescent="0.3">
      <c r="A2565">
        <v>676521</v>
      </c>
      <c r="B2565" s="2">
        <v>41817</v>
      </c>
      <c r="C2565" s="3">
        <v>0.29456018518518517</v>
      </c>
      <c r="D2565" t="s">
        <v>30</v>
      </c>
      <c r="E2565" t="s">
        <v>27</v>
      </c>
      <c r="F2565" t="s">
        <v>14</v>
      </c>
      <c r="G2565" t="s">
        <v>4</v>
      </c>
      <c r="H2565">
        <v>22895</v>
      </c>
      <c r="I2565">
        <f>IF(Table3_1810[[#This Row],[Status]]="Hired",1,0)</f>
        <v>0</v>
      </c>
    </row>
    <row r="2566" spans="1:9" x14ac:dyDescent="0.3">
      <c r="A2566">
        <v>457025</v>
      </c>
      <c r="B2566" s="2">
        <v>41823</v>
      </c>
      <c r="C2566" s="3">
        <v>0.4652662037037037</v>
      </c>
      <c r="D2566" t="s">
        <v>31</v>
      </c>
      <c r="E2566" t="s">
        <v>27</v>
      </c>
      <c r="F2566" t="s">
        <v>14</v>
      </c>
      <c r="G2566" t="s">
        <v>4</v>
      </c>
      <c r="H2566">
        <v>76523</v>
      </c>
      <c r="I2566">
        <f>IF(Table3_1810[[#This Row],[Status]]="Hired",1,0)</f>
        <v>1</v>
      </c>
    </row>
    <row r="2567" spans="1:9" x14ac:dyDescent="0.3">
      <c r="A2567">
        <v>964269</v>
      </c>
      <c r="B2567" s="2">
        <v>41823</v>
      </c>
      <c r="C2567" s="3">
        <v>0.56086805555555552</v>
      </c>
      <c r="D2567" t="s">
        <v>31</v>
      </c>
      <c r="E2567" t="s">
        <v>27</v>
      </c>
      <c r="F2567" t="s">
        <v>14</v>
      </c>
      <c r="G2567" t="s">
        <v>4</v>
      </c>
      <c r="H2567">
        <v>39177</v>
      </c>
      <c r="I2567">
        <f>IF(Table3_1810[[#This Row],[Status]]="Hired",1,0)</f>
        <v>1</v>
      </c>
    </row>
    <row r="2568" spans="1:9" x14ac:dyDescent="0.3">
      <c r="A2568">
        <v>425402</v>
      </c>
      <c r="B2568" s="2">
        <v>41841</v>
      </c>
      <c r="C2568" s="3">
        <v>0.39684027777777775</v>
      </c>
      <c r="D2568" t="s">
        <v>31</v>
      </c>
      <c r="E2568" t="s">
        <v>27</v>
      </c>
      <c r="F2568" t="s">
        <v>14</v>
      </c>
      <c r="G2568" t="s">
        <v>4</v>
      </c>
      <c r="H2568">
        <v>35297</v>
      </c>
      <c r="I2568">
        <f>IF(Table3_1810[[#This Row],[Status]]="Hired",1,0)</f>
        <v>1</v>
      </c>
    </row>
    <row r="2569" spans="1:9" x14ac:dyDescent="0.3">
      <c r="A2569">
        <v>718399</v>
      </c>
      <c r="B2569" s="2">
        <v>41841</v>
      </c>
      <c r="C2569" s="3">
        <v>0.62410879629629634</v>
      </c>
      <c r="D2569" t="s">
        <v>30</v>
      </c>
      <c r="E2569" t="s">
        <v>29</v>
      </c>
      <c r="F2569" t="s">
        <v>14</v>
      </c>
      <c r="G2569" t="s">
        <v>4</v>
      </c>
      <c r="H2569">
        <v>83350</v>
      </c>
      <c r="I2569">
        <f>IF(Table3_1810[[#This Row],[Status]]="Hired",1,0)</f>
        <v>0</v>
      </c>
    </row>
    <row r="2570" spans="1:9" x14ac:dyDescent="0.3">
      <c r="A2570">
        <v>766283</v>
      </c>
      <c r="B2570" s="2">
        <v>41841</v>
      </c>
      <c r="C2570" s="3">
        <v>0.6269675925925926</v>
      </c>
      <c r="D2570" t="s">
        <v>30</v>
      </c>
      <c r="E2570" t="s">
        <v>27</v>
      </c>
      <c r="F2570" t="s">
        <v>14</v>
      </c>
      <c r="G2570" t="s">
        <v>4</v>
      </c>
      <c r="H2570">
        <v>35970</v>
      </c>
      <c r="I2570">
        <f>IF(Table3_1810[[#This Row],[Status]]="Hired",1,0)</f>
        <v>0</v>
      </c>
    </row>
    <row r="2571" spans="1:9" x14ac:dyDescent="0.3">
      <c r="A2571">
        <v>706032</v>
      </c>
      <c r="B2571" s="2">
        <v>41866</v>
      </c>
      <c r="C2571" s="3">
        <v>0.63987268518518514</v>
      </c>
      <c r="D2571" t="s">
        <v>31</v>
      </c>
      <c r="E2571" t="s">
        <v>29</v>
      </c>
      <c r="F2571" t="s">
        <v>14</v>
      </c>
      <c r="G2571" t="s">
        <v>4</v>
      </c>
      <c r="H2571">
        <v>39302</v>
      </c>
      <c r="I2571">
        <f>IF(Table3_1810[[#This Row],[Status]]="Hired",1,0)</f>
        <v>1</v>
      </c>
    </row>
    <row r="2572" spans="1:9" x14ac:dyDescent="0.3">
      <c r="A2572">
        <v>888701</v>
      </c>
      <c r="B2572" s="2">
        <v>41866</v>
      </c>
      <c r="C2572" s="3">
        <v>0.63983796296296291</v>
      </c>
      <c r="D2572" t="s">
        <v>31</v>
      </c>
      <c r="E2572" t="s">
        <v>28</v>
      </c>
      <c r="F2572" t="s">
        <v>14</v>
      </c>
      <c r="G2572" t="s">
        <v>4</v>
      </c>
      <c r="H2572">
        <v>91344</v>
      </c>
      <c r="I2572">
        <f>IF(Table3_1810[[#This Row],[Status]]="Hired",1,0)</f>
        <v>1</v>
      </c>
    </row>
    <row r="2573" spans="1:9" x14ac:dyDescent="0.3">
      <c r="A2573">
        <v>283871</v>
      </c>
      <c r="B2573" s="2">
        <v>41866</v>
      </c>
      <c r="C2573" s="3">
        <v>0.64045138888888886</v>
      </c>
      <c r="D2573" t="s">
        <v>31</v>
      </c>
      <c r="E2573" t="s">
        <v>28</v>
      </c>
      <c r="F2573" t="s">
        <v>14</v>
      </c>
      <c r="G2573" t="s">
        <v>4</v>
      </c>
      <c r="H2573">
        <v>28745</v>
      </c>
      <c r="I2573">
        <f>IF(Table3_1810[[#This Row],[Status]]="Hired",1,0)</f>
        <v>1</v>
      </c>
    </row>
    <row r="2574" spans="1:9" x14ac:dyDescent="0.3">
      <c r="A2574">
        <v>867620</v>
      </c>
      <c r="B2574" s="2">
        <v>41864</v>
      </c>
      <c r="C2574" s="3">
        <v>0.78901620370370373</v>
      </c>
      <c r="D2574" t="s">
        <v>30</v>
      </c>
      <c r="E2574" t="s">
        <v>29</v>
      </c>
      <c r="F2574" t="s">
        <v>14</v>
      </c>
      <c r="G2574" t="s">
        <v>4</v>
      </c>
      <c r="H2574">
        <v>55717</v>
      </c>
      <c r="I2574">
        <f>IF(Table3_1810[[#This Row],[Status]]="Hired",1,0)</f>
        <v>0</v>
      </c>
    </row>
    <row r="2575" spans="1:9" x14ac:dyDescent="0.3">
      <c r="A2575">
        <v>436657</v>
      </c>
      <c r="B2575" s="2">
        <v>41835</v>
      </c>
      <c r="C2575" s="3">
        <v>0.39710648148148148</v>
      </c>
      <c r="D2575" t="s">
        <v>30</v>
      </c>
      <c r="E2575" t="s">
        <v>27</v>
      </c>
      <c r="F2575" t="s">
        <v>18</v>
      </c>
      <c r="G2575" t="s">
        <v>2</v>
      </c>
      <c r="H2575">
        <v>35811</v>
      </c>
      <c r="I2575">
        <f>IF(Table3_1810[[#This Row],[Status]]="Hired",1,0)</f>
        <v>0</v>
      </c>
    </row>
    <row r="2576" spans="1:9" x14ac:dyDescent="0.3">
      <c r="A2576">
        <v>297331</v>
      </c>
      <c r="B2576" s="2">
        <v>41838</v>
      </c>
      <c r="C2576" s="3">
        <v>0.31974537037037037</v>
      </c>
      <c r="D2576" t="s">
        <v>30</v>
      </c>
      <c r="E2576" t="s">
        <v>29</v>
      </c>
      <c r="F2576" t="s">
        <v>18</v>
      </c>
      <c r="G2576" t="s">
        <v>2</v>
      </c>
      <c r="H2576">
        <v>21674</v>
      </c>
      <c r="I2576">
        <f>IF(Table3_1810[[#This Row],[Status]]="Hired",1,0)</f>
        <v>0</v>
      </c>
    </row>
    <row r="2577" spans="1:9" x14ac:dyDescent="0.3">
      <c r="A2577">
        <v>378942</v>
      </c>
      <c r="B2577" s="2">
        <v>41783</v>
      </c>
      <c r="C2577" s="3">
        <v>0.71887731481481476</v>
      </c>
      <c r="D2577" t="s">
        <v>30</v>
      </c>
      <c r="E2577" t="s">
        <v>29</v>
      </c>
      <c r="F2577" t="s">
        <v>17</v>
      </c>
      <c r="G2577" t="s">
        <v>4</v>
      </c>
      <c r="H2577">
        <v>26686</v>
      </c>
      <c r="I2577">
        <f>IF(Table3_1810[[#This Row],[Status]]="Hired",1,0)</f>
        <v>0</v>
      </c>
    </row>
    <row r="2578" spans="1:9" x14ac:dyDescent="0.3">
      <c r="A2578">
        <v>805679</v>
      </c>
      <c r="B2578" s="2">
        <v>41850</v>
      </c>
      <c r="C2578" s="3">
        <v>0.65225694444444449</v>
      </c>
      <c r="D2578" t="s">
        <v>30</v>
      </c>
      <c r="E2578" t="s">
        <v>27</v>
      </c>
      <c r="F2578" t="s">
        <v>17</v>
      </c>
      <c r="G2578" t="s">
        <v>4</v>
      </c>
      <c r="H2578">
        <v>74073</v>
      </c>
      <c r="I2578">
        <f>IF(Table3_1810[[#This Row],[Status]]="Hired",1,0)</f>
        <v>0</v>
      </c>
    </row>
    <row r="2579" spans="1:9" x14ac:dyDescent="0.3">
      <c r="A2579">
        <v>52501</v>
      </c>
      <c r="B2579" s="2">
        <v>41850</v>
      </c>
      <c r="C2579" s="3">
        <v>0.65503472222222225</v>
      </c>
      <c r="D2579" t="s">
        <v>31</v>
      </c>
      <c r="E2579" t="s">
        <v>27</v>
      </c>
      <c r="F2579" t="s">
        <v>17</v>
      </c>
      <c r="G2579" t="s">
        <v>4</v>
      </c>
      <c r="H2579">
        <v>73594</v>
      </c>
      <c r="I2579">
        <f>IF(Table3_1810[[#This Row],[Status]]="Hired",1,0)</f>
        <v>1</v>
      </c>
    </row>
    <row r="2580" spans="1:9" x14ac:dyDescent="0.3">
      <c r="A2580">
        <v>615562</v>
      </c>
      <c r="B2580" s="2">
        <v>41852</v>
      </c>
      <c r="C2580" s="3">
        <v>0.80662037037037038</v>
      </c>
      <c r="D2580" t="s">
        <v>31</v>
      </c>
      <c r="E2580" t="s">
        <v>29</v>
      </c>
      <c r="F2580" t="s">
        <v>17</v>
      </c>
      <c r="G2580" t="s">
        <v>4</v>
      </c>
      <c r="H2580">
        <v>84724</v>
      </c>
      <c r="I2580">
        <f>IF(Table3_1810[[#This Row],[Status]]="Hired",1,0)</f>
        <v>1</v>
      </c>
    </row>
    <row r="2581" spans="1:9" x14ac:dyDescent="0.3">
      <c r="A2581">
        <v>251545</v>
      </c>
      <c r="B2581" s="2">
        <v>41852</v>
      </c>
      <c r="C2581" s="3">
        <v>0.80704861111111115</v>
      </c>
      <c r="D2581" t="s">
        <v>30</v>
      </c>
      <c r="E2581" t="s">
        <v>27</v>
      </c>
      <c r="F2581" t="s">
        <v>17</v>
      </c>
      <c r="G2581" t="s">
        <v>4</v>
      </c>
      <c r="H2581">
        <v>90511</v>
      </c>
      <c r="I2581">
        <f>IF(Table3_1810[[#This Row],[Status]]="Hired",1,0)</f>
        <v>0</v>
      </c>
    </row>
    <row r="2582" spans="1:9" x14ac:dyDescent="0.3">
      <c r="A2582">
        <v>405576</v>
      </c>
      <c r="B2582" s="2">
        <v>41852</v>
      </c>
      <c r="C2582" s="3">
        <v>0.8077199074074074</v>
      </c>
      <c r="D2582" t="s">
        <v>30</v>
      </c>
      <c r="E2582" t="s">
        <v>27</v>
      </c>
      <c r="F2582" t="s">
        <v>17</v>
      </c>
      <c r="G2582" t="s">
        <v>4</v>
      </c>
      <c r="H2582">
        <v>30520</v>
      </c>
      <c r="I2582">
        <f>IF(Table3_1810[[#This Row],[Status]]="Hired",1,0)</f>
        <v>0</v>
      </c>
    </row>
    <row r="2583" spans="1:9" x14ac:dyDescent="0.3">
      <c r="A2583">
        <v>371227</v>
      </c>
      <c r="B2583" s="2">
        <v>41761</v>
      </c>
      <c r="C2583" s="3">
        <v>0.49432870370370369</v>
      </c>
      <c r="D2583" t="s">
        <v>31</v>
      </c>
      <c r="E2583" t="s">
        <v>29</v>
      </c>
      <c r="F2583" t="s">
        <v>20</v>
      </c>
      <c r="G2583" t="s">
        <v>5</v>
      </c>
      <c r="H2583">
        <v>98227</v>
      </c>
      <c r="I2583">
        <f>IF(Table3_1810[[#This Row],[Status]]="Hired",1,0)</f>
        <v>1</v>
      </c>
    </row>
    <row r="2584" spans="1:9" x14ac:dyDescent="0.3">
      <c r="A2584">
        <v>599373</v>
      </c>
      <c r="B2584" s="2">
        <v>41767</v>
      </c>
      <c r="C2584" s="3">
        <v>0.48962962962962964</v>
      </c>
      <c r="D2584" t="s">
        <v>31</v>
      </c>
      <c r="E2584" t="s">
        <v>27</v>
      </c>
      <c r="F2584" t="s">
        <v>20</v>
      </c>
      <c r="G2584" t="s">
        <v>5</v>
      </c>
      <c r="H2584">
        <v>18211</v>
      </c>
      <c r="I2584">
        <f>IF(Table3_1810[[#This Row],[Status]]="Hired",1,0)</f>
        <v>1</v>
      </c>
    </row>
    <row r="2585" spans="1:9" x14ac:dyDescent="0.3">
      <c r="A2585">
        <v>815638</v>
      </c>
      <c r="B2585" s="2">
        <v>41767</v>
      </c>
      <c r="C2585" s="3">
        <v>0.49200231481481482</v>
      </c>
      <c r="D2585" t="s">
        <v>31</v>
      </c>
      <c r="E2585" t="s">
        <v>29</v>
      </c>
      <c r="F2585" t="s">
        <v>20</v>
      </c>
      <c r="G2585" t="s">
        <v>5</v>
      </c>
      <c r="H2585">
        <v>62202</v>
      </c>
      <c r="I2585">
        <f>IF(Table3_1810[[#This Row],[Status]]="Hired",1,0)</f>
        <v>1</v>
      </c>
    </row>
    <row r="2586" spans="1:9" x14ac:dyDescent="0.3">
      <c r="A2586">
        <v>713691</v>
      </c>
      <c r="B2586" s="2">
        <v>41773</v>
      </c>
      <c r="C2586" s="3">
        <v>0.43336805555555558</v>
      </c>
      <c r="D2586" t="s">
        <v>31</v>
      </c>
      <c r="E2586" t="s">
        <v>27</v>
      </c>
      <c r="F2586" t="s">
        <v>20</v>
      </c>
      <c r="G2586" t="s">
        <v>5</v>
      </c>
      <c r="H2586">
        <v>69260</v>
      </c>
      <c r="I2586">
        <f>IF(Table3_1810[[#This Row],[Status]]="Hired",1,0)</f>
        <v>1</v>
      </c>
    </row>
    <row r="2587" spans="1:9" x14ac:dyDescent="0.3">
      <c r="A2587">
        <v>816300</v>
      </c>
      <c r="B2587" s="2">
        <v>41773</v>
      </c>
      <c r="C2587" s="3">
        <v>0.4367361111111111</v>
      </c>
      <c r="D2587" t="s">
        <v>30</v>
      </c>
      <c r="E2587" t="s">
        <v>29</v>
      </c>
      <c r="F2587" t="s">
        <v>20</v>
      </c>
      <c r="G2587" t="s">
        <v>5</v>
      </c>
      <c r="H2587">
        <v>42369</v>
      </c>
      <c r="I2587">
        <f>IF(Table3_1810[[#This Row],[Status]]="Hired",1,0)</f>
        <v>0</v>
      </c>
    </row>
    <row r="2588" spans="1:9" x14ac:dyDescent="0.3">
      <c r="A2588">
        <v>361525</v>
      </c>
      <c r="B2588" s="2">
        <v>41773</v>
      </c>
      <c r="C2588" s="3">
        <v>0.43386574074074075</v>
      </c>
      <c r="D2588" t="s">
        <v>30</v>
      </c>
      <c r="E2588" t="s">
        <v>28</v>
      </c>
      <c r="F2588" t="s">
        <v>20</v>
      </c>
      <c r="G2588" t="s">
        <v>5</v>
      </c>
      <c r="H2588">
        <v>16843</v>
      </c>
      <c r="I2588">
        <f>IF(Table3_1810[[#This Row],[Status]]="Hired",1,0)</f>
        <v>0</v>
      </c>
    </row>
    <row r="2589" spans="1:9" x14ac:dyDescent="0.3">
      <c r="A2589">
        <v>622459</v>
      </c>
      <c r="B2589" s="2">
        <v>41876</v>
      </c>
      <c r="C2589" s="3">
        <v>0.57685185185185184</v>
      </c>
      <c r="D2589" t="s">
        <v>31</v>
      </c>
      <c r="E2589" t="s">
        <v>27</v>
      </c>
      <c r="F2589" t="s">
        <v>14</v>
      </c>
      <c r="G2589" t="s">
        <v>1</v>
      </c>
      <c r="H2589">
        <v>88090</v>
      </c>
      <c r="I2589">
        <f>IF(Table3_1810[[#This Row],[Status]]="Hired",1,0)</f>
        <v>1</v>
      </c>
    </row>
    <row r="2590" spans="1:9" x14ac:dyDescent="0.3">
      <c r="A2590">
        <v>24876</v>
      </c>
      <c r="B2590" s="2">
        <v>41876</v>
      </c>
      <c r="C2590" s="3">
        <v>0.57906250000000004</v>
      </c>
      <c r="D2590" t="s">
        <v>30</v>
      </c>
      <c r="E2590" t="s">
        <v>29</v>
      </c>
      <c r="F2590" t="s">
        <v>14</v>
      </c>
      <c r="G2590" t="s">
        <v>1</v>
      </c>
      <c r="H2590">
        <v>45036</v>
      </c>
      <c r="I2590">
        <f>IF(Table3_1810[[#This Row],[Status]]="Hired",1,0)</f>
        <v>0</v>
      </c>
    </row>
    <row r="2591" spans="1:9" x14ac:dyDescent="0.3">
      <c r="A2591">
        <v>332762</v>
      </c>
      <c r="B2591" s="2">
        <v>41871</v>
      </c>
      <c r="C2591" s="3">
        <v>0.38468750000000002</v>
      </c>
      <c r="D2591" t="s">
        <v>31</v>
      </c>
      <c r="E2591" t="s">
        <v>27</v>
      </c>
      <c r="F2591" t="s">
        <v>20</v>
      </c>
      <c r="G2591" t="s">
        <v>2</v>
      </c>
      <c r="H2591">
        <v>73631</v>
      </c>
      <c r="I2591">
        <f>IF(Table3_1810[[#This Row],[Status]]="Hired",1,0)</f>
        <v>1</v>
      </c>
    </row>
    <row r="2592" spans="1:9" x14ac:dyDescent="0.3">
      <c r="A2592">
        <v>133322</v>
      </c>
      <c r="B2592" s="2">
        <v>41760</v>
      </c>
      <c r="C2592" s="3">
        <v>0.39731481481481479</v>
      </c>
      <c r="D2592" t="s">
        <v>31</v>
      </c>
      <c r="E2592" t="s">
        <v>27</v>
      </c>
      <c r="F2592" t="s">
        <v>17</v>
      </c>
      <c r="G2592" t="s">
        <v>10</v>
      </c>
      <c r="H2592">
        <v>33890</v>
      </c>
      <c r="I2592">
        <f>IF(Table3_1810[[#This Row],[Status]]="Hired",1,0)</f>
        <v>1</v>
      </c>
    </row>
    <row r="2593" spans="1:9" x14ac:dyDescent="0.3">
      <c r="A2593">
        <v>83181</v>
      </c>
      <c r="B2593" s="2">
        <v>41781</v>
      </c>
      <c r="C2593" s="3">
        <v>0.79458333333333331</v>
      </c>
      <c r="D2593" t="s">
        <v>31</v>
      </c>
      <c r="E2593" t="s">
        <v>27</v>
      </c>
      <c r="F2593" t="s">
        <v>20</v>
      </c>
      <c r="G2593" t="s">
        <v>7</v>
      </c>
      <c r="H2593">
        <v>67640</v>
      </c>
      <c r="I2593">
        <f>IF(Table3_1810[[#This Row],[Status]]="Hired",1,0)</f>
        <v>1</v>
      </c>
    </row>
    <row r="2594" spans="1:9" x14ac:dyDescent="0.3">
      <c r="A2594">
        <v>761210</v>
      </c>
      <c r="B2594" s="2">
        <v>41783</v>
      </c>
      <c r="C2594" s="3">
        <v>0.57101851851851848</v>
      </c>
      <c r="D2594" t="s">
        <v>31</v>
      </c>
      <c r="E2594" t="s">
        <v>27</v>
      </c>
      <c r="F2594" t="s">
        <v>18</v>
      </c>
      <c r="G2594" t="s">
        <v>8</v>
      </c>
      <c r="H2594">
        <v>32154</v>
      </c>
      <c r="I2594">
        <f>IF(Table3_1810[[#This Row],[Status]]="Hired",1,0)</f>
        <v>1</v>
      </c>
    </row>
    <row r="2595" spans="1:9" x14ac:dyDescent="0.3">
      <c r="A2595">
        <v>464527</v>
      </c>
      <c r="B2595" s="2">
        <v>41783</v>
      </c>
      <c r="C2595" s="3">
        <v>0.57359953703703703</v>
      </c>
      <c r="D2595" t="s">
        <v>30</v>
      </c>
      <c r="E2595" t="s">
        <v>29</v>
      </c>
      <c r="F2595" t="s">
        <v>18</v>
      </c>
      <c r="G2595" t="s">
        <v>8</v>
      </c>
      <c r="H2595">
        <v>69619</v>
      </c>
      <c r="I2595">
        <f>IF(Table3_1810[[#This Row],[Status]]="Hired",1,0)</f>
        <v>0</v>
      </c>
    </row>
    <row r="2596" spans="1:9" x14ac:dyDescent="0.3">
      <c r="A2596">
        <v>185318</v>
      </c>
      <c r="B2596" s="2">
        <v>41810</v>
      </c>
      <c r="C2596" s="3">
        <v>0.39793981481481483</v>
      </c>
      <c r="D2596" t="s">
        <v>31</v>
      </c>
      <c r="E2596" t="s">
        <v>29</v>
      </c>
      <c r="F2596" t="s">
        <v>18</v>
      </c>
      <c r="G2596" t="s">
        <v>8</v>
      </c>
      <c r="H2596">
        <v>83906</v>
      </c>
      <c r="I2596">
        <f>IF(Table3_1810[[#This Row],[Status]]="Hired",1,0)</f>
        <v>1</v>
      </c>
    </row>
    <row r="2597" spans="1:9" x14ac:dyDescent="0.3">
      <c r="A2597">
        <v>170202</v>
      </c>
      <c r="B2597" s="2">
        <v>41810</v>
      </c>
      <c r="C2597" s="3">
        <v>0.39733796296296298</v>
      </c>
      <c r="D2597" t="s">
        <v>30</v>
      </c>
      <c r="E2597" t="s">
        <v>28</v>
      </c>
      <c r="F2597" t="s">
        <v>18</v>
      </c>
      <c r="G2597" t="s">
        <v>8</v>
      </c>
      <c r="H2597">
        <v>59150</v>
      </c>
      <c r="I2597">
        <f>IF(Table3_1810[[#This Row],[Status]]="Hired",1,0)</f>
        <v>0</v>
      </c>
    </row>
    <row r="2598" spans="1:9" x14ac:dyDescent="0.3">
      <c r="A2598">
        <v>141442</v>
      </c>
      <c r="B2598" s="2">
        <v>41832</v>
      </c>
      <c r="C2598" s="3">
        <v>0.40653935185185186</v>
      </c>
      <c r="D2598" t="s">
        <v>31</v>
      </c>
      <c r="E2598" t="s">
        <v>27</v>
      </c>
      <c r="F2598" t="s">
        <v>18</v>
      </c>
      <c r="G2598" t="s">
        <v>8</v>
      </c>
      <c r="H2598">
        <v>26812</v>
      </c>
      <c r="I2598">
        <f>IF(Table3_1810[[#This Row],[Status]]="Hired",1,0)</f>
        <v>1</v>
      </c>
    </row>
    <row r="2599" spans="1:9" x14ac:dyDescent="0.3">
      <c r="A2599">
        <v>431209</v>
      </c>
      <c r="B2599" s="2">
        <v>41845</v>
      </c>
      <c r="C2599" s="3">
        <v>0.39782407407407405</v>
      </c>
      <c r="D2599" t="s">
        <v>31</v>
      </c>
      <c r="E2599" t="s">
        <v>29</v>
      </c>
      <c r="F2599" t="s">
        <v>18</v>
      </c>
      <c r="G2599" t="s">
        <v>8</v>
      </c>
      <c r="H2599">
        <v>17169</v>
      </c>
      <c r="I2599">
        <f>IF(Table3_1810[[#This Row],[Status]]="Hired",1,0)</f>
        <v>1</v>
      </c>
    </row>
    <row r="2600" spans="1:9" x14ac:dyDescent="0.3">
      <c r="A2600">
        <v>735736</v>
      </c>
      <c r="B2600" s="2">
        <v>41780</v>
      </c>
      <c r="C2600" s="3">
        <v>0.69890046296296293</v>
      </c>
      <c r="D2600" t="s">
        <v>30</v>
      </c>
      <c r="E2600" t="s">
        <v>27</v>
      </c>
      <c r="F2600" t="s">
        <v>17</v>
      </c>
      <c r="G2600" t="s">
        <v>8</v>
      </c>
      <c r="H2600">
        <v>39805</v>
      </c>
      <c r="I2600">
        <f>IF(Table3_1810[[#This Row],[Status]]="Hired",1,0)</f>
        <v>0</v>
      </c>
    </row>
    <row r="2601" spans="1:9" x14ac:dyDescent="0.3">
      <c r="A2601">
        <v>703579</v>
      </c>
      <c r="B2601" s="2">
        <v>41780</v>
      </c>
      <c r="C2601" s="3">
        <v>0.7000925925925926</v>
      </c>
      <c r="D2601" t="s">
        <v>31</v>
      </c>
      <c r="E2601" t="s">
        <v>29</v>
      </c>
      <c r="F2601" t="s">
        <v>17</v>
      </c>
      <c r="G2601" t="s">
        <v>8</v>
      </c>
      <c r="H2601">
        <v>58046</v>
      </c>
      <c r="I2601">
        <f>IF(Table3_1810[[#This Row],[Status]]="Hired",1,0)</f>
        <v>1</v>
      </c>
    </row>
    <row r="2602" spans="1:9" x14ac:dyDescent="0.3">
      <c r="A2602">
        <v>322337</v>
      </c>
      <c r="B2602" s="2">
        <v>41803</v>
      </c>
      <c r="C2602" s="3">
        <v>0.39693287037037039</v>
      </c>
      <c r="D2602" t="s">
        <v>31</v>
      </c>
      <c r="E2602" t="s">
        <v>27</v>
      </c>
      <c r="F2602" t="s">
        <v>17</v>
      </c>
      <c r="G2602" t="s">
        <v>8</v>
      </c>
      <c r="H2602">
        <v>46622</v>
      </c>
      <c r="I2602">
        <f>IF(Table3_1810[[#This Row],[Status]]="Hired",1,0)</f>
        <v>1</v>
      </c>
    </row>
    <row r="2603" spans="1:9" x14ac:dyDescent="0.3">
      <c r="A2603">
        <v>863977</v>
      </c>
      <c r="B2603" s="2">
        <v>41816</v>
      </c>
      <c r="C2603" s="3">
        <v>0.73936342592592597</v>
      </c>
      <c r="D2603" t="s">
        <v>31</v>
      </c>
      <c r="E2603" t="s">
        <v>27</v>
      </c>
      <c r="F2603" t="s">
        <v>12</v>
      </c>
      <c r="G2603" t="s">
        <v>2</v>
      </c>
      <c r="H2603">
        <v>44276</v>
      </c>
      <c r="I2603">
        <f>IF(Table3_1810[[#This Row],[Status]]="Hired",1,0)</f>
        <v>1</v>
      </c>
    </row>
    <row r="2604" spans="1:9" x14ac:dyDescent="0.3">
      <c r="A2604">
        <v>35155</v>
      </c>
      <c r="B2604" s="2">
        <v>41816</v>
      </c>
      <c r="C2604" s="3">
        <v>0.74002314814814818</v>
      </c>
      <c r="D2604" t="s">
        <v>31</v>
      </c>
      <c r="E2604" t="s">
        <v>27</v>
      </c>
      <c r="F2604" t="s">
        <v>12</v>
      </c>
      <c r="G2604" t="s">
        <v>2</v>
      </c>
      <c r="H2604">
        <v>89185</v>
      </c>
      <c r="I2604">
        <f>IF(Table3_1810[[#This Row],[Status]]="Hired",1,0)</f>
        <v>1</v>
      </c>
    </row>
    <row r="2605" spans="1:9" x14ac:dyDescent="0.3">
      <c r="A2605">
        <v>991538</v>
      </c>
      <c r="B2605" s="2">
        <v>41830</v>
      </c>
      <c r="C2605" s="3">
        <v>0.80291666666666661</v>
      </c>
      <c r="D2605" t="s">
        <v>30</v>
      </c>
      <c r="E2605" t="s">
        <v>29</v>
      </c>
      <c r="F2605" t="s">
        <v>12</v>
      </c>
      <c r="G2605" t="s">
        <v>2</v>
      </c>
      <c r="H2605">
        <v>68181</v>
      </c>
      <c r="I2605">
        <f>IF(Table3_1810[[#This Row],[Status]]="Hired",1,0)</f>
        <v>0</v>
      </c>
    </row>
    <row r="2606" spans="1:9" x14ac:dyDescent="0.3">
      <c r="A2606">
        <v>897545</v>
      </c>
      <c r="B2606" s="2">
        <v>41834</v>
      </c>
      <c r="C2606" s="3">
        <v>0.6114236111111111</v>
      </c>
      <c r="D2606" t="s">
        <v>31</v>
      </c>
      <c r="E2606" t="s">
        <v>27</v>
      </c>
      <c r="F2606" t="s">
        <v>12</v>
      </c>
      <c r="G2606" t="s">
        <v>2</v>
      </c>
      <c r="H2606">
        <v>81741</v>
      </c>
      <c r="I2606">
        <f>IF(Table3_1810[[#This Row],[Status]]="Hired",1,0)</f>
        <v>1</v>
      </c>
    </row>
    <row r="2607" spans="1:9" x14ac:dyDescent="0.3">
      <c r="A2607">
        <v>473455</v>
      </c>
      <c r="B2607" s="2">
        <v>41764</v>
      </c>
      <c r="C2607" s="3">
        <v>0.3972222222222222</v>
      </c>
      <c r="D2607" t="s">
        <v>31</v>
      </c>
      <c r="E2607" t="s">
        <v>27</v>
      </c>
      <c r="F2607" t="s">
        <v>20</v>
      </c>
      <c r="G2607" t="s">
        <v>1</v>
      </c>
      <c r="H2607">
        <v>88927</v>
      </c>
      <c r="I2607">
        <f>IF(Table3_1810[[#This Row],[Status]]="Hired",1,0)</f>
        <v>1</v>
      </c>
    </row>
    <row r="2608" spans="1:9" x14ac:dyDescent="0.3">
      <c r="A2608">
        <v>360451</v>
      </c>
      <c r="B2608" s="2">
        <v>41785</v>
      </c>
      <c r="C2608" s="3">
        <v>0.71972222222222226</v>
      </c>
      <c r="D2608" t="s">
        <v>31</v>
      </c>
      <c r="E2608" t="s">
        <v>27</v>
      </c>
      <c r="F2608" t="s">
        <v>20</v>
      </c>
      <c r="G2608" t="s">
        <v>1</v>
      </c>
      <c r="H2608">
        <v>51654</v>
      </c>
      <c r="I2608">
        <f>IF(Table3_1810[[#This Row],[Status]]="Hired",1,0)</f>
        <v>1</v>
      </c>
    </row>
    <row r="2609" spans="1:9" x14ac:dyDescent="0.3">
      <c r="A2609">
        <v>201849</v>
      </c>
      <c r="B2609" s="2">
        <v>41841</v>
      </c>
      <c r="C2609" s="3">
        <v>0.34971064814814817</v>
      </c>
      <c r="D2609" t="s">
        <v>31</v>
      </c>
      <c r="E2609" t="s">
        <v>27</v>
      </c>
      <c r="F2609" t="s">
        <v>20</v>
      </c>
      <c r="G2609" t="s">
        <v>1</v>
      </c>
      <c r="H2609">
        <v>86328</v>
      </c>
      <c r="I2609">
        <f>IF(Table3_1810[[#This Row],[Status]]="Hired",1,0)</f>
        <v>1</v>
      </c>
    </row>
    <row r="2610" spans="1:9" x14ac:dyDescent="0.3">
      <c r="A2610">
        <v>612983</v>
      </c>
      <c r="B2610" s="2">
        <v>41800</v>
      </c>
      <c r="C2610" s="3">
        <v>0.546875</v>
      </c>
      <c r="D2610" t="s">
        <v>31</v>
      </c>
      <c r="E2610" t="s">
        <v>27</v>
      </c>
      <c r="F2610" t="s">
        <v>17</v>
      </c>
      <c r="G2610" t="s">
        <v>2</v>
      </c>
      <c r="H2610">
        <v>89007</v>
      </c>
      <c r="I2610">
        <f>IF(Table3_1810[[#This Row],[Status]]="Hired",1,0)</f>
        <v>1</v>
      </c>
    </row>
    <row r="2611" spans="1:9" x14ac:dyDescent="0.3">
      <c r="A2611">
        <v>260407</v>
      </c>
      <c r="B2611" s="2">
        <v>41880</v>
      </c>
      <c r="C2611" s="3">
        <v>0.45609953703703704</v>
      </c>
      <c r="D2611" t="s">
        <v>30</v>
      </c>
      <c r="E2611" t="s">
        <v>27</v>
      </c>
      <c r="F2611" t="s">
        <v>17</v>
      </c>
      <c r="G2611" t="s">
        <v>2</v>
      </c>
      <c r="H2611">
        <v>36282</v>
      </c>
      <c r="I2611">
        <f>IF(Table3_1810[[#This Row],[Status]]="Hired",1,0)</f>
        <v>0</v>
      </c>
    </row>
    <row r="2612" spans="1:9" x14ac:dyDescent="0.3">
      <c r="A2612">
        <v>77144</v>
      </c>
      <c r="B2612" s="2">
        <v>41880</v>
      </c>
      <c r="C2612" s="3">
        <v>0.4568402777777778</v>
      </c>
      <c r="D2612" t="s">
        <v>31</v>
      </c>
      <c r="E2612" t="s">
        <v>27</v>
      </c>
      <c r="F2612" t="s">
        <v>17</v>
      </c>
      <c r="G2612" t="s">
        <v>2</v>
      </c>
      <c r="H2612">
        <v>92937</v>
      </c>
      <c r="I2612">
        <f>IF(Table3_1810[[#This Row],[Status]]="Hired",1,0)</f>
        <v>1</v>
      </c>
    </row>
    <row r="2613" spans="1:9" x14ac:dyDescent="0.3">
      <c r="A2613">
        <v>605785</v>
      </c>
      <c r="B2613" s="2">
        <v>41761</v>
      </c>
      <c r="C2613" s="3">
        <v>0.44792824074074072</v>
      </c>
      <c r="D2613" t="s">
        <v>30</v>
      </c>
      <c r="E2613" t="s">
        <v>27</v>
      </c>
      <c r="F2613" t="s">
        <v>17</v>
      </c>
      <c r="G2613" t="s">
        <v>2</v>
      </c>
      <c r="H2613">
        <v>83945</v>
      </c>
      <c r="I2613">
        <f>IF(Table3_1810[[#This Row],[Status]]="Hired",1,0)</f>
        <v>0</v>
      </c>
    </row>
    <row r="2614" spans="1:9" x14ac:dyDescent="0.3">
      <c r="A2614">
        <v>908115</v>
      </c>
      <c r="B2614" s="2">
        <v>41761</v>
      </c>
      <c r="C2614" s="3">
        <v>0.44931712962962961</v>
      </c>
      <c r="D2614" t="s">
        <v>31</v>
      </c>
      <c r="E2614" t="s">
        <v>29</v>
      </c>
      <c r="F2614" t="s">
        <v>17</v>
      </c>
      <c r="G2614" t="s">
        <v>2</v>
      </c>
      <c r="H2614">
        <v>49829</v>
      </c>
      <c r="I2614">
        <f>IF(Table3_1810[[#This Row],[Status]]="Hired",1,0)</f>
        <v>1</v>
      </c>
    </row>
    <row r="2615" spans="1:9" x14ac:dyDescent="0.3">
      <c r="A2615">
        <v>470160</v>
      </c>
      <c r="B2615" s="2">
        <v>41765</v>
      </c>
      <c r="C2615" s="3">
        <v>0.39839120370370368</v>
      </c>
      <c r="D2615" t="s">
        <v>30</v>
      </c>
      <c r="E2615" t="s">
        <v>27</v>
      </c>
      <c r="F2615" t="s">
        <v>17</v>
      </c>
      <c r="G2615" t="s">
        <v>2</v>
      </c>
      <c r="H2615">
        <v>62884</v>
      </c>
      <c r="I2615">
        <f>IF(Table3_1810[[#This Row],[Status]]="Hired",1,0)</f>
        <v>0</v>
      </c>
    </row>
    <row r="2616" spans="1:9" x14ac:dyDescent="0.3">
      <c r="A2616">
        <v>834019</v>
      </c>
      <c r="B2616" s="2">
        <v>41814</v>
      </c>
      <c r="C2616" s="3">
        <v>0.39677083333333335</v>
      </c>
      <c r="D2616" t="s">
        <v>31</v>
      </c>
      <c r="E2616" t="s">
        <v>27</v>
      </c>
      <c r="F2616" t="s">
        <v>17</v>
      </c>
      <c r="G2616" t="s">
        <v>2</v>
      </c>
      <c r="H2616">
        <v>64508</v>
      </c>
      <c r="I2616">
        <f>IF(Table3_1810[[#This Row],[Status]]="Hired",1,0)</f>
        <v>1</v>
      </c>
    </row>
    <row r="2617" spans="1:9" x14ac:dyDescent="0.3">
      <c r="A2617">
        <v>202085</v>
      </c>
      <c r="B2617" s="2">
        <v>41814</v>
      </c>
      <c r="C2617" s="3">
        <v>0.39958333333333335</v>
      </c>
      <c r="D2617" t="s">
        <v>30</v>
      </c>
      <c r="E2617" t="s">
        <v>29</v>
      </c>
      <c r="F2617" t="s">
        <v>17</v>
      </c>
      <c r="G2617" t="s">
        <v>2</v>
      </c>
      <c r="H2617">
        <v>79107</v>
      </c>
      <c r="I2617">
        <f>IF(Table3_1810[[#This Row],[Status]]="Hired",1,0)</f>
        <v>0</v>
      </c>
    </row>
    <row r="2618" spans="1:9" x14ac:dyDescent="0.3">
      <c r="A2618">
        <v>869497</v>
      </c>
      <c r="B2618" s="2">
        <v>41819</v>
      </c>
      <c r="C2618" s="3">
        <v>0.53248842592592593</v>
      </c>
      <c r="D2618" t="s">
        <v>31</v>
      </c>
      <c r="E2618" t="s">
        <v>29</v>
      </c>
      <c r="F2618" t="s">
        <v>17</v>
      </c>
      <c r="G2618" t="s">
        <v>2</v>
      </c>
      <c r="H2618">
        <v>86111</v>
      </c>
      <c r="I2618">
        <f>IF(Table3_1810[[#This Row],[Status]]="Hired",1,0)</f>
        <v>1</v>
      </c>
    </row>
    <row r="2619" spans="1:9" x14ac:dyDescent="0.3">
      <c r="A2619">
        <v>908434</v>
      </c>
      <c r="B2619" s="2">
        <v>41824</v>
      </c>
      <c r="C2619" s="3">
        <v>0.3099884259259259</v>
      </c>
      <c r="D2619" t="s">
        <v>31</v>
      </c>
      <c r="E2619" t="s">
        <v>29</v>
      </c>
      <c r="F2619" t="s">
        <v>17</v>
      </c>
      <c r="G2619" t="s">
        <v>2</v>
      </c>
      <c r="H2619">
        <v>62296</v>
      </c>
      <c r="I2619">
        <f>IF(Table3_1810[[#This Row],[Status]]="Hired",1,0)</f>
        <v>1</v>
      </c>
    </row>
    <row r="2620" spans="1:9" x14ac:dyDescent="0.3">
      <c r="A2620">
        <v>817536</v>
      </c>
      <c r="B2620" s="2">
        <v>41830</v>
      </c>
      <c r="C2620" s="3">
        <v>0.81046296296296294</v>
      </c>
      <c r="D2620" t="s">
        <v>30</v>
      </c>
      <c r="E2620" t="s">
        <v>27</v>
      </c>
      <c r="F2620" t="s">
        <v>17</v>
      </c>
      <c r="G2620" t="s">
        <v>2</v>
      </c>
      <c r="H2620">
        <v>65630</v>
      </c>
      <c r="I2620">
        <f>IF(Table3_1810[[#This Row],[Status]]="Hired",1,0)</f>
        <v>0</v>
      </c>
    </row>
    <row r="2621" spans="1:9" x14ac:dyDescent="0.3">
      <c r="A2621">
        <v>342721</v>
      </c>
      <c r="B2621" s="2">
        <v>41830</v>
      </c>
      <c r="C2621" s="3">
        <v>0.81233796296296301</v>
      </c>
      <c r="D2621" t="s">
        <v>31</v>
      </c>
      <c r="E2621" t="s">
        <v>29</v>
      </c>
      <c r="F2621" t="s">
        <v>17</v>
      </c>
      <c r="G2621" t="s">
        <v>2</v>
      </c>
      <c r="H2621">
        <v>75933</v>
      </c>
      <c r="I2621">
        <f>IF(Table3_1810[[#This Row],[Status]]="Hired",1,0)</f>
        <v>1</v>
      </c>
    </row>
    <row r="2622" spans="1:9" x14ac:dyDescent="0.3">
      <c r="A2622">
        <v>542665</v>
      </c>
      <c r="B2622" s="2">
        <v>41821</v>
      </c>
      <c r="C2622" s="3">
        <v>0.39921296296296294</v>
      </c>
      <c r="D2622" t="s">
        <v>31</v>
      </c>
      <c r="E2622" t="s">
        <v>29</v>
      </c>
      <c r="F2622" t="s">
        <v>17</v>
      </c>
      <c r="G2622" t="s">
        <v>2</v>
      </c>
      <c r="H2622">
        <v>87752</v>
      </c>
      <c r="I2622">
        <f>IF(Table3_1810[[#This Row],[Status]]="Hired",1,0)</f>
        <v>1</v>
      </c>
    </row>
    <row r="2623" spans="1:9" x14ac:dyDescent="0.3">
      <c r="A2623">
        <v>208230</v>
      </c>
      <c r="B2623" s="2">
        <v>41793</v>
      </c>
      <c r="C2623" s="3">
        <v>0.39773148148148146</v>
      </c>
      <c r="D2623" t="s">
        <v>31</v>
      </c>
      <c r="E2623" t="s">
        <v>28</v>
      </c>
      <c r="F2623" t="s">
        <v>20</v>
      </c>
      <c r="G2623" t="s">
        <v>10</v>
      </c>
      <c r="H2623">
        <v>32107</v>
      </c>
      <c r="I2623">
        <f>IF(Table3_1810[[#This Row],[Status]]="Hired",1,0)</f>
        <v>1</v>
      </c>
    </row>
    <row r="2624" spans="1:9" x14ac:dyDescent="0.3">
      <c r="A2624">
        <v>313739</v>
      </c>
      <c r="B2624" s="2">
        <v>41809</v>
      </c>
      <c r="C2624" s="3">
        <v>0.73923611111111109</v>
      </c>
      <c r="D2624" t="s">
        <v>31</v>
      </c>
      <c r="E2624" t="s">
        <v>29</v>
      </c>
      <c r="F2624" t="s">
        <v>20</v>
      </c>
      <c r="G2624" t="s">
        <v>8</v>
      </c>
      <c r="H2624">
        <v>83433</v>
      </c>
      <c r="I2624">
        <f>IF(Table3_1810[[#This Row],[Status]]="Hired",1,0)</f>
        <v>1</v>
      </c>
    </row>
    <row r="2625" spans="1:9" x14ac:dyDescent="0.3">
      <c r="A2625">
        <v>915263</v>
      </c>
      <c r="B2625" s="2">
        <v>41802</v>
      </c>
      <c r="C2625" s="3">
        <v>0.53792824074074075</v>
      </c>
      <c r="D2625" t="s">
        <v>30</v>
      </c>
      <c r="E2625" t="s">
        <v>29</v>
      </c>
      <c r="F2625" t="s">
        <v>20</v>
      </c>
      <c r="G2625" t="s">
        <v>10</v>
      </c>
      <c r="H2625">
        <v>27944</v>
      </c>
      <c r="I2625">
        <f>IF(Table3_1810[[#This Row],[Status]]="Hired",1,0)</f>
        <v>0</v>
      </c>
    </row>
    <row r="2626" spans="1:9" x14ac:dyDescent="0.3">
      <c r="A2626">
        <v>552486</v>
      </c>
      <c r="B2626" s="2">
        <v>41802</v>
      </c>
      <c r="C2626" s="3">
        <v>0.53743055555555552</v>
      </c>
      <c r="D2626" t="s">
        <v>30</v>
      </c>
      <c r="E2626" t="s">
        <v>28</v>
      </c>
      <c r="F2626" t="s">
        <v>20</v>
      </c>
      <c r="G2626" t="s">
        <v>10</v>
      </c>
      <c r="H2626">
        <v>75940</v>
      </c>
      <c r="I2626">
        <f>IF(Table3_1810[[#This Row],[Status]]="Hired",1,0)</f>
        <v>0</v>
      </c>
    </row>
    <row r="2627" spans="1:9" x14ac:dyDescent="0.3">
      <c r="A2627">
        <v>35410</v>
      </c>
      <c r="B2627" s="2">
        <v>41819</v>
      </c>
      <c r="C2627" s="3">
        <v>0.67606481481481484</v>
      </c>
      <c r="D2627" t="s">
        <v>31</v>
      </c>
      <c r="E2627" t="s">
        <v>29</v>
      </c>
      <c r="F2627" t="s">
        <v>20</v>
      </c>
      <c r="G2627" t="s">
        <v>10</v>
      </c>
      <c r="H2627">
        <v>75449</v>
      </c>
      <c r="I2627">
        <f>IF(Table3_1810[[#This Row],[Status]]="Hired",1,0)</f>
        <v>1</v>
      </c>
    </row>
    <row r="2628" spans="1:9" x14ac:dyDescent="0.3">
      <c r="A2628">
        <v>796649</v>
      </c>
      <c r="B2628" s="2">
        <v>41760</v>
      </c>
      <c r="C2628" s="3">
        <v>0.32598379629629631</v>
      </c>
      <c r="D2628" t="s">
        <v>30</v>
      </c>
      <c r="E2628" t="s">
        <v>27</v>
      </c>
      <c r="F2628" t="s">
        <v>20</v>
      </c>
      <c r="G2628" t="s">
        <v>1</v>
      </c>
      <c r="H2628">
        <v>61453</v>
      </c>
      <c r="I2628">
        <f>IF(Table3_1810[[#This Row],[Status]]="Hired",1,0)</f>
        <v>0</v>
      </c>
    </row>
    <row r="2629" spans="1:9" x14ac:dyDescent="0.3">
      <c r="A2629">
        <v>458462</v>
      </c>
      <c r="B2629" s="2">
        <v>41760</v>
      </c>
      <c r="C2629" s="3">
        <v>0.32891203703703703</v>
      </c>
      <c r="D2629" t="s">
        <v>31</v>
      </c>
      <c r="E2629" t="s">
        <v>29</v>
      </c>
      <c r="F2629" t="s">
        <v>20</v>
      </c>
      <c r="G2629" t="s">
        <v>1</v>
      </c>
      <c r="H2629">
        <v>32469</v>
      </c>
      <c r="I2629">
        <f>IF(Table3_1810[[#This Row],[Status]]="Hired",1,0)</f>
        <v>1</v>
      </c>
    </row>
    <row r="2630" spans="1:9" x14ac:dyDescent="0.3">
      <c r="A2630">
        <v>412158</v>
      </c>
      <c r="B2630" s="2">
        <v>41761</v>
      </c>
      <c r="C2630" s="3">
        <v>0.7785185185185185</v>
      </c>
      <c r="D2630" t="s">
        <v>30</v>
      </c>
      <c r="E2630" t="s">
        <v>27</v>
      </c>
      <c r="F2630" t="s">
        <v>20</v>
      </c>
      <c r="G2630" t="s">
        <v>1</v>
      </c>
      <c r="H2630">
        <v>48016</v>
      </c>
      <c r="I2630">
        <f>IF(Table3_1810[[#This Row],[Status]]="Hired",1,0)</f>
        <v>0</v>
      </c>
    </row>
    <row r="2631" spans="1:9" x14ac:dyDescent="0.3">
      <c r="A2631">
        <v>819973</v>
      </c>
      <c r="B2631" s="2">
        <v>41765</v>
      </c>
      <c r="C2631" s="3">
        <v>0.81267361111111114</v>
      </c>
      <c r="D2631" t="s">
        <v>31</v>
      </c>
      <c r="E2631" t="s">
        <v>27</v>
      </c>
      <c r="F2631" t="s">
        <v>20</v>
      </c>
      <c r="G2631" t="s">
        <v>1</v>
      </c>
      <c r="H2631">
        <v>99766</v>
      </c>
      <c r="I2631">
        <f>IF(Table3_1810[[#This Row],[Status]]="Hired",1,0)</f>
        <v>1</v>
      </c>
    </row>
    <row r="2632" spans="1:9" x14ac:dyDescent="0.3">
      <c r="A2632">
        <v>200163</v>
      </c>
      <c r="B2632" s="2">
        <v>41765</v>
      </c>
      <c r="C2632" s="3">
        <v>0.8162152777777778</v>
      </c>
      <c r="D2632" t="s">
        <v>31</v>
      </c>
      <c r="E2632" t="s">
        <v>27</v>
      </c>
      <c r="F2632" t="s">
        <v>20</v>
      </c>
      <c r="G2632" t="s">
        <v>1</v>
      </c>
      <c r="H2632">
        <v>71067</v>
      </c>
      <c r="I2632">
        <f>IF(Table3_1810[[#This Row],[Status]]="Hired",1,0)</f>
        <v>1</v>
      </c>
    </row>
    <row r="2633" spans="1:9" x14ac:dyDescent="0.3">
      <c r="A2633">
        <v>963023</v>
      </c>
      <c r="B2633" s="2">
        <v>41771</v>
      </c>
      <c r="C2633" s="3">
        <v>0.50859953703703709</v>
      </c>
      <c r="D2633" t="s">
        <v>30</v>
      </c>
      <c r="E2633" t="s">
        <v>29</v>
      </c>
      <c r="F2633" t="s">
        <v>20</v>
      </c>
      <c r="G2633" t="s">
        <v>1</v>
      </c>
      <c r="H2633">
        <v>27964</v>
      </c>
      <c r="I2633">
        <f>IF(Table3_1810[[#This Row],[Status]]="Hired",1,0)</f>
        <v>0</v>
      </c>
    </row>
    <row r="2634" spans="1:9" x14ac:dyDescent="0.3">
      <c r="A2634">
        <v>222444</v>
      </c>
      <c r="B2634" s="2">
        <v>41771</v>
      </c>
      <c r="C2634" s="3">
        <v>0.51035879629629632</v>
      </c>
      <c r="D2634" t="s">
        <v>30</v>
      </c>
      <c r="E2634" t="s">
        <v>27</v>
      </c>
      <c r="F2634" t="s">
        <v>20</v>
      </c>
      <c r="G2634" t="s">
        <v>1</v>
      </c>
      <c r="H2634">
        <v>54536</v>
      </c>
      <c r="I2634">
        <f>IF(Table3_1810[[#This Row],[Status]]="Hired",1,0)</f>
        <v>0</v>
      </c>
    </row>
    <row r="2635" spans="1:9" x14ac:dyDescent="0.3">
      <c r="A2635">
        <v>841354</v>
      </c>
      <c r="B2635" s="2">
        <v>41771</v>
      </c>
      <c r="C2635" s="3">
        <v>0.51074074074074072</v>
      </c>
      <c r="D2635" t="s">
        <v>31</v>
      </c>
      <c r="E2635" t="s">
        <v>29</v>
      </c>
      <c r="F2635" t="s">
        <v>20</v>
      </c>
      <c r="G2635" t="s">
        <v>1</v>
      </c>
      <c r="H2635">
        <v>33424</v>
      </c>
      <c r="I2635">
        <f>IF(Table3_1810[[#This Row],[Status]]="Hired",1,0)</f>
        <v>1</v>
      </c>
    </row>
    <row r="2636" spans="1:9" x14ac:dyDescent="0.3">
      <c r="A2636">
        <v>428971</v>
      </c>
      <c r="B2636" s="2">
        <v>41772</v>
      </c>
      <c r="C2636" s="3">
        <v>0.42943287037037037</v>
      </c>
      <c r="D2636" t="s">
        <v>30</v>
      </c>
      <c r="E2636" t="s">
        <v>27</v>
      </c>
      <c r="F2636" t="s">
        <v>20</v>
      </c>
      <c r="G2636" t="s">
        <v>1</v>
      </c>
      <c r="H2636">
        <v>30649</v>
      </c>
      <c r="I2636">
        <f>IF(Table3_1810[[#This Row],[Status]]="Hired",1,0)</f>
        <v>0</v>
      </c>
    </row>
    <row r="2637" spans="1:9" x14ac:dyDescent="0.3">
      <c r="A2637">
        <v>149278</v>
      </c>
      <c r="B2637" s="2">
        <v>41772</v>
      </c>
      <c r="C2637" s="3">
        <v>0.43039351851851854</v>
      </c>
      <c r="D2637" t="s">
        <v>30</v>
      </c>
      <c r="E2637" t="s">
        <v>29</v>
      </c>
      <c r="F2637" t="s">
        <v>20</v>
      </c>
      <c r="G2637" t="s">
        <v>1</v>
      </c>
      <c r="H2637">
        <v>84904</v>
      </c>
      <c r="I2637">
        <f>IF(Table3_1810[[#This Row],[Status]]="Hired",1,0)</f>
        <v>0</v>
      </c>
    </row>
    <row r="2638" spans="1:9" x14ac:dyDescent="0.3">
      <c r="A2638">
        <v>167930</v>
      </c>
      <c r="B2638" s="2">
        <v>41772</v>
      </c>
      <c r="C2638" s="3">
        <v>0.43229166666666669</v>
      </c>
      <c r="D2638" t="s">
        <v>31</v>
      </c>
      <c r="E2638" t="s">
        <v>29</v>
      </c>
      <c r="F2638" t="s">
        <v>20</v>
      </c>
      <c r="G2638" t="s">
        <v>1</v>
      </c>
      <c r="H2638">
        <v>69475</v>
      </c>
      <c r="I2638">
        <f>IF(Table3_1810[[#This Row],[Status]]="Hired",1,0)</f>
        <v>1</v>
      </c>
    </row>
    <row r="2639" spans="1:9" x14ac:dyDescent="0.3">
      <c r="A2639">
        <v>99387</v>
      </c>
      <c r="B2639" s="2">
        <v>41786</v>
      </c>
      <c r="C2639" s="3">
        <v>0.70716435185185189</v>
      </c>
      <c r="D2639" t="s">
        <v>30</v>
      </c>
      <c r="E2639" t="s">
        <v>27</v>
      </c>
      <c r="F2639" t="s">
        <v>20</v>
      </c>
      <c r="G2639" t="s">
        <v>1</v>
      </c>
      <c r="H2639">
        <v>99029</v>
      </c>
      <c r="I2639">
        <f>IF(Table3_1810[[#This Row],[Status]]="Hired",1,0)</f>
        <v>0</v>
      </c>
    </row>
    <row r="2640" spans="1:9" x14ac:dyDescent="0.3">
      <c r="A2640">
        <v>741431</v>
      </c>
      <c r="B2640" s="2">
        <v>41786</v>
      </c>
      <c r="C2640" s="3">
        <v>0.70747685185185183</v>
      </c>
      <c r="D2640" t="s">
        <v>30</v>
      </c>
      <c r="E2640" t="s">
        <v>27</v>
      </c>
      <c r="F2640" t="s">
        <v>20</v>
      </c>
      <c r="G2640" t="s">
        <v>1</v>
      </c>
      <c r="H2640">
        <v>62501</v>
      </c>
      <c r="I2640">
        <f>IF(Table3_1810[[#This Row],[Status]]="Hired",1,0)</f>
        <v>0</v>
      </c>
    </row>
    <row r="2641" spans="1:9" x14ac:dyDescent="0.3">
      <c r="A2641">
        <v>882227</v>
      </c>
      <c r="B2641" s="2">
        <v>41782</v>
      </c>
      <c r="C2641" s="3">
        <v>0.31317129629629631</v>
      </c>
      <c r="D2641" t="s">
        <v>31</v>
      </c>
      <c r="E2641" t="s">
        <v>27</v>
      </c>
      <c r="F2641" t="s">
        <v>20</v>
      </c>
      <c r="G2641" t="s">
        <v>1</v>
      </c>
      <c r="H2641">
        <v>68581</v>
      </c>
      <c r="I2641">
        <f>IF(Table3_1810[[#This Row],[Status]]="Hired",1,0)</f>
        <v>1</v>
      </c>
    </row>
    <row r="2642" spans="1:9" x14ac:dyDescent="0.3">
      <c r="A2642">
        <v>798412</v>
      </c>
      <c r="B2642" s="2">
        <v>41822</v>
      </c>
      <c r="C2642" s="3">
        <v>0.63692129629629635</v>
      </c>
      <c r="D2642" t="s">
        <v>31</v>
      </c>
      <c r="E2642" t="s">
        <v>27</v>
      </c>
      <c r="F2642" t="s">
        <v>20</v>
      </c>
      <c r="G2642" t="s">
        <v>1</v>
      </c>
      <c r="H2642">
        <v>12683</v>
      </c>
      <c r="I2642">
        <f>IF(Table3_1810[[#This Row],[Status]]="Hired",1,0)</f>
        <v>1</v>
      </c>
    </row>
    <row r="2643" spans="1:9" x14ac:dyDescent="0.3">
      <c r="A2643">
        <v>531959</v>
      </c>
      <c r="B2643" s="2">
        <v>41780</v>
      </c>
      <c r="C2643" s="3">
        <v>0.56487268518518519</v>
      </c>
      <c r="D2643" t="s">
        <v>31</v>
      </c>
      <c r="E2643" t="s">
        <v>29</v>
      </c>
      <c r="F2643" t="s">
        <v>17</v>
      </c>
      <c r="G2643" t="s">
        <v>1</v>
      </c>
      <c r="H2643">
        <v>98392</v>
      </c>
      <c r="I2643">
        <f>IF(Table3_1810[[#This Row],[Status]]="Hired",1,0)</f>
        <v>1</v>
      </c>
    </row>
    <row r="2644" spans="1:9" x14ac:dyDescent="0.3">
      <c r="A2644">
        <v>445207</v>
      </c>
      <c r="B2644" s="2">
        <v>41780</v>
      </c>
      <c r="C2644" s="3">
        <v>0.56685185185185183</v>
      </c>
      <c r="D2644" t="s">
        <v>30</v>
      </c>
      <c r="E2644" t="s">
        <v>29</v>
      </c>
      <c r="F2644" t="s">
        <v>17</v>
      </c>
      <c r="G2644" t="s">
        <v>1</v>
      </c>
      <c r="H2644">
        <v>86637</v>
      </c>
      <c r="I2644">
        <f>IF(Table3_1810[[#This Row],[Status]]="Hired",1,0)</f>
        <v>0</v>
      </c>
    </row>
    <row r="2645" spans="1:9" x14ac:dyDescent="0.3">
      <c r="A2645">
        <v>180405</v>
      </c>
      <c r="B2645" s="2">
        <v>41794</v>
      </c>
      <c r="C2645" s="3">
        <v>0.66105324074074079</v>
      </c>
      <c r="D2645" t="s">
        <v>31</v>
      </c>
      <c r="E2645" t="s">
        <v>29</v>
      </c>
      <c r="F2645" t="s">
        <v>17</v>
      </c>
      <c r="G2645" t="s">
        <v>1</v>
      </c>
      <c r="H2645">
        <v>85294</v>
      </c>
      <c r="I2645">
        <f>IF(Table3_1810[[#This Row],[Status]]="Hired",1,0)</f>
        <v>1</v>
      </c>
    </row>
    <row r="2646" spans="1:9" x14ac:dyDescent="0.3">
      <c r="A2646">
        <v>107600</v>
      </c>
      <c r="B2646" s="2">
        <v>41801</v>
      </c>
      <c r="C2646" s="3">
        <v>0.54685185185185181</v>
      </c>
      <c r="D2646" t="s">
        <v>31</v>
      </c>
      <c r="E2646" t="s">
        <v>27</v>
      </c>
      <c r="F2646" t="s">
        <v>17</v>
      </c>
      <c r="G2646" t="s">
        <v>1</v>
      </c>
      <c r="H2646">
        <v>44090</v>
      </c>
      <c r="I2646">
        <f>IF(Table3_1810[[#This Row],[Status]]="Hired",1,0)</f>
        <v>1</v>
      </c>
    </row>
    <row r="2647" spans="1:9" x14ac:dyDescent="0.3">
      <c r="A2647">
        <v>51522</v>
      </c>
      <c r="B2647" s="2">
        <v>41801</v>
      </c>
      <c r="C2647" s="3">
        <v>0.5471759259259259</v>
      </c>
      <c r="D2647" t="s">
        <v>30</v>
      </c>
      <c r="E2647" t="s">
        <v>27</v>
      </c>
      <c r="F2647" t="s">
        <v>17</v>
      </c>
      <c r="G2647" t="s">
        <v>1</v>
      </c>
      <c r="H2647">
        <v>99295</v>
      </c>
      <c r="I2647">
        <f>IF(Table3_1810[[#This Row],[Status]]="Hired",1,0)</f>
        <v>0</v>
      </c>
    </row>
    <row r="2648" spans="1:9" x14ac:dyDescent="0.3">
      <c r="A2648">
        <v>276324</v>
      </c>
      <c r="B2648" s="2">
        <v>41815</v>
      </c>
      <c r="C2648" s="3">
        <v>0.52363425925925922</v>
      </c>
      <c r="D2648" t="s">
        <v>30</v>
      </c>
      <c r="E2648" t="s">
        <v>28</v>
      </c>
      <c r="F2648" t="s">
        <v>17</v>
      </c>
      <c r="G2648" t="s">
        <v>1</v>
      </c>
      <c r="H2648">
        <v>79762</v>
      </c>
      <c r="I2648">
        <f>IF(Table3_1810[[#This Row],[Status]]="Hired",1,0)</f>
        <v>0</v>
      </c>
    </row>
    <row r="2649" spans="1:9" x14ac:dyDescent="0.3">
      <c r="A2649">
        <v>619419</v>
      </c>
      <c r="B2649" s="2">
        <v>41824</v>
      </c>
      <c r="C2649" s="3">
        <v>0.4528240740740741</v>
      </c>
      <c r="D2649" t="s">
        <v>30</v>
      </c>
      <c r="E2649" t="s">
        <v>27</v>
      </c>
      <c r="F2649" t="s">
        <v>17</v>
      </c>
      <c r="G2649" t="s">
        <v>1</v>
      </c>
      <c r="H2649">
        <v>13886</v>
      </c>
      <c r="I2649">
        <f>IF(Table3_1810[[#This Row],[Status]]="Hired",1,0)</f>
        <v>0</v>
      </c>
    </row>
    <row r="2650" spans="1:9" x14ac:dyDescent="0.3">
      <c r="A2650">
        <v>986281</v>
      </c>
      <c r="B2650" s="2">
        <v>41824</v>
      </c>
      <c r="C2650" s="3">
        <v>0.45504629629629628</v>
      </c>
      <c r="D2650" t="s">
        <v>30</v>
      </c>
      <c r="E2650" t="s">
        <v>27</v>
      </c>
      <c r="F2650" t="s">
        <v>17</v>
      </c>
      <c r="G2650" t="s">
        <v>1</v>
      </c>
      <c r="H2650">
        <v>74370</v>
      </c>
      <c r="I2650">
        <f>IF(Table3_1810[[#This Row],[Status]]="Hired",1,0)</f>
        <v>0</v>
      </c>
    </row>
    <row r="2651" spans="1:9" x14ac:dyDescent="0.3">
      <c r="A2651">
        <v>192514</v>
      </c>
      <c r="B2651" s="2">
        <v>41824</v>
      </c>
      <c r="C2651" s="3">
        <v>0.45537037037037037</v>
      </c>
      <c r="D2651" t="s">
        <v>30</v>
      </c>
      <c r="E2651" t="s">
        <v>27</v>
      </c>
      <c r="F2651" t="s">
        <v>17</v>
      </c>
      <c r="G2651" t="s">
        <v>1</v>
      </c>
      <c r="H2651">
        <v>23825</v>
      </c>
      <c r="I2651">
        <f>IF(Table3_1810[[#This Row],[Status]]="Hired",1,0)</f>
        <v>0</v>
      </c>
    </row>
    <row r="2652" spans="1:9" x14ac:dyDescent="0.3">
      <c r="A2652">
        <v>709509</v>
      </c>
      <c r="B2652" s="2">
        <v>41824</v>
      </c>
      <c r="C2652" s="3">
        <v>0.45761574074074074</v>
      </c>
      <c r="D2652" t="s">
        <v>31</v>
      </c>
      <c r="E2652" t="s">
        <v>27</v>
      </c>
      <c r="F2652" t="s">
        <v>17</v>
      </c>
      <c r="G2652" t="s">
        <v>1</v>
      </c>
      <c r="H2652">
        <v>62679</v>
      </c>
      <c r="I2652">
        <f>IF(Table3_1810[[#This Row],[Status]]="Hired",1,0)</f>
        <v>1</v>
      </c>
    </row>
    <row r="2653" spans="1:9" x14ac:dyDescent="0.3">
      <c r="A2653">
        <v>175812</v>
      </c>
      <c r="B2653" s="2">
        <v>41843</v>
      </c>
      <c r="C2653" s="3">
        <v>0.39773148148148146</v>
      </c>
      <c r="D2653" t="s">
        <v>30</v>
      </c>
      <c r="E2653" t="s">
        <v>27</v>
      </c>
      <c r="F2653" t="s">
        <v>17</v>
      </c>
      <c r="G2653" t="s">
        <v>1</v>
      </c>
      <c r="H2653">
        <v>28508</v>
      </c>
      <c r="I2653">
        <f>IF(Table3_1810[[#This Row],[Status]]="Hired",1,0)</f>
        <v>0</v>
      </c>
    </row>
    <row r="2654" spans="1:9" x14ac:dyDescent="0.3">
      <c r="A2654">
        <v>718350</v>
      </c>
      <c r="B2654" s="2">
        <v>41843</v>
      </c>
      <c r="C2654" s="3">
        <v>0.39938657407407407</v>
      </c>
      <c r="D2654" t="s">
        <v>31</v>
      </c>
      <c r="E2654" t="s">
        <v>27</v>
      </c>
      <c r="F2654" t="s">
        <v>17</v>
      </c>
      <c r="G2654" t="s">
        <v>1</v>
      </c>
      <c r="H2654">
        <v>71040</v>
      </c>
      <c r="I2654">
        <f>IF(Table3_1810[[#This Row],[Status]]="Hired",1,0)</f>
        <v>1</v>
      </c>
    </row>
    <row r="2655" spans="1:9" x14ac:dyDescent="0.3">
      <c r="A2655">
        <v>589354</v>
      </c>
      <c r="B2655" s="2">
        <v>41829</v>
      </c>
      <c r="C2655" s="3">
        <v>0.82038194444444446</v>
      </c>
      <c r="D2655" t="s">
        <v>31</v>
      </c>
      <c r="E2655" t="s">
        <v>27</v>
      </c>
      <c r="F2655" t="s">
        <v>20</v>
      </c>
      <c r="G2655" t="s">
        <v>1</v>
      </c>
      <c r="H2655">
        <v>49544</v>
      </c>
      <c r="I2655">
        <f>IF(Table3_1810[[#This Row],[Status]]="Hired",1,0)</f>
        <v>1</v>
      </c>
    </row>
    <row r="2656" spans="1:9" x14ac:dyDescent="0.3">
      <c r="A2656">
        <v>285721</v>
      </c>
      <c r="B2656" s="2">
        <v>41829</v>
      </c>
      <c r="C2656" s="3">
        <v>0.39695601851851853</v>
      </c>
      <c r="D2656" t="s">
        <v>30</v>
      </c>
      <c r="E2656" t="s">
        <v>27</v>
      </c>
      <c r="F2656" t="s">
        <v>20</v>
      </c>
      <c r="G2656" t="s">
        <v>1</v>
      </c>
      <c r="H2656">
        <v>39299</v>
      </c>
      <c r="I2656">
        <f>IF(Table3_1810[[#This Row],[Status]]="Hired",1,0)</f>
        <v>0</v>
      </c>
    </row>
    <row r="2657" spans="1:9" x14ac:dyDescent="0.3">
      <c r="A2657">
        <v>32072</v>
      </c>
      <c r="B2657" s="2">
        <v>41831</v>
      </c>
      <c r="C2657" s="3">
        <v>0.8321412037037037</v>
      </c>
      <c r="D2657" t="s">
        <v>31</v>
      </c>
      <c r="E2657" t="s">
        <v>29</v>
      </c>
      <c r="F2657" t="s">
        <v>20</v>
      </c>
      <c r="G2657" t="s">
        <v>1</v>
      </c>
      <c r="H2657">
        <v>14440</v>
      </c>
      <c r="I2657">
        <f>IF(Table3_1810[[#This Row],[Status]]="Hired",1,0)</f>
        <v>1</v>
      </c>
    </row>
    <row r="2658" spans="1:9" x14ac:dyDescent="0.3">
      <c r="A2658">
        <v>961118</v>
      </c>
      <c r="B2658" s="2">
        <v>41837</v>
      </c>
      <c r="C2658" s="3">
        <v>0.66659722222222217</v>
      </c>
      <c r="D2658" t="s">
        <v>31</v>
      </c>
      <c r="E2658" t="s">
        <v>29</v>
      </c>
      <c r="F2658" t="s">
        <v>17</v>
      </c>
      <c r="G2658" t="s">
        <v>1</v>
      </c>
      <c r="H2658">
        <v>98394</v>
      </c>
      <c r="I2658">
        <f>IF(Table3_1810[[#This Row],[Status]]="Hired",1,0)</f>
        <v>1</v>
      </c>
    </row>
    <row r="2659" spans="1:9" x14ac:dyDescent="0.3">
      <c r="A2659">
        <v>727514</v>
      </c>
      <c r="B2659" s="2">
        <v>41842</v>
      </c>
      <c r="C2659" s="3">
        <v>0.34531250000000002</v>
      </c>
      <c r="D2659" t="s">
        <v>30</v>
      </c>
      <c r="E2659" t="s">
        <v>27</v>
      </c>
      <c r="F2659" t="s">
        <v>17</v>
      </c>
      <c r="G2659" t="s">
        <v>2</v>
      </c>
      <c r="H2659">
        <v>84326</v>
      </c>
      <c r="I2659">
        <f>IF(Table3_1810[[#This Row],[Status]]="Hired",1,0)</f>
        <v>0</v>
      </c>
    </row>
    <row r="2660" spans="1:9" x14ac:dyDescent="0.3">
      <c r="A2660">
        <v>808477</v>
      </c>
      <c r="B2660" s="2">
        <v>41842</v>
      </c>
      <c r="C2660" s="3">
        <v>0.34666666666666668</v>
      </c>
      <c r="D2660" t="s">
        <v>30</v>
      </c>
      <c r="E2660" t="s">
        <v>27</v>
      </c>
      <c r="F2660" t="s">
        <v>17</v>
      </c>
      <c r="G2660" t="s">
        <v>2</v>
      </c>
      <c r="H2660">
        <v>39503</v>
      </c>
      <c r="I2660">
        <f>IF(Table3_1810[[#This Row],[Status]]="Hired",1,0)</f>
        <v>0</v>
      </c>
    </row>
    <row r="2661" spans="1:9" x14ac:dyDescent="0.3">
      <c r="A2661">
        <v>772058</v>
      </c>
      <c r="B2661" s="2">
        <v>41842</v>
      </c>
      <c r="C2661" s="3">
        <v>0.34643518518518518</v>
      </c>
      <c r="D2661" t="s">
        <v>30</v>
      </c>
      <c r="E2661" t="s">
        <v>29</v>
      </c>
      <c r="F2661" t="s">
        <v>17</v>
      </c>
      <c r="G2661" t="s">
        <v>2</v>
      </c>
      <c r="H2661">
        <v>51121</v>
      </c>
      <c r="I2661">
        <f>IF(Table3_1810[[#This Row],[Status]]="Hired",1,0)</f>
        <v>0</v>
      </c>
    </row>
    <row r="2662" spans="1:9" x14ac:dyDescent="0.3">
      <c r="A2662">
        <v>383200</v>
      </c>
      <c r="B2662" s="2">
        <v>41842</v>
      </c>
      <c r="C2662" s="3">
        <v>0.34569444444444447</v>
      </c>
      <c r="D2662" t="s">
        <v>30</v>
      </c>
      <c r="E2662" t="s">
        <v>28</v>
      </c>
      <c r="F2662" t="s">
        <v>17</v>
      </c>
      <c r="G2662" t="s">
        <v>2</v>
      </c>
      <c r="H2662">
        <v>46191</v>
      </c>
      <c r="I2662">
        <f>IF(Table3_1810[[#This Row],[Status]]="Hired",1,0)</f>
        <v>0</v>
      </c>
    </row>
    <row r="2663" spans="1:9" x14ac:dyDescent="0.3">
      <c r="A2663">
        <v>568794</v>
      </c>
      <c r="B2663" s="2">
        <v>41843</v>
      </c>
      <c r="C2663" s="3">
        <v>0.7691782407407407</v>
      </c>
      <c r="D2663" t="s">
        <v>31</v>
      </c>
      <c r="E2663" t="s">
        <v>27</v>
      </c>
      <c r="F2663" t="s">
        <v>17</v>
      </c>
      <c r="G2663" t="s">
        <v>2</v>
      </c>
      <c r="H2663">
        <v>16501</v>
      </c>
      <c r="I2663">
        <f>IF(Table3_1810[[#This Row],[Status]]="Hired",1,0)</f>
        <v>1</v>
      </c>
    </row>
    <row r="2664" spans="1:9" x14ac:dyDescent="0.3">
      <c r="A2664">
        <v>590046</v>
      </c>
      <c r="B2664" s="2">
        <v>41797</v>
      </c>
      <c r="C2664" s="3">
        <v>0.54561342592592588</v>
      </c>
      <c r="D2664" t="s">
        <v>31</v>
      </c>
      <c r="E2664" t="s">
        <v>29</v>
      </c>
      <c r="F2664" t="s">
        <v>17</v>
      </c>
      <c r="G2664" t="s">
        <v>6</v>
      </c>
      <c r="H2664">
        <v>83174</v>
      </c>
      <c r="I2664">
        <f>IF(Table3_1810[[#This Row],[Status]]="Hired",1,0)</f>
        <v>1</v>
      </c>
    </row>
    <row r="2665" spans="1:9" x14ac:dyDescent="0.3">
      <c r="A2665">
        <v>931111</v>
      </c>
      <c r="B2665" s="2">
        <v>41848</v>
      </c>
      <c r="C2665" s="3">
        <v>0.52695601851851848</v>
      </c>
      <c r="D2665" t="s">
        <v>30</v>
      </c>
      <c r="E2665" t="s">
        <v>27</v>
      </c>
      <c r="F2665" t="s">
        <v>17</v>
      </c>
      <c r="G2665" t="s">
        <v>6</v>
      </c>
      <c r="H2665">
        <v>82917</v>
      </c>
      <c r="I2665">
        <f>IF(Table3_1810[[#This Row],[Status]]="Hired",1,0)</f>
        <v>0</v>
      </c>
    </row>
    <row r="2666" spans="1:9" x14ac:dyDescent="0.3">
      <c r="A2666">
        <v>677644</v>
      </c>
      <c r="B2666" s="2">
        <v>41851</v>
      </c>
      <c r="C2666" s="3">
        <v>0.37028935185185186</v>
      </c>
      <c r="D2666" t="s">
        <v>30</v>
      </c>
      <c r="E2666" t="s">
        <v>29</v>
      </c>
      <c r="F2666" t="s">
        <v>17</v>
      </c>
      <c r="G2666" t="s">
        <v>6</v>
      </c>
      <c r="H2666">
        <v>77018</v>
      </c>
      <c r="I2666">
        <f>IF(Table3_1810[[#This Row],[Status]]="Hired",1,0)</f>
        <v>0</v>
      </c>
    </row>
    <row r="2667" spans="1:9" x14ac:dyDescent="0.3">
      <c r="A2667">
        <v>894498</v>
      </c>
      <c r="B2667" s="2">
        <v>41859</v>
      </c>
      <c r="C2667" s="3">
        <v>0.5264699074074074</v>
      </c>
      <c r="D2667" t="s">
        <v>30</v>
      </c>
      <c r="E2667" t="s">
        <v>29</v>
      </c>
      <c r="F2667" t="s">
        <v>17</v>
      </c>
      <c r="G2667" t="s">
        <v>6</v>
      </c>
      <c r="H2667">
        <v>47942</v>
      </c>
      <c r="I2667">
        <f>IF(Table3_1810[[#This Row],[Status]]="Hired",1,0)</f>
        <v>0</v>
      </c>
    </row>
    <row r="2668" spans="1:9" x14ac:dyDescent="0.3">
      <c r="A2668">
        <v>494577</v>
      </c>
      <c r="B2668" s="2">
        <v>41790</v>
      </c>
      <c r="C2668" s="3">
        <v>0.49807870370370372</v>
      </c>
      <c r="D2668" t="s">
        <v>31</v>
      </c>
      <c r="E2668" t="s">
        <v>29</v>
      </c>
      <c r="F2668" t="s">
        <v>17</v>
      </c>
      <c r="G2668" t="s">
        <v>2</v>
      </c>
      <c r="H2668">
        <v>29973</v>
      </c>
      <c r="I2668">
        <f>IF(Table3_1810[[#This Row],[Status]]="Hired",1,0)</f>
        <v>1</v>
      </c>
    </row>
    <row r="2669" spans="1:9" x14ac:dyDescent="0.3">
      <c r="A2669">
        <v>552496</v>
      </c>
      <c r="B2669" s="2">
        <v>41790</v>
      </c>
      <c r="C2669" s="3">
        <v>0.49840277777777775</v>
      </c>
      <c r="D2669" t="s">
        <v>30</v>
      </c>
      <c r="E2669" t="s">
        <v>27</v>
      </c>
      <c r="F2669" t="s">
        <v>17</v>
      </c>
      <c r="G2669" t="s">
        <v>2</v>
      </c>
      <c r="H2669">
        <v>27939</v>
      </c>
      <c r="I2669">
        <f>IF(Table3_1810[[#This Row],[Status]]="Hired",1,0)</f>
        <v>0</v>
      </c>
    </row>
    <row r="2670" spans="1:9" x14ac:dyDescent="0.3">
      <c r="A2670">
        <v>623700</v>
      </c>
      <c r="B2670" s="2">
        <v>41835</v>
      </c>
      <c r="C2670" s="3">
        <v>0.48031249999999998</v>
      </c>
      <c r="D2670" t="s">
        <v>31</v>
      </c>
      <c r="E2670" t="s">
        <v>29</v>
      </c>
      <c r="F2670" t="s">
        <v>17</v>
      </c>
      <c r="G2670" t="s">
        <v>2</v>
      </c>
      <c r="H2670">
        <v>96961</v>
      </c>
      <c r="I2670">
        <f>IF(Table3_1810[[#This Row],[Status]]="Hired",1,0)</f>
        <v>1</v>
      </c>
    </row>
    <row r="2671" spans="1:9" x14ac:dyDescent="0.3">
      <c r="A2671">
        <v>966330</v>
      </c>
      <c r="B2671" s="2">
        <v>41791</v>
      </c>
      <c r="C2671" s="3">
        <v>0.48965277777777777</v>
      </c>
      <c r="D2671" t="s">
        <v>31</v>
      </c>
      <c r="E2671" t="s">
        <v>27</v>
      </c>
      <c r="F2671" t="s">
        <v>17</v>
      </c>
      <c r="G2671" t="s">
        <v>6</v>
      </c>
      <c r="H2671">
        <v>42493</v>
      </c>
      <c r="I2671">
        <f>IF(Table3_1810[[#This Row],[Status]]="Hired",1,0)</f>
        <v>1</v>
      </c>
    </row>
    <row r="2672" spans="1:9" x14ac:dyDescent="0.3">
      <c r="A2672">
        <v>813243</v>
      </c>
      <c r="B2672" s="2">
        <v>41791</v>
      </c>
      <c r="C2672" s="3">
        <v>0.49026620370370372</v>
      </c>
      <c r="D2672" t="s">
        <v>31</v>
      </c>
      <c r="E2672" t="s">
        <v>27</v>
      </c>
      <c r="F2672" t="s">
        <v>17</v>
      </c>
      <c r="G2672" t="s">
        <v>6</v>
      </c>
      <c r="H2672">
        <v>38638</v>
      </c>
      <c r="I2672">
        <f>IF(Table3_1810[[#This Row],[Status]]="Hired",1,0)</f>
        <v>1</v>
      </c>
    </row>
    <row r="2673" spans="1:9" x14ac:dyDescent="0.3">
      <c r="A2673">
        <v>804046</v>
      </c>
      <c r="B2673" s="2">
        <v>41817</v>
      </c>
      <c r="C2673" s="3">
        <v>0.39672453703703703</v>
      </c>
      <c r="D2673" t="s">
        <v>30</v>
      </c>
      <c r="E2673" t="s">
        <v>27</v>
      </c>
      <c r="F2673" t="s">
        <v>17</v>
      </c>
      <c r="G2673" t="s">
        <v>6</v>
      </c>
      <c r="H2673">
        <v>42610</v>
      </c>
      <c r="I2673">
        <f>IF(Table3_1810[[#This Row],[Status]]="Hired",1,0)</f>
        <v>0</v>
      </c>
    </row>
    <row r="2674" spans="1:9" x14ac:dyDescent="0.3">
      <c r="A2674">
        <v>236696</v>
      </c>
      <c r="B2674" s="2">
        <v>41821</v>
      </c>
      <c r="C2674" s="3">
        <v>0.58869212962962958</v>
      </c>
      <c r="D2674" t="s">
        <v>31</v>
      </c>
      <c r="E2674" t="s">
        <v>29</v>
      </c>
      <c r="F2674" t="s">
        <v>17</v>
      </c>
      <c r="G2674" t="s">
        <v>6</v>
      </c>
      <c r="H2674">
        <v>57489</v>
      </c>
      <c r="I2674">
        <f>IF(Table3_1810[[#This Row],[Status]]="Hired",1,0)</f>
        <v>1</v>
      </c>
    </row>
    <row r="2675" spans="1:9" x14ac:dyDescent="0.3">
      <c r="A2675">
        <v>175958</v>
      </c>
      <c r="B2675" s="2">
        <v>41821</v>
      </c>
      <c r="C2675" s="3">
        <v>0.5891319444444445</v>
      </c>
      <c r="D2675" t="s">
        <v>31</v>
      </c>
      <c r="E2675" t="s">
        <v>29</v>
      </c>
      <c r="F2675" t="s">
        <v>17</v>
      </c>
      <c r="G2675" t="s">
        <v>6</v>
      </c>
      <c r="H2675">
        <v>86704</v>
      </c>
      <c r="I2675">
        <f>IF(Table3_1810[[#This Row],[Status]]="Hired",1,0)</f>
        <v>1</v>
      </c>
    </row>
    <row r="2676" spans="1:9" x14ac:dyDescent="0.3">
      <c r="A2676">
        <v>896170</v>
      </c>
      <c r="B2676" s="2">
        <v>41866</v>
      </c>
      <c r="C2676" s="3">
        <v>0.39913194444444444</v>
      </c>
      <c r="D2676" t="s">
        <v>31</v>
      </c>
      <c r="E2676" t="s">
        <v>29</v>
      </c>
      <c r="F2676" t="s">
        <v>17</v>
      </c>
      <c r="G2676" t="s">
        <v>6</v>
      </c>
      <c r="H2676">
        <v>36331</v>
      </c>
      <c r="I2676">
        <f>IF(Table3_1810[[#This Row],[Status]]="Hired",1,0)</f>
        <v>1</v>
      </c>
    </row>
    <row r="2677" spans="1:9" x14ac:dyDescent="0.3">
      <c r="A2677">
        <v>526522</v>
      </c>
      <c r="B2677" s="2">
        <v>41866</v>
      </c>
      <c r="C2677" s="3">
        <v>0.39960648148148148</v>
      </c>
      <c r="D2677" t="s">
        <v>30</v>
      </c>
      <c r="E2677" t="s">
        <v>29</v>
      </c>
      <c r="F2677" t="s">
        <v>17</v>
      </c>
      <c r="G2677" t="s">
        <v>6</v>
      </c>
      <c r="H2677">
        <v>13911</v>
      </c>
      <c r="I2677">
        <f>IF(Table3_1810[[#This Row],[Status]]="Hired",1,0)</f>
        <v>0</v>
      </c>
    </row>
    <row r="2678" spans="1:9" x14ac:dyDescent="0.3">
      <c r="A2678">
        <v>813660</v>
      </c>
      <c r="B2678" s="2">
        <v>41873</v>
      </c>
      <c r="C2678" s="3">
        <v>0.39721064814814816</v>
      </c>
      <c r="D2678" t="s">
        <v>30</v>
      </c>
      <c r="E2678" t="s">
        <v>27</v>
      </c>
      <c r="F2678" t="s">
        <v>17</v>
      </c>
      <c r="G2678" t="s">
        <v>6</v>
      </c>
      <c r="H2678">
        <v>42998</v>
      </c>
      <c r="I2678">
        <f>IF(Table3_1810[[#This Row],[Status]]="Hired",1,0)</f>
        <v>0</v>
      </c>
    </row>
    <row r="2679" spans="1:9" x14ac:dyDescent="0.3">
      <c r="A2679">
        <v>668814</v>
      </c>
      <c r="B2679" s="2">
        <v>41873</v>
      </c>
      <c r="C2679" s="3">
        <v>0.39814814814814814</v>
      </c>
      <c r="D2679" t="s">
        <v>31</v>
      </c>
      <c r="E2679" t="s">
        <v>27</v>
      </c>
      <c r="F2679" t="s">
        <v>17</v>
      </c>
      <c r="G2679" t="s">
        <v>6</v>
      </c>
      <c r="H2679">
        <v>20666</v>
      </c>
      <c r="I2679">
        <f>IF(Table3_1810[[#This Row],[Status]]="Hired",1,0)</f>
        <v>1</v>
      </c>
    </row>
    <row r="2680" spans="1:9" x14ac:dyDescent="0.3">
      <c r="A2680">
        <v>848064</v>
      </c>
      <c r="B2680" s="2">
        <v>41873</v>
      </c>
      <c r="C2680" s="3">
        <v>0.39863425925925927</v>
      </c>
      <c r="D2680" t="s">
        <v>31</v>
      </c>
      <c r="E2680" t="s">
        <v>29</v>
      </c>
      <c r="F2680" t="s">
        <v>17</v>
      </c>
      <c r="G2680" t="s">
        <v>6</v>
      </c>
      <c r="H2680">
        <v>80782</v>
      </c>
      <c r="I2680">
        <f>IF(Table3_1810[[#This Row],[Status]]="Hired",1,0)</f>
        <v>1</v>
      </c>
    </row>
    <row r="2681" spans="1:9" x14ac:dyDescent="0.3">
      <c r="A2681">
        <v>669965</v>
      </c>
      <c r="B2681" s="2">
        <v>41857</v>
      </c>
      <c r="C2681" s="3">
        <v>0.26479166666666665</v>
      </c>
      <c r="D2681" t="s">
        <v>30</v>
      </c>
      <c r="E2681" t="s">
        <v>29</v>
      </c>
      <c r="F2681" t="s">
        <v>14</v>
      </c>
      <c r="G2681" t="s">
        <v>10</v>
      </c>
      <c r="H2681">
        <v>45850</v>
      </c>
      <c r="I2681">
        <f>IF(Table3_1810[[#This Row],[Status]]="Hired",1,0)</f>
        <v>0</v>
      </c>
    </row>
    <row r="2682" spans="1:9" x14ac:dyDescent="0.3">
      <c r="A2682">
        <v>407669</v>
      </c>
      <c r="B2682" s="2">
        <v>41858</v>
      </c>
      <c r="C2682" s="3">
        <v>0.81012731481481481</v>
      </c>
      <c r="D2682" t="s">
        <v>31</v>
      </c>
      <c r="E2682" t="s">
        <v>27</v>
      </c>
      <c r="F2682" t="s">
        <v>14</v>
      </c>
      <c r="G2682" t="s">
        <v>10</v>
      </c>
      <c r="H2682">
        <v>84692</v>
      </c>
      <c r="I2682">
        <f>IF(Table3_1810[[#This Row],[Status]]="Hired",1,0)</f>
        <v>1</v>
      </c>
    </row>
    <row r="2683" spans="1:9" x14ac:dyDescent="0.3">
      <c r="A2683">
        <v>127411</v>
      </c>
      <c r="B2683" s="2">
        <v>41858</v>
      </c>
      <c r="C2683" s="3">
        <v>0.81054398148148143</v>
      </c>
      <c r="D2683" t="s">
        <v>31</v>
      </c>
      <c r="E2683" t="s">
        <v>29</v>
      </c>
      <c r="F2683" t="s">
        <v>14</v>
      </c>
      <c r="G2683" t="s">
        <v>10</v>
      </c>
      <c r="H2683">
        <v>64735</v>
      </c>
      <c r="I2683">
        <f>IF(Table3_1810[[#This Row],[Status]]="Hired",1,0)</f>
        <v>1</v>
      </c>
    </row>
    <row r="2684" spans="1:9" x14ac:dyDescent="0.3">
      <c r="A2684">
        <v>632747</v>
      </c>
      <c r="B2684" s="2">
        <v>41827</v>
      </c>
      <c r="C2684" s="3">
        <v>0.39800925925925928</v>
      </c>
      <c r="D2684" t="s">
        <v>31</v>
      </c>
      <c r="E2684" t="s">
        <v>29</v>
      </c>
      <c r="F2684" t="s">
        <v>12</v>
      </c>
      <c r="G2684" t="s">
        <v>4</v>
      </c>
      <c r="H2684">
        <v>39710</v>
      </c>
      <c r="I2684">
        <f>IF(Table3_1810[[#This Row],[Status]]="Hired",1,0)</f>
        <v>1</v>
      </c>
    </row>
    <row r="2685" spans="1:9" x14ac:dyDescent="0.3">
      <c r="A2685">
        <v>127432</v>
      </c>
      <c r="B2685" s="2">
        <v>41827</v>
      </c>
      <c r="C2685" s="3">
        <v>0.39837962962962964</v>
      </c>
      <c r="D2685" t="s">
        <v>31</v>
      </c>
      <c r="E2685" t="s">
        <v>27</v>
      </c>
      <c r="F2685" t="s">
        <v>12</v>
      </c>
      <c r="G2685" t="s">
        <v>4</v>
      </c>
      <c r="H2685">
        <v>94188</v>
      </c>
      <c r="I2685">
        <f>IF(Table3_1810[[#This Row],[Status]]="Hired",1,0)</f>
        <v>1</v>
      </c>
    </row>
    <row r="2686" spans="1:9" x14ac:dyDescent="0.3">
      <c r="A2686">
        <v>580341</v>
      </c>
      <c r="B2686" s="2">
        <v>41829</v>
      </c>
      <c r="C2686" s="3">
        <v>0.4238425925925926</v>
      </c>
      <c r="D2686" t="s">
        <v>31</v>
      </c>
      <c r="E2686" t="s">
        <v>27</v>
      </c>
      <c r="F2686" t="s">
        <v>12</v>
      </c>
      <c r="G2686" t="s">
        <v>2</v>
      </c>
      <c r="H2686">
        <v>74861</v>
      </c>
      <c r="I2686">
        <f>IF(Table3_1810[[#This Row],[Status]]="Hired",1,0)</f>
        <v>1</v>
      </c>
    </row>
    <row r="2687" spans="1:9" x14ac:dyDescent="0.3">
      <c r="A2687">
        <v>176366</v>
      </c>
      <c r="B2687" s="2">
        <v>41829</v>
      </c>
      <c r="C2687" s="3">
        <v>0.42434027777777777</v>
      </c>
      <c r="D2687" t="s">
        <v>30</v>
      </c>
      <c r="E2687" t="s">
        <v>27</v>
      </c>
      <c r="F2687" t="s">
        <v>12</v>
      </c>
      <c r="G2687" t="s">
        <v>2</v>
      </c>
      <c r="H2687">
        <v>41179</v>
      </c>
      <c r="I2687">
        <f>IF(Table3_1810[[#This Row],[Status]]="Hired",1,0)</f>
        <v>0</v>
      </c>
    </row>
    <row r="2688" spans="1:9" x14ac:dyDescent="0.3">
      <c r="A2688">
        <v>395791</v>
      </c>
      <c r="B2688" s="2">
        <v>41829</v>
      </c>
      <c r="C2688" s="3">
        <v>0.42657407407407405</v>
      </c>
      <c r="D2688" t="s">
        <v>31</v>
      </c>
      <c r="E2688" t="s">
        <v>29</v>
      </c>
      <c r="F2688" t="s">
        <v>12</v>
      </c>
      <c r="G2688" t="s">
        <v>2</v>
      </c>
      <c r="H2688">
        <v>81143</v>
      </c>
      <c r="I2688">
        <f>IF(Table3_1810[[#This Row],[Status]]="Hired",1,0)</f>
        <v>1</v>
      </c>
    </row>
    <row r="2689" spans="1:9" x14ac:dyDescent="0.3">
      <c r="A2689">
        <v>924809</v>
      </c>
      <c r="B2689" s="2">
        <v>41829</v>
      </c>
      <c r="C2689" s="3">
        <v>0.42753472222222222</v>
      </c>
      <c r="D2689" t="s">
        <v>30</v>
      </c>
      <c r="E2689" t="s">
        <v>27</v>
      </c>
      <c r="F2689" t="s">
        <v>12</v>
      </c>
      <c r="G2689" t="s">
        <v>2</v>
      </c>
      <c r="H2689">
        <v>44275</v>
      </c>
      <c r="I2689">
        <f>IF(Table3_1810[[#This Row],[Status]]="Hired",1,0)</f>
        <v>0</v>
      </c>
    </row>
    <row r="2690" spans="1:9" x14ac:dyDescent="0.3">
      <c r="A2690">
        <v>896824</v>
      </c>
      <c r="B2690" s="2">
        <v>41839</v>
      </c>
      <c r="C2690" s="3">
        <v>0.63048611111111108</v>
      </c>
      <c r="D2690" t="s">
        <v>31</v>
      </c>
      <c r="E2690" t="s">
        <v>27</v>
      </c>
      <c r="F2690" t="s">
        <v>12</v>
      </c>
      <c r="G2690" t="s">
        <v>4</v>
      </c>
      <c r="H2690">
        <v>70297</v>
      </c>
      <c r="I2690">
        <f>IF(Table3_1810[[#This Row],[Status]]="Hired",1,0)</f>
        <v>1</v>
      </c>
    </row>
    <row r="2691" spans="1:9" x14ac:dyDescent="0.3">
      <c r="A2691">
        <v>908354</v>
      </c>
      <c r="B2691" s="2">
        <v>41829</v>
      </c>
      <c r="C2691" s="3">
        <v>0.45603009259259258</v>
      </c>
      <c r="D2691" t="s">
        <v>31</v>
      </c>
      <c r="E2691" t="s">
        <v>27</v>
      </c>
      <c r="F2691" t="s">
        <v>17</v>
      </c>
      <c r="G2691" t="s">
        <v>4</v>
      </c>
      <c r="H2691">
        <v>51508</v>
      </c>
      <c r="I2691">
        <f>IF(Table3_1810[[#This Row],[Status]]="Hired",1,0)</f>
        <v>1</v>
      </c>
    </row>
    <row r="2692" spans="1:9" x14ac:dyDescent="0.3">
      <c r="A2692">
        <v>582161</v>
      </c>
      <c r="B2692" s="2">
        <v>41829</v>
      </c>
      <c r="C2692" s="3">
        <v>0.4586689814814815</v>
      </c>
      <c r="D2692" t="s">
        <v>31</v>
      </c>
      <c r="E2692" t="s">
        <v>27</v>
      </c>
      <c r="F2692" t="s">
        <v>17</v>
      </c>
      <c r="G2692" t="s">
        <v>4</v>
      </c>
      <c r="H2692">
        <v>43545</v>
      </c>
      <c r="I2692">
        <f>IF(Table3_1810[[#This Row],[Status]]="Hired",1,0)</f>
        <v>1</v>
      </c>
    </row>
    <row r="2693" spans="1:9" x14ac:dyDescent="0.3">
      <c r="A2693">
        <v>615122</v>
      </c>
      <c r="B2693" s="2">
        <v>41836</v>
      </c>
      <c r="C2693" s="3">
        <v>0.74362268518518515</v>
      </c>
      <c r="D2693" t="s">
        <v>31</v>
      </c>
      <c r="E2693" t="s">
        <v>27</v>
      </c>
      <c r="F2693" t="s">
        <v>17</v>
      </c>
      <c r="G2693" t="s">
        <v>4</v>
      </c>
      <c r="H2693">
        <v>53003</v>
      </c>
      <c r="I2693">
        <f>IF(Table3_1810[[#This Row],[Status]]="Hired",1,0)</f>
        <v>1</v>
      </c>
    </row>
    <row r="2694" spans="1:9" x14ac:dyDescent="0.3">
      <c r="A2694">
        <v>885767</v>
      </c>
      <c r="B2694" s="2">
        <v>41865</v>
      </c>
      <c r="C2694" s="3">
        <v>0.47280092592592593</v>
      </c>
      <c r="D2694" t="s">
        <v>31</v>
      </c>
      <c r="E2694" t="s">
        <v>27</v>
      </c>
      <c r="F2694" t="s">
        <v>17</v>
      </c>
      <c r="G2694" t="s">
        <v>4</v>
      </c>
      <c r="H2694">
        <v>38085</v>
      </c>
      <c r="I2694">
        <f>IF(Table3_1810[[#This Row],[Status]]="Hired",1,0)</f>
        <v>1</v>
      </c>
    </row>
    <row r="2695" spans="1:9" x14ac:dyDescent="0.3">
      <c r="A2695">
        <v>509555</v>
      </c>
      <c r="B2695" s="2">
        <v>41834</v>
      </c>
      <c r="C2695" s="3">
        <v>0.39760416666666665</v>
      </c>
      <c r="D2695" t="s">
        <v>30</v>
      </c>
      <c r="E2695" t="s">
        <v>29</v>
      </c>
      <c r="F2695" t="s">
        <v>17</v>
      </c>
      <c r="G2695" t="s">
        <v>4</v>
      </c>
      <c r="H2695">
        <v>49225</v>
      </c>
      <c r="I2695">
        <f>IF(Table3_1810[[#This Row],[Status]]="Hired",1,0)</f>
        <v>0</v>
      </c>
    </row>
    <row r="2696" spans="1:9" x14ac:dyDescent="0.3">
      <c r="A2696">
        <v>472651</v>
      </c>
      <c r="B2696" s="2">
        <v>41834</v>
      </c>
      <c r="C2696" s="3">
        <v>0.39947916666666666</v>
      </c>
      <c r="D2696" t="s">
        <v>30</v>
      </c>
      <c r="E2696" t="s">
        <v>27</v>
      </c>
      <c r="F2696" t="s">
        <v>17</v>
      </c>
      <c r="G2696" t="s">
        <v>4</v>
      </c>
      <c r="H2696">
        <v>62015</v>
      </c>
      <c r="I2696">
        <f>IF(Table3_1810[[#This Row],[Status]]="Hired",1,0)</f>
        <v>0</v>
      </c>
    </row>
    <row r="2697" spans="1:9" x14ac:dyDescent="0.3">
      <c r="A2697">
        <v>227744</v>
      </c>
      <c r="B2697" s="2">
        <v>41834</v>
      </c>
      <c r="C2697" s="3">
        <v>0.40011574074074074</v>
      </c>
      <c r="D2697" t="s">
        <v>31</v>
      </c>
      <c r="E2697" t="s">
        <v>27</v>
      </c>
      <c r="F2697" t="s">
        <v>17</v>
      </c>
      <c r="G2697" t="s">
        <v>4</v>
      </c>
      <c r="H2697">
        <v>50726</v>
      </c>
      <c r="I2697">
        <f>IF(Table3_1810[[#This Row],[Status]]="Hired",1,0)</f>
        <v>1</v>
      </c>
    </row>
    <row r="2698" spans="1:9" x14ac:dyDescent="0.3">
      <c r="A2698">
        <v>877727</v>
      </c>
      <c r="B2698" s="2">
        <v>41835</v>
      </c>
      <c r="C2698" s="3">
        <v>0.53416666666666668</v>
      </c>
      <c r="D2698" t="s">
        <v>31</v>
      </c>
      <c r="E2698" t="s">
        <v>27</v>
      </c>
      <c r="F2698" t="s">
        <v>17</v>
      </c>
      <c r="G2698" t="s">
        <v>4</v>
      </c>
      <c r="H2698">
        <v>19521</v>
      </c>
      <c r="I2698">
        <f>IF(Table3_1810[[#This Row],[Status]]="Hired",1,0)</f>
        <v>1</v>
      </c>
    </row>
    <row r="2699" spans="1:9" x14ac:dyDescent="0.3">
      <c r="A2699">
        <v>842069</v>
      </c>
      <c r="B2699" s="2">
        <v>41841</v>
      </c>
      <c r="C2699" s="3">
        <v>0.57980324074074074</v>
      </c>
      <c r="D2699" t="s">
        <v>31</v>
      </c>
      <c r="E2699" t="s">
        <v>27</v>
      </c>
      <c r="F2699" t="s">
        <v>17</v>
      </c>
      <c r="G2699" t="s">
        <v>4</v>
      </c>
      <c r="H2699">
        <v>39274</v>
      </c>
      <c r="I2699">
        <f>IF(Table3_1810[[#This Row],[Status]]="Hired",1,0)</f>
        <v>1</v>
      </c>
    </row>
    <row r="2700" spans="1:9" x14ac:dyDescent="0.3">
      <c r="A2700">
        <v>528653</v>
      </c>
      <c r="B2700" s="2">
        <v>41856</v>
      </c>
      <c r="C2700" s="3">
        <v>0.42075231481481479</v>
      </c>
      <c r="D2700" t="s">
        <v>31</v>
      </c>
      <c r="E2700" t="s">
        <v>27</v>
      </c>
      <c r="F2700" t="s">
        <v>17</v>
      </c>
      <c r="G2700" t="s">
        <v>4</v>
      </c>
      <c r="H2700">
        <v>40647</v>
      </c>
      <c r="I2700">
        <f>IF(Table3_1810[[#This Row],[Status]]="Hired",1,0)</f>
        <v>1</v>
      </c>
    </row>
    <row r="2701" spans="1:9" x14ac:dyDescent="0.3">
      <c r="A2701">
        <v>542200</v>
      </c>
      <c r="B2701" s="2">
        <v>41835</v>
      </c>
      <c r="C2701" s="3">
        <v>0.39688657407407407</v>
      </c>
      <c r="D2701" t="s">
        <v>30</v>
      </c>
      <c r="E2701" t="s">
        <v>27</v>
      </c>
      <c r="F2701" t="s">
        <v>20</v>
      </c>
      <c r="G2701" t="s">
        <v>4</v>
      </c>
      <c r="H2701">
        <v>44540</v>
      </c>
      <c r="I2701">
        <f>IF(Table3_1810[[#This Row],[Status]]="Hired",1,0)</f>
        <v>0</v>
      </c>
    </row>
    <row r="2702" spans="1:9" x14ac:dyDescent="0.3">
      <c r="A2702">
        <v>960012</v>
      </c>
      <c r="B2702" s="2">
        <v>41794</v>
      </c>
      <c r="C2702" s="3">
        <v>0.54076388888888893</v>
      </c>
      <c r="D2702" t="s">
        <v>30</v>
      </c>
      <c r="E2702" t="s">
        <v>28</v>
      </c>
      <c r="F2702" t="s">
        <v>17</v>
      </c>
      <c r="G2702" t="s">
        <v>10</v>
      </c>
      <c r="H2702">
        <v>99081</v>
      </c>
      <c r="I2702">
        <f>IF(Table3_1810[[#This Row],[Status]]="Hired",1,0)</f>
        <v>0</v>
      </c>
    </row>
    <row r="2703" spans="1:9" x14ac:dyDescent="0.3">
      <c r="A2703">
        <v>583723</v>
      </c>
      <c r="B2703" s="2">
        <v>41794</v>
      </c>
      <c r="C2703" s="3">
        <v>0.54113425925925929</v>
      </c>
      <c r="D2703" t="s">
        <v>31</v>
      </c>
      <c r="E2703" t="s">
        <v>28</v>
      </c>
      <c r="F2703" t="s">
        <v>17</v>
      </c>
      <c r="G2703" t="s">
        <v>10</v>
      </c>
      <c r="H2703">
        <v>91889</v>
      </c>
      <c r="I2703">
        <f>IF(Table3_1810[[#This Row],[Status]]="Hired",1,0)</f>
        <v>1</v>
      </c>
    </row>
    <row r="2704" spans="1:9" x14ac:dyDescent="0.3">
      <c r="A2704">
        <v>986480</v>
      </c>
      <c r="B2704" s="2">
        <v>41794</v>
      </c>
      <c r="C2704" s="3">
        <v>0.54145833333333337</v>
      </c>
      <c r="D2704" t="s">
        <v>30</v>
      </c>
      <c r="E2704" t="s">
        <v>28</v>
      </c>
      <c r="F2704" t="s">
        <v>17</v>
      </c>
      <c r="G2704" t="s">
        <v>10</v>
      </c>
      <c r="H2704">
        <v>87393</v>
      </c>
      <c r="I2704">
        <f>IF(Table3_1810[[#This Row],[Status]]="Hired",1,0)</f>
        <v>0</v>
      </c>
    </row>
    <row r="2705" spans="1:9" x14ac:dyDescent="0.3">
      <c r="A2705">
        <v>209885</v>
      </c>
      <c r="B2705" s="2">
        <v>41817</v>
      </c>
      <c r="C2705" s="3">
        <v>0.35790509259259257</v>
      </c>
      <c r="D2705" t="s">
        <v>31</v>
      </c>
      <c r="E2705" t="s">
        <v>27</v>
      </c>
      <c r="F2705" t="s">
        <v>17</v>
      </c>
      <c r="G2705" t="s">
        <v>10</v>
      </c>
      <c r="H2705">
        <v>68083</v>
      </c>
      <c r="I2705">
        <f>IF(Table3_1810[[#This Row],[Status]]="Hired",1,0)</f>
        <v>1</v>
      </c>
    </row>
    <row r="2706" spans="1:9" x14ac:dyDescent="0.3">
      <c r="A2706">
        <v>374218</v>
      </c>
      <c r="B2706" s="2">
        <v>41814</v>
      </c>
      <c r="C2706" s="3">
        <v>0.47681712962962963</v>
      </c>
      <c r="D2706" t="s">
        <v>30</v>
      </c>
      <c r="E2706" t="s">
        <v>29</v>
      </c>
      <c r="F2706" t="s">
        <v>17</v>
      </c>
      <c r="G2706" t="s">
        <v>10</v>
      </c>
      <c r="H2706">
        <v>63733</v>
      </c>
      <c r="I2706">
        <f>IF(Table3_1810[[#This Row],[Status]]="Hired",1,0)</f>
        <v>0</v>
      </c>
    </row>
    <row r="2707" spans="1:9" x14ac:dyDescent="0.3">
      <c r="A2707">
        <v>663337</v>
      </c>
      <c r="B2707" s="2">
        <v>41829</v>
      </c>
      <c r="C2707" s="3">
        <v>0.32872685185185185</v>
      </c>
      <c r="D2707" t="s">
        <v>31</v>
      </c>
      <c r="E2707" t="s">
        <v>28</v>
      </c>
      <c r="F2707" t="s">
        <v>17</v>
      </c>
      <c r="G2707" t="s">
        <v>8</v>
      </c>
      <c r="H2707">
        <v>58949</v>
      </c>
      <c r="I2707">
        <f>IF(Table3_1810[[#This Row],[Status]]="Hired",1,0)</f>
        <v>1</v>
      </c>
    </row>
    <row r="2708" spans="1:9" x14ac:dyDescent="0.3">
      <c r="A2708">
        <v>937621</v>
      </c>
      <c r="B2708" s="2">
        <v>41853</v>
      </c>
      <c r="C2708" s="3">
        <v>0.62697916666666664</v>
      </c>
      <c r="D2708" t="s">
        <v>31</v>
      </c>
      <c r="E2708" t="s">
        <v>27</v>
      </c>
      <c r="F2708" t="s">
        <v>17</v>
      </c>
      <c r="G2708" t="s">
        <v>10</v>
      </c>
      <c r="H2708">
        <v>18712</v>
      </c>
      <c r="I2708">
        <f>IF(Table3_1810[[#This Row],[Status]]="Hired",1,0)</f>
        <v>1</v>
      </c>
    </row>
    <row r="2709" spans="1:9" x14ac:dyDescent="0.3">
      <c r="A2709">
        <v>100229</v>
      </c>
      <c r="B2709" s="2">
        <v>41818</v>
      </c>
      <c r="C2709" s="3">
        <v>0.32753472222222224</v>
      </c>
      <c r="D2709" t="s">
        <v>30</v>
      </c>
      <c r="E2709" t="s">
        <v>29</v>
      </c>
      <c r="F2709" t="s">
        <v>17</v>
      </c>
      <c r="G2709" t="s">
        <v>2</v>
      </c>
      <c r="H2709">
        <v>53324</v>
      </c>
      <c r="I2709">
        <f>IF(Table3_1810[[#This Row],[Status]]="Hired",1,0)</f>
        <v>0</v>
      </c>
    </row>
    <row r="2710" spans="1:9" x14ac:dyDescent="0.3">
      <c r="A2710">
        <v>897078</v>
      </c>
      <c r="B2710" s="2">
        <v>41818</v>
      </c>
      <c r="C2710" s="3">
        <v>0.32831018518518518</v>
      </c>
      <c r="D2710" t="s">
        <v>31</v>
      </c>
      <c r="E2710" t="s">
        <v>28</v>
      </c>
      <c r="F2710" t="s">
        <v>17</v>
      </c>
      <c r="G2710" t="s">
        <v>2</v>
      </c>
      <c r="H2710">
        <v>98174</v>
      </c>
      <c r="I2710">
        <f>IF(Table3_1810[[#This Row],[Status]]="Hired",1,0)</f>
        <v>1</v>
      </c>
    </row>
    <row r="2711" spans="1:9" x14ac:dyDescent="0.3">
      <c r="A2711">
        <v>811119</v>
      </c>
      <c r="B2711" s="2">
        <v>41829</v>
      </c>
      <c r="C2711" s="3">
        <v>0.66306712962962966</v>
      </c>
      <c r="D2711" t="s">
        <v>31</v>
      </c>
      <c r="E2711" t="s">
        <v>28</v>
      </c>
      <c r="F2711" t="s">
        <v>17</v>
      </c>
      <c r="G2711" t="s">
        <v>2</v>
      </c>
      <c r="H2711">
        <v>28767</v>
      </c>
      <c r="I2711">
        <f>IF(Table3_1810[[#This Row],[Status]]="Hired",1,0)</f>
        <v>1</v>
      </c>
    </row>
    <row r="2712" spans="1:9" x14ac:dyDescent="0.3">
      <c r="A2712">
        <v>972184</v>
      </c>
      <c r="B2712" s="2">
        <v>41762</v>
      </c>
      <c r="C2712" s="3">
        <v>0.62480324074074078</v>
      </c>
      <c r="D2712" t="s">
        <v>31</v>
      </c>
      <c r="E2712" t="s">
        <v>27</v>
      </c>
      <c r="F2712" t="s">
        <v>20</v>
      </c>
      <c r="G2712" t="s">
        <v>7</v>
      </c>
      <c r="H2712">
        <v>60685</v>
      </c>
      <c r="I2712">
        <f>IF(Table3_1810[[#This Row],[Status]]="Hired",1,0)</f>
        <v>1</v>
      </c>
    </row>
    <row r="2713" spans="1:9" x14ac:dyDescent="0.3">
      <c r="A2713">
        <v>939062</v>
      </c>
      <c r="B2713" s="2">
        <v>41802</v>
      </c>
      <c r="C2713" s="3">
        <v>0.39753472222222225</v>
      </c>
      <c r="D2713" t="s">
        <v>31</v>
      </c>
      <c r="E2713" t="s">
        <v>27</v>
      </c>
      <c r="F2713" t="s">
        <v>20</v>
      </c>
      <c r="G2713" t="s">
        <v>7</v>
      </c>
      <c r="H2713">
        <v>72716</v>
      </c>
      <c r="I2713">
        <f>IF(Table3_1810[[#This Row],[Status]]="Hired",1,0)</f>
        <v>1</v>
      </c>
    </row>
    <row r="2714" spans="1:9" x14ac:dyDescent="0.3">
      <c r="A2714">
        <v>244718</v>
      </c>
      <c r="B2714" s="2">
        <v>41839</v>
      </c>
      <c r="C2714" s="3">
        <v>0.75850694444444444</v>
      </c>
      <c r="D2714" t="s">
        <v>31</v>
      </c>
      <c r="E2714" t="s">
        <v>27</v>
      </c>
      <c r="F2714" t="s">
        <v>20</v>
      </c>
      <c r="G2714" t="s">
        <v>7</v>
      </c>
      <c r="H2714">
        <v>52730</v>
      </c>
      <c r="I2714">
        <f>IF(Table3_1810[[#This Row],[Status]]="Hired",1,0)</f>
        <v>1</v>
      </c>
    </row>
    <row r="2715" spans="1:9" x14ac:dyDescent="0.3">
      <c r="A2715">
        <v>604170</v>
      </c>
      <c r="B2715" s="2">
        <v>41839</v>
      </c>
      <c r="C2715" s="3">
        <v>0.75943287037037033</v>
      </c>
      <c r="D2715" t="s">
        <v>31</v>
      </c>
      <c r="E2715" t="s">
        <v>29</v>
      </c>
      <c r="F2715" t="s">
        <v>20</v>
      </c>
      <c r="G2715" t="s">
        <v>7</v>
      </c>
      <c r="H2715">
        <v>26170</v>
      </c>
      <c r="I2715">
        <f>IF(Table3_1810[[#This Row],[Status]]="Hired",1,0)</f>
        <v>1</v>
      </c>
    </row>
    <row r="2716" spans="1:9" x14ac:dyDescent="0.3">
      <c r="A2716">
        <v>212961</v>
      </c>
      <c r="B2716" s="2">
        <v>41781</v>
      </c>
      <c r="C2716" s="3">
        <v>0.39681712962962962</v>
      </c>
      <c r="D2716" t="s">
        <v>30</v>
      </c>
      <c r="E2716" t="s">
        <v>27</v>
      </c>
      <c r="F2716" t="s">
        <v>17</v>
      </c>
      <c r="G2716" t="s">
        <v>4</v>
      </c>
      <c r="H2716">
        <v>27555</v>
      </c>
      <c r="I2716">
        <f>IF(Table3_1810[[#This Row],[Status]]="Hired",1,0)</f>
        <v>0</v>
      </c>
    </row>
    <row r="2717" spans="1:9" x14ac:dyDescent="0.3">
      <c r="A2717">
        <v>869836</v>
      </c>
      <c r="B2717" s="2">
        <v>41781</v>
      </c>
      <c r="C2717" s="3">
        <v>0.39732638888888888</v>
      </c>
      <c r="D2717" t="s">
        <v>31</v>
      </c>
      <c r="E2717" t="s">
        <v>27</v>
      </c>
      <c r="F2717" t="s">
        <v>17</v>
      </c>
      <c r="G2717" t="s">
        <v>4</v>
      </c>
      <c r="H2717">
        <v>47925</v>
      </c>
      <c r="I2717">
        <f>IF(Table3_1810[[#This Row],[Status]]="Hired",1,0)</f>
        <v>1</v>
      </c>
    </row>
    <row r="2718" spans="1:9" x14ac:dyDescent="0.3">
      <c r="A2718">
        <v>980584</v>
      </c>
      <c r="B2718" s="2">
        <v>41781</v>
      </c>
      <c r="C2718" s="3">
        <v>0.3986574074074074</v>
      </c>
      <c r="D2718" t="s">
        <v>31</v>
      </c>
      <c r="E2718" t="s">
        <v>27</v>
      </c>
      <c r="F2718" t="s">
        <v>17</v>
      </c>
      <c r="G2718" t="s">
        <v>4</v>
      </c>
      <c r="H2718">
        <v>55271</v>
      </c>
      <c r="I2718">
        <f>IF(Table3_1810[[#This Row],[Status]]="Hired",1,0)</f>
        <v>1</v>
      </c>
    </row>
    <row r="2719" spans="1:9" x14ac:dyDescent="0.3">
      <c r="A2719">
        <v>135941</v>
      </c>
      <c r="B2719" s="2">
        <v>41794</v>
      </c>
      <c r="C2719" s="3">
        <v>0.32508101851851851</v>
      </c>
      <c r="D2719" t="s">
        <v>31</v>
      </c>
      <c r="E2719" t="s">
        <v>29</v>
      </c>
      <c r="F2719" t="s">
        <v>17</v>
      </c>
      <c r="G2719" t="s">
        <v>4</v>
      </c>
      <c r="H2719">
        <v>76594</v>
      </c>
      <c r="I2719">
        <f>IF(Table3_1810[[#This Row],[Status]]="Hired",1,0)</f>
        <v>1</v>
      </c>
    </row>
    <row r="2720" spans="1:9" x14ac:dyDescent="0.3">
      <c r="A2720">
        <v>170094</v>
      </c>
      <c r="B2720" s="2">
        <v>41794</v>
      </c>
      <c r="C2720" s="3">
        <v>0.32547453703703705</v>
      </c>
      <c r="D2720" t="s">
        <v>31</v>
      </c>
      <c r="E2720" t="s">
        <v>27</v>
      </c>
      <c r="F2720" t="s">
        <v>17</v>
      </c>
      <c r="G2720" t="s">
        <v>4</v>
      </c>
      <c r="H2720">
        <v>32981</v>
      </c>
      <c r="I2720">
        <f>IF(Table3_1810[[#This Row],[Status]]="Hired",1,0)</f>
        <v>1</v>
      </c>
    </row>
    <row r="2721" spans="1:9" x14ac:dyDescent="0.3">
      <c r="A2721">
        <v>629913</v>
      </c>
      <c r="B2721" s="2">
        <v>41794</v>
      </c>
      <c r="C2721" s="3">
        <v>0.32579861111111114</v>
      </c>
      <c r="D2721" t="s">
        <v>31</v>
      </c>
      <c r="E2721" t="s">
        <v>29</v>
      </c>
      <c r="F2721" t="s">
        <v>17</v>
      </c>
      <c r="G2721" t="s">
        <v>4</v>
      </c>
      <c r="H2721">
        <v>66738</v>
      </c>
      <c r="I2721">
        <f>IF(Table3_1810[[#This Row],[Status]]="Hired",1,0)</f>
        <v>1</v>
      </c>
    </row>
    <row r="2722" spans="1:9" x14ac:dyDescent="0.3">
      <c r="A2722">
        <v>523692</v>
      </c>
      <c r="B2722" s="2">
        <v>41838</v>
      </c>
      <c r="C2722" s="3">
        <v>0.39688657407407407</v>
      </c>
      <c r="D2722" t="s">
        <v>30</v>
      </c>
      <c r="E2722" t="s">
        <v>27</v>
      </c>
      <c r="F2722" t="s">
        <v>15</v>
      </c>
      <c r="G2722" t="s">
        <v>6</v>
      </c>
      <c r="H2722">
        <v>92689</v>
      </c>
      <c r="I2722">
        <f>IF(Table3_1810[[#This Row],[Status]]="Hired",1,0)</f>
        <v>0</v>
      </c>
    </row>
    <row r="2723" spans="1:9" x14ac:dyDescent="0.3">
      <c r="A2723">
        <v>652122</v>
      </c>
      <c r="B2723" s="2">
        <v>41822</v>
      </c>
      <c r="C2723" s="3">
        <v>0.44406250000000003</v>
      </c>
      <c r="D2723" t="s">
        <v>31</v>
      </c>
      <c r="E2723" t="s">
        <v>27</v>
      </c>
      <c r="F2723" t="s">
        <v>12</v>
      </c>
      <c r="G2723" t="s">
        <v>10</v>
      </c>
      <c r="H2723">
        <v>93563</v>
      </c>
      <c r="I2723">
        <f>IF(Table3_1810[[#This Row],[Status]]="Hired",1,0)</f>
        <v>1</v>
      </c>
    </row>
    <row r="2724" spans="1:9" x14ac:dyDescent="0.3">
      <c r="A2724">
        <v>766781</v>
      </c>
      <c r="B2724" s="2">
        <v>41880</v>
      </c>
      <c r="C2724" s="3">
        <v>0.3994212962962963</v>
      </c>
      <c r="D2724" t="s">
        <v>31</v>
      </c>
      <c r="E2724" t="s">
        <v>29</v>
      </c>
      <c r="F2724" t="s">
        <v>12</v>
      </c>
      <c r="G2724" t="s">
        <v>10</v>
      </c>
      <c r="H2724">
        <v>92951</v>
      </c>
      <c r="I2724">
        <f>IF(Table3_1810[[#This Row],[Status]]="Hired",1,0)</f>
        <v>1</v>
      </c>
    </row>
    <row r="2725" spans="1:9" x14ac:dyDescent="0.3">
      <c r="A2725">
        <v>501497</v>
      </c>
      <c r="B2725" s="2">
        <v>41789</v>
      </c>
      <c r="C2725" s="3">
        <v>0.39848379629629632</v>
      </c>
      <c r="D2725" t="s">
        <v>31</v>
      </c>
      <c r="E2725" t="s">
        <v>27</v>
      </c>
      <c r="F2725" t="s">
        <v>17</v>
      </c>
      <c r="G2725" t="s">
        <v>5</v>
      </c>
      <c r="H2725">
        <v>50875</v>
      </c>
      <c r="I2725">
        <f>IF(Table3_1810[[#This Row],[Status]]="Hired",1,0)</f>
        <v>1</v>
      </c>
    </row>
    <row r="2726" spans="1:9" x14ac:dyDescent="0.3">
      <c r="A2726">
        <v>118188</v>
      </c>
      <c r="B2726" s="2">
        <v>41789</v>
      </c>
      <c r="C2726" s="3">
        <v>0.39869212962962963</v>
      </c>
      <c r="D2726" t="s">
        <v>31</v>
      </c>
      <c r="E2726" t="s">
        <v>28</v>
      </c>
      <c r="F2726" t="s">
        <v>17</v>
      </c>
      <c r="G2726" t="s">
        <v>5</v>
      </c>
      <c r="H2726">
        <v>61568</v>
      </c>
      <c r="I2726">
        <f>IF(Table3_1810[[#This Row],[Status]]="Hired",1,0)</f>
        <v>1</v>
      </c>
    </row>
    <row r="2727" spans="1:9" x14ac:dyDescent="0.3">
      <c r="A2727">
        <v>564641</v>
      </c>
      <c r="B2727" s="2">
        <v>41796</v>
      </c>
      <c r="C2727" s="3">
        <v>0.39807870370370368</v>
      </c>
      <c r="D2727" t="s">
        <v>31</v>
      </c>
      <c r="E2727" t="s">
        <v>27</v>
      </c>
      <c r="F2727" t="s">
        <v>17</v>
      </c>
      <c r="G2727" t="s">
        <v>5</v>
      </c>
      <c r="H2727">
        <v>44269</v>
      </c>
      <c r="I2727">
        <f>IF(Table3_1810[[#This Row],[Status]]="Hired",1,0)</f>
        <v>1</v>
      </c>
    </row>
    <row r="2728" spans="1:9" x14ac:dyDescent="0.3">
      <c r="A2728">
        <v>525009</v>
      </c>
      <c r="B2728" s="2">
        <v>41801</v>
      </c>
      <c r="C2728" s="3">
        <v>0.54068287037037033</v>
      </c>
      <c r="D2728" t="s">
        <v>31</v>
      </c>
      <c r="E2728" t="s">
        <v>27</v>
      </c>
      <c r="F2728" t="s">
        <v>17</v>
      </c>
      <c r="G2728" t="s">
        <v>5</v>
      </c>
      <c r="H2728">
        <v>78713</v>
      </c>
      <c r="I2728">
        <f>IF(Table3_1810[[#This Row],[Status]]="Hired",1,0)</f>
        <v>1</v>
      </c>
    </row>
    <row r="2729" spans="1:9" x14ac:dyDescent="0.3">
      <c r="A2729">
        <v>111297</v>
      </c>
      <c r="B2729" s="2">
        <v>41804</v>
      </c>
      <c r="C2729" s="3">
        <v>0.5479398148148148</v>
      </c>
      <c r="D2729" t="s">
        <v>31</v>
      </c>
      <c r="E2729" t="s">
        <v>29</v>
      </c>
      <c r="F2729" t="s">
        <v>17</v>
      </c>
      <c r="G2729" t="s">
        <v>5</v>
      </c>
      <c r="H2729">
        <v>69667</v>
      </c>
      <c r="I2729">
        <f>IF(Table3_1810[[#This Row],[Status]]="Hired",1,0)</f>
        <v>1</v>
      </c>
    </row>
    <row r="2730" spans="1:9" x14ac:dyDescent="0.3">
      <c r="A2730">
        <v>191688</v>
      </c>
      <c r="B2730" s="2">
        <v>41848</v>
      </c>
      <c r="C2730" s="3">
        <v>0.52984953703703708</v>
      </c>
      <c r="D2730" t="s">
        <v>31</v>
      </c>
      <c r="E2730" t="s">
        <v>29</v>
      </c>
      <c r="F2730" t="s">
        <v>17</v>
      </c>
      <c r="G2730" t="s">
        <v>10</v>
      </c>
      <c r="H2730">
        <v>64051</v>
      </c>
      <c r="I2730">
        <f>IF(Table3_1810[[#This Row],[Status]]="Hired",1,0)</f>
        <v>1</v>
      </c>
    </row>
    <row r="2731" spans="1:9" x14ac:dyDescent="0.3">
      <c r="A2731">
        <v>391991</v>
      </c>
      <c r="B2731" s="2">
        <v>41876</v>
      </c>
      <c r="C2731" s="3">
        <v>0.39853009259259259</v>
      </c>
      <c r="D2731" t="s">
        <v>31</v>
      </c>
      <c r="E2731" t="s">
        <v>29</v>
      </c>
      <c r="F2731" t="s">
        <v>17</v>
      </c>
      <c r="G2731" t="s">
        <v>10</v>
      </c>
      <c r="H2731">
        <v>25652</v>
      </c>
      <c r="I2731">
        <f>IF(Table3_1810[[#This Row],[Status]]="Hired",1,0)</f>
        <v>1</v>
      </c>
    </row>
    <row r="2732" spans="1:9" x14ac:dyDescent="0.3">
      <c r="A2732">
        <v>171084</v>
      </c>
      <c r="B2732" s="2">
        <v>41876</v>
      </c>
      <c r="C2732" s="3">
        <v>0.39925925925925926</v>
      </c>
      <c r="D2732" t="s">
        <v>30</v>
      </c>
      <c r="E2732" t="s">
        <v>29</v>
      </c>
      <c r="F2732" t="s">
        <v>17</v>
      </c>
      <c r="G2732" t="s">
        <v>10</v>
      </c>
      <c r="H2732">
        <v>41246</v>
      </c>
      <c r="I2732">
        <f>IF(Table3_1810[[#This Row],[Status]]="Hired",1,0)</f>
        <v>0</v>
      </c>
    </row>
    <row r="2733" spans="1:9" x14ac:dyDescent="0.3">
      <c r="A2733">
        <v>986877</v>
      </c>
      <c r="B2733" s="2">
        <v>41770</v>
      </c>
      <c r="C2733" s="3">
        <v>0.41249999999999998</v>
      </c>
      <c r="D2733" t="s">
        <v>30</v>
      </c>
      <c r="E2733" t="s">
        <v>27</v>
      </c>
      <c r="F2733" t="s">
        <v>20</v>
      </c>
      <c r="G2733" t="s">
        <v>1</v>
      </c>
      <c r="H2733">
        <v>97918</v>
      </c>
      <c r="I2733">
        <f>IF(Table3_1810[[#This Row],[Status]]="Hired",1,0)</f>
        <v>0</v>
      </c>
    </row>
    <row r="2734" spans="1:9" x14ac:dyDescent="0.3">
      <c r="A2734">
        <v>958482</v>
      </c>
      <c r="B2734" s="2">
        <v>41770</v>
      </c>
      <c r="C2734" s="3">
        <v>0.41273148148148148</v>
      </c>
      <c r="D2734" t="s">
        <v>30</v>
      </c>
      <c r="E2734" t="s">
        <v>28</v>
      </c>
      <c r="F2734" t="s">
        <v>20</v>
      </c>
      <c r="G2734" t="s">
        <v>1</v>
      </c>
      <c r="H2734">
        <v>21746</v>
      </c>
      <c r="I2734">
        <f>IF(Table3_1810[[#This Row],[Status]]="Hired",1,0)</f>
        <v>0</v>
      </c>
    </row>
    <row r="2735" spans="1:9" x14ac:dyDescent="0.3">
      <c r="A2735">
        <v>310084</v>
      </c>
      <c r="B2735" s="2">
        <v>41801</v>
      </c>
      <c r="C2735" s="3">
        <v>0.40142361111111113</v>
      </c>
      <c r="D2735" t="s">
        <v>31</v>
      </c>
      <c r="E2735" t="s">
        <v>29</v>
      </c>
      <c r="F2735" t="s">
        <v>20</v>
      </c>
      <c r="G2735" t="s">
        <v>2</v>
      </c>
      <c r="H2735">
        <v>49441</v>
      </c>
      <c r="I2735">
        <f>IF(Table3_1810[[#This Row],[Status]]="Hired",1,0)</f>
        <v>1</v>
      </c>
    </row>
    <row r="2736" spans="1:9" x14ac:dyDescent="0.3">
      <c r="A2736">
        <v>362955</v>
      </c>
      <c r="B2736" s="2">
        <v>41845</v>
      </c>
      <c r="C2736" s="3">
        <v>0.63619212962962968</v>
      </c>
      <c r="D2736" t="s">
        <v>30</v>
      </c>
      <c r="E2736" t="s">
        <v>28</v>
      </c>
      <c r="F2736" t="s">
        <v>20</v>
      </c>
      <c r="G2736" t="s">
        <v>2</v>
      </c>
      <c r="H2736">
        <v>41227</v>
      </c>
      <c r="I2736">
        <f>IF(Table3_1810[[#This Row],[Status]]="Hired",1,0)</f>
        <v>0</v>
      </c>
    </row>
    <row r="2737" spans="1:9" x14ac:dyDescent="0.3">
      <c r="A2737">
        <v>145093</v>
      </c>
      <c r="B2737" s="2">
        <v>41870</v>
      </c>
      <c r="C2737" s="3">
        <v>0.82180555555555557</v>
      </c>
      <c r="D2737" t="s">
        <v>30</v>
      </c>
      <c r="E2737" t="s">
        <v>27</v>
      </c>
      <c r="F2737" t="s">
        <v>20</v>
      </c>
      <c r="G2737" t="s">
        <v>10</v>
      </c>
      <c r="H2737">
        <v>86339</v>
      </c>
      <c r="I2737">
        <f>IF(Table3_1810[[#This Row],[Status]]="Hired",1,0)</f>
        <v>0</v>
      </c>
    </row>
    <row r="2738" spans="1:9" x14ac:dyDescent="0.3">
      <c r="A2738">
        <v>111044</v>
      </c>
      <c r="B2738" s="2">
        <v>41864</v>
      </c>
      <c r="C2738" s="3">
        <v>0.3991898148148148</v>
      </c>
      <c r="D2738" t="s">
        <v>31</v>
      </c>
      <c r="E2738" t="s">
        <v>29</v>
      </c>
      <c r="F2738" t="s">
        <v>20</v>
      </c>
      <c r="G2738" t="s">
        <v>10</v>
      </c>
      <c r="H2738">
        <v>45046</v>
      </c>
      <c r="I2738">
        <f>IF(Table3_1810[[#This Row],[Status]]="Hired",1,0)</f>
        <v>1</v>
      </c>
    </row>
    <row r="2739" spans="1:9" x14ac:dyDescent="0.3">
      <c r="A2739">
        <v>129483</v>
      </c>
      <c r="B2739" s="2">
        <v>41864</v>
      </c>
      <c r="C2739" s="3">
        <v>0.40076388888888886</v>
      </c>
      <c r="D2739" t="s">
        <v>31</v>
      </c>
      <c r="E2739" t="s">
        <v>27</v>
      </c>
      <c r="F2739" t="s">
        <v>20</v>
      </c>
      <c r="G2739" t="s">
        <v>10</v>
      </c>
      <c r="H2739">
        <v>33906</v>
      </c>
      <c r="I2739">
        <f>IF(Table3_1810[[#This Row],[Status]]="Hired",1,0)</f>
        <v>1</v>
      </c>
    </row>
    <row r="2740" spans="1:9" x14ac:dyDescent="0.3">
      <c r="A2740">
        <v>24143</v>
      </c>
      <c r="B2740" s="2">
        <v>41788</v>
      </c>
      <c r="C2740" s="3">
        <v>0.39783564814814815</v>
      </c>
      <c r="D2740" t="s">
        <v>31</v>
      </c>
      <c r="E2740" t="s">
        <v>29</v>
      </c>
      <c r="F2740" t="s">
        <v>17</v>
      </c>
      <c r="G2740" t="s">
        <v>6</v>
      </c>
      <c r="H2740">
        <v>62591</v>
      </c>
      <c r="I2740">
        <f>IF(Table3_1810[[#This Row],[Status]]="Hired",1,0)</f>
        <v>1</v>
      </c>
    </row>
    <row r="2741" spans="1:9" x14ac:dyDescent="0.3">
      <c r="A2741">
        <v>21494</v>
      </c>
      <c r="B2741" s="2">
        <v>41788</v>
      </c>
      <c r="C2741" s="3">
        <v>0.39736111111111111</v>
      </c>
      <c r="D2741" t="s">
        <v>31</v>
      </c>
      <c r="E2741" t="s">
        <v>29</v>
      </c>
      <c r="F2741" t="s">
        <v>17</v>
      </c>
      <c r="G2741" t="s">
        <v>6</v>
      </c>
      <c r="H2741">
        <v>98784</v>
      </c>
      <c r="I2741">
        <f>IF(Table3_1810[[#This Row],[Status]]="Hired",1,0)</f>
        <v>1</v>
      </c>
    </row>
    <row r="2742" spans="1:9" x14ac:dyDescent="0.3">
      <c r="A2742">
        <v>811033</v>
      </c>
      <c r="B2742" s="2">
        <v>41802</v>
      </c>
      <c r="C2742" s="3">
        <v>0.42789351851851853</v>
      </c>
      <c r="D2742" t="s">
        <v>31</v>
      </c>
      <c r="E2742" t="s">
        <v>29</v>
      </c>
      <c r="F2742" t="s">
        <v>17</v>
      </c>
      <c r="G2742" t="s">
        <v>2</v>
      </c>
      <c r="H2742">
        <v>57085</v>
      </c>
      <c r="I2742">
        <f>IF(Table3_1810[[#This Row],[Status]]="Hired",1,0)</f>
        <v>1</v>
      </c>
    </row>
    <row r="2743" spans="1:9" x14ac:dyDescent="0.3">
      <c r="A2743">
        <v>687757</v>
      </c>
      <c r="B2743" s="2">
        <v>41774</v>
      </c>
      <c r="C2743" s="3">
        <v>0.39903935185185185</v>
      </c>
      <c r="D2743" t="s">
        <v>31</v>
      </c>
      <c r="E2743" t="s">
        <v>29</v>
      </c>
      <c r="F2743" t="s">
        <v>17</v>
      </c>
      <c r="G2743" t="s">
        <v>10</v>
      </c>
      <c r="H2743">
        <v>60280</v>
      </c>
      <c r="I2743">
        <f>IF(Table3_1810[[#This Row],[Status]]="Hired",1,0)</f>
        <v>1</v>
      </c>
    </row>
    <row r="2744" spans="1:9" x14ac:dyDescent="0.3">
      <c r="A2744">
        <v>934635</v>
      </c>
      <c r="B2744" s="2">
        <v>41838</v>
      </c>
      <c r="C2744" s="3">
        <v>0.4140625</v>
      </c>
      <c r="D2744" t="s">
        <v>31</v>
      </c>
      <c r="E2744" t="s">
        <v>27</v>
      </c>
      <c r="F2744" t="s">
        <v>17</v>
      </c>
      <c r="G2744" t="s">
        <v>2</v>
      </c>
      <c r="H2744">
        <v>38861</v>
      </c>
      <c r="I2744">
        <f>IF(Table3_1810[[#This Row],[Status]]="Hired",1,0)</f>
        <v>1</v>
      </c>
    </row>
    <row r="2745" spans="1:9" x14ac:dyDescent="0.3">
      <c r="A2745">
        <v>229560</v>
      </c>
      <c r="B2745" s="2">
        <v>41838</v>
      </c>
      <c r="C2745" s="3">
        <v>0.41442129629629632</v>
      </c>
      <c r="D2745" t="s">
        <v>30</v>
      </c>
      <c r="E2745" t="s">
        <v>29</v>
      </c>
      <c r="F2745" t="s">
        <v>17</v>
      </c>
      <c r="G2745" t="s">
        <v>2</v>
      </c>
      <c r="H2745">
        <v>96985</v>
      </c>
      <c r="I2745">
        <f>IF(Table3_1810[[#This Row],[Status]]="Hired",1,0)</f>
        <v>0</v>
      </c>
    </row>
    <row r="2746" spans="1:9" x14ac:dyDescent="0.3">
      <c r="A2746">
        <v>74788</v>
      </c>
      <c r="B2746" s="2">
        <v>41837</v>
      </c>
      <c r="C2746" s="3">
        <v>0.39678240740740739</v>
      </c>
      <c r="D2746" t="s">
        <v>31</v>
      </c>
      <c r="E2746" t="s">
        <v>27</v>
      </c>
      <c r="F2746" t="s">
        <v>17</v>
      </c>
      <c r="G2746" t="s">
        <v>4</v>
      </c>
      <c r="H2746">
        <v>91506</v>
      </c>
      <c r="I2746">
        <f>IF(Table3_1810[[#This Row],[Status]]="Hired",1,0)</f>
        <v>1</v>
      </c>
    </row>
    <row r="2747" spans="1:9" x14ac:dyDescent="0.3">
      <c r="A2747">
        <v>162372</v>
      </c>
      <c r="B2747" s="2">
        <v>41775</v>
      </c>
      <c r="C2747" s="3">
        <v>0.40021990740740743</v>
      </c>
      <c r="D2747" t="s">
        <v>30</v>
      </c>
      <c r="E2747" t="s">
        <v>29</v>
      </c>
      <c r="F2747" t="s">
        <v>18</v>
      </c>
      <c r="G2747" t="s">
        <v>4</v>
      </c>
      <c r="H2747">
        <v>48811</v>
      </c>
      <c r="I2747">
        <f>IF(Table3_1810[[#This Row],[Status]]="Hired",1,0)</f>
        <v>0</v>
      </c>
    </row>
    <row r="2748" spans="1:9" x14ac:dyDescent="0.3">
      <c r="A2748">
        <v>977642</v>
      </c>
      <c r="B2748" s="2">
        <v>41795</v>
      </c>
      <c r="C2748" s="3">
        <v>0.5202430555555555</v>
      </c>
      <c r="D2748" t="s">
        <v>30</v>
      </c>
      <c r="E2748" t="s">
        <v>27</v>
      </c>
      <c r="F2748" t="s">
        <v>18</v>
      </c>
      <c r="G2748" t="s">
        <v>4</v>
      </c>
      <c r="H2748">
        <v>57686</v>
      </c>
      <c r="I2748">
        <f>IF(Table3_1810[[#This Row],[Status]]="Hired",1,0)</f>
        <v>0</v>
      </c>
    </row>
    <row r="2749" spans="1:9" x14ac:dyDescent="0.3">
      <c r="A2749">
        <v>49710</v>
      </c>
      <c r="B2749" s="2">
        <v>41795</v>
      </c>
      <c r="C2749" s="3">
        <v>0.52179398148148148</v>
      </c>
      <c r="D2749" t="s">
        <v>30</v>
      </c>
      <c r="E2749" t="s">
        <v>27</v>
      </c>
      <c r="F2749" t="s">
        <v>18</v>
      </c>
      <c r="G2749" t="s">
        <v>4</v>
      </c>
      <c r="H2749">
        <v>85940</v>
      </c>
      <c r="I2749">
        <f>IF(Table3_1810[[#This Row],[Status]]="Hired",1,0)</f>
        <v>0</v>
      </c>
    </row>
    <row r="2750" spans="1:9" x14ac:dyDescent="0.3">
      <c r="A2750">
        <v>288909</v>
      </c>
      <c r="B2750" s="2">
        <v>41795</v>
      </c>
      <c r="C2750" s="3">
        <v>0.5221527777777778</v>
      </c>
      <c r="D2750" t="s">
        <v>30</v>
      </c>
      <c r="E2750" t="s">
        <v>27</v>
      </c>
      <c r="F2750" t="s">
        <v>18</v>
      </c>
      <c r="G2750" t="s">
        <v>4</v>
      </c>
      <c r="H2750">
        <v>67215</v>
      </c>
      <c r="I2750">
        <f>IF(Table3_1810[[#This Row],[Status]]="Hired",1,0)</f>
        <v>0</v>
      </c>
    </row>
    <row r="2751" spans="1:9" x14ac:dyDescent="0.3">
      <c r="A2751">
        <v>297679</v>
      </c>
      <c r="B2751" s="2">
        <v>41848</v>
      </c>
      <c r="C2751" s="3">
        <v>0.67274305555555558</v>
      </c>
      <c r="D2751" t="s">
        <v>31</v>
      </c>
      <c r="E2751" t="s">
        <v>27</v>
      </c>
      <c r="F2751" t="s">
        <v>15</v>
      </c>
      <c r="G2751" t="s">
        <v>1</v>
      </c>
      <c r="H2751">
        <v>86043</v>
      </c>
      <c r="I2751">
        <f>IF(Table3_1810[[#This Row],[Status]]="Hired",1,0)</f>
        <v>1</v>
      </c>
    </row>
    <row r="2752" spans="1:9" x14ac:dyDescent="0.3">
      <c r="A2752">
        <v>836623</v>
      </c>
      <c r="B2752" s="2">
        <v>41848</v>
      </c>
      <c r="C2752" s="3">
        <v>0.6731018518518519</v>
      </c>
      <c r="D2752" t="s">
        <v>31</v>
      </c>
      <c r="E2752" t="s">
        <v>27</v>
      </c>
      <c r="F2752" t="s">
        <v>15</v>
      </c>
      <c r="G2752" t="s">
        <v>1</v>
      </c>
      <c r="H2752">
        <v>41415</v>
      </c>
      <c r="I2752">
        <f>IF(Table3_1810[[#This Row],[Status]]="Hired",1,0)</f>
        <v>1</v>
      </c>
    </row>
    <row r="2753" spans="1:9" x14ac:dyDescent="0.3">
      <c r="A2753">
        <v>910522</v>
      </c>
      <c r="B2753" s="2">
        <v>41796</v>
      </c>
      <c r="C2753" s="3">
        <v>0.38535879629629627</v>
      </c>
      <c r="D2753" t="s">
        <v>31</v>
      </c>
      <c r="E2753" t="s">
        <v>27</v>
      </c>
      <c r="F2753" t="s">
        <v>20</v>
      </c>
      <c r="G2753" t="s">
        <v>1</v>
      </c>
      <c r="H2753">
        <v>50264</v>
      </c>
      <c r="I2753">
        <f>IF(Table3_1810[[#This Row],[Status]]="Hired",1,0)</f>
        <v>1</v>
      </c>
    </row>
    <row r="2754" spans="1:9" x14ac:dyDescent="0.3">
      <c r="A2754">
        <v>932687</v>
      </c>
      <c r="B2754" s="2">
        <v>41796</v>
      </c>
      <c r="C2754" s="3">
        <v>0.38569444444444445</v>
      </c>
      <c r="D2754" t="s">
        <v>31</v>
      </c>
      <c r="E2754" t="s">
        <v>28</v>
      </c>
      <c r="F2754" t="s">
        <v>20</v>
      </c>
      <c r="G2754" t="s">
        <v>1</v>
      </c>
      <c r="H2754">
        <v>12710</v>
      </c>
      <c r="I2754">
        <f>IF(Table3_1810[[#This Row],[Status]]="Hired",1,0)</f>
        <v>1</v>
      </c>
    </row>
    <row r="2755" spans="1:9" x14ac:dyDescent="0.3">
      <c r="A2755">
        <v>95273</v>
      </c>
      <c r="B2755" s="2">
        <v>41772</v>
      </c>
      <c r="C2755" s="3">
        <v>0.17421296296296296</v>
      </c>
      <c r="D2755" t="s">
        <v>31</v>
      </c>
      <c r="E2755" t="s">
        <v>28</v>
      </c>
      <c r="F2755" t="s">
        <v>17</v>
      </c>
      <c r="G2755" t="s">
        <v>10</v>
      </c>
      <c r="H2755">
        <v>45940</v>
      </c>
      <c r="I2755">
        <f>IF(Table3_1810[[#This Row],[Status]]="Hired",1,0)</f>
        <v>1</v>
      </c>
    </row>
    <row r="2756" spans="1:9" x14ac:dyDescent="0.3">
      <c r="A2756">
        <v>323976</v>
      </c>
      <c r="B2756" s="2">
        <v>41798</v>
      </c>
      <c r="C2756" s="3">
        <v>0.75835648148148149</v>
      </c>
      <c r="D2756" t="s">
        <v>31</v>
      </c>
      <c r="E2756" t="s">
        <v>27</v>
      </c>
      <c r="F2756" t="s">
        <v>17</v>
      </c>
      <c r="G2756" t="s">
        <v>10</v>
      </c>
      <c r="H2756">
        <v>67919</v>
      </c>
      <c r="I2756">
        <f>IF(Table3_1810[[#This Row],[Status]]="Hired",1,0)</f>
        <v>1</v>
      </c>
    </row>
    <row r="2757" spans="1:9" x14ac:dyDescent="0.3">
      <c r="A2757">
        <v>966316</v>
      </c>
      <c r="B2757" s="2">
        <v>41798</v>
      </c>
      <c r="C2757" s="3">
        <v>0.75967592592592592</v>
      </c>
      <c r="D2757" t="s">
        <v>31</v>
      </c>
      <c r="E2757" t="s">
        <v>27</v>
      </c>
      <c r="F2757" t="s">
        <v>17</v>
      </c>
      <c r="G2757" t="s">
        <v>10</v>
      </c>
      <c r="H2757">
        <v>89727</v>
      </c>
      <c r="I2757">
        <f>IF(Table3_1810[[#This Row],[Status]]="Hired",1,0)</f>
        <v>1</v>
      </c>
    </row>
    <row r="2758" spans="1:9" x14ac:dyDescent="0.3">
      <c r="A2758">
        <v>711106</v>
      </c>
      <c r="B2758" s="2">
        <v>41810</v>
      </c>
      <c r="C2758" s="3">
        <v>0.30262731481481481</v>
      </c>
      <c r="D2758" t="s">
        <v>30</v>
      </c>
      <c r="E2758" t="s">
        <v>27</v>
      </c>
      <c r="F2758" t="s">
        <v>17</v>
      </c>
      <c r="G2758" t="s">
        <v>10</v>
      </c>
      <c r="H2758">
        <v>72872</v>
      </c>
      <c r="I2758">
        <f>IF(Table3_1810[[#This Row],[Status]]="Hired",1,0)</f>
        <v>0</v>
      </c>
    </row>
    <row r="2759" spans="1:9" x14ac:dyDescent="0.3">
      <c r="A2759">
        <v>700779</v>
      </c>
      <c r="B2759" s="2">
        <v>41830</v>
      </c>
      <c r="C2759" s="3">
        <v>0.72234953703703708</v>
      </c>
      <c r="D2759" t="s">
        <v>30</v>
      </c>
      <c r="E2759" t="s">
        <v>27</v>
      </c>
      <c r="F2759" t="s">
        <v>17</v>
      </c>
      <c r="G2759" t="s">
        <v>10</v>
      </c>
      <c r="H2759">
        <v>18049</v>
      </c>
      <c r="I2759">
        <f>IF(Table3_1810[[#This Row],[Status]]="Hired",1,0)</f>
        <v>0</v>
      </c>
    </row>
    <row r="2760" spans="1:9" x14ac:dyDescent="0.3">
      <c r="A2760">
        <v>984893</v>
      </c>
      <c r="B2760" s="2">
        <v>41852</v>
      </c>
      <c r="C2760" s="3">
        <v>0.49607638888888889</v>
      </c>
      <c r="D2760" t="s">
        <v>30</v>
      </c>
      <c r="E2760" t="s">
        <v>27</v>
      </c>
      <c r="F2760" t="s">
        <v>17</v>
      </c>
      <c r="G2760" t="s">
        <v>10</v>
      </c>
      <c r="H2760">
        <v>98446</v>
      </c>
      <c r="I2760">
        <f>IF(Table3_1810[[#This Row],[Status]]="Hired",1,0)</f>
        <v>0</v>
      </c>
    </row>
    <row r="2761" spans="1:9" x14ac:dyDescent="0.3">
      <c r="A2761">
        <v>30555</v>
      </c>
      <c r="B2761" s="2">
        <v>41852</v>
      </c>
      <c r="C2761" s="3">
        <v>0.49839120370370371</v>
      </c>
      <c r="D2761" t="s">
        <v>31</v>
      </c>
      <c r="E2761" t="s">
        <v>29</v>
      </c>
      <c r="F2761" t="s">
        <v>17</v>
      </c>
      <c r="G2761" t="s">
        <v>10</v>
      </c>
      <c r="H2761">
        <v>42923</v>
      </c>
      <c r="I2761">
        <f>IF(Table3_1810[[#This Row],[Status]]="Hired",1,0)</f>
        <v>1</v>
      </c>
    </row>
    <row r="2762" spans="1:9" x14ac:dyDescent="0.3">
      <c r="A2762">
        <v>651394</v>
      </c>
      <c r="B2762" s="2">
        <v>41852</v>
      </c>
      <c r="C2762" s="3">
        <v>0.50002314814814819</v>
      </c>
      <c r="D2762" t="s">
        <v>31</v>
      </c>
      <c r="E2762" t="s">
        <v>29</v>
      </c>
      <c r="F2762" t="s">
        <v>17</v>
      </c>
      <c r="G2762" t="s">
        <v>10</v>
      </c>
      <c r="H2762">
        <v>17496</v>
      </c>
      <c r="I2762">
        <f>IF(Table3_1810[[#This Row],[Status]]="Hired",1,0)</f>
        <v>1</v>
      </c>
    </row>
    <row r="2763" spans="1:9" x14ac:dyDescent="0.3">
      <c r="A2763">
        <v>382496</v>
      </c>
      <c r="B2763" s="2">
        <v>41856</v>
      </c>
      <c r="C2763" s="3">
        <v>0.66701388888888891</v>
      </c>
      <c r="D2763" t="s">
        <v>30</v>
      </c>
      <c r="E2763" t="s">
        <v>27</v>
      </c>
      <c r="F2763" t="s">
        <v>17</v>
      </c>
      <c r="G2763" t="s">
        <v>10</v>
      </c>
      <c r="H2763">
        <v>84044</v>
      </c>
      <c r="I2763">
        <f>IF(Table3_1810[[#This Row],[Status]]="Hired",1,0)</f>
        <v>0</v>
      </c>
    </row>
    <row r="2764" spans="1:9" x14ac:dyDescent="0.3">
      <c r="A2764">
        <v>175583</v>
      </c>
      <c r="B2764" s="2">
        <v>41778</v>
      </c>
      <c r="C2764" s="3">
        <v>0.52359953703703699</v>
      </c>
      <c r="D2764" t="s">
        <v>30</v>
      </c>
      <c r="E2764" t="s">
        <v>29</v>
      </c>
      <c r="F2764" t="s">
        <v>20</v>
      </c>
      <c r="G2764" t="s">
        <v>7</v>
      </c>
      <c r="H2764">
        <v>38954</v>
      </c>
      <c r="I2764">
        <f>IF(Table3_1810[[#This Row],[Status]]="Hired",1,0)</f>
        <v>0</v>
      </c>
    </row>
    <row r="2765" spans="1:9" x14ac:dyDescent="0.3">
      <c r="A2765">
        <v>190792</v>
      </c>
      <c r="B2765" s="2">
        <v>41850</v>
      </c>
      <c r="C2765" s="3">
        <v>0.38225694444444447</v>
      </c>
      <c r="D2765" t="s">
        <v>31</v>
      </c>
      <c r="E2765" t="s">
        <v>27</v>
      </c>
      <c r="F2765" t="s">
        <v>20</v>
      </c>
      <c r="G2765" t="s">
        <v>6</v>
      </c>
      <c r="H2765">
        <v>24510</v>
      </c>
      <c r="I2765">
        <f>IF(Table3_1810[[#This Row],[Status]]="Hired",1,0)</f>
        <v>1</v>
      </c>
    </row>
    <row r="2766" spans="1:9" x14ac:dyDescent="0.3">
      <c r="A2766">
        <v>879017</v>
      </c>
      <c r="B2766" s="2">
        <v>41858</v>
      </c>
      <c r="C2766" s="3">
        <v>0.42312499999999997</v>
      </c>
      <c r="D2766" t="s">
        <v>30</v>
      </c>
      <c r="E2766" t="s">
        <v>29</v>
      </c>
      <c r="F2766" t="s">
        <v>20</v>
      </c>
      <c r="G2766" t="s">
        <v>6</v>
      </c>
      <c r="H2766">
        <v>22974</v>
      </c>
      <c r="I2766">
        <f>IF(Table3_1810[[#This Row],[Status]]="Hired",1,0)</f>
        <v>0</v>
      </c>
    </row>
    <row r="2767" spans="1:9" x14ac:dyDescent="0.3">
      <c r="A2767">
        <v>416021</v>
      </c>
      <c r="B2767" s="2">
        <v>41841</v>
      </c>
      <c r="C2767" s="3">
        <v>0.39710648148148148</v>
      </c>
      <c r="D2767" t="s">
        <v>31</v>
      </c>
      <c r="E2767" t="s">
        <v>27</v>
      </c>
      <c r="F2767" t="s">
        <v>20</v>
      </c>
      <c r="G2767" t="s">
        <v>6</v>
      </c>
      <c r="H2767">
        <v>25243</v>
      </c>
      <c r="I2767">
        <f>IF(Table3_1810[[#This Row],[Status]]="Hired",1,0)</f>
        <v>1</v>
      </c>
    </row>
    <row r="2768" spans="1:9" x14ac:dyDescent="0.3">
      <c r="A2768">
        <v>480230</v>
      </c>
      <c r="B2768" s="2">
        <v>41801</v>
      </c>
      <c r="C2768" s="3">
        <v>0.44975694444444442</v>
      </c>
      <c r="D2768" t="s">
        <v>31</v>
      </c>
      <c r="E2768" t="s">
        <v>27</v>
      </c>
      <c r="F2768" t="s">
        <v>17</v>
      </c>
      <c r="G2768" t="s">
        <v>10</v>
      </c>
      <c r="H2768">
        <v>41465</v>
      </c>
      <c r="I2768">
        <f>IF(Table3_1810[[#This Row],[Status]]="Hired",1,0)</f>
        <v>1</v>
      </c>
    </row>
    <row r="2769" spans="1:9" x14ac:dyDescent="0.3">
      <c r="A2769">
        <v>748487</v>
      </c>
      <c r="B2769" s="2">
        <v>41878</v>
      </c>
      <c r="C2769" s="3">
        <v>0.3982060185185185</v>
      </c>
      <c r="D2769" t="s">
        <v>31</v>
      </c>
      <c r="E2769" t="s">
        <v>27</v>
      </c>
      <c r="F2769" t="s">
        <v>12</v>
      </c>
      <c r="G2769" t="s">
        <v>4</v>
      </c>
      <c r="H2769">
        <v>69102</v>
      </c>
      <c r="I2769">
        <f>IF(Table3_1810[[#This Row],[Status]]="Hired",1,0)</f>
        <v>1</v>
      </c>
    </row>
    <row r="2770" spans="1:9" x14ac:dyDescent="0.3">
      <c r="A2770">
        <v>222409</v>
      </c>
      <c r="B2770" s="2">
        <v>41824</v>
      </c>
      <c r="C2770" s="3">
        <v>0.41680555555555554</v>
      </c>
      <c r="D2770" t="s">
        <v>30</v>
      </c>
      <c r="E2770" t="s">
        <v>29</v>
      </c>
      <c r="F2770" t="s">
        <v>17</v>
      </c>
      <c r="G2770" t="s">
        <v>2</v>
      </c>
      <c r="H2770">
        <v>78053</v>
      </c>
      <c r="I2770">
        <f>IF(Table3_1810[[#This Row],[Status]]="Hired",1,0)</f>
        <v>0</v>
      </c>
    </row>
    <row r="2771" spans="1:9" x14ac:dyDescent="0.3">
      <c r="A2771">
        <v>354617</v>
      </c>
      <c r="B2771" s="2">
        <v>41858</v>
      </c>
      <c r="C2771" s="3">
        <v>0.39887731481481481</v>
      </c>
      <c r="D2771" t="s">
        <v>31</v>
      </c>
      <c r="E2771" t="s">
        <v>29</v>
      </c>
      <c r="F2771" t="s">
        <v>17</v>
      </c>
      <c r="G2771" t="s">
        <v>2</v>
      </c>
      <c r="H2771">
        <v>24846</v>
      </c>
      <c r="I2771">
        <f>IF(Table3_1810[[#This Row],[Status]]="Hired",1,0)</f>
        <v>1</v>
      </c>
    </row>
    <row r="2772" spans="1:9" x14ac:dyDescent="0.3">
      <c r="A2772">
        <v>268906</v>
      </c>
      <c r="B2772" s="2">
        <v>41841</v>
      </c>
      <c r="C2772" s="3">
        <v>0.55374999999999996</v>
      </c>
      <c r="D2772" t="s">
        <v>31</v>
      </c>
      <c r="E2772" t="s">
        <v>29</v>
      </c>
      <c r="F2772" t="s">
        <v>20</v>
      </c>
      <c r="G2772" t="s">
        <v>2</v>
      </c>
      <c r="H2772">
        <v>41568</v>
      </c>
      <c r="I2772">
        <f>IF(Table3_1810[[#This Row],[Status]]="Hired",1,0)</f>
        <v>1</v>
      </c>
    </row>
    <row r="2773" spans="1:9" x14ac:dyDescent="0.3">
      <c r="A2773">
        <v>18538</v>
      </c>
      <c r="B2773" s="2">
        <v>41847</v>
      </c>
      <c r="C2773" s="3">
        <v>0.52229166666666671</v>
      </c>
      <c r="D2773" t="s">
        <v>31</v>
      </c>
      <c r="E2773" t="s">
        <v>27</v>
      </c>
      <c r="F2773" t="s">
        <v>20</v>
      </c>
      <c r="G2773" t="s">
        <v>2</v>
      </c>
      <c r="H2773">
        <v>89826</v>
      </c>
      <c r="I2773">
        <f>IF(Table3_1810[[#This Row],[Status]]="Hired",1,0)</f>
        <v>1</v>
      </c>
    </row>
    <row r="2774" spans="1:9" x14ac:dyDescent="0.3">
      <c r="A2774">
        <v>284761</v>
      </c>
      <c r="B2774" s="2">
        <v>41850</v>
      </c>
      <c r="C2774" s="3">
        <v>0.61457175925925922</v>
      </c>
      <c r="D2774" t="s">
        <v>31</v>
      </c>
      <c r="E2774" t="s">
        <v>27</v>
      </c>
      <c r="F2774" t="s">
        <v>12</v>
      </c>
      <c r="G2774" t="s">
        <v>10</v>
      </c>
      <c r="H2774">
        <v>48851</v>
      </c>
      <c r="I2774">
        <f>IF(Table3_1810[[#This Row],[Status]]="Hired",1,0)</f>
        <v>1</v>
      </c>
    </row>
    <row r="2775" spans="1:9" x14ac:dyDescent="0.3">
      <c r="A2775">
        <v>140183</v>
      </c>
      <c r="B2775" s="2">
        <v>41851</v>
      </c>
      <c r="C2775" s="3">
        <v>0.39696759259259257</v>
      </c>
      <c r="D2775" t="s">
        <v>30</v>
      </c>
      <c r="E2775" t="s">
        <v>27</v>
      </c>
      <c r="F2775" t="s">
        <v>12</v>
      </c>
      <c r="G2775" t="s">
        <v>4</v>
      </c>
      <c r="H2775">
        <v>76469</v>
      </c>
      <c r="I2775">
        <f>IF(Table3_1810[[#This Row],[Status]]="Hired",1,0)</f>
        <v>0</v>
      </c>
    </row>
    <row r="2776" spans="1:9" x14ac:dyDescent="0.3">
      <c r="A2776">
        <v>53530</v>
      </c>
      <c r="B2776" s="2">
        <v>41788</v>
      </c>
      <c r="C2776" s="3">
        <v>0.67504629629629631</v>
      </c>
      <c r="D2776" t="s">
        <v>30</v>
      </c>
      <c r="E2776" t="s">
        <v>27</v>
      </c>
      <c r="F2776" t="s">
        <v>20</v>
      </c>
      <c r="G2776" t="s">
        <v>2</v>
      </c>
      <c r="H2776">
        <v>63431</v>
      </c>
      <c r="I2776">
        <f>IF(Table3_1810[[#This Row],[Status]]="Hired",1,0)</f>
        <v>0</v>
      </c>
    </row>
    <row r="2777" spans="1:9" x14ac:dyDescent="0.3">
      <c r="A2777">
        <v>326698</v>
      </c>
      <c r="B2777" s="2">
        <v>41790</v>
      </c>
      <c r="C2777" s="3">
        <v>3.2546296296296295E-2</v>
      </c>
      <c r="D2777" t="s">
        <v>30</v>
      </c>
      <c r="E2777" t="s">
        <v>27</v>
      </c>
      <c r="F2777" t="s">
        <v>20</v>
      </c>
      <c r="G2777" t="s">
        <v>2</v>
      </c>
      <c r="H2777">
        <v>91576</v>
      </c>
      <c r="I2777">
        <f>IF(Table3_1810[[#This Row],[Status]]="Hired",1,0)</f>
        <v>0</v>
      </c>
    </row>
    <row r="2778" spans="1:9" x14ac:dyDescent="0.3">
      <c r="A2778">
        <v>824244</v>
      </c>
      <c r="B2778" s="2">
        <v>41824</v>
      </c>
      <c r="C2778" s="3">
        <v>0.39759259259259261</v>
      </c>
      <c r="D2778" t="s">
        <v>30</v>
      </c>
      <c r="E2778" t="s">
        <v>27</v>
      </c>
      <c r="F2778" t="s">
        <v>20</v>
      </c>
      <c r="G2778" t="s">
        <v>2</v>
      </c>
      <c r="H2778">
        <v>64551</v>
      </c>
      <c r="I2778">
        <f>IF(Table3_1810[[#This Row],[Status]]="Hired",1,0)</f>
        <v>0</v>
      </c>
    </row>
    <row r="2779" spans="1:9" x14ac:dyDescent="0.3">
      <c r="A2779">
        <v>797154</v>
      </c>
      <c r="B2779" s="2">
        <v>41876</v>
      </c>
      <c r="C2779" s="3">
        <v>0.39716435185185184</v>
      </c>
      <c r="D2779" t="s">
        <v>31</v>
      </c>
      <c r="E2779" t="s">
        <v>27</v>
      </c>
      <c r="F2779" t="s">
        <v>20</v>
      </c>
      <c r="G2779" t="s">
        <v>10</v>
      </c>
      <c r="H2779">
        <v>53920</v>
      </c>
      <c r="I2779">
        <f>IF(Table3_1810[[#This Row],[Status]]="Hired",1,0)</f>
        <v>1</v>
      </c>
    </row>
    <row r="2780" spans="1:9" x14ac:dyDescent="0.3">
      <c r="A2780">
        <v>142690</v>
      </c>
      <c r="B2780" s="2">
        <v>41771</v>
      </c>
      <c r="C2780" s="3">
        <v>0.39697916666666666</v>
      </c>
      <c r="D2780" t="s">
        <v>30</v>
      </c>
      <c r="E2780" t="s">
        <v>28</v>
      </c>
      <c r="F2780" t="s">
        <v>12</v>
      </c>
      <c r="G2780" t="s">
        <v>5</v>
      </c>
      <c r="H2780">
        <v>43660</v>
      </c>
      <c r="I2780">
        <f>IF(Table3_1810[[#This Row],[Status]]="Hired",1,0)</f>
        <v>0</v>
      </c>
    </row>
    <row r="2781" spans="1:9" x14ac:dyDescent="0.3">
      <c r="A2781">
        <v>33341</v>
      </c>
      <c r="B2781" s="2">
        <v>41761</v>
      </c>
      <c r="C2781" s="3">
        <v>0.40137731481481481</v>
      </c>
      <c r="D2781" t="s">
        <v>31</v>
      </c>
      <c r="E2781" t="s">
        <v>27</v>
      </c>
      <c r="F2781" t="s">
        <v>20</v>
      </c>
      <c r="G2781" t="s">
        <v>6</v>
      </c>
      <c r="H2781">
        <v>74846</v>
      </c>
      <c r="I2781">
        <f>IF(Table3_1810[[#This Row],[Status]]="Hired",1,0)</f>
        <v>1</v>
      </c>
    </row>
    <row r="2782" spans="1:9" x14ac:dyDescent="0.3">
      <c r="A2782">
        <v>62645</v>
      </c>
      <c r="B2782" s="2">
        <v>41761</v>
      </c>
      <c r="C2782" s="3">
        <v>0.40091435185185187</v>
      </c>
      <c r="D2782" t="s">
        <v>31</v>
      </c>
      <c r="E2782" t="s">
        <v>28</v>
      </c>
      <c r="F2782" t="s">
        <v>20</v>
      </c>
      <c r="G2782" t="s">
        <v>6</v>
      </c>
      <c r="H2782">
        <v>18152</v>
      </c>
      <c r="I2782">
        <f>IF(Table3_1810[[#This Row],[Status]]="Hired",1,0)</f>
        <v>1</v>
      </c>
    </row>
    <row r="2783" spans="1:9" x14ac:dyDescent="0.3">
      <c r="A2783">
        <v>901790</v>
      </c>
      <c r="B2783" s="2">
        <v>41769</v>
      </c>
      <c r="C2783" s="3">
        <v>0.73515046296296294</v>
      </c>
      <c r="D2783" t="s">
        <v>30</v>
      </c>
      <c r="E2783" t="s">
        <v>29</v>
      </c>
      <c r="F2783" t="s">
        <v>20</v>
      </c>
      <c r="G2783" t="s">
        <v>6</v>
      </c>
      <c r="H2783">
        <v>44748</v>
      </c>
      <c r="I2783">
        <f>IF(Table3_1810[[#This Row],[Status]]="Hired",1,0)</f>
        <v>0</v>
      </c>
    </row>
    <row r="2784" spans="1:9" x14ac:dyDescent="0.3">
      <c r="A2784">
        <v>863539</v>
      </c>
      <c r="B2784" s="2">
        <v>41780</v>
      </c>
      <c r="C2784" s="3">
        <v>0.55608796296296292</v>
      </c>
      <c r="D2784" t="s">
        <v>31</v>
      </c>
      <c r="E2784" t="s">
        <v>27</v>
      </c>
      <c r="F2784" t="s">
        <v>14</v>
      </c>
      <c r="G2784" t="s">
        <v>2</v>
      </c>
      <c r="H2784">
        <v>56859</v>
      </c>
      <c r="I2784">
        <f>IF(Table3_1810[[#This Row],[Status]]="Hired",1,0)</f>
        <v>1</v>
      </c>
    </row>
    <row r="2785" spans="1:9" x14ac:dyDescent="0.3">
      <c r="A2785">
        <v>897272</v>
      </c>
      <c r="B2785" s="2">
        <v>41780</v>
      </c>
      <c r="C2785" s="3">
        <v>0.55480324074074072</v>
      </c>
      <c r="D2785" t="s">
        <v>30</v>
      </c>
      <c r="E2785" t="s">
        <v>28</v>
      </c>
      <c r="F2785" t="s">
        <v>14</v>
      </c>
      <c r="G2785" t="s">
        <v>2</v>
      </c>
      <c r="H2785">
        <v>22264</v>
      </c>
      <c r="I2785">
        <f>IF(Table3_1810[[#This Row],[Status]]="Hired",1,0)</f>
        <v>0</v>
      </c>
    </row>
    <row r="2786" spans="1:9" x14ac:dyDescent="0.3">
      <c r="A2786">
        <v>372503</v>
      </c>
      <c r="B2786" s="2">
        <v>41790</v>
      </c>
      <c r="C2786" s="3">
        <v>0.9231018518518519</v>
      </c>
      <c r="D2786" t="s">
        <v>30</v>
      </c>
      <c r="E2786" t="s">
        <v>29</v>
      </c>
      <c r="F2786" t="s">
        <v>13</v>
      </c>
      <c r="G2786" t="s">
        <v>6</v>
      </c>
      <c r="H2786">
        <v>53916</v>
      </c>
      <c r="I2786">
        <f>IF(Table3_1810[[#This Row],[Status]]="Hired",1,0)</f>
        <v>0</v>
      </c>
    </row>
    <row r="2787" spans="1:9" x14ac:dyDescent="0.3">
      <c r="A2787">
        <v>619035</v>
      </c>
      <c r="B2787" s="2">
        <v>41835</v>
      </c>
      <c r="C2787" s="3">
        <v>0.65711805555555558</v>
      </c>
      <c r="D2787" t="s">
        <v>31</v>
      </c>
      <c r="E2787" t="s">
        <v>28</v>
      </c>
      <c r="F2787" t="s">
        <v>13</v>
      </c>
      <c r="G2787" t="s">
        <v>6</v>
      </c>
      <c r="H2787">
        <v>51497</v>
      </c>
      <c r="I2787">
        <f>IF(Table3_1810[[#This Row],[Status]]="Hired",1,0)</f>
        <v>1</v>
      </c>
    </row>
    <row r="2788" spans="1:9" x14ac:dyDescent="0.3">
      <c r="A2788">
        <v>272402</v>
      </c>
      <c r="B2788" s="2">
        <v>41793</v>
      </c>
      <c r="C2788" s="3">
        <v>0.39724537037037039</v>
      </c>
      <c r="D2788" t="s">
        <v>31</v>
      </c>
      <c r="E2788" t="s">
        <v>29</v>
      </c>
      <c r="F2788" t="s">
        <v>20</v>
      </c>
      <c r="G2788" t="s">
        <v>7</v>
      </c>
      <c r="H2788">
        <v>13290</v>
      </c>
      <c r="I2788">
        <f>IF(Table3_1810[[#This Row],[Status]]="Hired",1,0)</f>
        <v>1</v>
      </c>
    </row>
    <row r="2789" spans="1:9" x14ac:dyDescent="0.3">
      <c r="A2789">
        <v>498218</v>
      </c>
      <c r="B2789" s="2">
        <v>41828</v>
      </c>
      <c r="C2789" s="3">
        <v>0.39721064814814816</v>
      </c>
      <c r="D2789" t="s">
        <v>30</v>
      </c>
      <c r="E2789" t="s">
        <v>29</v>
      </c>
      <c r="F2789" t="s">
        <v>13</v>
      </c>
      <c r="G2789" t="s">
        <v>2</v>
      </c>
      <c r="H2789">
        <v>98527</v>
      </c>
      <c r="I2789">
        <f>IF(Table3_1810[[#This Row],[Status]]="Hired",1,0)</f>
        <v>0</v>
      </c>
    </row>
    <row r="2790" spans="1:9" x14ac:dyDescent="0.3">
      <c r="A2790">
        <v>368462</v>
      </c>
      <c r="B2790" s="2">
        <v>41808</v>
      </c>
      <c r="C2790" s="3">
        <v>0.39682870370370371</v>
      </c>
      <c r="D2790" t="s">
        <v>31</v>
      </c>
      <c r="E2790" t="s">
        <v>27</v>
      </c>
      <c r="F2790" t="s">
        <v>20</v>
      </c>
      <c r="G2790" t="s">
        <v>8</v>
      </c>
      <c r="H2790">
        <v>38502</v>
      </c>
      <c r="I2790">
        <f>IF(Table3_1810[[#This Row],[Status]]="Hired",1,0)</f>
        <v>1</v>
      </c>
    </row>
    <row r="2791" spans="1:9" x14ac:dyDescent="0.3">
      <c r="A2791">
        <v>288898</v>
      </c>
      <c r="B2791" s="2">
        <v>41773</v>
      </c>
      <c r="C2791" s="3">
        <v>0.3999537037037037</v>
      </c>
      <c r="D2791" t="s">
        <v>30</v>
      </c>
      <c r="E2791" t="s">
        <v>27</v>
      </c>
      <c r="F2791" t="s">
        <v>12</v>
      </c>
      <c r="G2791" t="s">
        <v>10</v>
      </c>
      <c r="H2791">
        <v>74689</v>
      </c>
      <c r="I2791">
        <f>IF(Table3_1810[[#This Row],[Status]]="Hired",1,0)</f>
        <v>0</v>
      </c>
    </row>
    <row r="2792" spans="1:9" x14ac:dyDescent="0.3">
      <c r="A2792">
        <v>897047</v>
      </c>
      <c r="B2792" s="2">
        <v>41788</v>
      </c>
      <c r="C2792" s="3">
        <v>0.82822916666666668</v>
      </c>
      <c r="D2792" t="s">
        <v>31</v>
      </c>
      <c r="E2792" t="s">
        <v>29</v>
      </c>
      <c r="F2792" t="s">
        <v>12</v>
      </c>
      <c r="G2792" t="s">
        <v>10</v>
      </c>
      <c r="H2792">
        <v>59225</v>
      </c>
      <c r="I2792">
        <f>IF(Table3_1810[[#This Row],[Status]]="Hired",1,0)</f>
        <v>1</v>
      </c>
    </row>
    <row r="2793" spans="1:9" x14ac:dyDescent="0.3">
      <c r="A2793">
        <v>109984</v>
      </c>
      <c r="B2793" s="2">
        <v>41788</v>
      </c>
      <c r="C2793" s="3">
        <v>0.82929398148148148</v>
      </c>
      <c r="D2793" t="s">
        <v>30</v>
      </c>
      <c r="E2793" t="s">
        <v>27</v>
      </c>
      <c r="F2793" t="s">
        <v>12</v>
      </c>
      <c r="G2793" t="s">
        <v>10</v>
      </c>
      <c r="H2793">
        <v>78640</v>
      </c>
      <c r="I2793">
        <f>IF(Table3_1810[[#This Row],[Status]]="Hired",1,0)</f>
        <v>0</v>
      </c>
    </row>
    <row r="2794" spans="1:9" x14ac:dyDescent="0.3">
      <c r="A2794">
        <v>779678</v>
      </c>
      <c r="B2794" s="2">
        <v>41788</v>
      </c>
      <c r="C2794" s="3">
        <v>0.83188657407407407</v>
      </c>
      <c r="D2794" t="s">
        <v>31</v>
      </c>
      <c r="E2794" t="s">
        <v>27</v>
      </c>
      <c r="F2794" t="s">
        <v>12</v>
      </c>
      <c r="G2794" t="s">
        <v>10</v>
      </c>
      <c r="H2794">
        <v>56913</v>
      </c>
      <c r="I2794">
        <f>IF(Table3_1810[[#This Row],[Status]]="Hired",1,0)</f>
        <v>1</v>
      </c>
    </row>
    <row r="2795" spans="1:9" x14ac:dyDescent="0.3">
      <c r="A2795">
        <v>785577</v>
      </c>
      <c r="B2795" s="2">
        <v>41878</v>
      </c>
      <c r="C2795" s="3">
        <v>0.39799768518518519</v>
      </c>
      <c r="D2795" t="s">
        <v>31</v>
      </c>
      <c r="E2795" t="s">
        <v>27</v>
      </c>
      <c r="F2795" t="s">
        <v>12</v>
      </c>
      <c r="G2795" t="s">
        <v>10</v>
      </c>
      <c r="H2795">
        <v>46459</v>
      </c>
      <c r="I2795">
        <f>IF(Table3_1810[[#This Row],[Status]]="Hired",1,0)</f>
        <v>1</v>
      </c>
    </row>
    <row r="2796" spans="1:9" x14ac:dyDescent="0.3">
      <c r="A2796">
        <v>895233</v>
      </c>
      <c r="B2796" s="2">
        <v>41774</v>
      </c>
      <c r="C2796" s="3">
        <v>0.37202546296296296</v>
      </c>
      <c r="D2796" t="s">
        <v>31</v>
      </c>
      <c r="E2796" t="s">
        <v>29</v>
      </c>
      <c r="F2796" t="s">
        <v>12</v>
      </c>
      <c r="G2796" t="s">
        <v>1</v>
      </c>
      <c r="H2796">
        <v>90033</v>
      </c>
      <c r="I2796">
        <f>IF(Table3_1810[[#This Row],[Status]]="Hired",1,0)</f>
        <v>1</v>
      </c>
    </row>
    <row r="2797" spans="1:9" x14ac:dyDescent="0.3">
      <c r="A2797">
        <v>387757</v>
      </c>
      <c r="B2797" s="2">
        <v>41855</v>
      </c>
      <c r="C2797" s="3">
        <v>0.68674768518518514</v>
      </c>
      <c r="D2797" t="s">
        <v>31</v>
      </c>
      <c r="E2797" t="s">
        <v>27</v>
      </c>
      <c r="F2797" t="s">
        <v>20</v>
      </c>
      <c r="G2797" t="s">
        <v>5</v>
      </c>
      <c r="H2797">
        <v>18392</v>
      </c>
      <c r="I2797">
        <f>IF(Table3_1810[[#This Row],[Status]]="Hired",1,0)</f>
        <v>1</v>
      </c>
    </row>
    <row r="2798" spans="1:9" x14ac:dyDescent="0.3">
      <c r="A2798">
        <v>913104</v>
      </c>
      <c r="B2798" s="2">
        <v>41856</v>
      </c>
      <c r="C2798" s="3">
        <v>0.46356481481481482</v>
      </c>
      <c r="D2798" t="s">
        <v>30</v>
      </c>
      <c r="E2798" t="s">
        <v>27</v>
      </c>
      <c r="F2798" t="s">
        <v>20</v>
      </c>
      <c r="G2798" t="s">
        <v>5</v>
      </c>
      <c r="H2798">
        <v>78741</v>
      </c>
      <c r="I2798">
        <f>IF(Table3_1810[[#This Row],[Status]]="Hired",1,0)</f>
        <v>0</v>
      </c>
    </row>
    <row r="2799" spans="1:9" x14ac:dyDescent="0.3">
      <c r="A2799">
        <v>111974</v>
      </c>
      <c r="B2799" s="2">
        <v>41777</v>
      </c>
      <c r="C2799" s="3">
        <v>0.41305555555555556</v>
      </c>
      <c r="D2799" t="s">
        <v>31</v>
      </c>
      <c r="E2799" t="s">
        <v>29</v>
      </c>
      <c r="F2799" t="s">
        <v>17</v>
      </c>
      <c r="G2799" t="s">
        <v>10</v>
      </c>
      <c r="H2799">
        <v>42594</v>
      </c>
      <c r="I2799">
        <f>IF(Table3_1810[[#This Row],[Status]]="Hired",1,0)</f>
        <v>1</v>
      </c>
    </row>
    <row r="2800" spans="1:9" x14ac:dyDescent="0.3">
      <c r="A2800">
        <v>877234</v>
      </c>
      <c r="B2800" s="2">
        <v>41780</v>
      </c>
      <c r="C2800" s="3">
        <v>0.75591435185185185</v>
      </c>
      <c r="D2800" t="s">
        <v>30</v>
      </c>
      <c r="E2800" t="s">
        <v>27</v>
      </c>
      <c r="F2800" t="s">
        <v>17</v>
      </c>
      <c r="G2800" t="s">
        <v>10</v>
      </c>
      <c r="H2800">
        <v>13609</v>
      </c>
      <c r="I2800">
        <f>IF(Table3_1810[[#This Row],[Status]]="Hired",1,0)</f>
        <v>0</v>
      </c>
    </row>
    <row r="2801" spans="1:9" x14ac:dyDescent="0.3">
      <c r="A2801">
        <v>751309</v>
      </c>
      <c r="B2801" s="2">
        <v>41880</v>
      </c>
      <c r="C2801" s="3">
        <v>0.39681712962962962</v>
      </c>
      <c r="D2801" t="s">
        <v>31</v>
      </c>
      <c r="E2801" t="s">
        <v>27</v>
      </c>
      <c r="F2801" t="s">
        <v>17</v>
      </c>
      <c r="G2801" t="s">
        <v>2</v>
      </c>
      <c r="H2801">
        <v>33554</v>
      </c>
      <c r="I2801">
        <f>IF(Table3_1810[[#This Row],[Status]]="Hired",1,0)</f>
        <v>1</v>
      </c>
    </row>
    <row r="2802" spans="1:9" x14ac:dyDescent="0.3">
      <c r="A2802">
        <v>652702</v>
      </c>
      <c r="B2802" s="2">
        <v>41855</v>
      </c>
      <c r="C2802" s="3">
        <v>0.39781250000000001</v>
      </c>
      <c r="D2802" t="s">
        <v>31</v>
      </c>
      <c r="E2802" t="s">
        <v>29</v>
      </c>
      <c r="F2802" t="s">
        <v>20</v>
      </c>
      <c r="G2802" t="s">
        <v>6</v>
      </c>
      <c r="H2802">
        <v>16977</v>
      </c>
      <c r="I2802">
        <f>IF(Table3_1810[[#This Row],[Status]]="Hired",1,0)</f>
        <v>1</v>
      </c>
    </row>
    <row r="2803" spans="1:9" x14ac:dyDescent="0.3">
      <c r="A2803">
        <v>475749</v>
      </c>
      <c r="B2803" s="2">
        <v>41867</v>
      </c>
      <c r="C2803" s="3">
        <v>0.64728009259259256</v>
      </c>
      <c r="D2803" t="s">
        <v>31</v>
      </c>
      <c r="E2803" t="s">
        <v>27</v>
      </c>
      <c r="F2803" t="s">
        <v>20</v>
      </c>
      <c r="G2803" t="s">
        <v>6</v>
      </c>
      <c r="H2803">
        <v>52556</v>
      </c>
      <c r="I2803">
        <f>IF(Table3_1810[[#This Row],[Status]]="Hired",1,0)</f>
        <v>1</v>
      </c>
    </row>
    <row r="2804" spans="1:9" x14ac:dyDescent="0.3">
      <c r="A2804">
        <v>855985</v>
      </c>
      <c r="B2804" s="2">
        <v>41867</v>
      </c>
      <c r="C2804" s="3">
        <v>0.64888888888888885</v>
      </c>
      <c r="D2804" t="s">
        <v>31</v>
      </c>
      <c r="E2804" t="s">
        <v>29</v>
      </c>
      <c r="F2804" t="s">
        <v>20</v>
      </c>
      <c r="G2804" t="s">
        <v>6</v>
      </c>
      <c r="H2804">
        <v>49673</v>
      </c>
      <c r="I2804">
        <f>IF(Table3_1810[[#This Row],[Status]]="Hired",1,0)</f>
        <v>1</v>
      </c>
    </row>
    <row r="2805" spans="1:9" x14ac:dyDescent="0.3">
      <c r="A2805">
        <v>211689</v>
      </c>
      <c r="B2805" s="2">
        <v>41764</v>
      </c>
      <c r="C2805" s="3">
        <v>0.39822916666666669</v>
      </c>
      <c r="D2805" t="s">
        <v>30</v>
      </c>
      <c r="E2805" t="s">
        <v>29</v>
      </c>
      <c r="F2805" t="s">
        <v>17</v>
      </c>
      <c r="G2805" t="s">
        <v>8</v>
      </c>
      <c r="H2805">
        <v>96350</v>
      </c>
      <c r="I2805">
        <f>IF(Table3_1810[[#This Row],[Status]]="Hired",1,0)</f>
        <v>0</v>
      </c>
    </row>
    <row r="2806" spans="1:9" x14ac:dyDescent="0.3">
      <c r="A2806">
        <v>423758</v>
      </c>
      <c r="B2806" s="2">
        <v>41764</v>
      </c>
      <c r="C2806" s="3">
        <v>0.40035879629629628</v>
      </c>
      <c r="D2806" t="s">
        <v>31</v>
      </c>
      <c r="E2806" t="s">
        <v>27</v>
      </c>
      <c r="F2806" t="s">
        <v>17</v>
      </c>
      <c r="G2806" t="s">
        <v>8</v>
      </c>
      <c r="H2806">
        <v>35381</v>
      </c>
      <c r="I2806">
        <f>IF(Table3_1810[[#This Row],[Status]]="Hired",1,0)</f>
        <v>1</v>
      </c>
    </row>
    <row r="2807" spans="1:9" x14ac:dyDescent="0.3">
      <c r="A2807">
        <v>684373</v>
      </c>
      <c r="B2807" s="2">
        <v>41764</v>
      </c>
      <c r="C2807" s="3">
        <v>0.71974537037037034</v>
      </c>
      <c r="D2807" t="s">
        <v>31</v>
      </c>
      <c r="E2807" t="s">
        <v>29</v>
      </c>
      <c r="F2807" t="s">
        <v>17</v>
      </c>
      <c r="G2807" t="s">
        <v>8</v>
      </c>
      <c r="H2807">
        <v>79587</v>
      </c>
      <c r="I2807">
        <f>IF(Table3_1810[[#This Row],[Status]]="Hired",1,0)</f>
        <v>1</v>
      </c>
    </row>
    <row r="2808" spans="1:9" x14ac:dyDescent="0.3">
      <c r="A2808">
        <v>972481</v>
      </c>
      <c r="B2808" s="2">
        <v>41764</v>
      </c>
      <c r="C2808" s="3">
        <v>0.72086805555555555</v>
      </c>
      <c r="D2808" t="s">
        <v>31</v>
      </c>
      <c r="E2808" t="s">
        <v>27</v>
      </c>
      <c r="F2808" t="s">
        <v>17</v>
      </c>
      <c r="G2808" t="s">
        <v>8</v>
      </c>
      <c r="H2808">
        <v>22587</v>
      </c>
      <c r="I2808">
        <f>IF(Table3_1810[[#This Row],[Status]]="Hired",1,0)</f>
        <v>1</v>
      </c>
    </row>
    <row r="2809" spans="1:9" x14ac:dyDescent="0.3">
      <c r="A2809">
        <v>949027</v>
      </c>
      <c r="B2809" s="2">
        <v>41785</v>
      </c>
      <c r="C2809" s="3">
        <v>0.39673611111111112</v>
      </c>
      <c r="D2809" t="s">
        <v>31</v>
      </c>
      <c r="E2809" t="s">
        <v>27</v>
      </c>
      <c r="F2809" t="s">
        <v>17</v>
      </c>
      <c r="G2809" t="s">
        <v>8</v>
      </c>
      <c r="H2809">
        <v>71933</v>
      </c>
      <c r="I2809">
        <f>IF(Table3_1810[[#This Row],[Status]]="Hired",1,0)</f>
        <v>1</v>
      </c>
    </row>
    <row r="2810" spans="1:9" x14ac:dyDescent="0.3">
      <c r="A2810">
        <v>80545</v>
      </c>
      <c r="B2810" s="2">
        <v>41785</v>
      </c>
      <c r="C2810" s="3">
        <v>0.39736111111111111</v>
      </c>
      <c r="D2810" t="s">
        <v>30</v>
      </c>
      <c r="E2810" t="s">
        <v>29</v>
      </c>
      <c r="F2810" t="s">
        <v>17</v>
      </c>
      <c r="G2810" t="s">
        <v>8</v>
      </c>
      <c r="H2810">
        <v>35833</v>
      </c>
      <c r="I2810">
        <f>IF(Table3_1810[[#This Row],[Status]]="Hired",1,0)</f>
        <v>0</v>
      </c>
    </row>
    <row r="2811" spans="1:9" x14ac:dyDescent="0.3">
      <c r="A2811">
        <v>535917</v>
      </c>
      <c r="B2811" s="2">
        <v>41772</v>
      </c>
      <c r="C2811" s="3">
        <v>0.9443287037037037</v>
      </c>
      <c r="D2811" t="s">
        <v>31</v>
      </c>
      <c r="E2811" t="s">
        <v>27</v>
      </c>
      <c r="F2811" t="s">
        <v>14</v>
      </c>
      <c r="G2811" t="s">
        <v>8</v>
      </c>
      <c r="H2811">
        <v>23321</v>
      </c>
      <c r="I2811">
        <f>IF(Table3_1810[[#This Row],[Status]]="Hired",1,0)</f>
        <v>1</v>
      </c>
    </row>
    <row r="2812" spans="1:9" x14ac:dyDescent="0.3">
      <c r="A2812">
        <v>978933</v>
      </c>
      <c r="B2812" s="2">
        <v>41772</v>
      </c>
      <c r="C2812" s="3">
        <v>0.94503472222222218</v>
      </c>
      <c r="D2812" t="s">
        <v>31</v>
      </c>
      <c r="E2812" t="s">
        <v>27</v>
      </c>
      <c r="F2812" t="s">
        <v>14</v>
      </c>
      <c r="G2812" t="s">
        <v>8</v>
      </c>
      <c r="H2812">
        <v>42513</v>
      </c>
      <c r="I2812">
        <f>IF(Table3_1810[[#This Row],[Status]]="Hired",1,0)</f>
        <v>1</v>
      </c>
    </row>
    <row r="2813" spans="1:9" x14ac:dyDescent="0.3">
      <c r="A2813">
        <v>628609</v>
      </c>
      <c r="B2813" s="2">
        <v>41772</v>
      </c>
      <c r="C2813" s="3">
        <v>0.9459143518518518</v>
      </c>
      <c r="D2813" t="s">
        <v>30</v>
      </c>
      <c r="E2813" t="s">
        <v>29</v>
      </c>
      <c r="F2813" t="s">
        <v>14</v>
      </c>
      <c r="G2813" t="s">
        <v>8</v>
      </c>
      <c r="H2813">
        <v>52656</v>
      </c>
      <c r="I2813">
        <f>IF(Table3_1810[[#This Row],[Status]]="Hired",1,0)</f>
        <v>0</v>
      </c>
    </row>
    <row r="2814" spans="1:9" x14ac:dyDescent="0.3">
      <c r="A2814">
        <v>268801</v>
      </c>
      <c r="B2814" s="2">
        <v>41783</v>
      </c>
      <c r="C2814" s="3">
        <v>0.29692129629629632</v>
      </c>
      <c r="D2814" t="s">
        <v>31</v>
      </c>
      <c r="E2814" t="s">
        <v>29</v>
      </c>
      <c r="F2814" t="s">
        <v>14</v>
      </c>
      <c r="G2814" t="s">
        <v>8</v>
      </c>
      <c r="H2814">
        <v>58605</v>
      </c>
      <c r="I2814">
        <f>IF(Table3_1810[[#This Row],[Status]]="Hired",1,0)</f>
        <v>1</v>
      </c>
    </row>
    <row r="2815" spans="1:9" x14ac:dyDescent="0.3">
      <c r="A2815">
        <v>811653</v>
      </c>
      <c r="B2815" s="2">
        <v>41783</v>
      </c>
      <c r="C2815" s="3">
        <v>0.29853009259259261</v>
      </c>
      <c r="D2815" t="s">
        <v>31</v>
      </c>
      <c r="E2815" t="s">
        <v>27</v>
      </c>
      <c r="F2815" t="s">
        <v>14</v>
      </c>
      <c r="G2815" t="s">
        <v>8</v>
      </c>
      <c r="H2815">
        <v>43872</v>
      </c>
      <c r="I2815">
        <f>IF(Table3_1810[[#This Row],[Status]]="Hired",1,0)</f>
        <v>1</v>
      </c>
    </row>
    <row r="2816" spans="1:9" x14ac:dyDescent="0.3">
      <c r="A2816">
        <v>220491</v>
      </c>
      <c r="B2816" s="2">
        <v>41783</v>
      </c>
      <c r="C2816" s="3">
        <v>0.2991550925925926</v>
      </c>
      <c r="D2816" t="s">
        <v>30</v>
      </c>
      <c r="E2816" t="s">
        <v>27</v>
      </c>
      <c r="F2816" t="s">
        <v>14</v>
      </c>
      <c r="G2816" t="s">
        <v>8</v>
      </c>
      <c r="H2816">
        <v>81463</v>
      </c>
      <c r="I2816">
        <f>IF(Table3_1810[[#This Row],[Status]]="Hired",1,0)</f>
        <v>0</v>
      </c>
    </row>
    <row r="2817" spans="1:9" x14ac:dyDescent="0.3">
      <c r="A2817">
        <v>418227</v>
      </c>
      <c r="B2817" s="2">
        <v>41793</v>
      </c>
      <c r="C2817" s="3">
        <v>0.30200231481481482</v>
      </c>
      <c r="D2817" t="s">
        <v>31</v>
      </c>
      <c r="E2817" t="s">
        <v>29</v>
      </c>
      <c r="F2817" t="s">
        <v>12</v>
      </c>
      <c r="G2817" t="s">
        <v>10</v>
      </c>
      <c r="H2817">
        <v>59932</v>
      </c>
      <c r="I2817">
        <f>IF(Table3_1810[[#This Row],[Status]]="Hired",1,0)</f>
        <v>1</v>
      </c>
    </row>
    <row r="2818" spans="1:9" x14ac:dyDescent="0.3">
      <c r="A2818">
        <v>311168</v>
      </c>
      <c r="B2818" s="2">
        <v>41801</v>
      </c>
      <c r="C2818" s="3">
        <v>0.42295138888888889</v>
      </c>
      <c r="D2818" t="s">
        <v>31</v>
      </c>
      <c r="E2818" t="s">
        <v>27</v>
      </c>
      <c r="F2818" t="s">
        <v>12</v>
      </c>
      <c r="G2818" t="s">
        <v>10</v>
      </c>
      <c r="H2818">
        <v>40859</v>
      </c>
      <c r="I2818">
        <f>IF(Table3_1810[[#This Row],[Status]]="Hired",1,0)</f>
        <v>1</v>
      </c>
    </row>
    <row r="2819" spans="1:9" x14ac:dyDescent="0.3">
      <c r="A2819">
        <v>961990</v>
      </c>
      <c r="B2819" s="2">
        <v>41801</v>
      </c>
      <c r="C2819" s="3">
        <v>0.42496527777777776</v>
      </c>
      <c r="D2819" t="s">
        <v>30</v>
      </c>
      <c r="E2819" t="s">
        <v>27</v>
      </c>
      <c r="F2819" t="s">
        <v>12</v>
      </c>
      <c r="G2819" t="s">
        <v>10</v>
      </c>
      <c r="H2819">
        <v>36776</v>
      </c>
      <c r="I2819">
        <f>IF(Table3_1810[[#This Row],[Status]]="Hired",1,0)</f>
        <v>0</v>
      </c>
    </row>
    <row r="2820" spans="1:9" x14ac:dyDescent="0.3">
      <c r="A2820">
        <v>249754</v>
      </c>
      <c r="B2820" s="2">
        <v>41811</v>
      </c>
      <c r="C2820" s="3">
        <v>9.2106481481481484E-2</v>
      </c>
      <c r="D2820" t="s">
        <v>30</v>
      </c>
      <c r="E2820" t="s">
        <v>27</v>
      </c>
      <c r="F2820" t="s">
        <v>12</v>
      </c>
      <c r="G2820" t="s">
        <v>5</v>
      </c>
      <c r="H2820">
        <v>48222</v>
      </c>
      <c r="I2820">
        <f>IF(Table3_1810[[#This Row],[Status]]="Hired",1,0)</f>
        <v>0</v>
      </c>
    </row>
    <row r="2821" spans="1:9" x14ac:dyDescent="0.3">
      <c r="A2821">
        <v>139619</v>
      </c>
      <c r="B2821" s="2">
        <v>41811</v>
      </c>
      <c r="C2821" s="3">
        <v>9.2766203703703698E-2</v>
      </c>
      <c r="D2821" t="s">
        <v>30</v>
      </c>
      <c r="E2821" t="s">
        <v>29</v>
      </c>
      <c r="F2821" t="s">
        <v>12</v>
      </c>
      <c r="G2821" t="s">
        <v>5</v>
      </c>
      <c r="H2821">
        <v>83296</v>
      </c>
      <c r="I2821">
        <f>IF(Table3_1810[[#This Row],[Status]]="Hired",1,0)</f>
        <v>0</v>
      </c>
    </row>
    <row r="2822" spans="1:9" x14ac:dyDescent="0.3">
      <c r="A2822">
        <v>777513</v>
      </c>
      <c r="B2822" s="2">
        <v>41806</v>
      </c>
      <c r="C2822" s="3">
        <v>0.39697916666666666</v>
      </c>
      <c r="D2822" t="s">
        <v>30</v>
      </c>
      <c r="E2822" t="s">
        <v>27</v>
      </c>
      <c r="F2822" t="s">
        <v>12</v>
      </c>
      <c r="G2822" t="s">
        <v>10</v>
      </c>
      <c r="H2822">
        <v>41843</v>
      </c>
      <c r="I2822">
        <f>IF(Table3_1810[[#This Row],[Status]]="Hired",1,0)</f>
        <v>0</v>
      </c>
    </row>
    <row r="2823" spans="1:9" x14ac:dyDescent="0.3">
      <c r="A2823">
        <v>127559</v>
      </c>
      <c r="B2823" s="2">
        <v>41806</v>
      </c>
      <c r="C2823" s="3">
        <v>0.39726851851851852</v>
      </c>
      <c r="D2823" t="s">
        <v>31</v>
      </c>
      <c r="E2823" t="s">
        <v>27</v>
      </c>
      <c r="F2823" t="s">
        <v>12</v>
      </c>
      <c r="G2823" t="s">
        <v>10</v>
      </c>
      <c r="H2823">
        <v>48675</v>
      </c>
      <c r="I2823">
        <f>IF(Table3_1810[[#This Row],[Status]]="Hired",1,0)</f>
        <v>1</v>
      </c>
    </row>
    <row r="2824" spans="1:9" x14ac:dyDescent="0.3">
      <c r="A2824">
        <v>589852</v>
      </c>
      <c r="B2824" s="2">
        <v>41810</v>
      </c>
      <c r="C2824" s="3">
        <v>0.58180555555555558</v>
      </c>
      <c r="D2824" t="s">
        <v>30</v>
      </c>
      <c r="E2824" t="s">
        <v>27</v>
      </c>
      <c r="F2824" t="s">
        <v>12</v>
      </c>
      <c r="G2824" t="s">
        <v>10</v>
      </c>
      <c r="H2824">
        <v>81290</v>
      </c>
      <c r="I2824">
        <f>IF(Table3_1810[[#This Row],[Status]]="Hired",1,0)</f>
        <v>0</v>
      </c>
    </row>
    <row r="2825" spans="1:9" x14ac:dyDescent="0.3">
      <c r="A2825">
        <v>41532</v>
      </c>
      <c r="B2825" s="2">
        <v>41817</v>
      </c>
      <c r="C2825" s="3">
        <v>0.4569212962962963</v>
      </c>
      <c r="D2825" t="s">
        <v>30</v>
      </c>
      <c r="E2825" t="s">
        <v>28</v>
      </c>
      <c r="F2825" t="s">
        <v>12</v>
      </c>
      <c r="G2825" t="s">
        <v>5</v>
      </c>
      <c r="H2825">
        <v>52214</v>
      </c>
      <c r="I2825">
        <f>IF(Table3_1810[[#This Row],[Status]]="Hired",1,0)</f>
        <v>0</v>
      </c>
    </row>
    <row r="2826" spans="1:9" x14ac:dyDescent="0.3">
      <c r="A2826">
        <v>964469</v>
      </c>
      <c r="B2826" s="2">
        <v>41822</v>
      </c>
      <c r="C2826" s="3">
        <v>0.76111111111111107</v>
      </c>
      <c r="D2826" t="s">
        <v>31</v>
      </c>
      <c r="E2826" t="s">
        <v>27</v>
      </c>
      <c r="F2826" t="s">
        <v>12</v>
      </c>
      <c r="G2826" t="s">
        <v>5</v>
      </c>
      <c r="H2826">
        <v>32961</v>
      </c>
      <c r="I2826">
        <f>IF(Table3_1810[[#This Row],[Status]]="Hired",1,0)</f>
        <v>1</v>
      </c>
    </row>
    <row r="2827" spans="1:9" x14ac:dyDescent="0.3">
      <c r="A2827">
        <v>976657</v>
      </c>
      <c r="B2827" s="2">
        <v>41822</v>
      </c>
      <c r="C2827" s="3">
        <v>0.76199074074074069</v>
      </c>
      <c r="D2827" t="s">
        <v>31</v>
      </c>
      <c r="E2827" t="s">
        <v>29</v>
      </c>
      <c r="F2827" t="s">
        <v>12</v>
      </c>
      <c r="G2827" t="s">
        <v>5</v>
      </c>
      <c r="H2827">
        <v>20760</v>
      </c>
      <c r="I2827">
        <f>IF(Table3_1810[[#This Row],[Status]]="Hired",1,0)</f>
        <v>1</v>
      </c>
    </row>
    <row r="2828" spans="1:9" x14ac:dyDescent="0.3">
      <c r="A2828">
        <v>235151</v>
      </c>
      <c r="B2828" s="2">
        <v>41870</v>
      </c>
      <c r="C2828" s="3">
        <v>0.7634143518518518</v>
      </c>
      <c r="D2828" t="s">
        <v>31</v>
      </c>
      <c r="E2828" t="s">
        <v>27</v>
      </c>
      <c r="F2828" t="s">
        <v>17</v>
      </c>
      <c r="G2828" t="s">
        <v>10</v>
      </c>
      <c r="H2828">
        <v>44070</v>
      </c>
      <c r="I2828">
        <f>IF(Table3_1810[[#This Row],[Status]]="Hired",1,0)</f>
        <v>1</v>
      </c>
    </row>
    <row r="2829" spans="1:9" x14ac:dyDescent="0.3">
      <c r="A2829">
        <v>572031</v>
      </c>
      <c r="B2829" s="2">
        <v>41869</v>
      </c>
      <c r="C2829" s="3">
        <v>0.39724537037037039</v>
      </c>
      <c r="D2829" t="s">
        <v>31</v>
      </c>
      <c r="E2829" t="s">
        <v>28</v>
      </c>
      <c r="F2829" t="s">
        <v>14</v>
      </c>
      <c r="G2829" t="s">
        <v>6</v>
      </c>
      <c r="H2829">
        <v>25378</v>
      </c>
      <c r="I2829">
        <f>IF(Table3_1810[[#This Row],[Status]]="Hired",1,0)</f>
        <v>1</v>
      </c>
    </row>
    <row r="2830" spans="1:9" x14ac:dyDescent="0.3">
      <c r="A2830">
        <v>180899</v>
      </c>
      <c r="B2830" s="2">
        <v>41859</v>
      </c>
      <c r="C2830" s="3">
        <v>0.48670138888888886</v>
      </c>
      <c r="D2830" t="s">
        <v>31</v>
      </c>
      <c r="E2830" t="s">
        <v>27</v>
      </c>
      <c r="F2830" t="s">
        <v>17</v>
      </c>
      <c r="G2830" t="s">
        <v>4</v>
      </c>
      <c r="H2830">
        <v>23320</v>
      </c>
      <c r="I2830">
        <f>IF(Table3_1810[[#This Row],[Status]]="Hired",1,0)</f>
        <v>1</v>
      </c>
    </row>
    <row r="2831" spans="1:9" x14ac:dyDescent="0.3">
      <c r="A2831">
        <v>521742</v>
      </c>
      <c r="B2831" s="2">
        <v>41859</v>
      </c>
      <c r="C2831" s="3">
        <v>0.48781249999999998</v>
      </c>
      <c r="D2831" t="s">
        <v>31</v>
      </c>
      <c r="E2831" t="s">
        <v>29</v>
      </c>
      <c r="F2831" t="s">
        <v>17</v>
      </c>
      <c r="G2831" t="s">
        <v>4</v>
      </c>
      <c r="H2831">
        <v>34249</v>
      </c>
      <c r="I2831">
        <f>IF(Table3_1810[[#This Row],[Status]]="Hired",1,0)</f>
        <v>1</v>
      </c>
    </row>
    <row r="2832" spans="1:9" x14ac:dyDescent="0.3">
      <c r="A2832">
        <v>26159</v>
      </c>
      <c r="B2832" s="2">
        <v>41814</v>
      </c>
      <c r="C2832" s="3">
        <v>0.4010185185185185</v>
      </c>
      <c r="D2832" t="s">
        <v>31</v>
      </c>
      <c r="E2832" t="s">
        <v>29</v>
      </c>
      <c r="F2832" t="s">
        <v>12</v>
      </c>
      <c r="G2832" t="s">
        <v>10</v>
      </c>
      <c r="H2832">
        <v>79172</v>
      </c>
      <c r="I2832">
        <f>IF(Table3_1810[[#This Row],[Status]]="Hired",1,0)</f>
        <v>1</v>
      </c>
    </row>
    <row r="2833" spans="1:9" x14ac:dyDescent="0.3">
      <c r="A2833">
        <v>980516</v>
      </c>
      <c r="B2833" s="2">
        <v>41849</v>
      </c>
      <c r="C2833" s="3">
        <v>0.39905092592592595</v>
      </c>
      <c r="D2833" t="s">
        <v>31</v>
      </c>
      <c r="E2833" t="s">
        <v>27</v>
      </c>
      <c r="F2833" t="s">
        <v>12</v>
      </c>
      <c r="G2833" t="s">
        <v>10</v>
      </c>
      <c r="H2833">
        <v>28326</v>
      </c>
      <c r="I2833">
        <f>IF(Table3_1810[[#This Row],[Status]]="Hired",1,0)</f>
        <v>1</v>
      </c>
    </row>
    <row r="2834" spans="1:9" x14ac:dyDescent="0.3">
      <c r="A2834">
        <v>818591</v>
      </c>
      <c r="B2834" s="2">
        <v>41849</v>
      </c>
      <c r="C2834" s="3">
        <v>0.39952546296296299</v>
      </c>
      <c r="D2834" t="s">
        <v>31</v>
      </c>
      <c r="E2834" t="s">
        <v>29</v>
      </c>
      <c r="F2834" t="s">
        <v>12</v>
      </c>
      <c r="G2834" t="s">
        <v>10</v>
      </c>
      <c r="H2834">
        <v>68839</v>
      </c>
      <c r="I2834">
        <f>IF(Table3_1810[[#This Row],[Status]]="Hired",1,0)</f>
        <v>1</v>
      </c>
    </row>
    <row r="2835" spans="1:9" x14ac:dyDescent="0.3">
      <c r="A2835">
        <v>717754</v>
      </c>
      <c r="B2835" s="2">
        <v>41849</v>
      </c>
      <c r="C2835" s="3">
        <v>0.39756944444444442</v>
      </c>
      <c r="D2835" t="s">
        <v>31</v>
      </c>
      <c r="E2835" t="s">
        <v>29</v>
      </c>
      <c r="F2835" t="s">
        <v>12</v>
      </c>
      <c r="G2835" t="s">
        <v>10</v>
      </c>
      <c r="H2835">
        <v>68792</v>
      </c>
      <c r="I2835">
        <f>IF(Table3_1810[[#This Row],[Status]]="Hired",1,0)</f>
        <v>1</v>
      </c>
    </row>
    <row r="2836" spans="1:9" x14ac:dyDescent="0.3">
      <c r="A2836">
        <v>669804</v>
      </c>
      <c r="B2836" s="2">
        <v>41865</v>
      </c>
      <c r="C2836" s="3">
        <v>0.65914351851851849</v>
      </c>
      <c r="D2836" t="s">
        <v>31</v>
      </c>
      <c r="E2836" t="s">
        <v>27</v>
      </c>
      <c r="F2836" t="s">
        <v>12</v>
      </c>
      <c r="G2836" t="s">
        <v>10</v>
      </c>
      <c r="H2836">
        <v>62873</v>
      </c>
      <c r="I2836">
        <f>IF(Table3_1810[[#This Row],[Status]]="Hired",1,0)</f>
        <v>1</v>
      </c>
    </row>
    <row r="2837" spans="1:9" x14ac:dyDescent="0.3">
      <c r="A2837">
        <v>507036</v>
      </c>
      <c r="B2837" s="2">
        <v>41865</v>
      </c>
      <c r="C2837" s="3">
        <v>0.66070601851851851</v>
      </c>
      <c r="D2837" t="s">
        <v>31</v>
      </c>
      <c r="E2837" t="s">
        <v>29</v>
      </c>
      <c r="F2837" t="s">
        <v>12</v>
      </c>
      <c r="G2837" t="s">
        <v>10</v>
      </c>
      <c r="H2837">
        <v>47444</v>
      </c>
      <c r="I2837">
        <f>IF(Table3_1810[[#This Row],[Status]]="Hired",1,0)</f>
        <v>1</v>
      </c>
    </row>
    <row r="2838" spans="1:9" x14ac:dyDescent="0.3">
      <c r="A2838">
        <v>401482</v>
      </c>
      <c r="B2838" s="2">
        <v>41864</v>
      </c>
      <c r="C2838" s="3">
        <v>0.39663194444444444</v>
      </c>
      <c r="D2838" t="s">
        <v>31</v>
      </c>
      <c r="E2838" t="s">
        <v>27</v>
      </c>
      <c r="F2838" t="s">
        <v>20</v>
      </c>
      <c r="G2838" t="s">
        <v>10</v>
      </c>
      <c r="H2838">
        <v>20655</v>
      </c>
      <c r="I2838">
        <f>IF(Table3_1810[[#This Row],[Status]]="Hired",1,0)</f>
        <v>1</v>
      </c>
    </row>
    <row r="2839" spans="1:9" x14ac:dyDescent="0.3">
      <c r="A2839">
        <v>19895</v>
      </c>
      <c r="B2839" s="2">
        <v>41829</v>
      </c>
      <c r="C2839" s="3">
        <v>0.3719675925925926</v>
      </c>
      <c r="D2839" t="s">
        <v>31</v>
      </c>
      <c r="E2839" t="s">
        <v>27</v>
      </c>
      <c r="F2839" t="s">
        <v>17</v>
      </c>
      <c r="G2839" t="s">
        <v>5</v>
      </c>
      <c r="H2839">
        <v>63225</v>
      </c>
      <c r="I2839">
        <f>IF(Table3_1810[[#This Row],[Status]]="Hired",1,0)</f>
        <v>1</v>
      </c>
    </row>
    <row r="2840" spans="1:9" x14ac:dyDescent="0.3">
      <c r="A2840">
        <v>326192</v>
      </c>
      <c r="B2840" s="2">
        <v>41760</v>
      </c>
      <c r="C2840" s="3">
        <v>0.39740740740740743</v>
      </c>
      <c r="D2840" t="s">
        <v>31</v>
      </c>
      <c r="E2840" t="s">
        <v>27</v>
      </c>
      <c r="F2840" t="s">
        <v>17</v>
      </c>
      <c r="G2840" t="s">
        <v>2</v>
      </c>
      <c r="H2840">
        <v>32306</v>
      </c>
      <c r="I2840">
        <f>IF(Table3_1810[[#This Row],[Status]]="Hired",1,0)</f>
        <v>1</v>
      </c>
    </row>
    <row r="2841" spans="1:9" x14ac:dyDescent="0.3">
      <c r="A2841">
        <v>881007</v>
      </c>
      <c r="B2841" s="2">
        <v>41760</v>
      </c>
      <c r="C2841" s="3">
        <v>0.39981481481481479</v>
      </c>
      <c r="D2841" t="s">
        <v>31</v>
      </c>
      <c r="E2841" t="s">
        <v>27</v>
      </c>
      <c r="F2841" t="s">
        <v>17</v>
      </c>
      <c r="G2841" t="s">
        <v>2</v>
      </c>
      <c r="H2841">
        <v>76581</v>
      </c>
      <c r="I2841">
        <f>IF(Table3_1810[[#This Row],[Status]]="Hired",1,0)</f>
        <v>1</v>
      </c>
    </row>
    <row r="2842" spans="1:9" x14ac:dyDescent="0.3">
      <c r="A2842">
        <v>805270</v>
      </c>
      <c r="B2842" s="2">
        <v>41779</v>
      </c>
      <c r="C2842" s="3">
        <v>0.5408680555555555</v>
      </c>
      <c r="D2842" t="s">
        <v>31</v>
      </c>
      <c r="E2842" t="s">
        <v>29</v>
      </c>
      <c r="F2842" t="s">
        <v>17</v>
      </c>
      <c r="G2842" t="s">
        <v>2</v>
      </c>
      <c r="H2842">
        <v>42803</v>
      </c>
      <c r="I2842">
        <f>IF(Table3_1810[[#This Row],[Status]]="Hired",1,0)</f>
        <v>1</v>
      </c>
    </row>
    <row r="2843" spans="1:9" x14ac:dyDescent="0.3">
      <c r="A2843">
        <v>255063</v>
      </c>
      <c r="B2843" s="2">
        <v>41779</v>
      </c>
      <c r="C2843" s="3">
        <v>0.54322916666666665</v>
      </c>
      <c r="D2843" t="s">
        <v>31</v>
      </c>
      <c r="E2843" t="s">
        <v>29</v>
      </c>
      <c r="F2843" t="s">
        <v>17</v>
      </c>
      <c r="G2843" t="s">
        <v>2</v>
      </c>
      <c r="H2843">
        <v>94634</v>
      </c>
      <c r="I2843">
        <f>IF(Table3_1810[[#This Row],[Status]]="Hired",1,0)</f>
        <v>1</v>
      </c>
    </row>
    <row r="2844" spans="1:9" x14ac:dyDescent="0.3">
      <c r="A2844">
        <v>798324</v>
      </c>
      <c r="B2844" s="2">
        <v>41779</v>
      </c>
      <c r="C2844" s="3">
        <v>0.53923611111111114</v>
      </c>
      <c r="D2844" t="s">
        <v>31</v>
      </c>
      <c r="E2844" t="s">
        <v>29</v>
      </c>
      <c r="F2844" t="s">
        <v>17</v>
      </c>
      <c r="G2844" t="s">
        <v>2</v>
      </c>
      <c r="H2844">
        <v>51293</v>
      </c>
      <c r="I2844">
        <f>IF(Table3_1810[[#This Row],[Status]]="Hired",1,0)</f>
        <v>1</v>
      </c>
    </row>
    <row r="2845" spans="1:9" x14ac:dyDescent="0.3">
      <c r="A2845">
        <v>412624</v>
      </c>
      <c r="B2845" s="2">
        <v>41780</v>
      </c>
      <c r="C2845" s="3">
        <v>0.59717592592592594</v>
      </c>
      <c r="D2845" t="s">
        <v>31</v>
      </c>
      <c r="E2845" t="s">
        <v>27</v>
      </c>
      <c r="F2845" t="s">
        <v>17</v>
      </c>
      <c r="G2845" t="s">
        <v>2</v>
      </c>
      <c r="H2845">
        <v>97066</v>
      </c>
      <c r="I2845">
        <f>IF(Table3_1810[[#This Row],[Status]]="Hired",1,0)</f>
        <v>1</v>
      </c>
    </row>
    <row r="2846" spans="1:9" x14ac:dyDescent="0.3">
      <c r="A2846">
        <v>962745</v>
      </c>
      <c r="B2846" s="2">
        <v>41781</v>
      </c>
      <c r="C2846" s="3">
        <v>0.63547453703703705</v>
      </c>
      <c r="D2846" t="s">
        <v>30</v>
      </c>
      <c r="E2846" t="s">
        <v>27</v>
      </c>
      <c r="F2846" t="s">
        <v>17</v>
      </c>
      <c r="G2846" t="s">
        <v>2</v>
      </c>
      <c r="H2846">
        <v>30637</v>
      </c>
      <c r="I2846">
        <f>IF(Table3_1810[[#This Row],[Status]]="Hired",1,0)</f>
        <v>0</v>
      </c>
    </row>
    <row r="2847" spans="1:9" x14ac:dyDescent="0.3">
      <c r="A2847">
        <v>157956</v>
      </c>
      <c r="B2847" s="2">
        <v>41788</v>
      </c>
      <c r="C2847" s="3">
        <v>0.58185185185185184</v>
      </c>
      <c r="D2847" t="s">
        <v>31</v>
      </c>
      <c r="E2847" t="s">
        <v>27</v>
      </c>
      <c r="F2847" t="s">
        <v>17</v>
      </c>
      <c r="G2847" t="s">
        <v>2</v>
      </c>
      <c r="H2847">
        <v>67035</v>
      </c>
      <c r="I2847">
        <f>IF(Table3_1810[[#This Row],[Status]]="Hired",1,0)</f>
        <v>1</v>
      </c>
    </row>
    <row r="2848" spans="1:9" x14ac:dyDescent="0.3">
      <c r="A2848">
        <v>89359</v>
      </c>
      <c r="B2848" s="2">
        <v>41788</v>
      </c>
      <c r="C2848" s="3">
        <v>0.5839699074074074</v>
      </c>
      <c r="D2848" t="s">
        <v>31</v>
      </c>
      <c r="E2848" t="s">
        <v>29</v>
      </c>
      <c r="F2848" t="s">
        <v>17</v>
      </c>
      <c r="G2848" t="s">
        <v>2</v>
      </c>
      <c r="H2848">
        <v>40000</v>
      </c>
      <c r="I2848">
        <f>IF(Table3_1810[[#This Row],[Status]]="Hired",1,0)</f>
        <v>1</v>
      </c>
    </row>
    <row r="2849" spans="1:9" x14ac:dyDescent="0.3">
      <c r="A2849">
        <v>717589</v>
      </c>
      <c r="B2849" s="2">
        <v>41844</v>
      </c>
      <c r="C2849" s="3">
        <v>0.39671296296296299</v>
      </c>
      <c r="D2849" t="s">
        <v>31</v>
      </c>
      <c r="E2849" t="s">
        <v>27</v>
      </c>
      <c r="F2849" t="s">
        <v>12</v>
      </c>
      <c r="G2849" t="s">
        <v>6</v>
      </c>
      <c r="H2849">
        <v>37843</v>
      </c>
      <c r="I2849">
        <f>IF(Table3_1810[[#This Row],[Status]]="Hired",1,0)</f>
        <v>1</v>
      </c>
    </row>
    <row r="2850" spans="1:9" x14ac:dyDescent="0.3">
      <c r="A2850">
        <v>391333</v>
      </c>
      <c r="B2850" s="2">
        <v>41782</v>
      </c>
      <c r="C2850" s="3">
        <v>0.39944444444444444</v>
      </c>
      <c r="D2850" t="s">
        <v>30</v>
      </c>
      <c r="E2850" t="s">
        <v>27</v>
      </c>
      <c r="F2850" t="s">
        <v>20</v>
      </c>
      <c r="G2850" t="s">
        <v>6</v>
      </c>
      <c r="H2850">
        <v>91920</v>
      </c>
      <c r="I2850">
        <f>IF(Table3_1810[[#This Row],[Status]]="Hired",1,0)</f>
        <v>0</v>
      </c>
    </row>
    <row r="2851" spans="1:9" x14ac:dyDescent="0.3">
      <c r="A2851">
        <v>416449</v>
      </c>
      <c r="B2851" s="2">
        <v>41787</v>
      </c>
      <c r="C2851" s="3">
        <v>0.68164351851851857</v>
      </c>
      <c r="D2851" t="s">
        <v>31</v>
      </c>
      <c r="E2851" t="s">
        <v>29</v>
      </c>
      <c r="F2851" t="s">
        <v>20</v>
      </c>
      <c r="G2851" t="s">
        <v>6</v>
      </c>
      <c r="H2851">
        <v>77091</v>
      </c>
      <c r="I2851">
        <f>IF(Table3_1810[[#This Row],[Status]]="Hired",1,0)</f>
        <v>1</v>
      </c>
    </row>
    <row r="2852" spans="1:9" x14ac:dyDescent="0.3">
      <c r="A2852">
        <v>241250</v>
      </c>
      <c r="B2852" s="2">
        <v>41796</v>
      </c>
      <c r="C2852" s="3">
        <v>0.42208333333333331</v>
      </c>
      <c r="D2852" t="s">
        <v>31</v>
      </c>
      <c r="E2852" t="s">
        <v>29</v>
      </c>
      <c r="F2852" t="s">
        <v>20</v>
      </c>
      <c r="G2852" t="s">
        <v>6</v>
      </c>
      <c r="H2852">
        <v>22600</v>
      </c>
      <c r="I2852">
        <f>IF(Table3_1810[[#This Row],[Status]]="Hired",1,0)</f>
        <v>1</v>
      </c>
    </row>
    <row r="2853" spans="1:9" x14ac:dyDescent="0.3">
      <c r="A2853">
        <v>124271</v>
      </c>
      <c r="B2853" s="2">
        <v>41810</v>
      </c>
      <c r="C2853" s="3">
        <v>0.71672453703703709</v>
      </c>
      <c r="D2853" t="s">
        <v>31</v>
      </c>
      <c r="E2853" t="s">
        <v>27</v>
      </c>
      <c r="F2853" t="s">
        <v>20</v>
      </c>
      <c r="G2853" t="s">
        <v>6</v>
      </c>
      <c r="H2853">
        <v>31893</v>
      </c>
      <c r="I2853">
        <f>IF(Table3_1810[[#This Row],[Status]]="Hired",1,0)</f>
        <v>1</v>
      </c>
    </row>
    <row r="2854" spans="1:9" x14ac:dyDescent="0.3">
      <c r="A2854">
        <v>771658</v>
      </c>
      <c r="B2854" s="2">
        <v>41776</v>
      </c>
      <c r="C2854" s="3">
        <v>0.58240740740740737</v>
      </c>
      <c r="D2854" t="s">
        <v>30</v>
      </c>
      <c r="E2854" t="s">
        <v>27</v>
      </c>
      <c r="F2854" t="s">
        <v>17</v>
      </c>
      <c r="G2854" t="s">
        <v>10</v>
      </c>
      <c r="H2854">
        <v>82718</v>
      </c>
      <c r="I2854">
        <f>IF(Table3_1810[[#This Row],[Status]]="Hired",1,0)</f>
        <v>0</v>
      </c>
    </row>
    <row r="2855" spans="1:9" x14ac:dyDescent="0.3">
      <c r="A2855">
        <v>555783</v>
      </c>
      <c r="B2855" s="2">
        <v>41785</v>
      </c>
      <c r="C2855" s="3">
        <v>0.58025462962962959</v>
      </c>
      <c r="D2855" t="s">
        <v>31</v>
      </c>
      <c r="E2855" t="s">
        <v>27</v>
      </c>
      <c r="F2855" t="s">
        <v>17</v>
      </c>
      <c r="G2855" t="s">
        <v>10</v>
      </c>
      <c r="H2855">
        <v>86177</v>
      </c>
      <c r="I2855">
        <f>IF(Table3_1810[[#This Row],[Status]]="Hired",1,0)</f>
        <v>1</v>
      </c>
    </row>
    <row r="2856" spans="1:9" x14ac:dyDescent="0.3">
      <c r="A2856">
        <v>191186</v>
      </c>
      <c r="B2856" s="2">
        <v>41788</v>
      </c>
      <c r="C2856" s="3">
        <v>0.59469907407407407</v>
      </c>
      <c r="D2856" t="s">
        <v>30</v>
      </c>
      <c r="E2856" t="s">
        <v>27</v>
      </c>
      <c r="F2856" t="s">
        <v>17</v>
      </c>
      <c r="G2856" t="s">
        <v>10</v>
      </c>
      <c r="H2856">
        <v>25627</v>
      </c>
      <c r="I2856">
        <f>IF(Table3_1810[[#This Row],[Status]]="Hired",1,0)</f>
        <v>0</v>
      </c>
    </row>
    <row r="2857" spans="1:9" x14ac:dyDescent="0.3">
      <c r="A2857">
        <v>35482</v>
      </c>
      <c r="B2857" s="2">
        <v>41788</v>
      </c>
      <c r="C2857" s="3">
        <v>0.59943287037037041</v>
      </c>
      <c r="D2857" t="s">
        <v>31</v>
      </c>
      <c r="E2857" t="s">
        <v>29</v>
      </c>
      <c r="F2857" t="s">
        <v>17</v>
      </c>
      <c r="G2857" t="s">
        <v>10</v>
      </c>
      <c r="H2857">
        <v>91603</v>
      </c>
      <c r="I2857">
        <f>IF(Table3_1810[[#This Row],[Status]]="Hired",1,0)</f>
        <v>1</v>
      </c>
    </row>
    <row r="2858" spans="1:9" x14ac:dyDescent="0.3">
      <c r="A2858">
        <v>501268</v>
      </c>
      <c r="B2858" s="2">
        <v>41793</v>
      </c>
      <c r="C2858" s="3">
        <v>0.68230324074074078</v>
      </c>
      <c r="D2858" t="s">
        <v>31</v>
      </c>
      <c r="E2858" t="s">
        <v>27</v>
      </c>
      <c r="F2858" t="s">
        <v>17</v>
      </c>
      <c r="G2858" t="s">
        <v>10</v>
      </c>
      <c r="H2858">
        <v>14197</v>
      </c>
      <c r="I2858">
        <f>IF(Table3_1810[[#This Row],[Status]]="Hired",1,0)</f>
        <v>1</v>
      </c>
    </row>
    <row r="2859" spans="1:9" x14ac:dyDescent="0.3">
      <c r="A2859">
        <v>476705</v>
      </c>
      <c r="B2859" s="2">
        <v>41803</v>
      </c>
      <c r="C2859" s="3">
        <v>0.39747685185185183</v>
      </c>
      <c r="D2859" t="s">
        <v>30</v>
      </c>
      <c r="E2859" t="s">
        <v>27</v>
      </c>
      <c r="F2859" t="s">
        <v>17</v>
      </c>
      <c r="G2859" t="s">
        <v>10</v>
      </c>
      <c r="H2859">
        <v>76771</v>
      </c>
      <c r="I2859">
        <f>IF(Table3_1810[[#This Row],[Status]]="Hired",1,0)</f>
        <v>0</v>
      </c>
    </row>
    <row r="2860" spans="1:9" x14ac:dyDescent="0.3">
      <c r="A2860">
        <v>864490</v>
      </c>
      <c r="B2860" s="2">
        <v>41778</v>
      </c>
      <c r="C2860" s="3">
        <v>0.81791666666666663</v>
      </c>
      <c r="D2860" t="s">
        <v>30</v>
      </c>
      <c r="E2860" t="s">
        <v>27</v>
      </c>
      <c r="F2860" t="s">
        <v>17</v>
      </c>
      <c r="G2860" t="s">
        <v>10</v>
      </c>
      <c r="H2860">
        <v>64995</v>
      </c>
      <c r="I2860">
        <f>IF(Table3_1810[[#This Row],[Status]]="Hired",1,0)</f>
        <v>0</v>
      </c>
    </row>
    <row r="2861" spans="1:9" x14ac:dyDescent="0.3">
      <c r="A2861">
        <v>870435</v>
      </c>
      <c r="B2861" s="2">
        <v>41778</v>
      </c>
      <c r="C2861" s="3">
        <v>0.81829861111111113</v>
      </c>
      <c r="D2861" t="s">
        <v>31</v>
      </c>
      <c r="E2861" t="s">
        <v>27</v>
      </c>
      <c r="F2861" t="s">
        <v>17</v>
      </c>
      <c r="G2861" t="s">
        <v>10</v>
      </c>
      <c r="H2861">
        <v>35264</v>
      </c>
      <c r="I2861">
        <f>IF(Table3_1810[[#This Row],[Status]]="Hired",1,0)</f>
        <v>1</v>
      </c>
    </row>
    <row r="2862" spans="1:9" x14ac:dyDescent="0.3">
      <c r="A2862">
        <v>663150</v>
      </c>
      <c r="B2862" s="2">
        <v>41778</v>
      </c>
      <c r="C2862" s="3">
        <v>0.81819444444444445</v>
      </c>
      <c r="D2862" t="s">
        <v>31</v>
      </c>
      <c r="E2862" t="s">
        <v>29</v>
      </c>
      <c r="F2862" t="s">
        <v>17</v>
      </c>
      <c r="G2862" t="s">
        <v>10</v>
      </c>
      <c r="H2862">
        <v>70471</v>
      </c>
      <c r="I2862">
        <f>IF(Table3_1810[[#This Row],[Status]]="Hired",1,0)</f>
        <v>1</v>
      </c>
    </row>
    <row r="2863" spans="1:9" x14ac:dyDescent="0.3">
      <c r="A2863">
        <v>293055</v>
      </c>
      <c r="B2863" s="2">
        <v>41786</v>
      </c>
      <c r="C2863" s="3">
        <v>0.53706018518518517</v>
      </c>
      <c r="D2863" t="s">
        <v>31</v>
      </c>
      <c r="E2863" t="s">
        <v>27</v>
      </c>
      <c r="F2863" t="s">
        <v>17</v>
      </c>
      <c r="G2863" t="s">
        <v>10</v>
      </c>
      <c r="H2863">
        <v>25660</v>
      </c>
      <c r="I2863">
        <f>IF(Table3_1810[[#This Row],[Status]]="Hired",1,0)</f>
        <v>1</v>
      </c>
    </row>
    <row r="2864" spans="1:9" x14ac:dyDescent="0.3">
      <c r="A2864">
        <v>372242</v>
      </c>
      <c r="B2864" s="2">
        <v>41786</v>
      </c>
      <c r="C2864" s="3">
        <v>0.53623842592592597</v>
      </c>
      <c r="D2864" t="s">
        <v>31</v>
      </c>
      <c r="E2864" t="s">
        <v>29</v>
      </c>
      <c r="F2864" t="s">
        <v>17</v>
      </c>
      <c r="G2864" t="s">
        <v>10</v>
      </c>
      <c r="H2864">
        <v>14281</v>
      </c>
      <c r="I2864">
        <f>IF(Table3_1810[[#This Row],[Status]]="Hired",1,0)</f>
        <v>1</v>
      </c>
    </row>
    <row r="2865" spans="1:9" x14ac:dyDescent="0.3">
      <c r="A2865">
        <v>461858</v>
      </c>
      <c r="B2865" s="2">
        <v>41802</v>
      </c>
      <c r="C2865" s="3">
        <v>0.67248842592592595</v>
      </c>
      <c r="D2865" t="s">
        <v>31</v>
      </c>
      <c r="E2865" t="s">
        <v>27</v>
      </c>
      <c r="F2865" t="s">
        <v>17</v>
      </c>
      <c r="G2865" t="s">
        <v>10</v>
      </c>
      <c r="H2865">
        <v>62495</v>
      </c>
      <c r="I2865">
        <f>IF(Table3_1810[[#This Row],[Status]]="Hired",1,0)</f>
        <v>1</v>
      </c>
    </row>
    <row r="2866" spans="1:9" x14ac:dyDescent="0.3">
      <c r="A2866">
        <v>96586</v>
      </c>
      <c r="B2866" s="2">
        <v>41802</v>
      </c>
      <c r="C2866" s="3">
        <v>0.6731018518518519</v>
      </c>
      <c r="D2866" t="s">
        <v>31</v>
      </c>
      <c r="E2866" t="s">
        <v>27</v>
      </c>
      <c r="F2866" t="s">
        <v>17</v>
      </c>
      <c r="G2866" t="s">
        <v>10</v>
      </c>
      <c r="H2866">
        <v>79181</v>
      </c>
      <c r="I2866">
        <f>IF(Table3_1810[[#This Row],[Status]]="Hired",1,0)</f>
        <v>1</v>
      </c>
    </row>
    <row r="2867" spans="1:9" x14ac:dyDescent="0.3">
      <c r="A2867">
        <v>301586</v>
      </c>
      <c r="B2867" s="2">
        <v>41848</v>
      </c>
      <c r="C2867" s="3">
        <v>0.50328703703703703</v>
      </c>
      <c r="D2867" t="s">
        <v>31</v>
      </c>
      <c r="E2867" t="s">
        <v>27</v>
      </c>
      <c r="F2867" t="s">
        <v>20</v>
      </c>
      <c r="G2867" t="s">
        <v>4</v>
      </c>
      <c r="H2867">
        <v>96908</v>
      </c>
      <c r="I2867">
        <f>IF(Table3_1810[[#This Row],[Status]]="Hired",1,0)</f>
        <v>1</v>
      </c>
    </row>
    <row r="2868" spans="1:9" x14ac:dyDescent="0.3">
      <c r="A2868">
        <v>346190</v>
      </c>
      <c r="B2868" s="2">
        <v>41848</v>
      </c>
      <c r="C2868" s="3">
        <v>0.50364583333333335</v>
      </c>
      <c r="D2868" t="s">
        <v>31</v>
      </c>
      <c r="E2868" t="s">
        <v>27</v>
      </c>
      <c r="F2868" t="s">
        <v>20</v>
      </c>
      <c r="G2868" t="s">
        <v>4</v>
      </c>
      <c r="H2868">
        <v>54330</v>
      </c>
      <c r="I2868">
        <f>IF(Table3_1810[[#This Row],[Status]]="Hired",1,0)</f>
        <v>1</v>
      </c>
    </row>
    <row r="2869" spans="1:9" x14ac:dyDescent="0.3">
      <c r="A2869">
        <v>209714</v>
      </c>
      <c r="B2869" s="2">
        <v>41813</v>
      </c>
      <c r="C2869" s="3">
        <v>0.39733796296296298</v>
      </c>
      <c r="D2869" t="s">
        <v>31</v>
      </c>
      <c r="E2869" t="s">
        <v>27</v>
      </c>
      <c r="F2869" t="s">
        <v>17</v>
      </c>
      <c r="G2869" t="s">
        <v>2</v>
      </c>
      <c r="H2869">
        <v>86414</v>
      </c>
      <c r="I2869">
        <f>IF(Table3_1810[[#This Row],[Status]]="Hired",1,0)</f>
        <v>1</v>
      </c>
    </row>
    <row r="2870" spans="1:9" x14ac:dyDescent="0.3">
      <c r="A2870">
        <v>450326</v>
      </c>
      <c r="B2870" s="2">
        <v>41824</v>
      </c>
      <c r="C2870" s="3">
        <v>0.79685185185185181</v>
      </c>
      <c r="D2870" t="s">
        <v>30</v>
      </c>
      <c r="E2870" t="s">
        <v>29</v>
      </c>
      <c r="F2870" t="s">
        <v>17</v>
      </c>
      <c r="G2870" t="s">
        <v>2</v>
      </c>
      <c r="H2870">
        <v>53110</v>
      </c>
      <c r="I2870">
        <f>IF(Table3_1810[[#This Row],[Status]]="Hired",1,0)</f>
        <v>0</v>
      </c>
    </row>
    <row r="2871" spans="1:9" x14ac:dyDescent="0.3">
      <c r="A2871">
        <v>692156</v>
      </c>
      <c r="B2871" s="2">
        <v>41824</v>
      </c>
      <c r="C2871" s="3">
        <v>0.79863425925925924</v>
      </c>
      <c r="D2871" t="s">
        <v>30</v>
      </c>
      <c r="E2871" t="s">
        <v>27</v>
      </c>
      <c r="F2871" t="s">
        <v>17</v>
      </c>
      <c r="G2871" t="s">
        <v>2</v>
      </c>
      <c r="H2871">
        <v>96435</v>
      </c>
      <c r="I2871">
        <f>IF(Table3_1810[[#This Row],[Status]]="Hired",1,0)</f>
        <v>0</v>
      </c>
    </row>
    <row r="2872" spans="1:9" x14ac:dyDescent="0.3">
      <c r="A2872">
        <v>314177</v>
      </c>
      <c r="B2872" s="2">
        <v>41838</v>
      </c>
      <c r="C2872" s="3">
        <v>0.81136574074074075</v>
      </c>
      <c r="D2872" t="s">
        <v>31</v>
      </c>
      <c r="E2872" t="s">
        <v>29</v>
      </c>
      <c r="F2872" t="s">
        <v>17</v>
      </c>
      <c r="G2872" t="s">
        <v>2</v>
      </c>
      <c r="H2872">
        <v>40265</v>
      </c>
      <c r="I2872">
        <f>IF(Table3_1810[[#This Row],[Status]]="Hired",1,0)</f>
        <v>1</v>
      </c>
    </row>
    <row r="2873" spans="1:9" x14ac:dyDescent="0.3">
      <c r="A2873">
        <v>287282</v>
      </c>
      <c r="B2873" s="2">
        <v>41841</v>
      </c>
      <c r="C2873" s="3">
        <v>0.39803240740740742</v>
      </c>
      <c r="D2873" t="s">
        <v>30</v>
      </c>
      <c r="E2873" t="s">
        <v>29</v>
      </c>
      <c r="F2873" t="s">
        <v>17</v>
      </c>
      <c r="G2873" t="s">
        <v>2</v>
      </c>
      <c r="H2873">
        <v>68115</v>
      </c>
      <c r="I2873">
        <f>IF(Table3_1810[[#This Row],[Status]]="Hired",1,0)</f>
        <v>0</v>
      </c>
    </row>
    <row r="2874" spans="1:9" x14ac:dyDescent="0.3">
      <c r="A2874">
        <v>425236</v>
      </c>
      <c r="B2874" s="2">
        <v>41852</v>
      </c>
      <c r="C2874" s="3">
        <v>0.5508912037037037</v>
      </c>
      <c r="D2874" t="s">
        <v>31</v>
      </c>
      <c r="E2874" t="s">
        <v>29</v>
      </c>
      <c r="F2874" t="s">
        <v>17</v>
      </c>
      <c r="G2874" t="s">
        <v>2</v>
      </c>
      <c r="H2874">
        <v>25430</v>
      </c>
      <c r="I2874">
        <f>IF(Table3_1810[[#This Row],[Status]]="Hired",1,0)</f>
        <v>1</v>
      </c>
    </row>
    <row r="2875" spans="1:9" x14ac:dyDescent="0.3">
      <c r="A2875">
        <v>879110</v>
      </c>
      <c r="B2875" s="2">
        <v>41852</v>
      </c>
      <c r="C2875" s="3">
        <v>0.55157407407407411</v>
      </c>
      <c r="D2875" t="s">
        <v>30</v>
      </c>
      <c r="E2875" t="s">
        <v>28</v>
      </c>
      <c r="F2875" t="s">
        <v>17</v>
      </c>
      <c r="G2875" t="s">
        <v>2</v>
      </c>
      <c r="H2875">
        <v>24435</v>
      </c>
      <c r="I2875">
        <f>IF(Table3_1810[[#This Row],[Status]]="Hired",1,0)</f>
        <v>0</v>
      </c>
    </row>
    <row r="2876" spans="1:9" x14ac:dyDescent="0.3">
      <c r="A2876">
        <v>427364</v>
      </c>
      <c r="B2876" s="2">
        <v>41766</v>
      </c>
      <c r="C2876" s="3">
        <v>0.8870717592592593</v>
      </c>
      <c r="D2876" t="s">
        <v>31</v>
      </c>
      <c r="E2876" t="s">
        <v>27</v>
      </c>
      <c r="F2876" t="s">
        <v>15</v>
      </c>
      <c r="G2876" t="s">
        <v>10</v>
      </c>
      <c r="H2876">
        <v>58484</v>
      </c>
      <c r="I2876">
        <f>IF(Table3_1810[[#This Row],[Status]]="Hired",1,0)</f>
        <v>1</v>
      </c>
    </row>
    <row r="2877" spans="1:9" x14ac:dyDescent="0.3">
      <c r="A2877">
        <v>582836</v>
      </c>
      <c r="B2877" s="2">
        <v>41766</v>
      </c>
      <c r="C2877" s="3">
        <v>0.88765046296296302</v>
      </c>
      <c r="D2877" t="s">
        <v>31</v>
      </c>
      <c r="E2877" t="s">
        <v>27</v>
      </c>
      <c r="F2877" t="s">
        <v>15</v>
      </c>
      <c r="G2877" t="s">
        <v>10</v>
      </c>
      <c r="H2877">
        <v>73096</v>
      </c>
      <c r="I2877">
        <f>IF(Table3_1810[[#This Row],[Status]]="Hired",1,0)</f>
        <v>1</v>
      </c>
    </row>
    <row r="2878" spans="1:9" x14ac:dyDescent="0.3">
      <c r="A2878">
        <v>808760</v>
      </c>
      <c r="B2878" s="2">
        <v>41820</v>
      </c>
      <c r="C2878" s="3">
        <v>0.39719907407407407</v>
      </c>
      <c r="D2878" t="s">
        <v>30</v>
      </c>
      <c r="E2878" t="s">
        <v>29</v>
      </c>
      <c r="F2878" t="s">
        <v>12</v>
      </c>
      <c r="G2878" t="s">
        <v>2</v>
      </c>
      <c r="H2878">
        <v>89061</v>
      </c>
      <c r="I2878">
        <f>IF(Table3_1810[[#This Row],[Status]]="Hired",1,0)</f>
        <v>0</v>
      </c>
    </row>
    <row r="2879" spans="1:9" x14ac:dyDescent="0.3">
      <c r="A2879">
        <v>897562</v>
      </c>
      <c r="B2879" s="2">
        <v>41831</v>
      </c>
      <c r="C2879" s="3">
        <v>0.61871527777777779</v>
      </c>
      <c r="D2879" t="s">
        <v>31</v>
      </c>
      <c r="E2879" t="s">
        <v>29</v>
      </c>
      <c r="F2879" t="s">
        <v>12</v>
      </c>
      <c r="G2879" t="s">
        <v>2</v>
      </c>
      <c r="H2879">
        <v>55201</v>
      </c>
      <c r="I2879">
        <f>IF(Table3_1810[[#This Row],[Status]]="Hired",1,0)</f>
        <v>1</v>
      </c>
    </row>
    <row r="2880" spans="1:9" x14ac:dyDescent="0.3">
      <c r="A2880">
        <v>770021</v>
      </c>
      <c r="B2880" s="2">
        <v>41831</v>
      </c>
      <c r="C2880" s="3">
        <v>0.61943287037037043</v>
      </c>
      <c r="D2880" t="s">
        <v>31</v>
      </c>
      <c r="E2880" t="s">
        <v>29</v>
      </c>
      <c r="F2880" t="s">
        <v>12</v>
      </c>
      <c r="G2880" t="s">
        <v>2</v>
      </c>
      <c r="H2880">
        <v>82207</v>
      </c>
      <c r="I2880">
        <f>IF(Table3_1810[[#This Row],[Status]]="Hired",1,0)</f>
        <v>1</v>
      </c>
    </row>
    <row r="2881" spans="1:9" x14ac:dyDescent="0.3">
      <c r="A2881">
        <v>444043</v>
      </c>
      <c r="B2881" s="2">
        <v>41831</v>
      </c>
      <c r="C2881" s="3">
        <v>0.61972222222222217</v>
      </c>
      <c r="D2881" t="s">
        <v>31</v>
      </c>
      <c r="E2881" t="str">
        <f>E2880</f>
        <v>Female</v>
      </c>
      <c r="F2881" t="s">
        <v>12</v>
      </c>
      <c r="G2881" t="s">
        <v>2</v>
      </c>
      <c r="H2881">
        <v>80262</v>
      </c>
      <c r="I2881">
        <f>IF(Table3_1810[[#This Row],[Status]]="Hired",1,0)</f>
        <v>1</v>
      </c>
    </row>
    <row r="2882" spans="1:9" x14ac:dyDescent="0.3">
      <c r="A2882">
        <v>571621</v>
      </c>
      <c r="B2882" s="2">
        <v>41862</v>
      </c>
      <c r="C2882" s="3">
        <v>0.39723379629629629</v>
      </c>
      <c r="D2882" t="s">
        <v>31</v>
      </c>
      <c r="E2882" t="s">
        <v>27</v>
      </c>
      <c r="F2882" t="s">
        <v>12</v>
      </c>
      <c r="G2882" t="s">
        <v>2</v>
      </c>
      <c r="H2882">
        <v>35504</v>
      </c>
      <c r="I2882">
        <f>IF(Table3_1810[[#This Row],[Status]]="Hired",1,0)</f>
        <v>1</v>
      </c>
    </row>
    <row r="2883" spans="1:9" x14ac:dyDescent="0.3">
      <c r="A2883">
        <v>946771</v>
      </c>
      <c r="B2883" s="2">
        <v>41874</v>
      </c>
      <c r="C2883" s="3">
        <v>0.36329861111111111</v>
      </c>
      <c r="D2883" t="s">
        <v>31</v>
      </c>
      <c r="E2883" t="s">
        <v>27</v>
      </c>
      <c r="F2883" t="s">
        <v>17</v>
      </c>
      <c r="G2883" t="s">
        <v>2</v>
      </c>
      <c r="H2883">
        <v>55305</v>
      </c>
      <c r="I2883">
        <f>IF(Table3_1810[[#This Row],[Status]]="Hired",1,0)</f>
        <v>1</v>
      </c>
    </row>
    <row r="2884" spans="1:9" x14ac:dyDescent="0.3">
      <c r="A2884">
        <v>36448</v>
      </c>
      <c r="B2884" s="2">
        <v>41874</v>
      </c>
      <c r="C2884" s="3">
        <v>0.36358796296296297</v>
      </c>
      <c r="D2884" t="s">
        <v>30</v>
      </c>
      <c r="E2884" t="s">
        <v>29</v>
      </c>
      <c r="F2884" t="s">
        <v>17</v>
      </c>
      <c r="G2884" t="s">
        <v>2</v>
      </c>
      <c r="H2884">
        <v>92809</v>
      </c>
      <c r="I2884">
        <f>IF(Table3_1810[[#This Row],[Status]]="Hired",1,0)</f>
        <v>0</v>
      </c>
    </row>
    <row r="2885" spans="1:9" x14ac:dyDescent="0.3">
      <c r="A2885">
        <v>545541</v>
      </c>
      <c r="B2885" s="2">
        <v>41776</v>
      </c>
      <c r="C2885" s="3">
        <v>0.7192708333333333</v>
      </c>
      <c r="D2885" t="s">
        <v>31</v>
      </c>
      <c r="E2885" t="s">
        <v>27</v>
      </c>
      <c r="F2885" t="s">
        <v>17</v>
      </c>
      <c r="G2885" t="s">
        <v>2</v>
      </c>
      <c r="H2885">
        <v>85322</v>
      </c>
      <c r="I2885">
        <f>IF(Table3_1810[[#This Row],[Status]]="Hired",1,0)</f>
        <v>1</v>
      </c>
    </row>
    <row r="2886" spans="1:9" x14ac:dyDescent="0.3">
      <c r="A2886">
        <v>51387</v>
      </c>
      <c r="B2886" s="2">
        <v>41880</v>
      </c>
      <c r="C2886" s="3">
        <v>0.46478009259259262</v>
      </c>
      <c r="D2886" t="s">
        <v>30</v>
      </c>
      <c r="E2886" t="s">
        <v>27</v>
      </c>
      <c r="F2886" t="s">
        <v>20</v>
      </c>
      <c r="G2886" t="s">
        <v>10</v>
      </c>
      <c r="H2886">
        <v>39630</v>
      </c>
      <c r="I2886">
        <f>IF(Table3_1810[[#This Row],[Status]]="Hired",1,0)</f>
        <v>0</v>
      </c>
    </row>
    <row r="2887" spans="1:9" x14ac:dyDescent="0.3">
      <c r="A2887">
        <v>187628</v>
      </c>
      <c r="B2887" s="2">
        <v>41772</v>
      </c>
      <c r="C2887" s="3">
        <v>0.39753472222222225</v>
      </c>
      <c r="D2887" t="s">
        <v>30</v>
      </c>
      <c r="E2887" t="s">
        <v>29</v>
      </c>
      <c r="F2887" t="s">
        <v>17</v>
      </c>
      <c r="G2887" t="s">
        <v>4</v>
      </c>
      <c r="H2887">
        <v>87060</v>
      </c>
      <c r="I2887">
        <f>IF(Table3_1810[[#This Row],[Status]]="Hired",1,0)</f>
        <v>0</v>
      </c>
    </row>
    <row r="2888" spans="1:9" x14ac:dyDescent="0.3">
      <c r="A2888">
        <v>20274</v>
      </c>
      <c r="B2888" s="2">
        <v>41779</v>
      </c>
      <c r="C2888" s="3">
        <v>0.72864583333333333</v>
      </c>
      <c r="D2888" t="s">
        <v>31</v>
      </c>
      <c r="E2888" t="s">
        <v>27</v>
      </c>
      <c r="F2888" t="s">
        <v>17</v>
      </c>
      <c r="G2888" t="s">
        <v>4</v>
      </c>
      <c r="H2888">
        <v>42409</v>
      </c>
      <c r="I2888">
        <f>IF(Table3_1810[[#This Row],[Status]]="Hired",1,0)</f>
        <v>1</v>
      </c>
    </row>
    <row r="2889" spans="1:9" x14ac:dyDescent="0.3">
      <c r="A2889">
        <v>476863</v>
      </c>
      <c r="B2889" s="2">
        <v>41780</v>
      </c>
      <c r="C2889" s="3">
        <v>0.31479166666666669</v>
      </c>
      <c r="D2889" t="s">
        <v>30</v>
      </c>
      <c r="E2889" t="s">
        <v>27</v>
      </c>
      <c r="F2889" t="s">
        <v>17</v>
      </c>
      <c r="G2889" t="s">
        <v>4</v>
      </c>
      <c r="H2889">
        <v>86320</v>
      </c>
      <c r="I2889">
        <f>IF(Table3_1810[[#This Row],[Status]]="Hired",1,0)</f>
        <v>0</v>
      </c>
    </row>
    <row r="2890" spans="1:9" x14ac:dyDescent="0.3">
      <c r="A2890">
        <v>553212</v>
      </c>
      <c r="B2890" s="2">
        <v>41807</v>
      </c>
      <c r="C2890" s="3">
        <v>0.55859953703703702</v>
      </c>
      <c r="D2890" t="s">
        <v>31</v>
      </c>
      <c r="E2890" t="s">
        <v>27</v>
      </c>
      <c r="F2890" t="s">
        <v>20</v>
      </c>
      <c r="G2890" t="s">
        <v>2</v>
      </c>
      <c r="H2890">
        <v>37219</v>
      </c>
      <c r="I2890">
        <f>IF(Table3_1810[[#This Row],[Status]]="Hired",1,0)</f>
        <v>1</v>
      </c>
    </row>
    <row r="2891" spans="1:9" x14ac:dyDescent="0.3">
      <c r="A2891">
        <v>654399</v>
      </c>
      <c r="B2891" s="2">
        <v>41807</v>
      </c>
      <c r="C2891" s="3">
        <v>0.5609143518518519</v>
      </c>
      <c r="D2891" t="s">
        <v>30</v>
      </c>
      <c r="E2891" t="s">
        <v>27</v>
      </c>
      <c r="F2891" t="s">
        <v>20</v>
      </c>
      <c r="G2891" t="s">
        <v>2</v>
      </c>
      <c r="H2891">
        <v>87338</v>
      </c>
      <c r="I2891">
        <f>IF(Table3_1810[[#This Row],[Status]]="Hired",1,0)</f>
        <v>0</v>
      </c>
    </row>
    <row r="2892" spans="1:9" x14ac:dyDescent="0.3">
      <c r="A2892">
        <v>299015</v>
      </c>
      <c r="B2892" s="2">
        <v>41849</v>
      </c>
      <c r="C2892" s="3">
        <v>0.49656250000000002</v>
      </c>
      <c r="D2892" t="s">
        <v>31</v>
      </c>
      <c r="E2892" t="s">
        <v>27</v>
      </c>
      <c r="F2892" t="s">
        <v>20</v>
      </c>
      <c r="G2892" t="s">
        <v>5</v>
      </c>
      <c r="H2892">
        <v>57769</v>
      </c>
      <c r="I2892">
        <f>IF(Table3_1810[[#This Row],[Status]]="Hired",1,0)</f>
        <v>1</v>
      </c>
    </row>
    <row r="2893" spans="1:9" x14ac:dyDescent="0.3">
      <c r="A2893">
        <v>850119</v>
      </c>
      <c r="B2893" s="2">
        <v>41797</v>
      </c>
      <c r="C2893" s="3">
        <v>0.6345601851851852</v>
      </c>
      <c r="D2893" t="s">
        <v>30</v>
      </c>
      <c r="E2893" t="s">
        <v>29</v>
      </c>
      <c r="F2893" t="s">
        <v>13</v>
      </c>
      <c r="G2893" t="s">
        <v>8</v>
      </c>
      <c r="H2893">
        <v>24204</v>
      </c>
      <c r="I2893">
        <f>IF(Table3_1810[[#This Row],[Status]]="Hired",1,0)</f>
        <v>0</v>
      </c>
    </row>
    <row r="2894" spans="1:9" x14ac:dyDescent="0.3">
      <c r="A2894">
        <v>709912</v>
      </c>
      <c r="B2894" s="2">
        <v>41794</v>
      </c>
      <c r="C2894" s="3">
        <v>0.39792824074074074</v>
      </c>
      <c r="D2894" t="s">
        <v>31</v>
      </c>
      <c r="E2894" t="s">
        <v>29</v>
      </c>
      <c r="F2894" t="s">
        <v>13</v>
      </c>
      <c r="G2894" t="s">
        <v>8</v>
      </c>
      <c r="H2894">
        <v>58771</v>
      </c>
      <c r="I2894">
        <f>IF(Table3_1810[[#This Row],[Status]]="Hired",1,0)</f>
        <v>1</v>
      </c>
    </row>
    <row r="2895" spans="1:9" x14ac:dyDescent="0.3">
      <c r="A2895">
        <v>496401</v>
      </c>
      <c r="B2895" s="2">
        <v>41830</v>
      </c>
      <c r="C2895" s="3">
        <v>0.41060185185185183</v>
      </c>
      <c r="D2895" t="s">
        <v>30</v>
      </c>
      <c r="E2895" t="s">
        <v>29</v>
      </c>
      <c r="F2895" t="s">
        <v>13</v>
      </c>
      <c r="G2895" t="s">
        <v>8</v>
      </c>
      <c r="H2895">
        <v>99762</v>
      </c>
      <c r="I2895">
        <f>IF(Table3_1810[[#This Row],[Status]]="Hired",1,0)</f>
        <v>0</v>
      </c>
    </row>
    <row r="2896" spans="1:9" x14ac:dyDescent="0.3">
      <c r="A2896">
        <v>294190</v>
      </c>
      <c r="B2896" s="2">
        <v>41830</v>
      </c>
      <c r="C2896" s="3">
        <v>0.41085648148148146</v>
      </c>
      <c r="D2896" t="s">
        <v>30</v>
      </c>
      <c r="E2896" t="s">
        <v>29</v>
      </c>
      <c r="F2896" t="s">
        <v>13</v>
      </c>
      <c r="G2896" t="s">
        <v>8</v>
      </c>
      <c r="H2896">
        <v>67051</v>
      </c>
      <c r="I2896">
        <f>IF(Table3_1810[[#This Row],[Status]]="Hired",1,0)</f>
        <v>0</v>
      </c>
    </row>
    <row r="2897" spans="1:9" x14ac:dyDescent="0.3">
      <c r="A2897">
        <v>588537</v>
      </c>
      <c r="B2897" s="2">
        <v>41830</v>
      </c>
      <c r="C2897" s="3">
        <v>0.41114583333333332</v>
      </c>
      <c r="D2897" t="s">
        <v>30</v>
      </c>
      <c r="E2897" t="s">
        <v>29</v>
      </c>
      <c r="F2897" t="s">
        <v>13</v>
      </c>
      <c r="G2897" t="s">
        <v>8</v>
      </c>
      <c r="H2897">
        <v>13802</v>
      </c>
      <c r="I2897">
        <f>IF(Table3_1810[[#This Row],[Status]]="Hired",1,0)</f>
        <v>0</v>
      </c>
    </row>
    <row r="2898" spans="1:9" x14ac:dyDescent="0.3">
      <c r="A2898">
        <v>265882</v>
      </c>
      <c r="B2898" s="2">
        <v>41830</v>
      </c>
      <c r="C2898" s="3">
        <v>0.41509259259259257</v>
      </c>
      <c r="D2898" t="s">
        <v>30</v>
      </c>
      <c r="E2898" t="s">
        <v>29</v>
      </c>
      <c r="F2898" t="s">
        <v>13</v>
      </c>
      <c r="G2898" t="s">
        <v>8</v>
      </c>
      <c r="H2898">
        <v>56785</v>
      </c>
      <c r="I2898">
        <f>IF(Table3_1810[[#This Row],[Status]]="Hired",1,0)</f>
        <v>0</v>
      </c>
    </row>
    <row r="2899" spans="1:9" x14ac:dyDescent="0.3">
      <c r="A2899">
        <v>198865</v>
      </c>
      <c r="B2899" s="2">
        <v>41809</v>
      </c>
      <c r="C2899" s="3">
        <v>0.39872685185185186</v>
      </c>
      <c r="D2899" t="s">
        <v>31</v>
      </c>
      <c r="E2899" t="s">
        <v>29</v>
      </c>
      <c r="F2899" t="s">
        <v>17</v>
      </c>
      <c r="G2899" t="s">
        <v>10</v>
      </c>
      <c r="H2899">
        <v>49604</v>
      </c>
      <c r="I2899">
        <f>IF(Table3_1810[[#This Row],[Status]]="Hired",1,0)</f>
        <v>1</v>
      </c>
    </row>
    <row r="2900" spans="1:9" x14ac:dyDescent="0.3">
      <c r="A2900">
        <v>571114</v>
      </c>
      <c r="B2900" s="2">
        <v>41772</v>
      </c>
      <c r="C2900" s="3">
        <v>0.73074074074074069</v>
      </c>
      <c r="D2900" t="s">
        <v>30</v>
      </c>
      <c r="E2900" t="s">
        <v>27</v>
      </c>
      <c r="F2900" t="s">
        <v>14</v>
      </c>
      <c r="G2900" t="s">
        <v>2</v>
      </c>
      <c r="H2900">
        <v>91926</v>
      </c>
      <c r="I2900">
        <f>IF(Table3_1810[[#This Row],[Status]]="Hired",1,0)</f>
        <v>0</v>
      </c>
    </row>
    <row r="2901" spans="1:9" x14ac:dyDescent="0.3">
      <c r="A2901">
        <v>480106</v>
      </c>
      <c r="B2901" s="2">
        <v>41781</v>
      </c>
      <c r="C2901" s="3">
        <v>0.39739583333333334</v>
      </c>
      <c r="D2901" t="s">
        <v>31</v>
      </c>
      <c r="E2901" t="s">
        <v>27</v>
      </c>
      <c r="F2901" t="s">
        <v>15</v>
      </c>
      <c r="G2901" t="s">
        <v>4</v>
      </c>
      <c r="H2901">
        <v>27928</v>
      </c>
      <c r="I2901">
        <f>IF(Table3_1810[[#This Row],[Status]]="Hired",1,0)</f>
        <v>1</v>
      </c>
    </row>
    <row r="2902" spans="1:9" x14ac:dyDescent="0.3">
      <c r="A2902">
        <v>45977</v>
      </c>
      <c r="B2902" s="2">
        <v>41802</v>
      </c>
      <c r="C2902" s="3">
        <v>0.3971412037037037</v>
      </c>
      <c r="D2902" t="s">
        <v>31</v>
      </c>
      <c r="E2902" t="s">
        <v>27</v>
      </c>
      <c r="F2902" t="s">
        <v>15</v>
      </c>
      <c r="G2902" t="s">
        <v>4</v>
      </c>
      <c r="H2902">
        <v>47813</v>
      </c>
      <c r="I2902">
        <f>IF(Table3_1810[[#This Row],[Status]]="Hired",1,0)</f>
        <v>1</v>
      </c>
    </row>
    <row r="2903" spans="1:9" x14ac:dyDescent="0.3">
      <c r="A2903">
        <v>161328</v>
      </c>
      <c r="B2903" s="2">
        <v>41789</v>
      </c>
      <c r="C2903" s="3">
        <v>0.95979166666666671</v>
      </c>
      <c r="D2903" t="s">
        <v>31</v>
      </c>
      <c r="E2903" t="s">
        <v>29</v>
      </c>
      <c r="F2903" t="s">
        <v>13</v>
      </c>
      <c r="G2903" t="s">
        <v>1</v>
      </c>
      <c r="H2903">
        <v>22912</v>
      </c>
      <c r="I2903">
        <f>IF(Table3_1810[[#This Row],[Status]]="Hired",1,0)</f>
        <v>1</v>
      </c>
    </row>
    <row r="2904" spans="1:9" x14ac:dyDescent="0.3">
      <c r="A2904">
        <v>507460</v>
      </c>
      <c r="B2904" s="2">
        <v>41761</v>
      </c>
      <c r="C2904" s="3">
        <v>0.39828703703703705</v>
      </c>
      <c r="D2904" t="s">
        <v>31</v>
      </c>
      <c r="E2904" t="s">
        <v>27</v>
      </c>
      <c r="F2904" t="s">
        <v>18</v>
      </c>
      <c r="G2904" t="s">
        <v>10</v>
      </c>
      <c r="H2904">
        <v>19477</v>
      </c>
      <c r="I2904">
        <f>IF(Table3_1810[[#This Row],[Status]]="Hired",1,0)</f>
        <v>1</v>
      </c>
    </row>
    <row r="2905" spans="1:9" x14ac:dyDescent="0.3">
      <c r="A2905">
        <v>529167</v>
      </c>
      <c r="B2905" s="2">
        <v>41765</v>
      </c>
      <c r="C2905" s="3">
        <v>0.52434027777777781</v>
      </c>
      <c r="D2905" t="s">
        <v>30</v>
      </c>
      <c r="E2905" t="s">
        <v>29</v>
      </c>
      <c r="F2905" t="s">
        <v>18</v>
      </c>
      <c r="G2905" t="s">
        <v>10</v>
      </c>
      <c r="H2905">
        <v>55175</v>
      </c>
      <c r="I2905">
        <f>IF(Table3_1810[[#This Row],[Status]]="Hired",1,0)</f>
        <v>0</v>
      </c>
    </row>
    <row r="2906" spans="1:9" x14ac:dyDescent="0.3">
      <c r="A2906">
        <v>876558</v>
      </c>
      <c r="B2906" s="2">
        <v>41765</v>
      </c>
      <c r="C2906" s="3">
        <v>0.52714120370370365</v>
      </c>
      <c r="D2906" t="s">
        <v>31</v>
      </c>
      <c r="E2906" t="s">
        <v>27</v>
      </c>
      <c r="F2906" t="s">
        <v>18</v>
      </c>
      <c r="G2906" t="s">
        <v>10</v>
      </c>
      <c r="H2906">
        <v>69352</v>
      </c>
      <c r="I2906">
        <f>IF(Table3_1810[[#This Row],[Status]]="Hired",1,0)</f>
        <v>1</v>
      </c>
    </row>
    <row r="2907" spans="1:9" x14ac:dyDescent="0.3">
      <c r="A2907">
        <v>107983</v>
      </c>
      <c r="B2907" s="2">
        <v>41767</v>
      </c>
      <c r="C2907" s="3">
        <v>0.39748842592592593</v>
      </c>
      <c r="D2907" t="s">
        <v>31</v>
      </c>
      <c r="E2907" t="s">
        <v>27</v>
      </c>
      <c r="F2907" t="s">
        <v>18</v>
      </c>
      <c r="G2907" t="s">
        <v>10</v>
      </c>
      <c r="H2907">
        <v>98779</v>
      </c>
      <c r="I2907">
        <f>IF(Table3_1810[[#This Row],[Status]]="Hired",1,0)</f>
        <v>1</v>
      </c>
    </row>
    <row r="2908" spans="1:9" x14ac:dyDescent="0.3">
      <c r="A2908">
        <v>589965</v>
      </c>
      <c r="B2908" s="2">
        <v>41767</v>
      </c>
      <c r="C2908" s="3">
        <v>0.39789351851851851</v>
      </c>
      <c r="D2908" t="s">
        <v>30</v>
      </c>
      <c r="E2908" t="s">
        <v>27</v>
      </c>
      <c r="F2908" t="s">
        <v>18</v>
      </c>
      <c r="G2908" t="s">
        <v>10</v>
      </c>
      <c r="H2908">
        <v>64388</v>
      </c>
      <c r="I2908">
        <f>IF(Table3_1810[[#This Row],[Status]]="Hired",1,0)</f>
        <v>0</v>
      </c>
    </row>
    <row r="2909" spans="1:9" x14ac:dyDescent="0.3">
      <c r="A2909">
        <v>822154</v>
      </c>
      <c r="B2909" s="2">
        <v>41772</v>
      </c>
      <c r="C2909" s="3">
        <v>0.81616898148148154</v>
      </c>
      <c r="D2909" t="s">
        <v>31</v>
      </c>
      <c r="E2909" t="s">
        <v>29</v>
      </c>
      <c r="F2909" t="s">
        <v>18</v>
      </c>
      <c r="G2909" t="s">
        <v>10</v>
      </c>
      <c r="H2909">
        <v>72835</v>
      </c>
      <c r="I2909">
        <f>IF(Table3_1810[[#This Row],[Status]]="Hired",1,0)</f>
        <v>1</v>
      </c>
    </row>
    <row r="2910" spans="1:9" x14ac:dyDescent="0.3">
      <c r="A2910">
        <v>191002</v>
      </c>
      <c r="B2910" s="2">
        <v>41772</v>
      </c>
      <c r="C2910" s="3">
        <v>0.81645833333333329</v>
      </c>
      <c r="D2910" t="s">
        <v>30</v>
      </c>
      <c r="E2910" t="s">
        <v>29</v>
      </c>
      <c r="F2910" t="s">
        <v>18</v>
      </c>
      <c r="G2910" t="s">
        <v>10</v>
      </c>
      <c r="H2910">
        <v>23976</v>
      </c>
      <c r="I2910">
        <f>IF(Table3_1810[[#This Row],[Status]]="Hired",1,0)</f>
        <v>0</v>
      </c>
    </row>
    <row r="2911" spans="1:9" x14ac:dyDescent="0.3">
      <c r="A2911">
        <v>872734</v>
      </c>
      <c r="B2911" s="2">
        <v>41772</v>
      </c>
      <c r="C2911" s="3">
        <v>0.81677083333333333</v>
      </c>
      <c r="D2911" t="s">
        <v>30</v>
      </c>
      <c r="E2911" t="s">
        <v>27</v>
      </c>
      <c r="F2911" t="s">
        <v>18</v>
      </c>
      <c r="G2911" t="s">
        <v>10</v>
      </c>
      <c r="H2911">
        <v>87545</v>
      </c>
      <c r="I2911">
        <f>IF(Table3_1810[[#This Row],[Status]]="Hired",1,0)</f>
        <v>0</v>
      </c>
    </row>
    <row r="2912" spans="1:9" x14ac:dyDescent="0.3">
      <c r="A2912">
        <v>890170</v>
      </c>
      <c r="B2912" s="2">
        <v>41772</v>
      </c>
      <c r="C2912" s="3">
        <v>0.81754629629629627</v>
      </c>
      <c r="D2912" t="s">
        <v>30</v>
      </c>
      <c r="E2912" t="s">
        <v>27</v>
      </c>
      <c r="F2912" t="s">
        <v>18</v>
      </c>
      <c r="G2912" t="s">
        <v>10</v>
      </c>
      <c r="H2912">
        <v>56592</v>
      </c>
      <c r="I2912">
        <f>IF(Table3_1810[[#This Row],[Status]]="Hired",1,0)</f>
        <v>0</v>
      </c>
    </row>
    <row r="2913" spans="1:9" x14ac:dyDescent="0.3">
      <c r="A2913">
        <v>355469</v>
      </c>
      <c r="B2913" s="2">
        <v>41772</v>
      </c>
      <c r="C2913" s="3">
        <v>0.81873842592592594</v>
      </c>
      <c r="D2913" t="s">
        <v>30</v>
      </c>
      <c r="E2913" t="s">
        <v>27</v>
      </c>
      <c r="F2913" t="s">
        <v>18</v>
      </c>
      <c r="G2913" t="s">
        <v>10</v>
      </c>
      <c r="H2913">
        <v>21741</v>
      </c>
      <c r="I2913">
        <f>IF(Table3_1810[[#This Row],[Status]]="Hired",1,0)</f>
        <v>0</v>
      </c>
    </row>
    <row r="2914" spans="1:9" x14ac:dyDescent="0.3">
      <c r="A2914">
        <v>944319</v>
      </c>
      <c r="B2914" s="2">
        <v>41838</v>
      </c>
      <c r="C2914" s="3">
        <v>0.82773148148148146</v>
      </c>
      <c r="D2914" t="s">
        <v>30</v>
      </c>
      <c r="E2914" t="s">
        <v>29</v>
      </c>
      <c r="F2914" t="s">
        <v>18</v>
      </c>
      <c r="G2914" t="s">
        <v>10</v>
      </c>
      <c r="H2914">
        <v>17048</v>
      </c>
      <c r="I2914">
        <f>IF(Table3_1810[[#This Row],[Status]]="Hired",1,0)</f>
        <v>0</v>
      </c>
    </row>
    <row r="2915" spans="1:9" x14ac:dyDescent="0.3">
      <c r="A2915">
        <v>279834</v>
      </c>
      <c r="B2915" s="2">
        <v>41842</v>
      </c>
      <c r="C2915" s="3">
        <v>0.71701388888888884</v>
      </c>
      <c r="D2915" t="s">
        <v>31</v>
      </c>
      <c r="E2915" t="s">
        <v>27</v>
      </c>
      <c r="F2915" t="s">
        <v>18</v>
      </c>
      <c r="G2915" t="s">
        <v>2</v>
      </c>
      <c r="H2915">
        <v>78795</v>
      </c>
      <c r="I2915">
        <f>IF(Table3_1810[[#This Row],[Status]]="Hired",1,0)</f>
        <v>1</v>
      </c>
    </row>
    <row r="2916" spans="1:9" x14ac:dyDescent="0.3">
      <c r="A2916">
        <v>680526</v>
      </c>
      <c r="B2916" s="2">
        <v>41880</v>
      </c>
      <c r="C2916" s="3">
        <v>0.39797453703703706</v>
      </c>
      <c r="D2916" t="s">
        <v>30</v>
      </c>
      <c r="E2916" t="s">
        <v>29</v>
      </c>
      <c r="F2916" t="s">
        <v>18</v>
      </c>
      <c r="G2916" t="s">
        <v>10</v>
      </c>
      <c r="H2916">
        <v>30324</v>
      </c>
      <c r="I2916">
        <f>IF(Table3_1810[[#This Row],[Status]]="Hired",1,0)</f>
        <v>0</v>
      </c>
    </row>
    <row r="2917" spans="1:9" x14ac:dyDescent="0.3">
      <c r="A2917">
        <v>653570</v>
      </c>
      <c r="B2917" s="2">
        <v>41880</v>
      </c>
      <c r="C2917" s="3">
        <v>0.39831018518518518</v>
      </c>
      <c r="D2917" t="s">
        <v>31</v>
      </c>
      <c r="E2917" t="s">
        <v>27</v>
      </c>
      <c r="F2917" t="s">
        <v>18</v>
      </c>
      <c r="G2917" t="s">
        <v>10</v>
      </c>
      <c r="H2917">
        <v>67527</v>
      </c>
      <c r="I2917">
        <f>IF(Table3_1810[[#This Row],[Status]]="Hired",1,0)</f>
        <v>1</v>
      </c>
    </row>
    <row r="2918" spans="1:9" x14ac:dyDescent="0.3">
      <c r="A2918">
        <v>373265</v>
      </c>
      <c r="B2918" s="2">
        <v>41782</v>
      </c>
      <c r="C2918" s="3">
        <v>0.39681712962962962</v>
      </c>
      <c r="D2918" t="s">
        <v>30</v>
      </c>
      <c r="E2918" t="s">
        <v>27</v>
      </c>
      <c r="F2918" t="s">
        <v>17</v>
      </c>
      <c r="G2918" t="s">
        <v>2</v>
      </c>
      <c r="H2918">
        <v>82628</v>
      </c>
      <c r="I2918">
        <f>IF(Table3_1810[[#This Row],[Status]]="Hired",1,0)</f>
        <v>0</v>
      </c>
    </row>
    <row r="2919" spans="1:9" x14ac:dyDescent="0.3">
      <c r="A2919">
        <v>395383</v>
      </c>
      <c r="B2919" s="2">
        <v>41859</v>
      </c>
      <c r="C2919" s="3">
        <v>0.39738425925925924</v>
      </c>
      <c r="D2919" t="s">
        <v>31</v>
      </c>
      <c r="E2919" t="s">
        <v>27</v>
      </c>
      <c r="F2919" t="s">
        <v>15</v>
      </c>
      <c r="G2919" t="s">
        <v>2</v>
      </c>
      <c r="H2919">
        <v>14051</v>
      </c>
      <c r="I2919">
        <f>IF(Table3_1810[[#This Row],[Status]]="Hired",1,0)</f>
        <v>1</v>
      </c>
    </row>
    <row r="2920" spans="1:9" x14ac:dyDescent="0.3">
      <c r="A2920">
        <v>506014</v>
      </c>
      <c r="B2920" s="2">
        <v>41799</v>
      </c>
      <c r="C2920" s="3">
        <v>0.39674768518518516</v>
      </c>
      <c r="D2920" t="s">
        <v>31</v>
      </c>
      <c r="E2920" t="s">
        <v>27</v>
      </c>
      <c r="F2920" t="s">
        <v>17</v>
      </c>
      <c r="G2920" t="s">
        <v>8</v>
      </c>
      <c r="H2920">
        <v>27703</v>
      </c>
      <c r="I2920">
        <f>IF(Table3_1810[[#This Row],[Status]]="Hired",1,0)</f>
        <v>1</v>
      </c>
    </row>
    <row r="2921" spans="1:9" x14ac:dyDescent="0.3">
      <c r="A2921">
        <v>448476</v>
      </c>
      <c r="B2921" s="2">
        <v>41820</v>
      </c>
      <c r="C2921" s="3">
        <v>0.32991898148148147</v>
      </c>
      <c r="D2921" t="s">
        <v>31</v>
      </c>
      <c r="E2921" t="s">
        <v>27</v>
      </c>
      <c r="F2921" t="s">
        <v>17</v>
      </c>
      <c r="G2921" t="s">
        <v>8</v>
      </c>
      <c r="H2921">
        <v>42138</v>
      </c>
      <c r="I2921">
        <f>IF(Table3_1810[[#This Row],[Status]]="Hired",1,0)</f>
        <v>1</v>
      </c>
    </row>
    <row r="2922" spans="1:9" x14ac:dyDescent="0.3">
      <c r="A2922">
        <v>164695</v>
      </c>
      <c r="B2922" s="2">
        <v>41820</v>
      </c>
      <c r="C2922" s="3">
        <v>0.33340277777777777</v>
      </c>
      <c r="D2922" t="s">
        <v>31</v>
      </c>
      <c r="E2922" t="s">
        <v>27</v>
      </c>
      <c r="F2922" t="s">
        <v>17</v>
      </c>
      <c r="G2922" t="s">
        <v>8</v>
      </c>
      <c r="H2922">
        <v>16268</v>
      </c>
      <c r="I2922">
        <f>IF(Table3_1810[[#This Row],[Status]]="Hired",1,0)</f>
        <v>1</v>
      </c>
    </row>
    <row r="2923" spans="1:9" x14ac:dyDescent="0.3">
      <c r="A2923">
        <v>677313</v>
      </c>
      <c r="B2923" s="2">
        <v>41848</v>
      </c>
      <c r="C2923" s="3">
        <v>0.39690972222222221</v>
      </c>
      <c r="D2923" t="s">
        <v>31</v>
      </c>
      <c r="E2923" t="s">
        <v>27</v>
      </c>
      <c r="F2923" t="s">
        <v>17</v>
      </c>
      <c r="G2923" t="s">
        <v>10</v>
      </c>
      <c r="H2923">
        <v>18431</v>
      </c>
      <c r="I2923">
        <f>IF(Table3_1810[[#This Row],[Status]]="Hired",1,0)</f>
        <v>1</v>
      </c>
    </row>
    <row r="2924" spans="1:9" x14ac:dyDescent="0.3">
      <c r="A2924">
        <v>476925</v>
      </c>
      <c r="B2924" s="2">
        <v>41865</v>
      </c>
      <c r="C2924" s="3">
        <v>0.47391203703703705</v>
      </c>
      <c r="D2924" t="s">
        <v>31</v>
      </c>
      <c r="E2924" t="s">
        <v>27</v>
      </c>
      <c r="F2924" t="s">
        <v>17</v>
      </c>
      <c r="G2924" t="s">
        <v>10</v>
      </c>
      <c r="H2924">
        <v>99554</v>
      </c>
      <c r="I2924">
        <f>IF(Table3_1810[[#This Row],[Status]]="Hired",1,0)</f>
        <v>1</v>
      </c>
    </row>
    <row r="2925" spans="1:9" x14ac:dyDescent="0.3">
      <c r="A2925">
        <v>345513</v>
      </c>
      <c r="B2925" s="2">
        <v>41865</v>
      </c>
      <c r="C2925" s="3">
        <v>0.47473379629629631</v>
      </c>
      <c r="D2925" t="s">
        <v>31</v>
      </c>
      <c r="E2925" t="s">
        <v>27</v>
      </c>
      <c r="F2925" t="s">
        <v>17</v>
      </c>
      <c r="G2925" t="s">
        <v>10</v>
      </c>
      <c r="H2925">
        <v>24756</v>
      </c>
      <c r="I2925">
        <f>IF(Table3_1810[[#This Row],[Status]]="Hired",1,0)</f>
        <v>1</v>
      </c>
    </row>
    <row r="2926" spans="1:9" x14ac:dyDescent="0.3">
      <c r="A2926">
        <v>264413</v>
      </c>
      <c r="B2926" s="2">
        <v>41865</v>
      </c>
      <c r="C2926" s="3">
        <v>0.47377314814814814</v>
      </c>
      <c r="D2926" t="s">
        <v>30</v>
      </c>
      <c r="E2926" t="s">
        <v>28</v>
      </c>
      <c r="F2926" t="s">
        <v>17</v>
      </c>
      <c r="G2926" t="s">
        <v>10</v>
      </c>
      <c r="H2926">
        <v>84552</v>
      </c>
      <c r="I2926">
        <f>IF(Table3_1810[[#This Row],[Status]]="Hired",1,0)</f>
        <v>0</v>
      </c>
    </row>
    <row r="2927" spans="1:9" x14ac:dyDescent="0.3">
      <c r="A2927">
        <v>971950</v>
      </c>
      <c r="B2927" s="2">
        <v>41872</v>
      </c>
      <c r="C2927" s="3">
        <v>0.72873842592592597</v>
      </c>
      <c r="D2927" t="s">
        <v>31</v>
      </c>
      <c r="E2927" t="s">
        <v>27</v>
      </c>
      <c r="F2927" t="s">
        <v>17</v>
      </c>
      <c r="G2927" t="s">
        <v>8</v>
      </c>
      <c r="H2927">
        <v>28180</v>
      </c>
      <c r="I2927">
        <f>IF(Table3_1810[[#This Row],[Status]]="Hired",1,0)</f>
        <v>1</v>
      </c>
    </row>
    <row r="2928" spans="1:9" x14ac:dyDescent="0.3">
      <c r="A2928">
        <v>828711</v>
      </c>
      <c r="B2928" s="2">
        <v>41872</v>
      </c>
      <c r="C2928" s="3">
        <v>0.72956018518518517</v>
      </c>
      <c r="D2928" t="s">
        <v>31</v>
      </c>
      <c r="E2928" t="s">
        <v>29</v>
      </c>
      <c r="F2928" t="s">
        <v>17</v>
      </c>
      <c r="G2928" t="s">
        <v>8</v>
      </c>
      <c r="H2928">
        <v>75762</v>
      </c>
      <c r="I2928">
        <f>IF(Table3_1810[[#This Row],[Status]]="Hired",1,0)</f>
        <v>1</v>
      </c>
    </row>
    <row r="2929" spans="1:9" x14ac:dyDescent="0.3">
      <c r="A2929">
        <v>369701</v>
      </c>
      <c r="B2929" s="2">
        <v>41872</v>
      </c>
      <c r="C2929" s="3">
        <v>0.78612268518518513</v>
      </c>
      <c r="D2929" t="s">
        <v>31</v>
      </c>
      <c r="E2929" t="s">
        <v>27</v>
      </c>
      <c r="F2929" t="s">
        <v>17</v>
      </c>
      <c r="G2929" t="s">
        <v>8</v>
      </c>
      <c r="H2929">
        <v>42790</v>
      </c>
      <c r="I2929">
        <f>IF(Table3_1810[[#This Row],[Status]]="Hired",1,0)</f>
        <v>1</v>
      </c>
    </row>
    <row r="2930" spans="1:9" x14ac:dyDescent="0.3">
      <c r="A2930">
        <v>786103</v>
      </c>
      <c r="B2930" s="2">
        <v>41873</v>
      </c>
      <c r="C2930" s="3">
        <v>0.5767592592592593</v>
      </c>
      <c r="D2930" t="s">
        <v>30</v>
      </c>
      <c r="E2930" t="s">
        <v>29</v>
      </c>
      <c r="F2930" t="s">
        <v>17</v>
      </c>
      <c r="G2930" t="s">
        <v>5</v>
      </c>
      <c r="H2930">
        <v>19217</v>
      </c>
      <c r="I2930">
        <f>IF(Table3_1810[[#This Row],[Status]]="Hired",1,0)</f>
        <v>0</v>
      </c>
    </row>
    <row r="2931" spans="1:9" x14ac:dyDescent="0.3">
      <c r="A2931">
        <v>596520</v>
      </c>
      <c r="B2931" s="2">
        <v>41878</v>
      </c>
      <c r="C2931" s="3">
        <v>0.58097222222222222</v>
      </c>
      <c r="D2931" t="s">
        <v>30</v>
      </c>
      <c r="E2931" t="s">
        <v>29</v>
      </c>
      <c r="F2931" t="s">
        <v>17</v>
      </c>
      <c r="G2931" t="s">
        <v>10</v>
      </c>
      <c r="H2931">
        <v>43284</v>
      </c>
      <c r="I2931">
        <f>IF(Table3_1810[[#This Row],[Status]]="Hired",1,0)</f>
        <v>0</v>
      </c>
    </row>
    <row r="2932" spans="1:9" x14ac:dyDescent="0.3">
      <c r="A2932">
        <v>729601</v>
      </c>
      <c r="B2932" s="2">
        <v>41877</v>
      </c>
      <c r="C2932" s="3">
        <v>0.39550925925925928</v>
      </c>
      <c r="D2932" t="s">
        <v>31</v>
      </c>
      <c r="E2932" t="s">
        <v>29</v>
      </c>
      <c r="F2932" t="s">
        <v>17</v>
      </c>
      <c r="G2932" t="s">
        <v>6</v>
      </c>
      <c r="H2932">
        <v>37115</v>
      </c>
      <c r="I2932">
        <f>IF(Table3_1810[[#This Row],[Status]]="Hired",1,0)</f>
        <v>1</v>
      </c>
    </row>
    <row r="2933" spans="1:9" x14ac:dyDescent="0.3">
      <c r="A2933">
        <v>391507</v>
      </c>
      <c r="B2933" s="2">
        <v>41862</v>
      </c>
      <c r="C2933" s="3">
        <v>0.39799768518518519</v>
      </c>
      <c r="D2933" t="s">
        <v>31</v>
      </c>
      <c r="E2933" t="s">
        <v>29</v>
      </c>
      <c r="F2933" t="s">
        <v>12</v>
      </c>
      <c r="G2933" t="s">
        <v>10</v>
      </c>
      <c r="H2933">
        <v>24210</v>
      </c>
      <c r="I2933">
        <f>IF(Table3_1810[[#This Row],[Status]]="Hired",1,0)</f>
        <v>1</v>
      </c>
    </row>
    <row r="2934" spans="1:9" x14ac:dyDescent="0.3">
      <c r="A2934">
        <v>794711</v>
      </c>
      <c r="B2934" s="2">
        <v>41849</v>
      </c>
      <c r="C2934" s="3">
        <v>0.60173611111111114</v>
      </c>
      <c r="D2934" t="s">
        <v>31</v>
      </c>
      <c r="E2934" t="s">
        <v>29</v>
      </c>
      <c r="F2934" t="s">
        <v>12</v>
      </c>
      <c r="G2934" t="s">
        <v>4</v>
      </c>
      <c r="H2934">
        <v>90076</v>
      </c>
      <c r="I2934">
        <f>IF(Table3_1810[[#This Row],[Status]]="Hired",1,0)</f>
        <v>1</v>
      </c>
    </row>
    <row r="2935" spans="1:9" x14ac:dyDescent="0.3">
      <c r="A2935">
        <v>656787</v>
      </c>
      <c r="B2935" s="2">
        <v>41782</v>
      </c>
      <c r="C2935" s="3">
        <v>0.74912037037037038</v>
      </c>
      <c r="D2935" t="s">
        <v>30</v>
      </c>
      <c r="E2935" t="s">
        <v>29</v>
      </c>
      <c r="F2935" t="s">
        <v>20</v>
      </c>
      <c r="G2935" t="s">
        <v>10</v>
      </c>
      <c r="H2935">
        <v>32731</v>
      </c>
      <c r="I2935">
        <f>IF(Table3_1810[[#This Row],[Status]]="Hired",1,0)</f>
        <v>0</v>
      </c>
    </row>
    <row r="2936" spans="1:9" x14ac:dyDescent="0.3">
      <c r="A2936">
        <v>410418</v>
      </c>
      <c r="B2936" s="2">
        <v>41782</v>
      </c>
      <c r="C2936" s="3">
        <v>0.75129629629629635</v>
      </c>
      <c r="D2936" t="s">
        <v>31</v>
      </c>
      <c r="E2936" t="s">
        <v>27</v>
      </c>
      <c r="F2936" t="s">
        <v>20</v>
      </c>
      <c r="G2936" t="s">
        <v>10</v>
      </c>
      <c r="H2936">
        <v>75381</v>
      </c>
      <c r="I2936">
        <f>IF(Table3_1810[[#This Row],[Status]]="Hired",1,0)</f>
        <v>1</v>
      </c>
    </row>
    <row r="2937" spans="1:9" x14ac:dyDescent="0.3">
      <c r="A2937">
        <v>475908</v>
      </c>
      <c r="B2937" s="2">
        <v>41775</v>
      </c>
      <c r="C2937" s="3">
        <v>0.73747685185185186</v>
      </c>
      <c r="D2937" t="s">
        <v>31</v>
      </c>
      <c r="E2937" t="s">
        <v>27</v>
      </c>
      <c r="F2937" t="s">
        <v>20</v>
      </c>
      <c r="G2937" t="s">
        <v>10</v>
      </c>
      <c r="H2937">
        <v>58723</v>
      </c>
      <c r="I2937">
        <f>IF(Table3_1810[[#This Row],[Status]]="Hired",1,0)</f>
        <v>1</v>
      </c>
    </row>
    <row r="2938" spans="1:9" x14ac:dyDescent="0.3">
      <c r="A2938">
        <v>825365</v>
      </c>
      <c r="B2938" s="2">
        <v>41775</v>
      </c>
      <c r="C2938" s="3">
        <v>0.74010416666666667</v>
      </c>
      <c r="D2938" t="s">
        <v>30</v>
      </c>
      <c r="E2938" t="s">
        <v>27</v>
      </c>
      <c r="F2938" t="s">
        <v>20</v>
      </c>
      <c r="G2938" t="s">
        <v>10</v>
      </c>
      <c r="H2938">
        <v>66849</v>
      </c>
      <c r="I2938">
        <f>IF(Table3_1810[[#This Row],[Status]]="Hired",1,0)</f>
        <v>0</v>
      </c>
    </row>
    <row r="2939" spans="1:9" x14ac:dyDescent="0.3">
      <c r="A2939">
        <v>747318</v>
      </c>
      <c r="B2939" s="2">
        <v>41775</v>
      </c>
      <c r="C2939" s="3">
        <v>0.7377893518518519</v>
      </c>
      <c r="D2939" t="s">
        <v>31</v>
      </c>
      <c r="E2939" t="s">
        <v>28</v>
      </c>
      <c r="F2939" t="s">
        <v>20</v>
      </c>
      <c r="G2939" t="s">
        <v>10</v>
      </c>
      <c r="H2939">
        <v>14799</v>
      </c>
      <c r="I2939">
        <f>IF(Table3_1810[[#This Row],[Status]]="Hired",1,0)</f>
        <v>1</v>
      </c>
    </row>
    <row r="2940" spans="1:9" x14ac:dyDescent="0.3">
      <c r="A2940">
        <v>729869</v>
      </c>
      <c r="B2940" s="2">
        <v>41775</v>
      </c>
      <c r="C2940" s="3">
        <v>0.73804398148148154</v>
      </c>
      <c r="D2940" t="s">
        <v>31</v>
      </c>
      <c r="E2940" t="s">
        <v>28</v>
      </c>
      <c r="F2940" t="s">
        <v>20</v>
      </c>
      <c r="G2940" t="s">
        <v>10</v>
      </c>
      <c r="H2940">
        <v>33179</v>
      </c>
      <c r="I2940">
        <f>IF(Table3_1810[[#This Row],[Status]]="Hired",1,0)</f>
        <v>1</v>
      </c>
    </row>
    <row r="2941" spans="1:9" x14ac:dyDescent="0.3">
      <c r="A2941">
        <v>114826</v>
      </c>
      <c r="B2941" s="2">
        <v>41871</v>
      </c>
      <c r="C2941" s="3">
        <v>0.64094907407407409</v>
      </c>
      <c r="D2941" t="s">
        <v>30</v>
      </c>
      <c r="E2941" t="s">
        <v>29</v>
      </c>
      <c r="F2941" t="s">
        <v>20</v>
      </c>
      <c r="G2941" t="s">
        <v>10</v>
      </c>
      <c r="H2941">
        <v>41054</v>
      </c>
      <c r="I2941">
        <f>IF(Table3_1810[[#This Row],[Status]]="Hired",1,0)</f>
        <v>0</v>
      </c>
    </row>
    <row r="2942" spans="1:9" x14ac:dyDescent="0.3">
      <c r="A2942">
        <v>899997</v>
      </c>
      <c r="B2942" s="2">
        <v>41871</v>
      </c>
      <c r="C2942" s="3">
        <v>0.78258101851851847</v>
      </c>
      <c r="D2942" t="s">
        <v>30</v>
      </c>
      <c r="E2942" t="s">
        <v>29</v>
      </c>
      <c r="F2942" t="s">
        <v>20</v>
      </c>
      <c r="G2942" t="s">
        <v>10</v>
      </c>
      <c r="H2942">
        <v>91371</v>
      </c>
      <c r="I2942">
        <f>IF(Table3_1810[[#This Row],[Status]]="Hired",1,0)</f>
        <v>0</v>
      </c>
    </row>
    <row r="2943" spans="1:9" x14ac:dyDescent="0.3">
      <c r="A2943">
        <v>390743</v>
      </c>
      <c r="B2943" s="2">
        <v>41871</v>
      </c>
      <c r="C2943" s="3">
        <v>0.7835185185185185</v>
      </c>
      <c r="D2943" t="s">
        <v>31</v>
      </c>
      <c r="E2943" t="s">
        <v>29</v>
      </c>
      <c r="F2943" t="s">
        <v>20</v>
      </c>
      <c r="G2943" t="s">
        <v>10</v>
      </c>
      <c r="H2943">
        <v>33532</v>
      </c>
      <c r="I2943">
        <f>IF(Table3_1810[[#This Row],[Status]]="Hired",1,0)</f>
        <v>1</v>
      </c>
    </row>
    <row r="2944" spans="1:9" x14ac:dyDescent="0.3">
      <c r="A2944">
        <v>114741</v>
      </c>
      <c r="B2944" s="2">
        <v>41871</v>
      </c>
      <c r="C2944" s="3">
        <v>0.78418981481481487</v>
      </c>
      <c r="D2944" t="s">
        <v>31</v>
      </c>
      <c r="E2944" t="s">
        <v>29</v>
      </c>
      <c r="F2944" t="s">
        <v>20</v>
      </c>
      <c r="G2944" t="s">
        <v>10</v>
      </c>
      <c r="H2944">
        <v>12959</v>
      </c>
      <c r="I2944">
        <f>IF(Table3_1810[[#This Row],[Status]]="Hired",1,0)</f>
        <v>1</v>
      </c>
    </row>
    <row r="2945" spans="1:9" x14ac:dyDescent="0.3">
      <c r="A2945">
        <v>161963</v>
      </c>
      <c r="B2945" s="2">
        <v>41871</v>
      </c>
      <c r="C2945" s="3">
        <v>0.78892361111111109</v>
      </c>
      <c r="D2945" t="s">
        <v>30</v>
      </c>
      <c r="E2945" t="s">
        <v>29</v>
      </c>
      <c r="F2945" t="s">
        <v>20</v>
      </c>
      <c r="G2945" t="s">
        <v>10</v>
      </c>
      <c r="H2945">
        <v>68381</v>
      </c>
      <c r="I2945">
        <f>IF(Table3_1810[[#This Row],[Status]]="Hired",1,0)</f>
        <v>0</v>
      </c>
    </row>
    <row r="2946" spans="1:9" x14ac:dyDescent="0.3">
      <c r="A2946">
        <v>331487</v>
      </c>
      <c r="B2946" s="2">
        <v>41877</v>
      </c>
      <c r="C2946" s="3">
        <v>0.63288194444444446</v>
      </c>
      <c r="D2946" t="s">
        <v>31</v>
      </c>
      <c r="E2946" t="s">
        <v>27</v>
      </c>
      <c r="F2946" t="s">
        <v>20</v>
      </c>
      <c r="G2946" t="s">
        <v>10</v>
      </c>
      <c r="H2946">
        <v>55670</v>
      </c>
      <c r="I2946">
        <f>IF(Table3_1810[[#This Row],[Status]]="Hired",1,0)</f>
        <v>1</v>
      </c>
    </row>
    <row r="2947" spans="1:9" x14ac:dyDescent="0.3">
      <c r="A2947">
        <v>219953</v>
      </c>
      <c r="B2947" s="2">
        <v>41879</v>
      </c>
      <c r="C2947" s="3">
        <v>0.67848379629629629</v>
      </c>
      <c r="D2947" t="s">
        <v>31</v>
      </c>
      <c r="E2947" t="s">
        <v>29</v>
      </c>
      <c r="F2947" t="s">
        <v>20</v>
      </c>
      <c r="G2947" t="s">
        <v>10</v>
      </c>
      <c r="H2947">
        <v>88338</v>
      </c>
      <c r="I2947">
        <f>IF(Table3_1810[[#This Row],[Status]]="Hired",1,0)</f>
        <v>1</v>
      </c>
    </row>
    <row r="2948" spans="1:9" x14ac:dyDescent="0.3">
      <c r="A2948">
        <v>590522</v>
      </c>
      <c r="B2948" s="2">
        <v>41879</v>
      </c>
      <c r="C2948" s="3">
        <v>0.68098379629629635</v>
      </c>
      <c r="D2948" t="s">
        <v>30</v>
      </c>
      <c r="E2948" t="s">
        <v>29</v>
      </c>
      <c r="F2948" t="s">
        <v>20</v>
      </c>
      <c r="G2948" t="s">
        <v>10</v>
      </c>
      <c r="H2948">
        <v>91558</v>
      </c>
      <c r="I2948">
        <f>IF(Table3_1810[[#This Row],[Status]]="Hired",1,0)</f>
        <v>0</v>
      </c>
    </row>
    <row r="2949" spans="1:9" x14ac:dyDescent="0.3">
      <c r="A2949">
        <v>646084</v>
      </c>
      <c r="B2949" s="2">
        <v>41788</v>
      </c>
      <c r="C2949" s="3">
        <v>0.31377314814814816</v>
      </c>
      <c r="D2949" t="s">
        <v>30</v>
      </c>
      <c r="E2949" t="s">
        <v>29</v>
      </c>
      <c r="F2949" t="s">
        <v>17</v>
      </c>
      <c r="G2949" t="s">
        <v>1</v>
      </c>
      <c r="H2949">
        <v>89351</v>
      </c>
      <c r="I2949">
        <f>IF(Table3_1810[[#This Row],[Status]]="Hired",1,0)</f>
        <v>0</v>
      </c>
    </row>
    <row r="2950" spans="1:9" x14ac:dyDescent="0.3">
      <c r="A2950">
        <v>510340</v>
      </c>
      <c r="B2950" s="2">
        <v>41786</v>
      </c>
      <c r="C2950" s="3">
        <v>0.49753472222222223</v>
      </c>
      <c r="D2950" t="s">
        <v>31</v>
      </c>
      <c r="E2950" t="s">
        <v>27</v>
      </c>
      <c r="F2950" t="s">
        <v>17</v>
      </c>
      <c r="G2950" t="s">
        <v>1</v>
      </c>
      <c r="H2950">
        <v>88420</v>
      </c>
      <c r="I2950">
        <f>IF(Table3_1810[[#This Row],[Status]]="Hired",1,0)</f>
        <v>1</v>
      </c>
    </row>
    <row r="2951" spans="1:9" x14ac:dyDescent="0.3">
      <c r="A2951">
        <v>259229</v>
      </c>
      <c r="B2951" s="2">
        <v>41816</v>
      </c>
      <c r="C2951" s="3">
        <v>0.43039351851851854</v>
      </c>
      <c r="D2951" t="s">
        <v>31</v>
      </c>
      <c r="E2951" t="s">
        <v>27</v>
      </c>
      <c r="F2951" t="s">
        <v>12</v>
      </c>
      <c r="G2951" t="s">
        <v>6</v>
      </c>
      <c r="H2951">
        <v>27256</v>
      </c>
      <c r="I2951">
        <f>IF(Table3_1810[[#This Row],[Status]]="Hired",1,0)</f>
        <v>1</v>
      </c>
    </row>
    <row r="2952" spans="1:9" x14ac:dyDescent="0.3">
      <c r="A2952">
        <v>604800</v>
      </c>
      <c r="B2952" s="2">
        <v>41816</v>
      </c>
      <c r="C2952" s="3">
        <v>0.43135416666666665</v>
      </c>
      <c r="D2952" t="s">
        <v>30</v>
      </c>
      <c r="E2952" t="s">
        <v>27</v>
      </c>
      <c r="F2952" t="s">
        <v>12</v>
      </c>
      <c r="G2952" t="s">
        <v>6</v>
      </c>
      <c r="H2952">
        <v>78196</v>
      </c>
      <c r="I2952">
        <f>IF(Table3_1810[[#This Row],[Status]]="Hired",1,0)</f>
        <v>0</v>
      </c>
    </row>
    <row r="2953" spans="1:9" x14ac:dyDescent="0.3">
      <c r="A2953">
        <v>696733</v>
      </c>
      <c r="B2953" s="2">
        <v>41816</v>
      </c>
      <c r="C2953" s="3">
        <v>0.43170138888888887</v>
      </c>
      <c r="D2953" t="s">
        <v>31</v>
      </c>
      <c r="E2953" t="s">
        <v>29</v>
      </c>
      <c r="F2953" t="s">
        <v>12</v>
      </c>
      <c r="G2953" t="s">
        <v>6</v>
      </c>
      <c r="H2953">
        <v>88465</v>
      </c>
      <c r="I2953">
        <f>IF(Table3_1810[[#This Row],[Status]]="Hired",1,0)</f>
        <v>1</v>
      </c>
    </row>
    <row r="2954" spans="1:9" x14ac:dyDescent="0.3">
      <c r="A2954">
        <v>930905</v>
      </c>
      <c r="B2954" s="2">
        <v>41816</v>
      </c>
      <c r="C2954" s="3">
        <v>0.43390046296296297</v>
      </c>
      <c r="D2954" t="s">
        <v>30</v>
      </c>
      <c r="E2954" t="s">
        <v>27</v>
      </c>
      <c r="F2954" t="s">
        <v>12</v>
      </c>
      <c r="G2954" t="s">
        <v>6</v>
      </c>
      <c r="H2954">
        <v>25454</v>
      </c>
      <c r="I2954">
        <f>IF(Table3_1810[[#This Row],[Status]]="Hired",1,0)</f>
        <v>0</v>
      </c>
    </row>
    <row r="2955" spans="1:9" x14ac:dyDescent="0.3">
      <c r="A2955">
        <v>379513</v>
      </c>
      <c r="B2955" s="2">
        <v>41822</v>
      </c>
      <c r="C2955" s="3">
        <v>0.49887731481481479</v>
      </c>
      <c r="D2955" t="s">
        <v>31</v>
      </c>
      <c r="E2955" t="s">
        <v>27</v>
      </c>
      <c r="F2955" t="s">
        <v>12</v>
      </c>
      <c r="G2955" t="s">
        <v>6</v>
      </c>
      <c r="H2955">
        <v>12909</v>
      </c>
      <c r="I2955">
        <f>IF(Table3_1810[[#This Row],[Status]]="Hired",1,0)</f>
        <v>1</v>
      </c>
    </row>
    <row r="2956" spans="1:9" x14ac:dyDescent="0.3">
      <c r="A2956">
        <v>492225</v>
      </c>
      <c r="B2956" s="2">
        <v>41822</v>
      </c>
      <c r="C2956" s="3">
        <v>0.49989583333333332</v>
      </c>
      <c r="D2956" t="s">
        <v>31</v>
      </c>
      <c r="E2956" t="s">
        <v>27</v>
      </c>
      <c r="F2956" t="s">
        <v>12</v>
      </c>
      <c r="G2956" t="s">
        <v>6</v>
      </c>
      <c r="H2956">
        <v>71033</v>
      </c>
      <c r="I2956">
        <f>IF(Table3_1810[[#This Row],[Status]]="Hired",1,0)</f>
        <v>1</v>
      </c>
    </row>
    <row r="2957" spans="1:9" x14ac:dyDescent="0.3">
      <c r="A2957">
        <v>909614</v>
      </c>
      <c r="B2957" s="2">
        <v>41822</v>
      </c>
      <c r="C2957" s="3">
        <v>0.50032407407407409</v>
      </c>
      <c r="D2957" t="s">
        <v>30</v>
      </c>
      <c r="E2957" t="s">
        <v>29</v>
      </c>
      <c r="F2957" t="s">
        <v>12</v>
      </c>
      <c r="G2957" t="s">
        <v>6</v>
      </c>
      <c r="H2957">
        <v>96078</v>
      </c>
      <c r="I2957">
        <f>IF(Table3_1810[[#This Row],[Status]]="Hired",1,0)</f>
        <v>0</v>
      </c>
    </row>
    <row r="2958" spans="1:9" x14ac:dyDescent="0.3">
      <c r="A2958">
        <v>591038</v>
      </c>
      <c r="B2958" s="2">
        <v>41822</v>
      </c>
      <c r="C2958" s="3">
        <v>0.50127314814814816</v>
      </c>
      <c r="D2958" t="s">
        <v>30</v>
      </c>
      <c r="E2958" t="s">
        <v>29</v>
      </c>
      <c r="F2958" t="s">
        <v>12</v>
      </c>
      <c r="G2958" t="s">
        <v>6</v>
      </c>
      <c r="H2958">
        <v>42203</v>
      </c>
      <c r="I2958">
        <f>IF(Table3_1810[[#This Row],[Status]]="Hired",1,0)</f>
        <v>0</v>
      </c>
    </row>
    <row r="2959" spans="1:9" x14ac:dyDescent="0.3">
      <c r="A2959">
        <v>676043</v>
      </c>
      <c r="B2959" s="2">
        <v>41822</v>
      </c>
      <c r="C2959" s="3">
        <v>0.50238425925925922</v>
      </c>
      <c r="D2959" t="s">
        <v>31</v>
      </c>
      <c r="E2959" t="s">
        <v>29</v>
      </c>
      <c r="F2959" t="s">
        <v>12</v>
      </c>
      <c r="G2959" t="s">
        <v>6</v>
      </c>
      <c r="H2959">
        <v>63510</v>
      </c>
      <c r="I2959">
        <f>IF(Table3_1810[[#This Row],[Status]]="Hired",1,0)</f>
        <v>1</v>
      </c>
    </row>
    <row r="2960" spans="1:9" x14ac:dyDescent="0.3">
      <c r="A2960">
        <v>273255</v>
      </c>
      <c r="B2960" s="2">
        <v>41815</v>
      </c>
      <c r="C2960" s="3">
        <v>0.76969907407407412</v>
      </c>
      <c r="D2960" t="s">
        <v>31</v>
      </c>
      <c r="E2960" t="s">
        <v>27</v>
      </c>
      <c r="F2960" t="s">
        <v>17</v>
      </c>
      <c r="G2960" t="s">
        <v>10</v>
      </c>
      <c r="H2960">
        <v>36183</v>
      </c>
      <c r="I2960">
        <f>IF(Table3_1810[[#This Row],[Status]]="Hired",1,0)</f>
        <v>1</v>
      </c>
    </row>
    <row r="2961" spans="1:9" x14ac:dyDescent="0.3">
      <c r="A2961">
        <v>84107</v>
      </c>
      <c r="B2961" s="2">
        <v>41815</v>
      </c>
      <c r="C2961" s="3">
        <v>0.77104166666666663</v>
      </c>
      <c r="D2961" t="s">
        <v>31</v>
      </c>
      <c r="E2961" t="s">
        <v>27</v>
      </c>
      <c r="F2961" t="s">
        <v>17</v>
      </c>
      <c r="G2961" t="s">
        <v>10</v>
      </c>
      <c r="H2961">
        <v>62664</v>
      </c>
      <c r="I2961">
        <f>IF(Table3_1810[[#This Row],[Status]]="Hired",1,0)</f>
        <v>1</v>
      </c>
    </row>
    <row r="2962" spans="1:9" x14ac:dyDescent="0.3">
      <c r="A2962">
        <v>365351</v>
      </c>
      <c r="B2962" s="2">
        <v>41815</v>
      </c>
      <c r="C2962" s="3">
        <v>0.77346064814814819</v>
      </c>
      <c r="D2962" t="s">
        <v>30</v>
      </c>
      <c r="E2962" t="s">
        <v>29</v>
      </c>
      <c r="F2962" t="s">
        <v>17</v>
      </c>
      <c r="G2962" t="s">
        <v>10</v>
      </c>
      <c r="H2962">
        <v>45092</v>
      </c>
      <c r="I2962">
        <f>IF(Table3_1810[[#This Row],[Status]]="Hired",1,0)</f>
        <v>0</v>
      </c>
    </row>
    <row r="2963" spans="1:9" x14ac:dyDescent="0.3">
      <c r="A2963">
        <v>322814</v>
      </c>
      <c r="B2963" s="2">
        <v>41815</v>
      </c>
      <c r="C2963" s="3">
        <v>0.77422453703703709</v>
      </c>
      <c r="D2963" t="s">
        <v>30</v>
      </c>
      <c r="E2963" t="s">
        <v>29</v>
      </c>
      <c r="F2963" t="s">
        <v>17</v>
      </c>
      <c r="G2963" t="s">
        <v>10</v>
      </c>
      <c r="H2963">
        <v>86015</v>
      </c>
      <c r="I2963">
        <f>IF(Table3_1810[[#This Row],[Status]]="Hired",1,0)</f>
        <v>0</v>
      </c>
    </row>
    <row r="2964" spans="1:9" x14ac:dyDescent="0.3">
      <c r="A2964">
        <v>228996</v>
      </c>
      <c r="B2964" s="2">
        <v>41815</v>
      </c>
      <c r="C2964" s="3">
        <v>0.77096064814814813</v>
      </c>
      <c r="D2964" t="s">
        <v>31</v>
      </c>
      <c r="E2964" t="s">
        <v>29</v>
      </c>
      <c r="F2964" t="s">
        <v>17</v>
      </c>
      <c r="G2964" t="s">
        <v>10</v>
      </c>
      <c r="H2964">
        <v>56965</v>
      </c>
      <c r="I2964">
        <f>IF(Table3_1810[[#This Row],[Status]]="Hired",1,0)</f>
        <v>1</v>
      </c>
    </row>
    <row r="2965" spans="1:9" x14ac:dyDescent="0.3">
      <c r="A2965">
        <v>696532</v>
      </c>
      <c r="B2965" s="2">
        <v>41835</v>
      </c>
      <c r="C2965" s="3">
        <v>0.39755787037037038</v>
      </c>
      <c r="D2965" t="s">
        <v>31</v>
      </c>
      <c r="E2965" t="s">
        <v>29</v>
      </c>
      <c r="F2965" t="s">
        <v>20</v>
      </c>
      <c r="G2965" t="s">
        <v>2</v>
      </c>
      <c r="H2965">
        <v>12626</v>
      </c>
      <c r="I2965">
        <f>IF(Table3_1810[[#This Row],[Status]]="Hired",1,0)</f>
        <v>1</v>
      </c>
    </row>
    <row r="2966" spans="1:9" x14ac:dyDescent="0.3">
      <c r="A2966">
        <v>432427</v>
      </c>
      <c r="B2966" s="2">
        <v>41772</v>
      </c>
      <c r="C2966" s="3">
        <v>0.67787037037037035</v>
      </c>
      <c r="D2966" t="s">
        <v>31</v>
      </c>
      <c r="E2966" t="s">
        <v>29</v>
      </c>
      <c r="F2966" t="s">
        <v>19</v>
      </c>
      <c r="G2966" t="s">
        <v>10</v>
      </c>
      <c r="H2966">
        <v>80332</v>
      </c>
      <c r="I2966">
        <f>IF(Table3_1810[[#This Row],[Status]]="Hired",1,0)</f>
        <v>1</v>
      </c>
    </row>
    <row r="2967" spans="1:9" x14ac:dyDescent="0.3">
      <c r="A2967">
        <v>274225</v>
      </c>
      <c r="B2967" s="2">
        <v>41773</v>
      </c>
      <c r="C2967" s="3">
        <v>0.63296296296296295</v>
      </c>
      <c r="D2967" t="s">
        <v>31</v>
      </c>
      <c r="E2967" t="s">
        <v>29</v>
      </c>
      <c r="F2967" t="s">
        <v>19</v>
      </c>
      <c r="G2967" t="s">
        <v>10</v>
      </c>
      <c r="H2967">
        <v>91583</v>
      </c>
      <c r="I2967">
        <f>IF(Table3_1810[[#This Row],[Status]]="Hired",1,0)</f>
        <v>1</v>
      </c>
    </row>
    <row r="2968" spans="1:9" x14ac:dyDescent="0.3">
      <c r="A2968">
        <v>190670</v>
      </c>
      <c r="B2968" s="2">
        <v>41771</v>
      </c>
      <c r="C2968" s="3">
        <v>0.66841435185185183</v>
      </c>
      <c r="D2968" t="s">
        <v>31</v>
      </c>
      <c r="E2968" t="s">
        <v>29</v>
      </c>
      <c r="F2968" t="s">
        <v>19</v>
      </c>
      <c r="G2968" t="s">
        <v>10</v>
      </c>
      <c r="H2968">
        <v>78751</v>
      </c>
      <c r="I2968">
        <f>IF(Table3_1810[[#This Row],[Status]]="Hired",1,0)</f>
        <v>1</v>
      </c>
    </row>
    <row r="2969" spans="1:9" x14ac:dyDescent="0.3">
      <c r="A2969">
        <v>498378</v>
      </c>
      <c r="B2969" s="2">
        <v>41760</v>
      </c>
      <c r="C2969" s="3">
        <v>0.3991898148148148</v>
      </c>
      <c r="D2969" t="s">
        <v>30</v>
      </c>
      <c r="E2969" t="s">
        <v>27</v>
      </c>
      <c r="F2969" t="s">
        <v>17</v>
      </c>
      <c r="G2969" t="s">
        <v>2</v>
      </c>
      <c r="H2969">
        <v>64300</v>
      </c>
      <c r="I2969">
        <f>IF(Table3_1810[[#This Row],[Status]]="Hired",1,0)</f>
        <v>0</v>
      </c>
    </row>
    <row r="2970" spans="1:9" x14ac:dyDescent="0.3">
      <c r="A2970">
        <v>209648</v>
      </c>
      <c r="B2970" s="2">
        <v>41761</v>
      </c>
      <c r="C2970" s="3">
        <v>0.73702546296296301</v>
      </c>
      <c r="D2970" t="s">
        <v>31</v>
      </c>
      <c r="E2970" t="s">
        <v>27</v>
      </c>
      <c r="F2970" t="s">
        <v>17</v>
      </c>
      <c r="G2970" t="s">
        <v>2</v>
      </c>
      <c r="H2970">
        <v>83423</v>
      </c>
      <c r="I2970">
        <f>IF(Table3_1810[[#This Row],[Status]]="Hired",1,0)</f>
        <v>1</v>
      </c>
    </row>
    <row r="2971" spans="1:9" x14ac:dyDescent="0.3">
      <c r="A2971">
        <v>516009</v>
      </c>
      <c r="B2971" s="2">
        <v>41761</v>
      </c>
      <c r="C2971" s="3">
        <v>0.73819444444444449</v>
      </c>
      <c r="D2971" t="s">
        <v>30</v>
      </c>
      <c r="E2971" t="s">
        <v>29</v>
      </c>
      <c r="F2971" t="s">
        <v>17</v>
      </c>
      <c r="G2971" t="s">
        <v>2</v>
      </c>
      <c r="H2971">
        <v>52475</v>
      </c>
      <c r="I2971">
        <f>IF(Table3_1810[[#This Row],[Status]]="Hired",1,0)</f>
        <v>0</v>
      </c>
    </row>
    <row r="2972" spans="1:9" x14ac:dyDescent="0.3">
      <c r="A2972">
        <v>568970</v>
      </c>
      <c r="B2972" s="2">
        <v>41761</v>
      </c>
      <c r="C2972" s="3">
        <v>0.7377893518518519</v>
      </c>
      <c r="D2972" t="s">
        <v>31</v>
      </c>
      <c r="E2972" t="s">
        <v>29</v>
      </c>
      <c r="F2972" t="s">
        <v>17</v>
      </c>
      <c r="G2972" t="s">
        <v>2</v>
      </c>
      <c r="H2972">
        <v>19753</v>
      </c>
      <c r="I2972">
        <f>IF(Table3_1810[[#This Row],[Status]]="Hired",1,0)</f>
        <v>1</v>
      </c>
    </row>
    <row r="2973" spans="1:9" x14ac:dyDescent="0.3">
      <c r="A2973">
        <v>76858</v>
      </c>
      <c r="B2973" s="2">
        <v>41830</v>
      </c>
      <c r="C2973" s="3">
        <v>0.39673611111111112</v>
      </c>
      <c r="D2973" t="s">
        <v>30</v>
      </c>
      <c r="E2973" t="s">
        <v>27</v>
      </c>
      <c r="F2973" t="s">
        <v>20</v>
      </c>
      <c r="G2973" t="s">
        <v>10</v>
      </c>
      <c r="H2973">
        <v>69372</v>
      </c>
      <c r="I2973">
        <f>IF(Table3_1810[[#This Row],[Status]]="Hired",1,0)</f>
        <v>0</v>
      </c>
    </row>
    <row r="2974" spans="1:9" x14ac:dyDescent="0.3">
      <c r="A2974">
        <v>45586</v>
      </c>
      <c r="B2974" s="2">
        <v>41830</v>
      </c>
      <c r="C2974" s="3">
        <v>0.39708333333333334</v>
      </c>
      <c r="D2974" t="s">
        <v>30</v>
      </c>
      <c r="E2974" t="s">
        <v>27</v>
      </c>
      <c r="F2974" t="s">
        <v>20</v>
      </c>
      <c r="G2974" t="s">
        <v>10</v>
      </c>
      <c r="H2974">
        <v>57732</v>
      </c>
      <c r="I2974">
        <f>IF(Table3_1810[[#This Row],[Status]]="Hired",1,0)</f>
        <v>0</v>
      </c>
    </row>
    <row r="2975" spans="1:9" x14ac:dyDescent="0.3">
      <c r="A2975">
        <v>435558</v>
      </c>
      <c r="B2975" s="2">
        <v>41762</v>
      </c>
      <c r="C2975" s="3">
        <v>0.80920138888888893</v>
      </c>
      <c r="D2975" t="s">
        <v>31</v>
      </c>
      <c r="E2975" t="s">
        <v>29</v>
      </c>
      <c r="F2975" t="s">
        <v>17</v>
      </c>
      <c r="G2975" t="s">
        <v>4</v>
      </c>
      <c r="H2975">
        <v>31878</v>
      </c>
      <c r="I2975">
        <f>IF(Table3_1810[[#This Row],[Status]]="Hired",1,0)</f>
        <v>1</v>
      </c>
    </row>
    <row r="2976" spans="1:9" x14ac:dyDescent="0.3">
      <c r="A2976">
        <v>602613</v>
      </c>
      <c r="B2976" s="2">
        <v>41762</v>
      </c>
      <c r="C2976" s="3">
        <v>0.80980324074074073</v>
      </c>
      <c r="D2976" t="s">
        <v>30</v>
      </c>
      <c r="E2976" t="s">
        <v>29</v>
      </c>
      <c r="F2976" t="s">
        <v>17</v>
      </c>
      <c r="G2976" t="s">
        <v>4</v>
      </c>
      <c r="H2976">
        <v>60876</v>
      </c>
      <c r="I2976">
        <f>IF(Table3_1810[[#This Row],[Status]]="Hired",1,0)</f>
        <v>0</v>
      </c>
    </row>
    <row r="2977" spans="1:9" x14ac:dyDescent="0.3">
      <c r="A2977">
        <v>770165</v>
      </c>
      <c r="B2977" s="2">
        <v>41762</v>
      </c>
      <c r="C2977" s="3">
        <v>0.80917824074074074</v>
      </c>
      <c r="D2977" t="s">
        <v>31</v>
      </c>
      <c r="E2977" t="s">
        <v>29</v>
      </c>
      <c r="F2977" t="s">
        <v>17</v>
      </c>
      <c r="G2977" t="s">
        <v>4</v>
      </c>
      <c r="H2977">
        <v>50356</v>
      </c>
      <c r="I2977">
        <f>IF(Table3_1810[[#This Row],[Status]]="Hired",1,0)</f>
        <v>1</v>
      </c>
    </row>
    <row r="2978" spans="1:9" x14ac:dyDescent="0.3">
      <c r="A2978">
        <v>102190</v>
      </c>
      <c r="B2978" s="2">
        <v>41762</v>
      </c>
      <c r="C2978" s="3">
        <v>0.80866898148148147</v>
      </c>
      <c r="D2978" t="s">
        <v>31</v>
      </c>
      <c r="E2978" t="s">
        <v>29</v>
      </c>
      <c r="F2978" t="s">
        <v>17</v>
      </c>
      <c r="G2978" t="s">
        <v>4</v>
      </c>
      <c r="H2978">
        <v>77465</v>
      </c>
      <c r="I2978">
        <f>IF(Table3_1810[[#This Row],[Status]]="Hired",1,0)</f>
        <v>1</v>
      </c>
    </row>
    <row r="2979" spans="1:9" x14ac:dyDescent="0.3">
      <c r="A2979">
        <v>825318</v>
      </c>
      <c r="B2979" s="2">
        <v>41820</v>
      </c>
      <c r="C2979" s="3">
        <v>0.64541666666666664</v>
      </c>
      <c r="D2979" t="s">
        <v>30</v>
      </c>
      <c r="E2979" t="s">
        <v>27</v>
      </c>
      <c r="F2979" t="s">
        <v>17</v>
      </c>
      <c r="G2979" t="s">
        <v>4</v>
      </c>
      <c r="H2979">
        <v>85202</v>
      </c>
      <c r="I2979">
        <f>IF(Table3_1810[[#This Row],[Status]]="Hired",1,0)</f>
        <v>0</v>
      </c>
    </row>
    <row r="2980" spans="1:9" x14ac:dyDescent="0.3">
      <c r="A2980">
        <v>677490</v>
      </c>
      <c r="B2980" s="2">
        <v>41820</v>
      </c>
      <c r="C2980" s="3">
        <v>0.64613425925925927</v>
      </c>
      <c r="D2980" t="s">
        <v>30</v>
      </c>
      <c r="E2980" t="s">
        <v>27</v>
      </c>
      <c r="F2980" t="s">
        <v>17</v>
      </c>
      <c r="G2980" t="s">
        <v>4</v>
      </c>
      <c r="H2980">
        <v>66876</v>
      </c>
      <c r="I2980">
        <f>IF(Table3_1810[[#This Row],[Status]]="Hired",1,0)</f>
        <v>0</v>
      </c>
    </row>
    <row r="2981" spans="1:9" x14ac:dyDescent="0.3">
      <c r="A2981">
        <v>231481</v>
      </c>
      <c r="B2981" s="2">
        <v>41820</v>
      </c>
      <c r="C2981" s="3">
        <v>0.64770833333333333</v>
      </c>
      <c r="D2981" t="s">
        <v>31</v>
      </c>
      <c r="E2981" t="s">
        <v>29</v>
      </c>
      <c r="F2981" t="s">
        <v>17</v>
      </c>
      <c r="G2981" t="s">
        <v>4</v>
      </c>
      <c r="H2981">
        <v>68875</v>
      </c>
      <c r="I2981">
        <f>IF(Table3_1810[[#This Row],[Status]]="Hired",1,0)</f>
        <v>1</v>
      </c>
    </row>
    <row r="2982" spans="1:9" x14ac:dyDescent="0.3">
      <c r="A2982">
        <v>226498</v>
      </c>
      <c r="B2982" s="2">
        <v>41820</v>
      </c>
      <c r="C2982" s="3">
        <v>0.64883101851851854</v>
      </c>
      <c r="D2982" t="s">
        <v>31</v>
      </c>
      <c r="E2982" t="s">
        <v>29</v>
      </c>
      <c r="F2982" t="s">
        <v>17</v>
      </c>
      <c r="G2982" t="s">
        <v>4</v>
      </c>
      <c r="H2982">
        <v>69912</v>
      </c>
      <c r="I2982">
        <f>IF(Table3_1810[[#This Row],[Status]]="Hired",1,0)</f>
        <v>1</v>
      </c>
    </row>
    <row r="2983" spans="1:9" x14ac:dyDescent="0.3">
      <c r="A2983">
        <v>81536</v>
      </c>
      <c r="B2983" s="2">
        <v>41820</v>
      </c>
      <c r="C2983" s="3">
        <v>0.65068287037037043</v>
      </c>
      <c r="D2983" t="s">
        <v>31</v>
      </c>
      <c r="E2983" t="s">
        <v>27</v>
      </c>
      <c r="F2983" t="s">
        <v>17</v>
      </c>
      <c r="G2983" t="s">
        <v>4</v>
      </c>
      <c r="H2983">
        <v>57554</v>
      </c>
      <c r="I2983">
        <f>IF(Table3_1810[[#This Row],[Status]]="Hired",1,0)</f>
        <v>1</v>
      </c>
    </row>
    <row r="2984" spans="1:9" x14ac:dyDescent="0.3">
      <c r="A2984">
        <v>476248</v>
      </c>
      <c r="B2984" s="2">
        <v>41859</v>
      </c>
      <c r="C2984" s="3">
        <v>0.44988425925925923</v>
      </c>
      <c r="D2984" t="s">
        <v>31</v>
      </c>
      <c r="E2984" t="s">
        <v>27</v>
      </c>
      <c r="F2984" t="s">
        <v>17</v>
      </c>
      <c r="G2984" t="s">
        <v>4</v>
      </c>
      <c r="H2984">
        <v>70632</v>
      </c>
      <c r="I2984">
        <f>IF(Table3_1810[[#This Row],[Status]]="Hired",1,0)</f>
        <v>1</v>
      </c>
    </row>
    <row r="2985" spans="1:9" x14ac:dyDescent="0.3">
      <c r="A2985">
        <v>214731</v>
      </c>
      <c r="B2985" s="2">
        <v>41859</v>
      </c>
      <c r="C2985" s="3">
        <v>0.45020833333333332</v>
      </c>
      <c r="D2985" t="s">
        <v>31</v>
      </c>
      <c r="E2985" t="s">
        <v>29</v>
      </c>
      <c r="F2985" t="s">
        <v>17</v>
      </c>
      <c r="G2985" t="s">
        <v>4</v>
      </c>
      <c r="H2985">
        <v>98878</v>
      </c>
      <c r="I2985">
        <f>IF(Table3_1810[[#This Row],[Status]]="Hired",1,0)</f>
        <v>1</v>
      </c>
    </row>
    <row r="2986" spans="1:9" x14ac:dyDescent="0.3">
      <c r="A2986">
        <v>710689</v>
      </c>
      <c r="B2986" s="2">
        <v>41859</v>
      </c>
      <c r="C2986" s="3">
        <v>0.45144675925925926</v>
      </c>
      <c r="D2986" t="s">
        <v>31</v>
      </c>
      <c r="E2986" t="s">
        <v>27</v>
      </c>
      <c r="F2986" t="s">
        <v>17</v>
      </c>
      <c r="G2986" t="s">
        <v>4</v>
      </c>
      <c r="H2986">
        <v>34404</v>
      </c>
      <c r="I2986">
        <f>IF(Table3_1810[[#This Row],[Status]]="Hired",1,0)</f>
        <v>1</v>
      </c>
    </row>
    <row r="2987" spans="1:9" x14ac:dyDescent="0.3">
      <c r="A2987">
        <v>298052</v>
      </c>
      <c r="B2987" s="2">
        <v>41790</v>
      </c>
      <c r="C2987" s="3">
        <v>0.32709490740740743</v>
      </c>
      <c r="D2987" t="s">
        <v>31</v>
      </c>
      <c r="E2987" t="s">
        <v>29</v>
      </c>
      <c r="F2987" t="s">
        <v>19</v>
      </c>
      <c r="G2987" t="s">
        <v>8</v>
      </c>
      <c r="H2987">
        <v>21211</v>
      </c>
      <c r="I2987">
        <f>IF(Table3_1810[[#This Row],[Status]]="Hired",1,0)</f>
        <v>1</v>
      </c>
    </row>
    <row r="2988" spans="1:9" x14ac:dyDescent="0.3">
      <c r="A2988">
        <v>596092</v>
      </c>
      <c r="B2988" s="2">
        <v>41816</v>
      </c>
      <c r="C2988" s="3">
        <v>0.12234953703703703</v>
      </c>
      <c r="D2988" t="s">
        <v>31</v>
      </c>
      <c r="E2988" t="s">
        <v>28</v>
      </c>
      <c r="F2988" t="s">
        <v>19</v>
      </c>
      <c r="G2988" t="s">
        <v>8</v>
      </c>
      <c r="H2988">
        <v>30957</v>
      </c>
      <c r="I2988">
        <f>IF(Table3_1810[[#This Row],[Status]]="Hired",1,0)</f>
        <v>1</v>
      </c>
    </row>
    <row r="2989" spans="1:9" x14ac:dyDescent="0.3">
      <c r="A2989">
        <v>104664</v>
      </c>
      <c r="B2989" s="2">
        <v>41774</v>
      </c>
      <c r="C2989" s="3">
        <v>0.48206018518518517</v>
      </c>
      <c r="D2989" t="s">
        <v>31</v>
      </c>
      <c r="E2989" t="s">
        <v>29</v>
      </c>
      <c r="F2989" t="s">
        <v>16</v>
      </c>
      <c r="G2989" t="s">
        <v>6</v>
      </c>
      <c r="H2989">
        <v>78664</v>
      </c>
      <c r="I2989">
        <f>IF(Table3_1810[[#This Row],[Status]]="Hired",1,0)</f>
        <v>1</v>
      </c>
    </row>
    <row r="2990" spans="1:9" x14ac:dyDescent="0.3">
      <c r="A2990">
        <v>781527</v>
      </c>
      <c r="B2990" s="2">
        <v>41774</v>
      </c>
      <c r="C2990" s="3">
        <v>0.48310185185185184</v>
      </c>
      <c r="D2990" t="s">
        <v>31</v>
      </c>
      <c r="E2990" t="s">
        <v>27</v>
      </c>
      <c r="F2990" t="s">
        <v>16</v>
      </c>
      <c r="G2990" t="s">
        <v>6</v>
      </c>
      <c r="H2990">
        <v>92123</v>
      </c>
      <c r="I2990">
        <f>IF(Table3_1810[[#This Row],[Status]]="Hired",1,0)</f>
        <v>1</v>
      </c>
    </row>
    <row r="2991" spans="1:9" x14ac:dyDescent="0.3">
      <c r="A2991">
        <v>159533</v>
      </c>
      <c r="B2991" s="2">
        <v>41781</v>
      </c>
      <c r="C2991" s="3">
        <v>0.70675925925925931</v>
      </c>
      <c r="D2991" t="s">
        <v>31</v>
      </c>
      <c r="E2991" t="s">
        <v>27</v>
      </c>
      <c r="F2991" t="s">
        <v>16</v>
      </c>
      <c r="G2991" t="s">
        <v>6</v>
      </c>
      <c r="H2991">
        <v>76523</v>
      </c>
      <c r="I2991">
        <f>IF(Table3_1810[[#This Row],[Status]]="Hired",1,0)</f>
        <v>1</v>
      </c>
    </row>
    <row r="2992" spans="1:9" x14ac:dyDescent="0.3">
      <c r="A2992">
        <v>81368</v>
      </c>
      <c r="B2992" s="2">
        <v>41781</v>
      </c>
      <c r="C2992" s="3">
        <v>0.70746527777777779</v>
      </c>
      <c r="D2992" t="s">
        <v>31</v>
      </c>
      <c r="E2992" t="s">
        <v>27</v>
      </c>
      <c r="F2992" t="s">
        <v>16</v>
      </c>
      <c r="G2992" t="s">
        <v>6</v>
      </c>
      <c r="H2992">
        <v>68168</v>
      </c>
      <c r="I2992">
        <f>IF(Table3_1810[[#This Row],[Status]]="Hired",1,0)</f>
        <v>1</v>
      </c>
    </row>
    <row r="2993" spans="1:9" x14ac:dyDescent="0.3">
      <c r="A2993">
        <v>645085</v>
      </c>
      <c r="B2993" s="2">
        <v>41796</v>
      </c>
      <c r="C2993" s="3">
        <v>0.70209490740740743</v>
      </c>
      <c r="D2993" t="s">
        <v>31</v>
      </c>
      <c r="E2993" t="s">
        <v>27</v>
      </c>
      <c r="F2993" t="s">
        <v>16</v>
      </c>
      <c r="G2993" t="s">
        <v>6</v>
      </c>
      <c r="H2993">
        <v>27527</v>
      </c>
      <c r="I2993">
        <f>IF(Table3_1810[[#This Row],[Status]]="Hired",1,0)</f>
        <v>1</v>
      </c>
    </row>
    <row r="2994" spans="1:9" x14ac:dyDescent="0.3">
      <c r="A2994">
        <v>910749</v>
      </c>
      <c r="B2994" s="2">
        <v>41799</v>
      </c>
      <c r="C2994" s="3">
        <v>0.40915509259259258</v>
      </c>
      <c r="D2994" t="s">
        <v>31</v>
      </c>
      <c r="E2994" t="s">
        <v>27</v>
      </c>
      <c r="F2994" t="s">
        <v>16</v>
      </c>
      <c r="G2994" t="s">
        <v>6</v>
      </c>
      <c r="H2994">
        <v>84552</v>
      </c>
      <c r="I2994">
        <f>IF(Table3_1810[[#This Row],[Status]]="Hired",1,0)</f>
        <v>1</v>
      </c>
    </row>
    <row r="2995" spans="1:9" x14ac:dyDescent="0.3">
      <c r="A2995">
        <v>726973</v>
      </c>
      <c r="B2995" s="2">
        <v>41799</v>
      </c>
      <c r="C2995" s="3">
        <v>0.4100462962962963</v>
      </c>
      <c r="D2995" t="s">
        <v>31</v>
      </c>
      <c r="E2995" t="s">
        <v>27</v>
      </c>
      <c r="F2995" t="s">
        <v>16</v>
      </c>
      <c r="G2995" t="s">
        <v>6</v>
      </c>
      <c r="H2995">
        <v>82887</v>
      </c>
      <c r="I2995">
        <f>IF(Table3_1810[[#This Row],[Status]]="Hired",1,0)</f>
        <v>1</v>
      </c>
    </row>
    <row r="2996" spans="1:9" x14ac:dyDescent="0.3">
      <c r="A2996">
        <v>440340</v>
      </c>
      <c r="B2996" s="2">
        <v>41799</v>
      </c>
      <c r="C2996" s="3">
        <v>0.41047453703703701</v>
      </c>
      <c r="D2996" t="s">
        <v>31</v>
      </c>
      <c r="E2996" t="s">
        <v>27</v>
      </c>
      <c r="F2996" t="s">
        <v>16</v>
      </c>
      <c r="G2996" t="s">
        <v>6</v>
      </c>
      <c r="H2996">
        <v>92421</v>
      </c>
      <c r="I2996">
        <f>IF(Table3_1810[[#This Row],[Status]]="Hired",1,0)</f>
        <v>1</v>
      </c>
    </row>
    <row r="2997" spans="1:9" x14ac:dyDescent="0.3">
      <c r="A2997">
        <v>644551</v>
      </c>
      <c r="B2997" s="2">
        <v>41799</v>
      </c>
      <c r="C2997" s="3">
        <v>0.41119212962962964</v>
      </c>
      <c r="D2997" t="s">
        <v>31</v>
      </c>
      <c r="E2997" t="s">
        <v>29</v>
      </c>
      <c r="F2997" t="s">
        <v>16</v>
      </c>
      <c r="G2997" t="s">
        <v>6</v>
      </c>
      <c r="H2997">
        <v>68769</v>
      </c>
      <c r="I2997">
        <f>IF(Table3_1810[[#This Row],[Status]]="Hired",1,0)</f>
        <v>1</v>
      </c>
    </row>
    <row r="2998" spans="1:9" x14ac:dyDescent="0.3">
      <c r="A2998">
        <v>713246</v>
      </c>
      <c r="B2998" s="2">
        <v>41815</v>
      </c>
      <c r="C2998" s="3">
        <v>0.38232638888888887</v>
      </c>
      <c r="D2998" t="s">
        <v>30</v>
      </c>
      <c r="E2998" t="s">
        <v>27</v>
      </c>
      <c r="F2998" t="s">
        <v>16</v>
      </c>
      <c r="G2998" t="s">
        <v>6</v>
      </c>
      <c r="H2998">
        <v>48995</v>
      </c>
      <c r="I2998">
        <f>IF(Table3_1810[[#This Row],[Status]]="Hired",1,0)</f>
        <v>0</v>
      </c>
    </row>
    <row r="2999" spans="1:9" x14ac:dyDescent="0.3">
      <c r="A2999">
        <v>808970</v>
      </c>
      <c r="B2999" s="2">
        <v>41817</v>
      </c>
      <c r="C2999" s="3">
        <v>0.81643518518518521</v>
      </c>
      <c r="D2999" t="s">
        <v>31</v>
      </c>
      <c r="E2999" t="s">
        <v>27</v>
      </c>
      <c r="F2999" t="s">
        <v>16</v>
      </c>
      <c r="G2999" t="s">
        <v>6</v>
      </c>
      <c r="H2999">
        <v>73949</v>
      </c>
      <c r="I2999">
        <f>IF(Table3_1810[[#This Row],[Status]]="Hired",1,0)</f>
        <v>1</v>
      </c>
    </row>
    <row r="3000" spans="1:9" x14ac:dyDescent="0.3">
      <c r="A3000">
        <v>223386</v>
      </c>
      <c r="B3000" s="2">
        <v>41817</v>
      </c>
      <c r="C3000" s="3">
        <v>0.81751157407407404</v>
      </c>
      <c r="D3000" t="s">
        <v>30</v>
      </c>
      <c r="E3000" t="s">
        <v>29</v>
      </c>
      <c r="F3000" t="s">
        <v>16</v>
      </c>
      <c r="G3000" t="s">
        <v>6</v>
      </c>
      <c r="H3000">
        <v>33123</v>
      </c>
      <c r="I3000">
        <f>IF(Table3_1810[[#This Row],[Status]]="Hired",1,0)</f>
        <v>0</v>
      </c>
    </row>
    <row r="3001" spans="1:9" x14ac:dyDescent="0.3">
      <c r="A3001">
        <v>236922</v>
      </c>
      <c r="B3001" s="2">
        <v>41810</v>
      </c>
      <c r="C3001" s="3">
        <v>0.39774305555555556</v>
      </c>
      <c r="D3001" t="s">
        <v>30</v>
      </c>
      <c r="E3001" t="s">
        <v>27</v>
      </c>
      <c r="F3001" t="s">
        <v>16</v>
      </c>
      <c r="G3001" t="s">
        <v>6</v>
      </c>
      <c r="H3001">
        <v>69383</v>
      </c>
      <c r="I3001">
        <f>IF(Table3_1810[[#This Row],[Status]]="Hired",1,0)</f>
        <v>0</v>
      </c>
    </row>
    <row r="3002" spans="1:9" x14ac:dyDescent="0.3">
      <c r="A3002">
        <v>415631</v>
      </c>
      <c r="B3002" s="2">
        <v>41814</v>
      </c>
      <c r="C3002" s="3">
        <v>0.53340277777777778</v>
      </c>
      <c r="D3002" t="s">
        <v>30</v>
      </c>
      <c r="E3002" t="s">
        <v>27</v>
      </c>
      <c r="F3002" t="s">
        <v>16</v>
      </c>
      <c r="G3002" t="s">
        <v>6</v>
      </c>
      <c r="H3002">
        <v>39293</v>
      </c>
      <c r="I3002">
        <f>IF(Table3_1810[[#This Row],[Status]]="Hired",1,0)</f>
        <v>0</v>
      </c>
    </row>
    <row r="3003" spans="1:9" x14ac:dyDescent="0.3">
      <c r="A3003">
        <v>872631</v>
      </c>
      <c r="B3003" s="2">
        <v>41814</v>
      </c>
      <c r="C3003" s="3">
        <v>0.53412037037037041</v>
      </c>
      <c r="D3003" t="s">
        <v>31</v>
      </c>
      <c r="E3003" t="s">
        <v>29</v>
      </c>
      <c r="F3003" t="s">
        <v>16</v>
      </c>
      <c r="G3003" t="s">
        <v>6</v>
      </c>
      <c r="H3003">
        <v>85723</v>
      </c>
      <c r="I3003">
        <f>IF(Table3_1810[[#This Row],[Status]]="Hired",1,0)</f>
        <v>1</v>
      </c>
    </row>
    <row r="3004" spans="1:9" x14ac:dyDescent="0.3">
      <c r="A3004">
        <v>662744</v>
      </c>
      <c r="B3004" s="2">
        <v>41873</v>
      </c>
      <c r="C3004" s="3">
        <v>0.39776620370370369</v>
      </c>
      <c r="D3004" t="s">
        <v>31</v>
      </c>
      <c r="E3004" t="s">
        <v>29</v>
      </c>
      <c r="F3004" t="s">
        <v>16</v>
      </c>
      <c r="G3004" t="s">
        <v>6</v>
      </c>
      <c r="H3004">
        <v>30372</v>
      </c>
      <c r="I3004">
        <f>IF(Table3_1810[[#This Row],[Status]]="Hired",1,0)</f>
        <v>1</v>
      </c>
    </row>
    <row r="3005" spans="1:9" x14ac:dyDescent="0.3">
      <c r="A3005">
        <v>153327</v>
      </c>
      <c r="B3005" s="2">
        <v>41789</v>
      </c>
      <c r="C3005" s="3">
        <v>0.39937499999999998</v>
      </c>
      <c r="D3005" t="s">
        <v>31</v>
      </c>
      <c r="E3005" t="s">
        <v>27</v>
      </c>
      <c r="F3005" t="s">
        <v>17</v>
      </c>
      <c r="G3005" t="s">
        <v>8</v>
      </c>
      <c r="H3005">
        <v>70088</v>
      </c>
      <c r="I3005">
        <f>IF(Table3_1810[[#This Row],[Status]]="Hired",1,0)</f>
        <v>1</v>
      </c>
    </row>
    <row r="3006" spans="1:9" x14ac:dyDescent="0.3">
      <c r="A3006">
        <v>574895</v>
      </c>
      <c r="B3006" s="2">
        <v>41782</v>
      </c>
      <c r="C3006" s="3">
        <v>0.39832175925925928</v>
      </c>
      <c r="D3006" t="s">
        <v>31</v>
      </c>
      <c r="E3006" t="s">
        <v>29</v>
      </c>
      <c r="F3006" t="s">
        <v>17</v>
      </c>
      <c r="G3006" t="s">
        <v>2</v>
      </c>
      <c r="H3006">
        <v>89482</v>
      </c>
      <c r="I3006">
        <f>IF(Table3_1810[[#This Row],[Status]]="Hired",1,0)</f>
        <v>1</v>
      </c>
    </row>
    <row r="3007" spans="1:9" x14ac:dyDescent="0.3">
      <c r="A3007">
        <v>307227</v>
      </c>
      <c r="B3007" s="2">
        <v>41782</v>
      </c>
      <c r="C3007" s="3">
        <v>0.39935185185185185</v>
      </c>
      <c r="D3007" t="s">
        <v>30</v>
      </c>
      <c r="E3007" t="s">
        <v>27</v>
      </c>
      <c r="F3007" t="s">
        <v>17</v>
      </c>
      <c r="G3007" t="s">
        <v>2</v>
      </c>
      <c r="H3007">
        <v>54160</v>
      </c>
      <c r="I3007">
        <f>IF(Table3_1810[[#This Row],[Status]]="Hired",1,0)</f>
        <v>0</v>
      </c>
    </row>
    <row r="3008" spans="1:9" x14ac:dyDescent="0.3">
      <c r="A3008">
        <v>473427</v>
      </c>
      <c r="B3008" s="2">
        <v>41797</v>
      </c>
      <c r="C3008" s="3">
        <v>0.44743055555555555</v>
      </c>
      <c r="D3008" t="s">
        <v>31</v>
      </c>
      <c r="E3008" t="s">
        <v>27</v>
      </c>
      <c r="F3008" t="s">
        <v>17</v>
      </c>
      <c r="G3008" t="s">
        <v>2</v>
      </c>
      <c r="H3008">
        <v>24409</v>
      </c>
      <c r="I3008">
        <f>IF(Table3_1810[[#This Row],[Status]]="Hired",1,0)</f>
        <v>1</v>
      </c>
    </row>
    <row r="3009" spans="1:9" x14ac:dyDescent="0.3">
      <c r="A3009">
        <v>993206</v>
      </c>
      <c r="B3009" s="2">
        <v>41838</v>
      </c>
      <c r="C3009" s="3">
        <v>0.39957175925925925</v>
      </c>
      <c r="D3009" t="s">
        <v>31</v>
      </c>
      <c r="E3009" t="s">
        <v>27</v>
      </c>
      <c r="F3009" t="s">
        <v>17</v>
      </c>
      <c r="G3009" t="s">
        <v>2</v>
      </c>
      <c r="H3009">
        <v>79742</v>
      </c>
      <c r="I3009">
        <f>IF(Table3_1810[[#This Row],[Status]]="Hired",1,0)</f>
        <v>1</v>
      </c>
    </row>
    <row r="3010" spans="1:9" x14ac:dyDescent="0.3">
      <c r="A3010">
        <v>609596</v>
      </c>
      <c r="B3010" s="2">
        <v>41841</v>
      </c>
      <c r="C3010" s="3">
        <v>0.4704861111111111</v>
      </c>
      <c r="D3010" t="s">
        <v>30</v>
      </c>
      <c r="E3010" t="s">
        <v>27</v>
      </c>
      <c r="F3010" t="s">
        <v>17</v>
      </c>
      <c r="G3010" t="s">
        <v>2</v>
      </c>
      <c r="H3010">
        <v>95702</v>
      </c>
      <c r="I3010">
        <f>IF(Table3_1810[[#This Row],[Status]]="Hired",1,0)</f>
        <v>0</v>
      </c>
    </row>
    <row r="3011" spans="1:9" x14ac:dyDescent="0.3">
      <c r="A3011">
        <v>203158</v>
      </c>
      <c r="B3011" s="2">
        <v>41842</v>
      </c>
      <c r="C3011" s="3">
        <v>0.54664351851851856</v>
      </c>
      <c r="D3011" t="s">
        <v>30</v>
      </c>
      <c r="E3011" t="s">
        <v>27</v>
      </c>
      <c r="F3011" t="s">
        <v>17</v>
      </c>
      <c r="G3011" t="s">
        <v>10</v>
      </c>
      <c r="H3011">
        <v>81419</v>
      </c>
      <c r="I3011">
        <f>IF(Table3_1810[[#This Row],[Status]]="Hired",1,0)</f>
        <v>0</v>
      </c>
    </row>
    <row r="3012" spans="1:9" x14ac:dyDescent="0.3">
      <c r="A3012">
        <v>844634</v>
      </c>
      <c r="B3012" s="2">
        <v>41842</v>
      </c>
      <c r="C3012" s="3">
        <v>0.54874999999999996</v>
      </c>
      <c r="D3012" t="s">
        <v>31</v>
      </c>
      <c r="E3012" t="s">
        <v>27</v>
      </c>
      <c r="F3012" t="s">
        <v>17</v>
      </c>
      <c r="G3012" t="s">
        <v>10</v>
      </c>
      <c r="H3012">
        <v>85902</v>
      </c>
      <c r="I3012">
        <f>IF(Table3_1810[[#This Row],[Status]]="Hired",1,0)</f>
        <v>1</v>
      </c>
    </row>
    <row r="3013" spans="1:9" x14ac:dyDescent="0.3">
      <c r="A3013">
        <v>142362</v>
      </c>
      <c r="B3013" s="2">
        <v>41842</v>
      </c>
      <c r="C3013" s="3">
        <v>0.54729166666666662</v>
      </c>
      <c r="D3013" t="s">
        <v>30</v>
      </c>
      <c r="E3013" t="s">
        <v>29</v>
      </c>
      <c r="F3013" t="s">
        <v>17</v>
      </c>
      <c r="G3013" t="s">
        <v>10</v>
      </c>
      <c r="H3013">
        <v>75180</v>
      </c>
      <c r="I3013">
        <f>IF(Table3_1810[[#This Row],[Status]]="Hired",1,0)</f>
        <v>0</v>
      </c>
    </row>
    <row r="3014" spans="1:9" x14ac:dyDescent="0.3">
      <c r="A3014">
        <v>292591</v>
      </c>
      <c r="B3014" s="2">
        <v>41842</v>
      </c>
      <c r="C3014" s="3">
        <v>0.55077546296296298</v>
      </c>
      <c r="D3014" t="s">
        <v>31</v>
      </c>
      <c r="E3014" t="s">
        <v>29</v>
      </c>
      <c r="F3014" t="s">
        <v>17</v>
      </c>
      <c r="G3014" t="s">
        <v>10</v>
      </c>
      <c r="H3014">
        <v>20789</v>
      </c>
      <c r="I3014">
        <f>IF(Table3_1810[[#This Row],[Status]]="Hired",1,0)</f>
        <v>1</v>
      </c>
    </row>
    <row r="3015" spans="1:9" x14ac:dyDescent="0.3">
      <c r="A3015">
        <v>950745</v>
      </c>
      <c r="B3015" s="2">
        <v>41842</v>
      </c>
      <c r="C3015" s="3">
        <v>0.54700231481481476</v>
      </c>
      <c r="D3015" t="s">
        <v>30</v>
      </c>
      <c r="E3015" t="s">
        <v>28</v>
      </c>
      <c r="F3015" t="s">
        <v>17</v>
      </c>
      <c r="G3015" t="s">
        <v>10</v>
      </c>
      <c r="H3015">
        <v>36897</v>
      </c>
      <c r="I3015">
        <f>IF(Table3_1810[[#This Row],[Status]]="Hired",1,0)</f>
        <v>0</v>
      </c>
    </row>
    <row r="3016" spans="1:9" x14ac:dyDescent="0.3">
      <c r="A3016">
        <v>407392</v>
      </c>
      <c r="B3016" s="2">
        <v>41850</v>
      </c>
      <c r="C3016" s="3">
        <v>0.66340277777777779</v>
      </c>
      <c r="D3016" t="s">
        <v>31</v>
      </c>
      <c r="E3016" t="s">
        <v>27</v>
      </c>
      <c r="F3016" t="s">
        <v>17</v>
      </c>
      <c r="G3016" t="s">
        <v>10</v>
      </c>
      <c r="H3016">
        <v>33426</v>
      </c>
      <c r="I3016">
        <f>IF(Table3_1810[[#This Row],[Status]]="Hired",1,0)</f>
        <v>1</v>
      </c>
    </row>
    <row r="3017" spans="1:9" x14ac:dyDescent="0.3">
      <c r="A3017">
        <v>438945</v>
      </c>
      <c r="B3017" s="2">
        <v>41855</v>
      </c>
      <c r="C3017" s="3">
        <v>0.55650462962962965</v>
      </c>
      <c r="D3017" t="s">
        <v>30</v>
      </c>
      <c r="E3017" t="s">
        <v>27</v>
      </c>
      <c r="F3017" t="s">
        <v>17</v>
      </c>
      <c r="G3017" t="s">
        <v>2</v>
      </c>
      <c r="H3017">
        <v>58513</v>
      </c>
      <c r="I3017">
        <f>IF(Table3_1810[[#This Row],[Status]]="Hired",1,0)</f>
        <v>0</v>
      </c>
    </row>
    <row r="3018" spans="1:9" x14ac:dyDescent="0.3">
      <c r="A3018">
        <v>346065</v>
      </c>
      <c r="B3018" s="2">
        <v>41855</v>
      </c>
      <c r="C3018" s="3">
        <v>0.55679398148148151</v>
      </c>
      <c r="D3018" t="s">
        <v>31</v>
      </c>
      <c r="E3018" t="s">
        <v>27</v>
      </c>
      <c r="F3018" t="s">
        <v>17</v>
      </c>
      <c r="G3018" t="s">
        <v>2</v>
      </c>
      <c r="H3018">
        <v>88507</v>
      </c>
      <c r="I3018">
        <f>IF(Table3_1810[[#This Row],[Status]]="Hired",1,0)</f>
        <v>1</v>
      </c>
    </row>
    <row r="3019" spans="1:9" x14ac:dyDescent="0.3">
      <c r="A3019">
        <v>394250</v>
      </c>
      <c r="B3019" s="2">
        <v>41855</v>
      </c>
      <c r="C3019" s="3">
        <v>0.557037037037037</v>
      </c>
      <c r="D3019" t="s">
        <v>30</v>
      </c>
      <c r="E3019" t="s">
        <v>27</v>
      </c>
      <c r="F3019" t="s">
        <v>17</v>
      </c>
      <c r="G3019" t="s">
        <v>2</v>
      </c>
      <c r="H3019">
        <v>54952</v>
      </c>
      <c r="I3019">
        <f>IF(Table3_1810[[#This Row],[Status]]="Hired",1,0)</f>
        <v>0</v>
      </c>
    </row>
    <row r="3020" spans="1:9" x14ac:dyDescent="0.3">
      <c r="A3020">
        <v>882084</v>
      </c>
      <c r="B3020" s="2">
        <v>41855</v>
      </c>
      <c r="C3020" s="3">
        <v>0.55768518518518517</v>
      </c>
      <c r="D3020" t="s">
        <v>30</v>
      </c>
      <c r="E3020" t="s">
        <v>27</v>
      </c>
      <c r="F3020" t="s">
        <v>17</v>
      </c>
      <c r="G3020" t="s">
        <v>2</v>
      </c>
      <c r="H3020">
        <v>60226</v>
      </c>
      <c r="I3020">
        <f>IF(Table3_1810[[#This Row],[Status]]="Hired",1,0)</f>
        <v>0</v>
      </c>
    </row>
    <row r="3021" spans="1:9" x14ac:dyDescent="0.3">
      <c r="A3021">
        <v>484669</v>
      </c>
      <c r="B3021" s="2">
        <v>41850</v>
      </c>
      <c r="C3021" s="3">
        <v>0.52270833333333333</v>
      </c>
      <c r="D3021" t="s">
        <v>31</v>
      </c>
      <c r="E3021" t="s">
        <v>29</v>
      </c>
      <c r="F3021" t="s">
        <v>17</v>
      </c>
      <c r="G3021" t="s">
        <v>10</v>
      </c>
      <c r="H3021">
        <v>26156</v>
      </c>
      <c r="I3021">
        <f>IF(Table3_1810[[#This Row],[Status]]="Hired",1,0)</f>
        <v>1</v>
      </c>
    </row>
    <row r="3022" spans="1:9" x14ac:dyDescent="0.3">
      <c r="A3022">
        <v>573438</v>
      </c>
      <c r="B3022" s="2">
        <v>41852</v>
      </c>
      <c r="C3022" s="3">
        <v>0.51092592592592589</v>
      </c>
      <c r="D3022" t="s">
        <v>30</v>
      </c>
      <c r="E3022" t="s">
        <v>27</v>
      </c>
      <c r="F3022" t="s">
        <v>17</v>
      </c>
      <c r="G3022" t="s">
        <v>10</v>
      </c>
      <c r="H3022">
        <v>44750</v>
      </c>
      <c r="I3022">
        <f>IF(Table3_1810[[#This Row],[Status]]="Hired",1,0)</f>
        <v>0</v>
      </c>
    </row>
    <row r="3023" spans="1:9" x14ac:dyDescent="0.3">
      <c r="A3023">
        <v>340032</v>
      </c>
      <c r="B3023" s="2">
        <v>41856</v>
      </c>
      <c r="C3023" s="3">
        <v>0.27310185185185187</v>
      </c>
      <c r="D3023" t="s">
        <v>31</v>
      </c>
      <c r="E3023" t="s">
        <v>27</v>
      </c>
      <c r="F3023" t="s">
        <v>17</v>
      </c>
      <c r="G3023" t="s">
        <v>10</v>
      </c>
      <c r="H3023">
        <v>73978</v>
      </c>
      <c r="I3023">
        <f>IF(Table3_1810[[#This Row],[Status]]="Hired",1,0)</f>
        <v>1</v>
      </c>
    </row>
    <row r="3024" spans="1:9" x14ac:dyDescent="0.3">
      <c r="A3024">
        <v>492572</v>
      </c>
      <c r="B3024" s="2">
        <v>41856</v>
      </c>
      <c r="C3024" s="3">
        <v>0.27392361111111113</v>
      </c>
      <c r="D3024" t="s">
        <v>30</v>
      </c>
      <c r="E3024" t="s">
        <v>29</v>
      </c>
      <c r="F3024" t="s">
        <v>17</v>
      </c>
      <c r="G3024" t="s">
        <v>10</v>
      </c>
      <c r="H3024">
        <v>47467</v>
      </c>
      <c r="I3024">
        <f>IF(Table3_1810[[#This Row],[Status]]="Hired",1,0)</f>
        <v>0</v>
      </c>
    </row>
    <row r="3025" spans="1:9" x14ac:dyDescent="0.3">
      <c r="A3025">
        <v>865052</v>
      </c>
      <c r="B3025" s="2">
        <v>41856</v>
      </c>
      <c r="C3025" s="3">
        <v>0.27452546296296299</v>
      </c>
      <c r="D3025" t="s">
        <v>30</v>
      </c>
      <c r="E3025" t="s">
        <v>29</v>
      </c>
      <c r="F3025" t="s">
        <v>17</v>
      </c>
      <c r="G3025" t="s">
        <v>10</v>
      </c>
      <c r="H3025">
        <v>18125</v>
      </c>
      <c r="I3025">
        <f>IF(Table3_1810[[#This Row],[Status]]="Hired",1,0)</f>
        <v>0</v>
      </c>
    </row>
    <row r="3026" spans="1:9" x14ac:dyDescent="0.3">
      <c r="A3026">
        <v>59309</v>
      </c>
      <c r="B3026" s="2">
        <v>41858</v>
      </c>
      <c r="C3026" s="3">
        <v>0.63184027777777774</v>
      </c>
      <c r="D3026" t="s">
        <v>31</v>
      </c>
      <c r="E3026" t="s">
        <v>29</v>
      </c>
      <c r="F3026" t="s">
        <v>17</v>
      </c>
      <c r="G3026" t="s">
        <v>10</v>
      </c>
      <c r="H3026">
        <v>36217</v>
      </c>
      <c r="I3026">
        <f>IF(Table3_1810[[#This Row],[Status]]="Hired",1,0)</f>
        <v>1</v>
      </c>
    </row>
    <row r="3027" spans="1:9" x14ac:dyDescent="0.3">
      <c r="A3027">
        <v>280569</v>
      </c>
      <c r="B3027" s="2">
        <v>41761</v>
      </c>
      <c r="C3027" s="3">
        <v>0.39674768518518516</v>
      </c>
      <c r="D3027" t="s">
        <v>31</v>
      </c>
      <c r="E3027" t="s">
        <v>29</v>
      </c>
      <c r="F3027" t="s">
        <v>13</v>
      </c>
      <c r="G3027" t="s">
        <v>10</v>
      </c>
      <c r="H3027">
        <v>45914</v>
      </c>
      <c r="I3027">
        <f>IF(Table3_1810[[#This Row],[Status]]="Hired",1,0)</f>
        <v>1</v>
      </c>
    </row>
    <row r="3028" spans="1:9" x14ac:dyDescent="0.3">
      <c r="A3028">
        <v>82756</v>
      </c>
      <c r="B3028" s="2">
        <v>41811</v>
      </c>
      <c r="C3028" s="3">
        <v>0.87146990740740737</v>
      </c>
      <c r="D3028" t="s">
        <v>30</v>
      </c>
      <c r="E3028" t="s">
        <v>29</v>
      </c>
      <c r="F3028" t="s">
        <v>13</v>
      </c>
      <c r="G3028" t="s">
        <v>10</v>
      </c>
      <c r="H3028">
        <v>26560</v>
      </c>
      <c r="I3028">
        <f>IF(Table3_1810[[#This Row],[Status]]="Hired",1,0)</f>
        <v>0</v>
      </c>
    </row>
    <row r="3029" spans="1:9" x14ac:dyDescent="0.3">
      <c r="A3029">
        <v>440222</v>
      </c>
      <c r="B3029" s="2">
        <v>41814</v>
      </c>
      <c r="C3029" s="3">
        <v>0.51493055555555556</v>
      </c>
      <c r="D3029" t="s">
        <v>31</v>
      </c>
      <c r="E3029" t="s">
        <v>29</v>
      </c>
      <c r="F3029" t="s">
        <v>13</v>
      </c>
      <c r="G3029" t="s">
        <v>10</v>
      </c>
      <c r="H3029">
        <v>45915</v>
      </c>
      <c r="I3029">
        <f>IF(Table3_1810[[#This Row],[Status]]="Hired",1,0)</f>
        <v>1</v>
      </c>
    </row>
    <row r="3030" spans="1:9" x14ac:dyDescent="0.3">
      <c r="A3030">
        <v>195831</v>
      </c>
      <c r="B3030" s="2">
        <v>41814</v>
      </c>
      <c r="C3030" s="3">
        <v>0.51526620370370368</v>
      </c>
      <c r="D3030" t="s">
        <v>31</v>
      </c>
      <c r="E3030" t="s">
        <v>29</v>
      </c>
      <c r="F3030" t="s">
        <v>13</v>
      </c>
      <c r="G3030" t="s">
        <v>10</v>
      </c>
      <c r="H3030">
        <v>66002</v>
      </c>
      <c r="I3030">
        <f>IF(Table3_1810[[#This Row],[Status]]="Hired",1,0)</f>
        <v>1</v>
      </c>
    </row>
    <row r="3031" spans="1:9" x14ac:dyDescent="0.3">
      <c r="A3031">
        <v>587861</v>
      </c>
      <c r="B3031" s="2">
        <v>41880</v>
      </c>
      <c r="C3031" s="3">
        <v>0.39694444444444443</v>
      </c>
      <c r="D3031" t="s">
        <v>31</v>
      </c>
      <c r="E3031" t="s">
        <v>27</v>
      </c>
      <c r="F3031" t="s">
        <v>17</v>
      </c>
      <c r="G3031" t="s">
        <v>2</v>
      </c>
      <c r="H3031">
        <v>86256</v>
      </c>
      <c r="I3031">
        <f>IF(Table3_1810[[#This Row],[Status]]="Hired",1,0)</f>
        <v>1</v>
      </c>
    </row>
    <row r="3032" spans="1:9" x14ac:dyDescent="0.3">
      <c r="A3032">
        <v>355986</v>
      </c>
      <c r="B3032" s="2">
        <v>41778</v>
      </c>
      <c r="C3032" s="3">
        <v>0.39710648148148148</v>
      </c>
      <c r="D3032" t="s">
        <v>31</v>
      </c>
      <c r="E3032" t="s">
        <v>27</v>
      </c>
      <c r="F3032" t="s">
        <v>20</v>
      </c>
      <c r="G3032" t="s">
        <v>5</v>
      </c>
      <c r="H3032">
        <v>31623</v>
      </c>
      <c r="I3032">
        <f>IF(Table3_1810[[#This Row],[Status]]="Hired",1,0)</f>
        <v>1</v>
      </c>
    </row>
    <row r="3033" spans="1:9" x14ac:dyDescent="0.3">
      <c r="A3033">
        <v>706625</v>
      </c>
      <c r="B3033" s="2">
        <v>41778</v>
      </c>
      <c r="C3033" s="3">
        <v>0.40028935185185183</v>
      </c>
      <c r="D3033" t="s">
        <v>30</v>
      </c>
      <c r="E3033" t="s">
        <v>29</v>
      </c>
      <c r="F3033" t="s">
        <v>20</v>
      </c>
      <c r="G3033" t="s">
        <v>5</v>
      </c>
      <c r="H3033">
        <v>40517</v>
      </c>
      <c r="I3033">
        <f>IF(Table3_1810[[#This Row],[Status]]="Hired",1,0)</f>
        <v>0</v>
      </c>
    </row>
    <row r="3034" spans="1:9" x14ac:dyDescent="0.3">
      <c r="A3034">
        <v>86320</v>
      </c>
      <c r="B3034" s="2">
        <v>41778</v>
      </c>
      <c r="C3034" s="3">
        <v>0.40055555555555555</v>
      </c>
      <c r="D3034" t="s">
        <v>31</v>
      </c>
      <c r="E3034" t="s">
        <v>27</v>
      </c>
      <c r="F3034" t="s">
        <v>20</v>
      </c>
      <c r="G3034" t="s">
        <v>5</v>
      </c>
      <c r="H3034">
        <v>75379</v>
      </c>
      <c r="I3034">
        <f>IF(Table3_1810[[#This Row],[Status]]="Hired",1,0)</f>
        <v>1</v>
      </c>
    </row>
    <row r="3035" spans="1:9" x14ac:dyDescent="0.3">
      <c r="A3035">
        <v>858811</v>
      </c>
      <c r="B3035" s="2">
        <v>41829</v>
      </c>
      <c r="C3035" s="3">
        <v>0.69430555555555551</v>
      </c>
      <c r="D3035" t="s">
        <v>30</v>
      </c>
      <c r="E3035" t="s">
        <v>27</v>
      </c>
      <c r="F3035" t="s">
        <v>20</v>
      </c>
      <c r="G3035" t="s">
        <v>5</v>
      </c>
      <c r="H3035">
        <v>37921</v>
      </c>
      <c r="I3035">
        <f>IF(Table3_1810[[#This Row],[Status]]="Hired",1,0)</f>
        <v>0</v>
      </c>
    </row>
    <row r="3036" spans="1:9" x14ac:dyDescent="0.3">
      <c r="A3036">
        <v>448438</v>
      </c>
      <c r="B3036" s="2">
        <v>41829</v>
      </c>
      <c r="C3036" s="3">
        <v>0.69459490740740737</v>
      </c>
      <c r="D3036" t="s">
        <v>31</v>
      </c>
      <c r="E3036" t="s">
        <v>27</v>
      </c>
      <c r="F3036" t="s">
        <v>20</v>
      </c>
      <c r="G3036" t="s">
        <v>5</v>
      </c>
      <c r="H3036">
        <v>21848</v>
      </c>
      <c r="I3036">
        <f>IF(Table3_1810[[#This Row],[Status]]="Hired",1,0)</f>
        <v>1</v>
      </c>
    </row>
    <row r="3037" spans="1:9" x14ac:dyDescent="0.3">
      <c r="A3037">
        <v>509679</v>
      </c>
      <c r="B3037" s="2">
        <v>41829</v>
      </c>
      <c r="C3037" s="3">
        <v>0.69528935185185181</v>
      </c>
      <c r="D3037" t="s">
        <v>31</v>
      </c>
      <c r="E3037" t="s">
        <v>29</v>
      </c>
      <c r="F3037" t="s">
        <v>20</v>
      </c>
      <c r="G3037" t="s">
        <v>5</v>
      </c>
      <c r="H3037">
        <v>38979</v>
      </c>
      <c r="I3037">
        <f>IF(Table3_1810[[#This Row],[Status]]="Hired",1,0)</f>
        <v>1</v>
      </c>
    </row>
    <row r="3038" spans="1:9" x14ac:dyDescent="0.3">
      <c r="A3038">
        <v>330851</v>
      </c>
      <c r="B3038" s="2">
        <v>41790</v>
      </c>
      <c r="C3038" s="3">
        <v>0.65486111111111112</v>
      </c>
      <c r="D3038" t="s">
        <v>31</v>
      </c>
      <c r="E3038" t="s">
        <v>29</v>
      </c>
      <c r="F3038" t="s">
        <v>14</v>
      </c>
      <c r="G3038" t="s">
        <v>2</v>
      </c>
      <c r="H3038">
        <v>99086</v>
      </c>
      <c r="I3038">
        <f>IF(Table3_1810[[#This Row],[Status]]="Hired",1,0)</f>
        <v>1</v>
      </c>
    </row>
    <row r="3039" spans="1:9" x14ac:dyDescent="0.3">
      <c r="A3039">
        <v>482929</v>
      </c>
      <c r="B3039" s="2">
        <v>41790</v>
      </c>
      <c r="C3039" s="3">
        <v>0.65554398148148152</v>
      </c>
      <c r="D3039" t="s">
        <v>30</v>
      </c>
      <c r="E3039" t="s">
        <v>27</v>
      </c>
      <c r="F3039" t="s">
        <v>14</v>
      </c>
      <c r="G3039" t="s">
        <v>2</v>
      </c>
      <c r="H3039">
        <v>27444</v>
      </c>
      <c r="I3039">
        <f>IF(Table3_1810[[#This Row],[Status]]="Hired",1,0)</f>
        <v>0</v>
      </c>
    </row>
    <row r="3040" spans="1:9" x14ac:dyDescent="0.3">
      <c r="A3040">
        <v>587398</v>
      </c>
      <c r="B3040" s="2">
        <v>41790</v>
      </c>
      <c r="C3040" s="3">
        <v>0.65583333333333338</v>
      </c>
      <c r="D3040" t="s">
        <v>30</v>
      </c>
      <c r="E3040" t="s">
        <v>27</v>
      </c>
      <c r="F3040" t="s">
        <v>14</v>
      </c>
      <c r="G3040" t="s">
        <v>2</v>
      </c>
      <c r="H3040">
        <v>33554</v>
      </c>
      <c r="I3040">
        <f>IF(Table3_1810[[#This Row],[Status]]="Hired",1,0)</f>
        <v>0</v>
      </c>
    </row>
    <row r="3041" spans="1:9" x14ac:dyDescent="0.3">
      <c r="A3041">
        <v>448993</v>
      </c>
      <c r="B3041" s="2">
        <v>41790</v>
      </c>
      <c r="C3041" s="3">
        <v>0.65621527777777777</v>
      </c>
      <c r="D3041" t="s">
        <v>30</v>
      </c>
      <c r="E3041" t="s">
        <v>29</v>
      </c>
      <c r="F3041" t="s">
        <v>14</v>
      </c>
      <c r="G3041" t="s">
        <v>2</v>
      </c>
      <c r="H3041">
        <v>75895</v>
      </c>
      <c r="I3041">
        <f>IF(Table3_1810[[#This Row],[Status]]="Hired",1,0)</f>
        <v>0</v>
      </c>
    </row>
    <row r="3042" spans="1:9" x14ac:dyDescent="0.3">
      <c r="A3042">
        <v>205250</v>
      </c>
      <c r="B3042" s="2">
        <v>41790</v>
      </c>
      <c r="C3042" s="3">
        <v>0.65670138888888885</v>
      </c>
      <c r="D3042" t="s">
        <v>31</v>
      </c>
      <c r="E3042" t="s">
        <v>27</v>
      </c>
      <c r="F3042" t="s">
        <v>14</v>
      </c>
      <c r="G3042" t="s">
        <v>2</v>
      </c>
      <c r="H3042">
        <v>15482</v>
      </c>
      <c r="I3042">
        <f>IF(Table3_1810[[#This Row],[Status]]="Hired",1,0)</f>
        <v>1</v>
      </c>
    </row>
    <row r="3043" spans="1:9" x14ac:dyDescent="0.3">
      <c r="A3043">
        <v>266100</v>
      </c>
      <c r="B3043" s="2">
        <v>41824</v>
      </c>
      <c r="C3043" s="3">
        <v>0.82484953703703701</v>
      </c>
      <c r="D3043" t="s">
        <v>31</v>
      </c>
      <c r="E3043" t="s">
        <v>27</v>
      </c>
      <c r="F3043" t="s">
        <v>14</v>
      </c>
      <c r="G3043" t="s">
        <v>2</v>
      </c>
      <c r="H3043">
        <v>88155</v>
      </c>
      <c r="I3043">
        <f>IF(Table3_1810[[#This Row],[Status]]="Hired",1,0)</f>
        <v>1</v>
      </c>
    </row>
    <row r="3044" spans="1:9" x14ac:dyDescent="0.3">
      <c r="A3044">
        <v>568466</v>
      </c>
      <c r="B3044" s="2">
        <v>41824</v>
      </c>
      <c r="C3044" s="3">
        <v>0.82552083333333337</v>
      </c>
      <c r="D3044" t="s">
        <v>31</v>
      </c>
      <c r="E3044" t="s">
        <v>29</v>
      </c>
      <c r="F3044" t="s">
        <v>14</v>
      </c>
      <c r="G3044" t="s">
        <v>2</v>
      </c>
      <c r="H3044">
        <v>46479</v>
      </c>
      <c r="I3044">
        <f>IF(Table3_1810[[#This Row],[Status]]="Hired",1,0)</f>
        <v>1</v>
      </c>
    </row>
    <row r="3045" spans="1:9" x14ac:dyDescent="0.3">
      <c r="A3045">
        <v>119064</v>
      </c>
      <c r="B3045" s="2">
        <v>41829</v>
      </c>
      <c r="C3045" s="3">
        <v>0.80388888888888888</v>
      </c>
      <c r="D3045" t="s">
        <v>30</v>
      </c>
      <c r="E3045" t="s">
        <v>27</v>
      </c>
      <c r="F3045" t="s">
        <v>14</v>
      </c>
      <c r="G3045" t="s">
        <v>2</v>
      </c>
      <c r="H3045">
        <v>14237</v>
      </c>
      <c r="I3045">
        <f>IF(Table3_1810[[#This Row],[Status]]="Hired",1,0)</f>
        <v>0</v>
      </c>
    </row>
    <row r="3046" spans="1:9" x14ac:dyDescent="0.3">
      <c r="A3046">
        <v>96027</v>
      </c>
      <c r="B3046" s="2">
        <v>41837</v>
      </c>
      <c r="C3046" s="3">
        <v>0.76526620370370368</v>
      </c>
      <c r="D3046" t="s">
        <v>30</v>
      </c>
      <c r="E3046" t="s">
        <v>27</v>
      </c>
      <c r="F3046" t="s">
        <v>20</v>
      </c>
      <c r="G3046" t="s">
        <v>2</v>
      </c>
      <c r="H3046">
        <v>26058</v>
      </c>
      <c r="I3046">
        <f>IF(Table3_1810[[#This Row],[Status]]="Hired",1,0)</f>
        <v>0</v>
      </c>
    </row>
    <row r="3047" spans="1:9" x14ac:dyDescent="0.3">
      <c r="A3047">
        <v>120567</v>
      </c>
      <c r="B3047" s="2">
        <v>41837</v>
      </c>
      <c r="C3047" s="3">
        <v>0.76692129629629635</v>
      </c>
      <c r="D3047" t="s">
        <v>30</v>
      </c>
      <c r="E3047" t="s">
        <v>29</v>
      </c>
      <c r="F3047" t="s">
        <v>20</v>
      </c>
      <c r="G3047" t="s">
        <v>2</v>
      </c>
      <c r="H3047">
        <v>53350</v>
      </c>
      <c r="I3047">
        <f>IF(Table3_1810[[#This Row],[Status]]="Hired",1,0)</f>
        <v>0</v>
      </c>
    </row>
    <row r="3048" spans="1:9" x14ac:dyDescent="0.3">
      <c r="A3048">
        <v>926169</v>
      </c>
      <c r="B3048" s="2">
        <v>41772</v>
      </c>
      <c r="C3048" s="3">
        <v>0.39825231481481482</v>
      </c>
      <c r="D3048" t="s">
        <v>31</v>
      </c>
      <c r="E3048" t="s">
        <v>27</v>
      </c>
      <c r="F3048" t="s">
        <v>17</v>
      </c>
      <c r="G3048" t="s">
        <v>1</v>
      </c>
      <c r="H3048">
        <v>74005</v>
      </c>
      <c r="I3048">
        <f>IF(Table3_1810[[#This Row],[Status]]="Hired",1,0)</f>
        <v>1</v>
      </c>
    </row>
    <row r="3049" spans="1:9" x14ac:dyDescent="0.3">
      <c r="A3049">
        <v>569868</v>
      </c>
      <c r="B3049" s="2">
        <v>41807</v>
      </c>
      <c r="C3049" s="3">
        <v>0.40119212962962963</v>
      </c>
      <c r="D3049" t="s">
        <v>30</v>
      </c>
      <c r="E3049" t="s">
        <v>29</v>
      </c>
      <c r="F3049" t="s">
        <v>17</v>
      </c>
      <c r="G3049" t="s">
        <v>1</v>
      </c>
      <c r="H3049">
        <v>57447</v>
      </c>
      <c r="I3049">
        <f>IF(Table3_1810[[#This Row],[Status]]="Hired",1,0)</f>
        <v>0</v>
      </c>
    </row>
    <row r="3050" spans="1:9" x14ac:dyDescent="0.3">
      <c r="A3050">
        <v>118591</v>
      </c>
      <c r="B3050" s="2">
        <v>41850</v>
      </c>
      <c r="C3050" s="3">
        <v>0.45050925925925928</v>
      </c>
      <c r="D3050" t="s">
        <v>31</v>
      </c>
      <c r="E3050" t="s">
        <v>27</v>
      </c>
      <c r="F3050" t="s">
        <v>17</v>
      </c>
      <c r="G3050" t="s">
        <v>1</v>
      </c>
      <c r="H3050">
        <v>42927</v>
      </c>
      <c r="I3050">
        <f>IF(Table3_1810[[#This Row],[Status]]="Hired",1,0)</f>
        <v>1</v>
      </c>
    </row>
    <row r="3051" spans="1:9" x14ac:dyDescent="0.3">
      <c r="A3051">
        <v>500344</v>
      </c>
      <c r="B3051" s="2">
        <v>41850</v>
      </c>
      <c r="C3051" s="3">
        <v>0.45089120370370372</v>
      </c>
      <c r="D3051" t="s">
        <v>30</v>
      </c>
      <c r="E3051" t="s">
        <v>27</v>
      </c>
      <c r="F3051" t="s">
        <v>17</v>
      </c>
      <c r="G3051" t="s">
        <v>1</v>
      </c>
      <c r="H3051">
        <v>92701</v>
      </c>
      <c r="I3051">
        <f>IF(Table3_1810[[#This Row],[Status]]="Hired",1,0)</f>
        <v>0</v>
      </c>
    </row>
    <row r="3052" spans="1:9" x14ac:dyDescent="0.3">
      <c r="A3052">
        <v>651323</v>
      </c>
      <c r="B3052" s="2">
        <v>41850</v>
      </c>
      <c r="C3052" s="3">
        <v>0.45265046296296296</v>
      </c>
      <c r="D3052" t="s">
        <v>30</v>
      </c>
      <c r="E3052" t="s">
        <v>29</v>
      </c>
      <c r="F3052" t="s">
        <v>17</v>
      </c>
      <c r="G3052" t="s">
        <v>1</v>
      </c>
      <c r="H3052">
        <v>72220</v>
      </c>
      <c r="I3052">
        <f>IF(Table3_1810[[#This Row],[Status]]="Hired",1,0)</f>
        <v>0</v>
      </c>
    </row>
    <row r="3053" spans="1:9" x14ac:dyDescent="0.3">
      <c r="A3053">
        <v>791199</v>
      </c>
      <c r="B3053" s="2">
        <v>41850</v>
      </c>
      <c r="C3053" s="3">
        <v>0.4508449074074074</v>
      </c>
      <c r="D3053" t="s">
        <v>30</v>
      </c>
      <c r="E3053" t="s">
        <v>28</v>
      </c>
      <c r="F3053" t="s">
        <v>17</v>
      </c>
      <c r="G3053" t="s">
        <v>1</v>
      </c>
      <c r="H3053">
        <v>33291</v>
      </c>
      <c r="I3053">
        <f>IF(Table3_1810[[#This Row],[Status]]="Hired",1,0)</f>
        <v>0</v>
      </c>
    </row>
    <row r="3054" spans="1:9" x14ac:dyDescent="0.3">
      <c r="A3054">
        <v>439089</v>
      </c>
      <c r="B3054" s="2">
        <v>41861</v>
      </c>
      <c r="C3054" s="3">
        <v>0.50092592592592589</v>
      </c>
      <c r="D3054" t="s">
        <v>30</v>
      </c>
      <c r="E3054" t="s">
        <v>29</v>
      </c>
      <c r="F3054" t="s">
        <v>17</v>
      </c>
      <c r="G3054" t="s">
        <v>1</v>
      </c>
      <c r="H3054">
        <v>97711</v>
      </c>
      <c r="I3054">
        <f>IF(Table3_1810[[#This Row],[Status]]="Hired",1,0)</f>
        <v>0</v>
      </c>
    </row>
    <row r="3055" spans="1:9" x14ac:dyDescent="0.3">
      <c r="A3055">
        <v>441573</v>
      </c>
      <c r="B3055" s="2">
        <v>41861</v>
      </c>
      <c r="C3055" s="3">
        <v>0.50152777777777779</v>
      </c>
      <c r="D3055" t="s">
        <v>30</v>
      </c>
      <c r="E3055" t="s">
        <v>29</v>
      </c>
      <c r="F3055" t="s">
        <v>17</v>
      </c>
      <c r="G3055" t="s">
        <v>1</v>
      </c>
      <c r="H3055">
        <v>45833</v>
      </c>
      <c r="I3055">
        <f>IF(Table3_1810[[#This Row],[Status]]="Hired",1,0)</f>
        <v>0</v>
      </c>
    </row>
    <row r="3056" spans="1:9" x14ac:dyDescent="0.3">
      <c r="A3056">
        <v>534643</v>
      </c>
      <c r="B3056" s="2">
        <v>41861</v>
      </c>
      <c r="C3056" s="3">
        <v>0.50100694444444449</v>
      </c>
      <c r="D3056" t="s">
        <v>30</v>
      </c>
      <c r="E3056" t="s">
        <v>28</v>
      </c>
      <c r="F3056" t="s">
        <v>17</v>
      </c>
      <c r="G3056" t="s">
        <v>1</v>
      </c>
      <c r="H3056">
        <v>38669</v>
      </c>
      <c r="I3056">
        <f>IF(Table3_1810[[#This Row],[Status]]="Hired",1,0)</f>
        <v>0</v>
      </c>
    </row>
    <row r="3057" spans="1:9" x14ac:dyDescent="0.3">
      <c r="A3057">
        <v>749064</v>
      </c>
      <c r="B3057" s="2">
        <v>41787</v>
      </c>
      <c r="C3057" s="3">
        <v>0.39829861111111109</v>
      </c>
      <c r="D3057" t="s">
        <v>30</v>
      </c>
      <c r="E3057" t="s">
        <v>27</v>
      </c>
      <c r="F3057" t="s">
        <v>14</v>
      </c>
      <c r="G3057" t="s">
        <v>10</v>
      </c>
      <c r="H3057">
        <v>70857</v>
      </c>
      <c r="I3057">
        <f>IF(Table3_1810[[#This Row],[Status]]="Hired",1,0)</f>
        <v>0</v>
      </c>
    </row>
    <row r="3058" spans="1:9" x14ac:dyDescent="0.3">
      <c r="A3058">
        <v>986093</v>
      </c>
      <c r="B3058" s="2">
        <v>41792</v>
      </c>
      <c r="C3058" s="3">
        <v>0.62605324074074076</v>
      </c>
      <c r="D3058" t="s">
        <v>31</v>
      </c>
      <c r="E3058" t="s">
        <v>27</v>
      </c>
      <c r="F3058" t="s">
        <v>14</v>
      </c>
      <c r="G3058" t="s">
        <v>10</v>
      </c>
      <c r="H3058">
        <v>90933</v>
      </c>
      <c r="I3058">
        <f>IF(Table3_1810[[#This Row],[Status]]="Hired",1,0)</f>
        <v>1</v>
      </c>
    </row>
    <row r="3059" spans="1:9" x14ac:dyDescent="0.3">
      <c r="A3059">
        <v>950771</v>
      </c>
      <c r="B3059" s="2">
        <v>41836</v>
      </c>
      <c r="C3059" s="3">
        <v>0.39734953703703701</v>
      </c>
      <c r="D3059" t="s">
        <v>30</v>
      </c>
      <c r="E3059" t="s">
        <v>27</v>
      </c>
      <c r="F3059" t="s">
        <v>14</v>
      </c>
      <c r="G3059" t="s">
        <v>1</v>
      </c>
      <c r="H3059">
        <v>17845</v>
      </c>
      <c r="I3059">
        <f>IF(Table3_1810[[#This Row],[Status]]="Hired",1,0)</f>
        <v>0</v>
      </c>
    </row>
    <row r="3060" spans="1:9" x14ac:dyDescent="0.3">
      <c r="A3060">
        <v>354179</v>
      </c>
      <c r="B3060" s="2">
        <v>41836</v>
      </c>
      <c r="C3060" s="3">
        <v>0.39975694444444443</v>
      </c>
      <c r="D3060" t="s">
        <v>31</v>
      </c>
      <c r="E3060" t="s">
        <v>27</v>
      </c>
      <c r="F3060" t="s">
        <v>14</v>
      </c>
      <c r="G3060" t="s">
        <v>1</v>
      </c>
      <c r="H3060">
        <v>57885</v>
      </c>
      <c r="I3060">
        <f>IF(Table3_1810[[#This Row],[Status]]="Hired",1,0)</f>
        <v>1</v>
      </c>
    </row>
    <row r="3061" spans="1:9" x14ac:dyDescent="0.3">
      <c r="A3061">
        <v>632495</v>
      </c>
      <c r="B3061" s="2">
        <v>41878</v>
      </c>
      <c r="C3061" s="3">
        <v>0.39752314814814815</v>
      </c>
      <c r="D3061" t="s">
        <v>30</v>
      </c>
      <c r="E3061" t="s">
        <v>27</v>
      </c>
      <c r="F3061" t="s">
        <v>14</v>
      </c>
      <c r="G3061" t="s">
        <v>10</v>
      </c>
      <c r="H3061">
        <v>70824</v>
      </c>
      <c r="I3061">
        <f>IF(Table3_1810[[#This Row],[Status]]="Hired",1,0)</f>
        <v>0</v>
      </c>
    </row>
    <row r="3062" spans="1:9" x14ac:dyDescent="0.3">
      <c r="A3062">
        <v>217137</v>
      </c>
      <c r="B3062" s="2">
        <v>41878</v>
      </c>
      <c r="C3062" s="3">
        <v>0.39910879629629631</v>
      </c>
      <c r="D3062" t="s">
        <v>31</v>
      </c>
      <c r="E3062" t="s">
        <v>27</v>
      </c>
      <c r="F3062" t="s">
        <v>14</v>
      </c>
      <c r="G3062" t="s">
        <v>10</v>
      </c>
      <c r="H3062">
        <v>84008</v>
      </c>
      <c r="I3062">
        <f>IF(Table3_1810[[#This Row],[Status]]="Hired",1,0)</f>
        <v>1</v>
      </c>
    </row>
    <row r="3063" spans="1:9" x14ac:dyDescent="0.3">
      <c r="A3063">
        <v>914171</v>
      </c>
      <c r="B3063" s="2">
        <v>41780</v>
      </c>
      <c r="C3063" s="3">
        <v>0.39694444444444443</v>
      </c>
      <c r="D3063" t="s">
        <v>31</v>
      </c>
      <c r="E3063" t="s">
        <v>27</v>
      </c>
      <c r="F3063" t="s">
        <v>20</v>
      </c>
      <c r="G3063" t="s">
        <v>10</v>
      </c>
      <c r="H3063">
        <v>83231</v>
      </c>
      <c r="I3063">
        <f>IF(Table3_1810[[#This Row],[Status]]="Hired",1,0)</f>
        <v>1</v>
      </c>
    </row>
    <row r="3064" spans="1:9" x14ac:dyDescent="0.3">
      <c r="A3064">
        <v>434519</v>
      </c>
      <c r="B3064" s="2">
        <v>41780</v>
      </c>
      <c r="C3064" s="3">
        <v>0.3973726851851852</v>
      </c>
      <c r="D3064" t="s">
        <v>30</v>
      </c>
      <c r="E3064" t="s">
        <v>27</v>
      </c>
      <c r="F3064" t="s">
        <v>20</v>
      </c>
      <c r="G3064" t="s">
        <v>10</v>
      </c>
      <c r="H3064">
        <v>69911</v>
      </c>
      <c r="I3064">
        <f>IF(Table3_1810[[#This Row],[Status]]="Hired",1,0)</f>
        <v>0</v>
      </c>
    </row>
    <row r="3065" spans="1:9" x14ac:dyDescent="0.3">
      <c r="A3065">
        <v>324829</v>
      </c>
      <c r="B3065" s="2">
        <v>41788</v>
      </c>
      <c r="C3065" s="3">
        <v>0.33746527777777779</v>
      </c>
      <c r="D3065" t="s">
        <v>31</v>
      </c>
      <c r="E3065" t="s">
        <v>27</v>
      </c>
      <c r="F3065" t="s">
        <v>20</v>
      </c>
      <c r="G3065" t="s">
        <v>10</v>
      </c>
      <c r="H3065">
        <v>41816</v>
      </c>
      <c r="I3065">
        <f>IF(Table3_1810[[#This Row],[Status]]="Hired",1,0)</f>
        <v>1</v>
      </c>
    </row>
    <row r="3066" spans="1:9" x14ac:dyDescent="0.3">
      <c r="A3066">
        <v>547772</v>
      </c>
      <c r="B3066" s="2">
        <v>41788</v>
      </c>
      <c r="C3066" s="3">
        <v>0.34063657407407405</v>
      </c>
      <c r="D3066" t="s">
        <v>30</v>
      </c>
      <c r="E3066" t="s">
        <v>27</v>
      </c>
      <c r="F3066" t="s">
        <v>20</v>
      </c>
      <c r="G3066" t="s">
        <v>10</v>
      </c>
      <c r="H3066">
        <v>15518</v>
      </c>
      <c r="I3066">
        <f>IF(Table3_1810[[#This Row],[Status]]="Hired",1,0)</f>
        <v>0</v>
      </c>
    </row>
    <row r="3067" spans="1:9" x14ac:dyDescent="0.3">
      <c r="A3067">
        <v>140769</v>
      </c>
      <c r="B3067" s="2">
        <v>41788</v>
      </c>
      <c r="C3067" s="3">
        <v>0.66557870370370376</v>
      </c>
      <c r="D3067" t="s">
        <v>31</v>
      </c>
      <c r="E3067" t="s">
        <v>27</v>
      </c>
      <c r="F3067" t="s">
        <v>20</v>
      </c>
      <c r="G3067" t="s">
        <v>10</v>
      </c>
      <c r="H3067">
        <v>40844</v>
      </c>
      <c r="I3067">
        <f>IF(Table3_1810[[#This Row],[Status]]="Hired",1,0)</f>
        <v>1</v>
      </c>
    </row>
    <row r="3068" spans="1:9" x14ac:dyDescent="0.3">
      <c r="A3068">
        <v>738594</v>
      </c>
      <c r="B3068" s="2">
        <v>41789</v>
      </c>
      <c r="C3068" s="3">
        <v>0.82788194444444441</v>
      </c>
      <c r="D3068" t="s">
        <v>31</v>
      </c>
      <c r="E3068" t="s">
        <v>27</v>
      </c>
      <c r="F3068" t="s">
        <v>20</v>
      </c>
      <c r="G3068" t="s">
        <v>2</v>
      </c>
      <c r="H3068">
        <v>54437</v>
      </c>
      <c r="I3068">
        <f>IF(Table3_1810[[#This Row],[Status]]="Hired",1,0)</f>
        <v>1</v>
      </c>
    </row>
    <row r="3069" spans="1:9" x14ac:dyDescent="0.3">
      <c r="A3069">
        <v>375007</v>
      </c>
      <c r="B3069" s="2">
        <v>41767</v>
      </c>
      <c r="C3069" s="3">
        <v>0.68331018518518516</v>
      </c>
      <c r="D3069" t="s">
        <v>30</v>
      </c>
      <c r="E3069" t="s">
        <v>27</v>
      </c>
      <c r="F3069" t="s">
        <v>12</v>
      </c>
      <c r="G3069" t="s">
        <v>1</v>
      </c>
      <c r="H3069">
        <v>25106</v>
      </c>
      <c r="I3069">
        <f>IF(Table3_1810[[#This Row],[Status]]="Hired",1,0)</f>
        <v>0</v>
      </c>
    </row>
    <row r="3070" spans="1:9" x14ac:dyDescent="0.3">
      <c r="A3070">
        <v>351440</v>
      </c>
      <c r="B3070" s="2">
        <v>41767</v>
      </c>
      <c r="C3070" s="3">
        <v>0.68442129629629633</v>
      </c>
      <c r="D3070" t="s">
        <v>30</v>
      </c>
      <c r="E3070" t="s">
        <v>29</v>
      </c>
      <c r="F3070" t="s">
        <v>12</v>
      </c>
      <c r="G3070" t="s">
        <v>1</v>
      </c>
      <c r="H3070">
        <v>56131</v>
      </c>
      <c r="I3070">
        <f>IF(Table3_1810[[#This Row],[Status]]="Hired",1,0)</f>
        <v>0</v>
      </c>
    </row>
    <row r="3071" spans="1:9" x14ac:dyDescent="0.3">
      <c r="A3071">
        <v>580428</v>
      </c>
      <c r="B3071" s="2">
        <v>41772</v>
      </c>
      <c r="C3071" s="3">
        <v>0.44777777777777777</v>
      </c>
      <c r="D3071" t="s">
        <v>31</v>
      </c>
      <c r="E3071" t="s">
        <v>27</v>
      </c>
      <c r="F3071" t="s">
        <v>12</v>
      </c>
      <c r="G3071" t="s">
        <v>1</v>
      </c>
      <c r="H3071">
        <v>25602</v>
      </c>
      <c r="I3071">
        <f>IF(Table3_1810[[#This Row],[Status]]="Hired",1,0)</f>
        <v>1</v>
      </c>
    </row>
    <row r="3072" spans="1:9" x14ac:dyDescent="0.3">
      <c r="A3072">
        <v>404793</v>
      </c>
      <c r="B3072" s="2">
        <v>41779</v>
      </c>
      <c r="C3072" s="3">
        <v>0.88799768518518518</v>
      </c>
      <c r="D3072" t="s">
        <v>31</v>
      </c>
      <c r="E3072" t="s">
        <v>27</v>
      </c>
      <c r="F3072" t="s">
        <v>12</v>
      </c>
      <c r="G3072" t="s">
        <v>1</v>
      </c>
      <c r="H3072">
        <v>48910</v>
      </c>
      <c r="I3072">
        <f>IF(Table3_1810[[#This Row],[Status]]="Hired",1,0)</f>
        <v>1</v>
      </c>
    </row>
    <row r="3073" spans="1:9" x14ac:dyDescent="0.3">
      <c r="A3073">
        <v>266248</v>
      </c>
      <c r="B3073" s="2">
        <v>41794</v>
      </c>
      <c r="C3073" s="3">
        <v>0.39684027777777775</v>
      </c>
      <c r="D3073" t="s">
        <v>31</v>
      </c>
      <c r="E3073" t="s">
        <v>27</v>
      </c>
      <c r="F3073" t="s">
        <v>12</v>
      </c>
      <c r="G3073" t="s">
        <v>1</v>
      </c>
      <c r="H3073">
        <v>80984</v>
      </c>
      <c r="I3073">
        <f>IF(Table3_1810[[#This Row],[Status]]="Hired",1,0)</f>
        <v>1</v>
      </c>
    </row>
    <row r="3074" spans="1:9" x14ac:dyDescent="0.3">
      <c r="A3074">
        <v>288734</v>
      </c>
      <c r="B3074" s="2">
        <v>41794</v>
      </c>
      <c r="C3074" s="3">
        <v>0.39730324074074075</v>
      </c>
      <c r="D3074" t="s">
        <v>31</v>
      </c>
      <c r="E3074" t="s">
        <v>27</v>
      </c>
      <c r="F3074" t="s">
        <v>12</v>
      </c>
      <c r="G3074" t="s">
        <v>1</v>
      </c>
      <c r="H3074">
        <v>84331</v>
      </c>
      <c r="I3074">
        <f>IF(Table3_1810[[#This Row],[Status]]="Hired",1,0)</f>
        <v>1</v>
      </c>
    </row>
    <row r="3075" spans="1:9" x14ac:dyDescent="0.3">
      <c r="A3075">
        <v>369763</v>
      </c>
      <c r="B3075" s="2">
        <v>41818</v>
      </c>
      <c r="C3075" s="3">
        <v>0.71398148148148144</v>
      </c>
      <c r="D3075" t="s">
        <v>31</v>
      </c>
      <c r="E3075" t="s">
        <v>29</v>
      </c>
      <c r="F3075" t="s">
        <v>12</v>
      </c>
      <c r="G3075" t="s">
        <v>1</v>
      </c>
      <c r="H3075">
        <v>40828</v>
      </c>
      <c r="I3075">
        <f>IF(Table3_1810[[#This Row],[Status]]="Hired",1,0)</f>
        <v>1</v>
      </c>
    </row>
    <row r="3076" spans="1:9" x14ac:dyDescent="0.3">
      <c r="A3076">
        <v>890690</v>
      </c>
      <c r="B3076" s="2">
        <v>41808</v>
      </c>
      <c r="C3076" s="3">
        <v>0.51005787037037043</v>
      </c>
      <c r="D3076" t="s">
        <v>31</v>
      </c>
      <c r="E3076" t="s">
        <v>27</v>
      </c>
      <c r="F3076" t="s">
        <v>17</v>
      </c>
      <c r="G3076" t="s">
        <v>1</v>
      </c>
      <c r="H3076">
        <v>67278</v>
      </c>
      <c r="I3076">
        <f>IF(Table3_1810[[#This Row],[Status]]="Hired",1,0)</f>
        <v>1</v>
      </c>
    </row>
    <row r="3077" spans="1:9" x14ac:dyDescent="0.3">
      <c r="A3077">
        <v>50851</v>
      </c>
      <c r="B3077" s="2">
        <v>41810</v>
      </c>
      <c r="C3077" s="3">
        <v>0.43265046296296295</v>
      </c>
      <c r="D3077" t="s">
        <v>31</v>
      </c>
      <c r="E3077" t="s">
        <v>27</v>
      </c>
      <c r="F3077" t="s">
        <v>17</v>
      </c>
      <c r="G3077" t="s">
        <v>1</v>
      </c>
      <c r="H3077">
        <v>54399</v>
      </c>
      <c r="I3077">
        <f>IF(Table3_1810[[#This Row],[Status]]="Hired",1,0)</f>
        <v>1</v>
      </c>
    </row>
    <row r="3078" spans="1:9" x14ac:dyDescent="0.3">
      <c r="A3078">
        <v>248927</v>
      </c>
      <c r="B3078" s="2">
        <v>41821</v>
      </c>
      <c r="C3078" s="3">
        <v>0.74246527777777782</v>
      </c>
      <c r="D3078" t="s">
        <v>31</v>
      </c>
      <c r="E3078" t="s">
        <v>27</v>
      </c>
      <c r="F3078" t="s">
        <v>17</v>
      </c>
      <c r="G3078" t="s">
        <v>1</v>
      </c>
      <c r="H3078">
        <v>65670</v>
      </c>
      <c r="I3078">
        <f>IF(Table3_1810[[#This Row],[Status]]="Hired",1,0)</f>
        <v>1</v>
      </c>
    </row>
    <row r="3079" spans="1:9" x14ac:dyDescent="0.3">
      <c r="A3079">
        <v>161102</v>
      </c>
      <c r="B3079" s="2">
        <v>41822</v>
      </c>
      <c r="C3079" s="3">
        <v>0.5640856481481481</v>
      </c>
      <c r="D3079" t="s">
        <v>30</v>
      </c>
      <c r="E3079" t="s">
        <v>27</v>
      </c>
      <c r="F3079" t="s">
        <v>17</v>
      </c>
      <c r="G3079" t="s">
        <v>1</v>
      </c>
      <c r="H3079">
        <v>82259</v>
      </c>
      <c r="I3079">
        <f>IF(Table3_1810[[#This Row],[Status]]="Hired",1,0)</f>
        <v>0</v>
      </c>
    </row>
    <row r="3080" spans="1:9" x14ac:dyDescent="0.3">
      <c r="A3080">
        <v>581490</v>
      </c>
      <c r="B3080" s="2">
        <v>41806</v>
      </c>
      <c r="C3080" s="3">
        <v>0.39733796296296298</v>
      </c>
      <c r="D3080" t="s">
        <v>31</v>
      </c>
      <c r="E3080" t="s">
        <v>29</v>
      </c>
      <c r="F3080" t="s">
        <v>19</v>
      </c>
      <c r="G3080" t="s">
        <v>2</v>
      </c>
      <c r="H3080">
        <v>74944</v>
      </c>
      <c r="I3080">
        <f>IF(Table3_1810[[#This Row],[Status]]="Hired",1,0)</f>
        <v>1</v>
      </c>
    </row>
    <row r="3081" spans="1:9" x14ac:dyDescent="0.3">
      <c r="A3081">
        <v>998680</v>
      </c>
      <c r="B3081" s="2">
        <v>41876</v>
      </c>
      <c r="C3081" s="3">
        <v>0.39791666666666664</v>
      </c>
      <c r="D3081" t="s">
        <v>31</v>
      </c>
      <c r="E3081" t="s">
        <v>27</v>
      </c>
      <c r="F3081" t="s">
        <v>20</v>
      </c>
      <c r="G3081" t="s">
        <v>2</v>
      </c>
      <c r="H3081">
        <v>75715</v>
      </c>
      <c r="I3081">
        <f>IF(Table3_1810[[#This Row],[Status]]="Hired",1,0)</f>
        <v>1</v>
      </c>
    </row>
    <row r="3082" spans="1:9" x14ac:dyDescent="0.3">
      <c r="A3082">
        <v>43618</v>
      </c>
      <c r="B3082" s="2">
        <v>41876</v>
      </c>
      <c r="C3082" s="3">
        <v>0.39721064814814816</v>
      </c>
      <c r="D3082" t="s">
        <v>30</v>
      </c>
      <c r="E3082" t="s">
        <v>29</v>
      </c>
      <c r="F3082" t="s">
        <v>20</v>
      </c>
      <c r="G3082" t="s">
        <v>2</v>
      </c>
      <c r="H3082">
        <v>52349</v>
      </c>
      <c r="I3082">
        <f>IF(Table3_1810[[#This Row],[Status]]="Hired",1,0)</f>
        <v>0</v>
      </c>
    </row>
    <row r="3083" spans="1:9" x14ac:dyDescent="0.3">
      <c r="A3083">
        <v>546459</v>
      </c>
      <c r="B3083" s="2">
        <v>41806</v>
      </c>
      <c r="C3083" s="3">
        <v>0.39936342592592594</v>
      </c>
      <c r="D3083" t="s">
        <v>31</v>
      </c>
      <c r="E3083" t="s">
        <v>29</v>
      </c>
      <c r="F3083" t="s">
        <v>14</v>
      </c>
      <c r="G3083" t="s">
        <v>2</v>
      </c>
      <c r="H3083">
        <v>24050</v>
      </c>
      <c r="I3083">
        <f>IF(Table3_1810[[#This Row],[Status]]="Hired",1,0)</f>
        <v>1</v>
      </c>
    </row>
    <row r="3084" spans="1:9" x14ac:dyDescent="0.3">
      <c r="A3084">
        <v>489333</v>
      </c>
      <c r="B3084" s="2">
        <v>41806</v>
      </c>
      <c r="C3084" s="3">
        <v>0.40098379629629627</v>
      </c>
      <c r="D3084" t="s">
        <v>30</v>
      </c>
      <c r="E3084" t="s">
        <v>27</v>
      </c>
      <c r="F3084" t="s">
        <v>14</v>
      </c>
      <c r="G3084" t="s">
        <v>2</v>
      </c>
      <c r="H3084">
        <v>29794</v>
      </c>
      <c r="I3084">
        <f>IF(Table3_1810[[#This Row],[Status]]="Hired",1,0)</f>
        <v>0</v>
      </c>
    </row>
    <row r="3085" spans="1:9" x14ac:dyDescent="0.3">
      <c r="A3085">
        <v>408311</v>
      </c>
      <c r="B3085" s="2">
        <v>41806</v>
      </c>
      <c r="C3085" s="3">
        <v>0.40126157407407409</v>
      </c>
      <c r="D3085" t="s">
        <v>31</v>
      </c>
      <c r="E3085" t="s">
        <v>27</v>
      </c>
      <c r="F3085" t="s">
        <v>14</v>
      </c>
      <c r="G3085" t="s">
        <v>2</v>
      </c>
      <c r="H3085">
        <v>50973</v>
      </c>
      <c r="I3085">
        <f>IF(Table3_1810[[#This Row],[Status]]="Hired",1,0)</f>
        <v>1</v>
      </c>
    </row>
    <row r="3086" spans="1:9" x14ac:dyDescent="0.3">
      <c r="A3086">
        <v>656502</v>
      </c>
      <c r="B3086" s="2">
        <v>41834</v>
      </c>
      <c r="C3086" s="3">
        <v>0.39723379629629629</v>
      </c>
      <c r="D3086" t="s">
        <v>31</v>
      </c>
      <c r="E3086" t="s">
        <v>29</v>
      </c>
      <c r="F3086" t="s">
        <v>14</v>
      </c>
      <c r="G3086" t="s">
        <v>10</v>
      </c>
      <c r="H3086">
        <v>57388</v>
      </c>
      <c r="I3086">
        <f>IF(Table3_1810[[#This Row],[Status]]="Hired",1,0)</f>
        <v>1</v>
      </c>
    </row>
    <row r="3087" spans="1:9" x14ac:dyDescent="0.3">
      <c r="A3087">
        <v>996016</v>
      </c>
      <c r="B3087" s="2">
        <v>41842</v>
      </c>
      <c r="C3087" s="3">
        <v>0.6284953703703704</v>
      </c>
      <c r="D3087" t="s">
        <v>31</v>
      </c>
      <c r="E3087" t="s">
        <v>27</v>
      </c>
      <c r="F3087" t="s">
        <v>14</v>
      </c>
      <c r="G3087" t="s">
        <v>2</v>
      </c>
      <c r="H3087">
        <v>78167</v>
      </c>
      <c r="I3087">
        <f>IF(Table3_1810[[#This Row],[Status]]="Hired",1,0)</f>
        <v>1</v>
      </c>
    </row>
    <row r="3088" spans="1:9" x14ac:dyDescent="0.3">
      <c r="A3088">
        <v>83297</v>
      </c>
      <c r="B3088" s="2">
        <v>41842</v>
      </c>
      <c r="C3088" s="3">
        <v>0.63040509259259259</v>
      </c>
      <c r="D3088" t="s">
        <v>31</v>
      </c>
      <c r="E3088" t="s">
        <v>27</v>
      </c>
      <c r="F3088" t="s">
        <v>14</v>
      </c>
      <c r="G3088" t="s">
        <v>2</v>
      </c>
      <c r="H3088">
        <v>25911</v>
      </c>
      <c r="I3088">
        <f>IF(Table3_1810[[#This Row],[Status]]="Hired",1,0)</f>
        <v>1</v>
      </c>
    </row>
    <row r="3089" spans="1:9" x14ac:dyDescent="0.3">
      <c r="A3089">
        <v>998767</v>
      </c>
      <c r="B3089" s="2">
        <v>41844</v>
      </c>
      <c r="C3089" s="3">
        <v>0.44532407407407409</v>
      </c>
      <c r="D3089" t="s">
        <v>30</v>
      </c>
      <c r="E3089" t="s">
        <v>29</v>
      </c>
      <c r="F3089" t="s">
        <v>14</v>
      </c>
      <c r="G3089" t="s">
        <v>2</v>
      </c>
      <c r="H3089">
        <v>99178</v>
      </c>
      <c r="I3089">
        <f>IF(Table3_1810[[#This Row],[Status]]="Hired",1,0)</f>
        <v>0</v>
      </c>
    </row>
    <row r="3090" spans="1:9" x14ac:dyDescent="0.3">
      <c r="A3090">
        <v>93533</v>
      </c>
      <c r="B3090" s="2">
        <v>41844</v>
      </c>
      <c r="C3090" s="3">
        <v>0.44620370370370371</v>
      </c>
      <c r="D3090" t="s">
        <v>31</v>
      </c>
      <c r="E3090" t="s">
        <v>27</v>
      </c>
      <c r="F3090" t="s">
        <v>14</v>
      </c>
      <c r="G3090" t="s">
        <v>2</v>
      </c>
      <c r="H3090">
        <v>45429</v>
      </c>
      <c r="I3090">
        <f>IF(Table3_1810[[#This Row],[Status]]="Hired",1,0)</f>
        <v>1</v>
      </c>
    </row>
    <row r="3091" spans="1:9" x14ac:dyDescent="0.3">
      <c r="A3091">
        <v>208383</v>
      </c>
      <c r="B3091" s="2">
        <v>41844</v>
      </c>
      <c r="C3091" s="3">
        <v>0.6514699074074074</v>
      </c>
      <c r="D3091" t="s">
        <v>31</v>
      </c>
      <c r="E3091" t="s">
        <v>27</v>
      </c>
      <c r="F3091" t="s">
        <v>14</v>
      </c>
      <c r="G3091" t="s">
        <v>2</v>
      </c>
      <c r="H3091">
        <v>94033</v>
      </c>
      <c r="I3091">
        <f>IF(Table3_1810[[#This Row],[Status]]="Hired",1,0)</f>
        <v>1</v>
      </c>
    </row>
    <row r="3092" spans="1:9" x14ac:dyDescent="0.3">
      <c r="A3092">
        <v>979283</v>
      </c>
      <c r="B3092" s="2">
        <v>41862</v>
      </c>
      <c r="C3092" s="3">
        <v>0.39726851851851852</v>
      </c>
      <c r="D3092" t="s">
        <v>31</v>
      </c>
      <c r="E3092" t="s">
        <v>27</v>
      </c>
      <c r="F3092" t="s">
        <v>14</v>
      </c>
      <c r="G3092" t="s">
        <v>2</v>
      </c>
      <c r="H3092">
        <v>49733</v>
      </c>
      <c r="I3092">
        <f>IF(Table3_1810[[#This Row],[Status]]="Hired",1,0)</f>
        <v>1</v>
      </c>
    </row>
    <row r="3093" spans="1:9" x14ac:dyDescent="0.3">
      <c r="A3093">
        <v>339547</v>
      </c>
      <c r="B3093" s="2">
        <v>41862</v>
      </c>
      <c r="C3093" s="3">
        <v>0.39777777777777779</v>
      </c>
      <c r="D3093" t="s">
        <v>31</v>
      </c>
      <c r="E3093" t="s">
        <v>29</v>
      </c>
      <c r="F3093" t="s">
        <v>14</v>
      </c>
      <c r="G3093" t="s">
        <v>2</v>
      </c>
      <c r="H3093">
        <v>56545</v>
      </c>
      <c r="I3093">
        <f>IF(Table3_1810[[#This Row],[Status]]="Hired",1,0)</f>
        <v>1</v>
      </c>
    </row>
    <row r="3094" spans="1:9" x14ac:dyDescent="0.3">
      <c r="A3094">
        <v>715346</v>
      </c>
      <c r="B3094" s="2">
        <v>41862</v>
      </c>
      <c r="C3094" s="3">
        <v>0.3984375</v>
      </c>
      <c r="D3094" t="s">
        <v>31</v>
      </c>
      <c r="E3094" t="s">
        <v>29</v>
      </c>
      <c r="F3094" t="s">
        <v>14</v>
      </c>
      <c r="G3094" t="s">
        <v>2</v>
      </c>
      <c r="H3094">
        <v>71548</v>
      </c>
      <c r="I3094">
        <f>IF(Table3_1810[[#This Row],[Status]]="Hired",1,0)</f>
        <v>1</v>
      </c>
    </row>
    <row r="3095" spans="1:9" x14ac:dyDescent="0.3">
      <c r="A3095">
        <v>738113</v>
      </c>
      <c r="B3095" s="2">
        <v>41761</v>
      </c>
      <c r="C3095" s="3">
        <v>0.23390046296296296</v>
      </c>
      <c r="D3095" t="s">
        <v>31</v>
      </c>
      <c r="E3095" t="s">
        <v>29</v>
      </c>
      <c r="F3095" t="s">
        <v>12</v>
      </c>
      <c r="G3095" t="s">
        <v>1</v>
      </c>
      <c r="H3095">
        <v>36205</v>
      </c>
      <c r="I3095">
        <f>IF(Table3_1810[[#This Row],[Status]]="Hired",1,0)</f>
        <v>1</v>
      </c>
    </row>
    <row r="3096" spans="1:9" x14ac:dyDescent="0.3">
      <c r="A3096">
        <v>869596</v>
      </c>
      <c r="B3096" s="2">
        <v>41761</v>
      </c>
      <c r="C3096" s="3">
        <v>0.23449074074074075</v>
      </c>
      <c r="D3096" t="s">
        <v>31</v>
      </c>
      <c r="E3096" t="s">
        <v>29</v>
      </c>
      <c r="F3096" t="s">
        <v>12</v>
      </c>
      <c r="G3096" t="s">
        <v>1</v>
      </c>
      <c r="H3096">
        <v>23770</v>
      </c>
      <c r="I3096">
        <f>IF(Table3_1810[[#This Row],[Status]]="Hired",1,0)</f>
        <v>1</v>
      </c>
    </row>
    <row r="3097" spans="1:9" x14ac:dyDescent="0.3">
      <c r="A3097">
        <v>484750</v>
      </c>
      <c r="B3097" s="2">
        <v>41761</v>
      </c>
      <c r="C3097" s="3">
        <v>0.23586805555555557</v>
      </c>
      <c r="D3097" t="s">
        <v>30</v>
      </c>
      <c r="E3097" t="s">
        <v>29</v>
      </c>
      <c r="F3097" t="s">
        <v>12</v>
      </c>
      <c r="G3097" t="s">
        <v>1</v>
      </c>
      <c r="H3097">
        <v>70206</v>
      </c>
      <c r="I3097">
        <f>IF(Table3_1810[[#This Row],[Status]]="Hired",1,0)</f>
        <v>0</v>
      </c>
    </row>
    <row r="3098" spans="1:9" x14ac:dyDescent="0.3">
      <c r="A3098">
        <v>994801</v>
      </c>
      <c r="B3098" s="2">
        <v>41761</v>
      </c>
      <c r="C3098" s="3">
        <v>0.23695601851851852</v>
      </c>
      <c r="D3098" t="s">
        <v>31</v>
      </c>
      <c r="E3098" t="s">
        <v>29</v>
      </c>
      <c r="F3098" t="s">
        <v>12</v>
      </c>
      <c r="G3098" t="s">
        <v>1</v>
      </c>
      <c r="H3098">
        <v>37277</v>
      </c>
      <c r="I3098">
        <f>IF(Table3_1810[[#This Row],[Status]]="Hired",1,0)</f>
        <v>1</v>
      </c>
    </row>
    <row r="3099" spans="1:9" x14ac:dyDescent="0.3">
      <c r="A3099">
        <v>327634</v>
      </c>
      <c r="B3099" s="2">
        <v>41851</v>
      </c>
      <c r="C3099" s="3">
        <v>0.44364583333333335</v>
      </c>
      <c r="D3099" t="s">
        <v>30</v>
      </c>
      <c r="E3099" t="s">
        <v>29</v>
      </c>
      <c r="F3099" t="s">
        <v>12</v>
      </c>
      <c r="G3099" t="s">
        <v>1</v>
      </c>
      <c r="H3099">
        <v>58294</v>
      </c>
      <c r="I3099">
        <f>IF(Table3_1810[[#This Row],[Status]]="Hired",1,0)</f>
        <v>0</v>
      </c>
    </row>
    <row r="3100" spans="1:9" x14ac:dyDescent="0.3">
      <c r="A3100">
        <v>560195</v>
      </c>
      <c r="B3100" s="2">
        <v>41851</v>
      </c>
      <c r="C3100" s="3">
        <v>0.44556712962962963</v>
      </c>
      <c r="D3100" t="s">
        <v>31</v>
      </c>
      <c r="E3100" t="s">
        <v>29</v>
      </c>
      <c r="F3100" t="s">
        <v>12</v>
      </c>
      <c r="G3100" t="s">
        <v>1</v>
      </c>
      <c r="H3100">
        <v>88998</v>
      </c>
      <c r="I3100">
        <f>IF(Table3_1810[[#This Row],[Status]]="Hired",1,0)</f>
        <v>1</v>
      </c>
    </row>
    <row r="3101" spans="1:9" x14ac:dyDescent="0.3">
      <c r="A3101">
        <v>249505</v>
      </c>
      <c r="B3101" s="2">
        <v>41864</v>
      </c>
      <c r="C3101" s="3">
        <v>0.50718750000000001</v>
      </c>
      <c r="D3101" t="s">
        <v>31</v>
      </c>
      <c r="E3101" t="s">
        <v>27</v>
      </c>
      <c r="F3101" t="s">
        <v>12</v>
      </c>
      <c r="G3101" t="s">
        <v>1</v>
      </c>
      <c r="H3101">
        <v>91251</v>
      </c>
      <c r="I3101">
        <f>IF(Table3_1810[[#This Row],[Status]]="Hired",1,0)</f>
        <v>1</v>
      </c>
    </row>
    <row r="3102" spans="1:9" x14ac:dyDescent="0.3">
      <c r="A3102">
        <v>896284</v>
      </c>
      <c r="B3102" s="2">
        <v>41872</v>
      </c>
      <c r="C3102" s="3">
        <v>0.35342592592592592</v>
      </c>
      <c r="D3102" t="s">
        <v>30</v>
      </c>
      <c r="E3102" t="s">
        <v>27</v>
      </c>
      <c r="F3102" t="s">
        <v>12</v>
      </c>
      <c r="G3102" t="s">
        <v>1</v>
      </c>
      <c r="H3102">
        <v>81268</v>
      </c>
      <c r="I3102">
        <f>IF(Table3_1810[[#This Row],[Status]]="Hired",1,0)</f>
        <v>0</v>
      </c>
    </row>
    <row r="3103" spans="1:9" x14ac:dyDescent="0.3">
      <c r="A3103">
        <v>314661</v>
      </c>
      <c r="B3103" s="2">
        <v>41872</v>
      </c>
      <c r="C3103" s="3">
        <v>0.35408564814814814</v>
      </c>
      <c r="D3103" t="s">
        <v>31</v>
      </c>
      <c r="E3103" t="s">
        <v>27</v>
      </c>
      <c r="F3103" t="s">
        <v>12</v>
      </c>
      <c r="G3103" t="s">
        <v>1</v>
      </c>
      <c r="H3103">
        <v>30905</v>
      </c>
      <c r="I3103">
        <f>IF(Table3_1810[[#This Row],[Status]]="Hired",1,0)</f>
        <v>1</v>
      </c>
    </row>
    <row r="3104" spans="1:9" x14ac:dyDescent="0.3">
      <c r="A3104">
        <v>719581</v>
      </c>
      <c r="B3104" s="2">
        <v>41836</v>
      </c>
      <c r="C3104" s="3">
        <v>0.7023611111111111</v>
      </c>
      <c r="D3104" t="s">
        <v>30</v>
      </c>
      <c r="E3104" t="s">
        <v>27</v>
      </c>
      <c r="F3104" t="s">
        <v>20</v>
      </c>
      <c r="G3104" t="s">
        <v>10</v>
      </c>
      <c r="H3104">
        <v>40726</v>
      </c>
      <c r="I3104">
        <f>IF(Table3_1810[[#This Row],[Status]]="Hired",1,0)</f>
        <v>0</v>
      </c>
    </row>
    <row r="3105" spans="1:9" x14ac:dyDescent="0.3">
      <c r="A3105">
        <v>913942</v>
      </c>
      <c r="B3105" s="2">
        <v>41760</v>
      </c>
      <c r="C3105" s="3">
        <v>0.44175925925925924</v>
      </c>
      <c r="D3105" t="s">
        <v>30</v>
      </c>
      <c r="E3105" t="s">
        <v>27</v>
      </c>
      <c r="F3105" t="s">
        <v>15</v>
      </c>
      <c r="G3105" t="s">
        <v>2</v>
      </c>
      <c r="H3105">
        <v>15926</v>
      </c>
      <c r="I3105">
        <f>IF(Table3_1810[[#This Row],[Status]]="Hired",1,0)</f>
        <v>0</v>
      </c>
    </row>
    <row r="3106" spans="1:9" x14ac:dyDescent="0.3">
      <c r="A3106">
        <v>756858</v>
      </c>
      <c r="B3106" s="2">
        <v>41863</v>
      </c>
      <c r="C3106" s="3">
        <v>0.39828703703703705</v>
      </c>
      <c r="D3106" t="s">
        <v>31</v>
      </c>
      <c r="E3106" t="s">
        <v>29</v>
      </c>
      <c r="F3106" t="s">
        <v>17</v>
      </c>
      <c r="G3106" t="s">
        <v>8</v>
      </c>
      <c r="H3106">
        <v>49903</v>
      </c>
      <c r="I3106">
        <f>IF(Table3_1810[[#This Row],[Status]]="Hired",1,0)</f>
        <v>1</v>
      </c>
    </row>
    <row r="3107" spans="1:9" x14ac:dyDescent="0.3">
      <c r="A3107">
        <v>770131</v>
      </c>
      <c r="B3107" s="2">
        <v>41828</v>
      </c>
      <c r="C3107" s="3">
        <v>0.39734953703703701</v>
      </c>
      <c r="D3107" t="s">
        <v>31</v>
      </c>
      <c r="E3107" t="s">
        <v>29</v>
      </c>
      <c r="F3107" t="s">
        <v>20</v>
      </c>
      <c r="G3107" t="s">
        <v>8</v>
      </c>
      <c r="H3107">
        <v>40540</v>
      </c>
      <c r="I3107">
        <f>IF(Table3_1810[[#This Row],[Status]]="Hired",1,0)</f>
        <v>1</v>
      </c>
    </row>
    <row r="3108" spans="1:9" x14ac:dyDescent="0.3">
      <c r="A3108">
        <v>306825</v>
      </c>
      <c r="B3108" s="2">
        <v>41807</v>
      </c>
      <c r="C3108" s="3">
        <v>0.47995370370370372</v>
      </c>
      <c r="D3108" t="s">
        <v>30</v>
      </c>
      <c r="E3108" t="s">
        <v>27</v>
      </c>
      <c r="F3108" t="s">
        <v>17</v>
      </c>
      <c r="G3108" t="s">
        <v>1</v>
      </c>
      <c r="H3108">
        <v>14794</v>
      </c>
      <c r="I3108">
        <f>IF(Table3_1810[[#This Row],[Status]]="Hired",1,0)</f>
        <v>0</v>
      </c>
    </row>
    <row r="3109" spans="1:9" x14ac:dyDescent="0.3">
      <c r="A3109">
        <v>942408</v>
      </c>
      <c r="B3109" s="2">
        <v>41836</v>
      </c>
      <c r="C3109" s="3">
        <v>0.65358796296296295</v>
      </c>
      <c r="D3109" t="s">
        <v>31</v>
      </c>
      <c r="E3109" t="s">
        <v>27</v>
      </c>
      <c r="F3109" t="s">
        <v>20</v>
      </c>
      <c r="G3109" t="s">
        <v>2</v>
      </c>
      <c r="H3109">
        <v>84735</v>
      </c>
      <c r="I3109">
        <f>IF(Table3_1810[[#This Row],[Status]]="Hired",1,0)</f>
        <v>1</v>
      </c>
    </row>
    <row r="3110" spans="1:9" x14ac:dyDescent="0.3">
      <c r="A3110">
        <v>669080</v>
      </c>
      <c r="B3110" s="2">
        <v>41837</v>
      </c>
      <c r="C3110" s="3">
        <v>0.70944444444444443</v>
      </c>
      <c r="D3110" t="s">
        <v>30</v>
      </c>
      <c r="E3110" t="s">
        <v>27</v>
      </c>
      <c r="F3110" t="s">
        <v>20</v>
      </c>
      <c r="G3110" t="s">
        <v>2</v>
      </c>
      <c r="H3110">
        <v>37286</v>
      </c>
      <c r="I3110">
        <f>IF(Table3_1810[[#This Row],[Status]]="Hired",1,0)</f>
        <v>0</v>
      </c>
    </row>
    <row r="3111" spans="1:9" x14ac:dyDescent="0.3">
      <c r="A3111">
        <v>178137</v>
      </c>
      <c r="B3111" s="2">
        <v>41843</v>
      </c>
      <c r="C3111" s="3">
        <v>0.63346064814814818</v>
      </c>
      <c r="D3111" t="s">
        <v>30</v>
      </c>
      <c r="E3111" t="s">
        <v>27</v>
      </c>
      <c r="F3111" t="s">
        <v>20</v>
      </c>
      <c r="G3111" t="s">
        <v>2</v>
      </c>
      <c r="H3111">
        <v>91614</v>
      </c>
      <c r="I3111">
        <f>IF(Table3_1810[[#This Row],[Status]]="Hired",1,0)</f>
        <v>0</v>
      </c>
    </row>
    <row r="3112" spans="1:9" x14ac:dyDescent="0.3">
      <c r="A3112">
        <v>521320</v>
      </c>
      <c r="B3112" s="2">
        <v>41850</v>
      </c>
      <c r="C3112" s="3">
        <v>0.63288194444444446</v>
      </c>
      <c r="D3112" t="s">
        <v>30</v>
      </c>
      <c r="E3112" t="s">
        <v>27</v>
      </c>
      <c r="F3112" t="s">
        <v>20</v>
      </c>
      <c r="G3112" t="s">
        <v>2</v>
      </c>
      <c r="H3112">
        <v>45554</v>
      </c>
      <c r="I3112">
        <f>IF(Table3_1810[[#This Row],[Status]]="Hired",1,0)</f>
        <v>0</v>
      </c>
    </row>
    <row r="3113" spans="1:9" x14ac:dyDescent="0.3">
      <c r="A3113">
        <v>160361</v>
      </c>
      <c r="B3113" s="2">
        <v>41869</v>
      </c>
      <c r="C3113" s="3">
        <v>0.78028935185185189</v>
      </c>
      <c r="D3113" t="s">
        <v>31</v>
      </c>
      <c r="E3113" t="s">
        <v>27</v>
      </c>
      <c r="F3113" t="s">
        <v>20</v>
      </c>
      <c r="G3113" t="s">
        <v>2</v>
      </c>
      <c r="H3113">
        <v>77907</v>
      </c>
      <c r="I3113">
        <f>IF(Table3_1810[[#This Row],[Status]]="Hired",1,0)</f>
        <v>1</v>
      </c>
    </row>
    <row r="3114" spans="1:9" x14ac:dyDescent="0.3">
      <c r="A3114">
        <v>282540</v>
      </c>
      <c r="B3114" s="2">
        <v>41869</v>
      </c>
      <c r="C3114" s="3">
        <v>0.78200231481481486</v>
      </c>
      <c r="D3114" t="s">
        <v>31</v>
      </c>
      <c r="E3114" t="s">
        <v>29</v>
      </c>
      <c r="F3114" t="s">
        <v>20</v>
      </c>
      <c r="G3114" t="s">
        <v>2</v>
      </c>
      <c r="H3114">
        <v>52319</v>
      </c>
      <c r="I3114">
        <f>IF(Table3_1810[[#This Row],[Status]]="Hired",1,0)</f>
        <v>1</v>
      </c>
    </row>
    <row r="3115" spans="1:9" x14ac:dyDescent="0.3">
      <c r="A3115">
        <v>123721</v>
      </c>
      <c r="B3115" s="2">
        <v>41852</v>
      </c>
      <c r="C3115" s="3">
        <v>0.74162037037037032</v>
      </c>
      <c r="D3115" t="s">
        <v>31</v>
      </c>
      <c r="E3115" t="s">
        <v>29</v>
      </c>
      <c r="F3115" t="s">
        <v>17</v>
      </c>
      <c r="G3115" t="s">
        <v>7</v>
      </c>
      <c r="H3115">
        <v>55487</v>
      </c>
      <c r="I3115">
        <f>IF(Table3_1810[[#This Row],[Status]]="Hired",1,0)</f>
        <v>1</v>
      </c>
    </row>
    <row r="3116" spans="1:9" x14ac:dyDescent="0.3">
      <c r="A3116">
        <v>141433</v>
      </c>
      <c r="B3116" s="2">
        <v>41816</v>
      </c>
      <c r="C3116" s="3">
        <v>0.3972222222222222</v>
      </c>
      <c r="D3116" t="s">
        <v>31</v>
      </c>
      <c r="E3116" t="s">
        <v>27</v>
      </c>
      <c r="F3116" t="s">
        <v>17</v>
      </c>
      <c r="G3116" t="s">
        <v>2</v>
      </c>
      <c r="H3116">
        <v>89135</v>
      </c>
      <c r="I3116">
        <f>IF(Table3_1810[[#This Row],[Status]]="Hired",1,0)</f>
        <v>1</v>
      </c>
    </row>
    <row r="3117" spans="1:9" x14ac:dyDescent="0.3">
      <c r="A3117">
        <v>503081</v>
      </c>
      <c r="B3117" s="2">
        <v>41868</v>
      </c>
      <c r="C3117" s="3">
        <v>0.57468750000000002</v>
      </c>
      <c r="D3117" t="s">
        <v>31</v>
      </c>
      <c r="E3117" t="s">
        <v>27</v>
      </c>
      <c r="F3117" t="s">
        <v>17</v>
      </c>
      <c r="G3117" t="s">
        <v>2</v>
      </c>
      <c r="H3117">
        <v>17512</v>
      </c>
      <c r="I3117">
        <f>IF(Table3_1810[[#This Row],[Status]]="Hired",1,0)</f>
        <v>1</v>
      </c>
    </row>
    <row r="3118" spans="1:9" x14ac:dyDescent="0.3">
      <c r="A3118">
        <v>976197</v>
      </c>
      <c r="B3118" s="2">
        <v>41868</v>
      </c>
      <c r="C3118" s="3">
        <v>0.57501157407407411</v>
      </c>
      <c r="D3118" t="s">
        <v>31</v>
      </c>
      <c r="E3118" t="s">
        <v>29</v>
      </c>
      <c r="F3118" t="s">
        <v>17</v>
      </c>
      <c r="G3118" t="s">
        <v>2</v>
      </c>
      <c r="H3118">
        <v>41667</v>
      </c>
      <c r="I3118">
        <f>IF(Table3_1810[[#This Row],[Status]]="Hired",1,0)</f>
        <v>1</v>
      </c>
    </row>
    <row r="3119" spans="1:9" x14ac:dyDescent="0.3">
      <c r="A3119">
        <v>729174</v>
      </c>
      <c r="B3119" s="2">
        <v>41851</v>
      </c>
      <c r="C3119" s="3">
        <v>0.39761574074074074</v>
      </c>
      <c r="D3119" t="s">
        <v>31</v>
      </c>
      <c r="E3119" t="s">
        <v>27</v>
      </c>
      <c r="F3119" t="s">
        <v>17</v>
      </c>
      <c r="G3119" t="s">
        <v>2</v>
      </c>
      <c r="H3119">
        <v>56352</v>
      </c>
      <c r="I3119">
        <f>IF(Table3_1810[[#This Row],[Status]]="Hired",1,0)</f>
        <v>1</v>
      </c>
    </row>
    <row r="3120" spans="1:9" x14ac:dyDescent="0.3">
      <c r="A3120">
        <v>937152</v>
      </c>
      <c r="B3120" s="2">
        <v>41788</v>
      </c>
      <c r="C3120" s="3">
        <v>0.40004629629629629</v>
      </c>
      <c r="D3120" t="s">
        <v>30</v>
      </c>
      <c r="E3120" t="s">
        <v>27</v>
      </c>
      <c r="F3120" t="s">
        <v>17</v>
      </c>
      <c r="G3120" t="s">
        <v>10</v>
      </c>
      <c r="H3120">
        <v>71803</v>
      </c>
      <c r="I3120">
        <f>IF(Table3_1810[[#This Row],[Status]]="Hired",1,0)</f>
        <v>0</v>
      </c>
    </row>
    <row r="3121" spans="1:9" x14ac:dyDescent="0.3">
      <c r="A3121">
        <v>798215</v>
      </c>
      <c r="B3121" s="2">
        <v>41814</v>
      </c>
      <c r="C3121" s="3">
        <v>0.3096875</v>
      </c>
      <c r="D3121" t="s">
        <v>30</v>
      </c>
      <c r="E3121" t="s">
        <v>29</v>
      </c>
      <c r="F3121" t="s">
        <v>17</v>
      </c>
      <c r="G3121" t="s">
        <v>10</v>
      </c>
      <c r="H3121">
        <v>18475</v>
      </c>
      <c r="I3121">
        <f>IF(Table3_1810[[#This Row],[Status]]="Hired",1,0)</f>
        <v>0</v>
      </c>
    </row>
    <row r="3122" spans="1:9" x14ac:dyDescent="0.3">
      <c r="A3122">
        <v>188079</v>
      </c>
      <c r="B3122" s="2">
        <v>41814</v>
      </c>
      <c r="C3122" s="3">
        <v>0.30905092592592592</v>
      </c>
      <c r="D3122" t="s">
        <v>31</v>
      </c>
      <c r="E3122" t="s">
        <v>28</v>
      </c>
      <c r="F3122" t="s">
        <v>17</v>
      </c>
      <c r="G3122" t="s">
        <v>10</v>
      </c>
      <c r="H3122">
        <v>86347</v>
      </c>
      <c r="I3122">
        <f>IF(Table3_1810[[#This Row],[Status]]="Hired",1,0)</f>
        <v>1</v>
      </c>
    </row>
    <row r="3123" spans="1:9" x14ac:dyDescent="0.3">
      <c r="A3123">
        <v>571355</v>
      </c>
      <c r="B3123" s="2">
        <v>41814</v>
      </c>
      <c r="C3123" s="3">
        <v>0.85781249999999998</v>
      </c>
      <c r="D3123" t="s">
        <v>31</v>
      </c>
      <c r="E3123" t="s">
        <v>29</v>
      </c>
      <c r="F3123" t="s">
        <v>17</v>
      </c>
      <c r="G3123" t="s">
        <v>10</v>
      </c>
      <c r="H3123">
        <v>19117</v>
      </c>
      <c r="I3123">
        <f>IF(Table3_1810[[#This Row],[Status]]="Hired",1,0)</f>
        <v>1</v>
      </c>
    </row>
    <row r="3124" spans="1:9" x14ac:dyDescent="0.3">
      <c r="A3124">
        <v>198610</v>
      </c>
      <c r="B3124" s="2">
        <v>41815</v>
      </c>
      <c r="C3124" s="3">
        <v>0.57234953703703706</v>
      </c>
      <c r="D3124" t="s">
        <v>31</v>
      </c>
      <c r="E3124" t="s">
        <v>27</v>
      </c>
      <c r="F3124" t="s">
        <v>17</v>
      </c>
      <c r="G3124" t="s">
        <v>10</v>
      </c>
      <c r="H3124">
        <v>27219</v>
      </c>
      <c r="I3124">
        <f>IF(Table3_1810[[#This Row],[Status]]="Hired",1,0)</f>
        <v>1</v>
      </c>
    </row>
    <row r="3125" spans="1:9" x14ac:dyDescent="0.3">
      <c r="A3125">
        <v>671060</v>
      </c>
      <c r="B3125" s="2">
        <v>41815</v>
      </c>
      <c r="C3125" s="3">
        <v>0.57325231481481487</v>
      </c>
      <c r="D3125" t="s">
        <v>31</v>
      </c>
      <c r="E3125" t="s">
        <v>27</v>
      </c>
      <c r="F3125" t="s">
        <v>17</v>
      </c>
      <c r="G3125" t="s">
        <v>10</v>
      </c>
      <c r="H3125">
        <v>88285</v>
      </c>
      <c r="I3125">
        <f>IF(Table3_1810[[#This Row],[Status]]="Hired",1,0)</f>
        <v>1</v>
      </c>
    </row>
    <row r="3126" spans="1:9" x14ac:dyDescent="0.3">
      <c r="A3126">
        <v>114187</v>
      </c>
      <c r="B3126" s="2">
        <v>41819</v>
      </c>
      <c r="C3126" s="3">
        <v>0.70202546296296298</v>
      </c>
      <c r="D3126" t="s">
        <v>30</v>
      </c>
      <c r="E3126" t="s">
        <v>27</v>
      </c>
      <c r="F3126" t="s">
        <v>20</v>
      </c>
      <c r="G3126" t="s">
        <v>2</v>
      </c>
      <c r="H3126">
        <v>13732</v>
      </c>
      <c r="I3126">
        <f>IF(Table3_1810[[#This Row],[Status]]="Hired",1,0)</f>
        <v>0</v>
      </c>
    </row>
    <row r="3127" spans="1:9" x14ac:dyDescent="0.3">
      <c r="A3127">
        <v>993049</v>
      </c>
      <c r="B3127" s="2">
        <v>41819</v>
      </c>
      <c r="C3127" s="3">
        <v>0.70241898148148152</v>
      </c>
      <c r="D3127" t="s">
        <v>31</v>
      </c>
      <c r="E3127" t="s">
        <v>29</v>
      </c>
      <c r="F3127" t="s">
        <v>20</v>
      </c>
      <c r="G3127" t="s">
        <v>2</v>
      </c>
      <c r="H3127">
        <v>58033</v>
      </c>
      <c r="I3127">
        <f>IF(Table3_1810[[#This Row],[Status]]="Hired",1,0)</f>
        <v>1</v>
      </c>
    </row>
    <row r="3128" spans="1:9" x14ac:dyDescent="0.3">
      <c r="A3128">
        <v>987712</v>
      </c>
      <c r="B3128" s="2">
        <v>41823</v>
      </c>
      <c r="C3128" s="3">
        <v>0.6100578703703704</v>
      </c>
      <c r="D3128" t="s">
        <v>30</v>
      </c>
      <c r="E3128" t="s">
        <v>27</v>
      </c>
      <c r="F3128" t="s">
        <v>20</v>
      </c>
      <c r="G3128" t="s">
        <v>10</v>
      </c>
      <c r="H3128">
        <v>74931</v>
      </c>
      <c r="I3128">
        <f>IF(Table3_1810[[#This Row],[Status]]="Hired",1,0)</f>
        <v>0</v>
      </c>
    </row>
    <row r="3129" spans="1:9" x14ac:dyDescent="0.3">
      <c r="A3129">
        <v>342038</v>
      </c>
      <c r="B3129" s="2">
        <v>41827</v>
      </c>
      <c r="C3129" s="3">
        <v>0.71334490740740741</v>
      </c>
      <c r="D3129" t="s">
        <v>30</v>
      </c>
      <c r="E3129" t="s">
        <v>29</v>
      </c>
      <c r="F3129" t="s">
        <v>20</v>
      </c>
      <c r="G3129" t="s">
        <v>2</v>
      </c>
      <c r="H3129">
        <v>73062</v>
      </c>
      <c r="I3129">
        <f>IF(Table3_1810[[#This Row],[Status]]="Hired",1,0)</f>
        <v>0</v>
      </c>
    </row>
    <row r="3130" spans="1:9" x14ac:dyDescent="0.3">
      <c r="A3130">
        <v>201002</v>
      </c>
      <c r="B3130" s="2">
        <v>41831</v>
      </c>
      <c r="C3130" s="3">
        <v>0.11100694444444445</v>
      </c>
      <c r="D3130" t="s">
        <v>31</v>
      </c>
      <c r="E3130" t="s">
        <v>27</v>
      </c>
      <c r="F3130" t="s">
        <v>20</v>
      </c>
      <c r="G3130" t="s">
        <v>10</v>
      </c>
      <c r="H3130">
        <v>59009</v>
      </c>
      <c r="I3130">
        <f>IF(Table3_1810[[#This Row],[Status]]="Hired",1,0)</f>
        <v>1</v>
      </c>
    </row>
    <row r="3131" spans="1:9" x14ac:dyDescent="0.3">
      <c r="A3131">
        <v>758129</v>
      </c>
      <c r="B3131" s="2">
        <v>41831</v>
      </c>
      <c r="C3131" s="3">
        <v>0.47752314814814817</v>
      </c>
      <c r="D3131" t="s">
        <v>31</v>
      </c>
      <c r="E3131" t="s">
        <v>27</v>
      </c>
      <c r="F3131" t="s">
        <v>20</v>
      </c>
      <c r="G3131" t="s">
        <v>10</v>
      </c>
      <c r="H3131">
        <v>73556</v>
      </c>
      <c r="I3131">
        <f>IF(Table3_1810[[#This Row],[Status]]="Hired",1,0)</f>
        <v>1</v>
      </c>
    </row>
    <row r="3132" spans="1:9" x14ac:dyDescent="0.3">
      <c r="A3132">
        <v>610135</v>
      </c>
      <c r="B3132" s="2">
        <v>41831</v>
      </c>
      <c r="C3132" s="3">
        <v>0.47890046296296296</v>
      </c>
      <c r="D3132" t="s">
        <v>31</v>
      </c>
      <c r="E3132" t="s">
        <v>29</v>
      </c>
      <c r="F3132" t="s">
        <v>20</v>
      </c>
      <c r="G3132" t="s">
        <v>10</v>
      </c>
      <c r="H3132">
        <v>70146</v>
      </c>
      <c r="I3132">
        <f>IF(Table3_1810[[#This Row],[Status]]="Hired",1,0)</f>
        <v>1</v>
      </c>
    </row>
    <row r="3133" spans="1:9" x14ac:dyDescent="0.3">
      <c r="A3133">
        <v>553291</v>
      </c>
      <c r="B3133" s="2">
        <v>41837</v>
      </c>
      <c r="C3133" s="3">
        <v>0.31078703703703703</v>
      </c>
      <c r="D3133" t="s">
        <v>30</v>
      </c>
      <c r="E3133" t="s">
        <v>27</v>
      </c>
      <c r="F3133" t="s">
        <v>20</v>
      </c>
      <c r="G3133" t="s">
        <v>2</v>
      </c>
      <c r="H3133">
        <v>36761</v>
      </c>
      <c r="I3133">
        <f>IF(Table3_1810[[#This Row],[Status]]="Hired",1,0)</f>
        <v>0</v>
      </c>
    </row>
    <row r="3134" spans="1:9" x14ac:dyDescent="0.3">
      <c r="A3134">
        <v>742503</v>
      </c>
      <c r="B3134" s="2">
        <v>41837</v>
      </c>
      <c r="C3134" s="3">
        <v>0.31181712962962965</v>
      </c>
      <c r="D3134" t="s">
        <v>31</v>
      </c>
      <c r="E3134" t="s">
        <v>29</v>
      </c>
      <c r="F3134" t="s">
        <v>20</v>
      </c>
      <c r="G3134" t="s">
        <v>2</v>
      </c>
      <c r="H3134">
        <v>83910</v>
      </c>
      <c r="I3134">
        <f>IF(Table3_1810[[#This Row],[Status]]="Hired",1,0)</f>
        <v>1</v>
      </c>
    </row>
    <row r="3135" spans="1:9" x14ac:dyDescent="0.3">
      <c r="A3135">
        <v>470979</v>
      </c>
      <c r="B3135" s="2">
        <v>41816</v>
      </c>
      <c r="C3135" s="3">
        <v>0.4</v>
      </c>
      <c r="D3135" t="s">
        <v>31</v>
      </c>
      <c r="E3135" t="s">
        <v>29</v>
      </c>
      <c r="F3135" t="s">
        <v>20</v>
      </c>
      <c r="G3135" t="s">
        <v>2</v>
      </c>
      <c r="H3135">
        <v>33791</v>
      </c>
      <c r="I3135">
        <f>IF(Table3_1810[[#This Row],[Status]]="Hired",1,0)</f>
        <v>1</v>
      </c>
    </row>
    <row r="3136" spans="1:9" x14ac:dyDescent="0.3">
      <c r="A3136">
        <v>995423</v>
      </c>
      <c r="B3136" s="2">
        <v>41816</v>
      </c>
      <c r="C3136" s="3">
        <v>0.40055555555555555</v>
      </c>
      <c r="D3136" t="s">
        <v>31</v>
      </c>
      <c r="E3136" t="s">
        <v>27</v>
      </c>
      <c r="F3136" t="s">
        <v>20</v>
      </c>
      <c r="G3136" t="s">
        <v>2</v>
      </c>
      <c r="H3136">
        <v>37655</v>
      </c>
      <c r="I3136">
        <f>IF(Table3_1810[[#This Row],[Status]]="Hired",1,0)</f>
        <v>1</v>
      </c>
    </row>
    <row r="3137" spans="1:9" x14ac:dyDescent="0.3">
      <c r="A3137">
        <v>322860</v>
      </c>
      <c r="B3137" s="2">
        <v>41816</v>
      </c>
      <c r="C3137" s="3">
        <v>0.39717592592592593</v>
      </c>
      <c r="D3137" t="s">
        <v>31</v>
      </c>
      <c r="E3137" t="s">
        <v>28</v>
      </c>
      <c r="F3137" t="s">
        <v>20</v>
      </c>
      <c r="G3137" t="s">
        <v>2</v>
      </c>
      <c r="H3137">
        <v>42972</v>
      </c>
      <c r="I3137">
        <f>IF(Table3_1810[[#This Row],[Status]]="Hired",1,0)</f>
        <v>1</v>
      </c>
    </row>
    <row r="3138" spans="1:9" x14ac:dyDescent="0.3">
      <c r="A3138">
        <v>469009</v>
      </c>
      <c r="B3138" s="2">
        <v>41825</v>
      </c>
      <c r="C3138" s="3">
        <v>0.69467592592592597</v>
      </c>
      <c r="D3138" t="s">
        <v>30</v>
      </c>
      <c r="E3138" t="s">
        <v>27</v>
      </c>
      <c r="F3138" t="s">
        <v>20</v>
      </c>
      <c r="G3138" t="s">
        <v>2</v>
      </c>
      <c r="H3138">
        <v>62982</v>
      </c>
      <c r="I3138">
        <f>IF(Table3_1810[[#This Row],[Status]]="Hired",1,0)</f>
        <v>0</v>
      </c>
    </row>
    <row r="3139" spans="1:9" x14ac:dyDescent="0.3">
      <c r="A3139">
        <v>604024</v>
      </c>
      <c r="B3139" s="2">
        <v>41828</v>
      </c>
      <c r="C3139" s="3">
        <v>0.40954861111111113</v>
      </c>
      <c r="D3139" t="s">
        <v>31</v>
      </c>
      <c r="E3139" t="s">
        <v>27</v>
      </c>
      <c r="F3139" t="s">
        <v>20</v>
      </c>
      <c r="G3139" t="s">
        <v>2</v>
      </c>
      <c r="H3139">
        <v>99345</v>
      </c>
      <c r="I3139">
        <f>IF(Table3_1810[[#This Row],[Status]]="Hired",1,0)</f>
        <v>1</v>
      </c>
    </row>
    <row r="3140" spans="1:9" x14ac:dyDescent="0.3">
      <c r="A3140">
        <v>21822</v>
      </c>
      <c r="B3140" s="2">
        <v>41781</v>
      </c>
      <c r="C3140" s="3">
        <v>0.70868055555555554</v>
      </c>
      <c r="D3140" t="s">
        <v>31</v>
      </c>
      <c r="E3140" t="s">
        <v>29</v>
      </c>
      <c r="F3140" t="s">
        <v>20</v>
      </c>
      <c r="G3140" t="s">
        <v>4</v>
      </c>
      <c r="H3140">
        <v>57333</v>
      </c>
      <c r="I3140">
        <f>IF(Table3_1810[[#This Row],[Status]]="Hired",1,0)</f>
        <v>1</v>
      </c>
    </row>
    <row r="3141" spans="1:9" x14ac:dyDescent="0.3">
      <c r="A3141">
        <v>420095</v>
      </c>
      <c r="B3141" s="2">
        <v>41810</v>
      </c>
      <c r="C3141" s="3">
        <v>0.39812500000000001</v>
      </c>
      <c r="D3141" t="s">
        <v>30</v>
      </c>
      <c r="E3141" t="s">
        <v>27</v>
      </c>
      <c r="F3141" t="s">
        <v>20</v>
      </c>
      <c r="G3141" t="s">
        <v>4</v>
      </c>
      <c r="H3141">
        <v>14745</v>
      </c>
      <c r="I3141">
        <f>IF(Table3_1810[[#This Row],[Status]]="Hired",1,0)</f>
        <v>0</v>
      </c>
    </row>
    <row r="3142" spans="1:9" x14ac:dyDescent="0.3">
      <c r="A3142">
        <v>356027</v>
      </c>
      <c r="B3142" s="2">
        <v>41838</v>
      </c>
      <c r="C3142" s="3">
        <v>0.39894675925925926</v>
      </c>
      <c r="D3142" t="s">
        <v>31</v>
      </c>
      <c r="E3142" t="s">
        <v>29</v>
      </c>
      <c r="F3142" t="s">
        <v>20</v>
      </c>
      <c r="G3142" t="s">
        <v>4</v>
      </c>
      <c r="H3142">
        <v>81124</v>
      </c>
      <c r="I3142">
        <f>IF(Table3_1810[[#This Row],[Status]]="Hired",1,0)</f>
        <v>1</v>
      </c>
    </row>
    <row r="3143" spans="1:9" x14ac:dyDescent="0.3">
      <c r="A3143">
        <v>655082</v>
      </c>
      <c r="B3143" s="2">
        <v>41845</v>
      </c>
      <c r="C3143" s="3">
        <v>0.72211805555555553</v>
      </c>
      <c r="D3143" t="s">
        <v>30</v>
      </c>
      <c r="E3143" t="s">
        <v>27</v>
      </c>
      <c r="F3143" t="s">
        <v>20</v>
      </c>
      <c r="G3143" t="s">
        <v>4</v>
      </c>
      <c r="H3143">
        <v>63777</v>
      </c>
      <c r="I3143">
        <f>IF(Table3_1810[[#This Row],[Status]]="Hired",1,0)</f>
        <v>0</v>
      </c>
    </row>
    <row r="3144" spans="1:9" x14ac:dyDescent="0.3">
      <c r="A3144">
        <v>970300</v>
      </c>
      <c r="B3144" s="2">
        <v>41845</v>
      </c>
      <c r="C3144" s="3">
        <v>0.72442129629629626</v>
      </c>
      <c r="D3144" t="s">
        <v>31</v>
      </c>
      <c r="E3144" t="s">
        <v>27</v>
      </c>
      <c r="F3144" t="s">
        <v>20</v>
      </c>
      <c r="G3144" t="s">
        <v>4</v>
      </c>
      <c r="H3144">
        <v>36932</v>
      </c>
      <c r="I3144">
        <f>IF(Table3_1810[[#This Row],[Status]]="Hired",1,0)</f>
        <v>1</v>
      </c>
    </row>
    <row r="3145" spans="1:9" x14ac:dyDescent="0.3">
      <c r="A3145">
        <v>607770</v>
      </c>
      <c r="B3145" s="2">
        <v>41845</v>
      </c>
      <c r="C3145" s="3">
        <v>0.72593750000000001</v>
      </c>
      <c r="D3145" t="s">
        <v>31</v>
      </c>
      <c r="E3145" t="s">
        <v>29</v>
      </c>
      <c r="F3145" t="s">
        <v>20</v>
      </c>
      <c r="G3145" t="s">
        <v>4</v>
      </c>
      <c r="H3145">
        <v>81106</v>
      </c>
      <c r="I3145">
        <f>IF(Table3_1810[[#This Row],[Status]]="Hired",1,0)</f>
        <v>1</v>
      </c>
    </row>
    <row r="3146" spans="1:9" x14ac:dyDescent="0.3">
      <c r="A3146">
        <v>346303</v>
      </c>
      <c r="B3146" s="2">
        <v>41851</v>
      </c>
      <c r="C3146" s="3">
        <v>0.57590277777777776</v>
      </c>
      <c r="D3146" t="s">
        <v>31</v>
      </c>
      <c r="E3146" t="s">
        <v>29</v>
      </c>
      <c r="F3146" t="s">
        <v>20</v>
      </c>
      <c r="G3146" t="s">
        <v>4</v>
      </c>
      <c r="H3146">
        <v>55056</v>
      </c>
      <c r="I3146">
        <f>IF(Table3_1810[[#This Row],[Status]]="Hired",1,0)</f>
        <v>1</v>
      </c>
    </row>
    <row r="3147" spans="1:9" x14ac:dyDescent="0.3">
      <c r="A3147">
        <v>961113</v>
      </c>
      <c r="B3147" s="2">
        <v>41864</v>
      </c>
      <c r="C3147" s="3">
        <v>0.79513888888888884</v>
      </c>
      <c r="D3147" t="s">
        <v>31</v>
      </c>
      <c r="E3147" t="s">
        <v>27</v>
      </c>
      <c r="F3147" t="s">
        <v>20</v>
      </c>
      <c r="G3147" t="s">
        <v>4</v>
      </c>
      <c r="H3147">
        <v>47856</v>
      </c>
      <c r="I3147">
        <f>IF(Table3_1810[[#This Row],[Status]]="Hired",1,0)</f>
        <v>1</v>
      </c>
    </row>
    <row r="3148" spans="1:9" x14ac:dyDescent="0.3">
      <c r="A3148">
        <v>517292</v>
      </c>
      <c r="B3148" s="2">
        <v>41876</v>
      </c>
      <c r="C3148" s="3">
        <v>0.60021990740740738</v>
      </c>
      <c r="D3148" t="s">
        <v>31</v>
      </c>
      <c r="E3148" t="s">
        <v>27</v>
      </c>
      <c r="F3148" t="s">
        <v>20</v>
      </c>
      <c r="G3148" t="s">
        <v>4</v>
      </c>
      <c r="H3148">
        <v>94052</v>
      </c>
      <c r="I3148">
        <f>IF(Table3_1810[[#This Row],[Status]]="Hired",1,0)</f>
        <v>1</v>
      </c>
    </row>
    <row r="3149" spans="1:9" x14ac:dyDescent="0.3">
      <c r="A3149">
        <v>347699</v>
      </c>
      <c r="B3149" s="2">
        <v>41878</v>
      </c>
      <c r="C3149" s="3">
        <v>0.34692129629629631</v>
      </c>
      <c r="D3149" t="s">
        <v>30</v>
      </c>
      <c r="E3149" t="s">
        <v>28</v>
      </c>
      <c r="F3149" t="s">
        <v>20</v>
      </c>
      <c r="G3149" t="s">
        <v>4</v>
      </c>
      <c r="H3149">
        <v>14617</v>
      </c>
      <c r="I3149">
        <f>IF(Table3_1810[[#This Row],[Status]]="Hired",1,0)</f>
        <v>0</v>
      </c>
    </row>
    <row r="3150" spans="1:9" x14ac:dyDescent="0.3">
      <c r="A3150">
        <v>58230</v>
      </c>
      <c r="B3150" s="2">
        <v>41873</v>
      </c>
      <c r="C3150" s="3">
        <v>0.39688657407407407</v>
      </c>
      <c r="D3150" t="s">
        <v>31</v>
      </c>
      <c r="E3150" t="s">
        <v>27</v>
      </c>
      <c r="F3150" t="s">
        <v>17</v>
      </c>
      <c r="G3150" t="s">
        <v>2</v>
      </c>
      <c r="H3150">
        <v>99343</v>
      </c>
      <c r="I3150">
        <f>IF(Table3_1810[[#This Row],[Status]]="Hired",1,0)</f>
        <v>1</v>
      </c>
    </row>
    <row r="3151" spans="1:9" x14ac:dyDescent="0.3">
      <c r="A3151">
        <v>366376</v>
      </c>
      <c r="B3151" s="2">
        <v>41873</v>
      </c>
      <c r="C3151" s="3">
        <v>0.39846064814814813</v>
      </c>
      <c r="D3151" t="s">
        <v>30</v>
      </c>
      <c r="E3151" t="s">
        <v>27</v>
      </c>
      <c r="F3151" t="s">
        <v>17</v>
      </c>
      <c r="G3151" t="s">
        <v>2</v>
      </c>
      <c r="H3151">
        <v>69100</v>
      </c>
      <c r="I3151">
        <f>IF(Table3_1810[[#This Row],[Status]]="Hired",1,0)</f>
        <v>0</v>
      </c>
    </row>
    <row r="3152" spans="1:9" x14ac:dyDescent="0.3">
      <c r="A3152">
        <v>752726</v>
      </c>
      <c r="B3152" s="2">
        <v>41763</v>
      </c>
      <c r="C3152" s="3">
        <v>0.57188657407407406</v>
      </c>
      <c r="D3152" t="s">
        <v>31</v>
      </c>
      <c r="E3152" t="s">
        <v>27</v>
      </c>
      <c r="F3152" t="s">
        <v>12</v>
      </c>
      <c r="G3152" t="s">
        <v>10</v>
      </c>
      <c r="H3152">
        <v>96405</v>
      </c>
      <c r="I3152">
        <f>IF(Table3_1810[[#This Row],[Status]]="Hired",1,0)</f>
        <v>1</v>
      </c>
    </row>
    <row r="3153" spans="1:9" x14ac:dyDescent="0.3">
      <c r="A3153">
        <v>783920</v>
      </c>
      <c r="B3153" s="2">
        <v>41765</v>
      </c>
      <c r="C3153" s="3">
        <v>0.46497685185185184</v>
      </c>
      <c r="D3153" t="s">
        <v>30</v>
      </c>
      <c r="E3153" t="s">
        <v>27</v>
      </c>
      <c r="F3153" t="s">
        <v>12</v>
      </c>
      <c r="G3153" t="s">
        <v>10</v>
      </c>
      <c r="H3153">
        <v>45721</v>
      </c>
      <c r="I3153">
        <f>IF(Table3_1810[[#This Row],[Status]]="Hired",1,0)</f>
        <v>0</v>
      </c>
    </row>
    <row r="3154" spans="1:9" x14ac:dyDescent="0.3">
      <c r="A3154">
        <v>520387</v>
      </c>
      <c r="B3154" s="2">
        <v>41767</v>
      </c>
      <c r="C3154" s="3">
        <v>0.51060185185185181</v>
      </c>
      <c r="D3154" t="s">
        <v>31</v>
      </c>
      <c r="E3154" t="s">
        <v>29</v>
      </c>
      <c r="F3154" t="s">
        <v>12</v>
      </c>
      <c r="G3154" t="s">
        <v>2</v>
      </c>
      <c r="H3154">
        <v>79271</v>
      </c>
      <c r="I3154">
        <f>IF(Table3_1810[[#This Row],[Status]]="Hired",1,0)</f>
        <v>1</v>
      </c>
    </row>
    <row r="3155" spans="1:9" x14ac:dyDescent="0.3">
      <c r="A3155">
        <v>853118</v>
      </c>
      <c r="B3155" s="2">
        <v>41767</v>
      </c>
      <c r="C3155" s="3">
        <v>0.51179398148148147</v>
      </c>
      <c r="D3155" t="s">
        <v>31</v>
      </c>
      <c r="E3155" t="s">
        <v>27</v>
      </c>
      <c r="F3155" t="s">
        <v>12</v>
      </c>
      <c r="G3155" t="s">
        <v>2</v>
      </c>
      <c r="H3155">
        <v>61301</v>
      </c>
      <c r="I3155">
        <f>IF(Table3_1810[[#This Row],[Status]]="Hired",1,0)</f>
        <v>1</v>
      </c>
    </row>
    <row r="3156" spans="1:9" x14ac:dyDescent="0.3">
      <c r="A3156">
        <v>501928</v>
      </c>
      <c r="B3156" s="2">
        <v>41773</v>
      </c>
      <c r="C3156" s="3">
        <v>0.46326388888888886</v>
      </c>
      <c r="D3156" t="s">
        <v>30</v>
      </c>
      <c r="E3156" t="s">
        <v>29</v>
      </c>
      <c r="F3156" t="s">
        <v>12</v>
      </c>
      <c r="G3156" t="s">
        <v>2</v>
      </c>
      <c r="H3156">
        <v>21961</v>
      </c>
      <c r="I3156">
        <f>IF(Table3_1810[[#This Row],[Status]]="Hired",1,0)</f>
        <v>0</v>
      </c>
    </row>
    <row r="3157" spans="1:9" x14ac:dyDescent="0.3">
      <c r="A3157">
        <v>523831</v>
      </c>
      <c r="B3157" s="2">
        <v>41780</v>
      </c>
      <c r="C3157" s="3">
        <v>0.43386574074074075</v>
      </c>
      <c r="D3157" t="s">
        <v>31</v>
      </c>
      <c r="E3157" t="s">
        <v>29</v>
      </c>
      <c r="F3157" t="s">
        <v>12</v>
      </c>
      <c r="G3157" t="s">
        <v>10</v>
      </c>
      <c r="H3157">
        <v>87802</v>
      </c>
      <c r="I3157">
        <f>IF(Table3_1810[[#This Row],[Status]]="Hired",1,0)</f>
        <v>1</v>
      </c>
    </row>
    <row r="3158" spans="1:9" x14ac:dyDescent="0.3">
      <c r="A3158">
        <v>949606</v>
      </c>
      <c r="B3158" s="2">
        <v>41848</v>
      </c>
      <c r="C3158" s="3">
        <v>0.39935185185185185</v>
      </c>
      <c r="D3158" t="s">
        <v>31</v>
      </c>
      <c r="E3158" t="s">
        <v>29</v>
      </c>
      <c r="F3158" t="s">
        <v>12</v>
      </c>
      <c r="G3158" t="s">
        <v>10</v>
      </c>
      <c r="H3158">
        <v>45966</v>
      </c>
      <c r="I3158">
        <f>IF(Table3_1810[[#This Row],[Status]]="Hired",1,0)</f>
        <v>1</v>
      </c>
    </row>
    <row r="3159" spans="1:9" x14ac:dyDescent="0.3">
      <c r="A3159">
        <v>476269</v>
      </c>
      <c r="B3159" s="2">
        <v>41860</v>
      </c>
      <c r="C3159" s="3">
        <v>0.7584953703703704</v>
      </c>
      <c r="D3159" t="s">
        <v>30</v>
      </c>
      <c r="E3159" t="s">
        <v>27</v>
      </c>
      <c r="F3159" t="s">
        <v>12</v>
      </c>
      <c r="G3159" t="s">
        <v>10</v>
      </c>
      <c r="H3159">
        <v>15227</v>
      </c>
      <c r="I3159">
        <f>IF(Table3_1810[[#This Row],[Status]]="Hired",1,0)</f>
        <v>0</v>
      </c>
    </row>
    <row r="3160" spans="1:9" x14ac:dyDescent="0.3">
      <c r="A3160">
        <v>165558</v>
      </c>
      <c r="B3160" s="2">
        <v>41848</v>
      </c>
      <c r="C3160" s="3">
        <v>0.39734953703703701</v>
      </c>
      <c r="D3160" t="s">
        <v>31</v>
      </c>
      <c r="E3160" t="s">
        <v>29</v>
      </c>
      <c r="F3160" t="s">
        <v>17</v>
      </c>
      <c r="G3160" t="s">
        <v>5</v>
      </c>
      <c r="H3160">
        <v>77540</v>
      </c>
      <c r="I3160">
        <f>IF(Table3_1810[[#This Row],[Status]]="Hired",1,0)</f>
        <v>1</v>
      </c>
    </row>
    <row r="3161" spans="1:9" x14ac:dyDescent="0.3">
      <c r="A3161">
        <v>63476</v>
      </c>
      <c r="B3161" s="2">
        <v>41855</v>
      </c>
      <c r="C3161" s="3">
        <v>0.54040509259259262</v>
      </c>
      <c r="D3161" t="s">
        <v>30</v>
      </c>
      <c r="E3161" t="s">
        <v>27</v>
      </c>
      <c r="F3161" t="s">
        <v>17</v>
      </c>
      <c r="G3161" t="s">
        <v>5</v>
      </c>
      <c r="H3161">
        <v>52833</v>
      </c>
      <c r="I3161">
        <f>IF(Table3_1810[[#This Row],[Status]]="Hired",1,0)</f>
        <v>0</v>
      </c>
    </row>
    <row r="3162" spans="1:9" x14ac:dyDescent="0.3">
      <c r="A3162">
        <v>793418</v>
      </c>
      <c r="B3162" s="2">
        <v>41855</v>
      </c>
      <c r="C3162" s="3">
        <v>0.3969212962962963</v>
      </c>
      <c r="D3162" t="s">
        <v>31</v>
      </c>
      <c r="E3162" t="s">
        <v>27</v>
      </c>
      <c r="F3162" t="s">
        <v>20</v>
      </c>
      <c r="G3162" t="s">
        <v>8</v>
      </c>
      <c r="H3162">
        <v>79712</v>
      </c>
      <c r="I3162">
        <f>IF(Table3_1810[[#This Row],[Status]]="Hired",1,0)</f>
        <v>1</v>
      </c>
    </row>
    <row r="3163" spans="1:9" x14ac:dyDescent="0.3">
      <c r="A3163">
        <v>664697</v>
      </c>
      <c r="B3163" s="2">
        <v>41761</v>
      </c>
      <c r="C3163" s="3">
        <v>0.82453703703703707</v>
      </c>
      <c r="D3163" t="s">
        <v>31</v>
      </c>
      <c r="E3163" t="s">
        <v>27</v>
      </c>
      <c r="F3163" t="s">
        <v>17</v>
      </c>
      <c r="G3163" t="s">
        <v>8</v>
      </c>
      <c r="H3163">
        <v>28257</v>
      </c>
      <c r="I3163">
        <f>IF(Table3_1810[[#This Row],[Status]]="Hired",1,0)</f>
        <v>1</v>
      </c>
    </row>
    <row r="3164" spans="1:9" x14ac:dyDescent="0.3">
      <c r="A3164">
        <v>766137</v>
      </c>
      <c r="B3164" s="2">
        <v>41761</v>
      </c>
      <c r="C3164" s="3">
        <v>0.82480324074074074</v>
      </c>
      <c r="D3164" t="s">
        <v>31</v>
      </c>
      <c r="E3164" t="s">
        <v>29</v>
      </c>
      <c r="F3164" t="s">
        <v>17</v>
      </c>
      <c r="G3164" t="s">
        <v>8</v>
      </c>
      <c r="H3164">
        <v>78187</v>
      </c>
      <c r="I3164">
        <f>IF(Table3_1810[[#This Row],[Status]]="Hired",1,0)</f>
        <v>1</v>
      </c>
    </row>
    <row r="3165" spans="1:9" x14ac:dyDescent="0.3">
      <c r="A3165">
        <v>690257</v>
      </c>
      <c r="B3165" s="2">
        <v>41768</v>
      </c>
      <c r="C3165" s="3">
        <v>0.42777777777777776</v>
      </c>
      <c r="D3165" t="s">
        <v>30</v>
      </c>
      <c r="E3165" t="s">
        <v>29</v>
      </c>
      <c r="F3165" t="s">
        <v>17</v>
      </c>
      <c r="G3165" t="s">
        <v>8</v>
      </c>
      <c r="H3165">
        <v>57304</v>
      </c>
      <c r="I3165">
        <f>IF(Table3_1810[[#This Row],[Status]]="Hired",1,0)</f>
        <v>0</v>
      </c>
    </row>
    <row r="3166" spans="1:9" x14ac:dyDescent="0.3">
      <c r="A3166">
        <v>881053</v>
      </c>
      <c r="B3166" s="2">
        <v>41768</v>
      </c>
      <c r="C3166" s="3">
        <v>0.42815972222222221</v>
      </c>
      <c r="D3166" t="s">
        <v>31</v>
      </c>
      <c r="E3166" t="s">
        <v>27</v>
      </c>
      <c r="F3166" t="s">
        <v>17</v>
      </c>
      <c r="G3166" t="s">
        <v>8</v>
      </c>
      <c r="H3166">
        <v>97560</v>
      </c>
      <c r="I3166">
        <f>IF(Table3_1810[[#This Row],[Status]]="Hired",1,0)</f>
        <v>1</v>
      </c>
    </row>
    <row r="3167" spans="1:9" x14ac:dyDescent="0.3">
      <c r="A3167">
        <v>121902</v>
      </c>
      <c r="B3167" s="2">
        <v>41768</v>
      </c>
      <c r="C3167" s="3">
        <v>0.42846064814814816</v>
      </c>
      <c r="D3167" t="s">
        <v>31</v>
      </c>
      <c r="E3167" t="s">
        <v>27</v>
      </c>
      <c r="F3167" t="s">
        <v>17</v>
      </c>
      <c r="G3167" t="s">
        <v>8</v>
      </c>
      <c r="H3167">
        <v>25403</v>
      </c>
      <c r="I3167">
        <f>IF(Table3_1810[[#This Row],[Status]]="Hired",1,0)</f>
        <v>1</v>
      </c>
    </row>
    <row r="3168" spans="1:9" x14ac:dyDescent="0.3">
      <c r="A3168">
        <v>572267</v>
      </c>
      <c r="B3168" s="2">
        <v>41772</v>
      </c>
      <c r="C3168" s="3">
        <v>0.70776620370370369</v>
      </c>
      <c r="D3168" t="s">
        <v>30</v>
      </c>
      <c r="E3168" t="s">
        <v>29</v>
      </c>
      <c r="F3168" t="s">
        <v>17</v>
      </c>
      <c r="G3168" t="s">
        <v>8</v>
      </c>
      <c r="H3168">
        <v>34974</v>
      </c>
      <c r="I3168">
        <f>IF(Table3_1810[[#This Row],[Status]]="Hired",1,0)</f>
        <v>0</v>
      </c>
    </row>
    <row r="3169" spans="1:9" x14ac:dyDescent="0.3">
      <c r="A3169">
        <v>750370</v>
      </c>
      <c r="B3169" s="2">
        <v>41772</v>
      </c>
      <c r="C3169" s="3">
        <v>0.70807870370370374</v>
      </c>
      <c r="D3169" t="s">
        <v>30</v>
      </c>
      <c r="E3169" t="s">
        <v>27</v>
      </c>
      <c r="F3169" t="s">
        <v>17</v>
      </c>
      <c r="G3169" t="s">
        <v>8</v>
      </c>
      <c r="H3169">
        <v>85237</v>
      </c>
      <c r="I3169">
        <f>IF(Table3_1810[[#This Row],[Status]]="Hired",1,0)</f>
        <v>0</v>
      </c>
    </row>
    <row r="3170" spans="1:9" x14ac:dyDescent="0.3">
      <c r="A3170">
        <v>72946</v>
      </c>
      <c r="B3170" s="2">
        <v>41855</v>
      </c>
      <c r="C3170" s="3">
        <v>0.39902777777777776</v>
      </c>
      <c r="D3170" t="s">
        <v>31</v>
      </c>
      <c r="E3170" t="s">
        <v>27</v>
      </c>
      <c r="F3170" t="s">
        <v>17</v>
      </c>
      <c r="G3170" t="s">
        <v>8</v>
      </c>
      <c r="H3170">
        <v>79985</v>
      </c>
      <c r="I3170">
        <f>IF(Table3_1810[[#This Row],[Status]]="Hired",1,0)</f>
        <v>1</v>
      </c>
    </row>
    <row r="3171" spans="1:9" x14ac:dyDescent="0.3">
      <c r="A3171">
        <v>104284</v>
      </c>
      <c r="B3171" s="2">
        <v>41855</v>
      </c>
      <c r="C3171" s="3">
        <v>0.39934027777777775</v>
      </c>
      <c r="D3171" t="s">
        <v>30</v>
      </c>
      <c r="E3171" t="s">
        <v>27</v>
      </c>
      <c r="F3171" t="s">
        <v>17</v>
      </c>
      <c r="G3171" t="s">
        <v>8</v>
      </c>
      <c r="H3171">
        <v>67822</v>
      </c>
      <c r="I3171">
        <f>IF(Table3_1810[[#This Row],[Status]]="Hired",1,0)</f>
        <v>0</v>
      </c>
    </row>
    <row r="3172" spans="1:9" x14ac:dyDescent="0.3">
      <c r="A3172">
        <v>938023</v>
      </c>
      <c r="B3172" s="2">
        <v>41859</v>
      </c>
      <c r="C3172" s="3">
        <v>0.63883101851851853</v>
      </c>
      <c r="D3172" t="s">
        <v>30</v>
      </c>
      <c r="E3172" t="s">
        <v>27</v>
      </c>
      <c r="F3172" t="s">
        <v>17</v>
      </c>
      <c r="G3172" t="s">
        <v>8</v>
      </c>
      <c r="H3172">
        <v>78911</v>
      </c>
      <c r="I3172">
        <f>IF(Table3_1810[[#This Row],[Status]]="Hired",1,0)</f>
        <v>0</v>
      </c>
    </row>
    <row r="3173" spans="1:9" x14ac:dyDescent="0.3">
      <c r="A3173">
        <v>945961</v>
      </c>
      <c r="B3173" s="2">
        <v>41859</v>
      </c>
      <c r="C3173" s="3">
        <v>0.63858796296296294</v>
      </c>
      <c r="D3173" t="s">
        <v>31</v>
      </c>
      <c r="E3173" t="s">
        <v>29</v>
      </c>
      <c r="F3173" t="s">
        <v>17</v>
      </c>
      <c r="G3173" t="s">
        <v>8</v>
      </c>
      <c r="H3173">
        <v>91185</v>
      </c>
      <c r="I3173">
        <f>IF(Table3_1810[[#This Row],[Status]]="Hired",1,0)</f>
        <v>1</v>
      </c>
    </row>
    <row r="3174" spans="1:9" x14ac:dyDescent="0.3">
      <c r="A3174">
        <v>789972</v>
      </c>
      <c r="B3174" s="2">
        <v>41815</v>
      </c>
      <c r="C3174" s="3">
        <v>0.86048611111111106</v>
      </c>
      <c r="D3174" t="s">
        <v>30</v>
      </c>
      <c r="E3174" t="s">
        <v>27</v>
      </c>
      <c r="F3174" t="s">
        <v>17</v>
      </c>
      <c r="G3174" t="s">
        <v>10</v>
      </c>
      <c r="H3174">
        <v>47837</v>
      </c>
      <c r="I3174">
        <f>IF(Table3_1810[[#This Row],[Status]]="Hired",1,0)</f>
        <v>0</v>
      </c>
    </row>
    <row r="3175" spans="1:9" x14ac:dyDescent="0.3">
      <c r="A3175">
        <v>203714</v>
      </c>
      <c r="B3175" s="2">
        <v>41815</v>
      </c>
      <c r="C3175" s="3">
        <v>0.86208333333333331</v>
      </c>
      <c r="D3175" t="s">
        <v>31</v>
      </c>
      <c r="E3175" t="s">
        <v>27</v>
      </c>
      <c r="F3175" t="s">
        <v>17</v>
      </c>
      <c r="G3175" t="s">
        <v>10</v>
      </c>
      <c r="H3175">
        <v>75116</v>
      </c>
      <c r="I3175">
        <f>IF(Table3_1810[[#This Row],[Status]]="Hired",1,0)</f>
        <v>1</v>
      </c>
    </row>
    <row r="3176" spans="1:9" x14ac:dyDescent="0.3">
      <c r="A3176">
        <v>542343</v>
      </c>
      <c r="B3176" s="2">
        <v>41780</v>
      </c>
      <c r="C3176" s="3">
        <v>0.39681712962962962</v>
      </c>
      <c r="D3176" t="s">
        <v>30</v>
      </c>
      <c r="E3176" t="s">
        <v>27</v>
      </c>
      <c r="F3176" t="s">
        <v>20</v>
      </c>
      <c r="G3176" t="s">
        <v>2</v>
      </c>
      <c r="H3176">
        <v>14251</v>
      </c>
      <c r="I3176">
        <f>IF(Table3_1810[[#This Row],[Status]]="Hired",1,0)</f>
        <v>0</v>
      </c>
    </row>
    <row r="3177" spans="1:9" x14ac:dyDescent="0.3">
      <c r="A3177">
        <v>873237</v>
      </c>
      <c r="B3177" s="2">
        <v>41780</v>
      </c>
      <c r="C3177" s="3">
        <v>0.39957175925925925</v>
      </c>
      <c r="D3177" t="s">
        <v>31</v>
      </c>
      <c r="E3177" t="s">
        <v>29</v>
      </c>
      <c r="F3177" t="s">
        <v>20</v>
      </c>
      <c r="G3177" t="s">
        <v>2</v>
      </c>
      <c r="H3177">
        <v>18555</v>
      </c>
      <c r="I3177">
        <f>IF(Table3_1810[[#This Row],[Status]]="Hired",1,0)</f>
        <v>1</v>
      </c>
    </row>
    <row r="3178" spans="1:9" x14ac:dyDescent="0.3">
      <c r="A3178">
        <v>365081</v>
      </c>
      <c r="B3178" s="2">
        <v>41780</v>
      </c>
      <c r="C3178" s="3">
        <v>0.39996527777777779</v>
      </c>
      <c r="D3178" t="s">
        <v>31</v>
      </c>
      <c r="E3178" t="s">
        <v>27</v>
      </c>
      <c r="F3178" t="s">
        <v>20</v>
      </c>
      <c r="G3178" t="s">
        <v>2</v>
      </c>
      <c r="H3178">
        <v>92097</v>
      </c>
      <c r="I3178">
        <f>IF(Table3_1810[[#This Row],[Status]]="Hired",1,0)</f>
        <v>1</v>
      </c>
    </row>
    <row r="3179" spans="1:9" x14ac:dyDescent="0.3">
      <c r="A3179">
        <v>777804</v>
      </c>
      <c r="B3179" s="2">
        <v>41876</v>
      </c>
      <c r="C3179" s="3">
        <v>0.45322916666666668</v>
      </c>
      <c r="D3179" t="s">
        <v>31</v>
      </c>
      <c r="E3179" t="s">
        <v>27</v>
      </c>
      <c r="F3179" t="s">
        <v>17</v>
      </c>
      <c r="G3179" t="s">
        <v>10</v>
      </c>
      <c r="H3179">
        <v>19035</v>
      </c>
      <c r="I3179">
        <f>IF(Table3_1810[[#This Row],[Status]]="Hired",1,0)</f>
        <v>1</v>
      </c>
    </row>
    <row r="3180" spans="1:9" x14ac:dyDescent="0.3">
      <c r="A3180">
        <v>936259</v>
      </c>
      <c r="B3180" s="2">
        <v>41876</v>
      </c>
      <c r="C3180" s="3">
        <v>0.45427083333333335</v>
      </c>
      <c r="D3180" t="s">
        <v>30</v>
      </c>
      <c r="E3180" t="s">
        <v>29</v>
      </c>
      <c r="F3180" t="s">
        <v>17</v>
      </c>
      <c r="G3180" t="s">
        <v>10</v>
      </c>
      <c r="H3180">
        <v>38306</v>
      </c>
      <c r="I3180">
        <f>IF(Table3_1810[[#This Row],[Status]]="Hired",1,0)</f>
        <v>0</v>
      </c>
    </row>
    <row r="3181" spans="1:9" x14ac:dyDescent="0.3">
      <c r="A3181">
        <v>574541</v>
      </c>
      <c r="B3181" s="2">
        <v>41801</v>
      </c>
      <c r="C3181" s="3">
        <v>0.39831018518518518</v>
      </c>
      <c r="D3181" t="s">
        <v>31</v>
      </c>
      <c r="E3181" t="s">
        <v>27</v>
      </c>
      <c r="F3181" t="s">
        <v>20</v>
      </c>
      <c r="G3181" t="s">
        <v>2</v>
      </c>
      <c r="H3181">
        <v>71065</v>
      </c>
      <c r="I3181">
        <f>IF(Table3_1810[[#This Row],[Status]]="Hired",1,0)</f>
        <v>1</v>
      </c>
    </row>
    <row r="3182" spans="1:9" x14ac:dyDescent="0.3">
      <c r="A3182">
        <v>320750</v>
      </c>
      <c r="B3182" s="2">
        <v>41806</v>
      </c>
      <c r="C3182" s="3">
        <v>4.1840277777777775E-2</v>
      </c>
      <c r="D3182" t="s">
        <v>31</v>
      </c>
      <c r="E3182" t="s">
        <v>27</v>
      </c>
      <c r="F3182" t="s">
        <v>15</v>
      </c>
      <c r="G3182" t="s">
        <v>10</v>
      </c>
      <c r="H3182">
        <v>83315</v>
      </c>
      <c r="I3182">
        <f>IF(Table3_1810[[#This Row],[Status]]="Hired",1,0)</f>
        <v>1</v>
      </c>
    </row>
    <row r="3183" spans="1:9" x14ac:dyDescent="0.3">
      <c r="A3183">
        <v>654726</v>
      </c>
      <c r="B3183" s="2">
        <v>41822</v>
      </c>
      <c r="C3183" s="3">
        <v>0.4649652777777778</v>
      </c>
      <c r="D3183" t="s">
        <v>31</v>
      </c>
      <c r="E3183" t="s">
        <v>28</v>
      </c>
      <c r="F3183" t="s">
        <v>15</v>
      </c>
      <c r="G3183" t="s">
        <v>10</v>
      </c>
      <c r="H3183">
        <v>52826</v>
      </c>
      <c r="I3183">
        <f>IF(Table3_1810[[#This Row],[Status]]="Hired",1,0)</f>
        <v>1</v>
      </c>
    </row>
    <row r="3184" spans="1:9" x14ac:dyDescent="0.3">
      <c r="A3184">
        <v>25694</v>
      </c>
      <c r="B3184" s="2">
        <v>41872</v>
      </c>
      <c r="C3184" s="3">
        <v>0.39734953703703701</v>
      </c>
      <c r="D3184" t="s">
        <v>31</v>
      </c>
      <c r="E3184" t="s">
        <v>28</v>
      </c>
      <c r="F3184" t="s">
        <v>20</v>
      </c>
      <c r="G3184" t="s">
        <v>4</v>
      </c>
      <c r="H3184">
        <v>77478</v>
      </c>
      <c r="I3184">
        <f>IF(Table3_1810[[#This Row],[Status]]="Hired",1,0)</f>
        <v>1</v>
      </c>
    </row>
    <row r="3185" spans="1:9" x14ac:dyDescent="0.3">
      <c r="A3185">
        <v>51662</v>
      </c>
      <c r="B3185" s="2">
        <v>41873</v>
      </c>
      <c r="C3185" s="3">
        <v>0.53211805555555558</v>
      </c>
      <c r="D3185" t="s">
        <v>31</v>
      </c>
      <c r="E3185" t="s">
        <v>29</v>
      </c>
      <c r="F3185" t="s">
        <v>20</v>
      </c>
      <c r="G3185" t="s">
        <v>4</v>
      </c>
      <c r="H3185">
        <v>98662</v>
      </c>
      <c r="I3185">
        <f>IF(Table3_1810[[#This Row],[Status]]="Hired",1,0)</f>
        <v>1</v>
      </c>
    </row>
    <row r="3186" spans="1:9" x14ac:dyDescent="0.3">
      <c r="A3186">
        <v>829481</v>
      </c>
      <c r="B3186" s="2">
        <v>41873</v>
      </c>
      <c r="C3186" s="3">
        <v>0.53344907407407405</v>
      </c>
      <c r="D3186" t="s">
        <v>31</v>
      </c>
      <c r="E3186" t="s">
        <v>27</v>
      </c>
      <c r="F3186" t="s">
        <v>20</v>
      </c>
      <c r="G3186" t="s">
        <v>4</v>
      </c>
      <c r="H3186">
        <v>69017</v>
      </c>
      <c r="I3186">
        <f>IF(Table3_1810[[#This Row],[Status]]="Hired",1,0)</f>
        <v>1</v>
      </c>
    </row>
    <row r="3187" spans="1:9" x14ac:dyDescent="0.3">
      <c r="A3187">
        <v>726699</v>
      </c>
      <c r="B3187" s="2">
        <v>41873</v>
      </c>
      <c r="C3187" s="3">
        <v>0.53416666666666668</v>
      </c>
      <c r="D3187" t="s">
        <v>31</v>
      </c>
      <c r="E3187" t="s">
        <v>29</v>
      </c>
      <c r="F3187" t="s">
        <v>20</v>
      </c>
      <c r="G3187" t="s">
        <v>4</v>
      </c>
      <c r="H3187">
        <v>31542</v>
      </c>
      <c r="I3187">
        <f>IF(Table3_1810[[#This Row],[Status]]="Hired",1,0)</f>
        <v>1</v>
      </c>
    </row>
    <row r="3188" spans="1:9" x14ac:dyDescent="0.3">
      <c r="A3188">
        <v>866875</v>
      </c>
      <c r="B3188" s="2">
        <v>41873</v>
      </c>
      <c r="C3188" s="3">
        <v>0.5344444444444445</v>
      </c>
      <c r="D3188" t="s">
        <v>30</v>
      </c>
      <c r="E3188" t="s">
        <v>27</v>
      </c>
      <c r="F3188" t="s">
        <v>20</v>
      </c>
      <c r="G3188" t="s">
        <v>4</v>
      </c>
      <c r="H3188">
        <v>61401</v>
      </c>
      <c r="I3188">
        <f>IF(Table3_1810[[#This Row],[Status]]="Hired",1,0)</f>
        <v>0</v>
      </c>
    </row>
    <row r="3189" spans="1:9" x14ac:dyDescent="0.3">
      <c r="A3189">
        <v>721414</v>
      </c>
      <c r="B3189" s="2">
        <v>41781</v>
      </c>
      <c r="C3189" s="3">
        <v>0.39739583333333334</v>
      </c>
      <c r="D3189" t="s">
        <v>30</v>
      </c>
      <c r="E3189" t="s">
        <v>27</v>
      </c>
      <c r="F3189" t="s">
        <v>17</v>
      </c>
      <c r="G3189" t="s">
        <v>2</v>
      </c>
      <c r="H3189">
        <v>75544</v>
      </c>
      <c r="I3189">
        <f>IF(Table3_1810[[#This Row],[Status]]="Hired",1,0)</f>
        <v>0</v>
      </c>
    </row>
    <row r="3190" spans="1:9" x14ac:dyDescent="0.3">
      <c r="A3190">
        <v>149551</v>
      </c>
      <c r="B3190" s="2">
        <v>41795</v>
      </c>
      <c r="C3190" s="3">
        <v>0.75934027777777779</v>
      </c>
      <c r="D3190" t="s">
        <v>31</v>
      </c>
      <c r="E3190" t="s">
        <v>27</v>
      </c>
      <c r="F3190" t="s">
        <v>17</v>
      </c>
      <c r="G3190" t="s">
        <v>2</v>
      </c>
      <c r="H3190">
        <v>15887</v>
      </c>
      <c r="I3190">
        <f>IF(Table3_1810[[#This Row],[Status]]="Hired",1,0)</f>
        <v>1</v>
      </c>
    </row>
    <row r="3191" spans="1:9" x14ac:dyDescent="0.3">
      <c r="A3191">
        <v>201882</v>
      </c>
      <c r="B3191" s="2">
        <v>41795</v>
      </c>
      <c r="C3191" s="3">
        <v>0.75968749999999996</v>
      </c>
      <c r="D3191" t="s">
        <v>31</v>
      </c>
      <c r="E3191" t="s">
        <v>29</v>
      </c>
      <c r="F3191" t="s">
        <v>17</v>
      </c>
      <c r="G3191" t="s">
        <v>2</v>
      </c>
      <c r="H3191">
        <v>93106</v>
      </c>
      <c r="I3191">
        <f>IF(Table3_1810[[#This Row],[Status]]="Hired",1,0)</f>
        <v>1</v>
      </c>
    </row>
    <row r="3192" spans="1:9" x14ac:dyDescent="0.3">
      <c r="A3192">
        <v>434492</v>
      </c>
      <c r="B3192" s="2">
        <v>41797</v>
      </c>
      <c r="C3192" s="3">
        <v>0.48951388888888892</v>
      </c>
      <c r="D3192" t="s">
        <v>30</v>
      </c>
      <c r="E3192" t="s">
        <v>29</v>
      </c>
      <c r="F3192" t="s">
        <v>17</v>
      </c>
      <c r="G3192" t="s">
        <v>2</v>
      </c>
      <c r="H3192">
        <v>51865</v>
      </c>
      <c r="I3192">
        <f>IF(Table3_1810[[#This Row],[Status]]="Hired",1,0)</f>
        <v>0</v>
      </c>
    </row>
    <row r="3193" spans="1:9" x14ac:dyDescent="0.3">
      <c r="A3193">
        <v>149844</v>
      </c>
      <c r="B3193" s="2">
        <v>41837</v>
      </c>
      <c r="C3193" s="3">
        <v>0.40186342592592594</v>
      </c>
      <c r="D3193" t="s">
        <v>31</v>
      </c>
      <c r="E3193" t="s">
        <v>27</v>
      </c>
      <c r="F3193" t="s">
        <v>17</v>
      </c>
      <c r="G3193" t="s">
        <v>2</v>
      </c>
      <c r="H3193">
        <v>95833</v>
      </c>
      <c r="I3193">
        <f>IF(Table3_1810[[#This Row],[Status]]="Hired",1,0)</f>
        <v>1</v>
      </c>
    </row>
    <row r="3194" spans="1:9" x14ac:dyDescent="0.3">
      <c r="A3194">
        <v>641503</v>
      </c>
      <c r="B3194" s="2">
        <v>41837</v>
      </c>
      <c r="C3194" s="3">
        <v>0.40256944444444442</v>
      </c>
      <c r="D3194" t="s">
        <v>30</v>
      </c>
      <c r="E3194" t="s">
        <v>29</v>
      </c>
      <c r="F3194" t="s">
        <v>17</v>
      </c>
      <c r="G3194" t="s">
        <v>2</v>
      </c>
      <c r="H3194">
        <v>28413</v>
      </c>
      <c r="I3194">
        <f>IF(Table3_1810[[#This Row],[Status]]="Hired",1,0)</f>
        <v>0</v>
      </c>
    </row>
    <row r="3195" spans="1:9" x14ac:dyDescent="0.3">
      <c r="A3195">
        <v>37024</v>
      </c>
      <c r="B3195" s="2">
        <v>41837</v>
      </c>
      <c r="C3195" s="3">
        <v>0.40371527777777777</v>
      </c>
      <c r="D3195" t="s">
        <v>30</v>
      </c>
      <c r="E3195" t="s">
        <v>29</v>
      </c>
      <c r="F3195" t="s">
        <v>17</v>
      </c>
      <c r="G3195" t="s">
        <v>2</v>
      </c>
      <c r="H3195">
        <v>73512</v>
      </c>
      <c r="I3195">
        <f>IF(Table3_1810[[#This Row],[Status]]="Hired",1,0)</f>
        <v>0</v>
      </c>
    </row>
    <row r="3196" spans="1:9" x14ac:dyDescent="0.3">
      <c r="A3196">
        <v>508595</v>
      </c>
      <c r="B3196" s="2">
        <v>41837</v>
      </c>
      <c r="C3196" s="3">
        <v>0.40472222222222221</v>
      </c>
      <c r="D3196" t="s">
        <v>30</v>
      </c>
      <c r="E3196" t="s">
        <v>29</v>
      </c>
      <c r="F3196" t="s">
        <v>17</v>
      </c>
      <c r="G3196" t="s">
        <v>2</v>
      </c>
      <c r="H3196">
        <v>52875</v>
      </c>
      <c r="I3196">
        <f>IF(Table3_1810[[#This Row],[Status]]="Hired",1,0)</f>
        <v>0</v>
      </c>
    </row>
    <row r="3197" spans="1:9" x14ac:dyDescent="0.3">
      <c r="A3197">
        <v>604590</v>
      </c>
      <c r="B3197" s="2">
        <v>41837</v>
      </c>
      <c r="C3197" s="3">
        <v>0.40517361111111111</v>
      </c>
      <c r="D3197" t="s">
        <v>30</v>
      </c>
      <c r="E3197" t="s">
        <v>27</v>
      </c>
      <c r="F3197" t="s">
        <v>17</v>
      </c>
      <c r="G3197" t="s">
        <v>2</v>
      </c>
      <c r="H3197">
        <v>78962</v>
      </c>
      <c r="I3197">
        <f>IF(Table3_1810[[#This Row],[Status]]="Hired",1,0)</f>
        <v>0</v>
      </c>
    </row>
    <row r="3198" spans="1:9" x14ac:dyDescent="0.3">
      <c r="A3198">
        <v>461013</v>
      </c>
      <c r="B3198" s="2">
        <v>41838</v>
      </c>
      <c r="C3198" s="3">
        <v>0.59263888888888894</v>
      </c>
      <c r="D3198" t="s">
        <v>31</v>
      </c>
      <c r="E3198" t="s">
        <v>27</v>
      </c>
      <c r="F3198" t="s">
        <v>17</v>
      </c>
      <c r="G3198" t="s">
        <v>2</v>
      </c>
      <c r="H3198">
        <v>27465</v>
      </c>
      <c r="I3198">
        <f>IF(Table3_1810[[#This Row],[Status]]="Hired",1,0)</f>
        <v>1</v>
      </c>
    </row>
    <row r="3199" spans="1:9" x14ac:dyDescent="0.3">
      <c r="A3199">
        <v>844190</v>
      </c>
      <c r="B3199" s="2">
        <v>41838</v>
      </c>
      <c r="C3199" s="3">
        <v>0.59354166666666663</v>
      </c>
      <c r="D3199" t="s">
        <v>31</v>
      </c>
      <c r="E3199" t="s">
        <v>27</v>
      </c>
      <c r="F3199" t="s">
        <v>17</v>
      </c>
      <c r="G3199" t="s">
        <v>2</v>
      </c>
      <c r="H3199">
        <v>40744</v>
      </c>
      <c r="I3199">
        <f>IF(Table3_1810[[#This Row],[Status]]="Hired",1,0)</f>
        <v>1</v>
      </c>
    </row>
    <row r="3200" spans="1:9" x14ac:dyDescent="0.3">
      <c r="A3200">
        <v>684558</v>
      </c>
      <c r="B3200" s="2">
        <v>41838</v>
      </c>
      <c r="C3200" s="3">
        <v>0.59425925925925926</v>
      </c>
      <c r="D3200" t="s">
        <v>30</v>
      </c>
      <c r="E3200" t="s">
        <v>27</v>
      </c>
      <c r="F3200" t="s">
        <v>17</v>
      </c>
      <c r="G3200" t="s">
        <v>2</v>
      </c>
      <c r="H3200">
        <v>58001</v>
      </c>
      <c r="I3200">
        <f>IF(Table3_1810[[#This Row],[Status]]="Hired",1,0)</f>
        <v>0</v>
      </c>
    </row>
    <row r="3201" spans="1:9" x14ac:dyDescent="0.3">
      <c r="A3201">
        <v>707322</v>
      </c>
      <c r="B3201" s="2">
        <v>41867</v>
      </c>
      <c r="C3201" s="3">
        <v>0.4042013888888889</v>
      </c>
      <c r="D3201" t="s">
        <v>31</v>
      </c>
      <c r="E3201" t="s">
        <v>29</v>
      </c>
      <c r="F3201" t="s">
        <v>17</v>
      </c>
      <c r="G3201" t="s">
        <v>2</v>
      </c>
      <c r="H3201">
        <v>52191</v>
      </c>
      <c r="I3201">
        <f>IF(Table3_1810[[#This Row],[Status]]="Hired",1,0)</f>
        <v>1</v>
      </c>
    </row>
    <row r="3202" spans="1:9" x14ac:dyDescent="0.3">
      <c r="A3202">
        <v>801707</v>
      </c>
      <c r="B3202" s="2">
        <v>41872</v>
      </c>
      <c r="C3202" s="3">
        <v>0.33902777777777776</v>
      </c>
      <c r="D3202" t="s">
        <v>30</v>
      </c>
      <c r="E3202" t="s">
        <v>27</v>
      </c>
      <c r="F3202" t="s">
        <v>17</v>
      </c>
      <c r="G3202" t="s">
        <v>2</v>
      </c>
      <c r="H3202">
        <v>15641</v>
      </c>
      <c r="I3202">
        <f>IF(Table3_1810[[#This Row],[Status]]="Hired",1,0)</f>
        <v>0</v>
      </c>
    </row>
    <row r="3203" spans="1:9" x14ac:dyDescent="0.3">
      <c r="A3203">
        <v>592371</v>
      </c>
      <c r="B3203" s="2">
        <v>41872</v>
      </c>
      <c r="C3203" s="3">
        <v>0.33971064814814816</v>
      </c>
      <c r="D3203" t="s">
        <v>30</v>
      </c>
      <c r="E3203" t="s">
        <v>27</v>
      </c>
      <c r="F3203" t="s">
        <v>17</v>
      </c>
      <c r="G3203" t="s">
        <v>2</v>
      </c>
      <c r="H3203">
        <v>28415</v>
      </c>
      <c r="I3203">
        <f>IF(Table3_1810[[#This Row],[Status]]="Hired",1,0)</f>
        <v>0</v>
      </c>
    </row>
    <row r="3204" spans="1:9" x14ac:dyDescent="0.3">
      <c r="A3204">
        <v>651680</v>
      </c>
      <c r="B3204" s="2">
        <v>41826</v>
      </c>
      <c r="C3204" s="3">
        <v>0.52922453703703709</v>
      </c>
      <c r="D3204" t="s">
        <v>30</v>
      </c>
      <c r="E3204" t="s">
        <v>27</v>
      </c>
      <c r="F3204" t="s">
        <v>12</v>
      </c>
      <c r="G3204" t="s">
        <v>8</v>
      </c>
      <c r="H3204">
        <v>17318</v>
      </c>
      <c r="I3204">
        <f>IF(Table3_1810[[#This Row],[Status]]="Hired",1,0)</f>
        <v>0</v>
      </c>
    </row>
    <row r="3205" spans="1:9" x14ac:dyDescent="0.3">
      <c r="A3205">
        <v>609394</v>
      </c>
      <c r="B3205" s="2">
        <v>41828</v>
      </c>
      <c r="C3205" s="3">
        <v>0.46163194444444444</v>
      </c>
      <c r="D3205" t="s">
        <v>31</v>
      </c>
      <c r="E3205" t="s">
        <v>29</v>
      </c>
      <c r="F3205" t="s">
        <v>12</v>
      </c>
      <c r="G3205" t="s">
        <v>8</v>
      </c>
      <c r="H3205">
        <v>43241</v>
      </c>
      <c r="I3205">
        <f>IF(Table3_1810[[#This Row],[Status]]="Hired",1,0)</f>
        <v>1</v>
      </c>
    </row>
    <row r="3206" spans="1:9" x14ac:dyDescent="0.3">
      <c r="A3206">
        <v>106616</v>
      </c>
      <c r="B3206" s="2">
        <v>41836</v>
      </c>
      <c r="C3206" s="3">
        <v>0.99866898148148153</v>
      </c>
      <c r="D3206" t="s">
        <v>30</v>
      </c>
      <c r="E3206" t="s">
        <v>29</v>
      </c>
      <c r="F3206" t="s">
        <v>12</v>
      </c>
      <c r="G3206" t="s">
        <v>8</v>
      </c>
      <c r="H3206">
        <v>62097</v>
      </c>
      <c r="I3206">
        <f>IF(Table3_1810[[#This Row],[Status]]="Hired",1,0)</f>
        <v>0</v>
      </c>
    </row>
    <row r="3207" spans="1:9" x14ac:dyDescent="0.3">
      <c r="A3207">
        <v>620338</v>
      </c>
      <c r="B3207" s="2">
        <v>41803</v>
      </c>
      <c r="C3207" s="3">
        <v>0.39810185185185187</v>
      </c>
      <c r="D3207" t="s">
        <v>31</v>
      </c>
      <c r="E3207" t="s">
        <v>27</v>
      </c>
      <c r="F3207" t="s">
        <v>17</v>
      </c>
      <c r="G3207" t="s">
        <v>4</v>
      </c>
      <c r="H3207">
        <v>91273</v>
      </c>
      <c r="I3207">
        <f>IF(Table3_1810[[#This Row],[Status]]="Hired",1,0)</f>
        <v>1</v>
      </c>
    </row>
    <row r="3208" spans="1:9" x14ac:dyDescent="0.3">
      <c r="A3208">
        <v>514881</v>
      </c>
      <c r="B3208" s="2">
        <v>41821</v>
      </c>
      <c r="C3208" s="3">
        <v>0.21542824074074074</v>
      </c>
      <c r="D3208" t="s">
        <v>30</v>
      </c>
      <c r="E3208" t="s">
        <v>28</v>
      </c>
      <c r="F3208" t="s">
        <v>17</v>
      </c>
      <c r="G3208" t="s">
        <v>4</v>
      </c>
      <c r="H3208">
        <v>63585</v>
      </c>
      <c r="I3208">
        <f>IF(Table3_1810[[#This Row],[Status]]="Hired",1,0)</f>
        <v>0</v>
      </c>
    </row>
    <row r="3209" spans="1:9" x14ac:dyDescent="0.3">
      <c r="A3209">
        <v>662089</v>
      </c>
      <c r="B3209" s="2">
        <v>41831</v>
      </c>
      <c r="C3209" s="3">
        <v>0.39949074074074076</v>
      </c>
      <c r="D3209" t="s">
        <v>31</v>
      </c>
      <c r="E3209" t="s">
        <v>27</v>
      </c>
      <c r="F3209" t="s">
        <v>17</v>
      </c>
      <c r="G3209" t="s">
        <v>4</v>
      </c>
      <c r="H3209">
        <v>29896</v>
      </c>
      <c r="I3209">
        <f>IF(Table3_1810[[#This Row],[Status]]="Hired",1,0)</f>
        <v>1</v>
      </c>
    </row>
    <row r="3210" spans="1:9" x14ac:dyDescent="0.3">
      <c r="A3210">
        <v>282188</v>
      </c>
      <c r="B3210" s="2">
        <v>41831</v>
      </c>
      <c r="C3210" s="3">
        <v>0.39981481481481479</v>
      </c>
      <c r="D3210" t="s">
        <v>31</v>
      </c>
      <c r="E3210" t="s">
        <v>27</v>
      </c>
      <c r="F3210" t="s">
        <v>17</v>
      </c>
      <c r="G3210" t="s">
        <v>4</v>
      </c>
      <c r="H3210">
        <v>67135</v>
      </c>
      <c r="I3210">
        <f>IF(Table3_1810[[#This Row],[Status]]="Hired",1,0)</f>
        <v>1</v>
      </c>
    </row>
    <row r="3211" spans="1:9" x14ac:dyDescent="0.3">
      <c r="A3211">
        <v>563335</v>
      </c>
      <c r="B3211" s="2">
        <v>41831</v>
      </c>
      <c r="C3211" s="3">
        <v>0.40046296296296297</v>
      </c>
      <c r="D3211" t="s">
        <v>31</v>
      </c>
      <c r="E3211" t="s">
        <v>29</v>
      </c>
      <c r="F3211" t="s">
        <v>17</v>
      </c>
      <c r="G3211" t="s">
        <v>4</v>
      </c>
      <c r="H3211">
        <v>24723</v>
      </c>
      <c r="I3211">
        <f>IF(Table3_1810[[#This Row],[Status]]="Hired",1,0)</f>
        <v>1</v>
      </c>
    </row>
    <row r="3212" spans="1:9" x14ac:dyDescent="0.3">
      <c r="A3212">
        <v>579155</v>
      </c>
      <c r="B3212" s="2">
        <v>41848</v>
      </c>
      <c r="C3212" s="3">
        <v>0.77331018518518524</v>
      </c>
      <c r="D3212" t="s">
        <v>30</v>
      </c>
      <c r="E3212" t="s">
        <v>27</v>
      </c>
      <c r="F3212" t="s">
        <v>17</v>
      </c>
      <c r="G3212" t="s">
        <v>4</v>
      </c>
      <c r="H3212">
        <v>47646</v>
      </c>
      <c r="I3212">
        <f>IF(Table3_1810[[#This Row],[Status]]="Hired",1,0)</f>
        <v>0</v>
      </c>
    </row>
    <row r="3213" spans="1:9" x14ac:dyDescent="0.3">
      <c r="A3213">
        <v>53039</v>
      </c>
      <c r="B3213" s="2">
        <v>41812</v>
      </c>
      <c r="C3213" s="3">
        <v>0.62908564814814816</v>
      </c>
      <c r="D3213" t="s">
        <v>31</v>
      </c>
      <c r="E3213" t="s">
        <v>27</v>
      </c>
      <c r="F3213" t="s">
        <v>20</v>
      </c>
      <c r="G3213" t="s">
        <v>1</v>
      </c>
      <c r="H3213">
        <v>38704</v>
      </c>
      <c r="I3213">
        <f>IF(Table3_1810[[#This Row],[Status]]="Hired",1,0)</f>
        <v>1</v>
      </c>
    </row>
    <row r="3214" spans="1:9" x14ac:dyDescent="0.3">
      <c r="A3214">
        <v>71209</v>
      </c>
      <c r="B3214" s="2">
        <v>41824</v>
      </c>
      <c r="C3214" s="3">
        <v>0.39677083333333335</v>
      </c>
      <c r="D3214" t="s">
        <v>30</v>
      </c>
      <c r="E3214" t="s">
        <v>27</v>
      </c>
      <c r="F3214" t="s">
        <v>20</v>
      </c>
      <c r="G3214" t="s">
        <v>2</v>
      </c>
      <c r="H3214">
        <v>37788</v>
      </c>
      <c r="I3214">
        <f>IF(Table3_1810[[#This Row],[Status]]="Hired",1,0)</f>
        <v>0</v>
      </c>
    </row>
    <row r="3215" spans="1:9" x14ac:dyDescent="0.3">
      <c r="A3215">
        <v>703701</v>
      </c>
      <c r="B3215" s="2">
        <v>41829</v>
      </c>
      <c r="C3215" s="3">
        <v>0.72900462962962964</v>
      </c>
      <c r="D3215" t="s">
        <v>30</v>
      </c>
      <c r="E3215" t="s">
        <v>29</v>
      </c>
      <c r="F3215" t="s">
        <v>20</v>
      </c>
      <c r="G3215" t="s">
        <v>2</v>
      </c>
      <c r="H3215">
        <v>82292</v>
      </c>
      <c r="I3215">
        <f>IF(Table3_1810[[#This Row],[Status]]="Hired",1,0)</f>
        <v>0</v>
      </c>
    </row>
    <row r="3216" spans="1:9" x14ac:dyDescent="0.3">
      <c r="A3216">
        <v>25908</v>
      </c>
      <c r="B3216" s="2">
        <v>41878</v>
      </c>
      <c r="C3216" s="3">
        <v>0.72018518518518515</v>
      </c>
      <c r="D3216" t="s">
        <v>30</v>
      </c>
      <c r="E3216" t="s">
        <v>27</v>
      </c>
      <c r="F3216" t="s">
        <v>17</v>
      </c>
      <c r="G3216" t="s">
        <v>8</v>
      </c>
      <c r="H3216">
        <v>80073</v>
      </c>
      <c r="I3216">
        <f>IF(Table3_1810[[#This Row],[Status]]="Hired",1,0)</f>
        <v>0</v>
      </c>
    </row>
    <row r="3217" spans="1:9" x14ac:dyDescent="0.3">
      <c r="A3217">
        <v>863065</v>
      </c>
      <c r="B3217" s="2">
        <v>41795</v>
      </c>
      <c r="C3217" s="3">
        <v>0.38050925925925927</v>
      </c>
      <c r="D3217" t="s">
        <v>30</v>
      </c>
      <c r="E3217" t="s">
        <v>28</v>
      </c>
      <c r="F3217" t="s">
        <v>20</v>
      </c>
      <c r="G3217" t="s">
        <v>10</v>
      </c>
      <c r="H3217">
        <v>36377</v>
      </c>
      <c r="I3217">
        <f>IF(Table3_1810[[#This Row],[Status]]="Hired",1,0)</f>
        <v>0</v>
      </c>
    </row>
    <row r="3218" spans="1:9" x14ac:dyDescent="0.3">
      <c r="A3218">
        <v>24745</v>
      </c>
      <c r="B3218" s="2">
        <v>41768</v>
      </c>
      <c r="C3218" s="3">
        <v>0.7836805555555556</v>
      </c>
      <c r="D3218" t="s">
        <v>30</v>
      </c>
      <c r="E3218" t="s">
        <v>29</v>
      </c>
      <c r="F3218" t="s">
        <v>20</v>
      </c>
      <c r="G3218" t="s">
        <v>1</v>
      </c>
      <c r="H3218">
        <v>63523</v>
      </c>
      <c r="I3218">
        <f>IF(Table3_1810[[#This Row],[Status]]="Hired",1,0)</f>
        <v>0</v>
      </c>
    </row>
    <row r="3219" spans="1:9" x14ac:dyDescent="0.3">
      <c r="A3219">
        <v>671181</v>
      </c>
      <c r="B3219" s="2">
        <v>41818</v>
      </c>
      <c r="C3219" s="3">
        <v>0.81418981481481478</v>
      </c>
      <c r="D3219" t="s">
        <v>30</v>
      </c>
      <c r="E3219" t="s">
        <v>29</v>
      </c>
      <c r="F3219" t="s">
        <v>20</v>
      </c>
      <c r="G3219" t="s">
        <v>1</v>
      </c>
      <c r="H3219">
        <v>81792</v>
      </c>
      <c r="I3219">
        <f>IF(Table3_1810[[#This Row],[Status]]="Hired",1,0)</f>
        <v>0</v>
      </c>
    </row>
    <row r="3220" spans="1:9" x14ac:dyDescent="0.3">
      <c r="A3220">
        <v>460744</v>
      </c>
      <c r="B3220" s="2">
        <v>41818</v>
      </c>
      <c r="C3220" s="3">
        <v>0.81464120370370374</v>
      </c>
      <c r="D3220" t="s">
        <v>31</v>
      </c>
      <c r="E3220" t="s">
        <v>27</v>
      </c>
      <c r="F3220" t="s">
        <v>20</v>
      </c>
      <c r="G3220" t="s">
        <v>1</v>
      </c>
      <c r="H3220">
        <v>62673</v>
      </c>
      <c r="I3220">
        <f>IF(Table3_1810[[#This Row],[Status]]="Hired",1,0)</f>
        <v>1</v>
      </c>
    </row>
    <row r="3221" spans="1:9" x14ac:dyDescent="0.3">
      <c r="A3221">
        <v>597345</v>
      </c>
      <c r="B3221" s="2">
        <v>41822</v>
      </c>
      <c r="C3221" s="3">
        <v>0.34679398148148149</v>
      </c>
      <c r="D3221" t="s">
        <v>31</v>
      </c>
      <c r="E3221" t="s">
        <v>27</v>
      </c>
      <c r="F3221" t="s">
        <v>20</v>
      </c>
      <c r="G3221" t="s">
        <v>1</v>
      </c>
      <c r="H3221">
        <v>49159</v>
      </c>
      <c r="I3221">
        <f>IF(Table3_1810[[#This Row],[Status]]="Hired",1,0)</f>
        <v>1</v>
      </c>
    </row>
    <row r="3222" spans="1:9" x14ac:dyDescent="0.3">
      <c r="A3222">
        <v>777203</v>
      </c>
      <c r="B3222" s="2">
        <v>41822</v>
      </c>
      <c r="C3222" s="3">
        <v>0.35002314814814817</v>
      </c>
      <c r="D3222" t="s">
        <v>31</v>
      </c>
      <c r="E3222" t="s">
        <v>27</v>
      </c>
      <c r="F3222" t="s">
        <v>20</v>
      </c>
      <c r="G3222" t="s">
        <v>1</v>
      </c>
      <c r="H3222">
        <v>98583</v>
      </c>
      <c r="I3222">
        <f>IF(Table3_1810[[#This Row],[Status]]="Hired",1,0)</f>
        <v>1</v>
      </c>
    </row>
    <row r="3223" spans="1:9" x14ac:dyDescent="0.3">
      <c r="A3223">
        <v>525233</v>
      </c>
      <c r="B3223" s="2">
        <v>41822</v>
      </c>
      <c r="C3223" s="3">
        <v>0.35031250000000003</v>
      </c>
      <c r="D3223" t="s">
        <v>30</v>
      </c>
      <c r="E3223" t="s">
        <v>27</v>
      </c>
      <c r="F3223" t="s">
        <v>20</v>
      </c>
      <c r="G3223" t="s">
        <v>1</v>
      </c>
      <c r="H3223">
        <v>16398</v>
      </c>
      <c r="I3223">
        <f>IF(Table3_1810[[#This Row],[Status]]="Hired",1,0)</f>
        <v>0</v>
      </c>
    </row>
    <row r="3224" spans="1:9" x14ac:dyDescent="0.3">
      <c r="A3224">
        <v>671784</v>
      </c>
      <c r="B3224" s="2">
        <v>41824</v>
      </c>
      <c r="C3224" s="3">
        <v>0.43652777777777779</v>
      </c>
      <c r="D3224" t="s">
        <v>31</v>
      </c>
      <c r="E3224" t="s">
        <v>27</v>
      </c>
      <c r="F3224" t="s">
        <v>20</v>
      </c>
      <c r="G3224" t="s">
        <v>1</v>
      </c>
      <c r="H3224">
        <v>39972</v>
      </c>
      <c r="I3224">
        <f>IF(Table3_1810[[#This Row],[Status]]="Hired",1,0)</f>
        <v>1</v>
      </c>
    </row>
    <row r="3225" spans="1:9" x14ac:dyDescent="0.3">
      <c r="A3225">
        <v>612796</v>
      </c>
      <c r="B3225" s="2">
        <v>41835</v>
      </c>
      <c r="C3225" s="3">
        <v>0.58775462962962965</v>
      </c>
      <c r="D3225" t="s">
        <v>31</v>
      </c>
      <c r="E3225" t="s">
        <v>27</v>
      </c>
      <c r="F3225" t="s">
        <v>20</v>
      </c>
      <c r="G3225" t="s">
        <v>1</v>
      </c>
      <c r="H3225">
        <v>36097</v>
      </c>
      <c r="I3225">
        <f>IF(Table3_1810[[#This Row],[Status]]="Hired",1,0)</f>
        <v>1</v>
      </c>
    </row>
    <row r="3226" spans="1:9" x14ac:dyDescent="0.3">
      <c r="A3226">
        <v>220918</v>
      </c>
      <c r="B3226" s="2">
        <v>41835</v>
      </c>
      <c r="C3226" s="3">
        <v>0.58849537037037036</v>
      </c>
      <c r="D3226" t="s">
        <v>31</v>
      </c>
      <c r="E3226" t="s">
        <v>29</v>
      </c>
      <c r="F3226" t="s">
        <v>20</v>
      </c>
      <c r="G3226" t="s">
        <v>1</v>
      </c>
      <c r="H3226">
        <v>85690</v>
      </c>
      <c r="I3226">
        <f>IF(Table3_1810[[#This Row],[Status]]="Hired",1,0)</f>
        <v>1</v>
      </c>
    </row>
    <row r="3227" spans="1:9" x14ac:dyDescent="0.3">
      <c r="A3227">
        <v>82002</v>
      </c>
      <c r="B3227" s="2">
        <v>41836</v>
      </c>
      <c r="C3227" s="3">
        <v>0.82574074074074078</v>
      </c>
      <c r="D3227" t="s">
        <v>31</v>
      </c>
      <c r="E3227" t="s">
        <v>27</v>
      </c>
      <c r="F3227" t="s">
        <v>20</v>
      </c>
      <c r="G3227" t="s">
        <v>1</v>
      </c>
      <c r="H3227">
        <v>31165</v>
      </c>
      <c r="I3227">
        <f>IF(Table3_1810[[#This Row],[Status]]="Hired",1,0)</f>
        <v>1</v>
      </c>
    </row>
    <row r="3228" spans="1:9" x14ac:dyDescent="0.3">
      <c r="A3228">
        <v>220656</v>
      </c>
      <c r="B3228" s="2">
        <v>41796</v>
      </c>
      <c r="C3228" s="3">
        <v>0.74675925925925923</v>
      </c>
      <c r="D3228" t="s">
        <v>30</v>
      </c>
      <c r="E3228" t="s">
        <v>29</v>
      </c>
      <c r="F3228" t="s">
        <v>20</v>
      </c>
      <c r="G3228" t="s">
        <v>7</v>
      </c>
      <c r="H3228">
        <v>28224</v>
      </c>
      <c r="I3228">
        <f>IF(Table3_1810[[#This Row],[Status]]="Hired",1,0)</f>
        <v>0</v>
      </c>
    </row>
    <row r="3229" spans="1:9" x14ac:dyDescent="0.3">
      <c r="A3229">
        <v>688724</v>
      </c>
      <c r="B3229" s="2">
        <v>41811</v>
      </c>
      <c r="C3229" s="3">
        <v>0.91130787037037042</v>
      </c>
      <c r="D3229" t="s">
        <v>31</v>
      </c>
      <c r="E3229" t="s">
        <v>27</v>
      </c>
      <c r="F3229" t="s">
        <v>20</v>
      </c>
      <c r="G3229" t="s">
        <v>7</v>
      </c>
      <c r="H3229">
        <v>13036</v>
      </c>
      <c r="I3229">
        <f>IF(Table3_1810[[#This Row],[Status]]="Hired",1,0)</f>
        <v>1</v>
      </c>
    </row>
    <row r="3230" spans="1:9" x14ac:dyDescent="0.3">
      <c r="A3230">
        <v>893990</v>
      </c>
      <c r="B3230" s="2">
        <v>41811</v>
      </c>
      <c r="C3230" s="3">
        <v>0.91194444444444445</v>
      </c>
      <c r="D3230" t="s">
        <v>30</v>
      </c>
      <c r="E3230" t="s">
        <v>27</v>
      </c>
      <c r="F3230" t="s">
        <v>20</v>
      </c>
      <c r="G3230" t="s">
        <v>7</v>
      </c>
      <c r="H3230">
        <v>71044</v>
      </c>
      <c r="I3230">
        <f>IF(Table3_1810[[#This Row],[Status]]="Hired",1,0)</f>
        <v>0</v>
      </c>
    </row>
    <row r="3231" spans="1:9" x14ac:dyDescent="0.3">
      <c r="A3231">
        <v>508655</v>
      </c>
      <c r="B3231" s="2">
        <v>41811</v>
      </c>
      <c r="C3231" s="3">
        <v>0.91253472222222221</v>
      </c>
      <c r="D3231" t="s">
        <v>31</v>
      </c>
      <c r="E3231" t="s">
        <v>29</v>
      </c>
      <c r="F3231" t="s">
        <v>20</v>
      </c>
      <c r="G3231" t="s">
        <v>7</v>
      </c>
      <c r="H3231">
        <v>52526</v>
      </c>
      <c r="I3231">
        <f>IF(Table3_1810[[#This Row],[Status]]="Hired",1,0)</f>
        <v>1</v>
      </c>
    </row>
    <row r="3232" spans="1:9" x14ac:dyDescent="0.3">
      <c r="A3232">
        <v>465892</v>
      </c>
      <c r="B3232" s="2">
        <v>41811</v>
      </c>
      <c r="C3232" s="3">
        <v>0.91248842592592594</v>
      </c>
      <c r="D3232" t="s">
        <v>30</v>
      </c>
      <c r="E3232" t="s">
        <v>29</v>
      </c>
      <c r="F3232" t="s">
        <v>20</v>
      </c>
      <c r="G3232" t="s">
        <v>7</v>
      </c>
      <c r="H3232">
        <v>90091</v>
      </c>
      <c r="I3232">
        <f>IF(Table3_1810[[#This Row],[Status]]="Hired",1,0)</f>
        <v>0</v>
      </c>
    </row>
    <row r="3233" spans="1:9" x14ac:dyDescent="0.3">
      <c r="A3233">
        <v>875078</v>
      </c>
      <c r="B3233" s="2">
        <v>41811</v>
      </c>
      <c r="C3233" s="3">
        <v>0.91340277777777779</v>
      </c>
      <c r="D3233" t="s">
        <v>30</v>
      </c>
      <c r="E3233" t="s">
        <v>29</v>
      </c>
      <c r="F3233" t="s">
        <v>20</v>
      </c>
      <c r="G3233" t="s">
        <v>7</v>
      </c>
      <c r="H3233">
        <v>45885</v>
      </c>
      <c r="I3233">
        <f>IF(Table3_1810[[#This Row],[Status]]="Hired",1,0)</f>
        <v>0</v>
      </c>
    </row>
    <row r="3234" spans="1:9" x14ac:dyDescent="0.3">
      <c r="A3234">
        <v>131063</v>
      </c>
      <c r="B3234" s="2">
        <v>41811</v>
      </c>
      <c r="C3234" s="3">
        <v>0.91442129629629632</v>
      </c>
      <c r="D3234" t="s">
        <v>30</v>
      </c>
      <c r="E3234" t="s">
        <v>29</v>
      </c>
      <c r="F3234" t="s">
        <v>20</v>
      </c>
      <c r="G3234" t="s">
        <v>7</v>
      </c>
      <c r="H3234">
        <v>77873</v>
      </c>
      <c r="I3234">
        <f>IF(Table3_1810[[#This Row],[Status]]="Hired",1,0)</f>
        <v>0</v>
      </c>
    </row>
    <row r="3235" spans="1:9" x14ac:dyDescent="0.3">
      <c r="A3235">
        <v>82215</v>
      </c>
      <c r="B3235" s="2">
        <v>41811</v>
      </c>
      <c r="C3235" s="3">
        <v>0.91416666666666668</v>
      </c>
      <c r="D3235" t="s">
        <v>31</v>
      </c>
      <c r="E3235" t="s">
        <v>29</v>
      </c>
      <c r="F3235" t="s">
        <v>20</v>
      </c>
      <c r="G3235" t="s">
        <v>7</v>
      </c>
      <c r="H3235">
        <v>86491</v>
      </c>
      <c r="I3235">
        <f>IF(Table3_1810[[#This Row],[Status]]="Hired",1,0)</f>
        <v>1</v>
      </c>
    </row>
    <row r="3236" spans="1:9" x14ac:dyDescent="0.3">
      <c r="A3236">
        <v>23223</v>
      </c>
      <c r="B3236" s="2">
        <v>41848</v>
      </c>
      <c r="C3236" s="3">
        <v>0.39892361111111113</v>
      </c>
      <c r="D3236" t="s">
        <v>31</v>
      </c>
      <c r="E3236" t="s">
        <v>27</v>
      </c>
      <c r="F3236" t="s">
        <v>20</v>
      </c>
      <c r="G3236" t="s">
        <v>7</v>
      </c>
      <c r="H3236">
        <v>81439</v>
      </c>
      <c r="I3236">
        <f>IF(Table3_1810[[#This Row],[Status]]="Hired",1,0)</f>
        <v>1</v>
      </c>
    </row>
    <row r="3237" spans="1:9" x14ac:dyDescent="0.3">
      <c r="A3237">
        <v>493696</v>
      </c>
      <c r="B3237" s="2">
        <v>41862</v>
      </c>
      <c r="C3237" s="3">
        <v>0.36988425925925927</v>
      </c>
      <c r="D3237" t="s">
        <v>30</v>
      </c>
      <c r="E3237" t="s">
        <v>27</v>
      </c>
      <c r="F3237" t="s">
        <v>20</v>
      </c>
      <c r="G3237" t="s">
        <v>7</v>
      </c>
      <c r="H3237">
        <v>28168</v>
      </c>
      <c r="I3237">
        <f>IF(Table3_1810[[#This Row],[Status]]="Hired",1,0)</f>
        <v>0</v>
      </c>
    </row>
    <row r="3238" spans="1:9" x14ac:dyDescent="0.3">
      <c r="A3238">
        <v>90917</v>
      </c>
      <c r="B3238" s="2">
        <v>41841</v>
      </c>
      <c r="C3238" s="3">
        <v>0.39734953703703701</v>
      </c>
      <c r="D3238" t="s">
        <v>30</v>
      </c>
      <c r="E3238" t="s">
        <v>29</v>
      </c>
      <c r="F3238" t="s">
        <v>20</v>
      </c>
      <c r="G3238" t="s">
        <v>4</v>
      </c>
      <c r="H3238">
        <v>51580</v>
      </c>
      <c r="I3238">
        <f>IF(Table3_1810[[#This Row],[Status]]="Hired",1,0)</f>
        <v>0</v>
      </c>
    </row>
    <row r="3239" spans="1:9" x14ac:dyDescent="0.3">
      <c r="A3239">
        <v>685934</v>
      </c>
      <c r="B3239" s="2">
        <v>41843</v>
      </c>
      <c r="C3239" s="3">
        <v>0.52659722222222227</v>
      </c>
      <c r="D3239" t="s">
        <v>30</v>
      </c>
      <c r="E3239" t="s">
        <v>27</v>
      </c>
      <c r="F3239" t="s">
        <v>17</v>
      </c>
      <c r="G3239" t="s">
        <v>6</v>
      </c>
      <c r="H3239">
        <v>63577</v>
      </c>
      <c r="I3239">
        <f>IF(Table3_1810[[#This Row],[Status]]="Hired",1,0)</f>
        <v>0</v>
      </c>
    </row>
    <row r="3240" spans="1:9" x14ac:dyDescent="0.3">
      <c r="A3240">
        <v>844493</v>
      </c>
      <c r="B3240" s="2">
        <v>41765</v>
      </c>
      <c r="C3240" s="3">
        <v>0.39755787037037038</v>
      </c>
      <c r="D3240" t="s">
        <v>31</v>
      </c>
      <c r="E3240" t="s">
        <v>27</v>
      </c>
      <c r="F3240" t="s">
        <v>17</v>
      </c>
      <c r="G3240" t="s">
        <v>6</v>
      </c>
      <c r="H3240">
        <v>84470</v>
      </c>
      <c r="I3240">
        <f>IF(Table3_1810[[#This Row],[Status]]="Hired",1,0)</f>
        <v>1</v>
      </c>
    </row>
    <row r="3241" spans="1:9" x14ac:dyDescent="0.3">
      <c r="A3241">
        <v>233446</v>
      </c>
      <c r="B3241" s="2">
        <v>41765</v>
      </c>
      <c r="C3241" s="3">
        <v>0.44038194444444445</v>
      </c>
      <c r="D3241" t="s">
        <v>31</v>
      </c>
      <c r="E3241" t="s">
        <v>29</v>
      </c>
      <c r="F3241" t="s">
        <v>17</v>
      </c>
      <c r="G3241" t="s">
        <v>1</v>
      </c>
      <c r="H3241">
        <v>46708</v>
      </c>
      <c r="I3241">
        <f>IF(Table3_1810[[#This Row],[Status]]="Hired",1,0)</f>
        <v>1</v>
      </c>
    </row>
    <row r="3242" spans="1:9" x14ac:dyDescent="0.3">
      <c r="A3242">
        <v>233095</v>
      </c>
      <c r="B3242" s="2">
        <v>41786</v>
      </c>
      <c r="C3242" s="3">
        <v>0.3966898148148148</v>
      </c>
      <c r="D3242" t="s">
        <v>30</v>
      </c>
      <c r="E3242" t="s">
        <v>27</v>
      </c>
      <c r="F3242" t="s">
        <v>17</v>
      </c>
      <c r="G3242" t="s">
        <v>1</v>
      </c>
      <c r="H3242">
        <v>57238</v>
      </c>
      <c r="I3242">
        <f>IF(Table3_1810[[#This Row],[Status]]="Hired",1,0)</f>
        <v>0</v>
      </c>
    </row>
    <row r="3243" spans="1:9" x14ac:dyDescent="0.3">
      <c r="A3243">
        <v>428368</v>
      </c>
      <c r="B3243" s="2">
        <v>41782</v>
      </c>
      <c r="C3243" s="3">
        <v>0.58061342592592591</v>
      </c>
      <c r="D3243" t="s">
        <v>31</v>
      </c>
      <c r="E3243" t="s">
        <v>29</v>
      </c>
      <c r="F3243" t="s">
        <v>20</v>
      </c>
      <c r="G3243" t="s">
        <v>2</v>
      </c>
      <c r="H3243">
        <v>38848</v>
      </c>
      <c r="I3243">
        <f>IF(Table3_1810[[#This Row],[Status]]="Hired",1,0)</f>
        <v>1</v>
      </c>
    </row>
    <row r="3244" spans="1:9" x14ac:dyDescent="0.3">
      <c r="A3244">
        <v>106645</v>
      </c>
      <c r="B3244" s="2">
        <v>41773</v>
      </c>
      <c r="C3244" s="3">
        <v>0.73921296296296302</v>
      </c>
      <c r="D3244" t="s">
        <v>30</v>
      </c>
      <c r="E3244" t="s">
        <v>29</v>
      </c>
      <c r="F3244" t="s">
        <v>20</v>
      </c>
      <c r="G3244" t="s">
        <v>2</v>
      </c>
      <c r="H3244">
        <v>63329</v>
      </c>
      <c r="I3244">
        <f>IF(Table3_1810[[#This Row],[Status]]="Hired",1,0)</f>
        <v>0</v>
      </c>
    </row>
    <row r="3245" spans="1:9" x14ac:dyDescent="0.3">
      <c r="A3245">
        <v>267483</v>
      </c>
      <c r="B3245" s="2">
        <v>41775</v>
      </c>
      <c r="C3245" s="3">
        <v>0.82924768518518521</v>
      </c>
      <c r="D3245" t="s">
        <v>30</v>
      </c>
      <c r="E3245" t="s">
        <v>29</v>
      </c>
      <c r="F3245" t="s">
        <v>20</v>
      </c>
      <c r="G3245" t="s">
        <v>2</v>
      </c>
      <c r="H3245">
        <v>27000</v>
      </c>
      <c r="I3245">
        <f>IF(Table3_1810[[#This Row],[Status]]="Hired",1,0)</f>
        <v>0</v>
      </c>
    </row>
    <row r="3246" spans="1:9" x14ac:dyDescent="0.3">
      <c r="A3246">
        <v>851416</v>
      </c>
      <c r="B3246" s="2">
        <v>41864</v>
      </c>
      <c r="C3246" s="3">
        <v>0.39739583333333334</v>
      </c>
      <c r="D3246" t="s">
        <v>30</v>
      </c>
      <c r="E3246" t="s">
        <v>28</v>
      </c>
      <c r="F3246" t="s">
        <v>20</v>
      </c>
      <c r="G3246" t="s">
        <v>2</v>
      </c>
      <c r="H3246">
        <v>90172</v>
      </c>
      <c r="I3246">
        <f>IF(Table3_1810[[#This Row],[Status]]="Hired",1,0)</f>
        <v>0</v>
      </c>
    </row>
    <row r="3247" spans="1:9" x14ac:dyDescent="0.3">
      <c r="A3247">
        <v>593322</v>
      </c>
      <c r="B3247" s="2">
        <v>41873</v>
      </c>
      <c r="C3247" s="3">
        <v>0.19883101851851853</v>
      </c>
      <c r="D3247" t="s">
        <v>30</v>
      </c>
      <c r="E3247" t="s">
        <v>27</v>
      </c>
      <c r="F3247" t="s">
        <v>20</v>
      </c>
      <c r="G3247" t="s">
        <v>2</v>
      </c>
      <c r="H3247">
        <v>94846</v>
      </c>
      <c r="I3247">
        <f>IF(Table3_1810[[#This Row],[Status]]="Hired",1,0)</f>
        <v>0</v>
      </c>
    </row>
    <row r="3248" spans="1:9" x14ac:dyDescent="0.3">
      <c r="A3248">
        <v>755633</v>
      </c>
      <c r="B3248" s="2">
        <v>41873</v>
      </c>
      <c r="C3248" s="3">
        <v>0.20002314814814814</v>
      </c>
      <c r="D3248" t="s">
        <v>30</v>
      </c>
      <c r="E3248" t="s">
        <v>29</v>
      </c>
      <c r="F3248" t="s">
        <v>20</v>
      </c>
      <c r="G3248" t="s">
        <v>2</v>
      </c>
      <c r="H3248">
        <v>87873</v>
      </c>
      <c r="I3248">
        <f>IF(Table3_1810[[#This Row],[Status]]="Hired",1,0)</f>
        <v>0</v>
      </c>
    </row>
    <row r="3249" spans="1:9" x14ac:dyDescent="0.3">
      <c r="A3249">
        <v>286810</v>
      </c>
      <c r="B3249" s="2">
        <v>41873</v>
      </c>
      <c r="C3249" s="3">
        <v>0.20052083333333334</v>
      </c>
      <c r="D3249" t="s">
        <v>31</v>
      </c>
      <c r="E3249" t="s">
        <v>27</v>
      </c>
      <c r="F3249" t="s">
        <v>20</v>
      </c>
      <c r="G3249" t="s">
        <v>2</v>
      </c>
      <c r="H3249">
        <v>68890</v>
      </c>
      <c r="I3249">
        <f>IF(Table3_1810[[#This Row],[Status]]="Hired",1,0)</f>
        <v>1</v>
      </c>
    </row>
    <row r="3250" spans="1:9" x14ac:dyDescent="0.3">
      <c r="A3250">
        <v>272792</v>
      </c>
      <c r="B3250" s="2">
        <v>41874</v>
      </c>
      <c r="C3250" s="3">
        <v>0.40475694444444443</v>
      </c>
      <c r="D3250" t="s">
        <v>31</v>
      </c>
      <c r="E3250" t="s">
        <v>29</v>
      </c>
      <c r="F3250" t="s">
        <v>20</v>
      </c>
      <c r="G3250" t="s">
        <v>2</v>
      </c>
      <c r="H3250">
        <v>51993</v>
      </c>
      <c r="I3250">
        <f>IF(Table3_1810[[#This Row],[Status]]="Hired",1,0)</f>
        <v>1</v>
      </c>
    </row>
    <row r="3251" spans="1:9" x14ac:dyDescent="0.3">
      <c r="A3251">
        <v>231924</v>
      </c>
      <c r="B3251" s="2">
        <v>41874</v>
      </c>
      <c r="C3251" s="3">
        <v>0.40629629629629632</v>
      </c>
      <c r="D3251" t="s">
        <v>31</v>
      </c>
      <c r="E3251" t="s">
        <v>29</v>
      </c>
      <c r="F3251" t="s">
        <v>20</v>
      </c>
      <c r="G3251" t="s">
        <v>2</v>
      </c>
      <c r="H3251">
        <v>89458</v>
      </c>
      <c r="I3251">
        <f>IF(Table3_1810[[#This Row],[Status]]="Hired",1,0)</f>
        <v>1</v>
      </c>
    </row>
    <row r="3252" spans="1:9" x14ac:dyDescent="0.3">
      <c r="A3252">
        <v>522338</v>
      </c>
      <c r="B3252" s="2">
        <v>41881</v>
      </c>
      <c r="C3252" s="3">
        <v>0.65596064814814814</v>
      </c>
      <c r="D3252" t="s">
        <v>31</v>
      </c>
      <c r="E3252" t="s">
        <v>29</v>
      </c>
      <c r="F3252" t="s">
        <v>20</v>
      </c>
      <c r="G3252" t="s">
        <v>2</v>
      </c>
      <c r="H3252">
        <v>44529</v>
      </c>
      <c r="I3252">
        <f>IF(Table3_1810[[#This Row],[Status]]="Hired",1,0)</f>
        <v>1</v>
      </c>
    </row>
    <row r="3253" spans="1:9" x14ac:dyDescent="0.3">
      <c r="A3253">
        <v>840292</v>
      </c>
      <c r="B3253" s="2">
        <v>41836</v>
      </c>
      <c r="C3253" s="3">
        <v>0.39805555555555555</v>
      </c>
      <c r="D3253" t="s">
        <v>30</v>
      </c>
      <c r="E3253" t="s">
        <v>29</v>
      </c>
      <c r="F3253" t="s">
        <v>20</v>
      </c>
      <c r="G3253" t="s">
        <v>10</v>
      </c>
      <c r="H3253">
        <v>65419</v>
      </c>
      <c r="I3253">
        <f>IF(Table3_1810[[#This Row],[Status]]="Hired",1,0)</f>
        <v>0</v>
      </c>
    </row>
    <row r="3254" spans="1:9" x14ac:dyDescent="0.3">
      <c r="A3254">
        <v>662487</v>
      </c>
      <c r="B3254" s="2">
        <v>41780</v>
      </c>
      <c r="C3254" s="3">
        <v>0.3969212962962963</v>
      </c>
      <c r="D3254" t="s">
        <v>31</v>
      </c>
      <c r="E3254" t="s">
        <v>27</v>
      </c>
      <c r="F3254" t="s">
        <v>17</v>
      </c>
      <c r="G3254" t="s">
        <v>10</v>
      </c>
      <c r="H3254">
        <v>80916</v>
      </c>
      <c r="I3254">
        <f>IF(Table3_1810[[#This Row],[Status]]="Hired",1,0)</f>
        <v>1</v>
      </c>
    </row>
    <row r="3255" spans="1:9" x14ac:dyDescent="0.3">
      <c r="A3255">
        <v>131773</v>
      </c>
      <c r="B3255" s="2">
        <v>41810</v>
      </c>
      <c r="C3255" s="3">
        <v>0.56158564814814815</v>
      </c>
      <c r="D3255" t="s">
        <v>30</v>
      </c>
      <c r="E3255" t="s">
        <v>27</v>
      </c>
      <c r="F3255" t="s">
        <v>17</v>
      </c>
      <c r="G3255" t="s">
        <v>10</v>
      </c>
      <c r="H3255">
        <v>69933</v>
      </c>
      <c r="I3255">
        <f>IF(Table3_1810[[#This Row],[Status]]="Hired",1,0)</f>
        <v>0</v>
      </c>
    </row>
    <row r="3256" spans="1:9" x14ac:dyDescent="0.3">
      <c r="A3256">
        <v>830960</v>
      </c>
      <c r="B3256" s="2">
        <v>41831</v>
      </c>
      <c r="C3256" s="3">
        <v>0.39753472222222225</v>
      </c>
      <c r="D3256" t="s">
        <v>30</v>
      </c>
      <c r="E3256" t="s">
        <v>28</v>
      </c>
      <c r="F3256" t="s">
        <v>17</v>
      </c>
      <c r="G3256" t="s">
        <v>10</v>
      </c>
      <c r="H3256">
        <v>80857</v>
      </c>
      <c r="I3256">
        <f>IF(Table3_1810[[#This Row],[Status]]="Hired",1,0)</f>
        <v>0</v>
      </c>
    </row>
    <row r="3257" spans="1:9" x14ac:dyDescent="0.3">
      <c r="A3257">
        <v>803879</v>
      </c>
      <c r="B3257" s="2">
        <v>41870</v>
      </c>
      <c r="C3257" s="3">
        <v>0.71754629629629629</v>
      </c>
      <c r="D3257" t="s">
        <v>31</v>
      </c>
      <c r="E3257" t="s">
        <v>27</v>
      </c>
      <c r="F3257" t="s">
        <v>14</v>
      </c>
      <c r="G3257" t="s">
        <v>8</v>
      </c>
      <c r="H3257">
        <v>59043</v>
      </c>
      <c r="I3257">
        <f>IF(Table3_1810[[#This Row],[Status]]="Hired",1,0)</f>
        <v>1</v>
      </c>
    </row>
    <row r="3258" spans="1:9" x14ac:dyDescent="0.3">
      <c r="A3258">
        <v>926957</v>
      </c>
      <c r="B3258" s="2">
        <v>41775</v>
      </c>
      <c r="C3258" s="3">
        <v>0.74787037037037041</v>
      </c>
      <c r="D3258" t="s">
        <v>31</v>
      </c>
      <c r="E3258" t="s">
        <v>27</v>
      </c>
      <c r="F3258" t="s">
        <v>17</v>
      </c>
      <c r="G3258" t="s">
        <v>8</v>
      </c>
      <c r="H3258">
        <v>66430</v>
      </c>
      <c r="I3258">
        <f>IF(Table3_1810[[#This Row],[Status]]="Hired",1,0)</f>
        <v>1</v>
      </c>
    </row>
    <row r="3259" spans="1:9" x14ac:dyDescent="0.3">
      <c r="A3259">
        <v>818752</v>
      </c>
      <c r="B3259" s="2">
        <v>41781</v>
      </c>
      <c r="C3259" s="3">
        <v>0.77797453703703701</v>
      </c>
      <c r="D3259" t="s">
        <v>31</v>
      </c>
      <c r="E3259" t="s">
        <v>29</v>
      </c>
      <c r="F3259" t="s">
        <v>17</v>
      </c>
      <c r="G3259" t="s">
        <v>4</v>
      </c>
      <c r="H3259">
        <v>59012</v>
      </c>
      <c r="I3259">
        <f>IF(Table3_1810[[#This Row],[Status]]="Hired",1,0)</f>
        <v>1</v>
      </c>
    </row>
    <row r="3260" spans="1:9" x14ac:dyDescent="0.3">
      <c r="A3260">
        <v>281882</v>
      </c>
      <c r="B3260" s="2">
        <v>41781</v>
      </c>
      <c r="C3260" s="3">
        <v>0.77862268518518518</v>
      </c>
      <c r="D3260" t="s">
        <v>30</v>
      </c>
      <c r="E3260" t="s">
        <v>29</v>
      </c>
      <c r="F3260" t="s">
        <v>17</v>
      </c>
      <c r="G3260" t="s">
        <v>4</v>
      </c>
      <c r="H3260">
        <v>99408</v>
      </c>
      <c r="I3260">
        <f>IF(Table3_1810[[#This Row],[Status]]="Hired",1,0)</f>
        <v>0</v>
      </c>
    </row>
    <row r="3261" spans="1:9" x14ac:dyDescent="0.3">
      <c r="A3261">
        <v>262806</v>
      </c>
      <c r="B3261" s="2">
        <v>41781</v>
      </c>
      <c r="C3261" s="3">
        <v>0.7779166666666667</v>
      </c>
      <c r="D3261" t="s">
        <v>31</v>
      </c>
      <c r="E3261" t="s">
        <v>28</v>
      </c>
      <c r="F3261" t="s">
        <v>17</v>
      </c>
      <c r="G3261" t="s">
        <v>4</v>
      </c>
      <c r="H3261">
        <v>87327</v>
      </c>
      <c r="I3261">
        <f>IF(Table3_1810[[#This Row],[Status]]="Hired",1,0)</f>
        <v>1</v>
      </c>
    </row>
    <row r="3262" spans="1:9" x14ac:dyDescent="0.3">
      <c r="A3262">
        <v>691563</v>
      </c>
      <c r="B3262" s="2">
        <v>41816</v>
      </c>
      <c r="C3262" s="3">
        <v>0.39693287037037039</v>
      </c>
      <c r="D3262" t="s">
        <v>31</v>
      </c>
      <c r="E3262" t="s">
        <v>27</v>
      </c>
      <c r="F3262" t="s">
        <v>17</v>
      </c>
      <c r="G3262" t="s">
        <v>4</v>
      </c>
      <c r="H3262">
        <v>68344</v>
      </c>
      <c r="I3262">
        <f>IF(Table3_1810[[#This Row],[Status]]="Hired",1,0)</f>
        <v>1</v>
      </c>
    </row>
    <row r="3263" spans="1:9" x14ac:dyDescent="0.3">
      <c r="A3263">
        <v>145654</v>
      </c>
      <c r="B3263" s="2">
        <v>41802</v>
      </c>
      <c r="C3263" s="3">
        <v>0.39753472222222225</v>
      </c>
      <c r="D3263" t="s">
        <v>31</v>
      </c>
      <c r="E3263" t="s">
        <v>29</v>
      </c>
      <c r="F3263" t="s">
        <v>20</v>
      </c>
      <c r="G3263" t="s">
        <v>4</v>
      </c>
      <c r="H3263">
        <v>79265</v>
      </c>
      <c r="I3263">
        <f>IF(Table3_1810[[#This Row],[Status]]="Hired",1,0)</f>
        <v>1</v>
      </c>
    </row>
    <row r="3264" spans="1:9" x14ac:dyDescent="0.3">
      <c r="A3264">
        <v>450068</v>
      </c>
      <c r="B3264" s="2">
        <v>41849</v>
      </c>
      <c r="C3264" s="3">
        <v>0.66037037037037039</v>
      </c>
      <c r="D3264" t="s">
        <v>31</v>
      </c>
      <c r="E3264" t="s">
        <v>27</v>
      </c>
      <c r="F3264" t="s">
        <v>20</v>
      </c>
      <c r="G3264" t="s">
        <v>6</v>
      </c>
      <c r="H3264">
        <v>98599</v>
      </c>
      <c r="I3264">
        <f>IF(Table3_1810[[#This Row],[Status]]="Hired",1,0)</f>
        <v>1</v>
      </c>
    </row>
    <row r="3265" spans="1:9" x14ac:dyDescent="0.3">
      <c r="A3265">
        <v>972418</v>
      </c>
      <c r="B3265" s="2">
        <v>41838</v>
      </c>
      <c r="C3265" s="3">
        <v>0.39844907407407409</v>
      </c>
      <c r="D3265" t="s">
        <v>31</v>
      </c>
      <c r="E3265" t="s">
        <v>27</v>
      </c>
      <c r="F3265" t="s">
        <v>12</v>
      </c>
      <c r="G3265" t="s">
        <v>10</v>
      </c>
      <c r="H3265">
        <v>17920</v>
      </c>
      <c r="I3265">
        <f>IF(Table3_1810[[#This Row],[Status]]="Hired",1,0)</f>
        <v>1</v>
      </c>
    </row>
    <row r="3266" spans="1:9" x14ac:dyDescent="0.3">
      <c r="A3266">
        <v>758770</v>
      </c>
      <c r="B3266" s="2">
        <v>41865</v>
      </c>
      <c r="C3266" s="3">
        <v>0.71125000000000005</v>
      </c>
      <c r="D3266" t="s">
        <v>31</v>
      </c>
      <c r="E3266" t="s">
        <v>27</v>
      </c>
      <c r="F3266" t="s">
        <v>12</v>
      </c>
      <c r="G3266" t="s">
        <v>10</v>
      </c>
      <c r="H3266">
        <v>26390</v>
      </c>
      <c r="I3266">
        <f>IF(Table3_1810[[#This Row],[Status]]="Hired",1,0)</f>
        <v>1</v>
      </c>
    </row>
    <row r="3267" spans="1:9" x14ac:dyDescent="0.3">
      <c r="A3267">
        <v>339709</v>
      </c>
      <c r="B3267" s="2">
        <v>41865</v>
      </c>
      <c r="C3267" s="3">
        <v>0.71190972222222226</v>
      </c>
      <c r="D3267" t="s">
        <v>31</v>
      </c>
      <c r="E3267" t="s">
        <v>27</v>
      </c>
      <c r="F3267" t="s">
        <v>12</v>
      </c>
      <c r="G3267" t="s">
        <v>10</v>
      </c>
      <c r="H3267">
        <v>41454</v>
      </c>
      <c r="I3267">
        <f>IF(Table3_1810[[#This Row],[Status]]="Hired",1,0)</f>
        <v>1</v>
      </c>
    </row>
    <row r="3268" spans="1:9" x14ac:dyDescent="0.3">
      <c r="A3268">
        <v>665151</v>
      </c>
      <c r="B3268" s="2">
        <v>41778</v>
      </c>
      <c r="C3268" s="3">
        <v>0.39697916666666666</v>
      </c>
      <c r="D3268" t="s">
        <v>31</v>
      </c>
      <c r="E3268" t="s">
        <v>27</v>
      </c>
      <c r="F3268" t="s">
        <v>20</v>
      </c>
      <c r="G3268" t="s">
        <v>8</v>
      </c>
      <c r="H3268">
        <v>57695</v>
      </c>
      <c r="I3268">
        <f>IF(Table3_1810[[#This Row],[Status]]="Hired",1,0)</f>
        <v>1</v>
      </c>
    </row>
    <row r="3269" spans="1:9" x14ac:dyDescent="0.3">
      <c r="A3269">
        <v>425591</v>
      </c>
      <c r="B3269" s="2">
        <v>41778</v>
      </c>
      <c r="C3269" s="3">
        <v>0.39804398148148146</v>
      </c>
      <c r="D3269" t="s">
        <v>30</v>
      </c>
      <c r="E3269" t="s">
        <v>27</v>
      </c>
      <c r="F3269" t="s">
        <v>20</v>
      </c>
      <c r="G3269" t="s">
        <v>8</v>
      </c>
      <c r="H3269">
        <v>52882</v>
      </c>
      <c r="I3269">
        <f>IF(Table3_1810[[#This Row],[Status]]="Hired",1,0)</f>
        <v>0</v>
      </c>
    </row>
    <row r="3270" spans="1:9" x14ac:dyDescent="0.3">
      <c r="A3270">
        <v>918977</v>
      </c>
      <c r="B3270" s="2">
        <v>41778</v>
      </c>
      <c r="C3270" s="3">
        <v>0.39849537037037036</v>
      </c>
      <c r="D3270" t="s">
        <v>31</v>
      </c>
      <c r="E3270" t="s">
        <v>27</v>
      </c>
      <c r="F3270" t="s">
        <v>20</v>
      </c>
      <c r="G3270" t="s">
        <v>8</v>
      </c>
      <c r="H3270">
        <v>61359</v>
      </c>
      <c r="I3270">
        <f>IF(Table3_1810[[#This Row],[Status]]="Hired",1,0)</f>
        <v>1</v>
      </c>
    </row>
    <row r="3271" spans="1:9" x14ac:dyDescent="0.3">
      <c r="A3271">
        <v>91761</v>
      </c>
      <c r="B3271" s="2">
        <v>41803</v>
      </c>
      <c r="C3271" s="3">
        <v>0.79276620370370365</v>
      </c>
      <c r="D3271" t="s">
        <v>30</v>
      </c>
      <c r="E3271" t="s">
        <v>29</v>
      </c>
      <c r="F3271" t="s">
        <v>20</v>
      </c>
      <c r="G3271" t="s">
        <v>8</v>
      </c>
      <c r="H3271">
        <v>83626</v>
      </c>
      <c r="I3271">
        <f>IF(Table3_1810[[#This Row],[Status]]="Hired",1,0)</f>
        <v>0</v>
      </c>
    </row>
    <row r="3272" spans="1:9" x14ac:dyDescent="0.3">
      <c r="A3272">
        <v>59571</v>
      </c>
      <c r="B3272" s="2">
        <v>41803</v>
      </c>
      <c r="C3272" s="3">
        <v>0.79503472222222227</v>
      </c>
      <c r="D3272" t="s">
        <v>31</v>
      </c>
      <c r="E3272" t="s">
        <v>29</v>
      </c>
      <c r="F3272" t="s">
        <v>20</v>
      </c>
      <c r="G3272" t="s">
        <v>8</v>
      </c>
      <c r="H3272">
        <v>44515</v>
      </c>
      <c r="I3272">
        <f>IF(Table3_1810[[#This Row],[Status]]="Hired",1,0)</f>
        <v>1</v>
      </c>
    </row>
    <row r="3273" spans="1:9" x14ac:dyDescent="0.3">
      <c r="A3273">
        <v>763575</v>
      </c>
      <c r="B3273" s="2">
        <v>41794</v>
      </c>
      <c r="C3273" s="3">
        <v>0.69797453703703705</v>
      </c>
      <c r="D3273" t="s">
        <v>31</v>
      </c>
      <c r="E3273" t="s">
        <v>27</v>
      </c>
      <c r="F3273" t="s">
        <v>20</v>
      </c>
      <c r="G3273" t="s">
        <v>5</v>
      </c>
      <c r="H3273">
        <v>79839</v>
      </c>
      <c r="I3273">
        <f>IF(Table3_1810[[#This Row],[Status]]="Hired",1,0)</f>
        <v>1</v>
      </c>
    </row>
    <row r="3274" spans="1:9" x14ac:dyDescent="0.3">
      <c r="A3274">
        <v>327925</v>
      </c>
      <c r="B3274" s="2">
        <v>41812</v>
      </c>
      <c r="C3274" s="3">
        <v>0.66429398148148144</v>
      </c>
      <c r="D3274" t="s">
        <v>31</v>
      </c>
      <c r="E3274" t="s">
        <v>28</v>
      </c>
      <c r="F3274" t="s">
        <v>20</v>
      </c>
      <c r="G3274" t="s">
        <v>10</v>
      </c>
      <c r="H3274">
        <v>85704</v>
      </c>
      <c r="I3274">
        <f>IF(Table3_1810[[#This Row],[Status]]="Hired",1,0)</f>
        <v>1</v>
      </c>
    </row>
    <row r="3275" spans="1:9" x14ac:dyDescent="0.3">
      <c r="A3275">
        <v>828285</v>
      </c>
      <c r="B3275" s="2">
        <v>41822</v>
      </c>
      <c r="C3275" s="3">
        <v>0.72456018518518517</v>
      </c>
      <c r="D3275" t="s">
        <v>31</v>
      </c>
      <c r="E3275" t="s">
        <v>27</v>
      </c>
      <c r="F3275" t="s">
        <v>20</v>
      </c>
      <c r="G3275" t="s">
        <v>10</v>
      </c>
      <c r="H3275">
        <v>24144</v>
      </c>
      <c r="I3275">
        <f>IF(Table3_1810[[#This Row],[Status]]="Hired",1,0)</f>
        <v>1</v>
      </c>
    </row>
    <row r="3276" spans="1:9" x14ac:dyDescent="0.3">
      <c r="A3276">
        <v>464131</v>
      </c>
      <c r="B3276" s="2">
        <v>41822</v>
      </c>
      <c r="C3276" s="3">
        <v>0.72490740740740744</v>
      </c>
      <c r="D3276" t="s">
        <v>31</v>
      </c>
      <c r="E3276" t="s">
        <v>27</v>
      </c>
      <c r="F3276" t="s">
        <v>20</v>
      </c>
      <c r="G3276" t="s">
        <v>10</v>
      </c>
      <c r="H3276">
        <v>71756</v>
      </c>
      <c r="I3276">
        <f>IF(Table3_1810[[#This Row],[Status]]="Hired",1,0)</f>
        <v>1</v>
      </c>
    </row>
    <row r="3277" spans="1:9" x14ac:dyDescent="0.3">
      <c r="A3277">
        <v>974929</v>
      </c>
      <c r="B3277" s="2">
        <v>41876</v>
      </c>
      <c r="C3277" s="3">
        <v>0.39694444444444443</v>
      </c>
      <c r="D3277" t="s">
        <v>30</v>
      </c>
      <c r="E3277" t="s">
        <v>27</v>
      </c>
      <c r="F3277" t="s">
        <v>20</v>
      </c>
      <c r="G3277" t="s">
        <v>10</v>
      </c>
      <c r="H3277">
        <v>75979</v>
      </c>
      <c r="I3277">
        <f>IF(Table3_1810[[#This Row],[Status]]="Hired",1,0)</f>
        <v>0</v>
      </c>
    </row>
    <row r="3278" spans="1:9" x14ac:dyDescent="0.3">
      <c r="A3278">
        <v>936032</v>
      </c>
      <c r="B3278" s="2">
        <v>41882</v>
      </c>
      <c r="C3278" s="3">
        <v>0.32319444444444445</v>
      </c>
      <c r="D3278" t="s">
        <v>31</v>
      </c>
      <c r="E3278" t="s">
        <v>27</v>
      </c>
      <c r="F3278" t="s">
        <v>20</v>
      </c>
      <c r="G3278" t="s">
        <v>5</v>
      </c>
      <c r="H3278">
        <v>14929</v>
      </c>
      <c r="I3278">
        <f>IF(Table3_1810[[#This Row],[Status]]="Hired",1,0)</f>
        <v>1</v>
      </c>
    </row>
    <row r="3279" spans="1:9" x14ac:dyDescent="0.3">
      <c r="A3279">
        <v>373434</v>
      </c>
      <c r="B3279" s="2">
        <v>41849</v>
      </c>
      <c r="C3279" s="3">
        <v>0.39848379629629632</v>
      </c>
      <c r="D3279" t="s">
        <v>30</v>
      </c>
      <c r="E3279" t="s">
        <v>27</v>
      </c>
      <c r="F3279" t="s">
        <v>14</v>
      </c>
      <c r="G3279" t="s">
        <v>10</v>
      </c>
      <c r="H3279">
        <v>30239</v>
      </c>
      <c r="I3279">
        <f>IF(Table3_1810[[#This Row],[Status]]="Hired",1,0)</f>
        <v>0</v>
      </c>
    </row>
    <row r="3280" spans="1:9" x14ac:dyDescent="0.3">
      <c r="A3280">
        <v>512510</v>
      </c>
      <c r="B3280" s="2">
        <v>41849</v>
      </c>
      <c r="C3280" s="3">
        <v>0.49031249999999998</v>
      </c>
      <c r="D3280" t="s">
        <v>31</v>
      </c>
      <c r="E3280" t="s">
        <v>29</v>
      </c>
      <c r="F3280" t="s">
        <v>14</v>
      </c>
      <c r="G3280" t="s">
        <v>10</v>
      </c>
      <c r="H3280">
        <v>29908</v>
      </c>
      <c r="I3280">
        <f>IF(Table3_1810[[#This Row],[Status]]="Hired",1,0)</f>
        <v>1</v>
      </c>
    </row>
    <row r="3281" spans="1:9" x14ac:dyDescent="0.3">
      <c r="A3281">
        <v>45706</v>
      </c>
      <c r="B3281" s="2">
        <v>41850</v>
      </c>
      <c r="C3281" s="3">
        <v>0.51646990740740739</v>
      </c>
      <c r="D3281" t="s">
        <v>31</v>
      </c>
      <c r="E3281" t="s">
        <v>27</v>
      </c>
      <c r="F3281" t="s">
        <v>14</v>
      </c>
      <c r="G3281" t="s">
        <v>10</v>
      </c>
      <c r="H3281">
        <v>69338</v>
      </c>
      <c r="I3281">
        <f>IF(Table3_1810[[#This Row],[Status]]="Hired",1,0)</f>
        <v>1</v>
      </c>
    </row>
    <row r="3282" spans="1:9" x14ac:dyDescent="0.3">
      <c r="A3282">
        <v>548266</v>
      </c>
      <c r="B3282" s="2">
        <v>41850</v>
      </c>
      <c r="C3282" s="3">
        <v>0.51752314814814815</v>
      </c>
      <c r="D3282" t="s">
        <v>30</v>
      </c>
      <c r="E3282" t="s">
        <v>27</v>
      </c>
      <c r="F3282" t="s">
        <v>14</v>
      </c>
      <c r="G3282" t="s">
        <v>10</v>
      </c>
      <c r="H3282">
        <v>72531</v>
      </c>
      <c r="I3282">
        <f>IF(Table3_1810[[#This Row],[Status]]="Hired",1,0)</f>
        <v>0</v>
      </c>
    </row>
    <row r="3283" spans="1:9" x14ac:dyDescent="0.3">
      <c r="A3283">
        <v>127094</v>
      </c>
      <c r="B3283" s="2">
        <v>41861</v>
      </c>
      <c r="C3283" s="3">
        <v>0.43180555555555555</v>
      </c>
      <c r="D3283" t="s">
        <v>30</v>
      </c>
      <c r="E3283" t="s">
        <v>29</v>
      </c>
      <c r="F3283" t="s">
        <v>14</v>
      </c>
      <c r="G3283" t="s">
        <v>10</v>
      </c>
      <c r="H3283">
        <v>76330</v>
      </c>
      <c r="I3283">
        <f>IF(Table3_1810[[#This Row],[Status]]="Hired",1,0)</f>
        <v>0</v>
      </c>
    </row>
    <row r="3284" spans="1:9" x14ac:dyDescent="0.3">
      <c r="A3284">
        <v>695887</v>
      </c>
      <c r="B3284" s="2">
        <v>41835</v>
      </c>
      <c r="C3284" s="3">
        <v>0.39729166666666665</v>
      </c>
      <c r="D3284" t="s">
        <v>30</v>
      </c>
      <c r="E3284" t="s">
        <v>27</v>
      </c>
      <c r="F3284" t="s">
        <v>17</v>
      </c>
      <c r="G3284" t="s">
        <v>10</v>
      </c>
      <c r="H3284">
        <v>50191</v>
      </c>
      <c r="I3284">
        <f>IF(Table3_1810[[#This Row],[Status]]="Hired",1,0)</f>
        <v>0</v>
      </c>
    </row>
    <row r="3285" spans="1:9" x14ac:dyDescent="0.3">
      <c r="A3285">
        <v>137208</v>
      </c>
      <c r="B3285" s="2">
        <v>41844</v>
      </c>
      <c r="C3285" s="3">
        <v>0.67587962962962966</v>
      </c>
      <c r="D3285" t="s">
        <v>30</v>
      </c>
      <c r="E3285" t="s">
        <v>27</v>
      </c>
      <c r="F3285" t="s">
        <v>20</v>
      </c>
      <c r="G3285" t="s">
        <v>2</v>
      </c>
      <c r="H3285">
        <v>19665</v>
      </c>
      <c r="I3285">
        <f>IF(Table3_1810[[#This Row],[Status]]="Hired",1,0)</f>
        <v>0</v>
      </c>
    </row>
    <row r="3286" spans="1:9" x14ac:dyDescent="0.3">
      <c r="A3286">
        <v>295614</v>
      </c>
      <c r="B3286" s="2">
        <v>41766</v>
      </c>
      <c r="C3286" s="3">
        <v>0.39693287037037039</v>
      </c>
      <c r="D3286" t="s">
        <v>30</v>
      </c>
      <c r="E3286" t="s">
        <v>29</v>
      </c>
      <c r="F3286" t="s">
        <v>13</v>
      </c>
      <c r="G3286" t="s">
        <v>2</v>
      </c>
      <c r="H3286">
        <v>96621</v>
      </c>
      <c r="I3286">
        <f>IF(Table3_1810[[#This Row],[Status]]="Hired",1,0)</f>
        <v>0</v>
      </c>
    </row>
    <row r="3287" spans="1:9" x14ac:dyDescent="0.3">
      <c r="A3287">
        <v>638258</v>
      </c>
      <c r="B3287" s="2">
        <v>41864</v>
      </c>
      <c r="C3287" s="3">
        <v>0.50489583333333332</v>
      </c>
      <c r="D3287" t="s">
        <v>31</v>
      </c>
      <c r="E3287" t="s">
        <v>29</v>
      </c>
      <c r="F3287" t="s">
        <v>13</v>
      </c>
      <c r="G3287" t="s">
        <v>2</v>
      </c>
      <c r="H3287">
        <v>28497</v>
      </c>
      <c r="I3287">
        <f>IF(Table3_1810[[#This Row],[Status]]="Hired",1,0)</f>
        <v>1</v>
      </c>
    </row>
    <row r="3288" spans="1:9" x14ac:dyDescent="0.3">
      <c r="A3288">
        <v>581201</v>
      </c>
      <c r="B3288" s="2">
        <v>41871</v>
      </c>
      <c r="C3288" s="3">
        <v>0.39783564814814815</v>
      </c>
      <c r="D3288" t="s">
        <v>31</v>
      </c>
      <c r="E3288" t="s">
        <v>29</v>
      </c>
      <c r="F3288" t="s">
        <v>17</v>
      </c>
      <c r="G3288" t="s">
        <v>8</v>
      </c>
      <c r="H3288">
        <v>18067</v>
      </c>
      <c r="I3288">
        <f>IF(Table3_1810[[#This Row],[Status]]="Hired",1,0)</f>
        <v>1</v>
      </c>
    </row>
    <row r="3289" spans="1:9" x14ac:dyDescent="0.3">
      <c r="A3289">
        <v>771782</v>
      </c>
      <c r="B3289" s="2">
        <v>41828</v>
      </c>
      <c r="C3289" s="3">
        <v>0.38390046296296299</v>
      </c>
      <c r="D3289" t="s">
        <v>31</v>
      </c>
      <c r="E3289" t="s">
        <v>29</v>
      </c>
      <c r="F3289" t="s">
        <v>19</v>
      </c>
      <c r="G3289" t="s">
        <v>4</v>
      </c>
      <c r="H3289">
        <v>14603</v>
      </c>
      <c r="I3289">
        <f>IF(Table3_1810[[#This Row],[Status]]="Hired",1,0)</f>
        <v>1</v>
      </c>
    </row>
    <row r="3290" spans="1:9" x14ac:dyDescent="0.3">
      <c r="A3290">
        <v>539267</v>
      </c>
      <c r="B3290" s="2">
        <v>41801</v>
      </c>
      <c r="C3290" s="3">
        <v>0.62432870370370375</v>
      </c>
      <c r="D3290" t="s">
        <v>31</v>
      </c>
      <c r="E3290" t="s">
        <v>27</v>
      </c>
      <c r="F3290" t="s">
        <v>18</v>
      </c>
      <c r="G3290" t="s">
        <v>2</v>
      </c>
      <c r="H3290">
        <v>59472</v>
      </c>
      <c r="I3290">
        <f>IF(Table3_1810[[#This Row],[Status]]="Hired",1,0)</f>
        <v>1</v>
      </c>
    </row>
    <row r="3291" spans="1:9" x14ac:dyDescent="0.3">
      <c r="A3291">
        <v>708635</v>
      </c>
      <c r="B3291" s="2">
        <v>41801</v>
      </c>
      <c r="C3291" s="3">
        <v>0.62605324074074076</v>
      </c>
      <c r="D3291" t="s">
        <v>30</v>
      </c>
      <c r="E3291" t="s">
        <v>29</v>
      </c>
      <c r="F3291" t="s">
        <v>18</v>
      </c>
      <c r="G3291" t="s">
        <v>2</v>
      </c>
      <c r="H3291">
        <v>59436</v>
      </c>
      <c r="I3291">
        <f>IF(Table3_1810[[#This Row],[Status]]="Hired",1,0)</f>
        <v>0</v>
      </c>
    </row>
    <row r="3292" spans="1:9" x14ac:dyDescent="0.3">
      <c r="A3292">
        <v>282409</v>
      </c>
      <c r="B3292" s="2">
        <v>41801</v>
      </c>
      <c r="C3292" s="3">
        <v>0.62723379629629628</v>
      </c>
      <c r="D3292" t="s">
        <v>31</v>
      </c>
      <c r="E3292" t="s">
        <v>29</v>
      </c>
      <c r="F3292" t="s">
        <v>18</v>
      </c>
      <c r="G3292" t="s">
        <v>2</v>
      </c>
      <c r="H3292">
        <v>78804</v>
      </c>
      <c r="I3292">
        <f>IF(Table3_1810[[#This Row],[Status]]="Hired",1,0)</f>
        <v>1</v>
      </c>
    </row>
    <row r="3293" spans="1:9" x14ac:dyDescent="0.3">
      <c r="A3293">
        <v>967490</v>
      </c>
      <c r="B3293" s="2">
        <v>41815</v>
      </c>
      <c r="C3293" s="3">
        <v>0.52784722222222225</v>
      </c>
      <c r="D3293" t="s">
        <v>31</v>
      </c>
      <c r="E3293" t="s">
        <v>27</v>
      </c>
      <c r="F3293" t="s">
        <v>18</v>
      </c>
      <c r="G3293" t="s">
        <v>2</v>
      </c>
      <c r="H3293">
        <v>65576</v>
      </c>
      <c r="I3293">
        <f>IF(Table3_1810[[#This Row],[Status]]="Hired",1,0)</f>
        <v>1</v>
      </c>
    </row>
    <row r="3294" spans="1:9" x14ac:dyDescent="0.3">
      <c r="A3294">
        <v>901147</v>
      </c>
      <c r="B3294" s="2">
        <v>41815</v>
      </c>
      <c r="C3294" s="3">
        <v>0.53159722222222228</v>
      </c>
      <c r="D3294" t="s">
        <v>30</v>
      </c>
      <c r="E3294" t="s">
        <v>29</v>
      </c>
      <c r="F3294" t="s">
        <v>18</v>
      </c>
      <c r="G3294" t="s">
        <v>2</v>
      </c>
      <c r="H3294">
        <v>61290</v>
      </c>
      <c r="I3294">
        <f>IF(Table3_1810[[#This Row],[Status]]="Hired",1,0)</f>
        <v>0</v>
      </c>
    </row>
    <row r="3295" spans="1:9" x14ac:dyDescent="0.3">
      <c r="A3295">
        <v>450797</v>
      </c>
      <c r="B3295" s="2">
        <v>41830</v>
      </c>
      <c r="C3295" s="3">
        <v>0.39770833333333333</v>
      </c>
      <c r="D3295" t="s">
        <v>31</v>
      </c>
      <c r="E3295" t="s">
        <v>27</v>
      </c>
      <c r="F3295" t="s">
        <v>14</v>
      </c>
      <c r="G3295" t="s">
        <v>4</v>
      </c>
      <c r="H3295">
        <v>15586</v>
      </c>
      <c r="I3295">
        <f>IF(Table3_1810[[#This Row],[Status]]="Hired",1,0)</f>
        <v>1</v>
      </c>
    </row>
    <row r="3296" spans="1:9" x14ac:dyDescent="0.3">
      <c r="A3296">
        <v>176038</v>
      </c>
      <c r="B3296" s="2">
        <v>41830</v>
      </c>
      <c r="C3296" s="3">
        <v>0.39702546296296298</v>
      </c>
      <c r="D3296" t="s">
        <v>31</v>
      </c>
      <c r="E3296" t="s">
        <v>29</v>
      </c>
      <c r="F3296" t="s">
        <v>14</v>
      </c>
      <c r="G3296" t="s">
        <v>4</v>
      </c>
      <c r="H3296">
        <v>51636</v>
      </c>
      <c r="I3296">
        <f>IF(Table3_1810[[#This Row],[Status]]="Hired",1,0)</f>
        <v>1</v>
      </c>
    </row>
    <row r="3297" spans="1:9" x14ac:dyDescent="0.3">
      <c r="A3297">
        <v>288349</v>
      </c>
      <c r="B3297" s="2">
        <v>41865</v>
      </c>
      <c r="C3297" s="3">
        <v>0.48085648148148147</v>
      </c>
      <c r="D3297" t="s">
        <v>30</v>
      </c>
      <c r="E3297" t="s">
        <v>28</v>
      </c>
      <c r="F3297" t="s">
        <v>17</v>
      </c>
      <c r="G3297" t="s">
        <v>2</v>
      </c>
      <c r="H3297">
        <v>36109</v>
      </c>
      <c r="I3297">
        <f>IF(Table3_1810[[#This Row],[Status]]="Hired",1,0)</f>
        <v>0</v>
      </c>
    </row>
    <row r="3298" spans="1:9" x14ac:dyDescent="0.3">
      <c r="A3298">
        <v>899385</v>
      </c>
      <c r="B3298" s="2">
        <v>41785</v>
      </c>
      <c r="C3298" s="3">
        <v>0.43166666666666664</v>
      </c>
      <c r="D3298" t="s">
        <v>30</v>
      </c>
      <c r="E3298" t="s">
        <v>29</v>
      </c>
      <c r="F3298" t="s">
        <v>12</v>
      </c>
      <c r="G3298" t="s">
        <v>1</v>
      </c>
      <c r="H3298">
        <v>52454</v>
      </c>
      <c r="I3298">
        <f>IF(Table3_1810[[#This Row],[Status]]="Hired",1,0)</f>
        <v>0</v>
      </c>
    </row>
    <row r="3299" spans="1:9" x14ac:dyDescent="0.3">
      <c r="A3299">
        <v>448071</v>
      </c>
      <c r="B3299" s="2">
        <v>41785</v>
      </c>
      <c r="C3299" s="3">
        <v>0.43238425925925927</v>
      </c>
      <c r="D3299" t="s">
        <v>31</v>
      </c>
      <c r="E3299" t="s">
        <v>27</v>
      </c>
      <c r="F3299" t="s">
        <v>12</v>
      </c>
      <c r="G3299" t="s">
        <v>1</v>
      </c>
      <c r="H3299">
        <v>13399</v>
      </c>
      <c r="I3299">
        <f>IF(Table3_1810[[#This Row],[Status]]="Hired",1,0)</f>
        <v>1</v>
      </c>
    </row>
    <row r="3300" spans="1:9" x14ac:dyDescent="0.3">
      <c r="A3300">
        <v>198021</v>
      </c>
      <c r="B3300" s="2">
        <v>41785</v>
      </c>
      <c r="C3300" s="3">
        <v>0.4342361111111111</v>
      </c>
      <c r="D3300" t="s">
        <v>30</v>
      </c>
      <c r="E3300" t="s">
        <v>27</v>
      </c>
      <c r="F3300" t="s">
        <v>12</v>
      </c>
      <c r="G3300" t="s">
        <v>1</v>
      </c>
      <c r="H3300">
        <v>16821</v>
      </c>
      <c r="I3300">
        <f>IF(Table3_1810[[#This Row],[Status]]="Hired",1,0)</f>
        <v>0</v>
      </c>
    </row>
    <row r="3301" spans="1:9" x14ac:dyDescent="0.3">
      <c r="A3301">
        <v>46552</v>
      </c>
      <c r="B3301" s="2">
        <v>41782</v>
      </c>
      <c r="C3301" s="3">
        <v>0.39699074074074076</v>
      </c>
      <c r="D3301" t="s">
        <v>31</v>
      </c>
      <c r="E3301" t="s">
        <v>27</v>
      </c>
      <c r="F3301" t="s">
        <v>12</v>
      </c>
      <c r="G3301" t="s">
        <v>2</v>
      </c>
      <c r="H3301">
        <v>14363</v>
      </c>
      <c r="I3301">
        <f>IF(Table3_1810[[#This Row],[Status]]="Hired",1,0)</f>
        <v>1</v>
      </c>
    </row>
    <row r="3302" spans="1:9" x14ac:dyDescent="0.3">
      <c r="A3302">
        <v>313780</v>
      </c>
      <c r="B3302" s="2">
        <v>41785</v>
      </c>
      <c r="C3302" s="3">
        <v>0.73914351851851856</v>
      </c>
      <c r="D3302" t="s">
        <v>31</v>
      </c>
      <c r="E3302" t="s">
        <v>27</v>
      </c>
      <c r="F3302" t="s">
        <v>12</v>
      </c>
      <c r="G3302" t="s">
        <v>2</v>
      </c>
      <c r="H3302">
        <v>53084</v>
      </c>
      <c r="I3302">
        <f>IF(Table3_1810[[#This Row],[Status]]="Hired",1,0)</f>
        <v>1</v>
      </c>
    </row>
    <row r="3303" spans="1:9" x14ac:dyDescent="0.3">
      <c r="A3303">
        <v>751383</v>
      </c>
      <c r="B3303" s="2">
        <v>41785</v>
      </c>
      <c r="C3303" s="3">
        <v>0.74019675925925921</v>
      </c>
      <c r="D3303" t="s">
        <v>31</v>
      </c>
      <c r="E3303" t="s">
        <v>27</v>
      </c>
      <c r="F3303" t="s">
        <v>12</v>
      </c>
      <c r="G3303" t="s">
        <v>2</v>
      </c>
      <c r="H3303">
        <v>42628</v>
      </c>
      <c r="I3303">
        <f>IF(Table3_1810[[#This Row],[Status]]="Hired",1,0)</f>
        <v>1</v>
      </c>
    </row>
    <row r="3304" spans="1:9" x14ac:dyDescent="0.3">
      <c r="A3304">
        <v>511866</v>
      </c>
      <c r="B3304" s="2">
        <v>41785</v>
      </c>
      <c r="C3304" s="3">
        <v>0.74118055555555551</v>
      </c>
      <c r="D3304" t="s">
        <v>31</v>
      </c>
      <c r="E3304" t="s">
        <v>29</v>
      </c>
      <c r="F3304" t="s">
        <v>12</v>
      </c>
      <c r="G3304" t="s">
        <v>2</v>
      </c>
      <c r="H3304">
        <v>18669</v>
      </c>
      <c r="I3304">
        <f>IF(Table3_1810[[#This Row],[Status]]="Hired",1,0)</f>
        <v>1</v>
      </c>
    </row>
    <row r="3305" spans="1:9" x14ac:dyDescent="0.3">
      <c r="A3305">
        <v>164053</v>
      </c>
      <c r="B3305" s="2">
        <v>41785</v>
      </c>
      <c r="C3305" s="3">
        <v>0.74160879629629628</v>
      </c>
      <c r="D3305" t="s">
        <v>30</v>
      </c>
      <c r="E3305" t="s">
        <v>27</v>
      </c>
      <c r="F3305" t="s">
        <v>12</v>
      </c>
      <c r="G3305" t="s">
        <v>2</v>
      </c>
      <c r="H3305">
        <v>90777</v>
      </c>
      <c r="I3305">
        <f>IF(Table3_1810[[#This Row],[Status]]="Hired",1,0)</f>
        <v>0</v>
      </c>
    </row>
    <row r="3306" spans="1:9" x14ac:dyDescent="0.3">
      <c r="A3306">
        <v>440123</v>
      </c>
      <c r="B3306" s="2">
        <v>41787</v>
      </c>
      <c r="C3306" s="3">
        <v>0.13969907407407409</v>
      </c>
      <c r="D3306" t="s">
        <v>31</v>
      </c>
      <c r="E3306" t="s">
        <v>29</v>
      </c>
      <c r="F3306" t="s">
        <v>12</v>
      </c>
      <c r="G3306" t="s">
        <v>2</v>
      </c>
      <c r="H3306">
        <v>41469</v>
      </c>
      <c r="I3306">
        <f>IF(Table3_1810[[#This Row],[Status]]="Hired",1,0)</f>
        <v>1</v>
      </c>
    </row>
    <row r="3307" spans="1:9" x14ac:dyDescent="0.3">
      <c r="A3307">
        <v>552123</v>
      </c>
      <c r="B3307" s="2">
        <v>41790</v>
      </c>
      <c r="C3307" s="3">
        <v>0.61555555555555552</v>
      </c>
      <c r="D3307" t="s">
        <v>30</v>
      </c>
      <c r="E3307" t="s">
        <v>27</v>
      </c>
      <c r="F3307" t="s">
        <v>12</v>
      </c>
      <c r="G3307" t="s">
        <v>2</v>
      </c>
      <c r="H3307">
        <v>71525</v>
      </c>
      <c r="I3307">
        <f>IF(Table3_1810[[#This Row],[Status]]="Hired",1,0)</f>
        <v>0</v>
      </c>
    </row>
    <row r="3308" spans="1:9" x14ac:dyDescent="0.3">
      <c r="A3308">
        <v>469866</v>
      </c>
      <c r="B3308" s="2">
        <v>41797</v>
      </c>
      <c r="C3308" s="3">
        <v>3.2557870370370369E-2</v>
      </c>
      <c r="D3308" t="s">
        <v>30</v>
      </c>
      <c r="E3308" t="s">
        <v>29</v>
      </c>
      <c r="F3308" t="s">
        <v>12</v>
      </c>
      <c r="G3308" t="s">
        <v>2</v>
      </c>
      <c r="H3308">
        <v>60471</v>
      </c>
      <c r="I3308">
        <f>IF(Table3_1810[[#This Row],[Status]]="Hired",1,0)</f>
        <v>0</v>
      </c>
    </row>
    <row r="3309" spans="1:9" x14ac:dyDescent="0.3">
      <c r="A3309">
        <v>721500</v>
      </c>
      <c r="B3309" s="2">
        <v>41817</v>
      </c>
      <c r="C3309" s="3">
        <v>0.39690972222222221</v>
      </c>
      <c r="D3309" t="s">
        <v>31</v>
      </c>
      <c r="E3309" t="s">
        <v>27</v>
      </c>
      <c r="F3309" t="s">
        <v>12</v>
      </c>
      <c r="G3309" t="s">
        <v>2</v>
      </c>
      <c r="H3309">
        <v>30608</v>
      </c>
      <c r="I3309">
        <f>IF(Table3_1810[[#This Row],[Status]]="Hired",1,0)</f>
        <v>1</v>
      </c>
    </row>
    <row r="3310" spans="1:9" x14ac:dyDescent="0.3">
      <c r="A3310">
        <v>175237</v>
      </c>
      <c r="B3310" s="2">
        <v>41817</v>
      </c>
      <c r="C3310" s="3">
        <v>0.39921296296296294</v>
      </c>
      <c r="D3310" t="s">
        <v>30</v>
      </c>
      <c r="E3310" t="s">
        <v>29</v>
      </c>
      <c r="F3310" t="s">
        <v>12</v>
      </c>
      <c r="G3310" t="s">
        <v>2</v>
      </c>
      <c r="H3310">
        <v>68598</v>
      </c>
      <c r="I3310">
        <f>IF(Table3_1810[[#This Row],[Status]]="Hired",1,0)</f>
        <v>0</v>
      </c>
    </row>
    <row r="3311" spans="1:9" x14ac:dyDescent="0.3">
      <c r="A3311">
        <v>256965</v>
      </c>
      <c r="B3311" s="2">
        <v>41817</v>
      </c>
      <c r="C3311" s="3">
        <v>0.39983796296296298</v>
      </c>
      <c r="D3311" t="s">
        <v>31</v>
      </c>
      <c r="E3311" t="s">
        <v>27</v>
      </c>
      <c r="F3311" t="s">
        <v>12</v>
      </c>
      <c r="G3311" t="s">
        <v>2</v>
      </c>
      <c r="H3311">
        <v>16789</v>
      </c>
      <c r="I3311">
        <f>IF(Table3_1810[[#This Row],[Status]]="Hired",1,0)</f>
        <v>1</v>
      </c>
    </row>
    <row r="3312" spans="1:9" x14ac:dyDescent="0.3">
      <c r="A3312">
        <v>708129</v>
      </c>
      <c r="B3312" s="2">
        <v>41830</v>
      </c>
      <c r="C3312" s="3">
        <v>0.3583101851851852</v>
      </c>
      <c r="D3312" t="s">
        <v>31</v>
      </c>
      <c r="E3312" t="s">
        <v>29</v>
      </c>
      <c r="F3312" t="s">
        <v>12</v>
      </c>
      <c r="G3312" t="s">
        <v>2</v>
      </c>
      <c r="H3312">
        <v>20821</v>
      </c>
      <c r="I3312">
        <f>IF(Table3_1810[[#This Row],[Status]]="Hired",1,0)</f>
        <v>1</v>
      </c>
    </row>
    <row r="3313" spans="1:9" x14ac:dyDescent="0.3">
      <c r="A3313">
        <v>426077</v>
      </c>
      <c r="B3313" s="2">
        <v>41830</v>
      </c>
      <c r="C3313" s="3">
        <v>0.74010416666666667</v>
      </c>
      <c r="D3313" t="s">
        <v>30</v>
      </c>
      <c r="E3313" t="s">
        <v>29</v>
      </c>
      <c r="F3313" t="s">
        <v>12</v>
      </c>
      <c r="G3313" t="s">
        <v>2</v>
      </c>
      <c r="H3313">
        <v>58588</v>
      </c>
      <c r="I3313">
        <f>IF(Table3_1810[[#This Row],[Status]]="Hired",1,0)</f>
        <v>0</v>
      </c>
    </row>
    <row r="3314" spans="1:9" x14ac:dyDescent="0.3">
      <c r="A3314">
        <v>438671</v>
      </c>
      <c r="B3314" s="2">
        <v>41767</v>
      </c>
      <c r="C3314" s="3">
        <v>0.65173611111111107</v>
      </c>
      <c r="D3314" t="s">
        <v>30</v>
      </c>
      <c r="E3314" t="s">
        <v>27</v>
      </c>
      <c r="F3314" t="s">
        <v>14</v>
      </c>
      <c r="G3314" t="s">
        <v>6</v>
      </c>
      <c r="H3314">
        <v>31090</v>
      </c>
      <c r="I3314">
        <f>IF(Table3_1810[[#This Row],[Status]]="Hired",1,0)</f>
        <v>0</v>
      </c>
    </row>
    <row r="3315" spans="1:9" x14ac:dyDescent="0.3">
      <c r="A3315">
        <v>493681</v>
      </c>
      <c r="B3315" s="2">
        <v>41774</v>
      </c>
      <c r="C3315" s="3">
        <v>0.51700231481481485</v>
      </c>
      <c r="D3315" t="s">
        <v>31</v>
      </c>
      <c r="E3315" t="s">
        <v>27</v>
      </c>
      <c r="F3315" t="s">
        <v>14</v>
      </c>
      <c r="G3315" t="s">
        <v>6</v>
      </c>
      <c r="H3315">
        <v>58292</v>
      </c>
      <c r="I3315">
        <f>IF(Table3_1810[[#This Row],[Status]]="Hired",1,0)</f>
        <v>1</v>
      </c>
    </row>
    <row r="3316" spans="1:9" x14ac:dyDescent="0.3">
      <c r="A3316">
        <v>163682</v>
      </c>
      <c r="B3316" s="2">
        <v>41804</v>
      </c>
      <c r="C3316" s="3">
        <v>0.57855324074074077</v>
      </c>
      <c r="D3316" t="s">
        <v>31</v>
      </c>
      <c r="E3316" t="s">
        <v>27</v>
      </c>
      <c r="F3316" t="s">
        <v>17</v>
      </c>
      <c r="G3316" t="s">
        <v>2</v>
      </c>
      <c r="H3316">
        <v>78826</v>
      </c>
      <c r="I3316">
        <f>IF(Table3_1810[[#This Row],[Status]]="Hired",1,0)</f>
        <v>1</v>
      </c>
    </row>
    <row r="3317" spans="1:9" x14ac:dyDescent="0.3">
      <c r="A3317">
        <v>690427</v>
      </c>
      <c r="B3317" s="2">
        <v>41804</v>
      </c>
      <c r="C3317" s="3">
        <v>0.57981481481481478</v>
      </c>
      <c r="D3317" t="s">
        <v>31</v>
      </c>
      <c r="E3317" t="s">
        <v>27</v>
      </c>
      <c r="F3317" t="s">
        <v>17</v>
      </c>
      <c r="G3317" t="s">
        <v>2</v>
      </c>
      <c r="H3317">
        <v>99948</v>
      </c>
      <c r="I3317">
        <f>IF(Table3_1810[[#This Row],[Status]]="Hired",1,0)</f>
        <v>1</v>
      </c>
    </row>
    <row r="3318" spans="1:9" x14ac:dyDescent="0.3">
      <c r="A3318">
        <v>526126</v>
      </c>
      <c r="B3318" s="2">
        <v>41817</v>
      </c>
      <c r="C3318" s="3">
        <v>0.24432870370370371</v>
      </c>
      <c r="D3318" t="s">
        <v>31</v>
      </c>
      <c r="E3318" t="s">
        <v>29</v>
      </c>
      <c r="F3318" t="s">
        <v>17</v>
      </c>
      <c r="G3318" t="s">
        <v>2</v>
      </c>
      <c r="H3318">
        <v>86706</v>
      </c>
      <c r="I3318">
        <f>IF(Table3_1810[[#This Row],[Status]]="Hired",1,0)</f>
        <v>1</v>
      </c>
    </row>
    <row r="3319" spans="1:9" x14ac:dyDescent="0.3">
      <c r="A3319">
        <v>303583</v>
      </c>
      <c r="B3319" s="2">
        <v>41817</v>
      </c>
      <c r="C3319" s="3">
        <v>0.24589120370370371</v>
      </c>
      <c r="D3319" t="s">
        <v>31</v>
      </c>
      <c r="E3319" t="s">
        <v>27</v>
      </c>
      <c r="F3319" t="s">
        <v>17</v>
      </c>
      <c r="G3319" t="s">
        <v>2</v>
      </c>
      <c r="H3319">
        <v>91305</v>
      </c>
      <c r="I3319">
        <f>IF(Table3_1810[[#This Row],[Status]]="Hired",1,0)</f>
        <v>1</v>
      </c>
    </row>
    <row r="3320" spans="1:9" x14ac:dyDescent="0.3">
      <c r="A3320">
        <v>852401</v>
      </c>
      <c r="B3320" s="2">
        <v>41817</v>
      </c>
      <c r="C3320" s="3">
        <v>0.24628472222222222</v>
      </c>
      <c r="D3320" t="s">
        <v>31</v>
      </c>
      <c r="E3320" t="s">
        <v>29</v>
      </c>
      <c r="F3320" t="s">
        <v>17</v>
      </c>
      <c r="G3320" t="s">
        <v>2</v>
      </c>
      <c r="H3320">
        <v>81579</v>
      </c>
      <c r="I3320">
        <f>IF(Table3_1810[[#This Row],[Status]]="Hired",1,0)</f>
        <v>1</v>
      </c>
    </row>
    <row r="3321" spans="1:9" x14ac:dyDescent="0.3">
      <c r="A3321">
        <v>494189</v>
      </c>
      <c r="B3321" s="2">
        <v>41771</v>
      </c>
      <c r="C3321" s="3">
        <v>0.59611111111111115</v>
      </c>
      <c r="D3321" t="s">
        <v>31</v>
      </c>
      <c r="E3321" t="s">
        <v>27</v>
      </c>
      <c r="F3321" t="s">
        <v>17</v>
      </c>
      <c r="G3321" t="s">
        <v>10</v>
      </c>
      <c r="H3321">
        <v>92741</v>
      </c>
      <c r="I3321">
        <f>IF(Table3_1810[[#This Row],[Status]]="Hired",1,0)</f>
        <v>1</v>
      </c>
    </row>
    <row r="3322" spans="1:9" x14ac:dyDescent="0.3">
      <c r="A3322">
        <v>873066</v>
      </c>
      <c r="B3322" s="2">
        <v>41775</v>
      </c>
      <c r="C3322" s="3">
        <v>0.39771990740740742</v>
      </c>
      <c r="D3322" t="s">
        <v>31</v>
      </c>
      <c r="E3322" t="s">
        <v>27</v>
      </c>
      <c r="F3322" t="s">
        <v>17</v>
      </c>
      <c r="G3322" t="s">
        <v>10</v>
      </c>
      <c r="H3322">
        <v>81960</v>
      </c>
      <c r="I3322">
        <f>IF(Table3_1810[[#This Row],[Status]]="Hired",1,0)</f>
        <v>1</v>
      </c>
    </row>
    <row r="3323" spans="1:9" x14ac:dyDescent="0.3">
      <c r="A3323">
        <v>846549</v>
      </c>
      <c r="B3323" s="2">
        <v>41836</v>
      </c>
      <c r="C3323" s="3">
        <v>0.70745370370370375</v>
      </c>
      <c r="D3323" t="s">
        <v>30</v>
      </c>
      <c r="E3323" t="s">
        <v>29</v>
      </c>
      <c r="F3323" t="s">
        <v>20</v>
      </c>
      <c r="G3323" t="s">
        <v>10</v>
      </c>
      <c r="H3323">
        <v>49155</v>
      </c>
      <c r="I3323">
        <f>IF(Table3_1810[[#This Row],[Status]]="Hired",1,0)</f>
        <v>0</v>
      </c>
    </row>
    <row r="3324" spans="1:9" x14ac:dyDescent="0.3">
      <c r="A3324">
        <v>89706</v>
      </c>
      <c r="B3324" s="2">
        <v>41789</v>
      </c>
      <c r="C3324" s="3">
        <v>0.39776620370370369</v>
      </c>
      <c r="D3324" t="s">
        <v>30</v>
      </c>
      <c r="E3324" t="s">
        <v>29</v>
      </c>
      <c r="F3324" t="s">
        <v>13</v>
      </c>
      <c r="G3324" t="s">
        <v>4</v>
      </c>
      <c r="H3324">
        <v>45386</v>
      </c>
      <c r="I3324">
        <f>IF(Table3_1810[[#This Row],[Status]]="Hired",1,0)</f>
        <v>0</v>
      </c>
    </row>
    <row r="3325" spans="1:9" x14ac:dyDescent="0.3">
      <c r="A3325">
        <v>700473</v>
      </c>
      <c r="B3325" s="2">
        <v>41789</v>
      </c>
      <c r="C3325" s="3">
        <v>0.39810185185185187</v>
      </c>
      <c r="D3325" t="s">
        <v>30</v>
      </c>
      <c r="E3325" t="s">
        <v>29</v>
      </c>
      <c r="F3325" t="s">
        <v>13</v>
      </c>
      <c r="G3325" t="s">
        <v>4</v>
      </c>
      <c r="H3325">
        <v>15600</v>
      </c>
      <c r="I3325">
        <f>IF(Table3_1810[[#This Row],[Status]]="Hired",1,0)</f>
        <v>0</v>
      </c>
    </row>
    <row r="3326" spans="1:9" x14ac:dyDescent="0.3">
      <c r="A3326">
        <v>655848</v>
      </c>
      <c r="B3326" s="2">
        <v>41789</v>
      </c>
      <c r="C3326" s="3">
        <v>0.39694444444444443</v>
      </c>
      <c r="D3326" t="s">
        <v>31</v>
      </c>
      <c r="E3326" t="s">
        <v>28</v>
      </c>
      <c r="F3326" t="s">
        <v>13</v>
      </c>
      <c r="G3326" t="s">
        <v>4</v>
      </c>
      <c r="H3326">
        <v>34584</v>
      </c>
      <c r="I3326">
        <f>IF(Table3_1810[[#This Row],[Status]]="Hired",1,0)</f>
        <v>1</v>
      </c>
    </row>
    <row r="3327" spans="1:9" x14ac:dyDescent="0.3">
      <c r="A3327">
        <v>458862</v>
      </c>
      <c r="B3327" s="2">
        <v>41792</v>
      </c>
      <c r="C3327" s="3">
        <v>0.44170138888888888</v>
      </c>
      <c r="D3327" t="s">
        <v>30</v>
      </c>
      <c r="E3327" t="s">
        <v>29</v>
      </c>
      <c r="F3327" t="s">
        <v>13</v>
      </c>
      <c r="G3327" t="s">
        <v>4</v>
      </c>
      <c r="H3327">
        <v>60897</v>
      </c>
      <c r="I3327">
        <f>IF(Table3_1810[[#This Row],[Status]]="Hired",1,0)</f>
        <v>0</v>
      </c>
    </row>
    <row r="3328" spans="1:9" x14ac:dyDescent="0.3">
      <c r="A3328">
        <v>499184</v>
      </c>
      <c r="B3328" s="2">
        <v>41823</v>
      </c>
      <c r="C3328" s="3">
        <v>0.58663194444444444</v>
      </c>
      <c r="D3328" t="s">
        <v>30</v>
      </c>
      <c r="E3328" t="s">
        <v>29</v>
      </c>
      <c r="F3328" t="s">
        <v>13</v>
      </c>
      <c r="G3328" t="s">
        <v>4</v>
      </c>
      <c r="H3328">
        <v>67018</v>
      </c>
      <c r="I3328">
        <f>IF(Table3_1810[[#This Row],[Status]]="Hired",1,0)</f>
        <v>0</v>
      </c>
    </row>
    <row r="3329" spans="1:9" x14ac:dyDescent="0.3">
      <c r="A3329">
        <v>502192</v>
      </c>
      <c r="B3329" s="2">
        <v>41823</v>
      </c>
      <c r="C3329" s="3">
        <v>0.5883680555555556</v>
      </c>
      <c r="D3329" t="s">
        <v>31</v>
      </c>
      <c r="E3329" t="s">
        <v>29</v>
      </c>
      <c r="F3329" t="s">
        <v>13</v>
      </c>
      <c r="G3329" t="s">
        <v>4</v>
      </c>
      <c r="H3329">
        <v>24664</v>
      </c>
      <c r="I3329">
        <f>IF(Table3_1810[[#This Row],[Status]]="Hired",1,0)</f>
        <v>1</v>
      </c>
    </row>
    <row r="3330" spans="1:9" x14ac:dyDescent="0.3">
      <c r="A3330">
        <v>496087</v>
      </c>
      <c r="B3330" s="2">
        <v>41802</v>
      </c>
      <c r="C3330" s="3">
        <v>0.78960648148148149</v>
      </c>
      <c r="D3330" t="s">
        <v>31</v>
      </c>
      <c r="E3330" t="s">
        <v>29</v>
      </c>
      <c r="F3330" t="s">
        <v>19</v>
      </c>
      <c r="G3330" t="s">
        <v>2</v>
      </c>
      <c r="H3330">
        <v>67205</v>
      </c>
      <c r="I3330">
        <f>IF(Table3_1810[[#This Row],[Status]]="Hired",1,0)</f>
        <v>1</v>
      </c>
    </row>
    <row r="3331" spans="1:9" x14ac:dyDescent="0.3">
      <c r="A3331">
        <v>216538</v>
      </c>
      <c r="B3331" s="2">
        <v>41824</v>
      </c>
      <c r="C3331" s="3">
        <v>0.39680555555555558</v>
      </c>
      <c r="D3331" t="s">
        <v>30</v>
      </c>
      <c r="E3331" t="s">
        <v>29</v>
      </c>
      <c r="F3331" t="s">
        <v>19</v>
      </c>
      <c r="G3331" t="s">
        <v>2</v>
      </c>
      <c r="H3331">
        <v>28841</v>
      </c>
      <c r="I3331">
        <f>IF(Table3_1810[[#This Row],[Status]]="Hired",1,0)</f>
        <v>0</v>
      </c>
    </row>
    <row r="3332" spans="1:9" x14ac:dyDescent="0.3">
      <c r="A3332">
        <v>269459</v>
      </c>
      <c r="B3332" s="2">
        <v>41824</v>
      </c>
      <c r="C3332" s="3">
        <v>0.39761574074074074</v>
      </c>
      <c r="D3332" t="s">
        <v>31</v>
      </c>
      <c r="E3332" t="s">
        <v>29</v>
      </c>
      <c r="F3332" t="s">
        <v>19</v>
      </c>
      <c r="G3332" t="s">
        <v>2</v>
      </c>
      <c r="H3332">
        <v>36784</v>
      </c>
      <c r="I3332">
        <f>IF(Table3_1810[[#This Row],[Status]]="Hired",1,0)</f>
        <v>1</v>
      </c>
    </row>
    <row r="3333" spans="1:9" x14ac:dyDescent="0.3">
      <c r="A3333">
        <v>426605</v>
      </c>
      <c r="B3333" s="2">
        <v>41824</v>
      </c>
      <c r="C3333" s="3">
        <v>0.3989699074074074</v>
      </c>
      <c r="D3333" t="s">
        <v>31</v>
      </c>
      <c r="E3333" t="s">
        <v>29</v>
      </c>
      <c r="F3333" t="s">
        <v>19</v>
      </c>
      <c r="G3333" t="s">
        <v>2</v>
      </c>
      <c r="H3333">
        <v>79450</v>
      </c>
      <c r="I3333">
        <f>IF(Table3_1810[[#This Row],[Status]]="Hired",1,0)</f>
        <v>1</v>
      </c>
    </row>
    <row r="3334" spans="1:9" x14ac:dyDescent="0.3">
      <c r="A3334">
        <v>965697</v>
      </c>
      <c r="B3334" s="2">
        <v>41810</v>
      </c>
      <c r="C3334" s="3">
        <v>0.39736111111111111</v>
      </c>
      <c r="D3334" t="s">
        <v>31</v>
      </c>
      <c r="E3334" t="s">
        <v>27</v>
      </c>
      <c r="F3334" t="s">
        <v>20</v>
      </c>
      <c r="G3334" t="s">
        <v>5</v>
      </c>
      <c r="H3334">
        <v>77969</v>
      </c>
      <c r="I3334">
        <f>IF(Table3_1810[[#This Row],[Status]]="Hired",1,0)</f>
        <v>1</v>
      </c>
    </row>
    <row r="3335" spans="1:9" x14ac:dyDescent="0.3">
      <c r="A3335">
        <v>563699</v>
      </c>
      <c r="B3335" s="2">
        <v>41771</v>
      </c>
      <c r="C3335" s="3">
        <v>0.39836805555555554</v>
      </c>
      <c r="D3335" t="s">
        <v>30</v>
      </c>
      <c r="E3335" t="s">
        <v>27</v>
      </c>
      <c r="F3335" t="s">
        <v>20</v>
      </c>
      <c r="G3335" t="s">
        <v>6</v>
      </c>
      <c r="H3335">
        <v>63585</v>
      </c>
      <c r="I3335">
        <f>IF(Table3_1810[[#This Row],[Status]]="Hired",1,0)</f>
        <v>0</v>
      </c>
    </row>
    <row r="3336" spans="1:9" x14ac:dyDescent="0.3">
      <c r="A3336">
        <v>890060</v>
      </c>
      <c r="B3336" s="2">
        <v>41771</v>
      </c>
      <c r="C3336" s="3">
        <v>0.3986689814814815</v>
      </c>
      <c r="D3336" t="s">
        <v>30</v>
      </c>
      <c r="E3336" t="s">
        <v>29</v>
      </c>
      <c r="F3336" t="s">
        <v>20</v>
      </c>
      <c r="G3336" t="s">
        <v>6</v>
      </c>
      <c r="H3336">
        <v>66603</v>
      </c>
      <c r="I3336">
        <f>IF(Table3_1810[[#This Row],[Status]]="Hired",1,0)</f>
        <v>0</v>
      </c>
    </row>
    <row r="3337" spans="1:9" x14ac:dyDescent="0.3">
      <c r="A3337">
        <v>901127</v>
      </c>
      <c r="B3337" s="2">
        <v>41771</v>
      </c>
      <c r="C3337" s="3">
        <v>0.40057870370370369</v>
      </c>
      <c r="D3337" t="s">
        <v>30</v>
      </c>
      <c r="E3337" t="s">
        <v>27</v>
      </c>
      <c r="F3337" t="s">
        <v>20</v>
      </c>
      <c r="G3337" t="s">
        <v>6</v>
      </c>
      <c r="H3337">
        <v>80789</v>
      </c>
      <c r="I3337">
        <f>IF(Table3_1810[[#This Row],[Status]]="Hired",1,0)</f>
        <v>0</v>
      </c>
    </row>
    <row r="3338" spans="1:9" x14ac:dyDescent="0.3">
      <c r="A3338">
        <v>526795</v>
      </c>
      <c r="B3338" s="2">
        <v>41806</v>
      </c>
      <c r="C3338" s="3">
        <v>0.39700231481481479</v>
      </c>
      <c r="D3338" t="s">
        <v>30</v>
      </c>
      <c r="E3338" t="s">
        <v>29</v>
      </c>
      <c r="F3338" t="s">
        <v>17</v>
      </c>
      <c r="G3338" t="s">
        <v>5</v>
      </c>
      <c r="H3338">
        <v>30441</v>
      </c>
      <c r="I3338">
        <f>IF(Table3_1810[[#This Row],[Status]]="Hired",1,0)</f>
        <v>0</v>
      </c>
    </row>
    <row r="3339" spans="1:9" x14ac:dyDescent="0.3">
      <c r="A3339">
        <v>661250</v>
      </c>
      <c r="B3339" s="2">
        <v>41806</v>
      </c>
      <c r="C3339" s="3">
        <v>0.3973726851851852</v>
      </c>
      <c r="D3339" t="s">
        <v>30</v>
      </c>
      <c r="E3339" t="s">
        <v>29</v>
      </c>
      <c r="F3339" t="s">
        <v>17</v>
      </c>
      <c r="G3339" t="s">
        <v>5</v>
      </c>
      <c r="H3339">
        <v>80845</v>
      </c>
      <c r="I3339">
        <f>IF(Table3_1810[[#This Row],[Status]]="Hired",1,0)</f>
        <v>0</v>
      </c>
    </row>
    <row r="3340" spans="1:9" x14ac:dyDescent="0.3">
      <c r="A3340">
        <v>941070</v>
      </c>
      <c r="B3340" s="2">
        <v>41869</v>
      </c>
      <c r="C3340" s="3">
        <v>0.39861111111111114</v>
      </c>
      <c r="D3340" t="s">
        <v>30</v>
      </c>
      <c r="E3340" t="s">
        <v>27</v>
      </c>
      <c r="F3340" t="s">
        <v>17</v>
      </c>
      <c r="G3340" t="s">
        <v>2</v>
      </c>
      <c r="H3340">
        <v>44468</v>
      </c>
      <c r="I3340">
        <f>IF(Table3_1810[[#This Row],[Status]]="Hired",1,0)</f>
        <v>0</v>
      </c>
    </row>
    <row r="3341" spans="1:9" x14ac:dyDescent="0.3">
      <c r="A3341">
        <v>372091</v>
      </c>
      <c r="B3341" s="2">
        <v>41869</v>
      </c>
      <c r="C3341" s="3">
        <v>0.39885416666666668</v>
      </c>
      <c r="D3341" t="s">
        <v>30</v>
      </c>
      <c r="E3341" t="s">
        <v>27</v>
      </c>
      <c r="F3341" t="s">
        <v>17</v>
      </c>
      <c r="G3341" t="s">
        <v>2</v>
      </c>
      <c r="H3341">
        <v>14577</v>
      </c>
      <c r="I3341">
        <f>IF(Table3_1810[[#This Row],[Status]]="Hired",1,0)</f>
        <v>0</v>
      </c>
    </row>
    <row r="3342" spans="1:9" x14ac:dyDescent="0.3">
      <c r="A3342">
        <v>512042</v>
      </c>
      <c r="B3342" s="2">
        <v>41855</v>
      </c>
      <c r="C3342" s="3">
        <v>0.76320601851851855</v>
      </c>
      <c r="D3342" t="s">
        <v>30</v>
      </c>
      <c r="E3342" t="s">
        <v>28</v>
      </c>
      <c r="F3342" t="s">
        <v>12</v>
      </c>
      <c r="G3342" t="s">
        <v>4</v>
      </c>
      <c r="H3342">
        <v>16215</v>
      </c>
      <c r="I3342">
        <f>IF(Table3_1810[[#This Row],[Status]]="Hired",1,0)</f>
        <v>0</v>
      </c>
    </row>
    <row r="3343" spans="1:9" x14ac:dyDescent="0.3">
      <c r="A3343">
        <v>502562</v>
      </c>
      <c r="B3343" s="2">
        <v>41855</v>
      </c>
      <c r="C3343" s="3">
        <v>0.76351851851851849</v>
      </c>
      <c r="D3343" t="s">
        <v>31</v>
      </c>
      <c r="E3343" t="s">
        <v>28</v>
      </c>
      <c r="F3343" t="s">
        <v>12</v>
      </c>
      <c r="G3343" t="s">
        <v>4</v>
      </c>
      <c r="H3343">
        <v>70851</v>
      </c>
      <c r="I3343">
        <f>IF(Table3_1810[[#This Row],[Status]]="Hired",1,0)</f>
        <v>1</v>
      </c>
    </row>
    <row r="3344" spans="1:9" x14ac:dyDescent="0.3">
      <c r="A3344">
        <v>710677</v>
      </c>
      <c r="B3344" s="2">
        <v>41864</v>
      </c>
      <c r="C3344" s="3">
        <v>0.29866898148148147</v>
      </c>
      <c r="D3344" t="s">
        <v>30</v>
      </c>
      <c r="E3344" t="s">
        <v>27</v>
      </c>
      <c r="F3344" t="s">
        <v>12</v>
      </c>
      <c r="G3344" t="s">
        <v>4</v>
      </c>
      <c r="H3344">
        <v>21016</v>
      </c>
      <c r="I3344">
        <f>IF(Table3_1810[[#This Row],[Status]]="Hired",1,0)</f>
        <v>0</v>
      </c>
    </row>
    <row r="3345" spans="1:9" x14ac:dyDescent="0.3">
      <c r="A3345">
        <v>838240</v>
      </c>
      <c r="B3345" s="2">
        <v>41878</v>
      </c>
      <c r="C3345" s="3">
        <v>0.72241898148148154</v>
      </c>
      <c r="D3345" t="s">
        <v>31</v>
      </c>
      <c r="E3345" t="s">
        <v>29</v>
      </c>
      <c r="F3345" t="s">
        <v>12</v>
      </c>
      <c r="G3345" t="s">
        <v>4</v>
      </c>
      <c r="H3345">
        <v>17473</v>
      </c>
      <c r="I3345">
        <f>IF(Table3_1810[[#This Row],[Status]]="Hired",1,0)</f>
        <v>1</v>
      </c>
    </row>
    <row r="3346" spans="1:9" x14ac:dyDescent="0.3">
      <c r="A3346">
        <v>301382</v>
      </c>
      <c r="B3346" s="2">
        <v>41764</v>
      </c>
      <c r="C3346" s="3">
        <v>0.39766203703703706</v>
      </c>
      <c r="D3346" t="s">
        <v>31</v>
      </c>
      <c r="E3346" t="s">
        <v>29</v>
      </c>
      <c r="F3346" t="s">
        <v>17</v>
      </c>
      <c r="G3346" t="s">
        <v>4</v>
      </c>
      <c r="H3346">
        <v>52816</v>
      </c>
      <c r="I3346">
        <f>IF(Table3_1810[[#This Row],[Status]]="Hired",1,0)</f>
        <v>1</v>
      </c>
    </row>
    <row r="3347" spans="1:9" x14ac:dyDescent="0.3">
      <c r="A3347">
        <v>314905</v>
      </c>
      <c r="B3347" s="2">
        <v>41767</v>
      </c>
      <c r="C3347" s="3">
        <v>0.57287037037037036</v>
      </c>
      <c r="D3347" t="s">
        <v>30</v>
      </c>
      <c r="E3347" t="s">
        <v>27</v>
      </c>
      <c r="F3347" t="s">
        <v>17</v>
      </c>
      <c r="G3347" t="s">
        <v>7</v>
      </c>
      <c r="H3347">
        <v>54283</v>
      </c>
      <c r="I3347">
        <f>IF(Table3_1810[[#This Row],[Status]]="Hired",1,0)</f>
        <v>0</v>
      </c>
    </row>
    <row r="3348" spans="1:9" x14ac:dyDescent="0.3">
      <c r="A3348">
        <v>841929</v>
      </c>
      <c r="B3348" s="2">
        <v>41813</v>
      </c>
      <c r="C3348" s="3">
        <v>0.39795138888888887</v>
      </c>
      <c r="D3348" t="s">
        <v>31</v>
      </c>
      <c r="E3348" t="s">
        <v>29</v>
      </c>
      <c r="F3348" t="s">
        <v>17</v>
      </c>
      <c r="G3348" t="s">
        <v>4</v>
      </c>
      <c r="H3348">
        <v>54176</v>
      </c>
      <c r="I3348">
        <f>IF(Table3_1810[[#This Row],[Status]]="Hired",1,0)</f>
        <v>1</v>
      </c>
    </row>
    <row r="3349" spans="1:9" x14ac:dyDescent="0.3">
      <c r="A3349">
        <v>338221</v>
      </c>
      <c r="B3349" s="2">
        <v>41813</v>
      </c>
      <c r="C3349" s="3">
        <v>0.39708333333333334</v>
      </c>
      <c r="D3349" t="s">
        <v>31</v>
      </c>
      <c r="E3349" t="s">
        <v>29</v>
      </c>
      <c r="F3349" t="s">
        <v>17</v>
      </c>
      <c r="G3349" t="s">
        <v>4</v>
      </c>
      <c r="H3349">
        <v>58527</v>
      </c>
      <c r="I3349">
        <f>IF(Table3_1810[[#This Row],[Status]]="Hired",1,0)</f>
        <v>1</v>
      </c>
    </row>
    <row r="3350" spans="1:9" x14ac:dyDescent="0.3">
      <c r="A3350">
        <v>394323</v>
      </c>
      <c r="B3350" s="2">
        <v>41815</v>
      </c>
      <c r="C3350" s="3">
        <v>0.74771990740740746</v>
      </c>
      <c r="D3350" t="s">
        <v>31</v>
      </c>
      <c r="E3350" t="s">
        <v>27</v>
      </c>
      <c r="F3350" t="s">
        <v>17</v>
      </c>
      <c r="G3350" t="s">
        <v>10</v>
      </c>
      <c r="H3350">
        <v>57181</v>
      </c>
      <c r="I3350">
        <f>IF(Table3_1810[[#This Row],[Status]]="Hired",1,0)</f>
        <v>1</v>
      </c>
    </row>
    <row r="3351" spans="1:9" x14ac:dyDescent="0.3">
      <c r="A3351">
        <v>583920</v>
      </c>
      <c r="B3351" s="2">
        <v>41815</v>
      </c>
      <c r="C3351" s="3">
        <v>0.7484143518518519</v>
      </c>
      <c r="D3351" t="s">
        <v>31</v>
      </c>
      <c r="E3351" t="s">
        <v>27</v>
      </c>
      <c r="F3351" t="s">
        <v>17</v>
      </c>
      <c r="G3351" t="s">
        <v>10</v>
      </c>
      <c r="H3351">
        <v>25059</v>
      </c>
      <c r="I3351">
        <f>IF(Table3_1810[[#This Row],[Status]]="Hired",1,0)</f>
        <v>1</v>
      </c>
    </row>
    <row r="3352" spans="1:9" x14ac:dyDescent="0.3">
      <c r="A3352">
        <v>491692</v>
      </c>
      <c r="B3352" s="2">
        <v>41764</v>
      </c>
      <c r="C3352" s="3">
        <v>0.39817129629629627</v>
      </c>
      <c r="D3352" t="s">
        <v>30</v>
      </c>
      <c r="E3352" t="s">
        <v>29</v>
      </c>
      <c r="F3352" t="s">
        <v>20</v>
      </c>
      <c r="G3352" t="s">
        <v>10</v>
      </c>
      <c r="H3352">
        <v>57291</v>
      </c>
      <c r="I3352">
        <f>IF(Table3_1810[[#This Row],[Status]]="Hired",1,0)</f>
        <v>0</v>
      </c>
    </row>
    <row r="3353" spans="1:9" x14ac:dyDescent="0.3">
      <c r="A3353">
        <v>715095</v>
      </c>
      <c r="B3353" s="2">
        <v>41764</v>
      </c>
      <c r="C3353" s="3">
        <v>0.80988425925925922</v>
      </c>
      <c r="D3353" t="s">
        <v>31</v>
      </c>
      <c r="E3353" t="s">
        <v>27</v>
      </c>
      <c r="F3353" t="s">
        <v>17</v>
      </c>
      <c r="G3353" t="s">
        <v>4</v>
      </c>
      <c r="H3353">
        <v>65169</v>
      </c>
      <c r="I3353">
        <f>IF(Table3_1810[[#This Row],[Status]]="Hired",1,0)</f>
        <v>1</v>
      </c>
    </row>
    <row r="3354" spans="1:9" x14ac:dyDescent="0.3">
      <c r="A3354">
        <v>188572</v>
      </c>
      <c r="B3354" s="2">
        <v>41842</v>
      </c>
      <c r="C3354" s="3">
        <v>0.39817129629629627</v>
      </c>
      <c r="D3354" t="s">
        <v>31</v>
      </c>
      <c r="E3354" t="s">
        <v>27</v>
      </c>
      <c r="F3354" t="s">
        <v>17</v>
      </c>
      <c r="G3354" t="s">
        <v>4</v>
      </c>
      <c r="H3354">
        <v>26028</v>
      </c>
      <c r="I3354">
        <f>IF(Table3_1810[[#This Row],[Status]]="Hired",1,0)</f>
        <v>1</v>
      </c>
    </row>
    <row r="3355" spans="1:9" x14ac:dyDescent="0.3">
      <c r="A3355">
        <v>836201</v>
      </c>
      <c r="B3355" s="2">
        <v>41794</v>
      </c>
      <c r="C3355" s="3">
        <v>0.39730324074074075</v>
      </c>
      <c r="D3355" t="s">
        <v>31</v>
      </c>
      <c r="E3355" t="s">
        <v>29</v>
      </c>
      <c r="F3355" t="s">
        <v>20</v>
      </c>
      <c r="G3355" t="s">
        <v>10</v>
      </c>
      <c r="H3355">
        <v>48402</v>
      </c>
      <c r="I3355">
        <f>IF(Table3_1810[[#This Row],[Status]]="Hired",1,0)</f>
        <v>1</v>
      </c>
    </row>
    <row r="3356" spans="1:9" x14ac:dyDescent="0.3">
      <c r="A3356">
        <v>399899</v>
      </c>
      <c r="B3356" s="2">
        <v>41794</v>
      </c>
      <c r="C3356" s="3">
        <v>0.3976851851851852</v>
      </c>
      <c r="D3356" t="s">
        <v>31</v>
      </c>
      <c r="E3356" t="s">
        <v>27</v>
      </c>
      <c r="F3356" t="s">
        <v>20</v>
      </c>
      <c r="G3356" t="s">
        <v>10</v>
      </c>
      <c r="H3356">
        <v>41353</v>
      </c>
      <c r="I3356">
        <f>IF(Table3_1810[[#This Row],[Status]]="Hired",1,0)</f>
        <v>1</v>
      </c>
    </row>
    <row r="3357" spans="1:9" x14ac:dyDescent="0.3">
      <c r="A3357">
        <v>410407</v>
      </c>
      <c r="B3357" s="2">
        <v>41817</v>
      </c>
      <c r="C3357" s="3">
        <v>0.48041666666666666</v>
      </c>
      <c r="D3357" t="s">
        <v>30</v>
      </c>
      <c r="E3357" t="s">
        <v>27</v>
      </c>
      <c r="F3357" t="s">
        <v>20</v>
      </c>
      <c r="G3357" t="s">
        <v>10</v>
      </c>
      <c r="H3357">
        <v>49247</v>
      </c>
      <c r="I3357">
        <f>IF(Table3_1810[[#This Row],[Status]]="Hired",1,0)</f>
        <v>0</v>
      </c>
    </row>
    <row r="3358" spans="1:9" x14ac:dyDescent="0.3">
      <c r="A3358">
        <v>86558</v>
      </c>
      <c r="B3358" s="2">
        <v>41760</v>
      </c>
      <c r="C3358" s="3">
        <v>0.73245370370370366</v>
      </c>
      <c r="D3358" t="s">
        <v>31</v>
      </c>
      <c r="E3358" t="s">
        <v>27</v>
      </c>
      <c r="F3358" t="s">
        <v>17</v>
      </c>
      <c r="G3358" t="s">
        <v>8</v>
      </c>
      <c r="H3358">
        <v>45622</v>
      </c>
      <c r="I3358">
        <f>IF(Table3_1810[[#This Row],[Status]]="Hired",1,0)</f>
        <v>1</v>
      </c>
    </row>
    <row r="3359" spans="1:9" x14ac:dyDescent="0.3">
      <c r="A3359">
        <v>968366</v>
      </c>
      <c r="B3359" s="2">
        <v>41761</v>
      </c>
      <c r="C3359" s="3">
        <v>0.7193518518518518</v>
      </c>
      <c r="D3359" t="s">
        <v>31</v>
      </c>
      <c r="E3359" t="s">
        <v>27</v>
      </c>
      <c r="F3359" t="s">
        <v>18</v>
      </c>
      <c r="G3359" t="s">
        <v>6</v>
      </c>
      <c r="H3359">
        <v>76109</v>
      </c>
      <c r="I3359">
        <f>IF(Table3_1810[[#This Row],[Status]]="Hired",1,0)</f>
        <v>1</v>
      </c>
    </row>
    <row r="3360" spans="1:9" x14ac:dyDescent="0.3">
      <c r="A3360">
        <v>962795</v>
      </c>
      <c r="B3360" s="2">
        <v>41772</v>
      </c>
      <c r="C3360" s="3">
        <v>0.78959490740740745</v>
      </c>
      <c r="D3360" t="s">
        <v>31</v>
      </c>
      <c r="E3360" t="s">
        <v>27</v>
      </c>
      <c r="F3360" t="s">
        <v>18</v>
      </c>
      <c r="G3360" t="s">
        <v>2</v>
      </c>
      <c r="H3360">
        <v>22110</v>
      </c>
      <c r="I3360">
        <f>IF(Table3_1810[[#This Row],[Status]]="Hired",1,0)</f>
        <v>1</v>
      </c>
    </row>
    <row r="3361" spans="1:9" x14ac:dyDescent="0.3">
      <c r="A3361">
        <v>599645</v>
      </c>
      <c r="B3361" s="2">
        <v>41795</v>
      </c>
      <c r="C3361" s="3">
        <v>0.39655092592592595</v>
      </c>
      <c r="D3361" t="s">
        <v>30</v>
      </c>
      <c r="E3361" t="s">
        <v>27</v>
      </c>
      <c r="F3361" t="s">
        <v>18</v>
      </c>
      <c r="G3361" t="s">
        <v>2</v>
      </c>
      <c r="H3361">
        <v>80401</v>
      </c>
      <c r="I3361">
        <f>IF(Table3_1810[[#This Row],[Status]]="Hired",1,0)</f>
        <v>0</v>
      </c>
    </row>
    <row r="3362" spans="1:9" x14ac:dyDescent="0.3">
      <c r="A3362">
        <v>970537</v>
      </c>
      <c r="B3362" s="2">
        <v>41795</v>
      </c>
      <c r="C3362" s="3">
        <v>0.39754629629629629</v>
      </c>
      <c r="D3362" t="s">
        <v>30</v>
      </c>
      <c r="E3362" t="s">
        <v>29</v>
      </c>
      <c r="F3362" t="s">
        <v>18</v>
      </c>
      <c r="G3362" t="s">
        <v>2</v>
      </c>
      <c r="H3362">
        <v>70883</v>
      </c>
      <c r="I3362">
        <f>IF(Table3_1810[[#This Row],[Status]]="Hired",1,0)</f>
        <v>0</v>
      </c>
    </row>
    <row r="3363" spans="1:9" x14ac:dyDescent="0.3">
      <c r="A3363">
        <v>597166</v>
      </c>
      <c r="B3363" s="2">
        <v>41800</v>
      </c>
      <c r="C3363" s="3">
        <v>0.34021990740740743</v>
      </c>
      <c r="D3363" t="s">
        <v>30</v>
      </c>
      <c r="E3363" t="s">
        <v>27</v>
      </c>
      <c r="F3363" t="s">
        <v>18</v>
      </c>
      <c r="G3363" t="s">
        <v>2</v>
      </c>
      <c r="H3363">
        <v>57331</v>
      </c>
      <c r="I3363">
        <f>IF(Table3_1810[[#This Row],[Status]]="Hired",1,0)</f>
        <v>0</v>
      </c>
    </row>
    <row r="3364" spans="1:9" x14ac:dyDescent="0.3">
      <c r="A3364">
        <v>268141</v>
      </c>
      <c r="B3364" s="2">
        <v>41800</v>
      </c>
      <c r="C3364" s="3">
        <v>0.34070601851851851</v>
      </c>
      <c r="D3364" t="s">
        <v>30</v>
      </c>
      <c r="E3364" t="s">
        <v>29</v>
      </c>
      <c r="F3364" t="s">
        <v>18</v>
      </c>
      <c r="G3364" t="s">
        <v>2</v>
      </c>
      <c r="H3364">
        <v>53837</v>
      </c>
      <c r="I3364">
        <f>IF(Table3_1810[[#This Row],[Status]]="Hired",1,0)</f>
        <v>0</v>
      </c>
    </row>
    <row r="3365" spans="1:9" x14ac:dyDescent="0.3">
      <c r="A3365">
        <v>140184</v>
      </c>
      <c r="B3365" s="2">
        <v>41801</v>
      </c>
      <c r="C3365" s="3">
        <v>0.61856481481481485</v>
      </c>
      <c r="D3365" t="s">
        <v>31</v>
      </c>
      <c r="E3365" t="s">
        <v>27</v>
      </c>
      <c r="F3365" t="s">
        <v>18</v>
      </c>
      <c r="G3365" t="s">
        <v>2</v>
      </c>
      <c r="H3365">
        <v>81546</v>
      </c>
      <c r="I3365">
        <f>IF(Table3_1810[[#This Row],[Status]]="Hired",1,0)</f>
        <v>1</v>
      </c>
    </row>
    <row r="3366" spans="1:9" x14ac:dyDescent="0.3">
      <c r="A3366">
        <v>935507</v>
      </c>
      <c r="B3366" s="2">
        <v>41802</v>
      </c>
      <c r="C3366" s="3">
        <v>0.50601851851851853</v>
      </c>
      <c r="D3366" t="s">
        <v>30</v>
      </c>
      <c r="E3366" t="s">
        <v>27</v>
      </c>
      <c r="F3366" t="s">
        <v>18</v>
      </c>
      <c r="G3366" t="s">
        <v>2</v>
      </c>
      <c r="H3366">
        <v>36685</v>
      </c>
      <c r="I3366">
        <f>IF(Table3_1810[[#This Row],[Status]]="Hired",1,0)</f>
        <v>0</v>
      </c>
    </row>
    <row r="3367" spans="1:9" x14ac:dyDescent="0.3">
      <c r="A3367">
        <v>314773</v>
      </c>
      <c r="B3367" s="2">
        <v>41802</v>
      </c>
      <c r="C3367" s="3">
        <v>0.50732638888888892</v>
      </c>
      <c r="D3367" t="s">
        <v>30</v>
      </c>
      <c r="E3367" t="s">
        <v>27</v>
      </c>
      <c r="F3367" t="s">
        <v>18</v>
      </c>
      <c r="G3367" t="s">
        <v>2</v>
      </c>
      <c r="H3367">
        <v>84370</v>
      </c>
      <c r="I3367">
        <f>IF(Table3_1810[[#This Row],[Status]]="Hired",1,0)</f>
        <v>0</v>
      </c>
    </row>
    <row r="3368" spans="1:9" x14ac:dyDescent="0.3">
      <c r="A3368">
        <v>460232</v>
      </c>
      <c r="B3368" s="2">
        <v>41865</v>
      </c>
      <c r="C3368" s="3">
        <v>0.39833333333333332</v>
      </c>
      <c r="D3368" t="s">
        <v>30</v>
      </c>
      <c r="E3368" t="s">
        <v>27</v>
      </c>
      <c r="F3368" t="s">
        <v>18</v>
      </c>
      <c r="G3368" t="s">
        <v>10</v>
      </c>
      <c r="H3368">
        <v>21446</v>
      </c>
      <c r="I3368">
        <f>IF(Table3_1810[[#This Row],[Status]]="Hired",1,0)</f>
        <v>0</v>
      </c>
    </row>
    <row r="3369" spans="1:9" x14ac:dyDescent="0.3">
      <c r="A3369">
        <v>117720</v>
      </c>
      <c r="B3369" s="2">
        <v>41870</v>
      </c>
      <c r="C3369" s="3">
        <v>0.76277777777777778</v>
      </c>
      <c r="D3369" t="s">
        <v>31</v>
      </c>
      <c r="E3369" t="s">
        <v>27</v>
      </c>
      <c r="F3369" t="s">
        <v>18</v>
      </c>
      <c r="G3369" t="s">
        <v>10</v>
      </c>
      <c r="H3369">
        <v>50784</v>
      </c>
      <c r="I3369">
        <f>IF(Table3_1810[[#This Row],[Status]]="Hired",1,0)</f>
        <v>1</v>
      </c>
    </row>
    <row r="3370" spans="1:9" x14ac:dyDescent="0.3">
      <c r="A3370">
        <v>74315</v>
      </c>
      <c r="B3370" s="2">
        <v>41870</v>
      </c>
      <c r="C3370" s="3">
        <v>0.76306712962962964</v>
      </c>
      <c r="D3370" t="s">
        <v>30</v>
      </c>
      <c r="E3370" t="s">
        <v>29</v>
      </c>
      <c r="F3370" t="s">
        <v>18</v>
      </c>
      <c r="G3370" t="s">
        <v>10</v>
      </c>
      <c r="H3370">
        <v>18091</v>
      </c>
      <c r="I3370">
        <f>IF(Table3_1810[[#This Row],[Status]]="Hired",1,0)</f>
        <v>0</v>
      </c>
    </row>
    <row r="3371" spans="1:9" x14ac:dyDescent="0.3">
      <c r="A3371">
        <v>595366</v>
      </c>
      <c r="B3371" s="2">
        <v>41872</v>
      </c>
      <c r="C3371" s="3">
        <v>0.39814814814814814</v>
      </c>
      <c r="D3371" t="s">
        <v>30</v>
      </c>
      <c r="E3371" t="s">
        <v>27</v>
      </c>
      <c r="F3371" t="s">
        <v>18</v>
      </c>
      <c r="G3371" t="s">
        <v>10</v>
      </c>
      <c r="H3371">
        <v>77783</v>
      </c>
      <c r="I3371">
        <f>IF(Table3_1810[[#This Row],[Status]]="Hired",1,0)</f>
        <v>0</v>
      </c>
    </row>
    <row r="3372" spans="1:9" x14ac:dyDescent="0.3">
      <c r="A3372">
        <v>135861</v>
      </c>
      <c r="B3372" s="2">
        <v>41881</v>
      </c>
      <c r="C3372" s="3">
        <v>0.34363425925925928</v>
      </c>
      <c r="D3372" t="s">
        <v>31</v>
      </c>
      <c r="E3372" t="s">
        <v>27</v>
      </c>
      <c r="F3372" t="s">
        <v>18</v>
      </c>
      <c r="G3372" t="s">
        <v>10</v>
      </c>
      <c r="H3372">
        <v>69448</v>
      </c>
      <c r="I3372">
        <f>IF(Table3_1810[[#This Row],[Status]]="Hired",1,0)</f>
        <v>1</v>
      </c>
    </row>
    <row r="3373" spans="1:9" x14ac:dyDescent="0.3">
      <c r="A3373">
        <v>111755</v>
      </c>
      <c r="B3373" s="2">
        <v>41881</v>
      </c>
      <c r="C3373" s="3">
        <v>0.34395833333333331</v>
      </c>
      <c r="D3373" t="s">
        <v>31</v>
      </c>
      <c r="E3373" t="s">
        <v>29</v>
      </c>
      <c r="F3373" t="s">
        <v>18</v>
      </c>
      <c r="G3373" t="s">
        <v>10</v>
      </c>
      <c r="H3373">
        <v>44632</v>
      </c>
      <c r="I3373">
        <f>IF(Table3_1810[[#This Row],[Status]]="Hired",1,0)</f>
        <v>1</v>
      </c>
    </row>
    <row r="3374" spans="1:9" x14ac:dyDescent="0.3">
      <c r="A3374">
        <v>846037</v>
      </c>
      <c r="B3374" s="2">
        <v>41781</v>
      </c>
      <c r="C3374" s="3">
        <v>0.63981481481481484</v>
      </c>
      <c r="D3374" t="s">
        <v>30</v>
      </c>
      <c r="E3374" t="s">
        <v>28</v>
      </c>
      <c r="F3374" t="s">
        <v>12</v>
      </c>
      <c r="G3374" t="s">
        <v>2</v>
      </c>
      <c r="H3374">
        <v>61147</v>
      </c>
      <c r="I3374">
        <f>IF(Table3_1810[[#This Row],[Status]]="Hired",1,0)</f>
        <v>0</v>
      </c>
    </row>
    <row r="3375" spans="1:9" x14ac:dyDescent="0.3">
      <c r="A3375">
        <v>389356</v>
      </c>
      <c r="B3375" s="2">
        <v>41773</v>
      </c>
      <c r="C3375" s="3">
        <v>0.70725694444444442</v>
      </c>
      <c r="D3375" t="s">
        <v>30</v>
      </c>
      <c r="E3375" t="s">
        <v>29</v>
      </c>
      <c r="F3375" t="s">
        <v>17</v>
      </c>
      <c r="G3375" t="s">
        <v>6</v>
      </c>
      <c r="H3375">
        <v>46857</v>
      </c>
      <c r="I3375">
        <f>IF(Table3_1810[[#This Row],[Status]]="Hired",1,0)</f>
        <v>0</v>
      </c>
    </row>
    <row r="3376" spans="1:9" x14ac:dyDescent="0.3">
      <c r="A3376">
        <v>544804</v>
      </c>
      <c r="B3376" s="2">
        <v>41792</v>
      </c>
      <c r="C3376" s="3">
        <v>0.42971064814814813</v>
      </c>
      <c r="D3376" t="s">
        <v>30</v>
      </c>
      <c r="E3376" t="s">
        <v>27</v>
      </c>
      <c r="F3376" t="s">
        <v>17</v>
      </c>
      <c r="G3376" t="s">
        <v>6</v>
      </c>
      <c r="H3376">
        <v>13458</v>
      </c>
      <c r="I3376">
        <f>IF(Table3_1810[[#This Row],[Status]]="Hired",1,0)</f>
        <v>0</v>
      </c>
    </row>
    <row r="3377" spans="1:9" x14ac:dyDescent="0.3">
      <c r="A3377">
        <v>581823</v>
      </c>
      <c r="B3377" s="2">
        <v>41793</v>
      </c>
      <c r="C3377" s="3">
        <v>0.56164351851851857</v>
      </c>
      <c r="D3377" t="s">
        <v>31</v>
      </c>
      <c r="E3377" t="s">
        <v>27</v>
      </c>
      <c r="F3377" t="s">
        <v>17</v>
      </c>
      <c r="G3377" t="s">
        <v>6</v>
      </c>
      <c r="H3377">
        <v>86978</v>
      </c>
      <c r="I3377">
        <f>IF(Table3_1810[[#This Row],[Status]]="Hired",1,0)</f>
        <v>1</v>
      </c>
    </row>
    <row r="3378" spans="1:9" x14ac:dyDescent="0.3">
      <c r="A3378">
        <v>162502</v>
      </c>
      <c r="B3378" s="2">
        <v>41793</v>
      </c>
      <c r="C3378" s="3">
        <v>0.80076388888888894</v>
      </c>
      <c r="D3378" t="s">
        <v>31</v>
      </c>
      <c r="E3378" t="s">
        <v>27</v>
      </c>
      <c r="F3378" t="s">
        <v>17</v>
      </c>
      <c r="G3378" t="s">
        <v>6</v>
      </c>
      <c r="H3378">
        <v>32356</v>
      </c>
      <c r="I3378">
        <f>IF(Table3_1810[[#This Row],[Status]]="Hired",1,0)</f>
        <v>1</v>
      </c>
    </row>
    <row r="3379" spans="1:9" x14ac:dyDescent="0.3">
      <c r="A3379">
        <v>752842</v>
      </c>
      <c r="B3379" s="2">
        <v>41796</v>
      </c>
      <c r="C3379" s="3">
        <v>0.81465277777777778</v>
      </c>
      <c r="D3379" t="s">
        <v>31</v>
      </c>
      <c r="E3379" t="s">
        <v>29</v>
      </c>
      <c r="F3379" t="s">
        <v>17</v>
      </c>
      <c r="G3379" t="s">
        <v>6</v>
      </c>
      <c r="H3379">
        <v>69060</v>
      </c>
      <c r="I3379">
        <f>IF(Table3_1810[[#This Row],[Status]]="Hired",1,0)</f>
        <v>1</v>
      </c>
    </row>
    <row r="3380" spans="1:9" x14ac:dyDescent="0.3">
      <c r="A3380">
        <v>807867</v>
      </c>
      <c r="B3380" s="2">
        <v>41803</v>
      </c>
      <c r="C3380" s="3">
        <v>0.71038194444444447</v>
      </c>
      <c r="D3380" t="s">
        <v>30</v>
      </c>
      <c r="E3380" t="s">
        <v>27</v>
      </c>
      <c r="F3380" t="s">
        <v>17</v>
      </c>
      <c r="G3380" t="s">
        <v>6</v>
      </c>
      <c r="H3380">
        <v>22441</v>
      </c>
      <c r="I3380">
        <f>IF(Table3_1810[[#This Row],[Status]]="Hired",1,0)</f>
        <v>0</v>
      </c>
    </row>
    <row r="3381" spans="1:9" x14ac:dyDescent="0.3">
      <c r="A3381">
        <v>490961</v>
      </c>
      <c r="B3381" s="2">
        <v>41803</v>
      </c>
      <c r="C3381" s="3">
        <v>0.71116898148148144</v>
      </c>
      <c r="D3381" t="s">
        <v>31</v>
      </c>
      <c r="E3381" t="s">
        <v>27</v>
      </c>
      <c r="F3381" t="s">
        <v>17</v>
      </c>
      <c r="G3381" t="s">
        <v>6</v>
      </c>
      <c r="H3381">
        <v>87059</v>
      </c>
      <c r="I3381">
        <f>IF(Table3_1810[[#This Row],[Status]]="Hired",1,0)</f>
        <v>1</v>
      </c>
    </row>
    <row r="3382" spans="1:9" x14ac:dyDescent="0.3">
      <c r="A3382">
        <v>995000</v>
      </c>
      <c r="B3382" s="2">
        <v>41803</v>
      </c>
      <c r="C3382" s="3">
        <v>0.71178240740740739</v>
      </c>
      <c r="D3382" t="s">
        <v>30</v>
      </c>
      <c r="E3382" t="s">
        <v>27</v>
      </c>
      <c r="F3382" t="s">
        <v>17</v>
      </c>
      <c r="G3382" t="s">
        <v>6</v>
      </c>
      <c r="H3382">
        <v>43167</v>
      </c>
      <c r="I3382">
        <f>IF(Table3_1810[[#This Row],[Status]]="Hired",1,0)</f>
        <v>0</v>
      </c>
    </row>
    <row r="3383" spans="1:9" x14ac:dyDescent="0.3">
      <c r="A3383">
        <v>92908</v>
      </c>
      <c r="B3383" s="2">
        <v>41817</v>
      </c>
      <c r="C3383" s="3">
        <v>0.5455902777777778</v>
      </c>
      <c r="D3383" t="s">
        <v>31</v>
      </c>
      <c r="E3383" t="s">
        <v>27</v>
      </c>
      <c r="F3383" t="s">
        <v>17</v>
      </c>
      <c r="G3383" t="s">
        <v>6</v>
      </c>
      <c r="H3383">
        <v>28427</v>
      </c>
      <c r="I3383">
        <f>IF(Table3_1810[[#This Row],[Status]]="Hired",1,0)</f>
        <v>1</v>
      </c>
    </row>
    <row r="3384" spans="1:9" x14ac:dyDescent="0.3">
      <c r="A3384">
        <v>410576</v>
      </c>
      <c r="B3384" s="2">
        <v>41817</v>
      </c>
      <c r="C3384" s="3">
        <v>0.54592592592592593</v>
      </c>
      <c r="D3384" t="s">
        <v>31</v>
      </c>
      <c r="E3384" t="s">
        <v>29</v>
      </c>
      <c r="F3384" t="s">
        <v>17</v>
      </c>
      <c r="G3384" t="s">
        <v>6</v>
      </c>
      <c r="H3384">
        <v>76961</v>
      </c>
      <c r="I3384">
        <f>IF(Table3_1810[[#This Row],[Status]]="Hired",1,0)</f>
        <v>1</v>
      </c>
    </row>
    <row r="3385" spans="1:9" x14ac:dyDescent="0.3">
      <c r="A3385">
        <v>445934</v>
      </c>
      <c r="B3385" s="2">
        <v>41817</v>
      </c>
      <c r="C3385" s="3">
        <v>0.55039351851851848</v>
      </c>
      <c r="D3385" t="s">
        <v>31</v>
      </c>
      <c r="E3385" t="s">
        <v>29</v>
      </c>
      <c r="F3385" t="s">
        <v>17</v>
      </c>
      <c r="G3385" t="s">
        <v>6</v>
      </c>
      <c r="H3385">
        <v>45433</v>
      </c>
      <c r="I3385">
        <f>IF(Table3_1810[[#This Row],[Status]]="Hired",1,0)</f>
        <v>1</v>
      </c>
    </row>
    <row r="3386" spans="1:9" x14ac:dyDescent="0.3">
      <c r="A3386">
        <v>489709</v>
      </c>
      <c r="B3386" s="2">
        <v>41817</v>
      </c>
      <c r="C3386" s="3">
        <v>0.55075231481481479</v>
      </c>
      <c r="D3386" t="s">
        <v>30</v>
      </c>
      <c r="E3386" t="s">
        <v>29</v>
      </c>
      <c r="F3386" t="s">
        <v>17</v>
      </c>
      <c r="G3386" t="s">
        <v>6</v>
      </c>
      <c r="H3386">
        <v>74065</v>
      </c>
      <c r="I3386">
        <f>IF(Table3_1810[[#This Row],[Status]]="Hired",1,0)</f>
        <v>0</v>
      </c>
    </row>
    <row r="3387" spans="1:9" x14ac:dyDescent="0.3">
      <c r="A3387">
        <v>347050</v>
      </c>
      <c r="B3387" s="2">
        <v>41880</v>
      </c>
      <c r="C3387" s="3">
        <v>0.39869212962962963</v>
      </c>
      <c r="D3387" t="s">
        <v>31</v>
      </c>
      <c r="E3387" t="s">
        <v>29</v>
      </c>
      <c r="F3387" t="s">
        <v>17</v>
      </c>
      <c r="G3387" t="s">
        <v>6</v>
      </c>
      <c r="H3387">
        <v>72901</v>
      </c>
      <c r="I3387">
        <f>IF(Table3_1810[[#This Row],[Status]]="Hired",1,0)</f>
        <v>1</v>
      </c>
    </row>
    <row r="3388" spans="1:9" x14ac:dyDescent="0.3">
      <c r="A3388">
        <v>402395</v>
      </c>
      <c r="B3388" s="2">
        <v>41880</v>
      </c>
      <c r="C3388" s="3">
        <v>0.39902777777777776</v>
      </c>
      <c r="D3388" t="s">
        <v>31</v>
      </c>
      <c r="E3388" t="s">
        <v>27</v>
      </c>
      <c r="F3388" t="s">
        <v>17</v>
      </c>
      <c r="G3388" t="s">
        <v>6</v>
      </c>
      <c r="H3388">
        <v>40686</v>
      </c>
      <c r="I3388">
        <f>IF(Table3_1810[[#This Row],[Status]]="Hired",1,0)</f>
        <v>1</v>
      </c>
    </row>
    <row r="3389" spans="1:9" x14ac:dyDescent="0.3">
      <c r="A3389">
        <v>714920</v>
      </c>
      <c r="B3389" s="2">
        <v>41835</v>
      </c>
      <c r="C3389" s="3">
        <v>0.60296296296296292</v>
      </c>
      <c r="D3389" t="s">
        <v>31</v>
      </c>
      <c r="E3389" t="s">
        <v>28</v>
      </c>
      <c r="F3389" t="s">
        <v>17</v>
      </c>
      <c r="G3389" t="s">
        <v>10</v>
      </c>
      <c r="H3389">
        <v>78340</v>
      </c>
      <c r="I3389">
        <f>IF(Table3_1810[[#This Row],[Status]]="Hired",1,0)</f>
        <v>1</v>
      </c>
    </row>
    <row r="3390" spans="1:9" x14ac:dyDescent="0.3">
      <c r="A3390">
        <v>111014</v>
      </c>
      <c r="B3390" s="2">
        <v>41848</v>
      </c>
      <c r="C3390" s="3">
        <v>0.3971412037037037</v>
      </c>
      <c r="D3390" t="s">
        <v>30</v>
      </c>
      <c r="E3390" t="s">
        <v>27</v>
      </c>
      <c r="F3390" t="s">
        <v>17</v>
      </c>
      <c r="G3390" t="s">
        <v>10</v>
      </c>
      <c r="H3390">
        <v>68392</v>
      </c>
      <c r="I3390">
        <f>IF(Table3_1810[[#This Row],[Status]]="Hired",1,0)</f>
        <v>0</v>
      </c>
    </row>
    <row r="3391" spans="1:9" x14ac:dyDescent="0.3">
      <c r="A3391">
        <v>455088</v>
      </c>
      <c r="B3391" s="2">
        <v>41778</v>
      </c>
      <c r="C3391" s="3">
        <v>0.39733796296296298</v>
      </c>
      <c r="D3391" t="s">
        <v>30</v>
      </c>
      <c r="E3391" t="s">
        <v>28</v>
      </c>
      <c r="F3391" t="s">
        <v>17</v>
      </c>
      <c r="G3391" t="s">
        <v>5</v>
      </c>
      <c r="H3391">
        <v>38741</v>
      </c>
      <c r="I3391">
        <f>IF(Table3_1810[[#This Row],[Status]]="Hired",1,0)</f>
        <v>0</v>
      </c>
    </row>
    <row r="3392" spans="1:9" x14ac:dyDescent="0.3">
      <c r="A3392">
        <v>345724</v>
      </c>
      <c r="B3392" s="2">
        <v>41778</v>
      </c>
      <c r="C3392" s="3">
        <v>0.39842592592592591</v>
      </c>
      <c r="D3392" t="s">
        <v>30</v>
      </c>
      <c r="E3392" t="s">
        <v>28</v>
      </c>
      <c r="F3392" t="s">
        <v>17</v>
      </c>
      <c r="G3392" t="s">
        <v>5</v>
      </c>
      <c r="H3392">
        <v>73038</v>
      </c>
      <c r="I3392">
        <f>IF(Table3_1810[[#This Row],[Status]]="Hired",1,0)</f>
        <v>0</v>
      </c>
    </row>
    <row r="3393" spans="1:9" x14ac:dyDescent="0.3">
      <c r="A3393">
        <v>280171</v>
      </c>
      <c r="B3393" s="2">
        <v>41778</v>
      </c>
      <c r="C3393" s="3">
        <v>0.39871527777777777</v>
      </c>
      <c r="D3393" t="s">
        <v>30</v>
      </c>
      <c r="E3393" t="s">
        <v>28</v>
      </c>
      <c r="F3393" t="s">
        <v>17</v>
      </c>
      <c r="G3393" t="s">
        <v>5</v>
      </c>
      <c r="H3393">
        <v>68777</v>
      </c>
      <c r="I3393">
        <f>IF(Table3_1810[[#This Row],[Status]]="Hired",1,0)</f>
        <v>0</v>
      </c>
    </row>
    <row r="3394" spans="1:9" x14ac:dyDescent="0.3">
      <c r="A3394">
        <v>174611</v>
      </c>
      <c r="B3394" s="2">
        <v>41789</v>
      </c>
      <c r="C3394" s="3">
        <v>0.98499999999999999</v>
      </c>
      <c r="D3394" t="s">
        <v>30</v>
      </c>
      <c r="E3394" t="s">
        <v>27</v>
      </c>
      <c r="F3394" t="s">
        <v>17</v>
      </c>
      <c r="G3394" t="s">
        <v>5</v>
      </c>
      <c r="H3394">
        <v>81964</v>
      </c>
      <c r="I3394">
        <f>IF(Table3_1810[[#This Row],[Status]]="Hired",1,0)</f>
        <v>0</v>
      </c>
    </row>
    <row r="3395" spans="1:9" x14ac:dyDescent="0.3">
      <c r="A3395">
        <v>489111</v>
      </c>
      <c r="B3395" s="2">
        <v>41864</v>
      </c>
      <c r="C3395" s="3">
        <v>0.66915509259259254</v>
      </c>
      <c r="D3395" t="s">
        <v>31</v>
      </c>
      <c r="E3395" t="s">
        <v>27</v>
      </c>
      <c r="F3395" t="s">
        <v>17</v>
      </c>
      <c r="G3395" t="s">
        <v>5</v>
      </c>
      <c r="H3395">
        <v>89202</v>
      </c>
      <c r="I3395">
        <f>IF(Table3_1810[[#This Row],[Status]]="Hired",1,0)</f>
        <v>1</v>
      </c>
    </row>
    <row r="3396" spans="1:9" x14ac:dyDescent="0.3">
      <c r="A3396">
        <v>81510</v>
      </c>
      <c r="B3396" s="2">
        <v>41795</v>
      </c>
      <c r="C3396" s="3">
        <v>0.62094907407407407</v>
      </c>
      <c r="D3396" t="s">
        <v>31</v>
      </c>
      <c r="E3396" t="s">
        <v>27</v>
      </c>
      <c r="F3396" t="s">
        <v>12</v>
      </c>
      <c r="G3396" t="s">
        <v>10</v>
      </c>
      <c r="H3396">
        <v>58367</v>
      </c>
      <c r="I3396">
        <f>IF(Table3_1810[[#This Row],[Status]]="Hired",1,0)</f>
        <v>1</v>
      </c>
    </row>
    <row r="3397" spans="1:9" x14ac:dyDescent="0.3">
      <c r="A3397">
        <v>118276</v>
      </c>
      <c r="B3397" s="2">
        <v>41828</v>
      </c>
      <c r="C3397" s="3">
        <v>0.7018981481481481</v>
      </c>
      <c r="D3397" t="s">
        <v>30</v>
      </c>
      <c r="E3397" t="s">
        <v>29</v>
      </c>
      <c r="F3397" t="s">
        <v>12</v>
      </c>
      <c r="G3397" t="s">
        <v>10</v>
      </c>
      <c r="H3397">
        <v>44023</v>
      </c>
      <c r="I3397">
        <f>IF(Table3_1810[[#This Row],[Status]]="Hired",1,0)</f>
        <v>0</v>
      </c>
    </row>
    <row r="3398" spans="1:9" x14ac:dyDescent="0.3">
      <c r="A3398">
        <v>910160</v>
      </c>
      <c r="B3398" s="2">
        <v>41828</v>
      </c>
      <c r="C3398" s="3">
        <v>0.70254629629629628</v>
      </c>
      <c r="D3398" t="s">
        <v>30</v>
      </c>
      <c r="E3398" t="s">
        <v>29</v>
      </c>
      <c r="F3398" t="s">
        <v>12</v>
      </c>
      <c r="G3398" t="s">
        <v>10</v>
      </c>
      <c r="H3398">
        <v>93939</v>
      </c>
      <c r="I3398">
        <f>IF(Table3_1810[[#This Row],[Status]]="Hired",1,0)</f>
        <v>0</v>
      </c>
    </row>
    <row r="3399" spans="1:9" x14ac:dyDescent="0.3">
      <c r="A3399">
        <v>804019</v>
      </c>
      <c r="B3399" s="2">
        <v>41828</v>
      </c>
      <c r="C3399" s="3">
        <v>0.70327546296296295</v>
      </c>
      <c r="D3399" t="s">
        <v>31</v>
      </c>
      <c r="E3399" t="s">
        <v>29</v>
      </c>
      <c r="F3399" t="s">
        <v>12</v>
      </c>
      <c r="G3399" t="s">
        <v>10</v>
      </c>
      <c r="H3399">
        <v>85130</v>
      </c>
      <c r="I3399">
        <f>IF(Table3_1810[[#This Row],[Status]]="Hired",1,0)</f>
        <v>1</v>
      </c>
    </row>
    <row r="3400" spans="1:9" x14ac:dyDescent="0.3">
      <c r="A3400">
        <v>402580</v>
      </c>
      <c r="B3400" s="2">
        <v>41848</v>
      </c>
      <c r="C3400" s="3">
        <v>0.39901620370370372</v>
      </c>
      <c r="D3400" t="s">
        <v>31</v>
      </c>
      <c r="E3400" t="s">
        <v>29</v>
      </c>
      <c r="F3400" t="s">
        <v>20</v>
      </c>
      <c r="G3400" t="s">
        <v>4</v>
      </c>
      <c r="H3400">
        <v>47672</v>
      </c>
      <c r="I3400">
        <f>IF(Table3_1810[[#This Row],[Status]]="Hired",1,0)</f>
        <v>1</v>
      </c>
    </row>
    <row r="3401" spans="1:9" x14ac:dyDescent="0.3">
      <c r="A3401">
        <v>574351</v>
      </c>
      <c r="B3401" s="2">
        <v>41865</v>
      </c>
      <c r="C3401" s="3">
        <v>0.4186111111111111</v>
      </c>
      <c r="D3401" t="s">
        <v>31</v>
      </c>
      <c r="E3401" t="s">
        <v>27</v>
      </c>
      <c r="F3401" t="s">
        <v>20</v>
      </c>
      <c r="G3401" t="s">
        <v>4</v>
      </c>
      <c r="H3401">
        <v>15263</v>
      </c>
      <c r="I3401">
        <f>IF(Table3_1810[[#This Row],[Status]]="Hired",1,0)</f>
        <v>1</v>
      </c>
    </row>
    <row r="3402" spans="1:9" x14ac:dyDescent="0.3">
      <c r="A3402">
        <v>760336</v>
      </c>
      <c r="B3402" s="2">
        <v>41866</v>
      </c>
      <c r="C3402" s="3">
        <v>0.18096064814814813</v>
      </c>
      <c r="D3402" t="s">
        <v>31</v>
      </c>
      <c r="E3402" t="s">
        <v>27</v>
      </c>
      <c r="F3402" t="s">
        <v>20</v>
      </c>
      <c r="G3402" t="s">
        <v>4</v>
      </c>
      <c r="H3402">
        <v>93321</v>
      </c>
      <c r="I3402">
        <f>IF(Table3_1810[[#This Row],[Status]]="Hired",1,0)</f>
        <v>1</v>
      </c>
    </row>
    <row r="3403" spans="1:9" x14ac:dyDescent="0.3">
      <c r="A3403">
        <v>647782</v>
      </c>
      <c r="B3403" s="2">
        <v>41841</v>
      </c>
      <c r="C3403" s="3">
        <v>0.39841435185185187</v>
      </c>
      <c r="D3403" t="s">
        <v>30</v>
      </c>
      <c r="E3403" t="s">
        <v>27</v>
      </c>
      <c r="F3403" t="s">
        <v>18</v>
      </c>
      <c r="G3403" t="s">
        <v>6</v>
      </c>
      <c r="H3403">
        <v>36633</v>
      </c>
      <c r="I3403">
        <f>IF(Table3_1810[[#This Row],[Status]]="Hired",1,0)</f>
        <v>0</v>
      </c>
    </row>
    <row r="3404" spans="1:9" x14ac:dyDescent="0.3">
      <c r="A3404">
        <v>654173</v>
      </c>
      <c r="B3404" s="2">
        <v>41842</v>
      </c>
      <c r="C3404" s="3">
        <v>0.75818287037037035</v>
      </c>
      <c r="D3404" t="s">
        <v>31</v>
      </c>
      <c r="E3404" t="s">
        <v>29</v>
      </c>
      <c r="F3404" t="s">
        <v>18</v>
      </c>
      <c r="G3404" t="s">
        <v>6</v>
      </c>
      <c r="H3404">
        <v>84213</v>
      </c>
      <c r="I3404">
        <f>IF(Table3_1810[[#This Row],[Status]]="Hired",1,0)</f>
        <v>1</v>
      </c>
    </row>
    <row r="3405" spans="1:9" x14ac:dyDescent="0.3">
      <c r="A3405">
        <v>38475</v>
      </c>
      <c r="B3405" s="2">
        <v>41842</v>
      </c>
      <c r="C3405" s="3">
        <v>0.75960648148148147</v>
      </c>
      <c r="D3405" t="s">
        <v>30</v>
      </c>
      <c r="E3405" t="s">
        <v>29</v>
      </c>
      <c r="F3405" t="s">
        <v>18</v>
      </c>
      <c r="G3405" t="s">
        <v>6</v>
      </c>
      <c r="H3405">
        <v>92846</v>
      </c>
      <c r="I3405">
        <f>IF(Table3_1810[[#This Row],[Status]]="Hired",1,0)</f>
        <v>0</v>
      </c>
    </row>
    <row r="3406" spans="1:9" x14ac:dyDescent="0.3">
      <c r="A3406">
        <v>796703</v>
      </c>
      <c r="B3406" s="2">
        <v>41858</v>
      </c>
      <c r="C3406" s="3">
        <v>0.72841435185185188</v>
      </c>
      <c r="D3406" t="s">
        <v>31</v>
      </c>
      <c r="E3406" t="s">
        <v>29</v>
      </c>
      <c r="F3406" t="s">
        <v>18</v>
      </c>
      <c r="G3406" t="s">
        <v>6</v>
      </c>
      <c r="H3406">
        <v>96490</v>
      </c>
      <c r="I3406">
        <f>IF(Table3_1810[[#This Row],[Status]]="Hired",1,0)</f>
        <v>1</v>
      </c>
    </row>
    <row r="3407" spans="1:9" x14ac:dyDescent="0.3">
      <c r="A3407">
        <v>707194</v>
      </c>
      <c r="B3407" s="2">
        <v>41859</v>
      </c>
      <c r="C3407" s="3">
        <v>0.55057870370370365</v>
      </c>
      <c r="D3407" t="s">
        <v>30</v>
      </c>
      <c r="E3407" t="s">
        <v>27</v>
      </c>
      <c r="F3407" t="s">
        <v>18</v>
      </c>
      <c r="G3407" t="s">
        <v>6</v>
      </c>
      <c r="H3407">
        <v>80623</v>
      </c>
      <c r="I3407">
        <f>IF(Table3_1810[[#This Row],[Status]]="Hired",1,0)</f>
        <v>0</v>
      </c>
    </row>
    <row r="3408" spans="1:9" x14ac:dyDescent="0.3">
      <c r="A3408">
        <v>815305</v>
      </c>
      <c r="B3408" s="2">
        <v>41866</v>
      </c>
      <c r="C3408" s="3">
        <v>0.6771759259259259</v>
      </c>
      <c r="D3408" t="s">
        <v>30</v>
      </c>
      <c r="E3408" t="s">
        <v>27</v>
      </c>
      <c r="F3408" t="s">
        <v>18</v>
      </c>
      <c r="G3408" t="s">
        <v>6</v>
      </c>
      <c r="H3408">
        <v>19223</v>
      </c>
      <c r="I3408">
        <f>IF(Table3_1810[[#This Row],[Status]]="Hired",1,0)</f>
        <v>0</v>
      </c>
    </row>
    <row r="3409" spans="1:9" x14ac:dyDescent="0.3">
      <c r="A3409">
        <v>838148</v>
      </c>
      <c r="B3409" s="2">
        <v>41866</v>
      </c>
      <c r="C3409" s="3">
        <v>0.67743055555555554</v>
      </c>
      <c r="D3409" t="s">
        <v>30</v>
      </c>
      <c r="E3409" t="s">
        <v>29</v>
      </c>
      <c r="F3409" t="s">
        <v>18</v>
      </c>
      <c r="G3409" t="s">
        <v>6</v>
      </c>
      <c r="H3409">
        <v>18593</v>
      </c>
      <c r="I3409">
        <f>IF(Table3_1810[[#This Row],[Status]]="Hired",1,0)</f>
        <v>0</v>
      </c>
    </row>
    <row r="3410" spans="1:9" x14ac:dyDescent="0.3">
      <c r="A3410">
        <v>656362</v>
      </c>
      <c r="B3410" s="2">
        <v>41866</v>
      </c>
      <c r="C3410" s="3">
        <v>0.67979166666666668</v>
      </c>
      <c r="D3410" t="s">
        <v>30</v>
      </c>
      <c r="E3410" t="s">
        <v>29</v>
      </c>
      <c r="F3410" t="s">
        <v>18</v>
      </c>
      <c r="G3410" t="s">
        <v>6</v>
      </c>
      <c r="H3410">
        <v>27447</v>
      </c>
      <c r="I3410">
        <f>IF(Table3_1810[[#This Row],[Status]]="Hired",1,0)</f>
        <v>0</v>
      </c>
    </row>
    <row r="3411" spans="1:9" x14ac:dyDescent="0.3">
      <c r="A3411">
        <v>632753</v>
      </c>
      <c r="B3411" s="2">
        <v>41866</v>
      </c>
      <c r="C3411" s="3">
        <v>0.68111111111111111</v>
      </c>
      <c r="D3411" t="s">
        <v>30</v>
      </c>
      <c r="E3411" t="s">
        <v>29</v>
      </c>
      <c r="F3411" t="s">
        <v>18</v>
      </c>
      <c r="G3411" t="s">
        <v>6</v>
      </c>
      <c r="H3411">
        <v>87626</v>
      </c>
      <c r="I3411">
        <f>IF(Table3_1810[[#This Row],[Status]]="Hired",1,0)</f>
        <v>0</v>
      </c>
    </row>
    <row r="3412" spans="1:9" x14ac:dyDescent="0.3">
      <c r="A3412">
        <v>213937</v>
      </c>
      <c r="B3412" s="2">
        <v>41877</v>
      </c>
      <c r="C3412" s="3">
        <v>0.5521180555555556</v>
      </c>
      <c r="D3412" t="s">
        <v>30</v>
      </c>
      <c r="E3412" t="s">
        <v>29</v>
      </c>
      <c r="F3412" t="s">
        <v>18</v>
      </c>
      <c r="G3412" t="s">
        <v>6</v>
      </c>
      <c r="H3412">
        <v>97502</v>
      </c>
      <c r="I3412">
        <f>IF(Table3_1810[[#This Row],[Status]]="Hired",1,0)</f>
        <v>0</v>
      </c>
    </row>
    <row r="3413" spans="1:9" x14ac:dyDescent="0.3">
      <c r="A3413">
        <v>839265</v>
      </c>
      <c r="B3413" s="2">
        <v>41764</v>
      </c>
      <c r="C3413" s="3">
        <v>0.55274305555555558</v>
      </c>
      <c r="D3413" t="s">
        <v>31</v>
      </c>
      <c r="E3413" t="s">
        <v>27</v>
      </c>
      <c r="F3413" t="s">
        <v>17</v>
      </c>
      <c r="G3413" t="s">
        <v>10</v>
      </c>
      <c r="H3413">
        <v>33367</v>
      </c>
      <c r="I3413">
        <f>IF(Table3_1810[[#This Row],[Status]]="Hired",1,0)</f>
        <v>1</v>
      </c>
    </row>
    <row r="3414" spans="1:9" x14ac:dyDescent="0.3">
      <c r="A3414">
        <v>934573</v>
      </c>
      <c r="B3414" s="2">
        <v>41764</v>
      </c>
      <c r="C3414" s="3">
        <v>0.55339120370370365</v>
      </c>
      <c r="D3414" t="s">
        <v>31</v>
      </c>
      <c r="E3414" t="s">
        <v>29</v>
      </c>
      <c r="F3414" t="s">
        <v>17</v>
      </c>
      <c r="G3414" t="s">
        <v>10</v>
      </c>
      <c r="H3414">
        <v>69471</v>
      </c>
      <c r="I3414">
        <f>IF(Table3_1810[[#This Row],[Status]]="Hired",1,0)</f>
        <v>1</v>
      </c>
    </row>
    <row r="3415" spans="1:9" x14ac:dyDescent="0.3">
      <c r="A3415">
        <v>366947</v>
      </c>
      <c r="B3415" s="2">
        <v>41765</v>
      </c>
      <c r="C3415" s="3">
        <v>0.70341435185185186</v>
      </c>
      <c r="D3415" t="s">
        <v>31</v>
      </c>
      <c r="E3415" t="s">
        <v>27</v>
      </c>
      <c r="F3415" t="s">
        <v>17</v>
      </c>
      <c r="G3415" t="s">
        <v>5</v>
      </c>
      <c r="H3415">
        <v>29273</v>
      </c>
      <c r="I3415">
        <f>IF(Table3_1810[[#This Row],[Status]]="Hired",1,0)</f>
        <v>1</v>
      </c>
    </row>
    <row r="3416" spans="1:9" x14ac:dyDescent="0.3">
      <c r="A3416">
        <v>873768</v>
      </c>
      <c r="B3416" s="2">
        <v>41765</v>
      </c>
      <c r="C3416" s="3">
        <v>0.70379629629629625</v>
      </c>
      <c r="D3416" t="s">
        <v>31</v>
      </c>
      <c r="E3416" t="s">
        <v>29</v>
      </c>
      <c r="F3416" t="s">
        <v>17</v>
      </c>
      <c r="G3416" t="s">
        <v>5</v>
      </c>
      <c r="H3416">
        <v>48191</v>
      </c>
      <c r="I3416">
        <f>IF(Table3_1810[[#This Row],[Status]]="Hired",1,0)</f>
        <v>1</v>
      </c>
    </row>
    <row r="3417" spans="1:9" x14ac:dyDescent="0.3">
      <c r="A3417">
        <v>823286</v>
      </c>
      <c r="B3417" s="2">
        <v>41838</v>
      </c>
      <c r="C3417" s="3">
        <v>0.55872685185185189</v>
      </c>
      <c r="D3417" t="s">
        <v>30</v>
      </c>
      <c r="E3417" t="s">
        <v>29</v>
      </c>
      <c r="F3417" t="s">
        <v>17</v>
      </c>
      <c r="G3417" t="s">
        <v>10</v>
      </c>
      <c r="H3417">
        <v>44155</v>
      </c>
      <c r="I3417">
        <f>IF(Table3_1810[[#This Row],[Status]]="Hired",1,0)</f>
        <v>0</v>
      </c>
    </row>
    <row r="3418" spans="1:9" x14ac:dyDescent="0.3">
      <c r="A3418">
        <v>865295</v>
      </c>
      <c r="B3418" s="2">
        <v>41838</v>
      </c>
      <c r="C3418" s="3">
        <v>0.55905092592592598</v>
      </c>
      <c r="D3418" t="s">
        <v>30</v>
      </c>
      <c r="E3418" t="s">
        <v>27</v>
      </c>
      <c r="F3418" t="s">
        <v>17</v>
      </c>
      <c r="G3418" t="s">
        <v>10</v>
      </c>
      <c r="H3418">
        <v>83387</v>
      </c>
      <c r="I3418">
        <f>IF(Table3_1810[[#This Row],[Status]]="Hired",1,0)</f>
        <v>0</v>
      </c>
    </row>
    <row r="3419" spans="1:9" x14ac:dyDescent="0.3">
      <c r="A3419">
        <v>503622</v>
      </c>
      <c r="B3419" s="2">
        <v>41838</v>
      </c>
      <c r="C3419" s="3">
        <v>0.55966435185185182</v>
      </c>
      <c r="D3419" t="s">
        <v>31</v>
      </c>
      <c r="E3419" t="s">
        <v>27</v>
      </c>
      <c r="F3419" t="s">
        <v>17</v>
      </c>
      <c r="G3419" t="s">
        <v>10</v>
      </c>
      <c r="H3419">
        <v>99127</v>
      </c>
      <c r="I3419">
        <f>IF(Table3_1810[[#This Row],[Status]]="Hired",1,0)</f>
        <v>1</v>
      </c>
    </row>
    <row r="3420" spans="1:9" x14ac:dyDescent="0.3">
      <c r="A3420">
        <v>697309</v>
      </c>
      <c r="B3420" s="2">
        <v>41878</v>
      </c>
      <c r="C3420" s="3">
        <v>0.79450231481481481</v>
      </c>
      <c r="D3420" t="s">
        <v>30</v>
      </c>
      <c r="E3420" t="s">
        <v>27</v>
      </c>
      <c r="F3420" t="s">
        <v>17</v>
      </c>
      <c r="G3420" t="s">
        <v>5</v>
      </c>
      <c r="H3420">
        <v>48129</v>
      </c>
      <c r="I3420">
        <f>IF(Table3_1810[[#This Row],[Status]]="Hired",1,0)</f>
        <v>0</v>
      </c>
    </row>
    <row r="3421" spans="1:9" x14ac:dyDescent="0.3">
      <c r="A3421">
        <v>543138</v>
      </c>
      <c r="B3421" s="2">
        <v>41785</v>
      </c>
      <c r="C3421" s="3">
        <v>0.66390046296296301</v>
      </c>
      <c r="D3421" t="s">
        <v>31</v>
      </c>
      <c r="E3421" t="s">
        <v>27</v>
      </c>
      <c r="F3421" t="s">
        <v>17</v>
      </c>
      <c r="G3421" t="s">
        <v>2</v>
      </c>
      <c r="H3421">
        <v>68590</v>
      </c>
      <c r="I3421">
        <f>IF(Table3_1810[[#This Row],[Status]]="Hired",1,0)</f>
        <v>1</v>
      </c>
    </row>
    <row r="3422" spans="1:9" x14ac:dyDescent="0.3">
      <c r="A3422">
        <v>166850</v>
      </c>
      <c r="B3422" s="2">
        <v>41789</v>
      </c>
      <c r="C3422" s="3">
        <v>0.28737268518518516</v>
      </c>
      <c r="D3422" t="s">
        <v>31</v>
      </c>
      <c r="E3422" t="s">
        <v>29</v>
      </c>
      <c r="F3422" t="s">
        <v>17</v>
      </c>
      <c r="G3422" t="s">
        <v>2</v>
      </c>
      <c r="H3422">
        <v>23249</v>
      </c>
      <c r="I3422">
        <f>IF(Table3_1810[[#This Row],[Status]]="Hired",1,0)</f>
        <v>1</v>
      </c>
    </row>
    <row r="3423" spans="1:9" x14ac:dyDescent="0.3">
      <c r="A3423">
        <v>710798</v>
      </c>
      <c r="B3423" s="2">
        <v>41829</v>
      </c>
      <c r="C3423" s="3">
        <v>0.39681712962962962</v>
      </c>
      <c r="D3423" t="s">
        <v>30</v>
      </c>
      <c r="E3423" t="s">
        <v>27</v>
      </c>
      <c r="F3423" t="s">
        <v>17</v>
      </c>
      <c r="G3423" t="s">
        <v>2</v>
      </c>
      <c r="H3423">
        <v>30140</v>
      </c>
      <c r="I3423">
        <f>IF(Table3_1810[[#This Row],[Status]]="Hired",1,0)</f>
        <v>0</v>
      </c>
    </row>
    <row r="3424" spans="1:9" x14ac:dyDescent="0.3">
      <c r="A3424">
        <v>562873</v>
      </c>
      <c r="B3424" s="2">
        <v>41829</v>
      </c>
      <c r="C3424" s="3">
        <v>0.39891203703703704</v>
      </c>
      <c r="D3424" t="s">
        <v>31</v>
      </c>
      <c r="E3424" t="s">
        <v>27</v>
      </c>
      <c r="F3424" t="s">
        <v>17</v>
      </c>
      <c r="G3424" t="s">
        <v>2</v>
      </c>
      <c r="H3424">
        <v>30100</v>
      </c>
      <c r="I3424">
        <f>IF(Table3_1810[[#This Row],[Status]]="Hired",1,0)</f>
        <v>1</v>
      </c>
    </row>
    <row r="3425" spans="1:9" x14ac:dyDescent="0.3">
      <c r="A3425">
        <v>116216</v>
      </c>
      <c r="B3425" s="2">
        <v>41829</v>
      </c>
      <c r="C3425" s="3">
        <v>0.39929398148148149</v>
      </c>
      <c r="D3425" t="s">
        <v>31</v>
      </c>
      <c r="E3425" t="s">
        <v>29</v>
      </c>
      <c r="F3425" t="s">
        <v>17</v>
      </c>
      <c r="G3425" t="s">
        <v>2</v>
      </c>
      <c r="H3425">
        <v>19850</v>
      </c>
      <c r="I3425">
        <f>IF(Table3_1810[[#This Row],[Status]]="Hired",1,0)</f>
        <v>1</v>
      </c>
    </row>
    <row r="3426" spans="1:9" x14ac:dyDescent="0.3">
      <c r="A3426">
        <v>213662</v>
      </c>
      <c r="B3426" s="2">
        <v>41782</v>
      </c>
      <c r="C3426" s="3">
        <v>0.68519675925925927</v>
      </c>
      <c r="D3426" t="s">
        <v>30</v>
      </c>
      <c r="E3426" t="s">
        <v>27</v>
      </c>
      <c r="F3426" t="s">
        <v>20</v>
      </c>
      <c r="G3426" t="s">
        <v>8</v>
      </c>
      <c r="H3426">
        <v>36874</v>
      </c>
      <c r="I3426">
        <f>IF(Table3_1810[[#This Row],[Status]]="Hired",1,0)</f>
        <v>0</v>
      </c>
    </row>
    <row r="3427" spans="1:9" x14ac:dyDescent="0.3">
      <c r="A3427">
        <v>37098</v>
      </c>
      <c r="B3427" s="2">
        <v>41782</v>
      </c>
      <c r="C3427" s="3">
        <v>0.68707175925925923</v>
      </c>
      <c r="D3427" t="s">
        <v>30</v>
      </c>
      <c r="E3427" t="s">
        <v>27</v>
      </c>
      <c r="F3427" t="s">
        <v>20</v>
      </c>
      <c r="G3427" t="s">
        <v>8</v>
      </c>
      <c r="H3427">
        <v>99068</v>
      </c>
      <c r="I3427">
        <f>IF(Table3_1810[[#This Row],[Status]]="Hired",1,0)</f>
        <v>0</v>
      </c>
    </row>
    <row r="3428" spans="1:9" x14ac:dyDescent="0.3">
      <c r="A3428">
        <v>65925</v>
      </c>
      <c r="B3428" s="2">
        <v>41760</v>
      </c>
      <c r="C3428" s="3">
        <v>0.62327546296296299</v>
      </c>
      <c r="D3428" t="s">
        <v>31</v>
      </c>
      <c r="E3428" t="s">
        <v>29</v>
      </c>
      <c r="F3428" t="s">
        <v>12</v>
      </c>
      <c r="G3428" t="s">
        <v>4</v>
      </c>
      <c r="H3428">
        <v>40878</v>
      </c>
      <c r="I3428">
        <f>IF(Table3_1810[[#This Row],[Status]]="Hired",1,0)</f>
        <v>1</v>
      </c>
    </row>
    <row r="3429" spans="1:9" x14ac:dyDescent="0.3">
      <c r="A3429">
        <v>846476</v>
      </c>
      <c r="B3429" s="2">
        <v>41786</v>
      </c>
      <c r="C3429" s="3">
        <v>0.67086805555555551</v>
      </c>
      <c r="D3429" t="s">
        <v>31</v>
      </c>
      <c r="E3429" t="s">
        <v>27</v>
      </c>
      <c r="F3429" t="s">
        <v>12</v>
      </c>
      <c r="G3429" t="s">
        <v>4</v>
      </c>
      <c r="H3429">
        <v>22937</v>
      </c>
      <c r="I3429">
        <f>IF(Table3_1810[[#This Row],[Status]]="Hired",1,0)</f>
        <v>1</v>
      </c>
    </row>
    <row r="3430" spans="1:9" x14ac:dyDescent="0.3">
      <c r="A3430">
        <v>448790</v>
      </c>
      <c r="B3430" s="2">
        <v>41800</v>
      </c>
      <c r="C3430" s="3">
        <v>0.75577546296296294</v>
      </c>
      <c r="D3430" t="s">
        <v>31</v>
      </c>
      <c r="E3430" t="s">
        <v>27</v>
      </c>
      <c r="F3430" t="s">
        <v>12</v>
      </c>
      <c r="G3430" t="s">
        <v>4</v>
      </c>
      <c r="H3430">
        <v>40784</v>
      </c>
      <c r="I3430">
        <f>IF(Table3_1810[[#This Row],[Status]]="Hired",1,0)</f>
        <v>1</v>
      </c>
    </row>
    <row r="3431" spans="1:9" x14ac:dyDescent="0.3">
      <c r="A3431">
        <v>727895</v>
      </c>
      <c r="B3431" s="2">
        <v>41862</v>
      </c>
      <c r="C3431" s="3">
        <v>0.57247685185185182</v>
      </c>
      <c r="D3431" t="s">
        <v>31</v>
      </c>
      <c r="E3431" t="s">
        <v>28</v>
      </c>
      <c r="F3431" t="s">
        <v>12</v>
      </c>
      <c r="G3431" t="s">
        <v>4</v>
      </c>
      <c r="H3431">
        <v>18169</v>
      </c>
      <c r="I3431">
        <f>IF(Table3_1810[[#This Row],[Status]]="Hired",1,0)</f>
        <v>1</v>
      </c>
    </row>
    <row r="3432" spans="1:9" x14ac:dyDescent="0.3">
      <c r="A3432">
        <v>180428</v>
      </c>
      <c r="B3432" s="2">
        <v>41866</v>
      </c>
      <c r="C3432" s="3">
        <v>0.66813657407407412</v>
      </c>
      <c r="D3432" t="s">
        <v>31</v>
      </c>
      <c r="E3432" t="s">
        <v>29</v>
      </c>
      <c r="F3432" t="s">
        <v>12</v>
      </c>
      <c r="G3432" t="s">
        <v>4</v>
      </c>
      <c r="H3432">
        <v>33097</v>
      </c>
      <c r="I3432">
        <f>IF(Table3_1810[[#This Row],[Status]]="Hired",1,0)</f>
        <v>1</v>
      </c>
    </row>
    <row r="3433" spans="1:9" x14ac:dyDescent="0.3">
      <c r="A3433">
        <v>751086</v>
      </c>
      <c r="B3433" s="2">
        <v>41866</v>
      </c>
      <c r="C3433" s="3">
        <v>0.66962962962962957</v>
      </c>
      <c r="D3433" t="s">
        <v>30</v>
      </c>
      <c r="E3433" t="s">
        <v>27</v>
      </c>
      <c r="F3433" t="s">
        <v>12</v>
      </c>
      <c r="G3433" t="s">
        <v>4</v>
      </c>
      <c r="H3433">
        <v>90542</v>
      </c>
      <c r="I3433">
        <f>IF(Table3_1810[[#This Row],[Status]]="Hired",1,0)</f>
        <v>0</v>
      </c>
    </row>
    <row r="3434" spans="1:9" x14ac:dyDescent="0.3">
      <c r="A3434">
        <v>259042</v>
      </c>
      <c r="B3434" s="2">
        <v>41870</v>
      </c>
      <c r="C3434" s="3">
        <v>0.77372685185185186</v>
      </c>
      <c r="D3434" t="s">
        <v>30</v>
      </c>
      <c r="E3434" t="s">
        <v>29</v>
      </c>
      <c r="F3434" t="s">
        <v>12</v>
      </c>
      <c r="G3434" t="s">
        <v>4</v>
      </c>
      <c r="H3434">
        <v>12767</v>
      </c>
      <c r="I3434">
        <f>IF(Table3_1810[[#This Row],[Status]]="Hired",1,0)</f>
        <v>0</v>
      </c>
    </row>
    <row r="3435" spans="1:9" x14ac:dyDescent="0.3">
      <c r="A3435">
        <v>732769</v>
      </c>
      <c r="B3435" s="2">
        <v>41870</v>
      </c>
      <c r="C3435" s="3">
        <v>0.77478009259259262</v>
      </c>
      <c r="D3435" t="s">
        <v>30</v>
      </c>
      <c r="E3435" t="s">
        <v>29</v>
      </c>
      <c r="F3435" t="s">
        <v>12</v>
      </c>
      <c r="G3435" t="s">
        <v>4</v>
      </c>
      <c r="H3435">
        <v>62176</v>
      </c>
      <c r="I3435">
        <f>IF(Table3_1810[[#This Row],[Status]]="Hired",1,0)</f>
        <v>0</v>
      </c>
    </row>
    <row r="3436" spans="1:9" x14ac:dyDescent="0.3">
      <c r="A3436">
        <v>521689</v>
      </c>
      <c r="B3436" s="2">
        <v>41870</v>
      </c>
      <c r="C3436" s="3">
        <v>0.77543981481481483</v>
      </c>
      <c r="D3436" t="s">
        <v>30</v>
      </c>
      <c r="E3436" t="s">
        <v>29</v>
      </c>
      <c r="F3436" t="s">
        <v>12</v>
      </c>
      <c r="G3436" t="s">
        <v>4</v>
      </c>
      <c r="H3436">
        <v>29803</v>
      </c>
      <c r="I3436">
        <f>IF(Table3_1810[[#This Row],[Status]]="Hired",1,0)</f>
        <v>0</v>
      </c>
    </row>
    <row r="3437" spans="1:9" x14ac:dyDescent="0.3">
      <c r="A3437">
        <v>822019</v>
      </c>
      <c r="B3437" s="2">
        <v>41865</v>
      </c>
      <c r="C3437" s="3">
        <v>0.45178240740740738</v>
      </c>
      <c r="D3437" t="s">
        <v>31</v>
      </c>
      <c r="E3437" t="s">
        <v>29</v>
      </c>
      <c r="F3437" t="s">
        <v>12</v>
      </c>
      <c r="G3437" t="s">
        <v>4</v>
      </c>
      <c r="H3437">
        <v>51490</v>
      </c>
      <c r="I3437">
        <f>IF(Table3_1810[[#This Row],[Status]]="Hired",1,0)</f>
        <v>1</v>
      </c>
    </row>
    <row r="3438" spans="1:9" x14ac:dyDescent="0.3">
      <c r="A3438">
        <v>223062</v>
      </c>
      <c r="B3438" s="2">
        <v>41865</v>
      </c>
      <c r="C3438" s="3">
        <v>0.45209490740740743</v>
      </c>
      <c r="D3438" t="s">
        <v>30</v>
      </c>
      <c r="E3438" t="s">
        <v>27</v>
      </c>
      <c r="F3438" t="s">
        <v>12</v>
      </c>
      <c r="G3438" t="s">
        <v>4</v>
      </c>
      <c r="H3438">
        <v>51267</v>
      </c>
      <c r="I3438">
        <f>IF(Table3_1810[[#This Row],[Status]]="Hired",1,0)</f>
        <v>0</v>
      </c>
    </row>
    <row r="3439" spans="1:9" x14ac:dyDescent="0.3">
      <c r="A3439">
        <v>751533</v>
      </c>
      <c r="B3439" s="2">
        <v>41865</v>
      </c>
      <c r="C3439" s="3">
        <v>0.45041666666666669</v>
      </c>
      <c r="D3439" t="s">
        <v>30</v>
      </c>
      <c r="E3439" t="s">
        <v>28</v>
      </c>
      <c r="F3439" t="s">
        <v>12</v>
      </c>
      <c r="G3439" t="s">
        <v>4</v>
      </c>
      <c r="H3439">
        <v>83544</v>
      </c>
      <c r="I3439">
        <f>IF(Table3_1810[[#This Row],[Status]]="Hired",1,0)</f>
        <v>0</v>
      </c>
    </row>
    <row r="3440" spans="1:9" x14ac:dyDescent="0.3">
      <c r="A3440">
        <v>713455</v>
      </c>
      <c r="B3440" s="2">
        <v>41878</v>
      </c>
      <c r="C3440" s="3">
        <v>0.39886574074074072</v>
      </c>
      <c r="D3440" t="s">
        <v>30</v>
      </c>
      <c r="E3440" t="s">
        <v>27</v>
      </c>
      <c r="F3440" t="s">
        <v>12</v>
      </c>
      <c r="G3440" t="s">
        <v>4</v>
      </c>
      <c r="H3440">
        <v>24604</v>
      </c>
      <c r="I3440">
        <f>IF(Table3_1810[[#This Row],[Status]]="Hired",1,0)</f>
        <v>0</v>
      </c>
    </row>
    <row r="3441" spans="1:9" x14ac:dyDescent="0.3">
      <c r="A3441">
        <v>712086</v>
      </c>
      <c r="B3441" s="2">
        <v>41879</v>
      </c>
      <c r="C3441" s="3">
        <v>0.65533564814814815</v>
      </c>
      <c r="D3441" t="s">
        <v>31</v>
      </c>
      <c r="E3441" t="s">
        <v>27</v>
      </c>
      <c r="F3441" t="s">
        <v>12</v>
      </c>
      <c r="G3441" t="s">
        <v>4</v>
      </c>
      <c r="H3441">
        <v>53964</v>
      </c>
      <c r="I3441">
        <f>IF(Table3_1810[[#This Row],[Status]]="Hired",1,0)</f>
        <v>1</v>
      </c>
    </row>
    <row r="3442" spans="1:9" x14ac:dyDescent="0.3">
      <c r="A3442">
        <v>605996</v>
      </c>
      <c r="B3442" s="2">
        <v>41789</v>
      </c>
      <c r="C3442" s="3">
        <v>0.74193287037037037</v>
      </c>
      <c r="D3442" t="s">
        <v>30</v>
      </c>
      <c r="E3442" t="s">
        <v>29</v>
      </c>
      <c r="F3442" t="s">
        <v>19</v>
      </c>
      <c r="G3442" t="s">
        <v>2</v>
      </c>
      <c r="H3442">
        <v>51428</v>
      </c>
      <c r="I3442">
        <f>IF(Table3_1810[[#This Row],[Status]]="Hired",1,0)</f>
        <v>0</v>
      </c>
    </row>
    <row r="3443" spans="1:9" x14ac:dyDescent="0.3">
      <c r="A3443">
        <v>971400</v>
      </c>
      <c r="B3443" s="2">
        <v>41761</v>
      </c>
      <c r="C3443" s="3">
        <v>0.46660879629629631</v>
      </c>
      <c r="D3443" t="s">
        <v>30</v>
      </c>
      <c r="E3443" t="s">
        <v>29</v>
      </c>
      <c r="F3443" t="s">
        <v>14</v>
      </c>
      <c r="G3443" t="s">
        <v>5</v>
      </c>
      <c r="H3443">
        <v>20974</v>
      </c>
      <c r="I3443">
        <f>IF(Table3_1810[[#This Row],[Status]]="Hired",1,0)</f>
        <v>0</v>
      </c>
    </row>
    <row r="3444" spans="1:9" x14ac:dyDescent="0.3">
      <c r="A3444">
        <v>311218</v>
      </c>
      <c r="B3444" s="2">
        <v>41793</v>
      </c>
      <c r="C3444" s="3">
        <v>0.68881944444444443</v>
      </c>
      <c r="D3444" t="s">
        <v>30</v>
      </c>
      <c r="E3444" t="s">
        <v>27</v>
      </c>
      <c r="F3444" t="s">
        <v>15</v>
      </c>
      <c r="G3444" t="s">
        <v>10</v>
      </c>
      <c r="H3444">
        <v>46028</v>
      </c>
      <c r="I3444">
        <f>IF(Table3_1810[[#This Row],[Status]]="Hired",1,0)</f>
        <v>0</v>
      </c>
    </row>
    <row r="3445" spans="1:9" x14ac:dyDescent="0.3">
      <c r="A3445">
        <v>590807</v>
      </c>
      <c r="B3445" s="2">
        <v>41809</v>
      </c>
      <c r="C3445" s="3">
        <v>0.60714120370370372</v>
      </c>
      <c r="D3445" t="s">
        <v>31</v>
      </c>
      <c r="E3445" t="s">
        <v>27</v>
      </c>
      <c r="F3445" t="s">
        <v>15</v>
      </c>
      <c r="G3445" t="s">
        <v>10</v>
      </c>
      <c r="H3445">
        <v>34189</v>
      </c>
      <c r="I3445">
        <f>IF(Table3_1810[[#This Row],[Status]]="Hired",1,0)</f>
        <v>1</v>
      </c>
    </row>
    <row r="3446" spans="1:9" x14ac:dyDescent="0.3">
      <c r="A3446">
        <v>951578</v>
      </c>
      <c r="B3446" s="2">
        <v>41822</v>
      </c>
      <c r="C3446" s="3">
        <v>0.25648148148148148</v>
      </c>
      <c r="D3446" t="s">
        <v>31</v>
      </c>
      <c r="E3446" t="s">
        <v>29</v>
      </c>
      <c r="F3446" t="s">
        <v>15</v>
      </c>
      <c r="G3446" t="s">
        <v>10</v>
      </c>
      <c r="H3446">
        <v>56011</v>
      </c>
      <c r="I3446">
        <f>IF(Table3_1810[[#This Row],[Status]]="Hired",1,0)</f>
        <v>1</v>
      </c>
    </row>
    <row r="3447" spans="1:9" x14ac:dyDescent="0.3">
      <c r="A3447">
        <v>389877</v>
      </c>
      <c r="B3447" s="2">
        <v>41824</v>
      </c>
      <c r="C3447" s="3">
        <v>0.80693287037037043</v>
      </c>
      <c r="D3447" t="s">
        <v>31</v>
      </c>
      <c r="E3447" t="s">
        <v>27</v>
      </c>
      <c r="F3447" t="s">
        <v>15</v>
      </c>
      <c r="G3447" t="s">
        <v>10</v>
      </c>
      <c r="H3447">
        <v>86815</v>
      </c>
      <c r="I3447">
        <f>IF(Table3_1810[[#This Row],[Status]]="Hired",1,0)</f>
        <v>1</v>
      </c>
    </row>
    <row r="3448" spans="1:9" x14ac:dyDescent="0.3">
      <c r="A3448">
        <v>335797</v>
      </c>
      <c r="B3448" s="2">
        <v>41768</v>
      </c>
      <c r="C3448" s="3">
        <v>0.39946759259259257</v>
      </c>
      <c r="D3448" t="s">
        <v>30</v>
      </c>
      <c r="E3448" t="s">
        <v>27</v>
      </c>
      <c r="F3448" t="s">
        <v>15</v>
      </c>
      <c r="G3448" t="s">
        <v>10</v>
      </c>
      <c r="H3448">
        <v>78945</v>
      </c>
      <c r="I3448">
        <f>IF(Table3_1810[[#This Row],[Status]]="Hired",1,0)</f>
        <v>0</v>
      </c>
    </row>
    <row r="3449" spans="1:9" x14ac:dyDescent="0.3">
      <c r="A3449">
        <v>579041</v>
      </c>
      <c r="B3449" s="2">
        <v>41782</v>
      </c>
      <c r="C3449" s="3">
        <v>0.40166666666666667</v>
      </c>
      <c r="D3449" t="s">
        <v>30</v>
      </c>
      <c r="E3449" t="s">
        <v>27</v>
      </c>
      <c r="F3449" t="s">
        <v>15</v>
      </c>
      <c r="G3449" t="s">
        <v>10</v>
      </c>
      <c r="H3449">
        <v>82458</v>
      </c>
      <c r="I3449">
        <f>IF(Table3_1810[[#This Row],[Status]]="Hired",1,0)</f>
        <v>0</v>
      </c>
    </row>
    <row r="3450" spans="1:9" x14ac:dyDescent="0.3">
      <c r="A3450">
        <v>248344</v>
      </c>
      <c r="B3450" s="2">
        <v>41787</v>
      </c>
      <c r="C3450" s="3">
        <v>0.8618055555555556</v>
      </c>
      <c r="D3450" t="s">
        <v>30</v>
      </c>
      <c r="E3450" t="s">
        <v>29</v>
      </c>
      <c r="F3450" t="s">
        <v>15</v>
      </c>
      <c r="G3450" t="s">
        <v>10</v>
      </c>
      <c r="H3450">
        <v>50915</v>
      </c>
      <c r="I3450">
        <f>IF(Table3_1810[[#This Row],[Status]]="Hired",1,0)</f>
        <v>0</v>
      </c>
    </row>
    <row r="3451" spans="1:9" x14ac:dyDescent="0.3">
      <c r="A3451">
        <v>387963</v>
      </c>
      <c r="B3451" s="2">
        <v>41787</v>
      </c>
      <c r="C3451" s="3">
        <v>0.86208333333333331</v>
      </c>
      <c r="D3451" t="s">
        <v>31</v>
      </c>
      <c r="E3451" t="s">
        <v>27</v>
      </c>
      <c r="F3451" t="s">
        <v>15</v>
      </c>
      <c r="G3451" t="s">
        <v>10</v>
      </c>
      <c r="H3451">
        <v>17425</v>
      </c>
      <c r="I3451">
        <f>IF(Table3_1810[[#This Row],[Status]]="Hired",1,0)</f>
        <v>1</v>
      </c>
    </row>
    <row r="3452" spans="1:9" x14ac:dyDescent="0.3">
      <c r="A3452">
        <v>657136</v>
      </c>
      <c r="B3452" s="2">
        <v>41787</v>
      </c>
      <c r="C3452" s="3">
        <v>0.86230324074074072</v>
      </c>
      <c r="D3452" t="s">
        <v>30</v>
      </c>
      <c r="E3452" t="s">
        <v>27</v>
      </c>
      <c r="F3452" t="s">
        <v>15</v>
      </c>
      <c r="G3452" t="s">
        <v>10</v>
      </c>
      <c r="H3452">
        <v>57809</v>
      </c>
      <c r="I3452">
        <f>IF(Table3_1810[[#This Row],[Status]]="Hired",1,0)</f>
        <v>0</v>
      </c>
    </row>
    <row r="3453" spans="1:9" x14ac:dyDescent="0.3">
      <c r="A3453">
        <v>442094</v>
      </c>
      <c r="B3453" s="2">
        <v>41787</v>
      </c>
      <c r="C3453" s="3">
        <v>0.86300925925925931</v>
      </c>
      <c r="D3453" t="s">
        <v>31</v>
      </c>
      <c r="E3453" t="s">
        <v>27</v>
      </c>
      <c r="F3453" t="s">
        <v>15</v>
      </c>
      <c r="G3453" t="s">
        <v>10</v>
      </c>
      <c r="H3453">
        <v>47681</v>
      </c>
      <c r="I3453">
        <f>IF(Table3_1810[[#This Row],[Status]]="Hired",1,0)</f>
        <v>1</v>
      </c>
    </row>
    <row r="3454" spans="1:9" x14ac:dyDescent="0.3">
      <c r="A3454">
        <v>486905</v>
      </c>
      <c r="B3454" s="2">
        <v>41787</v>
      </c>
      <c r="C3454" s="3">
        <v>0.86435185185185182</v>
      </c>
      <c r="D3454" t="s">
        <v>30</v>
      </c>
      <c r="E3454" t="s">
        <v>27</v>
      </c>
      <c r="F3454" t="s">
        <v>15</v>
      </c>
      <c r="G3454" t="s">
        <v>10</v>
      </c>
      <c r="H3454">
        <v>53582</v>
      </c>
      <c r="I3454">
        <f>IF(Table3_1810[[#This Row],[Status]]="Hired",1,0)</f>
        <v>0</v>
      </c>
    </row>
    <row r="3455" spans="1:9" x14ac:dyDescent="0.3">
      <c r="A3455">
        <v>464509</v>
      </c>
      <c r="B3455" s="2">
        <v>41802</v>
      </c>
      <c r="C3455" s="3">
        <v>0.52255787037037038</v>
      </c>
      <c r="D3455" t="s">
        <v>31</v>
      </c>
      <c r="E3455" t="s">
        <v>29</v>
      </c>
      <c r="F3455" t="s">
        <v>15</v>
      </c>
      <c r="G3455" t="s">
        <v>10</v>
      </c>
      <c r="H3455">
        <v>95535</v>
      </c>
      <c r="I3455">
        <f>IF(Table3_1810[[#This Row],[Status]]="Hired",1,0)</f>
        <v>1</v>
      </c>
    </row>
    <row r="3456" spans="1:9" x14ac:dyDescent="0.3">
      <c r="A3456">
        <v>791737</v>
      </c>
      <c r="B3456" s="2">
        <v>41824</v>
      </c>
      <c r="C3456" s="3">
        <v>1.0879629629629629E-3</v>
      </c>
      <c r="D3456" t="s">
        <v>30</v>
      </c>
      <c r="E3456" t="s">
        <v>29</v>
      </c>
      <c r="F3456" t="s">
        <v>15</v>
      </c>
      <c r="G3456" t="s">
        <v>10</v>
      </c>
      <c r="H3456">
        <v>26036</v>
      </c>
      <c r="I3456">
        <f>IF(Table3_1810[[#This Row],[Status]]="Hired",1,0)</f>
        <v>0</v>
      </c>
    </row>
    <row r="3457" spans="1:9" x14ac:dyDescent="0.3">
      <c r="A3457">
        <v>488691</v>
      </c>
      <c r="B3457" s="2">
        <v>41824</v>
      </c>
      <c r="C3457" s="3">
        <v>3.2060185185185186E-3</v>
      </c>
      <c r="D3457" t="s">
        <v>30</v>
      </c>
      <c r="E3457" t="s">
        <v>29</v>
      </c>
      <c r="F3457" t="s">
        <v>15</v>
      </c>
      <c r="G3457" t="s">
        <v>10</v>
      </c>
      <c r="H3457">
        <v>48477</v>
      </c>
      <c r="I3457">
        <f>IF(Table3_1810[[#This Row],[Status]]="Hired",1,0)</f>
        <v>0</v>
      </c>
    </row>
    <row r="3458" spans="1:9" x14ac:dyDescent="0.3">
      <c r="A3458">
        <v>58937</v>
      </c>
      <c r="B3458" s="2">
        <v>41824</v>
      </c>
      <c r="C3458" s="3">
        <v>3.9120370370370368E-3</v>
      </c>
      <c r="D3458" t="s">
        <v>31</v>
      </c>
      <c r="E3458" t="s">
        <v>29</v>
      </c>
      <c r="F3458" t="s">
        <v>15</v>
      </c>
      <c r="G3458" t="s">
        <v>10</v>
      </c>
      <c r="H3458">
        <v>15293</v>
      </c>
      <c r="I3458">
        <f>IF(Table3_1810[[#This Row],[Status]]="Hired",1,0)</f>
        <v>1</v>
      </c>
    </row>
    <row r="3459" spans="1:9" x14ac:dyDescent="0.3">
      <c r="A3459">
        <v>430925</v>
      </c>
      <c r="B3459" s="2">
        <v>41824</v>
      </c>
      <c r="C3459" s="3">
        <v>3.6805555555555554E-3</v>
      </c>
      <c r="D3459" t="s">
        <v>31</v>
      </c>
      <c r="E3459" t="s">
        <v>29</v>
      </c>
      <c r="F3459" t="s">
        <v>15</v>
      </c>
      <c r="G3459" t="s">
        <v>10</v>
      </c>
      <c r="H3459">
        <v>97932</v>
      </c>
      <c r="I3459">
        <f>IF(Table3_1810[[#This Row],[Status]]="Hired",1,0)</f>
        <v>1</v>
      </c>
    </row>
    <row r="3460" spans="1:9" x14ac:dyDescent="0.3">
      <c r="A3460">
        <v>991451</v>
      </c>
      <c r="B3460" s="2">
        <v>41824</v>
      </c>
      <c r="C3460" s="3">
        <v>2.9398148148148148E-3</v>
      </c>
      <c r="D3460" t="s">
        <v>31</v>
      </c>
      <c r="E3460" t="s">
        <v>29</v>
      </c>
      <c r="F3460" t="s">
        <v>15</v>
      </c>
      <c r="G3460" t="s">
        <v>10</v>
      </c>
      <c r="H3460">
        <v>25268</v>
      </c>
      <c r="I3460">
        <f>IF(Table3_1810[[#This Row],[Status]]="Hired",1,0)</f>
        <v>1</v>
      </c>
    </row>
    <row r="3461" spans="1:9" x14ac:dyDescent="0.3">
      <c r="A3461">
        <v>642877</v>
      </c>
      <c r="B3461" s="2">
        <v>41832</v>
      </c>
      <c r="C3461" s="3">
        <v>0.77746527777777774</v>
      </c>
      <c r="D3461" t="s">
        <v>30</v>
      </c>
      <c r="E3461" t="s">
        <v>27</v>
      </c>
      <c r="F3461" t="s">
        <v>15</v>
      </c>
      <c r="G3461" t="s">
        <v>10</v>
      </c>
      <c r="H3461">
        <v>22683</v>
      </c>
      <c r="I3461">
        <f>IF(Table3_1810[[#This Row],[Status]]="Hired",1,0)</f>
        <v>0</v>
      </c>
    </row>
    <row r="3462" spans="1:9" x14ac:dyDescent="0.3">
      <c r="A3462">
        <v>989961</v>
      </c>
      <c r="B3462" s="2">
        <v>41832</v>
      </c>
      <c r="C3462" s="3">
        <v>0.77768518518518515</v>
      </c>
      <c r="D3462" t="s">
        <v>30</v>
      </c>
      <c r="E3462" t="s">
        <v>27</v>
      </c>
      <c r="F3462" t="s">
        <v>15</v>
      </c>
      <c r="G3462" t="s">
        <v>10</v>
      </c>
      <c r="H3462">
        <v>14559</v>
      </c>
      <c r="I3462">
        <f>IF(Table3_1810[[#This Row],[Status]]="Hired",1,0)</f>
        <v>0</v>
      </c>
    </row>
    <row r="3463" spans="1:9" x14ac:dyDescent="0.3">
      <c r="A3463">
        <v>259269</v>
      </c>
      <c r="B3463" s="2">
        <v>41786</v>
      </c>
      <c r="C3463" s="3">
        <v>0.75440972222222225</v>
      </c>
      <c r="D3463" t="s">
        <v>31</v>
      </c>
      <c r="E3463" t="s">
        <v>27</v>
      </c>
      <c r="F3463" t="s">
        <v>20</v>
      </c>
      <c r="G3463" t="s">
        <v>10</v>
      </c>
      <c r="H3463">
        <v>15216</v>
      </c>
      <c r="I3463">
        <f>IF(Table3_1810[[#This Row],[Status]]="Hired",1,0)</f>
        <v>1</v>
      </c>
    </row>
    <row r="3464" spans="1:9" x14ac:dyDescent="0.3">
      <c r="A3464">
        <v>202730</v>
      </c>
      <c r="B3464" s="2">
        <v>41786</v>
      </c>
      <c r="C3464" s="3">
        <v>0.75476851851851856</v>
      </c>
      <c r="D3464" t="s">
        <v>31</v>
      </c>
      <c r="E3464" t="s">
        <v>29</v>
      </c>
      <c r="F3464" t="s">
        <v>20</v>
      </c>
      <c r="G3464" t="s">
        <v>10</v>
      </c>
      <c r="H3464">
        <v>22862</v>
      </c>
      <c r="I3464">
        <f>IF(Table3_1810[[#This Row],[Status]]="Hired",1,0)</f>
        <v>1</v>
      </c>
    </row>
    <row r="3465" spans="1:9" x14ac:dyDescent="0.3">
      <c r="A3465">
        <v>984292</v>
      </c>
      <c r="B3465" s="2">
        <v>41793</v>
      </c>
      <c r="C3465" s="3">
        <v>0.45886574074074077</v>
      </c>
      <c r="D3465" t="s">
        <v>30</v>
      </c>
      <c r="E3465" t="s">
        <v>29</v>
      </c>
      <c r="F3465" t="s">
        <v>20</v>
      </c>
      <c r="G3465" t="s">
        <v>10</v>
      </c>
      <c r="H3465">
        <v>37882</v>
      </c>
      <c r="I3465">
        <f>IF(Table3_1810[[#This Row],[Status]]="Hired",1,0)</f>
        <v>0</v>
      </c>
    </row>
    <row r="3466" spans="1:9" x14ac:dyDescent="0.3">
      <c r="A3466">
        <v>273112</v>
      </c>
      <c r="B3466" s="2">
        <v>41873</v>
      </c>
      <c r="C3466" s="3">
        <v>0.39809027777777778</v>
      </c>
      <c r="D3466" t="s">
        <v>31</v>
      </c>
      <c r="E3466" t="s">
        <v>27</v>
      </c>
      <c r="F3466" t="s">
        <v>20</v>
      </c>
      <c r="G3466" t="s">
        <v>10</v>
      </c>
      <c r="H3466">
        <v>58438</v>
      </c>
      <c r="I3466">
        <f>IF(Table3_1810[[#This Row],[Status]]="Hired",1,0)</f>
        <v>1</v>
      </c>
    </row>
    <row r="3467" spans="1:9" x14ac:dyDescent="0.3">
      <c r="A3467">
        <v>830024</v>
      </c>
      <c r="B3467" s="2">
        <v>41778</v>
      </c>
      <c r="C3467" s="3">
        <v>0.39687499999999998</v>
      </c>
      <c r="D3467" t="s">
        <v>31</v>
      </c>
      <c r="E3467" t="s">
        <v>27</v>
      </c>
      <c r="F3467" t="s">
        <v>12</v>
      </c>
      <c r="G3467" t="s">
        <v>10</v>
      </c>
      <c r="H3467">
        <v>54712</v>
      </c>
      <c r="I3467">
        <f>IF(Table3_1810[[#This Row],[Status]]="Hired",1,0)</f>
        <v>1</v>
      </c>
    </row>
    <row r="3468" spans="1:9" x14ac:dyDescent="0.3">
      <c r="A3468">
        <v>938760</v>
      </c>
      <c r="B3468" s="2">
        <v>41841</v>
      </c>
      <c r="C3468" s="3">
        <v>0.39681712962962962</v>
      </c>
      <c r="D3468" t="s">
        <v>31</v>
      </c>
      <c r="E3468" t="s">
        <v>27</v>
      </c>
      <c r="F3468" t="s">
        <v>12</v>
      </c>
      <c r="G3468" t="s">
        <v>10</v>
      </c>
      <c r="H3468">
        <v>62020</v>
      </c>
      <c r="I3468">
        <f>IF(Table3_1810[[#This Row],[Status]]="Hired",1,0)</f>
        <v>1</v>
      </c>
    </row>
    <row r="3469" spans="1:9" x14ac:dyDescent="0.3">
      <c r="A3469">
        <v>353917</v>
      </c>
      <c r="B3469" s="2">
        <v>41877</v>
      </c>
      <c r="C3469" s="3">
        <v>0.69374999999999998</v>
      </c>
      <c r="D3469" t="s">
        <v>31</v>
      </c>
      <c r="E3469" t="s">
        <v>27</v>
      </c>
      <c r="F3469" t="s">
        <v>12</v>
      </c>
      <c r="G3469" t="s">
        <v>10</v>
      </c>
      <c r="H3469">
        <v>14997</v>
      </c>
      <c r="I3469">
        <f>IF(Table3_1810[[#This Row],[Status]]="Hired",1,0)</f>
        <v>1</v>
      </c>
    </row>
    <row r="3470" spans="1:9" x14ac:dyDescent="0.3">
      <c r="A3470">
        <v>307390</v>
      </c>
      <c r="B3470" s="2">
        <v>41878</v>
      </c>
      <c r="C3470" s="3">
        <v>0.39119212962962963</v>
      </c>
      <c r="D3470" t="s">
        <v>31</v>
      </c>
      <c r="E3470" t="s">
        <v>27</v>
      </c>
      <c r="F3470" t="s">
        <v>12</v>
      </c>
      <c r="G3470" t="s">
        <v>10</v>
      </c>
      <c r="H3470">
        <v>80927</v>
      </c>
      <c r="I3470">
        <f>IF(Table3_1810[[#This Row],[Status]]="Hired",1,0)</f>
        <v>1</v>
      </c>
    </row>
    <row r="3471" spans="1:9" x14ac:dyDescent="0.3">
      <c r="A3471">
        <v>824047</v>
      </c>
      <c r="B3471" s="2">
        <v>41856</v>
      </c>
      <c r="C3471" s="3">
        <v>0.35653935185185187</v>
      </c>
      <c r="D3471" t="s">
        <v>31</v>
      </c>
      <c r="E3471" t="s">
        <v>29</v>
      </c>
      <c r="F3471" t="s">
        <v>20</v>
      </c>
      <c r="G3471" t="s">
        <v>2</v>
      </c>
      <c r="H3471">
        <v>35844</v>
      </c>
      <c r="I3471">
        <f>IF(Table3_1810[[#This Row],[Status]]="Hired",1,0)</f>
        <v>1</v>
      </c>
    </row>
    <row r="3472" spans="1:9" x14ac:dyDescent="0.3">
      <c r="A3472">
        <v>99934</v>
      </c>
      <c r="B3472" s="2">
        <v>41785</v>
      </c>
      <c r="C3472" s="3">
        <v>0.39900462962962963</v>
      </c>
      <c r="D3472" t="s">
        <v>31</v>
      </c>
      <c r="E3472" t="s">
        <v>29</v>
      </c>
      <c r="F3472" t="s">
        <v>20</v>
      </c>
      <c r="G3472" t="s">
        <v>10</v>
      </c>
      <c r="H3472">
        <v>52182</v>
      </c>
      <c r="I3472">
        <f>IF(Table3_1810[[#This Row],[Status]]="Hired",1,0)</f>
        <v>1</v>
      </c>
    </row>
    <row r="3473" spans="1:9" x14ac:dyDescent="0.3">
      <c r="A3473">
        <v>282040</v>
      </c>
      <c r="B3473" s="2">
        <v>41785</v>
      </c>
      <c r="C3473" s="3">
        <v>0.39934027777777775</v>
      </c>
      <c r="D3473" t="s">
        <v>30</v>
      </c>
      <c r="E3473" t="s">
        <v>27</v>
      </c>
      <c r="F3473" t="s">
        <v>20</v>
      </c>
      <c r="G3473" t="s">
        <v>10</v>
      </c>
      <c r="H3473">
        <v>81683</v>
      </c>
      <c r="I3473">
        <f>IF(Table3_1810[[#This Row],[Status]]="Hired",1,0)</f>
        <v>0</v>
      </c>
    </row>
    <row r="3474" spans="1:9" x14ac:dyDescent="0.3">
      <c r="A3474">
        <v>263166</v>
      </c>
      <c r="B3474" s="2">
        <v>41852</v>
      </c>
      <c r="C3474" s="3">
        <v>0.34081018518518519</v>
      </c>
      <c r="D3474" t="s">
        <v>30</v>
      </c>
      <c r="E3474" t="s">
        <v>27</v>
      </c>
      <c r="F3474" t="s">
        <v>20</v>
      </c>
      <c r="G3474" t="s">
        <v>10</v>
      </c>
      <c r="H3474">
        <v>86432</v>
      </c>
      <c r="I3474">
        <f>IF(Table3_1810[[#This Row],[Status]]="Hired",1,0)</f>
        <v>0</v>
      </c>
    </row>
    <row r="3475" spans="1:9" x14ac:dyDescent="0.3">
      <c r="A3475">
        <v>232657</v>
      </c>
      <c r="B3475" s="2">
        <v>41774</v>
      </c>
      <c r="C3475" s="3">
        <v>0.56331018518518516</v>
      </c>
      <c r="D3475" t="s">
        <v>31</v>
      </c>
      <c r="E3475" t="s">
        <v>27</v>
      </c>
      <c r="F3475" t="s">
        <v>17</v>
      </c>
      <c r="G3475" t="s">
        <v>2</v>
      </c>
      <c r="H3475">
        <v>57400</v>
      </c>
      <c r="I3475">
        <f>IF(Table3_1810[[#This Row],[Status]]="Hired",1,0)</f>
        <v>1</v>
      </c>
    </row>
    <row r="3476" spans="1:9" x14ac:dyDescent="0.3">
      <c r="A3476">
        <v>558724</v>
      </c>
      <c r="B3476" s="2">
        <v>41785</v>
      </c>
      <c r="C3476" s="3">
        <v>0.73473379629629632</v>
      </c>
      <c r="D3476" t="s">
        <v>30</v>
      </c>
      <c r="E3476" t="s">
        <v>27</v>
      </c>
      <c r="F3476" t="s">
        <v>17</v>
      </c>
      <c r="G3476" t="s">
        <v>2</v>
      </c>
      <c r="H3476">
        <v>47351</v>
      </c>
      <c r="I3476">
        <f>IF(Table3_1810[[#This Row],[Status]]="Hired",1,0)</f>
        <v>0</v>
      </c>
    </row>
    <row r="3477" spans="1:9" x14ac:dyDescent="0.3">
      <c r="A3477">
        <v>640471</v>
      </c>
      <c r="B3477" s="2">
        <v>41870</v>
      </c>
      <c r="C3477" s="3">
        <v>0.71414351851851854</v>
      </c>
      <c r="D3477" t="s">
        <v>31</v>
      </c>
      <c r="E3477" t="s">
        <v>28</v>
      </c>
      <c r="F3477" t="s">
        <v>20</v>
      </c>
      <c r="G3477" t="s">
        <v>10</v>
      </c>
      <c r="H3477">
        <v>37465</v>
      </c>
      <c r="I3477">
        <f>IF(Table3_1810[[#This Row],[Status]]="Hired",1,0)</f>
        <v>1</v>
      </c>
    </row>
    <row r="3478" spans="1:9" x14ac:dyDescent="0.3">
      <c r="A3478">
        <v>260828</v>
      </c>
      <c r="B3478" s="2">
        <v>41870</v>
      </c>
      <c r="C3478" s="3">
        <v>0.71562499999999996</v>
      </c>
      <c r="D3478" t="s">
        <v>30</v>
      </c>
      <c r="E3478" t="s">
        <v>28</v>
      </c>
      <c r="F3478" t="s">
        <v>20</v>
      </c>
      <c r="G3478" t="s">
        <v>10</v>
      </c>
      <c r="H3478">
        <v>19308</v>
      </c>
      <c r="I3478">
        <f>IF(Table3_1810[[#This Row],[Status]]="Hired",1,0)</f>
        <v>0</v>
      </c>
    </row>
    <row r="3479" spans="1:9" x14ac:dyDescent="0.3">
      <c r="A3479">
        <v>695891</v>
      </c>
      <c r="B3479" s="2">
        <v>41807</v>
      </c>
      <c r="C3479" s="3">
        <v>0.68700231481481477</v>
      </c>
      <c r="D3479" t="s">
        <v>31</v>
      </c>
      <c r="E3479" t="s">
        <v>29</v>
      </c>
      <c r="F3479" t="s">
        <v>17</v>
      </c>
      <c r="G3479" t="s">
        <v>7</v>
      </c>
      <c r="H3479">
        <v>69597</v>
      </c>
      <c r="I3479">
        <f>IF(Table3_1810[[#This Row],[Status]]="Hired",1,0)</f>
        <v>1</v>
      </c>
    </row>
    <row r="3480" spans="1:9" x14ac:dyDescent="0.3">
      <c r="A3480">
        <v>415382</v>
      </c>
      <c r="B3480" s="2">
        <v>41807</v>
      </c>
      <c r="C3480" s="3">
        <v>0.68829861111111112</v>
      </c>
      <c r="D3480" t="s">
        <v>31</v>
      </c>
      <c r="E3480" t="s">
        <v>29</v>
      </c>
      <c r="F3480" t="s">
        <v>17</v>
      </c>
      <c r="G3480" t="s">
        <v>7</v>
      </c>
      <c r="H3480">
        <v>79833</v>
      </c>
      <c r="I3480">
        <f>IF(Table3_1810[[#This Row],[Status]]="Hired",1,0)</f>
        <v>1</v>
      </c>
    </row>
    <row r="3481" spans="1:9" x14ac:dyDescent="0.3">
      <c r="A3481">
        <v>405152</v>
      </c>
      <c r="B3481" s="2">
        <v>41807</v>
      </c>
      <c r="C3481" s="3">
        <v>0.68813657407407403</v>
      </c>
      <c r="D3481" t="s">
        <v>30</v>
      </c>
      <c r="E3481" t="s">
        <v>29</v>
      </c>
      <c r="F3481" t="s">
        <v>17</v>
      </c>
      <c r="G3481" t="s">
        <v>7</v>
      </c>
      <c r="H3481">
        <v>60789</v>
      </c>
      <c r="I3481">
        <f>IF(Table3_1810[[#This Row],[Status]]="Hired",1,0)</f>
        <v>0</v>
      </c>
    </row>
    <row r="3482" spans="1:9" x14ac:dyDescent="0.3">
      <c r="A3482">
        <v>922942</v>
      </c>
      <c r="B3482" s="2">
        <v>41869</v>
      </c>
      <c r="C3482" s="3">
        <v>0.39660879629629631</v>
      </c>
      <c r="D3482" t="s">
        <v>31</v>
      </c>
      <c r="E3482" t="s">
        <v>27</v>
      </c>
      <c r="F3482" t="s">
        <v>17</v>
      </c>
      <c r="G3482" t="s">
        <v>8</v>
      </c>
      <c r="H3482">
        <v>18480</v>
      </c>
      <c r="I3482">
        <f>IF(Table3_1810[[#This Row],[Status]]="Hired",1,0)</f>
        <v>1</v>
      </c>
    </row>
    <row r="3483" spans="1:9" x14ac:dyDescent="0.3">
      <c r="A3483">
        <v>746537</v>
      </c>
      <c r="B3483" s="2">
        <v>41856</v>
      </c>
      <c r="C3483" s="3">
        <v>0.39855324074074072</v>
      </c>
      <c r="D3483" t="s">
        <v>31</v>
      </c>
      <c r="E3483" t="s">
        <v>27</v>
      </c>
      <c r="F3483" t="s">
        <v>12</v>
      </c>
      <c r="G3483" t="s">
        <v>4</v>
      </c>
      <c r="H3483">
        <v>68528</v>
      </c>
      <c r="I3483">
        <f>IF(Table3_1810[[#This Row],[Status]]="Hired",1,0)</f>
        <v>1</v>
      </c>
    </row>
    <row r="3484" spans="1:9" x14ac:dyDescent="0.3">
      <c r="A3484">
        <v>895640</v>
      </c>
      <c r="B3484" s="2">
        <v>41829</v>
      </c>
      <c r="C3484" s="3">
        <v>0.77204861111111112</v>
      </c>
      <c r="D3484" t="s">
        <v>31</v>
      </c>
      <c r="E3484" t="s">
        <v>29</v>
      </c>
      <c r="F3484" t="s">
        <v>18</v>
      </c>
      <c r="G3484" t="s">
        <v>10</v>
      </c>
      <c r="H3484">
        <v>72160</v>
      </c>
      <c r="I3484">
        <f>IF(Table3_1810[[#This Row],[Status]]="Hired",1,0)</f>
        <v>1</v>
      </c>
    </row>
    <row r="3485" spans="1:9" x14ac:dyDescent="0.3">
      <c r="A3485">
        <v>735642</v>
      </c>
      <c r="B3485" s="2">
        <v>41863</v>
      </c>
      <c r="C3485" s="3">
        <v>0.67083333333333328</v>
      </c>
      <c r="D3485" t="s">
        <v>30</v>
      </c>
      <c r="E3485" t="s">
        <v>29</v>
      </c>
      <c r="F3485" t="s">
        <v>20</v>
      </c>
      <c r="G3485" t="s">
        <v>4</v>
      </c>
      <c r="H3485">
        <v>87237</v>
      </c>
      <c r="I3485">
        <f>IF(Table3_1810[[#This Row],[Status]]="Hired",1,0)</f>
        <v>0</v>
      </c>
    </row>
    <row r="3486" spans="1:9" x14ac:dyDescent="0.3">
      <c r="A3486">
        <v>120355</v>
      </c>
      <c r="B3486" s="2">
        <v>41765</v>
      </c>
      <c r="C3486" s="3">
        <v>0.39706018518518521</v>
      </c>
      <c r="D3486" t="s">
        <v>30</v>
      </c>
      <c r="E3486" t="s">
        <v>27</v>
      </c>
      <c r="F3486" t="s">
        <v>17</v>
      </c>
      <c r="G3486" t="s">
        <v>4</v>
      </c>
      <c r="H3486">
        <v>78769</v>
      </c>
      <c r="I3486">
        <f>IF(Table3_1810[[#This Row],[Status]]="Hired",1,0)</f>
        <v>0</v>
      </c>
    </row>
    <row r="3487" spans="1:9" x14ac:dyDescent="0.3">
      <c r="A3487">
        <v>915403</v>
      </c>
      <c r="B3487" s="2">
        <v>41765</v>
      </c>
      <c r="C3487" s="3">
        <v>0.39811342592592591</v>
      </c>
      <c r="D3487" t="s">
        <v>30</v>
      </c>
      <c r="E3487" t="s">
        <v>27</v>
      </c>
      <c r="F3487" t="s">
        <v>17</v>
      </c>
      <c r="G3487" t="s">
        <v>4</v>
      </c>
      <c r="H3487">
        <v>83655</v>
      </c>
      <c r="I3487">
        <f>IF(Table3_1810[[#This Row],[Status]]="Hired",1,0)</f>
        <v>0</v>
      </c>
    </row>
    <row r="3488" spans="1:9" x14ac:dyDescent="0.3">
      <c r="A3488">
        <v>525791</v>
      </c>
      <c r="B3488" s="2">
        <v>41775</v>
      </c>
      <c r="C3488" s="3">
        <v>0.31569444444444444</v>
      </c>
      <c r="D3488" t="s">
        <v>31</v>
      </c>
      <c r="E3488" t="s">
        <v>27</v>
      </c>
      <c r="F3488" t="s">
        <v>17</v>
      </c>
      <c r="G3488" t="s">
        <v>4</v>
      </c>
      <c r="H3488">
        <v>76751</v>
      </c>
      <c r="I3488">
        <f>IF(Table3_1810[[#This Row],[Status]]="Hired",1,0)</f>
        <v>1</v>
      </c>
    </row>
    <row r="3489" spans="1:9" x14ac:dyDescent="0.3">
      <c r="A3489">
        <v>665191</v>
      </c>
      <c r="B3489" s="2">
        <v>41775</v>
      </c>
      <c r="C3489" s="3">
        <v>0.31620370370370371</v>
      </c>
      <c r="D3489" t="s">
        <v>31</v>
      </c>
      <c r="E3489" t="s">
        <v>27</v>
      </c>
      <c r="F3489" t="s">
        <v>17</v>
      </c>
      <c r="G3489" t="s">
        <v>4</v>
      </c>
      <c r="H3489">
        <v>47531</v>
      </c>
      <c r="I3489">
        <f>IF(Table3_1810[[#This Row],[Status]]="Hired",1,0)</f>
        <v>1</v>
      </c>
    </row>
    <row r="3490" spans="1:9" x14ac:dyDescent="0.3">
      <c r="A3490">
        <v>461695</v>
      </c>
      <c r="B3490" s="2">
        <v>41794</v>
      </c>
      <c r="C3490" s="3">
        <v>0.66040509259259261</v>
      </c>
      <c r="D3490" t="s">
        <v>30</v>
      </c>
      <c r="E3490" t="s">
        <v>27</v>
      </c>
      <c r="F3490" t="s">
        <v>17</v>
      </c>
      <c r="G3490" t="s">
        <v>6</v>
      </c>
      <c r="H3490">
        <v>46636</v>
      </c>
      <c r="I3490">
        <f>IF(Table3_1810[[#This Row],[Status]]="Hired",1,0)</f>
        <v>0</v>
      </c>
    </row>
    <row r="3491" spans="1:9" x14ac:dyDescent="0.3">
      <c r="A3491">
        <v>25761</v>
      </c>
      <c r="B3491" s="2">
        <v>41794</v>
      </c>
      <c r="C3491" s="3">
        <v>0.6623148148148148</v>
      </c>
      <c r="D3491" t="s">
        <v>31</v>
      </c>
      <c r="E3491" t="s">
        <v>27</v>
      </c>
      <c r="F3491" t="s">
        <v>17</v>
      </c>
      <c r="G3491" t="s">
        <v>6</v>
      </c>
      <c r="H3491">
        <v>55502</v>
      </c>
      <c r="I3491">
        <f>IF(Table3_1810[[#This Row],[Status]]="Hired",1,0)</f>
        <v>1</v>
      </c>
    </row>
    <row r="3492" spans="1:9" x14ac:dyDescent="0.3">
      <c r="A3492">
        <v>511313</v>
      </c>
      <c r="B3492" s="2">
        <v>41815</v>
      </c>
      <c r="C3492" s="3">
        <v>0.59293981481481484</v>
      </c>
      <c r="D3492" t="s">
        <v>30</v>
      </c>
      <c r="E3492" t="s">
        <v>27</v>
      </c>
      <c r="F3492" t="s">
        <v>17</v>
      </c>
      <c r="G3492" t="s">
        <v>4</v>
      </c>
      <c r="H3492">
        <v>87691</v>
      </c>
      <c r="I3492">
        <f>IF(Table3_1810[[#This Row],[Status]]="Hired",1,0)</f>
        <v>0</v>
      </c>
    </row>
    <row r="3493" spans="1:9" x14ac:dyDescent="0.3">
      <c r="A3493">
        <v>327673</v>
      </c>
      <c r="B3493" s="2">
        <v>41815</v>
      </c>
      <c r="C3493" s="3">
        <v>0.59326388888888892</v>
      </c>
      <c r="D3493" t="s">
        <v>30</v>
      </c>
      <c r="E3493" t="s">
        <v>27</v>
      </c>
      <c r="F3493" t="s">
        <v>17</v>
      </c>
      <c r="G3493" t="s">
        <v>4</v>
      </c>
      <c r="H3493">
        <v>22503</v>
      </c>
      <c r="I3493">
        <f>IF(Table3_1810[[#This Row],[Status]]="Hired",1,0)</f>
        <v>0</v>
      </c>
    </row>
    <row r="3494" spans="1:9" x14ac:dyDescent="0.3">
      <c r="A3494">
        <v>130020</v>
      </c>
      <c r="B3494" s="2">
        <v>41815</v>
      </c>
      <c r="C3494" s="3">
        <v>0.59444444444444444</v>
      </c>
      <c r="D3494" t="s">
        <v>31</v>
      </c>
      <c r="E3494" t="s">
        <v>27</v>
      </c>
      <c r="F3494" t="s">
        <v>17</v>
      </c>
      <c r="G3494" t="s">
        <v>4</v>
      </c>
      <c r="H3494">
        <v>80256</v>
      </c>
      <c r="I3494">
        <f>IF(Table3_1810[[#This Row],[Status]]="Hired",1,0)</f>
        <v>1</v>
      </c>
    </row>
    <row r="3495" spans="1:9" x14ac:dyDescent="0.3">
      <c r="A3495">
        <v>916438</v>
      </c>
      <c r="B3495" s="2">
        <v>41815</v>
      </c>
      <c r="C3495" s="3">
        <v>0.60725694444444445</v>
      </c>
      <c r="D3495" t="s">
        <v>30</v>
      </c>
      <c r="E3495" t="s">
        <v>29</v>
      </c>
      <c r="F3495" t="s">
        <v>17</v>
      </c>
      <c r="G3495" t="s">
        <v>4</v>
      </c>
      <c r="H3495">
        <v>41453</v>
      </c>
      <c r="I3495">
        <f>IF(Table3_1810[[#This Row],[Status]]="Hired",1,0)</f>
        <v>0</v>
      </c>
    </row>
    <row r="3496" spans="1:9" x14ac:dyDescent="0.3">
      <c r="A3496">
        <v>402937</v>
      </c>
      <c r="B3496" s="2">
        <v>41815</v>
      </c>
      <c r="C3496" s="3">
        <v>0.60777777777777775</v>
      </c>
      <c r="D3496" t="s">
        <v>31</v>
      </c>
      <c r="E3496" t="s">
        <v>27</v>
      </c>
      <c r="F3496" t="s">
        <v>17</v>
      </c>
      <c r="G3496" t="s">
        <v>4</v>
      </c>
      <c r="H3496">
        <v>38604</v>
      </c>
      <c r="I3496">
        <f>IF(Table3_1810[[#This Row],[Status]]="Hired",1,0)</f>
        <v>1</v>
      </c>
    </row>
    <row r="3497" spans="1:9" x14ac:dyDescent="0.3">
      <c r="A3497">
        <v>911871</v>
      </c>
      <c r="B3497" s="2">
        <v>41828</v>
      </c>
      <c r="C3497" s="3">
        <v>0.39880787037037035</v>
      </c>
      <c r="D3497" t="s">
        <v>31</v>
      </c>
      <c r="E3497" t="s">
        <v>27</v>
      </c>
      <c r="F3497" t="s">
        <v>17</v>
      </c>
      <c r="G3497" t="s">
        <v>4</v>
      </c>
      <c r="H3497">
        <v>83971</v>
      </c>
      <c r="I3497">
        <f>IF(Table3_1810[[#This Row],[Status]]="Hired",1,0)</f>
        <v>1</v>
      </c>
    </row>
    <row r="3498" spans="1:9" x14ac:dyDescent="0.3">
      <c r="A3498">
        <v>102217</v>
      </c>
      <c r="B3498" s="2">
        <v>41807</v>
      </c>
      <c r="C3498" s="3">
        <v>0.3972222222222222</v>
      </c>
      <c r="D3498" t="s">
        <v>31</v>
      </c>
      <c r="E3498" t="s">
        <v>28</v>
      </c>
      <c r="F3498" t="s">
        <v>17</v>
      </c>
      <c r="G3498" t="s">
        <v>2</v>
      </c>
      <c r="H3498">
        <v>23608</v>
      </c>
      <c r="I3498">
        <f>IF(Table3_1810[[#This Row],[Status]]="Hired",1,0)</f>
        <v>1</v>
      </c>
    </row>
    <row r="3499" spans="1:9" x14ac:dyDescent="0.3">
      <c r="A3499">
        <v>151795</v>
      </c>
      <c r="B3499" s="2">
        <v>41828</v>
      </c>
      <c r="C3499" s="3">
        <v>0.67790509259259257</v>
      </c>
      <c r="D3499" t="s">
        <v>31</v>
      </c>
      <c r="E3499" t="s">
        <v>29</v>
      </c>
      <c r="F3499" t="s">
        <v>17</v>
      </c>
      <c r="G3499" t="s">
        <v>2</v>
      </c>
      <c r="H3499">
        <v>31123</v>
      </c>
      <c r="I3499">
        <f>IF(Table3_1810[[#This Row],[Status]]="Hired",1,0)</f>
        <v>1</v>
      </c>
    </row>
    <row r="3500" spans="1:9" x14ac:dyDescent="0.3">
      <c r="A3500">
        <v>832700</v>
      </c>
      <c r="B3500" s="2">
        <v>41828</v>
      </c>
      <c r="C3500" s="3">
        <v>0.67554398148148154</v>
      </c>
      <c r="D3500" t="s">
        <v>30</v>
      </c>
      <c r="E3500" t="s">
        <v>29</v>
      </c>
      <c r="F3500" t="s">
        <v>17</v>
      </c>
      <c r="G3500" t="s">
        <v>2</v>
      </c>
      <c r="H3500">
        <v>57219</v>
      </c>
      <c r="I3500">
        <f>IF(Table3_1810[[#This Row],[Status]]="Hired",1,0)</f>
        <v>0</v>
      </c>
    </row>
    <row r="3501" spans="1:9" x14ac:dyDescent="0.3">
      <c r="A3501">
        <v>960256</v>
      </c>
      <c r="B3501" s="2">
        <v>41862</v>
      </c>
      <c r="C3501" s="3">
        <v>0.53924768518518518</v>
      </c>
      <c r="D3501" t="s">
        <v>31</v>
      </c>
      <c r="E3501" t="s">
        <v>27</v>
      </c>
      <c r="F3501" t="s">
        <v>17</v>
      </c>
      <c r="G3501" t="s">
        <v>2</v>
      </c>
      <c r="H3501">
        <v>69108</v>
      </c>
      <c r="I3501">
        <f>IF(Table3_1810[[#This Row],[Status]]="Hired",1,0)</f>
        <v>1</v>
      </c>
    </row>
    <row r="3502" spans="1:9" x14ac:dyDescent="0.3">
      <c r="A3502">
        <v>250940</v>
      </c>
      <c r="B3502" s="2">
        <v>41870</v>
      </c>
      <c r="C3502" s="3">
        <v>0.42241898148148149</v>
      </c>
      <c r="D3502" t="s">
        <v>30</v>
      </c>
      <c r="E3502" t="s">
        <v>29</v>
      </c>
      <c r="F3502" t="s">
        <v>17</v>
      </c>
      <c r="G3502" t="s">
        <v>2</v>
      </c>
      <c r="H3502">
        <v>28339</v>
      </c>
      <c r="I3502">
        <f>IF(Table3_1810[[#This Row],[Status]]="Hired",1,0)</f>
        <v>0</v>
      </c>
    </row>
    <row r="3503" spans="1:9" x14ac:dyDescent="0.3">
      <c r="A3503">
        <v>323612</v>
      </c>
      <c r="B3503" s="2">
        <v>41870</v>
      </c>
      <c r="C3503" s="3">
        <v>0.42229166666666668</v>
      </c>
      <c r="D3503" t="s">
        <v>31</v>
      </c>
      <c r="E3503" t="s">
        <v>28</v>
      </c>
      <c r="F3503" t="s">
        <v>17</v>
      </c>
      <c r="G3503" t="s">
        <v>2</v>
      </c>
      <c r="H3503">
        <v>54909</v>
      </c>
      <c r="I3503">
        <f>IF(Table3_1810[[#This Row],[Status]]="Hired",1,0)</f>
        <v>1</v>
      </c>
    </row>
    <row r="3504" spans="1:9" x14ac:dyDescent="0.3">
      <c r="A3504">
        <v>345891</v>
      </c>
      <c r="B3504" s="2">
        <v>41831</v>
      </c>
      <c r="C3504" s="3">
        <v>0.82515046296296302</v>
      </c>
      <c r="D3504" t="s">
        <v>31</v>
      </c>
      <c r="E3504" t="s">
        <v>29</v>
      </c>
      <c r="F3504" t="s">
        <v>17</v>
      </c>
      <c r="G3504" t="s">
        <v>2</v>
      </c>
      <c r="H3504">
        <v>15450</v>
      </c>
      <c r="I3504">
        <f>IF(Table3_1810[[#This Row],[Status]]="Hired",1,0)</f>
        <v>1</v>
      </c>
    </row>
    <row r="3505" spans="1:9" x14ac:dyDescent="0.3">
      <c r="A3505">
        <v>987463</v>
      </c>
      <c r="B3505" s="2">
        <v>41831</v>
      </c>
      <c r="C3505" s="3">
        <v>0.82625000000000004</v>
      </c>
      <c r="D3505" t="s">
        <v>31</v>
      </c>
      <c r="E3505" t="s">
        <v>27</v>
      </c>
      <c r="F3505" t="s">
        <v>17</v>
      </c>
      <c r="G3505" t="s">
        <v>2</v>
      </c>
      <c r="H3505">
        <v>37936</v>
      </c>
      <c r="I3505">
        <f>IF(Table3_1810[[#This Row],[Status]]="Hired",1,0)</f>
        <v>1</v>
      </c>
    </row>
    <row r="3506" spans="1:9" x14ac:dyDescent="0.3">
      <c r="A3506">
        <v>27372</v>
      </c>
      <c r="B3506" s="2">
        <v>41838</v>
      </c>
      <c r="C3506" s="3">
        <v>0.5512731481481481</v>
      </c>
      <c r="D3506" t="s">
        <v>30</v>
      </c>
      <c r="E3506" t="s">
        <v>29</v>
      </c>
      <c r="F3506" t="s">
        <v>17</v>
      </c>
      <c r="G3506" t="s">
        <v>2</v>
      </c>
      <c r="H3506">
        <v>12875</v>
      </c>
      <c r="I3506">
        <f>IF(Table3_1810[[#This Row],[Status]]="Hired",1,0)</f>
        <v>0</v>
      </c>
    </row>
    <row r="3507" spans="1:9" x14ac:dyDescent="0.3">
      <c r="A3507">
        <v>695272</v>
      </c>
      <c r="B3507" s="2">
        <v>41842</v>
      </c>
      <c r="C3507" s="3">
        <v>0.3979861111111111</v>
      </c>
      <c r="D3507" t="s">
        <v>31</v>
      </c>
      <c r="E3507" t="s">
        <v>27</v>
      </c>
      <c r="F3507" t="s">
        <v>17</v>
      </c>
      <c r="G3507" t="s">
        <v>2</v>
      </c>
      <c r="H3507">
        <v>23379</v>
      </c>
      <c r="I3507">
        <f>IF(Table3_1810[[#This Row],[Status]]="Hired",1,0)</f>
        <v>1</v>
      </c>
    </row>
    <row r="3508" spans="1:9" x14ac:dyDescent="0.3">
      <c r="A3508">
        <v>989119</v>
      </c>
      <c r="B3508" s="2">
        <v>41765</v>
      </c>
      <c r="C3508" s="3">
        <v>0.71181712962962962</v>
      </c>
      <c r="D3508" t="s">
        <v>30</v>
      </c>
      <c r="E3508" t="s">
        <v>27</v>
      </c>
      <c r="F3508" t="s">
        <v>12</v>
      </c>
      <c r="G3508" t="s">
        <v>2</v>
      </c>
      <c r="H3508">
        <v>54856</v>
      </c>
      <c r="I3508">
        <f>IF(Table3_1810[[#This Row],[Status]]="Hired",1,0)</f>
        <v>0</v>
      </c>
    </row>
    <row r="3509" spans="1:9" x14ac:dyDescent="0.3">
      <c r="A3509">
        <v>880865</v>
      </c>
      <c r="B3509" s="2">
        <v>41802</v>
      </c>
      <c r="C3509" s="3">
        <v>0.39738425925925924</v>
      </c>
      <c r="D3509" t="s">
        <v>31</v>
      </c>
      <c r="E3509" t="s">
        <v>27</v>
      </c>
      <c r="F3509" t="s">
        <v>20</v>
      </c>
      <c r="G3509" t="s">
        <v>10</v>
      </c>
      <c r="H3509">
        <v>18267</v>
      </c>
      <c r="I3509">
        <f>IF(Table3_1810[[#This Row],[Status]]="Hired",1,0)</f>
        <v>1</v>
      </c>
    </row>
    <row r="3510" spans="1:9" x14ac:dyDescent="0.3">
      <c r="A3510">
        <v>414924</v>
      </c>
      <c r="B3510" s="2">
        <v>41825</v>
      </c>
      <c r="C3510" s="3">
        <v>0.46600694444444446</v>
      </c>
      <c r="D3510" t="s">
        <v>30</v>
      </c>
      <c r="E3510" t="s">
        <v>27</v>
      </c>
      <c r="F3510" t="s">
        <v>14</v>
      </c>
      <c r="G3510" t="s">
        <v>10</v>
      </c>
      <c r="H3510">
        <v>93822</v>
      </c>
      <c r="I3510">
        <f>IF(Table3_1810[[#This Row],[Status]]="Hired",1,0)</f>
        <v>0</v>
      </c>
    </row>
    <row r="3511" spans="1:9" x14ac:dyDescent="0.3">
      <c r="A3511">
        <v>516982</v>
      </c>
      <c r="B3511" s="2">
        <v>41760</v>
      </c>
      <c r="C3511" s="3">
        <v>0.39959490740740738</v>
      </c>
      <c r="D3511" t="s">
        <v>31</v>
      </c>
      <c r="E3511" t="s">
        <v>27</v>
      </c>
      <c r="F3511" t="s">
        <v>17</v>
      </c>
      <c r="G3511" t="s">
        <v>8</v>
      </c>
      <c r="H3511">
        <v>41757</v>
      </c>
      <c r="I3511">
        <f>IF(Table3_1810[[#This Row],[Status]]="Hired",1,0)</f>
        <v>1</v>
      </c>
    </row>
    <row r="3512" spans="1:9" x14ac:dyDescent="0.3">
      <c r="A3512">
        <v>91804</v>
      </c>
      <c r="B3512" s="2">
        <v>41874</v>
      </c>
      <c r="C3512" s="3">
        <v>0.37344907407407407</v>
      </c>
      <c r="D3512" t="s">
        <v>31</v>
      </c>
      <c r="E3512" t="s">
        <v>29</v>
      </c>
      <c r="F3512" t="s">
        <v>17</v>
      </c>
      <c r="G3512" t="s">
        <v>8</v>
      </c>
      <c r="H3512">
        <v>43469</v>
      </c>
      <c r="I3512">
        <f>IF(Table3_1810[[#This Row],[Status]]="Hired",1,0)</f>
        <v>1</v>
      </c>
    </row>
    <row r="3513" spans="1:9" x14ac:dyDescent="0.3">
      <c r="A3513">
        <v>728062</v>
      </c>
      <c r="B3513" s="2">
        <v>41874</v>
      </c>
      <c r="C3513" s="3">
        <v>0.37383101851851852</v>
      </c>
      <c r="D3513" t="s">
        <v>30</v>
      </c>
      <c r="E3513" t="s">
        <v>29</v>
      </c>
      <c r="F3513" t="s">
        <v>17</v>
      </c>
      <c r="G3513" t="s">
        <v>8</v>
      </c>
      <c r="H3513">
        <v>55369</v>
      </c>
      <c r="I3513">
        <f>IF(Table3_1810[[#This Row],[Status]]="Hired",1,0)</f>
        <v>0</v>
      </c>
    </row>
    <row r="3514" spans="1:9" x14ac:dyDescent="0.3">
      <c r="A3514">
        <v>697180</v>
      </c>
      <c r="B3514" s="2">
        <v>41830</v>
      </c>
      <c r="C3514" s="3">
        <v>0.39700231481481479</v>
      </c>
      <c r="D3514" t="s">
        <v>30</v>
      </c>
      <c r="E3514" t="s">
        <v>29</v>
      </c>
      <c r="F3514" t="s">
        <v>20</v>
      </c>
      <c r="G3514" t="s">
        <v>4</v>
      </c>
      <c r="H3514">
        <v>29133</v>
      </c>
      <c r="I3514">
        <f>IF(Table3_1810[[#This Row],[Status]]="Hired",1,0)</f>
        <v>0</v>
      </c>
    </row>
    <row r="3515" spans="1:9" x14ac:dyDescent="0.3">
      <c r="A3515">
        <v>245050</v>
      </c>
      <c r="B3515" s="2">
        <v>41760</v>
      </c>
      <c r="C3515" s="3">
        <v>0.44730324074074074</v>
      </c>
      <c r="D3515" t="s">
        <v>31</v>
      </c>
      <c r="E3515" t="s">
        <v>27</v>
      </c>
      <c r="F3515" t="s">
        <v>17</v>
      </c>
      <c r="G3515" t="s">
        <v>2</v>
      </c>
      <c r="H3515">
        <v>25888</v>
      </c>
      <c r="I3515">
        <f>IF(Table3_1810[[#This Row],[Status]]="Hired",1,0)</f>
        <v>1</v>
      </c>
    </row>
    <row r="3516" spans="1:9" x14ac:dyDescent="0.3">
      <c r="A3516">
        <v>892747</v>
      </c>
      <c r="B3516" s="2">
        <v>41760</v>
      </c>
      <c r="C3516" s="3">
        <v>0.44916666666666666</v>
      </c>
      <c r="D3516" t="s">
        <v>31</v>
      </c>
      <c r="E3516" t="s">
        <v>29</v>
      </c>
      <c r="F3516" t="s">
        <v>17</v>
      </c>
      <c r="G3516" t="s">
        <v>2</v>
      </c>
      <c r="H3516">
        <v>32605</v>
      </c>
      <c r="I3516">
        <f>IF(Table3_1810[[#This Row],[Status]]="Hired",1,0)</f>
        <v>1</v>
      </c>
    </row>
    <row r="3517" spans="1:9" x14ac:dyDescent="0.3">
      <c r="A3517">
        <v>910415</v>
      </c>
      <c r="B3517" s="2">
        <v>41760</v>
      </c>
      <c r="C3517" s="3">
        <v>0.4473611111111111</v>
      </c>
      <c r="D3517" t="s">
        <v>30</v>
      </c>
      <c r="E3517" t="s">
        <v>28</v>
      </c>
      <c r="F3517" t="s">
        <v>17</v>
      </c>
      <c r="G3517" t="s">
        <v>2</v>
      </c>
      <c r="H3517">
        <v>19171</v>
      </c>
      <c r="I3517">
        <f>IF(Table3_1810[[#This Row],[Status]]="Hired",1,0)</f>
        <v>0</v>
      </c>
    </row>
    <row r="3518" spans="1:9" x14ac:dyDescent="0.3">
      <c r="A3518">
        <v>410772</v>
      </c>
      <c r="B3518" s="2">
        <v>41768</v>
      </c>
      <c r="C3518" s="3">
        <v>0.74721064814814819</v>
      </c>
      <c r="D3518" t="s">
        <v>31</v>
      </c>
      <c r="E3518" t="s">
        <v>27</v>
      </c>
      <c r="F3518" t="s">
        <v>17</v>
      </c>
      <c r="G3518" t="s">
        <v>2</v>
      </c>
      <c r="H3518">
        <v>88636</v>
      </c>
      <c r="I3518">
        <f>IF(Table3_1810[[#This Row],[Status]]="Hired",1,0)</f>
        <v>1</v>
      </c>
    </row>
    <row r="3519" spans="1:9" x14ac:dyDescent="0.3">
      <c r="A3519">
        <v>908363</v>
      </c>
      <c r="B3519" s="2">
        <v>41768</v>
      </c>
      <c r="C3519" s="3">
        <v>0.74834490740740744</v>
      </c>
      <c r="D3519" t="s">
        <v>31</v>
      </c>
      <c r="E3519" t="s">
        <v>27</v>
      </c>
      <c r="F3519" t="s">
        <v>17</v>
      </c>
      <c r="G3519" t="s">
        <v>2</v>
      </c>
      <c r="H3519">
        <v>59445</v>
      </c>
      <c r="I3519">
        <f>IF(Table3_1810[[#This Row],[Status]]="Hired",1,0)</f>
        <v>1</v>
      </c>
    </row>
    <row r="3520" spans="1:9" x14ac:dyDescent="0.3">
      <c r="A3520">
        <v>376260</v>
      </c>
      <c r="B3520" s="2">
        <v>41768</v>
      </c>
      <c r="C3520" s="3">
        <v>0.74873842592592588</v>
      </c>
      <c r="D3520" t="s">
        <v>30</v>
      </c>
      <c r="E3520" t="s">
        <v>29</v>
      </c>
      <c r="F3520" t="s">
        <v>17</v>
      </c>
      <c r="G3520" t="s">
        <v>2</v>
      </c>
      <c r="H3520">
        <v>62773</v>
      </c>
      <c r="I3520">
        <f>IF(Table3_1810[[#This Row],[Status]]="Hired",1,0)</f>
        <v>0</v>
      </c>
    </row>
    <row r="3521" spans="1:9" x14ac:dyDescent="0.3">
      <c r="A3521">
        <v>651481</v>
      </c>
      <c r="B3521" s="2">
        <v>41782</v>
      </c>
      <c r="C3521" s="3">
        <v>0.48218749999999999</v>
      </c>
      <c r="D3521" t="s">
        <v>31</v>
      </c>
      <c r="E3521" t="s">
        <v>27</v>
      </c>
      <c r="F3521" t="s">
        <v>17</v>
      </c>
      <c r="G3521" t="s">
        <v>2</v>
      </c>
      <c r="H3521">
        <v>49827</v>
      </c>
      <c r="I3521">
        <f>IF(Table3_1810[[#This Row],[Status]]="Hired",1,0)</f>
        <v>1</v>
      </c>
    </row>
    <row r="3522" spans="1:9" x14ac:dyDescent="0.3">
      <c r="A3522">
        <v>585158</v>
      </c>
      <c r="B3522" s="2">
        <v>41782</v>
      </c>
      <c r="C3522" s="3">
        <v>0.47993055555555558</v>
      </c>
      <c r="D3522" t="s">
        <v>30</v>
      </c>
      <c r="E3522" t="s">
        <v>28</v>
      </c>
      <c r="F3522" t="s">
        <v>17</v>
      </c>
      <c r="G3522" t="s">
        <v>2</v>
      </c>
      <c r="H3522">
        <v>64340</v>
      </c>
      <c r="I3522">
        <f>IF(Table3_1810[[#This Row],[Status]]="Hired",1,0)</f>
        <v>0</v>
      </c>
    </row>
    <row r="3523" spans="1:9" x14ac:dyDescent="0.3">
      <c r="A3523">
        <v>149668</v>
      </c>
      <c r="B3523" s="2">
        <v>41789</v>
      </c>
      <c r="C3523" s="3">
        <v>0.39716435185185184</v>
      </c>
      <c r="D3523" t="s">
        <v>30</v>
      </c>
      <c r="E3523" t="s">
        <v>27</v>
      </c>
      <c r="F3523" t="s">
        <v>18</v>
      </c>
      <c r="G3523" t="s">
        <v>6</v>
      </c>
      <c r="H3523">
        <v>80185</v>
      </c>
      <c r="I3523">
        <f>IF(Table3_1810[[#This Row],[Status]]="Hired",1,0)</f>
        <v>0</v>
      </c>
    </row>
    <row r="3524" spans="1:9" x14ac:dyDescent="0.3">
      <c r="A3524">
        <v>708626</v>
      </c>
      <c r="B3524" s="2">
        <v>41821</v>
      </c>
      <c r="C3524" s="3">
        <v>0.50137731481481485</v>
      </c>
      <c r="D3524" t="s">
        <v>31</v>
      </c>
      <c r="E3524" t="s">
        <v>27</v>
      </c>
      <c r="F3524" t="s">
        <v>18</v>
      </c>
      <c r="G3524" t="s">
        <v>6</v>
      </c>
      <c r="H3524">
        <v>91881</v>
      </c>
      <c r="I3524">
        <f>IF(Table3_1810[[#This Row],[Status]]="Hired",1,0)</f>
        <v>1</v>
      </c>
    </row>
    <row r="3525" spans="1:9" x14ac:dyDescent="0.3">
      <c r="A3525">
        <v>121218</v>
      </c>
      <c r="B3525" s="2">
        <v>41817</v>
      </c>
      <c r="C3525" s="3">
        <v>0.39685185185185184</v>
      </c>
      <c r="D3525" t="s">
        <v>30</v>
      </c>
      <c r="E3525" t="s">
        <v>27</v>
      </c>
      <c r="F3525" t="s">
        <v>12</v>
      </c>
      <c r="G3525" t="s">
        <v>10</v>
      </c>
      <c r="H3525">
        <v>91417</v>
      </c>
      <c r="I3525">
        <f>IF(Table3_1810[[#This Row],[Status]]="Hired",1,0)</f>
        <v>0</v>
      </c>
    </row>
    <row r="3526" spans="1:9" x14ac:dyDescent="0.3">
      <c r="A3526">
        <v>687891</v>
      </c>
      <c r="B3526" s="2">
        <v>41824</v>
      </c>
      <c r="C3526" s="3">
        <v>0.39560185185185187</v>
      </c>
      <c r="D3526" t="s">
        <v>31</v>
      </c>
      <c r="E3526" t="s">
        <v>29</v>
      </c>
      <c r="F3526" t="s">
        <v>12</v>
      </c>
      <c r="G3526" t="s">
        <v>10</v>
      </c>
      <c r="H3526">
        <v>14642</v>
      </c>
      <c r="I3526">
        <f>IF(Table3_1810[[#This Row],[Status]]="Hired",1,0)</f>
        <v>1</v>
      </c>
    </row>
    <row r="3527" spans="1:9" x14ac:dyDescent="0.3">
      <c r="A3527">
        <v>100256</v>
      </c>
      <c r="B3527" s="2">
        <v>41834</v>
      </c>
      <c r="C3527" s="3">
        <v>0.67412037037037043</v>
      </c>
      <c r="D3527" t="s">
        <v>31</v>
      </c>
      <c r="E3527" t="s">
        <v>29</v>
      </c>
      <c r="F3527" t="s">
        <v>12</v>
      </c>
      <c r="G3527" t="s">
        <v>10</v>
      </c>
      <c r="H3527">
        <v>53297</v>
      </c>
      <c r="I3527">
        <f>IF(Table3_1810[[#This Row],[Status]]="Hired",1,0)</f>
        <v>1</v>
      </c>
    </row>
    <row r="3528" spans="1:9" x14ac:dyDescent="0.3">
      <c r="A3528">
        <v>67200</v>
      </c>
      <c r="B3528" s="2">
        <v>41843</v>
      </c>
      <c r="C3528" s="3">
        <v>0.50775462962962958</v>
      </c>
      <c r="D3528" t="s">
        <v>31</v>
      </c>
      <c r="E3528" t="s">
        <v>27</v>
      </c>
      <c r="F3528" t="s">
        <v>12</v>
      </c>
      <c r="G3528" t="s">
        <v>10</v>
      </c>
      <c r="H3528">
        <v>52778</v>
      </c>
      <c r="I3528">
        <f>IF(Table3_1810[[#This Row],[Status]]="Hired",1,0)</f>
        <v>1</v>
      </c>
    </row>
    <row r="3529" spans="1:9" x14ac:dyDescent="0.3">
      <c r="A3529">
        <v>65620</v>
      </c>
      <c r="B3529" s="2">
        <v>41775</v>
      </c>
      <c r="C3529" s="3">
        <v>0.40081018518518519</v>
      </c>
      <c r="D3529" t="s">
        <v>30</v>
      </c>
      <c r="E3529" t="s">
        <v>27</v>
      </c>
      <c r="F3529" t="s">
        <v>17</v>
      </c>
      <c r="G3529" t="s">
        <v>5</v>
      </c>
      <c r="H3529">
        <v>35469</v>
      </c>
      <c r="I3529">
        <f>IF(Table3_1810[[#This Row],[Status]]="Hired",1,0)</f>
        <v>0</v>
      </c>
    </row>
    <row r="3530" spans="1:9" x14ac:dyDescent="0.3">
      <c r="A3530">
        <v>820771</v>
      </c>
      <c r="B3530" s="2">
        <v>41866</v>
      </c>
      <c r="C3530" s="3">
        <v>0.39762731481481484</v>
      </c>
      <c r="D3530" t="s">
        <v>31</v>
      </c>
      <c r="E3530" t="s">
        <v>27</v>
      </c>
      <c r="F3530" t="s">
        <v>17</v>
      </c>
      <c r="G3530" t="s">
        <v>10</v>
      </c>
      <c r="H3530">
        <v>39064</v>
      </c>
      <c r="I3530">
        <f>IF(Table3_1810[[#This Row],[Status]]="Hired",1,0)</f>
        <v>1</v>
      </c>
    </row>
    <row r="3531" spans="1:9" x14ac:dyDescent="0.3">
      <c r="A3531">
        <v>482167</v>
      </c>
      <c r="B3531" s="2">
        <v>41789</v>
      </c>
      <c r="C3531" s="3">
        <v>0.39688657407407407</v>
      </c>
      <c r="D3531" t="s">
        <v>30</v>
      </c>
      <c r="E3531" t="s">
        <v>27</v>
      </c>
      <c r="F3531" t="s">
        <v>18</v>
      </c>
      <c r="G3531" t="s">
        <v>10</v>
      </c>
      <c r="H3531">
        <v>75283</v>
      </c>
      <c r="I3531">
        <f>IF(Table3_1810[[#This Row],[Status]]="Hired",1,0)</f>
        <v>0</v>
      </c>
    </row>
    <row r="3532" spans="1:9" x14ac:dyDescent="0.3">
      <c r="A3532">
        <v>16292</v>
      </c>
      <c r="B3532" s="2">
        <v>41796</v>
      </c>
      <c r="C3532" s="3">
        <v>0.3976736111111111</v>
      </c>
      <c r="D3532" t="s">
        <v>31</v>
      </c>
      <c r="E3532" t="s">
        <v>28</v>
      </c>
      <c r="F3532" t="s">
        <v>18</v>
      </c>
      <c r="G3532" t="s">
        <v>10</v>
      </c>
      <c r="H3532">
        <v>28946</v>
      </c>
      <c r="I3532">
        <f>IF(Table3_1810[[#This Row],[Status]]="Hired",1,0)</f>
        <v>1</v>
      </c>
    </row>
    <row r="3533" spans="1:9" x14ac:dyDescent="0.3">
      <c r="A3533">
        <v>62419</v>
      </c>
      <c r="B3533" s="2">
        <v>41803</v>
      </c>
      <c r="C3533" s="3">
        <v>0.39931712962962962</v>
      </c>
      <c r="D3533" t="s">
        <v>31</v>
      </c>
      <c r="E3533" t="s">
        <v>27</v>
      </c>
      <c r="F3533" t="s">
        <v>17</v>
      </c>
      <c r="G3533" t="s">
        <v>4</v>
      </c>
      <c r="H3533">
        <v>26272</v>
      </c>
      <c r="I3533">
        <f>IF(Table3_1810[[#This Row],[Status]]="Hired",1,0)</f>
        <v>1</v>
      </c>
    </row>
    <row r="3534" spans="1:9" x14ac:dyDescent="0.3">
      <c r="A3534">
        <v>65483</v>
      </c>
      <c r="B3534" s="2">
        <v>41761</v>
      </c>
      <c r="C3534" s="3">
        <v>0.39778935185185182</v>
      </c>
      <c r="D3534" t="s">
        <v>31</v>
      </c>
      <c r="E3534" t="s">
        <v>27</v>
      </c>
      <c r="F3534" t="s">
        <v>15</v>
      </c>
      <c r="G3534" t="s">
        <v>2</v>
      </c>
      <c r="H3534">
        <v>53883</v>
      </c>
      <c r="I3534">
        <f>IF(Table3_1810[[#This Row],[Status]]="Hired",1,0)</f>
        <v>1</v>
      </c>
    </row>
    <row r="3535" spans="1:9" x14ac:dyDescent="0.3">
      <c r="A3535">
        <v>292732</v>
      </c>
      <c r="B3535" s="2">
        <v>41788</v>
      </c>
      <c r="C3535" s="3">
        <v>0.83128472222222227</v>
      </c>
      <c r="D3535" t="s">
        <v>30</v>
      </c>
      <c r="E3535" t="s">
        <v>27</v>
      </c>
      <c r="F3535" t="s">
        <v>20</v>
      </c>
      <c r="G3535" t="s">
        <v>2</v>
      </c>
      <c r="H3535">
        <v>63846</v>
      </c>
      <c r="I3535">
        <f>IF(Table3_1810[[#This Row],[Status]]="Hired",1,0)</f>
        <v>0</v>
      </c>
    </row>
    <row r="3536" spans="1:9" x14ac:dyDescent="0.3">
      <c r="A3536">
        <v>461785</v>
      </c>
      <c r="B3536" s="2">
        <v>41773</v>
      </c>
      <c r="C3536" s="3">
        <v>0.37053240740740739</v>
      </c>
      <c r="D3536" t="s">
        <v>30</v>
      </c>
      <c r="E3536" t="s">
        <v>29</v>
      </c>
      <c r="F3536" t="s">
        <v>20</v>
      </c>
      <c r="G3536" t="s">
        <v>2</v>
      </c>
      <c r="H3536">
        <v>94357</v>
      </c>
      <c r="I3536">
        <f>IF(Table3_1810[[#This Row],[Status]]="Hired",1,0)</f>
        <v>0</v>
      </c>
    </row>
    <row r="3537" spans="1:9" x14ac:dyDescent="0.3">
      <c r="A3537">
        <v>465549</v>
      </c>
      <c r="B3537" s="2">
        <v>41774</v>
      </c>
      <c r="C3537" s="3">
        <v>0.3619560185185185</v>
      </c>
      <c r="D3537" t="s">
        <v>30</v>
      </c>
      <c r="E3537" t="s">
        <v>27</v>
      </c>
      <c r="F3537" t="s">
        <v>20</v>
      </c>
      <c r="G3537" t="s">
        <v>2</v>
      </c>
      <c r="H3537">
        <v>99432</v>
      </c>
      <c r="I3537">
        <f>IF(Table3_1810[[#This Row],[Status]]="Hired",1,0)</f>
        <v>0</v>
      </c>
    </row>
    <row r="3538" spans="1:9" x14ac:dyDescent="0.3">
      <c r="A3538">
        <v>69388</v>
      </c>
      <c r="B3538" s="2">
        <v>41778</v>
      </c>
      <c r="C3538" s="3">
        <v>0.64331018518518523</v>
      </c>
      <c r="D3538" t="s">
        <v>31</v>
      </c>
      <c r="E3538" t="s">
        <v>27</v>
      </c>
      <c r="F3538" t="s">
        <v>20</v>
      </c>
      <c r="G3538" t="s">
        <v>2</v>
      </c>
      <c r="H3538">
        <v>17536</v>
      </c>
      <c r="I3538">
        <f>IF(Table3_1810[[#This Row],[Status]]="Hired",1,0)</f>
        <v>1</v>
      </c>
    </row>
    <row r="3539" spans="1:9" x14ac:dyDescent="0.3">
      <c r="A3539">
        <v>817053</v>
      </c>
      <c r="B3539" s="2">
        <v>41764</v>
      </c>
      <c r="C3539" s="3">
        <v>0.3974537037037037</v>
      </c>
      <c r="D3539" t="s">
        <v>31</v>
      </c>
      <c r="E3539" t="s">
        <v>29</v>
      </c>
      <c r="F3539" t="s">
        <v>14</v>
      </c>
      <c r="G3539" t="s">
        <v>6</v>
      </c>
      <c r="H3539">
        <v>63967</v>
      </c>
      <c r="I3539">
        <f>IF(Table3_1810[[#This Row],[Status]]="Hired",1,0)</f>
        <v>1</v>
      </c>
    </row>
    <row r="3540" spans="1:9" x14ac:dyDescent="0.3">
      <c r="A3540">
        <v>430921</v>
      </c>
      <c r="B3540" s="2">
        <v>41771</v>
      </c>
      <c r="C3540" s="3">
        <v>0.58762731481481478</v>
      </c>
      <c r="D3540" t="s">
        <v>31</v>
      </c>
      <c r="E3540" t="s">
        <v>29</v>
      </c>
      <c r="F3540" t="s">
        <v>14</v>
      </c>
      <c r="G3540" t="s">
        <v>6</v>
      </c>
      <c r="H3540">
        <v>19571</v>
      </c>
      <c r="I3540">
        <f>IF(Table3_1810[[#This Row],[Status]]="Hired",1,0)</f>
        <v>1</v>
      </c>
    </row>
    <row r="3541" spans="1:9" x14ac:dyDescent="0.3">
      <c r="A3541">
        <v>581633</v>
      </c>
      <c r="B3541" s="2">
        <v>41820</v>
      </c>
      <c r="C3541" s="3">
        <v>0.81339120370370366</v>
      </c>
      <c r="D3541" t="s">
        <v>30</v>
      </c>
      <c r="E3541" t="s">
        <v>29</v>
      </c>
      <c r="F3541" t="s">
        <v>14</v>
      </c>
      <c r="G3541" t="s">
        <v>4</v>
      </c>
      <c r="H3541">
        <v>86946</v>
      </c>
      <c r="I3541">
        <f>IF(Table3_1810[[#This Row],[Status]]="Hired",1,0)</f>
        <v>0</v>
      </c>
    </row>
    <row r="3542" spans="1:9" x14ac:dyDescent="0.3">
      <c r="A3542">
        <v>366136</v>
      </c>
      <c r="B3542" s="2">
        <v>41834</v>
      </c>
      <c r="C3542" s="3">
        <v>0.3969212962962963</v>
      </c>
      <c r="D3542" t="s">
        <v>30</v>
      </c>
      <c r="E3542" t="s">
        <v>27</v>
      </c>
      <c r="F3542" t="s">
        <v>20</v>
      </c>
      <c r="G3542" t="s">
        <v>5</v>
      </c>
      <c r="H3542">
        <v>27724</v>
      </c>
      <c r="I3542">
        <f>IF(Table3_1810[[#This Row],[Status]]="Hired",1,0)</f>
        <v>0</v>
      </c>
    </row>
    <row r="3543" spans="1:9" x14ac:dyDescent="0.3">
      <c r="A3543">
        <v>925800</v>
      </c>
      <c r="B3543" s="2">
        <v>41817</v>
      </c>
      <c r="C3543" s="3">
        <v>0.42168981481481482</v>
      </c>
      <c r="D3543" t="s">
        <v>30</v>
      </c>
      <c r="E3543" t="s">
        <v>29</v>
      </c>
      <c r="F3543" t="s">
        <v>20</v>
      </c>
      <c r="G3543" t="s">
        <v>10</v>
      </c>
      <c r="H3543">
        <v>40305</v>
      </c>
      <c r="I3543">
        <f>IF(Table3_1810[[#This Row],[Status]]="Hired",1,0)</f>
        <v>0</v>
      </c>
    </row>
    <row r="3544" spans="1:9" x14ac:dyDescent="0.3">
      <c r="A3544">
        <v>26542</v>
      </c>
      <c r="B3544" s="2">
        <v>41771</v>
      </c>
      <c r="C3544" s="3">
        <v>0.6634606481481482</v>
      </c>
      <c r="D3544" t="s">
        <v>31</v>
      </c>
      <c r="E3544" t="s">
        <v>27</v>
      </c>
      <c r="F3544" t="s">
        <v>20</v>
      </c>
      <c r="G3544" t="s">
        <v>10</v>
      </c>
      <c r="H3544">
        <v>47561</v>
      </c>
      <c r="I3544">
        <f>IF(Table3_1810[[#This Row],[Status]]="Hired",1,0)</f>
        <v>1</v>
      </c>
    </row>
    <row r="3545" spans="1:9" x14ac:dyDescent="0.3">
      <c r="A3545">
        <v>143411</v>
      </c>
      <c r="B3545" s="2">
        <v>41771</v>
      </c>
      <c r="C3545" s="3">
        <v>0.66381944444444441</v>
      </c>
      <c r="D3545" t="s">
        <v>31</v>
      </c>
      <c r="E3545" t="s">
        <v>29</v>
      </c>
      <c r="F3545" t="s">
        <v>20</v>
      </c>
      <c r="G3545" t="s">
        <v>10</v>
      </c>
      <c r="H3545">
        <v>79879</v>
      </c>
      <c r="I3545">
        <f>IF(Table3_1810[[#This Row],[Status]]="Hired",1,0)</f>
        <v>1</v>
      </c>
    </row>
    <row r="3546" spans="1:9" x14ac:dyDescent="0.3">
      <c r="A3546">
        <v>173602</v>
      </c>
      <c r="B3546" s="2">
        <v>41786</v>
      </c>
      <c r="C3546" s="3">
        <v>0.39730324074074075</v>
      </c>
      <c r="D3546" t="s">
        <v>30</v>
      </c>
      <c r="E3546" t="s">
        <v>27</v>
      </c>
      <c r="F3546" t="s">
        <v>20</v>
      </c>
      <c r="G3546" t="s">
        <v>4</v>
      </c>
      <c r="H3546">
        <v>28869</v>
      </c>
      <c r="I3546">
        <f>IF(Table3_1810[[#This Row],[Status]]="Hired",1,0)</f>
        <v>0</v>
      </c>
    </row>
    <row r="3547" spans="1:9" x14ac:dyDescent="0.3">
      <c r="A3547">
        <v>337886</v>
      </c>
      <c r="B3547" s="2">
        <v>41793</v>
      </c>
      <c r="C3547" s="3">
        <v>0.39695601851851853</v>
      </c>
      <c r="D3547" t="s">
        <v>30</v>
      </c>
      <c r="E3547" t="s">
        <v>27</v>
      </c>
      <c r="F3547" t="s">
        <v>20</v>
      </c>
      <c r="G3547" t="s">
        <v>4</v>
      </c>
      <c r="H3547">
        <v>97965</v>
      </c>
      <c r="I3547">
        <f>IF(Table3_1810[[#This Row],[Status]]="Hired",1,0)</f>
        <v>0</v>
      </c>
    </row>
    <row r="3548" spans="1:9" x14ac:dyDescent="0.3">
      <c r="A3548">
        <v>250547</v>
      </c>
      <c r="B3548" s="2">
        <v>41793</v>
      </c>
      <c r="C3548" s="3">
        <v>0.39777777777777779</v>
      </c>
      <c r="D3548" t="s">
        <v>31</v>
      </c>
      <c r="E3548" t="s">
        <v>27</v>
      </c>
      <c r="F3548" t="s">
        <v>20</v>
      </c>
      <c r="G3548" t="s">
        <v>4</v>
      </c>
      <c r="H3548">
        <v>77318</v>
      </c>
      <c r="I3548">
        <f>IF(Table3_1810[[#This Row],[Status]]="Hired",1,0)</f>
        <v>1</v>
      </c>
    </row>
    <row r="3549" spans="1:9" x14ac:dyDescent="0.3">
      <c r="A3549">
        <v>295117</v>
      </c>
      <c r="B3549" s="2">
        <v>41766</v>
      </c>
      <c r="C3549" s="3">
        <v>0.65090277777777783</v>
      </c>
      <c r="D3549" t="s">
        <v>30</v>
      </c>
      <c r="E3549" t="s">
        <v>29</v>
      </c>
      <c r="F3549" t="s">
        <v>12</v>
      </c>
      <c r="G3549" t="s">
        <v>8</v>
      </c>
      <c r="H3549">
        <v>21525</v>
      </c>
      <c r="I3549">
        <f>IF(Table3_1810[[#This Row],[Status]]="Hired",1,0)</f>
        <v>0</v>
      </c>
    </row>
    <row r="3550" spans="1:9" x14ac:dyDescent="0.3">
      <c r="A3550">
        <v>218496</v>
      </c>
      <c r="B3550" s="2">
        <v>41766</v>
      </c>
      <c r="C3550" s="3">
        <v>0.65282407407407406</v>
      </c>
      <c r="D3550" t="s">
        <v>30</v>
      </c>
      <c r="E3550" t="s">
        <v>29</v>
      </c>
      <c r="F3550" t="s">
        <v>12</v>
      </c>
      <c r="G3550" t="s">
        <v>8</v>
      </c>
      <c r="H3550">
        <v>79893</v>
      </c>
      <c r="I3550">
        <f>IF(Table3_1810[[#This Row],[Status]]="Hired",1,0)</f>
        <v>0</v>
      </c>
    </row>
    <row r="3551" spans="1:9" x14ac:dyDescent="0.3">
      <c r="A3551">
        <v>446419</v>
      </c>
      <c r="B3551" s="2">
        <v>41837</v>
      </c>
      <c r="C3551" s="3">
        <v>0.67383101851851857</v>
      </c>
      <c r="D3551" t="s">
        <v>31</v>
      </c>
      <c r="E3551" t="s">
        <v>29</v>
      </c>
      <c r="F3551" t="s">
        <v>12</v>
      </c>
      <c r="G3551" t="s">
        <v>2</v>
      </c>
      <c r="H3551">
        <v>76961</v>
      </c>
      <c r="I3551">
        <f>IF(Table3_1810[[#This Row],[Status]]="Hired",1,0)</f>
        <v>1</v>
      </c>
    </row>
    <row r="3552" spans="1:9" x14ac:dyDescent="0.3">
      <c r="A3552">
        <v>378793</v>
      </c>
      <c r="B3552" s="2">
        <v>41815</v>
      </c>
      <c r="C3552" s="3">
        <v>0.39688657407407407</v>
      </c>
      <c r="D3552" t="s">
        <v>31</v>
      </c>
      <c r="E3552" t="s">
        <v>27</v>
      </c>
      <c r="F3552" t="s">
        <v>18</v>
      </c>
      <c r="G3552" t="s">
        <v>5</v>
      </c>
      <c r="H3552">
        <v>29565</v>
      </c>
      <c r="I3552">
        <f>IF(Table3_1810[[#This Row],[Status]]="Hired",1,0)</f>
        <v>1</v>
      </c>
    </row>
    <row r="3553" spans="1:9" x14ac:dyDescent="0.3">
      <c r="A3553">
        <v>591512</v>
      </c>
      <c r="B3553" s="2">
        <v>41815</v>
      </c>
      <c r="C3553" s="3">
        <v>0.91131944444444446</v>
      </c>
      <c r="D3553" t="s">
        <v>30</v>
      </c>
      <c r="E3553" t="s">
        <v>27</v>
      </c>
      <c r="F3553" t="s">
        <v>18</v>
      </c>
      <c r="G3553" t="s">
        <v>8</v>
      </c>
      <c r="H3553">
        <v>56505</v>
      </c>
      <c r="I3553">
        <f>IF(Table3_1810[[#This Row],[Status]]="Hired",1,0)</f>
        <v>0</v>
      </c>
    </row>
    <row r="3554" spans="1:9" x14ac:dyDescent="0.3">
      <c r="A3554">
        <v>735227</v>
      </c>
      <c r="B3554" s="2">
        <v>41871</v>
      </c>
      <c r="C3554" s="3">
        <v>0.44056712962962963</v>
      </c>
      <c r="D3554" t="s">
        <v>30</v>
      </c>
      <c r="E3554" t="s">
        <v>29</v>
      </c>
      <c r="F3554" t="s">
        <v>20</v>
      </c>
      <c r="G3554" t="s">
        <v>6</v>
      </c>
      <c r="H3554">
        <v>42736</v>
      </c>
      <c r="I3554">
        <f>IF(Table3_1810[[#This Row],[Status]]="Hired",1,0)</f>
        <v>0</v>
      </c>
    </row>
    <row r="3555" spans="1:9" x14ac:dyDescent="0.3">
      <c r="A3555">
        <v>664799</v>
      </c>
      <c r="B3555" s="2">
        <v>41871</v>
      </c>
      <c r="C3555" s="3">
        <v>0.44105324074074076</v>
      </c>
      <c r="D3555" t="s">
        <v>31</v>
      </c>
      <c r="E3555" t="s">
        <v>29</v>
      </c>
      <c r="F3555" t="s">
        <v>20</v>
      </c>
      <c r="G3555" t="s">
        <v>6</v>
      </c>
      <c r="H3555">
        <v>40402</v>
      </c>
      <c r="I3555">
        <f>IF(Table3_1810[[#This Row],[Status]]="Hired",1,0)</f>
        <v>1</v>
      </c>
    </row>
    <row r="3556" spans="1:9" x14ac:dyDescent="0.3">
      <c r="A3556">
        <v>809649</v>
      </c>
      <c r="B3556" s="2">
        <v>41871</v>
      </c>
      <c r="C3556" s="3">
        <v>0.4460763888888889</v>
      </c>
      <c r="D3556" t="s">
        <v>31</v>
      </c>
      <c r="E3556" t="s">
        <v>29</v>
      </c>
      <c r="F3556" t="s">
        <v>20</v>
      </c>
      <c r="G3556" t="s">
        <v>6</v>
      </c>
      <c r="H3556">
        <v>54852</v>
      </c>
      <c r="I3556">
        <f>IF(Table3_1810[[#This Row],[Status]]="Hired",1,0)</f>
        <v>1</v>
      </c>
    </row>
    <row r="3557" spans="1:9" x14ac:dyDescent="0.3">
      <c r="A3557">
        <v>174664</v>
      </c>
      <c r="B3557" s="2">
        <v>41871</v>
      </c>
      <c r="C3557" s="3">
        <v>0.44396990740740738</v>
      </c>
      <c r="D3557" t="s">
        <v>30</v>
      </c>
      <c r="E3557" t="s">
        <v>29</v>
      </c>
      <c r="F3557" t="s">
        <v>20</v>
      </c>
      <c r="G3557" t="s">
        <v>6</v>
      </c>
      <c r="H3557">
        <v>53820</v>
      </c>
      <c r="I3557">
        <f>IF(Table3_1810[[#This Row],[Status]]="Hired",1,0)</f>
        <v>0</v>
      </c>
    </row>
    <row r="3558" spans="1:9" x14ac:dyDescent="0.3">
      <c r="A3558">
        <v>356528</v>
      </c>
      <c r="B3558" s="2">
        <v>41864</v>
      </c>
      <c r="C3558" s="3">
        <v>0.65924768518518517</v>
      </c>
      <c r="D3558" t="s">
        <v>30</v>
      </c>
      <c r="E3558" t="s">
        <v>27</v>
      </c>
      <c r="F3558" t="s">
        <v>12</v>
      </c>
      <c r="G3558" t="s">
        <v>4</v>
      </c>
      <c r="H3558">
        <v>30472</v>
      </c>
      <c r="I3558">
        <f>IF(Table3_1810[[#This Row],[Status]]="Hired",1,0)</f>
        <v>0</v>
      </c>
    </row>
    <row r="3559" spans="1:9" x14ac:dyDescent="0.3">
      <c r="A3559">
        <v>834222</v>
      </c>
      <c r="B3559" s="2">
        <v>41865</v>
      </c>
      <c r="C3559" s="3">
        <v>0.77633101851851849</v>
      </c>
      <c r="D3559" t="s">
        <v>31</v>
      </c>
      <c r="E3559" t="s">
        <v>29</v>
      </c>
      <c r="F3559" t="s">
        <v>12</v>
      </c>
      <c r="G3559" t="s">
        <v>4</v>
      </c>
      <c r="H3559">
        <v>96466</v>
      </c>
      <c r="I3559">
        <f>IF(Table3_1810[[#This Row],[Status]]="Hired",1,0)</f>
        <v>1</v>
      </c>
    </row>
    <row r="3560" spans="1:9" x14ac:dyDescent="0.3">
      <c r="A3560">
        <v>137521</v>
      </c>
      <c r="B3560" s="2">
        <v>41865</v>
      </c>
      <c r="C3560" s="3">
        <v>0.7754050925925926</v>
      </c>
      <c r="D3560" t="s">
        <v>31</v>
      </c>
      <c r="E3560" t="s">
        <v>29</v>
      </c>
      <c r="F3560" t="s">
        <v>12</v>
      </c>
      <c r="G3560" t="s">
        <v>4</v>
      </c>
      <c r="H3560">
        <v>47861</v>
      </c>
      <c r="I3560">
        <f>IF(Table3_1810[[#This Row],[Status]]="Hired",1,0)</f>
        <v>1</v>
      </c>
    </row>
    <row r="3561" spans="1:9" x14ac:dyDescent="0.3">
      <c r="A3561">
        <v>114395</v>
      </c>
      <c r="B3561" s="2">
        <v>41788</v>
      </c>
      <c r="C3561" s="3">
        <v>0.39900462962962963</v>
      </c>
      <c r="D3561" t="s">
        <v>30</v>
      </c>
      <c r="E3561" t="s">
        <v>27</v>
      </c>
      <c r="F3561" t="s">
        <v>17</v>
      </c>
      <c r="G3561" t="s">
        <v>4</v>
      </c>
      <c r="H3561">
        <v>25674</v>
      </c>
      <c r="I3561">
        <f>IF(Table3_1810[[#This Row],[Status]]="Hired",1,0)</f>
        <v>0</v>
      </c>
    </row>
    <row r="3562" spans="1:9" x14ac:dyDescent="0.3">
      <c r="A3562">
        <v>210709</v>
      </c>
      <c r="B3562" s="2">
        <v>41768</v>
      </c>
      <c r="C3562" s="3">
        <v>0.53738425925925926</v>
      </c>
      <c r="D3562" t="s">
        <v>30</v>
      </c>
      <c r="E3562" t="s">
        <v>27</v>
      </c>
      <c r="F3562" t="s">
        <v>17</v>
      </c>
      <c r="G3562" t="s">
        <v>5</v>
      </c>
      <c r="H3562">
        <v>76369</v>
      </c>
      <c r="I3562">
        <f>IF(Table3_1810[[#This Row],[Status]]="Hired",1,0)</f>
        <v>0</v>
      </c>
    </row>
    <row r="3563" spans="1:9" x14ac:dyDescent="0.3">
      <c r="A3563">
        <v>411665</v>
      </c>
      <c r="B3563" s="2">
        <v>41768</v>
      </c>
      <c r="C3563" s="3">
        <v>0.53836805555555556</v>
      </c>
      <c r="D3563" t="s">
        <v>31</v>
      </c>
      <c r="E3563" t="s">
        <v>29</v>
      </c>
      <c r="F3563" t="s">
        <v>17</v>
      </c>
      <c r="G3563" t="s">
        <v>5</v>
      </c>
      <c r="H3563">
        <v>36071</v>
      </c>
      <c r="I3563">
        <f>IF(Table3_1810[[#This Row],[Status]]="Hired",1,0)</f>
        <v>1</v>
      </c>
    </row>
    <row r="3564" spans="1:9" x14ac:dyDescent="0.3">
      <c r="A3564">
        <v>347912</v>
      </c>
      <c r="B3564" s="2">
        <v>41793</v>
      </c>
      <c r="C3564" s="3">
        <v>0.69090277777777775</v>
      </c>
      <c r="D3564" t="s">
        <v>31</v>
      </c>
      <c r="E3564" t="s">
        <v>27</v>
      </c>
      <c r="F3564" t="s">
        <v>17</v>
      </c>
      <c r="G3564" t="s">
        <v>5</v>
      </c>
      <c r="H3564">
        <v>79645</v>
      </c>
      <c r="I3564">
        <f>IF(Table3_1810[[#This Row],[Status]]="Hired",1,0)</f>
        <v>1</v>
      </c>
    </row>
    <row r="3565" spans="1:9" x14ac:dyDescent="0.3">
      <c r="A3565">
        <v>214457</v>
      </c>
      <c r="B3565" s="2">
        <v>41799</v>
      </c>
      <c r="C3565" s="3">
        <v>0.40790509259259261</v>
      </c>
      <c r="D3565" t="s">
        <v>31</v>
      </c>
      <c r="E3565" t="s">
        <v>29</v>
      </c>
      <c r="F3565" t="s">
        <v>17</v>
      </c>
      <c r="G3565" t="s">
        <v>5</v>
      </c>
      <c r="H3565">
        <v>22965</v>
      </c>
      <c r="I3565">
        <f>IF(Table3_1810[[#This Row],[Status]]="Hired",1,0)</f>
        <v>1</v>
      </c>
    </row>
    <row r="3566" spans="1:9" x14ac:dyDescent="0.3">
      <c r="A3566">
        <v>47821</v>
      </c>
      <c r="B3566" s="2">
        <v>41799</v>
      </c>
      <c r="C3566" s="3">
        <v>0.41164351851851849</v>
      </c>
      <c r="D3566" t="s">
        <v>30</v>
      </c>
      <c r="E3566" t="s">
        <v>29</v>
      </c>
      <c r="F3566" t="s">
        <v>17</v>
      </c>
      <c r="G3566" t="s">
        <v>5</v>
      </c>
      <c r="H3566">
        <v>63596</v>
      </c>
      <c r="I3566">
        <f>IF(Table3_1810[[#This Row],[Status]]="Hired",1,0)</f>
        <v>0</v>
      </c>
    </row>
    <row r="3567" spans="1:9" x14ac:dyDescent="0.3">
      <c r="A3567">
        <v>918944</v>
      </c>
      <c r="B3567" s="2">
        <v>41807</v>
      </c>
      <c r="C3567" s="3">
        <v>0.82399305555555558</v>
      </c>
      <c r="D3567" t="s">
        <v>31</v>
      </c>
      <c r="E3567" t="s">
        <v>27</v>
      </c>
      <c r="F3567" t="s">
        <v>17</v>
      </c>
      <c r="G3567" t="s">
        <v>5</v>
      </c>
      <c r="H3567">
        <v>46943</v>
      </c>
      <c r="I3567">
        <f>IF(Table3_1810[[#This Row],[Status]]="Hired",1,0)</f>
        <v>1</v>
      </c>
    </row>
    <row r="3568" spans="1:9" x14ac:dyDescent="0.3">
      <c r="A3568">
        <v>640586</v>
      </c>
      <c r="B3568" s="2">
        <v>41816</v>
      </c>
      <c r="C3568" s="3">
        <v>0.42359953703703701</v>
      </c>
      <c r="D3568" t="s">
        <v>31</v>
      </c>
      <c r="E3568" t="s">
        <v>29</v>
      </c>
      <c r="F3568" t="s">
        <v>17</v>
      </c>
      <c r="G3568" t="s">
        <v>5</v>
      </c>
      <c r="H3568">
        <v>14594</v>
      </c>
      <c r="I3568">
        <f>IF(Table3_1810[[#This Row],[Status]]="Hired",1,0)</f>
        <v>1</v>
      </c>
    </row>
    <row r="3569" spans="1:9" x14ac:dyDescent="0.3">
      <c r="A3569">
        <v>518428</v>
      </c>
      <c r="B3569" s="2">
        <v>41816</v>
      </c>
      <c r="C3569" s="3">
        <v>0.42511574074074077</v>
      </c>
      <c r="D3569" t="s">
        <v>30</v>
      </c>
      <c r="E3569" t="s">
        <v>29</v>
      </c>
      <c r="F3569" t="s">
        <v>17</v>
      </c>
      <c r="G3569" t="s">
        <v>5</v>
      </c>
      <c r="H3569">
        <v>73022</v>
      </c>
      <c r="I3569">
        <f>IF(Table3_1810[[#This Row],[Status]]="Hired",1,0)</f>
        <v>0</v>
      </c>
    </row>
    <row r="3570" spans="1:9" x14ac:dyDescent="0.3">
      <c r="A3570">
        <v>432788</v>
      </c>
      <c r="B3570" s="2">
        <v>41879</v>
      </c>
      <c r="C3570" s="3">
        <v>0.39770833333333333</v>
      </c>
      <c r="D3570" t="s">
        <v>30</v>
      </c>
      <c r="E3570" t="s">
        <v>27</v>
      </c>
      <c r="F3570" t="s">
        <v>17</v>
      </c>
      <c r="G3570" t="s">
        <v>2</v>
      </c>
      <c r="H3570">
        <v>54893</v>
      </c>
      <c r="I3570">
        <f>IF(Table3_1810[[#This Row],[Status]]="Hired",1,0)</f>
        <v>0</v>
      </c>
    </row>
    <row r="3571" spans="1:9" x14ac:dyDescent="0.3">
      <c r="A3571">
        <v>878164</v>
      </c>
      <c r="B3571" s="2">
        <v>41878</v>
      </c>
      <c r="C3571" s="3">
        <v>0.33268518518518519</v>
      </c>
      <c r="D3571" t="s">
        <v>31</v>
      </c>
      <c r="E3571" t="s">
        <v>27</v>
      </c>
      <c r="F3571" t="s">
        <v>20</v>
      </c>
      <c r="G3571" t="s">
        <v>10</v>
      </c>
      <c r="H3571">
        <v>65765</v>
      </c>
      <c r="I3571">
        <f>IF(Table3_1810[[#This Row],[Status]]="Hired",1,0)</f>
        <v>1</v>
      </c>
    </row>
    <row r="3572" spans="1:9" x14ac:dyDescent="0.3">
      <c r="A3572">
        <v>426146</v>
      </c>
      <c r="B3572" s="2">
        <v>41781</v>
      </c>
      <c r="C3572" s="3">
        <v>0.40120370370370373</v>
      </c>
      <c r="D3572" t="s">
        <v>30</v>
      </c>
      <c r="E3572" t="s">
        <v>27</v>
      </c>
      <c r="F3572" t="s">
        <v>17</v>
      </c>
      <c r="G3572" t="s">
        <v>10</v>
      </c>
      <c r="H3572">
        <v>29377</v>
      </c>
      <c r="I3572">
        <f>IF(Table3_1810[[#This Row],[Status]]="Hired",1,0)</f>
        <v>0</v>
      </c>
    </row>
    <row r="3573" spans="1:9" x14ac:dyDescent="0.3">
      <c r="A3573">
        <v>191579</v>
      </c>
      <c r="B3573" s="2">
        <v>41761</v>
      </c>
      <c r="C3573" s="3">
        <v>0.39528935185185188</v>
      </c>
      <c r="D3573" t="s">
        <v>30</v>
      </c>
      <c r="E3573" t="s">
        <v>27</v>
      </c>
      <c r="F3573" t="s">
        <v>18</v>
      </c>
      <c r="G3573" t="s">
        <v>8</v>
      </c>
      <c r="H3573">
        <v>80405</v>
      </c>
      <c r="I3573">
        <f>IF(Table3_1810[[#This Row],[Status]]="Hired",1,0)</f>
        <v>0</v>
      </c>
    </row>
    <row r="3574" spans="1:9" x14ac:dyDescent="0.3">
      <c r="A3574">
        <v>780358</v>
      </c>
      <c r="B3574" s="2">
        <v>41766</v>
      </c>
      <c r="C3574" s="3">
        <v>0.6596643518518519</v>
      </c>
      <c r="D3574" t="s">
        <v>31</v>
      </c>
      <c r="E3574" t="s">
        <v>27</v>
      </c>
      <c r="F3574" t="s">
        <v>18</v>
      </c>
      <c r="G3574" t="s">
        <v>8</v>
      </c>
      <c r="H3574">
        <v>20045</v>
      </c>
      <c r="I3574">
        <f>IF(Table3_1810[[#This Row],[Status]]="Hired",1,0)</f>
        <v>1</v>
      </c>
    </row>
    <row r="3575" spans="1:9" x14ac:dyDescent="0.3">
      <c r="A3575">
        <v>630226</v>
      </c>
      <c r="B3575" s="2">
        <v>41772</v>
      </c>
      <c r="C3575" s="3">
        <v>0.70445601851851847</v>
      </c>
      <c r="D3575" t="s">
        <v>31</v>
      </c>
      <c r="E3575" t="s">
        <v>27</v>
      </c>
      <c r="F3575" t="s">
        <v>18</v>
      </c>
      <c r="G3575" t="s">
        <v>8</v>
      </c>
      <c r="H3575">
        <v>72474</v>
      </c>
      <c r="I3575">
        <f>IF(Table3_1810[[#This Row],[Status]]="Hired",1,0)</f>
        <v>1</v>
      </c>
    </row>
    <row r="3576" spans="1:9" x14ac:dyDescent="0.3">
      <c r="A3576">
        <v>166022</v>
      </c>
      <c r="B3576" s="2">
        <v>41796</v>
      </c>
      <c r="C3576" s="3">
        <v>0.39710648148148148</v>
      </c>
      <c r="D3576" t="s">
        <v>31</v>
      </c>
      <c r="E3576" t="s">
        <v>27</v>
      </c>
      <c r="F3576" t="s">
        <v>20</v>
      </c>
      <c r="G3576" t="s">
        <v>4</v>
      </c>
      <c r="H3576">
        <v>84494</v>
      </c>
      <c r="I3576">
        <f>IF(Table3_1810[[#This Row],[Status]]="Hired",1,0)</f>
        <v>1</v>
      </c>
    </row>
    <row r="3577" spans="1:9" x14ac:dyDescent="0.3">
      <c r="A3577">
        <v>258244</v>
      </c>
      <c r="B3577" s="2">
        <v>41803</v>
      </c>
      <c r="C3577" s="3">
        <v>0.39671296296296299</v>
      </c>
      <c r="D3577" t="s">
        <v>31</v>
      </c>
      <c r="E3577" t="s">
        <v>27</v>
      </c>
      <c r="F3577" t="s">
        <v>20</v>
      </c>
      <c r="G3577" t="s">
        <v>4</v>
      </c>
      <c r="H3577">
        <v>88517</v>
      </c>
      <c r="I3577">
        <f>IF(Table3_1810[[#This Row],[Status]]="Hired",1,0)</f>
        <v>1</v>
      </c>
    </row>
    <row r="3578" spans="1:9" x14ac:dyDescent="0.3">
      <c r="A3578">
        <v>168663</v>
      </c>
      <c r="B3578" s="2">
        <v>41782</v>
      </c>
      <c r="C3578" s="3">
        <v>0.3974537037037037</v>
      </c>
      <c r="D3578" t="s">
        <v>30</v>
      </c>
      <c r="E3578" t="s">
        <v>27</v>
      </c>
      <c r="F3578" t="s">
        <v>17</v>
      </c>
      <c r="G3578" t="s">
        <v>6</v>
      </c>
      <c r="H3578">
        <v>41794</v>
      </c>
      <c r="I3578">
        <f>IF(Table3_1810[[#This Row],[Status]]="Hired",1,0)</f>
        <v>0</v>
      </c>
    </row>
    <row r="3579" spans="1:9" x14ac:dyDescent="0.3">
      <c r="A3579">
        <v>258521</v>
      </c>
      <c r="B3579" s="2">
        <v>41782</v>
      </c>
      <c r="C3579" s="3">
        <v>0.39782407407407405</v>
      </c>
      <c r="D3579" t="s">
        <v>31</v>
      </c>
      <c r="E3579" t="s">
        <v>27</v>
      </c>
      <c r="F3579" t="s">
        <v>17</v>
      </c>
      <c r="G3579" t="s">
        <v>6</v>
      </c>
      <c r="H3579">
        <v>35273</v>
      </c>
      <c r="I3579">
        <f>IF(Table3_1810[[#This Row],[Status]]="Hired",1,0)</f>
        <v>1</v>
      </c>
    </row>
    <row r="3580" spans="1:9" x14ac:dyDescent="0.3">
      <c r="A3580">
        <v>368800</v>
      </c>
      <c r="B3580" s="2">
        <v>41782</v>
      </c>
      <c r="C3580" s="3">
        <v>0.39994212962962961</v>
      </c>
      <c r="D3580" t="s">
        <v>31</v>
      </c>
      <c r="E3580" t="s">
        <v>29</v>
      </c>
      <c r="F3580" t="s">
        <v>17</v>
      </c>
      <c r="G3580" t="s">
        <v>6</v>
      </c>
      <c r="H3580">
        <v>22051</v>
      </c>
      <c r="I3580">
        <f>IF(Table3_1810[[#This Row],[Status]]="Hired",1,0)</f>
        <v>1</v>
      </c>
    </row>
    <row r="3581" spans="1:9" x14ac:dyDescent="0.3">
      <c r="A3581">
        <v>456819</v>
      </c>
      <c r="B3581" s="2">
        <v>41782</v>
      </c>
      <c r="C3581" s="3">
        <v>0.4010185185185185</v>
      </c>
      <c r="D3581" t="s">
        <v>31</v>
      </c>
      <c r="E3581" t="s">
        <v>27</v>
      </c>
      <c r="F3581" t="s">
        <v>17</v>
      </c>
      <c r="G3581" t="s">
        <v>6</v>
      </c>
      <c r="H3581">
        <v>36358</v>
      </c>
      <c r="I3581">
        <f>IF(Table3_1810[[#This Row],[Status]]="Hired",1,0)</f>
        <v>1</v>
      </c>
    </row>
    <row r="3582" spans="1:9" x14ac:dyDescent="0.3">
      <c r="A3582">
        <v>859916</v>
      </c>
      <c r="B3582" s="2">
        <v>41782</v>
      </c>
      <c r="C3582" s="3">
        <v>0.40131944444444445</v>
      </c>
      <c r="D3582" t="s">
        <v>30</v>
      </c>
      <c r="E3582" t="s">
        <v>27</v>
      </c>
      <c r="F3582" t="s">
        <v>17</v>
      </c>
      <c r="G3582" t="s">
        <v>6</v>
      </c>
      <c r="H3582">
        <v>28326</v>
      </c>
      <c r="I3582">
        <f>IF(Table3_1810[[#This Row],[Status]]="Hired",1,0)</f>
        <v>0</v>
      </c>
    </row>
    <row r="3583" spans="1:9" x14ac:dyDescent="0.3">
      <c r="A3583">
        <v>816748</v>
      </c>
      <c r="B3583" s="2">
        <v>41789</v>
      </c>
      <c r="C3583" s="3">
        <v>0.39787037037037037</v>
      </c>
      <c r="D3583" t="s">
        <v>31</v>
      </c>
      <c r="E3583" t="s">
        <v>27</v>
      </c>
      <c r="F3583" t="s">
        <v>15</v>
      </c>
      <c r="G3583" t="s">
        <v>8</v>
      </c>
      <c r="H3583">
        <v>54557</v>
      </c>
      <c r="I3583">
        <f>IF(Table3_1810[[#This Row],[Status]]="Hired",1,0)</f>
        <v>1</v>
      </c>
    </row>
    <row r="3584" spans="1:9" x14ac:dyDescent="0.3">
      <c r="A3584">
        <v>661425</v>
      </c>
      <c r="B3584" s="2">
        <v>41767</v>
      </c>
      <c r="C3584" s="3">
        <v>0.51796296296296296</v>
      </c>
      <c r="D3584" t="s">
        <v>30</v>
      </c>
      <c r="E3584" t="s">
        <v>27</v>
      </c>
      <c r="F3584" t="s">
        <v>20</v>
      </c>
      <c r="G3584" t="s">
        <v>8</v>
      </c>
      <c r="H3584">
        <v>50904</v>
      </c>
      <c r="I3584">
        <f>IF(Table3_1810[[#This Row],[Status]]="Hired",1,0)</f>
        <v>0</v>
      </c>
    </row>
    <row r="3585" spans="1:9" x14ac:dyDescent="0.3">
      <c r="A3585">
        <v>664247</v>
      </c>
      <c r="B3585" s="2">
        <v>41803</v>
      </c>
      <c r="C3585" s="3">
        <v>0.60562499999999997</v>
      </c>
      <c r="D3585" t="s">
        <v>30</v>
      </c>
      <c r="E3585" t="s">
        <v>29</v>
      </c>
      <c r="F3585" t="s">
        <v>12</v>
      </c>
      <c r="G3585" t="s">
        <v>2</v>
      </c>
      <c r="H3585">
        <v>72111</v>
      </c>
      <c r="I3585">
        <f>IF(Table3_1810[[#This Row],[Status]]="Hired",1,0)</f>
        <v>0</v>
      </c>
    </row>
    <row r="3586" spans="1:9" x14ac:dyDescent="0.3">
      <c r="A3586">
        <v>12307</v>
      </c>
      <c r="B3586" s="2">
        <v>41803</v>
      </c>
      <c r="C3586" s="3">
        <v>0.60849537037037038</v>
      </c>
      <c r="D3586" t="s">
        <v>30</v>
      </c>
      <c r="E3586" t="s">
        <v>29</v>
      </c>
      <c r="F3586" t="s">
        <v>12</v>
      </c>
      <c r="G3586" t="s">
        <v>2</v>
      </c>
      <c r="H3586">
        <v>82707</v>
      </c>
      <c r="I3586">
        <f>IF(Table3_1810[[#This Row],[Status]]="Hired",1,0)</f>
        <v>0</v>
      </c>
    </row>
    <row r="3587" spans="1:9" x14ac:dyDescent="0.3">
      <c r="A3587">
        <v>35352</v>
      </c>
      <c r="B3587" s="2">
        <v>41872</v>
      </c>
      <c r="C3587" s="3">
        <v>0.75805555555555559</v>
      </c>
      <c r="D3587" t="s">
        <v>30</v>
      </c>
      <c r="E3587" t="s">
        <v>27</v>
      </c>
      <c r="F3587" t="s">
        <v>12</v>
      </c>
      <c r="G3587" t="s">
        <v>2</v>
      </c>
      <c r="H3587">
        <v>34882</v>
      </c>
      <c r="I3587">
        <f>IF(Table3_1810[[#This Row],[Status]]="Hired",1,0)</f>
        <v>0</v>
      </c>
    </row>
    <row r="3588" spans="1:9" x14ac:dyDescent="0.3">
      <c r="A3588">
        <v>163894</v>
      </c>
      <c r="B3588" s="2">
        <v>41824</v>
      </c>
      <c r="C3588" s="3">
        <v>0.62390046296296298</v>
      </c>
      <c r="D3588" t="s">
        <v>30</v>
      </c>
      <c r="E3588" t="s">
        <v>27</v>
      </c>
      <c r="F3588" t="s">
        <v>12</v>
      </c>
      <c r="G3588" t="s">
        <v>10</v>
      </c>
      <c r="H3588">
        <v>78093</v>
      </c>
      <c r="I3588">
        <f>IF(Table3_1810[[#This Row],[Status]]="Hired",1,0)</f>
        <v>0</v>
      </c>
    </row>
    <row r="3589" spans="1:9" x14ac:dyDescent="0.3">
      <c r="A3589">
        <v>175180</v>
      </c>
      <c r="B3589" s="2">
        <v>41830</v>
      </c>
      <c r="C3589" s="3">
        <v>0.64478009259259261</v>
      </c>
      <c r="D3589" t="s">
        <v>31</v>
      </c>
      <c r="E3589" t="s">
        <v>29</v>
      </c>
      <c r="F3589" t="s">
        <v>12</v>
      </c>
      <c r="G3589" t="s">
        <v>10</v>
      </c>
      <c r="H3589">
        <v>16996</v>
      </c>
      <c r="I3589">
        <f>IF(Table3_1810[[#This Row],[Status]]="Hired",1,0)</f>
        <v>1</v>
      </c>
    </row>
    <row r="3590" spans="1:9" x14ac:dyDescent="0.3">
      <c r="A3590">
        <v>456871</v>
      </c>
      <c r="B3590" s="2">
        <v>41830</v>
      </c>
      <c r="C3590" s="3">
        <v>0.6452430555555555</v>
      </c>
      <c r="D3590" t="s">
        <v>31</v>
      </c>
      <c r="E3590" t="s">
        <v>27</v>
      </c>
      <c r="F3590" t="s">
        <v>12</v>
      </c>
      <c r="G3590" t="s">
        <v>10</v>
      </c>
      <c r="H3590">
        <v>39016</v>
      </c>
      <c r="I3590">
        <f>IF(Table3_1810[[#This Row],[Status]]="Hired",1,0)</f>
        <v>1</v>
      </c>
    </row>
    <row r="3591" spans="1:9" x14ac:dyDescent="0.3">
      <c r="A3591">
        <v>677157</v>
      </c>
      <c r="B3591" s="2">
        <v>41830</v>
      </c>
      <c r="C3591" s="3">
        <v>0.64621527777777776</v>
      </c>
      <c r="D3591" t="s">
        <v>30</v>
      </c>
      <c r="E3591" t="s">
        <v>29</v>
      </c>
      <c r="F3591" t="s">
        <v>12</v>
      </c>
      <c r="G3591" t="s">
        <v>10</v>
      </c>
      <c r="H3591">
        <v>98321</v>
      </c>
      <c r="I3591">
        <f>IF(Table3_1810[[#This Row],[Status]]="Hired",1,0)</f>
        <v>0</v>
      </c>
    </row>
    <row r="3592" spans="1:9" x14ac:dyDescent="0.3">
      <c r="A3592">
        <v>300699</v>
      </c>
      <c r="B3592" s="2">
        <v>41830</v>
      </c>
      <c r="C3592" s="3">
        <v>0.64371527777777782</v>
      </c>
      <c r="D3592" t="s">
        <v>30</v>
      </c>
      <c r="E3592" t="s">
        <v>28</v>
      </c>
      <c r="F3592" t="s">
        <v>12</v>
      </c>
      <c r="G3592" t="s">
        <v>10</v>
      </c>
      <c r="H3592">
        <v>27516</v>
      </c>
      <c r="I3592">
        <f>IF(Table3_1810[[#This Row],[Status]]="Hired",1,0)</f>
        <v>0</v>
      </c>
    </row>
    <row r="3593" spans="1:9" x14ac:dyDescent="0.3">
      <c r="A3593">
        <v>909743</v>
      </c>
      <c r="B3593" s="2">
        <v>41864</v>
      </c>
      <c r="C3593" s="3">
        <v>0.50862268518518516</v>
      </c>
      <c r="D3593" t="s">
        <v>31</v>
      </c>
      <c r="E3593" t="s">
        <v>27</v>
      </c>
      <c r="F3593" t="s">
        <v>12</v>
      </c>
      <c r="G3593" t="s">
        <v>10</v>
      </c>
      <c r="H3593">
        <v>77789</v>
      </c>
      <c r="I3593">
        <f>IF(Table3_1810[[#This Row],[Status]]="Hired",1,0)</f>
        <v>1</v>
      </c>
    </row>
    <row r="3594" spans="1:9" x14ac:dyDescent="0.3">
      <c r="A3594">
        <v>193614</v>
      </c>
      <c r="B3594" s="2">
        <v>41864</v>
      </c>
      <c r="C3594" s="3">
        <v>0.50932870370370376</v>
      </c>
      <c r="D3594" t="s">
        <v>31</v>
      </c>
      <c r="E3594" t="s">
        <v>27</v>
      </c>
      <c r="F3594" t="s">
        <v>12</v>
      </c>
      <c r="G3594" t="s">
        <v>10</v>
      </c>
      <c r="H3594">
        <v>68820</v>
      </c>
      <c r="I3594">
        <f>IF(Table3_1810[[#This Row],[Status]]="Hired",1,0)</f>
        <v>1</v>
      </c>
    </row>
    <row r="3595" spans="1:9" x14ac:dyDescent="0.3">
      <c r="A3595">
        <v>926034</v>
      </c>
      <c r="B3595" s="2">
        <v>41785</v>
      </c>
      <c r="C3595" s="3">
        <v>0.39834490740740741</v>
      </c>
      <c r="D3595" t="s">
        <v>31</v>
      </c>
      <c r="E3595" t="s">
        <v>29</v>
      </c>
      <c r="F3595" t="s">
        <v>20</v>
      </c>
      <c r="G3595" t="s">
        <v>7</v>
      </c>
      <c r="H3595">
        <v>27492</v>
      </c>
      <c r="I3595">
        <f>IF(Table3_1810[[#This Row],[Status]]="Hired",1,0)</f>
        <v>1</v>
      </c>
    </row>
    <row r="3596" spans="1:9" x14ac:dyDescent="0.3">
      <c r="A3596">
        <v>741464</v>
      </c>
      <c r="B3596" s="2">
        <v>41795</v>
      </c>
      <c r="C3596" s="3">
        <v>0.35812500000000003</v>
      </c>
      <c r="D3596" t="s">
        <v>31</v>
      </c>
      <c r="E3596" t="s">
        <v>27</v>
      </c>
      <c r="F3596" t="s">
        <v>20</v>
      </c>
      <c r="G3596" t="s">
        <v>10</v>
      </c>
      <c r="H3596">
        <v>68397</v>
      </c>
      <c r="I3596">
        <f>IF(Table3_1810[[#This Row],[Status]]="Hired",1,0)</f>
        <v>1</v>
      </c>
    </row>
    <row r="3597" spans="1:9" x14ac:dyDescent="0.3">
      <c r="A3597">
        <v>218712</v>
      </c>
      <c r="B3597" s="2">
        <v>41795</v>
      </c>
      <c r="C3597" s="3">
        <v>0.36019675925925926</v>
      </c>
      <c r="D3597" t="s">
        <v>31</v>
      </c>
      <c r="E3597" t="s">
        <v>29</v>
      </c>
      <c r="F3597" t="s">
        <v>20</v>
      </c>
      <c r="G3597" t="s">
        <v>10</v>
      </c>
      <c r="H3597">
        <v>19371</v>
      </c>
      <c r="I3597">
        <f>IF(Table3_1810[[#This Row],[Status]]="Hired",1,0)</f>
        <v>1</v>
      </c>
    </row>
    <row r="3598" spans="1:9" x14ac:dyDescent="0.3">
      <c r="A3598">
        <v>141105</v>
      </c>
      <c r="B3598" s="2">
        <v>41801</v>
      </c>
      <c r="C3598" s="3">
        <v>0.26364583333333336</v>
      </c>
      <c r="D3598" t="s">
        <v>31</v>
      </c>
      <c r="E3598" t="s">
        <v>27</v>
      </c>
      <c r="F3598" t="s">
        <v>20</v>
      </c>
      <c r="G3598" t="s">
        <v>7</v>
      </c>
      <c r="H3598">
        <v>46369</v>
      </c>
      <c r="I3598">
        <f>IF(Table3_1810[[#This Row],[Status]]="Hired",1,0)</f>
        <v>1</v>
      </c>
    </row>
    <row r="3599" spans="1:9" x14ac:dyDescent="0.3">
      <c r="A3599">
        <v>602859</v>
      </c>
      <c r="B3599" s="2">
        <v>41809</v>
      </c>
      <c r="C3599" s="3">
        <v>0.68524305555555554</v>
      </c>
      <c r="D3599" t="s">
        <v>31</v>
      </c>
      <c r="E3599" t="s">
        <v>27</v>
      </c>
      <c r="F3599" t="s">
        <v>20</v>
      </c>
      <c r="G3599" t="s">
        <v>10</v>
      </c>
      <c r="H3599">
        <v>22619</v>
      </c>
      <c r="I3599">
        <f>IF(Table3_1810[[#This Row],[Status]]="Hired",1,0)</f>
        <v>1</v>
      </c>
    </row>
    <row r="3600" spans="1:9" x14ac:dyDescent="0.3">
      <c r="A3600">
        <v>888578</v>
      </c>
      <c r="B3600" s="2">
        <v>41809</v>
      </c>
      <c r="C3600" s="3">
        <v>0.68667824074074069</v>
      </c>
      <c r="D3600" t="s">
        <v>31</v>
      </c>
      <c r="E3600" t="s">
        <v>29</v>
      </c>
      <c r="F3600" t="s">
        <v>20</v>
      </c>
      <c r="G3600" t="s">
        <v>10</v>
      </c>
      <c r="H3600">
        <v>65299</v>
      </c>
      <c r="I3600">
        <f>IF(Table3_1810[[#This Row],[Status]]="Hired",1,0)</f>
        <v>1</v>
      </c>
    </row>
    <row r="3601" spans="1:9" x14ac:dyDescent="0.3">
      <c r="A3601">
        <v>310945</v>
      </c>
      <c r="B3601" s="2">
        <v>41812</v>
      </c>
      <c r="C3601" s="3">
        <v>0.42667824074074073</v>
      </c>
      <c r="D3601" t="s">
        <v>31</v>
      </c>
      <c r="E3601" t="s">
        <v>29</v>
      </c>
      <c r="F3601" t="s">
        <v>20</v>
      </c>
      <c r="G3601" t="s">
        <v>7</v>
      </c>
      <c r="H3601">
        <v>97594</v>
      </c>
      <c r="I3601">
        <f>IF(Table3_1810[[#This Row],[Status]]="Hired",1,0)</f>
        <v>1</v>
      </c>
    </row>
    <row r="3602" spans="1:9" x14ac:dyDescent="0.3">
      <c r="A3602">
        <v>285962</v>
      </c>
      <c r="B3602" s="2">
        <v>41812</v>
      </c>
      <c r="C3602" s="3">
        <v>0.42574074074074075</v>
      </c>
      <c r="D3602" t="s">
        <v>30</v>
      </c>
      <c r="E3602" t="s">
        <v>28</v>
      </c>
      <c r="F3602" t="s">
        <v>20</v>
      </c>
      <c r="G3602" t="s">
        <v>7</v>
      </c>
      <c r="H3602">
        <v>31670</v>
      </c>
      <c r="I3602">
        <f>IF(Table3_1810[[#This Row],[Status]]="Hired",1,0)</f>
        <v>0</v>
      </c>
    </row>
    <row r="3603" spans="1:9" x14ac:dyDescent="0.3">
      <c r="A3603">
        <v>336659</v>
      </c>
      <c r="B3603" s="2">
        <v>41848</v>
      </c>
      <c r="C3603" s="3">
        <v>0.39785879629629628</v>
      </c>
      <c r="D3603" t="s">
        <v>31</v>
      </c>
      <c r="E3603" t="s">
        <v>27</v>
      </c>
      <c r="F3603" t="s">
        <v>20</v>
      </c>
      <c r="G3603" t="s">
        <v>10</v>
      </c>
      <c r="H3603">
        <v>14963</v>
      </c>
      <c r="I3603">
        <f>IF(Table3_1810[[#This Row],[Status]]="Hired",1,0)</f>
        <v>1</v>
      </c>
    </row>
    <row r="3604" spans="1:9" x14ac:dyDescent="0.3">
      <c r="A3604">
        <v>558779</v>
      </c>
      <c r="B3604" s="2">
        <v>41851</v>
      </c>
      <c r="C3604" s="3">
        <v>0.76732638888888893</v>
      </c>
      <c r="D3604" t="s">
        <v>31</v>
      </c>
      <c r="E3604" t="s">
        <v>27</v>
      </c>
      <c r="F3604" t="s">
        <v>20</v>
      </c>
      <c r="G3604" t="s">
        <v>10</v>
      </c>
      <c r="H3604">
        <v>38265</v>
      </c>
      <c r="I3604">
        <f>IF(Table3_1810[[#This Row],[Status]]="Hired",1,0)</f>
        <v>1</v>
      </c>
    </row>
    <row r="3605" spans="1:9" x14ac:dyDescent="0.3">
      <c r="A3605">
        <v>887671</v>
      </c>
      <c r="B3605" s="2">
        <v>41852</v>
      </c>
      <c r="C3605" s="3">
        <v>0.34070601851851851</v>
      </c>
      <c r="D3605" t="s">
        <v>31</v>
      </c>
      <c r="E3605" t="s">
        <v>27</v>
      </c>
      <c r="F3605" t="s">
        <v>20</v>
      </c>
      <c r="G3605" t="s">
        <v>7</v>
      </c>
      <c r="H3605">
        <v>60500</v>
      </c>
      <c r="I3605">
        <f>IF(Table3_1810[[#This Row],[Status]]="Hired",1,0)</f>
        <v>1</v>
      </c>
    </row>
    <row r="3606" spans="1:9" x14ac:dyDescent="0.3">
      <c r="A3606">
        <v>479749</v>
      </c>
      <c r="B3606" s="2">
        <v>41858</v>
      </c>
      <c r="C3606" s="3">
        <v>0.57130787037037034</v>
      </c>
      <c r="D3606" t="s">
        <v>31</v>
      </c>
      <c r="E3606" t="s">
        <v>27</v>
      </c>
      <c r="F3606" t="s">
        <v>20</v>
      </c>
      <c r="G3606" t="s">
        <v>7</v>
      </c>
      <c r="H3606">
        <v>50403</v>
      </c>
      <c r="I3606">
        <f>IF(Table3_1810[[#This Row],[Status]]="Hired",1,0)</f>
        <v>1</v>
      </c>
    </row>
    <row r="3607" spans="1:9" x14ac:dyDescent="0.3">
      <c r="A3607">
        <v>347974</v>
      </c>
      <c r="B3607" s="2">
        <v>41858</v>
      </c>
      <c r="C3607" s="3">
        <v>0.57178240740740738</v>
      </c>
      <c r="D3607" t="s">
        <v>31</v>
      </c>
      <c r="E3607" t="s">
        <v>27</v>
      </c>
      <c r="F3607" t="s">
        <v>20</v>
      </c>
      <c r="G3607" t="s">
        <v>7</v>
      </c>
      <c r="H3607">
        <v>51996</v>
      </c>
      <c r="I3607">
        <f>IF(Table3_1810[[#This Row],[Status]]="Hired",1,0)</f>
        <v>1</v>
      </c>
    </row>
    <row r="3608" spans="1:9" x14ac:dyDescent="0.3">
      <c r="A3608">
        <v>946814</v>
      </c>
      <c r="B3608" s="2">
        <v>41858</v>
      </c>
      <c r="C3608" s="3">
        <v>0.5688657407407407</v>
      </c>
      <c r="D3608" t="s">
        <v>30</v>
      </c>
      <c r="E3608" t="s">
        <v>29</v>
      </c>
      <c r="F3608" t="s">
        <v>20</v>
      </c>
      <c r="G3608" t="s">
        <v>7</v>
      </c>
      <c r="H3608">
        <v>94704</v>
      </c>
      <c r="I3608">
        <f>IF(Table3_1810[[#This Row],[Status]]="Hired",1,0)</f>
        <v>0</v>
      </c>
    </row>
    <row r="3609" spans="1:9" x14ac:dyDescent="0.3">
      <c r="A3609">
        <v>318156</v>
      </c>
      <c r="B3609" s="2">
        <v>41858</v>
      </c>
      <c r="C3609" s="3">
        <v>0.56923611111111116</v>
      </c>
      <c r="D3609" t="s">
        <v>31</v>
      </c>
      <c r="E3609" t="s">
        <v>29</v>
      </c>
      <c r="F3609" t="s">
        <v>20</v>
      </c>
      <c r="G3609" t="s">
        <v>7</v>
      </c>
      <c r="H3609">
        <v>55936</v>
      </c>
      <c r="I3609">
        <f>IF(Table3_1810[[#This Row],[Status]]="Hired",1,0)</f>
        <v>1</v>
      </c>
    </row>
    <row r="3610" spans="1:9" x14ac:dyDescent="0.3">
      <c r="A3610">
        <v>554122</v>
      </c>
      <c r="B3610" s="2">
        <v>41869</v>
      </c>
      <c r="C3610" s="3">
        <v>0.39840277777777777</v>
      </c>
      <c r="D3610" t="s">
        <v>31</v>
      </c>
      <c r="E3610" t="s">
        <v>29</v>
      </c>
      <c r="F3610" t="s">
        <v>12</v>
      </c>
      <c r="G3610" t="s">
        <v>10</v>
      </c>
      <c r="H3610">
        <v>49368</v>
      </c>
      <c r="I3610">
        <f>IF(Table3_1810[[#This Row],[Status]]="Hired",1,0)</f>
        <v>1</v>
      </c>
    </row>
    <row r="3611" spans="1:9" x14ac:dyDescent="0.3">
      <c r="A3611">
        <v>965739</v>
      </c>
      <c r="B3611" s="2">
        <v>41869</v>
      </c>
      <c r="C3611" s="3">
        <v>0.39924768518518516</v>
      </c>
      <c r="D3611" t="s">
        <v>31</v>
      </c>
      <c r="E3611" t="s">
        <v>29</v>
      </c>
      <c r="F3611" t="s">
        <v>12</v>
      </c>
      <c r="G3611" t="s">
        <v>10</v>
      </c>
      <c r="H3611">
        <v>83837</v>
      </c>
      <c r="I3611">
        <f>IF(Table3_1810[[#This Row],[Status]]="Hired",1,0)</f>
        <v>1</v>
      </c>
    </row>
    <row r="3612" spans="1:9" x14ac:dyDescent="0.3">
      <c r="A3612">
        <v>340541</v>
      </c>
      <c r="B3612" s="2">
        <v>41806</v>
      </c>
      <c r="C3612" s="3">
        <v>0.39706018518518521</v>
      </c>
      <c r="D3612" t="s">
        <v>30</v>
      </c>
      <c r="E3612" t="s">
        <v>27</v>
      </c>
      <c r="F3612" t="s">
        <v>17</v>
      </c>
      <c r="G3612" t="s">
        <v>10</v>
      </c>
      <c r="H3612">
        <v>51089</v>
      </c>
      <c r="I3612">
        <f>IF(Table3_1810[[#This Row],[Status]]="Hired",1,0)</f>
        <v>0</v>
      </c>
    </row>
    <row r="3613" spans="1:9" x14ac:dyDescent="0.3">
      <c r="A3613">
        <v>167429</v>
      </c>
      <c r="B3613" s="2">
        <v>41806</v>
      </c>
      <c r="C3613" s="3">
        <v>0.39738425925925924</v>
      </c>
      <c r="D3613" t="s">
        <v>30</v>
      </c>
      <c r="E3613" t="s">
        <v>27</v>
      </c>
      <c r="F3613" t="s">
        <v>17</v>
      </c>
      <c r="G3613" t="s">
        <v>10</v>
      </c>
      <c r="H3613">
        <v>42152</v>
      </c>
      <c r="I3613">
        <f>IF(Table3_1810[[#This Row],[Status]]="Hired",1,0)</f>
        <v>0</v>
      </c>
    </row>
    <row r="3614" spans="1:9" x14ac:dyDescent="0.3">
      <c r="A3614">
        <v>738685</v>
      </c>
      <c r="B3614" s="2">
        <v>41846</v>
      </c>
      <c r="C3614" s="3">
        <v>0.56598379629629625</v>
      </c>
      <c r="D3614" t="s">
        <v>30</v>
      </c>
      <c r="E3614" t="s">
        <v>27</v>
      </c>
      <c r="F3614" t="s">
        <v>17</v>
      </c>
      <c r="G3614" t="s">
        <v>10</v>
      </c>
      <c r="H3614">
        <v>22434</v>
      </c>
      <c r="I3614">
        <f>IF(Table3_1810[[#This Row],[Status]]="Hired",1,0)</f>
        <v>0</v>
      </c>
    </row>
    <row r="3615" spans="1:9" x14ac:dyDescent="0.3">
      <c r="A3615">
        <v>109968</v>
      </c>
      <c r="B3615" s="2">
        <v>41761</v>
      </c>
      <c r="C3615" s="3">
        <v>0.50723379629629628</v>
      </c>
      <c r="D3615" t="s">
        <v>31</v>
      </c>
      <c r="E3615" t="s">
        <v>29</v>
      </c>
      <c r="F3615" t="s">
        <v>13</v>
      </c>
      <c r="G3615" t="s">
        <v>4</v>
      </c>
      <c r="H3615">
        <v>64653</v>
      </c>
      <c r="I3615">
        <f>IF(Table3_1810[[#This Row],[Status]]="Hired",1,0)</f>
        <v>1</v>
      </c>
    </row>
    <row r="3616" spans="1:9" x14ac:dyDescent="0.3">
      <c r="A3616">
        <v>182899</v>
      </c>
      <c r="B3616" s="2">
        <v>41762</v>
      </c>
      <c r="C3616" s="3">
        <v>0.72245370370370365</v>
      </c>
      <c r="D3616" t="s">
        <v>30</v>
      </c>
      <c r="E3616" t="s">
        <v>29</v>
      </c>
      <c r="F3616" t="s">
        <v>13</v>
      </c>
      <c r="G3616" t="s">
        <v>4</v>
      </c>
      <c r="H3616">
        <v>15292</v>
      </c>
      <c r="I3616">
        <f>IF(Table3_1810[[#This Row],[Status]]="Hired",1,0)</f>
        <v>0</v>
      </c>
    </row>
    <row r="3617" spans="1:9" x14ac:dyDescent="0.3">
      <c r="A3617">
        <v>126341</v>
      </c>
      <c r="B3617" s="2">
        <v>41845</v>
      </c>
      <c r="C3617" s="3">
        <v>0.73761574074074077</v>
      </c>
      <c r="D3617" t="s">
        <v>30</v>
      </c>
      <c r="E3617" t="s">
        <v>29</v>
      </c>
      <c r="F3617" t="s">
        <v>20</v>
      </c>
      <c r="G3617" t="s">
        <v>10</v>
      </c>
      <c r="H3617">
        <v>61475</v>
      </c>
      <c r="I3617">
        <f>IF(Table3_1810[[#This Row],[Status]]="Hired",1,0)</f>
        <v>0</v>
      </c>
    </row>
    <row r="3618" spans="1:9" x14ac:dyDescent="0.3">
      <c r="A3618">
        <v>516140</v>
      </c>
      <c r="B3618" s="2">
        <v>41775</v>
      </c>
      <c r="C3618" s="3">
        <v>0.65392361111111108</v>
      </c>
      <c r="D3618" t="s">
        <v>31</v>
      </c>
      <c r="E3618" t="s">
        <v>29</v>
      </c>
      <c r="F3618" t="s">
        <v>17</v>
      </c>
      <c r="G3618" t="s">
        <v>5</v>
      </c>
      <c r="H3618">
        <v>68202</v>
      </c>
      <c r="I3618">
        <f>IF(Table3_1810[[#This Row],[Status]]="Hired",1,0)</f>
        <v>1</v>
      </c>
    </row>
    <row r="3619" spans="1:9" x14ac:dyDescent="0.3">
      <c r="A3619">
        <v>538144</v>
      </c>
      <c r="B3619" s="2">
        <v>41775</v>
      </c>
      <c r="C3619" s="3">
        <v>0.65440972222222227</v>
      </c>
      <c r="D3619" t="s">
        <v>31</v>
      </c>
      <c r="E3619" t="s">
        <v>27</v>
      </c>
      <c r="F3619" t="s">
        <v>17</v>
      </c>
      <c r="G3619" t="s">
        <v>5</v>
      </c>
      <c r="H3619">
        <v>76672</v>
      </c>
      <c r="I3619">
        <f>IF(Table3_1810[[#This Row],[Status]]="Hired",1,0)</f>
        <v>1</v>
      </c>
    </row>
    <row r="3620" spans="1:9" x14ac:dyDescent="0.3">
      <c r="A3620">
        <v>639391</v>
      </c>
      <c r="B3620" s="2">
        <v>41775</v>
      </c>
      <c r="C3620" s="3">
        <v>0.65527777777777774</v>
      </c>
      <c r="D3620" t="s">
        <v>30</v>
      </c>
      <c r="E3620" t="s">
        <v>29</v>
      </c>
      <c r="F3620" t="s">
        <v>17</v>
      </c>
      <c r="G3620" t="s">
        <v>5</v>
      </c>
      <c r="H3620">
        <v>35910</v>
      </c>
      <c r="I3620">
        <f>IF(Table3_1810[[#This Row],[Status]]="Hired",1,0)</f>
        <v>0</v>
      </c>
    </row>
    <row r="3621" spans="1:9" x14ac:dyDescent="0.3">
      <c r="A3621">
        <v>201849</v>
      </c>
      <c r="B3621" s="2">
        <v>41775</v>
      </c>
      <c r="C3621" s="3">
        <v>0.65607638888888886</v>
      </c>
      <c r="D3621" t="s">
        <v>31</v>
      </c>
      <c r="E3621" t="s">
        <v>27</v>
      </c>
      <c r="F3621" t="s">
        <v>17</v>
      </c>
      <c r="G3621" t="s">
        <v>5</v>
      </c>
      <c r="H3621">
        <v>17810</v>
      </c>
      <c r="I3621">
        <f>IF(Table3_1810[[#This Row],[Status]]="Hired",1,0)</f>
        <v>1</v>
      </c>
    </row>
    <row r="3622" spans="1:9" x14ac:dyDescent="0.3">
      <c r="A3622">
        <v>74550</v>
      </c>
      <c r="B3622" s="2">
        <v>41827</v>
      </c>
      <c r="C3622" s="3">
        <v>0.39893518518518517</v>
      </c>
      <c r="D3622" t="s">
        <v>30</v>
      </c>
      <c r="E3622" t="s">
        <v>27</v>
      </c>
      <c r="F3622" t="s">
        <v>17</v>
      </c>
      <c r="G3622" t="s">
        <v>5</v>
      </c>
      <c r="H3622">
        <v>72022</v>
      </c>
      <c r="I3622">
        <f>IF(Table3_1810[[#This Row],[Status]]="Hired",1,0)</f>
        <v>0</v>
      </c>
    </row>
    <row r="3623" spans="1:9" x14ac:dyDescent="0.3">
      <c r="A3623">
        <v>786697</v>
      </c>
      <c r="B3623" s="2">
        <v>41814</v>
      </c>
      <c r="C3623" s="3">
        <v>0.7051736111111111</v>
      </c>
      <c r="D3623" t="s">
        <v>30</v>
      </c>
      <c r="E3623" t="s">
        <v>29</v>
      </c>
      <c r="F3623" t="s">
        <v>13</v>
      </c>
      <c r="G3623" t="s">
        <v>4</v>
      </c>
      <c r="H3623">
        <v>94114</v>
      </c>
      <c r="I3623">
        <f>IF(Table3_1810[[#This Row],[Status]]="Hired",1,0)</f>
        <v>0</v>
      </c>
    </row>
    <row r="3624" spans="1:9" x14ac:dyDescent="0.3">
      <c r="A3624">
        <v>937002</v>
      </c>
      <c r="B3624" s="2">
        <v>41814</v>
      </c>
      <c r="C3624" s="3">
        <v>0.70677083333333335</v>
      </c>
      <c r="D3624" t="s">
        <v>30</v>
      </c>
      <c r="E3624" t="s">
        <v>29</v>
      </c>
      <c r="F3624" t="s">
        <v>13</v>
      </c>
      <c r="G3624" t="s">
        <v>4</v>
      </c>
      <c r="H3624">
        <v>44569</v>
      </c>
      <c r="I3624">
        <f>IF(Table3_1810[[#This Row],[Status]]="Hired",1,0)</f>
        <v>0</v>
      </c>
    </row>
    <row r="3625" spans="1:9" x14ac:dyDescent="0.3">
      <c r="A3625">
        <v>709331</v>
      </c>
      <c r="B3625" s="2">
        <v>41814</v>
      </c>
      <c r="C3625" s="3">
        <v>0.70708333333333329</v>
      </c>
      <c r="D3625" t="s">
        <v>30</v>
      </c>
      <c r="E3625" t="s">
        <v>29</v>
      </c>
      <c r="F3625" t="s">
        <v>13</v>
      </c>
      <c r="G3625" t="s">
        <v>4</v>
      </c>
      <c r="H3625">
        <v>84452</v>
      </c>
      <c r="I3625">
        <f>IF(Table3_1810[[#This Row],[Status]]="Hired",1,0)</f>
        <v>0</v>
      </c>
    </row>
    <row r="3626" spans="1:9" x14ac:dyDescent="0.3">
      <c r="A3626">
        <v>249297</v>
      </c>
      <c r="B3626" s="2">
        <v>41772</v>
      </c>
      <c r="C3626" s="3">
        <v>0.39908564814814818</v>
      </c>
      <c r="D3626" t="s">
        <v>31</v>
      </c>
      <c r="E3626" t="s">
        <v>27</v>
      </c>
      <c r="F3626" t="s">
        <v>12</v>
      </c>
      <c r="G3626" t="s">
        <v>10</v>
      </c>
      <c r="H3626">
        <v>75387</v>
      </c>
      <c r="I3626">
        <f>IF(Table3_1810[[#This Row],[Status]]="Hired",1,0)</f>
        <v>1</v>
      </c>
    </row>
    <row r="3627" spans="1:9" x14ac:dyDescent="0.3">
      <c r="A3627">
        <v>636366</v>
      </c>
      <c r="B3627" s="2">
        <v>41842</v>
      </c>
      <c r="C3627" s="3">
        <v>0.61767361111111108</v>
      </c>
      <c r="D3627" t="s">
        <v>30</v>
      </c>
      <c r="E3627" t="s">
        <v>27</v>
      </c>
      <c r="F3627" t="s">
        <v>12</v>
      </c>
      <c r="G3627" t="s">
        <v>10</v>
      </c>
      <c r="H3627">
        <v>72775</v>
      </c>
      <c r="I3627">
        <f>IF(Table3_1810[[#This Row],[Status]]="Hired",1,0)</f>
        <v>0</v>
      </c>
    </row>
    <row r="3628" spans="1:9" x14ac:dyDescent="0.3">
      <c r="A3628">
        <v>926184</v>
      </c>
      <c r="B3628" s="2">
        <v>41761</v>
      </c>
      <c r="C3628" s="3">
        <v>0.58177083333333335</v>
      </c>
      <c r="D3628" t="s">
        <v>31</v>
      </c>
      <c r="E3628" t="s">
        <v>27</v>
      </c>
      <c r="F3628" t="s">
        <v>17</v>
      </c>
      <c r="G3628" t="s">
        <v>10</v>
      </c>
      <c r="H3628">
        <v>59961</v>
      </c>
      <c r="I3628">
        <f>IF(Table3_1810[[#This Row],[Status]]="Hired",1,0)</f>
        <v>1</v>
      </c>
    </row>
    <row r="3629" spans="1:9" x14ac:dyDescent="0.3">
      <c r="A3629">
        <v>311962</v>
      </c>
      <c r="B3629" s="2">
        <v>41761</v>
      </c>
      <c r="C3629" s="3">
        <v>0.58218749999999997</v>
      </c>
      <c r="D3629" t="s">
        <v>31</v>
      </c>
      <c r="E3629" t="s">
        <v>27</v>
      </c>
      <c r="F3629" t="s">
        <v>17</v>
      </c>
      <c r="G3629" t="s">
        <v>10</v>
      </c>
      <c r="H3629">
        <v>43323</v>
      </c>
      <c r="I3629">
        <f>IF(Table3_1810[[#This Row],[Status]]="Hired",1,0)</f>
        <v>1</v>
      </c>
    </row>
    <row r="3630" spans="1:9" x14ac:dyDescent="0.3">
      <c r="A3630">
        <v>847124</v>
      </c>
      <c r="B3630" s="2">
        <v>41761</v>
      </c>
      <c r="C3630" s="3">
        <v>0.58340277777777783</v>
      </c>
      <c r="D3630" t="s">
        <v>31</v>
      </c>
      <c r="E3630" t="s">
        <v>29</v>
      </c>
      <c r="F3630" t="s">
        <v>17</v>
      </c>
      <c r="G3630" t="s">
        <v>10</v>
      </c>
      <c r="H3630">
        <v>76724</v>
      </c>
      <c r="I3630">
        <f>IF(Table3_1810[[#This Row],[Status]]="Hired",1,0)</f>
        <v>1</v>
      </c>
    </row>
    <row r="3631" spans="1:9" x14ac:dyDescent="0.3">
      <c r="A3631">
        <v>235082</v>
      </c>
      <c r="B3631" s="2">
        <v>41761</v>
      </c>
      <c r="C3631" s="3">
        <v>0.58206018518518521</v>
      </c>
      <c r="D3631" t="s">
        <v>31</v>
      </c>
      <c r="E3631" t="s">
        <v>29</v>
      </c>
      <c r="F3631" t="s">
        <v>17</v>
      </c>
      <c r="G3631" t="s">
        <v>10</v>
      </c>
      <c r="H3631">
        <v>35832</v>
      </c>
      <c r="I3631">
        <f>IF(Table3_1810[[#This Row],[Status]]="Hired",1,0)</f>
        <v>1</v>
      </c>
    </row>
    <row r="3632" spans="1:9" x14ac:dyDescent="0.3">
      <c r="A3632">
        <v>365644</v>
      </c>
      <c r="B3632" s="2">
        <v>41771</v>
      </c>
      <c r="C3632" s="3">
        <v>0.26113425925925926</v>
      </c>
      <c r="D3632" t="s">
        <v>30</v>
      </c>
      <c r="E3632" t="s">
        <v>27</v>
      </c>
      <c r="F3632" t="s">
        <v>17</v>
      </c>
      <c r="G3632" t="s">
        <v>10</v>
      </c>
      <c r="H3632">
        <v>74125</v>
      </c>
      <c r="I3632">
        <f>IF(Table3_1810[[#This Row],[Status]]="Hired",1,0)</f>
        <v>0</v>
      </c>
    </row>
    <row r="3633" spans="1:9" x14ac:dyDescent="0.3">
      <c r="A3633">
        <v>669899</v>
      </c>
      <c r="B3633" s="2">
        <v>41842</v>
      </c>
      <c r="C3633" s="3">
        <v>0.39949074074074076</v>
      </c>
      <c r="D3633" t="s">
        <v>31</v>
      </c>
      <c r="E3633" t="s">
        <v>27</v>
      </c>
      <c r="F3633" t="s">
        <v>17</v>
      </c>
      <c r="G3633" t="s">
        <v>10</v>
      </c>
      <c r="H3633">
        <v>39395</v>
      </c>
      <c r="I3633">
        <f>IF(Table3_1810[[#This Row],[Status]]="Hired",1,0)</f>
        <v>1</v>
      </c>
    </row>
    <row r="3634" spans="1:9" x14ac:dyDescent="0.3">
      <c r="A3634">
        <v>798412</v>
      </c>
      <c r="B3634" s="2">
        <v>41842</v>
      </c>
      <c r="C3634" s="3">
        <v>0.39910879629629631</v>
      </c>
      <c r="D3634" t="s">
        <v>31</v>
      </c>
      <c r="E3634" t="s">
        <v>29</v>
      </c>
      <c r="F3634" t="s">
        <v>17</v>
      </c>
      <c r="G3634" t="s">
        <v>10</v>
      </c>
      <c r="H3634">
        <v>76159</v>
      </c>
      <c r="I3634">
        <f>IF(Table3_1810[[#This Row],[Status]]="Hired",1,0)</f>
        <v>1</v>
      </c>
    </row>
    <row r="3635" spans="1:9" x14ac:dyDescent="0.3">
      <c r="A3635">
        <v>388435</v>
      </c>
      <c r="B3635" s="2">
        <v>41844</v>
      </c>
      <c r="C3635" s="3">
        <v>0.97237268518518516</v>
      </c>
      <c r="D3635" t="s">
        <v>31</v>
      </c>
      <c r="E3635" t="s">
        <v>27</v>
      </c>
      <c r="F3635" t="s">
        <v>17</v>
      </c>
      <c r="G3635" t="s">
        <v>10</v>
      </c>
      <c r="H3635">
        <v>23442</v>
      </c>
      <c r="I3635">
        <f>IF(Table3_1810[[#This Row],[Status]]="Hired",1,0)</f>
        <v>1</v>
      </c>
    </row>
    <row r="3636" spans="1:9" x14ac:dyDescent="0.3">
      <c r="A3636">
        <v>642984</v>
      </c>
      <c r="B3636" s="2">
        <v>41844</v>
      </c>
      <c r="C3636" s="3">
        <v>0.97370370370370374</v>
      </c>
      <c r="D3636" t="s">
        <v>31</v>
      </c>
      <c r="E3636" t="s">
        <v>29</v>
      </c>
      <c r="F3636" t="s">
        <v>17</v>
      </c>
      <c r="G3636" t="s">
        <v>10</v>
      </c>
      <c r="H3636">
        <v>34424</v>
      </c>
      <c r="I3636">
        <f>IF(Table3_1810[[#This Row],[Status]]="Hired",1,0)</f>
        <v>1</v>
      </c>
    </row>
    <row r="3637" spans="1:9" x14ac:dyDescent="0.3">
      <c r="A3637">
        <v>675956</v>
      </c>
      <c r="B3637" s="2">
        <v>41786</v>
      </c>
      <c r="C3637" s="3">
        <v>0.39685185185185184</v>
      </c>
      <c r="D3637" t="s">
        <v>30</v>
      </c>
      <c r="E3637" t="s">
        <v>27</v>
      </c>
      <c r="F3637" t="s">
        <v>17</v>
      </c>
      <c r="G3637" t="s">
        <v>10</v>
      </c>
      <c r="H3637">
        <v>23006</v>
      </c>
      <c r="I3637">
        <f>IF(Table3_1810[[#This Row],[Status]]="Hired",1,0)</f>
        <v>0</v>
      </c>
    </row>
    <row r="3638" spans="1:9" x14ac:dyDescent="0.3">
      <c r="A3638">
        <v>294977</v>
      </c>
      <c r="B3638" s="2">
        <v>41772</v>
      </c>
      <c r="C3638" s="3">
        <v>0.3971412037037037</v>
      </c>
      <c r="D3638" t="s">
        <v>31</v>
      </c>
      <c r="E3638" t="s">
        <v>27</v>
      </c>
      <c r="F3638" t="s">
        <v>17</v>
      </c>
      <c r="G3638" t="s">
        <v>10</v>
      </c>
      <c r="H3638">
        <v>21338</v>
      </c>
      <c r="I3638">
        <f>IF(Table3_1810[[#This Row],[Status]]="Hired",1,0)</f>
        <v>1</v>
      </c>
    </row>
    <row r="3639" spans="1:9" x14ac:dyDescent="0.3">
      <c r="A3639">
        <v>599099</v>
      </c>
      <c r="B3639" s="2">
        <v>41777</v>
      </c>
      <c r="C3639" s="3">
        <v>0.40850694444444446</v>
      </c>
      <c r="D3639" t="s">
        <v>30</v>
      </c>
      <c r="E3639" t="s">
        <v>27</v>
      </c>
      <c r="F3639" t="s">
        <v>17</v>
      </c>
      <c r="G3639" t="s">
        <v>10</v>
      </c>
      <c r="H3639">
        <v>83408</v>
      </c>
      <c r="I3639">
        <f>IF(Table3_1810[[#This Row],[Status]]="Hired",1,0)</f>
        <v>0</v>
      </c>
    </row>
    <row r="3640" spans="1:9" x14ac:dyDescent="0.3">
      <c r="A3640">
        <v>771721</v>
      </c>
      <c r="B3640" s="2">
        <v>41777</v>
      </c>
      <c r="C3640" s="3">
        <v>0.41160879629629632</v>
      </c>
      <c r="D3640" t="s">
        <v>30</v>
      </c>
      <c r="E3640" t="s">
        <v>29</v>
      </c>
      <c r="F3640" t="s">
        <v>17</v>
      </c>
      <c r="G3640" t="s">
        <v>10</v>
      </c>
      <c r="H3640">
        <v>83887</v>
      </c>
      <c r="I3640">
        <f>IF(Table3_1810[[#This Row],[Status]]="Hired",1,0)</f>
        <v>0</v>
      </c>
    </row>
    <row r="3641" spans="1:9" x14ac:dyDescent="0.3">
      <c r="A3641">
        <v>704623</v>
      </c>
      <c r="B3641" s="2">
        <v>41778</v>
      </c>
      <c r="C3641" s="3">
        <v>0.40920138888888891</v>
      </c>
      <c r="D3641" t="s">
        <v>31</v>
      </c>
      <c r="E3641" t="s">
        <v>27</v>
      </c>
      <c r="F3641" t="s">
        <v>17</v>
      </c>
      <c r="G3641" t="s">
        <v>10</v>
      </c>
      <c r="H3641">
        <v>26301</v>
      </c>
      <c r="I3641">
        <f>IF(Table3_1810[[#This Row],[Status]]="Hired",1,0)</f>
        <v>1</v>
      </c>
    </row>
    <row r="3642" spans="1:9" x14ac:dyDescent="0.3">
      <c r="A3642">
        <v>969042</v>
      </c>
      <c r="B3642" s="2">
        <v>41778</v>
      </c>
      <c r="C3642" s="3">
        <v>0.40961805555555558</v>
      </c>
      <c r="D3642" t="s">
        <v>31</v>
      </c>
      <c r="E3642" t="s">
        <v>27</v>
      </c>
      <c r="F3642" t="s">
        <v>17</v>
      </c>
      <c r="G3642" t="s">
        <v>10</v>
      </c>
      <c r="H3642">
        <v>85160</v>
      </c>
      <c r="I3642">
        <f>IF(Table3_1810[[#This Row],[Status]]="Hired",1,0)</f>
        <v>1</v>
      </c>
    </row>
    <row r="3643" spans="1:9" x14ac:dyDescent="0.3">
      <c r="A3643">
        <v>631605</v>
      </c>
      <c r="B3643" s="2">
        <v>41772</v>
      </c>
      <c r="C3643" s="3">
        <v>0.39697916666666666</v>
      </c>
      <c r="D3643" t="s">
        <v>30</v>
      </c>
      <c r="E3643" t="s">
        <v>27</v>
      </c>
      <c r="F3643" t="s">
        <v>15</v>
      </c>
      <c r="G3643" t="s">
        <v>1</v>
      </c>
      <c r="H3643">
        <v>51619</v>
      </c>
      <c r="I3643">
        <f>IF(Table3_1810[[#This Row],[Status]]="Hired",1,0)</f>
        <v>0</v>
      </c>
    </row>
    <row r="3644" spans="1:9" x14ac:dyDescent="0.3">
      <c r="A3644">
        <v>968197</v>
      </c>
      <c r="B3644" s="2">
        <v>41778</v>
      </c>
      <c r="C3644" s="3">
        <v>0.42023148148148148</v>
      </c>
      <c r="D3644" t="s">
        <v>31</v>
      </c>
      <c r="E3644" t="s">
        <v>27</v>
      </c>
      <c r="F3644" t="s">
        <v>15</v>
      </c>
      <c r="G3644" t="s">
        <v>1</v>
      </c>
      <c r="H3644">
        <v>15924</v>
      </c>
      <c r="I3644">
        <f>IF(Table3_1810[[#This Row],[Status]]="Hired",1,0)</f>
        <v>1</v>
      </c>
    </row>
    <row r="3645" spans="1:9" x14ac:dyDescent="0.3">
      <c r="A3645">
        <v>902094</v>
      </c>
      <c r="B3645" s="2">
        <v>41814</v>
      </c>
      <c r="C3645" s="3">
        <v>0.34009259259259261</v>
      </c>
      <c r="D3645" t="s">
        <v>31</v>
      </c>
      <c r="E3645" t="s">
        <v>27</v>
      </c>
      <c r="F3645" t="s">
        <v>15</v>
      </c>
      <c r="G3645" t="s">
        <v>1</v>
      </c>
      <c r="H3645">
        <v>74117</v>
      </c>
      <c r="I3645">
        <f>IF(Table3_1810[[#This Row],[Status]]="Hired",1,0)</f>
        <v>1</v>
      </c>
    </row>
    <row r="3646" spans="1:9" x14ac:dyDescent="0.3">
      <c r="A3646">
        <v>510862</v>
      </c>
      <c r="B3646" s="2">
        <v>41846</v>
      </c>
      <c r="C3646" s="3">
        <v>0.74246527777777782</v>
      </c>
      <c r="D3646" t="s">
        <v>31</v>
      </c>
      <c r="E3646" t="s">
        <v>27</v>
      </c>
      <c r="F3646" t="s">
        <v>20</v>
      </c>
      <c r="G3646" t="s">
        <v>10</v>
      </c>
      <c r="H3646">
        <v>70509</v>
      </c>
      <c r="I3646">
        <f>IF(Table3_1810[[#This Row],[Status]]="Hired",1,0)</f>
        <v>1</v>
      </c>
    </row>
    <row r="3647" spans="1:9" x14ac:dyDescent="0.3">
      <c r="A3647">
        <v>495076</v>
      </c>
      <c r="B3647" s="2">
        <v>41846</v>
      </c>
      <c r="C3647" s="3">
        <v>0.74476851851851855</v>
      </c>
      <c r="D3647" t="s">
        <v>30</v>
      </c>
      <c r="E3647" t="s">
        <v>29</v>
      </c>
      <c r="F3647" t="s">
        <v>20</v>
      </c>
      <c r="G3647" t="s">
        <v>10</v>
      </c>
      <c r="H3647">
        <v>34627</v>
      </c>
      <c r="I3647">
        <f>IF(Table3_1810[[#This Row],[Status]]="Hired",1,0)</f>
        <v>0</v>
      </c>
    </row>
    <row r="3648" spans="1:9" x14ac:dyDescent="0.3">
      <c r="A3648">
        <v>627708</v>
      </c>
      <c r="B3648" s="2">
        <v>41869</v>
      </c>
      <c r="C3648" s="3">
        <v>0.8139467592592593</v>
      </c>
      <c r="D3648" t="s">
        <v>31</v>
      </c>
      <c r="E3648" t="s">
        <v>29</v>
      </c>
      <c r="F3648" t="s">
        <v>20</v>
      </c>
      <c r="G3648" t="s">
        <v>10</v>
      </c>
      <c r="H3648">
        <v>44987</v>
      </c>
      <c r="I3648">
        <f>IF(Table3_1810[[#This Row],[Status]]="Hired",1,0)</f>
        <v>1</v>
      </c>
    </row>
    <row r="3649" spans="1:9" x14ac:dyDescent="0.3">
      <c r="A3649">
        <v>652581</v>
      </c>
      <c r="B3649" s="2">
        <v>41860</v>
      </c>
      <c r="C3649" s="3">
        <v>0.67084490740740743</v>
      </c>
      <c r="D3649" t="s">
        <v>30</v>
      </c>
      <c r="E3649" t="s">
        <v>29</v>
      </c>
      <c r="F3649" t="s">
        <v>18</v>
      </c>
      <c r="G3649" t="s">
        <v>2</v>
      </c>
      <c r="H3649">
        <v>17182</v>
      </c>
      <c r="I3649">
        <f>IF(Table3_1810[[#This Row],[Status]]="Hired",1,0)</f>
        <v>0</v>
      </c>
    </row>
    <row r="3650" spans="1:9" x14ac:dyDescent="0.3">
      <c r="A3650">
        <v>204014</v>
      </c>
      <c r="B3650" s="2">
        <v>41860</v>
      </c>
      <c r="C3650" s="3">
        <v>0.67291666666666672</v>
      </c>
      <c r="D3650" t="s">
        <v>30</v>
      </c>
      <c r="E3650" t="str">
        <f>E3649</f>
        <v>Female</v>
      </c>
      <c r="F3650" t="s">
        <v>18</v>
      </c>
      <c r="G3650" t="s">
        <v>2</v>
      </c>
      <c r="H3650">
        <v>96396</v>
      </c>
      <c r="I3650">
        <f>IF(Table3_1810[[#This Row],[Status]]="Hired",1,0)</f>
        <v>0</v>
      </c>
    </row>
    <row r="3651" spans="1:9" x14ac:dyDescent="0.3">
      <c r="A3651">
        <v>122069</v>
      </c>
      <c r="B3651" s="2">
        <v>41860</v>
      </c>
      <c r="C3651" s="3">
        <v>0.6766550925925926</v>
      </c>
      <c r="D3651" t="s">
        <v>31</v>
      </c>
      <c r="E3651" t="s">
        <v>27</v>
      </c>
      <c r="F3651" t="s">
        <v>18</v>
      </c>
      <c r="G3651" t="s">
        <v>2</v>
      </c>
      <c r="H3651">
        <v>87079</v>
      </c>
      <c r="I3651">
        <f>IF(Table3_1810[[#This Row],[Status]]="Hired",1,0)</f>
        <v>1</v>
      </c>
    </row>
    <row r="3652" spans="1:9" x14ac:dyDescent="0.3">
      <c r="A3652">
        <v>527659</v>
      </c>
      <c r="B3652" s="2">
        <v>41794</v>
      </c>
      <c r="C3652" s="3">
        <v>0.71487268518518521</v>
      </c>
      <c r="D3652" t="s">
        <v>31</v>
      </c>
      <c r="E3652" t="s">
        <v>29</v>
      </c>
      <c r="F3652" t="s">
        <v>17</v>
      </c>
      <c r="G3652" t="s">
        <v>6</v>
      </c>
      <c r="H3652">
        <v>37630</v>
      </c>
      <c r="I3652">
        <f>IF(Table3_1810[[#This Row],[Status]]="Hired",1,0)</f>
        <v>1</v>
      </c>
    </row>
    <row r="3653" spans="1:9" x14ac:dyDescent="0.3">
      <c r="A3653">
        <v>107783</v>
      </c>
      <c r="B3653" s="2">
        <v>41811</v>
      </c>
      <c r="C3653" s="3">
        <v>0.34538194444444442</v>
      </c>
      <c r="D3653" t="s">
        <v>30</v>
      </c>
      <c r="E3653" t="s">
        <v>27</v>
      </c>
      <c r="F3653" t="s">
        <v>17</v>
      </c>
      <c r="G3653" t="s">
        <v>6</v>
      </c>
      <c r="H3653">
        <v>81252</v>
      </c>
      <c r="I3653">
        <f>IF(Table3_1810[[#This Row],[Status]]="Hired",1,0)</f>
        <v>0</v>
      </c>
    </row>
    <row r="3654" spans="1:9" x14ac:dyDescent="0.3">
      <c r="A3654">
        <v>31461</v>
      </c>
      <c r="B3654" s="2">
        <v>41811</v>
      </c>
      <c r="C3654" s="3">
        <v>0.34568287037037038</v>
      </c>
      <c r="D3654" t="s">
        <v>31</v>
      </c>
      <c r="E3654" t="s">
        <v>27</v>
      </c>
      <c r="F3654" t="s">
        <v>17</v>
      </c>
      <c r="G3654" t="s">
        <v>6</v>
      </c>
      <c r="H3654">
        <v>73684</v>
      </c>
      <c r="I3654">
        <f>IF(Table3_1810[[#This Row],[Status]]="Hired",1,0)</f>
        <v>1</v>
      </c>
    </row>
    <row r="3655" spans="1:9" x14ac:dyDescent="0.3">
      <c r="A3655">
        <v>459524</v>
      </c>
      <c r="B3655" s="2">
        <v>41760</v>
      </c>
      <c r="C3655" s="3">
        <v>0.35650462962962964</v>
      </c>
      <c r="D3655" t="s">
        <v>31</v>
      </c>
      <c r="E3655" t="s">
        <v>27</v>
      </c>
      <c r="F3655" t="s">
        <v>17</v>
      </c>
      <c r="G3655" t="s">
        <v>8</v>
      </c>
      <c r="H3655">
        <v>16195</v>
      </c>
      <c r="I3655">
        <f>IF(Table3_1810[[#This Row],[Status]]="Hired",1,0)</f>
        <v>1</v>
      </c>
    </row>
    <row r="3656" spans="1:9" x14ac:dyDescent="0.3">
      <c r="A3656">
        <v>302245</v>
      </c>
      <c r="B3656" s="2">
        <v>41765</v>
      </c>
      <c r="C3656" s="3">
        <v>0.73561342592592593</v>
      </c>
      <c r="D3656" t="s">
        <v>30</v>
      </c>
      <c r="E3656" t="s">
        <v>29</v>
      </c>
      <c r="F3656" t="s">
        <v>17</v>
      </c>
      <c r="G3656" t="s">
        <v>2</v>
      </c>
      <c r="H3656">
        <v>21638</v>
      </c>
      <c r="I3656">
        <f>IF(Table3_1810[[#This Row],[Status]]="Hired",1,0)</f>
        <v>0</v>
      </c>
    </row>
    <row r="3657" spans="1:9" x14ac:dyDescent="0.3">
      <c r="A3657">
        <v>275154</v>
      </c>
      <c r="B3657" s="2">
        <v>41765</v>
      </c>
      <c r="C3657" s="3">
        <v>0.73893518518518519</v>
      </c>
      <c r="D3657" t="s">
        <v>31</v>
      </c>
      <c r="E3657" t="s">
        <v>29</v>
      </c>
      <c r="F3657" t="s">
        <v>17</v>
      </c>
      <c r="G3657" t="s">
        <v>2</v>
      </c>
      <c r="H3657">
        <v>34296</v>
      </c>
      <c r="I3657">
        <f>IF(Table3_1810[[#This Row],[Status]]="Hired",1,0)</f>
        <v>1</v>
      </c>
    </row>
    <row r="3658" spans="1:9" x14ac:dyDescent="0.3">
      <c r="A3658">
        <v>287494</v>
      </c>
      <c r="B3658" s="2">
        <v>41767</v>
      </c>
      <c r="C3658" s="3">
        <v>0.54396990740740736</v>
      </c>
      <c r="D3658" t="s">
        <v>31</v>
      </c>
      <c r="E3658" t="s">
        <v>27</v>
      </c>
      <c r="F3658" t="s">
        <v>17</v>
      </c>
      <c r="G3658" t="s">
        <v>8</v>
      </c>
      <c r="H3658">
        <v>53935</v>
      </c>
      <c r="I3658">
        <f>IF(Table3_1810[[#This Row],[Status]]="Hired",1,0)</f>
        <v>1</v>
      </c>
    </row>
    <row r="3659" spans="1:9" x14ac:dyDescent="0.3">
      <c r="A3659">
        <v>100435</v>
      </c>
      <c r="B3659" s="2">
        <v>41769</v>
      </c>
      <c r="C3659" s="3">
        <v>0.45739583333333333</v>
      </c>
      <c r="D3659" t="s">
        <v>31</v>
      </c>
      <c r="E3659" t="s">
        <v>27</v>
      </c>
      <c r="F3659" t="s">
        <v>17</v>
      </c>
      <c r="G3659" t="s">
        <v>2</v>
      </c>
      <c r="H3659">
        <v>79877</v>
      </c>
      <c r="I3659">
        <f>IF(Table3_1810[[#This Row],[Status]]="Hired",1,0)</f>
        <v>1</v>
      </c>
    </row>
    <row r="3660" spans="1:9" x14ac:dyDescent="0.3">
      <c r="A3660">
        <v>134343</v>
      </c>
      <c r="B3660" s="2">
        <v>41777</v>
      </c>
      <c r="C3660" s="3">
        <v>0.62973379629629633</v>
      </c>
      <c r="D3660" t="s">
        <v>31</v>
      </c>
      <c r="E3660" t="s">
        <v>29</v>
      </c>
      <c r="F3660" t="s">
        <v>17</v>
      </c>
      <c r="G3660" t="s">
        <v>2</v>
      </c>
      <c r="H3660">
        <v>38364</v>
      </c>
      <c r="I3660">
        <f>IF(Table3_1810[[#This Row],[Status]]="Hired",1,0)</f>
        <v>1</v>
      </c>
    </row>
    <row r="3661" spans="1:9" x14ac:dyDescent="0.3">
      <c r="A3661">
        <v>337965</v>
      </c>
      <c r="B3661" s="2">
        <v>41777</v>
      </c>
      <c r="C3661" s="3">
        <v>0.63023148148148145</v>
      </c>
      <c r="D3661" t="s">
        <v>30</v>
      </c>
      <c r="E3661" t="s">
        <v>28</v>
      </c>
      <c r="F3661" t="s">
        <v>17</v>
      </c>
      <c r="G3661" t="s">
        <v>2</v>
      </c>
      <c r="H3661">
        <v>93936</v>
      </c>
      <c r="I3661">
        <f>IF(Table3_1810[[#This Row],[Status]]="Hired",1,0)</f>
        <v>0</v>
      </c>
    </row>
    <row r="3662" spans="1:9" x14ac:dyDescent="0.3">
      <c r="A3662">
        <v>811174</v>
      </c>
      <c r="B3662" s="2">
        <v>41778</v>
      </c>
      <c r="C3662" s="3">
        <v>0.60765046296296299</v>
      </c>
      <c r="D3662" t="s">
        <v>30</v>
      </c>
      <c r="E3662" t="s">
        <v>27</v>
      </c>
      <c r="F3662" t="s">
        <v>17</v>
      </c>
      <c r="G3662" t="s">
        <v>8</v>
      </c>
      <c r="H3662">
        <v>23030</v>
      </c>
      <c r="I3662">
        <f>IF(Table3_1810[[#This Row],[Status]]="Hired",1,0)</f>
        <v>0</v>
      </c>
    </row>
    <row r="3663" spans="1:9" x14ac:dyDescent="0.3">
      <c r="A3663">
        <v>553857</v>
      </c>
      <c r="B3663" s="2">
        <v>41778</v>
      </c>
      <c r="C3663" s="3">
        <v>0.60880787037037032</v>
      </c>
      <c r="D3663" t="s">
        <v>31</v>
      </c>
      <c r="E3663" t="s">
        <v>27</v>
      </c>
      <c r="F3663" t="s">
        <v>17</v>
      </c>
      <c r="G3663" t="s">
        <v>8</v>
      </c>
      <c r="H3663">
        <v>82873</v>
      </c>
      <c r="I3663">
        <f>IF(Table3_1810[[#This Row],[Status]]="Hired",1,0)</f>
        <v>1</v>
      </c>
    </row>
    <row r="3664" spans="1:9" x14ac:dyDescent="0.3">
      <c r="A3664">
        <v>769485</v>
      </c>
      <c r="B3664" s="2">
        <v>41761</v>
      </c>
      <c r="C3664" s="3">
        <v>0.3974537037037037</v>
      </c>
      <c r="D3664" t="s">
        <v>31</v>
      </c>
      <c r="E3664" t="s">
        <v>27</v>
      </c>
      <c r="F3664" t="s">
        <v>17</v>
      </c>
      <c r="G3664" t="s">
        <v>2</v>
      </c>
      <c r="H3664">
        <v>93649</v>
      </c>
      <c r="I3664">
        <f>IF(Table3_1810[[#This Row],[Status]]="Hired",1,0)</f>
        <v>1</v>
      </c>
    </row>
    <row r="3665" spans="1:9" x14ac:dyDescent="0.3">
      <c r="A3665">
        <v>944835</v>
      </c>
      <c r="B3665" s="2">
        <v>41767</v>
      </c>
      <c r="C3665" s="3">
        <v>0.71315972222222224</v>
      </c>
      <c r="D3665" t="s">
        <v>31</v>
      </c>
      <c r="E3665" t="s">
        <v>27</v>
      </c>
      <c r="F3665" t="s">
        <v>17</v>
      </c>
      <c r="G3665" t="s">
        <v>8</v>
      </c>
      <c r="H3665">
        <v>34674</v>
      </c>
      <c r="I3665">
        <f>IF(Table3_1810[[#This Row],[Status]]="Hired",1,0)</f>
        <v>1</v>
      </c>
    </row>
    <row r="3666" spans="1:9" x14ac:dyDescent="0.3">
      <c r="A3666">
        <v>541702</v>
      </c>
      <c r="B3666" s="2">
        <v>41774</v>
      </c>
      <c r="C3666" s="3">
        <v>0.31908564814814816</v>
      </c>
      <c r="D3666" t="s">
        <v>31</v>
      </c>
      <c r="E3666" t="s">
        <v>27</v>
      </c>
      <c r="F3666" t="s">
        <v>17</v>
      </c>
      <c r="G3666" t="s">
        <v>2</v>
      </c>
      <c r="H3666">
        <v>12614</v>
      </c>
      <c r="I3666">
        <f>IF(Table3_1810[[#This Row],[Status]]="Hired",1,0)</f>
        <v>1</v>
      </c>
    </row>
    <row r="3667" spans="1:9" x14ac:dyDescent="0.3">
      <c r="A3667">
        <v>783992</v>
      </c>
      <c r="B3667" s="2">
        <v>41774</v>
      </c>
      <c r="C3667" s="3">
        <v>0.31774305555555554</v>
      </c>
      <c r="D3667" t="s">
        <v>30</v>
      </c>
      <c r="E3667" t="s">
        <v>28</v>
      </c>
      <c r="F3667" t="s">
        <v>17</v>
      </c>
      <c r="G3667" t="s">
        <v>2</v>
      </c>
      <c r="H3667">
        <v>12895</v>
      </c>
      <c r="I3667">
        <f>IF(Table3_1810[[#This Row],[Status]]="Hired",1,0)</f>
        <v>0</v>
      </c>
    </row>
    <row r="3668" spans="1:9" x14ac:dyDescent="0.3">
      <c r="A3668">
        <v>185279</v>
      </c>
      <c r="B3668" s="2">
        <v>41774</v>
      </c>
      <c r="C3668" s="3">
        <v>0.31810185185185186</v>
      </c>
      <c r="D3668" t="s">
        <v>31</v>
      </c>
      <c r="E3668" t="s">
        <v>28</v>
      </c>
      <c r="F3668" t="s">
        <v>17</v>
      </c>
      <c r="G3668" t="s">
        <v>2</v>
      </c>
      <c r="H3668">
        <v>43019</v>
      </c>
      <c r="I3668">
        <f>IF(Table3_1810[[#This Row],[Status]]="Hired",1,0)</f>
        <v>1</v>
      </c>
    </row>
    <row r="3669" spans="1:9" x14ac:dyDescent="0.3">
      <c r="A3669">
        <v>948017</v>
      </c>
      <c r="B3669" s="2">
        <v>41783</v>
      </c>
      <c r="C3669" s="3">
        <v>0.40814814814814815</v>
      </c>
      <c r="D3669" t="s">
        <v>31</v>
      </c>
      <c r="E3669" t="s">
        <v>27</v>
      </c>
      <c r="F3669" t="s">
        <v>17</v>
      </c>
      <c r="G3669" t="s">
        <v>2</v>
      </c>
      <c r="H3669">
        <v>80756</v>
      </c>
      <c r="I3669">
        <f>IF(Table3_1810[[#This Row],[Status]]="Hired",1,0)</f>
        <v>1</v>
      </c>
    </row>
    <row r="3670" spans="1:9" x14ac:dyDescent="0.3">
      <c r="A3670">
        <v>699051</v>
      </c>
      <c r="B3670" s="2">
        <v>41783</v>
      </c>
      <c r="C3670" s="3">
        <v>0.4085185185185185</v>
      </c>
      <c r="D3670" t="s">
        <v>30</v>
      </c>
      <c r="E3670" t="s">
        <v>29</v>
      </c>
      <c r="F3670" t="s">
        <v>17</v>
      </c>
      <c r="G3670" t="s">
        <v>2</v>
      </c>
      <c r="H3670">
        <v>18985</v>
      </c>
      <c r="I3670">
        <f>IF(Table3_1810[[#This Row],[Status]]="Hired",1,0)</f>
        <v>0</v>
      </c>
    </row>
    <row r="3671" spans="1:9" x14ac:dyDescent="0.3">
      <c r="A3671">
        <v>103836</v>
      </c>
      <c r="B3671" s="2">
        <v>41783</v>
      </c>
      <c r="C3671" s="3">
        <v>0.41056712962962966</v>
      </c>
      <c r="D3671" t="s">
        <v>31</v>
      </c>
      <c r="E3671" t="s">
        <v>27</v>
      </c>
      <c r="F3671" t="s">
        <v>17</v>
      </c>
      <c r="G3671" t="s">
        <v>2</v>
      </c>
      <c r="H3671">
        <v>34773</v>
      </c>
      <c r="I3671">
        <f>IF(Table3_1810[[#This Row],[Status]]="Hired",1,0)</f>
        <v>1</v>
      </c>
    </row>
    <row r="3672" spans="1:9" x14ac:dyDescent="0.3">
      <c r="A3672">
        <v>206453</v>
      </c>
      <c r="B3672" s="2">
        <v>41789</v>
      </c>
      <c r="C3672" s="3">
        <v>0.58562499999999995</v>
      </c>
      <c r="D3672" t="s">
        <v>31</v>
      </c>
      <c r="E3672" t="s">
        <v>27</v>
      </c>
      <c r="F3672" t="s">
        <v>17</v>
      </c>
      <c r="G3672" t="s">
        <v>8</v>
      </c>
      <c r="H3672">
        <v>30863</v>
      </c>
      <c r="I3672">
        <f>IF(Table3_1810[[#This Row],[Status]]="Hired",1,0)</f>
        <v>1</v>
      </c>
    </row>
    <row r="3673" spans="1:9" x14ac:dyDescent="0.3">
      <c r="A3673">
        <v>837861</v>
      </c>
      <c r="B3673" s="2">
        <v>41789</v>
      </c>
      <c r="C3673" s="3">
        <v>0.58658564814814818</v>
      </c>
      <c r="D3673" t="s">
        <v>31</v>
      </c>
      <c r="E3673" t="s">
        <v>27</v>
      </c>
      <c r="F3673" t="s">
        <v>17</v>
      </c>
      <c r="G3673" t="s">
        <v>8</v>
      </c>
      <c r="H3673">
        <v>50500</v>
      </c>
      <c r="I3673">
        <f>IF(Table3_1810[[#This Row],[Status]]="Hired",1,0)</f>
        <v>1</v>
      </c>
    </row>
    <row r="3674" spans="1:9" x14ac:dyDescent="0.3">
      <c r="A3674">
        <v>163162</v>
      </c>
      <c r="B3674" s="2">
        <v>41796</v>
      </c>
      <c r="C3674" s="3">
        <v>0.64569444444444446</v>
      </c>
      <c r="D3674" t="s">
        <v>31</v>
      </c>
      <c r="E3674" t="s">
        <v>29</v>
      </c>
      <c r="F3674" t="s">
        <v>17</v>
      </c>
      <c r="G3674" t="s">
        <v>8</v>
      </c>
      <c r="H3674">
        <v>15888</v>
      </c>
      <c r="I3674">
        <f>IF(Table3_1810[[#This Row],[Status]]="Hired",1,0)</f>
        <v>1</v>
      </c>
    </row>
    <row r="3675" spans="1:9" x14ac:dyDescent="0.3">
      <c r="A3675">
        <v>550778</v>
      </c>
      <c r="B3675" s="2">
        <v>41802</v>
      </c>
      <c r="C3675" s="3">
        <v>0.36708333333333332</v>
      </c>
      <c r="D3675" t="s">
        <v>31</v>
      </c>
      <c r="E3675" t="s">
        <v>29</v>
      </c>
      <c r="F3675" t="s">
        <v>17</v>
      </c>
      <c r="G3675" t="s">
        <v>2</v>
      </c>
      <c r="H3675">
        <v>95629</v>
      </c>
      <c r="I3675">
        <f>IF(Table3_1810[[#This Row],[Status]]="Hired",1,0)</f>
        <v>1</v>
      </c>
    </row>
    <row r="3676" spans="1:9" x14ac:dyDescent="0.3">
      <c r="A3676">
        <v>519128</v>
      </c>
      <c r="B3676" s="2">
        <v>41816</v>
      </c>
      <c r="C3676" s="3">
        <v>0.84129629629629632</v>
      </c>
      <c r="D3676" t="s">
        <v>30</v>
      </c>
      <c r="E3676" t="s">
        <v>27</v>
      </c>
      <c r="F3676" t="s">
        <v>17</v>
      </c>
      <c r="G3676" t="s">
        <v>8</v>
      </c>
      <c r="H3676">
        <v>19454</v>
      </c>
      <c r="I3676">
        <f>IF(Table3_1810[[#This Row],[Status]]="Hired",1,0)</f>
        <v>0</v>
      </c>
    </row>
    <row r="3677" spans="1:9" x14ac:dyDescent="0.3">
      <c r="A3677">
        <v>238407</v>
      </c>
      <c r="B3677" s="2">
        <v>41830</v>
      </c>
      <c r="C3677" s="3">
        <v>0.37086805555555558</v>
      </c>
      <c r="D3677" t="s">
        <v>31</v>
      </c>
      <c r="E3677" t="s">
        <v>29</v>
      </c>
      <c r="F3677" t="s">
        <v>17</v>
      </c>
      <c r="G3677" t="s">
        <v>8</v>
      </c>
      <c r="H3677">
        <v>52278</v>
      </c>
      <c r="I3677">
        <f>IF(Table3_1810[[#This Row],[Status]]="Hired",1,0)</f>
        <v>1</v>
      </c>
    </row>
    <row r="3678" spans="1:9" x14ac:dyDescent="0.3">
      <c r="A3678">
        <v>240004</v>
      </c>
      <c r="B3678" s="2">
        <v>41831</v>
      </c>
      <c r="C3678" s="3">
        <v>0.40103009259259259</v>
      </c>
      <c r="D3678" t="s">
        <v>31</v>
      </c>
      <c r="E3678" t="s">
        <v>29</v>
      </c>
      <c r="F3678" t="s">
        <v>17</v>
      </c>
      <c r="G3678" t="s">
        <v>8</v>
      </c>
      <c r="H3678">
        <v>12991</v>
      </c>
      <c r="I3678">
        <f>IF(Table3_1810[[#This Row],[Status]]="Hired",1,0)</f>
        <v>1</v>
      </c>
    </row>
    <row r="3679" spans="1:9" x14ac:dyDescent="0.3">
      <c r="A3679">
        <v>659234</v>
      </c>
      <c r="B3679" s="2">
        <v>41859</v>
      </c>
      <c r="C3679" s="3">
        <v>0.39784722222222224</v>
      </c>
      <c r="D3679" t="s">
        <v>30</v>
      </c>
      <c r="E3679" t="s">
        <v>29</v>
      </c>
      <c r="F3679" t="s">
        <v>17</v>
      </c>
      <c r="G3679" t="s">
        <v>2</v>
      </c>
      <c r="H3679">
        <v>98590</v>
      </c>
      <c r="I3679">
        <f>IF(Table3_1810[[#This Row],[Status]]="Hired",1,0)</f>
        <v>0</v>
      </c>
    </row>
    <row r="3680" spans="1:9" x14ac:dyDescent="0.3">
      <c r="A3680">
        <v>664101</v>
      </c>
      <c r="B3680" s="2">
        <v>41859</v>
      </c>
      <c r="C3680" s="3">
        <v>0.39856481481481482</v>
      </c>
      <c r="D3680" t="s">
        <v>31</v>
      </c>
      <c r="E3680" t="s">
        <v>29</v>
      </c>
      <c r="F3680" t="s">
        <v>17</v>
      </c>
      <c r="G3680" t="s">
        <v>2</v>
      </c>
      <c r="H3680">
        <v>41524</v>
      </c>
      <c r="I3680">
        <f>IF(Table3_1810[[#This Row],[Status]]="Hired",1,0)</f>
        <v>1</v>
      </c>
    </row>
    <row r="3681" spans="1:9" x14ac:dyDescent="0.3">
      <c r="A3681">
        <v>184275</v>
      </c>
      <c r="B3681" s="2">
        <v>41863</v>
      </c>
      <c r="C3681" s="3">
        <v>0.40946759259259258</v>
      </c>
      <c r="D3681" t="s">
        <v>31</v>
      </c>
      <c r="E3681" t="s">
        <v>27</v>
      </c>
      <c r="F3681" t="s">
        <v>17</v>
      </c>
      <c r="G3681" t="s">
        <v>8</v>
      </c>
      <c r="H3681">
        <v>23504</v>
      </c>
      <c r="I3681">
        <f>IF(Table3_1810[[#This Row],[Status]]="Hired",1,0)</f>
        <v>1</v>
      </c>
    </row>
    <row r="3682" spans="1:9" x14ac:dyDescent="0.3">
      <c r="A3682">
        <v>818366</v>
      </c>
      <c r="B3682" s="2">
        <v>41863</v>
      </c>
      <c r="C3682" s="3">
        <v>0.41010416666666666</v>
      </c>
      <c r="D3682" t="s">
        <v>31</v>
      </c>
      <c r="E3682" t="s">
        <v>29</v>
      </c>
      <c r="F3682" t="s">
        <v>17</v>
      </c>
      <c r="G3682" t="s">
        <v>8</v>
      </c>
      <c r="H3682">
        <v>84015</v>
      </c>
      <c r="I3682">
        <f>IF(Table3_1810[[#This Row],[Status]]="Hired",1,0)</f>
        <v>1</v>
      </c>
    </row>
    <row r="3683" spans="1:9" x14ac:dyDescent="0.3">
      <c r="A3683">
        <v>55833</v>
      </c>
      <c r="B3683" s="2">
        <v>41874</v>
      </c>
      <c r="C3683" s="3">
        <v>0.59097222222222223</v>
      </c>
      <c r="D3683" t="s">
        <v>31</v>
      </c>
      <c r="E3683" t="s">
        <v>27</v>
      </c>
      <c r="F3683" t="s">
        <v>17</v>
      </c>
      <c r="G3683" t="s">
        <v>2</v>
      </c>
      <c r="H3683">
        <v>88439</v>
      </c>
      <c r="I3683">
        <f>IF(Table3_1810[[#This Row],[Status]]="Hired",1,0)</f>
        <v>1</v>
      </c>
    </row>
    <row r="3684" spans="1:9" x14ac:dyDescent="0.3">
      <c r="A3684">
        <v>603411</v>
      </c>
      <c r="B3684" s="2">
        <v>41874</v>
      </c>
      <c r="C3684" s="3">
        <v>0.59128472222222217</v>
      </c>
      <c r="D3684" t="s">
        <v>31</v>
      </c>
      <c r="E3684" t="s">
        <v>29</v>
      </c>
      <c r="F3684" t="s">
        <v>17</v>
      </c>
      <c r="G3684" t="s">
        <v>2</v>
      </c>
      <c r="H3684">
        <v>12658</v>
      </c>
      <c r="I3684">
        <f>IF(Table3_1810[[#This Row],[Status]]="Hired",1,0)</f>
        <v>1</v>
      </c>
    </row>
    <row r="3685" spans="1:9" x14ac:dyDescent="0.3">
      <c r="A3685">
        <v>232836</v>
      </c>
      <c r="B3685" s="2">
        <v>41880</v>
      </c>
      <c r="C3685" s="3">
        <v>0.59655092592592596</v>
      </c>
      <c r="D3685" t="s">
        <v>30</v>
      </c>
      <c r="E3685" t="s">
        <v>29</v>
      </c>
      <c r="F3685" t="s">
        <v>17</v>
      </c>
      <c r="G3685" t="s">
        <v>2</v>
      </c>
      <c r="H3685">
        <v>66735</v>
      </c>
      <c r="I3685">
        <f>IF(Table3_1810[[#This Row],[Status]]="Hired",1,0)</f>
        <v>0</v>
      </c>
    </row>
    <row r="3686" spans="1:9" x14ac:dyDescent="0.3">
      <c r="A3686">
        <v>58648</v>
      </c>
      <c r="B3686" s="2">
        <v>41880</v>
      </c>
      <c r="C3686" s="3">
        <v>0.59855324074074079</v>
      </c>
      <c r="D3686" t="s">
        <v>31</v>
      </c>
      <c r="E3686" t="s">
        <v>29</v>
      </c>
      <c r="F3686" t="s">
        <v>17</v>
      </c>
      <c r="G3686" t="s">
        <v>2</v>
      </c>
      <c r="H3686">
        <v>63894</v>
      </c>
      <c r="I3686">
        <f>IF(Table3_1810[[#This Row],[Status]]="Hired",1,0)</f>
        <v>1</v>
      </c>
    </row>
    <row r="3687" spans="1:9" x14ac:dyDescent="0.3">
      <c r="A3687">
        <v>347119</v>
      </c>
      <c r="B3687" s="2">
        <v>41768</v>
      </c>
      <c r="C3687" s="3">
        <v>0.39807870370370368</v>
      </c>
      <c r="D3687" t="s">
        <v>31</v>
      </c>
      <c r="E3687" t="s">
        <v>29</v>
      </c>
      <c r="F3687" t="s">
        <v>20</v>
      </c>
      <c r="G3687" t="s">
        <v>5</v>
      </c>
      <c r="H3687">
        <v>74299</v>
      </c>
      <c r="I3687">
        <f>IF(Table3_1810[[#This Row],[Status]]="Hired",1,0)</f>
        <v>1</v>
      </c>
    </row>
    <row r="3688" spans="1:9" x14ac:dyDescent="0.3">
      <c r="A3688">
        <v>902584</v>
      </c>
      <c r="B3688" s="2">
        <v>41771</v>
      </c>
      <c r="C3688" s="3">
        <v>0.65307870370370369</v>
      </c>
      <c r="D3688" t="s">
        <v>30</v>
      </c>
      <c r="E3688" t="s">
        <v>29</v>
      </c>
      <c r="F3688" t="s">
        <v>20</v>
      </c>
      <c r="G3688" t="s">
        <v>5</v>
      </c>
      <c r="H3688">
        <v>60580</v>
      </c>
      <c r="I3688">
        <f>IF(Table3_1810[[#This Row],[Status]]="Hired",1,0)</f>
        <v>0</v>
      </c>
    </row>
    <row r="3689" spans="1:9" x14ac:dyDescent="0.3">
      <c r="A3689">
        <v>27825</v>
      </c>
      <c r="B3689" s="2">
        <v>41771</v>
      </c>
      <c r="C3689" s="3">
        <v>0.65442129629629631</v>
      </c>
      <c r="D3689" t="s">
        <v>30</v>
      </c>
      <c r="E3689" t="s">
        <v>29</v>
      </c>
      <c r="F3689" t="s">
        <v>20</v>
      </c>
      <c r="G3689" t="s">
        <v>5</v>
      </c>
      <c r="H3689">
        <v>67267</v>
      </c>
      <c r="I3689">
        <f>IF(Table3_1810[[#This Row],[Status]]="Hired",1,0)</f>
        <v>0</v>
      </c>
    </row>
    <row r="3690" spans="1:9" x14ac:dyDescent="0.3">
      <c r="A3690">
        <v>832733</v>
      </c>
      <c r="B3690" s="2">
        <v>41816</v>
      </c>
      <c r="C3690" s="3">
        <v>0.41435185185185186</v>
      </c>
      <c r="D3690" t="s">
        <v>31</v>
      </c>
      <c r="E3690" t="s">
        <v>27</v>
      </c>
      <c r="F3690" t="s">
        <v>20</v>
      </c>
      <c r="G3690" t="s">
        <v>5</v>
      </c>
      <c r="H3690">
        <v>41796</v>
      </c>
      <c r="I3690">
        <f>IF(Table3_1810[[#This Row],[Status]]="Hired",1,0)</f>
        <v>1</v>
      </c>
    </row>
    <row r="3691" spans="1:9" x14ac:dyDescent="0.3">
      <c r="A3691">
        <v>939447</v>
      </c>
      <c r="B3691" s="2">
        <v>41816</v>
      </c>
      <c r="C3691" s="3">
        <v>0.41474537037037035</v>
      </c>
      <c r="D3691" t="s">
        <v>30</v>
      </c>
      <c r="E3691" t="s">
        <v>28</v>
      </c>
      <c r="F3691" t="s">
        <v>20</v>
      </c>
      <c r="G3691" t="s">
        <v>5</v>
      </c>
      <c r="H3691">
        <v>80720</v>
      </c>
      <c r="I3691">
        <f>IF(Table3_1810[[#This Row],[Status]]="Hired",1,0)</f>
        <v>0</v>
      </c>
    </row>
    <row r="3692" spans="1:9" x14ac:dyDescent="0.3">
      <c r="A3692">
        <v>214501</v>
      </c>
      <c r="B3692" s="2">
        <v>41789</v>
      </c>
      <c r="C3692" s="3">
        <v>0.65791666666666671</v>
      </c>
      <c r="D3692" t="s">
        <v>30</v>
      </c>
      <c r="E3692" t="s">
        <v>29</v>
      </c>
      <c r="F3692" t="s">
        <v>17</v>
      </c>
      <c r="G3692" t="s">
        <v>4</v>
      </c>
      <c r="H3692">
        <v>46041</v>
      </c>
      <c r="I3692">
        <f>IF(Table3_1810[[#This Row],[Status]]="Hired",1,0)</f>
        <v>0</v>
      </c>
    </row>
    <row r="3693" spans="1:9" x14ac:dyDescent="0.3">
      <c r="A3693">
        <v>75454</v>
      </c>
      <c r="B3693" s="2">
        <v>41796</v>
      </c>
      <c r="C3693" s="3">
        <v>0.43320601851851853</v>
      </c>
      <c r="D3693" t="s">
        <v>31</v>
      </c>
      <c r="E3693" t="s">
        <v>27</v>
      </c>
      <c r="F3693" t="s">
        <v>17</v>
      </c>
      <c r="G3693" t="s">
        <v>4</v>
      </c>
      <c r="H3693">
        <v>88514</v>
      </c>
      <c r="I3693">
        <f>IF(Table3_1810[[#This Row],[Status]]="Hired",1,0)</f>
        <v>1</v>
      </c>
    </row>
    <row r="3694" spans="1:9" x14ac:dyDescent="0.3">
      <c r="A3694">
        <v>500425</v>
      </c>
      <c r="B3694" s="2">
        <v>41796</v>
      </c>
      <c r="C3694" s="3">
        <v>0.73092592592592598</v>
      </c>
      <c r="D3694" t="s">
        <v>30</v>
      </c>
      <c r="E3694" t="s">
        <v>27</v>
      </c>
      <c r="F3694" t="s">
        <v>17</v>
      </c>
      <c r="G3694" t="s">
        <v>1</v>
      </c>
      <c r="H3694">
        <v>36170</v>
      </c>
      <c r="I3694">
        <f>IF(Table3_1810[[#This Row],[Status]]="Hired",1,0)</f>
        <v>0</v>
      </c>
    </row>
    <row r="3695" spans="1:9" x14ac:dyDescent="0.3">
      <c r="A3695">
        <v>500314</v>
      </c>
      <c r="B3695" s="2">
        <v>41862</v>
      </c>
      <c r="C3695" s="3">
        <v>0.93777777777777782</v>
      </c>
      <c r="D3695" t="s">
        <v>30</v>
      </c>
      <c r="E3695" t="s">
        <v>27</v>
      </c>
      <c r="F3695" t="s">
        <v>18</v>
      </c>
      <c r="G3695" t="s">
        <v>6</v>
      </c>
      <c r="H3695">
        <v>50952</v>
      </c>
      <c r="I3695">
        <f>IF(Table3_1810[[#This Row],[Status]]="Hired",1,0)</f>
        <v>0</v>
      </c>
    </row>
    <row r="3696" spans="1:9" x14ac:dyDescent="0.3">
      <c r="A3696">
        <v>678447</v>
      </c>
      <c r="B3696" s="2">
        <v>41862</v>
      </c>
      <c r="C3696" s="3">
        <v>0.93817129629629625</v>
      </c>
      <c r="D3696" t="s">
        <v>30</v>
      </c>
      <c r="E3696" t="s">
        <v>28</v>
      </c>
      <c r="F3696" t="s">
        <v>18</v>
      </c>
      <c r="G3696" t="s">
        <v>6</v>
      </c>
      <c r="H3696">
        <v>93306</v>
      </c>
      <c r="I3696">
        <f>IF(Table3_1810[[#This Row],[Status]]="Hired",1,0)</f>
        <v>0</v>
      </c>
    </row>
    <row r="3697" spans="1:9" x14ac:dyDescent="0.3">
      <c r="A3697">
        <v>920049</v>
      </c>
      <c r="B3697" s="2">
        <v>41852</v>
      </c>
      <c r="C3697" s="3">
        <v>0.59646990740740746</v>
      </c>
      <c r="D3697" t="s">
        <v>30</v>
      </c>
      <c r="E3697" t="s">
        <v>29</v>
      </c>
      <c r="F3697" t="s">
        <v>20</v>
      </c>
      <c r="G3697" t="s">
        <v>2</v>
      </c>
      <c r="H3697">
        <v>52934</v>
      </c>
      <c r="I3697">
        <f>IF(Table3_1810[[#This Row],[Status]]="Hired",1,0)</f>
        <v>0</v>
      </c>
    </row>
    <row r="3698" spans="1:9" x14ac:dyDescent="0.3">
      <c r="A3698">
        <v>990597</v>
      </c>
      <c r="B3698" s="2">
        <v>41852</v>
      </c>
      <c r="C3698" s="3">
        <v>0.73466435185185186</v>
      </c>
      <c r="D3698" t="s">
        <v>31</v>
      </c>
      <c r="E3698" t="s">
        <v>29</v>
      </c>
      <c r="F3698" t="s">
        <v>20</v>
      </c>
      <c r="G3698" t="s">
        <v>2</v>
      </c>
      <c r="H3698">
        <v>24433</v>
      </c>
      <c r="I3698">
        <f>IF(Table3_1810[[#This Row],[Status]]="Hired",1,0)</f>
        <v>1</v>
      </c>
    </row>
    <row r="3699" spans="1:9" x14ac:dyDescent="0.3">
      <c r="A3699">
        <v>611996</v>
      </c>
      <c r="B3699" s="2">
        <v>41852</v>
      </c>
      <c r="C3699" s="3">
        <v>0.7358217592592593</v>
      </c>
      <c r="D3699" t="s">
        <v>30</v>
      </c>
      <c r="E3699" t="s">
        <v>27</v>
      </c>
      <c r="F3699" t="s">
        <v>20</v>
      </c>
      <c r="G3699" t="s">
        <v>2</v>
      </c>
      <c r="H3699">
        <v>60038</v>
      </c>
      <c r="I3699">
        <f>IF(Table3_1810[[#This Row],[Status]]="Hired",1,0)</f>
        <v>0</v>
      </c>
    </row>
    <row r="3700" spans="1:9" x14ac:dyDescent="0.3">
      <c r="A3700">
        <v>380112</v>
      </c>
      <c r="B3700" s="2">
        <v>41852</v>
      </c>
      <c r="C3700" s="3">
        <v>0.73731481481481487</v>
      </c>
      <c r="D3700" t="s">
        <v>31</v>
      </c>
      <c r="E3700" t="s">
        <v>29</v>
      </c>
      <c r="F3700" t="s">
        <v>20</v>
      </c>
      <c r="G3700" t="s">
        <v>2</v>
      </c>
      <c r="H3700">
        <v>33740</v>
      </c>
      <c r="I3700">
        <f>IF(Table3_1810[[#This Row],[Status]]="Hired",1,0)</f>
        <v>1</v>
      </c>
    </row>
    <row r="3701" spans="1:9" x14ac:dyDescent="0.3">
      <c r="A3701">
        <v>555507</v>
      </c>
      <c r="B3701" s="2">
        <v>41856</v>
      </c>
      <c r="C3701" s="3">
        <v>0.56793981481481481</v>
      </c>
      <c r="D3701" t="s">
        <v>31</v>
      </c>
      <c r="E3701" t="s">
        <v>27</v>
      </c>
      <c r="F3701" t="s">
        <v>20</v>
      </c>
      <c r="G3701" t="s">
        <v>2</v>
      </c>
      <c r="H3701">
        <v>71637</v>
      </c>
      <c r="I3701">
        <f>IF(Table3_1810[[#This Row],[Status]]="Hired",1,0)</f>
        <v>1</v>
      </c>
    </row>
    <row r="3702" spans="1:9" x14ac:dyDescent="0.3">
      <c r="A3702">
        <v>174767</v>
      </c>
      <c r="B3702" s="2">
        <v>41856</v>
      </c>
      <c r="C3702" s="3">
        <v>0.56864583333333329</v>
      </c>
      <c r="D3702" t="s">
        <v>31</v>
      </c>
      <c r="E3702" t="s">
        <v>27</v>
      </c>
      <c r="F3702" t="s">
        <v>20</v>
      </c>
      <c r="G3702" t="s">
        <v>2</v>
      </c>
      <c r="H3702">
        <v>40992</v>
      </c>
      <c r="I3702">
        <f>IF(Table3_1810[[#This Row],[Status]]="Hired",1,0)</f>
        <v>1</v>
      </c>
    </row>
    <row r="3703" spans="1:9" x14ac:dyDescent="0.3">
      <c r="A3703">
        <v>96895</v>
      </c>
      <c r="B3703" s="2">
        <v>41857</v>
      </c>
      <c r="C3703" s="3">
        <v>0.50571759259259264</v>
      </c>
      <c r="D3703" t="s">
        <v>30</v>
      </c>
      <c r="E3703" t="s">
        <v>27</v>
      </c>
      <c r="F3703" t="s">
        <v>20</v>
      </c>
      <c r="G3703" t="s">
        <v>2</v>
      </c>
      <c r="H3703">
        <v>83569</v>
      </c>
      <c r="I3703">
        <f>IF(Table3_1810[[#This Row],[Status]]="Hired",1,0)</f>
        <v>0</v>
      </c>
    </row>
    <row r="3704" spans="1:9" x14ac:dyDescent="0.3">
      <c r="A3704">
        <v>711793</v>
      </c>
      <c r="B3704" s="2">
        <v>41857</v>
      </c>
      <c r="C3704" s="3">
        <v>0.50633101851851847</v>
      </c>
      <c r="D3704" t="s">
        <v>31</v>
      </c>
      <c r="E3704" t="s">
        <v>27</v>
      </c>
      <c r="F3704" t="s">
        <v>20</v>
      </c>
      <c r="G3704" t="s">
        <v>2</v>
      </c>
      <c r="H3704">
        <v>64853</v>
      </c>
      <c r="I3704">
        <f>IF(Table3_1810[[#This Row],[Status]]="Hired",1,0)</f>
        <v>1</v>
      </c>
    </row>
    <row r="3705" spans="1:9" x14ac:dyDescent="0.3">
      <c r="A3705">
        <v>638645</v>
      </c>
      <c r="B3705" s="2">
        <v>41857</v>
      </c>
      <c r="C3705" s="3">
        <v>0.50700231481481484</v>
      </c>
      <c r="D3705" t="s">
        <v>30</v>
      </c>
      <c r="E3705" t="s">
        <v>27</v>
      </c>
      <c r="F3705" t="s">
        <v>20</v>
      </c>
      <c r="G3705" t="s">
        <v>2</v>
      </c>
      <c r="H3705">
        <v>71536</v>
      </c>
      <c r="I3705">
        <f>IF(Table3_1810[[#This Row],[Status]]="Hired",1,0)</f>
        <v>0</v>
      </c>
    </row>
    <row r="3706" spans="1:9" x14ac:dyDescent="0.3">
      <c r="A3706">
        <v>571572</v>
      </c>
      <c r="B3706" s="2">
        <v>41857</v>
      </c>
      <c r="C3706" s="3">
        <v>0.50807870370370367</v>
      </c>
      <c r="D3706" t="s">
        <v>31</v>
      </c>
      <c r="E3706" t="s">
        <v>27</v>
      </c>
      <c r="F3706" t="s">
        <v>20</v>
      </c>
      <c r="G3706" t="s">
        <v>2</v>
      </c>
      <c r="H3706">
        <v>25710</v>
      </c>
      <c r="I3706">
        <f>IF(Table3_1810[[#This Row],[Status]]="Hired",1,0)</f>
        <v>1</v>
      </c>
    </row>
    <row r="3707" spans="1:9" x14ac:dyDescent="0.3">
      <c r="A3707">
        <v>826990</v>
      </c>
      <c r="B3707" s="2">
        <v>41857</v>
      </c>
      <c r="C3707" s="3">
        <v>0.50837962962962968</v>
      </c>
      <c r="D3707" t="s">
        <v>30</v>
      </c>
      <c r="E3707" t="s">
        <v>27</v>
      </c>
      <c r="F3707" t="s">
        <v>20</v>
      </c>
      <c r="G3707" t="s">
        <v>2</v>
      </c>
      <c r="H3707">
        <v>31730</v>
      </c>
      <c r="I3707">
        <f>IF(Table3_1810[[#This Row],[Status]]="Hired",1,0)</f>
        <v>0</v>
      </c>
    </row>
    <row r="3708" spans="1:9" x14ac:dyDescent="0.3">
      <c r="A3708">
        <v>262440</v>
      </c>
      <c r="B3708" s="2">
        <v>41785</v>
      </c>
      <c r="C3708" s="3">
        <v>0.40034722222222224</v>
      </c>
      <c r="D3708" t="s">
        <v>30</v>
      </c>
      <c r="E3708" t="s">
        <v>29</v>
      </c>
      <c r="F3708" t="s">
        <v>13</v>
      </c>
      <c r="G3708" t="s">
        <v>10</v>
      </c>
      <c r="H3708">
        <v>75095</v>
      </c>
      <c r="I3708">
        <f>IF(Table3_1810[[#This Row],[Status]]="Hired",1,0)</f>
        <v>0</v>
      </c>
    </row>
    <row r="3709" spans="1:9" x14ac:dyDescent="0.3">
      <c r="A3709">
        <v>440524</v>
      </c>
      <c r="B3709" s="2">
        <v>41853</v>
      </c>
      <c r="C3709" s="3">
        <v>0.61368055555555556</v>
      </c>
      <c r="D3709" t="s">
        <v>31</v>
      </c>
      <c r="E3709" t="s">
        <v>29</v>
      </c>
      <c r="F3709" t="s">
        <v>13</v>
      </c>
      <c r="G3709" t="s">
        <v>10</v>
      </c>
      <c r="H3709">
        <v>17199</v>
      </c>
      <c r="I3709">
        <f>IF(Table3_1810[[#This Row],[Status]]="Hired",1,0)</f>
        <v>1</v>
      </c>
    </row>
    <row r="3710" spans="1:9" x14ac:dyDescent="0.3">
      <c r="A3710">
        <v>669642</v>
      </c>
      <c r="B3710" s="2">
        <v>41789</v>
      </c>
      <c r="C3710" s="3">
        <v>0.42135416666666664</v>
      </c>
      <c r="D3710" t="s">
        <v>30</v>
      </c>
      <c r="E3710" t="s">
        <v>29</v>
      </c>
      <c r="F3710" t="s">
        <v>20</v>
      </c>
      <c r="G3710" t="s">
        <v>4</v>
      </c>
      <c r="H3710">
        <v>41697</v>
      </c>
      <c r="I3710">
        <f>IF(Table3_1810[[#This Row],[Status]]="Hired",1,0)</f>
        <v>0</v>
      </c>
    </row>
    <row r="3711" spans="1:9" x14ac:dyDescent="0.3">
      <c r="A3711">
        <v>998515</v>
      </c>
      <c r="B3711" s="2">
        <v>41789</v>
      </c>
      <c r="C3711" s="3">
        <v>0.42275462962962962</v>
      </c>
      <c r="D3711" t="s">
        <v>31</v>
      </c>
      <c r="E3711" t="s">
        <v>27</v>
      </c>
      <c r="F3711" t="s">
        <v>20</v>
      </c>
      <c r="G3711" t="s">
        <v>4</v>
      </c>
      <c r="H3711">
        <v>46623</v>
      </c>
      <c r="I3711">
        <f>IF(Table3_1810[[#This Row],[Status]]="Hired",1,0)</f>
        <v>1</v>
      </c>
    </row>
    <row r="3712" spans="1:9" x14ac:dyDescent="0.3">
      <c r="A3712">
        <v>620966</v>
      </c>
      <c r="B3712" s="2">
        <v>41789</v>
      </c>
      <c r="C3712" s="3">
        <v>0.4229398148148148</v>
      </c>
      <c r="D3712" t="s">
        <v>30</v>
      </c>
      <c r="E3712" t="s">
        <v>27</v>
      </c>
      <c r="F3712" t="s">
        <v>20</v>
      </c>
      <c r="G3712" t="s">
        <v>4</v>
      </c>
      <c r="H3712">
        <v>32546</v>
      </c>
      <c r="I3712">
        <f>IF(Table3_1810[[#This Row],[Status]]="Hired",1,0)</f>
        <v>0</v>
      </c>
    </row>
    <row r="3713" spans="1:9" x14ac:dyDescent="0.3">
      <c r="A3713">
        <v>706218</v>
      </c>
      <c r="B3713" s="2">
        <v>41799</v>
      </c>
      <c r="C3713" s="3">
        <v>0.39822916666666669</v>
      </c>
      <c r="D3713" t="s">
        <v>30</v>
      </c>
      <c r="E3713" t="s">
        <v>29</v>
      </c>
      <c r="F3713" t="s">
        <v>20</v>
      </c>
      <c r="G3713" t="s">
        <v>4</v>
      </c>
      <c r="H3713">
        <v>72014</v>
      </c>
      <c r="I3713">
        <f>IF(Table3_1810[[#This Row],[Status]]="Hired",1,0)</f>
        <v>0</v>
      </c>
    </row>
    <row r="3714" spans="1:9" x14ac:dyDescent="0.3">
      <c r="A3714">
        <v>304127</v>
      </c>
      <c r="B3714" s="2">
        <v>41786</v>
      </c>
      <c r="C3714" s="3">
        <v>0.68568287037037035</v>
      </c>
      <c r="D3714" t="s">
        <v>31</v>
      </c>
      <c r="E3714" t="s">
        <v>27</v>
      </c>
      <c r="F3714" t="s">
        <v>17</v>
      </c>
      <c r="G3714" t="s">
        <v>1</v>
      </c>
      <c r="H3714">
        <v>93664</v>
      </c>
      <c r="I3714">
        <f>IF(Table3_1810[[#This Row],[Status]]="Hired",1,0)</f>
        <v>1</v>
      </c>
    </row>
    <row r="3715" spans="1:9" x14ac:dyDescent="0.3">
      <c r="A3715">
        <v>229283</v>
      </c>
      <c r="B3715" s="2">
        <v>41868</v>
      </c>
      <c r="C3715" s="3">
        <v>0.36413194444444447</v>
      </c>
      <c r="D3715" t="s">
        <v>31</v>
      </c>
      <c r="E3715" t="s">
        <v>27</v>
      </c>
      <c r="F3715" t="s">
        <v>20</v>
      </c>
      <c r="G3715" t="s">
        <v>5</v>
      </c>
      <c r="H3715">
        <v>88015</v>
      </c>
      <c r="I3715">
        <f>IF(Table3_1810[[#This Row],[Status]]="Hired",1,0)</f>
        <v>1</v>
      </c>
    </row>
    <row r="3716" spans="1:9" x14ac:dyDescent="0.3">
      <c r="A3716">
        <v>315371</v>
      </c>
      <c r="B3716" s="2">
        <v>41868</v>
      </c>
      <c r="C3716" s="3">
        <v>0.36556712962962962</v>
      </c>
      <c r="D3716" t="s">
        <v>31</v>
      </c>
      <c r="E3716" t="s">
        <v>29</v>
      </c>
      <c r="F3716" t="s">
        <v>20</v>
      </c>
      <c r="G3716" t="s">
        <v>5</v>
      </c>
      <c r="H3716">
        <v>65244</v>
      </c>
      <c r="I3716">
        <f>IF(Table3_1810[[#This Row],[Status]]="Hired",1,0)</f>
        <v>1</v>
      </c>
    </row>
    <row r="3717" spans="1:9" x14ac:dyDescent="0.3">
      <c r="A3717">
        <v>629397</v>
      </c>
      <c r="B3717" s="2">
        <v>41881</v>
      </c>
      <c r="C3717" s="3">
        <v>0.30070601851851853</v>
      </c>
      <c r="D3717" t="s">
        <v>31</v>
      </c>
      <c r="E3717" t="s">
        <v>29</v>
      </c>
      <c r="F3717" t="s">
        <v>20</v>
      </c>
      <c r="G3717" t="s">
        <v>5</v>
      </c>
      <c r="H3717">
        <v>54521</v>
      </c>
      <c r="I3717">
        <f>IF(Table3_1810[[#This Row],[Status]]="Hired",1,0)</f>
        <v>1</v>
      </c>
    </row>
    <row r="3718" spans="1:9" x14ac:dyDescent="0.3">
      <c r="A3718">
        <v>543947</v>
      </c>
      <c r="B3718" s="2">
        <v>41881</v>
      </c>
      <c r="C3718" s="3">
        <v>0.30150462962962965</v>
      </c>
      <c r="D3718" t="s">
        <v>30</v>
      </c>
      <c r="E3718" t="s">
        <v>27</v>
      </c>
      <c r="F3718" t="s">
        <v>20</v>
      </c>
      <c r="G3718" t="s">
        <v>5</v>
      </c>
      <c r="H3718">
        <v>83568</v>
      </c>
      <c r="I3718">
        <f>IF(Table3_1810[[#This Row],[Status]]="Hired",1,0)</f>
        <v>0</v>
      </c>
    </row>
    <row r="3719" spans="1:9" x14ac:dyDescent="0.3">
      <c r="A3719">
        <v>681119</v>
      </c>
      <c r="B3719" s="2">
        <v>41806</v>
      </c>
      <c r="C3719" s="3">
        <v>0.39712962962962961</v>
      </c>
      <c r="D3719" t="s">
        <v>30</v>
      </c>
      <c r="E3719" t="s">
        <v>29</v>
      </c>
      <c r="F3719" t="s">
        <v>20</v>
      </c>
      <c r="G3719" t="s">
        <v>4</v>
      </c>
      <c r="H3719">
        <v>49010</v>
      </c>
      <c r="I3719">
        <f>IF(Table3_1810[[#This Row],[Status]]="Hired",1,0)</f>
        <v>0</v>
      </c>
    </row>
    <row r="3720" spans="1:9" x14ac:dyDescent="0.3">
      <c r="A3720">
        <v>411569</v>
      </c>
      <c r="B3720" s="2">
        <v>41848</v>
      </c>
      <c r="C3720" s="3">
        <v>0.39741898148148147</v>
      </c>
      <c r="D3720" t="s">
        <v>30</v>
      </c>
      <c r="E3720" t="s">
        <v>27</v>
      </c>
      <c r="F3720" t="s">
        <v>20</v>
      </c>
      <c r="G3720" t="s">
        <v>2</v>
      </c>
      <c r="H3720">
        <v>87673</v>
      </c>
      <c r="I3720">
        <f>IF(Table3_1810[[#This Row],[Status]]="Hired",1,0)</f>
        <v>0</v>
      </c>
    </row>
    <row r="3721" spans="1:9" x14ac:dyDescent="0.3">
      <c r="A3721">
        <v>896621</v>
      </c>
      <c r="B3721" s="2">
        <v>41848</v>
      </c>
      <c r="C3721" s="3">
        <v>0.39876157407407409</v>
      </c>
      <c r="D3721" t="s">
        <v>31</v>
      </c>
      <c r="E3721" t="s">
        <v>27</v>
      </c>
      <c r="F3721" t="s">
        <v>20</v>
      </c>
      <c r="G3721" t="s">
        <v>2</v>
      </c>
      <c r="H3721">
        <v>77094</v>
      </c>
      <c r="I3721">
        <f>IF(Table3_1810[[#This Row],[Status]]="Hired",1,0)</f>
        <v>1</v>
      </c>
    </row>
    <row r="3722" spans="1:9" x14ac:dyDescent="0.3">
      <c r="A3722">
        <v>609311</v>
      </c>
      <c r="B3722" s="2">
        <v>41790</v>
      </c>
      <c r="C3722" s="3">
        <v>0.70421296296296299</v>
      </c>
      <c r="D3722" t="s">
        <v>30</v>
      </c>
      <c r="E3722" t="s">
        <v>29</v>
      </c>
      <c r="F3722" t="s">
        <v>17</v>
      </c>
      <c r="G3722" t="s">
        <v>6</v>
      </c>
      <c r="H3722">
        <v>75764</v>
      </c>
      <c r="I3722">
        <f>IF(Table3_1810[[#This Row],[Status]]="Hired",1,0)</f>
        <v>0</v>
      </c>
    </row>
    <row r="3723" spans="1:9" x14ac:dyDescent="0.3">
      <c r="A3723">
        <v>709462</v>
      </c>
      <c r="B3723" s="2">
        <v>41799</v>
      </c>
      <c r="C3723" s="3">
        <v>0.39736111111111111</v>
      </c>
      <c r="D3723" t="s">
        <v>31</v>
      </c>
      <c r="E3723" t="s">
        <v>27</v>
      </c>
      <c r="F3723" t="s">
        <v>17</v>
      </c>
      <c r="G3723" t="s">
        <v>6</v>
      </c>
      <c r="H3723">
        <v>76421</v>
      </c>
      <c r="I3723">
        <f>IF(Table3_1810[[#This Row],[Status]]="Hired",1,0)</f>
        <v>1</v>
      </c>
    </row>
    <row r="3724" spans="1:9" x14ac:dyDescent="0.3">
      <c r="A3724">
        <v>894161</v>
      </c>
      <c r="B3724" s="2">
        <v>41801</v>
      </c>
      <c r="C3724" s="3">
        <v>0.49214120370370368</v>
      </c>
      <c r="D3724" t="s">
        <v>31</v>
      </c>
      <c r="E3724" t="s">
        <v>29</v>
      </c>
      <c r="F3724" t="s">
        <v>17</v>
      </c>
      <c r="G3724" t="s">
        <v>2</v>
      </c>
      <c r="H3724">
        <v>23726</v>
      </c>
      <c r="I3724">
        <f>IF(Table3_1810[[#This Row],[Status]]="Hired",1,0)</f>
        <v>1</v>
      </c>
    </row>
    <row r="3725" spans="1:9" x14ac:dyDescent="0.3">
      <c r="A3725">
        <v>186172</v>
      </c>
      <c r="B3725" s="2">
        <v>41814</v>
      </c>
      <c r="C3725" s="3">
        <v>0.39725694444444443</v>
      </c>
      <c r="D3725" t="s">
        <v>31</v>
      </c>
      <c r="E3725" t="s">
        <v>29</v>
      </c>
      <c r="F3725" t="s">
        <v>17</v>
      </c>
      <c r="G3725" t="s">
        <v>5</v>
      </c>
      <c r="H3725">
        <v>89244</v>
      </c>
      <c r="I3725">
        <f>IF(Table3_1810[[#This Row],[Status]]="Hired",1,0)</f>
        <v>1</v>
      </c>
    </row>
    <row r="3726" spans="1:9" x14ac:dyDescent="0.3">
      <c r="A3726">
        <v>621635</v>
      </c>
      <c r="B3726" s="2">
        <v>41761</v>
      </c>
      <c r="C3726" s="3">
        <v>0.69668981481481485</v>
      </c>
      <c r="D3726" t="s">
        <v>30</v>
      </c>
      <c r="E3726" t="s">
        <v>29</v>
      </c>
      <c r="F3726" t="s">
        <v>12</v>
      </c>
      <c r="G3726" t="s">
        <v>2</v>
      </c>
      <c r="H3726">
        <v>39267</v>
      </c>
      <c r="I3726">
        <f>IF(Table3_1810[[#This Row],[Status]]="Hired",1,0)</f>
        <v>0</v>
      </c>
    </row>
    <row r="3727" spans="1:9" x14ac:dyDescent="0.3">
      <c r="A3727">
        <v>216398</v>
      </c>
      <c r="B3727" s="2">
        <v>41761</v>
      </c>
      <c r="C3727" s="3">
        <v>0.69710648148148147</v>
      </c>
      <c r="D3727" t="s">
        <v>31</v>
      </c>
      <c r="E3727" t="s">
        <v>27</v>
      </c>
      <c r="F3727" t="s">
        <v>12</v>
      </c>
      <c r="G3727" t="s">
        <v>2</v>
      </c>
      <c r="H3727">
        <v>43446</v>
      </c>
      <c r="I3727">
        <f>IF(Table3_1810[[#This Row],[Status]]="Hired",1,0)</f>
        <v>1</v>
      </c>
    </row>
    <row r="3728" spans="1:9" x14ac:dyDescent="0.3">
      <c r="A3728">
        <v>378608</v>
      </c>
      <c r="B3728" s="2">
        <v>41781</v>
      </c>
      <c r="C3728" s="3">
        <v>0.47980324074074077</v>
      </c>
      <c r="D3728" t="s">
        <v>30</v>
      </c>
      <c r="E3728" t="s">
        <v>27</v>
      </c>
      <c r="F3728" t="s">
        <v>12</v>
      </c>
      <c r="G3728" t="s">
        <v>2</v>
      </c>
      <c r="H3728">
        <v>25251</v>
      </c>
      <c r="I3728">
        <f>IF(Table3_1810[[#This Row],[Status]]="Hired",1,0)</f>
        <v>0</v>
      </c>
    </row>
    <row r="3729" spans="1:9" x14ac:dyDescent="0.3">
      <c r="A3729">
        <v>298677</v>
      </c>
      <c r="B3729" s="2">
        <v>41781</v>
      </c>
      <c r="C3729" s="3">
        <v>0.48146990740740742</v>
      </c>
      <c r="D3729" t="s">
        <v>30</v>
      </c>
      <c r="E3729" t="s">
        <v>29</v>
      </c>
      <c r="F3729" t="s">
        <v>12</v>
      </c>
      <c r="G3729" t="s">
        <v>2</v>
      </c>
      <c r="H3729">
        <v>28369</v>
      </c>
      <c r="I3729">
        <f>IF(Table3_1810[[#This Row],[Status]]="Hired",1,0)</f>
        <v>0</v>
      </c>
    </row>
    <row r="3730" spans="1:9" x14ac:dyDescent="0.3">
      <c r="A3730">
        <v>992524</v>
      </c>
      <c r="B3730" s="2">
        <v>41787</v>
      </c>
      <c r="C3730" s="3">
        <v>0.51015046296296296</v>
      </c>
      <c r="D3730" t="s">
        <v>31</v>
      </c>
      <c r="E3730" t="s">
        <v>29</v>
      </c>
      <c r="F3730" t="s">
        <v>12</v>
      </c>
      <c r="G3730" t="s">
        <v>2</v>
      </c>
      <c r="H3730">
        <v>61587</v>
      </c>
      <c r="I3730">
        <f>IF(Table3_1810[[#This Row],[Status]]="Hired",1,0)</f>
        <v>1</v>
      </c>
    </row>
    <row r="3731" spans="1:9" x14ac:dyDescent="0.3">
      <c r="A3731">
        <v>702719</v>
      </c>
      <c r="B3731" s="2">
        <v>41787</v>
      </c>
      <c r="C3731" s="3">
        <v>0.5122916666666667</v>
      </c>
      <c r="D3731" t="s">
        <v>31</v>
      </c>
      <c r="E3731" t="s">
        <v>27</v>
      </c>
      <c r="F3731" t="s">
        <v>12</v>
      </c>
      <c r="G3731" t="s">
        <v>2</v>
      </c>
      <c r="H3731">
        <v>38751</v>
      </c>
      <c r="I3731">
        <f>IF(Table3_1810[[#This Row],[Status]]="Hired",1,0)</f>
        <v>1</v>
      </c>
    </row>
    <row r="3732" spans="1:9" x14ac:dyDescent="0.3">
      <c r="A3732">
        <v>564937</v>
      </c>
      <c r="B3732" s="2">
        <v>41789</v>
      </c>
      <c r="C3732" s="3">
        <v>0.80680555555555555</v>
      </c>
      <c r="D3732" t="s">
        <v>31</v>
      </c>
      <c r="E3732" t="s">
        <v>29</v>
      </c>
      <c r="F3732" t="s">
        <v>12</v>
      </c>
      <c r="G3732" t="s">
        <v>2</v>
      </c>
      <c r="H3732">
        <v>17899</v>
      </c>
      <c r="I3732">
        <f>IF(Table3_1810[[#This Row],[Status]]="Hired",1,0)</f>
        <v>1</v>
      </c>
    </row>
    <row r="3733" spans="1:9" x14ac:dyDescent="0.3">
      <c r="A3733">
        <v>106588</v>
      </c>
      <c r="B3733" s="2">
        <v>41795</v>
      </c>
      <c r="C3733" s="3">
        <v>0.6771180555555556</v>
      </c>
      <c r="D3733" t="s">
        <v>30</v>
      </c>
      <c r="E3733" t="s">
        <v>29</v>
      </c>
      <c r="F3733" t="s">
        <v>12</v>
      </c>
      <c r="G3733" t="s">
        <v>2</v>
      </c>
      <c r="H3733">
        <v>67845</v>
      </c>
      <c r="I3733">
        <f>IF(Table3_1810[[#This Row],[Status]]="Hired",1,0)</f>
        <v>0</v>
      </c>
    </row>
    <row r="3734" spans="1:9" x14ac:dyDescent="0.3">
      <c r="A3734">
        <v>799844</v>
      </c>
      <c r="B3734" s="2">
        <v>41795</v>
      </c>
      <c r="C3734" s="3">
        <v>0.67865740740740743</v>
      </c>
      <c r="D3734" t="s">
        <v>31</v>
      </c>
      <c r="E3734" t="s">
        <v>27</v>
      </c>
      <c r="F3734" t="s">
        <v>12</v>
      </c>
      <c r="G3734" t="s">
        <v>2</v>
      </c>
      <c r="H3734">
        <v>46877</v>
      </c>
      <c r="I3734">
        <f>IF(Table3_1810[[#This Row],[Status]]="Hired",1,0)</f>
        <v>1</v>
      </c>
    </row>
    <row r="3735" spans="1:9" x14ac:dyDescent="0.3">
      <c r="A3735">
        <v>107768</v>
      </c>
      <c r="B3735" s="2">
        <v>41804</v>
      </c>
      <c r="C3735" s="3">
        <v>0.55967592592592597</v>
      </c>
      <c r="D3735" t="s">
        <v>31</v>
      </c>
      <c r="E3735" t="s">
        <v>27</v>
      </c>
      <c r="F3735" t="s">
        <v>12</v>
      </c>
      <c r="G3735" t="s">
        <v>2</v>
      </c>
      <c r="H3735">
        <v>90882</v>
      </c>
      <c r="I3735">
        <f>IF(Table3_1810[[#This Row],[Status]]="Hired",1,0)</f>
        <v>1</v>
      </c>
    </row>
    <row r="3736" spans="1:9" x14ac:dyDescent="0.3">
      <c r="A3736">
        <v>147703</v>
      </c>
      <c r="B3736" s="2">
        <v>41813</v>
      </c>
      <c r="C3736" s="3">
        <v>0.78157407407407409</v>
      </c>
      <c r="D3736" t="s">
        <v>30</v>
      </c>
      <c r="E3736" t="s">
        <v>29</v>
      </c>
      <c r="F3736" t="s">
        <v>12</v>
      </c>
      <c r="G3736" t="s">
        <v>2</v>
      </c>
      <c r="H3736">
        <v>75895</v>
      </c>
      <c r="I3736">
        <f>IF(Table3_1810[[#This Row],[Status]]="Hired",1,0)</f>
        <v>0</v>
      </c>
    </row>
    <row r="3737" spans="1:9" x14ac:dyDescent="0.3">
      <c r="A3737">
        <v>279879</v>
      </c>
      <c r="B3737" s="2">
        <v>41822</v>
      </c>
      <c r="C3737" s="3">
        <v>0.66680555555555554</v>
      </c>
      <c r="D3737" t="s">
        <v>31</v>
      </c>
      <c r="E3737" t="s">
        <v>27</v>
      </c>
      <c r="F3737" t="s">
        <v>12</v>
      </c>
      <c r="G3737" t="s">
        <v>2</v>
      </c>
      <c r="H3737">
        <v>21816</v>
      </c>
      <c r="I3737">
        <f>IF(Table3_1810[[#This Row],[Status]]="Hired",1,0)</f>
        <v>1</v>
      </c>
    </row>
    <row r="3738" spans="1:9" x14ac:dyDescent="0.3">
      <c r="A3738">
        <v>784652</v>
      </c>
      <c r="B3738" s="2">
        <v>41824</v>
      </c>
      <c r="C3738" s="3">
        <v>0.73511574074074071</v>
      </c>
      <c r="D3738" t="s">
        <v>31</v>
      </c>
      <c r="E3738" t="s">
        <v>29</v>
      </c>
      <c r="F3738" t="s">
        <v>12</v>
      </c>
      <c r="G3738" t="s">
        <v>2</v>
      </c>
      <c r="H3738">
        <v>18442</v>
      </c>
      <c r="I3738">
        <f>IF(Table3_1810[[#This Row],[Status]]="Hired",1,0)</f>
        <v>1</v>
      </c>
    </row>
    <row r="3739" spans="1:9" x14ac:dyDescent="0.3">
      <c r="A3739">
        <v>226229</v>
      </c>
      <c r="B3739" s="2">
        <v>41830</v>
      </c>
      <c r="C3739" s="3">
        <v>0.7943055555555556</v>
      </c>
      <c r="D3739" t="s">
        <v>31</v>
      </c>
      <c r="E3739" t="s">
        <v>27</v>
      </c>
      <c r="F3739" t="s">
        <v>12</v>
      </c>
      <c r="G3739" t="s">
        <v>2</v>
      </c>
      <c r="H3739">
        <v>85610</v>
      </c>
      <c r="I3739">
        <f>IF(Table3_1810[[#This Row],[Status]]="Hired",1,0)</f>
        <v>1</v>
      </c>
    </row>
    <row r="3740" spans="1:9" x14ac:dyDescent="0.3">
      <c r="A3740">
        <v>189271</v>
      </c>
      <c r="B3740" s="2">
        <v>41830</v>
      </c>
      <c r="C3740" s="3">
        <v>0.79442129629629632</v>
      </c>
      <c r="D3740" t="s">
        <v>31</v>
      </c>
      <c r="E3740" t="s">
        <v>29</v>
      </c>
      <c r="F3740" t="s">
        <v>12</v>
      </c>
      <c r="G3740" t="s">
        <v>2</v>
      </c>
      <c r="H3740">
        <v>86885</v>
      </c>
      <c r="I3740">
        <f>IF(Table3_1810[[#This Row],[Status]]="Hired",1,0)</f>
        <v>1</v>
      </c>
    </row>
    <row r="3741" spans="1:9" x14ac:dyDescent="0.3">
      <c r="A3741">
        <v>931211</v>
      </c>
      <c r="B3741" s="2">
        <v>41830</v>
      </c>
      <c r="C3741" s="3">
        <v>0.79252314814814817</v>
      </c>
      <c r="D3741" t="s">
        <v>31</v>
      </c>
      <c r="E3741" t="s">
        <v>29</v>
      </c>
      <c r="F3741" t="s">
        <v>12</v>
      </c>
      <c r="G3741" t="s">
        <v>2</v>
      </c>
      <c r="H3741">
        <v>62325</v>
      </c>
      <c r="I3741">
        <f>IF(Table3_1810[[#This Row],[Status]]="Hired",1,0)</f>
        <v>1</v>
      </c>
    </row>
    <row r="3742" spans="1:9" x14ac:dyDescent="0.3">
      <c r="A3742">
        <v>665658</v>
      </c>
      <c r="B3742" s="2">
        <v>41830</v>
      </c>
      <c r="C3742" s="3">
        <v>0.7955092592592593</v>
      </c>
      <c r="D3742" t="s">
        <v>31</v>
      </c>
      <c r="E3742" t="s">
        <v>29</v>
      </c>
      <c r="F3742" t="s">
        <v>12</v>
      </c>
      <c r="G3742" t="s">
        <v>2</v>
      </c>
      <c r="H3742">
        <v>50639</v>
      </c>
      <c r="I3742">
        <f>IF(Table3_1810[[#This Row],[Status]]="Hired",1,0)</f>
        <v>1</v>
      </c>
    </row>
    <row r="3743" spans="1:9" x14ac:dyDescent="0.3">
      <c r="A3743">
        <v>446038</v>
      </c>
      <c r="B3743" s="2">
        <v>41830</v>
      </c>
      <c r="C3743" s="3">
        <v>0.79584490740740743</v>
      </c>
      <c r="D3743" t="s">
        <v>31</v>
      </c>
      <c r="E3743" t="s">
        <v>29</v>
      </c>
      <c r="F3743" t="s">
        <v>12</v>
      </c>
      <c r="G3743" t="s">
        <v>2</v>
      </c>
      <c r="H3743">
        <v>28980</v>
      </c>
      <c r="I3743">
        <f>IF(Table3_1810[[#This Row],[Status]]="Hired",1,0)</f>
        <v>1</v>
      </c>
    </row>
    <row r="3744" spans="1:9" x14ac:dyDescent="0.3">
      <c r="A3744">
        <v>788752</v>
      </c>
      <c r="B3744" s="2">
        <v>41838</v>
      </c>
      <c r="C3744" s="3">
        <v>0.73418981481481482</v>
      </c>
      <c r="D3744" t="s">
        <v>30</v>
      </c>
      <c r="E3744" t="s">
        <v>27</v>
      </c>
      <c r="F3744" t="s">
        <v>12</v>
      </c>
      <c r="G3744" t="s">
        <v>2</v>
      </c>
      <c r="H3744">
        <v>85392</v>
      </c>
      <c r="I3744">
        <f>IF(Table3_1810[[#This Row],[Status]]="Hired",1,0)</f>
        <v>0</v>
      </c>
    </row>
    <row r="3745" spans="1:9" x14ac:dyDescent="0.3">
      <c r="A3745">
        <v>326768</v>
      </c>
      <c r="B3745" s="2">
        <v>41850</v>
      </c>
      <c r="C3745" s="3">
        <v>0.51027777777777783</v>
      </c>
      <c r="D3745" t="s">
        <v>30</v>
      </c>
      <c r="E3745" t="s">
        <v>27</v>
      </c>
      <c r="F3745" t="s">
        <v>20</v>
      </c>
      <c r="G3745" t="s">
        <v>2</v>
      </c>
      <c r="H3745">
        <v>74244</v>
      </c>
      <c r="I3745">
        <f>IF(Table3_1810[[#This Row],[Status]]="Hired",1,0)</f>
        <v>0</v>
      </c>
    </row>
    <row r="3746" spans="1:9" x14ac:dyDescent="0.3">
      <c r="A3746">
        <v>961990</v>
      </c>
      <c r="B3746" s="2">
        <v>41779</v>
      </c>
      <c r="C3746" s="3">
        <v>0.39678240740740739</v>
      </c>
      <c r="D3746" t="s">
        <v>30</v>
      </c>
      <c r="E3746" t="s">
        <v>29</v>
      </c>
      <c r="F3746" t="s">
        <v>19</v>
      </c>
      <c r="G3746" t="s">
        <v>10</v>
      </c>
      <c r="H3746">
        <v>87509</v>
      </c>
      <c r="I3746">
        <f>IF(Table3_1810[[#This Row],[Status]]="Hired",1,0)</f>
        <v>0</v>
      </c>
    </row>
    <row r="3747" spans="1:9" x14ac:dyDescent="0.3">
      <c r="A3747">
        <v>213135</v>
      </c>
      <c r="B3747" s="2">
        <v>41779</v>
      </c>
      <c r="C3747" s="3">
        <v>0.39716435185185184</v>
      </c>
      <c r="D3747" t="s">
        <v>31</v>
      </c>
      <c r="E3747" t="s">
        <v>29</v>
      </c>
      <c r="F3747" t="s">
        <v>19</v>
      </c>
      <c r="G3747" t="s">
        <v>10</v>
      </c>
      <c r="H3747">
        <v>87967</v>
      </c>
      <c r="I3747">
        <f>IF(Table3_1810[[#This Row],[Status]]="Hired",1,0)</f>
        <v>1</v>
      </c>
    </row>
    <row r="3748" spans="1:9" x14ac:dyDescent="0.3">
      <c r="A3748">
        <v>137375</v>
      </c>
      <c r="B3748" s="2">
        <v>41842</v>
      </c>
      <c r="C3748" s="3">
        <v>0.39708333333333334</v>
      </c>
      <c r="D3748" t="s">
        <v>31</v>
      </c>
      <c r="E3748" t="s">
        <v>29</v>
      </c>
      <c r="F3748" t="s">
        <v>19</v>
      </c>
      <c r="G3748" t="s">
        <v>10</v>
      </c>
      <c r="H3748">
        <v>23628</v>
      </c>
      <c r="I3748">
        <f>IF(Table3_1810[[#This Row],[Status]]="Hired",1,0)</f>
        <v>1</v>
      </c>
    </row>
    <row r="3749" spans="1:9" x14ac:dyDescent="0.3">
      <c r="A3749">
        <v>865053</v>
      </c>
      <c r="B3749" s="2">
        <v>41878</v>
      </c>
      <c r="C3749" s="3">
        <v>0.70837962962962964</v>
      </c>
      <c r="D3749" t="s">
        <v>30</v>
      </c>
      <c r="E3749" t="s">
        <v>29</v>
      </c>
      <c r="F3749" t="s">
        <v>15</v>
      </c>
      <c r="G3749" t="s">
        <v>6</v>
      </c>
      <c r="H3749">
        <v>42337</v>
      </c>
      <c r="I3749">
        <f>IF(Table3_1810[[#This Row],[Status]]="Hired",1,0)</f>
        <v>0</v>
      </c>
    </row>
    <row r="3750" spans="1:9" x14ac:dyDescent="0.3">
      <c r="A3750">
        <v>947056</v>
      </c>
      <c r="B3750" s="2">
        <v>41877</v>
      </c>
      <c r="C3750" s="3">
        <v>0.3974421296296296</v>
      </c>
      <c r="D3750" t="s">
        <v>31</v>
      </c>
      <c r="E3750" t="s">
        <v>27</v>
      </c>
      <c r="F3750" t="s">
        <v>15</v>
      </c>
      <c r="G3750" t="s">
        <v>6</v>
      </c>
      <c r="H3750">
        <v>14525</v>
      </c>
      <c r="I3750">
        <f>IF(Table3_1810[[#This Row],[Status]]="Hired",1,0)</f>
        <v>1</v>
      </c>
    </row>
    <row r="3751" spans="1:9" x14ac:dyDescent="0.3">
      <c r="A3751">
        <v>458505</v>
      </c>
      <c r="B3751" s="2">
        <v>41800</v>
      </c>
      <c r="C3751" s="3">
        <v>0.39719907407407407</v>
      </c>
      <c r="D3751" t="s">
        <v>31</v>
      </c>
      <c r="E3751" t="s">
        <v>27</v>
      </c>
      <c r="F3751" t="s">
        <v>15</v>
      </c>
      <c r="G3751" t="s">
        <v>10</v>
      </c>
      <c r="H3751">
        <v>88355</v>
      </c>
      <c r="I3751">
        <f>IF(Table3_1810[[#This Row],[Status]]="Hired",1,0)</f>
        <v>1</v>
      </c>
    </row>
    <row r="3752" spans="1:9" x14ac:dyDescent="0.3">
      <c r="A3752">
        <v>714873</v>
      </c>
      <c r="B3752" s="2">
        <v>41800</v>
      </c>
      <c r="C3752" s="3">
        <v>0.39748842592592593</v>
      </c>
      <c r="D3752" t="s">
        <v>30</v>
      </c>
      <c r="E3752" t="s">
        <v>29</v>
      </c>
      <c r="F3752" t="s">
        <v>15</v>
      </c>
      <c r="G3752" t="s">
        <v>10</v>
      </c>
      <c r="H3752">
        <v>95991</v>
      </c>
      <c r="I3752">
        <f>IF(Table3_1810[[#This Row],[Status]]="Hired",1,0)</f>
        <v>0</v>
      </c>
    </row>
    <row r="3753" spans="1:9" x14ac:dyDescent="0.3">
      <c r="A3753">
        <v>91111</v>
      </c>
      <c r="B3753" s="2">
        <v>41815</v>
      </c>
      <c r="C3753" s="3">
        <v>0.39766203703703706</v>
      </c>
      <c r="D3753" t="s">
        <v>31</v>
      </c>
      <c r="E3753" t="s">
        <v>27</v>
      </c>
      <c r="F3753" t="s">
        <v>17</v>
      </c>
      <c r="G3753" t="s">
        <v>10</v>
      </c>
      <c r="H3753">
        <v>90355</v>
      </c>
      <c r="I3753">
        <f>IF(Table3_1810[[#This Row],[Status]]="Hired",1,0)</f>
        <v>1</v>
      </c>
    </row>
    <row r="3754" spans="1:9" x14ac:dyDescent="0.3">
      <c r="A3754">
        <v>787156</v>
      </c>
      <c r="B3754" s="2">
        <v>41829</v>
      </c>
      <c r="C3754" s="3">
        <v>0.39717592592592593</v>
      </c>
      <c r="D3754" t="s">
        <v>30</v>
      </c>
      <c r="E3754" t="s">
        <v>27</v>
      </c>
      <c r="F3754" t="s">
        <v>17</v>
      </c>
      <c r="G3754" t="s">
        <v>10</v>
      </c>
      <c r="H3754">
        <v>42832</v>
      </c>
      <c r="I3754">
        <f>IF(Table3_1810[[#This Row],[Status]]="Hired",1,0)</f>
        <v>0</v>
      </c>
    </row>
    <row r="3755" spans="1:9" x14ac:dyDescent="0.3">
      <c r="A3755">
        <v>945207</v>
      </c>
      <c r="B3755" s="2">
        <v>41773</v>
      </c>
      <c r="C3755" s="3">
        <v>0.39746527777777779</v>
      </c>
      <c r="D3755" t="s">
        <v>31</v>
      </c>
      <c r="E3755" t="s">
        <v>27</v>
      </c>
      <c r="F3755" t="s">
        <v>20</v>
      </c>
      <c r="G3755" t="s">
        <v>8</v>
      </c>
      <c r="H3755">
        <v>79204</v>
      </c>
      <c r="I3755">
        <f>IF(Table3_1810[[#This Row],[Status]]="Hired",1,0)</f>
        <v>1</v>
      </c>
    </row>
    <row r="3756" spans="1:9" x14ac:dyDescent="0.3">
      <c r="A3756">
        <v>194975</v>
      </c>
      <c r="B3756" s="2">
        <v>41773</v>
      </c>
      <c r="C3756" s="3">
        <v>0.39783564814814815</v>
      </c>
      <c r="D3756" t="s">
        <v>31</v>
      </c>
      <c r="E3756" t="s">
        <v>29</v>
      </c>
      <c r="F3756" t="s">
        <v>20</v>
      </c>
      <c r="G3756" t="s">
        <v>8</v>
      </c>
      <c r="H3756">
        <v>50280</v>
      </c>
      <c r="I3756">
        <f>IF(Table3_1810[[#This Row],[Status]]="Hired",1,0)</f>
        <v>1</v>
      </c>
    </row>
    <row r="3757" spans="1:9" x14ac:dyDescent="0.3">
      <c r="A3757">
        <v>596025</v>
      </c>
      <c r="B3757" s="2">
        <v>41822</v>
      </c>
      <c r="C3757" s="3">
        <v>0.39807870370370368</v>
      </c>
      <c r="D3757" t="s">
        <v>31</v>
      </c>
      <c r="E3757" t="s">
        <v>27</v>
      </c>
      <c r="F3757" t="s">
        <v>20</v>
      </c>
      <c r="G3757" t="s">
        <v>8</v>
      </c>
      <c r="H3757">
        <v>90204</v>
      </c>
      <c r="I3757">
        <f>IF(Table3_1810[[#This Row],[Status]]="Hired",1,0)</f>
        <v>1</v>
      </c>
    </row>
    <row r="3758" spans="1:9" x14ac:dyDescent="0.3">
      <c r="A3758">
        <v>651866</v>
      </c>
      <c r="B3758" s="2">
        <v>41822</v>
      </c>
      <c r="C3758" s="3">
        <v>0.39837962962962964</v>
      </c>
      <c r="D3758" t="s">
        <v>30</v>
      </c>
      <c r="E3758" t="s">
        <v>27</v>
      </c>
      <c r="F3758" t="s">
        <v>20</v>
      </c>
      <c r="G3758" t="s">
        <v>8</v>
      </c>
      <c r="H3758">
        <v>74853</v>
      </c>
      <c r="I3758">
        <f>IF(Table3_1810[[#This Row],[Status]]="Hired",1,0)</f>
        <v>0</v>
      </c>
    </row>
    <row r="3759" spans="1:9" x14ac:dyDescent="0.3">
      <c r="A3759">
        <v>705751</v>
      </c>
      <c r="B3759" s="2">
        <v>41822</v>
      </c>
      <c r="C3759" s="3">
        <v>0.39898148148148149</v>
      </c>
      <c r="D3759" t="s">
        <v>31</v>
      </c>
      <c r="E3759" t="s">
        <v>29</v>
      </c>
      <c r="F3759" t="s">
        <v>20</v>
      </c>
      <c r="G3759" t="s">
        <v>8</v>
      </c>
      <c r="H3759">
        <v>40857</v>
      </c>
      <c r="I3759">
        <f>IF(Table3_1810[[#This Row],[Status]]="Hired",1,0)</f>
        <v>1</v>
      </c>
    </row>
    <row r="3760" spans="1:9" x14ac:dyDescent="0.3">
      <c r="A3760">
        <v>771111</v>
      </c>
      <c r="B3760" s="2">
        <v>41822</v>
      </c>
      <c r="C3760" s="3">
        <v>0.39964120370370371</v>
      </c>
      <c r="D3760" t="s">
        <v>30</v>
      </c>
      <c r="E3760" t="s">
        <v>29</v>
      </c>
      <c r="F3760" t="s">
        <v>20</v>
      </c>
      <c r="G3760" t="s">
        <v>8</v>
      </c>
      <c r="H3760">
        <v>52640</v>
      </c>
      <c r="I3760">
        <f>IF(Table3_1810[[#This Row],[Status]]="Hired",1,0)</f>
        <v>0</v>
      </c>
    </row>
    <row r="3761" spans="1:9" x14ac:dyDescent="0.3">
      <c r="A3761">
        <v>864439</v>
      </c>
      <c r="B3761" s="2">
        <v>41832</v>
      </c>
      <c r="C3761" s="3">
        <v>0.66660879629629632</v>
      </c>
      <c r="D3761" t="s">
        <v>30</v>
      </c>
      <c r="E3761" t="s">
        <v>27</v>
      </c>
      <c r="F3761" t="s">
        <v>20</v>
      </c>
      <c r="G3761" t="s">
        <v>8</v>
      </c>
      <c r="H3761">
        <v>19621</v>
      </c>
      <c r="I3761">
        <f>IF(Table3_1810[[#This Row],[Status]]="Hired",1,0)</f>
        <v>0</v>
      </c>
    </row>
    <row r="3762" spans="1:9" x14ac:dyDescent="0.3">
      <c r="A3762">
        <v>838147</v>
      </c>
      <c r="B3762" s="2">
        <v>41834</v>
      </c>
      <c r="C3762" s="3">
        <v>0.54769675925925931</v>
      </c>
      <c r="D3762" t="s">
        <v>30</v>
      </c>
      <c r="E3762" t="s">
        <v>29</v>
      </c>
      <c r="F3762" t="s">
        <v>20</v>
      </c>
      <c r="G3762" t="s">
        <v>8</v>
      </c>
      <c r="H3762">
        <v>54775</v>
      </c>
      <c r="I3762">
        <f>IF(Table3_1810[[#This Row],[Status]]="Hired",1,0)</f>
        <v>0</v>
      </c>
    </row>
    <row r="3763" spans="1:9" x14ac:dyDescent="0.3">
      <c r="A3763">
        <v>619001</v>
      </c>
      <c r="B3763" s="2">
        <v>41834</v>
      </c>
      <c r="C3763" s="3">
        <v>0.5465740740740741</v>
      </c>
      <c r="D3763" t="s">
        <v>30</v>
      </c>
      <c r="E3763" t="s">
        <v>28</v>
      </c>
      <c r="F3763" t="s">
        <v>20</v>
      </c>
      <c r="G3763" t="s">
        <v>8</v>
      </c>
      <c r="H3763">
        <v>79476</v>
      </c>
      <c r="I3763">
        <f>IF(Table3_1810[[#This Row],[Status]]="Hired",1,0)</f>
        <v>0</v>
      </c>
    </row>
    <row r="3764" spans="1:9" x14ac:dyDescent="0.3">
      <c r="A3764">
        <v>813726</v>
      </c>
      <c r="B3764" s="2">
        <v>41834</v>
      </c>
      <c r="C3764" s="3">
        <v>0.65399305555555554</v>
      </c>
      <c r="D3764" t="s">
        <v>30</v>
      </c>
      <c r="E3764" t="s">
        <v>27</v>
      </c>
      <c r="F3764" t="s">
        <v>20</v>
      </c>
      <c r="G3764" t="s">
        <v>8</v>
      </c>
      <c r="H3764">
        <v>22578</v>
      </c>
      <c r="I3764">
        <f>IF(Table3_1810[[#This Row],[Status]]="Hired",1,0)</f>
        <v>0</v>
      </c>
    </row>
    <row r="3765" spans="1:9" x14ac:dyDescent="0.3">
      <c r="A3765">
        <v>294269</v>
      </c>
      <c r="B3765" s="2">
        <v>41835</v>
      </c>
      <c r="C3765" s="3">
        <v>0.38261574074074073</v>
      </c>
      <c r="D3765" t="s">
        <v>31</v>
      </c>
      <c r="E3765" t="s">
        <v>27</v>
      </c>
      <c r="F3765" t="s">
        <v>20</v>
      </c>
      <c r="G3765" t="s">
        <v>8</v>
      </c>
      <c r="H3765">
        <v>37815</v>
      </c>
      <c r="I3765">
        <f>IF(Table3_1810[[#This Row],[Status]]="Hired",1,0)</f>
        <v>1</v>
      </c>
    </row>
    <row r="3766" spans="1:9" x14ac:dyDescent="0.3">
      <c r="A3766">
        <v>399600</v>
      </c>
      <c r="B3766" s="2">
        <v>41835</v>
      </c>
      <c r="C3766" s="3">
        <v>0.38414351851851852</v>
      </c>
      <c r="D3766" t="s">
        <v>31</v>
      </c>
      <c r="E3766" t="s">
        <v>27</v>
      </c>
      <c r="F3766" t="s">
        <v>20</v>
      </c>
      <c r="G3766" t="s">
        <v>8</v>
      </c>
      <c r="H3766">
        <v>89659</v>
      </c>
      <c r="I3766">
        <f>IF(Table3_1810[[#This Row],[Status]]="Hired",1,0)</f>
        <v>1</v>
      </c>
    </row>
    <row r="3767" spans="1:9" x14ac:dyDescent="0.3">
      <c r="A3767">
        <v>201804</v>
      </c>
      <c r="B3767" s="2">
        <v>41835</v>
      </c>
      <c r="C3767" s="3">
        <v>0.38439814814814816</v>
      </c>
      <c r="D3767" t="s">
        <v>30</v>
      </c>
      <c r="E3767" t="s">
        <v>27</v>
      </c>
      <c r="F3767" t="s">
        <v>20</v>
      </c>
      <c r="G3767" t="s">
        <v>8</v>
      </c>
      <c r="H3767">
        <v>41483</v>
      </c>
      <c r="I3767">
        <f>IF(Table3_1810[[#This Row],[Status]]="Hired",1,0)</f>
        <v>0</v>
      </c>
    </row>
    <row r="3768" spans="1:9" x14ac:dyDescent="0.3">
      <c r="A3768">
        <v>554095</v>
      </c>
      <c r="B3768" s="2">
        <v>41781</v>
      </c>
      <c r="C3768" s="3">
        <v>0.4251388888888889</v>
      </c>
      <c r="D3768" t="s">
        <v>31</v>
      </c>
      <c r="E3768" t="s">
        <v>27</v>
      </c>
      <c r="F3768" t="s">
        <v>17</v>
      </c>
      <c r="G3768" t="s">
        <v>8</v>
      </c>
      <c r="H3768">
        <v>34588</v>
      </c>
      <c r="I3768">
        <f>IF(Table3_1810[[#This Row],[Status]]="Hired",1,0)</f>
        <v>1</v>
      </c>
    </row>
    <row r="3769" spans="1:9" x14ac:dyDescent="0.3">
      <c r="A3769">
        <v>126252</v>
      </c>
      <c r="B3769" s="2">
        <v>41789</v>
      </c>
      <c r="C3769" s="3">
        <v>0.6368287037037037</v>
      </c>
      <c r="D3769" t="s">
        <v>31</v>
      </c>
      <c r="E3769" t="s">
        <v>27</v>
      </c>
      <c r="F3769" t="s">
        <v>17</v>
      </c>
      <c r="G3769" t="s">
        <v>8</v>
      </c>
      <c r="H3769">
        <v>41157</v>
      </c>
      <c r="I3769">
        <f>IF(Table3_1810[[#This Row],[Status]]="Hired",1,0)</f>
        <v>1</v>
      </c>
    </row>
    <row r="3770" spans="1:9" x14ac:dyDescent="0.3">
      <c r="A3770">
        <v>469996</v>
      </c>
      <c r="B3770" s="2">
        <v>41780</v>
      </c>
      <c r="C3770" s="3">
        <v>0.39946759259259257</v>
      </c>
      <c r="D3770" t="s">
        <v>31</v>
      </c>
      <c r="E3770" t="s">
        <v>27</v>
      </c>
      <c r="F3770" t="s">
        <v>17</v>
      </c>
      <c r="G3770" t="s">
        <v>8</v>
      </c>
      <c r="H3770">
        <v>18464</v>
      </c>
      <c r="I3770">
        <f>IF(Table3_1810[[#This Row],[Status]]="Hired",1,0)</f>
        <v>1</v>
      </c>
    </row>
    <row r="3771" spans="1:9" x14ac:dyDescent="0.3">
      <c r="A3771">
        <v>101434</v>
      </c>
      <c r="B3771" s="2">
        <v>41807</v>
      </c>
      <c r="C3771" s="3">
        <v>0.62328703703703703</v>
      </c>
      <c r="D3771" t="s">
        <v>31</v>
      </c>
      <c r="E3771" t="s">
        <v>29</v>
      </c>
      <c r="F3771" t="s">
        <v>17</v>
      </c>
      <c r="G3771" t="s">
        <v>8</v>
      </c>
      <c r="H3771">
        <v>82135</v>
      </c>
      <c r="I3771">
        <f>IF(Table3_1810[[#This Row],[Status]]="Hired",1,0)</f>
        <v>1</v>
      </c>
    </row>
    <row r="3772" spans="1:9" x14ac:dyDescent="0.3">
      <c r="A3772">
        <v>115579</v>
      </c>
      <c r="B3772" s="2">
        <v>41807</v>
      </c>
      <c r="C3772" s="3">
        <v>0.6260648148148148</v>
      </c>
      <c r="D3772" t="s">
        <v>31</v>
      </c>
      <c r="E3772" t="s">
        <v>27</v>
      </c>
      <c r="F3772" t="s">
        <v>17</v>
      </c>
      <c r="G3772" t="s">
        <v>8</v>
      </c>
      <c r="H3772">
        <v>76291</v>
      </c>
      <c r="I3772">
        <f>IF(Table3_1810[[#This Row],[Status]]="Hired",1,0)</f>
        <v>1</v>
      </c>
    </row>
    <row r="3773" spans="1:9" x14ac:dyDescent="0.3">
      <c r="A3773">
        <v>432166</v>
      </c>
      <c r="B3773" s="2">
        <v>41810</v>
      </c>
      <c r="C3773" s="3">
        <v>0.31482638888888886</v>
      </c>
      <c r="D3773" t="s">
        <v>31</v>
      </c>
      <c r="E3773" t="s">
        <v>27</v>
      </c>
      <c r="F3773" t="s">
        <v>17</v>
      </c>
      <c r="G3773" t="s">
        <v>8</v>
      </c>
      <c r="H3773">
        <v>39270</v>
      </c>
      <c r="I3773">
        <f>IF(Table3_1810[[#This Row],[Status]]="Hired",1,0)</f>
        <v>1</v>
      </c>
    </row>
    <row r="3774" spans="1:9" x14ac:dyDescent="0.3">
      <c r="A3774">
        <v>377160</v>
      </c>
      <c r="B3774" s="2">
        <v>41810</v>
      </c>
      <c r="C3774" s="3">
        <v>0.31815972222222222</v>
      </c>
      <c r="D3774" t="s">
        <v>31</v>
      </c>
      <c r="E3774" t="s">
        <v>27</v>
      </c>
      <c r="F3774" t="s">
        <v>17</v>
      </c>
      <c r="G3774" t="s">
        <v>8</v>
      </c>
      <c r="H3774">
        <v>83734</v>
      </c>
      <c r="I3774">
        <f>IF(Table3_1810[[#This Row],[Status]]="Hired",1,0)</f>
        <v>1</v>
      </c>
    </row>
    <row r="3775" spans="1:9" x14ac:dyDescent="0.3">
      <c r="A3775">
        <v>727510</v>
      </c>
      <c r="B3775" s="2">
        <v>41810</v>
      </c>
      <c r="C3775" s="3">
        <v>0.31883101851851853</v>
      </c>
      <c r="D3775" t="s">
        <v>31</v>
      </c>
      <c r="E3775" t="s">
        <v>27</v>
      </c>
      <c r="F3775" t="s">
        <v>17</v>
      </c>
      <c r="G3775" t="s">
        <v>8</v>
      </c>
      <c r="H3775">
        <v>58419</v>
      </c>
      <c r="I3775">
        <f>IF(Table3_1810[[#This Row],[Status]]="Hired",1,0)</f>
        <v>1</v>
      </c>
    </row>
    <row r="3776" spans="1:9" x14ac:dyDescent="0.3">
      <c r="A3776">
        <v>820716</v>
      </c>
      <c r="B3776" s="2">
        <v>41814</v>
      </c>
      <c r="C3776" s="3">
        <v>0.75034722222222228</v>
      </c>
      <c r="D3776" t="s">
        <v>31</v>
      </c>
      <c r="E3776" t="s">
        <v>27</v>
      </c>
      <c r="F3776" t="s">
        <v>17</v>
      </c>
      <c r="G3776" t="s">
        <v>8</v>
      </c>
      <c r="H3776">
        <v>76090</v>
      </c>
      <c r="I3776">
        <f>IF(Table3_1810[[#This Row],[Status]]="Hired",1,0)</f>
        <v>1</v>
      </c>
    </row>
    <row r="3777" spans="1:9" x14ac:dyDescent="0.3">
      <c r="A3777">
        <v>63948</v>
      </c>
      <c r="B3777" s="2">
        <v>41761</v>
      </c>
      <c r="C3777" s="3">
        <v>0.7908101851851852</v>
      </c>
      <c r="D3777" t="s">
        <v>31</v>
      </c>
      <c r="E3777" t="s">
        <v>29</v>
      </c>
      <c r="F3777" t="s">
        <v>17</v>
      </c>
      <c r="G3777" t="s">
        <v>6</v>
      </c>
      <c r="H3777">
        <v>78389</v>
      </c>
      <c r="I3777">
        <f>IF(Table3_1810[[#This Row],[Status]]="Hired",1,0)</f>
        <v>1</v>
      </c>
    </row>
    <row r="3778" spans="1:9" x14ac:dyDescent="0.3">
      <c r="A3778">
        <v>773795</v>
      </c>
      <c r="B3778" s="2">
        <v>41865</v>
      </c>
      <c r="C3778" s="3">
        <v>0.64321759259259259</v>
      </c>
      <c r="D3778" t="s">
        <v>31</v>
      </c>
      <c r="E3778" t="s">
        <v>28</v>
      </c>
      <c r="F3778" t="s">
        <v>17</v>
      </c>
      <c r="G3778" t="s">
        <v>6</v>
      </c>
      <c r="H3778">
        <v>28477</v>
      </c>
      <c r="I3778">
        <f>IF(Table3_1810[[#This Row],[Status]]="Hired",1,0)</f>
        <v>1</v>
      </c>
    </row>
    <row r="3779" spans="1:9" x14ac:dyDescent="0.3">
      <c r="A3779">
        <v>809978</v>
      </c>
      <c r="B3779" s="2">
        <v>41817</v>
      </c>
      <c r="C3779" s="3">
        <v>0.58671296296296294</v>
      </c>
      <c r="D3779" t="s">
        <v>31</v>
      </c>
      <c r="E3779" t="s">
        <v>27</v>
      </c>
      <c r="F3779" t="s">
        <v>17</v>
      </c>
      <c r="G3779" t="s">
        <v>4</v>
      </c>
      <c r="H3779">
        <v>85187</v>
      </c>
      <c r="I3779">
        <f>IF(Table3_1810[[#This Row],[Status]]="Hired",1,0)</f>
        <v>1</v>
      </c>
    </row>
    <row r="3780" spans="1:9" x14ac:dyDescent="0.3">
      <c r="A3780">
        <v>533072</v>
      </c>
      <c r="B3780" s="2">
        <v>41878</v>
      </c>
      <c r="C3780" s="3">
        <v>0.43175925925925923</v>
      </c>
      <c r="D3780" t="s">
        <v>31</v>
      </c>
      <c r="E3780" t="s">
        <v>27</v>
      </c>
      <c r="F3780" t="s">
        <v>17</v>
      </c>
      <c r="G3780" t="s">
        <v>1</v>
      </c>
      <c r="H3780">
        <v>60231</v>
      </c>
      <c r="I3780">
        <f>IF(Table3_1810[[#This Row],[Status]]="Hired",1,0)</f>
        <v>1</v>
      </c>
    </row>
    <row r="3781" spans="1:9" x14ac:dyDescent="0.3">
      <c r="A3781">
        <v>456716</v>
      </c>
      <c r="B3781" s="2">
        <v>41878</v>
      </c>
      <c r="C3781" s="3">
        <v>0.4334837962962963</v>
      </c>
      <c r="D3781" t="s">
        <v>30</v>
      </c>
      <c r="E3781" t="s">
        <v>27</v>
      </c>
      <c r="F3781" t="s">
        <v>17</v>
      </c>
      <c r="G3781" t="s">
        <v>1</v>
      </c>
      <c r="H3781">
        <v>36746</v>
      </c>
      <c r="I3781">
        <f>IF(Table3_1810[[#This Row],[Status]]="Hired",1,0)</f>
        <v>0</v>
      </c>
    </row>
    <row r="3782" spans="1:9" x14ac:dyDescent="0.3">
      <c r="A3782">
        <v>120961</v>
      </c>
      <c r="B3782" s="2">
        <v>41760</v>
      </c>
      <c r="C3782" s="3">
        <v>0.39812500000000001</v>
      </c>
      <c r="D3782" t="s">
        <v>30</v>
      </c>
      <c r="E3782" t="s">
        <v>27</v>
      </c>
      <c r="F3782" t="s">
        <v>12</v>
      </c>
      <c r="G3782" t="s">
        <v>8</v>
      </c>
      <c r="H3782">
        <v>47233</v>
      </c>
      <c r="I3782">
        <f>IF(Table3_1810[[#This Row],[Status]]="Hired",1,0)</f>
        <v>0</v>
      </c>
    </row>
    <row r="3783" spans="1:9" x14ac:dyDescent="0.3">
      <c r="A3783">
        <v>260474</v>
      </c>
      <c r="B3783" s="2">
        <v>41768</v>
      </c>
      <c r="C3783" s="3">
        <v>0.39750000000000002</v>
      </c>
      <c r="D3783" t="s">
        <v>30</v>
      </c>
      <c r="E3783" t="s">
        <v>27</v>
      </c>
      <c r="F3783" t="s">
        <v>17</v>
      </c>
      <c r="G3783" t="s">
        <v>6</v>
      </c>
      <c r="H3783">
        <v>89212</v>
      </c>
      <c r="I3783">
        <f>IF(Table3_1810[[#This Row],[Status]]="Hired",1,0)</f>
        <v>0</v>
      </c>
    </row>
    <row r="3784" spans="1:9" x14ac:dyDescent="0.3">
      <c r="A3784">
        <v>402828</v>
      </c>
      <c r="B3784" s="2">
        <v>41768</v>
      </c>
      <c r="C3784" s="3">
        <v>0.39775462962962965</v>
      </c>
      <c r="D3784" t="s">
        <v>31</v>
      </c>
      <c r="E3784" t="s">
        <v>29</v>
      </c>
      <c r="F3784" t="s">
        <v>17</v>
      </c>
      <c r="G3784" t="s">
        <v>6</v>
      </c>
      <c r="H3784">
        <v>20285</v>
      </c>
      <c r="I3784">
        <f>IF(Table3_1810[[#This Row],[Status]]="Hired",1,0)</f>
        <v>1</v>
      </c>
    </row>
    <row r="3785" spans="1:9" x14ac:dyDescent="0.3">
      <c r="A3785">
        <v>535927</v>
      </c>
      <c r="B3785" s="2">
        <v>41776</v>
      </c>
      <c r="C3785" s="3">
        <v>0.86346064814814816</v>
      </c>
      <c r="D3785" t="s">
        <v>31</v>
      </c>
      <c r="E3785" t="s">
        <v>28</v>
      </c>
      <c r="F3785" t="s">
        <v>17</v>
      </c>
      <c r="G3785" t="s">
        <v>6</v>
      </c>
      <c r="H3785">
        <v>87974</v>
      </c>
      <c r="I3785">
        <f>IF(Table3_1810[[#This Row],[Status]]="Hired",1,0)</f>
        <v>1</v>
      </c>
    </row>
    <row r="3786" spans="1:9" x14ac:dyDescent="0.3">
      <c r="A3786">
        <v>163731</v>
      </c>
      <c r="B3786" s="2">
        <v>41778</v>
      </c>
      <c r="C3786" s="3">
        <v>0.75011574074074072</v>
      </c>
      <c r="D3786" t="s">
        <v>30</v>
      </c>
      <c r="E3786" t="s">
        <v>27</v>
      </c>
      <c r="F3786" t="s">
        <v>17</v>
      </c>
      <c r="G3786" t="s">
        <v>6</v>
      </c>
      <c r="H3786">
        <v>40750</v>
      </c>
      <c r="I3786">
        <f>IF(Table3_1810[[#This Row],[Status]]="Hired",1,0)</f>
        <v>0</v>
      </c>
    </row>
    <row r="3787" spans="1:9" x14ac:dyDescent="0.3">
      <c r="A3787">
        <v>41523</v>
      </c>
      <c r="B3787" s="2">
        <v>41778</v>
      </c>
      <c r="C3787" s="3">
        <v>0.75041666666666662</v>
      </c>
      <c r="D3787" t="s">
        <v>31</v>
      </c>
      <c r="E3787" t="s">
        <v>29</v>
      </c>
      <c r="F3787" t="s">
        <v>17</v>
      </c>
      <c r="G3787" t="s">
        <v>6</v>
      </c>
      <c r="H3787">
        <v>47394</v>
      </c>
      <c r="I3787">
        <f>IF(Table3_1810[[#This Row],[Status]]="Hired",1,0)</f>
        <v>1</v>
      </c>
    </row>
    <row r="3788" spans="1:9" x14ac:dyDescent="0.3">
      <c r="A3788">
        <v>412637</v>
      </c>
      <c r="B3788" s="2">
        <v>41789</v>
      </c>
      <c r="C3788" s="3">
        <v>0.3976736111111111</v>
      </c>
      <c r="D3788" t="s">
        <v>30</v>
      </c>
      <c r="E3788" t="s">
        <v>28</v>
      </c>
      <c r="F3788" t="s">
        <v>17</v>
      </c>
      <c r="G3788" t="s">
        <v>6</v>
      </c>
      <c r="H3788">
        <v>35208</v>
      </c>
      <c r="I3788">
        <f>IF(Table3_1810[[#This Row],[Status]]="Hired",1,0)</f>
        <v>0</v>
      </c>
    </row>
    <row r="3789" spans="1:9" x14ac:dyDescent="0.3">
      <c r="A3789">
        <v>684308</v>
      </c>
      <c r="B3789" s="2">
        <v>41813</v>
      </c>
      <c r="C3789" s="3">
        <v>0.41842592592592592</v>
      </c>
      <c r="D3789" t="s">
        <v>31</v>
      </c>
      <c r="E3789" t="s">
        <v>28</v>
      </c>
      <c r="F3789" t="s">
        <v>17</v>
      </c>
      <c r="G3789" t="s">
        <v>6</v>
      </c>
      <c r="H3789">
        <v>45677</v>
      </c>
      <c r="I3789">
        <f>IF(Table3_1810[[#This Row],[Status]]="Hired",1,0)</f>
        <v>1</v>
      </c>
    </row>
    <row r="3790" spans="1:9" x14ac:dyDescent="0.3">
      <c r="A3790">
        <v>567566</v>
      </c>
      <c r="B3790" s="2">
        <v>41781</v>
      </c>
      <c r="C3790" s="3">
        <v>0.77878472222222217</v>
      </c>
      <c r="D3790" t="s">
        <v>31</v>
      </c>
      <c r="E3790" t="s">
        <v>29</v>
      </c>
      <c r="F3790" t="s">
        <v>17</v>
      </c>
      <c r="G3790" t="s">
        <v>8</v>
      </c>
      <c r="H3790">
        <v>76190</v>
      </c>
      <c r="I3790">
        <f>IF(Table3_1810[[#This Row],[Status]]="Hired",1,0)</f>
        <v>1</v>
      </c>
    </row>
    <row r="3791" spans="1:9" x14ac:dyDescent="0.3">
      <c r="A3791">
        <v>331482</v>
      </c>
      <c r="B3791" s="2">
        <v>41787</v>
      </c>
      <c r="C3791" s="3">
        <v>0.73372685185185182</v>
      </c>
      <c r="D3791" t="s">
        <v>30</v>
      </c>
      <c r="E3791" t="s">
        <v>27</v>
      </c>
      <c r="F3791" t="s">
        <v>17</v>
      </c>
      <c r="G3791" t="s">
        <v>8</v>
      </c>
      <c r="H3791">
        <v>85181</v>
      </c>
      <c r="I3791">
        <f>IF(Table3_1810[[#This Row],[Status]]="Hired",1,0)</f>
        <v>0</v>
      </c>
    </row>
    <row r="3792" spans="1:9" x14ac:dyDescent="0.3">
      <c r="A3792">
        <v>791869</v>
      </c>
      <c r="B3792" s="2">
        <v>41787</v>
      </c>
      <c r="C3792" s="3">
        <v>0.73478009259259258</v>
      </c>
      <c r="D3792" t="s">
        <v>30</v>
      </c>
      <c r="E3792" t="s">
        <v>27</v>
      </c>
      <c r="F3792" t="s">
        <v>17</v>
      </c>
      <c r="G3792" t="s">
        <v>8</v>
      </c>
      <c r="H3792">
        <v>43998</v>
      </c>
      <c r="I3792">
        <f>IF(Table3_1810[[#This Row],[Status]]="Hired",1,0)</f>
        <v>0</v>
      </c>
    </row>
    <row r="3793" spans="1:9" x14ac:dyDescent="0.3">
      <c r="A3793">
        <v>514518</v>
      </c>
      <c r="B3793" s="2">
        <v>41787</v>
      </c>
      <c r="C3793" s="3">
        <v>0.73619212962962965</v>
      </c>
      <c r="D3793" t="s">
        <v>31</v>
      </c>
      <c r="E3793" t="s">
        <v>27</v>
      </c>
      <c r="F3793" t="s">
        <v>17</v>
      </c>
      <c r="G3793" t="s">
        <v>8</v>
      </c>
      <c r="H3793">
        <v>75838</v>
      </c>
      <c r="I3793">
        <f>IF(Table3_1810[[#This Row],[Status]]="Hired",1,0)</f>
        <v>1</v>
      </c>
    </row>
    <row r="3794" spans="1:9" x14ac:dyDescent="0.3">
      <c r="A3794">
        <v>880677</v>
      </c>
      <c r="B3794" s="2">
        <v>41797</v>
      </c>
      <c r="C3794" s="3">
        <v>0.83328703703703699</v>
      </c>
      <c r="D3794" t="s">
        <v>31</v>
      </c>
      <c r="E3794" t="s">
        <v>27</v>
      </c>
      <c r="F3794" t="s">
        <v>17</v>
      </c>
      <c r="G3794" t="s">
        <v>8</v>
      </c>
      <c r="H3794">
        <v>47669</v>
      </c>
      <c r="I3794">
        <f>IF(Table3_1810[[#This Row],[Status]]="Hired",1,0)</f>
        <v>1</v>
      </c>
    </row>
    <row r="3795" spans="1:9" x14ac:dyDescent="0.3">
      <c r="A3795">
        <v>587140</v>
      </c>
      <c r="B3795" s="2">
        <v>41799</v>
      </c>
      <c r="C3795" s="3">
        <v>0.5095601851851852</v>
      </c>
      <c r="D3795" t="s">
        <v>31</v>
      </c>
      <c r="E3795" t="s">
        <v>27</v>
      </c>
      <c r="F3795" t="s">
        <v>17</v>
      </c>
      <c r="G3795" t="s">
        <v>8</v>
      </c>
      <c r="H3795">
        <v>96520</v>
      </c>
      <c r="I3795">
        <f>IF(Table3_1810[[#This Row],[Status]]="Hired",1,0)</f>
        <v>1</v>
      </c>
    </row>
    <row r="3796" spans="1:9" x14ac:dyDescent="0.3">
      <c r="A3796">
        <v>907345</v>
      </c>
      <c r="B3796" s="2">
        <v>41873</v>
      </c>
      <c r="C3796" s="3">
        <v>0.39679398148148148</v>
      </c>
      <c r="D3796" t="s">
        <v>31</v>
      </c>
      <c r="E3796" t="s">
        <v>27</v>
      </c>
      <c r="F3796" t="s">
        <v>17</v>
      </c>
      <c r="G3796" t="s">
        <v>8</v>
      </c>
      <c r="H3796">
        <v>38140</v>
      </c>
      <c r="I3796">
        <f>IF(Table3_1810[[#This Row],[Status]]="Hired",1,0)</f>
        <v>1</v>
      </c>
    </row>
    <row r="3797" spans="1:9" x14ac:dyDescent="0.3">
      <c r="A3797">
        <v>463879</v>
      </c>
      <c r="B3797" s="2">
        <v>41873</v>
      </c>
      <c r="C3797" s="3">
        <v>0.39754629629629629</v>
      </c>
      <c r="D3797" t="s">
        <v>30</v>
      </c>
      <c r="E3797" t="s">
        <v>27</v>
      </c>
      <c r="F3797" t="s">
        <v>17</v>
      </c>
      <c r="G3797" t="s">
        <v>8</v>
      </c>
      <c r="H3797">
        <v>39857</v>
      </c>
      <c r="I3797">
        <f>IF(Table3_1810[[#This Row],[Status]]="Hired",1,0)</f>
        <v>0</v>
      </c>
    </row>
    <row r="3798" spans="1:9" x14ac:dyDescent="0.3">
      <c r="A3798">
        <v>734752</v>
      </c>
      <c r="B3798" s="2">
        <v>41873</v>
      </c>
      <c r="C3798" s="3">
        <v>0.39787037037037037</v>
      </c>
      <c r="D3798" t="s">
        <v>30</v>
      </c>
      <c r="E3798" t="s">
        <v>27</v>
      </c>
      <c r="F3798" t="s">
        <v>17</v>
      </c>
      <c r="G3798" t="s">
        <v>8</v>
      </c>
      <c r="H3798">
        <v>65972</v>
      </c>
      <c r="I3798">
        <f>IF(Table3_1810[[#This Row],[Status]]="Hired",1,0)</f>
        <v>0</v>
      </c>
    </row>
    <row r="3799" spans="1:9" x14ac:dyDescent="0.3">
      <c r="A3799">
        <v>339424</v>
      </c>
      <c r="B3799" s="2">
        <v>41803</v>
      </c>
      <c r="C3799" s="3">
        <v>0.39687499999999998</v>
      </c>
      <c r="D3799" t="s">
        <v>30</v>
      </c>
      <c r="E3799" t="s">
        <v>27</v>
      </c>
      <c r="F3799" t="s">
        <v>20</v>
      </c>
      <c r="G3799" t="s">
        <v>6</v>
      </c>
      <c r="H3799">
        <v>14479</v>
      </c>
      <c r="I3799">
        <f>IF(Table3_1810[[#This Row],[Status]]="Hired",1,0)</f>
        <v>0</v>
      </c>
    </row>
    <row r="3800" spans="1:9" x14ac:dyDescent="0.3">
      <c r="A3800">
        <v>569637</v>
      </c>
      <c r="B3800" s="2">
        <v>41803</v>
      </c>
      <c r="C3800" s="3">
        <v>0.39728009259259262</v>
      </c>
      <c r="D3800" t="s">
        <v>31</v>
      </c>
      <c r="E3800" t="s">
        <v>28</v>
      </c>
      <c r="F3800" t="s">
        <v>20</v>
      </c>
      <c r="G3800" t="s">
        <v>6</v>
      </c>
      <c r="H3800">
        <v>28973</v>
      </c>
      <c r="I3800">
        <f>IF(Table3_1810[[#This Row],[Status]]="Hired",1,0)</f>
        <v>1</v>
      </c>
    </row>
    <row r="3801" spans="1:9" x14ac:dyDescent="0.3">
      <c r="A3801">
        <v>790921</v>
      </c>
      <c r="B3801" s="2">
        <v>41876</v>
      </c>
      <c r="C3801" s="3">
        <v>0.50815972222222228</v>
      </c>
      <c r="D3801" t="s">
        <v>30</v>
      </c>
      <c r="E3801" t="s">
        <v>27</v>
      </c>
      <c r="F3801" t="s">
        <v>20</v>
      </c>
      <c r="G3801" t="s">
        <v>6</v>
      </c>
      <c r="H3801">
        <v>20429</v>
      </c>
      <c r="I3801">
        <f>IF(Table3_1810[[#This Row],[Status]]="Hired",1,0)</f>
        <v>0</v>
      </c>
    </row>
    <row r="3802" spans="1:9" x14ac:dyDescent="0.3">
      <c r="A3802">
        <v>952941</v>
      </c>
      <c r="B3802" s="2">
        <v>41846</v>
      </c>
      <c r="C3802" s="3">
        <v>0.39762731481481484</v>
      </c>
      <c r="D3802" t="s">
        <v>31</v>
      </c>
      <c r="E3802" t="s">
        <v>27</v>
      </c>
      <c r="F3802" t="s">
        <v>20</v>
      </c>
      <c r="G3802" t="s">
        <v>10</v>
      </c>
      <c r="H3802">
        <v>84076</v>
      </c>
      <c r="I3802">
        <f>IF(Table3_1810[[#This Row],[Status]]="Hired",1,0)</f>
        <v>1</v>
      </c>
    </row>
    <row r="3803" spans="1:9" x14ac:dyDescent="0.3">
      <c r="A3803">
        <v>960244</v>
      </c>
      <c r="B3803" s="2">
        <v>41846</v>
      </c>
      <c r="C3803" s="3">
        <v>0.39781250000000001</v>
      </c>
      <c r="D3803" t="s">
        <v>31</v>
      </c>
      <c r="E3803" t="s">
        <v>27</v>
      </c>
      <c r="F3803" t="s">
        <v>20</v>
      </c>
      <c r="G3803" t="s">
        <v>10</v>
      </c>
      <c r="H3803">
        <v>59122</v>
      </c>
      <c r="I3803">
        <f>IF(Table3_1810[[#This Row],[Status]]="Hired",1,0)</f>
        <v>1</v>
      </c>
    </row>
    <row r="3804" spans="1:9" x14ac:dyDescent="0.3">
      <c r="A3804">
        <v>580852</v>
      </c>
      <c r="B3804" s="2">
        <v>41843</v>
      </c>
      <c r="C3804" s="3">
        <v>0.77827546296296302</v>
      </c>
      <c r="D3804" t="s">
        <v>30</v>
      </c>
      <c r="E3804" t="s">
        <v>27</v>
      </c>
      <c r="F3804" t="s">
        <v>20</v>
      </c>
      <c r="G3804" t="s">
        <v>10</v>
      </c>
      <c r="H3804">
        <v>27954</v>
      </c>
      <c r="I3804">
        <f>IF(Table3_1810[[#This Row],[Status]]="Hired",1,0)</f>
        <v>0</v>
      </c>
    </row>
    <row r="3805" spans="1:9" x14ac:dyDescent="0.3">
      <c r="A3805">
        <v>496208</v>
      </c>
      <c r="B3805" s="2">
        <v>41867</v>
      </c>
      <c r="C3805" s="3">
        <v>0.67621527777777779</v>
      </c>
      <c r="D3805" t="s">
        <v>31</v>
      </c>
      <c r="E3805" t="s">
        <v>27</v>
      </c>
      <c r="F3805" t="s">
        <v>20</v>
      </c>
      <c r="G3805" t="s">
        <v>6</v>
      </c>
      <c r="H3805">
        <v>56076</v>
      </c>
      <c r="I3805">
        <f>IF(Table3_1810[[#This Row],[Status]]="Hired",1,0)</f>
        <v>1</v>
      </c>
    </row>
    <row r="3806" spans="1:9" x14ac:dyDescent="0.3">
      <c r="A3806">
        <v>187773</v>
      </c>
      <c r="B3806" s="2">
        <v>41792</v>
      </c>
      <c r="C3806" s="3">
        <v>0.3972222222222222</v>
      </c>
      <c r="D3806" t="s">
        <v>30</v>
      </c>
      <c r="E3806" t="s">
        <v>27</v>
      </c>
      <c r="F3806" t="s">
        <v>17</v>
      </c>
      <c r="G3806" t="s">
        <v>5</v>
      </c>
      <c r="H3806">
        <v>66781</v>
      </c>
      <c r="I3806">
        <f>IF(Table3_1810[[#This Row],[Status]]="Hired",1,0)</f>
        <v>0</v>
      </c>
    </row>
    <row r="3807" spans="1:9" x14ac:dyDescent="0.3">
      <c r="A3807">
        <v>265723</v>
      </c>
      <c r="B3807" s="2">
        <v>41773</v>
      </c>
      <c r="C3807" s="3">
        <v>0.51353009259259264</v>
      </c>
      <c r="D3807" t="s">
        <v>31</v>
      </c>
      <c r="E3807" t="s">
        <v>27</v>
      </c>
      <c r="F3807" t="s">
        <v>17</v>
      </c>
      <c r="G3807" t="s">
        <v>10</v>
      </c>
      <c r="H3807">
        <v>55316</v>
      </c>
      <c r="I3807">
        <f>IF(Table3_1810[[#This Row],[Status]]="Hired",1,0)</f>
        <v>1</v>
      </c>
    </row>
    <row r="3808" spans="1:9" x14ac:dyDescent="0.3">
      <c r="A3808">
        <v>271192</v>
      </c>
      <c r="B3808" s="2">
        <v>41793</v>
      </c>
      <c r="C3808" s="3">
        <v>0.73781249999999998</v>
      </c>
      <c r="D3808" t="s">
        <v>30</v>
      </c>
      <c r="E3808" t="s">
        <v>29</v>
      </c>
      <c r="F3808" t="s">
        <v>15</v>
      </c>
      <c r="G3808" t="s">
        <v>2</v>
      </c>
      <c r="H3808">
        <v>94197</v>
      </c>
      <c r="I3808">
        <f>IF(Table3_1810[[#This Row],[Status]]="Hired",1,0)</f>
        <v>0</v>
      </c>
    </row>
    <row r="3809" spans="1:9" x14ac:dyDescent="0.3">
      <c r="A3809">
        <v>12289</v>
      </c>
      <c r="B3809" s="2">
        <v>41793</v>
      </c>
      <c r="C3809" s="3">
        <v>0.73851851851851846</v>
      </c>
      <c r="D3809" t="s">
        <v>31</v>
      </c>
      <c r="E3809" t="s">
        <v>27</v>
      </c>
      <c r="F3809" t="s">
        <v>15</v>
      </c>
      <c r="G3809" t="s">
        <v>2</v>
      </c>
      <c r="H3809">
        <v>65697</v>
      </c>
      <c r="I3809">
        <f>IF(Table3_1810[[#This Row],[Status]]="Hired",1,0)</f>
        <v>1</v>
      </c>
    </row>
    <row r="3810" spans="1:9" x14ac:dyDescent="0.3">
      <c r="A3810">
        <v>666242</v>
      </c>
      <c r="B3810" s="2">
        <v>41855</v>
      </c>
      <c r="C3810" s="3">
        <v>0.3986574074074074</v>
      </c>
      <c r="D3810" t="s">
        <v>31</v>
      </c>
      <c r="E3810" t="s">
        <v>27</v>
      </c>
      <c r="F3810" t="s">
        <v>15</v>
      </c>
      <c r="G3810" t="s">
        <v>2</v>
      </c>
      <c r="H3810">
        <v>97394</v>
      </c>
      <c r="I3810">
        <f>IF(Table3_1810[[#This Row],[Status]]="Hired",1,0)</f>
        <v>1</v>
      </c>
    </row>
    <row r="3811" spans="1:9" x14ac:dyDescent="0.3">
      <c r="A3811">
        <v>349387</v>
      </c>
      <c r="B3811" s="2">
        <v>41855</v>
      </c>
      <c r="C3811" s="3">
        <v>0.39940972222222221</v>
      </c>
      <c r="D3811" t="s">
        <v>30</v>
      </c>
      <c r="E3811" t="s">
        <v>27</v>
      </c>
      <c r="F3811" t="s">
        <v>15</v>
      </c>
      <c r="G3811" t="s">
        <v>2</v>
      </c>
      <c r="H3811">
        <v>72392</v>
      </c>
      <c r="I3811">
        <f>IF(Table3_1810[[#This Row],[Status]]="Hired",1,0)</f>
        <v>0</v>
      </c>
    </row>
    <row r="3812" spans="1:9" x14ac:dyDescent="0.3">
      <c r="A3812">
        <v>965315</v>
      </c>
      <c r="B3812" s="2">
        <v>41867</v>
      </c>
      <c r="C3812" s="3">
        <v>0.51849537037037041</v>
      </c>
      <c r="D3812" t="s">
        <v>31</v>
      </c>
      <c r="E3812" t="s">
        <v>27</v>
      </c>
      <c r="F3812" t="s">
        <v>15</v>
      </c>
      <c r="G3812" t="s">
        <v>2</v>
      </c>
      <c r="H3812">
        <v>75130</v>
      </c>
      <c r="I3812">
        <f>IF(Table3_1810[[#This Row],[Status]]="Hired",1,0)</f>
        <v>1</v>
      </c>
    </row>
    <row r="3813" spans="1:9" x14ac:dyDescent="0.3">
      <c r="A3813">
        <v>714755</v>
      </c>
      <c r="B3813" s="2">
        <v>41867</v>
      </c>
      <c r="C3813" s="3">
        <v>0.5201041666666667</v>
      </c>
      <c r="D3813" t="s">
        <v>31</v>
      </c>
      <c r="E3813" t="s">
        <v>27</v>
      </c>
      <c r="F3813" t="s">
        <v>15</v>
      </c>
      <c r="G3813" t="s">
        <v>2</v>
      </c>
      <c r="H3813">
        <v>87943</v>
      </c>
      <c r="I3813">
        <f>IF(Table3_1810[[#This Row],[Status]]="Hired",1,0)</f>
        <v>1</v>
      </c>
    </row>
    <row r="3814" spans="1:9" x14ac:dyDescent="0.3">
      <c r="A3814">
        <v>958624</v>
      </c>
      <c r="B3814" s="2">
        <v>41878</v>
      </c>
      <c r="C3814" s="3">
        <v>0.37983796296296296</v>
      </c>
      <c r="D3814" t="s">
        <v>31</v>
      </c>
      <c r="E3814" t="s">
        <v>29</v>
      </c>
      <c r="F3814" t="s">
        <v>15</v>
      </c>
      <c r="G3814" t="s">
        <v>2</v>
      </c>
      <c r="H3814">
        <v>67152</v>
      </c>
      <c r="I3814">
        <f>IF(Table3_1810[[#This Row],[Status]]="Hired",1,0)</f>
        <v>1</v>
      </c>
    </row>
    <row r="3815" spans="1:9" x14ac:dyDescent="0.3">
      <c r="A3815">
        <v>865900</v>
      </c>
      <c r="B3815" s="2">
        <v>41813</v>
      </c>
      <c r="C3815" s="3">
        <v>0.39780092592592592</v>
      </c>
      <c r="D3815" t="s">
        <v>31</v>
      </c>
      <c r="E3815" t="s">
        <v>29</v>
      </c>
      <c r="F3815" t="s">
        <v>20</v>
      </c>
      <c r="G3815" t="s">
        <v>2</v>
      </c>
      <c r="H3815">
        <v>86665</v>
      </c>
      <c r="I3815">
        <f>IF(Table3_1810[[#This Row],[Status]]="Hired",1,0)</f>
        <v>1</v>
      </c>
    </row>
    <row r="3816" spans="1:9" x14ac:dyDescent="0.3">
      <c r="A3816">
        <v>803551</v>
      </c>
      <c r="B3816" s="2">
        <v>41803</v>
      </c>
      <c r="C3816" s="3">
        <v>0.43225694444444446</v>
      </c>
      <c r="D3816" t="s">
        <v>30</v>
      </c>
      <c r="E3816" t="s">
        <v>29</v>
      </c>
      <c r="F3816" t="s">
        <v>19</v>
      </c>
      <c r="G3816" t="s">
        <v>1</v>
      </c>
      <c r="H3816">
        <v>67827</v>
      </c>
      <c r="I3816">
        <f>IF(Table3_1810[[#This Row],[Status]]="Hired",1,0)</f>
        <v>0</v>
      </c>
    </row>
    <row r="3817" spans="1:9" x14ac:dyDescent="0.3">
      <c r="A3817">
        <v>870513</v>
      </c>
      <c r="B3817" s="2">
        <v>41803</v>
      </c>
      <c r="C3817" s="3">
        <v>0.4349189814814815</v>
      </c>
      <c r="D3817" t="s">
        <v>31</v>
      </c>
      <c r="E3817" t="s">
        <v>29</v>
      </c>
      <c r="F3817" t="s">
        <v>19</v>
      </c>
      <c r="G3817" t="s">
        <v>1</v>
      </c>
      <c r="H3817">
        <v>98583</v>
      </c>
      <c r="I3817">
        <f>IF(Table3_1810[[#This Row],[Status]]="Hired",1,0)</f>
        <v>1</v>
      </c>
    </row>
    <row r="3818" spans="1:9" x14ac:dyDescent="0.3">
      <c r="A3818">
        <v>991691</v>
      </c>
      <c r="B3818" s="2">
        <v>41803</v>
      </c>
      <c r="C3818" s="3">
        <v>0.43539351851851854</v>
      </c>
      <c r="D3818" t="s">
        <v>31</v>
      </c>
      <c r="E3818" t="s">
        <v>29</v>
      </c>
      <c r="F3818" t="s">
        <v>19</v>
      </c>
      <c r="G3818" t="s">
        <v>1</v>
      </c>
      <c r="H3818">
        <v>51925</v>
      </c>
      <c r="I3818">
        <f>IF(Table3_1810[[#This Row],[Status]]="Hired",1,0)</f>
        <v>1</v>
      </c>
    </row>
    <row r="3819" spans="1:9" x14ac:dyDescent="0.3">
      <c r="A3819">
        <v>392116</v>
      </c>
      <c r="B3819" s="2">
        <v>41803</v>
      </c>
      <c r="C3819" s="3">
        <v>0.43571759259259257</v>
      </c>
      <c r="D3819" t="s">
        <v>30</v>
      </c>
      <c r="E3819" t="s">
        <v>29</v>
      </c>
      <c r="F3819" t="s">
        <v>19</v>
      </c>
      <c r="G3819" t="s">
        <v>1</v>
      </c>
      <c r="H3819">
        <v>98278</v>
      </c>
      <c r="I3819">
        <f>IF(Table3_1810[[#This Row],[Status]]="Hired",1,0)</f>
        <v>0</v>
      </c>
    </row>
    <row r="3820" spans="1:9" x14ac:dyDescent="0.3">
      <c r="A3820">
        <v>603744</v>
      </c>
      <c r="B3820" s="2">
        <v>41810</v>
      </c>
      <c r="C3820" s="3">
        <v>4.3750000000000004E-3</v>
      </c>
      <c r="D3820" t="s">
        <v>31</v>
      </c>
      <c r="E3820" t="s">
        <v>29</v>
      </c>
      <c r="F3820" t="s">
        <v>19</v>
      </c>
      <c r="G3820" t="s">
        <v>4</v>
      </c>
      <c r="H3820">
        <v>77953</v>
      </c>
      <c r="I3820">
        <f>IF(Table3_1810[[#This Row],[Status]]="Hired",1,0)</f>
        <v>1</v>
      </c>
    </row>
    <row r="3821" spans="1:9" x14ac:dyDescent="0.3">
      <c r="A3821">
        <v>985432</v>
      </c>
      <c r="B3821" s="2">
        <v>41816</v>
      </c>
      <c r="C3821" s="3">
        <v>0.50078703703703709</v>
      </c>
      <c r="D3821" t="s">
        <v>31</v>
      </c>
      <c r="E3821" t="s">
        <v>29</v>
      </c>
      <c r="F3821" t="s">
        <v>19</v>
      </c>
      <c r="G3821" t="s">
        <v>1</v>
      </c>
      <c r="H3821">
        <v>79311</v>
      </c>
      <c r="I3821">
        <f>IF(Table3_1810[[#This Row],[Status]]="Hired",1,0)</f>
        <v>1</v>
      </c>
    </row>
    <row r="3822" spans="1:9" x14ac:dyDescent="0.3">
      <c r="A3822">
        <v>843215</v>
      </c>
      <c r="B3822" s="2">
        <v>41816</v>
      </c>
      <c r="C3822" s="3">
        <v>0.50247685185185187</v>
      </c>
      <c r="D3822" t="s">
        <v>31</v>
      </c>
      <c r="E3822" t="s">
        <v>29</v>
      </c>
      <c r="F3822" t="s">
        <v>19</v>
      </c>
      <c r="G3822" t="s">
        <v>1</v>
      </c>
      <c r="H3822">
        <v>49233</v>
      </c>
      <c r="I3822">
        <f>IF(Table3_1810[[#This Row],[Status]]="Hired",1,0)</f>
        <v>1</v>
      </c>
    </row>
    <row r="3823" spans="1:9" x14ac:dyDescent="0.3">
      <c r="A3823">
        <v>590543</v>
      </c>
      <c r="B3823" s="2">
        <v>41800</v>
      </c>
      <c r="C3823" s="3">
        <v>0.3996527777777778</v>
      </c>
      <c r="D3823" t="s">
        <v>31</v>
      </c>
      <c r="E3823" t="s">
        <v>29</v>
      </c>
      <c r="F3823" t="s">
        <v>19</v>
      </c>
      <c r="G3823" t="s">
        <v>4</v>
      </c>
      <c r="H3823">
        <v>46329</v>
      </c>
      <c r="I3823">
        <f>IF(Table3_1810[[#This Row],[Status]]="Hired",1,0)</f>
        <v>1</v>
      </c>
    </row>
    <row r="3824" spans="1:9" x14ac:dyDescent="0.3">
      <c r="A3824">
        <v>711803</v>
      </c>
      <c r="B3824" s="2">
        <v>41802</v>
      </c>
      <c r="C3824" s="3">
        <v>0.42162037037037037</v>
      </c>
      <c r="D3824" t="s">
        <v>30</v>
      </c>
      <c r="E3824" t="s">
        <v>29</v>
      </c>
      <c r="F3824" t="s">
        <v>19</v>
      </c>
      <c r="G3824" t="s">
        <v>4</v>
      </c>
      <c r="H3824">
        <v>78719</v>
      </c>
      <c r="I3824">
        <f>IF(Table3_1810[[#This Row],[Status]]="Hired",1,0)</f>
        <v>0</v>
      </c>
    </row>
    <row r="3825" spans="1:9" x14ac:dyDescent="0.3">
      <c r="A3825">
        <v>804455</v>
      </c>
      <c r="B3825" s="2">
        <v>41802</v>
      </c>
      <c r="C3825" s="3">
        <v>0.42365740740740743</v>
      </c>
      <c r="D3825" t="s">
        <v>30</v>
      </c>
      <c r="E3825" t="s">
        <v>29</v>
      </c>
      <c r="F3825" t="s">
        <v>19</v>
      </c>
      <c r="G3825" t="s">
        <v>4</v>
      </c>
      <c r="H3825">
        <v>26511</v>
      </c>
      <c r="I3825">
        <f>IF(Table3_1810[[#This Row],[Status]]="Hired",1,0)</f>
        <v>0</v>
      </c>
    </row>
    <row r="3826" spans="1:9" x14ac:dyDescent="0.3">
      <c r="A3826">
        <v>615453</v>
      </c>
      <c r="B3826" s="2">
        <v>41863</v>
      </c>
      <c r="C3826" s="3">
        <v>0.39695601851851853</v>
      </c>
      <c r="D3826" t="s">
        <v>30</v>
      </c>
      <c r="E3826" t="s">
        <v>29</v>
      </c>
      <c r="F3826" t="s">
        <v>19</v>
      </c>
      <c r="G3826" t="s">
        <v>4</v>
      </c>
      <c r="H3826">
        <v>61363</v>
      </c>
      <c r="I3826">
        <f>IF(Table3_1810[[#This Row],[Status]]="Hired",1,0)</f>
        <v>0</v>
      </c>
    </row>
    <row r="3827" spans="1:9" x14ac:dyDescent="0.3">
      <c r="A3827">
        <v>539962</v>
      </c>
      <c r="B3827" s="2">
        <v>41864</v>
      </c>
      <c r="C3827" s="3">
        <v>0.61334490740740744</v>
      </c>
      <c r="D3827" t="s">
        <v>30</v>
      </c>
      <c r="E3827" t="s">
        <v>29</v>
      </c>
      <c r="F3827" t="s">
        <v>19</v>
      </c>
      <c r="G3827" t="s">
        <v>4</v>
      </c>
      <c r="H3827">
        <v>40121</v>
      </c>
      <c r="I3827">
        <f>IF(Table3_1810[[#This Row],[Status]]="Hired",1,0)</f>
        <v>0</v>
      </c>
    </row>
    <row r="3828" spans="1:9" x14ac:dyDescent="0.3">
      <c r="A3828">
        <v>556195</v>
      </c>
      <c r="B3828" s="2">
        <v>41873</v>
      </c>
      <c r="C3828" s="3">
        <v>0.63361111111111112</v>
      </c>
      <c r="D3828" t="s">
        <v>31</v>
      </c>
      <c r="E3828" t="s">
        <v>29</v>
      </c>
      <c r="F3828" t="s">
        <v>19</v>
      </c>
      <c r="G3828" t="s">
        <v>4</v>
      </c>
      <c r="H3828">
        <v>55770</v>
      </c>
      <c r="I3828">
        <f>IF(Table3_1810[[#This Row],[Status]]="Hired",1,0)</f>
        <v>1</v>
      </c>
    </row>
    <row r="3829" spans="1:9" x14ac:dyDescent="0.3">
      <c r="A3829">
        <v>28862</v>
      </c>
      <c r="B3829" s="2">
        <v>41873</v>
      </c>
      <c r="C3829" s="3">
        <v>0.63517361111111115</v>
      </c>
      <c r="D3829" t="s">
        <v>31</v>
      </c>
      <c r="E3829" t="s">
        <v>29</v>
      </c>
      <c r="F3829" t="s">
        <v>19</v>
      </c>
      <c r="G3829" t="s">
        <v>4</v>
      </c>
      <c r="H3829">
        <v>80190</v>
      </c>
      <c r="I3829">
        <f>IF(Table3_1810[[#This Row],[Status]]="Hired",1,0)</f>
        <v>1</v>
      </c>
    </row>
    <row r="3830" spans="1:9" x14ac:dyDescent="0.3">
      <c r="A3830">
        <v>876875</v>
      </c>
      <c r="B3830" s="2">
        <v>41880</v>
      </c>
      <c r="C3830" s="3">
        <v>0.45386574074074076</v>
      </c>
      <c r="D3830" t="s">
        <v>31</v>
      </c>
      <c r="E3830" t="s">
        <v>29</v>
      </c>
      <c r="F3830" t="s">
        <v>19</v>
      </c>
      <c r="G3830" t="s">
        <v>4</v>
      </c>
      <c r="H3830">
        <v>30855</v>
      </c>
      <c r="I3830">
        <f>IF(Table3_1810[[#This Row],[Status]]="Hired",1,0)</f>
        <v>1</v>
      </c>
    </row>
    <row r="3831" spans="1:9" x14ac:dyDescent="0.3">
      <c r="A3831">
        <v>777528</v>
      </c>
      <c r="B3831" s="2">
        <v>41880</v>
      </c>
      <c r="C3831" s="3">
        <v>0.45423611111111112</v>
      </c>
      <c r="D3831" t="s">
        <v>31</v>
      </c>
      <c r="E3831" t="s">
        <v>29</v>
      </c>
      <c r="F3831" t="s">
        <v>19</v>
      </c>
      <c r="G3831" t="s">
        <v>4</v>
      </c>
      <c r="H3831">
        <v>33025</v>
      </c>
      <c r="I3831">
        <f>IF(Table3_1810[[#This Row],[Status]]="Hired",1,0)</f>
        <v>1</v>
      </c>
    </row>
    <row r="3832" spans="1:9" x14ac:dyDescent="0.3">
      <c r="A3832">
        <v>452098</v>
      </c>
      <c r="B3832" s="2">
        <v>41880</v>
      </c>
      <c r="C3832" s="3">
        <v>0.45457175925925924</v>
      </c>
      <c r="D3832" t="s">
        <v>31</v>
      </c>
      <c r="E3832" t="s">
        <v>29</v>
      </c>
      <c r="F3832" t="s">
        <v>19</v>
      </c>
      <c r="G3832" t="s">
        <v>4</v>
      </c>
      <c r="H3832">
        <v>47169</v>
      </c>
      <c r="I3832">
        <f>IF(Table3_1810[[#This Row],[Status]]="Hired",1,0)</f>
        <v>1</v>
      </c>
    </row>
    <row r="3833" spans="1:9" x14ac:dyDescent="0.3">
      <c r="A3833">
        <v>205941</v>
      </c>
      <c r="B3833" s="2">
        <v>41863</v>
      </c>
      <c r="C3833" s="3">
        <v>0.39694444444444443</v>
      </c>
      <c r="D3833" t="s">
        <v>31</v>
      </c>
      <c r="E3833" t="s">
        <v>27</v>
      </c>
      <c r="F3833" t="s">
        <v>20</v>
      </c>
      <c r="G3833" t="s">
        <v>6</v>
      </c>
      <c r="H3833">
        <v>28332</v>
      </c>
      <c r="I3833">
        <f>IF(Table3_1810[[#This Row],[Status]]="Hired",1,0)</f>
        <v>1</v>
      </c>
    </row>
    <row r="3834" spans="1:9" x14ac:dyDescent="0.3">
      <c r="A3834">
        <v>248630</v>
      </c>
      <c r="B3834" s="2">
        <v>41786</v>
      </c>
      <c r="C3834" s="3">
        <v>0.39770833333333333</v>
      </c>
      <c r="D3834" t="s">
        <v>31</v>
      </c>
      <c r="E3834" t="s">
        <v>27</v>
      </c>
      <c r="F3834" t="s">
        <v>20</v>
      </c>
      <c r="G3834" t="s">
        <v>4</v>
      </c>
      <c r="H3834">
        <v>25026</v>
      </c>
      <c r="I3834">
        <f>IF(Table3_1810[[#This Row],[Status]]="Hired",1,0)</f>
        <v>1</v>
      </c>
    </row>
    <row r="3835" spans="1:9" x14ac:dyDescent="0.3">
      <c r="A3835">
        <v>427635</v>
      </c>
      <c r="B3835" s="2">
        <v>41786</v>
      </c>
      <c r="C3835" s="3">
        <v>0.39908564814814818</v>
      </c>
      <c r="D3835" t="s">
        <v>30</v>
      </c>
      <c r="E3835" t="s">
        <v>27</v>
      </c>
      <c r="F3835" t="s">
        <v>20</v>
      </c>
      <c r="G3835" t="s">
        <v>4</v>
      </c>
      <c r="H3835">
        <v>66424</v>
      </c>
      <c r="I3835">
        <f>IF(Table3_1810[[#This Row],[Status]]="Hired",1,0)</f>
        <v>0</v>
      </c>
    </row>
    <row r="3836" spans="1:9" x14ac:dyDescent="0.3">
      <c r="A3836">
        <v>17800</v>
      </c>
      <c r="B3836" s="2">
        <v>41828</v>
      </c>
      <c r="C3836" s="3">
        <v>0.39728009259259262</v>
      </c>
      <c r="D3836" t="s">
        <v>31</v>
      </c>
      <c r="E3836" t="s">
        <v>27</v>
      </c>
      <c r="F3836" t="s">
        <v>20</v>
      </c>
      <c r="G3836" t="s">
        <v>4</v>
      </c>
      <c r="H3836">
        <v>31177</v>
      </c>
      <c r="I3836">
        <f>IF(Table3_1810[[#This Row],[Status]]="Hired",1,0)</f>
        <v>1</v>
      </c>
    </row>
    <row r="3837" spans="1:9" x14ac:dyDescent="0.3">
      <c r="A3837">
        <v>800368</v>
      </c>
      <c r="B3837" s="2">
        <v>41765</v>
      </c>
      <c r="C3837" s="3">
        <v>0.39883101851851854</v>
      </c>
      <c r="D3837" t="s">
        <v>31</v>
      </c>
      <c r="E3837" t="s">
        <v>29</v>
      </c>
      <c r="F3837" t="s">
        <v>19</v>
      </c>
      <c r="G3837" t="s">
        <v>4</v>
      </c>
      <c r="H3837">
        <v>28162</v>
      </c>
      <c r="I3837">
        <f>IF(Table3_1810[[#This Row],[Status]]="Hired",1,0)</f>
        <v>1</v>
      </c>
    </row>
    <row r="3838" spans="1:9" x14ac:dyDescent="0.3">
      <c r="A3838">
        <v>489970</v>
      </c>
      <c r="B3838" s="2">
        <v>41765</v>
      </c>
      <c r="C3838" s="3">
        <v>0.39944444444444444</v>
      </c>
      <c r="D3838" t="s">
        <v>31</v>
      </c>
      <c r="E3838" t="s">
        <v>29</v>
      </c>
      <c r="F3838" t="s">
        <v>19</v>
      </c>
      <c r="G3838" t="s">
        <v>4</v>
      </c>
      <c r="H3838">
        <v>89007</v>
      </c>
      <c r="I3838">
        <f>IF(Table3_1810[[#This Row],[Status]]="Hired",1,0)</f>
        <v>1</v>
      </c>
    </row>
    <row r="3839" spans="1:9" x14ac:dyDescent="0.3">
      <c r="A3839">
        <v>421682</v>
      </c>
      <c r="B3839" s="2">
        <v>41775</v>
      </c>
      <c r="C3839" s="3">
        <v>0.39034722222222223</v>
      </c>
      <c r="D3839" t="s">
        <v>31</v>
      </c>
      <c r="E3839" t="s">
        <v>29</v>
      </c>
      <c r="F3839" t="s">
        <v>19</v>
      </c>
      <c r="G3839" t="s">
        <v>4</v>
      </c>
      <c r="H3839">
        <v>39471</v>
      </c>
      <c r="I3839">
        <f>IF(Table3_1810[[#This Row],[Status]]="Hired",1,0)</f>
        <v>1</v>
      </c>
    </row>
    <row r="3840" spans="1:9" x14ac:dyDescent="0.3">
      <c r="A3840">
        <v>435230</v>
      </c>
      <c r="B3840" s="2">
        <v>41783</v>
      </c>
      <c r="C3840" s="3">
        <v>0.68634259259259256</v>
      </c>
      <c r="D3840" t="s">
        <v>31</v>
      </c>
      <c r="E3840" t="s">
        <v>29</v>
      </c>
      <c r="F3840" t="s">
        <v>19</v>
      </c>
      <c r="G3840" t="s">
        <v>2</v>
      </c>
      <c r="H3840">
        <v>25883</v>
      </c>
      <c r="I3840">
        <f>IF(Table3_1810[[#This Row],[Status]]="Hired",1,0)</f>
        <v>1</v>
      </c>
    </row>
    <row r="3841" spans="1:9" x14ac:dyDescent="0.3">
      <c r="A3841">
        <v>519412</v>
      </c>
      <c r="B3841" s="2">
        <v>41783</v>
      </c>
      <c r="C3841" s="3">
        <v>0.68662037037037038</v>
      </c>
      <c r="D3841" t="s">
        <v>30</v>
      </c>
      <c r="E3841" t="s">
        <v>29</v>
      </c>
      <c r="F3841" t="s">
        <v>19</v>
      </c>
      <c r="G3841" t="s">
        <v>2</v>
      </c>
      <c r="H3841">
        <v>45508</v>
      </c>
      <c r="I3841">
        <f>IF(Table3_1810[[#This Row],[Status]]="Hired",1,0)</f>
        <v>0</v>
      </c>
    </row>
    <row r="3842" spans="1:9" x14ac:dyDescent="0.3">
      <c r="A3842">
        <v>413223</v>
      </c>
      <c r="B3842" s="2">
        <v>41783</v>
      </c>
      <c r="C3842" s="3">
        <v>0.68973379629629628</v>
      </c>
      <c r="D3842" t="s">
        <v>31</v>
      </c>
      <c r="E3842" t="s">
        <v>29</v>
      </c>
      <c r="F3842" t="s">
        <v>19</v>
      </c>
      <c r="G3842" t="s">
        <v>2</v>
      </c>
      <c r="H3842">
        <v>39376</v>
      </c>
      <c r="I3842">
        <f>IF(Table3_1810[[#This Row],[Status]]="Hired",1,0)</f>
        <v>1</v>
      </c>
    </row>
    <row r="3843" spans="1:9" x14ac:dyDescent="0.3">
      <c r="A3843">
        <v>343603</v>
      </c>
      <c r="B3843" s="2">
        <v>41784</v>
      </c>
      <c r="C3843" s="3">
        <v>0.6055787037037037</v>
      </c>
      <c r="D3843" t="s">
        <v>31</v>
      </c>
      <c r="E3843" t="s">
        <v>29</v>
      </c>
      <c r="F3843" t="s">
        <v>19</v>
      </c>
      <c r="G3843" t="s">
        <v>4</v>
      </c>
      <c r="H3843">
        <v>40400</v>
      </c>
      <c r="I3843">
        <f>IF(Table3_1810[[#This Row],[Status]]="Hired",1,0)</f>
        <v>1</v>
      </c>
    </row>
    <row r="3844" spans="1:9" x14ac:dyDescent="0.3">
      <c r="A3844">
        <v>989586</v>
      </c>
      <c r="B3844" s="2">
        <v>41784</v>
      </c>
      <c r="C3844" s="3">
        <v>0.60655092592592597</v>
      </c>
      <c r="D3844" t="s">
        <v>31</v>
      </c>
      <c r="E3844" t="s">
        <v>29</v>
      </c>
      <c r="F3844" t="s">
        <v>19</v>
      </c>
      <c r="G3844" t="s">
        <v>4</v>
      </c>
      <c r="H3844">
        <v>58860</v>
      </c>
      <c r="I3844">
        <f>IF(Table3_1810[[#This Row],[Status]]="Hired",1,0)</f>
        <v>1</v>
      </c>
    </row>
    <row r="3845" spans="1:9" x14ac:dyDescent="0.3">
      <c r="A3845">
        <v>582618</v>
      </c>
      <c r="B3845" s="2">
        <v>41788</v>
      </c>
      <c r="C3845" s="3">
        <v>0.41715277777777776</v>
      </c>
      <c r="D3845" t="s">
        <v>30</v>
      </c>
      <c r="E3845" t="s">
        <v>29</v>
      </c>
      <c r="F3845" t="s">
        <v>19</v>
      </c>
      <c r="G3845" t="s">
        <v>4</v>
      </c>
      <c r="H3845">
        <v>37678</v>
      </c>
      <c r="I3845">
        <f>IF(Table3_1810[[#This Row],[Status]]="Hired",1,0)</f>
        <v>0</v>
      </c>
    </row>
    <row r="3846" spans="1:9" x14ac:dyDescent="0.3">
      <c r="A3846">
        <v>287595</v>
      </c>
      <c r="B3846" s="2">
        <v>41788</v>
      </c>
      <c r="C3846" s="3">
        <v>0.4178587962962963</v>
      </c>
      <c r="D3846" t="s">
        <v>31</v>
      </c>
      <c r="E3846" t="s">
        <v>29</v>
      </c>
      <c r="F3846" t="s">
        <v>19</v>
      </c>
      <c r="G3846" t="s">
        <v>4</v>
      </c>
      <c r="H3846">
        <v>58224</v>
      </c>
      <c r="I3846">
        <f>IF(Table3_1810[[#This Row],[Status]]="Hired",1,0)</f>
        <v>1</v>
      </c>
    </row>
    <row r="3847" spans="1:9" x14ac:dyDescent="0.3">
      <c r="A3847">
        <v>303721</v>
      </c>
      <c r="B3847" s="2">
        <v>41791</v>
      </c>
      <c r="C3847" s="3">
        <v>0.81892361111111112</v>
      </c>
      <c r="D3847" t="s">
        <v>31</v>
      </c>
      <c r="E3847" t="s">
        <v>29</v>
      </c>
      <c r="F3847" t="s">
        <v>19</v>
      </c>
      <c r="G3847" t="s">
        <v>4</v>
      </c>
      <c r="H3847">
        <v>71666</v>
      </c>
      <c r="I3847">
        <f>IF(Table3_1810[[#This Row],[Status]]="Hired",1,0)</f>
        <v>1</v>
      </c>
    </row>
    <row r="3848" spans="1:9" x14ac:dyDescent="0.3">
      <c r="A3848">
        <v>372528</v>
      </c>
      <c r="B3848" s="2">
        <v>41791</v>
      </c>
      <c r="C3848" s="3">
        <v>0.81989583333333338</v>
      </c>
      <c r="D3848" t="s">
        <v>30</v>
      </c>
      <c r="E3848" t="s">
        <v>29</v>
      </c>
      <c r="F3848" t="s">
        <v>19</v>
      </c>
      <c r="G3848" t="s">
        <v>4</v>
      </c>
      <c r="H3848">
        <v>60464</v>
      </c>
      <c r="I3848">
        <f>IF(Table3_1810[[#This Row],[Status]]="Hired",1,0)</f>
        <v>0</v>
      </c>
    </row>
    <row r="3849" spans="1:9" x14ac:dyDescent="0.3">
      <c r="A3849">
        <v>344852</v>
      </c>
      <c r="B3849" s="2">
        <v>41791</v>
      </c>
      <c r="C3849" s="3">
        <v>0.82118055555555558</v>
      </c>
      <c r="D3849" t="s">
        <v>30</v>
      </c>
      <c r="E3849" t="s">
        <v>29</v>
      </c>
      <c r="F3849" t="s">
        <v>19</v>
      </c>
      <c r="G3849" t="s">
        <v>4</v>
      </c>
      <c r="H3849">
        <v>24559</v>
      </c>
      <c r="I3849">
        <f>IF(Table3_1810[[#This Row],[Status]]="Hired",1,0)</f>
        <v>0</v>
      </c>
    </row>
    <row r="3850" spans="1:9" x14ac:dyDescent="0.3">
      <c r="A3850">
        <v>509501</v>
      </c>
      <c r="B3850" s="2">
        <v>41793</v>
      </c>
      <c r="C3850" s="3">
        <v>0.46457175925925925</v>
      </c>
      <c r="D3850" t="s">
        <v>31</v>
      </c>
      <c r="E3850" t="s">
        <v>28</v>
      </c>
      <c r="F3850" t="s">
        <v>19</v>
      </c>
      <c r="G3850" t="s">
        <v>2</v>
      </c>
      <c r="H3850">
        <v>59639</v>
      </c>
      <c r="I3850">
        <f>IF(Table3_1810[[#This Row],[Status]]="Hired",1,0)</f>
        <v>1</v>
      </c>
    </row>
    <row r="3851" spans="1:9" x14ac:dyDescent="0.3">
      <c r="A3851">
        <v>165066</v>
      </c>
      <c r="B3851" s="2">
        <v>41842</v>
      </c>
      <c r="C3851" s="3">
        <v>0.40158564814814812</v>
      </c>
      <c r="D3851" t="s">
        <v>31</v>
      </c>
      <c r="E3851" t="s">
        <v>29</v>
      </c>
      <c r="F3851" t="s">
        <v>19</v>
      </c>
      <c r="G3851" t="s">
        <v>4</v>
      </c>
      <c r="H3851">
        <v>57870</v>
      </c>
      <c r="I3851">
        <f>IF(Table3_1810[[#This Row],[Status]]="Hired",1,0)</f>
        <v>1</v>
      </c>
    </row>
    <row r="3852" spans="1:9" x14ac:dyDescent="0.3">
      <c r="A3852">
        <v>609192</v>
      </c>
      <c r="B3852" s="2">
        <v>41851</v>
      </c>
      <c r="C3852" s="3">
        <v>0.72648148148148151</v>
      </c>
      <c r="D3852" t="s">
        <v>30</v>
      </c>
      <c r="E3852" t="s">
        <v>29</v>
      </c>
      <c r="F3852" t="s">
        <v>19</v>
      </c>
      <c r="G3852" t="s">
        <v>2</v>
      </c>
      <c r="H3852">
        <v>60528</v>
      </c>
      <c r="I3852">
        <f>IF(Table3_1810[[#This Row],[Status]]="Hired",1,0)</f>
        <v>0</v>
      </c>
    </row>
    <row r="3853" spans="1:9" x14ac:dyDescent="0.3">
      <c r="A3853">
        <v>443270</v>
      </c>
      <c r="B3853" s="2">
        <v>41851</v>
      </c>
      <c r="C3853" s="3">
        <v>0.72690972222222228</v>
      </c>
      <c r="D3853" t="s">
        <v>31</v>
      </c>
      <c r="E3853" t="s">
        <v>29</v>
      </c>
      <c r="F3853" t="s">
        <v>19</v>
      </c>
      <c r="G3853" t="s">
        <v>2</v>
      </c>
      <c r="H3853">
        <v>80493</v>
      </c>
      <c r="I3853">
        <f>IF(Table3_1810[[#This Row],[Status]]="Hired",1,0)</f>
        <v>1</v>
      </c>
    </row>
    <row r="3854" spans="1:9" x14ac:dyDescent="0.3">
      <c r="A3854">
        <v>92784</v>
      </c>
      <c r="B3854" s="2">
        <v>41851</v>
      </c>
      <c r="C3854" s="3">
        <v>0.72726851851851848</v>
      </c>
      <c r="D3854" t="s">
        <v>30</v>
      </c>
      <c r="E3854" t="s">
        <v>29</v>
      </c>
      <c r="F3854" t="s">
        <v>19</v>
      </c>
      <c r="G3854" t="s">
        <v>2</v>
      </c>
      <c r="H3854">
        <v>82622</v>
      </c>
      <c r="I3854">
        <f>IF(Table3_1810[[#This Row],[Status]]="Hired",1,0)</f>
        <v>0</v>
      </c>
    </row>
    <row r="3855" spans="1:9" x14ac:dyDescent="0.3">
      <c r="A3855">
        <v>949454</v>
      </c>
      <c r="B3855" s="2">
        <v>41849</v>
      </c>
      <c r="C3855" s="3">
        <v>0.61221064814814818</v>
      </c>
      <c r="D3855" t="s">
        <v>31</v>
      </c>
      <c r="E3855" t="s">
        <v>29</v>
      </c>
      <c r="F3855" t="s">
        <v>19</v>
      </c>
      <c r="G3855" t="s">
        <v>4</v>
      </c>
      <c r="H3855">
        <v>68253</v>
      </c>
      <c r="I3855">
        <f>IF(Table3_1810[[#This Row],[Status]]="Hired",1,0)</f>
        <v>1</v>
      </c>
    </row>
    <row r="3856" spans="1:9" x14ac:dyDescent="0.3">
      <c r="A3856">
        <v>183437</v>
      </c>
      <c r="B3856" s="2">
        <v>41849</v>
      </c>
      <c r="C3856" s="3">
        <v>0.61331018518518521</v>
      </c>
      <c r="D3856" t="s">
        <v>30</v>
      </c>
      <c r="E3856" t="s">
        <v>29</v>
      </c>
      <c r="F3856" t="s">
        <v>19</v>
      </c>
      <c r="G3856" t="s">
        <v>4</v>
      </c>
      <c r="H3856">
        <v>77434</v>
      </c>
      <c r="I3856">
        <f>IF(Table3_1810[[#This Row],[Status]]="Hired",1,0)</f>
        <v>0</v>
      </c>
    </row>
    <row r="3857" spans="1:9" x14ac:dyDescent="0.3">
      <c r="A3857">
        <v>696100</v>
      </c>
      <c r="B3857" s="2">
        <v>41849</v>
      </c>
      <c r="C3857" s="3">
        <v>0.61436342592592597</v>
      </c>
      <c r="D3857" t="s">
        <v>30</v>
      </c>
      <c r="E3857" t="s">
        <v>29</v>
      </c>
      <c r="F3857" t="s">
        <v>19</v>
      </c>
      <c r="G3857" t="s">
        <v>4</v>
      </c>
      <c r="H3857">
        <v>72612</v>
      </c>
      <c r="I3857">
        <f>IF(Table3_1810[[#This Row],[Status]]="Hired",1,0)</f>
        <v>0</v>
      </c>
    </row>
    <row r="3858" spans="1:9" x14ac:dyDescent="0.3">
      <c r="A3858">
        <v>880828</v>
      </c>
      <c r="B3858" s="2">
        <v>41849</v>
      </c>
      <c r="C3858" s="3">
        <v>0.61428240740740736</v>
      </c>
      <c r="D3858" t="s">
        <v>30</v>
      </c>
      <c r="E3858" t="s">
        <v>29</v>
      </c>
      <c r="F3858" t="s">
        <v>19</v>
      </c>
      <c r="G3858" t="s">
        <v>4</v>
      </c>
      <c r="H3858">
        <v>69015</v>
      </c>
      <c r="I3858">
        <f>IF(Table3_1810[[#This Row],[Status]]="Hired",1,0)</f>
        <v>0</v>
      </c>
    </row>
    <row r="3859" spans="1:9" x14ac:dyDescent="0.3">
      <c r="A3859">
        <v>94151</v>
      </c>
      <c r="B3859" s="2">
        <v>41860</v>
      </c>
      <c r="C3859" s="3">
        <v>0.6242361111111111</v>
      </c>
      <c r="D3859" t="s">
        <v>31</v>
      </c>
      <c r="E3859" t="s">
        <v>29</v>
      </c>
      <c r="F3859" t="s">
        <v>19</v>
      </c>
      <c r="G3859" t="s">
        <v>4</v>
      </c>
      <c r="H3859">
        <v>39237</v>
      </c>
      <c r="I3859">
        <f>IF(Table3_1810[[#This Row],[Status]]="Hired",1,0)</f>
        <v>1</v>
      </c>
    </row>
    <row r="3860" spans="1:9" x14ac:dyDescent="0.3">
      <c r="A3860">
        <v>83730</v>
      </c>
      <c r="B3860" s="2">
        <v>41866</v>
      </c>
      <c r="C3860" s="3">
        <v>0.61212962962962958</v>
      </c>
      <c r="D3860" t="s">
        <v>30</v>
      </c>
      <c r="E3860" t="s">
        <v>29</v>
      </c>
      <c r="F3860" t="s">
        <v>19</v>
      </c>
      <c r="G3860" t="s">
        <v>4</v>
      </c>
      <c r="H3860">
        <v>88574</v>
      </c>
      <c r="I3860">
        <f>IF(Table3_1810[[#This Row],[Status]]="Hired",1,0)</f>
        <v>0</v>
      </c>
    </row>
    <row r="3861" spans="1:9" x14ac:dyDescent="0.3">
      <c r="A3861">
        <v>886375</v>
      </c>
      <c r="B3861" s="2">
        <v>41866</v>
      </c>
      <c r="C3861" s="3">
        <v>0.61348379629629635</v>
      </c>
      <c r="D3861" t="s">
        <v>30</v>
      </c>
      <c r="E3861" t="s">
        <v>29</v>
      </c>
      <c r="F3861" t="s">
        <v>19</v>
      </c>
      <c r="G3861" t="s">
        <v>4</v>
      </c>
      <c r="H3861">
        <v>60485</v>
      </c>
      <c r="I3861">
        <f>IF(Table3_1810[[#This Row],[Status]]="Hired",1,0)</f>
        <v>0</v>
      </c>
    </row>
    <row r="3862" spans="1:9" x14ac:dyDescent="0.3">
      <c r="A3862">
        <v>256431</v>
      </c>
      <c r="B3862" s="2">
        <v>41873</v>
      </c>
      <c r="C3862" s="3">
        <v>0.44311342592592595</v>
      </c>
      <c r="D3862" t="s">
        <v>31</v>
      </c>
      <c r="E3862" t="s">
        <v>29</v>
      </c>
      <c r="F3862" t="s">
        <v>19</v>
      </c>
      <c r="G3862" t="s">
        <v>2</v>
      </c>
      <c r="H3862">
        <v>36942</v>
      </c>
      <c r="I3862">
        <f>IF(Table3_1810[[#This Row],[Status]]="Hired",1,0)</f>
        <v>1</v>
      </c>
    </row>
    <row r="3863" spans="1:9" x14ac:dyDescent="0.3">
      <c r="A3863">
        <v>540401</v>
      </c>
      <c r="B3863" s="2">
        <v>41870</v>
      </c>
      <c r="C3863" s="3">
        <v>0.39725694444444443</v>
      </c>
      <c r="D3863" t="s">
        <v>31</v>
      </c>
      <c r="E3863" t="s">
        <v>27</v>
      </c>
      <c r="F3863" t="s">
        <v>12</v>
      </c>
      <c r="G3863" t="s">
        <v>2</v>
      </c>
      <c r="H3863">
        <v>53483</v>
      </c>
      <c r="I3863">
        <f>IF(Table3_1810[[#This Row],[Status]]="Hired",1,0)</f>
        <v>1</v>
      </c>
    </row>
    <row r="3864" spans="1:9" x14ac:dyDescent="0.3">
      <c r="A3864">
        <v>64540</v>
      </c>
      <c r="B3864" s="2">
        <v>41877</v>
      </c>
      <c r="C3864" s="3">
        <v>0.78641203703703699</v>
      </c>
      <c r="D3864" t="s">
        <v>31</v>
      </c>
      <c r="E3864" t="s">
        <v>27</v>
      </c>
      <c r="F3864" t="s">
        <v>12</v>
      </c>
      <c r="G3864" t="s">
        <v>2</v>
      </c>
      <c r="H3864">
        <v>56041</v>
      </c>
      <c r="I3864">
        <f>IF(Table3_1810[[#This Row],[Status]]="Hired",1,0)</f>
        <v>1</v>
      </c>
    </row>
    <row r="3865" spans="1:9" x14ac:dyDescent="0.3">
      <c r="A3865">
        <v>524839</v>
      </c>
      <c r="B3865" s="2">
        <v>41814</v>
      </c>
      <c r="C3865" s="3">
        <v>0.39667824074074076</v>
      </c>
      <c r="D3865" t="s">
        <v>31</v>
      </c>
      <c r="E3865" t="s">
        <v>27</v>
      </c>
      <c r="F3865" t="s">
        <v>12</v>
      </c>
      <c r="G3865" t="s">
        <v>10</v>
      </c>
      <c r="H3865">
        <v>90307</v>
      </c>
      <c r="I3865">
        <f>IF(Table3_1810[[#This Row],[Status]]="Hired",1,0)</f>
        <v>1</v>
      </c>
    </row>
    <row r="3866" spans="1:9" x14ac:dyDescent="0.3">
      <c r="A3866">
        <v>484833</v>
      </c>
      <c r="B3866" s="2">
        <v>41842</v>
      </c>
      <c r="C3866" s="3">
        <v>0.39761574074074074</v>
      </c>
      <c r="D3866" t="s">
        <v>31</v>
      </c>
      <c r="E3866" t="s">
        <v>27</v>
      </c>
      <c r="F3866" t="s">
        <v>12</v>
      </c>
      <c r="G3866" t="s">
        <v>10</v>
      </c>
      <c r="H3866">
        <v>91643</v>
      </c>
      <c r="I3866">
        <f>IF(Table3_1810[[#This Row],[Status]]="Hired",1,0)</f>
        <v>1</v>
      </c>
    </row>
    <row r="3867" spans="1:9" x14ac:dyDescent="0.3">
      <c r="A3867">
        <v>399087</v>
      </c>
      <c r="B3867" s="2">
        <v>41856</v>
      </c>
      <c r="C3867" s="3">
        <v>0.39689814814814817</v>
      </c>
      <c r="D3867" t="s">
        <v>31</v>
      </c>
      <c r="E3867" t="s">
        <v>27</v>
      </c>
      <c r="F3867" t="s">
        <v>12</v>
      </c>
      <c r="G3867" t="s">
        <v>10</v>
      </c>
      <c r="H3867">
        <v>48485</v>
      </c>
      <c r="I3867">
        <f>IF(Table3_1810[[#This Row],[Status]]="Hired",1,0)</f>
        <v>1</v>
      </c>
    </row>
    <row r="3868" spans="1:9" x14ac:dyDescent="0.3">
      <c r="A3868">
        <v>20051</v>
      </c>
      <c r="B3868" s="2">
        <v>41766</v>
      </c>
      <c r="C3868" s="3">
        <v>0.39734953703703701</v>
      </c>
      <c r="D3868" t="s">
        <v>30</v>
      </c>
      <c r="E3868" t="s">
        <v>28</v>
      </c>
      <c r="F3868" t="s">
        <v>12</v>
      </c>
      <c r="G3868" t="s">
        <v>2</v>
      </c>
      <c r="H3868">
        <v>92812</v>
      </c>
      <c r="I3868">
        <f>IF(Table3_1810[[#This Row],[Status]]="Hired",1,0)</f>
        <v>0</v>
      </c>
    </row>
    <row r="3869" spans="1:9" x14ac:dyDescent="0.3">
      <c r="A3869">
        <v>943287</v>
      </c>
      <c r="B3869" s="2">
        <v>41767</v>
      </c>
      <c r="C3869" s="3">
        <v>0.39754629629629629</v>
      </c>
      <c r="D3869" t="s">
        <v>31</v>
      </c>
      <c r="E3869" t="s">
        <v>27</v>
      </c>
      <c r="F3869" t="s">
        <v>17</v>
      </c>
      <c r="G3869" t="s">
        <v>10</v>
      </c>
      <c r="H3869">
        <v>33202</v>
      </c>
      <c r="I3869">
        <f>IF(Table3_1810[[#This Row],[Status]]="Hired",1,0)</f>
        <v>1</v>
      </c>
    </row>
    <row r="3870" spans="1:9" x14ac:dyDescent="0.3">
      <c r="A3870">
        <v>184016</v>
      </c>
      <c r="B3870" s="2">
        <v>41767</v>
      </c>
      <c r="C3870" s="3">
        <v>0.39791666666666664</v>
      </c>
      <c r="D3870" t="s">
        <v>30</v>
      </c>
      <c r="E3870" t="s">
        <v>27</v>
      </c>
      <c r="F3870" t="s">
        <v>17</v>
      </c>
      <c r="G3870" t="s">
        <v>10</v>
      </c>
      <c r="H3870">
        <v>93071</v>
      </c>
      <c r="I3870">
        <f>IF(Table3_1810[[#This Row],[Status]]="Hired",1,0)</f>
        <v>0</v>
      </c>
    </row>
    <row r="3871" spans="1:9" x14ac:dyDescent="0.3">
      <c r="A3871">
        <v>712512</v>
      </c>
      <c r="B3871" s="2">
        <v>41767</v>
      </c>
      <c r="C3871" s="3">
        <v>0.39913194444444444</v>
      </c>
      <c r="D3871" t="s">
        <v>31</v>
      </c>
      <c r="E3871" t="s">
        <v>27</v>
      </c>
      <c r="F3871" t="s">
        <v>17</v>
      </c>
      <c r="G3871" t="s">
        <v>10</v>
      </c>
      <c r="H3871">
        <v>42237</v>
      </c>
      <c r="I3871">
        <f>IF(Table3_1810[[#This Row],[Status]]="Hired",1,0)</f>
        <v>1</v>
      </c>
    </row>
    <row r="3872" spans="1:9" x14ac:dyDescent="0.3">
      <c r="A3872">
        <v>699072</v>
      </c>
      <c r="B3872" s="2">
        <v>41844</v>
      </c>
      <c r="C3872" s="3">
        <v>0.39892361111111113</v>
      </c>
      <c r="D3872" t="s">
        <v>31</v>
      </c>
      <c r="E3872" t="s">
        <v>27</v>
      </c>
      <c r="F3872" t="s">
        <v>17</v>
      </c>
      <c r="G3872" t="s">
        <v>10</v>
      </c>
      <c r="H3872">
        <v>14556</v>
      </c>
      <c r="I3872">
        <f>IF(Table3_1810[[#This Row],[Status]]="Hired",1,0)</f>
        <v>1</v>
      </c>
    </row>
    <row r="3873" spans="1:9" x14ac:dyDescent="0.3">
      <c r="A3873">
        <v>551794</v>
      </c>
      <c r="B3873" s="2">
        <v>41766</v>
      </c>
      <c r="C3873" s="3">
        <v>0.59129629629629632</v>
      </c>
      <c r="D3873" t="s">
        <v>31</v>
      </c>
      <c r="E3873" t="s">
        <v>27</v>
      </c>
      <c r="F3873" t="s">
        <v>17</v>
      </c>
      <c r="G3873" t="s">
        <v>10</v>
      </c>
      <c r="H3873">
        <v>41403</v>
      </c>
      <c r="I3873">
        <f>IF(Table3_1810[[#This Row],[Status]]="Hired",1,0)</f>
        <v>1</v>
      </c>
    </row>
    <row r="3874" spans="1:9" x14ac:dyDescent="0.3">
      <c r="A3874">
        <v>95527</v>
      </c>
      <c r="B3874" s="2">
        <v>41803</v>
      </c>
      <c r="C3874" s="3">
        <v>0.67085648148148147</v>
      </c>
      <c r="D3874" t="s">
        <v>31</v>
      </c>
      <c r="E3874" t="s">
        <v>27</v>
      </c>
      <c r="F3874" t="s">
        <v>17</v>
      </c>
      <c r="G3874" t="s">
        <v>10</v>
      </c>
      <c r="H3874">
        <v>93290</v>
      </c>
      <c r="I3874">
        <f>IF(Table3_1810[[#This Row],[Status]]="Hired",1,0)</f>
        <v>1</v>
      </c>
    </row>
    <row r="3875" spans="1:9" x14ac:dyDescent="0.3">
      <c r="A3875">
        <v>657708</v>
      </c>
      <c r="B3875" s="2">
        <v>41799</v>
      </c>
      <c r="C3875" s="3">
        <v>0.51700231481481485</v>
      </c>
      <c r="D3875" t="s">
        <v>31</v>
      </c>
      <c r="E3875" t="s">
        <v>27</v>
      </c>
      <c r="F3875" t="s">
        <v>12</v>
      </c>
      <c r="G3875" t="s">
        <v>1</v>
      </c>
      <c r="H3875">
        <v>60798</v>
      </c>
      <c r="I3875">
        <f>IF(Table3_1810[[#This Row],[Status]]="Hired",1,0)</f>
        <v>1</v>
      </c>
    </row>
    <row r="3876" spans="1:9" x14ac:dyDescent="0.3">
      <c r="A3876">
        <v>827108</v>
      </c>
      <c r="B3876" s="2">
        <v>41761</v>
      </c>
      <c r="C3876" s="3">
        <v>0.39693287037037039</v>
      </c>
      <c r="D3876" t="s">
        <v>30</v>
      </c>
      <c r="E3876" t="s">
        <v>27</v>
      </c>
      <c r="F3876" t="s">
        <v>20</v>
      </c>
      <c r="G3876" t="s">
        <v>10</v>
      </c>
      <c r="H3876">
        <v>70991</v>
      </c>
      <c r="I3876">
        <f>IF(Table3_1810[[#This Row],[Status]]="Hired",1,0)</f>
        <v>0</v>
      </c>
    </row>
    <row r="3877" spans="1:9" x14ac:dyDescent="0.3">
      <c r="A3877">
        <v>888298</v>
      </c>
      <c r="B3877" s="2">
        <v>41762</v>
      </c>
      <c r="C3877" s="3">
        <v>0.71163194444444444</v>
      </c>
      <c r="D3877" t="s">
        <v>30</v>
      </c>
      <c r="E3877" t="s">
        <v>29</v>
      </c>
      <c r="F3877" t="s">
        <v>20</v>
      </c>
      <c r="G3877" t="s">
        <v>10</v>
      </c>
      <c r="H3877">
        <v>41722</v>
      </c>
      <c r="I3877">
        <f>IF(Table3_1810[[#This Row],[Status]]="Hired",1,0)</f>
        <v>0</v>
      </c>
    </row>
    <row r="3878" spans="1:9" x14ac:dyDescent="0.3">
      <c r="A3878">
        <v>357906</v>
      </c>
      <c r="B3878" s="2">
        <v>41762</v>
      </c>
      <c r="C3878" s="3">
        <v>0.71201388888888884</v>
      </c>
      <c r="D3878" t="s">
        <v>30</v>
      </c>
      <c r="E3878" t="s">
        <v>29</v>
      </c>
      <c r="F3878" t="s">
        <v>20</v>
      </c>
      <c r="G3878" t="s">
        <v>10</v>
      </c>
      <c r="H3878">
        <v>52654</v>
      </c>
      <c r="I3878">
        <f>IF(Table3_1810[[#This Row],[Status]]="Hired",1,0)</f>
        <v>0</v>
      </c>
    </row>
    <row r="3879" spans="1:9" x14ac:dyDescent="0.3">
      <c r="A3879">
        <v>926580</v>
      </c>
      <c r="B3879" s="2">
        <v>41782</v>
      </c>
      <c r="C3879" s="3">
        <v>0.64921296296296294</v>
      </c>
      <c r="D3879" t="s">
        <v>31</v>
      </c>
      <c r="E3879" t="s">
        <v>27</v>
      </c>
      <c r="F3879" t="s">
        <v>20</v>
      </c>
      <c r="G3879" t="s">
        <v>10</v>
      </c>
      <c r="H3879">
        <v>77323</v>
      </c>
      <c r="I3879">
        <f>IF(Table3_1810[[#This Row],[Status]]="Hired",1,0)</f>
        <v>1</v>
      </c>
    </row>
    <row r="3880" spans="1:9" x14ac:dyDescent="0.3">
      <c r="A3880">
        <v>448075</v>
      </c>
      <c r="B3880" s="2">
        <v>41775</v>
      </c>
      <c r="C3880" s="3">
        <v>0.39894675925925926</v>
      </c>
      <c r="D3880" t="s">
        <v>31</v>
      </c>
      <c r="E3880" t="s">
        <v>29</v>
      </c>
      <c r="F3880" t="s">
        <v>20</v>
      </c>
      <c r="G3880" t="s">
        <v>10</v>
      </c>
      <c r="H3880">
        <v>86573</v>
      </c>
      <c r="I3880">
        <f>IF(Table3_1810[[#This Row],[Status]]="Hired",1,0)</f>
        <v>1</v>
      </c>
    </row>
    <row r="3881" spans="1:9" x14ac:dyDescent="0.3">
      <c r="A3881">
        <v>68425</v>
      </c>
      <c r="B3881" s="2">
        <v>41775</v>
      </c>
      <c r="C3881" s="3">
        <v>0.39945601851851853</v>
      </c>
      <c r="D3881" t="s">
        <v>30</v>
      </c>
      <c r="E3881" t="s">
        <v>29</v>
      </c>
      <c r="F3881" t="s">
        <v>20</v>
      </c>
      <c r="G3881" t="s">
        <v>10</v>
      </c>
      <c r="H3881">
        <v>29051</v>
      </c>
      <c r="I3881">
        <f>IF(Table3_1810[[#This Row],[Status]]="Hired",1,0)</f>
        <v>0</v>
      </c>
    </row>
    <row r="3882" spans="1:9" x14ac:dyDescent="0.3">
      <c r="A3882">
        <v>357815</v>
      </c>
      <c r="B3882" s="2">
        <v>41775</v>
      </c>
      <c r="C3882" s="3">
        <v>0.40052083333333333</v>
      </c>
      <c r="D3882" t="s">
        <v>31</v>
      </c>
      <c r="E3882" t="s">
        <v>29</v>
      </c>
      <c r="F3882" t="s">
        <v>20</v>
      </c>
      <c r="G3882" t="s">
        <v>10</v>
      </c>
      <c r="H3882">
        <v>97038</v>
      </c>
      <c r="I3882">
        <f>IF(Table3_1810[[#This Row],[Status]]="Hired",1,0)</f>
        <v>1</v>
      </c>
    </row>
    <row r="3883" spans="1:9" x14ac:dyDescent="0.3">
      <c r="A3883">
        <v>894104</v>
      </c>
      <c r="B3883" s="2">
        <v>41781</v>
      </c>
      <c r="C3883" s="3">
        <v>0.48583333333333334</v>
      </c>
      <c r="D3883" t="s">
        <v>30</v>
      </c>
      <c r="E3883" t="s">
        <v>29</v>
      </c>
      <c r="F3883" t="s">
        <v>20</v>
      </c>
      <c r="G3883" t="s">
        <v>10</v>
      </c>
      <c r="H3883">
        <v>40192</v>
      </c>
      <c r="I3883">
        <f>IF(Table3_1810[[#This Row],[Status]]="Hired",1,0)</f>
        <v>0</v>
      </c>
    </row>
    <row r="3884" spans="1:9" x14ac:dyDescent="0.3">
      <c r="A3884">
        <v>714233</v>
      </c>
      <c r="B3884" s="2">
        <v>41781</v>
      </c>
      <c r="C3884" s="3">
        <v>0.48811342592592594</v>
      </c>
      <c r="D3884" t="s">
        <v>31</v>
      </c>
      <c r="E3884" t="s">
        <v>27</v>
      </c>
      <c r="F3884" t="s">
        <v>20</v>
      </c>
      <c r="G3884" t="s">
        <v>10</v>
      </c>
      <c r="H3884">
        <v>92229</v>
      </c>
      <c r="I3884">
        <f>IF(Table3_1810[[#This Row],[Status]]="Hired",1,0)</f>
        <v>1</v>
      </c>
    </row>
    <row r="3885" spans="1:9" x14ac:dyDescent="0.3">
      <c r="A3885">
        <v>660970</v>
      </c>
      <c r="B3885" s="2">
        <v>41806</v>
      </c>
      <c r="C3885" s="3">
        <v>0.39667824074074076</v>
      </c>
      <c r="D3885" t="s">
        <v>31</v>
      </c>
      <c r="E3885" t="s">
        <v>27</v>
      </c>
      <c r="F3885" t="s">
        <v>12</v>
      </c>
      <c r="G3885" t="s">
        <v>10</v>
      </c>
      <c r="H3885">
        <v>97789</v>
      </c>
      <c r="I3885">
        <f>IF(Table3_1810[[#This Row],[Status]]="Hired",1,0)</f>
        <v>1</v>
      </c>
    </row>
    <row r="3886" spans="1:9" x14ac:dyDescent="0.3">
      <c r="A3886">
        <v>49745</v>
      </c>
      <c r="B3886" s="2">
        <v>41806</v>
      </c>
      <c r="C3886" s="3">
        <v>0.39701388888888889</v>
      </c>
      <c r="D3886" t="s">
        <v>30</v>
      </c>
      <c r="E3886" t="s">
        <v>27</v>
      </c>
      <c r="F3886" t="s">
        <v>12</v>
      </c>
      <c r="G3886" t="s">
        <v>10</v>
      </c>
      <c r="H3886">
        <v>48963</v>
      </c>
      <c r="I3886">
        <f>IF(Table3_1810[[#This Row],[Status]]="Hired",1,0)</f>
        <v>0</v>
      </c>
    </row>
    <row r="3887" spans="1:9" x14ac:dyDescent="0.3">
      <c r="A3887">
        <v>24489</v>
      </c>
      <c r="B3887" s="2">
        <v>41806</v>
      </c>
      <c r="C3887" s="3">
        <v>0.40392361111111114</v>
      </c>
      <c r="D3887" t="s">
        <v>31</v>
      </c>
      <c r="E3887" t="s">
        <v>27</v>
      </c>
      <c r="F3887" t="s">
        <v>12</v>
      </c>
      <c r="G3887" t="s">
        <v>6</v>
      </c>
      <c r="H3887">
        <v>32450</v>
      </c>
      <c r="I3887">
        <f>IF(Table3_1810[[#This Row],[Status]]="Hired",1,0)</f>
        <v>1</v>
      </c>
    </row>
    <row r="3888" spans="1:9" x14ac:dyDescent="0.3">
      <c r="A3888">
        <v>905795</v>
      </c>
      <c r="B3888" s="2">
        <v>41823</v>
      </c>
      <c r="C3888" s="3">
        <v>0.57422453703703702</v>
      </c>
      <c r="D3888" t="s">
        <v>30</v>
      </c>
      <c r="E3888" t="s">
        <v>27</v>
      </c>
      <c r="F3888" t="s">
        <v>12</v>
      </c>
      <c r="G3888" t="s">
        <v>6</v>
      </c>
      <c r="H3888">
        <v>70706</v>
      </c>
      <c r="I3888">
        <f>IF(Table3_1810[[#This Row],[Status]]="Hired",1,0)</f>
        <v>0</v>
      </c>
    </row>
    <row r="3889" spans="1:9" x14ac:dyDescent="0.3">
      <c r="A3889">
        <v>339684</v>
      </c>
      <c r="B3889" s="2">
        <v>41848</v>
      </c>
      <c r="C3889" s="3">
        <v>0.39686342592592594</v>
      </c>
      <c r="D3889" t="s">
        <v>31</v>
      </c>
      <c r="E3889" t="s">
        <v>27</v>
      </c>
      <c r="F3889" t="s">
        <v>20</v>
      </c>
      <c r="G3889" t="s">
        <v>4</v>
      </c>
      <c r="H3889">
        <v>44548</v>
      </c>
      <c r="I3889">
        <f>IF(Table3_1810[[#This Row],[Status]]="Hired",1,0)</f>
        <v>1</v>
      </c>
    </row>
    <row r="3890" spans="1:9" x14ac:dyDescent="0.3">
      <c r="A3890">
        <v>544070</v>
      </c>
      <c r="B3890" s="2">
        <v>41838</v>
      </c>
      <c r="C3890" s="3">
        <v>0.62962962962962965</v>
      </c>
      <c r="D3890" t="s">
        <v>30</v>
      </c>
      <c r="E3890" t="s">
        <v>27</v>
      </c>
      <c r="F3890" t="s">
        <v>14</v>
      </c>
      <c r="G3890" t="s">
        <v>7</v>
      </c>
      <c r="H3890">
        <v>33063</v>
      </c>
      <c r="I3890">
        <f>IF(Table3_1810[[#This Row],[Status]]="Hired",1,0)</f>
        <v>0</v>
      </c>
    </row>
    <row r="3891" spans="1:9" x14ac:dyDescent="0.3">
      <c r="A3891">
        <v>488750</v>
      </c>
      <c r="B3891" s="2">
        <v>41771</v>
      </c>
      <c r="C3891" s="3">
        <v>0.39837962962962964</v>
      </c>
      <c r="D3891" t="s">
        <v>30</v>
      </c>
      <c r="E3891" t="s">
        <v>29</v>
      </c>
      <c r="F3891" t="s">
        <v>17</v>
      </c>
      <c r="G3891" t="s">
        <v>2</v>
      </c>
      <c r="H3891">
        <v>79784</v>
      </c>
      <c r="I3891">
        <f>IF(Table3_1810[[#This Row],[Status]]="Hired",1,0)</f>
        <v>0</v>
      </c>
    </row>
    <row r="3892" spans="1:9" x14ac:dyDescent="0.3">
      <c r="A3892">
        <v>814562</v>
      </c>
      <c r="B3892" s="2">
        <v>41771</v>
      </c>
      <c r="C3892" s="3">
        <v>0.39905092592592595</v>
      </c>
      <c r="D3892" t="s">
        <v>31</v>
      </c>
      <c r="E3892" t="s">
        <v>29</v>
      </c>
      <c r="F3892" t="s">
        <v>17</v>
      </c>
      <c r="G3892" t="s">
        <v>2</v>
      </c>
      <c r="H3892">
        <v>83617</v>
      </c>
      <c r="I3892">
        <f>IF(Table3_1810[[#This Row],[Status]]="Hired",1,0)</f>
        <v>1</v>
      </c>
    </row>
    <row r="3893" spans="1:9" x14ac:dyDescent="0.3">
      <c r="A3893">
        <v>516103</v>
      </c>
      <c r="B3893" s="2">
        <v>41778</v>
      </c>
      <c r="C3893" s="3">
        <v>0.7119212962962963</v>
      </c>
      <c r="D3893" t="s">
        <v>31</v>
      </c>
      <c r="E3893" t="s">
        <v>28</v>
      </c>
      <c r="F3893" t="s">
        <v>17</v>
      </c>
      <c r="G3893" t="s">
        <v>2</v>
      </c>
      <c r="H3893">
        <v>37668</v>
      </c>
      <c r="I3893">
        <f>IF(Table3_1810[[#This Row],[Status]]="Hired",1,0)</f>
        <v>1</v>
      </c>
    </row>
    <row r="3894" spans="1:9" x14ac:dyDescent="0.3">
      <c r="A3894">
        <v>339644</v>
      </c>
      <c r="B3894" s="2">
        <v>41800</v>
      </c>
      <c r="C3894" s="3">
        <v>0.29383101851851851</v>
      </c>
      <c r="D3894" t="s">
        <v>31</v>
      </c>
      <c r="E3894" t="s">
        <v>29</v>
      </c>
      <c r="F3894" t="s">
        <v>20</v>
      </c>
      <c r="G3894" t="s">
        <v>2</v>
      </c>
      <c r="H3894">
        <v>31627</v>
      </c>
      <c r="I3894">
        <f>IF(Table3_1810[[#This Row],[Status]]="Hired",1,0)</f>
        <v>1</v>
      </c>
    </row>
    <row r="3895" spans="1:9" x14ac:dyDescent="0.3">
      <c r="A3895">
        <v>240727</v>
      </c>
      <c r="B3895" s="2">
        <v>41800</v>
      </c>
      <c r="C3895" s="3">
        <v>0.29542824074074076</v>
      </c>
      <c r="D3895" t="s">
        <v>31</v>
      </c>
      <c r="E3895" t="s">
        <v>27</v>
      </c>
      <c r="F3895" t="s">
        <v>20</v>
      </c>
      <c r="G3895" t="s">
        <v>2</v>
      </c>
      <c r="H3895">
        <v>31340</v>
      </c>
      <c r="I3895">
        <f>IF(Table3_1810[[#This Row],[Status]]="Hired",1,0)</f>
        <v>1</v>
      </c>
    </row>
    <row r="3896" spans="1:9" x14ac:dyDescent="0.3">
      <c r="A3896">
        <v>188776</v>
      </c>
      <c r="B3896" s="2">
        <v>41800</v>
      </c>
      <c r="C3896" s="3">
        <v>0.29613425925925924</v>
      </c>
      <c r="D3896" t="s">
        <v>31</v>
      </c>
      <c r="E3896" t="s">
        <v>27</v>
      </c>
      <c r="F3896" t="s">
        <v>20</v>
      </c>
      <c r="G3896" t="s">
        <v>2</v>
      </c>
      <c r="H3896">
        <v>60853</v>
      </c>
      <c r="I3896">
        <f>IF(Table3_1810[[#This Row],[Status]]="Hired",1,0)</f>
        <v>1</v>
      </c>
    </row>
    <row r="3897" spans="1:9" x14ac:dyDescent="0.3">
      <c r="A3897">
        <v>152958</v>
      </c>
      <c r="B3897" s="2">
        <v>41800</v>
      </c>
      <c r="C3897" s="3">
        <v>0.2965740740740741</v>
      </c>
      <c r="D3897" t="s">
        <v>30</v>
      </c>
      <c r="E3897" t="s">
        <v>27</v>
      </c>
      <c r="F3897" t="s">
        <v>20</v>
      </c>
      <c r="G3897" t="s">
        <v>2</v>
      </c>
      <c r="H3897">
        <v>81920</v>
      </c>
      <c r="I3897">
        <f>IF(Table3_1810[[#This Row],[Status]]="Hired",1,0)</f>
        <v>0</v>
      </c>
    </row>
    <row r="3898" spans="1:9" x14ac:dyDescent="0.3">
      <c r="A3898">
        <v>885993</v>
      </c>
      <c r="B3898" s="2">
        <v>41800</v>
      </c>
      <c r="C3898" s="3">
        <v>0.65653935185185186</v>
      </c>
      <c r="D3898" t="s">
        <v>31</v>
      </c>
      <c r="E3898" t="s">
        <v>29</v>
      </c>
      <c r="F3898" t="s">
        <v>20</v>
      </c>
      <c r="G3898" t="s">
        <v>2</v>
      </c>
      <c r="H3898">
        <v>60458</v>
      </c>
      <c r="I3898">
        <f>IF(Table3_1810[[#This Row],[Status]]="Hired",1,0)</f>
        <v>1</v>
      </c>
    </row>
    <row r="3899" spans="1:9" x14ac:dyDescent="0.3">
      <c r="A3899">
        <v>26869</v>
      </c>
      <c r="B3899" s="2">
        <v>41800</v>
      </c>
      <c r="C3899" s="3">
        <v>0.65770833333333334</v>
      </c>
      <c r="D3899" t="s">
        <v>31</v>
      </c>
      <c r="E3899" t="s">
        <v>27</v>
      </c>
      <c r="F3899" t="s">
        <v>20</v>
      </c>
      <c r="G3899" t="s">
        <v>2</v>
      </c>
      <c r="H3899">
        <v>42315</v>
      </c>
      <c r="I3899">
        <f>IF(Table3_1810[[#This Row],[Status]]="Hired",1,0)</f>
        <v>1</v>
      </c>
    </row>
    <row r="3900" spans="1:9" x14ac:dyDescent="0.3">
      <c r="A3900">
        <v>52457</v>
      </c>
      <c r="B3900" s="2">
        <v>41820</v>
      </c>
      <c r="C3900" s="3">
        <v>0.77254629629629634</v>
      </c>
      <c r="D3900" t="s">
        <v>31</v>
      </c>
      <c r="E3900" t="s">
        <v>27</v>
      </c>
      <c r="F3900" t="s">
        <v>20</v>
      </c>
      <c r="G3900" t="s">
        <v>2</v>
      </c>
      <c r="H3900">
        <v>65290</v>
      </c>
      <c r="I3900">
        <f>IF(Table3_1810[[#This Row],[Status]]="Hired",1,0)</f>
        <v>1</v>
      </c>
    </row>
    <row r="3901" spans="1:9" x14ac:dyDescent="0.3">
      <c r="A3901">
        <v>54648</v>
      </c>
      <c r="B3901" s="2">
        <v>41830</v>
      </c>
      <c r="C3901" s="3">
        <v>0.35033564814814816</v>
      </c>
      <c r="D3901" t="s">
        <v>30</v>
      </c>
      <c r="E3901" t="s">
        <v>27</v>
      </c>
      <c r="F3901" t="s">
        <v>20</v>
      </c>
      <c r="G3901" t="s">
        <v>2</v>
      </c>
      <c r="H3901">
        <v>57040</v>
      </c>
      <c r="I3901">
        <f>IF(Table3_1810[[#This Row],[Status]]="Hired",1,0)</f>
        <v>0</v>
      </c>
    </row>
    <row r="3902" spans="1:9" x14ac:dyDescent="0.3">
      <c r="A3902">
        <v>798336</v>
      </c>
      <c r="B3902" s="2">
        <v>41830</v>
      </c>
      <c r="C3902" s="3">
        <v>0.35192129629629632</v>
      </c>
      <c r="D3902" t="s">
        <v>30</v>
      </c>
      <c r="E3902" t="s">
        <v>29</v>
      </c>
      <c r="F3902" t="s">
        <v>20</v>
      </c>
      <c r="G3902" t="s">
        <v>2</v>
      </c>
      <c r="H3902">
        <v>57566</v>
      </c>
      <c r="I3902">
        <f>IF(Table3_1810[[#This Row],[Status]]="Hired",1,0)</f>
        <v>0</v>
      </c>
    </row>
    <row r="3903" spans="1:9" x14ac:dyDescent="0.3">
      <c r="A3903">
        <v>893144</v>
      </c>
      <c r="B3903" s="2">
        <v>41830</v>
      </c>
      <c r="C3903" s="3">
        <v>0.35532407407407407</v>
      </c>
      <c r="D3903" t="s">
        <v>30</v>
      </c>
      <c r="E3903" t="s">
        <v>27</v>
      </c>
      <c r="F3903" t="s">
        <v>20</v>
      </c>
      <c r="G3903" t="s">
        <v>2</v>
      </c>
      <c r="H3903">
        <v>95324</v>
      </c>
      <c r="I3903">
        <f>IF(Table3_1810[[#This Row],[Status]]="Hired",1,0)</f>
        <v>0</v>
      </c>
    </row>
    <row r="3904" spans="1:9" x14ac:dyDescent="0.3">
      <c r="A3904">
        <v>719910</v>
      </c>
      <c r="B3904" s="2">
        <v>41837</v>
      </c>
      <c r="C3904" s="3">
        <v>0.53148148148148144</v>
      </c>
      <c r="D3904" t="s">
        <v>31</v>
      </c>
      <c r="E3904" t="s">
        <v>27</v>
      </c>
      <c r="F3904" t="s">
        <v>20</v>
      </c>
      <c r="G3904" t="s">
        <v>2</v>
      </c>
      <c r="H3904">
        <v>73988</v>
      </c>
      <c r="I3904">
        <f>IF(Table3_1810[[#This Row],[Status]]="Hired",1,0)</f>
        <v>1</v>
      </c>
    </row>
    <row r="3905" spans="1:9" x14ac:dyDescent="0.3">
      <c r="A3905">
        <v>943656</v>
      </c>
      <c r="B3905" s="2">
        <v>41837</v>
      </c>
      <c r="C3905" s="3">
        <v>0.53209490740740739</v>
      </c>
      <c r="D3905" t="s">
        <v>31</v>
      </c>
      <c r="E3905" t="s">
        <v>29</v>
      </c>
      <c r="F3905" t="s">
        <v>20</v>
      </c>
      <c r="G3905" t="s">
        <v>2</v>
      </c>
      <c r="H3905">
        <v>87176</v>
      </c>
      <c r="I3905">
        <f>IF(Table3_1810[[#This Row],[Status]]="Hired",1,0)</f>
        <v>1</v>
      </c>
    </row>
    <row r="3906" spans="1:9" x14ac:dyDescent="0.3">
      <c r="A3906">
        <v>442463</v>
      </c>
      <c r="B3906" s="2">
        <v>41837</v>
      </c>
      <c r="C3906" s="3">
        <v>0.53413194444444445</v>
      </c>
      <c r="D3906" t="s">
        <v>31</v>
      </c>
      <c r="E3906" t="s">
        <v>29</v>
      </c>
      <c r="F3906" t="s">
        <v>20</v>
      </c>
      <c r="G3906" t="s">
        <v>2</v>
      </c>
      <c r="H3906">
        <v>15430</v>
      </c>
      <c r="I3906">
        <f>IF(Table3_1810[[#This Row],[Status]]="Hired",1,0)</f>
        <v>1</v>
      </c>
    </row>
    <row r="3907" spans="1:9" x14ac:dyDescent="0.3">
      <c r="A3907">
        <v>864866</v>
      </c>
      <c r="B3907" s="2">
        <v>41844</v>
      </c>
      <c r="C3907" s="3">
        <v>0.47300925925925924</v>
      </c>
      <c r="D3907" t="s">
        <v>31</v>
      </c>
      <c r="E3907" t="s">
        <v>27</v>
      </c>
      <c r="F3907" t="s">
        <v>20</v>
      </c>
      <c r="G3907" t="s">
        <v>2</v>
      </c>
      <c r="H3907">
        <v>30653</v>
      </c>
      <c r="I3907">
        <f>IF(Table3_1810[[#This Row],[Status]]="Hired",1,0)</f>
        <v>1</v>
      </c>
    </row>
    <row r="3908" spans="1:9" x14ac:dyDescent="0.3">
      <c r="A3908">
        <v>593219</v>
      </c>
      <c r="B3908" s="2">
        <v>41859</v>
      </c>
      <c r="C3908" s="3">
        <v>0.76656250000000004</v>
      </c>
      <c r="D3908" t="s">
        <v>31</v>
      </c>
      <c r="E3908" t="s">
        <v>29</v>
      </c>
      <c r="F3908" t="s">
        <v>20</v>
      </c>
      <c r="G3908" t="s">
        <v>2</v>
      </c>
      <c r="H3908">
        <v>46299</v>
      </c>
      <c r="I3908">
        <f>IF(Table3_1810[[#This Row],[Status]]="Hired",1,0)</f>
        <v>1</v>
      </c>
    </row>
    <row r="3909" spans="1:9" x14ac:dyDescent="0.3">
      <c r="A3909">
        <v>868653</v>
      </c>
      <c r="B3909" s="2">
        <v>41869</v>
      </c>
      <c r="C3909" s="3">
        <v>0.39666666666666667</v>
      </c>
      <c r="D3909" t="s">
        <v>31</v>
      </c>
      <c r="E3909" t="s">
        <v>27</v>
      </c>
      <c r="F3909" t="s">
        <v>20</v>
      </c>
      <c r="G3909" t="s">
        <v>2</v>
      </c>
      <c r="H3909">
        <v>51839</v>
      </c>
      <c r="I3909">
        <f>IF(Table3_1810[[#This Row],[Status]]="Hired",1,0)</f>
        <v>1</v>
      </c>
    </row>
    <row r="3910" spans="1:9" x14ac:dyDescent="0.3">
      <c r="A3910">
        <v>468586</v>
      </c>
      <c r="B3910" s="2">
        <v>41869</v>
      </c>
      <c r="C3910" s="3">
        <v>0.39857638888888891</v>
      </c>
      <c r="D3910" t="s">
        <v>31</v>
      </c>
      <c r="E3910" t="s">
        <v>29</v>
      </c>
      <c r="F3910" t="s">
        <v>20</v>
      </c>
      <c r="G3910" t="s">
        <v>2</v>
      </c>
      <c r="H3910">
        <v>71083</v>
      </c>
      <c r="I3910">
        <f>IF(Table3_1810[[#This Row],[Status]]="Hired",1,0)</f>
        <v>1</v>
      </c>
    </row>
    <row r="3911" spans="1:9" x14ac:dyDescent="0.3">
      <c r="A3911">
        <v>901867</v>
      </c>
      <c r="B3911" s="2">
        <v>41869</v>
      </c>
      <c r="C3911" s="3">
        <v>0.4001851851851852</v>
      </c>
      <c r="D3911" t="s">
        <v>30</v>
      </c>
      <c r="E3911" t="str">
        <f>E3910</f>
        <v>Female</v>
      </c>
      <c r="F3911" t="s">
        <v>20</v>
      </c>
      <c r="G3911" t="s">
        <v>2</v>
      </c>
      <c r="H3911">
        <v>22393</v>
      </c>
      <c r="I3911">
        <f>IF(Table3_1810[[#This Row],[Status]]="Hired",1,0)</f>
        <v>0</v>
      </c>
    </row>
    <row r="3912" spans="1:9" x14ac:dyDescent="0.3">
      <c r="A3912">
        <v>852718</v>
      </c>
      <c r="B3912" s="2">
        <v>41869</v>
      </c>
      <c r="C3912" s="3">
        <v>0.40092592592592591</v>
      </c>
      <c r="D3912" t="s">
        <v>31</v>
      </c>
      <c r="E3912" t="s">
        <v>29</v>
      </c>
      <c r="F3912" t="s">
        <v>20</v>
      </c>
      <c r="G3912" t="s">
        <v>2</v>
      </c>
      <c r="H3912">
        <v>81245</v>
      </c>
      <c r="I3912">
        <f>IF(Table3_1810[[#This Row],[Status]]="Hired",1,0)</f>
        <v>1</v>
      </c>
    </row>
    <row r="3913" spans="1:9" x14ac:dyDescent="0.3">
      <c r="A3913">
        <v>102164</v>
      </c>
      <c r="B3913" s="2">
        <v>41870</v>
      </c>
      <c r="C3913" s="3">
        <v>0.39699074074074076</v>
      </c>
      <c r="D3913" t="s">
        <v>31</v>
      </c>
      <c r="E3913" t="s">
        <v>27</v>
      </c>
      <c r="F3913" t="s">
        <v>20</v>
      </c>
      <c r="G3913" t="s">
        <v>2</v>
      </c>
      <c r="H3913">
        <v>82448</v>
      </c>
      <c r="I3913">
        <f>IF(Table3_1810[[#This Row],[Status]]="Hired",1,0)</f>
        <v>1</v>
      </c>
    </row>
    <row r="3914" spans="1:9" x14ac:dyDescent="0.3">
      <c r="A3914">
        <v>820494</v>
      </c>
      <c r="B3914" s="2">
        <v>41870</v>
      </c>
      <c r="C3914" s="3">
        <v>0.39908564814814818</v>
      </c>
      <c r="D3914" t="s">
        <v>31</v>
      </c>
      <c r="E3914" t="s">
        <v>27</v>
      </c>
      <c r="F3914" t="s">
        <v>20</v>
      </c>
      <c r="G3914" t="s">
        <v>2</v>
      </c>
      <c r="H3914">
        <v>40154</v>
      </c>
      <c r="I3914">
        <f>IF(Table3_1810[[#This Row],[Status]]="Hired",1,0)</f>
        <v>1</v>
      </c>
    </row>
    <row r="3915" spans="1:9" x14ac:dyDescent="0.3">
      <c r="A3915">
        <v>318592</v>
      </c>
      <c r="B3915" s="2">
        <v>41870</v>
      </c>
      <c r="C3915" s="3">
        <v>0.40106481481481482</v>
      </c>
      <c r="D3915" t="s">
        <v>31</v>
      </c>
      <c r="E3915" t="s">
        <v>27</v>
      </c>
      <c r="F3915" t="s">
        <v>20</v>
      </c>
      <c r="G3915" t="s">
        <v>2</v>
      </c>
      <c r="H3915">
        <v>83637</v>
      </c>
      <c r="I3915">
        <f>IF(Table3_1810[[#This Row],[Status]]="Hired",1,0)</f>
        <v>1</v>
      </c>
    </row>
    <row r="3916" spans="1:9" x14ac:dyDescent="0.3">
      <c r="A3916">
        <v>34851</v>
      </c>
      <c r="B3916" s="2">
        <v>41882</v>
      </c>
      <c r="C3916" s="3">
        <v>0.69976851851851851</v>
      </c>
      <c r="D3916" t="s">
        <v>31</v>
      </c>
      <c r="E3916" t="s">
        <v>27</v>
      </c>
      <c r="F3916" t="s">
        <v>20</v>
      </c>
      <c r="G3916" t="s">
        <v>2</v>
      </c>
      <c r="H3916">
        <v>26908</v>
      </c>
      <c r="I3916">
        <f>IF(Table3_1810[[#This Row],[Status]]="Hired",1,0)</f>
        <v>1</v>
      </c>
    </row>
    <row r="3917" spans="1:9" x14ac:dyDescent="0.3">
      <c r="A3917">
        <v>594996</v>
      </c>
      <c r="B3917" s="2">
        <v>41882</v>
      </c>
      <c r="C3917" s="3">
        <v>0.70013888888888887</v>
      </c>
      <c r="D3917" t="s">
        <v>30</v>
      </c>
      <c r="E3917" t="s">
        <v>29</v>
      </c>
      <c r="F3917" t="s">
        <v>20</v>
      </c>
      <c r="G3917" t="s">
        <v>2</v>
      </c>
      <c r="H3917">
        <v>94226</v>
      </c>
      <c r="I3917">
        <f>IF(Table3_1810[[#This Row],[Status]]="Hired",1,0)</f>
        <v>0</v>
      </c>
    </row>
    <row r="3918" spans="1:9" x14ac:dyDescent="0.3">
      <c r="A3918">
        <v>231370</v>
      </c>
      <c r="B3918" s="2">
        <v>41767</v>
      </c>
      <c r="C3918" s="3">
        <v>0.40141203703703704</v>
      </c>
      <c r="D3918" t="s">
        <v>31</v>
      </c>
      <c r="E3918" t="s">
        <v>27</v>
      </c>
      <c r="F3918" t="s">
        <v>20</v>
      </c>
      <c r="G3918" t="s">
        <v>2</v>
      </c>
      <c r="H3918">
        <v>85076</v>
      </c>
      <c r="I3918">
        <f>IF(Table3_1810[[#This Row],[Status]]="Hired",1,0)</f>
        <v>1</v>
      </c>
    </row>
    <row r="3919" spans="1:9" x14ac:dyDescent="0.3">
      <c r="A3919">
        <v>866724</v>
      </c>
      <c r="B3919" s="2">
        <v>41767</v>
      </c>
      <c r="C3919" s="3">
        <v>0.40173611111111113</v>
      </c>
      <c r="D3919" t="s">
        <v>31</v>
      </c>
      <c r="E3919" t="s">
        <v>27</v>
      </c>
      <c r="F3919" t="s">
        <v>20</v>
      </c>
      <c r="G3919" t="s">
        <v>2</v>
      </c>
      <c r="H3919">
        <v>81111</v>
      </c>
      <c r="I3919">
        <f>IF(Table3_1810[[#This Row],[Status]]="Hired",1,0)</f>
        <v>1</v>
      </c>
    </row>
    <row r="3920" spans="1:9" x14ac:dyDescent="0.3">
      <c r="A3920">
        <v>107624</v>
      </c>
      <c r="B3920" s="2">
        <v>41781</v>
      </c>
      <c r="C3920" s="3">
        <v>0.55046296296296293</v>
      </c>
      <c r="D3920" t="s">
        <v>31</v>
      </c>
      <c r="E3920" t="s">
        <v>27</v>
      </c>
      <c r="F3920" t="s">
        <v>14</v>
      </c>
      <c r="G3920" t="s">
        <v>10</v>
      </c>
      <c r="H3920">
        <v>28974</v>
      </c>
      <c r="I3920">
        <f>IF(Table3_1810[[#This Row],[Status]]="Hired",1,0)</f>
        <v>1</v>
      </c>
    </row>
    <row r="3921" spans="1:9" x14ac:dyDescent="0.3">
      <c r="A3921">
        <v>319905</v>
      </c>
      <c r="B3921" s="2">
        <v>41849</v>
      </c>
      <c r="C3921" s="3">
        <v>0.90905092592592596</v>
      </c>
      <c r="D3921" t="s">
        <v>30</v>
      </c>
      <c r="E3921" t="s">
        <v>27</v>
      </c>
      <c r="F3921" t="s">
        <v>14</v>
      </c>
      <c r="G3921" t="s">
        <v>10</v>
      </c>
      <c r="H3921">
        <v>40767</v>
      </c>
      <c r="I3921">
        <f>IF(Table3_1810[[#This Row],[Status]]="Hired",1,0)</f>
        <v>0</v>
      </c>
    </row>
    <row r="3922" spans="1:9" x14ac:dyDescent="0.3">
      <c r="A3922">
        <v>728175</v>
      </c>
      <c r="B3922" s="2">
        <v>41863</v>
      </c>
      <c r="C3922" s="3">
        <v>0.39746527777777779</v>
      </c>
      <c r="D3922" t="s">
        <v>31</v>
      </c>
      <c r="E3922" t="s">
        <v>29</v>
      </c>
      <c r="F3922" t="s">
        <v>20</v>
      </c>
      <c r="G3922" t="s">
        <v>2</v>
      </c>
      <c r="H3922">
        <v>95528</v>
      </c>
      <c r="I3922">
        <f>IF(Table3_1810[[#This Row],[Status]]="Hired",1,0)</f>
        <v>1</v>
      </c>
    </row>
    <row r="3923" spans="1:9" x14ac:dyDescent="0.3">
      <c r="A3923">
        <v>576375</v>
      </c>
      <c r="B3923" s="2">
        <v>41869</v>
      </c>
      <c r="C3923" s="3">
        <v>0.52975694444444443</v>
      </c>
      <c r="D3923" t="s">
        <v>31</v>
      </c>
      <c r="E3923" t="s">
        <v>27</v>
      </c>
      <c r="F3923" t="s">
        <v>20</v>
      </c>
      <c r="G3923" t="s">
        <v>4</v>
      </c>
      <c r="H3923">
        <v>35795</v>
      </c>
      <c r="I3923">
        <f>IF(Table3_1810[[#This Row],[Status]]="Hired",1,0)</f>
        <v>1</v>
      </c>
    </row>
    <row r="3924" spans="1:9" x14ac:dyDescent="0.3">
      <c r="A3924">
        <v>289325</v>
      </c>
      <c r="B3924" s="2">
        <v>41778</v>
      </c>
      <c r="C3924" s="3">
        <v>0.31675925925925924</v>
      </c>
      <c r="D3924" t="s">
        <v>31</v>
      </c>
      <c r="E3924" t="s">
        <v>29</v>
      </c>
      <c r="F3924" t="s">
        <v>20</v>
      </c>
      <c r="G3924" t="s">
        <v>2</v>
      </c>
      <c r="H3924">
        <v>21988</v>
      </c>
      <c r="I3924">
        <f>IF(Table3_1810[[#This Row],[Status]]="Hired",1,0)</f>
        <v>1</v>
      </c>
    </row>
    <row r="3925" spans="1:9" x14ac:dyDescent="0.3">
      <c r="A3925">
        <v>856141</v>
      </c>
      <c r="B3925" s="2">
        <v>41779</v>
      </c>
      <c r="C3925" s="3">
        <v>0.39732638888888888</v>
      </c>
      <c r="D3925" t="s">
        <v>30</v>
      </c>
      <c r="E3925" t="s">
        <v>27</v>
      </c>
      <c r="F3925" t="s">
        <v>17</v>
      </c>
      <c r="G3925" t="s">
        <v>4</v>
      </c>
      <c r="H3925">
        <v>22508</v>
      </c>
      <c r="I3925">
        <f>IF(Table3_1810[[#This Row],[Status]]="Hired",1,0)</f>
        <v>0</v>
      </c>
    </row>
    <row r="3926" spans="1:9" x14ac:dyDescent="0.3">
      <c r="A3926">
        <v>356398</v>
      </c>
      <c r="B3926" s="2">
        <v>41786</v>
      </c>
      <c r="C3926" s="3">
        <v>0.50910879629629635</v>
      </c>
      <c r="D3926" t="s">
        <v>31</v>
      </c>
      <c r="E3926" t="s">
        <v>27</v>
      </c>
      <c r="F3926" t="s">
        <v>17</v>
      </c>
      <c r="G3926" t="s">
        <v>4</v>
      </c>
      <c r="H3926">
        <v>55254</v>
      </c>
      <c r="I3926">
        <f>IF(Table3_1810[[#This Row],[Status]]="Hired",1,0)</f>
        <v>1</v>
      </c>
    </row>
    <row r="3927" spans="1:9" x14ac:dyDescent="0.3">
      <c r="A3927">
        <v>948977</v>
      </c>
      <c r="B3927" s="2">
        <v>41789</v>
      </c>
      <c r="C3927" s="3">
        <v>0.78645833333333337</v>
      </c>
      <c r="D3927" t="s">
        <v>31</v>
      </c>
      <c r="E3927" t="s">
        <v>29</v>
      </c>
      <c r="F3927" t="s">
        <v>17</v>
      </c>
      <c r="G3927" t="s">
        <v>4</v>
      </c>
      <c r="H3927">
        <v>13302</v>
      </c>
      <c r="I3927">
        <f>IF(Table3_1810[[#This Row],[Status]]="Hired",1,0)</f>
        <v>1</v>
      </c>
    </row>
    <row r="3928" spans="1:9" x14ac:dyDescent="0.3">
      <c r="A3928">
        <v>446111</v>
      </c>
      <c r="B3928" s="2">
        <v>41787</v>
      </c>
      <c r="C3928" s="3">
        <v>0.39835648148148151</v>
      </c>
      <c r="D3928" t="s">
        <v>31</v>
      </c>
      <c r="E3928" t="s">
        <v>27</v>
      </c>
      <c r="F3928" t="s">
        <v>17</v>
      </c>
      <c r="G3928" t="s">
        <v>2</v>
      </c>
      <c r="H3928">
        <v>46261</v>
      </c>
      <c r="I3928">
        <f>IF(Table3_1810[[#This Row],[Status]]="Hired",1,0)</f>
        <v>1</v>
      </c>
    </row>
    <row r="3929" spans="1:9" x14ac:dyDescent="0.3">
      <c r="A3929">
        <v>661687</v>
      </c>
      <c r="B3929" s="2">
        <v>41794</v>
      </c>
      <c r="C3929" s="3">
        <v>0.57590277777777776</v>
      </c>
      <c r="D3929" t="s">
        <v>31</v>
      </c>
      <c r="E3929" t="s">
        <v>29</v>
      </c>
      <c r="F3929" t="s">
        <v>17</v>
      </c>
      <c r="G3929" t="s">
        <v>2</v>
      </c>
      <c r="H3929">
        <v>62921</v>
      </c>
      <c r="I3929">
        <f>IF(Table3_1810[[#This Row],[Status]]="Hired",1,0)</f>
        <v>1</v>
      </c>
    </row>
    <row r="3930" spans="1:9" x14ac:dyDescent="0.3">
      <c r="A3930">
        <v>462821</v>
      </c>
      <c r="B3930" s="2">
        <v>41794</v>
      </c>
      <c r="C3930" s="3">
        <v>0.57599537037037041</v>
      </c>
      <c r="D3930" t="s">
        <v>31</v>
      </c>
      <c r="E3930" t="s">
        <v>28</v>
      </c>
      <c r="F3930" t="s">
        <v>17</v>
      </c>
      <c r="G3930" t="s">
        <v>2</v>
      </c>
      <c r="H3930">
        <v>77888</v>
      </c>
      <c r="I3930">
        <f>IF(Table3_1810[[#This Row],[Status]]="Hired",1,0)</f>
        <v>1</v>
      </c>
    </row>
    <row r="3931" spans="1:9" x14ac:dyDescent="0.3">
      <c r="A3931">
        <v>385084</v>
      </c>
      <c r="B3931" s="2">
        <v>41845</v>
      </c>
      <c r="C3931" s="3">
        <v>0.56277777777777782</v>
      </c>
      <c r="D3931" t="s">
        <v>31</v>
      </c>
      <c r="E3931" t="s">
        <v>27</v>
      </c>
      <c r="F3931" t="s">
        <v>20</v>
      </c>
      <c r="G3931" t="s">
        <v>4</v>
      </c>
      <c r="H3931">
        <v>44649</v>
      </c>
      <c r="I3931">
        <f>IF(Table3_1810[[#This Row],[Status]]="Hired",1,0)</f>
        <v>1</v>
      </c>
    </row>
    <row r="3932" spans="1:9" x14ac:dyDescent="0.3">
      <c r="A3932">
        <v>839429</v>
      </c>
      <c r="B3932" s="2">
        <v>41787</v>
      </c>
      <c r="C3932" s="3">
        <v>0.39702546296296298</v>
      </c>
      <c r="D3932" t="s">
        <v>30</v>
      </c>
      <c r="E3932" t="s">
        <v>27</v>
      </c>
      <c r="F3932" t="s">
        <v>17</v>
      </c>
      <c r="G3932" t="s">
        <v>2</v>
      </c>
      <c r="H3932">
        <v>13382</v>
      </c>
      <c r="I3932">
        <f>IF(Table3_1810[[#This Row],[Status]]="Hired",1,0)</f>
        <v>0</v>
      </c>
    </row>
    <row r="3933" spans="1:9" x14ac:dyDescent="0.3">
      <c r="A3933">
        <v>648497</v>
      </c>
      <c r="B3933" s="2">
        <v>41799</v>
      </c>
      <c r="C3933" s="3">
        <v>0.33796296296296297</v>
      </c>
      <c r="D3933" t="s">
        <v>31</v>
      </c>
      <c r="E3933" t="s">
        <v>27</v>
      </c>
      <c r="F3933" t="s">
        <v>17</v>
      </c>
      <c r="G3933" t="s">
        <v>2</v>
      </c>
      <c r="H3933">
        <v>91868</v>
      </c>
      <c r="I3933">
        <f>IF(Table3_1810[[#This Row],[Status]]="Hired",1,0)</f>
        <v>1</v>
      </c>
    </row>
    <row r="3934" spans="1:9" x14ac:dyDescent="0.3">
      <c r="A3934">
        <v>782375</v>
      </c>
      <c r="B3934" s="2">
        <v>41807</v>
      </c>
      <c r="C3934" s="3">
        <v>0.53237268518518521</v>
      </c>
      <c r="D3934" t="s">
        <v>31</v>
      </c>
      <c r="E3934" t="s">
        <v>27</v>
      </c>
      <c r="F3934" t="s">
        <v>17</v>
      </c>
      <c r="G3934" t="s">
        <v>2</v>
      </c>
      <c r="H3934">
        <v>29213</v>
      </c>
      <c r="I3934">
        <f>IF(Table3_1810[[#This Row],[Status]]="Hired",1,0)</f>
        <v>1</v>
      </c>
    </row>
    <row r="3935" spans="1:9" x14ac:dyDescent="0.3">
      <c r="A3935">
        <v>635222</v>
      </c>
      <c r="B3935" s="2">
        <v>41807</v>
      </c>
      <c r="C3935" s="3">
        <v>0.53263888888888888</v>
      </c>
      <c r="D3935" t="s">
        <v>30</v>
      </c>
      <c r="E3935" t="s">
        <v>27</v>
      </c>
      <c r="F3935" t="s">
        <v>17</v>
      </c>
      <c r="G3935" t="s">
        <v>2</v>
      </c>
      <c r="H3935">
        <v>44465</v>
      </c>
      <c r="I3935">
        <f>IF(Table3_1810[[#This Row],[Status]]="Hired",1,0)</f>
        <v>0</v>
      </c>
    </row>
    <row r="3936" spans="1:9" x14ac:dyDescent="0.3">
      <c r="A3936">
        <v>497576</v>
      </c>
      <c r="B3936" s="2">
        <v>41807</v>
      </c>
      <c r="C3936" s="3">
        <v>0.53324074074074079</v>
      </c>
      <c r="D3936" t="s">
        <v>31</v>
      </c>
      <c r="E3936" t="s">
        <v>27</v>
      </c>
      <c r="F3936" t="s">
        <v>17</v>
      </c>
      <c r="G3936" t="s">
        <v>2</v>
      </c>
      <c r="H3936">
        <v>57523</v>
      </c>
      <c r="I3936">
        <f>IF(Table3_1810[[#This Row],[Status]]="Hired",1,0)</f>
        <v>1</v>
      </c>
    </row>
    <row r="3937" spans="1:9" x14ac:dyDescent="0.3">
      <c r="A3937">
        <v>387477</v>
      </c>
      <c r="B3937" s="2">
        <v>41807</v>
      </c>
      <c r="C3937" s="3">
        <v>0.53363425925925922</v>
      </c>
      <c r="D3937" t="s">
        <v>31</v>
      </c>
      <c r="E3937" t="s">
        <v>29</v>
      </c>
      <c r="F3937" t="s">
        <v>17</v>
      </c>
      <c r="G3937" t="s">
        <v>2</v>
      </c>
      <c r="H3937">
        <v>53615</v>
      </c>
      <c r="I3937">
        <f>IF(Table3_1810[[#This Row],[Status]]="Hired",1,0)</f>
        <v>1</v>
      </c>
    </row>
    <row r="3938" spans="1:9" x14ac:dyDescent="0.3">
      <c r="A3938">
        <v>779639</v>
      </c>
      <c r="B3938" s="2">
        <v>41774</v>
      </c>
      <c r="C3938" s="3">
        <v>0.8175</v>
      </c>
      <c r="D3938" t="s">
        <v>31</v>
      </c>
      <c r="E3938" t="s">
        <v>29</v>
      </c>
      <c r="F3938" t="s">
        <v>17</v>
      </c>
      <c r="G3938" t="s">
        <v>2</v>
      </c>
      <c r="H3938">
        <v>68294</v>
      </c>
      <c r="I3938">
        <f>IF(Table3_1810[[#This Row],[Status]]="Hired",1,0)</f>
        <v>1</v>
      </c>
    </row>
    <row r="3939" spans="1:9" x14ac:dyDescent="0.3">
      <c r="A3939">
        <v>887127</v>
      </c>
      <c r="B3939" s="2">
        <v>41771</v>
      </c>
      <c r="C3939" s="3">
        <v>0.35627314814814814</v>
      </c>
      <c r="D3939" t="s">
        <v>31</v>
      </c>
      <c r="E3939" t="s">
        <v>29</v>
      </c>
      <c r="F3939" t="s">
        <v>17</v>
      </c>
      <c r="G3939" t="s">
        <v>2</v>
      </c>
      <c r="H3939">
        <v>30614</v>
      </c>
      <c r="I3939">
        <f>IF(Table3_1810[[#This Row],[Status]]="Hired",1,0)</f>
        <v>1</v>
      </c>
    </row>
    <row r="3940" spans="1:9" x14ac:dyDescent="0.3">
      <c r="A3940">
        <v>29295</v>
      </c>
      <c r="B3940" s="2">
        <v>41771</v>
      </c>
      <c r="C3940" s="3">
        <v>0.35912037037037037</v>
      </c>
      <c r="D3940" t="s">
        <v>31</v>
      </c>
      <c r="E3940" t="s">
        <v>27</v>
      </c>
      <c r="F3940" t="s">
        <v>17</v>
      </c>
      <c r="G3940" t="s">
        <v>2</v>
      </c>
      <c r="H3940">
        <v>41964</v>
      </c>
      <c r="I3940">
        <f>IF(Table3_1810[[#This Row],[Status]]="Hired",1,0)</f>
        <v>1</v>
      </c>
    </row>
    <row r="3941" spans="1:9" x14ac:dyDescent="0.3">
      <c r="A3941">
        <v>855241</v>
      </c>
      <c r="B3941" s="2">
        <v>41771</v>
      </c>
      <c r="C3941" s="3">
        <v>0.35614583333333333</v>
      </c>
      <c r="D3941" t="s">
        <v>31</v>
      </c>
      <c r="E3941" t="s">
        <v>28</v>
      </c>
      <c r="F3941" t="s">
        <v>17</v>
      </c>
      <c r="G3941" t="s">
        <v>2</v>
      </c>
      <c r="H3941">
        <v>45191</v>
      </c>
      <c r="I3941">
        <f>IF(Table3_1810[[#This Row],[Status]]="Hired",1,0)</f>
        <v>1</v>
      </c>
    </row>
    <row r="3942" spans="1:9" x14ac:dyDescent="0.3">
      <c r="A3942">
        <v>271089</v>
      </c>
      <c r="B3942" s="2">
        <v>41771</v>
      </c>
      <c r="C3942" s="3">
        <v>0.38466435185185183</v>
      </c>
      <c r="D3942" t="s">
        <v>30</v>
      </c>
      <c r="E3942" t="s">
        <v>27</v>
      </c>
      <c r="F3942" t="s">
        <v>17</v>
      </c>
      <c r="G3942" t="s">
        <v>2</v>
      </c>
      <c r="H3942">
        <v>96041</v>
      </c>
      <c r="I3942">
        <f>IF(Table3_1810[[#This Row],[Status]]="Hired",1,0)</f>
        <v>0</v>
      </c>
    </row>
    <row r="3943" spans="1:9" x14ac:dyDescent="0.3">
      <c r="A3943">
        <v>809236</v>
      </c>
      <c r="B3943" s="2">
        <v>41781</v>
      </c>
      <c r="C3943" s="3">
        <v>0.39770833333333333</v>
      </c>
      <c r="D3943" t="s">
        <v>31</v>
      </c>
      <c r="E3943" t="s">
        <v>27</v>
      </c>
      <c r="F3943" t="s">
        <v>17</v>
      </c>
      <c r="G3943" t="s">
        <v>2</v>
      </c>
      <c r="H3943">
        <v>14605</v>
      </c>
      <c r="I3943">
        <f>IF(Table3_1810[[#This Row],[Status]]="Hired",1,0)</f>
        <v>1</v>
      </c>
    </row>
    <row r="3944" spans="1:9" x14ac:dyDescent="0.3">
      <c r="A3944">
        <v>378743</v>
      </c>
      <c r="B3944" s="2">
        <v>41788</v>
      </c>
      <c r="C3944" s="3">
        <v>0.76105324074074077</v>
      </c>
      <c r="D3944" t="s">
        <v>30</v>
      </c>
      <c r="E3944" t="s">
        <v>27</v>
      </c>
      <c r="F3944" t="s">
        <v>17</v>
      </c>
      <c r="G3944" t="s">
        <v>2</v>
      </c>
      <c r="H3944">
        <v>27190</v>
      </c>
      <c r="I3944">
        <f>IF(Table3_1810[[#This Row],[Status]]="Hired",1,0)</f>
        <v>0</v>
      </c>
    </row>
    <row r="3945" spans="1:9" x14ac:dyDescent="0.3">
      <c r="A3945">
        <v>95496</v>
      </c>
      <c r="B3945" s="2">
        <v>41788</v>
      </c>
      <c r="C3945" s="3">
        <v>0.90462962962962967</v>
      </c>
      <c r="D3945" t="s">
        <v>31</v>
      </c>
      <c r="E3945" t="s">
        <v>27</v>
      </c>
      <c r="F3945" t="s">
        <v>17</v>
      </c>
      <c r="G3945" t="s">
        <v>2</v>
      </c>
      <c r="H3945">
        <v>24782</v>
      </c>
      <c r="I3945">
        <f>IF(Table3_1810[[#This Row],[Status]]="Hired",1,0)</f>
        <v>1</v>
      </c>
    </row>
    <row r="3946" spans="1:9" x14ac:dyDescent="0.3">
      <c r="A3946">
        <v>971957</v>
      </c>
      <c r="B3946" s="2">
        <v>41802</v>
      </c>
      <c r="C3946" s="3">
        <v>0.3574074074074074</v>
      </c>
      <c r="D3946" t="s">
        <v>31</v>
      </c>
      <c r="E3946" t="s">
        <v>27</v>
      </c>
      <c r="F3946" t="s">
        <v>17</v>
      </c>
      <c r="G3946" t="s">
        <v>2</v>
      </c>
      <c r="H3946">
        <v>76181</v>
      </c>
      <c r="I3946">
        <f>IF(Table3_1810[[#This Row],[Status]]="Hired",1,0)</f>
        <v>1</v>
      </c>
    </row>
    <row r="3947" spans="1:9" x14ac:dyDescent="0.3">
      <c r="A3947">
        <v>654427</v>
      </c>
      <c r="B3947" s="2">
        <v>41802</v>
      </c>
      <c r="C3947" s="3">
        <v>0.35553240740740738</v>
      </c>
      <c r="D3947" t="s">
        <v>30</v>
      </c>
      <c r="E3947" t="s">
        <v>29</v>
      </c>
      <c r="F3947" t="s">
        <v>17</v>
      </c>
      <c r="G3947" t="s">
        <v>2</v>
      </c>
      <c r="H3947">
        <v>53660</v>
      </c>
      <c r="I3947">
        <f>IF(Table3_1810[[#This Row],[Status]]="Hired",1,0)</f>
        <v>0</v>
      </c>
    </row>
    <row r="3948" spans="1:9" x14ac:dyDescent="0.3">
      <c r="A3948">
        <v>155708</v>
      </c>
      <c r="B3948" s="2">
        <v>41790</v>
      </c>
      <c r="C3948" s="3">
        <v>0.5879050925925926</v>
      </c>
      <c r="D3948" t="s">
        <v>31</v>
      </c>
      <c r="E3948" t="s">
        <v>27</v>
      </c>
      <c r="F3948" t="s">
        <v>17</v>
      </c>
      <c r="G3948" t="s">
        <v>2</v>
      </c>
      <c r="H3948">
        <v>61643</v>
      </c>
      <c r="I3948">
        <f>IF(Table3_1810[[#This Row],[Status]]="Hired",1,0)</f>
        <v>1</v>
      </c>
    </row>
    <row r="3949" spans="1:9" x14ac:dyDescent="0.3">
      <c r="A3949">
        <v>708125</v>
      </c>
      <c r="B3949" s="2">
        <v>41790</v>
      </c>
      <c r="C3949" s="3">
        <v>0.58894675925925921</v>
      </c>
      <c r="D3949" t="s">
        <v>30</v>
      </c>
      <c r="E3949" t="s">
        <v>27</v>
      </c>
      <c r="F3949" t="s">
        <v>17</v>
      </c>
      <c r="G3949" t="s">
        <v>2</v>
      </c>
      <c r="H3949">
        <v>70430</v>
      </c>
      <c r="I3949">
        <f>IF(Table3_1810[[#This Row],[Status]]="Hired",1,0)</f>
        <v>0</v>
      </c>
    </row>
    <row r="3950" spans="1:9" x14ac:dyDescent="0.3">
      <c r="A3950">
        <v>582635</v>
      </c>
      <c r="B3950" s="2">
        <v>41792</v>
      </c>
      <c r="C3950" s="3">
        <v>0.13589120370370369</v>
      </c>
      <c r="D3950" t="s">
        <v>30</v>
      </c>
      <c r="E3950" t="s">
        <v>27</v>
      </c>
      <c r="F3950" t="s">
        <v>17</v>
      </c>
      <c r="G3950" t="s">
        <v>2</v>
      </c>
      <c r="H3950">
        <v>77272</v>
      </c>
      <c r="I3950">
        <f>IF(Table3_1810[[#This Row],[Status]]="Hired",1,0)</f>
        <v>0</v>
      </c>
    </row>
    <row r="3951" spans="1:9" x14ac:dyDescent="0.3">
      <c r="A3951">
        <v>286547</v>
      </c>
      <c r="B3951" s="2">
        <v>41796</v>
      </c>
      <c r="C3951" s="3">
        <v>0.77384259259259258</v>
      </c>
      <c r="D3951" t="s">
        <v>31</v>
      </c>
      <c r="E3951" t="s">
        <v>29</v>
      </c>
      <c r="F3951" t="s">
        <v>17</v>
      </c>
      <c r="G3951" t="s">
        <v>2</v>
      </c>
      <c r="H3951">
        <v>73559</v>
      </c>
      <c r="I3951">
        <f>IF(Table3_1810[[#This Row],[Status]]="Hired",1,0)</f>
        <v>1</v>
      </c>
    </row>
    <row r="3952" spans="1:9" x14ac:dyDescent="0.3">
      <c r="A3952">
        <v>455493</v>
      </c>
      <c r="B3952" s="2">
        <v>41796</v>
      </c>
      <c r="C3952" s="3">
        <v>0.77423611111111112</v>
      </c>
      <c r="D3952" t="s">
        <v>31</v>
      </c>
      <c r="E3952" t="s">
        <v>27</v>
      </c>
      <c r="F3952" t="s">
        <v>17</v>
      </c>
      <c r="G3952" t="s">
        <v>2</v>
      </c>
      <c r="H3952">
        <v>17698</v>
      </c>
      <c r="I3952">
        <f>IF(Table3_1810[[#This Row],[Status]]="Hired",1,0)</f>
        <v>1</v>
      </c>
    </row>
    <row r="3953" spans="1:9" x14ac:dyDescent="0.3">
      <c r="A3953">
        <v>487282</v>
      </c>
      <c r="B3953" s="2">
        <v>41796</v>
      </c>
      <c r="C3953" s="3">
        <v>0.77497685185185183</v>
      </c>
      <c r="D3953" t="s">
        <v>30</v>
      </c>
      <c r="E3953" t="s">
        <v>29</v>
      </c>
      <c r="F3953" t="s">
        <v>17</v>
      </c>
      <c r="G3953" t="s">
        <v>2</v>
      </c>
      <c r="H3953">
        <v>54274</v>
      </c>
      <c r="I3953">
        <f>IF(Table3_1810[[#This Row],[Status]]="Hired",1,0)</f>
        <v>0</v>
      </c>
    </row>
    <row r="3954" spans="1:9" x14ac:dyDescent="0.3">
      <c r="A3954">
        <v>940819</v>
      </c>
      <c r="B3954" s="2">
        <v>41796</v>
      </c>
      <c r="C3954" s="3">
        <v>0.77672453703703703</v>
      </c>
      <c r="D3954" t="s">
        <v>31</v>
      </c>
      <c r="E3954" t="s">
        <v>29</v>
      </c>
      <c r="F3954" t="s">
        <v>17</v>
      </c>
      <c r="G3954" t="s">
        <v>2</v>
      </c>
      <c r="H3954">
        <v>94677</v>
      </c>
      <c r="I3954">
        <f>IF(Table3_1810[[#This Row],[Status]]="Hired",1,0)</f>
        <v>1</v>
      </c>
    </row>
    <row r="3955" spans="1:9" x14ac:dyDescent="0.3">
      <c r="A3955">
        <v>661209</v>
      </c>
      <c r="B3955" s="2">
        <v>41796</v>
      </c>
      <c r="C3955" s="3">
        <v>0.77706018518518516</v>
      </c>
      <c r="D3955" t="s">
        <v>31</v>
      </c>
      <c r="E3955" t="s">
        <v>27</v>
      </c>
      <c r="F3955" t="s">
        <v>17</v>
      </c>
      <c r="G3955" t="s">
        <v>2</v>
      </c>
      <c r="H3955">
        <v>17436</v>
      </c>
      <c r="I3955">
        <f>IF(Table3_1810[[#This Row],[Status]]="Hired",1,0)</f>
        <v>1</v>
      </c>
    </row>
    <row r="3956" spans="1:9" x14ac:dyDescent="0.3">
      <c r="A3956">
        <v>808006</v>
      </c>
      <c r="B3956" s="2">
        <v>41796</v>
      </c>
      <c r="C3956" s="3">
        <v>0.77734953703703702</v>
      </c>
      <c r="D3956" t="s">
        <v>31</v>
      </c>
      <c r="E3956" t="s">
        <v>27</v>
      </c>
      <c r="F3956" t="s">
        <v>17</v>
      </c>
      <c r="G3956" t="s">
        <v>2</v>
      </c>
      <c r="H3956">
        <v>36887</v>
      </c>
      <c r="I3956">
        <f>IF(Table3_1810[[#This Row],[Status]]="Hired",1,0)</f>
        <v>1</v>
      </c>
    </row>
    <row r="3957" spans="1:9" x14ac:dyDescent="0.3">
      <c r="A3957">
        <v>228903</v>
      </c>
      <c r="B3957" s="2">
        <v>41839</v>
      </c>
      <c r="C3957" s="3">
        <v>0.77149305555555558</v>
      </c>
      <c r="D3957" t="s">
        <v>30</v>
      </c>
      <c r="E3957" t="s">
        <v>29</v>
      </c>
      <c r="F3957" t="s">
        <v>17</v>
      </c>
      <c r="G3957" t="s">
        <v>10</v>
      </c>
      <c r="H3957">
        <v>93345</v>
      </c>
      <c r="I3957">
        <f>IF(Table3_1810[[#This Row],[Status]]="Hired",1,0)</f>
        <v>0</v>
      </c>
    </row>
    <row r="3958" spans="1:9" x14ac:dyDescent="0.3">
      <c r="A3958">
        <v>921308</v>
      </c>
      <c r="B3958" s="2">
        <v>41839</v>
      </c>
      <c r="C3958" s="3">
        <v>0.77232638888888894</v>
      </c>
      <c r="D3958" t="s">
        <v>31</v>
      </c>
      <c r="E3958" t="s">
        <v>27</v>
      </c>
      <c r="F3958" t="s">
        <v>17</v>
      </c>
      <c r="G3958" t="s">
        <v>10</v>
      </c>
      <c r="H3958">
        <v>31438</v>
      </c>
      <c r="I3958">
        <f>IF(Table3_1810[[#This Row],[Status]]="Hired",1,0)</f>
        <v>1</v>
      </c>
    </row>
    <row r="3959" spans="1:9" x14ac:dyDescent="0.3">
      <c r="A3959">
        <v>950993</v>
      </c>
      <c r="B3959" s="2">
        <v>41865</v>
      </c>
      <c r="C3959" s="3">
        <v>0.39719907407407407</v>
      </c>
      <c r="D3959" t="s">
        <v>30</v>
      </c>
      <c r="E3959" t="s">
        <v>28</v>
      </c>
      <c r="F3959" t="s">
        <v>16</v>
      </c>
      <c r="G3959" t="s">
        <v>6</v>
      </c>
      <c r="H3959">
        <v>65270</v>
      </c>
      <c r="I3959">
        <f>IF(Table3_1810[[#This Row],[Status]]="Hired",1,0)</f>
        <v>0</v>
      </c>
    </row>
    <row r="3960" spans="1:9" x14ac:dyDescent="0.3">
      <c r="A3960">
        <v>503906</v>
      </c>
      <c r="B3960" s="2">
        <v>41874</v>
      </c>
      <c r="C3960" s="3">
        <v>0.46324074074074073</v>
      </c>
      <c r="D3960" t="s">
        <v>31</v>
      </c>
      <c r="E3960" t="s">
        <v>27</v>
      </c>
      <c r="F3960" t="s">
        <v>16</v>
      </c>
      <c r="G3960" t="s">
        <v>6</v>
      </c>
      <c r="H3960">
        <v>70176</v>
      </c>
      <c r="I3960">
        <f>IF(Table3_1810[[#This Row],[Status]]="Hired",1,0)</f>
        <v>1</v>
      </c>
    </row>
    <row r="3961" spans="1:9" x14ac:dyDescent="0.3">
      <c r="A3961">
        <v>863564</v>
      </c>
      <c r="B3961" s="2">
        <v>41809</v>
      </c>
      <c r="C3961" s="3">
        <v>0.39716435185185184</v>
      </c>
      <c r="D3961" t="s">
        <v>31</v>
      </c>
      <c r="E3961" t="s">
        <v>27</v>
      </c>
      <c r="F3961" t="s">
        <v>17</v>
      </c>
      <c r="G3961" t="s">
        <v>6</v>
      </c>
      <c r="H3961">
        <v>65197</v>
      </c>
      <c r="I3961">
        <f>IF(Table3_1810[[#This Row],[Status]]="Hired",1,0)</f>
        <v>1</v>
      </c>
    </row>
    <row r="3962" spans="1:9" x14ac:dyDescent="0.3">
      <c r="A3962">
        <v>598901</v>
      </c>
      <c r="B3962" s="2">
        <v>41760</v>
      </c>
      <c r="C3962" s="3">
        <v>0.39914351851851854</v>
      </c>
      <c r="D3962" t="s">
        <v>31</v>
      </c>
      <c r="E3962" t="s">
        <v>29</v>
      </c>
      <c r="F3962" t="s">
        <v>13</v>
      </c>
      <c r="G3962" t="s">
        <v>10</v>
      </c>
      <c r="H3962">
        <v>48485</v>
      </c>
      <c r="I3962">
        <f>IF(Table3_1810[[#This Row],[Status]]="Hired",1,0)</f>
        <v>1</v>
      </c>
    </row>
    <row r="3963" spans="1:9" x14ac:dyDescent="0.3">
      <c r="A3963">
        <v>321013</v>
      </c>
      <c r="B3963" s="2">
        <v>41782</v>
      </c>
      <c r="C3963" s="3">
        <v>8.7534722222222222E-2</v>
      </c>
      <c r="D3963" t="s">
        <v>31</v>
      </c>
      <c r="E3963" t="s">
        <v>29</v>
      </c>
      <c r="F3963" t="s">
        <v>13</v>
      </c>
      <c r="G3963" t="s">
        <v>10</v>
      </c>
      <c r="H3963">
        <v>60821</v>
      </c>
      <c r="I3963">
        <f>IF(Table3_1810[[#This Row],[Status]]="Hired",1,0)</f>
        <v>1</v>
      </c>
    </row>
    <row r="3964" spans="1:9" x14ac:dyDescent="0.3">
      <c r="A3964">
        <v>368107</v>
      </c>
      <c r="B3964" s="2">
        <v>41816</v>
      </c>
      <c r="C3964" s="3">
        <v>0.39799768518518519</v>
      </c>
      <c r="D3964" t="s">
        <v>31</v>
      </c>
      <c r="E3964" t="s">
        <v>29</v>
      </c>
      <c r="F3964" t="s">
        <v>13</v>
      </c>
      <c r="G3964" t="s">
        <v>10</v>
      </c>
      <c r="H3964">
        <v>72342</v>
      </c>
      <c r="I3964">
        <f>IF(Table3_1810[[#This Row],[Status]]="Hired",1,0)</f>
        <v>1</v>
      </c>
    </row>
    <row r="3965" spans="1:9" x14ac:dyDescent="0.3">
      <c r="A3965">
        <v>591934</v>
      </c>
      <c r="B3965" s="2">
        <v>41817</v>
      </c>
      <c r="C3965" s="3">
        <v>0.38878472222222221</v>
      </c>
      <c r="D3965" t="s">
        <v>31</v>
      </c>
      <c r="E3965" t="s">
        <v>29</v>
      </c>
      <c r="F3965" t="s">
        <v>13</v>
      </c>
      <c r="G3965" t="s">
        <v>10</v>
      </c>
      <c r="H3965">
        <v>54161</v>
      </c>
      <c r="I3965">
        <f>IF(Table3_1810[[#This Row],[Status]]="Hired",1,0)</f>
        <v>1</v>
      </c>
    </row>
    <row r="3966" spans="1:9" x14ac:dyDescent="0.3">
      <c r="A3966">
        <v>17705</v>
      </c>
      <c r="B3966" s="2">
        <v>41817</v>
      </c>
      <c r="C3966" s="3">
        <v>0.38915509259259257</v>
      </c>
      <c r="D3966" t="s">
        <v>30</v>
      </c>
      <c r="E3966" t="s">
        <v>29</v>
      </c>
      <c r="F3966" t="s">
        <v>13</v>
      </c>
      <c r="G3966" t="s">
        <v>10</v>
      </c>
      <c r="H3966">
        <v>88585</v>
      </c>
      <c r="I3966">
        <f>IF(Table3_1810[[#This Row],[Status]]="Hired",1,0)</f>
        <v>0</v>
      </c>
    </row>
    <row r="3967" spans="1:9" x14ac:dyDescent="0.3">
      <c r="A3967">
        <v>634127</v>
      </c>
      <c r="B3967" s="2">
        <v>41817</v>
      </c>
      <c r="C3967" s="3">
        <v>0.38946759259259262</v>
      </c>
      <c r="D3967" t="s">
        <v>30</v>
      </c>
      <c r="E3967" t="s">
        <v>29</v>
      </c>
      <c r="F3967" t="s">
        <v>13</v>
      </c>
      <c r="G3967" t="s">
        <v>10</v>
      </c>
      <c r="H3967">
        <v>75995</v>
      </c>
      <c r="I3967">
        <f>IF(Table3_1810[[#This Row],[Status]]="Hired",1,0)</f>
        <v>0</v>
      </c>
    </row>
    <row r="3968" spans="1:9" x14ac:dyDescent="0.3">
      <c r="A3968">
        <v>138292</v>
      </c>
      <c r="B3968" s="2">
        <v>41817</v>
      </c>
      <c r="C3968" s="3">
        <v>0.39024305555555555</v>
      </c>
      <c r="D3968" t="s">
        <v>31</v>
      </c>
      <c r="E3968" t="s">
        <v>29</v>
      </c>
      <c r="F3968" t="s">
        <v>13</v>
      </c>
      <c r="G3968" t="s">
        <v>10</v>
      </c>
      <c r="H3968">
        <v>71266</v>
      </c>
      <c r="I3968">
        <f>IF(Table3_1810[[#This Row],[Status]]="Hired",1,0)</f>
        <v>1</v>
      </c>
    </row>
    <row r="3969" spans="1:9" x14ac:dyDescent="0.3">
      <c r="A3969">
        <v>898973</v>
      </c>
      <c r="B3969" s="2">
        <v>41829</v>
      </c>
      <c r="C3969" s="3">
        <v>0.54399305555555555</v>
      </c>
      <c r="D3969" t="s">
        <v>30</v>
      </c>
      <c r="E3969" t="s">
        <v>29</v>
      </c>
      <c r="F3969" t="s">
        <v>13</v>
      </c>
      <c r="G3969" t="s">
        <v>10</v>
      </c>
      <c r="H3969">
        <v>20359</v>
      </c>
      <c r="I3969">
        <f>IF(Table3_1810[[#This Row],[Status]]="Hired",1,0)</f>
        <v>0</v>
      </c>
    </row>
    <row r="3970" spans="1:9" x14ac:dyDescent="0.3">
      <c r="A3970">
        <v>948183</v>
      </c>
      <c r="B3970" s="2">
        <v>41829</v>
      </c>
      <c r="C3970" s="3">
        <v>0.54429398148148145</v>
      </c>
      <c r="D3970" t="s">
        <v>30</v>
      </c>
      <c r="E3970" t="s">
        <v>29</v>
      </c>
      <c r="F3970" t="s">
        <v>13</v>
      </c>
      <c r="G3970" t="s">
        <v>10</v>
      </c>
      <c r="H3970">
        <v>24637</v>
      </c>
      <c r="I3970">
        <f>IF(Table3_1810[[#This Row],[Status]]="Hired",1,0)</f>
        <v>0</v>
      </c>
    </row>
    <row r="3971" spans="1:9" x14ac:dyDescent="0.3">
      <c r="A3971">
        <v>666787</v>
      </c>
      <c r="B3971" s="2">
        <v>41858</v>
      </c>
      <c r="C3971" s="3">
        <v>0.40096064814814814</v>
      </c>
      <c r="D3971" t="s">
        <v>30</v>
      </c>
      <c r="E3971" t="s">
        <v>29</v>
      </c>
      <c r="F3971" t="s">
        <v>13</v>
      </c>
      <c r="G3971" t="s">
        <v>10</v>
      </c>
      <c r="H3971">
        <v>18219</v>
      </c>
      <c r="I3971">
        <f>IF(Table3_1810[[#This Row],[Status]]="Hired",1,0)</f>
        <v>0</v>
      </c>
    </row>
    <row r="3972" spans="1:9" x14ac:dyDescent="0.3">
      <c r="A3972">
        <v>464525</v>
      </c>
      <c r="B3972" s="2">
        <v>41858</v>
      </c>
      <c r="C3972" s="3">
        <v>0.40202546296296299</v>
      </c>
      <c r="D3972" t="s">
        <v>31</v>
      </c>
      <c r="E3972" t="s">
        <v>29</v>
      </c>
      <c r="F3972" t="s">
        <v>13</v>
      </c>
      <c r="G3972" t="s">
        <v>10</v>
      </c>
      <c r="H3972">
        <v>67224</v>
      </c>
      <c r="I3972">
        <f>IF(Table3_1810[[#This Row],[Status]]="Hired",1,0)</f>
        <v>1</v>
      </c>
    </row>
    <row r="3973" spans="1:9" x14ac:dyDescent="0.3">
      <c r="A3973">
        <v>313111</v>
      </c>
      <c r="B3973" s="2">
        <v>41869</v>
      </c>
      <c r="C3973" s="3">
        <v>0.49664351851851851</v>
      </c>
      <c r="D3973" t="s">
        <v>31</v>
      </c>
      <c r="E3973" t="s">
        <v>29</v>
      </c>
      <c r="F3973" t="s">
        <v>13</v>
      </c>
      <c r="G3973" t="s">
        <v>10</v>
      </c>
      <c r="H3973">
        <v>36531</v>
      </c>
      <c r="I3973">
        <f>IF(Table3_1810[[#This Row],[Status]]="Hired",1,0)</f>
        <v>1</v>
      </c>
    </row>
    <row r="3974" spans="1:9" x14ac:dyDescent="0.3">
      <c r="A3974">
        <v>641673</v>
      </c>
      <c r="B3974" s="2">
        <v>41783</v>
      </c>
      <c r="C3974" s="3">
        <v>0.7696412037037037</v>
      </c>
      <c r="D3974" t="s">
        <v>30</v>
      </c>
      <c r="E3974" t="s">
        <v>29</v>
      </c>
      <c r="F3974" t="s">
        <v>16</v>
      </c>
      <c r="G3974" t="s">
        <v>2</v>
      </c>
      <c r="H3974">
        <v>94692</v>
      </c>
      <c r="I3974">
        <f>IF(Table3_1810[[#This Row],[Status]]="Hired",1,0)</f>
        <v>0</v>
      </c>
    </row>
    <row r="3975" spans="1:9" x14ac:dyDescent="0.3">
      <c r="A3975">
        <v>344006</v>
      </c>
      <c r="B3975" s="2">
        <v>41783</v>
      </c>
      <c r="C3975" s="3">
        <v>0.77068287037037042</v>
      </c>
      <c r="D3975" t="s">
        <v>31</v>
      </c>
      <c r="E3975" t="s">
        <v>27</v>
      </c>
      <c r="F3975" t="s">
        <v>16</v>
      </c>
      <c r="G3975" t="s">
        <v>2</v>
      </c>
      <c r="H3975">
        <v>92808</v>
      </c>
      <c r="I3975">
        <f>IF(Table3_1810[[#This Row],[Status]]="Hired",1,0)</f>
        <v>1</v>
      </c>
    </row>
    <row r="3976" spans="1:9" x14ac:dyDescent="0.3">
      <c r="A3976">
        <v>689821</v>
      </c>
      <c r="B3976" s="2">
        <v>41796</v>
      </c>
      <c r="C3976" s="3">
        <v>0.51408564814814817</v>
      </c>
      <c r="D3976" t="s">
        <v>31</v>
      </c>
      <c r="E3976" t="s">
        <v>29</v>
      </c>
      <c r="F3976" t="s">
        <v>16</v>
      </c>
      <c r="G3976" t="s">
        <v>2</v>
      </c>
      <c r="H3976">
        <v>46043</v>
      </c>
      <c r="I3976">
        <f>IF(Table3_1810[[#This Row],[Status]]="Hired",1,0)</f>
        <v>1</v>
      </c>
    </row>
    <row r="3977" spans="1:9" x14ac:dyDescent="0.3">
      <c r="A3977">
        <v>610153</v>
      </c>
      <c r="B3977" s="2">
        <v>41794</v>
      </c>
      <c r="C3977" s="3">
        <v>0.80563657407407407</v>
      </c>
      <c r="D3977" t="s">
        <v>31</v>
      </c>
      <c r="E3977" t="s">
        <v>27</v>
      </c>
      <c r="F3977" t="s">
        <v>12</v>
      </c>
      <c r="G3977" t="s">
        <v>6</v>
      </c>
      <c r="H3977">
        <v>31730</v>
      </c>
      <c r="I3977">
        <f>IF(Table3_1810[[#This Row],[Status]]="Hired",1,0)</f>
        <v>1</v>
      </c>
    </row>
    <row r="3978" spans="1:9" x14ac:dyDescent="0.3">
      <c r="A3978">
        <v>669053</v>
      </c>
      <c r="B3978" s="2">
        <v>41806</v>
      </c>
      <c r="C3978" s="3">
        <v>0.29824074074074075</v>
      </c>
      <c r="D3978" t="s">
        <v>30</v>
      </c>
      <c r="E3978" t="s">
        <v>27</v>
      </c>
      <c r="F3978" t="s">
        <v>12</v>
      </c>
      <c r="G3978" t="s">
        <v>6</v>
      </c>
      <c r="H3978">
        <v>27929</v>
      </c>
      <c r="I3978">
        <f>IF(Table3_1810[[#This Row],[Status]]="Hired",1,0)</f>
        <v>0</v>
      </c>
    </row>
    <row r="3979" spans="1:9" x14ac:dyDescent="0.3">
      <c r="A3979">
        <v>997125</v>
      </c>
      <c r="B3979" s="2">
        <v>41834</v>
      </c>
      <c r="C3979" s="3">
        <v>0.29319444444444442</v>
      </c>
      <c r="D3979" t="s">
        <v>30</v>
      </c>
      <c r="E3979" t="s">
        <v>27</v>
      </c>
      <c r="F3979" t="s">
        <v>12</v>
      </c>
      <c r="G3979" t="s">
        <v>6</v>
      </c>
      <c r="H3979">
        <v>82697</v>
      </c>
      <c r="I3979">
        <f>IF(Table3_1810[[#This Row],[Status]]="Hired",1,0)</f>
        <v>0</v>
      </c>
    </row>
    <row r="3980" spans="1:9" x14ac:dyDescent="0.3">
      <c r="A3980">
        <v>548533</v>
      </c>
      <c r="B3980" s="2">
        <v>41846</v>
      </c>
      <c r="C3980" s="3">
        <v>5.4918981481481478E-2</v>
      </c>
      <c r="D3980" t="s">
        <v>30</v>
      </c>
      <c r="E3980" t="s">
        <v>27</v>
      </c>
      <c r="F3980" t="s">
        <v>12</v>
      </c>
      <c r="G3980" t="s">
        <v>6</v>
      </c>
      <c r="H3980">
        <v>21815</v>
      </c>
      <c r="I3980">
        <f>IF(Table3_1810[[#This Row],[Status]]="Hired",1,0)</f>
        <v>0</v>
      </c>
    </row>
    <row r="3981" spans="1:9" x14ac:dyDescent="0.3">
      <c r="A3981">
        <v>104406</v>
      </c>
      <c r="B3981" s="2">
        <v>41846</v>
      </c>
      <c r="C3981" s="3">
        <v>5.5243055555555552E-2</v>
      </c>
      <c r="D3981" t="s">
        <v>30</v>
      </c>
      <c r="E3981" t="s">
        <v>27</v>
      </c>
      <c r="F3981" t="s">
        <v>12</v>
      </c>
      <c r="G3981" t="s">
        <v>6</v>
      </c>
      <c r="H3981">
        <v>72483</v>
      </c>
      <c r="I3981">
        <f>IF(Table3_1810[[#This Row],[Status]]="Hired",1,0)</f>
        <v>0</v>
      </c>
    </row>
    <row r="3982" spans="1:9" x14ac:dyDescent="0.3">
      <c r="A3982">
        <v>860046</v>
      </c>
      <c r="B3982" s="2">
        <v>41852</v>
      </c>
      <c r="C3982" s="3">
        <v>0.67206018518518518</v>
      </c>
      <c r="D3982" t="s">
        <v>31</v>
      </c>
      <c r="E3982" t="s">
        <v>27</v>
      </c>
      <c r="F3982" t="s">
        <v>12</v>
      </c>
      <c r="G3982" t="s">
        <v>4</v>
      </c>
      <c r="H3982">
        <v>43187</v>
      </c>
      <c r="I3982">
        <f>IF(Table3_1810[[#This Row],[Status]]="Hired",1,0)</f>
        <v>1</v>
      </c>
    </row>
    <row r="3983" spans="1:9" x14ac:dyDescent="0.3">
      <c r="A3983">
        <v>218715</v>
      </c>
      <c r="B3983" s="2">
        <v>41852</v>
      </c>
      <c r="C3983" s="3">
        <v>0.67402777777777778</v>
      </c>
      <c r="D3983" t="s">
        <v>30</v>
      </c>
      <c r="E3983" t="s">
        <v>29</v>
      </c>
      <c r="F3983" t="s">
        <v>12</v>
      </c>
      <c r="G3983" t="s">
        <v>4</v>
      </c>
      <c r="H3983">
        <v>36580</v>
      </c>
      <c r="I3983">
        <f>IF(Table3_1810[[#This Row],[Status]]="Hired",1,0)</f>
        <v>0</v>
      </c>
    </row>
    <row r="3984" spans="1:9" x14ac:dyDescent="0.3">
      <c r="A3984">
        <v>196569</v>
      </c>
      <c r="B3984" s="2">
        <v>41852</v>
      </c>
      <c r="C3984" s="3">
        <v>0.67206018518518518</v>
      </c>
      <c r="D3984" t="s">
        <v>30</v>
      </c>
      <c r="E3984" t="s">
        <v>29</v>
      </c>
      <c r="F3984" t="s">
        <v>12</v>
      </c>
      <c r="G3984" t="s">
        <v>4</v>
      </c>
      <c r="H3984">
        <v>38193</v>
      </c>
      <c r="I3984">
        <f>IF(Table3_1810[[#This Row],[Status]]="Hired",1,0)</f>
        <v>0</v>
      </c>
    </row>
    <row r="3985" spans="1:9" x14ac:dyDescent="0.3">
      <c r="A3985">
        <v>227866</v>
      </c>
      <c r="B3985" s="2">
        <v>41852</v>
      </c>
      <c r="C3985" s="3">
        <v>0.67278935185185185</v>
      </c>
      <c r="D3985" t="s">
        <v>31</v>
      </c>
      <c r="E3985" t="s">
        <v>29</v>
      </c>
      <c r="F3985" t="s">
        <v>12</v>
      </c>
      <c r="G3985" t="s">
        <v>4</v>
      </c>
      <c r="H3985">
        <v>54120</v>
      </c>
      <c r="I3985">
        <f>IF(Table3_1810[[#This Row],[Status]]="Hired",1,0)</f>
        <v>1</v>
      </c>
    </row>
    <row r="3986" spans="1:9" x14ac:dyDescent="0.3">
      <c r="A3986">
        <v>479702</v>
      </c>
      <c r="B3986" s="2">
        <v>41867</v>
      </c>
      <c r="C3986" s="3">
        <v>0.47957175925925927</v>
      </c>
      <c r="D3986" t="s">
        <v>30</v>
      </c>
      <c r="E3986" t="s">
        <v>29</v>
      </c>
      <c r="F3986" t="s">
        <v>12</v>
      </c>
      <c r="G3986" t="s">
        <v>4</v>
      </c>
      <c r="H3986">
        <v>80223</v>
      </c>
      <c r="I3986">
        <f>IF(Table3_1810[[#This Row],[Status]]="Hired",1,0)</f>
        <v>0</v>
      </c>
    </row>
    <row r="3987" spans="1:9" x14ac:dyDescent="0.3">
      <c r="A3987">
        <v>533468</v>
      </c>
      <c r="B3987" s="2">
        <v>41855</v>
      </c>
      <c r="C3987" s="3">
        <v>0.39771990740740742</v>
      </c>
      <c r="D3987" t="s">
        <v>31</v>
      </c>
      <c r="E3987" t="s">
        <v>29</v>
      </c>
      <c r="F3987" t="s">
        <v>12</v>
      </c>
      <c r="G3987" t="s">
        <v>4</v>
      </c>
      <c r="H3987">
        <v>22019</v>
      </c>
      <c r="I3987">
        <f>IF(Table3_1810[[#This Row],[Status]]="Hired",1,0)</f>
        <v>1</v>
      </c>
    </row>
    <row r="3988" spans="1:9" x14ac:dyDescent="0.3">
      <c r="A3988">
        <v>698761</v>
      </c>
      <c r="B3988" s="2">
        <v>41855</v>
      </c>
      <c r="C3988" s="3">
        <v>0.39917824074074076</v>
      </c>
      <c r="D3988" t="s">
        <v>31</v>
      </c>
      <c r="E3988" t="s">
        <v>29</v>
      </c>
      <c r="F3988" t="s">
        <v>12</v>
      </c>
      <c r="G3988" t="s">
        <v>4</v>
      </c>
      <c r="H3988">
        <v>33667</v>
      </c>
      <c r="I3988">
        <f>IF(Table3_1810[[#This Row],[Status]]="Hired",1,0)</f>
        <v>1</v>
      </c>
    </row>
    <row r="3989" spans="1:9" x14ac:dyDescent="0.3">
      <c r="A3989">
        <v>634055</v>
      </c>
      <c r="B3989" s="2">
        <v>41855</v>
      </c>
      <c r="C3989" s="3">
        <v>0.40090277777777777</v>
      </c>
      <c r="D3989" t="s">
        <v>30</v>
      </c>
      <c r="E3989" t="s">
        <v>29</v>
      </c>
      <c r="F3989" t="s">
        <v>12</v>
      </c>
      <c r="G3989" t="s">
        <v>4</v>
      </c>
      <c r="H3989">
        <v>25657</v>
      </c>
      <c r="I3989">
        <f>IF(Table3_1810[[#This Row],[Status]]="Hired",1,0)</f>
        <v>0</v>
      </c>
    </row>
    <row r="3990" spans="1:9" x14ac:dyDescent="0.3">
      <c r="A3990">
        <v>262748</v>
      </c>
      <c r="B3990" s="2">
        <v>41855</v>
      </c>
      <c r="C3990" s="3">
        <v>0.39717592592592593</v>
      </c>
      <c r="D3990" t="s">
        <v>31</v>
      </c>
      <c r="E3990" t="s">
        <v>28</v>
      </c>
      <c r="F3990" t="s">
        <v>12</v>
      </c>
      <c r="G3990" t="s">
        <v>4</v>
      </c>
      <c r="H3990">
        <v>17951</v>
      </c>
      <c r="I3990">
        <f>IF(Table3_1810[[#This Row],[Status]]="Hired",1,0)</f>
        <v>1</v>
      </c>
    </row>
    <row r="3991" spans="1:9" x14ac:dyDescent="0.3">
      <c r="A3991">
        <v>633958</v>
      </c>
      <c r="B3991" s="2">
        <v>41827</v>
      </c>
      <c r="C3991" s="3">
        <v>0.39788194444444447</v>
      </c>
      <c r="D3991" t="s">
        <v>30</v>
      </c>
      <c r="E3991" t="s">
        <v>27</v>
      </c>
      <c r="F3991" t="s">
        <v>18</v>
      </c>
      <c r="G3991" t="s">
        <v>4</v>
      </c>
      <c r="H3991">
        <v>37853</v>
      </c>
      <c r="I3991">
        <f>IF(Table3_1810[[#This Row],[Status]]="Hired",1,0)</f>
        <v>0</v>
      </c>
    </row>
    <row r="3992" spans="1:9" x14ac:dyDescent="0.3">
      <c r="A3992">
        <v>197169</v>
      </c>
      <c r="B3992" s="2">
        <v>41792</v>
      </c>
      <c r="C3992" s="3">
        <v>0.40199074074074076</v>
      </c>
      <c r="D3992" t="s">
        <v>30</v>
      </c>
      <c r="E3992" t="s">
        <v>27</v>
      </c>
      <c r="F3992" t="s">
        <v>17</v>
      </c>
      <c r="G3992" t="s">
        <v>1</v>
      </c>
      <c r="H3992">
        <v>98968</v>
      </c>
      <c r="I3992">
        <f>IF(Table3_1810[[#This Row],[Status]]="Hired",1,0)</f>
        <v>0</v>
      </c>
    </row>
    <row r="3993" spans="1:9" x14ac:dyDescent="0.3">
      <c r="A3993">
        <v>225384</v>
      </c>
      <c r="B3993" s="2">
        <v>41785</v>
      </c>
      <c r="C3993" s="3">
        <v>0.39706018518518521</v>
      </c>
      <c r="D3993" t="s">
        <v>31</v>
      </c>
      <c r="E3993" t="s">
        <v>27</v>
      </c>
      <c r="F3993" t="s">
        <v>17</v>
      </c>
      <c r="G3993" t="s">
        <v>2</v>
      </c>
      <c r="H3993">
        <v>77939</v>
      </c>
      <c r="I3993">
        <f>IF(Table3_1810[[#This Row],[Status]]="Hired",1,0)</f>
        <v>1</v>
      </c>
    </row>
    <row r="3994" spans="1:9" x14ac:dyDescent="0.3">
      <c r="A3994">
        <v>972195</v>
      </c>
      <c r="B3994" s="2">
        <v>41870</v>
      </c>
      <c r="C3994" s="3">
        <v>0.39689814814814817</v>
      </c>
      <c r="D3994" t="s">
        <v>31</v>
      </c>
      <c r="E3994" t="s">
        <v>27</v>
      </c>
      <c r="F3994" t="s">
        <v>17</v>
      </c>
      <c r="G3994" t="s">
        <v>2</v>
      </c>
      <c r="H3994">
        <v>47164</v>
      </c>
      <c r="I3994">
        <f>IF(Table3_1810[[#This Row],[Status]]="Hired",1,0)</f>
        <v>1</v>
      </c>
    </row>
    <row r="3995" spans="1:9" x14ac:dyDescent="0.3">
      <c r="A3995">
        <v>458491</v>
      </c>
      <c r="B3995" s="2">
        <v>41835</v>
      </c>
      <c r="C3995" s="3">
        <v>0.83285879629629633</v>
      </c>
      <c r="D3995" t="s">
        <v>30</v>
      </c>
      <c r="E3995" t="s">
        <v>28</v>
      </c>
      <c r="F3995" t="s">
        <v>13</v>
      </c>
      <c r="G3995" t="s">
        <v>2</v>
      </c>
      <c r="H3995">
        <v>93263</v>
      </c>
      <c r="I3995">
        <f>IF(Table3_1810[[#This Row],[Status]]="Hired",1,0)</f>
        <v>0</v>
      </c>
    </row>
    <row r="3996" spans="1:9" x14ac:dyDescent="0.3">
      <c r="A3996">
        <v>654063</v>
      </c>
      <c r="B3996" s="2">
        <v>41857</v>
      </c>
      <c r="C3996" s="3">
        <v>0.48861111111111111</v>
      </c>
      <c r="D3996" t="s">
        <v>30</v>
      </c>
      <c r="E3996" t="s">
        <v>29</v>
      </c>
      <c r="F3996" t="s">
        <v>13</v>
      </c>
      <c r="G3996" t="s">
        <v>2</v>
      </c>
      <c r="H3996">
        <v>22912</v>
      </c>
      <c r="I3996">
        <f>IF(Table3_1810[[#This Row],[Status]]="Hired",1,0)</f>
        <v>0</v>
      </c>
    </row>
    <row r="3997" spans="1:9" x14ac:dyDescent="0.3">
      <c r="A3997">
        <v>232860</v>
      </c>
      <c r="B3997" s="2">
        <v>41781</v>
      </c>
      <c r="C3997" s="3">
        <v>0.49929398148148146</v>
      </c>
      <c r="D3997" t="s">
        <v>31</v>
      </c>
      <c r="E3997" t="s">
        <v>27</v>
      </c>
      <c r="F3997" t="s">
        <v>20</v>
      </c>
      <c r="G3997" t="s">
        <v>2</v>
      </c>
      <c r="H3997">
        <v>18887</v>
      </c>
      <c r="I3997">
        <f>IF(Table3_1810[[#This Row],[Status]]="Hired",1,0)</f>
        <v>1</v>
      </c>
    </row>
    <row r="3998" spans="1:9" x14ac:dyDescent="0.3">
      <c r="A3998">
        <v>553683</v>
      </c>
      <c r="B3998" s="2">
        <v>41780</v>
      </c>
      <c r="C3998" s="3">
        <v>0.39789351851851851</v>
      </c>
      <c r="D3998" t="s">
        <v>31</v>
      </c>
      <c r="E3998" t="s">
        <v>27</v>
      </c>
      <c r="F3998" t="s">
        <v>20</v>
      </c>
      <c r="G3998" t="s">
        <v>2</v>
      </c>
      <c r="H3998">
        <v>14689</v>
      </c>
      <c r="I3998">
        <f>IF(Table3_1810[[#This Row],[Status]]="Hired",1,0)</f>
        <v>1</v>
      </c>
    </row>
    <row r="3999" spans="1:9" x14ac:dyDescent="0.3">
      <c r="A3999">
        <v>403729</v>
      </c>
      <c r="B3999" s="2">
        <v>41808</v>
      </c>
      <c r="C3999" s="3">
        <v>0.39753472222222225</v>
      </c>
      <c r="D3999" t="s">
        <v>31</v>
      </c>
      <c r="E3999" t="s">
        <v>29</v>
      </c>
      <c r="F3999" t="s">
        <v>20</v>
      </c>
      <c r="G3999" t="s">
        <v>8</v>
      </c>
      <c r="H3999">
        <v>96315</v>
      </c>
      <c r="I3999">
        <f>IF(Table3_1810[[#This Row],[Status]]="Hired",1,0)</f>
        <v>1</v>
      </c>
    </row>
    <row r="4000" spans="1:9" x14ac:dyDescent="0.3">
      <c r="A4000">
        <v>556271</v>
      </c>
      <c r="B4000" s="2">
        <v>41814</v>
      </c>
      <c r="C4000" s="3">
        <v>0.51802083333333337</v>
      </c>
      <c r="D4000" t="s">
        <v>31</v>
      </c>
      <c r="E4000" t="s">
        <v>27</v>
      </c>
      <c r="F4000" t="s">
        <v>20</v>
      </c>
      <c r="G4000" t="s">
        <v>8</v>
      </c>
      <c r="H4000">
        <v>47449</v>
      </c>
      <c r="I4000">
        <f>IF(Table3_1810[[#This Row],[Status]]="Hired",1,0)</f>
        <v>1</v>
      </c>
    </row>
    <row r="4001" spans="1:9" x14ac:dyDescent="0.3">
      <c r="A4001">
        <v>323810</v>
      </c>
      <c r="B4001" s="2">
        <v>41814</v>
      </c>
      <c r="C4001" s="3">
        <v>0.51848379629629626</v>
      </c>
      <c r="D4001" t="s">
        <v>31</v>
      </c>
      <c r="E4001" t="s">
        <v>29</v>
      </c>
      <c r="F4001" t="s">
        <v>20</v>
      </c>
      <c r="G4001" t="s">
        <v>8</v>
      </c>
      <c r="H4001">
        <v>61337</v>
      </c>
      <c r="I4001">
        <f>IF(Table3_1810[[#This Row],[Status]]="Hired",1,0)</f>
        <v>1</v>
      </c>
    </row>
    <row r="4002" spans="1:9" x14ac:dyDescent="0.3">
      <c r="A4002">
        <v>372692</v>
      </c>
      <c r="B4002" s="2">
        <v>41822</v>
      </c>
      <c r="C4002" s="3">
        <v>0.48030092592592594</v>
      </c>
      <c r="D4002" t="s">
        <v>30</v>
      </c>
      <c r="E4002" t="s">
        <v>29</v>
      </c>
      <c r="F4002" t="s">
        <v>20</v>
      </c>
      <c r="G4002" t="s">
        <v>8</v>
      </c>
      <c r="H4002">
        <v>77329</v>
      </c>
      <c r="I4002">
        <f>IF(Table3_1810[[#This Row],[Status]]="Hired",1,0)</f>
        <v>0</v>
      </c>
    </row>
    <row r="4003" spans="1:9" x14ac:dyDescent="0.3">
      <c r="A4003">
        <v>75604</v>
      </c>
      <c r="B4003" s="2">
        <v>41764</v>
      </c>
      <c r="C4003" s="3">
        <v>0.54072916666666671</v>
      </c>
      <c r="D4003" t="s">
        <v>31</v>
      </c>
      <c r="E4003" t="s">
        <v>27</v>
      </c>
      <c r="F4003" t="s">
        <v>20</v>
      </c>
      <c r="G4003" t="s">
        <v>2</v>
      </c>
      <c r="H4003">
        <v>88226</v>
      </c>
      <c r="I4003">
        <f>IF(Table3_1810[[#This Row],[Status]]="Hired",1,0)</f>
        <v>1</v>
      </c>
    </row>
    <row r="4004" spans="1:9" x14ac:dyDescent="0.3">
      <c r="A4004">
        <v>484721</v>
      </c>
      <c r="B4004" s="2">
        <v>41765</v>
      </c>
      <c r="C4004" s="3">
        <v>0.76739583333333339</v>
      </c>
      <c r="D4004" t="s">
        <v>30</v>
      </c>
      <c r="E4004" t="s">
        <v>29</v>
      </c>
      <c r="F4004" t="s">
        <v>20</v>
      </c>
      <c r="G4004" t="s">
        <v>2</v>
      </c>
      <c r="H4004">
        <v>61756</v>
      </c>
      <c r="I4004">
        <f>IF(Table3_1810[[#This Row],[Status]]="Hired",1,0)</f>
        <v>0</v>
      </c>
    </row>
    <row r="4005" spans="1:9" x14ac:dyDescent="0.3">
      <c r="A4005">
        <v>883770</v>
      </c>
      <c r="B4005" s="2">
        <v>41768</v>
      </c>
      <c r="C4005" s="3">
        <v>0.30297453703703703</v>
      </c>
      <c r="D4005" t="s">
        <v>31</v>
      </c>
      <c r="E4005" t="s">
        <v>27</v>
      </c>
      <c r="F4005" t="s">
        <v>20</v>
      </c>
      <c r="G4005" t="s">
        <v>2</v>
      </c>
      <c r="H4005">
        <v>54585</v>
      </c>
      <c r="I4005">
        <f>IF(Table3_1810[[#This Row],[Status]]="Hired",1,0)</f>
        <v>1</v>
      </c>
    </row>
    <row r="4006" spans="1:9" x14ac:dyDescent="0.3">
      <c r="A4006">
        <v>774683</v>
      </c>
      <c r="B4006" s="2">
        <v>41879</v>
      </c>
      <c r="C4006" s="3">
        <v>0.39665509259259257</v>
      </c>
      <c r="D4006" t="s">
        <v>31</v>
      </c>
      <c r="E4006" t="s">
        <v>29</v>
      </c>
      <c r="F4006" t="s">
        <v>13</v>
      </c>
      <c r="G4006" t="s">
        <v>10</v>
      </c>
      <c r="H4006">
        <v>50604</v>
      </c>
      <c r="I4006">
        <f>IF(Table3_1810[[#This Row],[Status]]="Hired",1,0)</f>
        <v>1</v>
      </c>
    </row>
    <row r="4007" spans="1:9" x14ac:dyDescent="0.3">
      <c r="A4007">
        <v>314450</v>
      </c>
      <c r="B4007" s="2">
        <v>41879</v>
      </c>
      <c r="C4007" s="3">
        <v>0.39890046296296294</v>
      </c>
      <c r="D4007" t="s">
        <v>31</v>
      </c>
      <c r="E4007" t="s">
        <v>29</v>
      </c>
      <c r="F4007" t="s">
        <v>13</v>
      </c>
      <c r="G4007" t="s">
        <v>10</v>
      </c>
      <c r="H4007">
        <v>15294</v>
      </c>
      <c r="I4007">
        <f>IF(Table3_1810[[#This Row],[Status]]="Hired",1,0)</f>
        <v>1</v>
      </c>
    </row>
    <row r="4008" spans="1:9" x14ac:dyDescent="0.3">
      <c r="A4008">
        <v>978058</v>
      </c>
      <c r="B4008" s="2">
        <v>41767</v>
      </c>
      <c r="C4008" s="3">
        <v>0.39858796296296295</v>
      </c>
      <c r="D4008" t="s">
        <v>31</v>
      </c>
      <c r="E4008" t="s">
        <v>27</v>
      </c>
      <c r="F4008" t="s">
        <v>15</v>
      </c>
      <c r="G4008" t="s">
        <v>2</v>
      </c>
      <c r="H4008">
        <v>56575</v>
      </c>
      <c r="I4008">
        <f>IF(Table3_1810[[#This Row],[Status]]="Hired",1,0)</f>
        <v>1</v>
      </c>
    </row>
    <row r="4009" spans="1:9" x14ac:dyDescent="0.3">
      <c r="A4009">
        <v>125548</v>
      </c>
      <c r="B4009" s="2">
        <v>41767</v>
      </c>
      <c r="C4009" s="3">
        <v>0.39883101851851854</v>
      </c>
      <c r="D4009" t="s">
        <v>30</v>
      </c>
      <c r="E4009" t="s">
        <v>29</v>
      </c>
      <c r="F4009" t="s">
        <v>15</v>
      </c>
      <c r="G4009" t="s">
        <v>2</v>
      </c>
      <c r="H4009">
        <v>45815</v>
      </c>
      <c r="I4009">
        <f>IF(Table3_1810[[#This Row],[Status]]="Hired",1,0)</f>
        <v>0</v>
      </c>
    </row>
    <row r="4010" spans="1:9" x14ac:dyDescent="0.3">
      <c r="A4010">
        <v>908214</v>
      </c>
      <c r="B4010" s="2">
        <v>41816</v>
      </c>
      <c r="C4010" s="3">
        <v>0.39746527777777779</v>
      </c>
      <c r="D4010" t="s">
        <v>31</v>
      </c>
      <c r="E4010" t="s">
        <v>29</v>
      </c>
      <c r="F4010" t="s">
        <v>15</v>
      </c>
      <c r="G4010" t="s">
        <v>2</v>
      </c>
      <c r="H4010">
        <v>48007</v>
      </c>
      <c r="I4010">
        <f>IF(Table3_1810[[#This Row],[Status]]="Hired",1,0)</f>
        <v>1</v>
      </c>
    </row>
    <row r="4011" spans="1:9" x14ac:dyDescent="0.3">
      <c r="A4011">
        <v>203207</v>
      </c>
      <c r="B4011" s="2">
        <v>41830</v>
      </c>
      <c r="C4011" s="3">
        <v>0.19112268518518519</v>
      </c>
      <c r="D4011" t="s">
        <v>30</v>
      </c>
      <c r="E4011" t="s">
        <v>29</v>
      </c>
      <c r="F4011" t="s">
        <v>15</v>
      </c>
      <c r="G4011" t="s">
        <v>2</v>
      </c>
      <c r="H4011">
        <v>19578</v>
      </c>
      <c r="I4011">
        <f>IF(Table3_1810[[#This Row],[Status]]="Hired",1,0)</f>
        <v>0</v>
      </c>
    </row>
    <row r="4012" spans="1:9" x14ac:dyDescent="0.3">
      <c r="A4012">
        <v>618160</v>
      </c>
      <c r="B4012" s="2">
        <v>41851</v>
      </c>
      <c r="C4012" s="3">
        <v>0.39730324074074075</v>
      </c>
      <c r="D4012" t="s">
        <v>30</v>
      </c>
      <c r="E4012" t="s">
        <v>29</v>
      </c>
      <c r="F4012" t="s">
        <v>15</v>
      </c>
      <c r="G4012" t="s">
        <v>2</v>
      </c>
      <c r="H4012">
        <v>69076</v>
      </c>
      <c r="I4012">
        <f>IF(Table3_1810[[#This Row],[Status]]="Hired",1,0)</f>
        <v>0</v>
      </c>
    </row>
    <row r="4013" spans="1:9" x14ac:dyDescent="0.3">
      <c r="A4013">
        <v>824459</v>
      </c>
      <c r="B4013" s="2">
        <v>41850</v>
      </c>
      <c r="C4013" s="3">
        <v>6.4479166666666671E-2</v>
      </c>
      <c r="D4013" t="s">
        <v>30</v>
      </c>
      <c r="E4013" t="s">
        <v>28</v>
      </c>
      <c r="F4013" t="s">
        <v>20</v>
      </c>
      <c r="G4013" t="s">
        <v>10</v>
      </c>
      <c r="H4013">
        <v>75273</v>
      </c>
      <c r="I4013">
        <f>IF(Table3_1810[[#This Row],[Status]]="Hired",1,0)</f>
        <v>0</v>
      </c>
    </row>
    <row r="4014" spans="1:9" x14ac:dyDescent="0.3">
      <c r="A4014">
        <v>601533</v>
      </c>
      <c r="B4014" s="2">
        <v>41858</v>
      </c>
      <c r="C4014" s="3">
        <v>0.64931712962962962</v>
      </c>
      <c r="D4014" t="s">
        <v>31</v>
      </c>
      <c r="E4014" t="s">
        <v>28</v>
      </c>
      <c r="F4014" t="s">
        <v>20</v>
      </c>
      <c r="G4014" t="s">
        <v>10</v>
      </c>
      <c r="H4014">
        <v>42529</v>
      </c>
      <c r="I4014">
        <f>IF(Table3_1810[[#This Row],[Status]]="Hired",1,0)</f>
        <v>1</v>
      </c>
    </row>
    <row r="4015" spans="1:9" x14ac:dyDescent="0.3">
      <c r="A4015">
        <v>114265</v>
      </c>
      <c r="B4015" s="2">
        <v>41873</v>
      </c>
      <c r="C4015" s="3">
        <v>0.58125000000000004</v>
      </c>
      <c r="D4015" t="s">
        <v>31</v>
      </c>
      <c r="E4015" t="s">
        <v>29</v>
      </c>
      <c r="F4015" t="s">
        <v>20</v>
      </c>
      <c r="G4015" t="s">
        <v>10</v>
      </c>
      <c r="H4015">
        <v>81743</v>
      </c>
      <c r="I4015">
        <f>IF(Table3_1810[[#This Row],[Status]]="Hired",1,0)</f>
        <v>1</v>
      </c>
    </row>
    <row r="4016" spans="1:9" x14ac:dyDescent="0.3">
      <c r="A4016">
        <v>339175</v>
      </c>
      <c r="B4016" s="2">
        <v>41777</v>
      </c>
      <c r="C4016" s="3">
        <v>0.29533564814814817</v>
      </c>
      <c r="D4016" t="s">
        <v>30</v>
      </c>
      <c r="E4016" t="s">
        <v>29</v>
      </c>
      <c r="F4016" t="s">
        <v>20</v>
      </c>
      <c r="G4016" t="s">
        <v>2</v>
      </c>
      <c r="H4016">
        <v>46215</v>
      </c>
      <c r="I4016">
        <f>IF(Table3_1810[[#This Row],[Status]]="Hired",1,0)</f>
        <v>0</v>
      </c>
    </row>
    <row r="4017" spans="1:9" x14ac:dyDescent="0.3">
      <c r="A4017">
        <v>980636</v>
      </c>
      <c r="B4017" s="2">
        <v>41817</v>
      </c>
      <c r="C4017" s="3">
        <v>0.39763888888888888</v>
      </c>
      <c r="D4017" t="s">
        <v>31</v>
      </c>
      <c r="E4017" t="s">
        <v>27</v>
      </c>
      <c r="F4017" t="s">
        <v>20</v>
      </c>
      <c r="G4017" t="s">
        <v>2</v>
      </c>
      <c r="H4017">
        <v>64507</v>
      </c>
      <c r="I4017">
        <f>IF(Table3_1810[[#This Row],[Status]]="Hired",1,0)</f>
        <v>1</v>
      </c>
    </row>
    <row r="4018" spans="1:9" x14ac:dyDescent="0.3">
      <c r="A4018">
        <v>172700</v>
      </c>
      <c r="B4018" s="2">
        <v>41821</v>
      </c>
      <c r="C4018" s="3">
        <v>0.34318287037037037</v>
      </c>
      <c r="D4018" t="s">
        <v>30</v>
      </c>
      <c r="E4018" t="s">
        <v>27</v>
      </c>
      <c r="F4018" t="s">
        <v>20</v>
      </c>
      <c r="G4018" t="s">
        <v>2</v>
      </c>
      <c r="H4018">
        <v>83014</v>
      </c>
      <c r="I4018">
        <f>IF(Table3_1810[[#This Row],[Status]]="Hired",1,0)</f>
        <v>0</v>
      </c>
    </row>
    <row r="4019" spans="1:9" x14ac:dyDescent="0.3">
      <c r="A4019">
        <v>851534</v>
      </c>
      <c r="B4019" s="2">
        <v>41821</v>
      </c>
      <c r="C4019" s="3">
        <v>0.34350694444444446</v>
      </c>
      <c r="D4019" t="s">
        <v>30</v>
      </c>
      <c r="E4019" t="s">
        <v>29</v>
      </c>
      <c r="F4019" t="s">
        <v>20</v>
      </c>
      <c r="G4019" t="s">
        <v>2</v>
      </c>
      <c r="H4019">
        <v>64240</v>
      </c>
      <c r="I4019">
        <f>IF(Table3_1810[[#This Row],[Status]]="Hired",1,0)</f>
        <v>0</v>
      </c>
    </row>
    <row r="4020" spans="1:9" x14ac:dyDescent="0.3">
      <c r="A4020">
        <v>660138</v>
      </c>
      <c r="B4020" s="2">
        <v>41806</v>
      </c>
      <c r="C4020" s="3">
        <v>0.39700231481481479</v>
      </c>
      <c r="D4020" t="s">
        <v>31</v>
      </c>
      <c r="E4020" t="s">
        <v>27</v>
      </c>
      <c r="F4020" t="s">
        <v>12</v>
      </c>
      <c r="G4020" t="s">
        <v>10</v>
      </c>
      <c r="H4020">
        <v>27018</v>
      </c>
      <c r="I4020">
        <f>IF(Table3_1810[[#This Row],[Status]]="Hired",1,0)</f>
        <v>1</v>
      </c>
    </row>
    <row r="4021" spans="1:9" x14ac:dyDescent="0.3">
      <c r="A4021">
        <v>107686</v>
      </c>
      <c r="B4021" s="2">
        <v>41806</v>
      </c>
      <c r="C4021" s="3">
        <v>0.3973726851851852</v>
      </c>
      <c r="D4021" t="s">
        <v>30</v>
      </c>
      <c r="E4021" t="s">
        <v>27</v>
      </c>
      <c r="F4021" t="s">
        <v>12</v>
      </c>
      <c r="G4021" t="s">
        <v>10</v>
      </c>
      <c r="H4021">
        <v>53967</v>
      </c>
      <c r="I4021">
        <f>IF(Table3_1810[[#This Row],[Status]]="Hired",1,0)</f>
        <v>0</v>
      </c>
    </row>
    <row r="4022" spans="1:9" x14ac:dyDescent="0.3">
      <c r="A4022">
        <v>381271</v>
      </c>
      <c r="B4022" s="2">
        <v>41778</v>
      </c>
      <c r="C4022" s="3">
        <v>0.39681712962962962</v>
      </c>
      <c r="D4022" t="s">
        <v>31</v>
      </c>
      <c r="E4022" t="s">
        <v>29</v>
      </c>
      <c r="F4022" t="s">
        <v>13</v>
      </c>
      <c r="G4022" t="s">
        <v>7</v>
      </c>
      <c r="H4022">
        <v>85440</v>
      </c>
      <c r="I4022">
        <f>IF(Table3_1810[[#This Row],[Status]]="Hired",1,0)</f>
        <v>1</v>
      </c>
    </row>
    <row r="4023" spans="1:9" x14ac:dyDescent="0.3">
      <c r="A4023">
        <v>984518</v>
      </c>
      <c r="B4023" s="2">
        <v>41778</v>
      </c>
      <c r="C4023" s="3">
        <v>0.39850694444444446</v>
      </c>
      <c r="D4023" t="s">
        <v>30</v>
      </c>
      <c r="E4023" t="s">
        <v>29</v>
      </c>
      <c r="F4023" t="s">
        <v>13</v>
      </c>
      <c r="G4023" t="s">
        <v>7</v>
      </c>
      <c r="H4023">
        <v>65617</v>
      </c>
      <c r="I4023">
        <f>IF(Table3_1810[[#This Row],[Status]]="Hired",1,0)</f>
        <v>0</v>
      </c>
    </row>
    <row r="4024" spans="1:9" x14ac:dyDescent="0.3">
      <c r="A4024">
        <v>61075</v>
      </c>
      <c r="B4024" s="2">
        <v>41778</v>
      </c>
      <c r="C4024" s="3">
        <v>0.40091435185185187</v>
      </c>
      <c r="D4024" t="s">
        <v>30</v>
      </c>
      <c r="E4024" t="s">
        <v>29</v>
      </c>
      <c r="F4024" t="s">
        <v>13</v>
      </c>
      <c r="G4024" t="s">
        <v>7</v>
      </c>
      <c r="H4024">
        <v>27855</v>
      </c>
      <c r="I4024">
        <f>IF(Table3_1810[[#This Row],[Status]]="Hired",1,0)</f>
        <v>0</v>
      </c>
    </row>
    <row r="4025" spans="1:9" x14ac:dyDescent="0.3">
      <c r="A4025">
        <v>176247</v>
      </c>
      <c r="B4025" s="2">
        <v>41842</v>
      </c>
      <c r="C4025" s="3">
        <v>0.99241898148148144</v>
      </c>
      <c r="D4025" t="s">
        <v>30</v>
      </c>
      <c r="E4025" t="s">
        <v>29</v>
      </c>
      <c r="F4025" t="s">
        <v>13</v>
      </c>
      <c r="G4025" t="s">
        <v>7</v>
      </c>
      <c r="H4025">
        <v>54276</v>
      </c>
      <c r="I4025">
        <f>IF(Table3_1810[[#This Row],[Status]]="Hired",1,0)</f>
        <v>0</v>
      </c>
    </row>
    <row r="4026" spans="1:9" x14ac:dyDescent="0.3">
      <c r="A4026">
        <v>295044</v>
      </c>
      <c r="B4026" s="2">
        <v>41842</v>
      </c>
      <c r="C4026" s="3">
        <v>0.99378472222222225</v>
      </c>
      <c r="D4026" t="s">
        <v>31</v>
      </c>
      <c r="E4026" t="s">
        <v>29</v>
      </c>
      <c r="F4026" t="s">
        <v>13</v>
      </c>
      <c r="G4026" t="s">
        <v>7</v>
      </c>
      <c r="H4026">
        <v>51283</v>
      </c>
      <c r="I4026">
        <f>IF(Table3_1810[[#This Row],[Status]]="Hired",1,0)</f>
        <v>1</v>
      </c>
    </row>
    <row r="4027" spans="1:9" x14ac:dyDescent="0.3">
      <c r="A4027">
        <v>951132</v>
      </c>
      <c r="B4027" s="2">
        <v>41862</v>
      </c>
      <c r="C4027" s="3">
        <v>0.40002314814814816</v>
      </c>
      <c r="D4027" t="s">
        <v>31</v>
      </c>
      <c r="E4027" t="s">
        <v>29</v>
      </c>
      <c r="F4027" t="s">
        <v>13</v>
      </c>
      <c r="G4027" t="s">
        <v>6</v>
      </c>
      <c r="H4027">
        <v>67781</v>
      </c>
      <c r="I4027">
        <f>IF(Table3_1810[[#This Row],[Status]]="Hired",1,0)</f>
        <v>1</v>
      </c>
    </row>
    <row r="4028" spans="1:9" x14ac:dyDescent="0.3">
      <c r="A4028">
        <v>56735</v>
      </c>
      <c r="B4028" s="2">
        <v>41863</v>
      </c>
      <c r="C4028" s="3">
        <v>0.68083333333333329</v>
      </c>
      <c r="D4028" t="s">
        <v>30</v>
      </c>
      <c r="E4028" t="s">
        <v>29</v>
      </c>
      <c r="F4028" t="s">
        <v>13</v>
      </c>
      <c r="G4028" t="s">
        <v>6</v>
      </c>
      <c r="H4028">
        <v>37796</v>
      </c>
      <c r="I4028">
        <f>IF(Table3_1810[[#This Row],[Status]]="Hired",1,0)</f>
        <v>0</v>
      </c>
    </row>
    <row r="4029" spans="1:9" x14ac:dyDescent="0.3">
      <c r="A4029">
        <v>595633</v>
      </c>
      <c r="B4029" s="2">
        <v>41863</v>
      </c>
      <c r="C4029" s="3">
        <v>0.68226851851851855</v>
      </c>
      <c r="D4029" t="s">
        <v>31</v>
      </c>
      <c r="E4029" t="s">
        <v>29</v>
      </c>
      <c r="F4029" t="s">
        <v>13</v>
      </c>
      <c r="G4029" t="s">
        <v>6</v>
      </c>
      <c r="H4029">
        <v>43830</v>
      </c>
      <c r="I4029">
        <f>IF(Table3_1810[[#This Row],[Status]]="Hired",1,0)</f>
        <v>1</v>
      </c>
    </row>
    <row r="4030" spans="1:9" x14ac:dyDescent="0.3">
      <c r="A4030">
        <v>621146</v>
      </c>
      <c r="B4030" s="2">
        <v>41863</v>
      </c>
      <c r="C4030" s="3">
        <v>0.68453703703703705</v>
      </c>
      <c r="D4030" t="s">
        <v>30</v>
      </c>
      <c r="E4030" t="s">
        <v>29</v>
      </c>
      <c r="F4030" t="s">
        <v>13</v>
      </c>
      <c r="G4030" t="s">
        <v>6</v>
      </c>
      <c r="H4030">
        <v>65933</v>
      </c>
      <c r="I4030">
        <f>IF(Table3_1810[[#This Row],[Status]]="Hired",1,0)</f>
        <v>0</v>
      </c>
    </row>
    <row r="4031" spans="1:9" x14ac:dyDescent="0.3">
      <c r="A4031">
        <v>997919</v>
      </c>
      <c r="B4031" s="2">
        <v>41863</v>
      </c>
      <c r="C4031" s="3">
        <v>0.68531249999999999</v>
      </c>
      <c r="D4031" t="s">
        <v>31</v>
      </c>
      <c r="E4031" t="s">
        <v>29</v>
      </c>
      <c r="F4031" t="s">
        <v>13</v>
      </c>
      <c r="G4031" t="s">
        <v>6</v>
      </c>
      <c r="H4031">
        <v>37145</v>
      </c>
      <c r="I4031">
        <f>IF(Table3_1810[[#This Row],[Status]]="Hired",1,0)</f>
        <v>1</v>
      </c>
    </row>
    <row r="4032" spans="1:9" x14ac:dyDescent="0.3">
      <c r="A4032">
        <v>254251</v>
      </c>
      <c r="B4032" s="2">
        <v>41870</v>
      </c>
      <c r="C4032" s="3">
        <v>0.68922453703703701</v>
      </c>
      <c r="D4032" t="s">
        <v>31</v>
      </c>
      <c r="E4032" t="s">
        <v>29</v>
      </c>
      <c r="F4032" t="s">
        <v>13</v>
      </c>
      <c r="G4032" t="s">
        <v>10</v>
      </c>
      <c r="H4032">
        <v>27741</v>
      </c>
      <c r="I4032">
        <f>IF(Table3_1810[[#This Row],[Status]]="Hired",1,0)</f>
        <v>1</v>
      </c>
    </row>
    <row r="4033" spans="1:9" x14ac:dyDescent="0.3">
      <c r="A4033">
        <v>32223</v>
      </c>
      <c r="B4033" s="2">
        <v>41772</v>
      </c>
      <c r="C4033" s="3">
        <v>0.80866898148148147</v>
      </c>
      <c r="D4033" t="s">
        <v>31</v>
      </c>
      <c r="E4033" t="s">
        <v>27</v>
      </c>
      <c r="F4033" t="s">
        <v>12</v>
      </c>
      <c r="G4033" t="s">
        <v>4</v>
      </c>
      <c r="H4033">
        <v>21586</v>
      </c>
      <c r="I4033">
        <f>IF(Table3_1810[[#This Row],[Status]]="Hired",1,0)</f>
        <v>1</v>
      </c>
    </row>
    <row r="4034" spans="1:9" x14ac:dyDescent="0.3">
      <c r="A4034">
        <v>687825</v>
      </c>
      <c r="B4034" s="2">
        <v>41772</v>
      </c>
      <c r="C4034" s="3">
        <v>0.81097222222222221</v>
      </c>
      <c r="D4034" t="s">
        <v>31</v>
      </c>
      <c r="E4034" t="s">
        <v>29</v>
      </c>
      <c r="F4034" t="s">
        <v>12</v>
      </c>
      <c r="G4034" t="s">
        <v>4</v>
      </c>
      <c r="H4034">
        <v>27577</v>
      </c>
      <c r="I4034">
        <f>IF(Table3_1810[[#This Row],[Status]]="Hired",1,0)</f>
        <v>1</v>
      </c>
    </row>
    <row r="4035" spans="1:9" x14ac:dyDescent="0.3">
      <c r="A4035">
        <v>715896</v>
      </c>
      <c r="B4035" s="2">
        <v>41772</v>
      </c>
      <c r="C4035" s="3">
        <v>0.81140046296296298</v>
      </c>
      <c r="D4035" t="s">
        <v>31</v>
      </c>
      <c r="E4035" t="s">
        <v>27</v>
      </c>
      <c r="F4035" t="s">
        <v>12</v>
      </c>
      <c r="G4035" t="s">
        <v>4</v>
      </c>
      <c r="H4035">
        <v>73304</v>
      </c>
      <c r="I4035">
        <f>IF(Table3_1810[[#This Row],[Status]]="Hired",1,0)</f>
        <v>1</v>
      </c>
    </row>
    <row r="4036" spans="1:9" x14ac:dyDescent="0.3">
      <c r="A4036">
        <v>903621</v>
      </c>
      <c r="B4036" s="2">
        <v>41834</v>
      </c>
      <c r="C4036" s="3">
        <v>0.39850694444444446</v>
      </c>
      <c r="D4036" t="s">
        <v>31</v>
      </c>
      <c r="E4036" t="s">
        <v>29</v>
      </c>
      <c r="F4036" t="s">
        <v>12</v>
      </c>
      <c r="G4036" t="s">
        <v>4</v>
      </c>
      <c r="H4036">
        <v>38917</v>
      </c>
      <c r="I4036">
        <f>IF(Table3_1810[[#This Row],[Status]]="Hired",1,0)</f>
        <v>1</v>
      </c>
    </row>
    <row r="4037" spans="1:9" x14ac:dyDescent="0.3">
      <c r="A4037">
        <v>605511</v>
      </c>
      <c r="B4037" s="2">
        <v>41786</v>
      </c>
      <c r="C4037" s="3">
        <v>0.37010416666666668</v>
      </c>
      <c r="D4037" t="s">
        <v>31</v>
      </c>
      <c r="E4037" t="s">
        <v>27</v>
      </c>
      <c r="F4037" t="s">
        <v>17</v>
      </c>
      <c r="G4037" t="s">
        <v>8</v>
      </c>
      <c r="H4037">
        <v>49865</v>
      </c>
      <c r="I4037">
        <f>IF(Table3_1810[[#This Row],[Status]]="Hired",1,0)</f>
        <v>1</v>
      </c>
    </row>
    <row r="4038" spans="1:9" x14ac:dyDescent="0.3">
      <c r="A4038">
        <v>810634</v>
      </c>
      <c r="B4038" s="2">
        <v>41786</v>
      </c>
      <c r="C4038" s="3">
        <v>0.37086805555555558</v>
      </c>
      <c r="D4038" t="s">
        <v>31</v>
      </c>
      <c r="E4038" t="s">
        <v>27</v>
      </c>
      <c r="F4038" t="s">
        <v>17</v>
      </c>
      <c r="G4038" t="s">
        <v>8</v>
      </c>
      <c r="H4038">
        <v>93020</v>
      </c>
      <c r="I4038">
        <f>IF(Table3_1810[[#This Row],[Status]]="Hired",1,0)</f>
        <v>1</v>
      </c>
    </row>
    <row r="4039" spans="1:9" x14ac:dyDescent="0.3">
      <c r="A4039">
        <v>408953</v>
      </c>
      <c r="B4039" s="2">
        <v>41807</v>
      </c>
      <c r="C4039" s="3">
        <v>0.54159722222222217</v>
      </c>
      <c r="D4039" t="s">
        <v>30</v>
      </c>
      <c r="E4039" t="s">
        <v>27</v>
      </c>
      <c r="F4039" t="s">
        <v>17</v>
      </c>
      <c r="G4039" t="s">
        <v>6</v>
      </c>
      <c r="H4039">
        <v>90365</v>
      </c>
      <c r="I4039">
        <f>IF(Table3_1810[[#This Row],[Status]]="Hired",1,0)</f>
        <v>0</v>
      </c>
    </row>
    <row r="4040" spans="1:9" x14ac:dyDescent="0.3">
      <c r="A4040">
        <v>65996</v>
      </c>
      <c r="B4040" s="2">
        <v>41807</v>
      </c>
      <c r="C4040" s="3">
        <v>0.54252314814814817</v>
      </c>
      <c r="D4040" t="s">
        <v>31</v>
      </c>
      <c r="E4040" t="s">
        <v>27</v>
      </c>
      <c r="F4040" t="s">
        <v>17</v>
      </c>
      <c r="G4040" t="s">
        <v>6</v>
      </c>
      <c r="H4040">
        <v>90336</v>
      </c>
      <c r="I4040">
        <f>IF(Table3_1810[[#This Row],[Status]]="Hired",1,0)</f>
        <v>1</v>
      </c>
    </row>
    <row r="4041" spans="1:9" x14ac:dyDescent="0.3">
      <c r="A4041">
        <v>436789</v>
      </c>
      <c r="B4041" s="2">
        <v>41800</v>
      </c>
      <c r="C4041" s="3">
        <v>0.39818287037037037</v>
      </c>
      <c r="D4041" t="s">
        <v>31</v>
      </c>
      <c r="E4041" t="s">
        <v>27</v>
      </c>
      <c r="F4041" t="s">
        <v>17</v>
      </c>
      <c r="G4041" t="s">
        <v>6</v>
      </c>
      <c r="H4041">
        <v>78916</v>
      </c>
      <c r="I4041">
        <f>IF(Table3_1810[[#This Row],[Status]]="Hired",1,0)</f>
        <v>1</v>
      </c>
    </row>
    <row r="4042" spans="1:9" x14ac:dyDescent="0.3">
      <c r="A4042">
        <v>190528</v>
      </c>
      <c r="B4042" s="2">
        <v>41800</v>
      </c>
      <c r="C4042" s="3">
        <v>0.39869212962962963</v>
      </c>
      <c r="D4042" t="s">
        <v>31</v>
      </c>
      <c r="E4042" t="s">
        <v>27</v>
      </c>
      <c r="F4042" t="s">
        <v>17</v>
      </c>
      <c r="G4042" t="s">
        <v>6</v>
      </c>
      <c r="H4042">
        <v>43024</v>
      </c>
      <c r="I4042">
        <f>IF(Table3_1810[[#This Row],[Status]]="Hired",1,0)</f>
        <v>1</v>
      </c>
    </row>
    <row r="4043" spans="1:9" x14ac:dyDescent="0.3">
      <c r="A4043">
        <v>825980</v>
      </c>
      <c r="B4043" s="2">
        <v>41863</v>
      </c>
      <c r="C4043" s="3">
        <v>0.39960648148148148</v>
      </c>
      <c r="D4043" t="s">
        <v>31</v>
      </c>
      <c r="E4043" t="s">
        <v>27</v>
      </c>
      <c r="F4043" t="s">
        <v>17</v>
      </c>
      <c r="G4043" t="s">
        <v>6</v>
      </c>
      <c r="H4043">
        <v>13512</v>
      </c>
      <c r="I4043">
        <f>IF(Table3_1810[[#This Row],[Status]]="Hired",1,0)</f>
        <v>1</v>
      </c>
    </row>
    <row r="4044" spans="1:9" x14ac:dyDescent="0.3">
      <c r="A4044">
        <v>307921</v>
      </c>
      <c r="B4044" s="2">
        <v>41878</v>
      </c>
      <c r="C4044" s="3">
        <v>0.56005787037037036</v>
      </c>
      <c r="D4044" t="s">
        <v>30</v>
      </c>
      <c r="E4044" t="s">
        <v>29</v>
      </c>
      <c r="F4044" t="s">
        <v>17</v>
      </c>
      <c r="G4044" t="s">
        <v>6</v>
      </c>
      <c r="H4044">
        <v>53611</v>
      </c>
      <c r="I4044">
        <f>IF(Table3_1810[[#This Row],[Status]]="Hired",1,0)</f>
        <v>0</v>
      </c>
    </row>
    <row r="4045" spans="1:9" x14ac:dyDescent="0.3">
      <c r="A4045">
        <v>547592</v>
      </c>
      <c r="B4045" s="2">
        <v>41824</v>
      </c>
      <c r="C4045" s="3">
        <v>0.56236111111111109</v>
      </c>
      <c r="D4045" t="s">
        <v>30</v>
      </c>
      <c r="E4045" t="s">
        <v>27</v>
      </c>
      <c r="F4045" t="s">
        <v>20</v>
      </c>
      <c r="G4045" t="s">
        <v>2</v>
      </c>
      <c r="H4045">
        <v>95105</v>
      </c>
      <c r="I4045">
        <f>IF(Table3_1810[[#This Row],[Status]]="Hired",1,0)</f>
        <v>0</v>
      </c>
    </row>
    <row r="4046" spans="1:9" x14ac:dyDescent="0.3">
      <c r="A4046">
        <v>399830</v>
      </c>
      <c r="B4046" s="2">
        <v>41830</v>
      </c>
      <c r="C4046" s="3">
        <v>0.4707986111111111</v>
      </c>
      <c r="D4046" t="s">
        <v>31</v>
      </c>
      <c r="E4046" t="s">
        <v>29</v>
      </c>
      <c r="F4046" t="s">
        <v>20</v>
      </c>
      <c r="G4046" t="s">
        <v>2</v>
      </c>
      <c r="H4046">
        <v>43250</v>
      </c>
      <c r="I4046">
        <f>IF(Table3_1810[[#This Row],[Status]]="Hired",1,0)</f>
        <v>1</v>
      </c>
    </row>
    <row r="4047" spans="1:9" x14ac:dyDescent="0.3">
      <c r="A4047">
        <v>574816</v>
      </c>
      <c r="B4047" s="2">
        <v>41830</v>
      </c>
      <c r="C4047" s="3">
        <v>0.49903935185185183</v>
      </c>
      <c r="D4047" t="s">
        <v>31</v>
      </c>
      <c r="E4047" t="s">
        <v>27</v>
      </c>
      <c r="F4047" t="s">
        <v>20</v>
      </c>
      <c r="G4047" t="s">
        <v>2</v>
      </c>
      <c r="H4047">
        <v>93120</v>
      </c>
      <c r="I4047">
        <f>IF(Table3_1810[[#This Row],[Status]]="Hired",1,0)</f>
        <v>1</v>
      </c>
    </row>
    <row r="4048" spans="1:9" x14ac:dyDescent="0.3">
      <c r="A4048">
        <v>800023</v>
      </c>
      <c r="B4048" s="2">
        <v>41830</v>
      </c>
      <c r="C4048" s="3">
        <v>0.50104166666666672</v>
      </c>
      <c r="D4048" t="s">
        <v>31</v>
      </c>
      <c r="E4048" t="s">
        <v>29</v>
      </c>
      <c r="F4048" t="s">
        <v>20</v>
      </c>
      <c r="G4048" t="s">
        <v>2</v>
      </c>
      <c r="H4048">
        <v>83237</v>
      </c>
      <c r="I4048">
        <f>IF(Table3_1810[[#This Row],[Status]]="Hired",1,0)</f>
        <v>1</v>
      </c>
    </row>
    <row r="4049" spans="1:9" x14ac:dyDescent="0.3">
      <c r="A4049">
        <v>563352</v>
      </c>
      <c r="B4049" s="2">
        <v>41831</v>
      </c>
      <c r="C4049" s="3">
        <v>0.58456018518518515</v>
      </c>
      <c r="D4049" t="s">
        <v>31</v>
      </c>
      <c r="E4049" t="s">
        <v>27</v>
      </c>
      <c r="F4049" t="s">
        <v>20</v>
      </c>
      <c r="G4049" t="s">
        <v>2</v>
      </c>
      <c r="H4049">
        <v>86886</v>
      </c>
      <c r="I4049">
        <f>IF(Table3_1810[[#This Row],[Status]]="Hired",1,0)</f>
        <v>1</v>
      </c>
    </row>
    <row r="4050" spans="1:9" x14ac:dyDescent="0.3">
      <c r="A4050">
        <v>613506</v>
      </c>
      <c r="B4050" s="2">
        <v>41834</v>
      </c>
      <c r="C4050" s="3">
        <v>0.52496527777777779</v>
      </c>
      <c r="D4050" t="s">
        <v>31</v>
      </c>
      <c r="E4050" t="s">
        <v>27</v>
      </c>
      <c r="F4050" t="s">
        <v>20</v>
      </c>
      <c r="G4050" t="s">
        <v>2</v>
      </c>
      <c r="H4050">
        <v>33447</v>
      </c>
      <c r="I4050">
        <f>IF(Table3_1810[[#This Row],[Status]]="Hired",1,0)</f>
        <v>1</v>
      </c>
    </row>
    <row r="4051" spans="1:9" x14ac:dyDescent="0.3">
      <c r="A4051">
        <v>399679</v>
      </c>
      <c r="B4051" s="2">
        <v>41772</v>
      </c>
      <c r="C4051" s="3">
        <v>0.39980324074074075</v>
      </c>
      <c r="D4051" t="s">
        <v>31</v>
      </c>
      <c r="E4051" t="s">
        <v>29</v>
      </c>
      <c r="F4051" t="s">
        <v>17</v>
      </c>
      <c r="G4051" t="s">
        <v>10</v>
      </c>
      <c r="H4051">
        <v>75625</v>
      </c>
      <c r="I4051">
        <f>IF(Table3_1810[[#This Row],[Status]]="Hired",1,0)</f>
        <v>1</v>
      </c>
    </row>
    <row r="4052" spans="1:9" x14ac:dyDescent="0.3">
      <c r="A4052">
        <v>366508</v>
      </c>
      <c r="B4052" s="2">
        <v>41776</v>
      </c>
      <c r="C4052" s="3">
        <v>0.39307870370370368</v>
      </c>
      <c r="D4052" t="s">
        <v>31</v>
      </c>
      <c r="E4052" t="s">
        <v>29</v>
      </c>
      <c r="F4052" t="s">
        <v>17</v>
      </c>
      <c r="G4052" t="s">
        <v>10</v>
      </c>
      <c r="H4052">
        <v>92121</v>
      </c>
      <c r="I4052">
        <f>IF(Table3_1810[[#This Row],[Status]]="Hired",1,0)</f>
        <v>1</v>
      </c>
    </row>
    <row r="4053" spans="1:9" x14ac:dyDescent="0.3">
      <c r="A4053">
        <v>707189</v>
      </c>
      <c r="B4053" s="2">
        <v>41806</v>
      </c>
      <c r="C4053" s="3">
        <v>0.72577546296296291</v>
      </c>
      <c r="D4053" t="s">
        <v>31</v>
      </c>
      <c r="E4053" t="s">
        <v>27</v>
      </c>
      <c r="F4053" t="s">
        <v>17</v>
      </c>
      <c r="G4053" t="s">
        <v>10</v>
      </c>
      <c r="H4053">
        <v>41350</v>
      </c>
      <c r="I4053">
        <f>IF(Table3_1810[[#This Row],[Status]]="Hired",1,0)</f>
        <v>1</v>
      </c>
    </row>
    <row r="4054" spans="1:9" x14ac:dyDescent="0.3">
      <c r="A4054">
        <v>854101</v>
      </c>
      <c r="B4054" s="2">
        <v>41806</v>
      </c>
      <c r="C4054" s="3">
        <v>0.72733796296296294</v>
      </c>
      <c r="D4054" t="s">
        <v>31</v>
      </c>
      <c r="E4054" t="s">
        <v>27</v>
      </c>
      <c r="F4054" t="s">
        <v>17</v>
      </c>
      <c r="G4054" t="s">
        <v>10</v>
      </c>
      <c r="H4054">
        <v>72912</v>
      </c>
      <c r="I4054">
        <f>IF(Table3_1810[[#This Row],[Status]]="Hired",1,0)</f>
        <v>1</v>
      </c>
    </row>
    <row r="4055" spans="1:9" x14ac:dyDescent="0.3">
      <c r="A4055">
        <v>722399</v>
      </c>
      <c r="B4055" s="2">
        <v>41806</v>
      </c>
      <c r="C4055" s="3">
        <v>0.72765046296296299</v>
      </c>
      <c r="D4055" t="s">
        <v>31</v>
      </c>
      <c r="E4055" t="s">
        <v>29</v>
      </c>
      <c r="F4055" t="s">
        <v>17</v>
      </c>
      <c r="G4055" t="s">
        <v>10</v>
      </c>
      <c r="H4055">
        <v>94700</v>
      </c>
      <c r="I4055">
        <f>IF(Table3_1810[[#This Row],[Status]]="Hired",1,0)</f>
        <v>1</v>
      </c>
    </row>
    <row r="4056" spans="1:9" x14ac:dyDescent="0.3">
      <c r="A4056">
        <v>358889</v>
      </c>
      <c r="B4056" s="2">
        <v>41787</v>
      </c>
      <c r="C4056" s="3">
        <v>0.67712962962962964</v>
      </c>
      <c r="D4056" t="s">
        <v>31</v>
      </c>
      <c r="E4056" t="s">
        <v>27</v>
      </c>
      <c r="F4056" t="s">
        <v>17</v>
      </c>
      <c r="G4056" t="s">
        <v>10</v>
      </c>
      <c r="H4056">
        <v>90048</v>
      </c>
      <c r="I4056">
        <f>IF(Table3_1810[[#This Row],[Status]]="Hired",1,0)</f>
        <v>1</v>
      </c>
    </row>
    <row r="4057" spans="1:9" x14ac:dyDescent="0.3">
      <c r="A4057">
        <v>355385</v>
      </c>
      <c r="B4057" s="2">
        <v>41787</v>
      </c>
      <c r="C4057" s="3">
        <v>0.68079861111111106</v>
      </c>
      <c r="D4057" t="s">
        <v>31</v>
      </c>
      <c r="E4057" t="s">
        <v>29</v>
      </c>
      <c r="F4057" t="s">
        <v>17</v>
      </c>
      <c r="G4057" t="s">
        <v>10</v>
      </c>
      <c r="H4057">
        <v>23702</v>
      </c>
      <c r="I4057">
        <f>IF(Table3_1810[[#This Row],[Status]]="Hired",1,0)</f>
        <v>1</v>
      </c>
    </row>
    <row r="4058" spans="1:9" x14ac:dyDescent="0.3">
      <c r="A4058">
        <v>132806</v>
      </c>
      <c r="B4058" s="2">
        <v>41789</v>
      </c>
      <c r="C4058" s="3">
        <v>0.76150462962962961</v>
      </c>
      <c r="D4058" t="s">
        <v>31</v>
      </c>
      <c r="E4058" t="s">
        <v>29</v>
      </c>
      <c r="F4058" t="s">
        <v>17</v>
      </c>
      <c r="G4058" t="s">
        <v>10</v>
      </c>
      <c r="H4058">
        <v>47505</v>
      </c>
      <c r="I4058">
        <f>IF(Table3_1810[[#This Row],[Status]]="Hired",1,0)</f>
        <v>1</v>
      </c>
    </row>
    <row r="4059" spans="1:9" x14ac:dyDescent="0.3">
      <c r="A4059">
        <v>532565</v>
      </c>
      <c r="B4059" s="2">
        <v>41789</v>
      </c>
      <c r="C4059" s="3">
        <v>0.76385416666666661</v>
      </c>
      <c r="D4059" t="s">
        <v>31</v>
      </c>
      <c r="E4059" t="s">
        <v>29</v>
      </c>
      <c r="F4059" t="s">
        <v>17</v>
      </c>
      <c r="G4059" t="s">
        <v>10</v>
      </c>
      <c r="H4059">
        <v>33998</v>
      </c>
      <c r="I4059">
        <f>IF(Table3_1810[[#This Row],[Status]]="Hired",1,0)</f>
        <v>1</v>
      </c>
    </row>
    <row r="4060" spans="1:9" x14ac:dyDescent="0.3">
      <c r="A4060">
        <v>362618</v>
      </c>
      <c r="B4060" s="2">
        <v>41789</v>
      </c>
      <c r="C4060" s="3">
        <v>0.75928240740740738</v>
      </c>
      <c r="D4060" t="s">
        <v>31</v>
      </c>
      <c r="E4060" t="s">
        <v>29</v>
      </c>
      <c r="F4060" t="s">
        <v>17</v>
      </c>
      <c r="G4060" t="s">
        <v>10</v>
      </c>
      <c r="H4060">
        <v>48558</v>
      </c>
      <c r="I4060">
        <f>IF(Table3_1810[[#This Row],[Status]]="Hired",1,0)</f>
        <v>1</v>
      </c>
    </row>
    <row r="4061" spans="1:9" x14ac:dyDescent="0.3">
      <c r="A4061">
        <v>867705</v>
      </c>
      <c r="B4061" s="2">
        <v>41822</v>
      </c>
      <c r="C4061" s="3">
        <v>0.58994212962962966</v>
      </c>
      <c r="D4061" t="s">
        <v>30</v>
      </c>
      <c r="E4061" t="s">
        <v>27</v>
      </c>
      <c r="F4061" t="s">
        <v>17</v>
      </c>
      <c r="G4061" t="s">
        <v>10</v>
      </c>
      <c r="H4061">
        <v>38852</v>
      </c>
      <c r="I4061">
        <f>IF(Table3_1810[[#This Row],[Status]]="Hired",1,0)</f>
        <v>0</v>
      </c>
    </row>
    <row r="4062" spans="1:9" x14ac:dyDescent="0.3">
      <c r="A4062">
        <v>551447</v>
      </c>
      <c r="B4062" s="2">
        <v>41794</v>
      </c>
      <c r="C4062" s="3">
        <v>0.39701388888888889</v>
      </c>
      <c r="D4062" t="s">
        <v>31</v>
      </c>
      <c r="E4062" t="s">
        <v>29</v>
      </c>
      <c r="F4062" t="s">
        <v>17</v>
      </c>
      <c r="G4062" t="s">
        <v>2</v>
      </c>
      <c r="H4062">
        <v>20232</v>
      </c>
      <c r="I4062">
        <f>IF(Table3_1810[[#This Row],[Status]]="Hired",1,0)</f>
        <v>1</v>
      </c>
    </row>
    <row r="4063" spans="1:9" x14ac:dyDescent="0.3">
      <c r="A4063">
        <v>902753</v>
      </c>
      <c r="B4063" s="2">
        <v>41831</v>
      </c>
      <c r="C4063" s="3">
        <v>0.64332175925925927</v>
      </c>
      <c r="D4063" t="s">
        <v>31</v>
      </c>
      <c r="E4063" t="s">
        <v>27</v>
      </c>
      <c r="F4063" t="s">
        <v>18</v>
      </c>
      <c r="G4063" t="s">
        <v>10</v>
      </c>
      <c r="H4063">
        <v>52681</v>
      </c>
      <c r="I4063">
        <f>IF(Table3_1810[[#This Row],[Status]]="Hired",1,0)</f>
        <v>1</v>
      </c>
    </row>
    <row r="4064" spans="1:9" x14ac:dyDescent="0.3">
      <c r="A4064">
        <v>957985</v>
      </c>
      <c r="B4064" s="2">
        <v>41831</v>
      </c>
      <c r="C4064" s="3">
        <v>0.64406249999999998</v>
      </c>
      <c r="D4064" t="s">
        <v>31</v>
      </c>
      <c r="E4064" t="s">
        <v>27</v>
      </c>
      <c r="F4064" t="s">
        <v>18</v>
      </c>
      <c r="G4064" t="s">
        <v>10</v>
      </c>
      <c r="H4064">
        <v>81806</v>
      </c>
      <c r="I4064">
        <f>IF(Table3_1810[[#This Row],[Status]]="Hired",1,0)</f>
        <v>1</v>
      </c>
    </row>
    <row r="4065" spans="1:9" x14ac:dyDescent="0.3">
      <c r="A4065">
        <v>620965</v>
      </c>
      <c r="B4065" s="2">
        <v>41831</v>
      </c>
      <c r="C4065" s="3">
        <v>0.64451388888888894</v>
      </c>
      <c r="D4065" t="s">
        <v>31</v>
      </c>
      <c r="E4065" t="s">
        <v>29</v>
      </c>
      <c r="F4065" t="s">
        <v>18</v>
      </c>
      <c r="G4065" t="s">
        <v>10</v>
      </c>
      <c r="H4065">
        <v>26468</v>
      </c>
      <c r="I4065">
        <f>IF(Table3_1810[[#This Row],[Status]]="Hired",1,0)</f>
        <v>1</v>
      </c>
    </row>
    <row r="4066" spans="1:9" x14ac:dyDescent="0.3">
      <c r="A4066">
        <v>377559</v>
      </c>
      <c r="B4066" s="2">
        <v>41841</v>
      </c>
      <c r="C4066" s="3">
        <v>0.6690625</v>
      </c>
      <c r="D4066" t="s">
        <v>31</v>
      </c>
      <c r="E4066" t="s">
        <v>27</v>
      </c>
      <c r="F4066" t="s">
        <v>18</v>
      </c>
      <c r="G4066" t="s">
        <v>10</v>
      </c>
      <c r="H4066">
        <v>35971</v>
      </c>
      <c r="I4066">
        <f>IF(Table3_1810[[#This Row],[Status]]="Hired",1,0)</f>
        <v>1</v>
      </c>
    </row>
    <row r="4067" spans="1:9" x14ac:dyDescent="0.3">
      <c r="A4067">
        <v>988672</v>
      </c>
      <c r="B4067" s="2">
        <v>41841</v>
      </c>
      <c r="C4067" s="3">
        <v>0.66917824074074073</v>
      </c>
      <c r="D4067" t="s">
        <v>31</v>
      </c>
      <c r="E4067" t="s">
        <v>28</v>
      </c>
      <c r="F4067" t="s">
        <v>18</v>
      </c>
      <c r="G4067" t="s">
        <v>10</v>
      </c>
      <c r="H4067">
        <v>62102</v>
      </c>
      <c r="I4067">
        <f>IF(Table3_1810[[#This Row],[Status]]="Hired",1,0)</f>
        <v>1</v>
      </c>
    </row>
    <row r="4068" spans="1:9" x14ac:dyDescent="0.3">
      <c r="A4068">
        <v>732435</v>
      </c>
      <c r="B4068" s="2">
        <v>41815</v>
      </c>
      <c r="C4068" s="3">
        <v>0.3969212962962963</v>
      </c>
      <c r="D4068" t="s">
        <v>31</v>
      </c>
      <c r="E4068" t="s">
        <v>27</v>
      </c>
      <c r="F4068" t="s">
        <v>18</v>
      </c>
      <c r="G4068" t="s">
        <v>10</v>
      </c>
      <c r="H4068">
        <v>56090</v>
      </c>
      <c r="I4068">
        <f>IF(Table3_1810[[#This Row],[Status]]="Hired",1,0)</f>
        <v>1</v>
      </c>
    </row>
    <row r="4069" spans="1:9" x14ac:dyDescent="0.3">
      <c r="A4069">
        <v>770615</v>
      </c>
      <c r="B4069" s="2">
        <v>41815</v>
      </c>
      <c r="C4069" s="3">
        <v>0.39814814814814814</v>
      </c>
      <c r="D4069" t="s">
        <v>31</v>
      </c>
      <c r="E4069" t="s">
        <v>27</v>
      </c>
      <c r="F4069" t="s">
        <v>18</v>
      </c>
      <c r="G4069" t="s">
        <v>10</v>
      </c>
      <c r="H4069">
        <v>37455</v>
      </c>
      <c r="I4069">
        <f>IF(Table3_1810[[#This Row],[Status]]="Hired",1,0)</f>
        <v>1</v>
      </c>
    </row>
    <row r="4070" spans="1:9" x14ac:dyDescent="0.3">
      <c r="A4070">
        <v>129661</v>
      </c>
      <c r="B4070" s="2">
        <v>41816</v>
      </c>
      <c r="C4070" s="3">
        <v>0.48697916666666669</v>
      </c>
      <c r="D4070" t="s">
        <v>31</v>
      </c>
      <c r="E4070" t="s">
        <v>29</v>
      </c>
      <c r="F4070" t="s">
        <v>18</v>
      </c>
      <c r="G4070" t="s">
        <v>10</v>
      </c>
      <c r="H4070">
        <v>78844</v>
      </c>
      <c r="I4070">
        <f>IF(Table3_1810[[#This Row],[Status]]="Hired",1,0)</f>
        <v>1</v>
      </c>
    </row>
    <row r="4071" spans="1:9" x14ac:dyDescent="0.3">
      <c r="A4071">
        <v>433885</v>
      </c>
      <c r="B4071" s="2">
        <v>41816</v>
      </c>
      <c r="C4071" s="3">
        <v>0.48584490740740743</v>
      </c>
      <c r="D4071" t="s">
        <v>31</v>
      </c>
      <c r="E4071" t="s">
        <v>28</v>
      </c>
      <c r="F4071" t="s">
        <v>18</v>
      </c>
      <c r="G4071" t="s">
        <v>10</v>
      </c>
      <c r="H4071">
        <v>16155</v>
      </c>
      <c r="I4071">
        <f>IF(Table3_1810[[#This Row],[Status]]="Hired",1,0)</f>
        <v>1</v>
      </c>
    </row>
    <row r="4072" spans="1:9" x14ac:dyDescent="0.3">
      <c r="A4072">
        <v>190429</v>
      </c>
      <c r="B4072" s="2">
        <v>41829</v>
      </c>
      <c r="C4072" s="3">
        <v>0.68813657407407403</v>
      </c>
      <c r="D4072" t="s">
        <v>31</v>
      </c>
      <c r="E4072" t="s">
        <v>29</v>
      </c>
      <c r="F4072" t="s">
        <v>18</v>
      </c>
      <c r="G4072" t="s">
        <v>10</v>
      </c>
      <c r="H4072">
        <v>30479</v>
      </c>
      <c r="I4072">
        <f>IF(Table3_1810[[#This Row],[Status]]="Hired",1,0)</f>
        <v>1</v>
      </c>
    </row>
    <row r="4073" spans="1:9" x14ac:dyDescent="0.3">
      <c r="A4073">
        <v>195423</v>
      </c>
      <c r="B4073" s="2">
        <v>41837</v>
      </c>
      <c r="C4073" s="3">
        <v>0.69900462962962961</v>
      </c>
      <c r="D4073" t="s">
        <v>30</v>
      </c>
      <c r="E4073" t="s">
        <v>29</v>
      </c>
      <c r="F4073" t="s">
        <v>18</v>
      </c>
      <c r="G4073" t="s">
        <v>10</v>
      </c>
      <c r="H4073">
        <v>36833</v>
      </c>
      <c r="I4073">
        <f>IF(Table3_1810[[#This Row],[Status]]="Hired",1,0)</f>
        <v>0</v>
      </c>
    </row>
    <row r="4074" spans="1:9" x14ac:dyDescent="0.3">
      <c r="A4074">
        <v>310955</v>
      </c>
      <c r="B4074" s="2">
        <v>41837</v>
      </c>
      <c r="C4074" s="3">
        <v>0.7006944444444444</v>
      </c>
      <c r="D4074" t="s">
        <v>31</v>
      </c>
      <c r="E4074" t="s">
        <v>29</v>
      </c>
      <c r="F4074" t="s">
        <v>18</v>
      </c>
      <c r="G4074" t="s">
        <v>10</v>
      </c>
      <c r="H4074">
        <v>54545</v>
      </c>
      <c r="I4074">
        <f>IF(Table3_1810[[#This Row],[Status]]="Hired",1,0)</f>
        <v>1</v>
      </c>
    </row>
    <row r="4075" spans="1:9" x14ac:dyDescent="0.3">
      <c r="A4075">
        <v>55833</v>
      </c>
      <c r="B4075" s="2">
        <v>41837</v>
      </c>
      <c r="C4075" s="3">
        <v>0.69869212962962968</v>
      </c>
      <c r="D4075" t="s">
        <v>30</v>
      </c>
      <c r="E4075" t="s">
        <v>29</v>
      </c>
      <c r="F4075" t="s">
        <v>18</v>
      </c>
      <c r="G4075" t="s">
        <v>10</v>
      </c>
      <c r="H4075">
        <v>17750</v>
      </c>
      <c r="I4075">
        <f>IF(Table3_1810[[#This Row],[Status]]="Hired",1,0)</f>
        <v>0</v>
      </c>
    </row>
    <row r="4076" spans="1:9" x14ac:dyDescent="0.3">
      <c r="A4076">
        <v>755548</v>
      </c>
      <c r="B4076" s="2">
        <v>41837</v>
      </c>
      <c r="C4076" s="3">
        <v>0.69967592592592598</v>
      </c>
      <c r="D4076" t="s">
        <v>30</v>
      </c>
      <c r="E4076" t="s">
        <v>29</v>
      </c>
      <c r="F4076" t="s">
        <v>18</v>
      </c>
      <c r="G4076" t="s">
        <v>10</v>
      </c>
      <c r="H4076">
        <v>74463</v>
      </c>
      <c r="I4076">
        <f>IF(Table3_1810[[#This Row],[Status]]="Hired",1,0)</f>
        <v>0</v>
      </c>
    </row>
    <row r="4077" spans="1:9" x14ac:dyDescent="0.3">
      <c r="A4077">
        <v>523315</v>
      </c>
      <c r="B4077" s="2">
        <v>41843</v>
      </c>
      <c r="C4077" s="3">
        <v>0.39829861111111109</v>
      </c>
      <c r="D4077" t="s">
        <v>31</v>
      </c>
      <c r="E4077" t="s">
        <v>27</v>
      </c>
      <c r="F4077" t="s">
        <v>18</v>
      </c>
      <c r="G4077" t="s">
        <v>10</v>
      </c>
      <c r="H4077">
        <v>61840</v>
      </c>
      <c r="I4077">
        <f>IF(Table3_1810[[#This Row],[Status]]="Hired",1,0)</f>
        <v>1</v>
      </c>
    </row>
    <row r="4078" spans="1:9" x14ac:dyDescent="0.3">
      <c r="A4078">
        <v>798174</v>
      </c>
      <c r="B4078" s="2">
        <v>41843</v>
      </c>
      <c r="C4078" s="3">
        <v>0.40020833333333333</v>
      </c>
      <c r="D4078" t="s">
        <v>31</v>
      </c>
      <c r="E4078" t="s">
        <v>29</v>
      </c>
      <c r="F4078" t="s">
        <v>18</v>
      </c>
      <c r="G4078" t="s">
        <v>10</v>
      </c>
      <c r="H4078">
        <v>72885</v>
      </c>
      <c r="I4078">
        <f>IF(Table3_1810[[#This Row],[Status]]="Hired",1,0)</f>
        <v>1</v>
      </c>
    </row>
    <row r="4079" spans="1:9" x14ac:dyDescent="0.3">
      <c r="A4079">
        <v>708662</v>
      </c>
      <c r="B4079" s="2">
        <v>41848</v>
      </c>
      <c r="C4079" s="3">
        <v>0.43659722222222225</v>
      </c>
      <c r="D4079" t="s">
        <v>31</v>
      </c>
      <c r="E4079" t="s">
        <v>28</v>
      </c>
      <c r="F4079" t="s">
        <v>18</v>
      </c>
      <c r="G4079" t="s">
        <v>10</v>
      </c>
      <c r="H4079">
        <v>90175</v>
      </c>
      <c r="I4079">
        <f>IF(Table3_1810[[#This Row],[Status]]="Hired",1,0)</f>
        <v>1</v>
      </c>
    </row>
    <row r="4080" spans="1:9" x14ac:dyDescent="0.3">
      <c r="A4080">
        <v>127417</v>
      </c>
      <c r="B4080" s="2">
        <v>41872</v>
      </c>
      <c r="C4080" s="3">
        <v>0.4977199074074074</v>
      </c>
      <c r="D4080" t="s">
        <v>30</v>
      </c>
      <c r="E4080" t="s">
        <v>27</v>
      </c>
      <c r="F4080" t="s">
        <v>18</v>
      </c>
      <c r="G4080" t="s">
        <v>10</v>
      </c>
      <c r="H4080">
        <v>24365</v>
      </c>
      <c r="I4080">
        <f>IF(Table3_1810[[#This Row],[Status]]="Hired",1,0)</f>
        <v>0</v>
      </c>
    </row>
    <row r="4081" spans="1:9" x14ac:dyDescent="0.3">
      <c r="A4081">
        <v>553366</v>
      </c>
      <c r="B4081" s="2">
        <v>41830</v>
      </c>
      <c r="C4081" s="3">
        <v>0.71387731481481487</v>
      </c>
      <c r="D4081" t="s">
        <v>31</v>
      </c>
      <c r="E4081" t="s">
        <v>27</v>
      </c>
      <c r="F4081" t="s">
        <v>14</v>
      </c>
      <c r="G4081" t="s">
        <v>6</v>
      </c>
      <c r="H4081">
        <v>33107</v>
      </c>
      <c r="I4081">
        <f>IF(Table3_1810[[#This Row],[Status]]="Hired",1,0)</f>
        <v>1</v>
      </c>
    </row>
    <row r="4082" spans="1:9" x14ac:dyDescent="0.3">
      <c r="A4082">
        <v>365544</v>
      </c>
      <c r="B4082" s="2">
        <v>41839</v>
      </c>
      <c r="C4082" s="3">
        <v>0.53956018518518523</v>
      </c>
      <c r="D4082" t="s">
        <v>31</v>
      </c>
      <c r="E4082" t="s">
        <v>27</v>
      </c>
      <c r="F4082" t="s">
        <v>14</v>
      </c>
      <c r="G4082" t="s">
        <v>4</v>
      </c>
      <c r="H4082">
        <v>88392</v>
      </c>
      <c r="I4082">
        <f>IF(Table3_1810[[#This Row],[Status]]="Hired",1,0)</f>
        <v>1</v>
      </c>
    </row>
    <row r="4083" spans="1:9" x14ac:dyDescent="0.3">
      <c r="A4083">
        <v>214108</v>
      </c>
      <c r="B4083" s="2">
        <v>41839</v>
      </c>
      <c r="C4083" s="3">
        <v>0.53984953703703709</v>
      </c>
      <c r="D4083" t="s">
        <v>31</v>
      </c>
      <c r="E4083" t="s">
        <v>27</v>
      </c>
      <c r="F4083" t="s">
        <v>14</v>
      </c>
      <c r="G4083" t="s">
        <v>4</v>
      </c>
      <c r="H4083">
        <v>20588</v>
      </c>
      <c r="I4083">
        <f>IF(Table3_1810[[#This Row],[Status]]="Hired",1,0)</f>
        <v>1</v>
      </c>
    </row>
    <row r="4084" spans="1:9" x14ac:dyDescent="0.3">
      <c r="A4084">
        <v>784011</v>
      </c>
      <c r="B4084" s="2">
        <v>41794</v>
      </c>
      <c r="C4084" s="3">
        <v>0.39707175925925925</v>
      </c>
      <c r="D4084" t="s">
        <v>31</v>
      </c>
      <c r="E4084" t="s">
        <v>27</v>
      </c>
      <c r="F4084" t="s">
        <v>14</v>
      </c>
      <c r="G4084" t="s">
        <v>6</v>
      </c>
      <c r="H4084">
        <v>61893</v>
      </c>
      <c r="I4084">
        <f>IF(Table3_1810[[#This Row],[Status]]="Hired",1,0)</f>
        <v>1</v>
      </c>
    </row>
    <row r="4085" spans="1:9" x14ac:dyDescent="0.3">
      <c r="A4085">
        <v>138560</v>
      </c>
      <c r="B4085" s="2">
        <v>41794</v>
      </c>
      <c r="C4085" s="3">
        <v>0.39930555555555558</v>
      </c>
      <c r="D4085" t="s">
        <v>31</v>
      </c>
      <c r="E4085" t="s">
        <v>27</v>
      </c>
      <c r="F4085" t="s">
        <v>14</v>
      </c>
      <c r="G4085" t="s">
        <v>6</v>
      </c>
      <c r="H4085">
        <v>88308</v>
      </c>
      <c r="I4085">
        <f>IF(Table3_1810[[#This Row],[Status]]="Hired",1,0)</f>
        <v>1</v>
      </c>
    </row>
    <row r="4086" spans="1:9" x14ac:dyDescent="0.3">
      <c r="A4086">
        <v>123989</v>
      </c>
      <c r="B4086" s="2">
        <v>41872</v>
      </c>
      <c r="C4086" s="3">
        <v>0.38006944444444446</v>
      </c>
      <c r="D4086" t="s">
        <v>31</v>
      </c>
      <c r="E4086" t="s">
        <v>29</v>
      </c>
      <c r="F4086" t="s">
        <v>14</v>
      </c>
      <c r="G4086" t="s">
        <v>6</v>
      </c>
      <c r="H4086">
        <v>92448</v>
      </c>
      <c r="I4086">
        <f>IF(Table3_1810[[#This Row],[Status]]="Hired",1,0)</f>
        <v>1</v>
      </c>
    </row>
    <row r="4087" spans="1:9" x14ac:dyDescent="0.3">
      <c r="A4087">
        <v>487619</v>
      </c>
      <c r="B4087" s="2">
        <v>41872</v>
      </c>
      <c r="C4087" s="3">
        <v>0.38093749999999998</v>
      </c>
      <c r="D4087" t="s">
        <v>31</v>
      </c>
      <c r="E4087" t="s">
        <v>29</v>
      </c>
      <c r="F4087" t="s">
        <v>14</v>
      </c>
      <c r="G4087" t="s">
        <v>6</v>
      </c>
      <c r="H4087">
        <v>94371</v>
      </c>
      <c r="I4087">
        <f>IF(Table3_1810[[#This Row],[Status]]="Hired",1,0)</f>
        <v>1</v>
      </c>
    </row>
    <row r="4088" spans="1:9" x14ac:dyDescent="0.3">
      <c r="A4088">
        <v>466987</v>
      </c>
      <c r="B4088" s="2">
        <v>41872</v>
      </c>
      <c r="C4088" s="3">
        <v>0.38203703703703706</v>
      </c>
      <c r="D4088" t="s">
        <v>31</v>
      </c>
      <c r="E4088" t="s">
        <v>29</v>
      </c>
      <c r="F4088" t="s">
        <v>14</v>
      </c>
      <c r="G4088" t="s">
        <v>6</v>
      </c>
      <c r="H4088">
        <v>57736</v>
      </c>
      <c r="I4088">
        <f>IF(Table3_1810[[#This Row],[Status]]="Hired",1,0)</f>
        <v>1</v>
      </c>
    </row>
    <row r="4089" spans="1:9" x14ac:dyDescent="0.3">
      <c r="A4089">
        <v>335534</v>
      </c>
      <c r="B4089" s="2">
        <v>41774</v>
      </c>
      <c r="C4089" s="3">
        <v>0.56983796296296296</v>
      </c>
      <c r="D4089" t="s">
        <v>30</v>
      </c>
      <c r="E4089" t="s">
        <v>29</v>
      </c>
      <c r="F4089" t="s">
        <v>20</v>
      </c>
      <c r="G4089" t="s">
        <v>2</v>
      </c>
      <c r="H4089">
        <v>41420</v>
      </c>
      <c r="I4089">
        <f>IF(Table3_1810[[#This Row],[Status]]="Hired",1,0)</f>
        <v>0</v>
      </c>
    </row>
    <row r="4090" spans="1:9" x14ac:dyDescent="0.3">
      <c r="A4090">
        <v>497423</v>
      </c>
      <c r="B4090" s="2">
        <v>41774</v>
      </c>
      <c r="C4090" s="3">
        <v>0.57043981481481476</v>
      </c>
      <c r="D4090" t="s">
        <v>31</v>
      </c>
      <c r="E4090" t="s">
        <v>29</v>
      </c>
      <c r="F4090" t="s">
        <v>20</v>
      </c>
      <c r="G4090" t="s">
        <v>2</v>
      </c>
      <c r="H4090">
        <v>59654</v>
      </c>
      <c r="I4090">
        <f>IF(Table3_1810[[#This Row],[Status]]="Hired",1,0)</f>
        <v>1</v>
      </c>
    </row>
    <row r="4091" spans="1:9" x14ac:dyDescent="0.3">
      <c r="A4091">
        <v>623846</v>
      </c>
      <c r="B4091" s="2">
        <v>41786</v>
      </c>
      <c r="C4091" s="3">
        <v>0.43267361111111113</v>
      </c>
      <c r="D4091" t="s">
        <v>31</v>
      </c>
      <c r="E4091" t="s">
        <v>27</v>
      </c>
      <c r="F4091" t="s">
        <v>20</v>
      </c>
      <c r="G4091" t="s">
        <v>2</v>
      </c>
      <c r="H4091">
        <v>95127</v>
      </c>
      <c r="I4091">
        <f>IF(Table3_1810[[#This Row],[Status]]="Hired",1,0)</f>
        <v>1</v>
      </c>
    </row>
    <row r="4092" spans="1:9" x14ac:dyDescent="0.3">
      <c r="A4092">
        <v>648615</v>
      </c>
      <c r="B4092" s="2">
        <v>41786</v>
      </c>
      <c r="C4092" s="3">
        <v>0.43296296296296294</v>
      </c>
      <c r="D4092" t="s">
        <v>31</v>
      </c>
      <c r="E4092" t="s">
        <v>27</v>
      </c>
      <c r="F4092" t="s">
        <v>20</v>
      </c>
      <c r="G4092" t="s">
        <v>2</v>
      </c>
      <c r="H4092">
        <v>25246</v>
      </c>
      <c r="I4092">
        <f>IF(Table3_1810[[#This Row],[Status]]="Hired",1,0)</f>
        <v>1</v>
      </c>
    </row>
    <row r="4093" spans="1:9" x14ac:dyDescent="0.3">
      <c r="A4093">
        <v>935227</v>
      </c>
      <c r="B4093" s="2">
        <v>41801</v>
      </c>
      <c r="C4093" s="3">
        <v>0.61604166666666671</v>
      </c>
      <c r="D4093" t="s">
        <v>31</v>
      </c>
      <c r="E4093" t="s">
        <v>29</v>
      </c>
      <c r="F4093" t="s">
        <v>20</v>
      </c>
      <c r="G4093" t="s">
        <v>2</v>
      </c>
      <c r="H4093">
        <v>86970</v>
      </c>
      <c r="I4093">
        <f>IF(Table3_1810[[#This Row],[Status]]="Hired",1,0)</f>
        <v>1</v>
      </c>
    </row>
    <row r="4094" spans="1:9" x14ac:dyDescent="0.3">
      <c r="A4094">
        <v>257181</v>
      </c>
      <c r="B4094" s="2">
        <v>41807</v>
      </c>
      <c r="C4094" s="3">
        <v>0.66618055555555555</v>
      </c>
      <c r="D4094" t="s">
        <v>31</v>
      </c>
      <c r="E4094" t="s">
        <v>29</v>
      </c>
      <c r="F4094" t="s">
        <v>20</v>
      </c>
      <c r="G4094" t="s">
        <v>2</v>
      </c>
      <c r="H4094">
        <v>62814</v>
      </c>
      <c r="I4094">
        <f>IF(Table3_1810[[#This Row],[Status]]="Hired",1,0)</f>
        <v>1</v>
      </c>
    </row>
    <row r="4095" spans="1:9" x14ac:dyDescent="0.3">
      <c r="A4095">
        <v>162517</v>
      </c>
      <c r="B4095" s="2">
        <v>41809</v>
      </c>
      <c r="C4095" s="3">
        <v>0.4846064814814815</v>
      </c>
      <c r="D4095" t="s">
        <v>31</v>
      </c>
      <c r="E4095" t="s">
        <v>27</v>
      </c>
      <c r="F4095" t="s">
        <v>20</v>
      </c>
      <c r="G4095" t="s">
        <v>2</v>
      </c>
      <c r="H4095">
        <v>61601</v>
      </c>
      <c r="I4095">
        <f>IF(Table3_1810[[#This Row],[Status]]="Hired",1,0)</f>
        <v>1</v>
      </c>
    </row>
    <row r="4096" spans="1:9" x14ac:dyDescent="0.3">
      <c r="A4096">
        <v>33827</v>
      </c>
      <c r="B4096" s="2">
        <v>41810</v>
      </c>
      <c r="C4096" s="3">
        <v>0.68836805555555558</v>
      </c>
      <c r="D4096" t="s">
        <v>31</v>
      </c>
      <c r="E4096" t="s">
        <v>27</v>
      </c>
      <c r="F4096" t="s">
        <v>20</v>
      </c>
      <c r="G4096" t="s">
        <v>2</v>
      </c>
      <c r="H4096">
        <v>30364</v>
      </c>
      <c r="I4096">
        <f>IF(Table3_1810[[#This Row],[Status]]="Hired",1,0)</f>
        <v>1</v>
      </c>
    </row>
    <row r="4097" spans="1:9" x14ac:dyDescent="0.3">
      <c r="A4097">
        <v>584822</v>
      </c>
      <c r="B4097" s="2">
        <v>41816</v>
      </c>
      <c r="C4097" s="3">
        <v>0.64232638888888893</v>
      </c>
      <c r="D4097" t="s">
        <v>31</v>
      </c>
      <c r="E4097" t="s">
        <v>27</v>
      </c>
      <c r="F4097" t="s">
        <v>20</v>
      </c>
      <c r="G4097" t="s">
        <v>2</v>
      </c>
      <c r="H4097">
        <v>19994</v>
      </c>
      <c r="I4097">
        <f>IF(Table3_1810[[#This Row],[Status]]="Hired",1,0)</f>
        <v>1</v>
      </c>
    </row>
    <row r="4098" spans="1:9" x14ac:dyDescent="0.3">
      <c r="A4098">
        <v>377801</v>
      </c>
      <c r="B4098" s="2">
        <v>41816</v>
      </c>
      <c r="C4098" s="3">
        <v>0.64006944444444447</v>
      </c>
      <c r="D4098" t="s">
        <v>31</v>
      </c>
      <c r="E4098" t="s">
        <v>29</v>
      </c>
      <c r="F4098" t="s">
        <v>20</v>
      </c>
      <c r="G4098" t="s">
        <v>2</v>
      </c>
      <c r="H4098">
        <v>46108</v>
      </c>
      <c r="I4098">
        <f>IF(Table3_1810[[#This Row],[Status]]="Hired",1,0)</f>
        <v>1</v>
      </c>
    </row>
    <row r="4099" spans="1:9" x14ac:dyDescent="0.3">
      <c r="A4099">
        <v>987281</v>
      </c>
      <c r="B4099" s="2">
        <v>41818</v>
      </c>
      <c r="C4099" s="3">
        <v>0.47056712962962965</v>
      </c>
      <c r="D4099" t="s">
        <v>31</v>
      </c>
      <c r="E4099" t="s">
        <v>29</v>
      </c>
      <c r="F4099" t="s">
        <v>20</v>
      </c>
      <c r="G4099" t="s">
        <v>2</v>
      </c>
      <c r="H4099">
        <v>46500</v>
      </c>
      <c r="I4099">
        <f>IF(Table3_1810[[#This Row],[Status]]="Hired",1,0)</f>
        <v>1</v>
      </c>
    </row>
    <row r="4100" spans="1:9" x14ac:dyDescent="0.3">
      <c r="A4100">
        <v>490160</v>
      </c>
      <c r="B4100" s="2">
        <v>41879</v>
      </c>
      <c r="C4100" s="3">
        <v>0.39761574074074074</v>
      </c>
      <c r="D4100" t="s">
        <v>31</v>
      </c>
      <c r="E4100" t="s">
        <v>27</v>
      </c>
      <c r="F4100" t="s">
        <v>12</v>
      </c>
      <c r="G4100" t="s">
        <v>4</v>
      </c>
      <c r="H4100">
        <v>95546</v>
      </c>
      <c r="I4100">
        <f>IF(Table3_1810[[#This Row],[Status]]="Hired",1,0)</f>
        <v>1</v>
      </c>
    </row>
    <row r="4101" spans="1:9" x14ac:dyDescent="0.3">
      <c r="A4101">
        <v>984313</v>
      </c>
      <c r="B4101" s="2">
        <v>41806</v>
      </c>
      <c r="C4101" s="3">
        <v>0.39373842592592595</v>
      </c>
      <c r="D4101" t="s">
        <v>31</v>
      </c>
      <c r="E4101" t="s">
        <v>27</v>
      </c>
      <c r="F4101" t="s">
        <v>12</v>
      </c>
      <c r="G4101" t="s">
        <v>10</v>
      </c>
      <c r="H4101">
        <v>33967</v>
      </c>
      <c r="I4101">
        <f>IF(Table3_1810[[#This Row],[Status]]="Hired",1,0)</f>
        <v>1</v>
      </c>
    </row>
    <row r="4102" spans="1:9" x14ac:dyDescent="0.3">
      <c r="A4102">
        <v>58039</v>
      </c>
      <c r="B4102" s="2">
        <v>41808</v>
      </c>
      <c r="C4102" s="3">
        <v>0.40452546296296299</v>
      </c>
      <c r="D4102" t="s">
        <v>31</v>
      </c>
      <c r="E4102" t="s">
        <v>28</v>
      </c>
      <c r="F4102" t="s">
        <v>12</v>
      </c>
      <c r="G4102" t="s">
        <v>10</v>
      </c>
      <c r="H4102">
        <v>34157</v>
      </c>
      <c r="I4102">
        <f>IF(Table3_1810[[#This Row],[Status]]="Hired",1,0)</f>
        <v>1</v>
      </c>
    </row>
    <row r="4103" spans="1:9" x14ac:dyDescent="0.3">
      <c r="A4103">
        <v>737902</v>
      </c>
      <c r="B4103" s="2">
        <v>41879</v>
      </c>
      <c r="C4103" s="3">
        <v>0.39853009259259259</v>
      </c>
      <c r="D4103" t="s">
        <v>30</v>
      </c>
      <c r="E4103" t="s">
        <v>29</v>
      </c>
      <c r="F4103" t="s">
        <v>12</v>
      </c>
      <c r="G4103" t="s">
        <v>10</v>
      </c>
      <c r="H4103">
        <v>42892</v>
      </c>
      <c r="I4103">
        <f>IF(Table3_1810[[#This Row],[Status]]="Hired",1,0)</f>
        <v>0</v>
      </c>
    </row>
    <row r="4104" spans="1:9" x14ac:dyDescent="0.3">
      <c r="A4104">
        <v>598001</v>
      </c>
      <c r="B4104" s="2">
        <v>41802</v>
      </c>
      <c r="C4104" s="3">
        <v>0.39708333333333334</v>
      </c>
      <c r="D4104" t="s">
        <v>30</v>
      </c>
      <c r="E4104" t="s">
        <v>27</v>
      </c>
      <c r="F4104" t="s">
        <v>17</v>
      </c>
      <c r="G4104" t="s">
        <v>6</v>
      </c>
      <c r="H4104">
        <v>30152</v>
      </c>
      <c r="I4104">
        <f>IF(Table3_1810[[#This Row],[Status]]="Hired",1,0)</f>
        <v>0</v>
      </c>
    </row>
    <row r="4105" spans="1:9" x14ac:dyDescent="0.3">
      <c r="A4105">
        <v>997474</v>
      </c>
      <c r="B4105" s="2">
        <v>41823</v>
      </c>
      <c r="C4105" s="3">
        <v>0.39900462962962963</v>
      </c>
      <c r="D4105" t="s">
        <v>31</v>
      </c>
      <c r="E4105" t="s">
        <v>27</v>
      </c>
      <c r="F4105" t="s">
        <v>17</v>
      </c>
      <c r="G4105" t="s">
        <v>2</v>
      </c>
      <c r="H4105">
        <v>13143</v>
      </c>
      <c r="I4105">
        <f>IF(Table3_1810[[#This Row],[Status]]="Hired",1,0)</f>
        <v>1</v>
      </c>
    </row>
    <row r="4106" spans="1:9" x14ac:dyDescent="0.3">
      <c r="A4106">
        <v>146332</v>
      </c>
      <c r="B4106" s="2">
        <v>41823</v>
      </c>
      <c r="C4106" s="3">
        <v>0.39932870370370371</v>
      </c>
      <c r="D4106" t="s">
        <v>31</v>
      </c>
      <c r="E4106" t="s">
        <v>27</v>
      </c>
      <c r="F4106" t="s">
        <v>17</v>
      </c>
      <c r="G4106" t="s">
        <v>2</v>
      </c>
      <c r="H4106">
        <v>36283</v>
      </c>
      <c r="I4106">
        <f>IF(Table3_1810[[#This Row],[Status]]="Hired",1,0)</f>
        <v>1</v>
      </c>
    </row>
    <row r="4107" spans="1:9" x14ac:dyDescent="0.3">
      <c r="A4107">
        <v>485005</v>
      </c>
      <c r="B4107" s="2">
        <v>41835</v>
      </c>
      <c r="C4107" s="3">
        <v>0.67843750000000003</v>
      </c>
      <c r="D4107" t="s">
        <v>31</v>
      </c>
      <c r="E4107" t="s">
        <v>28</v>
      </c>
      <c r="F4107" t="s">
        <v>17</v>
      </c>
      <c r="G4107" t="s">
        <v>2</v>
      </c>
      <c r="H4107">
        <v>47503</v>
      </c>
      <c r="I4107">
        <f>IF(Table3_1810[[#This Row],[Status]]="Hired",1,0)</f>
        <v>1</v>
      </c>
    </row>
    <row r="4108" spans="1:9" x14ac:dyDescent="0.3">
      <c r="A4108">
        <v>133581</v>
      </c>
      <c r="B4108" s="2">
        <v>41835</v>
      </c>
      <c r="C4108" s="3">
        <v>0.67876157407407411</v>
      </c>
      <c r="D4108" t="s">
        <v>31</v>
      </c>
      <c r="E4108" t="s">
        <v>28</v>
      </c>
      <c r="F4108" t="s">
        <v>17</v>
      </c>
      <c r="G4108" t="s">
        <v>2</v>
      </c>
      <c r="H4108">
        <v>49877</v>
      </c>
      <c r="I4108">
        <f>IF(Table3_1810[[#This Row],[Status]]="Hired",1,0)</f>
        <v>1</v>
      </c>
    </row>
    <row r="4109" spans="1:9" x14ac:dyDescent="0.3">
      <c r="A4109">
        <v>541632</v>
      </c>
      <c r="B4109" s="2">
        <v>41831</v>
      </c>
      <c r="C4109" s="3">
        <v>0.39728009259259262</v>
      </c>
      <c r="D4109" t="s">
        <v>31</v>
      </c>
      <c r="E4109" t="s">
        <v>27</v>
      </c>
      <c r="F4109" t="s">
        <v>18</v>
      </c>
      <c r="G4109" t="s">
        <v>10</v>
      </c>
      <c r="H4109">
        <v>56674</v>
      </c>
      <c r="I4109">
        <f>IF(Table3_1810[[#This Row],[Status]]="Hired",1,0)</f>
        <v>1</v>
      </c>
    </row>
    <row r="4110" spans="1:9" x14ac:dyDescent="0.3">
      <c r="A4110">
        <v>426385</v>
      </c>
      <c r="B4110" s="2">
        <v>41796</v>
      </c>
      <c r="C4110" s="3">
        <v>0.33174768518518516</v>
      </c>
      <c r="D4110" t="s">
        <v>30</v>
      </c>
      <c r="E4110" t="s">
        <v>27</v>
      </c>
      <c r="F4110" t="s">
        <v>15</v>
      </c>
      <c r="G4110" t="s">
        <v>6</v>
      </c>
      <c r="H4110">
        <v>83497</v>
      </c>
      <c r="I4110">
        <f>IF(Table3_1810[[#This Row],[Status]]="Hired",1,0)</f>
        <v>0</v>
      </c>
    </row>
    <row r="4111" spans="1:9" x14ac:dyDescent="0.3">
      <c r="A4111">
        <v>115018</v>
      </c>
      <c r="B4111" s="2">
        <v>41764</v>
      </c>
      <c r="C4111" s="3">
        <v>0.39751157407407406</v>
      </c>
      <c r="D4111" t="s">
        <v>31</v>
      </c>
      <c r="E4111" t="s">
        <v>27</v>
      </c>
      <c r="F4111" t="s">
        <v>20</v>
      </c>
      <c r="G4111" t="s">
        <v>6</v>
      </c>
      <c r="H4111">
        <v>68941</v>
      </c>
      <c r="I4111">
        <f>IF(Table3_1810[[#This Row],[Status]]="Hired",1,0)</f>
        <v>1</v>
      </c>
    </row>
    <row r="4112" spans="1:9" x14ac:dyDescent="0.3">
      <c r="A4112">
        <v>16456</v>
      </c>
      <c r="B4112" s="2">
        <v>41764</v>
      </c>
      <c r="C4112" s="3">
        <v>0.3979050925925926</v>
      </c>
      <c r="D4112" t="s">
        <v>31</v>
      </c>
      <c r="E4112" t="s">
        <v>27</v>
      </c>
      <c r="F4112" t="s">
        <v>20</v>
      </c>
      <c r="G4112" t="s">
        <v>6</v>
      </c>
      <c r="H4112">
        <v>54974</v>
      </c>
      <c r="I4112">
        <f>IF(Table3_1810[[#This Row],[Status]]="Hired",1,0)</f>
        <v>1</v>
      </c>
    </row>
    <row r="4113" spans="1:9" x14ac:dyDescent="0.3">
      <c r="A4113">
        <v>532766</v>
      </c>
      <c r="B4113" s="2">
        <v>41866</v>
      </c>
      <c r="C4113" s="3">
        <v>0.69511574074074078</v>
      </c>
      <c r="D4113" t="s">
        <v>30</v>
      </c>
      <c r="E4113" t="s">
        <v>27</v>
      </c>
      <c r="F4113" t="s">
        <v>17</v>
      </c>
      <c r="G4113" t="s">
        <v>2</v>
      </c>
      <c r="H4113">
        <v>19391</v>
      </c>
      <c r="I4113">
        <f>IF(Table3_1810[[#This Row],[Status]]="Hired",1,0)</f>
        <v>0</v>
      </c>
    </row>
    <row r="4114" spans="1:9" x14ac:dyDescent="0.3">
      <c r="A4114">
        <v>228278</v>
      </c>
      <c r="B4114" s="2">
        <v>41868</v>
      </c>
      <c r="C4114" s="3">
        <v>0.55728009259259259</v>
      </c>
      <c r="D4114" t="s">
        <v>31</v>
      </c>
      <c r="E4114" t="s">
        <v>27</v>
      </c>
      <c r="F4114" t="s">
        <v>17</v>
      </c>
      <c r="G4114" t="s">
        <v>2</v>
      </c>
      <c r="H4114">
        <v>90747</v>
      </c>
      <c r="I4114">
        <f>IF(Table3_1810[[#This Row],[Status]]="Hired",1,0)</f>
        <v>1</v>
      </c>
    </row>
    <row r="4115" spans="1:9" x14ac:dyDescent="0.3">
      <c r="A4115">
        <v>996910</v>
      </c>
      <c r="B4115" s="2">
        <v>41868</v>
      </c>
      <c r="C4115" s="3">
        <v>0.5580208333333333</v>
      </c>
      <c r="D4115" t="s">
        <v>31</v>
      </c>
      <c r="E4115" t="s">
        <v>29</v>
      </c>
      <c r="F4115" t="s">
        <v>17</v>
      </c>
      <c r="G4115" t="s">
        <v>2</v>
      </c>
      <c r="H4115">
        <v>76895</v>
      </c>
      <c r="I4115">
        <f>IF(Table3_1810[[#This Row],[Status]]="Hired",1,0)</f>
        <v>1</v>
      </c>
    </row>
    <row r="4116" spans="1:9" x14ac:dyDescent="0.3">
      <c r="A4116">
        <v>737589</v>
      </c>
      <c r="B4116" s="2">
        <v>41868</v>
      </c>
      <c r="C4116" s="3">
        <v>0.55880787037037039</v>
      </c>
      <c r="D4116" t="s">
        <v>31</v>
      </c>
      <c r="E4116" t="s">
        <v>27</v>
      </c>
      <c r="F4116" t="s">
        <v>17</v>
      </c>
      <c r="G4116" t="s">
        <v>2</v>
      </c>
      <c r="H4116">
        <v>91905</v>
      </c>
      <c r="I4116">
        <f>IF(Table3_1810[[#This Row],[Status]]="Hired",1,0)</f>
        <v>1</v>
      </c>
    </row>
    <row r="4117" spans="1:9" x14ac:dyDescent="0.3">
      <c r="A4117">
        <v>350567</v>
      </c>
      <c r="B4117" s="2">
        <v>41868</v>
      </c>
      <c r="C4117" s="3">
        <v>0.55782407407407408</v>
      </c>
      <c r="D4117" t="s">
        <v>31</v>
      </c>
      <c r="E4117" t="s">
        <v>28</v>
      </c>
      <c r="F4117" t="s">
        <v>17</v>
      </c>
      <c r="G4117" t="s">
        <v>2</v>
      </c>
      <c r="H4117">
        <v>35972</v>
      </c>
      <c r="I4117">
        <f>IF(Table3_1810[[#This Row],[Status]]="Hired",1,0)</f>
        <v>1</v>
      </c>
    </row>
    <row r="4118" spans="1:9" x14ac:dyDescent="0.3">
      <c r="A4118">
        <v>935580</v>
      </c>
      <c r="B4118" s="2">
        <v>41801</v>
      </c>
      <c r="C4118" s="3">
        <v>0.32350694444444444</v>
      </c>
      <c r="D4118" t="s">
        <v>31</v>
      </c>
      <c r="E4118" t="s">
        <v>27</v>
      </c>
      <c r="F4118" t="s">
        <v>17</v>
      </c>
      <c r="G4118" t="s">
        <v>4</v>
      </c>
      <c r="H4118">
        <v>75137</v>
      </c>
      <c r="I4118">
        <f>IF(Table3_1810[[#This Row],[Status]]="Hired",1,0)</f>
        <v>1</v>
      </c>
    </row>
    <row r="4119" spans="1:9" x14ac:dyDescent="0.3">
      <c r="A4119">
        <v>563648</v>
      </c>
      <c r="B4119" s="2">
        <v>41810</v>
      </c>
      <c r="C4119" s="3">
        <v>0.40854166666666669</v>
      </c>
      <c r="D4119" t="s">
        <v>31</v>
      </c>
      <c r="E4119" t="s">
        <v>27</v>
      </c>
      <c r="F4119" t="s">
        <v>17</v>
      </c>
      <c r="G4119" t="s">
        <v>4</v>
      </c>
      <c r="H4119">
        <v>26508</v>
      </c>
      <c r="I4119">
        <f>IF(Table3_1810[[#This Row],[Status]]="Hired",1,0)</f>
        <v>1</v>
      </c>
    </row>
    <row r="4120" spans="1:9" x14ac:dyDescent="0.3">
      <c r="A4120">
        <v>531055</v>
      </c>
      <c r="B4120" s="2">
        <v>41812</v>
      </c>
      <c r="C4120" s="3">
        <v>0.57668981481481485</v>
      </c>
      <c r="D4120" t="s">
        <v>31</v>
      </c>
      <c r="E4120" t="s">
        <v>29</v>
      </c>
      <c r="F4120" t="s">
        <v>17</v>
      </c>
      <c r="G4120" t="s">
        <v>4</v>
      </c>
      <c r="H4120">
        <v>24791</v>
      </c>
      <c r="I4120">
        <f>IF(Table3_1810[[#This Row],[Status]]="Hired",1,0)</f>
        <v>1</v>
      </c>
    </row>
    <row r="4121" spans="1:9" x14ac:dyDescent="0.3">
      <c r="A4121">
        <v>755156</v>
      </c>
      <c r="B4121" s="2">
        <v>41824</v>
      </c>
      <c r="C4121" s="3">
        <v>0.43662037037037038</v>
      </c>
      <c r="D4121" t="s">
        <v>30</v>
      </c>
      <c r="E4121" t="s">
        <v>29</v>
      </c>
      <c r="F4121" t="s">
        <v>17</v>
      </c>
      <c r="G4121" t="s">
        <v>4</v>
      </c>
      <c r="H4121">
        <v>39818</v>
      </c>
      <c r="I4121">
        <f>IF(Table3_1810[[#This Row],[Status]]="Hired",1,0)</f>
        <v>0</v>
      </c>
    </row>
    <row r="4122" spans="1:9" x14ac:dyDescent="0.3">
      <c r="A4122">
        <v>757668</v>
      </c>
      <c r="B4122" s="2">
        <v>41807</v>
      </c>
      <c r="C4122" s="3">
        <v>0.39700231481481479</v>
      </c>
      <c r="D4122" t="s">
        <v>31</v>
      </c>
      <c r="E4122" t="s">
        <v>27</v>
      </c>
      <c r="F4122" t="s">
        <v>20</v>
      </c>
      <c r="G4122" t="s">
        <v>2</v>
      </c>
      <c r="H4122">
        <v>74917</v>
      </c>
      <c r="I4122">
        <f>IF(Table3_1810[[#This Row],[Status]]="Hired",1,0)</f>
        <v>1</v>
      </c>
    </row>
    <row r="4123" spans="1:9" x14ac:dyDescent="0.3">
      <c r="A4123">
        <v>137775</v>
      </c>
      <c r="B4123" s="2">
        <v>41835</v>
      </c>
      <c r="C4123" s="3">
        <v>0.39699074074074076</v>
      </c>
      <c r="D4123" t="s">
        <v>31</v>
      </c>
      <c r="E4123" t="s">
        <v>27</v>
      </c>
      <c r="F4123" t="s">
        <v>20</v>
      </c>
      <c r="G4123" t="s">
        <v>2</v>
      </c>
      <c r="H4123">
        <v>75705</v>
      </c>
      <c r="I4123">
        <f>IF(Table3_1810[[#This Row],[Status]]="Hired",1,0)</f>
        <v>1</v>
      </c>
    </row>
    <row r="4124" spans="1:9" x14ac:dyDescent="0.3">
      <c r="A4124">
        <v>889336</v>
      </c>
      <c r="B4124" s="2">
        <v>41855</v>
      </c>
      <c r="C4124" s="3">
        <v>0.52598379629629632</v>
      </c>
      <c r="D4124" t="s">
        <v>31</v>
      </c>
      <c r="E4124" t="s">
        <v>27</v>
      </c>
      <c r="F4124" t="s">
        <v>20</v>
      </c>
      <c r="G4124" t="s">
        <v>2</v>
      </c>
      <c r="H4124">
        <v>16637</v>
      </c>
      <c r="I4124">
        <f>IF(Table3_1810[[#This Row],[Status]]="Hired",1,0)</f>
        <v>1</v>
      </c>
    </row>
    <row r="4125" spans="1:9" x14ac:dyDescent="0.3">
      <c r="A4125">
        <v>860049</v>
      </c>
      <c r="B4125" s="2">
        <v>41835</v>
      </c>
      <c r="C4125" s="3">
        <v>0.39724537037037039</v>
      </c>
      <c r="D4125" t="s">
        <v>31</v>
      </c>
      <c r="E4125" t="s">
        <v>27</v>
      </c>
      <c r="F4125" t="s">
        <v>14</v>
      </c>
      <c r="G4125" t="s">
        <v>6</v>
      </c>
      <c r="H4125">
        <v>81002</v>
      </c>
      <c r="I4125">
        <f>IF(Table3_1810[[#This Row],[Status]]="Hired",1,0)</f>
        <v>1</v>
      </c>
    </row>
    <row r="4126" spans="1:9" x14ac:dyDescent="0.3">
      <c r="A4126">
        <v>608169</v>
      </c>
      <c r="B4126" s="2">
        <v>41835</v>
      </c>
      <c r="C4126" s="3">
        <v>0.39734953703703701</v>
      </c>
      <c r="D4126" t="s">
        <v>31</v>
      </c>
      <c r="E4126" t="s">
        <v>27</v>
      </c>
      <c r="F4126" t="s">
        <v>15</v>
      </c>
      <c r="G4126" t="s">
        <v>1</v>
      </c>
      <c r="H4126">
        <v>17544</v>
      </c>
      <c r="I4126">
        <f>IF(Table3_1810[[#This Row],[Status]]="Hired",1,0)</f>
        <v>1</v>
      </c>
    </row>
    <row r="4127" spans="1:9" x14ac:dyDescent="0.3">
      <c r="A4127">
        <v>255806</v>
      </c>
      <c r="B4127" s="2">
        <v>41852</v>
      </c>
      <c r="C4127" s="3">
        <v>0.54771990740740739</v>
      </c>
      <c r="D4127" t="s">
        <v>31</v>
      </c>
      <c r="E4127" t="s">
        <v>27</v>
      </c>
      <c r="F4127" t="s">
        <v>15</v>
      </c>
      <c r="G4127" t="s">
        <v>1</v>
      </c>
      <c r="H4127">
        <v>61950</v>
      </c>
      <c r="I4127">
        <f>IF(Table3_1810[[#This Row],[Status]]="Hired",1,0)</f>
        <v>1</v>
      </c>
    </row>
    <row r="4128" spans="1:9" x14ac:dyDescent="0.3">
      <c r="A4128">
        <v>39931</v>
      </c>
      <c r="B4128" s="2">
        <v>41852</v>
      </c>
      <c r="C4128" s="3">
        <v>0.54809027777777775</v>
      </c>
      <c r="D4128" t="s">
        <v>30</v>
      </c>
      <c r="E4128" t="s">
        <v>27</v>
      </c>
      <c r="F4128" t="s">
        <v>15</v>
      </c>
      <c r="G4128" t="s">
        <v>1</v>
      </c>
      <c r="H4128">
        <v>95200</v>
      </c>
      <c r="I4128">
        <f>IF(Table3_1810[[#This Row],[Status]]="Hired",1,0)</f>
        <v>0</v>
      </c>
    </row>
    <row r="4129" spans="1:9" x14ac:dyDescent="0.3">
      <c r="A4129">
        <v>633002</v>
      </c>
      <c r="B4129" s="2">
        <v>41793</v>
      </c>
      <c r="C4129" s="3">
        <v>0.40218749999999998</v>
      </c>
      <c r="D4129" t="s">
        <v>31</v>
      </c>
      <c r="E4129" t="s">
        <v>29</v>
      </c>
      <c r="F4129" t="s">
        <v>20</v>
      </c>
      <c r="G4129" t="s">
        <v>10</v>
      </c>
      <c r="H4129">
        <v>79867</v>
      </c>
      <c r="I4129">
        <f>IF(Table3_1810[[#This Row],[Status]]="Hired",1,0)</f>
        <v>1</v>
      </c>
    </row>
    <row r="4130" spans="1:9" x14ac:dyDescent="0.3">
      <c r="A4130">
        <v>934713</v>
      </c>
      <c r="B4130" s="2">
        <v>41793</v>
      </c>
      <c r="C4130" s="3">
        <v>0.40281250000000002</v>
      </c>
      <c r="D4130" t="s">
        <v>30</v>
      </c>
      <c r="E4130" t="s">
        <v>29</v>
      </c>
      <c r="F4130" t="s">
        <v>20</v>
      </c>
      <c r="G4130" t="s">
        <v>10</v>
      </c>
      <c r="H4130">
        <v>86588</v>
      </c>
      <c r="I4130">
        <f>IF(Table3_1810[[#This Row],[Status]]="Hired",1,0)</f>
        <v>0</v>
      </c>
    </row>
    <row r="4131" spans="1:9" x14ac:dyDescent="0.3">
      <c r="A4131">
        <v>355348</v>
      </c>
      <c r="B4131" s="2">
        <v>41793</v>
      </c>
      <c r="C4131" s="3">
        <v>0.40390046296296295</v>
      </c>
      <c r="D4131" t="s">
        <v>31</v>
      </c>
      <c r="E4131" t="s">
        <v>29</v>
      </c>
      <c r="F4131" t="s">
        <v>20</v>
      </c>
      <c r="G4131" t="s">
        <v>10</v>
      </c>
      <c r="H4131">
        <v>69691</v>
      </c>
      <c r="I4131">
        <f>IF(Table3_1810[[#This Row],[Status]]="Hired",1,0)</f>
        <v>1</v>
      </c>
    </row>
    <row r="4132" spans="1:9" x14ac:dyDescent="0.3">
      <c r="A4132">
        <v>624692</v>
      </c>
      <c r="B4132" s="2">
        <v>41793</v>
      </c>
      <c r="C4132" s="3">
        <v>0.40416666666666667</v>
      </c>
      <c r="D4132" t="s">
        <v>31</v>
      </c>
      <c r="E4132" t="s">
        <v>29</v>
      </c>
      <c r="F4132" t="s">
        <v>20</v>
      </c>
      <c r="G4132" t="s">
        <v>10</v>
      </c>
      <c r="H4132">
        <v>54152</v>
      </c>
      <c r="I4132">
        <f>IF(Table3_1810[[#This Row],[Status]]="Hired",1,0)</f>
        <v>1</v>
      </c>
    </row>
    <row r="4133" spans="1:9" x14ac:dyDescent="0.3">
      <c r="A4133">
        <v>462488</v>
      </c>
      <c r="B4133" s="2">
        <v>41793</v>
      </c>
      <c r="C4133" s="3">
        <v>0.40461805555555558</v>
      </c>
      <c r="D4133" t="s">
        <v>31</v>
      </c>
      <c r="E4133" t="s">
        <v>27</v>
      </c>
      <c r="F4133" t="s">
        <v>20</v>
      </c>
      <c r="G4133" t="s">
        <v>10</v>
      </c>
      <c r="H4133">
        <v>81412</v>
      </c>
      <c r="I4133">
        <f>IF(Table3_1810[[#This Row],[Status]]="Hired",1,0)</f>
        <v>1</v>
      </c>
    </row>
    <row r="4134" spans="1:9" x14ac:dyDescent="0.3">
      <c r="A4134">
        <v>800056</v>
      </c>
      <c r="B4134" s="2">
        <v>41793</v>
      </c>
      <c r="C4134" s="3">
        <v>0.40620370370370368</v>
      </c>
      <c r="D4134" t="s">
        <v>30</v>
      </c>
      <c r="E4134" t="s">
        <v>27</v>
      </c>
      <c r="F4134" t="s">
        <v>20</v>
      </c>
      <c r="G4134" t="s">
        <v>10</v>
      </c>
      <c r="H4134">
        <v>36888</v>
      </c>
      <c r="I4134">
        <f>IF(Table3_1810[[#This Row],[Status]]="Hired",1,0)</f>
        <v>0</v>
      </c>
    </row>
    <row r="4135" spans="1:9" x14ac:dyDescent="0.3">
      <c r="A4135">
        <v>102990</v>
      </c>
      <c r="B4135" s="2">
        <v>41808</v>
      </c>
      <c r="C4135" s="3">
        <v>0.70562499999999995</v>
      </c>
      <c r="D4135" t="s">
        <v>31</v>
      </c>
      <c r="E4135" t="s">
        <v>29</v>
      </c>
      <c r="F4135" t="s">
        <v>17</v>
      </c>
      <c r="G4135" t="s">
        <v>8</v>
      </c>
      <c r="H4135">
        <v>81256</v>
      </c>
      <c r="I4135">
        <f>IF(Table3_1810[[#This Row],[Status]]="Hired",1,0)</f>
        <v>1</v>
      </c>
    </row>
    <row r="4136" spans="1:9" x14ac:dyDescent="0.3">
      <c r="A4136">
        <v>243390</v>
      </c>
      <c r="B4136" s="2">
        <v>41808</v>
      </c>
      <c r="C4136" s="3">
        <v>0.7059375</v>
      </c>
      <c r="D4136" t="s">
        <v>31</v>
      </c>
      <c r="E4136" t="s">
        <v>27</v>
      </c>
      <c r="F4136" t="s">
        <v>17</v>
      </c>
      <c r="G4136" t="s">
        <v>8</v>
      </c>
      <c r="H4136">
        <v>64629</v>
      </c>
      <c r="I4136">
        <f>IF(Table3_1810[[#This Row],[Status]]="Hired",1,0)</f>
        <v>1</v>
      </c>
    </row>
    <row r="4137" spans="1:9" x14ac:dyDescent="0.3">
      <c r="A4137">
        <v>329507</v>
      </c>
      <c r="B4137" s="2">
        <v>41808</v>
      </c>
      <c r="C4137" s="3">
        <v>0.70621527777777782</v>
      </c>
      <c r="D4137" t="s">
        <v>31</v>
      </c>
      <c r="E4137" t="s">
        <v>27</v>
      </c>
      <c r="F4137" t="s">
        <v>17</v>
      </c>
      <c r="G4137" t="s">
        <v>8</v>
      </c>
      <c r="H4137">
        <v>77546</v>
      </c>
      <c r="I4137">
        <f>IF(Table3_1810[[#This Row],[Status]]="Hired",1,0)</f>
        <v>1</v>
      </c>
    </row>
    <row r="4138" spans="1:9" x14ac:dyDescent="0.3">
      <c r="A4138">
        <v>272114</v>
      </c>
      <c r="B4138" s="2">
        <v>41808</v>
      </c>
      <c r="C4138" s="3">
        <v>0.70652777777777775</v>
      </c>
      <c r="D4138" t="s">
        <v>31</v>
      </c>
      <c r="E4138" t="s">
        <v>27</v>
      </c>
      <c r="F4138" t="s">
        <v>17</v>
      </c>
      <c r="G4138" t="s">
        <v>8</v>
      </c>
      <c r="H4138">
        <v>73785</v>
      </c>
      <c r="I4138">
        <f>IF(Table3_1810[[#This Row],[Status]]="Hired",1,0)</f>
        <v>1</v>
      </c>
    </row>
    <row r="4139" spans="1:9" x14ac:dyDescent="0.3">
      <c r="A4139">
        <v>205709</v>
      </c>
      <c r="B4139" s="2">
        <v>41808</v>
      </c>
      <c r="C4139" s="3">
        <v>0.70846064814814813</v>
      </c>
      <c r="D4139" t="s">
        <v>31</v>
      </c>
      <c r="E4139" t="s">
        <v>27</v>
      </c>
      <c r="F4139" t="s">
        <v>17</v>
      </c>
      <c r="G4139" t="s">
        <v>8</v>
      </c>
      <c r="H4139">
        <v>78256</v>
      </c>
      <c r="I4139">
        <f>IF(Table3_1810[[#This Row],[Status]]="Hired",1,0)</f>
        <v>1</v>
      </c>
    </row>
    <row r="4140" spans="1:9" x14ac:dyDescent="0.3">
      <c r="A4140">
        <v>498450</v>
      </c>
      <c r="B4140" s="2">
        <v>41880</v>
      </c>
      <c r="C4140" s="3">
        <v>0.36430555555555555</v>
      </c>
      <c r="D4140" t="s">
        <v>31</v>
      </c>
      <c r="E4140" t="s">
        <v>29</v>
      </c>
      <c r="F4140" t="s">
        <v>17</v>
      </c>
      <c r="G4140" t="s">
        <v>8</v>
      </c>
      <c r="H4140">
        <v>71264</v>
      </c>
      <c r="I4140">
        <f>IF(Table3_1810[[#This Row],[Status]]="Hired",1,0)</f>
        <v>1</v>
      </c>
    </row>
    <row r="4141" spans="1:9" x14ac:dyDescent="0.3">
      <c r="A4141">
        <v>316467</v>
      </c>
      <c r="B4141" s="2">
        <v>41880</v>
      </c>
      <c r="C4141" s="3">
        <v>0.36464120370370373</v>
      </c>
      <c r="D4141" t="s">
        <v>31</v>
      </c>
      <c r="E4141" t="s">
        <v>27</v>
      </c>
      <c r="F4141" t="s">
        <v>17</v>
      </c>
      <c r="G4141" t="s">
        <v>8</v>
      </c>
      <c r="H4141">
        <v>50714</v>
      </c>
      <c r="I4141">
        <f>IF(Table3_1810[[#This Row],[Status]]="Hired",1,0)</f>
        <v>1</v>
      </c>
    </row>
    <row r="4142" spans="1:9" x14ac:dyDescent="0.3">
      <c r="A4142">
        <v>135319</v>
      </c>
      <c r="B4142" s="2">
        <v>41880</v>
      </c>
      <c r="C4142" s="3">
        <v>0.36524305555555553</v>
      </c>
      <c r="D4142" t="s">
        <v>31</v>
      </c>
      <c r="E4142" t="s">
        <v>29</v>
      </c>
      <c r="F4142" t="s">
        <v>17</v>
      </c>
      <c r="G4142" t="s">
        <v>8</v>
      </c>
      <c r="H4142">
        <v>52257</v>
      </c>
      <c r="I4142">
        <f>IF(Table3_1810[[#This Row],[Status]]="Hired",1,0)</f>
        <v>1</v>
      </c>
    </row>
    <row r="4143" spans="1:9" x14ac:dyDescent="0.3">
      <c r="A4143">
        <v>120227</v>
      </c>
      <c r="B4143" s="2">
        <v>41787</v>
      </c>
      <c r="C4143" s="3">
        <v>0.39826388888888886</v>
      </c>
      <c r="D4143" t="s">
        <v>31</v>
      </c>
      <c r="E4143" t="s">
        <v>27</v>
      </c>
      <c r="F4143" t="s">
        <v>12</v>
      </c>
      <c r="G4143" t="s">
        <v>2</v>
      </c>
      <c r="H4143">
        <v>23130</v>
      </c>
      <c r="I4143">
        <f>IF(Table3_1810[[#This Row],[Status]]="Hired",1,0)</f>
        <v>1</v>
      </c>
    </row>
    <row r="4144" spans="1:9" x14ac:dyDescent="0.3">
      <c r="A4144">
        <v>439538</v>
      </c>
      <c r="B4144" s="2">
        <v>41787</v>
      </c>
      <c r="C4144" s="3">
        <v>0.39962962962962961</v>
      </c>
      <c r="D4144" t="s">
        <v>30</v>
      </c>
      <c r="E4144" t="s">
        <v>27</v>
      </c>
      <c r="F4144" t="s">
        <v>12</v>
      </c>
      <c r="G4144" t="s">
        <v>2</v>
      </c>
      <c r="H4144">
        <v>96715</v>
      </c>
      <c r="I4144">
        <f>IF(Table3_1810[[#This Row],[Status]]="Hired",1,0)</f>
        <v>0</v>
      </c>
    </row>
    <row r="4145" spans="1:9" x14ac:dyDescent="0.3">
      <c r="A4145">
        <v>236840</v>
      </c>
      <c r="B4145" s="2">
        <v>41787</v>
      </c>
      <c r="C4145" s="3">
        <v>0.39997685185185183</v>
      </c>
      <c r="D4145" t="s">
        <v>31</v>
      </c>
      <c r="E4145" t="s">
        <v>27</v>
      </c>
      <c r="F4145" t="s">
        <v>12</v>
      </c>
      <c r="G4145" t="s">
        <v>2</v>
      </c>
      <c r="H4145">
        <v>57957</v>
      </c>
      <c r="I4145">
        <f>IF(Table3_1810[[#This Row],[Status]]="Hired",1,0)</f>
        <v>1</v>
      </c>
    </row>
    <row r="4146" spans="1:9" x14ac:dyDescent="0.3">
      <c r="A4146">
        <v>666814</v>
      </c>
      <c r="B4146" s="2">
        <v>41787</v>
      </c>
      <c r="C4146" s="3">
        <v>0.40032407407407405</v>
      </c>
      <c r="D4146" t="s">
        <v>31</v>
      </c>
      <c r="E4146" t="s">
        <v>27</v>
      </c>
      <c r="F4146" t="s">
        <v>12</v>
      </c>
      <c r="G4146" t="s">
        <v>2</v>
      </c>
      <c r="H4146">
        <v>36605</v>
      </c>
      <c r="I4146">
        <f>IF(Table3_1810[[#This Row],[Status]]="Hired",1,0)</f>
        <v>1</v>
      </c>
    </row>
    <row r="4147" spans="1:9" x14ac:dyDescent="0.3">
      <c r="A4147">
        <v>294991</v>
      </c>
      <c r="B4147" s="2">
        <v>41879</v>
      </c>
      <c r="C4147" s="3">
        <v>0.77826388888888887</v>
      </c>
      <c r="D4147" t="s">
        <v>31</v>
      </c>
      <c r="E4147" t="s">
        <v>27</v>
      </c>
      <c r="F4147" t="s">
        <v>20</v>
      </c>
      <c r="G4147" t="s">
        <v>2</v>
      </c>
      <c r="H4147">
        <v>89333</v>
      </c>
      <c r="I4147">
        <f>IF(Table3_1810[[#This Row],[Status]]="Hired",1,0)</f>
        <v>1</v>
      </c>
    </row>
    <row r="4148" spans="1:9" x14ac:dyDescent="0.3">
      <c r="A4148">
        <v>216145</v>
      </c>
      <c r="B4148" s="2">
        <v>41879</v>
      </c>
      <c r="C4148" s="3">
        <v>0.7789814814814815</v>
      </c>
      <c r="D4148" t="s">
        <v>31</v>
      </c>
      <c r="E4148" t="s">
        <v>27</v>
      </c>
      <c r="F4148" t="s">
        <v>20</v>
      </c>
      <c r="G4148" t="s">
        <v>2</v>
      </c>
      <c r="H4148">
        <v>32682</v>
      </c>
      <c r="I4148">
        <f>IF(Table3_1810[[#This Row],[Status]]="Hired",1,0)</f>
        <v>1</v>
      </c>
    </row>
    <row r="4149" spans="1:9" x14ac:dyDescent="0.3">
      <c r="A4149">
        <v>521853</v>
      </c>
      <c r="B4149" s="2">
        <v>41760</v>
      </c>
      <c r="C4149" s="3">
        <v>0.48886574074074074</v>
      </c>
      <c r="D4149" t="s">
        <v>31</v>
      </c>
      <c r="E4149" t="s">
        <v>29</v>
      </c>
      <c r="F4149" t="s">
        <v>17</v>
      </c>
      <c r="G4149" t="s">
        <v>10</v>
      </c>
      <c r="H4149">
        <v>68268</v>
      </c>
      <c r="I4149">
        <f>IF(Table3_1810[[#This Row],[Status]]="Hired",1,0)</f>
        <v>1</v>
      </c>
    </row>
    <row r="4150" spans="1:9" x14ac:dyDescent="0.3">
      <c r="A4150">
        <v>237408</v>
      </c>
      <c r="B4150" s="2">
        <v>41769</v>
      </c>
      <c r="C4150" s="3">
        <v>0.45359953703703704</v>
      </c>
      <c r="D4150" t="s">
        <v>31</v>
      </c>
      <c r="E4150" t="s">
        <v>27</v>
      </c>
      <c r="F4150" t="s">
        <v>17</v>
      </c>
      <c r="G4150" t="s">
        <v>6</v>
      </c>
      <c r="H4150">
        <v>81535</v>
      </c>
      <c r="I4150">
        <f>IF(Table3_1810[[#This Row],[Status]]="Hired",1,0)</f>
        <v>1</v>
      </c>
    </row>
    <row r="4151" spans="1:9" x14ac:dyDescent="0.3">
      <c r="A4151">
        <v>327209</v>
      </c>
      <c r="B4151" s="2">
        <v>41769</v>
      </c>
      <c r="C4151" s="3">
        <v>0.45424768518518521</v>
      </c>
      <c r="D4151" t="s">
        <v>31</v>
      </c>
      <c r="E4151" t="s">
        <v>27</v>
      </c>
      <c r="F4151" t="s">
        <v>17</v>
      </c>
      <c r="G4151" t="s">
        <v>6</v>
      </c>
      <c r="H4151">
        <v>39207</v>
      </c>
      <c r="I4151">
        <f>IF(Table3_1810[[#This Row],[Status]]="Hired",1,0)</f>
        <v>1</v>
      </c>
    </row>
    <row r="4152" spans="1:9" x14ac:dyDescent="0.3">
      <c r="A4152">
        <v>549553</v>
      </c>
      <c r="B4152" s="2">
        <v>41769</v>
      </c>
      <c r="C4152" s="3">
        <v>0.4553935185185185</v>
      </c>
      <c r="D4152" t="s">
        <v>31</v>
      </c>
      <c r="E4152" t="s">
        <v>27</v>
      </c>
      <c r="F4152" t="s">
        <v>17</v>
      </c>
      <c r="G4152" t="s">
        <v>6</v>
      </c>
      <c r="H4152">
        <v>57385</v>
      </c>
      <c r="I4152">
        <f>IF(Table3_1810[[#This Row],[Status]]="Hired",1,0)</f>
        <v>1</v>
      </c>
    </row>
    <row r="4153" spans="1:9" x14ac:dyDescent="0.3">
      <c r="A4153">
        <v>547639</v>
      </c>
      <c r="B4153" s="2">
        <v>41783</v>
      </c>
      <c r="C4153" s="3">
        <v>0.36015046296296294</v>
      </c>
      <c r="D4153" t="s">
        <v>31</v>
      </c>
      <c r="E4153" t="s">
        <v>27</v>
      </c>
      <c r="F4153" t="s">
        <v>17</v>
      </c>
      <c r="G4153" t="s">
        <v>6</v>
      </c>
      <c r="H4153">
        <v>72419</v>
      </c>
      <c r="I4153">
        <f>IF(Table3_1810[[#This Row],[Status]]="Hired",1,0)</f>
        <v>1</v>
      </c>
    </row>
    <row r="4154" spans="1:9" x14ac:dyDescent="0.3">
      <c r="A4154">
        <v>390500</v>
      </c>
      <c r="B4154" s="2">
        <v>41783</v>
      </c>
      <c r="C4154" s="3">
        <v>0.36104166666666665</v>
      </c>
      <c r="D4154" t="s">
        <v>31</v>
      </c>
      <c r="E4154" t="s">
        <v>27</v>
      </c>
      <c r="F4154" t="s">
        <v>17</v>
      </c>
      <c r="G4154" t="s">
        <v>6</v>
      </c>
      <c r="H4154">
        <v>54871</v>
      </c>
      <c r="I4154">
        <f>IF(Table3_1810[[#This Row],[Status]]="Hired",1,0)</f>
        <v>1</v>
      </c>
    </row>
    <row r="4155" spans="1:9" x14ac:dyDescent="0.3">
      <c r="A4155">
        <v>767769</v>
      </c>
      <c r="B4155" s="2">
        <v>41783</v>
      </c>
      <c r="C4155" s="3">
        <v>0.36346064814814816</v>
      </c>
      <c r="D4155" t="s">
        <v>31</v>
      </c>
      <c r="E4155" t="s">
        <v>27</v>
      </c>
      <c r="F4155" t="s">
        <v>17</v>
      </c>
      <c r="G4155" t="s">
        <v>6</v>
      </c>
      <c r="H4155">
        <v>17807</v>
      </c>
      <c r="I4155">
        <f>IF(Table3_1810[[#This Row],[Status]]="Hired",1,0)</f>
        <v>1</v>
      </c>
    </row>
    <row r="4156" spans="1:9" x14ac:dyDescent="0.3">
      <c r="A4156">
        <v>723418</v>
      </c>
      <c r="B4156" s="2">
        <v>41784</v>
      </c>
      <c r="C4156" s="3">
        <v>0.76748842592592592</v>
      </c>
      <c r="D4156" t="s">
        <v>31</v>
      </c>
      <c r="E4156" t="s">
        <v>27</v>
      </c>
      <c r="F4156" t="s">
        <v>17</v>
      </c>
      <c r="G4156" t="s">
        <v>6</v>
      </c>
      <c r="H4156">
        <v>14421</v>
      </c>
      <c r="I4156">
        <f>IF(Table3_1810[[#This Row],[Status]]="Hired",1,0)</f>
        <v>1</v>
      </c>
    </row>
    <row r="4157" spans="1:9" x14ac:dyDescent="0.3">
      <c r="A4157">
        <v>939626</v>
      </c>
      <c r="B4157" s="2">
        <v>41791</v>
      </c>
      <c r="C4157" s="3">
        <v>0.41594907407407405</v>
      </c>
      <c r="D4157" t="s">
        <v>31</v>
      </c>
      <c r="E4157" t="s">
        <v>28</v>
      </c>
      <c r="F4157" t="s">
        <v>17</v>
      </c>
      <c r="G4157" t="s">
        <v>6</v>
      </c>
      <c r="H4157">
        <v>80760</v>
      </c>
      <c r="I4157">
        <f>IF(Table3_1810[[#This Row],[Status]]="Hired",1,0)</f>
        <v>1</v>
      </c>
    </row>
    <row r="4158" spans="1:9" x14ac:dyDescent="0.3">
      <c r="A4158">
        <v>40370</v>
      </c>
      <c r="B4158" s="2">
        <v>41780</v>
      </c>
      <c r="C4158" s="3">
        <v>0.39671296296296299</v>
      </c>
      <c r="D4158" t="s">
        <v>31</v>
      </c>
      <c r="E4158" t="s">
        <v>27</v>
      </c>
      <c r="F4158" t="s">
        <v>17</v>
      </c>
      <c r="G4158" t="s">
        <v>10</v>
      </c>
      <c r="H4158">
        <v>89675</v>
      </c>
      <c r="I4158">
        <f>IF(Table3_1810[[#This Row],[Status]]="Hired",1,0)</f>
        <v>1</v>
      </c>
    </row>
    <row r="4159" spans="1:9" x14ac:dyDescent="0.3">
      <c r="A4159">
        <v>855651</v>
      </c>
      <c r="B4159" s="2">
        <v>41787</v>
      </c>
      <c r="C4159" s="3">
        <v>0.46056712962962965</v>
      </c>
      <c r="D4159" t="s">
        <v>31</v>
      </c>
      <c r="E4159" t="s">
        <v>27</v>
      </c>
      <c r="F4159" t="s">
        <v>17</v>
      </c>
      <c r="G4159" t="s">
        <v>10</v>
      </c>
      <c r="H4159">
        <v>22128</v>
      </c>
      <c r="I4159">
        <f>IF(Table3_1810[[#This Row],[Status]]="Hired",1,0)</f>
        <v>1</v>
      </c>
    </row>
    <row r="4160" spans="1:9" x14ac:dyDescent="0.3">
      <c r="A4160">
        <v>128164</v>
      </c>
      <c r="B4160" s="2">
        <v>41788</v>
      </c>
      <c r="C4160" s="3">
        <v>0.54511574074074076</v>
      </c>
      <c r="D4160" t="s">
        <v>31</v>
      </c>
      <c r="E4160" t="s">
        <v>27</v>
      </c>
      <c r="F4160" t="s">
        <v>17</v>
      </c>
      <c r="G4160" t="s">
        <v>10</v>
      </c>
      <c r="H4160">
        <v>91247</v>
      </c>
      <c r="I4160">
        <f>IF(Table3_1810[[#This Row],[Status]]="Hired",1,0)</f>
        <v>1</v>
      </c>
    </row>
    <row r="4161" spans="1:9" x14ac:dyDescent="0.3">
      <c r="A4161">
        <v>71808</v>
      </c>
      <c r="B4161" s="2">
        <v>41788</v>
      </c>
      <c r="C4161" s="3">
        <v>0.54701388888888891</v>
      </c>
      <c r="D4161" t="s">
        <v>31</v>
      </c>
      <c r="E4161" t="s">
        <v>27</v>
      </c>
      <c r="F4161" t="s">
        <v>17</v>
      </c>
      <c r="G4161" t="s">
        <v>10</v>
      </c>
      <c r="H4161">
        <v>65949</v>
      </c>
      <c r="I4161">
        <f>IF(Table3_1810[[#This Row],[Status]]="Hired",1,0)</f>
        <v>1</v>
      </c>
    </row>
    <row r="4162" spans="1:9" x14ac:dyDescent="0.3">
      <c r="A4162">
        <v>250294</v>
      </c>
      <c r="B4162" s="2">
        <v>41793</v>
      </c>
      <c r="C4162" s="3">
        <v>0.14510416666666667</v>
      </c>
      <c r="D4162" t="s">
        <v>31</v>
      </c>
      <c r="E4162" t="s">
        <v>27</v>
      </c>
      <c r="F4162" t="s">
        <v>17</v>
      </c>
      <c r="G4162" t="s">
        <v>10</v>
      </c>
      <c r="H4162">
        <v>56371</v>
      </c>
      <c r="I4162">
        <f>IF(Table3_1810[[#This Row],[Status]]="Hired",1,0)</f>
        <v>1</v>
      </c>
    </row>
    <row r="4163" spans="1:9" x14ac:dyDescent="0.3">
      <c r="A4163">
        <v>164394</v>
      </c>
      <c r="B4163" s="2">
        <v>41803</v>
      </c>
      <c r="C4163" s="3">
        <v>0.55024305555555553</v>
      </c>
      <c r="D4163" t="s">
        <v>31</v>
      </c>
      <c r="E4163" t="s">
        <v>27</v>
      </c>
      <c r="F4163" t="s">
        <v>17</v>
      </c>
      <c r="G4163" t="s">
        <v>10</v>
      </c>
      <c r="H4163">
        <v>96235</v>
      </c>
      <c r="I4163">
        <f>IF(Table3_1810[[#This Row],[Status]]="Hired",1,0)</f>
        <v>1</v>
      </c>
    </row>
    <row r="4164" spans="1:9" x14ac:dyDescent="0.3">
      <c r="A4164">
        <v>899082</v>
      </c>
      <c r="B4164" s="2">
        <v>41815</v>
      </c>
      <c r="C4164" s="3">
        <v>0.8263773148148148</v>
      </c>
      <c r="D4164" t="s">
        <v>31</v>
      </c>
      <c r="E4164" t="s">
        <v>29</v>
      </c>
      <c r="F4164" t="s">
        <v>17</v>
      </c>
      <c r="G4164" t="s">
        <v>10</v>
      </c>
      <c r="H4164">
        <v>88125</v>
      </c>
      <c r="I4164">
        <f>IF(Table3_1810[[#This Row],[Status]]="Hired",1,0)</f>
        <v>1</v>
      </c>
    </row>
    <row r="4165" spans="1:9" x14ac:dyDescent="0.3">
      <c r="A4165">
        <v>85276</v>
      </c>
      <c r="B4165" s="2">
        <v>41822</v>
      </c>
      <c r="C4165" s="3">
        <v>0.39774305555555556</v>
      </c>
      <c r="D4165" t="s">
        <v>31</v>
      </c>
      <c r="E4165" t="s">
        <v>27</v>
      </c>
      <c r="F4165" t="s">
        <v>17</v>
      </c>
      <c r="G4165" t="s">
        <v>10</v>
      </c>
      <c r="H4165">
        <v>13558</v>
      </c>
      <c r="I4165">
        <f>IF(Table3_1810[[#This Row],[Status]]="Hired",1,0)</f>
        <v>1</v>
      </c>
    </row>
    <row r="4166" spans="1:9" x14ac:dyDescent="0.3">
      <c r="A4166">
        <v>334207</v>
      </c>
      <c r="B4166" s="2">
        <v>41824</v>
      </c>
      <c r="C4166" s="3">
        <v>0.56917824074074075</v>
      </c>
      <c r="D4166" t="s">
        <v>31</v>
      </c>
      <c r="E4166" t="s">
        <v>27</v>
      </c>
      <c r="F4166" t="s">
        <v>17</v>
      </c>
      <c r="G4166" t="s">
        <v>10</v>
      </c>
      <c r="H4166">
        <v>59450</v>
      </c>
      <c r="I4166">
        <f>IF(Table3_1810[[#This Row],[Status]]="Hired",1,0)</f>
        <v>1</v>
      </c>
    </row>
    <row r="4167" spans="1:9" x14ac:dyDescent="0.3">
      <c r="A4167">
        <v>102923</v>
      </c>
      <c r="B4167" s="2">
        <v>41824</v>
      </c>
      <c r="C4167" s="3">
        <v>0.56975694444444447</v>
      </c>
      <c r="D4167" t="s">
        <v>31</v>
      </c>
      <c r="E4167" t="s">
        <v>27</v>
      </c>
      <c r="F4167" t="s">
        <v>17</v>
      </c>
      <c r="G4167" t="s">
        <v>10</v>
      </c>
      <c r="H4167">
        <v>45602</v>
      </c>
      <c r="I4167">
        <f>IF(Table3_1810[[#This Row],[Status]]="Hired",1,0)</f>
        <v>1</v>
      </c>
    </row>
    <row r="4168" spans="1:9" x14ac:dyDescent="0.3">
      <c r="A4168">
        <v>915022</v>
      </c>
      <c r="B4168" s="2">
        <v>41824</v>
      </c>
      <c r="C4168" s="3">
        <v>0.63179398148148147</v>
      </c>
      <c r="D4168" t="s">
        <v>31</v>
      </c>
      <c r="E4168" t="s">
        <v>29</v>
      </c>
      <c r="F4168" t="s">
        <v>17</v>
      </c>
      <c r="G4168" t="s">
        <v>10</v>
      </c>
      <c r="H4168">
        <v>99852</v>
      </c>
      <c r="I4168">
        <f>IF(Table3_1810[[#This Row],[Status]]="Hired",1,0)</f>
        <v>1</v>
      </c>
    </row>
    <row r="4169" spans="1:9" x14ac:dyDescent="0.3">
      <c r="A4169">
        <v>520654</v>
      </c>
      <c r="B4169" s="2">
        <v>41824</v>
      </c>
      <c r="C4169" s="3">
        <v>0.63344907407407403</v>
      </c>
      <c r="D4169" t="s">
        <v>31</v>
      </c>
      <c r="E4169" t="s">
        <v>27</v>
      </c>
      <c r="F4169" t="s">
        <v>17</v>
      </c>
      <c r="G4169" t="s">
        <v>10</v>
      </c>
      <c r="H4169">
        <v>87236</v>
      </c>
      <c r="I4169">
        <f>IF(Table3_1810[[#This Row],[Status]]="Hired",1,0)</f>
        <v>1</v>
      </c>
    </row>
    <row r="4170" spans="1:9" x14ac:dyDescent="0.3">
      <c r="A4170">
        <v>994549</v>
      </c>
      <c r="B4170" s="2">
        <v>41837</v>
      </c>
      <c r="C4170" s="3">
        <v>0.32728009259259261</v>
      </c>
      <c r="D4170" t="s">
        <v>31</v>
      </c>
      <c r="E4170" t="s">
        <v>29</v>
      </c>
      <c r="F4170" t="s">
        <v>17</v>
      </c>
      <c r="G4170" t="s">
        <v>10</v>
      </c>
      <c r="H4170">
        <v>36563</v>
      </c>
      <c r="I4170">
        <f>IF(Table3_1810[[#This Row],[Status]]="Hired",1,0)</f>
        <v>1</v>
      </c>
    </row>
    <row r="4171" spans="1:9" x14ac:dyDescent="0.3">
      <c r="A4171">
        <v>606323</v>
      </c>
      <c r="B4171" s="2">
        <v>41837</v>
      </c>
      <c r="C4171" s="3">
        <v>0.32923611111111112</v>
      </c>
      <c r="D4171" t="s">
        <v>31</v>
      </c>
      <c r="E4171" t="s">
        <v>27</v>
      </c>
      <c r="F4171" t="s">
        <v>17</v>
      </c>
      <c r="G4171" t="s">
        <v>10</v>
      </c>
      <c r="H4171">
        <v>30205</v>
      </c>
      <c r="I4171">
        <f>IF(Table3_1810[[#This Row],[Status]]="Hired",1,0)</f>
        <v>1</v>
      </c>
    </row>
    <row r="4172" spans="1:9" x14ac:dyDescent="0.3">
      <c r="A4172">
        <v>209645</v>
      </c>
      <c r="B4172" s="2">
        <v>41846</v>
      </c>
      <c r="C4172" s="3">
        <v>0.52396990740740745</v>
      </c>
      <c r="D4172" t="s">
        <v>31</v>
      </c>
      <c r="E4172" t="s">
        <v>27</v>
      </c>
      <c r="F4172" t="s">
        <v>17</v>
      </c>
      <c r="G4172" t="s">
        <v>6</v>
      </c>
      <c r="H4172">
        <v>50191</v>
      </c>
      <c r="I4172">
        <f>IF(Table3_1810[[#This Row],[Status]]="Hired",1,0)</f>
        <v>1</v>
      </c>
    </row>
    <row r="4173" spans="1:9" x14ac:dyDescent="0.3">
      <c r="A4173">
        <v>385163</v>
      </c>
      <c r="B4173" s="2">
        <v>41851</v>
      </c>
      <c r="C4173" s="3">
        <v>0.46515046296296297</v>
      </c>
      <c r="D4173" t="s">
        <v>31</v>
      </c>
      <c r="E4173" t="s">
        <v>27</v>
      </c>
      <c r="F4173" t="s">
        <v>17</v>
      </c>
      <c r="G4173" t="s">
        <v>6</v>
      </c>
      <c r="H4173">
        <v>23054</v>
      </c>
      <c r="I4173">
        <f>IF(Table3_1810[[#This Row],[Status]]="Hired",1,0)</f>
        <v>1</v>
      </c>
    </row>
    <row r="4174" spans="1:9" x14ac:dyDescent="0.3">
      <c r="A4174">
        <v>400560</v>
      </c>
      <c r="B4174" s="2">
        <v>41851</v>
      </c>
      <c r="C4174" s="3">
        <v>0.47141203703703705</v>
      </c>
      <c r="D4174" t="s">
        <v>31</v>
      </c>
      <c r="E4174" t="s">
        <v>27</v>
      </c>
      <c r="F4174" t="s">
        <v>17</v>
      </c>
      <c r="G4174" t="s">
        <v>6</v>
      </c>
      <c r="H4174">
        <v>13941</v>
      </c>
      <c r="I4174">
        <f>IF(Table3_1810[[#This Row],[Status]]="Hired",1,0)</f>
        <v>1</v>
      </c>
    </row>
    <row r="4175" spans="1:9" x14ac:dyDescent="0.3">
      <c r="A4175">
        <v>902013</v>
      </c>
      <c r="B4175" s="2">
        <v>41836</v>
      </c>
      <c r="C4175" s="3">
        <v>0.39750000000000002</v>
      </c>
      <c r="D4175" t="s">
        <v>31</v>
      </c>
      <c r="E4175" t="s">
        <v>27</v>
      </c>
      <c r="F4175" t="s">
        <v>17</v>
      </c>
      <c r="G4175" t="s">
        <v>10</v>
      </c>
      <c r="H4175">
        <v>81465</v>
      </c>
      <c r="I4175">
        <f>IF(Table3_1810[[#This Row],[Status]]="Hired",1,0)</f>
        <v>1</v>
      </c>
    </row>
    <row r="4176" spans="1:9" x14ac:dyDescent="0.3">
      <c r="A4176">
        <v>229001</v>
      </c>
      <c r="B4176" s="2">
        <v>41867</v>
      </c>
      <c r="C4176" s="3">
        <v>0.7300578703703704</v>
      </c>
      <c r="D4176" t="s">
        <v>31</v>
      </c>
      <c r="E4176" t="s">
        <v>27</v>
      </c>
      <c r="F4176" t="s">
        <v>17</v>
      </c>
      <c r="G4176" t="s">
        <v>10</v>
      </c>
      <c r="H4176">
        <v>31640</v>
      </c>
      <c r="I4176">
        <f>IF(Table3_1810[[#This Row],[Status]]="Hired",1,0)</f>
        <v>1</v>
      </c>
    </row>
    <row r="4177" spans="1:9" x14ac:dyDescent="0.3">
      <c r="A4177">
        <v>681945</v>
      </c>
      <c r="B4177" s="2">
        <v>41881</v>
      </c>
      <c r="C4177" s="3">
        <v>0.35672453703703705</v>
      </c>
      <c r="D4177" t="s">
        <v>31</v>
      </c>
      <c r="E4177" t="s">
        <v>27</v>
      </c>
      <c r="F4177" t="s">
        <v>17</v>
      </c>
      <c r="G4177" t="s">
        <v>6</v>
      </c>
      <c r="H4177">
        <v>57024</v>
      </c>
      <c r="I4177">
        <f>IF(Table3_1810[[#This Row],[Status]]="Hired",1,0)</f>
        <v>1</v>
      </c>
    </row>
    <row r="4178" spans="1:9" x14ac:dyDescent="0.3">
      <c r="A4178">
        <v>225054</v>
      </c>
      <c r="B4178" s="2">
        <v>41768</v>
      </c>
      <c r="C4178" s="3">
        <v>0.6966782407407407</v>
      </c>
      <c r="D4178" t="s">
        <v>31</v>
      </c>
      <c r="E4178" t="s">
        <v>27</v>
      </c>
      <c r="F4178" t="s">
        <v>15</v>
      </c>
      <c r="G4178" t="s">
        <v>4</v>
      </c>
      <c r="H4178">
        <v>93457</v>
      </c>
      <c r="I4178">
        <f>IF(Table3_1810[[#This Row],[Status]]="Hired",1,0)</f>
        <v>1</v>
      </c>
    </row>
    <row r="4179" spans="1:9" x14ac:dyDescent="0.3">
      <c r="A4179">
        <v>960542</v>
      </c>
      <c r="B4179" s="2">
        <v>41768</v>
      </c>
      <c r="C4179" s="3">
        <v>0.69738425925925929</v>
      </c>
      <c r="D4179" t="s">
        <v>30</v>
      </c>
      <c r="E4179" t="s">
        <v>27</v>
      </c>
      <c r="F4179" t="s">
        <v>15</v>
      </c>
      <c r="G4179" t="s">
        <v>4</v>
      </c>
      <c r="H4179">
        <v>20950</v>
      </c>
      <c r="I4179">
        <f>IF(Table3_1810[[#This Row],[Status]]="Hired",1,0)</f>
        <v>0</v>
      </c>
    </row>
    <row r="4180" spans="1:9" x14ac:dyDescent="0.3">
      <c r="A4180">
        <v>50252</v>
      </c>
      <c r="B4180" s="2">
        <v>41815</v>
      </c>
      <c r="C4180" s="3">
        <v>0.39657407407407408</v>
      </c>
      <c r="D4180" t="s">
        <v>31</v>
      </c>
      <c r="E4180" t="s">
        <v>27</v>
      </c>
      <c r="F4180" t="s">
        <v>15</v>
      </c>
      <c r="G4180" t="s">
        <v>6</v>
      </c>
      <c r="H4180">
        <v>19873</v>
      </c>
      <c r="I4180">
        <f>IF(Table3_1810[[#This Row],[Status]]="Hired",1,0)</f>
        <v>1</v>
      </c>
    </row>
    <row r="4181" spans="1:9" x14ac:dyDescent="0.3">
      <c r="A4181">
        <v>130762</v>
      </c>
      <c r="B4181" s="2">
        <v>41815</v>
      </c>
      <c r="C4181" s="3">
        <v>0.39775462962962965</v>
      </c>
      <c r="D4181" t="s">
        <v>30</v>
      </c>
      <c r="E4181" t="s">
        <v>27</v>
      </c>
      <c r="F4181" t="s">
        <v>15</v>
      </c>
      <c r="G4181" t="s">
        <v>6</v>
      </c>
      <c r="H4181">
        <v>86425</v>
      </c>
      <c r="I4181">
        <f>IF(Table3_1810[[#This Row],[Status]]="Hired",1,0)</f>
        <v>0</v>
      </c>
    </row>
    <row r="4182" spans="1:9" x14ac:dyDescent="0.3">
      <c r="A4182">
        <v>752703</v>
      </c>
      <c r="B4182" s="2">
        <v>41815</v>
      </c>
      <c r="C4182" s="3">
        <v>0.83118055555555559</v>
      </c>
      <c r="D4182" t="s">
        <v>31</v>
      </c>
      <c r="E4182" t="s">
        <v>28</v>
      </c>
      <c r="F4182" t="s">
        <v>15</v>
      </c>
      <c r="G4182" t="s">
        <v>6</v>
      </c>
      <c r="H4182">
        <v>36493</v>
      </c>
      <c r="I4182">
        <f>IF(Table3_1810[[#This Row],[Status]]="Hired",1,0)</f>
        <v>1</v>
      </c>
    </row>
    <row r="4183" spans="1:9" x14ac:dyDescent="0.3">
      <c r="A4183">
        <v>149895</v>
      </c>
      <c r="B4183" s="2">
        <v>41850</v>
      </c>
      <c r="C4183" s="3">
        <v>0.46437499999999998</v>
      </c>
      <c r="D4183" t="s">
        <v>31</v>
      </c>
      <c r="E4183" t="s">
        <v>27</v>
      </c>
      <c r="F4183" t="s">
        <v>17</v>
      </c>
      <c r="G4183" t="s">
        <v>10</v>
      </c>
      <c r="H4183">
        <v>50495</v>
      </c>
      <c r="I4183">
        <f>IF(Table3_1810[[#This Row],[Status]]="Hired",1,0)</f>
        <v>1</v>
      </c>
    </row>
    <row r="4184" spans="1:9" x14ac:dyDescent="0.3">
      <c r="A4184">
        <v>283291</v>
      </c>
      <c r="B4184" s="2">
        <v>41871</v>
      </c>
      <c r="C4184" s="3">
        <v>0.39736111111111111</v>
      </c>
      <c r="D4184" t="s">
        <v>31</v>
      </c>
      <c r="E4184" t="s">
        <v>27</v>
      </c>
      <c r="F4184" t="s">
        <v>17</v>
      </c>
      <c r="G4184" t="s">
        <v>10</v>
      </c>
      <c r="H4184">
        <v>86926</v>
      </c>
      <c r="I4184">
        <f>IF(Table3_1810[[#This Row],[Status]]="Hired",1,0)</f>
        <v>1</v>
      </c>
    </row>
    <row r="4185" spans="1:9" x14ac:dyDescent="0.3">
      <c r="A4185">
        <v>213119</v>
      </c>
      <c r="B4185" s="2">
        <v>41871</v>
      </c>
      <c r="C4185" s="3">
        <v>0.39703703703703702</v>
      </c>
      <c r="D4185" t="s">
        <v>31</v>
      </c>
      <c r="E4185" t="s">
        <v>28</v>
      </c>
      <c r="F4185" t="s">
        <v>17</v>
      </c>
      <c r="G4185" t="s">
        <v>10</v>
      </c>
      <c r="H4185">
        <v>85825</v>
      </c>
      <c r="I4185">
        <f>IF(Table3_1810[[#This Row],[Status]]="Hired",1,0)</f>
        <v>1</v>
      </c>
    </row>
    <row r="4186" spans="1:9" x14ac:dyDescent="0.3">
      <c r="A4186">
        <v>276604</v>
      </c>
      <c r="B4186" s="2">
        <v>41871</v>
      </c>
      <c r="C4186" s="3">
        <v>0.39791666666666664</v>
      </c>
      <c r="D4186" t="s">
        <v>31</v>
      </c>
      <c r="E4186" t="s">
        <v>28</v>
      </c>
      <c r="F4186" t="s">
        <v>17</v>
      </c>
      <c r="G4186" t="s">
        <v>10</v>
      </c>
      <c r="H4186">
        <v>77543</v>
      </c>
      <c r="I4186">
        <f>IF(Table3_1810[[#This Row],[Status]]="Hired",1,0)</f>
        <v>1</v>
      </c>
    </row>
    <row r="4187" spans="1:9" x14ac:dyDescent="0.3">
      <c r="A4187">
        <v>759940</v>
      </c>
      <c r="B4187" s="2">
        <v>41773</v>
      </c>
      <c r="C4187" s="3">
        <v>0.39693287037037039</v>
      </c>
      <c r="D4187" t="s">
        <v>31</v>
      </c>
      <c r="E4187" t="s">
        <v>27</v>
      </c>
      <c r="F4187" t="s">
        <v>17</v>
      </c>
      <c r="G4187" t="s">
        <v>10</v>
      </c>
      <c r="H4187">
        <v>36728</v>
      </c>
      <c r="I4187">
        <f>IF(Table3_1810[[#This Row],[Status]]="Hired",1,0)</f>
        <v>1</v>
      </c>
    </row>
    <row r="4188" spans="1:9" x14ac:dyDescent="0.3">
      <c r="A4188">
        <v>321436</v>
      </c>
      <c r="B4188" s="2">
        <v>41779</v>
      </c>
      <c r="C4188" s="3">
        <v>0.42599537037037039</v>
      </c>
      <c r="D4188" t="s">
        <v>31</v>
      </c>
      <c r="E4188" t="s">
        <v>27</v>
      </c>
      <c r="F4188" t="s">
        <v>17</v>
      </c>
      <c r="G4188" t="s">
        <v>10</v>
      </c>
      <c r="H4188">
        <v>54996</v>
      </c>
      <c r="I4188">
        <f>IF(Table3_1810[[#This Row],[Status]]="Hired",1,0)</f>
        <v>1</v>
      </c>
    </row>
    <row r="4189" spans="1:9" x14ac:dyDescent="0.3">
      <c r="A4189">
        <v>721878</v>
      </c>
      <c r="B4189" s="2">
        <v>41794</v>
      </c>
      <c r="C4189" s="3">
        <v>0.39789351851851851</v>
      </c>
      <c r="D4189" t="s">
        <v>31</v>
      </c>
      <c r="E4189" t="s">
        <v>29</v>
      </c>
      <c r="F4189" t="s">
        <v>17</v>
      </c>
      <c r="G4189" t="s">
        <v>10</v>
      </c>
      <c r="H4189">
        <v>62340</v>
      </c>
      <c r="I4189">
        <f>IF(Table3_1810[[#This Row],[Status]]="Hired",1,0)</f>
        <v>1</v>
      </c>
    </row>
    <row r="4190" spans="1:9" x14ac:dyDescent="0.3">
      <c r="A4190">
        <v>615676</v>
      </c>
      <c r="B4190" s="2">
        <v>41801</v>
      </c>
      <c r="C4190" s="3">
        <v>0.3971527777777778</v>
      </c>
      <c r="D4190" t="s">
        <v>31</v>
      </c>
      <c r="E4190" t="s">
        <v>27</v>
      </c>
      <c r="F4190" t="s">
        <v>17</v>
      </c>
      <c r="G4190" t="s">
        <v>10</v>
      </c>
      <c r="H4190">
        <v>85562</v>
      </c>
      <c r="I4190">
        <f>IF(Table3_1810[[#This Row],[Status]]="Hired",1,0)</f>
        <v>1</v>
      </c>
    </row>
    <row r="4191" spans="1:9" x14ac:dyDescent="0.3">
      <c r="A4191">
        <v>722537</v>
      </c>
      <c r="B4191" s="2">
        <v>41801</v>
      </c>
      <c r="C4191" s="3">
        <v>0.39818287037037037</v>
      </c>
      <c r="D4191" t="s">
        <v>31</v>
      </c>
      <c r="E4191" t="s">
        <v>29</v>
      </c>
      <c r="F4191" t="s">
        <v>17</v>
      </c>
      <c r="G4191" t="s">
        <v>10</v>
      </c>
      <c r="H4191">
        <v>98994</v>
      </c>
      <c r="I4191">
        <f>IF(Table3_1810[[#This Row],[Status]]="Hired",1,0)</f>
        <v>1</v>
      </c>
    </row>
    <row r="4192" spans="1:9" x14ac:dyDescent="0.3">
      <c r="A4192">
        <v>697595</v>
      </c>
      <c r="B4192" s="2">
        <v>41775</v>
      </c>
      <c r="C4192" s="3">
        <v>0.62109953703703702</v>
      </c>
      <c r="D4192" t="s">
        <v>30</v>
      </c>
      <c r="E4192" t="s">
        <v>29</v>
      </c>
      <c r="F4192" t="s">
        <v>20</v>
      </c>
      <c r="G4192" t="s">
        <v>6</v>
      </c>
      <c r="H4192">
        <v>14805</v>
      </c>
      <c r="I4192">
        <f>IF(Table3_1810[[#This Row],[Status]]="Hired",1,0)</f>
        <v>0</v>
      </c>
    </row>
    <row r="4193" spans="1:9" x14ac:dyDescent="0.3">
      <c r="A4193">
        <v>664237</v>
      </c>
      <c r="B4193" s="2">
        <v>41866</v>
      </c>
      <c r="C4193" s="3">
        <v>0.56680555555555556</v>
      </c>
      <c r="D4193" t="s">
        <v>31</v>
      </c>
      <c r="E4193" t="s">
        <v>29</v>
      </c>
      <c r="F4193" t="s">
        <v>20</v>
      </c>
      <c r="G4193" t="s">
        <v>10</v>
      </c>
      <c r="H4193">
        <v>73430</v>
      </c>
      <c r="I4193">
        <f>IF(Table3_1810[[#This Row],[Status]]="Hired",1,0)</f>
        <v>1</v>
      </c>
    </row>
    <row r="4194" spans="1:9" x14ac:dyDescent="0.3">
      <c r="A4194">
        <v>500527</v>
      </c>
      <c r="B4194" s="2">
        <v>41871</v>
      </c>
      <c r="C4194" s="3">
        <v>0.59457175925925931</v>
      </c>
      <c r="D4194" t="s">
        <v>31</v>
      </c>
      <c r="E4194" t="s">
        <v>27</v>
      </c>
      <c r="F4194" t="s">
        <v>20</v>
      </c>
      <c r="G4194" t="s">
        <v>10</v>
      </c>
      <c r="H4194">
        <v>78927</v>
      </c>
      <c r="I4194">
        <f>IF(Table3_1810[[#This Row],[Status]]="Hired",1,0)</f>
        <v>1</v>
      </c>
    </row>
    <row r="4195" spans="1:9" x14ac:dyDescent="0.3">
      <c r="A4195">
        <v>333076</v>
      </c>
      <c r="B4195" s="2">
        <v>41871</v>
      </c>
      <c r="C4195" s="3">
        <v>0.59611111111111115</v>
      </c>
      <c r="D4195" t="s">
        <v>31</v>
      </c>
      <c r="E4195" t="s">
        <v>27</v>
      </c>
      <c r="F4195" t="s">
        <v>20</v>
      </c>
      <c r="G4195" t="s">
        <v>10</v>
      </c>
      <c r="H4195">
        <v>42513</v>
      </c>
      <c r="I4195">
        <f>IF(Table3_1810[[#This Row],[Status]]="Hired",1,0)</f>
        <v>1</v>
      </c>
    </row>
    <row r="4196" spans="1:9" x14ac:dyDescent="0.3">
      <c r="A4196">
        <v>307061</v>
      </c>
      <c r="B4196" s="2">
        <v>41765</v>
      </c>
      <c r="C4196" s="3">
        <v>0.38972222222222225</v>
      </c>
      <c r="D4196" t="s">
        <v>31</v>
      </c>
      <c r="E4196" t="s">
        <v>27</v>
      </c>
      <c r="F4196" t="s">
        <v>20</v>
      </c>
      <c r="G4196" t="s">
        <v>2</v>
      </c>
      <c r="H4196">
        <v>39277</v>
      </c>
      <c r="I4196">
        <f>IF(Table3_1810[[#This Row],[Status]]="Hired",1,0)</f>
        <v>1</v>
      </c>
    </row>
    <row r="4197" spans="1:9" x14ac:dyDescent="0.3">
      <c r="A4197">
        <v>208659</v>
      </c>
      <c r="B4197" s="2">
        <v>41765</v>
      </c>
      <c r="C4197" s="3">
        <v>0.39266203703703706</v>
      </c>
      <c r="D4197" t="s">
        <v>31</v>
      </c>
      <c r="E4197" t="s">
        <v>29</v>
      </c>
      <c r="F4197" t="s">
        <v>20</v>
      </c>
      <c r="G4197" t="s">
        <v>2</v>
      </c>
      <c r="H4197">
        <v>96934</v>
      </c>
      <c r="I4197">
        <f>IF(Table3_1810[[#This Row],[Status]]="Hired",1,0)</f>
        <v>1</v>
      </c>
    </row>
    <row r="4198" spans="1:9" x14ac:dyDescent="0.3">
      <c r="A4198">
        <v>757766</v>
      </c>
      <c r="B4198" s="2">
        <v>41859</v>
      </c>
      <c r="C4198" s="3">
        <v>0.53790509259259256</v>
      </c>
      <c r="D4198" t="s">
        <v>30</v>
      </c>
      <c r="E4198" t="s">
        <v>27</v>
      </c>
      <c r="F4198" t="s">
        <v>20</v>
      </c>
      <c r="G4198" t="s">
        <v>2</v>
      </c>
      <c r="H4198">
        <v>13821</v>
      </c>
      <c r="I4198">
        <f>IF(Table3_1810[[#This Row],[Status]]="Hired",1,0)</f>
        <v>0</v>
      </c>
    </row>
    <row r="4199" spans="1:9" x14ac:dyDescent="0.3">
      <c r="A4199">
        <v>382964</v>
      </c>
      <c r="B4199" s="2">
        <v>41882</v>
      </c>
      <c r="C4199" s="3">
        <v>0.77171296296296299</v>
      </c>
      <c r="D4199" t="s">
        <v>31</v>
      </c>
      <c r="E4199" t="s">
        <v>29</v>
      </c>
      <c r="F4199" t="s">
        <v>20</v>
      </c>
      <c r="G4199" t="s">
        <v>2</v>
      </c>
      <c r="H4199">
        <v>69869</v>
      </c>
      <c r="I4199">
        <f>IF(Table3_1810[[#This Row],[Status]]="Hired",1,0)</f>
        <v>1</v>
      </c>
    </row>
    <row r="4200" spans="1:9" x14ac:dyDescent="0.3">
      <c r="A4200">
        <v>83528</v>
      </c>
      <c r="B4200" s="2">
        <v>41823</v>
      </c>
      <c r="C4200" s="3">
        <v>0.58707175925925925</v>
      </c>
      <c r="D4200" t="s">
        <v>31</v>
      </c>
      <c r="E4200" t="s">
        <v>29</v>
      </c>
      <c r="F4200" t="s">
        <v>17</v>
      </c>
      <c r="G4200" t="s">
        <v>10</v>
      </c>
      <c r="H4200">
        <v>32999</v>
      </c>
      <c r="I4200">
        <f>IF(Table3_1810[[#This Row],[Status]]="Hired",1,0)</f>
        <v>1</v>
      </c>
    </row>
    <row r="4201" spans="1:9" x14ac:dyDescent="0.3">
      <c r="A4201">
        <v>315613</v>
      </c>
      <c r="B4201" s="2">
        <v>41849</v>
      </c>
      <c r="C4201" s="3">
        <v>0.45162037037037039</v>
      </c>
      <c r="D4201" t="s">
        <v>31</v>
      </c>
      <c r="E4201" t="s">
        <v>27</v>
      </c>
      <c r="F4201" t="s">
        <v>20</v>
      </c>
      <c r="G4201" t="s">
        <v>2</v>
      </c>
      <c r="H4201">
        <v>82780</v>
      </c>
      <c r="I4201">
        <f>IF(Table3_1810[[#This Row],[Status]]="Hired",1,0)</f>
        <v>1</v>
      </c>
    </row>
    <row r="4202" spans="1:9" x14ac:dyDescent="0.3">
      <c r="A4202">
        <v>890287</v>
      </c>
      <c r="B4202" s="2">
        <v>41821</v>
      </c>
      <c r="C4202" s="3">
        <v>0.94138888888888894</v>
      </c>
      <c r="D4202" t="s">
        <v>31</v>
      </c>
      <c r="E4202" t="s">
        <v>27</v>
      </c>
      <c r="F4202" t="s">
        <v>17</v>
      </c>
      <c r="G4202" t="s">
        <v>4</v>
      </c>
      <c r="H4202">
        <v>50719</v>
      </c>
      <c r="I4202">
        <f>IF(Table3_1810[[#This Row],[Status]]="Hired",1,0)</f>
        <v>1</v>
      </c>
    </row>
    <row r="4203" spans="1:9" x14ac:dyDescent="0.3">
      <c r="A4203">
        <v>934036</v>
      </c>
      <c r="B4203" s="2">
        <v>41823</v>
      </c>
      <c r="C4203" s="3">
        <v>0.71179398148148143</v>
      </c>
      <c r="D4203" t="s">
        <v>31</v>
      </c>
      <c r="E4203" t="s">
        <v>27</v>
      </c>
      <c r="F4203" t="s">
        <v>17</v>
      </c>
      <c r="G4203" t="s">
        <v>4</v>
      </c>
      <c r="H4203">
        <v>20776</v>
      </c>
      <c r="I4203">
        <f>IF(Table3_1810[[#This Row],[Status]]="Hired",1,0)</f>
        <v>1</v>
      </c>
    </row>
    <row r="4204" spans="1:9" x14ac:dyDescent="0.3">
      <c r="A4204">
        <v>725326</v>
      </c>
      <c r="B4204" s="2">
        <v>41823</v>
      </c>
      <c r="C4204" s="3">
        <v>0.71349537037037036</v>
      </c>
      <c r="D4204" t="s">
        <v>31</v>
      </c>
      <c r="E4204" t="s">
        <v>27</v>
      </c>
      <c r="F4204" t="s">
        <v>17</v>
      </c>
      <c r="G4204" t="s">
        <v>4</v>
      </c>
      <c r="H4204">
        <v>44153</v>
      </c>
      <c r="I4204">
        <f>IF(Table3_1810[[#This Row],[Status]]="Hired",1,0)</f>
        <v>1</v>
      </c>
    </row>
    <row r="4205" spans="1:9" x14ac:dyDescent="0.3">
      <c r="A4205">
        <v>517263</v>
      </c>
      <c r="B4205" s="2">
        <v>41829</v>
      </c>
      <c r="C4205" s="3">
        <v>0.33835648148148151</v>
      </c>
      <c r="D4205" t="s">
        <v>30</v>
      </c>
      <c r="E4205" t="s">
        <v>27</v>
      </c>
      <c r="F4205" t="s">
        <v>17</v>
      </c>
      <c r="G4205" t="s">
        <v>4</v>
      </c>
      <c r="H4205">
        <v>26065</v>
      </c>
      <c r="I4205">
        <f>IF(Table3_1810[[#This Row],[Status]]="Hired",1,0)</f>
        <v>0</v>
      </c>
    </row>
    <row r="4206" spans="1:9" x14ac:dyDescent="0.3">
      <c r="A4206">
        <v>683143</v>
      </c>
      <c r="B4206" s="2">
        <v>41829</v>
      </c>
      <c r="C4206" s="3">
        <v>0.33856481481481482</v>
      </c>
      <c r="D4206" t="s">
        <v>31</v>
      </c>
      <c r="E4206" t="s">
        <v>29</v>
      </c>
      <c r="F4206" t="s">
        <v>17</v>
      </c>
      <c r="G4206" t="s">
        <v>4</v>
      </c>
      <c r="H4206">
        <v>31497</v>
      </c>
      <c r="I4206">
        <f>IF(Table3_1810[[#This Row],[Status]]="Hired",1,0)</f>
        <v>1</v>
      </c>
    </row>
    <row r="4207" spans="1:9" x14ac:dyDescent="0.3">
      <c r="A4207">
        <v>337978</v>
      </c>
      <c r="B4207" s="2">
        <v>41829</v>
      </c>
      <c r="C4207" s="3">
        <v>0.33854166666666669</v>
      </c>
      <c r="D4207" t="s">
        <v>31</v>
      </c>
      <c r="E4207" t="s">
        <v>29</v>
      </c>
      <c r="F4207" t="s">
        <v>17</v>
      </c>
      <c r="G4207" t="s">
        <v>4</v>
      </c>
      <c r="H4207">
        <v>57287</v>
      </c>
      <c r="I4207">
        <f>IF(Table3_1810[[#This Row],[Status]]="Hired",1,0)</f>
        <v>1</v>
      </c>
    </row>
    <row r="4208" spans="1:9" x14ac:dyDescent="0.3">
      <c r="A4208">
        <v>584084</v>
      </c>
      <c r="B4208" s="2">
        <v>41829</v>
      </c>
      <c r="C4208" s="3">
        <v>0.33949074074074076</v>
      </c>
      <c r="D4208" t="s">
        <v>31</v>
      </c>
      <c r="E4208" t="s">
        <v>29</v>
      </c>
      <c r="F4208" t="s">
        <v>17</v>
      </c>
      <c r="G4208" t="s">
        <v>4</v>
      </c>
      <c r="H4208">
        <v>63870</v>
      </c>
      <c r="I4208">
        <f>IF(Table3_1810[[#This Row],[Status]]="Hired",1,0)</f>
        <v>1</v>
      </c>
    </row>
    <row r="4209" spans="1:9" x14ac:dyDescent="0.3">
      <c r="A4209">
        <v>967295</v>
      </c>
      <c r="B4209" s="2">
        <v>41857</v>
      </c>
      <c r="C4209" s="3">
        <v>0.49100694444444443</v>
      </c>
      <c r="D4209" t="s">
        <v>31</v>
      </c>
      <c r="E4209" t="s">
        <v>27</v>
      </c>
      <c r="F4209" t="s">
        <v>17</v>
      </c>
      <c r="G4209" t="s">
        <v>4</v>
      </c>
      <c r="H4209">
        <v>30638</v>
      </c>
      <c r="I4209">
        <f>IF(Table3_1810[[#This Row],[Status]]="Hired",1,0)</f>
        <v>1</v>
      </c>
    </row>
    <row r="4210" spans="1:9" x14ac:dyDescent="0.3">
      <c r="A4210">
        <v>471614</v>
      </c>
      <c r="B4210" s="2">
        <v>41841</v>
      </c>
      <c r="C4210" s="3">
        <v>0.39761574074074074</v>
      </c>
      <c r="D4210" t="s">
        <v>31</v>
      </c>
      <c r="E4210" t="s">
        <v>29</v>
      </c>
      <c r="F4210" t="s">
        <v>20</v>
      </c>
      <c r="G4210" t="s">
        <v>10</v>
      </c>
      <c r="H4210">
        <v>36312</v>
      </c>
      <c r="I4210">
        <f>IF(Table3_1810[[#This Row],[Status]]="Hired",1,0)</f>
        <v>1</v>
      </c>
    </row>
    <row r="4211" spans="1:9" x14ac:dyDescent="0.3">
      <c r="A4211">
        <v>153577</v>
      </c>
      <c r="B4211" s="2">
        <v>41848</v>
      </c>
      <c r="C4211" s="3">
        <v>0.39800925925925928</v>
      </c>
      <c r="D4211" t="s">
        <v>31</v>
      </c>
      <c r="E4211" t="s">
        <v>27</v>
      </c>
      <c r="F4211" t="s">
        <v>20</v>
      </c>
      <c r="G4211" t="s">
        <v>10</v>
      </c>
      <c r="H4211">
        <v>94463</v>
      </c>
      <c r="I4211">
        <f>IF(Table3_1810[[#This Row],[Status]]="Hired",1,0)</f>
        <v>1</v>
      </c>
    </row>
    <row r="4212" spans="1:9" x14ac:dyDescent="0.3">
      <c r="A4212">
        <v>878147</v>
      </c>
      <c r="B4212" s="2">
        <v>41778</v>
      </c>
      <c r="C4212" s="3">
        <v>0.39783564814814815</v>
      </c>
      <c r="D4212" t="s">
        <v>31</v>
      </c>
      <c r="E4212" t="s">
        <v>27</v>
      </c>
      <c r="F4212" t="s">
        <v>18</v>
      </c>
      <c r="G4212" t="s">
        <v>6</v>
      </c>
      <c r="H4212">
        <v>40315</v>
      </c>
      <c r="I4212">
        <f>IF(Table3_1810[[#This Row],[Status]]="Hired",1,0)</f>
        <v>1</v>
      </c>
    </row>
    <row r="4213" spans="1:9" x14ac:dyDescent="0.3">
      <c r="A4213">
        <v>799827</v>
      </c>
      <c r="B4213" s="2">
        <v>41809</v>
      </c>
      <c r="C4213" s="3">
        <v>0.74940972222222224</v>
      </c>
      <c r="D4213" t="s">
        <v>30</v>
      </c>
      <c r="E4213" t="s">
        <v>27</v>
      </c>
      <c r="F4213" t="s">
        <v>18</v>
      </c>
      <c r="G4213" t="s">
        <v>6</v>
      </c>
      <c r="H4213">
        <v>35519</v>
      </c>
      <c r="I4213">
        <f>IF(Table3_1810[[#This Row],[Status]]="Hired",1,0)</f>
        <v>0</v>
      </c>
    </row>
    <row r="4214" spans="1:9" x14ac:dyDescent="0.3">
      <c r="A4214">
        <v>590363</v>
      </c>
      <c r="B4214" s="2">
        <v>41765</v>
      </c>
      <c r="C4214" s="3">
        <v>0.67403935185185182</v>
      </c>
      <c r="D4214" t="s">
        <v>31</v>
      </c>
      <c r="E4214" t="s">
        <v>27</v>
      </c>
      <c r="F4214" t="s">
        <v>18</v>
      </c>
      <c r="G4214" t="s">
        <v>2</v>
      </c>
      <c r="H4214">
        <v>17189</v>
      </c>
      <c r="I4214">
        <f>IF(Table3_1810[[#This Row],[Status]]="Hired",1,0)</f>
        <v>1</v>
      </c>
    </row>
    <row r="4215" spans="1:9" x14ac:dyDescent="0.3">
      <c r="A4215">
        <v>433347</v>
      </c>
      <c r="B4215" s="2">
        <v>41766</v>
      </c>
      <c r="C4215" s="3">
        <v>0.57841435185185186</v>
      </c>
      <c r="D4215" t="s">
        <v>31</v>
      </c>
      <c r="E4215" t="s">
        <v>29</v>
      </c>
      <c r="F4215" t="s">
        <v>18</v>
      </c>
      <c r="G4215" t="s">
        <v>1</v>
      </c>
      <c r="H4215">
        <v>47344</v>
      </c>
      <c r="I4215">
        <f>IF(Table3_1810[[#This Row],[Status]]="Hired",1,0)</f>
        <v>1</v>
      </c>
    </row>
    <row r="4216" spans="1:9" x14ac:dyDescent="0.3">
      <c r="A4216">
        <v>527298</v>
      </c>
      <c r="B4216" s="2">
        <v>41766</v>
      </c>
      <c r="C4216" s="3">
        <v>0.57863425925925926</v>
      </c>
      <c r="D4216" t="s">
        <v>30</v>
      </c>
      <c r="E4216" t="s">
        <v>27</v>
      </c>
      <c r="F4216" t="s">
        <v>18</v>
      </c>
      <c r="G4216" t="s">
        <v>1</v>
      </c>
      <c r="H4216">
        <v>94729</v>
      </c>
      <c r="I4216">
        <f>IF(Table3_1810[[#This Row],[Status]]="Hired",1,0)</f>
        <v>0</v>
      </c>
    </row>
    <row r="4217" spans="1:9" x14ac:dyDescent="0.3">
      <c r="A4217">
        <v>564838</v>
      </c>
      <c r="B4217" s="2">
        <v>41794</v>
      </c>
      <c r="C4217" s="3">
        <v>0.73563657407407412</v>
      </c>
      <c r="D4217" t="s">
        <v>30</v>
      </c>
      <c r="E4217" t="s">
        <v>29</v>
      </c>
      <c r="F4217" t="s">
        <v>18</v>
      </c>
      <c r="G4217" t="s">
        <v>2</v>
      </c>
      <c r="H4217">
        <v>13871</v>
      </c>
      <c r="I4217">
        <f>IF(Table3_1810[[#This Row],[Status]]="Hired",1,0)</f>
        <v>0</v>
      </c>
    </row>
    <row r="4218" spans="1:9" x14ac:dyDescent="0.3">
      <c r="A4218">
        <v>677630</v>
      </c>
      <c r="B4218" s="2">
        <v>41792</v>
      </c>
      <c r="C4218" s="3">
        <v>0.40137731481481481</v>
      </c>
      <c r="D4218" t="s">
        <v>31</v>
      </c>
      <c r="E4218" t="s">
        <v>29</v>
      </c>
      <c r="F4218" t="s">
        <v>18</v>
      </c>
      <c r="G4218" t="s">
        <v>2</v>
      </c>
      <c r="H4218">
        <v>22748</v>
      </c>
      <c r="I4218">
        <f>IF(Table3_1810[[#This Row],[Status]]="Hired",1,0)</f>
        <v>1</v>
      </c>
    </row>
    <row r="4219" spans="1:9" x14ac:dyDescent="0.3">
      <c r="A4219">
        <v>891817</v>
      </c>
      <c r="B4219" s="2">
        <v>41792</v>
      </c>
      <c r="C4219" s="3">
        <v>0.40239583333333334</v>
      </c>
      <c r="D4219" t="s">
        <v>31</v>
      </c>
      <c r="E4219" t="s">
        <v>27</v>
      </c>
      <c r="F4219" t="s">
        <v>18</v>
      </c>
      <c r="G4219" t="s">
        <v>2</v>
      </c>
      <c r="H4219">
        <v>82558</v>
      </c>
      <c r="I4219">
        <f>IF(Table3_1810[[#This Row],[Status]]="Hired",1,0)</f>
        <v>1</v>
      </c>
    </row>
    <row r="4220" spans="1:9" x14ac:dyDescent="0.3">
      <c r="A4220">
        <v>252596</v>
      </c>
      <c r="B4220" s="2">
        <v>41797</v>
      </c>
      <c r="C4220" s="3">
        <v>0.60900462962962965</v>
      </c>
      <c r="D4220" t="s">
        <v>31</v>
      </c>
      <c r="E4220" t="s">
        <v>27</v>
      </c>
      <c r="F4220" t="s">
        <v>18</v>
      </c>
      <c r="G4220" t="s">
        <v>2</v>
      </c>
      <c r="H4220">
        <v>49221</v>
      </c>
      <c r="I4220">
        <f>IF(Table3_1810[[#This Row],[Status]]="Hired",1,0)</f>
        <v>1</v>
      </c>
    </row>
    <row r="4221" spans="1:9" x14ac:dyDescent="0.3">
      <c r="A4221">
        <v>273668</v>
      </c>
      <c r="B4221" s="2">
        <v>41797</v>
      </c>
      <c r="C4221" s="3">
        <v>0.61038194444444449</v>
      </c>
      <c r="D4221" t="s">
        <v>31</v>
      </c>
      <c r="E4221" t="s">
        <v>27</v>
      </c>
      <c r="F4221" t="s">
        <v>18</v>
      </c>
      <c r="G4221" t="s">
        <v>2</v>
      </c>
      <c r="H4221">
        <v>30662</v>
      </c>
      <c r="I4221">
        <f>IF(Table3_1810[[#This Row],[Status]]="Hired",1,0)</f>
        <v>1</v>
      </c>
    </row>
    <row r="4222" spans="1:9" x14ac:dyDescent="0.3">
      <c r="A4222">
        <v>966039</v>
      </c>
      <c r="B4222" s="2">
        <v>41807</v>
      </c>
      <c r="C4222" s="3">
        <v>0.70649305555555553</v>
      </c>
      <c r="D4222" t="s">
        <v>30</v>
      </c>
      <c r="E4222" t="s">
        <v>27</v>
      </c>
      <c r="F4222" t="s">
        <v>18</v>
      </c>
      <c r="G4222" t="s">
        <v>2</v>
      </c>
      <c r="H4222">
        <v>82020</v>
      </c>
      <c r="I4222">
        <f>IF(Table3_1810[[#This Row],[Status]]="Hired",1,0)</f>
        <v>0</v>
      </c>
    </row>
    <row r="4223" spans="1:9" x14ac:dyDescent="0.3">
      <c r="A4223">
        <v>795136</v>
      </c>
      <c r="B4223" s="2">
        <v>41801</v>
      </c>
      <c r="C4223" s="3">
        <v>0.54341435185185183</v>
      </c>
      <c r="D4223" t="s">
        <v>31</v>
      </c>
      <c r="E4223" t="s">
        <v>27</v>
      </c>
      <c r="F4223" t="s">
        <v>18</v>
      </c>
      <c r="G4223" t="s">
        <v>2</v>
      </c>
      <c r="H4223">
        <v>85806</v>
      </c>
      <c r="I4223">
        <f>IF(Table3_1810[[#This Row],[Status]]="Hired",1,0)</f>
        <v>1</v>
      </c>
    </row>
    <row r="4224" spans="1:9" x14ac:dyDescent="0.3">
      <c r="A4224">
        <v>460939</v>
      </c>
      <c r="B4224" s="2">
        <v>41801</v>
      </c>
      <c r="C4224" s="3">
        <v>0.54431712962962964</v>
      </c>
      <c r="D4224" t="s">
        <v>31</v>
      </c>
      <c r="E4224" t="s">
        <v>29</v>
      </c>
      <c r="F4224" t="s">
        <v>18</v>
      </c>
      <c r="G4224" t="s">
        <v>2</v>
      </c>
      <c r="H4224">
        <v>64925</v>
      </c>
      <c r="I4224">
        <f>IF(Table3_1810[[#This Row],[Status]]="Hired",1,0)</f>
        <v>1</v>
      </c>
    </row>
    <row r="4225" spans="1:9" x14ac:dyDescent="0.3">
      <c r="A4225">
        <v>152139</v>
      </c>
      <c r="B4225" s="2">
        <v>41802</v>
      </c>
      <c r="C4225" s="3">
        <v>0.36282407407407408</v>
      </c>
      <c r="D4225" t="s">
        <v>31</v>
      </c>
      <c r="E4225" t="s">
        <v>29</v>
      </c>
      <c r="F4225" t="s">
        <v>18</v>
      </c>
      <c r="G4225" t="s">
        <v>2</v>
      </c>
      <c r="H4225">
        <v>49625</v>
      </c>
      <c r="I4225">
        <f>IF(Table3_1810[[#This Row],[Status]]="Hired",1,0)</f>
        <v>1</v>
      </c>
    </row>
    <row r="4226" spans="1:9" x14ac:dyDescent="0.3">
      <c r="A4226">
        <v>360592</v>
      </c>
      <c r="B4226" s="2">
        <v>41802</v>
      </c>
      <c r="C4226" s="3">
        <v>0.69776620370370368</v>
      </c>
      <c r="D4226" t="s">
        <v>31</v>
      </c>
      <c r="E4226" t="s">
        <v>27</v>
      </c>
      <c r="F4226" t="s">
        <v>18</v>
      </c>
      <c r="G4226" t="s">
        <v>2</v>
      </c>
      <c r="H4226">
        <v>28732</v>
      </c>
      <c r="I4226">
        <f>IF(Table3_1810[[#This Row],[Status]]="Hired",1,0)</f>
        <v>1</v>
      </c>
    </row>
    <row r="4227" spans="1:9" x14ac:dyDescent="0.3">
      <c r="A4227">
        <v>364501</v>
      </c>
      <c r="B4227" s="2">
        <v>41809</v>
      </c>
      <c r="C4227" s="3">
        <v>0.44826388888888891</v>
      </c>
      <c r="D4227" t="s">
        <v>30</v>
      </c>
      <c r="E4227" t="s">
        <v>29</v>
      </c>
      <c r="F4227" t="s">
        <v>18</v>
      </c>
      <c r="G4227" t="s">
        <v>24</v>
      </c>
      <c r="H4227">
        <v>46219</v>
      </c>
      <c r="I4227">
        <f>IF(Table3_1810[[#This Row],[Status]]="Hired",1,0)</f>
        <v>0</v>
      </c>
    </row>
    <row r="4228" spans="1:9" x14ac:dyDescent="0.3">
      <c r="A4228">
        <v>675878</v>
      </c>
      <c r="B4228" s="2">
        <v>41809</v>
      </c>
      <c r="C4228" s="3">
        <v>0.45143518518518516</v>
      </c>
      <c r="D4228" t="s">
        <v>31</v>
      </c>
      <c r="E4228" t="s">
        <v>29</v>
      </c>
      <c r="F4228" t="s">
        <v>18</v>
      </c>
      <c r="G4228" t="s">
        <v>25</v>
      </c>
      <c r="H4228">
        <v>44700</v>
      </c>
      <c r="I4228">
        <f>IF(Table3_1810[[#This Row],[Status]]="Hired",1,0)</f>
        <v>1</v>
      </c>
    </row>
    <row r="4229" spans="1:9" x14ac:dyDescent="0.3">
      <c r="A4229">
        <v>740422</v>
      </c>
      <c r="B4229" s="2">
        <v>41813</v>
      </c>
      <c r="C4229" s="3">
        <v>0.65251157407407412</v>
      </c>
      <c r="D4229" t="s">
        <v>31</v>
      </c>
      <c r="E4229" t="s">
        <v>27</v>
      </c>
      <c r="F4229" t="s">
        <v>18</v>
      </c>
      <c r="G4229" t="s">
        <v>2</v>
      </c>
      <c r="H4229">
        <v>32333</v>
      </c>
      <c r="I4229">
        <f>IF(Table3_1810[[#This Row],[Status]]="Hired",1,0)</f>
        <v>1</v>
      </c>
    </row>
    <row r="4230" spans="1:9" x14ac:dyDescent="0.3">
      <c r="A4230">
        <v>620777</v>
      </c>
      <c r="B4230" s="2">
        <v>41813</v>
      </c>
      <c r="C4230" s="3">
        <v>0.65553240740740737</v>
      </c>
      <c r="D4230" t="s">
        <v>31</v>
      </c>
      <c r="E4230" t="s">
        <v>27</v>
      </c>
      <c r="F4230" t="s">
        <v>18</v>
      </c>
      <c r="G4230" t="s">
        <v>2</v>
      </c>
      <c r="H4230">
        <v>92506</v>
      </c>
      <c r="I4230">
        <f>IF(Table3_1810[[#This Row],[Status]]="Hired",1,0)</f>
        <v>1</v>
      </c>
    </row>
    <row r="4231" spans="1:9" x14ac:dyDescent="0.3">
      <c r="A4231">
        <v>41585</v>
      </c>
      <c r="B4231" s="2">
        <v>41813</v>
      </c>
      <c r="C4231" s="3">
        <v>0.65714120370370366</v>
      </c>
      <c r="D4231" t="s">
        <v>31</v>
      </c>
      <c r="E4231" t="s">
        <v>29</v>
      </c>
      <c r="F4231" t="s">
        <v>18</v>
      </c>
      <c r="G4231" t="s">
        <v>2</v>
      </c>
      <c r="H4231">
        <v>92272</v>
      </c>
      <c r="I4231">
        <f>IF(Table3_1810[[#This Row],[Status]]="Hired",1,0)</f>
        <v>1</v>
      </c>
    </row>
    <row r="4232" spans="1:9" x14ac:dyDescent="0.3">
      <c r="A4232">
        <v>25349</v>
      </c>
      <c r="B4232" s="2">
        <v>41813</v>
      </c>
      <c r="C4232" s="3">
        <v>0.65317129629629633</v>
      </c>
      <c r="D4232" t="s">
        <v>31</v>
      </c>
      <c r="E4232" t="s">
        <v>29</v>
      </c>
      <c r="F4232" t="s">
        <v>18</v>
      </c>
      <c r="G4232" t="s">
        <v>2</v>
      </c>
      <c r="H4232">
        <v>84428</v>
      </c>
      <c r="I4232">
        <f>IF(Table3_1810[[#This Row],[Status]]="Hired",1,0)</f>
        <v>1</v>
      </c>
    </row>
    <row r="4233" spans="1:9" x14ac:dyDescent="0.3">
      <c r="A4233">
        <v>999118</v>
      </c>
      <c r="B4233" s="2">
        <v>41814</v>
      </c>
      <c r="C4233" s="3">
        <v>0.60833333333333328</v>
      </c>
      <c r="D4233" t="s">
        <v>31</v>
      </c>
      <c r="E4233" t="s">
        <v>27</v>
      </c>
      <c r="F4233" t="s">
        <v>18</v>
      </c>
      <c r="G4233" t="s">
        <v>2</v>
      </c>
      <c r="H4233">
        <v>91343</v>
      </c>
      <c r="I4233">
        <f>IF(Table3_1810[[#This Row],[Status]]="Hired",1,0)</f>
        <v>1</v>
      </c>
    </row>
    <row r="4234" spans="1:9" x14ac:dyDescent="0.3">
      <c r="A4234">
        <v>380463</v>
      </c>
      <c r="B4234" s="2">
        <v>41823</v>
      </c>
      <c r="C4234" s="3">
        <v>0.46759259259259262</v>
      </c>
      <c r="D4234" t="s">
        <v>31</v>
      </c>
      <c r="E4234" t="s">
        <v>29</v>
      </c>
      <c r="F4234" t="s">
        <v>18</v>
      </c>
      <c r="G4234" t="s">
        <v>2</v>
      </c>
      <c r="H4234">
        <v>51982</v>
      </c>
      <c r="I4234">
        <f>IF(Table3_1810[[#This Row],[Status]]="Hired",1,0)</f>
        <v>1</v>
      </c>
    </row>
    <row r="4235" spans="1:9" x14ac:dyDescent="0.3">
      <c r="A4235">
        <v>244499</v>
      </c>
      <c r="B4235" s="2">
        <v>41835</v>
      </c>
      <c r="C4235" s="3">
        <v>0.71989583333333329</v>
      </c>
      <c r="D4235" t="s">
        <v>31</v>
      </c>
      <c r="E4235" t="s">
        <v>27</v>
      </c>
      <c r="F4235" t="s">
        <v>18</v>
      </c>
      <c r="G4235" t="s">
        <v>2</v>
      </c>
      <c r="H4235">
        <v>88295</v>
      </c>
      <c r="I4235">
        <f>IF(Table3_1810[[#This Row],[Status]]="Hired",1,0)</f>
        <v>1</v>
      </c>
    </row>
    <row r="4236" spans="1:9" x14ac:dyDescent="0.3">
      <c r="A4236">
        <v>314550</v>
      </c>
      <c r="B4236" s="2">
        <v>41843</v>
      </c>
      <c r="C4236" s="3">
        <v>0.3387384259259259</v>
      </c>
      <c r="D4236" t="s">
        <v>31</v>
      </c>
      <c r="E4236" t="s">
        <v>27</v>
      </c>
      <c r="F4236" t="s">
        <v>18</v>
      </c>
      <c r="G4236" t="s">
        <v>2</v>
      </c>
      <c r="H4236">
        <v>75573</v>
      </c>
      <c r="I4236">
        <f>IF(Table3_1810[[#This Row],[Status]]="Hired",1,0)</f>
        <v>1</v>
      </c>
    </row>
    <row r="4237" spans="1:9" x14ac:dyDescent="0.3">
      <c r="A4237">
        <v>601721</v>
      </c>
      <c r="B4237" s="2">
        <v>41843</v>
      </c>
      <c r="C4237" s="3">
        <v>0.33917824074074077</v>
      </c>
      <c r="D4237" t="s">
        <v>31</v>
      </c>
      <c r="E4237" t="s">
        <v>27</v>
      </c>
      <c r="F4237" t="s">
        <v>18</v>
      </c>
      <c r="G4237" t="s">
        <v>2</v>
      </c>
      <c r="H4237">
        <v>46576</v>
      </c>
      <c r="I4237">
        <f>IF(Table3_1810[[#This Row],[Status]]="Hired",1,0)</f>
        <v>1</v>
      </c>
    </row>
    <row r="4238" spans="1:9" x14ac:dyDescent="0.3">
      <c r="A4238">
        <v>40000</v>
      </c>
      <c r="B4238" s="2">
        <v>41843</v>
      </c>
      <c r="C4238" s="3">
        <v>0.34127314814814813</v>
      </c>
      <c r="D4238" t="s">
        <v>31</v>
      </c>
      <c r="E4238" t="s">
        <v>29</v>
      </c>
      <c r="F4238" t="s">
        <v>18</v>
      </c>
      <c r="G4238" t="s">
        <v>2</v>
      </c>
      <c r="H4238">
        <v>64981</v>
      </c>
      <c r="I4238">
        <f>IF(Table3_1810[[#This Row],[Status]]="Hired",1,0)</f>
        <v>1</v>
      </c>
    </row>
    <row r="4239" spans="1:9" x14ac:dyDescent="0.3">
      <c r="A4239">
        <v>118864</v>
      </c>
      <c r="B4239" s="2">
        <v>41850</v>
      </c>
      <c r="C4239" s="3">
        <v>0.3550462962962963</v>
      </c>
      <c r="D4239" t="s">
        <v>31</v>
      </c>
      <c r="E4239" t="s">
        <v>29</v>
      </c>
      <c r="F4239" t="s">
        <v>18</v>
      </c>
      <c r="G4239" t="s">
        <v>2</v>
      </c>
      <c r="H4239">
        <v>49845</v>
      </c>
      <c r="I4239">
        <f>IF(Table3_1810[[#This Row],[Status]]="Hired",1,0)</f>
        <v>1</v>
      </c>
    </row>
    <row r="4240" spans="1:9" x14ac:dyDescent="0.3">
      <c r="A4240">
        <v>220764</v>
      </c>
      <c r="B4240" s="2">
        <v>41850</v>
      </c>
      <c r="C4240" s="3">
        <v>0.53775462962962961</v>
      </c>
      <c r="D4240" t="s">
        <v>31</v>
      </c>
      <c r="E4240" t="s">
        <v>27</v>
      </c>
      <c r="F4240" t="s">
        <v>18</v>
      </c>
      <c r="G4240" t="s">
        <v>2</v>
      </c>
      <c r="H4240">
        <v>45362</v>
      </c>
      <c r="I4240">
        <f>IF(Table3_1810[[#This Row],[Status]]="Hired",1,0)</f>
        <v>1</v>
      </c>
    </row>
    <row r="4241" spans="1:9" x14ac:dyDescent="0.3">
      <c r="A4241">
        <v>731483</v>
      </c>
      <c r="B4241" s="2">
        <v>41850</v>
      </c>
      <c r="C4241" s="3">
        <v>0.53853009259259255</v>
      </c>
      <c r="D4241" t="s">
        <v>31</v>
      </c>
      <c r="E4241" t="s">
        <v>27</v>
      </c>
      <c r="F4241" t="s">
        <v>18</v>
      </c>
      <c r="G4241" t="s">
        <v>2</v>
      </c>
      <c r="H4241">
        <v>62480</v>
      </c>
      <c r="I4241">
        <f>IF(Table3_1810[[#This Row],[Status]]="Hired",1,0)</f>
        <v>1</v>
      </c>
    </row>
    <row r="4242" spans="1:9" x14ac:dyDescent="0.3">
      <c r="A4242">
        <v>971162</v>
      </c>
      <c r="B4242" s="2">
        <v>41778</v>
      </c>
      <c r="C4242" s="3">
        <v>0.39806712962962965</v>
      </c>
      <c r="D4242" t="s">
        <v>31</v>
      </c>
      <c r="E4242" t="s">
        <v>27</v>
      </c>
      <c r="F4242" t="s">
        <v>20</v>
      </c>
      <c r="G4242" t="s">
        <v>5</v>
      </c>
      <c r="H4242">
        <v>62968</v>
      </c>
      <c r="I4242">
        <f>IF(Table3_1810[[#This Row],[Status]]="Hired",1,0)</f>
        <v>1</v>
      </c>
    </row>
    <row r="4243" spans="1:9" x14ac:dyDescent="0.3">
      <c r="A4243">
        <v>541358</v>
      </c>
      <c r="B4243" s="2">
        <v>41781</v>
      </c>
      <c r="C4243" s="3">
        <v>0.59901620370370368</v>
      </c>
      <c r="D4243" t="s">
        <v>31</v>
      </c>
      <c r="E4243" t="s">
        <v>29</v>
      </c>
      <c r="F4243" t="s">
        <v>20</v>
      </c>
      <c r="G4243" t="s">
        <v>5</v>
      </c>
      <c r="H4243">
        <v>19995</v>
      </c>
      <c r="I4243">
        <f>IF(Table3_1810[[#This Row],[Status]]="Hired",1,0)</f>
        <v>1</v>
      </c>
    </row>
    <row r="4244" spans="1:9" x14ac:dyDescent="0.3">
      <c r="A4244">
        <v>618012</v>
      </c>
      <c r="B4244" s="2">
        <v>41781</v>
      </c>
      <c r="C4244" s="3">
        <v>0.60179398148148144</v>
      </c>
      <c r="D4244" t="s">
        <v>31</v>
      </c>
      <c r="E4244" t="s">
        <v>29</v>
      </c>
      <c r="F4244" t="s">
        <v>20</v>
      </c>
      <c r="G4244" t="s">
        <v>5</v>
      </c>
      <c r="H4244">
        <v>44819</v>
      </c>
      <c r="I4244">
        <f>IF(Table3_1810[[#This Row],[Status]]="Hired",1,0)</f>
        <v>1</v>
      </c>
    </row>
    <row r="4245" spans="1:9" x14ac:dyDescent="0.3">
      <c r="A4245">
        <v>251929</v>
      </c>
      <c r="B4245" s="2">
        <v>41781</v>
      </c>
      <c r="C4245" s="3">
        <v>0.60215277777777776</v>
      </c>
      <c r="D4245" t="s">
        <v>31</v>
      </c>
      <c r="E4245" t="s">
        <v>27</v>
      </c>
      <c r="F4245" t="s">
        <v>20</v>
      </c>
      <c r="G4245" t="s">
        <v>5</v>
      </c>
      <c r="H4245">
        <v>36837</v>
      </c>
      <c r="I4245">
        <f>IF(Table3_1810[[#This Row],[Status]]="Hired",1,0)</f>
        <v>1</v>
      </c>
    </row>
    <row r="4246" spans="1:9" x14ac:dyDescent="0.3">
      <c r="A4246">
        <v>391333</v>
      </c>
      <c r="B4246" s="2">
        <v>41781</v>
      </c>
      <c r="C4246" s="3">
        <v>0.60313657407407406</v>
      </c>
      <c r="D4246" t="s">
        <v>31</v>
      </c>
      <c r="E4246" t="s">
        <v>27</v>
      </c>
      <c r="F4246" t="s">
        <v>20</v>
      </c>
      <c r="G4246" t="s">
        <v>5</v>
      </c>
      <c r="H4246">
        <v>78623</v>
      </c>
      <c r="I4246">
        <f>IF(Table3_1810[[#This Row],[Status]]="Hired",1,0)</f>
        <v>1</v>
      </c>
    </row>
    <row r="4247" spans="1:9" x14ac:dyDescent="0.3">
      <c r="A4247">
        <v>351563</v>
      </c>
      <c r="B4247" s="2">
        <v>41789</v>
      </c>
      <c r="C4247" s="3">
        <v>0.4208796296296296</v>
      </c>
      <c r="D4247" t="s">
        <v>31</v>
      </c>
      <c r="E4247" t="s">
        <v>27</v>
      </c>
      <c r="F4247" t="s">
        <v>20</v>
      </c>
      <c r="G4247" t="s">
        <v>5</v>
      </c>
      <c r="H4247">
        <v>53090</v>
      </c>
      <c r="I4247">
        <f>IF(Table3_1810[[#This Row],[Status]]="Hired",1,0)</f>
        <v>1</v>
      </c>
    </row>
    <row r="4248" spans="1:9" x14ac:dyDescent="0.3">
      <c r="A4248">
        <v>392566</v>
      </c>
      <c r="B4248" s="2">
        <v>41794</v>
      </c>
      <c r="C4248" s="3">
        <v>0.30553240740740739</v>
      </c>
      <c r="D4248" t="s">
        <v>31</v>
      </c>
      <c r="E4248" t="s">
        <v>29</v>
      </c>
      <c r="F4248" t="s">
        <v>20</v>
      </c>
      <c r="G4248" t="s">
        <v>5</v>
      </c>
      <c r="H4248">
        <v>29596</v>
      </c>
      <c r="I4248">
        <f>IF(Table3_1810[[#This Row],[Status]]="Hired",1,0)</f>
        <v>1</v>
      </c>
    </row>
    <row r="4249" spans="1:9" x14ac:dyDescent="0.3">
      <c r="A4249">
        <v>245882</v>
      </c>
      <c r="B4249" s="2">
        <v>41785</v>
      </c>
      <c r="C4249" s="3">
        <v>0.39824074074074073</v>
      </c>
      <c r="D4249" t="s">
        <v>31</v>
      </c>
      <c r="E4249" t="s">
        <v>29</v>
      </c>
      <c r="F4249" t="s">
        <v>20</v>
      </c>
      <c r="G4249" t="s">
        <v>5</v>
      </c>
      <c r="H4249">
        <v>73749</v>
      </c>
      <c r="I4249">
        <f>IF(Table3_1810[[#This Row],[Status]]="Hired",1,0)</f>
        <v>1</v>
      </c>
    </row>
    <row r="4250" spans="1:9" x14ac:dyDescent="0.3">
      <c r="A4250">
        <v>608950</v>
      </c>
      <c r="B4250" s="2">
        <v>41785</v>
      </c>
      <c r="C4250" s="3">
        <v>0.40081018518518519</v>
      </c>
      <c r="D4250" t="s">
        <v>31</v>
      </c>
      <c r="E4250" t="s">
        <v>27</v>
      </c>
      <c r="F4250" t="s">
        <v>20</v>
      </c>
      <c r="G4250" t="s">
        <v>5</v>
      </c>
      <c r="H4250">
        <v>86195</v>
      </c>
      <c r="I4250">
        <f>IF(Table3_1810[[#This Row],[Status]]="Hired",1,0)</f>
        <v>1</v>
      </c>
    </row>
    <row r="4251" spans="1:9" x14ac:dyDescent="0.3">
      <c r="A4251">
        <v>29624</v>
      </c>
      <c r="B4251" s="2">
        <v>41789</v>
      </c>
      <c r="C4251" s="3">
        <v>0.75219907407407405</v>
      </c>
      <c r="D4251" t="s">
        <v>31</v>
      </c>
      <c r="E4251" t="s">
        <v>27</v>
      </c>
      <c r="F4251" t="s">
        <v>20</v>
      </c>
      <c r="G4251" t="s">
        <v>5</v>
      </c>
      <c r="H4251">
        <v>76423</v>
      </c>
      <c r="I4251">
        <f>IF(Table3_1810[[#This Row],[Status]]="Hired",1,0)</f>
        <v>1</v>
      </c>
    </row>
    <row r="4252" spans="1:9" x14ac:dyDescent="0.3">
      <c r="A4252">
        <v>286661</v>
      </c>
      <c r="B4252" s="2">
        <v>41789</v>
      </c>
      <c r="C4252" s="3">
        <v>0.7540972222222222</v>
      </c>
      <c r="D4252" t="s">
        <v>31</v>
      </c>
      <c r="E4252" t="s">
        <v>27</v>
      </c>
      <c r="F4252" t="s">
        <v>20</v>
      </c>
      <c r="G4252" t="s">
        <v>5</v>
      </c>
      <c r="H4252">
        <v>19750</v>
      </c>
      <c r="I4252">
        <f>IF(Table3_1810[[#This Row],[Status]]="Hired",1,0)</f>
        <v>1</v>
      </c>
    </row>
    <row r="4253" spans="1:9" x14ac:dyDescent="0.3">
      <c r="A4253">
        <v>234992</v>
      </c>
      <c r="B4253" s="2">
        <v>41789</v>
      </c>
      <c r="C4253" s="3">
        <v>0.7552430555555556</v>
      </c>
      <c r="D4253" t="s">
        <v>31</v>
      </c>
      <c r="E4253" t="s">
        <v>27</v>
      </c>
      <c r="F4253" t="s">
        <v>20</v>
      </c>
      <c r="G4253" t="s">
        <v>5</v>
      </c>
      <c r="H4253">
        <v>99645</v>
      </c>
      <c r="I4253">
        <f>IF(Table3_1810[[#This Row],[Status]]="Hired",1,0)</f>
        <v>1</v>
      </c>
    </row>
    <row r="4254" spans="1:9" x14ac:dyDescent="0.3">
      <c r="A4254">
        <v>860546</v>
      </c>
      <c r="B4254" s="2">
        <v>41793</v>
      </c>
      <c r="C4254" s="3">
        <v>0.5481018518518519</v>
      </c>
      <c r="D4254" t="s">
        <v>31</v>
      </c>
      <c r="E4254" t="s">
        <v>27</v>
      </c>
      <c r="F4254" t="s">
        <v>20</v>
      </c>
      <c r="G4254" t="s">
        <v>5</v>
      </c>
      <c r="H4254">
        <v>58768</v>
      </c>
      <c r="I4254">
        <f>IF(Table3_1810[[#This Row],[Status]]="Hired",1,0)</f>
        <v>1</v>
      </c>
    </row>
    <row r="4255" spans="1:9" x14ac:dyDescent="0.3">
      <c r="A4255">
        <v>907437</v>
      </c>
      <c r="B4255" s="2">
        <v>41794</v>
      </c>
      <c r="C4255" s="3">
        <v>0.46457175925925925</v>
      </c>
      <c r="D4255" t="s">
        <v>31</v>
      </c>
      <c r="E4255" t="s">
        <v>27</v>
      </c>
      <c r="F4255" t="s">
        <v>20</v>
      </c>
      <c r="G4255" t="s">
        <v>5</v>
      </c>
      <c r="H4255">
        <v>21029</v>
      </c>
      <c r="I4255">
        <f>IF(Table3_1810[[#This Row],[Status]]="Hired",1,0)</f>
        <v>1</v>
      </c>
    </row>
    <row r="4256" spans="1:9" x14ac:dyDescent="0.3">
      <c r="A4256">
        <v>100074</v>
      </c>
      <c r="B4256" s="2">
        <v>41848</v>
      </c>
      <c r="C4256" s="3">
        <v>0.39685185185185184</v>
      </c>
      <c r="D4256" t="s">
        <v>31</v>
      </c>
      <c r="E4256" t="s">
        <v>27</v>
      </c>
      <c r="F4256" t="s">
        <v>20</v>
      </c>
      <c r="G4256" t="s">
        <v>5</v>
      </c>
      <c r="H4256">
        <v>52735</v>
      </c>
      <c r="I4256">
        <f>IF(Table3_1810[[#This Row],[Status]]="Hired",1,0)</f>
        <v>1</v>
      </c>
    </row>
    <row r="4257" spans="1:9" x14ac:dyDescent="0.3">
      <c r="A4257">
        <v>621297</v>
      </c>
      <c r="B4257" s="2">
        <v>41771</v>
      </c>
      <c r="C4257" s="3">
        <v>0.39839120370370368</v>
      </c>
      <c r="D4257" t="s">
        <v>31</v>
      </c>
      <c r="E4257" t="s">
        <v>29</v>
      </c>
      <c r="F4257" t="s">
        <v>18</v>
      </c>
      <c r="G4257" t="s">
        <v>5</v>
      </c>
      <c r="H4257">
        <v>47912</v>
      </c>
      <c r="I4257">
        <f>IF(Table3_1810[[#This Row],[Status]]="Hired",1,0)</f>
        <v>1</v>
      </c>
    </row>
    <row r="4258" spans="1:9" x14ac:dyDescent="0.3">
      <c r="A4258">
        <v>461385</v>
      </c>
      <c r="B4258" s="2">
        <v>41771</v>
      </c>
      <c r="C4258" s="3">
        <v>0.40009259259259261</v>
      </c>
      <c r="D4258" t="s">
        <v>31</v>
      </c>
      <c r="E4258" t="s">
        <v>29</v>
      </c>
      <c r="F4258" t="s">
        <v>18</v>
      </c>
      <c r="G4258" t="s">
        <v>5</v>
      </c>
      <c r="H4258">
        <v>23882</v>
      </c>
      <c r="I4258">
        <f>IF(Table3_1810[[#This Row],[Status]]="Hired",1,0)</f>
        <v>1</v>
      </c>
    </row>
    <row r="4259" spans="1:9" x14ac:dyDescent="0.3">
      <c r="A4259">
        <v>453777</v>
      </c>
      <c r="B4259" s="2">
        <v>41771</v>
      </c>
      <c r="C4259" s="3">
        <v>0.40127314814814813</v>
      </c>
      <c r="D4259" t="s">
        <v>31</v>
      </c>
      <c r="E4259" t="s">
        <v>29</v>
      </c>
      <c r="F4259" t="s">
        <v>18</v>
      </c>
      <c r="G4259" t="s">
        <v>5</v>
      </c>
      <c r="H4259">
        <v>40903</v>
      </c>
      <c r="I4259">
        <f>IF(Table3_1810[[#This Row],[Status]]="Hired",1,0)</f>
        <v>1</v>
      </c>
    </row>
    <row r="4260" spans="1:9" x14ac:dyDescent="0.3">
      <c r="A4260">
        <v>571467</v>
      </c>
      <c r="B4260" s="2">
        <v>41848</v>
      </c>
      <c r="C4260" s="3">
        <v>0.3971412037037037</v>
      </c>
      <c r="D4260" t="s">
        <v>31</v>
      </c>
      <c r="E4260" t="s">
        <v>27</v>
      </c>
      <c r="F4260" t="s">
        <v>18</v>
      </c>
      <c r="G4260" t="s">
        <v>5</v>
      </c>
      <c r="H4260">
        <v>74737</v>
      </c>
      <c r="I4260">
        <f>IF(Table3_1810[[#This Row],[Status]]="Hired",1,0)</f>
        <v>1</v>
      </c>
    </row>
    <row r="4261" spans="1:9" x14ac:dyDescent="0.3">
      <c r="A4261">
        <v>755303</v>
      </c>
      <c r="B4261" s="2">
        <v>41849</v>
      </c>
      <c r="C4261" s="3">
        <v>0.31549768518518517</v>
      </c>
      <c r="D4261" t="s">
        <v>30</v>
      </c>
      <c r="E4261" t="s">
        <v>27</v>
      </c>
      <c r="F4261" t="s">
        <v>18</v>
      </c>
      <c r="G4261" t="s">
        <v>5</v>
      </c>
      <c r="H4261">
        <v>22798</v>
      </c>
      <c r="I4261">
        <f>IF(Table3_1810[[#This Row],[Status]]="Hired",1,0)</f>
        <v>0</v>
      </c>
    </row>
    <row r="4262" spans="1:9" x14ac:dyDescent="0.3">
      <c r="A4262">
        <v>745801</v>
      </c>
      <c r="B4262" s="2">
        <v>41849</v>
      </c>
      <c r="C4262" s="3">
        <v>0.31582175925925926</v>
      </c>
      <c r="D4262" t="s">
        <v>31</v>
      </c>
      <c r="E4262" t="s">
        <v>29</v>
      </c>
      <c r="F4262" t="s">
        <v>18</v>
      </c>
      <c r="G4262" t="s">
        <v>5</v>
      </c>
      <c r="H4262">
        <v>89179</v>
      </c>
      <c r="I4262">
        <f>IF(Table3_1810[[#This Row],[Status]]="Hired",1,0)</f>
        <v>1</v>
      </c>
    </row>
    <row r="4263" spans="1:9" x14ac:dyDescent="0.3">
      <c r="A4263">
        <v>341013</v>
      </c>
      <c r="B4263" s="2">
        <v>41849</v>
      </c>
      <c r="C4263" s="3">
        <v>0.31578703703703703</v>
      </c>
      <c r="D4263" t="s">
        <v>30</v>
      </c>
      <c r="E4263" t="s">
        <v>28</v>
      </c>
      <c r="F4263" t="s">
        <v>18</v>
      </c>
      <c r="G4263" t="s">
        <v>5</v>
      </c>
      <c r="H4263">
        <v>30545</v>
      </c>
      <c r="I4263">
        <f>IF(Table3_1810[[#This Row],[Status]]="Hired",1,0)</f>
        <v>0</v>
      </c>
    </row>
    <row r="4264" spans="1:9" x14ac:dyDescent="0.3">
      <c r="A4264">
        <v>206055</v>
      </c>
      <c r="B4264" s="2">
        <v>41850</v>
      </c>
      <c r="C4264" s="3">
        <v>0.68386574074074069</v>
      </c>
      <c r="D4264" t="s">
        <v>31</v>
      </c>
      <c r="E4264" t="s">
        <v>27</v>
      </c>
      <c r="F4264" t="s">
        <v>18</v>
      </c>
      <c r="G4264" t="s">
        <v>5</v>
      </c>
      <c r="H4264">
        <v>58887</v>
      </c>
      <c r="I4264">
        <f>IF(Table3_1810[[#This Row],[Status]]="Hired",1,0)</f>
        <v>1</v>
      </c>
    </row>
    <row r="4265" spans="1:9" x14ac:dyDescent="0.3">
      <c r="A4265">
        <v>497438</v>
      </c>
      <c r="B4265" s="2">
        <v>41862</v>
      </c>
      <c r="C4265" s="3">
        <v>0.39704861111111112</v>
      </c>
      <c r="D4265" t="s">
        <v>31</v>
      </c>
      <c r="E4265" t="s">
        <v>27</v>
      </c>
      <c r="F4265" t="s">
        <v>17</v>
      </c>
      <c r="G4265" t="s">
        <v>6</v>
      </c>
      <c r="H4265">
        <v>39343</v>
      </c>
      <c r="I4265">
        <f>IF(Table3_1810[[#This Row],[Status]]="Hired",1,0)</f>
        <v>1</v>
      </c>
    </row>
    <row r="4266" spans="1:9" x14ac:dyDescent="0.3">
      <c r="A4266">
        <v>534827</v>
      </c>
      <c r="B4266" s="2">
        <v>41786</v>
      </c>
      <c r="C4266" s="3">
        <v>0.39717592592592593</v>
      </c>
      <c r="D4266" t="s">
        <v>31</v>
      </c>
      <c r="E4266" t="s">
        <v>27</v>
      </c>
      <c r="F4266" t="s">
        <v>17</v>
      </c>
      <c r="G4266" t="s">
        <v>22</v>
      </c>
      <c r="H4266">
        <v>34298</v>
      </c>
      <c r="I4266">
        <f>IF(Table3_1810[[#This Row],[Status]]="Hired",1,0)</f>
        <v>1</v>
      </c>
    </row>
    <row r="4267" spans="1:9" x14ac:dyDescent="0.3">
      <c r="A4267">
        <v>12713</v>
      </c>
      <c r="B4267" s="2">
        <v>41787</v>
      </c>
      <c r="C4267" s="3">
        <v>0.60293981481481485</v>
      </c>
      <c r="D4267" t="s">
        <v>31</v>
      </c>
      <c r="E4267" t="s">
        <v>29</v>
      </c>
      <c r="F4267" t="s">
        <v>17</v>
      </c>
      <c r="G4267" t="s">
        <v>10</v>
      </c>
      <c r="H4267">
        <v>53360</v>
      </c>
      <c r="I4267">
        <f>IF(Table3_1810[[#This Row],[Status]]="Hired",1,0)</f>
        <v>1</v>
      </c>
    </row>
    <row r="4268" spans="1:9" x14ac:dyDescent="0.3">
      <c r="A4268">
        <v>53569</v>
      </c>
      <c r="B4268" s="2">
        <v>41787</v>
      </c>
      <c r="C4268" s="3">
        <v>0.60318287037037033</v>
      </c>
      <c r="D4268" t="s">
        <v>30</v>
      </c>
      <c r="E4268" t="s">
        <v>29</v>
      </c>
      <c r="F4268" t="s">
        <v>17</v>
      </c>
      <c r="G4268" t="s">
        <v>10</v>
      </c>
      <c r="H4268">
        <v>37037</v>
      </c>
      <c r="I4268">
        <f>IF(Table3_1810[[#This Row],[Status]]="Hired",1,0)</f>
        <v>0</v>
      </c>
    </row>
    <row r="4269" spans="1:9" x14ac:dyDescent="0.3">
      <c r="A4269">
        <v>136222</v>
      </c>
      <c r="B4269" s="2">
        <v>41787</v>
      </c>
      <c r="C4269" s="3">
        <v>0.60400462962962964</v>
      </c>
      <c r="D4269" t="s">
        <v>31</v>
      </c>
      <c r="E4269" t="s">
        <v>29</v>
      </c>
      <c r="F4269" t="s">
        <v>17</v>
      </c>
      <c r="G4269" t="s">
        <v>10</v>
      </c>
      <c r="H4269">
        <v>32173</v>
      </c>
      <c r="I4269">
        <f>IF(Table3_1810[[#This Row],[Status]]="Hired",1,0)</f>
        <v>1</v>
      </c>
    </row>
    <row r="4270" spans="1:9" x14ac:dyDescent="0.3">
      <c r="A4270">
        <v>48454</v>
      </c>
      <c r="B4270" s="2">
        <v>41842</v>
      </c>
      <c r="C4270" s="3">
        <v>0.39748842592592593</v>
      </c>
      <c r="D4270" t="s">
        <v>31</v>
      </c>
      <c r="E4270" t="s">
        <v>27</v>
      </c>
      <c r="F4270" t="s">
        <v>17</v>
      </c>
      <c r="G4270" t="s">
        <v>10</v>
      </c>
      <c r="H4270">
        <v>67756</v>
      </c>
      <c r="I4270">
        <f>IF(Table3_1810[[#This Row],[Status]]="Hired",1,0)</f>
        <v>1</v>
      </c>
    </row>
    <row r="4271" spans="1:9" x14ac:dyDescent="0.3">
      <c r="A4271">
        <v>23734</v>
      </c>
      <c r="B4271" s="2">
        <v>41845</v>
      </c>
      <c r="C4271" s="3">
        <v>0.56027777777777776</v>
      </c>
      <c r="D4271" t="s">
        <v>30</v>
      </c>
      <c r="E4271" t="s">
        <v>29</v>
      </c>
      <c r="F4271" t="s">
        <v>17</v>
      </c>
      <c r="G4271" t="s">
        <v>8</v>
      </c>
      <c r="H4271">
        <v>16940</v>
      </c>
      <c r="I4271">
        <f>IF(Table3_1810[[#This Row],[Status]]="Hired",1,0)</f>
        <v>0</v>
      </c>
    </row>
    <row r="4272" spans="1:9" x14ac:dyDescent="0.3">
      <c r="A4272">
        <v>233518</v>
      </c>
      <c r="B4272" s="2">
        <v>41845</v>
      </c>
      <c r="C4272" s="3">
        <v>0.56090277777777775</v>
      </c>
      <c r="D4272" t="s">
        <v>31</v>
      </c>
      <c r="E4272" t="s">
        <v>27</v>
      </c>
      <c r="F4272" t="s">
        <v>17</v>
      </c>
      <c r="G4272" t="s">
        <v>8</v>
      </c>
      <c r="H4272">
        <v>75652</v>
      </c>
      <c r="I4272">
        <f>IF(Table3_1810[[#This Row],[Status]]="Hired",1,0)</f>
        <v>1</v>
      </c>
    </row>
    <row r="4273" spans="1:9" x14ac:dyDescent="0.3">
      <c r="A4273">
        <v>217041</v>
      </c>
      <c r="B4273" s="2">
        <v>41870</v>
      </c>
      <c r="C4273" s="3">
        <v>0.39688657407407407</v>
      </c>
      <c r="D4273" t="s">
        <v>31</v>
      </c>
      <c r="E4273" t="s">
        <v>27</v>
      </c>
      <c r="F4273" t="s">
        <v>20</v>
      </c>
      <c r="G4273" t="s">
        <v>10</v>
      </c>
      <c r="H4273">
        <v>69061</v>
      </c>
      <c r="I4273">
        <f>IF(Table3_1810[[#This Row],[Status]]="Hired",1,0)</f>
        <v>1</v>
      </c>
    </row>
    <row r="4274" spans="1:9" x14ac:dyDescent="0.3">
      <c r="A4274">
        <v>41558</v>
      </c>
      <c r="B4274" s="2">
        <v>41870</v>
      </c>
      <c r="C4274" s="3">
        <v>0.39756944444444442</v>
      </c>
      <c r="D4274" t="s">
        <v>31</v>
      </c>
      <c r="E4274" t="s">
        <v>28</v>
      </c>
      <c r="F4274" t="s">
        <v>20</v>
      </c>
      <c r="G4274" t="s">
        <v>10</v>
      </c>
      <c r="H4274">
        <v>35887</v>
      </c>
      <c r="I4274">
        <f>IF(Table3_1810[[#This Row],[Status]]="Hired",1,0)</f>
        <v>1</v>
      </c>
    </row>
    <row r="4275" spans="1:9" x14ac:dyDescent="0.3">
      <c r="A4275">
        <v>421656</v>
      </c>
      <c r="B4275" s="2">
        <v>41786</v>
      </c>
      <c r="C4275" s="3">
        <v>0.39707175925925925</v>
      </c>
      <c r="D4275" t="s">
        <v>31</v>
      </c>
      <c r="E4275" t="s">
        <v>27</v>
      </c>
      <c r="F4275" t="s">
        <v>20</v>
      </c>
      <c r="G4275" t="s">
        <v>8</v>
      </c>
      <c r="H4275">
        <v>13687</v>
      </c>
      <c r="I4275">
        <f>IF(Table3_1810[[#This Row],[Status]]="Hired",1,0)</f>
        <v>1</v>
      </c>
    </row>
    <row r="4276" spans="1:9" x14ac:dyDescent="0.3">
      <c r="A4276">
        <v>470479</v>
      </c>
      <c r="B4276" s="2">
        <v>41786</v>
      </c>
      <c r="C4276" s="3">
        <v>0.39782407407407405</v>
      </c>
      <c r="D4276" t="s">
        <v>30</v>
      </c>
      <c r="E4276" t="s">
        <v>29</v>
      </c>
      <c r="F4276" t="s">
        <v>20</v>
      </c>
      <c r="G4276" t="s">
        <v>8</v>
      </c>
      <c r="H4276">
        <v>97805</v>
      </c>
      <c r="I4276">
        <f>IF(Table3_1810[[#This Row],[Status]]="Hired",1,0)</f>
        <v>0</v>
      </c>
    </row>
    <row r="4277" spans="1:9" x14ac:dyDescent="0.3">
      <c r="A4277">
        <v>131236</v>
      </c>
      <c r="B4277" s="2">
        <v>41786</v>
      </c>
      <c r="C4277" s="3">
        <v>0.3982060185185185</v>
      </c>
      <c r="D4277" t="s">
        <v>31</v>
      </c>
      <c r="E4277" t="s">
        <v>27</v>
      </c>
      <c r="F4277" t="s">
        <v>20</v>
      </c>
      <c r="G4277" t="s">
        <v>8</v>
      </c>
      <c r="H4277">
        <v>59503</v>
      </c>
      <c r="I4277">
        <f>IF(Table3_1810[[#This Row],[Status]]="Hired",1,0)</f>
        <v>1</v>
      </c>
    </row>
    <row r="4278" spans="1:9" x14ac:dyDescent="0.3">
      <c r="A4278">
        <v>50753</v>
      </c>
      <c r="B4278" s="2">
        <v>41807</v>
      </c>
      <c r="C4278" s="3">
        <v>0.67895833333333333</v>
      </c>
      <c r="D4278" t="s">
        <v>31</v>
      </c>
      <c r="E4278" t="s">
        <v>27</v>
      </c>
      <c r="F4278" t="s">
        <v>17</v>
      </c>
      <c r="G4278" t="s">
        <v>1</v>
      </c>
      <c r="H4278">
        <v>54034</v>
      </c>
      <c r="I4278">
        <f>IF(Table3_1810[[#This Row],[Status]]="Hired",1,0)</f>
        <v>1</v>
      </c>
    </row>
    <row r="4279" spans="1:9" x14ac:dyDescent="0.3">
      <c r="A4279">
        <v>77406</v>
      </c>
      <c r="B4279" s="2">
        <v>41829</v>
      </c>
      <c r="C4279" s="3">
        <v>0.3921412037037037</v>
      </c>
      <c r="D4279" t="s">
        <v>30</v>
      </c>
      <c r="E4279" t="s">
        <v>27</v>
      </c>
      <c r="F4279" t="s">
        <v>17</v>
      </c>
      <c r="G4279" t="s">
        <v>1</v>
      </c>
      <c r="H4279">
        <v>13278</v>
      </c>
      <c r="I4279">
        <f>IF(Table3_1810[[#This Row],[Status]]="Hired",1,0)</f>
        <v>0</v>
      </c>
    </row>
    <row r="4280" spans="1:9" x14ac:dyDescent="0.3">
      <c r="A4280">
        <v>41757</v>
      </c>
      <c r="B4280" s="2">
        <v>41786</v>
      </c>
      <c r="C4280" s="3">
        <v>0.39753472222222225</v>
      </c>
      <c r="D4280" t="s">
        <v>31</v>
      </c>
      <c r="E4280" t="s">
        <v>27</v>
      </c>
      <c r="F4280" t="s">
        <v>20</v>
      </c>
      <c r="G4280" t="s">
        <v>4</v>
      </c>
      <c r="H4280">
        <v>73197</v>
      </c>
      <c r="I4280">
        <f>IF(Table3_1810[[#This Row],[Status]]="Hired",1,0)</f>
        <v>1</v>
      </c>
    </row>
    <row r="4281" spans="1:9" x14ac:dyDescent="0.3">
      <c r="A4281">
        <v>497925</v>
      </c>
      <c r="B4281" s="2">
        <v>41856</v>
      </c>
      <c r="C4281" s="3">
        <v>0.39741898148148147</v>
      </c>
      <c r="D4281" t="s">
        <v>31</v>
      </c>
      <c r="E4281" t="s">
        <v>27</v>
      </c>
      <c r="F4281" t="s">
        <v>20</v>
      </c>
      <c r="G4281" t="s">
        <v>4</v>
      </c>
      <c r="H4281">
        <v>17227</v>
      </c>
      <c r="I4281">
        <f>IF(Table3_1810[[#This Row],[Status]]="Hired",1,0)</f>
        <v>1</v>
      </c>
    </row>
    <row r="4282" spans="1:9" x14ac:dyDescent="0.3">
      <c r="A4282">
        <v>445061</v>
      </c>
      <c r="B4282" s="2">
        <v>41867</v>
      </c>
      <c r="C4282" s="3">
        <v>0.39640046296296294</v>
      </c>
      <c r="D4282" t="s">
        <v>31</v>
      </c>
      <c r="E4282" t="s">
        <v>29</v>
      </c>
      <c r="F4282" t="s">
        <v>20</v>
      </c>
      <c r="G4282" t="s">
        <v>6</v>
      </c>
      <c r="H4282">
        <v>90464</v>
      </c>
      <c r="I4282">
        <f>IF(Table3_1810[[#This Row],[Status]]="Hired",1,0)</f>
        <v>1</v>
      </c>
    </row>
    <row r="4283" spans="1:9" x14ac:dyDescent="0.3">
      <c r="A4283">
        <v>556785</v>
      </c>
      <c r="B4283" s="2">
        <v>41877</v>
      </c>
      <c r="C4283" s="3">
        <v>0.39809027777777778</v>
      </c>
      <c r="D4283" t="s">
        <v>31</v>
      </c>
      <c r="E4283" t="s">
        <v>29</v>
      </c>
      <c r="F4283" t="s">
        <v>20</v>
      </c>
      <c r="G4283" t="s">
        <v>4</v>
      </c>
      <c r="H4283">
        <v>57482</v>
      </c>
      <c r="I4283">
        <f>IF(Table3_1810[[#This Row],[Status]]="Hired",1,0)</f>
        <v>1</v>
      </c>
    </row>
    <row r="4284" spans="1:9" x14ac:dyDescent="0.3">
      <c r="A4284">
        <v>700644</v>
      </c>
      <c r="B4284" s="2">
        <v>41795</v>
      </c>
      <c r="C4284" s="3">
        <v>0.59709490740740745</v>
      </c>
      <c r="D4284" t="s">
        <v>31</v>
      </c>
      <c r="E4284" t="s">
        <v>27</v>
      </c>
      <c r="F4284" t="s">
        <v>12</v>
      </c>
      <c r="G4284" t="s">
        <v>6</v>
      </c>
      <c r="H4284">
        <v>24403</v>
      </c>
      <c r="I4284">
        <f>IF(Table3_1810[[#This Row],[Status]]="Hired",1,0)</f>
        <v>1</v>
      </c>
    </row>
    <row r="4285" spans="1:9" x14ac:dyDescent="0.3">
      <c r="A4285">
        <v>456453</v>
      </c>
      <c r="B4285" s="2">
        <v>41822</v>
      </c>
      <c r="C4285" s="3">
        <v>0.4428125</v>
      </c>
      <c r="D4285" t="s">
        <v>30</v>
      </c>
      <c r="E4285" t="s">
        <v>27</v>
      </c>
      <c r="F4285" t="s">
        <v>12</v>
      </c>
      <c r="G4285" t="s">
        <v>6</v>
      </c>
      <c r="H4285">
        <v>48195</v>
      </c>
      <c r="I4285">
        <f>IF(Table3_1810[[#This Row],[Status]]="Hired",1,0)</f>
        <v>0</v>
      </c>
    </row>
    <row r="4286" spans="1:9" x14ac:dyDescent="0.3">
      <c r="A4286">
        <v>935417</v>
      </c>
      <c r="B4286" s="2">
        <v>41823</v>
      </c>
      <c r="C4286" s="3">
        <v>0.74688657407407411</v>
      </c>
      <c r="D4286" t="s">
        <v>30</v>
      </c>
      <c r="E4286" t="s">
        <v>27</v>
      </c>
      <c r="F4286" t="s">
        <v>20</v>
      </c>
      <c r="G4286" t="s">
        <v>10</v>
      </c>
      <c r="H4286">
        <v>95798</v>
      </c>
      <c r="I4286">
        <f>IF(Table3_1810[[#This Row],[Status]]="Hired",1,0)</f>
        <v>0</v>
      </c>
    </row>
    <row r="4287" spans="1:9" x14ac:dyDescent="0.3">
      <c r="A4287">
        <v>176245</v>
      </c>
      <c r="B4287" s="2">
        <v>41823</v>
      </c>
      <c r="C4287" s="3">
        <v>0.7493171296296296</v>
      </c>
      <c r="D4287" t="s">
        <v>31</v>
      </c>
      <c r="E4287" t="s">
        <v>29</v>
      </c>
      <c r="F4287" t="s">
        <v>20</v>
      </c>
      <c r="G4287" t="s">
        <v>10</v>
      </c>
      <c r="H4287">
        <v>44677</v>
      </c>
      <c r="I4287">
        <f>IF(Table3_1810[[#This Row],[Status]]="Hired",1,0)</f>
        <v>1</v>
      </c>
    </row>
    <row r="4288" spans="1:9" x14ac:dyDescent="0.3">
      <c r="A4288">
        <v>734994</v>
      </c>
      <c r="B4288" s="2">
        <v>41846</v>
      </c>
      <c r="C4288" s="3">
        <v>0.77311342592592591</v>
      </c>
      <c r="D4288" t="s">
        <v>31</v>
      </c>
      <c r="E4288" t="s">
        <v>29</v>
      </c>
      <c r="F4288" t="s">
        <v>20</v>
      </c>
      <c r="G4288" t="s">
        <v>10</v>
      </c>
      <c r="H4288">
        <v>16974</v>
      </c>
      <c r="I4288">
        <f>IF(Table3_1810[[#This Row],[Status]]="Hired",1,0)</f>
        <v>1</v>
      </c>
    </row>
    <row r="4289" spans="1:9" x14ac:dyDescent="0.3">
      <c r="A4289">
        <v>311741</v>
      </c>
      <c r="B4289" s="2">
        <v>41792</v>
      </c>
      <c r="C4289" s="3">
        <v>0.46604166666666669</v>
      </c>
      <c r="D4289" t="s">
        <v>31</v>
      </c>
      <c r="E4289" t="s">
        <v>27</v>
      </c>
      <c r="F4289" t="s">
        <v>20</v>
      </c>
      <c r="G4289" t="s">
        <v>2</v>
      </c>
      <c r="H4289">
        <v>52261</v>
      </c>
      <c r="I4289">
        <f>IF(Table3_1810[[#This Row],[Status]]="Hired",1,0)</f>
        <v>1</v>
      </c>
    </row>
    <row r="4290" spans="1:9" x14ac:dyDescent="0.3">
      <c r="A4290">
        <v>713735</v>
      </c>
      <c r="B4290" s="2">
        <v>41792</v>
      </c>
      <c r="C4290" s="3">
        <v>0.70576388888888886</v>
      </c>
      <c r="D4290" t="s">
        <v>31</v>
      </c>
      <c r="E4290" t="s">
        <v>27</v>
      </c>
      <c r="F4290" t="s">
        <v>20</v>
      </c>
      <c r="G4290" t="s">
        <v>2</v>
      </c>
      <c r="H4290">
        <v>40822</v>
      </c>
      <c r="I4290">
        <f>IF(Table3_1810[[#This Row],[Status]]="Hired",1,0)</f>
        <v>1</v>
      </c>
    </row>
    <row r="4291" spans="1:9" x14ac:dyDescent="0.3">
      <c r="A4291">
        <v>402238</v>
      </c>
      <c r="B4291" s="2">
        <v>41792</v>
      </c>
      <c r="C4291" s="3">
        <v>0.70716435185185189</v>
      </c>
      <c r="D4291" t="s">
        <v>31</v>
      </c>
      <c r="E4291" t="s">
        <v>27</v>
      </c>
      <c r="F4291" t="s">
        <v>20</v>
      </c>
      <c r="G4291" t="s">
        <v>2</v>
      </c>
      <c r="H4291">
        <v>69622</v>
      </c>
      <c r="I4291">
        <f>IF(Table3_1810[[#This Row],[Status]]="Hired",1,0)</f>
        <v>1</v>
      </c>
    </row>
    <row r="4292" spans="1:9" x14ac:dyDescent="0.3">
      <c r="A4292">
        <v>469705</v>
      </c>
      <c r="B4292" s="2">
        <v>41846</v>
      </c>
      <c r="C4292" s="3">
        <v>0.80879629629629635</v>
      </c>
      <c r="D4292" t="s">
        <v>31</v>
      </c>
      <c r="E4292" t="s">
        <v>27</v>
      </c>
      <c r="F4292" t="s">
        <v>20</v>
      </c>
      <c r="G4292" t="s">
        <v>2</v>
      </c>
      <c r="H4292">
        <v>74833</v>
      </c>
      <c r="I4292">
        <f>IF(Table3_1810[[#This Row],[Status]]="Hired",1,0)</f>
        <v>1</v>
      </c>
    </row>
    <row r="4293" spans="1:9" x14ac:dyDescent="0.3">
      <c r="A4293">
        <v>475159</v>
      </c>
      <c r="B4293" s="2">
        <v>41833</v>
      </c>
      <c r="C4293" s="3">
        <v>0.36160879629629628</v>
      </c>
      <c r="D4293" t="s">
        <v>31</v>
      </c>
      <c r="E4293" t="s">
        <v>27</v>
      </c>
      <c r="F4293" t="s">
        <v>20</v>
      </c>
      <c r="G4293" t="s">
        <v>6</v>
      </c>
      <c r="H4293">
        <v>61550</v>
      </c>
      <c r="I4293">
        <f>IF(Table3_1810[[#This Row],[Status]]="Hired",1,0)</f>
        <v>1</v>
      </c>
    </row>
    <row r="4294" spans="1:9" x14ac:dyDescent="0.3">
      <c r="A4294">
        <v>80057</v>
      </c>
      <c r="B4294" s="2">
        <v>41833</v>
      </c>
      <c r="C4294" s="3">
        <v>0.3621875</v>
      </c>
      <c r="D4294" t="s">
        <v>30</v>
      </c>
      <c r="E4294" t="s">
        <v>29</v>
      </c>
      <c r="F4294" t="s">
        <v>20</v>
      </c>
      <c r="G4294" t="s">
        <v>6</v>
      </c>
      <c r="H4294">
        <v>58558</v>
      </c>
      <c r="I4294">
        <f>IF(Table3_1810[[#This Row],[Status]]="Hired",1,0)</f>
        <v>0</v>
      </c>
    </row>
    <row r="4295" spans="1:9" x14ac:dyDescent="0.3">
      <c r="A4295">
        <v>388303</v>
      </c>
      <c r="B4295" s="2">
        <v>41837</v>
      </c>
      <c r="C4295" s="3">
        <v>0.58237268518518515</v>
      </c>
      <c r="D4295" t="s">
        <v>30</v>
      </c>
      <c r="E4295" t="s">
        <v>27</v>
      </c>
      <c r="F4295" t="s">
        <v>20</v>
      </c>
      <c r="G4295" t="s">
        <v>6</v>
      </c>
      <c r="H4295">
        <v>68766</v>
      </c>
      <c r="I4295">
        <f>IF(Table3_1810[[#This Row],[Status]]="Hired",1,0)</f>
        <v>0</v>
      </c>
    </row>
    <row r="4296" spans="1:9" x14ac:dyDescent="0.3">
      <c r="A4296">
        <v>889182</v>
      </c>
      <c r="B4296" s="2">
        <v>41871</v>
      </c>
      <c r="C4296" s="3">
        <v>0.39825231481481482</v>
      </c>
      <c r="D4296" t="s">
        <v>31</v>
      </c>
      <c r="E4296" t="s">
        <v>29</v>
      </c>
      <c r="F4296" t="s">
        <v>14</v>
      </c>
      <c r="G4296" t="s">
        <v>10</v>
      </c>
      <c r="H4296">
        <v>62798</v>
      </c>
      <c r="I4296">
        <f>IF(Table3_1810[[#This Row],[Status]]="Hired",1,0)</f>
        <v>1</v>
      </c>
    </row>
    <row r="4297" spans="1:9" x14ac:dyDescent="0.3">
      <c r="A4297">
        <v>528534</v>
      </c>
      <c r="B4297" s="2">
        <v>41773</v>
      </c>
      <c r="C4297" s="3">
        <v>0.40230324074074075</v>
      </c>
      <c r="D4297" t="s">
        <v>31</v>
      </c>
      <c r="E4297" t="s">
        <v>29</v>
      </c>
      <c r="F4297" t="s">
        <v>20</v>
      </c>
      <c r="G4297" t="s">
        <v>4</v>
      </c>
      <c r="H4297">
        <v>69460</v>
      </c>
      <c r="I4297">
        <f>IF(Table3_1810[[#This Row],[Status]]="Hired",1,0)</f>
        <v>1</v>
      </c>
    </row>
    <row r="4298" spans="1:9" x14ac:dyDescent="0.3">
      <c r="A4298">
        <v>814015</v>
      </c>
      <c r="B4298" s="2">
        <v>41773</v>
      </c>
      <c r="C4298" s="3">
        <v>0.40410879629629631</v>
      </c>
      <c r="D4298" t="s">
        <v>31</v>
      </c>
      <c r="E4298" t="s">
        <v>29</v>
      </c>
      <c r="F4298" t="s">
        <v>20</v>
      </c>
      <c r="G4298" t="s">
        <v>4</v>
      </c>
      <c r="H4298">
        <v>41546</v>
      </c>
      <c r="I4298">
        <f>IF(Table3_1810[[#This Row],[Status]]="Hired",1,0)</f>
        <v>1</v>
      </c>
    </row>
    <row r="4299" spans="1:9" x14ac:dyDescent="0.3">
      <c r="A4299">
        <v>45512</v>
      </c>
      <c r="B4299" s="2">
        <v>41851</v>
      </c>
      <c r="C4299" s="3">
        <v>0.47834490740740743</v>
      </c>
      <c r="D4299" t="s">
        <v>31</v>
      </c>
      <c r="E4299" t="s">
        <v>27</v>
      </c>
      <c r="F4299" t="s">
        <v>20</v>
      </c>
      <c r="G4299" t="s">
        <v>1</v>
      </c>
      <c r="H4299">
        <v>34106</v>
      </c>
      <c r="I4299">
        <f>IF(Table3_1810[[#This Row],[Status]]="Hired",1,0)</f>
        <v>1</v>
      </c>
    </row>
    <row r="4300" spans="1:9" x14ac:dyDescent="0.3">
      <c r="A4300">
        <v>541980</v>
      </c>
      <c r="B4300" s="2">
        <v>41852</v>
      </c>
      <c r="C4300" s="3">
        <v>0.44873842592592594</v>
      </c>
      <c r="D4300" t="s">
        <v>30</v>
      </c>
      <c r="E4300" t="s">
        <v>29</v>
      </c>
      <c r="F4300" t="s">
        <v>20</v>
      </c>
      <c r="G4300" t="s">
        <v>4</v>
      </c>
      <c r="H4300">
        <v>98949</v>
      </c>
      <c r="I4300">
        <f>IF(Table3_1810[[#This Row],[Status]]="Hired",1,0)</f>
        <v>0</v>
      </c>
    </row>
    <row r="4301" spans="1:9" x14ac:dyDescent="0.3">
      <c r="A4301">
        <v>707556</v>
      </c>
      <c r="B4301" s="2">
        <v>41843</v>
      </c>
      <c r="C4301" s="3">
        <v>0.39827546296296296</v>
      </c>
      <c r="D4301" t="s">
        <v>31</v>
      </c>
      <c r="E4301" t="s">
        <v>27</v>
      </c>
      <c r="F4301" t="s">
        <v>17</v>
      </c>
      <c r="G4301" t="s">
        <v>10</v>
      </c>
      <c r="H4301">
        <v>65491</v>
      </c>
      <c r="I4301">
        <f>IF(Table3_1810[[#This Row],[Status]]="Hired",1,0)</f>
        <v>1</v>
      </c>
    </row>
    <row r="4302" spans="1:9" x14ac:dyDescent="0.3">
      <c r="A4302">
        <v>971237</v>
      </c>
      <c r="B4302" s="2">
        <v>41843</v>
      </c>
      <c r="C4302" s="3">
        <v>0.5561342592592593</v>
      </c>
      <c r="D4302" t="s">
        <v>31</v>
      </c>
      <c r="E4302" t="s">
        <v>29</v>
      </c>
      <c r="F4302" t="s">
        <v>17</v>
      </c>
      <c r="G4302" t="s">
        <v>2</v>
      </c>
      <c r="H4302">
        <v>88555</v>
      </c>
      <c r="I4302">
        <f>IF(Table3_1810[[#This Row],[Status]]="Hired",1,0)</f>
        <v>1</v>
      </c>
    </row>
    <row r="4303" spans="1:9" x14ac:dyDescent="0.3">
      <c r="A4303">
        <v>678553</v>
      </c>
      <c r="B4303" s="2">
        <v>41843</v>
      </c>
      <c r="C4303" s="3">
        <v>0.39914351851851854</v>
      </c>
      <c r="D4303" t="s">
        <v>30</v>
      </c>
      <c r="E4303" t="s">
        <v>27</v>
      </c>
      <c r="F4303" t="s">
        <v>17</v>
      </c>
      <c r="G4303" t="s">
        <v>8</v>
      </c>
      <c r="H4303">
        <v>13229</v>
      </c>
      <c r="I4303">
        <f>IF(Table3_1810[[#This Row],[Status]]="Hired",1,0)</f>
        <v>0</v>
      </c>
    </row>
    <row r="4304" spans="1:9" x14ac:dyDescent="0.3">
      <c r="A4304">
        <v>701444</v>
      </c>
      <c r="B4304" s="2">
        <v>41843</v>
      </c>
      <c r="C4304" s="3">
        <v>0.40065972222222224</v>
      </c>
      <c r="D4304" t="s">
        <v>31</v>
      </c>
      <c r="E4304" t="s">
        <v>27</v>
      </c>
      <c r="F4304" t="s">
        <v>17</v>
      </c>
      <c r="G4304" t="s">
        <v>8</v>
      </c>
      <c r="H4304">
        <v>13003</v>
      </c>
      <c r="I4304">
        <f>IF(Table3_1810[[#This Row],[Status]]="Hired",1,0)</f>
        <v>1</v>
      </c>
    </row>
    <row r="4305" spans="1:9" x14ac:dyDescent="0.3">
      <c r="A4305">
        <v>304773</v>
      </c>
      <c r="B4305" s="2">
        <v>41789</v>
      </c>
      <c r="C4305" s="3">
        <v>0.78798611111111116</v>
      </c>
      <c r="D4305" t="s">
        <v>31</v>
      </c>
      <c r="E4305" t="s">
        <v>27</v>
      </c>
      <c r="F4305" t="s">
        <v>17</v>
      </c>
      <c r="G4305" t="s">
        <v>7</v>
      </c>
      <c r="H4305">
        <v>20844</v>
      </c>
      <c r="I4305">
        <f>IF(Table3_1810[[#This Row],[Status]]="Hired",1,0)</f>
        <v>1</v>
      </c>
    </row>
    <row r="4306" spans="1:9" x14ac:dyDescent="0.3">
      <c r="A4306">
        <v>631509</v>
      </c>
      <c r="B4306" s="2">
        <v>41792</v>
      </c>
      <c r="C4306" s="3">
        <v>0.65932870370370367</v>
      </c>
      <c r="D4306" t="s">
        <v>31</v>
      </c>
      <c r="E4306" t="s">
        <v>29</v>
      </c>
      <c r="F4306" t="s">
        <v>20</v>
      </c>
      <c r="G4306" t="s">
        <v>7</v>
      </c>
      <c r="H4306">
        <v>28991</v>
      </c>
      <c r="I4306">
        <f>IF(Table3_1810[[#This Row],[Status]]="Hired",1,0)</f>
        <v>1</v>
      </c>
    </row>
    <row r="4307" spans="1:9" x14ac:dyDescent="0.3">
      <c r="A4307">
        <v>399528</v>
      </c>
      <c r="B4307" s="2">
        <v>41806</v>
      </c>
      <c r="C4307" s="3">
        <v>0.36631944444444442</v>
      </c>
      <c r="D4307" t="s">
        <v>31</v>
      </c>
      <c r="E4307" t="s">
        <v>29</v>
      </c>
      <c r="F4307" t="s">
        <v>20</v>
      </c>
      <c r="G4307" t="s">
        <v>7</v>
      </c>
      <c r="H4307">
        <v>13702</v>
      </c>
      <c r="I4307">
        <f>IF(Table3_1810[[#This Row],[Status]]="Hired",1,0)</f>
        <v>1</v>
      </c>
    </row>
    <row r="4308" spans="1:9" x14ac:dyDescent="0.3">
      <c r="A4308">
        <v>840677</v>
      </c>
      <c r="B4308" s="2">
        <v>41842</v>
      </c>
      <c r="C4308" s="3">
        <v>0.73425925925925928</v>
      </c>
      <c r="D4308" t="s">
        <v>30</v>
      </c>
      <c r="E4308" t="s">
        <v>28</v>
      </c>
      <c r="F4308" t="s">
        <v>20</v>
      </c>
      <c r="G4308" t="s">
        <v>7</v>
      </c>
      <c r="H4308">
        <v>95259</v>
      </c>
      <c r="I4308">
        <f>IF(Table3_1810[[#This Row],[Status]]="Hired",1,0)</f>
        <v>0</v>
      </c>
    </row>
    <row r="4309" spans="1:9" x14ac:dyDescent="0.3">
      <c r="A4309">
        <v>121433</v>
      </c>
      <c r="B4309" s="2">
        <v>41844</v>
      </c>
      <c r="C4309" s="3">
        <v>0.67072916666666671</v>
      </c>
      <c r="D4309" t="s">
        <v>31</v>
      </c>
      <c r="E4309" t="s">
        <v>27</v>
      </c>
      <c r="F4309" t="s">
        <v>20</v>
      </c>
      <c r="G4309" t="s">
        <v>7</v>
      </c>
      <c r="H4309">
        <v>49365</v>
      </c>
      <c r="I4309">
        <f>IF(Table3_1810[[#This Row],[Status]]="Hired",1,0)</f>
        <v>1</v>
      </c>
    </row>
    <row r="4310" spans="1:9" x14ac:dyDescent="0.3">
      <c r="A4310">
        <v>339215</v>
      </c>
      <c r="B4310" s="2">
        <v>41844</v>
      </c>
      <c r="C4310" s="3">
        <v>0.67129629629629628</v>
      </c>
      <c r="D4310" t="s">
        <v>31</v>
      </c>
      <c r="E4310" t="s">
        <v>27</v>
      </c>
      <c r="F4310" t="s">
        <v>20</v>
      </c>
      <c r="G4310" t="s">
        <v>7</v>
      </c>
      <c r="H4310">
        <v>58226</v>
      </c>
      <c r="I4310">
        <f>IF(Table3_1810[[#This Row],[Status]]="Hired",1,0)</f>
        <v>1</v>
      </c>
    </row>
    <row r="4311" spans="1:9" x14ac:dyDescent="0.3">
      <c r="A4311">
        <v>891891</v>
      </c>
      <c r="B4311" s="2">
        <v>41844</v>
      </c>
      <c r="C4311" s="3">
        <v>0.67174768518518524</v>
      </c>
      <c r="D4311" t="s">
        <v>31</v>
      </c>
      <c r="E4311" t="s">
        <v>29</v>
      </c>
      <c r="F4311" t="s">
        <v>20</v>
      </c>
      <c r="G4311" t="s">
        <v>7</v>
      </c>
      <c r="H4311">
        <v>21893</v>
      </c>
      <c r="I4311">
        <f>IF(Table3_1810[[#This Row],[Status]]="Hired",1,0)</f>
        <v>1</v>
      </c>
    </row>
    <row r="4312" spans="1:9" x14ac:dyDescent="0.3">
      <c r="A4312">
        <v>320823</v>
      </c>
      <c r="B4312" s="2">
        <v>41854</v>
      </c>
      <c r="C4312" s="3">
        <v>0.61229166666666668</v>
      </c>
      <c r="D4312" t="s">
        <v>31</v>
      </c>
      <c r="E4312" t="s">
        <v>27</v>
      </c>
      <c r="F4312" t="s">
        <v>20</v>
      </c>
      <c r="G4312" t="s">
        <v>7</v>
      </c>
      <c r="H4312">
        <v>17057</v>
      </c>
      <c r="I4312">
        <f>IF(Table3_1810[[#This Row],[Status]]="Hired",1,0)</f>
        <v>1</v>
      </c>
    </row>
    <row r="4313" spans="1:9" x14ac:dyDescent="0.3">
      <c r="A4313">
        <v>375472</v>
      </c>
      <c r="B4313" s="2">
        <v>41856</v>
      </c>
      <c r="C4313" s="3">
        <v>4.0844907407407406E-2</v>
      </c>
      <c r="D4313" t="s">
        <v>31</v>
      </c>
      <c r="E4313" t="s">
        <v>29</v>
      </c>
      <c r="F4313" t="s">
        <v>20</v>
      </c>
      <c r="G4313" t="s">
        <v>7</v>
      </c>
      <c r="H4313">
        <v>89526</v>
      </c>
      <c r="I4313">
        <f>IF(Table3_1810[[#This Row],[Status]]="Hired",1,0)</f>
        <v>1</v>
      </c>
    </row>
    <row r="4314" spans="1:9" x14ac:dyDescent="0.3">
      <c r="A4314">
        <v>847271</v>
      </c>
      <c r="B4314" s="2">
        <v>41804</v>
      </c>
      <c r="C4314" s="3">
        <v>0.49289351851851854</v>
      </c>
      <c r="D4314" t="s">
        <v>30</v>
      </c>
      <c r="E4314" t="s">
        <v>27</v>
      </c>
      <c r="F4314" t="s">
        <v>20</v>
      </c>
      <c r="G4314" t="s">
        <v>7</v>
      </c>
      <c r="H4314">
        <v>21460</v>
      </c>
      <c r="I4314">
        <f>IF(Table3_1810[[#This Row],[Status]]="Hired",1,0)</f>
        <v>0</v>
      </c>
    </row>
    <row r="4315" spans="1:9" x14ac:dyDescent="0.3">
      <c r="A4315">
        <v>871846</v>
      </c>
      <c r="B4315" s="2">
        <v>41852</v>
      </c>
      <c r="C4315" s="3">
        <v>0.36689814814814814</v>
      </c>
      <c r="D4315" t="s">
        <v>31</v>
      </c>
      <c r="E4315" t="s">
        <v>27</v>
      </c>
      <c r="F4315" t="s">
        <v>20</v>
      </c>
      <c r="G4315" t="s">
        <v>7</v>
      </c>
      <c r="H4315">
        <v>84889</v>
      </c>
      <c r="I4315">
        <f>IF(Table3_1810[[#This Row],[Status]]="Hired",1,0)</f>
        <v>1</v>
      </c>
    </row>
    <row r="4316" spans="1:9" x14ac:dyDescent="0.3">
      <c r="A4316">
        <v>98755</v>
      </c>
      <c r="B4316" s="2">
        <v>41823</v>
      </c>
      <c r="C4316" s="3">
        <v>0.39760416666666665</v>
      </c>
      <c r="D4316" t="s">
        <v>31</v>
      </c>
      <c r="E4316" t="s">
        <v>29</v>
      </c>
      <c r="F4316" t="s">
        <v>13</v>
      </c>
      <c r="G4316" t="s">
        <v>10</v>
      </c>
      <c r="H4316">
        <v>80022</v>
      </c>
      <c r="I4316">
        <f>IF(Table3_1810[[#This Row],[Status]]="Hired",1,0)</f>
        <v>1</v>
      </c>
    </row>
    <row r="4317" spans="1:9" x14ac:dyDescent="0.3">
      <c r="A4317">
        <v>858621</v>
      </c>
      <c r="B4317" s="2">
        <v>41823</v>
      </c>
      <c r="C4317" s="3">
        <v>0.39787037037037037</v>
      </c>
      <c r="D4317" t="s">
        <v>31</v>
      </c>
      <c r="E4317" t="s">
        <v>29</v>
      </c>
      <c r="F4317" t="s">
        <v>13</v>
      </c>
      <c r="G4317" t="s">
        <v>10</v>
      </c>
      <c r="H4317">
        <v>66005</v>
      </c>
      <c r="I4317">
        <f>IF(Table3_1810[[#This Row],[Status]]="Hired",1,0)</f>
        <v>1</v>
      </c>
    </row>
    <row r="4318" spans="1:9" x14ac:dyDescent="0.3">
      <c r="A4318">
        <v>407945</v>
      </c>
      <c r="B4318" s="2">
        <v>41823</v>
      </c>
      <c r="C4318" s="3">
        <v>0.39939814814814817</v>
      </c>
      <c r="D4318" t="s">
        <v>31</v>
      </c>
      <c r="E4318" t="s">
        <v>29</v>
      </c>
      <c r="F4318" t="s">
        <v>13</v>
      </c>
      <c r="G4318" t="s">
        <v>10</v>
      </c>
      <c r="H4318">
        <v>44523</v>
      </c>
      <c r="I4318">
        <f>IF(Table3_1810[[#This Row],[Status]]="Hired",1,0)</f>
        <v>1</v>
      </c>
    </row>
    <row r="4319" spans="1:9" x14ac:dyDescent="0.3">
      <c r="A4319">
        <v>613320</v>
      </c>
      <c r="B4319" s="2">
        <v>41837</v>
      </c>
      <c r="C4319" s="3">
        <v>0.37182870370370369</v>
      </c>
      <c r="D4319" t="s">
        <v>31</v>
      </c>
      <c r="E4319" t="s">
        <v>29</v>
      </c>
      <c r="F4319" t="s">
        <v>13</v>
      </c>
      <c r="G4319" t="s">
        <v>10</v>
      </c>
      <c r="H4319">
        <v>64709</v>
      </c>
      <c r="I4319">
        <f>IF(Table3_1810[[#This Row],[Status]]="Hired",1,0)</f>
        <v>1</v>
      </c>
    </row>
    <row r="4320" spans="1:9" x14ac:dyDescent="0.3">
      <c r="A4320">
        <v>160792</v>
      </c>
      <c r="B4320" s="2">
        <v>41837</v>
      </c>
      <c r="C4320" s="3">
        <v>0.37251157407407409</v>
      </c>
      <c r="D4320" t="s">
        <v>31</v>
      </c>
      <c r="E4320" t="s">
        <v>29</v>
      </c>
      <c r="F4320" t="s">
        <v>13</v>
      </c>
      <c r="G4320" t="s">
        <v>10</v>
      </c>
      <c r="H4320">
        <v>23541</v>
      </c>
      <c r="I4320">
        <f>IF(Table3_1810[[#This Row],[Status]]="Hired",1,0)</f>
        <v>1</v>
      </c>
    </row>
    <row r="4321" spans="1:9" x14ac:dyDescent="0.3">
      <c r="A4321">
        <v>183298</v>
      </c>
      <c r="B4321" s="2">
        <v>41837</v>
      </c>
      <c r="C4321" s="3">
        <v>0.37684027777777779</v>
      </c>
      <c r="D4321" t="s">
        <v>31</v>
      </c>
      <c r="E4321" t="s">
        <v>29</v>
      </c>
      <c r="F4321" t="s">
        <v>13</v>
      </c>
      <c r="G4321" t="s">
        <v>10</v>
      </c>
      <c r="H4321">
        <v>78071</v>
      </c>
      <c r="I4321">
        <f>IF(Table3_1810[[#This Row],[Status]]="Hired",1,0)</f>
        <v>1</v>
      </c>
    </row>
    <row r="4322" spans="1:9" x14ac:dyDescent="0.3">
      <c r="A4322">
        <v>839104</v>
      </c>
      <c r="B4322" s="2">
        <v>41842</v>
      </c>
      <c r="C4322" s="3">
        <v>0.41597222222222224</v>
      </c>
      <c r="D4322" t="s">
        <v>31</v>
      </c>
      <c r="E4322" t="s">
        <v>28</v>
      </c>
      <c r="F4322" t="s">
        <v>13</v>
      </c>
      <c r="G4322" t="s">
        <v>10</v>
      </c>
      <c r="H4322">
        <v>43771</v>
      </c>
      <c r="I4322">
        <f>IF(Table3_1810[[#This Row],[Status]]="Hired",1,0)</f>
        <v>1</v>
      </c>
    </row>
    <row r="4323" spans="1:9" x14ac:dyDescent="0.3">
      <c r="A4323">
        <v>816440</v>
      </c>
      <c r="B4323" s="2">
        <v>41816</v>
      </c>
      <c r="C4323" s="3">
        <v>0.39686342592592594</v>
      </c>
      <c r="D4323" t="s">
        <v>31</v>
      </c>
      <c r="E4323" t="s">
        <v>27</v>
      </c>
      <c r="F4323" t="s">
        <v>17</v>
      </c>
      <c r="G4323" t="s">
        <v>2</v>
      </c>
      <c r="H4323">
        <v>85537</v>
      </c>
      <c r="I4323">
        <f>IF(Table3_1810[[#This Row],[Status]]="Hired",1,0)</f>
        <v>1</v>
      </c>
    </row>
    <row r="4324" spans="1:9" x14ac:dyDescent="0.3">
      <c r="A4324">
        <v>756018</v>
      </c>
      <c r="B4324" s="2">
        <v>41816</v>
      </c>
      <c r="C4324" s="3">
        <v>0.39746527777777779</v>
      </c>
      <c r="D4324" t="s">
        <v>31</v>
      </c>
      <c r="E4324" t="s">
        <v>27</v>
      </c>
      <c r="F4324" t="s">
        <v>17</v>
      </c>
      <c r="G4324" t="s">
        <v>2</v>
      </c>
      <c r="H4324">
        <v>39162</v>
      </c>
      <c r="I4324">
        <f>IF(Table3_1810[[#This Row],[Status]]="Hired",1,0)</f>
        <v>1</v>
      </c>
    </row>
    <row r="4325" spans="1:9" x14ac:dyDescent="0.3">
      <c r="A4325">
        <v>539099</v>
      </c>
      <c r="B4325" s="2">
        <v>41872</v>
      </c>
      <c r="C4325" s="3">
        <v>0.39761574074074074</v>
      </c>
      <c r="D4325" t="s">
        <v>31</v>
      </c>
      <c r="E4325" t="s">
        <v>28</v>
      </c>
      <c r="F4325" t="s">
        <v>17</v>
      </c>
      <c r="G4325" t="s">
        <v>2</v>
      </c>
      <c r="H4325">
        <v>77997</v>
      </c>
      <c r="I4325">
        <f>IF(Table3_1810[[#This Row],[Status]]="Hired",1,0)</f>
        <v>1</v>
      </c>
    </row>
    <row r="4326" spans="1:9" x14ac:dyDescent="0.3">
      <c r="A4326">
        <v>267567</v>
      </c>
      <c r="B4326" s="2">
        <v>41822</v>
      </c>
      <c r="C4326" s="3">
        <v>0.22440972222222222</v>
      </c>
      <c r="D4326" t="s">
        <v>31</v>
      </c>
      <c r="E4326" t="s">
        <v>29</v>
      </c>
      <c r="F4326" t="s">
        <v>12</v>
      </c>
      <c r="G4326" t="s">
        <v>10</v>
      </c>
      <c r="H4326">
        <v>57519</v>
      </c>
      <c r="I4326">
        <f>IF(Table3_1810[[#This Row],[Status]]="Hired",1,0)</f>
        <v>1</v>
      </c>
    </row>
    <row r="4327" spans="1:9" x14ac:dyDescent="0.3">
      <c r="A4327">
        <v>881688</v>
      </c>
      <c r="B4327" s="2">
        <v>41822</v>
      </c>
      <c r="C4327" s="3">
        <v>0.22672453703703704</v>
      </c>
      <c r="D4327" t="s">
        <v>31</v>
      </c>
      <c r="E4327" t="s">
        <v>27</v>
      </c>
      <c r="F4327" t="s">
        <v>12</v>
      </c>
      <c r="G4327" t="s">
        <v>10</v>
      </c>
      <c r="H4327">
        <v>47231</v>
      </c>
      <c r="I4327">
        <f>IF(Table3_1810[[#This Row],[Status]]="Hired",1,0)</f>
        <v>1</v>
      </c>
    </row>
    <row r="4328" spans="1:9" x14ac:dyDescent="0.3">
      <c r="A4328">
        <v>417513</v>
      </c>
      <c r="B4328" s="2">
        <v>41849</v>
      </c>
      <c r="C4328" s="3">
        <v>0.72508101851851847</v>
      </c>
      <c r="D4328" t="s">
        <v>31</v>
      </c>
      <c r="E4328" t="s">
        <v>27</v>
      </c>
      <c r="F4328" t="s">
        <v>20</v>
      </c>
      <c r="G4328" t="s">
        <v>10</v>
      </c>
      <c r="H4328">
        <v>36618</v>
      </c>
      <c r="I4328">
        <f>IF(Table3_1810[[#This Row],[Status]]="Hired",1,0)</f>
        <v>1</v>
      </c>
    </row>
    <row r="4329" spans="1:9" x14ac:dyDescent="0.3">
      <c r="A4329">
        <v>998339</v>
      </c>
      <c r="B4329" s="2">
        <v>41838</v>
      </c>
      <c r="C4329" s="3">
        <v>0.39793981481481483</v>
      </c>
      <c r="D4329" t="s">
        <v>30</v>
      </c>
      <c r="E4329" t="s">
        <v>27</v>
      </c>
      <c r="F4329" t="s">
        <v>20</v>
      </c>
      <c r="G4329" t="s">
        <v>10</v>
      </c>
      <c r="H4329">
        <v>68877</v>
      </c>
      <c r="I4329">
        <f>IF(Table3_1810[[#This Row],[Status]]="Hired",1,0)</f>
        <v>0</v>
      </c>
    </row>
    <row r="4330" spans="1:9" x14ac:dyDescent="0.3">
      <c r="A4330">
        <v>111830</v>
      </c>
      <c r="B4330" s="2">
        <v>41838</v>
      </c>
      <c r="C4330" s="3">
        <v>0.39872685185185186</v>
      </c>
      <c r="D4330" t="s">
        <v>31</v>
      </c>
      <c r="E4330" t="s">
        <v>29</v>
      </c>
      <c r="F4330" t="s">
        <v>20</v>
      </c>
      <c r="G4330" t="s">
        <v>10</v>
      </c>
      <c r="H4330">
        <v>44948</v>
      </c>
      <c r="I4330">
        <f>IF(Table3_1810[[#This Row],[Status]]="Hired",1,0)</f>
        <v>1</v>
      </c>
    </row>
    <row r="4331" spans="1:9" x14ac:dyDescent="0.3">
      <c r="A4331">
        <v>423857</v>
      </c>
      <c r="B4331" s="2">
        <v>41768</v>
      </c>
      <c r="C4331" s="3">
        <v>0.79972222222222222</v>
      </c>
      <c r="D4331" t="s">
        <v>31</v>
      </c>
      <c r="E4331" t="s">
        <v>27</v>
      </c>
      <c r="F4331" t="s">
        <v>20</v>
      </c>
      <c r="G4331" t="s">
        <v>10</v>
      </c>
      <c r="H4331">
        <v>87337</v>
      </c>
      <c r="I4331">
        <f>IF(Table3_1810[[#This Row],[Status]]="Hired",1,0)</f>
        <v>1</v>
      </c>
    </row>
    <row r="4332" spans="1:9" x14ac:dyDescent="0.3">
      <c r="A4332">
        <v>66292</v>
      </c>
      <c r="B4332" s="2">
        <v>41773</v>
      </c>
      <c r="C4332" s="3">
        <v>0.32646990740740739</v>
      </c>
      <c r="D4332" t="s">
        <v>31</v>
      </c>
      <c r="E4332" t="s">
        <v>27</v>
      </c>
      <c r="F4332" t="s">
        <v>20</v>
      </c>
      <c r="G4332" t="s">
        <v>10</v>
      </c>
      <c r="H4332">
        <v>43325</v>
      </c>
      <c r="I4332">
        <f>IF(Table3_1810[[#This Row],[Status]]="Hired",1,0)</f>
        <v>1</v>
      </c>
    </row>
    <row r="4333" spans="1:9" x14ac:dyDescent="0.3">
      <c r="A4333">
        <v>764554</v>
      </c>
      <c r="B4333" s="2">
        <v>41785</v>
      </c>
      <c r="C4333" s="3">
        <v>0.39736111111111111</v>
      </c>
      <c r="D4333" t="s">
        <v>31</v>
      </c>
      <c r="E4333" t="s">
        <v>27</v>
      </c>
      <c r="F4333" t="s">
        <v>20</v>
      </c>
      <c r="G4333" t="s">
        <v>6</v>
      </c>
      <c r="H4333">
        <v>17408</v>
      </c>
      <c r="I4333">
        <f>IF(Table3_1810[[#This Row],[Status]]="Hired",1,0)</f>
        <v>1</v>
      </c>
    </row>
    <row r="4334" spans="1:9" x14ac:dyDescent="0.3">
      <c r="A4334">
        <v>447160</v>
      </c>
      <c r="B4334" s="2">
        <v>41797</v>
      </c>
      <c r="C4334" s="3">
        <v>0.63905092592592594</v>
      </c>
      <c r="D4334" t="s">
        <v>31</v>
      </c>
      <c r="E4334" t="s">
        <v>27</v>
      </c>
      <c r="F4334" t="s">
        <v>20</v>
      </c>
      <c r="G4334" t="s">
        <v>6</v>
      </c>
      <c r="H4334">
        <v>64607</v>
      </c>
      <c r="I4334">
        <f>IF(Table3_1810[[#This Row],[Status]]="Hired",1,0)</f>
        <v>1</v>
      </c>
    </row>
    <row r="4335" spans="1:9" x14ac:dyDescent="0.3">
      <c r="A4335">
        <v>325134</v>
      </c>
      <c r="B4335" s="2">
        <v>41807</v>
      </c>
      <c r="C4335" s="3">
        <v>0.52527777777777773</v>
      </c>
      <c r="D4335" t="s">
        <v>31</v>
      </c>
      <c r="E4335" t="s">
        <v>27</v>
      </c>
      <c r="F4335" t="s">
        <v>20</v>
      </c>
      <c r="G4335" t="s">
        <v>6</v>
      </c>
      <c r="H4335">
        <v>37983</v>
      </c>
      <c r="I4335">
        <f>IF(Table3_1810[[#This Row],[Status]]="Hired",1,0)</f>
        <v>1</v>
      </c>
    </row>
    <row r="4336" spans="1:9" x14ac:dyDescent="0.3">
      <c r="A4336">
        <v>428148</v>
      </c>
      <c r="B4336" s="2">
        <v>41810</v>
      </c>
      <c r="C4336" s="3">
        <v>0.51033564814814814</v>
      </c>
      <c r="D4336" t="s">
        <v>31</v>
      </c>
      <c r="E4336" t="s">
        <v>27</v>
      </c>
      <c r="F4336" t="s">
        <v>20</v>
      </c>
      <c r="G4336" t="s">
        <v>6</v>
      </c>
      <c r="H4336">
        <v>74877</v>
      </c>
      <c r="I4336">
        <f>IF(Table3_1810[[#This Row],[Status]]="Hired",1,0)</f>
        <v>1</v>
      </c>
    </row>
    <row r="4337" spans="1:9" x14ac:dyDescent="0.3">
      <c r="A4337">
        <v>216478</v>
      </c>
      <c r="B4337" s="2">
        <v>41792</v>
      </c>
      <c r="C4337" s="3">
        <v>0.3981365740740741</v>
      </c>
      <c r="D4337" t="s">
        <v>31</v>
      </c>
      <c r="E4337" t="s">
        <v>29</v>
      </c>
      <c r="F4337" t="s">
        <v>17</v>
      </c>
      <c r="G4337" t="s">
        <v>4</v>
      </c>
      <c r="H4337">
        <v>20593</v>
      </c>
      <c r="I4337">
        <f>IF(Table3_1810[[#This Row],[Status]]="Hired",1,0)</f>
        <v>1</v>
      </c>
    </row>
    <row r="4338" spans="1:9" x14ac:dyDescent="0.3">
      <c r="A4338">
        <v>315193</v>
      </c>
      <c r="B4338" s="2">
        <v>41792</v>
      </c>
      <c r="C4338" s="3">
        <v>0.39859953703703704</v>
      </c>
      <c r="D4338" t="s">
        <v>30</v>
      </c>
      <c r="E4338" t="s">
        <v>29</v>
      </c>
      <c r="F4338" t="s">
        <v>17</v>
      </c>
      <c r="G4338" t="s">
        <v>4</v>
      </c>
      <c r="H4338">
        <v>57420</v>
      </c>
      <c r="I4338">
        <f>IF(Table3_1810[[#This Row],[Status]]="Hired",1,0)</f>
        <v>0</v>
      </c>
    </row>
    <row r="4339" spans="1:9" x14ac:dyDescent="0.3">
      <c r="A4339">
        <v>119239</v>
      </c>
      <c r="B4339" s="2">
        <v>41792</v>
      </c>
      <c r="C4339" s="3">
        <v>0.46517361111111111</v>
      </c>
      <c r="D4339" t="s">
        <v>31</v>
      </c>
      <c r="E4339" t="s">
        <v>27</v>
      </c>
      <c r="F4339" t="s">
        <v>17</v>
      </c>
      <c r="G4339" t="s">
        <v>4</v>
      </c>
      <c r="H4339">
        <v>92386</v>
      </c>
      <c r="I4339">
        <f>IF(Table3_1810[[#This Row],[Status]]="Hired",1,0)</f>
        <v>1</v>
      </c>
    </row>
    <row r="4340" spans="1:9" x14ac:dyDescent="0.3">
      <c r="A4340">
        <v>635425</v>
      </c>
      <c r="B4340" s="2">
        <v>41862</v>
      </c>
      <c r="C4340" s="3">
        <v>0.39733796296296298</v>
      </c>
      <c r="D4340" t="s">
        <v>31</v>
      </c>
      <c r="E4340" t="s">
        <v>29</v>
      </c>
      <c r="F4340" t="s">
        <v>17</v>
      </c>
      <c r="G4340" t="s">
        <v>4</v>
      </c>
      <c r="H4340">
        <v>61412</v>
      </c>
      <c r="I4340">
        <f>IF(Table3_1810[[#This Row],[Status]]="Hired",1,0)</f>
        <v>1</v>
      </c>
    </row>
    <row r="4341" spans="1:9" x14ac:dyDescent="0.3">
      <c r="A4341">
        <v>826175</v>
      </c>
      <c r="B4341" s="2">
        <v>41785</v>
      </c>
      <c r="C4341" s="3">
        <v>0.39710648148148148</v>
      </c>
      <c r="D4341" t="s">
        <v>31</v>
      </c>
      <c r="E4341" t="s">
        <v>29</v>
      </c>
      <c r="F4341" t="s">
        <v>17</v>
      </c>
      <c r="G4341" t="s">
        <v>4</v>
      </c>
      <c r="H4341">
        <v>25875</v>
      </c>
      <c r="I4341">
        <f>IF(Table3_1810[[#This Row],[Status]]="Hired",1,0)</f>
        <v>1</v>
      </c>
    </row>
    <row r="4342" spans="1:9" x14ac:dyDescent="0.3">
      <c r="A4342">
        <v>624245</v>
      </c>
      <c r="B4342" s="2">
        <v>41822</v>
      </c>
      <c r="C4342" s="3">
        <v>0.49872685185185184</v>
      </c>
      <c r="D4342" t="s">
        <v>31</v>
      </c>
      <c r="E4342" t="s">
        <v>29</v>
      </c>
      <c r="F4342" t="s">
        <v>19</v>
      </c>
      <c r="G4342" t="s">
        <v>6</v>
      </c>
      <c r="H4342">
        <v>20419</v>
      </c>
      <c r="I4342">
        <f>IF(Table3_1810[[#This Row],[Status]]="Hired",1,0)</f>
        <v>1</v>
      </c>
    </row>
    <row r="4343" spans="1:9" x14ac:dyDescent="0.3">
      <c r="A4343">
        <v>91423</v>
      </c>
      <c r="B4343" s="2">
        <v>41822</v>
      </c>
      <c r="C4343" s="3">
        <v>0.49895833333333334</v>
      </c>
      <c r="D4343" t="s">
        <v>31</v>
      </c>
      <c r="E4343" t="s">
        <v>28</v>
      </c>
      <c r="F4343" t="s">
        <v>19</v>
      </c>
      <c r="G4343" t="s">
        <v>6</v>
      </c>
      <c r="H4343">
        <v>70609</v>
      </c>
      <c r="I4343">
        <f>IF(Table3_1810[[#This Row],[Status]]="Hired",1,0)</f>
        <v>1</v>
      </c>
    </row>
    <row r="4344" spans="1:9" x14ac:dyDescent="0.3">
      <c r="A4344">
        <v>858004</v>
      </c>
      <c r="B4344" s="2">
        <v>41793</v>
      </c>
      <c r="C4344" s="3">
        <v>0.39751157407407406</v>
      </c>
      <c r="D4344" t="s">
        <v>31</v>
      </c>
      <c r="E4344" t="s">
        <v>29</v>
      </c>
      <c r="F4344" t="s">
        <v>20</v>
      </c>
      <c r="G4344" t="s">
        <v>10</v>
      </c>
      <c r="H4344">
        <v>30169</v>
      </c>
      <c r="I4344">
        <f>IF(Table3_1810[[#This Row],[Status]]="Hired",1,0)</f>
        <v>1</v>
      </c>
    </row>
    <row r="4345" spans="1:9" x14ac:dyDescent="0.3">
      <c r="A4345">
        <v>279118</v>
      </c>
      <c r="B4345" s="2">
        <v>41793</v>
      </c>
      <c r="C4345" s="3">
        <v>0.39931712962962962</v>
      </c>
      <c r="D4345" t="s">
        <v>31</v>
      </c>
      <c r="E4345" t="s">
        <v>29</v>
      </c>
      <c r="F4345" t="s">
        <v>20</v>
      </c>
      <c r="G4345" t="s">
        <v>10</v>
      </c>
      <c r="H4345">
        <v>30844</v>
      </c>
      <c r="I4345">
        <f>IF(Table3_1810[[#This Row],[Status]]="Hired",1,0)</f>
        <v>1</v>
      </c>
    </row>
    <row r="4346" spans="1:9" x14ac:dyDescent="0.3">
      <c r="A4346">
        <v>743755</v>
      </c>
      <c r="B4346" s="2">
        <v>41796</v>
      </c>
      <c r="C4346" s="3">
        <v>0.6889467592592593</v>
      </c>
      <c r="D4346" t="s">
        <v>31</v>
      </c>
      <c r="E4346" t="s">
        <v>27</v>
      </c>
      <c r="F4346" t="s">
        <v>20</v>
      </c>
      <c r="G4346" t="s">
        <v>10</v>
      </c>
      <c r="H4346">
        <v>29747</v>
      </c>
      <c r="I4346">
        <f>IF(Table3_1810[[#This Row],[Status]]="Hired",1,0)</f>
        <v>1</v>
      </c>
    </row>
    <row r="4347" spans="1:9" x14ac:dyDescent="0.3">
      <c r="A4347">
        <v>340482</v>
      </c>
      <c r="B4347" s="2">
        <v>41801</v>
      </c>
      <c r="C4347" s="3">
        <v>0.38168981481481479</v>
      </c>
      <c r="D4347" t="s">
        <v>31</v>
      </c>
      <c r="E4347" t="s">
        <v>29</v>
      </c>
      <c r="F4347" t="s">
        <v>20</v>
      </c>
      <c r="G4347" t="s">
        <v>10</v>
      </c>
      <c r="H4347">
        <v>55503</v>
      </c>
      <c r="I4347">
        <f>IF(Table3_1810[[#This Row],[Status]]="Hired",1,0)</f>
        <v>1</v>
      </c>
    </row>
    <row r="4348" spans="1:9" x14ac:dyDescent="0.3">
      <c r="A4348">
        <v>481014</v>
      </c>
      <c r="B4348" s="2">
        <v>41801</v>
      </c>
      <c r="C4348" s="3">
        <v>0.38144675925925925</v>
      </c>
      <c r="D4348" t="s">
        <v>31</v>
      </c>
      <c r="E4348" t="s">
        <v>28</v>
      </c>
      <c r="F4348" t="s">
        <v>20</v>
      </c>
      <c r="G4348" t="s">
        <v>10</v>
      </c>
      <c r="H4348">
        <v>71090</v>
      </c>
      <c r="I4348">
        <f>IF(Table3_1810[[#This Row],[Status]]="Hired",1,0)</f>
        <v>1</v>
      </c>
    </row>
    <row r="4349" spans="1:9" x14ac:dyDescent="0.3">
      <c r="A4349">
        <v>40034</v>
      </c>
      <c r="B4349" s="2">
        <v>41807</v>
      </c>
      <c r="C4349" s="3">
        <v>0.25452546296296297</v>
      </c>
      <c r="D4349" t="s">
        <v>31</v>
      </c>
      <c r="E4349" t="s">
        <v>29</v>
      </c>
      <c r="F4349" t="s">
        <v>20</v>
      </c>
      <c r="G4349" t="s">
        <v>10</v>
      </c>
      <c r="H4349">
        <v>13865</v>
      </c>
      <c r="I4349">
        <f>IF(Table3_1810[[#This Row],[Status]]="Hired",1,0)</f>
        <v>1</v>
      </c>
    </row>
    <row r="4350" spans="1:9" x14ac:dyDescent="0.3">
      <c r="A4350">
        <v>634648</v>
      </c>
      <c r="B4350" s="2">
        <v>41807</v>
      </c>
      <c r="C4350" s="3">
        <v>0.25528935185185186</v>
      </c>
      <c r="D4350" t="s">
        <v>31</v>
      </c>
      <c r="E4350" t="s">
        <v>29</v>
      </c>
      <c r="F4350" t="s">
        <v>20</v>
      </c>
      <c r="G4350" t="s">
        <v>10</v>
      </c>
      <c r="H4350">
        <v>21778</v>
      </c>
      <c r="I4350">
        <f>IF(Table3_1810[[#This Row],[Status]]="Hired",1,0)</f>
        <v>1</v>
      </c>
    </row>
    <row r="4351" spans="1:9" x14ac:dyDescent="0.3">
      <c r="A4351">
        <v>993467</v>
      </c>
      <c r="B4351" s="2">
        <v>41807</v>
      </c>
      <c r="C4351" s="3">
        <v>0.25601851851851853</v>
      </c>
      <c r="D4351" t="s">
        <v>31</v>
      </c>
      <c r="E4351" t="s">
        <v>27</v>
      </c>
      <c r="F4351" t="s">
        <v>20</v>
      </c>
      <c r="G4351" t="s">
        <v>10</v>
      </c>
      <c r="H4351">
        <v>39815</v>
      </c>
      <c r="I4351">
        <f>IF(Table3_1810[[#This Row],[Status]]="Hired",1,0)</f>
        <v>1</v>
      </c>
    </row>
    <row r="4352" spans="1:9" x14ac:dyDescent="0.3">
      <c r="A4352">
        <v>489424</v>
      </c>
      <c r="B4352" s="2">
        <v>41870</v>
      </c>
      <c r="C4352" s="3">
        <v>0.39678240740740739</v>
      </c>
      <c r="D4352" t="s">
        <v>31</v>
      </c>
      <c r="E4352" t="s">
        <v>27</v>
      </c>
      <c r="F4352" t="s">
        <v>20</v>
      </c>
      <c r="G4352" t="s">
        <v>10</v>
      </c>
      <c r="H4352">
        <v>13739</v>
      </c>
      <c r="I4352">
        <f>IF(Table3_1810[[#This Row],[Status]]="Hired",1,0)</f>
        <v>1</v>
      </c>
    </row>
    <row r="4353" spans="1:9" x14ac:dyDescent="0.3">
      <c r="A4353">
        <v>935451</v>
      </c>
      <c r="B4353" s="2">
        <v>41814</v>
      </c>
      <c r="C4353" s="3">
        <v>0.39721064814814816</v>
      </c>
      <c r="D4353" t="s">
        <v>31</v>
      </c>
      <c r="E4353" t="s">
        <v>29</v>
      </c>
      <c r="F4353" t="s">
        <v>14</v>
      </c>
      <c r="G4353" t="s">
        <v>6</v>
      </c>
      <c r="H4353">
        <v>34640</v>
      </c>
      <c r="I4353">
        <f>IF(Table3_1810[[#This Row],[Status]]="Hired",1,0)</f>
        <v>1</v>
      </c>
    </row>
    <row r="4354" spans="1:9" x14ac:dyDescent="0.3">
      <c r="A4354">
        <v>184939</v>
      </c>
      <c r="B4354" s="2">
        <v>41857</v>
      </c>
      <c r="C4354" s="3">
        <v>0.39672453703703703</v>
      </c>
      <c r="D4354" t="s">
        <v>31</v>
      </c>
      <c r="E4354" t="s">
        <v>27</v>
      </c>
      <c r="F4354" t="s">
        <v>12</v>
      </c>
      <c r="G4354" t="s">
        <v>10</v>
      </c>
      <c r="H4354">
        <v>59497</v>
      </c>
      <c r="I4354">
        <f>IF(Table3_1810[[#This Row],[Status]]="Hired",1,0)</f>
        <v>1</v>
      </c>
    </row>
    <row r="4355" spans="1:9" x14ac:dyDescent="0.3">
      <c r="A4355">
        <v>158172</v>
      </c>
      <c r="B4355" s="2">
        <v>41857</v>
      </c>
      <c r="C4355" s="3">
        <v>0.39908564814814818</v>
      </c>
      <c r="D4355" t="s">
        <v>31</v>
      </c>
      <c r="E4355" t="s">
        <v>27</v>
      </c>
      <c r="F4355" t="s">
        <v>12</v>
      </c>
      <c r="G4355" t="s">
        <v>10</v>
      </c>
      <c r="H4355">
        <v>80368</v>
      </c>
      <c r="I4355">
        <f>IF(Table3_1810[[#This Row],[Status]]="Hired",1,0)</f>
        <v>1</v>
      </c>
    </row>
    <row r="4356" spans="1:9" x14ac:dyDescent="0.3">
      <c r="A4356">
        <v>224370</v>
      </c>
      <c r="B4356" s="2">
        <v>41866</v>
      </c>
      <c r="C4356" s="3">
        <v>0.32944444444444443</v>
      </c>
      <c r="D4356" t="s">
        <v>31</v>
      </c>
      <c r="E4356" t="s">
        <v>27</v>
      </c>
      <c r="F4356" t="s">
        <v>12</v>
      </c>
      <c r="G4356" t="s">
        <v>10</v>
      </c>
      <c r="H4356">
        <v>20130</v>
      </c>
      <c r="I4356">
        <f>IF(Table3_1810[[#This Row],[Status]]="Hired",1,0)</f>
        <v>1</v>
      </c>
    </row>
    <row r="4357" spans="1:9" x14ac:dyDescent="0.3">
      <c r="A4357">
        <v>689033</v>
      </c>
      <c r="B4357" s="2">
        <v>41878</v>
      </c>
      <c r="C4357" s="3">
        <v>0.80982638888888892</v>
      </c>
      <c r="D4357" t="s">
        <v>30</v>
      </c>
      <c r="E4357" t="s">
        <v>27</v>
      </c>
      <c r="F4357" t="s">
        <v>12</v>
      </c>
      <c r="G4357" t="s">
        <v>10</v>
      </c>
      <c r="H4357">
        <v>95161</v>
      </c>
      <c r="I4357">
        <f>IF(Table3_1810[[#This Row],[Status]]="Hired",1,0)</f>
        <v>0</v>
      </c>
    </row>
    <row r="4358" spans="1:9" x14ac:dyDescent="0.3">
      <c r="A4358">
        <v>547097</v>
      </c>
      <c r="B4358" s="2">
        <v>41853</v>
      </c>
      <c r="C4358" s="3">
        <v>0.51869212962962963</v>
      </c>
      <c r="D4358" t="s">
        <v>31</v>
      </c>
      <c r="E4358" t="s">
        <v>27</v>
      </c>
      <c r="F4358" t="s">
        <v>15</v>
      </c>
      <c r="G4358" t="s">
        <v>2</v>
      </c>
      <c r="H4358">
        <v>79945</v>
      </c>
      <c r="I4358">
        <f>IF(Table3_1810[[#This Row],[Status]]="Hired",1,0)</f>
        <v>1</v>
      </c>
    </row>
    <row r="4359" spans="1:9" x14ac:dyDescent="0.3">
      <c r="A4359">
        <v>59153</v>
      </c>
      <c r="B4359" s="2">
        <v>41858</v>
      </c>
      <c r="C4359" s="3">
        <v>0.61252314814814812</v>
      </c>
      <c r="D4359" t="s">
        <v>31</v>
      </c>
      <c r="E4359" t="s">
        <v>27</v>
      </c>
      <c r="F4359" t="s">
        <v>15</v>
      </c>
      <c r="G4359" t="s">
        <v>5</v>
      </c>
      <c r="H4359">
        <v>71051</v>
      </c>
      <c r="I4359">
        <f>IF(Table3_1810[[#This Row],[Status]]="Hired",1,0)</f>
        <v>1</v>
      </c>
    </row>
    <row r="4360" spans="1:9" x14ac:dyDescent="0.3">
      <c r="A4360">
        <v>977212</v>
      </c>
      <c r="B4360" s="2">
        <v>41858</v>
      </c>
      <c r="C4360" s="3">
        <v>0.61537037037037035</v>
      </c>
      <c r="D4360" t="s">
        <v>31</v>
      </c>
      <c r="E4360" t="s">
        <v>27</v>
      </c>
      <c r="F4360" t="s">
        <v>15</v>
      </c>
      <c r="G4360" t="s">
        <v>5</v>
      </c>
      <c r="H4360">
        <v>12816</v>
      </c>
      <c r="I4360">
        <f>IF(Table3_1810[[#This Row],[Status]]="Hired",1,0)</f>
        <v>1</v>
      </c>
    </row>
    <row r="4361" spans="1:9" x14ac:dyDescent="0.3">
      <c r="A4361">
        <v>154398</v>
      </c>
      <c r="B4361" s="2">
        <v>41867</v>
      </c>
      <c r="C4361" s="3">
        <v>0.71068287037037037</v>
      </c>
      <c r="D4361" t="s">
        <v>31</v>
      </c>
      <c r="E4361" t="s">
        <v>29</v>
      </c>
      <c r="F4361" t="s">
        <v>15</v>
      </c>
      <c r="G4361" t="s">
        <v>2</v>
      </c>
      <c r="H4361">
        <v>41258</v>
      </c>
      <c r="I4361">
        <f>IF(Table3_1810[[#This Row],[Status]]="Hired",1,0)</f>
        <v>1</v>
      </c>
    </row>
    <row r="4362" spans="1:9" x14ac:dyDescent="0.3">
      <c r="A4362">
        <v>363289</v>
      </c>
      <c r="B4362" s="2">
        <v>41867</v>
      </c>
      <c r="C4362" s="3">
        <v>0.71100694444444446</v>
      </c>
      <c r="D4362" t="s">
        <v>31</v>
      </c>
      <c r="E4362" t="s">
        <v>27</v>
      </c>
      <c r="F4362" t="s">
        <v>15</v>
      </c>
      <c r="G4362" t="s">
        <v>2</v>
      </c>
      <c r="H4362">
        <v>52192</v>
      </c>
      <c r="I4362">
        <f>IF(Table3_1810[[#This Row],[Status]]="Hired",1,0)</f>
        <v>1</v>
      </c>
    </row>
    <row r="4363" spans="1:9" x14ac:dyDescent="0.3">
      <c r="A4363">
        <v>428102</v>
      </c>
      <c r="B4363" s="2">
        <v>41857</v>
      </c>
      <c r="C4363" s="3">
        <v>0.39795138888888887</v>
      </c>
      <c r="D4363" t="s">
        <v>30</v>
      </c>
      <c r="E4363" t="s">
        <v>27</v>
      </c>
      <c r="F4363" t="s">
        <v>15</v>
      </c>
      <c r="G4363" t="s">
        <v>2</v>
      </c>
      <c r="H4363">
        <v>83130</v>
      </c>
      <c r="I4363">
        <f>IF(Table3_1810[[#This Row],[Status]]="Hired",1,0)</f>
        <v>0</v>
      </c>
    </row>
    <row r="4364" spans="1:9" x14ac:dyDescent="0.3">
      <c r="A4364">
        <v>474224</v>
      </c>
      <c r="B4364" s="2">
        <v>41857</v>
      </c>
      <c r="C4364" s="3">
        <v>0.45098379629629631</v>
      </c>
      <c r="D4364" t="s">
        <v>31</v>
      </c>
      <c r="E4364" t="s">
        <v>29</v>
      </c>
      <c r="F4364" t="s">
        <v>15</v>
      </c>
      <c r="G4364" t="s">
        <v>5</v>
      </c>
      <c r="H4364">
        <v>70640</v>
      </c>
      <c r="I4364">
        <f>IF(Table3_1810[[#This Row],[Status]]="Hired",1,0)</f>
        <v>1</v>
      </c>
    </row>
    <row r="4365" spans="1:9" x14ac:dyDescent="0.3">
      <c r="A4365">
        <v>69821</v>
      </c>
      <c r="B4365" s="2">
        <v>41857</v>
      </c>
      <c r="C4365" s="3">
        <v>0.45075231481481481</v>
      </c>
      <c r="D4365" t="s">
        <v>30</v>
      </c>
      <c r="E4365" t="s">
        <v>29</v>
      </c>
      <c r="F4365" t="s">
        <v>15</v>
      </c>
      <c r="G4365" t="s">
        <v>5</v>
      </c>
      <c r="H4365">
        <v>83055</v>
      </c>
      <c r="I4365">
        <f>IF(Table3_1810[[#This Row],[Status]]="Hired",1,0)</f>
        <v>0</v>
      </c>
    </row>
    <row r="4366" spans="1:9" x14ac:dyDescent="0.3">
      <c r="A4366">
        <v>573981</v>
      </c>
      <c r="B4366" s="2">
        <v>41857</v>
      </c>
      <c r="C4366" s="3">
        <v>0.45126157407407408</v>
      </c>
      <c r="D4366" t="s">
        <v>31</v>
      </c>
      <c r="E4366" t="s">
        <v>29</v>
      </c>
      <c r="F4366" t="s">
        <v>15</v>
      </c>
      <c r="G4366" t="s">
        <v>5</v>
      </c>
      <c r="H4366">
        <v>64302</v>
      </c>
      <c r="I4366">
        <f>IF(Table3_1810[[#This Row],[Status]]="Hired",1,0)</f>
        <v>1</v>
      </c>
    </row>
    <row r="4367" spans="1:9" x14ac:dyDescent="0.3">
      <c r="A4367">
        <v>545630</v>
      </c>
      <c r="B4367" s="2">
        <v>41857</v>
      </c>
      <c r="C4367" s="3">
        <v>0.45155092592592594</v>
      </c>
      <c r="D4367" t="s">
        <v>31</v>
      </c>
      <c r="E4367" t="s">
        <v>29</v>
      </c>
      <c r="F4367" t="s">
        <v>15</v>
      </c>
      <c r="G4367" t="s">
        <v>5</v>
      </c>
      <c r="H4367">
        <v>35156</v>
      </c>
      <c r="I4367">
        <f>IF(Table3_1810[[#This Row],[Status]]="Hired",1,0)</f>
        <v>1</v>
      </c>
    </row>
    <row r="4368" spans="1:9" x14ac:dyDescent="0.3">
      <c r="A4368">
        <v>88295</v>
      </c>
      <c r="B4368" s="2">
        <v>41767</v>
      </c>
      <c r="C4368" s="3">
        <v>0.39751157407407406</v>
      </c>
      <c r="D4368" t="s">
        <v>31</v>
      </c>
      <c r="E4368" t="s">
        <v>28</v>
      </c>
      <c r="F4368" t="s">
        <v>20</v>
      </c>
      <c r="G4368" t="s">
        <v>5</v>
      </c>
      <c r="H4368">
        <v>65720</v>
      </c>
      <c r="I4368">
        <f>IF(Table3_1810[[#This Row],[Status]]="Hired",1,0)</f>
        <v>1</v>
      </c>
    </row>
    <row r="4369" spans="1:9" x14ac:dyDescent="0.3">
      <c r="A4369">
        <v>541077</v>
      </c>
      <c r="B4369" s="2">
        <v>41851</v>
      </c>
      <c r="C4369" s="3">
        <v>0.39743055555555556</v>
      </c>
      <c r="D4369" t="s">
        <v>31</v>
      </c>
      <c r="E4369" t="s">
        <v>27</v>
      </c>
      <c r="F4369" t="s">
        <v>12</v>
      </c>
      <c r="G4369" t="s">
        <v>8</v>
      </c>
      <c r="H4369">
        <v>70925</v>
      </c>
      <c r="I4369">
        <f>IF(Table3_1810[[#This Row],[Status]]="Hired",1,0)</f>
        <v>1</v>
      </c>
    </row>
    <row r="4370" spans="1:9" x14ac:dyDescent="0.3">
      <c r="A4370">
        <v>204701</v>
      </c>
      <c r="B4370" s="2">
        <v>41775</v>
      </c>
      <c r="C4370" s="3">
        <v>0.73484953703703704</v>
      </c>
      <c r="D4370" t="s">
        <v>31</v>
      </c>
      <c r="E4370" t="s">
        <v>29</v>
      </c>
      <c r="F4370" t="s">
        <v>17</v>
      </c>
      <c r="G4370" t="s">
        <v>2</v>
      </c>
      <c r="H4370">
        <v>65144</v>
      </c>
      <c r="I4370">
        <f>IF(Table3_1810[[#This Row],[Status]]="Hired",1,0)</f>
        <v>1</v>
      </c>
    </row>
    <row r="4371" spans="1:9" x14ac:dyDescent="0.3">
      <c r="A4371">
        <v>642017</v>
      </c>
      <c r="B4371" s="2">
        <v>41775</v>
      </c>
      <c r="C4371" s="3">
        <v>0.39730324074074075</v>
      </c>
      <c r="D4371" t="s">
        <v>31</v>
      </c>
      <c r="E4371" t="s">
        <v>29</v>
      </c>
      <c r="F4371" t="s">
        <v>17</v>
      </c>
      <c r="G4371" t="s">
        <v>2</v>
      </c>
      <c r="H4371">
        <v>14698</v>
      </c>
      <c r="I4371">
        <f>IF(Table3_1810[[#This Row],[Status]]="Hired",1,0)</f>
        <v>1</v>
      </c>
    </row>
    <row r="4372" spans="1:9" x14ac:dyDescent="0.3">
      <c r="A4372">
        <v>385229</v>
      </c>
      <c r="B4372" s="2">
        <v>41775</v>
      </c>
      <c r="C4372" s="3">
        <v>0.39857638888888891</v>
      </c>
      <c r="D4372" t="s">
        <v>31</v>
      </c>
      <c r="E4372" t="s">
        <v>27</v>
      </c>
      <c r="F4372" t="s">
        <v>17</v>
      </c>
      <c r="G4372" t="s">
        <v>2</v>
      </c>
      <c r="H4372">
        <v>67100</v>
      </c>
      <c r="I4372">
        <f>IF(Table3_1810[[#This Row],[Status]]="Hired",1,0)</f>
        <v>1</v>
      </c>
    </row>
    <row r="4373" spans="1:9" x14ac:dyDescent="0.3">
      <c r="A4373">
        <v>825797</v>
      </c>
      <c r="B4373" s="2">
        <v>41782</v>
      </c>
      <c r="C4373" s="3">
        <v>0.70168981481481485</v>
      </c>
      <c r="D4373" t="s">
        <v>31</v>
      </c>
      <c r="E4373" t="s">
        <v>27</v>
      </c>
      <c r="F4373" t="s">
        <v>17</v>
      </c>
      <c r="G4373" t="s">
        <v>2</v>
      </c>
      <c r="H4373">
        <v>84854</v>
      </c>
      <c r="I4373">
        <f>IF(Table3_1810[[#This Row],[Status]]="Hired",1,0)</f>
        <v>1</v>
      </c>
    </row>
    <row r="4374" spans="1:9" x14ac:dyDescent="0.3">
      <c r="A4374">
        <v>69119</v>
      </c>
      <c r="B4374" s="2">
        <v>41782</v>
      </c>
      <c r="C4374" s="3">
        <v>0.70434027777777775</v>
      </c>
      <c r="D4374" t="s">
        <v>30</v>
      </c>
      <c r="E4374" t="s">
        <v>29</v>
      </c>
      <c r="F4374" t="s">
        <v>17</v>
      </c>
      <c r="G4374" t="s">
        <v>2</v>
      </c>
      <c r="H4374">
        <v>66892</v>
      </c>
      <c r="I4374">
        <f>IF(Table3_1810[[#This Row],[Status]]="Hired",1,0)</f>
        <v>0</v>
      </c>
    </row>
    <row r="4375" spans="1:9" x14ac:dyDescent="0.3">
      <c r="A4375">
        <v>347718</v>
      </c>
      <c r="B4375" s="2">
        <v>41786</v>
      </c>
      <c r="C4375" s="3">
        <v>0.54909722222222224</v>
      </c>
      <c r="D4375" t="s">
        <v>30</v>
      </c>
      <c r="E4375" t="s">
        <v>29</v>
      </c>
      <c r="F4375" t="s">
        <v>17</v>
      </c>
      <c r="G4375" t="s">
        <v>2</v>
      </c>
      <c r="H4375">
        <v>30403</v>
      </c>
      <c r="I4375">
        <f>IF(Table3_1810[[#This Row],[Status]]="Hired",1,0)</f>
        <v>0</v>
      </c>
    </row>
    <row r="4376" spans="1:9" x14ac:dyDescent="0.3">
      <c r="A4376">
        <v>529845</v>
      </c>
      <c r="B4376" s="2">
        <v>41786</v>
      </c>
      <c r="C4376" s="3">
        <v>0.54949074074074078</v>
      </c>
      <c r="D4376" t="s">
        <v>31</v>
      </c>
      <c r="E4376" t="s">
        <v>27</v>
      </c>
      <c r="F4376" t="s">
        <v>17</v>
      </c>
      <c r="G4376" t="s">
        <v>2</v>
      </c>
      <c r="H4376">
        <v>65253</v>
      </c>
      <c r="I4376">
        <f>IF(Table3_1810[[#This Row],[Status]]="Hired",1,0)</f>
        <v>1</v>
      </c>
    </row>
    <row r="4377" spans="1:9" x14ac:dyDescent="0.3">
      <c r="A4377">
        <v>774091</v>
      </c>
      <c r="B4377" s="2">
        <v>41791</v>
      </c>
      <c r="C4377" s="3">
        <v>8.2928240740740747E-2</v>
      </c>
      <c r="D4377" t="s">
        <v>31</v>
      </c>
      <c r="E4377" t="s">
        <v>29</v>
      </c>
      <c r="F4377" t="s">
        <v>17</v>
      </c>
      <c r="G4377" t="s">
        <v>2</v>
      </c>
      <c r="H4377">
        <v>18420</v>
      </c>
      <c r="I4377">
        <f>IF(Table3_1810[[#This Row],[Status]]="Hired",1,0)</f>
        <v>1</v>
      </c>
    </row>
    <row r="4378" spans="1:9" x14ac:dyDescent="0.3">
      <c r="A4378">
        <v>299967</v>
      </c>
      <c r="B4378" s="2">
        <v>41791</v>
      </c>
      <c r="C4378" s="3">
        <v>8.5509259259259257E-2</v>
      </c>
      <c r="D4378" t="s">
        <v>31</v>
      </c>
      <c r="E4378" t="s">
        <v>29</v>
      </c>
      <c r="F4378" t="s">
        <v>17</v>
      </c>
      <c r="G4378" t="s">
        <v>2</v>
      </c>
      <c r="H4378">
        <v>31807</v>
      </c>
      <c r="I4378">
        <f>IF(Table3_1810[[#This Row],[Status]]="Hired",1,0)</f>
        <v>1</v>
      </c>
    </row>
    <row r="4379" spans="1:9" x14ac:dyDescent="0.3">
      <c r="A4379">
        <v>528129</v>
      </c>
      <c r="B4379" s="2">
        <v>41775</v>
      </c>
      <c r="C4379" s="3">
        <v>0.39805555555555555</v>
      </c>
      <c r="D4379" t="s">
        <v>31</v>
      </c>
      <c r="E4379" t="s">
        <v>29</v>
      </c>
      <c r="F4379" t="s">
        <v>19</v>
      </c>
      <c r="G4379" t="s">
        <v>6</v>
      </c>
      <c r="H4379">
        <v>72059</v>
      </c>
      <c r="I4379">
        <f>IF(Table3_1810[[#This Row],[Status]]="Hired",1,0)</f>
        <v>1</v>
      </c>
    </row>
    <row r="4380" spans="1:9" x14ac:dyDescent="0.3">
      <c r="A4380">
        <v>391838</v>
      </c>
      <c r="B4380" s="2">
        <v>41776</v>
      </c>
      <c r="C4380" s="3">
        <v>0.60584490740740737</v>
      </c>
      <c r="D4380" t="s">
        <v>31</v>
      </c>
      <c r="E4380" t="s">
        <v>29</v>
      </c>
      <c r="F4380" t="s">
        <v>19</v>
      </c>
      <c r="G4380" t="s">
        <v>5</v>
      </c>
      <c r="H4380">
        <v>24895</v>
      </c>
      <c r="I4380">
        <f>IF(Table3_1810[[#This Row],[Status]]="Hired",1,0)</f>
        <v>1</v>
      </c>
    </row>
    <row r="4381" spans="1:9" x14ac:dyDescent="0.3">
      <c r="A4381">
        <v>271808</v>
      </c>
      <c r="B4381" s="2">
        <v>41776</v>
      </c>
      <c r="C4381" s="3">
        <v>0.60689814814814813</v>
      </c>
      <c r="D4381" t="s">
        <v>31</v>
      </c>
      <c r="E4381" t="s">
        <v>29</v>
      </c>
      <c r="F4381" t="s">
        <v>19</v>
      </c>
      <c r="G4381" t="s">
        <v>5</v>
      </c>
      <c r="H4381">
        <v>93884</v>
      </c>
      <c r="I4381">
        <f>IF(Table3_1810[[#This Row],[Status]]="Hired",1,0)</f>
        <v>1</v>
      </c>
    </row>
    <row r="4382" spans="1:9" x14ac:dyDescent="0.3">
      <c r="A4382">
        <v>39698</v>
      </c>
      <c r="B4382" s="2">
        <v>41803</v>
      </c>
      <c r="C4382" s="3">
        <v>0.39680555555555558</v>
      </c>
      <c r="D4382" t="s">
        <v>30</v>
      </c>
      <c r="E4382" t="s">
        <v>29</v>
      </c>
      <c r="F4382" t="s">
        <v>17</v>
      </c>
      <c r="G4382" t="s">
        <v>10</v>
      </c>
      <c r="H4382">
        <v>23042</v>
      </c>
      <c r="I4382">
        <f>IF(Table3_1810[[#This Row],[Status]]="Hired",1,0)</f>
        <v>0</v>
      </c>
    </row>
    <row r="4383" spans="1:9" x14ac:dyDescent="0.3">
      <c r="A4383">
        <v>263505</v>
      </c>
      <c r="B4383" s="2">
        <v>41845</v>
      </c>
      <c r="C4383" s="3">
        <v>0.39682870370370371</v>
      </c>
      <c r="D4383" t="s">
        <v>31</v>
      </c>
      <c r="E4383" t="s">
        <v>29</v>
      </c>
      <c r="F4383" t="s">
        <v>17</v>
      </c>
      <c r="G4383" t="s">
        <v>10</v>
      </c>
      <c r="H4383">
        <v>84716</v>
      </c>
      <c r="I4383">
        <f>IF(Table3_1810[[#This Row],[Status]]="Hired",1,0)</f>
        <v>1</v>
      </c>
    </row>
    <row r="4384" spans="1:9" x14ac:dyDescent="0.3">
      <c r="A4384">
        <v>139528</v>
      </c>
      <c r="B4384" s="2">
        <v>41859</v>
      </c>
      <c r="C4384" s="3">
        <v>0.39787037037037037</v>
      </c>
      <c r="D4384" t="s">
        <v>30</v>
      </c>
      <c r="E4384" t="s">
        <v>29</v>
      </c>
      <c r="F4384" t="s">
        <v>17</v>
      </c>
      <c r="G4384" t="s">
        <v>10</v>
      </c>
      <c r="H4384">
        <v>52402</v>
      </c>
      <c r="I4384">
        <f>IF(Table3_1810[[#This Row],[Status]]="Hired",1,0)</f>
        <v>0</v>
      </c>
    </row>
    <row r="4385" spans="1:9" x14ac:dyDescent="0.3">
      <c r="A4385">
        <v>755527</v>
      </c>
      <c r="B4385" s="2">
        <v>41778</v>
      </c>
      <c r="C4385" s="3">
        <v>0.39680555555555558</v>
      </c>
      <c r="D4385" t="s">
        <v>31</v>
      </c>
      <c r="E4385" t="s">
        <v>29</v>
      </c>
      <c r="F4385" t="s">
        <v>17</v>
      </c>
      <c r="G4385" t="s">
        <v>10</v>
      </c>
      <c r="H4385">
        <v>31956</v>
      </c>
      <c r="I4385">
        <f>IF(Table3_1810[[#This Row],[Status]]="Hired",1,0)</f>
        <v>1</v>
      </c>
    </row>
    <row r="4386" spans="1:9" x14ac:dyDescent="0.3">
      <c r="A4386">
        <v>875635</v>
      </c>
      <c r="B4386" s="2">
        <v>41814</v>
      </c>
      <c r="C4386" s="3">
        <v>0.75324074074074077</v>
      </c>
      <c r="D4386" t="s">
        <v>30</v>
      </c>
      <c r="E4386" t="s">
        <v>27</v>
      </c>
      <c r="F4386" t="s">
        <v>12</v>
      </c>
      <c r="G4386" t="s">
        <v>10</v>
      </c>
      <c r="H4386">
        <v>73267</v>
      </c>
      <c r="I4386">
        <f>IF(Table3_1810[[#This Row],[Status]]="Hired",1,0)</f>
        <v>0</v>
      </c>
    </row>
    <row r="4387" spans="1:9" x14ac:dyDescent="0.3">
      <c r="A4387">
        <v>897584</v>
      </c>
      <c r="B4387" s="2">
        <v>41823</v>
      </c>
      <c r="C4387" s="3">
        <v>0.44571759259259258</v>
      </c>
      <c r="D4387" t="s">
        <v>31</v>
      </c>
      <c r="E4387" t="s">
        <v>27</v>
      </c>
      <c r="F4387" t="s">
        <v>12</v>
      </c>
      <c r="G4387" t="s">
        <v>10</v>
      </c>
      <c r="H4387">
        <v>78934</v>
      </c>
      <c r="I4387">
        <f>IF(Table3_1810[[#This Row],[Status]]="Hired",1,0)</f>
        <v>1</v>
      </c>
    </row>
    <row r="4388" spans="1:9" x14ac:dyDescent="0.3">
      <c r="A4388">
        <v>704385</v>
      </c>
      <c r="B4388" s="2">
        <v>41823</v>
      </c>
      <c r="C4388" s="3">
        <v>0.7732175925925926</v>
      </c>
      <c r="D4388" t="s">
        <v>31</v>
      </c>
      <c r="E4388" t="s">
        <v>27</v>
      </c>
      <c r="F4388" t="s">
        <v>12</v>
      </c>
      <c r="G4388" t="s">
        <v>10</v>
      </c>
      <c r="H4388">
        <v>82811</v>
      </c>
      <c r="I4388">
        <f>IF(Table3_1810[[#This Row],[Status]]="Hired",1,0)</f>
        <v>1</v>
      </c>
    </row>
    <row r="4389" spans="1:9" x14ac:dyDescent="0.3">
      <c r="A4389">
        <v>802616</v>
      </c>
      <c r="B4389" s="2">
        <v>41839</v>
      </c>
      <c r="C4389" s="3">
        <v>0.47020833333333334</v>
      </c>
      <c r="D4389" t="s">
        <v>31</v>
      </c>
      <c r="E4389" t="s">
        <v>27</v>
      </c>
      <c r="F4389" t="s">
        <v>12</v>
      </c>
      <c r="G4389" t="s">
        <v>10</v>
      </c>
      <c r="H4389">
        <v>27627</v>
      </c>
      <c r="I4389">
        <f>IF(Table3_1810[[#This Row],[Status]]="Hired",1,0)</f>
        <v>1</v>
      </c>
    </row>
    <row r="4390" spans="1:9" x14ac:dyDescent="0.3">
      <c r="A4390">
        <v>93105</v>
      </c>
      <c r="B4390" s="2">
        <v>41839</v>
      </c>
      <c r="C4390" s="3">
        <v>0.47038194444444442</v>
      </c>
      <c r="D4390" t="s">
        <v>31</v>
      </c>
      <c r="E4390" t="s">
        <v>27</v>
      </c>
      <c r="F4390" t="s">
        <v>12</v>
      </c>
      <c r="G4390" t="s">
        <v>10</v>
      </c>
      <c r="H4390">
        <v>22415</v>
      </c>
      <c r="I4390">
        <f>IF(Table3_1810[[#This Row],[Status]]="Hired",1,0)</f>
        <v>1</v>
      </c>
    </row>
    <row r="4391" spans="1:9" x14ac:dyDescent="0.3">
      <c r="A4391">
        <v>71035</v>
      </c>
      <c r="B4391" s="2">
        <v>41839</v>
      </c>
      <c r="C4391" s="3">
        <v>0.47193287037037035</v>
      </c>
      <c r="D4391" t="s">
        <v>31</v>
      </c>
      <c r="E4391" t="s">
        <v>27</v>
      </c>
      <c r="F4391" t="s">
        <v>12</v>
      </c>
      <c r="G4391" t="s">
        <v>10</v>
      </c>
      <c r="H4391">
        <v>98445</v>
      </c>
      <c r="I4391">
        <f>IF(Table3_1810[[#This Row],[Status]]="Hired",1,0)</f>
        <v>1</v>
      </c>
    </row>
    <row r="4392" spans="1:9" x14ac:dyDescent="0.3">
      <c r="A4392">
        <v>466767</v>
      </c>
      <c r="B4392" s="2">
        <v>41796</v>
      </c>
      <c r="C4392" s="3">
        <v>0.77607638888888886</v>
      </c>
      <c r="D4392" t="s">
        <v>31</v>
      </c>
      <c r="E4392" t="s">
        <v>29</v>
      </c>
      <c r="F4392" t="s">
        <v>17</v>
      </c>
      <c r="G4392" t="s">
        <v>4</v>
      </c>
      <c r="H4392">
        <v>95512</v>
      </c>
      <c r="I4392">
        <f>IF(Table3_1810[[#This Row],[Status]]="Hired",1,0)</f>
        <v>1</v>
      </c>
    </row>
    <row r="4393" spans="1:9" x14ac:dyDescent="0.3">
      <c r="A4393">
        <v>475095</v>
      </c>
      <c r="B4393" s="2">
        <v>41796</v>
      </c>
      <c r="C4393" s="3">
        <v>0.77641203703703698</v>
      </c>
      <c r="D4393" t="s">
        <v>30</v>
      </c>
      <c r="E4393" t="s">
        <v>29</v>
      </c>
      <c r="F4393" t="s">
        <v>17</v>
      </c>
      <c r="G4393" t="s">
        <v>4</v>
      </c>
      <c r="H4393">
        <v>91565</v>
      </c>
      <c r="I4393">
        <f>IF(Table3_1810[[#This Row],[Status]]="Hired",1,0)</f>
        <v>0</v>
      </c>
    </row>
    <row r="4394" spans="1:9" x14ac:dyDescent="0.3">
      <c r="A4394">
        <v>190037</v>
      </c>
      <c r="B4394" s="2">
        <v>41808</v>
      </c>
      <c r="C4394" s="3">
        <v>0.73197916666666663</v>
      </c>
      <c r="D4394" t="s">
        <v>31</v>
      </c>
      <c r="E4394" t="s">
        <v>29</v>
      </c>
      <c r="F4394" t="s">
        <v>17</v>
      </c>
      <c r="G4394" t="s">
        <v>4</v>
      </c>
      <c r="H4394">
        <v>54823</v>
      </c>
      <c r="I4394">
        <f>IF(Table3_1810[[#This Row],[Status]]="Hired",1,0)</f>
        <v>1</v>
      </c>
    </row>
    <row r="4395" spans="1:9" x14ac:dyDescent="0.3">
      <c r="A4395">
        <v>963776</v>
      </c>
      <c r="B4395" s="2">
        <v>41815</v>
      </c>
      <c r="C4395" s="3">
        <v>0.31245370370370368</v>
      </c>
      <c r="D4395" t="s">
        <v>31</v>
      </c>
      <c r="E4395" t="s">
        <v>29</v>
      </c>
      <c r="F4395" t="s">
        <v>17</v>
      </c>
      <c r="G4395" t="s">
        <v>2</v>
      </c>
      <c r="H4395">
        <v>96730</v>
      </c>
      <c r="I4395">
        <f>IF(Table3_1810[[#This Row],[Status]]="Hired",1,0)</f>
        <v>1</v>
      </c>
    </row>
    <row r="4396" spans="1:9" x14ac:dyDescent="0.3">
      <c r="A4396">
        <v>706764</v>
      </c>
      <c r="B4396" s="2">
        <v>41820</v>
      </c>
      <c r="C4396" s="3">
        <v>0.61245370370370367</v>
      </c>
      <c r="D4396" t="s">
        <v>31</v>
      </c>
      <c r="E4396" t="s">
        <v>29</v>
      </c>
      <c r="F4396" t="s">
        <v>17</v>
      </c>
      <c r="G4396" t="s">
        <v>4</v>
      </c>
      <c r="H4396">
        <v>95802</v>
      </c>
      <c r="I4396">
        <f>IF(Table3_1810[[#This Row],[Status]]="Hired",1,0)</f>
        <v>1</v>
      </c>
    </row>
    <row r="4397" spans="1:9" x14ac:dyDescent="0.3">
      <c r="A4397">
        <v>545855</v>
      </c>
      <c r="B4397" s="2">
        <v>41820</v>
      </c>
      <c r="C4397" s="3">
        <v>0.61273148148148149</v>
      </c>
      <c r="D4397" t="s">
        <v>31</v>
      </c>
      <c r="E4397" t="s">
        <v>29</v>
      </c>
      <c r="F4397" t="s">
        <v>17</v>
      </c>
      <c r="G4397" t="s">
        <v>4</v>
      </c>
      <c r="H4397">
        <v>35988</v>
      </c>
      <c r="I4397">
        <f>IF(Table3_1810[[#This Row],[Status]]="Hired",1,0)</f>
        <v>1</v>
      </c>
    </row>
    <row r="4398" spans="1:9" x14ac:dyDescent="0.3">
      <c r="A4398">
        <v>608935</v>
      </c>
      <c r="B4398" s="2">
        <v>41820</v>
      </c>
      <c r="C4398" s="3">
        <v>0.614375</v>
      </c>
      <c r="D4398" t="s">
        <v>31</v>
      </c>
      <c r="E4398" t="s">
        <v>29</v>
      </c>
      <c r="F4398" t="s">
        <v>17</v>
      </c>
      <c r="G4398" t="s">
        <v>4</v>
      </c>
      <c r="H4398">
        <v>53545</v>
      </c>
      <c r="I4398">
        <f>IF(Table3_1810[[#This Row],[Status]]="Hired",1,0)</f>
        <v>1</v>
      </c>
    </row>
    <row r="4399" spans="1:9" x14ac:dyDescent="0.3">
      <c r="A4399">
        <v>166217</v>
      </c>
      <c r="B4399" s="2">
        <v>41821</v>
      </c>
      <c r="C4399" s="3">
        <v>0.6584606481481482</v>
      </c>
      <c r="D4399" t="s">
        <v>30</v>
      </c>
      <c r="E4399" t="s">
        <v>29</v>
      </c>
      <c r="F4399" t="s">
        <v>17</v>
      </c>
      <c r="G4399" t="s">
        <v>4</v>
      </c>
      <c r="H4399">
        <v>47886</v>
      </c>
      <c r="I4399">
        <f>IF(Table3_1810[[#This Row],[Status]]="Hired",1,0)</f>
        <v>0</v>
      </c>
    </row>
    <row r="4400" spans="1:9" x14ac:dyDescent="0.3">
      <c r="A4400">
        <v>296420</v>
      </c>
      <c r="B4400" s="2">
        <v>41824</v>
      </c>
      <c r="C4400" s="3">
        <v>0.72813657407407406</v>
      </c>
      <c r="D4400" t="s">
        <v>31</v>
      </c>
      <c r="E4400" t="s">
        <v>29</v>
      </c>
      <c r="F4400" t="s">
        <v>17</v>
      </c>
      <c r="G4400" t="s">
        <v>4</v>
      </c>
      <c r="H4400">
        <v>19935</v>
      </c>
      <c r="I4400">
        <f>IF(Table3_1810[[#This Row],[Status]]="Hired",1,0)</f>
        <v>1</v>
      </c>
    </row>
    <row r="4401" spans="1:9" x14ac:dyDescent="0.3">
      <c r="A4401">
        <v>797838</v>
      </c>
      <c r="B4401" s="2">
        <v>41806</v>
      </c>
      <c r="C4401" s="3">
        <v>0.39880787037037035</v>
      </c>
      <c r="D4401" t="s">
        <v>31</v>
      </c>
      <c r="E4401" t="s">
        <v>29</v>
      </c>
      <c r="F4401" t="s">
        <v>17</v>
      </c>
      <c r="G4401" t="s">
        <v>4</v>
      </c>
      <c r="H4401">
        <v>31670</v>
      </c>
      <c r="I4401">
        <f>IF(Table3_1810[[#This Row],[Status]]="Hired",1,0)</f>
        <v>1</v>
      </c>
    </row>
    <row r="4402" spans="1:9" x14ac:dyDescent="0.3">
      <c r="A4402">
        <v>944862</v>
      </c>
      <c r="B4402" s="2">
        <v>41814</v>
      </c>
      <c r="C4402" s="3">
        <v>0.46679398148148149</v>
      </c>
      <c r="D4402" t="s">
        <v>31</v>
      </c>
      <c r="E4402" t="s">
        <v>29</v>
      </c>
      <c r="F4402" t="s">
        <v>17</v>
      </c>
      <c r="G4402" t="s">
        <v>4</v>
      </c>
      <c r="H4402">
        <v>85882</v>
      </c>
      <c r="I4402">
        <f>IF(Table3_1810[[#This Row],[Status]]="Hired",1,0)</f>
        <v>1</v>
      </c>
    </row>
    <row r="4403" spans="1:9" x14ac:dyDescent="0.3">
      <c r="A4403">
        <v>427953</v>
      </c>
      <c r="B4403" s="2">
        <v>41815</v>
      </c>
      <c r="C4403" s="3">
        <v>0.3865972222222222</v>
      </c>
      <c r="D4403" t="s">
        <v>31</v>
      </c>
      <c r="E4403" t="s">
        <v>29</v>
      </c>
      <c r="F4403" t="s">
        <v>17</v>
      </c>
      <c r="G4403" t="s">
        <v>2</v>
      </c>
      <c r="H4403">
        <v>80224</v>
      </c>
      <c r="I4403">
        <f>IF(Table3_1810[[#This Row],[Status]]="Hired",1,0)</f>
        <v>1</v>
      </c>
    </row>
    <row r="4404" spans="1:9" x14ac:dyDescent="0.3">
      <c r="A4404">
        <v>906233</v>
      </c>
      <c r="B4404" s="2">
        <v>41815</v>
      </c>
      <c r="C4404" s="3">
        <v>0.38858796296296294</v>
      </c>
      <c r="D4404" t="s">
        <v>31</v>
      </c>
      <c r="E4404" t="s">
        <v>29</v>
      </c>
      <c r="F4404" t="s">
        <v>17</v>
      </c>
      <c r="G4404" t="s">
        <v>2</v>
      </c>
      <c r="H4404">
        <v>42107</v>
      </c>
      <c r="I4404">
        <f>IF(Table3_1810[[#This Row],[Status]]="Hired",1,0)</f>
        <v>1</v>
      </c>
    </row>
    <row r="4405" spans="1:9" x14ac:dyDescent="0.3">
      <c r="A4405">
        <v>236028</v>
      </c>
      <c r="B4405" s="2">
        <v>41834</v>
      </c>
      <c r="C4405" s="3">
        <v>0.39881944444444445</v>
      </c>
      <c r="D4405" t="s">
        <v>31</v>
      </c>
      <c r="E4405" t="s">
        <v>29</v>
      </c>
      <c r="F4405" t="s">
        <v>17</v>
      </c>
      <c r="G4405" t="s">
        <v>2</v>
      </c>
      <c r="H4405">
        <v>80787</v>
      </c>
      <c r="I4405">
        <f>IF(Table3_1810[[#This Row],[Status]]="Hired",1,0)</f>
        <v>1</v>
      </c>
    </row>
    <row r="4406" spans="1:9" x14ac:dyDescent="0.3">
      <c r="A4406">
        <v>452589</v>
      </c>
      <c r="B4406" s="2">
        <v>41835</v>
      </c>
      <c r="C4406" s="3">
        <v>0.47409722222222223</v>
      </c>
      <c r="D4406" t="s">
        <v>31</v>
      </c>
      <c r="E4406" t="s">
        <v>29</v>
      </c>
      <c r="F4406" t="s">
        <v>17</v>
      </c>
      <c r="G4406" t="s">
        <v>2</v>
      </c>
      <c r="H4406">
        <v>43379</v>
      </c>
      <c r="I4406">
        <f>IF(Table3_1810[[#This Row],[Status]]="Hired",1,0)</f>
        <v>1</v>
      </c>
    </row>
    <row r="4407" spans="1:9" x14ac:dyDescent="0.3">
      <c r="A4407">
        <v>99825</v>
      </c>
      <c r="B4407" s="2">
        <v>41842</v>
      </c>
      <c r="C4407" s="3">
        <v>0.64067129629629627</v>
      </c>
      <c r="D4407" t="s">
        <v>31</v>
      </c>
      <c r="E4407" t="s">
        <v>29</v>
      </c>
      <c r="F4407" t="s">
        <v>17</v>
      </c>
      <c r="G4407" t="s">
        <v>2</v>
      </c>
      <c r="H4407">
        <v>89541</v>
      </c>
      <c r="I4407">
        <f>IF(Table3_1810[[#This Row],[Status]]="Hired",1,0)</f>
        <v>1</v>
      </c>
    </row>
    <row r="4408" spans="1:9" x14ac:dyDescent="0.3">
      <c r="A4408">
        <v>159727</v>
      </c>
      <c r="B4408" s="2">
        <v>41842</v>
      </c>
      <c r="C4408" s="3">
        <v>0.641087962962963</v>
      </c>
      <c r="D4408" t="s">
        <v>31</v>
      </c>
      <c r="E4408" t="s">
        <v>29</v>
      </c>
      <c r="F4408" t="s">
        <v>17</v>
      </c>
      <c r="G4408" t="s">
        <v>2</v>
      </c>
      <c r="H4408">
        <v>42542</v>
      </c>
      <c r="I4408">
        <f>IF(Table3_1810[[#This Row],[Status]]="Hired",1,0)</f>
        <v>1</v>
      </c>
    </row>
    <row r="4409" spans="1:9" x14ac:dyDescent="0.3">
      <c r="A4409">
        <v>186817</v>
      </c>
      <c r="B4409" s="2">
        <v>41842</v>
      </c>
      <c r="C4409" s="3">
        <v>0.64177083333333329</v>
      </c>
      <c r="D4409" t="s">
        <v>31</v>
      </c>
      <c r="E4409" t="s">
        <v>29</v>
      </c>
      <c r="F4409" t="s">
        <v>17</v>
      </c>
      <c r="G4409" t="s">
        <v>2</v>
      </c>
      <c r="H4409">
        <v>46062</v>
      </c>
      <c r="I4409">
        <f>IF(Table3_1810[[#This Row],[Status]]="Hired",1,0)</f>
        <v>1</v>
      </c>
    </row>
    <row r="4410" spans="1:9" x14ac:dyDescent="0.3">
      <c r="A4410">
        <v>885497</v>
      </c>
      <c r="B4410" s="2">
        <v>41862</v>
      </c>
      <c r="C4410" s="3">
        <v>0.39725694444444443</v>
      </c>
      <c r="D4410" t="s">
        <v>31</v>
      </c>
      <c r="E4410" t="s">
        <v>29</v>
      </c>
      <c r="F4410" t="s">
        <v>16</v>
      </c>
      <c r="G4410" t="s">
        <v>2</v>
      </c>
      <c r="H4410">
        <v>94918</v>
      </c>
      <c r="I4410">
        <f>IF(Table3_1810[[#This Row],[Status]]="Hired",1,0)</f>
        <v>1</v>
      </c>
    </row>
    <row r="4411" spans="1:9" x14ac:dyDescent="0.3">
      <c r="A4411">
        <v>729390</v>
      </c>
      <c r="B4411" s="2">
        <v>41862</v>
      </c>
      <c r="C4411" s="3">
        <v>0.40177083333333335</v>
      </c>
      <c r="D4411" t="s">
        <v>31</v>
      </c>
      <c r="E4411" t="s">
        <v>27</v>
      </c>
      <c r="F4411" t="s">
        <v>16</v>
      </c>
      <c r="G4411" t="s">
        <v>2</v>
      </c>
      <c r="H4411">
        <v>73347</v>
      </c>
      <c r="I4411">
        <f>IF(Table3_1810[[#This Row],[Status]]="Hired",1,0)</f>
        <v>1</v>
      </c>
    </row>
    <row r="4412" spans="1:9" x14ac:dyDescent="0.3">
      <c r="A4412">
        <v>573753</v>
      </c>
      <c r="B4412" s="2">
        <v>41820</v>
      </c>
      <c r="C4412" s="3">
        <v>0.39723379629629629</v>
      </c>
      <c r="D4412" t="s">
        <v>31</v>
      </c>
      <c r="E4412" t="s">
        <v>29</v>
      </c>
      <c r="F4412" t="s">
        <v>17</v>
      </c>
      <c r="G4412" t="s">
        <v>10</v>
      </c>
      <c r="H4412">
        <v>88092</v>
      </c>
      <c r="I4412">
        <f>IF(Table3_1810[[#This Row],[Status]]="Hired",1,0)</f>
        <v>1</v>
      </c>
    </row>
    <row r="4413" spans="1:9" x14ac:dyDescent="0.3">
      <c r="A4413">
        <v>206524</v>
      </c>
      <c r="B4413" s="2">
        <v>41820</v>
      </c>
      <c r="C4413" s="3">
        <v>0.39771990740740742</v>
      </c>
      <c r="D4413" t="s">
        <v>31</v>
      </c>
      <c r="E4413" t="s">
        <v>28</v>
      </c>
      <c r="F4413" t="s">
        <v>17</v>
      </c>
      <c r="G4413" t="s">
        <v>10</v>
      </c>
      <c r="H4413">
        <v>42584</v>
      </c>
      <c r="I4413">
        <f>IF(Table3_1810[[#This Row],[Status]]="Hired",1,0)</f>
        <v>1</v>
      </c>
    </row>
    <row r="4414" spans="1:9" x14ac:dyDescent="0.3">
      <c r="A4414">
        <v>904324</v>
      </c>
      <c r="B4414" s="2">
        <v>41820</v>
      </c>
      <c r="C4414" s="3">
        <v>0.39846064814814813</v>
      </c>
      <c r="D4414" t="s">
        <v>31</v>
      </c>
      <c r="E4414" t="s">
        <v>28</v>
      </c>
      <c r="F4414" t="s">
        <v>17</v>
      </c>
      <c r="G4414" t="s">
        <v>10</v>
      </c>
      <c r="H4414">
        <v>97495</v>
      </c>
      <c r="I4414">
        <f>IF(Table3_1810[[#This Row],[Status]]="Hired",1,0)</f>
        <v>1</v>
      </c>
    </row>
    <row r="4415" spans="1:9" x14ac:dyDescent="0.3">
      <c r="A4415">
        <v>763700</v>
      </c>
      <c r="B4415" s="2">
        <v>41782</v>
      </c>
      <c r="C4415" s="3">
        <v>0.6029282407407407</v>
      </c>
      <c r="D4415" t="s">
        <v>30</v>
      </c>
      <c r="E4415" t="s">
        <v>29</v>
      </c>
      <c r="F4415" t="s">
        <v>17</v>
      </c>
      <c r="G4415" t="s">
        <v>4</v>
      </c>
      <c r="H4415">
        <v>44858</v>
      </c>
      <c r="I4415">
        <f>IF(Table3_1810[[#This Row],[Status]]="Hired",1,0)</f>
        <v>0</v>
      </c>
    </row>
    <row r="4416" spans="1:9" x14ac:dyDescent="0.3">
      <c r="A4416">
        <v>944662</v>
      </c>
      <c r="B4416" s="2">
        <v>41813</v>
      </c>
      <c r="C4416" s="3">
        <v>0.33783564814814815</v>
      </c>
      <c r="D4416" t="s">
        <v>31</v>
      </c>
      <c r="E4416" t="s">
        <v>29</v>
      </c>
      <c r="F4416" t="s">
        <v>17</v>
      </c>
      <c r="G4416" t="s">
        <v>1</v>
      </c>
      <c r="H4416">
        <v>23879</v>
      </c>
      <c r="I4416">
        <f>IF(Table3_1810[[#This Row],[Status]]="Hired",1,0)</f>
        <v>1</v>
      </c>
    </row>
    <row r="4417" spans="1:9" x14ac:dyDescent="0.3">
      <c r="A4417">
        <v>858295</v>
      </c>
      <c r="B4417" s="2">
        <v>41807</v>
      </c>
      <c r="C4417" s="3">
        <v>0.39607638888888891</v>
      </c>
      <c r="D4417" t="s">
        <v>31</v>
      </c>
      <c r="E4417" t="s">
        <v>29</v>
      </c>
      <c r="F4417" t="s">
        <v>17</v>
      </c>
      <c r="G4417" t="s">
        <v>10</v>
      </c>
      <c r="H4417">
        <v>23370</v>
      </c>
      <c r="I4417">
        <f>IF(Table3_1810[[#This Row],[Status]]="Hired",1,0)</f>
        <v>1</v>
      </c>
    </row>
    <row r="4418" spans="1:9" x14ac:dyDescent="0.3">
      <c r="A4418">
        <v>171055</v>
      </c>
      <c r="B4418" s="2">
        <v>41821</v>
      </c>
      <c r="C4418" s="3">
        <v>0.60054398148148147</v>
      </c>
      <c r="D4418" t="s">
        <v>31</v>
      </c>
      <c r="E4418" t="s">
        <v>29</v>
      </c>
      <c r="F4418" t="s">
        <v>17</v>
      </c>
      <c r="G4418" t="s">
        <v>10</v>
      </c>
      <c r="H4418">
        <v>25617</v>
      </c>
      <c r="I4418">
        <f>IF(Table3_1810[[#This Row],[Status]]="Hired",1,0)</f>
        <v>1</v>
      </c>
    </row>
    <row r="4419" spans="1:9" x14ac:dyDescent="0.3">
      <c r="A4419">
        <v>488237</v>
      </c>
      <c r="B4419" s="2">
        <v>41821</v>
      </c>
      <c r="C4419" s="3">
        <v>0.59928240740740746</v>
      </c>
      <c r="D4419" t="s">
        <v>31</v>
      </c>
      <c r="E4419" t="s">
        <v>28</v>
      </c>
      <c r="F4419" t="s">
        <v>17</v>
      </c>
      <c r="G4419" t="s">
        <v>10</v>
      </c>
      <c r="H4419">
        <v>26504</v>
      </c>
      <c r="I4419">
        <f>IF(Table3_1810[[#This Row],[Status]]="Hired",1,0)</f>
        <v>1</v>
      </c>
    </row>
    <row r="4420" spans="1:9" x14ac:dyDescent="0.3">
      <c r="A4420">
        <v>606546</v>
      </c>
      <c r="B4420" s="2">
        <v>41835</v>
      </c>
      <c r="C4420" s="3">
        <v>0.39677083333333335</v>
      </c>
      <c r="D4420" t="s">
        <v>31</v>
      </c>
      <c r="E4420" t="s">
        <v>29</v>
      </c>
      <c r="F4420" t="s">
        <v>19</v>
      </c>
      <c r="G4420" t="s">
        <v>2</v>
      </c>
      <c r="H4420">
        <v>43261</v>
      </c>
      <c r="I4420">
        <f>IF(Table3_1810[[#This Row],[Status]]="Hired",1,0)</f>
        <v>1</v>
      </c>
    </row>
    <row r="4421" spans="1:9" x14ac:dyDescent="0.3">
      <c r="A4421">
        <v>142908</v>
      </c>
      <c r="B4421" s="2">
        <v>41842</v>
      </c>
      <c r="C4421" s="3">
        <v>0.45478009259259261</v>
      </c>
      <c r="D4421" t="s">
        <v>31</v>
      </c>
      <c r="E4421" t="s">
        <v>28</v>
      </c>
      <c r="F4421" t="s">
        <v>19</v>
      </c>
      <c r="G4421" t="s">
        <v>10</v>
      </c>
      <c r="H4421">
        <v>38303</v>
      </c>
      <c r="I4421">
        <f>IF(Table3_1810[[#This Row],[Status]]="Hired",1,0)</f>
        <v>1</v>
      </c>
    </row>
    <row r="4422" spans="1:9" x14ac:dyDescent="0.3">
      <c r="A4422">
        <v>394412</v>
      </c>
      <c r="B4422" s="2">
        <v>41807</v>
      </c>
      <c r="C4422" s="3">
        <v>0.39733796296296298</v>
      </c>
      <c r="D4422" t="s">
        <v>31</v>
      </c>
      <c r="E4422" t="s">
        <v>29</v>
      </c>
      <c r="F4422" t="s">
        <v>17</v>
      </c>
      <c r="G4422" t="s">
        <v>10</v>
      </c>
      <c r="H4422">
        <v>57956</v>
      </c>
      <c r="I4422">
        <f>IF(Table3_1810[[#This Row],[Status]]="Hired",1,0)</f>
        <v>1</v>
      </c>
    </row>
    <row r="4423" spans="1:9" x14ac:dyDescent="0.3">
      <c r="A4423">
        <v>312191</v>
      </c>
      <c r="B4423" s="2">
        <v>41845</v>
      </c>
      <c r="C4423" s="3">
        <v>0.47273148148148147</v>
      </c>
      <c r="D4423" t="s">
        <v>31</v>
      </c>
      <c r="E4423" t="s">
        <v>29</v>
      </c>
      <c r="F4423" t="s">
        <v>17</v>
      </c>
      <c r="G4423" t="s">
        <v>2</v>
      </c>
      <c r="H4423">
        <v>96770</v>
      </c>
      <c r="I4423">
        <f>IF(Table3_1810[[#This Row],[Status]]="Hired",1,0)</f>
        <v>1</v>
      </c>
    </row>
    <row r="4424" spans="1:9" x14ac:dyDescent="0.3">
      <c r="A4424">
        <v>721233</v>
      </c>
      <c r="B4424" s="2">
        <v>41845</v>
      </c>
      <c r="C4424" s="3">
        <v>0.61525462962962962</v>
      </c>
      <c r="D4424" t="s">
        <v>31</v>
      </c>
      <c r="E4424" t="s">
        <v>29</v>
      </c>
      <c r="F4424" t="s">
        <v>17</v>
      </c>
      <c r="G4424" t="s">
        <v>2</v>
      </c>
      <c r="H4424">
        <v>46555</v>
      </c>
      <c r="I4424">
        <f>IF(Table3_1810[[#This Row],[Status]]="Hired",1,0)</f>
        <v>1</v>
      </c>
    </row>
    <row r="4425" spans="1:9" x14ac:dyDescent="0.3">
      <c r="A4425">
        <v>638843</v>
      </c>
      <c r="B4425" s="2">
        <v>41796</v>
      </c>
      <c r="C4425" s="3">
        <v>0.82056712962962963</v>
      </c>
      <c r="D4425" t="s">
        <v>31</v>
      </c>
      <c r="E4425" t="s">
        <v>29</v>
      </c>
      <c r="F4425" t="s">
        <v>20</v>
      </c>
      <c r="G4425" t="s">
        <v>10</v>
      </c>
      <c r="H4425">
        <v>92294</v>
      </c>
      <c r="I4425">
        <f>IF(Table3_1810[[#This Row],[Status]]="Hired",1,0)</f>
        <v>1</v>
      </c>
    </row>
    <row r="4426" spans="1:9" x14ac:dyDescent="0.3">
      <c r="A4426">
        <v>713852</v>
      </c>
      <c r="B4426" s="2">
        <v>41796</v>
      </c>
      <c r="C4426" s="3">
        <v>0.82064814814814813</v>
      </c>
      <c r="D4426" t="s">
        <v>31</v>
      </c>
      <c r="E4426" t="s">
        <v>28</v>
      </c>
      <c r="F4426" t="s">
        <v>20</v>
      </c>
      <c r="G4426" t="s">
        <v>10</v>
      </c>
      <c r="H4426">
        <v>87570</v>
      </c>
      <c r="I4426">
        <f>IF(Table3_1810[[#This Row],[Status]]="Hired",1,0)</f>
        <v>1</v>
      </c>
    </row>
    <row r="4427" spans="1:9" x14ac:dyDescent="0.3">
      <c r="A4427">
        <v>959646</v>
      </c>
      <c r="B4427" s="2">
        <v>41796</v>
      </c>
      <c r="C4427" s="3">
        <v>0.82097222222222221</v>
      </c>
      <c r="D4427" t="s">
        <v>31</v>
      </c>
      <c r="E4427" t="s">
        <v>28</v>
      </c>
      <c r="F4427" t="s">
        <v>20</v>
      </c>
      <c r="G4427" t="s">
        <v>10</v>
      </c>
      <c r="H4427">
        <v>83035</v>
      </c>
      <c r="I4427">
        <f>IF(Table3_1810[[#This Row],[Status]]="Hired",1,0)</f>
        <v>1</v>
      </c>
    </row>
    <row r="4428" spans="1:9" x14ac:dyDescent="0.3">
      <c r="A4428">
        <v>371473</v>
      </c>
      <c r="B4428" s="2">
        <v>41828</v>
      </c>
      <c r="C4428" s="3">
        <v>0.95605324074074072</v>
      </c>
      <c r="D4428" t="s">
        <v>31</v>
      </c>
      <c r="E4428" t="s">
        <v>27</v>
      </c>
      <c r="F4428" t="s">
        <v>20</v>
      </c>
      <c r="G4428" t="s">
        <v>1</v>
      </c>
      <c r="H4428">
        <v>14554</v>
      </c>
      <c r="I4428">
        <f>IF(Table3_1810[[#This Row],[Status]]="Hired",1,0)</f>
        <v>1</v>
      </c>
    </row>
    <row r="4429" spans="1:9" x14ac:dyDescent="0.3">
      <c r="A4429">
        <v>17431</v>
      </c>
      <c r="B4429" s="2">
        <v>41828</v>
      </c>
      <c r="C4429" s="3">
        <v>0.95572916666666663</v>
      </c>
      <c r="D4429" t="s">
        <v>30</v>
      </c>
      <c r="E4429" t="s">
        <v>28</v>
      </c>
      <c r="F4429" t="s">
        <v>20</v>
      </c>
      <c r="G4429" t="s">
        <v>1</v>
      </c>
      <c r="H4429">
        <v>91675</v>
      </c>
      <c r="I4429">
        <f>IF(Table3_1810[[#This Row],[Status]]="Hired",1,0)</f>
        <v>0</v>
      </c>
    </row>
    <row r="4430" spans="1:9" x14ac:dyDescent="0.3">
      <c r="A4430">
        <v>506261</v>
      </c>
      <c r="B4430" s="2">
        <v>41787</v>
      </c>
      <c r="C4430" s="3">
        <v>0.39906249999999999</v>
      </c>
      <c r="D4430" t="s">
        <v>31</v>
      </c>
      <c r="E4430" t="s">
        <v>29</v>
      </c>
      <c r="F4430" t="s">
        <v>13</v>
      </c>
      <c r="G4430" t="s">
        <v>10</v>
      </c>
      <c r="H4430">
        <v>21410</v>
      </c>
      <c r="I4430">
        <f>IF(Table3_1810[[#This Row],[Status]]="Hired",1,0)</f>
        <v>1</v>
      </c>
    </row>
    <row r="4431" spans="1:9" x14ac:dyDescent="0.3">
      <c r="A4431">
        <v>994499</v>
      </c>
      <c r="B4431" s="2">
        <v>41792</v>
      </c>
      <c r="C4431" s="3">
        <v>0.6576157407407407</v>
      </c>
      <c r="D4431" t="s">
        <v>30</v>
      </c>
      <c r="E4431" t="s">
        <v>29</v>
      </c>
      <c r="F4431" t="s">
        <v>13</v>
      </c>
      <c r="G4431" t="s">
        <v>10</v>
      </c>
      <c r="H4431">
        <v>79766</v>
      </c>
      <c r="I4431">
        <f>IF(Table3_1810[[#This Row],[Status]]="Hired",1,0)</f>
        <v>0</v>
      </c>
    </row>
    <row r="4432" spans="1:9" x14ac:dyDescent="0.3">
      <c r="A4432">
        <v>986261</v>
      </c>
      <c r="B4432" s="2">
        <v>41795</v>
      </c>
      <c r="C4432" s="3">
        <v>0.70766203703703701</v>
      </c>
      <c r="D4432" t="s">
        <v>31</v>
      </c>
      <c r="E4432" t="s">
        <v>29</v>
      </c>
      <c r="F4432" t="s">
        <v>13</v>
      </c>
      <c r="G4432" t="s">
        <v>5</v>
      </c>
      <c r="H4432">
        <v>59673</v>
      </c>
      <c r="I4432">
        <f>IF(Table3_1810[[#This Row],[Status]]="Hired",1,0)</f>
        <v>1</v>
      </c>
    </row>
    <row r="4433" spans="1:9" x14ac:dyDescent="0.3">
      <c r="A4433">
        <v>38914</v>
      </c>
      <c r="B4433" s="2">
        <v>41795</v>
      </c>
      <c r="C4433" s="3">
        <v>0.77341435185185181</v>
      </c>
      <c r="D4433" t="s">
        <v>31</v>
      </c>
      <c r="E4433" t="s">
        <v>29</v>
      </c>
      <c r="F4433" t="s">
        <v>13</v>
      </c>
      <c r="G4433" t="s">
        <v>5</v>
      </c>
      <c r="H4433">
        <v>38937</v>
      </c>
      <c r="I4433">
        <f>IF(Table3_1810[[#This Row],[Status]]="Hired",1,0)</f>
        <v>1</v>
      </c>
    </row>
    <row r="4434" spans="1:9" x14ac:dyDescent="0.3">
      <c r="A4434">
        <v>91819</v>
      </c>
      <c r="B4434" s="2">
        <v>41802</v>
      </c>
      <c r="C4434" s="3">
        <v>0.76957175925925925</v>
      </c>
      <c r="D4434" t="s">
        <v>31</v>
      </c>
      <c r="E4434" t="s">
        <v>29</v>
      </c>
      <c r="F4434" t="s">
        <v>13</v>
      </c>
      <c r="G4434" t="s">
        <v>10</v>
      </c>
      <c r="H4434">
        <v>72934</v>
      </c>
      <c r="I4434">
        <f>IF(Table3_1810[[#This Row],[Status]]="Hired",1,0)</f>
        <v>1</v>
      </c>
    </row>
    <row r="4435" spans="1:9" x14ac:dyDescent="0.3">
      <c r="A4435">
        <v>153483</v>
      </c>
      <c r="B4435" s="2">
        <v>41802</v>
      </c>
      <c r="C4435" s="3">
        <v>0.77133101851851849</v>
      </c>
      <c r="D4435" t="s">
        <v>31</v>
      </c>
      <c r="E4435" t="s">
        <v>29</v>
      </c>
      <c r="F4435" t="s">
        <v>13</v>
      </c>
      <c r="G4435" t="s">
        <v>10</v>
      </c>
      <c r="H4435">
        <v>58519</v>
      </c>
      <c r="I4435">
        <f>IF(Table3_1810[[#This Row],[Status]]="Hired",1,0)</f>
        <v>1</v>
      </c>
    </row>
    <row r="4436" spans="1:9" x14ac:dyDescent="0.3">
      <c r="A4436">
        <v>786458</v>
      </c>
      <c r="B4436" s="2">
        <v>41813</v>
      </c>
      <c r="C4436" s="3">
        <v>0.83018518518518514</v>
      </c>
      <c r="D4436" t="s">
        <v>31</v>
      </c>
      <c r="E4436" t="s">
        <v>29</v>
      </c>
      <c r="F4436" t="s">
        <v>13</v>
      </c>
      <c r="G4436" t="s">
        <v>10</v>
      </c>
      <c r="H4436">
        <v>27415</v>
      </c>
      <c r="I4436">
        <f>IF(Table3_1810[[#This Row],[Status]]="Hired",1,0)</f>
        <v>1</v>
      </c>
    </row>
    <row r="4437" spans="1:9" x14ac:dyDescent="0.3">
      <c r="A4437">
        <v>474075</v>
      </c>
      <c r="B4437" s="2">
        <v>41824</v>
      </c>
      <c r="C4437" s="3">
        <v>0.36981481481481482</v>
      </c>
      <c r="D4437" t="s">
        <v>31</v>
      </c>
      <c r="E4437" t="s">
        <v>29</v>
      </c>
      <c r="F4437" t="s">
        <v>13</v>
      </c>
      <c r="G4437" t="s">
        <v>10</v>
      </c>
      <c r="H4437">
        <v>47175</v>
      </c>
      <c r="I4437">
        <f>IF(Table3_1810[[#This Row],[Status]]="Hired",1,0)</f>
        <v>1</v>
      </c>
    </row>
    <row r="4438" spans="1:9" x14ac:dyDescent="0.3">
      <c r="A4438">
        <v>319148</v>
      </c>
      <c r="B4438" s="2">
        <v>41824</v>
      </c>
      <c r="C4438" s="3">
        <v>0.37072916666666667</v>
      </c>
      <c r="D4438" t="s">
        <v>30</v>
      </c>
      <c r="E4438" t="s">
        <v>29</v>
      </c>
      <c r="F4438" t="s">
        <v>13</v>
      </c>
      <c r="G4438" t="s">
        <v>10</v>
      </c>
      <c r="H4438">
        <v>39985</v>
      </c>
      <c r="I4438">
        <f>IF(Table3_1810[[#This Row],[Status]]="Hired",1,0)</f>
        <v>0</v>
      </c>
    </row>
    <row r="4439" spans="1:9" x14ac:dyDescent="0.3">
      <c r="A4439">
        <v>705468</v>
      </c>
      <c r="B4439" s="2">
        <v>41836</v>
      </c>
      <c r="C4439" s="3">
        <v>0.53394675925925927</v>
      </c>
      <c r="D4439" t="s">
        <v>31</v>
      </c>
      <c r="E4439" t="s">
        <v>29</v>
      </c>
      <c r="F4439" t="s">
        <v>13</v>
      </c>
      <c r="G4439" t="s">
        <v>10</v>
      </c>
      <c r="H4439">
        <v>46949</v>
      </c>
      <c r="I4439">
        <f>IF(Table3_1810[[#This Row],[Status]]="Hired",1,0)</f>
        <v>1</v>
      </c>
    </row>
    <row r="4440" spans="1:9" x14ac:dyDescent="0.3">
      <c r="A4440">
        <v>181862</v>
      </c>
      <c r="B4440" s="2">
        <v>41836</v>
      </c>
      <c r="C4440" s="3">
        <v>0.53530092592592593</v>
      </c>
      <c r="D4440" t="s">
        <v>31</v>
      </c>
      <c r="E4440" t="s">
        <v>29</v>
      </c>
      <c r="F4440" t="s">
        <v>13</v>
      </c>
      <c r="G4440" t="s">
        <v>10</v>
      </c>
      <c r="H4440">
        <v>69857</v>
      </c>
      <c r="I4440">
        <f>IF(Table3_1810[[#This Row],[Status]]="Hired",1,0)</f>
        <v>1</v>
      </c>
    </row>
    <row r="4441" spans="1:9" x14ac:dyDescent="0.3">
      <c r="A4441">
        <v>949056</v>
      </c>
      <c r="B4441" s="2">
        <v>41836</v>
      </c>
      <c r="C4441" s="3">
        <v>0.53415509259259264</v>
      </c>
      <c r="D4441" t="s">
        <v>31</v>
      </c>
      <c r="E4441" t="s">
        <v>28</v>
      </c>
      <c r="F4441" t="s">
        <v>13</v>
      </c>
      <c r="G4441" t="s">
        <v>10</v>
      </c>
      <c r="H4441">
        <v>51269</v>
      </c>
      <c r="I4441">
        <f>IF(Table3_1810[[#This Row],[Status]]="Hired",1,0)</f>
        <v>1</v>
      </c>
    </row>
    <row r="4442" spans="1:9" x14ac:dyDescent="0.3">
      <c r="A4442">
        <v>546053</v>
      </c>
      <c r="B4442" s="2">
        <v>41837</v>
      </c>
      <c r="C4442" s="3">
        <v>0.44636574074074076</v>
      </c>
      <c r="D4442" t="s">
        <v>31</v>
      </c>
      <c r="E4442" t="s">
        <v>29</v>
      </c>
      <c r="F4442" t="s">
        <v>13</v>
      </c>
      <c r="G4442" t="s">
        <v>10</v>
      </c>
      <c r="H4442">
        <v>18012</v>
      </c>
      <c r="I4442">
        <f>IF(Table3_1810[[#This Row],[Status]]="Hired",1,0)</f>
        <v>1</v>
      </c>
    </row>
    <row r="4443" spans="1:9" x14ac:dyDescent="0.3">
      <c r="A4443">
        <v>953840</v>
      </c>
      <c r="B4443" s="2">
        <v>41837</v>
      </c>
      <c r="C4443" s="3">
        <v>0.44768518518518519</v>
      </c>
      <c r="D4443" t="s">
        <v>31</v>
      </c>
      <c r="E4443" t="s">
        <v>29</v>
      </c>
      <c r="F4443" t="s">
        <v>13</v>
      </c>
      <c r="G4443" t="s">
        <v>10</v>
      </c>
      <c r="H4443">
        <v>61641</v>
      </c>
      <c r="I4443">
        <f>IF(Table3_1810[[#This Row],[Status]]="Hired",1,0)</f>
        <v>1</v>
      </c>
    </row>
    <row r="4444" spans="1:9" x14ac:dyDescent="0.3">
      <c r="A4444">
        <v>461963</v>
      </c>
      <c r="B4444" s="2">
        <v>41843</v>
      </c>
      <c r="C4444" s="3">
        <v>0.40037037037037038</v>
      </c>
      <c r="D4444" t="s">
        <v>31</v>
      </c>
      <c r="E4444" t="s">
        <v>29</v>
      </c>
      <c r="F4444" t="s">
        <v>13</v>
      </c>
      <c r="G4444" t="s">
        <v>10</v>
      </c>
      <c r="H4444">
        <v>58337</v>
      </c>
      <c r="I4444">
        <f>IF(Table3_1810[[#This Row],[Status]]="Hired",1,0)</f>
        <v>1</v>
      </c>
    </row>
    <row r="4445" spans="1:9" x14ac:dyDescent="0.3">
      <c r="A4445">
        <v>498947</v>
      </c>
      <c r="B4445" s="2">
        <v>41845</v>
      </c>
      <c r="C4445" s="3">
        <v>0.82894675925925931</v>
      </c>
      <c r="D4445" t="s">
        <v>31</v>
      </c>
      <c r="E4445" t="s">
        <v>29</v>
      </c>
      <c r="F4445" t="s">
        <v>13</v>
      </c>
      <c r="G4445" t="s">
        <v>10</v>
      </c>
      <c r="H4445">
        <v>72164</v>
      </c>
      <c r="I4445">
        <f>IF(Table3_1810[[#This Row],[Status]]="Hired",1,0)</f>
        <v>1</v>
      </c>
    </row>
    <row r="4446" spans="1:9" x14ac:dyDescent="0.3">
      <c r="A4446">
        <v>859958</v>
      </c>
      <c r="B4446" s="2">
        <v>41850</v>
      </c>
      <c r="C4446" s="3">
        <v>0.66003472222222226</v>
      </c>
      <c r="D4446" t="s">
        <v>31</v>
      </c>
      <c r="E4446" t="s">
        <v>29</v>
      </c>
      <c r="F4446" t="s">
        <v>13</v>
      </c>
      <c r="G4446" t="s">
        <v>10</v>
      </c>
      <c r="H4446">
        <v>50597</v>
      </c>
      <c r="I4446">
        <f>IF(Table3_1810[[#This Row],[Status]]="Hired",1,0)</f>
        <v>1</v>
      </c>
    </row>
    <row r="4447" spans="1:9" x14ac:dyDescent="0.3">
      <c r="A4447">
        <v>266084</v>
      </c>
      <c r="B4447" s="2">
        <v>41850</v>
      </c>
      <c r="C4447" s="3">
        <v>0.66108796296296302</v>
      </c>
      <c r="D4447" t="s">
        <v>31</v>
      </c>
      <c r="E4447" t="s">
        <v>29</v>
      </c>
      <c r="F4447" t="s">
        <v>13</v>
      </c>
      <c r="G4447" t="s">
        <v>10</v>
      </c>
      <c r="H4447">
        <v>89372</v>
      </c>
      <c r="I4447">
        <f>IF(Table3_1810[[#This Row],[Status]]="Hired",1,0)</f>
        <v>1</v>
      </c>
    </row>
    <row r="4448" spans="1:9" x14ac:dyDescent="0.3">
      <c r="A4448">
        <v>403501</v>
      </c>
      <c r="B4448" s="2">
        <v>41850</v>
      </c>
      <c r="C4448" s="3">
        <v>0.66037037037037039</v>
      </c>
      <c r="D4448" t="s">
        <v>31</v>
      </c>
      <c r="E4448" t="s">
        <v>28</v>
      </c>
      <c r="F4448" t="s">
        <v>13</v>
      </c>
      <c r="G4448" t="s">
        <v>10</v>
      </c>
      <c r="H4448">
        <v>38247</v>
      </c>
      <c r="I4448">
        <f>IF(Table3_1810[[#This Row],[Status]]="Hired",1,0)</f>
        <v>1</v>
      </c>
    </row>
    <row r="4449" spans="1:9" x14ac:dyDescent="0.3">
      <c r="A4449">
        <v>659569</v>
      </c>
      <c r="B4449" s="2">
        <v>41851</v>
      </c>
      <c r="C4449" s="3">
        <v>0.36056712962962961</v>
      </c>
      <c r="D4449" t="s">
        <v>31</v>
      </c>
      <c r="E4449" t="s">
        <v>29</v>
      </c>
      <c r="F4449" t="s">
        <v>13</v>
      </c>
      <c r="G4449" t="s">
        <v>5</v>
      </c>
      <c r="H4449">
        <v>71127</v>
      </c>
      <c r="I4449">
        <f>IF(Table3_1810[[#This Row],[Status]]="Hired",1,0)</f>
        <v>1</v>
      </c>
    </row>
    <row r="4450" spans="1:9" x14ac:dyDescent="0.3">
      <c r="A4450">
        <v>583906</v>
      </c>
      <c r="B4450" s="2">
        <v>41878</v>
      </c>
      <c r="C4450" s="3">
        <v>0.3973726851851852</v>
      </c>
      <c r="D4450" t="s">
        <v>31</v>
      </c>
      <c r="E4450" t="s">
        <v>29</v>
      </c>
      <c r="F4450" t="s">
        <v>13</v>
      </c>
      <c r="G4450" t="s">
        <v>10</v>
      </c>
      <c r="H4450">
        <v>72053</v>
      </c>
      <c r="I4450">
        <f>IF(Table3_1810[[#This Row],[Status]]="Hired",1,0)</f>
        <v>1</v>
      </c>
    </row>
    <row r="4451" spans="1:9" x14ac:dyDescent="0.3">
      <c r="A4451">
        <v>720788</v>
      </c>
      <c r="B4451" s="2">
        <v>41878</v>
      </c>
      <c r="C4451" s="3">
        <v>0.39839120370370368</v>
      </c>
      <c r="D4451" t="s">
        <v>30</v>
      </c>
      <c r="E4451" t="s">
        <v>29</v>
      </c>
      <c r="F4451" t="s">
        <v>13</v>
      </c>
      <c r="G4451" t="s">
        <v>10</v>
      </c>
      <c r="H4451">
        <v>15859</v>
      </c>
      <c r="I4451">
        <f>IF(Table3_1810[[#This Row],[Status]]="Hired",1,0)</f>
        <v>0</v>
      </c>
    </row>
    <row r="4452" spans="1:9" x14ac:dyDescent="0.3">
      <c r="A4452">
        <v>828175</v>
      </c>
      <c r="B4452" s="2">
        <v>41879</v>
      </c>
      <c r="C4452" s="3">
        <v>0.60817129629629629</v>
      </c>
      <c r="D4452" t="s">
        <v>31</v>
      </c>
      <c r="E4452" t="s">
        <v>29</v>
      </c>
      <c r="F4452" t="s">
        <v>13</v>
      </c>
      <c r="G4452" t="s">
        <v>10</v>
      </c>
      <c r="H4452">
        <v>59724</v>
      </c>
      <c r="I4452">
        <f>IF(Table3_1810[[#This Row],[Status]]="Hired",1,0)</f>
        <v>1</v>
      </c>
    </row>
    <row r="4453" spans="1:9" x14ac:dyDescent="0.3">
      <c r="A4453">
        <v>35325</v>
      </c>
      <c r="B4453" s="2">
        <v>41880</v>
      </c>
      <c r="C4453" s="3">
        <v>0.49626157407407406</v>
      </c>
      <c r="D4453" t="s">
        <v>31</v>
      </c>
      <c r="E4453" t="s">
        <v>29</v>
      </c>
      <c r="F4453" t="s">
        <v>13</v>
      </c>
      <c r="G4453" t="s">
        <v>5</v>
      </c>
      <c r="H4453">
        <v>80183</v>
      </c>
      <c r="I4453">
        <f>IF(Table3_1810[[#This Row],[Status]]="Hired",1,0)</f>
        <v>1</v>
      </c>
    </row>
    <row r="4454" spans="1:9" x14ac:dyDescent="0.3">
      <c r="A4454">
        <v>567418</v>
      </c>
      <c r="B4454" s="2">
        <v>41824</v>
      </c>
      <c r="C4454" s="3">
        <v>0.2949074074074074</v>
      </c>
      <c r="D4454" t="s">
        <v>31</v>
      </c>
      <c r="E4454" t="s">
        <v>29</v>
      </c>
      <c r="F4454" t="s">
        <v>17</v>
      </c>
      <c r="G4454" t="s">
        <v>2</v>
      </c>
      <c r="H4454">
        <v>81931</v>
      </c>
      <c r="I4454">
        <f>IF(Table3_1810[[#This Row],[Status]]="Hired",1,0)</f>
        <v>1</v>
      </c>
    </row>
    <row r="4455" spans="1:9" x14ac:dyDescent="0.3">
      <c r="A4455">
        <v>877141</v>
      </c>
      <c r="B4455" s="2">
        <v>41824</v>
      </c>
      <c r="C4455" s="3">
        <v>0.29527777777777775</v>
      </c>
      <c r="D4455" t="s">
        <v>31</v>
      </c>
      <c r="E4455" t="s">
        <v>29</v>
      </c>
      <c r="F4455" t="s">
        <v>17</v>
      </c>
      <c r="G4455" t="s">
        <v>2</v>
      </c>
      <c r="H4455">
        <v>60131</v>
      </c>
      <c r="I4455">
        <f>IF(Table3_1810[[#This Row],[Status]]="Hired",1,0)</f>
        <v>1</v>
      </c>
    </row>
    <row r="4456" spans="1:9" x14ac:dyDescent="0.3">
      <c r="A4456">
        <v>754551</v>
      </c>
      <c r="B4456" s="2">
        <v>41858</v>
      </c>
      <c r="C4456" s="3">
        <v>0.47171296296296295</v>
      </c>
      <c r="D4456" t="s">
        <v>31</v>
      </c>
      <c r="E4456" t="s">
        <v>27</v>
      </c>
      <c r="F4456" t="s">
        <v>15</v>
      </c>
      <c r="G4456" t="s">
        <v>2</v>
      </c>
      <c r="H4456">
        <v>67838</v>
      </c>
      <c r="I4456">
        <f>IF(Table3_1810[[#This Row],[Status]]="Hired",1,0)</f>
        <v>1</v>
      </c>
    </row>
    <row r="4457" spans="1:9" x14ac:dyDescent="0.3">
      <c r="A4457">
        <v>831194</v>
      </c>
      <c r="B4457" s="2">
        <v>41863</v>
      </c>
      <c r="C4457" s="3">
        <v>0.49909722222222225</v>
      </c>
      <c r="D4457" t="s">
        <v>30</v>
      </c>
      <c r="E4457" t="s">
        <v>29</v>
      </c>
      <c r="F4457" t="s">
        <v>15</v>
      </c>
      <c r="G4457" t="s">
        <v>2</v>
      </c>
      <c r="H4457">
        <v>36237</v>
      </c>
      <c r="I4457">
        <f>IF(Table3_1810[[#This Row],[Status]]="Hired",1,0)</f>
        <v>0</v>
      </c>
    </row>
    <row r="4458" spans="1:9" x14ac:dyDescent="0.3">
      <c r="A4458">
        <v>146893</v>
      </c>
      <c r="B4458" s="2">
        <v>41823</v>
      </c>
      <c r="C4458" s="3">
        <v>0.83461805555555557</v>
      </c>
      <c r="D4458" t="s">
        <v>31</v>
      </c>
      <c r="E4458" t="s">
        <v>29</v>
      </c>
      <c r="F4458" t="s">
        <v>17</v>
      </c>
      <c r="G4458" t="s">
        <v>2</v>
      </c>
      <c r="H4458">
        <v>33996</v>
      </c>
      <c r="I4458">
        <f>IF(Table3_1810[[#This Row],[Status]]="Hired",1,0)</f>
        <v>1</v>
      </c>
    </row>
    <row r="4459" spans="1:9" x14ac:dyDescent="0.3">
      <c r="A4459">
        <v>143033</v>
      </c>
      <c r="B4459" s="2">
        <v>41824</v>
      </c>
      <c r="C4459" s="3">
        <v>0.39761574074074074</v>
      </c>
      <c r="D4459" t="s">
        <v>31</v>
      </c>
      <c r="E4459" t="s">
        <v>29</v>
      </c>
      <c r="F4459" t="s">
        <v>17</v>
      </c>
      <c r="G4459" t="s">
        <v>6</v>
      </c>
      <c r="H4459">
        <v>90559</v>
      </c>
      <c r="I4459">
        <f>IF(Table3_1810[[#This Row],[Status]]="Hired",1,0)</f>
        <v>1</v>
      </c>
    </row>
    <row r="4460" spans="1:9" x14ac:dyDescent="0.3">
      <c r="A4460">
        <v>16116</v>
      </c>
      <c r="B4460" s="2">
        <v>41810</v>
      </c>
      <c r="C4460" s="3">
        <v>0.40128472222222222</v>
      </c>
      <c r="D4460" t="s">
        <v>31</v>
      </c>
      <c r="E4460" t="s">
        <v>29</v>
      </c>
      <c r="F4460" t="s">
        <v>17</v>
      </c>
      <c r="G4460" t="s">
        <v>10</v>
      </c>
      <c r="H4460">
        <v>50144</v>
      </c>
      <c r="I4460">
        <f>IF(Table3_1810[[#This Row],[Status]]="Hired",1,0)</f>
        <v>1</v>
      </c>
    </row>
    <row r="4461" spans="1:9" x14ac:dyDescent="0.3">
      <c r="A4461">
        <v>831466</v>
      </c>
      <c r="B4461" s="2">
        <v>41859</v>
      </c>
      <c r="C4461" s="3">
        <v>0.39734953703703701</v>
      </c>
      <c r="D4461" t="s">
        <v>31</v>
      </c>
      <c r="E4461" t="s">
        <v>29</v>
      </c>
      <c r="F4461" t="s">
        <v>17</v>
      </c>
      <c r="G4461" t="s">
        <v>10</v>
      </c>
      <c r="H4461">
        <v>17255</v>
      </c>
      <c r="I4461">
        <f>IF(Table3_1810[[#This Row],[Status]]="Hired",1,0)</f>
        <v>1</v>
      </c>
    </row>
    <row r="4462" spans="1:9" x14ac:dyDescent="0.3">
      <c r="A4462">
        <v>185908</v>
      </c>
      <c r="B4462" s="2">
        <v>41869</v>
      </c>
      <c r="C4462" s="3">
        <v>0.40182870370370372</v>
      </c>
      <c r="D4462" t="s">
        <v>31</v>
      </c>
      <c r="E4462" t="s">
        <v>29</v>
      </c>
      <c r="F4462" t="s">
        <v>17</v>
      </c>
      <c r="G4462" t="s">
        <v>10</v>
      </c>
      <c r="H4462">
        <v>89861</v>
      </c>
      <c r="I4462">
        <f>IF(Table3_1810[[#This Row],[Status]]="Hired",1,0)</f>
        <v>1</v>
      </c>
    </row>
    <row r="4463" spans="1:9" x14ac:dyDescent="0.3">
      <c r="A4463">
        <v>171109</v>
      </c>
      <c r="B4463" s="2">
        <v>41871</v>
      </c>
      <c r="C4463" s="3">
        <v>0.56855324074074076</v>
      </c>
      <c r="D4463" t="s">
        <v>31</v>
      </c>
      <c r="E4463" t="s">
        <v>29</v>
      </c>
      <c r="F4463" t="s">
        <v>17</v>
      </c>
      <c r="G4463" t="s">
        <v>10</v>
      </c>
      <c r="H4463">
        <v>97910</v>
      </c>
      <c r="I4463">
        <f>IF(Table3_1810[[#This Row],[Status]]="Hired",1,0)</f>
        <v>1</v>
      </c>
    </row>
    <row r="4464" spans="1:9" x14ac:dyDescent="0.3">
      <c r="A4464">
        <v>519908</v>
      </c>
      <c r="B4464" s="2">
        <v>41871</v>
      </c>
      <c r="C4464" s="3">
        <v>0.56866898148148148</v>
      </c>
      <c r="D4464" t="s">
        <v>31</v>
      </c>
      <c r="E4464" t="s">
        <v>29</v>
      </c>
      <c r="F4464" t="s">
        <v>17</v>
      </c>
      <c r="G4464" t="s">
        <v>10</v>
      </c>
      <c r="H4464">
        <v>54394</v>
      </c>
      <c r="I4464">
        <f>IF(Table3_1810[[#This Row],[Status]]="Hired",1,0)</f>
        <v>1</v>
      </c>
    </row>
    <row r="4465" spans="1:9" x14ac:dyDescent="0.3">
      <c r="A4465">
        <v>254287</v>
      </c>
      <c r="B4465" s="2">
        <v>41864</v>
      </c>
      <c r="C4465" s="3">
        <v>0.73908564814814814</v>
      </c>
      <c r="D4465" t="s">
        <v>30</v>
      </c>
      <c r="E4465" t="s">
        <v>27</v>
      </c>
      <c r="F4465" t="s">
        <v>12</v>
      </c>
      <c r="G4465" t="s">
        <v>2</v>
      </c>
      <c r="H4465">
        <v>86346</v>
      </c>
      <c r="I4465">
        <f>IF(Table3_1810[[#This Row],[Status]]="Hired",1,0)</f>
        <v>0</v>
      </c>
    </row>
    <row r="4466" spans="1:9" x14ac:dyDescent="0.3">
      <c r="A4466">
        <v>261912</v>
      </c>
      <c r="B4466" s="2">
        <v>41849</v>
      </c>
      <c r="C4466" s="3">
        <v>0.71603009259259254</v>
      </c>
      <c r="D4466" t="s">
        <v>30</v>
      </c>
      <c r="E4466" t="s">
        <v>27</v>
      </c>
      <c r="F4466" t="s">
        <v>12</v>
      </c>
      <c r="G4466" t="s">
        <v>10</v>
      </c>
      <c r="H4466">
        <v>17291</v>
      </c>
      <c r="I4466">
        <f>IF(Table3_1810[[#This Row],[Status]]="Hired",1,0)</f>
        <v>0</v>
      </c>
    </row>
    <row r="4467" spans="1:9" x14ac:dyDescent="0.3">
      <c r="A4467">
        <v>733340</v>
      </c>
      <c r="B4467" s="2">
        <v>41856</v>
      </c>
      <c r="C4467" s="3">
        <v>0.37972222222222224</v>
      </c>
      <c r="D4467" t="s">
        <v>31</v>
      </c>
      <c r="E4467" t="s">
        <v>27</v>
      </c>
      <c r="F4467" t="s">
        <v>12</v>
      </c>
      <c r="G4467" t="s">
        <v>10</v>
      </c>
      <c r="H4467">
        <v>59339</v>
      </c>
      <c r="I4467">
        <f>IF(Table3_1810[[#This Row],[Status]]="Hired",1,0)</f>
        <v>1</v>
      </c>
    </row>
    <row r="4468" spans="1:9" x14ac:dyDescent="0.3">
      <c r="A4468">
        <v>525213</v>
      </c>
      <c r="B4468" s="2">
        <v>41856</v>
      </c>
      <c r="C4468" s="3">
        <v>0.3812962962962963</v>
      </c>
      <c r="D4468" t="s">
        <v>30</v>
      </c>
      <c r="E4468" t="s">
        <v>29</v>
      </c>
      <c r="F4468" t="s">
        <v>12</v>
      </c>
      <c r="G4468" t="s">
        <v>10</v>
      </c>
      <c r="H4468">
        <v>67140</v>
      </c>
      <c r="I4468">
        <f>IF(Table3_1810[[#This Row],[Status]]="Hired",1,0)</f>
        <v>0</v>
      </c>
    </row>
    <row r="4469" spans="1:9" x14ac:dyDescent="0.3">
      <c r="A4469">
        <v>662521</v>
      </c>
      <c r="B4469" s="2">
        <v>41877</v>
      </c>
      <c r="C4469" s="3">
        <v>0.1713888888888889</v>
      </c>
      <c r="D4469" t="s">
        <v>31</v>
      </c>
      <c r="E4469" t="s">
        <v>28</v>
      </c>
      <c r="F4469" t="s">
        <v>12</v>
      </c>
      <c r="G4469" t="s">
        <v>2</v>
      </c>
      <c r="H4469">
        <v>74708</v>
      </c>
      <c r="I4469">
        <f>IF(Table3_1810[[#This Row],[Status]]="Hired",1,0)</f>
        <v>1</v>
      </c>
    </row>
    <row r="4470" spans="1:9" x14ac:dyDescent="0.3">
      <c r="A4470">
        <v>756594</v>
      </c>
      <c r="B4470" s="2">
        <v>41836</v>
      </c>
      <c r="C4470" s="3">
        <v>0.76353009259259264</v>
      </c>
      <c r="D4470" t="s">
        <v>31</v>
      </c>
      <c r="E4470" t="s">
        <v>29</v>
      </c>
      <c r="F4470" t="s">
        <v>17</v>
      </c>
      <c r="G4470" t="s">
        <v>10</v>
      </c>
      <c r="H4470">
        <v>28483</v>
      </c>
      <c r="I4470">
        <f>IF(Table3_1810[[#This Row],[Status]]="Hired",1,0)</f>
        <v>1</v>
      </c>
    </row>
    <row r="4471" spans="1:9" x14ac:dyDescent="0.3">
      <c r="A4471">
        <v>875165</v>
      </c>
      <c r="B4471" s="2">
        <v>41816</v>
      </c>
      <c r="C4471" s="3">
        <v>0.79359953703703701</v>
      </c>
      <c r="D4471" t="s">
        <v>31</v>
      </c>
      <c r="E4471" t="s">
        <v>28</v>
      </c>
      <c r="F4471" t="s">
        <v>20</v>
      </c>
      <c r="G4471" t="s">
        <v>5</v>
      </c>
      <c r="H4471">
        <v>85584</v>
      </c>
      <c r="I4471">
        <f>IF(Table3_1810[[#This Row],[Status]]="Hired",1,0)</f>
        <v>1</v>
      </c>
    </row>
    <row r="4472" spans="1:9" x14ac:dyDescent="0.3">
      <c r="A4472">
        <v>903998</v>
      </c>
      <c r="B4472" s="2">
        <v>41803</v>
      </c>
      <c r="C4472" s="3">
        <v>0.3883564814814815</v>
      </c>
      <c r="D4472" t="s">
        <v>31</v>
      </c>
      <c r="E4472" t="s">
        <v>29</v>
      </c>
      <c r="F4472" t="s">
        <v>17</v>
      </c>
      <c r="G4472" t="s">
        <v>1</v>
      </c>
      <c r="H4472">
        <v>75006</v>
      </c>
      <c r="I4472">
        <f>IF(Table3_1810[[#This Row],[Status]]="Hired",1,0)</f>
        <v>1</v>
      </c>
    </row>
    <row r="4473" spans="1:9" x14ac:dyDescent="0.3">
      <c r="A4473">
        <v>292518</v>
      </c>
      <c r="B4473" s="2">
        <v>41835</v>
      </c>
      <c r="C4473" s="3">
        <v>0.39869212962962963</v>
      </c>
      <c r="D4473" t="s">
        <v>31</v>
      </c>
      <c r="E4473" t="s">
        <v>29</v>
      </c>
      <c r="F4473" t="s">
        <v>14</v>
      </c>
      <c r="G4473" t="s">
        <v>2</v>
      </c>
      <c r="H4473">
        <v>86443</v>
      </c>
      <c r="I4473">
        <f>IF(Table3_1810[[#This Row],[Status]]="Hired",1,0)</f>
        <v>1</v>
      </c>
    </row>
    <row r="4474" spans="1:9" x14ac:dyDescent="0.3">
      <c r="A4474">
        <v>550775</v>
      </c>
      <c r="B4474" s="2">
        <v>41835</v>
      </c>
      <c r="C4474" s="3">
        <v>0.40128472222222222</v>
      </c>
      <c r="D4474" t="s">
        <v>31</v>
      </c>
      <c r="E4474" t="s">
        <v>29</v>
      </c>
      <c r="F4474" t="s">
        <v>14</v>
      </c>
      <c r="G4474" t="s">
        <v>2</v>
      </c>
      <c r="H4474">
        <v>45342</v>
      </c>
      <c r="I4474">
        <f>IF(Table3_1810[[#This Row],[Status]]="Hired",1,0)</f>
        <v>1</v>
      </c>
    </row>
    <row r="4475" spans="1:9" x14ac:dyDescent="0.3">
      <c r="A4475">
        <v>243625</v>
      </c>
      <c r="B4475" s="2">
        <v>41864</v>
      </c>
      <c r="C4475" s="3">
        <v>0.59049768518518519</v>
      </c>
      <c r="D4475" t="s">
        <v>31</v>
      </c>
      <c r="E4475" t="s">
        <v>29</v>
      </c>
      <c r="F4475" t="s">
        <v>14</v>
      </c>
      <c r="G4475" t="s">
        <v>2</v>
      </c>
      <c r="H4475">
        <v>13278</v>
      </c>
      <c r="I4475">
        <f>IF(Table3_1810[[#This Row],[Status]]="Hired",1,0)</f>
        <v>1</v>
      </c>
    </row>
    <row r="4476" spans="1:9" x14ac:dyDescent="0.3">
      <c r="A4476">
        <v>423354</v>
      </c>
      <c r="B4476" s="2">
        <v>41864</v>
      </c>
      <c r="C4476" s="3">
        <v>0.59208333333333329</v>
      </c>
      <c r="D4476" t="s">
        <v>31</v>
      </c>
      <c r="E4476" t="s">
        <v>29</v>
      </c>
      <c r="F4476" t="s">
        <v>14</v>
      </c>
      <c r="G4476" t="s">
        <v>2</v>
      </c>
      <c r="H4476">
        <v>25363</v>
      </c>
      <c r="I4476">
        <f>IF(Table3_1810[[#This Row],[Status]]="Hired",1,0)</f>
        <v>1</v>
      </c>
    </row>
    <row r="4477" spans="1:9" x14ac:dyDescent="0.3">
      <c r="A4477">
        <v>868439</v>
      </c>
      <c r="B4477" s="2">
        <v>41786</v>
      </c>
      <c r="C4477" s="3">
        <v>0.39750000000000002</v>
      </c>
      <c r="D4477" t="s">
        <v>31</v>
      </c>
      <c r="E4477" t="s">
        <v>29</v>
      </c>
      <c r="F4477" t="s">
        <v>18</v>
      </c>
      <c r="G4477" t="s">
        <v>10</v>
      </c>
      <c r="H4477">
        <v>70585</v>
      </c>
      <c r="I4477">
        <f>IF(Table3_1810[[#This Row],[Status]]="Hired",1,0)</f>
        <v>1</v>
      </c>
    </row>
    <row r="4478" spans="1:9" x14ac:dyDescent="0.3">
      <c r="A4478">
        <v>173156</v>
      </c>
      <c r="B4478" s="2">
        <v>41809</v>
      </c>
      <c r="C4478" s="3">
        <v>0.56571759259259258</v>
      </c>
      <c r="D4478" t="s">
        <v>31</v>
      </c>
      <c r="E4478" t="s">
        <v>29</v>
      </c>
      <c r="F4478" t="s">
        <v>18</v>
      </c>
      <c r="G4478" t="s">
        <v>10</v>
      </c>
      <c r="H4478">
        <v>34170</v>
      </c>
      <c r="I4478">
        <f>IF(Table3_1810[[#This Row],[Status]]="Hired",1,0)</f>
        <v>1</v>
      </c>
    </row>
    <row r="4479" spans="1:9" x14ac:dyDescent="0.3">
      <c r="A4479">
        <v>612189</v>
      </c>
      <c r="B4479" s="2">
        <v>41814</v>
      </c>
      <c r="C4479" s="3">
        <v>0.39785879629629628</v>
      </c>
      <c r="D4479" t="s">
        <v>31</v>
      </c>
      <c r="E4479" t="s">
        <v>29</v>
      </c>
      <c r="F4479" t="s">
        <v>18</v>
      </c>
      <c r="G4479" t="s">
        <v>10</v>
      </c>
      <c r="H4479">
        <v>35271</v>
      </c>
      <c r="I4479">
        <f>IF(Table3_1810[[#This Row],[Status]]="Hired",1,0)</f>
        <v>1</v>
      </c>
    </row>
    <row r="4480" spans="1:9" x14ac:dyDescent="0.3">
      <c r="A4480">
        <v>216919</v>
      </c>
      <c r="B4480" s="2">
        <v>41831</v>
      </c>
      <c r="C4480" s="3">
        <v>0.92083333333333328</v>
      </c>
      <c r="D4480" t="s">
        <v>31</v>
      </c>
      <c r="E4480" t="s">
        <v>28</v>
      </c>
      <c r="F4480" t="s">
        <v>18</v>
      </c>
      <c r="G4480" t="s">
        <v>10</v>
      </c>
      <c r="H4480">
        <v>63491</v>
      </c>
      <c r="I4480">
        <f>IF(Table3_1810[[#This Row],[Status]]="Hired",1,0)</f>
        <v>1</v>
      </c>
    </row>
    <row r="4481" spans="1:9" x14ac:dyDescent="0.3">
      <c r="A4481">
        <v>328706</v>
      </c>
      <c r="B4481" s="2">
        <v>41814</v>
      </c>
      <c r="C4481" s="3">
        <v>0.44274305555555554</v>
      </c>
      <c r="D4481" t="s">
        <v>31</v>
      </c>
      <c r="E4481" t="s">
        <v>29</v>
      </c>
      <c r="F4481" t="s">
        <v>14</v>
      </c>
      <c r="G4481" t="s">
        <v>10</v>
      </c>
      <c r="H4481">
        <v>30982</v>
      </c>
      <c r="I4481">
        <f>IF(Table3_1810[[#This Row],[Status]]="Hired",1,0)</f>
        <v>1</v>
      </c>
    </row>
    <row r="4482" spans="1:9" x14ac:dyDescent="0.3">
      <c r="A4482">
        <v>309543</v>
      </c>
      <c r="B4482" s="2">
        <v>41814</v>
      </c>
      <c r="C4482" s="3">
        <v>0.44318287037037035</v>
      </c>
      <c r="D4482" t="s">
        <v>31</v>
      </c>
      <c r="E4482" t="s">
        <v>29</v>
      </c>
      <c r="F4482" t="s">
        <v>14</v>
      </c>
      <c r="G4482" t="s">
        <v>10</v>
      </c>
      <c r="H4482">
        <v>18041</v>
      </c>
      <c r="I4482">
        <f>IF(Table3_1810[[#This Row],[Status]]="Hired",1,0)</f>
        <v>1</v>
      </c>
    </row>
    <row r="4483" spans="1:9" x14ac:dyDescent="0.3">
      <c r="A4483">
        <v>260038</v>
      </c>
      <c r="B4483" s="2">
        <v>41827</v>
      </c>
      <c r="C4483" s="3">
        <v>0.51665509259259257</v>
      </c>
      <c r="D4483" t="s">
        <v>31</v>
      </c>
      <c r="E4483" t="s">
        <v>28</v>
      </c>
      <c r="F4483" t="s">
        <v>14</v>
      </c>
      <c r="G4483" t="s">
        <v>10</v>
      </c>
      <c r="H4483">
        <v>74189</v>
      </c>
      <c r="I4483">
        <f>IF(Table3_1810[[#This Row],[Status]]="Hired",1,0)</f>
        <v>1</v>
      </c>
    </row>
    <row r="4484" spans="1:9" x14ac:dyDescent="0.3">
      <c r="A4484">
        <v>747909</v>
      </c>
      <c r="B4484" s="2">
        <v>41808</v>
      </c>
      <c r="C4484" s="3">
        <v>0.39690972222222221</v>
      </c>
      <c r="D4484" t="s">
        <v>31</v>
      </c>
      <c r="E4484" t="s">
        <v>27</v>
      </c>
      <c r="F4484" t="s">
        <v>12</v>
      </c>
      <c r="G4484" t="s">
        <v>10</v>
      </c>
      <c r="H4484">
        <v>17911</v>
      </c>
      <c r="I4484">
        <f>IF(Table3_1810[[#This Row],[Status]]="Hired",1,0)</f>
        <v>1</v>
      </c>
    </row>
    <row r="4485" spans="1:9" x14ac:dyDescent="0.3">
      <c r="A4485">
        <v>233754</v>
      </c>
      <c r="B4485" s="2">
        <v>41786</v>
      </c>
      <c r="C4485" s="3">
        <v>0.43656250000000002</v>
      </c>
      <c r="D4485" t="s">
        <v>30</v>
      </c>
      <c r="E4485" t="s">
        <v>29</v>
      </c>
      <c r="F4485" t="s">
        <v>13</v>
      </c>
      <c r="G4485" t="s">
        <v>10</v>
      </c>
      <c r="H4485">
        <v>98036</v>
      </c>
      <c r="I4485">
        <f>IF(Table3_1810[[#This Row],[Status]]="Hired",1,0)</f>
        <v>0</v>
      </c>
    </row>
    <row r="4486" spans="1:9" x14ac:dyDescent="0.3">
      <c r="A4486">
        <v>753692</v>
      </c>
      <c r="B4486" s="2">
        <v>41786</v>
      </c>
      <c r="C4486" s="3">
        <v>0.43754629629629632</v>
      </c>
      <c r="D4486" t="s">
        <v>30</v>
      </c>
      <c r="E4486" t="s">
        <v>29</v>
      </c>
      <c r="F4486" t="s">
        <v>13</v>
      </c>
      <c r="G4486" t="s">
        <v>10</v>
      </c>
      <c r="H4486">
        <v>95335</v>
      </c>
      <c r="I4486">
        <f>IF(Table3_1810[[#This Row],[Status]]="Hired",1,0)</f>
        <v>0</v>
      </c>
    </row>
    <row r="4487" spans="1:9" x14ac:dyDescent="0.3">
      <c r="A4487">
        <v>493105</v>
      </c>
      <c r="B4487" s="2">
        <v>41789</v>
      </c>
      <c r="C4487" s="3">
        <v>0.35362268518518519</v>
      </c>
      <c r="D4487" t="s">
        <v>31</v>
      </c>
      <c r="E4487" t="s">
        <v>29</v>
      </c>
      <c r="F4487" t="s">
        <v>13</v>
      </c>
      <c r="G4487" t="s">
        <v>1</v>
      </c>
      <c r="H4487">
        <v>26886</v>
      </c>
      <c r="I4487">
        <f>IF(Table3_1810[[#This Row],[Status]]="Hired",1,0)</f>
        <v>1</v>
      </c>
    </row>
    <row r="4488" spans="1:9" x14ac:dyDescent="0.3">
      <c r="A4488">
        <v>30935</v>
      </c>
      <c r="B4488" s="2">
        <v>41843</v>
      </c>
      <c r="C4488" s="3">
        <v>0.39827546296296296</v>
      </c>
      <c r="D4488" t="s">
        <v>31</v>
      </c>
      <c r="E4488" t="s">
        <v>29</v>
      </c>
      <c r="F4488" t="s">
        <v>13</v>
      </c>
      <c r="G4488" t="s">
        <v>10</v>
      </c>
      <c r="H4488">
        <v>74320</v>
      </c>
      <c r="I4488">
        <f>IF(Table3_1810[[#This Row],[Status]]="Hired",1,0)</f>
        <v>1</v>
      </c>
    </row>
    <row r="4489" spans="1:9" x14ac:dyDescent="0.3">
      <c r="A4489">
        <v>106660</v>
      </c>
      <c r="B4489" s="2">
        <v>41843</v>
      </c>
      <c r="C4489" s="3">
        <v>0.39938657407407407</v>
      </c>
      <c r="D4489" t="s">
        <v>31</v>
      </c>
      <c r="E4489" t="s">
        <v>29</v>
      </c>
      <c r="F4489" t="s">
        <v>13</v>
      </c>
      <c r="G4489" t="s">
        <v>10</v>
      </c>
      <c r="H4489">
        <v>30451</v>
      </c>
      <c r="I4489">
        <f>IF(Table3_1810[[#This Row],[Status]]="Hired",1,0)</f>
        <v>1</v>
      </c>
    </row>
    <row r="4490" spans="1:9" x14ac:dyDescent="0.3">
      <c r="A4490">
        <v>167126</v>
      </c>
      <c r="B4490" s="2">
        <v>41864</v>
      </c>
      <c r="C4490" s="3">
        <v>0.39844907407407409</v>
      </c>
      <c r="D4490" t="s">
        <v>31</v>
      </c>
      <c r="E4490" t="s">
        <v>29</v>
      </c>
      <c r="F4490" t="s">
        <v>13</v>
      </c>
      <c r="G4490" t="s">
        <v>10</v>
      </c>
      <c r="H4490">
        <v>63271</v>
      </c>
      <c r="I4490">
        <f>IF(Table3_1810[[#This Row],[Status]]="Hired",1,0)</f>
        <v>1</v>
      </c>
    </row>
    <row r="4491" spans="1:9" x14ac:dyDescent="0.3">
      <c r="A4491">
        <v>787857</v>
      </c>
      <c r="B4491" s="2">
        <v>41857</v>
      </c>
      <c r="C4491" s="3">
        <v>0.39663194444444444</v>
      </c>
      <c r="D4491" t="s">
        <v>31</v>
      </c>
      <c r="E4491" t="s">
        <v>27</v>
      </c>
      <c r="F4491" t="s">
        <v>12</v>
      </c>
      <c r="G4491" t="s">
        <v>6</v>
      </c>
      <c r="H4491">
        <v>49482</v>
      </c>
      <c r="I4491">
        <f>IF(Table3_1810[[#This Row],[Status]]="Hired",1,0)</f>
        <v>1</v>
      </c>
    </row>
    <row r="4492" spans="1:9" x14ac:dyDescent="0.3">
      <c r="A4492">
        <v>872898</v>
      </c>
      <c r="B4492" s="2">
        <v>41828</v>
      </c>
      <c r="C4492" s="3">
        <v>0.46807870370370369</v>
      </c>
      <c r="D4492" t="s">
        <v>31</v>
      </c>
      <c r="E4492" t="s">
        <v>29</v>
      </c>
      <c r="F4492" t="s">
        <v>13</v>
      </c>
      <c r="G4492" t="s">
        <v>10</v>
      </c>
      <c r="H4492">
        <v>47520</v>
      </c>
      <c r="I4492">
        <f>IF(Table3_1810[[#This Row],[Status]]="Hired",1,0)</f>
        <v>1</v>
      </c>
    </row>
    <row r="4493" spans="1:9" x14ac:dyDescent="0.3">
      <c r="A4493">
        <v>673410</v>
      </c>
      <c r="B4493" s="2">
        <v>41795</v>
      </c>
      <c r="C4493" s="3">
        <v>0.72047453703703701</v>
      </c>
      <c r="D4493" t="s">
        <v>31</v>
      </c>
      <c r="E4493" t="s">
        <v>29</v>
      </c>
      <c r="F4493" t="s">
        <v>14</v>
      </c>
      <c r="G4493" t="s">
        <v>4</v>
      </c>
      <c r="H4493">
        <v>18777</v>
      </c>
      <c r="I4493">
        <f>IF(Table3_1810[[#This Row],[Status]]="Hired",1,0)</f>
        <v>1</v>
      </c>
    </row>
    <row r="4494" spans="1:9" x14ac:dyDescent="0.3">
      <c r="A4494">
        <v>185447</v>
      </c>
      <c r="B4494" s="2">
        <v>41795</v>
      </c>
      <c r="C4494" s="3">
        <v>0.72142361111111108</v>
      </c>
      <c r="D4494" t="s">
        <v>31</v>
      </c>
      <c r="E4494" t="s">
        <v>29</v>
      </c>
      <c r="F4494" t="s">
        <v>14</v>
      </c>
      <c r="G4494" t="s">
        <v>4</v>
      </c>
      <c r="H4494">
        <v>48502</v>
      </c>
      <c r="I4494">
        <f>IF(Table3_1810[[#This Row],[Status]]="Hired",1,0)</f>
        <v>1</v>
      </c>
    </row>
    <row r="4495" spans="1:9" x14ac:dyDescent="0.3">
      <c r="A4495">
        <v>794851</v>
      </c>
      <c r="B4495" s="2">
        <v>41810</v>
      </c>
      <c r="C4495" s="3">
        <v>0.31971064814814815</v>
      </c>
      <c r="D4495" t="s">
        <v>31</v>
      </c>
      <c r="E4495" t="s">
        <v>29</v>
      </c>
      <c r="F4495" t="s">
        <v>14</v>
      </c>
      <c r="G4495" t="s">
        <v>4</v>
      </c>
      <c r="H4495">
        <v>75046</v>
      </c>
      <c r="I4495">
        <f>IF(Table3_1810[[#This Row],[Status]]="Hired",1,0)</f>
        <v>1</v>
      </c>
    </row>
    <row r="4496" spans="1:9" x14ac:dyDescent="0.3">
      <c r="A4496">
        <v>225516</v>
      </c>
      <c r="B4496" s="2">
        <v>41810</v>
      </c>
      <c r="C4496" s="3">
        <v>0.32032407407407409</v>
      </c>
      <c r="D4496" t="s">
        <v>31</v>
      </c>
      <c r="E4496" t="s">
        <v>29</v>
      </c>
      <c r="F4496" t="s">
        <v>14</v>
      </c>
      <c r="G4496" t="s">
        <v>4</v>
      </c>
      <c r="H4496">
        <v>37529</v>
      </c>
      <c r="I4496">
        <f>IF(Table3_1810[[#This Row],[Status]]="Hired",1,0)</f>
        <v>1</v>
      </c>
    </row>
    <row r="4497" spans="1:9" x14ac:dyDescent="0.3">
      <c r="A4497">
        <v>97162</v>
      </c>
      <c r="B4497" s="2">
        <v>41810</v>
      </c>
      <c r="C4497" s="3">
        <v>0.48520833333333335</v>
      </c>
      <c r="D4497" t="s">
        <v>31</v>
      </c>
      <c r="E4497" t="s">
        <v>29</v>
      </c>
      <c r="F4497" t="s">
        <v>14</v>
      </c>
      <c r="G4497" t="s">
        <v>4</v>
      </c>
      <c r="H4497">
        <v>14523</v>
      </c>
      <c r="I4497">
        <f>IF(Table3_1810[[#This Row],[Status]]="Hired",1,0)</f>
        <v>1</v>
      </c>
    </row>
    <row r="4498" spans="1:9" x14ac:dyDescent="0.3">
      <c r="A4498">
        <v>59673</v>
      </c>
      <c r="B4498" s="2">
        <v>41814</v>
      </c>
      <c r="C4498" s="3">
        <v>0.41964120370370372</v>
      </c>
      <c r="D4498" t="s">
        <v>30</v>
      </c>
      <c r="E4498" t="s">
        <v>29</v>
      </c>
      <c r="F4498" t="s">
        <v>14</v>
      </c>
      <c r="G4498" t="s">
        <v>4</v>
      </c>
      <c r="H4498">
        <v>95311</v>
      </c>
      <c r="I4498">
        <f>IF(Table3_1810[[#This Row],[Status]]="Hired",1,0)</f>
        <v>0</v>
      </c>
    </row>
    <row r="4499" spans="1:9" x14ac:dyDescent="0.3">
      <c r="A4499">
        <v>892707</v>
      </c>
      <c r="B4499" s="2">
        <v>41816</v>
      </c>
      <c r="C4499" s="3">
        <v>0.66710648148148144</v>
      </c>
      <c r="D4499" t="s">
        <v>31</v>
      </c>
      <c r="E4499" t="s">
        <v>29</v>
      </c>
      <c r="F4499" t="s">
        <v>14</v>
      </c>
      <c r="G4499" t="s">
        <v>4</v>
      </c>
      <c r="H4499">
        <v>54676</v>
      </c>
      <c r="I4499">
        <f>IF(Table3_1810[[#This Row],[Status]]="Hired",1,0)</f>
        <v>1</v>
      </c>
    </row>
    <row r="4500" spans="1:9" x14ac:dyDescent="0.3">
      <c r="A4500">
        <v>847760</v>
      </c>
      <c r="B4500" s="2">
        <v>41858</v>
      </c>
      <c r="C4500" s="3">
        <v>0.39868055555555554</v>
      </c>
      <c r="D4500" t="s">
        <v>30</v>
      </c>
      <c r="E4500" t="s">
        <v>29</v>
      </c>
      <c r="F4500" t="s">
        <v>14</v>
      </c>
      <c r="G4500" t="s">
        <v>4</v>
      </c>
      <c r="H4500">
        <v>98221</v>
      </c>
      <c r="I4500">
        <f>IF(Table3_1810[[#This Row],[Status]]="Hired",1,0)</f>
        <v>0</v>
      </c>
    </row>
    <row r="4501" spans="1:9" x14ac:dyDescent="0.3">
      <c r="A4501">
        <v>735435</v>
      </c>
      <c r="B4501" s="2">
        <v>41867</v>
      </c>
      <c r="C4501" s="3">
        <v>0.79961805555555554</v>
      </c>
      <c r="D4501" t="s">
        <v>31</v>
      </c>
      <c r="E4501" t="s">
        <v>29</v>
      </c>
      <c r="F4501" t="s">
        <v>14</v>
      </c>
      <c r="G4501" t="s">
        <v>4</v>
      </c>
      <c r="H4501">
        <v>13643</v>
      </c>
      <c r="I4501">
        <f>IF(Table3_1810[[#This Row],[Status]]="Hired",1,0)</f>
        <v>1</v>
      </c>
    </row>
    <row r="4502" spans="1:9" x14ac:dyDescent="0.3">
      <c r="A4502">
        <v>997824</v>
      </c>
      <c r="B4502" s="2">
        <v>41882</v>
      </c>
      <c r="C4502" s="3">
        <v>0.59462962962962962</v>
      </c>
      <c r="D4502" t="s">
        <v>31</v>
      </c>
      <c r="E4502" t="s">
        <v>29</v>
      </c>
      <c r="F4502" t="s">
        <v>14</v>
      </c>
      <c r="G4502" t="s">
        <v>4</v>
      </c>
      <c r="H4502">
        <v>23112</v>
      </c>
      <c r="I4502">
        <f>IF(Table3_1810[[#This Row],[Status]]="Hired",1,0)</f>
        <v>1</v>
      </c>
    </row>
    <row r="4503" spans="1:9" x14ac:dyDescent="0.3">
      <c r="A4503">
        <v>561271</v>
      </c>
      <c r="B4503" s="2">
        <v>41880</v>
      </c>
      <c r="C4503" s="3">
        <v>0.57626157407407408</v>
      </c>
      <c r="D4503" t="s">
        <v>31</v>
      </c>
      <c r="E4503" t="s">
        <v>29</v>
      </c>
      <c r="F4503" t="s">
        <v>14</v>
      </c>
      <c r="G4503" t="s">
        <v>4</v>
      </c>
      <c r="H4503">
        <v>47784</v>
      </c>
      <c r="I4503">
        <f>IF(Table3_1810[[#This Row],[Status]]="Hired",1,0)</f>
        <v>1</v>
      </c>
    </row>
    <row r="4504" spans="1:9" x14ac:dyDescent="0.3">
      <c r="A4504">
        <v>632138</v>
      </c>
      <c r="B4504" s="2">
        <v>41879</v>
      </c>
      <c r="C4504" s="3">
        <v>0.39787037037037037</v>
      </c>
      <c r="D4504" t="s">
        <v>31</v>
      </c>
      <c r="E4504" t="s">
        <v>29</v>
      </c>
      <c r="F4504" t="s">
        <v>14</v>
      </c>
      <c r="G4504" t="s">
        <v>4</v>
      </c>
      <c r="H4504">
        <v>42540</v>
      </c>
      <c r="I4504">
        <f>IF(Table3_1810[[#This Row],[Status]]="Hired",1,0)</f>
        <v>1</v>
      </c>
    </row>
    <row r="4505" spans="1:9" x14ac:dyDescent="0.3">
      <c r="A4505">
        <v>860271</v>
      </c>
      <c r="B4505" s="2">
        <v>41823</v>
      </c>
      <c r="C4505" s="3">
        <v>0.39736111111111111</v>
      </c>
      <c r="D4505" t="s">
        <v>31</v>
      </c>
      <c r="E4505" t="s">
        <v>27</v>
      </c>
      <c r="F4505" t="s">
        <v>12</v>
      </c>
      <c r="G4505" t="s">
        <v>2</v>
      </c>
      <c r="H4505">
        <v>88274</v>
      </c>
      <c r="I4505">
        <f>IF(Table3_1810[[#This Row],[Status]]="Hired",1,0)</f>
        <v>1</v>
      </c>
    </row>
    <row r="4506" spans="1:9" x14ac:dyDescent="0.3">
      <c r="A4506">
        <v>390654</v>
      </c>
      <c r="B4506" s="2">
        <v>41823</v>
      </c>
      <c r="C4506" s="3">
        <v>0.39762731481481484</v>
      </c>
      <c r="D4506" t="s">
        <v>31</v>
      </c>
      <c r="E4506" t="s">
        <v>27</v>
      </c>
      <c r="F4506" t="s">
        <v>12</v>
      </c>
      <c r="G4506" t="s">
        <v>2</v>
      </c>
      <c r="H4506">
        <v>59251</v>
      </c>
      <c r="I4506">
        <f>IF(Table3_1810[[#This Row],[Status]]="Hired",1,0)</f>
        <v>1</v>
      </c>
    </row>
    <row r="4507" spans="1:9" x14ac:dyDescent="0.3">
      <c r="A4507">
        <v>943300</v>
      </c>
      <c r="B4507" s="2">
        <v>41858</v>
      </c>
      <c r="C4507" s="3">
        <v>0.44946759259259261</v>
      </c>
      <c r="D4507" t="s">
        <v>31</v>
      </c>
      <c r="E4507" t="s">
        <v>29</v>
      </c>
      <c r="F4507" t="s">
        <v>19</v>
      </c>
      <c r="G4507" t="s">
        <v>10</v>
      </c>
      <c r="H4507">
        <v>57373</v>
      </c>
      <c r="I4507">
        <f>IF(Table3_1810[[#This Row],[Status]]="Hired",1,0)</f>
        <v>1</v>
      </c>
    </row>
    <row r="4508" spans="1:9" x14ac:dyDescent="0.3">
      <c r="A4508">
        <v>718437</v>
      </c>
      <c r="B4508" s="2">
        <v>41821</v>
      </c>
      <c r="C4508" s="3">
        <v>0.38702546296296297</v>
      </c>
      <c r="D4508" t="s">
        <v>31</v>
      </c>
      <c r="E4508" t="s">
        <v>29</v>
      </c>
      <c r="F4508" t="s">
        <v>17</v>
      </c>
      <c r="G4508" t="s">
        <v>5</v>
      </c>
      <c r="H4508">
        <v>37065</v>
      </c>
      <c r="I4508">
        <f>IF(Table3_1810[[#This Row],[Status]]="Hired",1,0)</f>
        <v>1</v>
      </c>
    </row>
    <row r="4509" spans="1:9" x14ac:dyDescent="0.3">
      <c r="A4509">
        <v>646015</v>
      </c>
      <c r="B4509" s="2">
        <v>41821</v>
      </c>
      <c r="C4509" s="3">
        <v>0.390625</v>
      </c>
      <c r="D4509" t="s">
        <v>30</v>
      </c>
      <c r="E4509" t="s">
        <v>29</v>
      </c>
      <c r="F4509" t="s">
        <v>17</v>
      </c>
      <c r="G4509" t="s">
        <v>5</v>
      </c>
      <c r="H4509">
        <v>31500</v>
      </c>
      <c r="I4509">
        <f>IF(Table3_1810[[#This Row],[Status]]="Hired",1,0)</f>
        <v>0</v>
      </c>
    </row>
    <row r="4510" spans="1:9" x14ac:dyDescent="0.3">
      <c r="A4510">
        <v>769287</v>
      </c>
      <c r="B4510" s="2">
        <v>41824</v>
      </c>
      <c r="C4510" s="3">
        <v>0.29700231481481482</v>
      </c>
      <c r="D4510" t="s">
        <v>31</v>
      </c>
      <c r="E4510" t="s">
        <v>29</v>
      </c>
      <c r="F4510" t="s">
        <v>17</v>
      </c>
      <c r="G4510" t="s">
        <v>5</v>
      </c>
      <c r="H4510">
        <v>48223</v>
      </c>
      <c r="I4510">
        <f>IF(Table3_1810[[#This Row],[Status]]="Hired",1,0)</f>
        <v>1</v>
      </c>
    </row>
    <row r="4511" spans="1:9" x14ac:dyDescent="0.3">
      <c r="A4511">
        <v>250577</v>
      </c>
      <c r="B4511" s="2">
        <v>41838</v>
      </c>
      <c r="C4511" s="3">
        <v>0.39783564814814815</v>
      </c>
      <c r="D4511" t="s">
        <v>31</v>
      </c>
      <c r="E4511" t="s">
        <v>29</v>
      </c>
      <c r="F4511" t="s">
        <v>17</v>
      </c>
      <c r="G4511" t="s">
        <v>5</v>
      </c>
      <c r="H4511">
        <v>21568</v>
      </c>
      <c r="I4511">
        <f>IF(Table3_1810[[#This Row],[Status]]="Hired",1,0)</f>
        <v>1</v>
      </c>
    </row>
    <row r="4512" spans="1:9" x14ac:dyDescent="0.3">
      <c r="A4512">
        <v>314821</v>
      </c>
      <c r="B4512" s="2">
        <v>41858</v>
      </c>
      <c r="C4512" s="3">
        <v>0.75172453703703701</v>
      </c>
      <c r="D4512" t="s">
        <v>31</v>
      </c>
      <c r="E4512" t="s">
        <v>29</v>
      </c>
      <c r="F4512" t="s">
        <v>17</v>
      </c>
      <c r="G4512" t="s">
        <v>5</v>
      </c>
      <c r="H4512">
        <v>25320</v>
      </c>
      <c r="I4512">
        <f>IF(Table3_1810[[#This Row],[Status]]="Hired",1,0)</f>
        <v>1</v>
      </c>
    </row>
    <row r="4513" spans="1:9" x14ac:dyDescent="0.3">
      <c r="A4513">
        <v>849742</v>
      </c>
      <c r="B4513" s="2">
        <v>41828</v>
      </c>
      <c r="C4513" s="3">
        <v>0.47576388888888888</v>
      </c>
      <c r="D4513" t="s">
        <v>31</v>
      </c>
      <c r="E4513" t="s">
        <v>29</v>
      </c>
      <c r="F4513" t="s">
        <v>17</v>
      </c>
      <c r="G4513" t="s">
        <v>2</v>
      </c>
      <c r="H4513">
        <v>46492</v>
      </c>
      <c r="I4513">
        <f>IF(Table3_1810[[#This Row],[Status]]="Hired",1,0)</f>
        <v>1</v>
      </c>
    </row>
    <row r="4514" spans="1:9" x14ac:dyDescent="0.3">
      <c r="A4514">
        <v>822263</v>
      </c>
      <c r="B4514" s="2">
        <v>41845</v>
      </c>
      <c r="C4514" s="3">
        <v>0.39771990740740742</v>
      </c>
      <c r="D4514" t="s">
        <v>31</v>
      </c>
      <c r="E4514" t="s">
        <v>27</v>
      </c>
      <c r="F4514" t="s">
        <v>20</v>
      </c>
      <c r="G4514" t="s">
        <v>2</v>
      </c>
      <c r="H4514">
        <v>56396</v>
      </c>
      <c r="I4514">
        <f>IF(Table3_1810[[#This Row],[Status]]="Hired",1,0)</f>
        <v>1</v>
      </c>
    </row>
    <row r="4515" spans="1:9" x14ac:dyDescent="0.3">
      <c r="A4515">
        <v>65936</v>
      </c>
      <c r="B4515" s="2">
        <v>41853</v>
      </c>
      <c r="C4515" s="3">
        <v>0.40486111111111112</v>
      </c>
      <c r="D4515" t="s">
        <v>31</v>
      </c>
      <c r="E4515" t="s">
        <v>27</v>
      </c>
      <c r="F4515" t="s">
        <v>15</v>
      </c>
      <c r="G4515" t="s">
        <v>5</v>
      </c>
      <c r="H4515">
        <v>28152</v>
      </c>
      <c r="I4515">
        <f>IF(Table3_1810[[#This Row],[Status]]="Hired",1,0)</f>
        <v>1</v>
      </c>
    </row>
    <row r="4516" spans="1:9" x14ac:dyDescent="0.3">
      <c r="A4516">
        <v>793607</v>
      </c>
      <c r="B4516" s="2">
        <v>41838</v>
      </c>
      <c r="C4516" s="3">
        <v>0.39844907407407409</v>
      </c>
      <c r="D4516" t="s">
        <v>31</v>
      </c>
      <c r="E4516" t="s">
        <v>29</v>
      </c>
      <c r="F4516" t="s">
        <v>17</v>
      </c>
      <c r="G4516" t="s">
        <v>2</v>
      </c>
      <c r="H4516">
        <v>41403</v>
      </c>
      <c r="I4516">
        <f>IF(Table3_1810[[#This Row],[Status]]="Hired",1,0)</f>
        <v>1</v>
      </c>
    </row>
    <row r="4517" spans="1:9" x14ac:dyDescent="0.3">
      <c r="A4517">
        <v>975812</v>
      </c>
      <c r="B4517" s="2">
        <v>41880</v>
      </c>
      <c r="C4517" s="3">
        <v>0.39809027777777778</v>
      </c>
      <c r="D4517" t="s">
        <v>31</v>
      </c>
      <c r="E4517" t="s">
        <v>29</v>
      </c>
      <c r="F4517" t="s">
        <v>17</v>
      </c>
      <c r="G4517" t="s">
        <v>2</v>
      </c>
      <c r="H4517">
        <v>93503</v>
      </c>
      <c r="I4517">
        <f>IF(Table3_1810[[#This Row],[Status]]="Hired",1,0)</f>
        <v>1</v>
      </c>
    </row>
    <row r="4518" spans="1:9" x14ac:dyDescent="0.3">
      <c r="A4518">
        <v>367308</v>
      </c>
      <c r="B4518" s="2">
        <v>41824</v>
      </c>
      <c r="C4518" s="3">
        <v>0.39717592592592593</v>
      </c>
      <c r="D4518" t="s">
        <v>31</v>
      </c>
      <c r="E4518" t="s">
        <v>29</v>
      </c>
      <c r="F4518" t="s">
        <v>17</v>
      </c>
      <c r="G4518" t="s">
        <v>5</v>
      </c>
      <c r="H4518">
        <v>22376</v>
      </c>
      <c r="I4518">
        <f>IF(Table3_1810[[#This Row],[Status]]="Hired",1,0)</f>
        <v>1</v>
      </c>
    </row>
    <row r="4519" spans="1:9" x14ac:dyDescent="0.3">
      <c r="A4519">
        <v>86740</v>
      </c>
      <c r="B4519" s="2">
        <v>41867</v>
      </c>
      <c r="C4519" s="3">
        <v>0.68311342592592594</v>
      </c>
      <c r="D4519" t="s">
        <v>31</v>
      </c>
      <c r="E4519" t="s">
        <v>29</v>
      </c>
      <c r="F4519" t="s">
        <v>17</v>
      </c>
      <c r="G4519" t="s">
        <v>10</v>
      </c>
      <c r="H4519">
        <v>35230</v>
      </c>
      <c r="I4519">
        <f>IF(Table3_1810[[#This Row],[Status]]="Hired",1,0)</f>
        <v>1</v>
      </c>
    </row>
    <row r="4520" spans="1:9" x14ac:dyDescent="0.3">
      <c r="A4520">
        <v>83318</v>
      </c>
      <c r="B4520" s="2">
        <v>41792</v>
      </c>
      <c r="C4520" s="3">
        <v>0.39706018518518521</v>
      </c>
      <c r="D4520" t="s">
        <v>31</v>
      </c>
      <c r="E4520" t="s">
        <v>29</v>
      </c>
      <c r="F4520" t="s">
        <v>13</v>
      </c>
      <c r="G4520" t="s">
        <v>10</v>
      </c>
      <c r="H4520">
        <v>25181</v>
      </c>
      <c r="I4520">
        <f>IF(Table3_1810[[#This Row],[Status]]="Hired",1,0)</f>
        <v>1</v>
      </c>
    </row>
    <row r="4521" spans="1:9" x14ac:dyDescent="0.3">
      <c r="A4521">
        <v>213326</v>
      </c>
      <c r="B4521" s="2">
        <v>41792</v>
      </c>
      <c r="C4521" s="3">
        <v>0.39763888888888888</v>
      </c>
      <c r="D4521" t="s">
        <v>31</v>
      </c>
      <c r="E4521" t="s">
        <v>29</v>
      </c>
      <c r="F4521" t="s">
        <v>13</v>
      </c>
      <c r="G4521" t="s">
        <v>10</v>
      </c>
      <c r="H4521">
        <v>55181</v>
      </c>
      <c r="I4521">
        <f>IF(Table3_1810[[#This Row],[Status]]="Hired",1,0)</f>
        <v>1</v>
      </c>
    </row>
    <row r="4522" spans="1:9" x14ac:dyDescent="0.3">
      <c r="A4522">
        <v>463173</v>
      </c>
      <c r="B4522" s="2">
        <v>41827</v>
      </c>
      <c r="C4522" s="3">
        <v>0.39717592592592593</v>
      </c>
      <c r="D4522" t="s">
        <v>31</v>
      </c>
      <c r="E4522" t="s">
        <v>29</v>
      </c>
      <c r="F4522" t="s">
        <v>17</v>
      </c>
      <c r="G4522" t="s">
        <v>6</v>
      </c>
      <c r="H4522">
        <v>14640</v>
      </c>
      <c r="I4522">
        <f>IF(Table3_1810[[#This Row],[Status]]="Hired",1,0)</f>
        <v>1</v>
      </c>
    </row>
    <row r="4523" spans="1:9" x14ac:dyDescent="0.3">
      <c r="A4523">
        <v>695060</v>
      </c>
      <c r="B4523" s="2">
        <v>41831</v>
      </c>
      <c r="C4523" s="3">
        <v>0.52717592592592588</v>
      </c>
      <c r="D4523" t="s">
        <v>31</v>
      </c>
      <c r="E4523" t="s">
        <v>29</v>
      </c>
      <c r="F4523" t="s">
        <v>17</v>
      </c>
      <c r="G4523" t="s">
        <v>2</v>
      </c>
      <c r="H4523">
        <v>73343</v>
      </c>
      <c r="I4523">
        <f>IF(Table3_1810[[#This Row],[Status]]="Hired",1,0)</f>
        <v>1</v>
      </c>
    </row>
    <row r="4524" spans="1:9" x14ac:dyDescent="0.3">
      <c r="A4524">
        <v>537402</v>
      </c>
      <c r="B4524" s="2">
        <v>41806</v>
      </c>
      <c r="C4524" s="3">
        <v>0.73310185185185184</v>
      </c>
      <c r="D4524" t="s">
        <v>31</v>
      </c>
      <c r="E4524" t="s">
        <v>29</v>
      </c>
      <c r="F4524" t="s">
        <v>17</v>
      </c>
      <c r="G4524" t="s">
        <v>4</v>
      </c>
      <c r="H4524">
        <v>89931</v>
      </c>
      <c r="I4524">
        <f>IF(Table3_1810[[#This Row],[Status]]="Hired",1,0)</f>
        <v>1</v>
      </c>
    </row>
    <row r="4525" spans="1:9" x14ac:dyDescent="0.3">
      <c r="A4525">
        <v>197879</v>
      </c>
      <c r="B4525" s="2">
        <v>41841</v>
      </c>
      <c r="C4525" s="3">
        <v>0.3972222222222222</v>
      </c>
      <c r="D4525" t="s">
        <v>31</v>
      </c>
      <c r="E4525" t="s">
        <v>28</v>
      </c>
      <c r="F4525" t="s">
        <v>17</v>
      </c>
      <c r="G4525" t="s">
        <v>2</v>
      </c>
      <c r="H4525">
        <v>40787</v>
      </c>
      <c r="I4525">
        <f>IF(Table3_1810[[#This Row],[Status]]="Hired",1,0)</f>
        <v>1</v>
      </c>
    </row>
    <row r="4526" spans="1:9" x14ac:dyDescent="0.3">
      <c r="A4526">
        <v>830455</v>
      </c>
      <c r="B4526" s="2">
        <v>41872</v>
      </c>
      <c r="C4526" s="3">
        <v>0.51521990740740742</v>
      </c>
      <c r="D4526" t="s">
        <v>31</v>
      </c>
      <c r="E4526" t="s">
        <v>29</v>
      </c>
      <c r="F4526" t="s">
        <v>17</v>
      </c>
      <c r="G4526" t="s">
        <v>2</v>
      </c>
      <c r="H4526">
        <v>36607</v>
      </c>
      <c r="I4526">
        <f>IF(Table3_1810[[#This Row],[Status]]="Hired",1,0)</f>
        <v>1</v>
      </c>
    </row>
    <row r="4527" spans="1:9" x14ac:dyDescent="0.3">
      <c r="A4527">
        <v>950873</v>
      </c>
      <c r="B4527" s="2">
        <v>41876</v>
      </c>
      <c r="C4527" s="3">
        <v>0.3986574074074074</v>
      </c>
      <c r="D4527" t="s">
        <v>31</v>
      </c>
      <c r="E4527" t="s">
        <v>29</v>
      </c>
      <c r="F4527" t="s">
        <v>17</v>
      </c>
      <c r="G4527" t="s">
        <v>4</v>
      </c>
      <c r="H4527">
        <v>88043</v>
      </c>
      <c r="I4527">
        <f>IF(Table3_1810[[#This Row],[Status]]="Hired",1,0)</f>
        <v>1</v>
      </c>
    </row>
    <row r="4528" spans="1:9" x14ac:dyDescent="0.3">
      <c r="A4528">
        <v>702038</v>
      </c>
      <c r="B4528" s="2">
        <v>41876</v>
      </c>
      <c r="C4528" s="3">
        <v>0.39710648148148148</v>
      </c>
      <c r="D4528" t="s">
        <v>31</v>
      </c>
      <c r="E4528" t="s">
        <v>29</v>
      </c>
      <c r="F4528" t="s">
        <v>12</v>
      </c>
      <c r="G4528" t="s">
        <v>4</v>
      </c>
      <c r="H4528">
        <v>17389</v>
      </c>
      <c r="I4528">
        <f>IF(Table3_1810[[#This Row],[Status]]="Hired",1,0)</f>
        <v>1</v>
      </c>
    </row>
    <row r="4529" spans="1:9" x14ac:dyDescent="0.3">
      <c r="A4529">
        <v>932524</v>
      </c>
      <c r="B4529" s="2">
        <v>41876</v>
      </c>
      <c r="C4529" s="3">
        <v>0.39922453703703703</v>
      </c>
      <c r="D4529" t="s">
        <v>31</v>
      </c>
      <c r="E4529" t="s">
        <v>27</v>
      </c>
      <c r="F4529" t="s">
        <v>12</v>
      </c>
      <c r="G4529" t="s">
        <v>4</v>
      </c>
      <c r="H4529">
        <v>17353</v>
      </c>
      <c r="I4529">
        <f>IF(Table3_1810[[#This Row],[Status]]="Hired",1,0)</f>
        <v>1</v>
      </c>
    </row>
    <row r="4530" spans="1:9" x14ac:dyDescent="0.3">
      <c r="A4530">
        <v>572607</v>
      </c>
      <c r="B4530" s="2">
        <v>41876</v>
      </c>
      <c r="C4530" s="3">
        <v>0.40005787037037038</v>
      </c>
      <c r="D4530" t="s">
        <v>31</v>
      </c>
      <c r="E4530" t="s">
        <v>27</v>
      </c>
      <c r="F4530" t="s">
        <v>12</v>
      </c>
      <c r="G4530" t="s">
        <v>4</v>
      </c>
      <c r="H4530">
        <v>15884</v>
      </c>
      <c r="I4530">
        <f>IF(Table3_1810[[#This Row],[Status]]="Hired",1,0)</f>
        <v>1</v>
      </c>
    </row>
    <row r="4531" spans="1:9" x14ac:dyDescent="0.3">
      <c r="A4531">
        <v>252925</v>
      </c>
      <c r="B4531" s="2">
        <v>41876</v>
      </c>
      <c r="C4531" s="3">
        <v>0.40271990740740743</v>
      </c>
      <c r="D4531" t="s">
        <v>31</v>
      </c>
      <c r="E4531" t="s">
        <v>29</v>
      </c>
      <c r="F4531" t="s">
        <v>12</v>
      </c>
      <c r="G4531" t="s">
        <v>4</v>
      </c>
      <c r="H4531">
        <v>19962</v>
      </c>
      <c r="I4531">
        <f>IF(Table3_1810[[#This Row],[Status]]="Hired",1,0)</f>
        <v>1</v>
      </c>
    </row>
    <row r="4532" spans="1:9" x14ac:dyDescent="0.3">
      <c r="A4532">
        <v>946654</v>
      </c>
      <c r="B4532" s="2">
        <v>41820</v>
      </c>
      <c r="C4532" s="3">
        <v>0.39699074074074076</v>
      </c>
      <c r="D4532" t="s">
        <v>30</v>
      </c>
      <c r="E4532" t="s">
        <v>27</v>
      </c>
      <c r="F4532" t="s">
        <v>20</v>
      </c>
      <c r="G4532" t="s">
        <v>1</v>
      </c>
      <c r="H4532">
        <v>18024</v>
      </c>
      <c r="I4532">
        <f>IF(Table3_1810[[#This Row],[Status]]="Hired",1,0)</f>
        <v>0</v>
      </c>
    </row>
    <row r="4533" spans="1:9" x14ac:dyDescent="0.3">
      <c r="A4533">
        <v>794731</v>
      </c>
      <c r="B4533" s="2">
        <v>41821</v>
      </c>
      <c r="C4533" s="3">
        <v>0.30484953703703704</v>
      </c>
      <c r="D4533" t="s">
        <v>31</v>
      </c>
      <c r="E4533" t="s">
        <v>29</v>
      </c>
      <c r="F4533" t="s">
        <v>20</v>
      </c>
      <c r="G4533" t="s">
        <v>1</v>
      </c>
      <c r="H4533">
        <v>69332</v>
      </c>
      <c r="I4533">
        <f>IF(Table3_1810[[#This Row],[Status]]="Hired",1,0)</f>
        <v>1</v>
      </c>
    </row>
    <row r="4534" spans="1:9" x14ac:dyDescent="0.3">
      <c r="A4534">
        <v>579885</v>
      </c>
      <c r="B4534" s="2">
        <v>41834</v>
      </c>
      <c r="C4534" s="3">
        <v>0.39699074074074076</v>
      </c>
      <c r="D4534" t="s">
        <v>31</v>
      </c>
      <c r="E4534" t="s">
        <v>27</v>
      </c>
      <c r="F4534" t="s">
        <v>20</v>
      </c>
      <c r="G4534" t="s">
        <v>1</v>
      </c>
      <c r="H4534">
        <v>96590</v>
      </c>
      <c r="I4534">
        <f>IF(Table3_1810[[#This Row],[Status]]="Hired",1,0)</f>
        <v>1</v>
      </c>
    </row>
    <row r="4535" spans="1:9" x14ac:dyDescent="0.3">
      <c r="A4535">
        <v>546970</v>
      </c>
      <c r="B4535" s="2">
        <v>41839</v>
      </c>
      <c r="C4535" s="3">
        <v>0.64982638888888888</v>
      </c>
      <c r="D4535" t="s">
        <v>31</v>
      </c>
      <c r="E4535" t="s">
        <v>28</v>
      </c>
      <c r="F4535" t="s">
        <v>20</v>
      </c>
      <c r="G4535" t="s">
        <v>1</v>
      </c>
      <c r="H4535">
        <v>65116</v>
      </c>
      <c r="I4535">
        <f>IF(Table3_1810[[#This Row],[Status]]="Hired",1,0)</f>
        <v>1</v>
      </c>
    </row>
    <row r="4536" spans="1:9" x14ac:dyDescent="0.3">
      <c r="A4536">
        <v>180813</v>
      </c>
      <c r="B4536" s="2">
        <v>41870</v>
      </c>
      <c r="C4536" s="3">
        <v>0.37741898148148151</v>
      </c>
      <c r="D4536" t="s">
        <v>31</v>
      </c>
      <c r="E4536" t="s">
        <v>28</v>
      </c>
      <c r="F4536" t="s">
        <v>17</v>
      </c>
      <c r="G4536" t="s">
        <v>10</v>
      </c>
      <c r="H4536">
        <v>93776</v>
      </c>
      <c r="I4536">
        <f>IF(Table3_1810[[#This Row],[Status]]="Hired",1,0)</f>
        <v>1</v>
      </c>
    </row>
    <row r="4537" spans="1:9" x14ac:dyDescent="0.3">
      <c r="A4537">
        <v>638194</v>
      </c>
      <c r="B4537" s="2">
        <v>41856</v>
      </c>
      <c r="C4537" s="3">
        <v>0.39701388888888889</v>
      </c>
      <c r="D4537" t="s">
        <v>31</v>
      </c>
      <c r="E4537" t="s">
        <v>29</v>
      </c>
      <c r="F4537" t="s">
        <v>17</v>
      </c>
      <c r="G4537" t="s">
        <v>8</v>
      </c>
      <c r="H4537">
        <v>41584</v>
      </c>
      <c r="I4537">
        <f>IF(Table3_1810[[#This Row],[Status]]="Hired",1,0)</f>
        <v>1</v>
      </c>
    </row>
    <row r="4538" spans="1:9" x14ac:dyDescent="0.3">
      <c r="A4538">
        <v>245884</v>
      </c>
      <c r="B4538" s="2">
        <v>41857</v>
      </c>
      <c r="C4538" s="3">
        <v>0.44295138888888891</v>
      </c>
      <c r="D4538" t="s">
        <v>31</v>
      </c>
      <c r="E4538" t="s">
        <v>28</v>
      </c>
      <c r="F4538" t="s">
        <v>17</v>
      </c>
      <c r="G4538" t="s">
        <v>8</v>
      </c>
      <c r="H4538">
        <v>33170</v>
      </c>
      <c r="I4538">
        <f>IF(Table3_1810[[#This Row],[Status]]="Hired",1,0)</f>
        <v>1</v>
      </c>
    </row>
    <row r="4539" spans="1:9" x14ac:dyDescent="0.3">
      <c r="A4539">
        <v>680938</v>
      </c>
      <c r="B4539" s="2">
        <v>41844</v>
      </c>
      <c r="C4539" s="3">
        <v>0.50291666666666668</v>
      </c>
      <c r="D4539" t="s">
        <v>31</v>
      </c>
      <c r="E4539" t="s">
        <v>29</v>
      </c>
      <c r="F4539" t="s">
        <v>14</v>
      </c>
      <c r="G4539" t="s">
        <v>2</v>
      </c>
      <c r="H4539">
        <v>23443</v>
      </c>
      <c r="I4539">
        <f>IF(Table3_1810[[#This Row],[Status]]="Hired",1,0)</f>
        <v>1</v>
      </c>
    </row>
    <row r="4540" spans="1:9" x14ac:dyDescent="0.3">
      <c r="A4540">
        <v>621039</v>
      </c>
      <c r="B4540" s="2">
        <v>41799</v>
      </c>
      <c r="C4540" s="3">
        <v>0.57533564814814819</v>
      </c>
      <c r="D4540" t="s">
        <v>31</v>
      </c>
      <c r="E4540" t="s">
        <v>29</v>
      </c>
      <c r="F4540" t="s">
        <v>14</v>
      </c>
      <c r="G4540" t="s">
        <v>8</v>
      </c>
      <c r="H4540">
        <v>75429</v>
      </c>
      <c r="I4540">
        <f>IF(Table3_1810[[#This Row],[Status]]="Hired",1,0)</f>
        <v>1</v>
      </c>
    </row>
    <row r="4541" spans="1:9" x14ac:dyDescent="0.3">
      <c r="A4541">
        <v>371445</v>
      </c>
      <c r="B4541" s="2">
        <v>41836</v>
      </c>
      <c r="C4541" s="3">
        <v>0.34589120370370369</v>
      </c>
      <c r="D4541" t="s">
        <v>31</v>
      </c>
      <c r="E4541" t="s">
        <v>29</v>
      </c>
      <c r="F4541" t="s">
        <v>17</v>
      </c>
      <c r="G4541" t="s">
        <v>2</v>
      </c>
      <c r="H4541">
        <v>74516</v>
      </c>
      <c r="I4541">
        <f>IF(Table3_1810[[#This Row],[Status]]="Hired",1,0)</f>
        <v>1</v>
      </c>
    </row>
    <row r="4542" spans="1:9" x14ac:dyDescent="0.3">
      <c r="A4542">
        <v>170341</v>
      </c>
      <c r="B4542" s="2">
        <v>41872</v>
      </c>
      <c r="C4542" s="3">
        <v>0.39693287037037039</v>
      </c>
      <c r="D4542" t="s">
        <v>31</v>
      </c>
      <c r="E4542" t="s">
        <v>29</v>
      </c>
      <c r="F4542" t="s">
        <v>17</v>
      </c>
      <c r="G4542" t="s">
        <v>2</v>
      </c>
      <c r="H4542">
        <v>80813</v>
      </c>
      <c r="I4542">
        <f>IF(Table3_1810[[#This Row],[Status]]="Hired",1,0)</f>
        <v>1</v>
      </c>
    </row>
    <row r="4543" spans="1:9" x14ac:dyDescent="0.3">
      <c r="A4543">
        <v>153039</v>
      </c>
      <c r="B4543" s="2">
        <v>41872</v>
      </c>
      <c r="C4543" s="3">
        <v>0.39822916666666669</v>
      </c>
      <c r="D4543" t="s">
        <v>31</v>
      </c>
      <c r="E4543" t="s">
        <v>29</v>
      </c>
      <c r="F4543" t="s">
        <v>17</v>
      </c>
      <c r="G4543" t="s">
        <v>2</v>
      </c>
      <c r="H4543">
        <v>76503</v>
      </c>
      <c r="I4543">
        <f>IF(Table3_1810[[#This Row],[Status]]="Hired",1,0)</f>
        <v>1</v>
      </c>
    </row>
    <row r="4544" spans="1:9" x14ac:dyDescent="0.3">
      <c r="A4544">
        <v>579365</v>
      </c>
      <c r="B4544" s="2">
        <v>41823</v>
      </c>
      <c r="C4544" s="3">
        <v>0.39986111111111111</v>
      </c>
      <c r="D4544" t="s">
        <v>30</v>
      </c>
      <c r="E4544" t="s">
        <v>27</v>
      </c>
      <c r="F4544" t="s">
        <v>18</v>
      </c>
      <c r="G4544" t="s">
        <v>2</v>
      </c>
      <c r="H4544">
        <v>71175</v>
      </c>
      <c r="I4544">
        <f>IF(Table3_1810[[#This Row],[Status]]="Hired",1,0)</f>
        <v>0</v>
      </c>
    </row>
    <row r="4545" spans="1:9" x14ac:dyDescent="0.3">
      <c r="A4545">
        <v>987206</v>
      </c>
      <c r="B4545" s="2">
        <v>41852</v>
      </c>
      <c r="C4545" s="3">
        <v>0.71119212962962963</v>
      </c>
      <c r="D4545" t="s">
        <v>31</v>
      </c>
      <c r="E4545" t="s">
        <v>27</v>
      </c>
      <c r="F4545" t="s">
        <v>18</v>
      </c>
      <c r="G4545" t="s">
        <v>2</v>
      </c>
      <c r="H4545">
        <v>69538</v>
      </c>
      <c r="I4545">
        <f>IF(Table3_1810[[#This Row],[Status]]="Hired",1,0)</f>
        <v>1</v>
      </c>
    </row>
    <row r="4546" spans="1:9" x14ac:dyDescent="0.3">
      <c r="A4546">
        <v>16798</v>
      </c>
      <c r="B4546" s="2">
        <v>41831</v>
      </c>
      <c r="C4546" s="3">
        <v>0.94674768518518515</v>
      </c>
      <c r="D4546" t="s">
        <v>31</v>
      </c>
      <c r="E4546" t="s">
        <v>27</v>
      </c>
      <c r="F4546" t="s">
        <v>18</v>
      </c>
      <c r="G4546" t="s">
        <v>2</v>
      </c>
      <c r="H4546">
        <v>65644</v>
      </c>
      <c r="I4546">
        <f>IF(Table3_1810[[#This Row],[Status]]="Hired",1,0)</f>
        <v>1</v>
      </c>
    </row>
    <row r="4547" spans="1:9" x14ac:dyDescent="0.3">
      <c r="A4547">
        <v>442623</v>
      </c>
      <c r="B4547" s="2">
        <v>41831</v>
      </c>
      <c r="C4547" s="3">
        <v>0.94793981481481482</v>
      </c>
      <c r="D4547" t="s">
        <v>30</v>
      </c>
      <c r="E4547" t="s">
        <v>27</v>
      </c>
      <c r="F4547" t="s">
        <v>18</v>
      </c>
      <c r="G4547" t="s">
        <v>2</v>
      </c>
      <c r="H4547">
        <v>53797</v>
      </c>
      <c r="I4547">
        <f>IF(Table3_1810[[#This Row],[Status]]="Hired",1,0)</f>
        <v>0</v>
      </c>
    </row>
    <row r="4548" spans="1:9" x14ac:dyDescent="0.3">
      <c r="A4548">
        <v>323759</v>
      </c>
      <c r="B4548" s="2">
        <v>41802</v>
      </c>
      <c r="C4548" s="3">
        <v>0.3973726851851852</v>
      </c>
      <c r="D4548" t="s">
        <v>31</v>
      </c>
      <c r="E4548" t="s">
        <v>29</v>
      </c>
      <c r="F4548" t="s">
        <v>20</v>
      </c>
      <c r="G4548" t="s">
        <v>10</v>
      </c>
      <c r="H4548">
        <v>43917</v>
      </c>
      <c r="I4548">
        <f>IF(Table3_1810[[#This Row],[Status]]="Hired",1,0)</f>
        <v>1</v>
      </c>
    </row>
    <row r="4549" spans="1:9" x14ac:dyDescent="0.3">
      <c r="A4549">
        <v>91783</v>
      </c>
      <c r="B4549" s="2">
        <v>41802</v>
      </c>
      <c r="C4549" s="3">
        <v>0.39809027777777778</v>
      </c>
      <c r="D4549" t="s">
        <v>31</v>
      </c>
      <c r="E4549" t="s">
        <v>27</v>
      </c>
      <c r="F4549" t="s">
        <v>20</v>
      </c>
      <c r="G4549" t="s">
        <v>10</v>
      </c>
      <c r="H4549">
        <v>96783</v>
      </c>
      <c r="I4549">
        <f>IF(Table3_1810[[#This Row],[Status]]="Hired",1,0)</f>
        <v>1</v>
      </c>
    </row>
    <row r="4550" spans="1:9" x14ac:dyDescent="0.3">
      <c r="A4550">
        <v>639913</v>
      </c>
      <c r="B4550" s="2">
        <v>41789</v>
      </c>
      <c r="C4550" s="3">
        <v>0.39719907407407407</v>
      </c>
      <c r="D4550" t="s">
        <v>30</v>
      </c>
      <c r="E4550" t="s">
        <v>29</v>
      </c>
      <c r="F4550" t="s">
        <v>17</v>
      </c>
      <c r="G4550" t="s">
        <v>5</v>
      </c>
      <c r="H4550">
        <v>97381</v>
      </c>
      <c r="I4550">
        <f>IF(Table3_1810[[#This Row],[Status]]="Hired",1,0)</f>
        <v>0</v>
      </c>
    </row>
    <row r="4551" spans="1:9" x14ac:dyDescent="0.3">
      <c r="A4551">
        <v>455397</v>
      </c>
      <c r="B4551" s="2">
        <v>41793</v>
      </c>
      <c r="C4551" s="3">
        <v>0.39422453703703703</v>
      </c>
      <c r="D4551" t="s">
        <v>30</v>
      </c>
      <c r="E4551" t="s">
        <v>29</v>
      </c>
      <c r="F4551" t="s">
        <v>17</v>
      </c>
      <c r="G4551" t="s">
        <v>5</v>
      </c>
      <c r="H4551">
        <v>69630</v>
      </c>
      <c r="I4551">
        <f>IF(Table3_1810[[#This Row],[Status]]="Hired",1,0)</f>
        <v>0</v>
      </c>
    </row>
    <row r="4552" spans="1:9" x14ac:dyDescent="0.3">
      <c r="A4552">
        <v>155851</v>
      </c>
      <c r="B4552" s="2">
        <v>41818</v>
      </c>
      <c r="C4552" s="3">
        <v>0.833125</v>
      </c>
      <c r="D4552" t="s">
        <v>31</v>
      </c>
      <c r="E4552" t="s">
        <v>27</v>
      </c>
      <c r="F4552" t="s">
        <v>20</v>
      </c>
      <c r="G4552" t="s">
        <v>2</v>
      </c>
      <c r="H4552">
        <v>19916</v>
      </c>
      <c r="I4552">
        <f>IF(Table3_1810[[#This Row],[Status]]="Hired",1,0)</f>
        <v>1</v>
      </c>
    </row>
    <row r="4553" spans="1:9" x14ac:dyDescent="0.3">
      <c r="A4553">
        <v>420179</v>
      </c>
      <c r="B4553" s="2">
        <v>41803</v>
      </c>
      <c r="C4553" s="3">
        <v>0.39807870370370368</v>
      </c>
      <c r="D4553" t="s">
        <v>31</v>
      </c>
      <c r="E4553" t="s">
        <v>29</v>
      </c>
      <c r="F4553" t="s">
        <v>17</v>
      </c>
      <c r="G4553" t="s">
        <v>10</v>
      </c>
      <c r="H4553">
        <v>64873</v>
      </c>
      <c r="I4553">
        <f>IF(Table3_1810[[#This Row],[Status]]="Hired",1,0)</f>
        <v>1</v>
      </c>
    </row>
    <row r="4554" spans="1:9" x14ac:dyDescent="0.3">
      <c r="A4554">
        <v>242694</v>
      </c>
      <c r="B4554" s="2">
        <v>41803</v>
      </c>
      <c r="C4554" s="3">
        <v>0.3982060185185185</v>
      </c>
      <c r="D4554" t="s">
        <v>31</v>
      </c>
      <c r="E4554" t="s">
        <v>29</v>
      </c>
      <c r="F4554" t="s">
        <v>17</v>
      </c>
      <c r="G4554" t="s">
        <v>10</v>
      </c>
      <c r="H4554">
        <v>77056</v>
      </c>
      <c r="I4554">
        <f>IF(Table3_1810[[#This Row],[Status]]="Hired",1,0)</f>
        <v>1</v>
      </c>
    </row>
    <row r="4555" spans="1:9" x14ac:dyDescent="0.3">
      <c r="A4555">
        <v>129015</v>
      </c>
      <c r="B4555" s="2">
        <v>41845</v>
      </c>
      <c r="C4555" s="3">
        <v>0.39679398148148148</v>
      </c>
      <c r="D4555" t="s">
        <v>31</v>
      </c>
      <c r="E4555" t="s">
        <v>29</v>
      </c>
      <c r="F4555" t="s">
        <v>17</v>
      </c>
      <c r="G4555" t="s">
        <v>2</v>
      </c>
      <c r="H4555">
        <v>99285</v>
      </c>
      <c r="I4555">
        <f>IF(Table3_1810[[#This Row],[Status]]="Hired",1,0)</f>
        <v>1</v>
      </c>
    </row>
    <row r="4556" spans="1:9" x14ac:dyDescent="0.3">
      <c r="A4556">
        <v>914251</v>
      </c>
      <c r="B4556" s="2">
        <v>41867</v>
      </c>
      <c r="C4556" s="3">
        <v>0.38361111111111112</v>
      </c>
      <c r="D4556" t="s">
        <v>31</v>
      </c>
      <c r="E4556" t="s">
        <v>29</v>
      </c>
      <c r="F4556" t="s">
        <v>17</v>
      </c>
      <c r="G4556" t="s">
        <v>2</v>
      </c>
      <c r="H4556">
        <v>29608</v>
      </c>
      <c r="I4556">
        <f>IF(Table3_1810[[#This Row],[Status]]="Hired",1,0)</f>
        <v>1</v>
      </c>
    </row>
    <row r="4557" spans="1:9" x14ac:dyDescent="0.3">
      <c r="A4557">
        <v>977479</v>
      </c>
      <c r="B4557" s="2">
        <v>41867</v>
      </c>
      <c r="C4557" s="3">
        <v>0.38712962962962966</v>
      </c>
      <c r="D4557" t="s">
        <v>30</v>
      </c>
      <c r="E4557" t="s">
        <v>29</v>
      </c>
      <c r="F4557" t="s">
        <v>17</v>
      </c>
      <c r="G4557" t="s">
        <v>2</v>
      </c>
      <c r="H4557">
        <v>50769</v>
      </c>
      <c r="I4557">
        <f>IF(Table3_1810[[#This Row],[Status]]="Hired",1,0)</f>
        <v>0</v>
      </c>
    </row>
    <row r="4558" spans="1:9" x14ac:dyDescent="0.3">
      <c r="A4558">
        <v>731738</v>
      </c>
      <c r="B4558" s="2">
        <v>41855</v>
      </c>
      <c r="C4558" s="3">
        <v>0.41605324074074074</v>
      </c>
      <c r="D4558" t="s">
        <v>31</v>
      </c>
      <c r="E4558" t="s">
        <v>29</v>
      </c>
      <c r="F4558" t="s">
        <v>17</v>
      </c>
      <c r="G4558" t="s">
        <v>2</v>
      </c>
      <c r="H4558">
        <v>81707</v>
      </c>
      <c r="I4558">
        <f>IF(Table3_1810[[#This Row],[Status]]="Hired",1,0)</f>
        <v>1</v>
      </c>
    </row>
    <row r="4559" spans="1:9" x14ac:dyDescent="0.3">
      <c r="A4559">
        <v>412236</v>
      </c>
      <c r="B4559" s="2">
        <v>41873</v>
      </c>
      <c r="C4559" s="3">
        <v>0.60277777777777775</v>
      </c>
      <c r="D4559" t="s">
        <v>31</v>
      </c>
      <c r="E4559" t="s">
        <v>29</v>
      </c>
      <c r="F4559" t="s">
        <v>17</v>
      </c>
      <c r="G4559" t="s">
        <v>10</v>
      </c>
      <c r="H4559">
        <v>76874</v>
      </c>
      <c r="I4559">
        <f>IF(Table3_1810[[#This Row],[Status]]="Hired",1,0)</f>
        <v>1</v>
      </c>
    </row>
    <row r="4560" spans="1:9" x14ac:dyDescent="0.3">
      <c r="A4560">
        <v>667649</v>
      </c>
      <c r="B4560" s="2">
        <v>41827</v>
      </c>
      <c r="C4560" s="3">
        <v>0.39703703703703702</v>
      </c>
      <c r="D4560" t="s">
        <v>31</v>
      </c>
      <c r="E4560" t="s">
        <v>29</v>
      </c>
      <c r="F4560" t="s">
        <v>17</v>
      </c>
      <c r="G4560" t="s">
        <v>8</v>
      </c>
      <c r="H4560">
        <v>18282</v>
      </c>
      <c r="I4560">
        <f>IF(Table3_1810[[#This Row],[Status]]="Hired",1,0)</f>
        <v>1</v>
      </c>
    </row>
    <row r="4561" spans="1:9" x14ac:dyDescent="0.3">
      <c r="A4561">
        <v>603541</v>
      </c>
      <c r="B4561" s="2">
        <v>41827</v>
      </c>
      <c r="C4561" s="3">
        <v>0.39750000000000002</v>
      </c>
      <c r="D4561" t="s">
        <v>31</v>
      </c>
      <c r="E4561" t="s">
        <v>29</v>
      </c>
      <c r="F4561" t="s">
        <v>17</v>
      </c>
      <c r="G4561" t="s">
        <v>8</v>
      </c>
      <c r="H4561">
        <v>93902</v>
      </c>
      <c r="I4561">
        <f>IF(Table3_1810[[#This Row],[Status]]="Hired",1,0)</f>
        <v>1</v>
      </c>
    </row>
    <row r="4562" spans="1:9" x14ac:dyDescent="0.3">
      <c r="A4562">
        <v>249278</v>
      </c>
      <c r="B4562" s="2">
        <v>41830</v>
      </c>
      <c r="C4562" s="3">
        <v>0.39303240740740741</v>
      </c>
      <c r="D4562" t="s">
        <v>31</v>
      </c>
      <c r="E4562" t="s">
        <v>29</v>
      </c>
      <c r="F4562" t="s">
        <v>17</v>
      </c>
      <c r="G4562" t="s">
        <v>7</v>
      </c>
      <c r="H4562">
        <v>73940</v>
      </c>
      <c r="I4562">
        <f>IF(Table3_1810[[#This Row],[Status]]="Hired",1,0)</f>
        <v>1</v>
      </c>
    </row>
    <row r="4563" spans="1:9" x14ac:dyDescent="0.3">
      <c r="A4563">
        <v>330398</v>
      </c>
      <c r="B4563" s="2">
        <v>41845</v>
      </c>
      <c r="C4563" s="3">
        <v>0.58518518518518514</v>
      </c>
      <c r="D4563" t="s">
        <v>31</v>
      </c>
      <c r="E4563" t="s">
        <v>29</v>
      </c>
      <c r="F4563" t="s">
        <v>17</v>
      </c>
      <c r="G4563" t="s">
        <v>8</v>
      </c>
      <c r="H4563">
        <v>68535</v>
      </c>
      <c r="I4563">
        <f>IF(Table3_1810[[#This Row],[Status]]="Hired",1,0)</f>
        <v>1</v>
      </c>
    </row>
    <row r="4564" spans="1:9" x14ac:dyDescent="0.3">
      <c r="A4564">
        <v>288840</v>
      </c>
      <c r="B4564" s="2">
        <v>41834</v>
      </c>
      <c r="C4564" s="3">
        <v>0.39916666666666667</v>
      </c>
      <c r="D4564" t="s">
        <v>31</v>
      </c>
      <c r="E4564" t="s">
        <v>29</v>
      </c>
      <c r="F4564" t="s">
        <v>17</v>
      </c>
      <c r="G4564" t="s">
        <v>8</v>
      </c>
      <c r="H4564">
        <v>29090</v>
      </c>
      <c r="I4564">
        <f>IF(Table3_1810[[#This Row],[Status]]="Hired",1,0)</f>
        <v>1</v>
      </c>
    </row>
    <row r="4565" spans="1:9" x14ac:dyDescent="0.3">
      <c r="A4565">
        <v>372526</v>
      </c>
      <c r="B4565" s="2">
        <v>41834</v>
      </c>
      <c r="C4565" s="3">
        <v>0.39947916666666666</v>
      </c>
      <c r="D4565" t="s">
        <v>31</v>
      </c>
      <c r="E4565" t="s">
        <v>29</v>
      </c>
      <c r="F4565" t="s">
        <v>17</v>
      </c>
      <c r="G4565" t="s">
        <v>8</v>
      </c>
      <c r="H4565">
        <v>67021</v>
      </c>
      <c r="I4565">
        <f>IF(Table3_1810[[#This Row],[Status]]="Hired",1,0)</f>
        <v>1</v>
      </c>
    </row>
    <row r="4566" spans="1:9" x14ac:dyDescent="0.3">
      <c r="A4566">
        <v>781540</v>
      </c>
      <c r="B4566" s="2">
        <v>41834</v>
      </c>
      <c r="C4566" s="3">
        <v>0.65369212962962964</v>
      </c>
      <c r="D4566" t="s">
        <v>31</v>
      </c>
      <c r="E4566" t="s">
        <v>29</v>
      </c>
      <c r="F4566" t="s">
        <v>17</v>
      </c>
      <c r="G4566" t="s">
        <v>7</v>
      </c>
      <c r="H4566">
        <v>65480</v>
      </c>
      <c r="I4566">
        <f>IF(Table3_1810[[#This Row],[Status]]="Hired",1,0)</f>
        <v>1</v>
      </c>
    </row>
    <row r="4567" spans="1:9" x14ac:dyDescent="0.3">
      <c r="A4567">
        <v>106134</v>
      </c>
      <c r="B4567" s="2">
        <v>41829</v>
      </c>
      <c r="C4567" s="3">
        <v>0.66697916666666668</v>
      </c>
      <c r="D4567" t="s">
        <v>31</v>
      </c>
      <c r="E4567" t="s">
        <v>28</v>
      </c>
      <c r="F4567" t="s">
        <v>12</v>
      </c>
      <c r="G4567" t="s">
        <v>1</v>
      </c>
      <c r="H4567">
        <v>31708</v>
      </c>
      <c r="I4567">
        <f>IF(Table3_1810[[#This Row],[Status]]="Hired",1,0)</f>
        <v>1</v>
      </c>
    </row>
    <row r="4568" spans="1:9" x14ac:dyDescent="0.3">
      <c r="A4568">
        <v>926387</v>
      </c>
      <c r="B4568" s="2">
        <v>41799</v>
      </c>
      <c r="C4568" s="3">
        <v>0.39662037037037035</v>
      </c>
      <c r="D4568" t="s">
        <v>31</v>
      </c>
      <c r="E4568" t="s">
        <v>29</v>
      </c>
      <c r="F4568" t="s">
        <v>17</v>
      </c>
      <c r="G4568" t="s">
        <v>5</v>
      </c>
      <c r="H4568">
        <v>78537</v>
      </c>
      <c r="I4568">
        <f>IF(Table3_1810[[#This Row],[Status]]="Hired",1,0)</f>
        <v>1</v>
      </c>
    </row>
    <row r="4569" spans="1:9" x14ac:dyDescent="0.3">
      <c r="A4569">
        <v>681488</v>
      </c>
      <c r="B4569" s="2">
        <v>41820</v>
      </c>
      <c r="C4569" s="3">
        <v>0.39696759259259257</v>
      </c>
      <c r="D4569" t="s">
        <v>31</v>
      </c>
      <c r="E4569" t="s">
        <v>29</v>
      </c>
      <c r="F4569" t="s">
        <v>17</v>
      </c>
      <c r="G4569" t="s">
        <v>5</v>
      </c>
      <c r="H4569">
        <v>70582</v>
      </c>
      <c r="I4569">
        <f>IF(Table3_1810[[#This Row],[Status]]="Hired",1,0)</f>
        <v>1</v>
      </c>
    </row>
    <row r="4570" spans="1:9" x14ac:dyDescent="0.3">
      <c r="A4570">
        <v>456060</v>
      </c>
      <c r="B4570" s="2">
        <v>41834</v>
      </c>
      <c r="C4570" s="3">
        <v>0.39716435185185184</v>
      </c>
      <c r="D4570" t="s">
        <v>30</v>
      </c>
      <c r="E4570" t="s">
        <v>27</v>
      </c>
      <c r="F4570" t="s">
        <v>20</v>
      </c>
      <c r="G4570" t="s">
        <v>4</v>
      </c>
      <c r="H4570">
        <v>47329</v>
      </c>
      <c r="I4570">
        <f>IF(Table3_1810[[#This Row],[Status]]="Hired",1,0)</f>
        <v>0</v>
      </c>
    </row>
    <row r="4571" spans="1:9" x14ac:dyDescent="0.3">
      <c r="A4571">
        <v>219336</v>
      </c>
      <c r="B4571" s="2">
        <v>41862</v>
      </c>
      <c r="C4571" s="3">
        <v>0.39732638888888888</v>
      </c>
      <c r="D4571" t="s">
        <v>30</v>
      </c>
      <c r="E4571" t="s">
        <v>27</v>
      </c>
      <c r="F4571" t="s">
        <v>20</v>
      </c>
      <c r="G4571" t="s">
        <v>4</v>
      </c>
      <c r="H4571">
        <v>48343</v>
      </c>
      <c r="I4571">
        <f>IF(Table3_1810[[#This Row],[Status]]="Hired",1,0)</f>
        <v>0</v>
      </c>
    </row>
    <row r="4572" spans="1:9" x14ac:dyDescent="0.3">
      <c r="A4572">
        <v>873896</v>
      </c>
      <c r="B4572" s="2">
        <v>41831</v>
      </c>
      <c r="C4572" s="3">
        <v>0.63555555555555554</v>
      </c>
      <c r="D4572" t="s">
        <v>31</v>
      </c>
      <c r="E4572" t="s">
        <v>27</v>
      </c>
      <c r="F4572" t="s">
        <v>20</v>
      </c>
      <c r="G4572" t="s">
        <v>10</v>
      </c>
      <c r="H4572">
        <v>20799</v>
      </c>
      <c r="I4572">
        <f>IF(Table3_1810[[#This Row],[Status]]="Hired",1,0)</f>
        <v>1</v>
      </c>
    </row>
    <row r="4573" spans="1:9" x14ac:dyDescent="0.3">
      <c r="A4573">
        <v>120935</v>
      </c>
      <c r="B4573" s="2">
        <v>41831</v>
      </c>
      <c r="C4573" s="3">
        <v>0.63450231481481478</v>
      </c>
      <c r="D4573" t="s">
        <v>31</v>
      </c>
      <c r="E4573" t="s">
        <v>29</v>
      </c>
      <c r="F4573" t="s">
        <v>20</v>
      </c>
      <c r="G4573" t="s">
        <v>10</v>
      </c>
      <c r="H4573">
        <v>76940</v>
      </c>
      <c r="I4573">
        <f>IF(Table3_1810[[#This Row],[Status]]="Hired",1,0)</f>
        <v>1</v>
      </c>
    </row>
    <row r="4574" spans="1:9" x14ac:dyDescent="0.3">
      <c r="A4574">
        <v>987755</v>
      </c>
      <c r="B4574" s="2">
        <v>41838</v>
      </c>
      <c r="C4574" s="3">
        <v>0.76929398148148154</v>
      </c>
      <c r="D4574" t="s">
        <v>31</v>
      </c>
      <c r="E4574" t="s">
        <v>27</v>
      </c>
      <c r="F4574" t="s">
        <v>20</v>
      </c>
      <c r="G4574" t="s">
        <v>10</v>
      </c>
      <c r="H4574">
        <v>49559</v>
      </c>
      <c r="I4574">
        <f>IF(Table3_1810[[#This Row],[Status]]="Hired",1,0)</f>
        <v>1</v>
      </c>
    </row>
    <row r="4575" spans="1:9" x14ac:dyDescent="0.3">
      <c r="A4575">
        <v>913989</v>
      </c>
      <c r="B4575" s="2">
        <v>41851</v>
      </c>
      <c r="C4575" s="3">
        <v>0.30788194444444444</v>
      </c>
      <c r="D4575" t="s">
        <v>31</v>
      </c>
      <c r="E4575" t="s">
        <v>27</v>
      </c>
      <c r="F4575" t="s">
        <v>20</v>
      </c>
      <c r="G4575" t="s">
        <v>6</v>
      </c>
      <c r="H4575">
        <v>38368</v>
      </c>
      <c r="I4575">
        <f>IF(Table3_1810[[#This Row],[Status]]="Hired",1,0)</f>
        <v>1</v>
      </c>
    </row>
    <row r="4576" spans="1:9" x14ac:dyDescent="0.3">
      <c r="A4576">
        <v>563241</v>
      </c>
      <c r="B4576" s="2">
        <v>41851</v>
      </c>
      <c r="C4576" s="3">
        <v>0.3112152777777778</v>
      </c>
      <c r="D4576" t="s">
        <v>30</v>
      </c>
      <c r="E4576" t="s">
        <v>27</v>
      </c>
      <c r="F4576" t="s">
        <v>20</v>
      </c>
      <c r="G4576" t="s">
        <v>6</v>
      </c>
      <c r="H4576">
        <v>83128</v>
      </c>
      <c r="I4576">
        <f>IF(Table3_1810[[#This Row],[Status]]="Hired",1,0)</f>
        <v>0</v>
      </c>
    </row>
    <row r="4577" spans="1:9" x14ac:dyDescent="0.3">
      <c r="A4577">
        <v>449619</v>
      </c>
      <c r="B4577" s="2">
        <v>41876</v>
      </c>
      <c r="C4577" s="3">
        <v>0.58902777777777782</v>
      </c>
      <c r="D4577" t="s">
        <v>31</v>
      </c>
      <c r="E4577" t="s">
        <v>29</v>
      </c>
      <c r="F4577" t="s">
        <v>20</v>
      </c>
      <c r="G4577" t="s">
        <v>10</v>
      </c>
      <c r="H4577">
        <v>45154</v>
      </c>
      <c r="I4577">
        <f>IF(Table3_1810[[#This Row],[Status]]="Hired",1,0)</f>
        <v>1</v>
      </c>
    </row>
    <row r="4578" spans="1:9" x14ac:dyDescent="0.3">
      <c r="A4578">
        <v>568107</v>
      </c>
      <c r="B4578" s="2">
        <v>41879</v>
      </c>
      <c r="C4578" s="3">
        <v>0.30093750000000002</v>
      </c>
      <c r="D4578" t="s">
        <v>31</v>
      </c>
      <c r="E4578" t="s">
        <v>27</v>
      </c>
      <c r="F4578" t="s">
        <v>20</v>
      </c>
      <c r="G4578" t="s">
        <v>10</v>
      </c>
      <c r="H4578">
        <v>17312</v>
      </c>
      <c r="I4578">
        <f>IF(Table3_1810[[#This Row],[Status]]="Hired",1,0)</f>
        <v>1</v>
      </c>
    </row>
    <row r="4579" spans="1:9" x14ac:dyDescent="0.3">
      <c r="A4579">
        <v>684825</v>
      </c>
      <c r="B4579" s="2">
        <v>41879</v>
      </c>
      <c r="C4579" s="3">
        <v>0.30145833333333333</v>
      </c>
      <c r="D4579" t="s">
        <v>31</v>
      </c>
      <c r="E4579" t="s">
        <v>27</v>
      </c>
      <c r="F4579" t="s">
        <v>20</v>
      </c>
      <c r="G4579" t="s">
        <v>10</v>
      </c>
      <c r="H4579">
        <v>72650</v>
      </c>
      <c r="I4579">
        <f>IF(Table3_1810[[#This Row],[Status]]="Hired",1,0)</f>
        <v>1</v>
      </c>
    </row>
    <row r="4580" spans="1:9" x14ac:dyDescent="0.3">
      <c r="A4580">
        <v>683544</v>
      </c>
      <c r="B4580" s="2">
        <v>41814</v>
      </c>
      <c r="C4580" s="3">
        <v>0.39822916666666669</v>
      </c>
      <c r="D4580" t="s">
        <v>31</v>
      </c>
      <c r="E4580" t="s">
        <v>29</v>
      </c>
      <c r="F4580" t="s">
        <v>18</v>
      </c>
      <c r="G4580" t="s">
        <v>2</v>
      </c>
      <c r="H4580">
        <v>34934</v>
      </c>
      <c r="I4580">
        <f>IF(Table3_1810[[#This Row],[Status]]="Hired",1,0)</f>
        <v>1</v>
      </c>
    </row>
    <row r="4581" spans="1:9" x14ac:dyDescent="0.3">
      <c r="A4581">
        <v>149110</v>
      </c>
      <c r="B4581" s="2">
        <v>41849</v>
      </c>
      <c r="C4581" s="3">
        <v>0.70945601851851847</v>
      </c>
      <c r="D4581" t="s">
        <v>31</v>
      </c>
      <c r="E4581" t="s">
        <v>29</v>
      </c>
      <c r="F4581" t="s">
        <v>18</v>
      </c>
      <c r="G4581" t="s">
        <v>2</v>
      </c>
      <c r="H4581">
        <v>82042</v>
      </c>
      <c r="I4581">
        <f>IF(Table3_1810[[#This Row],[Status]]="Hired",1,0)</f>
        <v>1</v>
      </c>
    </row>
    <row r="4582" spans="1:9" x14ac:dyDescent="0.3">
      <c r="A4582">
        <v>610384</v>
      </c>
      <c r="B4582" s="2">
        <v>41872</v>
      </c>
      <c r="C4582" s="3">
        <v>0.60819444444444448</v>
      </c>
      <c r="D4582" t="s">
        <v>31</v>
      </c>
      <c r="E4582" t="s">
        <v>29</v>
      </c>
      <c r="F4582" t="s">
        <v>18</v>
      </c>
      <c r="G4582" t="s">
        <v>2</v>
      </c>
      <c r="H4582">
        <v>54765</v>
      </c>
      <c r="I4582">
        <f>IF(Table3_1810[[#This Row],[Status]]="Hired",1,0)</f>
        <v>1</v>
      </c>
    </row>
    <row r="4583" spans="1:9" x14ac:dyDescent="0.3">
      <c r="A4583">
        <v>848363</v>
      </c>
      <c r="B4583" s="2">
        <v>41807</v>
      </c>
      <c r="C4583" s="3">
        <v>0.39681712962962962</v>
      </c>
      <c r="D4583" t="s">
        <v>31</v>
      </c>
      <c r="E4583" t="s">
        <v>27</v>
      </c>
      <c r="F4583" t="s">
        <v>20</v>
      </c>
      <c r="G4583" t="s">
        <v>6</v>
      </c>
      <c r="H4583">
        <v>56960</v>
      </c>
      <c r="I4583">
        <f>IF(Table3_1810[[#This Row],[Status]]="Hired",1,0)</f>
        <v>1</v>
      </c>
    </row>
    <row r="4584" spans="1:9" x14ac:dyDescent="0.3">
      <c r="A4584">
        <v>681859</v>
      </c>
      <c r="B4584" s="2">
        <v>41830</v>
      </c>
      <c r="C4584" s="3">
        <v>0.67608796296296292</v>
      </c>
      <c r="D4584" t="s">
        <v>31</v>
      </c>
      <c r="E4584" t="s">
        <v>27</v>
      </c>
      <c r="F4584" t="s">
        <v>20</v>
      </c>
      <c r="G4584" t="s">
        <v>6</v>
      </c>
      <c r="H4584">
        <v>92806</v>
      </c>
      <c r="I4584">
        <f>IF(Table3_1810[[#This Row],[Status]]="Hired",1,0)</f>
        <v>1</v>
      </c>
    </row>
    <row r="4585" spans="1:9" x14ac:dyDescent="0.3">
      <c r="A4585">
        <v>347693</v>
      </c>
      <c r="B4585" s="2">
        <v>41863</v>
      </c>
      <c r="C4585" s="3">
        <v>0.39807870370370368</v>
      </c>
      <c r="D4585" t="s">
        <v>31</v>
      </c>
      <c r="E4585" t="s">
        <v>29</v>
      </c>
      <c r="F4585" t="s">
        <v>20</v>
      </c>
      <c r="G4585" t="s">
        <v>6</v>
      </c>
      <c r="H4585">
        <v>43017</v>
      </c>
      <c r="I4585">
        <f>IF(Table3_1810[[#This Row],[Status]]="Hired",1,0)</f>
        <v>1</v>
      </c>
    </row>
    <row r="4586" spans="1:9" x14ac:dyDescent="0.3">
      <c r="A4586">
        <v>142149</v>
      </c>
      <c r="B4586" s="2">
        <v>41863</v>
      </c>
      <c r="C4586" s="3">
        <v>0.39765046296296297</v>
      </c>
      <c r="D4586" t="s">
        <v>31</v>
      </c>
      <c r="E4586" t="s">
        <v>28</v>
      </c>
      <c r="F4586" t="s">
        <v>20</v>
      </c>
      <c r="G4586" t="s">
        <v>6</v>
      </c>
      <c r="H4586">
        <v>20919</v>
      </c>
      <c r="I4586">
        <f>IF(Table3_1810[[#This Row],[Status]]="Hired",1,0)</f>
        <v>1</v>
      </c>
    </row>
    <row r="4587" spans="1:9" x14ac:dyDescent="0.3">
      <c r="A4587">
        <v>62161</v>
      </c>
      <c r="B4587" s="2">
        <v>41801</v>
      </c>
      <c r="C4587" s="3">
        <v>0.3981365740740741</v>
      </c>
      <c r="D4587" t="s">
        <v>31</v>
      </c>
      <c r="E4587" t="s">
        <v>29</v>
      </c>
      <c r="F4587" t="s">
        <v>17</v>
      </c>
      <c r="G4587" t="s">
        <v>2</v>
      </c>
      <c r="H4587">
        <v>24243</v>
      </c>
      <c r="I4587">
        <f>IF(Table3_1810[[#This Row],[Status]]="Hired",1,0)</f>
        <v>1</v>
      </c>
    </row>
    <row r="4588" spans="1:9" x14ac:dyDescent="0.3">
      <c r="A4588">
        <v>797741</v>
      </c>
      <c r="B4588" s="2">
        <v>41801</v>
      </c>
      <c r="C4588" s="3">
        <v>0.39947916666666666</v>
      </c>
      <c r="D4588" t="s">
        <v>31</v>
      </c>
      <c r="E4588" t="s">
        <v>29</v>
      </c>
      <c r="F4588" t="s">
        <v>17</v>
      </c>
      <c r="G4588" t="s">
        <v>2</v>
      </c>
      <c r="H4588">
        <v>84299</v>
      </c>
      <c r="I4588">
        <f>IF(Table3_1810[[#This Row],[Status]]="Hired",1,0)</f>
        <v>1</v>
      </c>
    </row>
    <row r="4589" spans="1:9" x14ac:dyDescent="0.3">
      <c r="A4589">
        <v>205300</v>
      </c>
      <c r="B4589" s="2">
        <v>41811</v>
      </c>
      <c r="C4589" s="3">
        <v>0.37302083333333336</v>
      </c>
      <c r="D4589" t="s">
        <v>31</v>
      </c>
      <c r="E4589" t="s">
        <v>29</v>
      </c>
      <c r="F4589" t="s">
        <v>17</v>
      </c>
      <c r="G4589" t="s">
        <v>2</v>
      </c>
      <c r="H4589">
        <v>53641</v>
      </c>
      <c r="I4589">
        <f>IF(Table3_1810[[#This Row],[Status]]="Hired",1,0)</f>
        <v>1</v>
      </c>
    </row>
    <row r="4590" spans="1:9" x14ac:dyDescent="0.3">
      <c r="A4590">
        <v>981943</v>
      </c>
      <c r="B4590" s="2">
        <v>41814</v>
      </c>
      <c r="C4590" s="3">
        <v>0.74284722222222221</v>
      </c>
      <c r="D4590" t="s">
        <v>31</v>
      </c>
      <c r="E4590" t="s">
        <v>29</v>
      </c>
      <c r="F4590" t="s">
        <v>17</v>
      </c>
      <c r="G4590" t="s">
        <v>2</v>
      </c>
      <c r="H4590">
        <v>63574</v>
      </c>
      <c r="I4590">
        <f>IF(Table3_1810[[#This Row],[Status]]="Hired",1,0)</f>
        <v>1</v>
      </c>
    </row>
    <row r="4591" spans="1:9" x14ac:dyDescent="0.3">
      <c r="A4591">
        <v>722714</v>
      </c>
      <c r="B4591" s="2">
        <v>41838</v>
      </c>
      <c r="C4591" s="3">
        <v>0.42877314814814815</v>
      </c>
      <c r="D4591" t="s">
        <v>31</v>
      </c>
      <c r="E4591" t="s">
        <v>29</v>
      </c>
      <c r="F4591" t="s">
        <v>17</v>
      </c>
      <c r="G4591" t="s">
        <v>2</v>
      </c>
      <c r="H4591">
        <v>63254</v>
      </c>
      <c r="I4591">
        <f>IF(Table3_1810[[#This Row],[Status]]="Hired",1,0)</f>
        <v>1</v>
      </c>
    </row>
    <row r="4592" spans="1:9" x14ac:dyDescent="0.3">
      <c r="A4592">
        <v>883487</v>
      </c>
      <c r="B4592" s="2">
        <v>41859</v>
      </c>
      <c r="C4592" s="3">
        <v>0.67018518518518522</v>
      </c>
      <c r="D4592" t="s">
        <v>31</v>
      </c>
      <c r="E4592" t="s">
        <v>29</v>
      </c>
      <c r="F4592" t="s">
        <v>17</v>
      </c>
      <c r="G4592" t="s">
        <v>2</v>
      </c>
      <c r="H4592">
        <v>69583</v>
      </c>
      <c r="I4592">
        <f>IF(Table3_1810[[#This Row],[Status]]="Hired",1,0)</f>
        <v>1</v>
      </c>
    </row>
    <row r="4593" spans="1:9" x14ac:dyDescent="0.3">
      <c r="A4593">
        <v>552854</v>
      </c>
      <c r="B4593" s="2">
        <v>41872</v>
      </c>
      <c r="C4593" s="3">
        <v>0.36994212962962963</v>
      </c>
      <c r="D4593" t="s">
        <v>31</v>
      </c>
      <c r="E4593" t="s">
        <v>29</v>
      </c>
      <c r="F4593" t="s">
        <v>17</v>
      </c>
      <c r="G4593" t="s">
        <v>2</v>
      </c>
      <c r="H4593">
        <v>37747</v>
      </c>
      <c r="I4593">
        <f>IF(Table3_1810[[#This Row],[Status]]="Hired",1,0)</f>
        <v>1</v>
      </c>
    </row>
    <row r="4594" spans="1:9" x14ac:dyDescent="0.3">
      <c r="A4594">
        <v>137390</v>
      </c>
      <c r="B4594" s="2">
        <v>41872</v>
      </c>
      <c r="C4594" s="3">
        <v>0.37209490740740742</v>
      </c>
      <c r="D4594" t="s">
        <v>31</v>
      </c>
      <c r="E4594" t="s">
        <v>29</v>
      </c>
      <c r="F4594" t="s">
        <v>17</v>
      </c>
      <c r="G4594" t="s">
        <v>2</v>
      </c>
      <c r="H4594">
        <v>71919</v>
      </c>
      <c r="I4594">
        <f>IF(Table3_1810[[#This Row],[Status]]="Hired",1,0)</f>
        <v>1</v>
      </c>
    </row>
    <row r="4595" spans="1:9" x14ac:dyDescent="0.3">
      <c r="A4595">
        <v>58018</v>
      </c>
      <c r="B4595" s="2">
        <v>41872</v>
      </c>
      <c r="C4595" s="3">
        <v>0.37329861111111112</v>
      </c>
      <c r="D4595" t="s">
        <v>31</v>
      </c>
      <c r="E4595" t="s">
        <v>29</v>
      </c>
      <c r="F4595" t="s">
        <v>17</v>
      </c>
      <c r="G4595" t="s">
        <v>2</v>
      </c>
      <c r="H4595">
        <v>63507</v>
      </c>
      <c r="I4595">
        <f>IF(Table3_1810[[#This Row],[Status]]="Hired",1,0)</f>
        <v>1</v>
      </c>
    </row>
    <row r="4596" spans="1:9" x14ac:dyDescent="0.3">
      <c r="A4596">
        <v>563022</v>
      </c>
      <c r="B4596" s="2">
        <v>41806</v>
      </c>
      <c r="C4596" s="3">
        <v>0.68694444444444447</v>
      </c>
      <c r="D4596" t="s">
        <v>30</v>
      </c>
      <c r="E4596" t="s">
        <v>29</v>
      </c>
      <c r="F4596" t="s">
        <v>17</v>
      </c>
      <c r="G4596" t="s">
        <v>10</v>
      </c>
      <c r="H4596">
        <v>80120</v>
      </c>
      <c r="I4596">
        <f>IF(Table3_1810[[#This Row],[Status]]="Hired",1,0)</f>
        <v>0</v>
      </c>
    </row>
    <row r="4597" spans="1:9" x14ac:dyDescent="0.3">
      <c r="A4597">
        <v>567566</v>
      </c>
      <c r="B4597" s="2">
        <v>41806</v>
      </c>
      <c r="C4597" s="3">
        <v>0.68790509259259258</v>
      </c>
      <c r="D4597" t="s">
        <v>31</v>
      </c>
      <c r="E4597" t="s">
        <v>29</v>
      </c>
      <c r="F4597" t="s">
        <v>17</v>
      </c>
      <c r="G4597" t="s">
        <v>10</v>
      </c>
      <c r="H4597">
        <v>72628</v>
      </c>
      <c r="I4597">
        <f>IF(Table3_1810[[#This Row],[Status]]="Hired",1,0)</f>
        <v>1</v>
      </c>
    </row>
    <row r="4598" spans="1:9" x14ac:dyDescent="0.3">
      <c r="A4598">
        <v>710245</v>
      </c>
      <c r="B4598" s="2">
        <v>41805</v>
      </c>
      <c r="C4598" s="3">
        <v>0.32874999999999999</v>
      </c>
      <c r="D4598" t="s">
        <v>30</v>
      </c>
      <c r="E4598" t="s">
        <v>29</v>
      </c>
      <c r="F4598" t="s">
        <v>17</v>
      </c>
      <c r="G4598" t="s">
        <v>6</v>
      </c>
      <c r="H4598">
        <v>23191</v>
      </c>
      <c r="I4598">
        <f>IF(Table3_1810[[#This Row],[Status]]="Hired",1,0)</f>
        <v>0</v>
      </c>
    </row>
    <row r="4599" spans="1:9" x14ac:dyDescent="0.3">
      <c r="A4599">
        <v>352232</v>
      </c>
      <c r="B4599" s="2">
        <v>41850</v>
      </c>
      <c r="C4599" s="3">
        <v>0.39710648148148148</v>
      </c>
      <c r="D4599" t="s">
        <v>31</v>
      </c>
      <c r="E4599" t="s">
        <v>28</v>
      </c>
      <c r="F4599" t="s">
        <v>17</v>
      </c>
      <c r="G4599" t="s">
        <v>6</v>
      </c>
      <c r="H4599">
        <v>91608</v>
      </c>
      <c r="I4599">
        <f>IF(Table3_1810[[#This Row],[Status]]="Hired",1,0)</f>
        <v>1</v>
      </c>
    </row>
    <row r="4600" spans="1:9" x14ac:dyDescent="0.3">
      <c r="A4600">
        <v>988022</v>
      </c>
      <c r="B4600" s="2">
        <v>41855</v>
      </c>
      <c r="C4600" s="3">
        <v>0.51019675925925922</v>
      </c>
      <c r="D4600" t="s">
        <v>31</v>
      </c>
      <c r="E4600" t="s">
        <v>29</v>
      </c>
      <c r="F4600" t="s">
        <v>17</v>
      </c>
      <c r="G4600" t="s">
        <v>6</v>
      </c>
      <c r="H4600">
        <v>33025</v>
      </c>
      <c r="I4600">
        <f>IF(Table3_1810[[#This Row],[Status]]="Hired",1,0)</f>
        <v>1</v>
      </c>
    </row>
    <row r="4601" spans="1:9" x14ac:dyDescent="0.3">
      <c r="A4601">
        <v>976462</v>
      </c>
      <c r="B4601" s="2">
        <v>41864</v>
      </c>
      <c r="C4601" s="3">
        <v>0.3973726851851852</v>
      </c>
      <c r="D4601" t="s">
        <v>31</v>
      </c>
      <c r="E4601" t="s">
        <v>27</v>
      </c>
      <c r="F4601" t="s">
        <v>17</v>
      </c>
      <c r="G4601" t="s">
        <v>6</v>
      </c>
      <c r="H4601">
        <v>63209</v>
      </c>
      <c r="I4601">
        <f>IF(Table3_1810[[#This Row],[Status]]="Hired",1,0)</f>
        <v>1</v>
      </c>
    </row>
    <row r="4602" spans="1:9" x14ac:dyDescent="0.3">
      <c r="A4602">
        <v>278319</v>
      </c>
      <c r="B4602" s="2">
        <v>41879</v>
      </c>
      <c r="C4602" s="3">
        <v>0.50930555555555557</v>
      </c>
      <c r="D4602" t="s">
        <v>31</v>
      </c>
      <c r="E4602" t="s">
        <v>27</v>
      </c>
      <c r="F4602" t="s">
        <v>17</v>
      </c>
      <c r="G4602" t="s">
        <v>6</v>
      </c>
      <c r="H4602">
        <v>75867</v>
      </c>
      <c r="I4602">
        <f>IF(Table3_1810[[#This Row],[Status]]="Hired",1,0)</f>
        <v>1</v>
      </c>
    </row>
    <row r="4603" spans="1:9" x14ac:dyDescent="0.3">
      <c r="A4603">
        <v>78498</v>
      </c>
      <c r="B4603" s="2">
        <v>41844</v>
      </c>
      <c r="C4603" s="3">
        <v>0.41630787037037037</v>
      </c>
      <c r="D4603" t="s">
        <v>31</v>
      </c>
      <c r="E4603" t="s">
        <v>29</v>
      </c>
      <c r="F4603" t="s">
        <v>20</v>
      </c>
      <c r="G4603" t="s">
        <v>8</v>
      </c>
      <c r="H4603">
        <v>37454</v>
      </c>
      <c r="I4603">
        <f>IF(Table3_1810[[#This Row],[Status]]="Hired",1,0)</f>
        <v>1</v>
      </c>
    </row>
    <row r="4604" spans="1:9" x14ac:dyDescent="0.3">
      <c r="A4604">
        <v>925783</v>
      </c>
      <c r="B4604" s="2">
        <v>41844</v>
      </c>
      <c r="C4604" s="3">
        <v>0.41828703703703701</v>
      </c>
      <c r="D4604" t="s">
        <v>31</v>
      </c>
      <c r="E4604" t="s">
        <v>27</v>
      </c>
      <c r="F4604" t="s">
        <v>20</v>
      </c>
      <c r="G4604" t="s">
        <v>8</v>
      </c>
      <c r="H4604">
        <v>75522</v>
      </c>
      <c r="I4604">
        <f>IF(Table3_1810[[#This Row],[Status]]="Hired",1,0)</f>
        <v>1</v>
      </c>
    </row>
    <row r="4605" spans="1:9" x14ac:dyDescent="0.3">
      <c r="A4605">
        <v>382073</v>
      </c>
      <c r="B4605" s="2">
        <v>41850</v>
      </c>
      <c r="C4605" s="3">
        <v>0.54552083333333334</v>
      </c>
      <c r="D4605" t="s">
        <v>31</v>
      </c>
      <c r="E4605" t="s">
        <v>27</v>
      </c>
      <c r="F4605" t="s">
        <v>20</v>
      </c>
      <c r="G4605" t="s">
        <v>8</v>
      </c>
      <c r="H4605">
        <v>82752</v>
      </c>
      <c r="I4605">
        <f>IF(Table3_1810[[#This Row],[Status]]="Hired",1,0)</f>
        <v>1</v>
      </c>
    </row>
    <row r="4606" spans="1:9" x14ac:dyDescent="0.3">
      <c r="A4606">
        <v>372707</v>
      </c>
      <c r="B4606" s="2">
        <v>41864</v>
      </c>
      <c r="C4606" s="3">
        <v>0.39841435185185187</v>
      </c>
      <c r="D4606" t="s">
        <v>30</v>
      </c>
      <c r="E4606" t="s">
        <v>27</v>
      </c>
      <c r="F4606" t="s">
        <v>17</v>
      </c>
      <c r="G4606" t="s">
        <v>4</v>
      </c>
      <c r="H4606">
        <v>73900</v>
      </c>
      <c r="I4606">
        <f>IF(Table3_1810[[#This Row],[Status]]="Hired",1,0)</f>
        <v>0</v>
      </c>
    </row>
    <row r="4607" spans="1:9" x14ac:dyDescent="0.3">
      <c r="A4607">
        <v>36851</v>
      </c>
      <c r="B4607" s="2">
        <v>41831</v>
      </c>
      <c r="C4607" s="3">
        <v>0.52107638888888885</v>
      </c>
      <c r="D4607" t="s">
        <v>30</v>
      </c>
      <c r="E4607" t="s">
        <v>27</v>
      </c>
      <c r="F4607" t="s">
        <v>20</v>
      </c>
      <c r="G4607" t="s">
        <v>10</v>
      </c>
      <c r="H4607">
        <v>80999</v>
      </c>
      <c r="I4607">
        <f>IF(Table3_1810[[#This Row],[Status]]="Hired",1,0)</f>
        <v>0</v>
      </c>
    </row>
    <row r="4608" spans="1:9" x14ac:dyDescent="0.3">
      <c r="A4608">
        <v>116855</v>
      </c>
      <c r="B4608" s="2">
        <v>41837</v>
      </c>
      <c r="C4608" s="3">
        <v>0.78785879629629629</v>
      </c>
      <c r="D4608" t="s">
        <v>30</v>
      </c>
      <c r="E4608" t="s">
        <v>27</v>
      </c>
      <c r="F4608" t="s">
        <v>20</v>
      </c>
      <c r="G4608" t="s">
        <v>10</v>
      </c>
      <c r="H4608">
        <v>41431</v>
      </c>
      <c r="I4608">
        <f>IF(Table3_1810[[#This Row],[Status]]="Hired",1,0)</f>
        <v>0</v>
      </c>
    </row>
    <row r="4609" spans="1:9" x14ac:dyDescent="0.3">
      <c r="A4609">
        <v>303777</v>
      </c>
      <c r="B4609" s="2">
        <v>41837</v>
      </c>
      <c r="C4609" s="3">
        <v>0.79068287037037033</v>
      </c>
      <c r="D4609" t="s">
        <v>31</v>
      </c>
      <c r="E4609" t="s">
        <v>27</v>
      </c>
      <c r="F4609" t="s">
        <v>20</v>
      </c>
      <c r="G4609" t="s">
        <v>10</v>
      </c>
      <c r="H4609">
        <v>98446</v>
      </c>
      <c r="I4609">
        <f>IF(Table3_1810[[#This Row],[Status]]="Hired",1,0)</f>
        <v>1</v>
      </c>
    </row>
    <row r="4610" spans="1:9" x14ac:dyDescent="0.3">
      <c r="A4610">
        <v>962839</v>
      </c>
      <c r="B4610" s="2">
        <v>41809</v>
      </c>
      <c r="C4610" s="3">
        <v>0.39680555555555558</v>
      </c>
      <c r="D4610" t="s">
        <v>31</v>
      </c>
      <c r="E4610" t="s">
        <v>27</v>
      </c>
      <c r="F4610" t="s">
        <v>20</v>
      </c>
      <c r="G4610" t="s">
        <v>6</v>
      </c>
      <c r="H4610">
        <v>44635</v>
      </c>
      <c r="I4610">
        <f>IF(Table3_1810[[#This Row],[Status]]="Hired",1,0)</f>
        <v>1</v>
      </c>
    </row>
    <row r="4611" spans="1:9" x14ac:dyDescent="0.3">
      <c r="A4611">
        <v>237702</v>
      </c>
      <c r="B4611" s="2">
        <v>41815</v>
      </c>
      <c r="C4611" s="3">
        <v>0.42216435185185186</v>
      </c>
      <c r="D4611" t="s">
        <v>31</v>
      </c>
      <c r="E4611" t="s">
        <v>27</v>
      </c>
      <c r="F4611" t="s">
        <v>20</v>
      </c>
      <c r="G4611" t="s">
        <v>6</v>
      </c>
      <c r="H4611">
        <v>97744</v>
      </c>
      <c r="I4611">
        <f>IF(Table3_1810[[#This Row],[Status]]="Hired",1,0)</f>
        <v>1</v>
      </c>
    </row>
    <row r="4612" spans="1:9" x14ac:dyDescent="0.3">
      <c r="A4612">
        <v>434867</v>
      </c>
      <c r="B4612" s="2">
        <v>41814</v>
      </c>
      <c r="C4612" s="3">
        <v>0.34568287037037038</v>
      </c>
      <c r="D4612" t="s">
        <v>31</v>
      </c>
      <c r="E4612" t="s">
        <v>27</v>
      </c>
      <c r="F4612" t="s">
        <v>20</v>
      </c>
      <c r="G4612" t="s">
        <v>5</v>
      </c>
      <c r="H4612">
        <v>78274</v>
      </c>
      <c r="I4612">
        <f>IF(Table3_1810[[#This Row],[Status]]="Hired",1,0)</f>
        <v>1</v>
      </c>
    </row>
    <row r="4613" spans="1:9" x14ac:dyDescent="0.3">
      <c r="A4613">
        <v>694738</v>
      </c>
      <c r="B4613" s="2">
        <v>41857</v>
      </c>
      <c r="C4613" s="3">
        <v>0.49842592592592594</v>
      </c>
      <c r="D4613" t="s">
        <v>30</v>
      </c>
      <c r="E4613" t="s">
        <v>27</v>
      </c>
      <c r="F4613" t="s">
        <v>20</v>
      </c>
      <c r="G4613" t="s">
        <v>5</v>
      </c>
      <c r="H4613">
        <v>26643</v>
      </c>
      <c r="I4613">
        <f>IF(Table3_1810[[#This Row],[Status]]="Hired",1,0)</f>
        <v>0</v>
      </c>
    </row>
    <row r="4614" spans="1:9" x14ac:dyDescent="0.3">
      <c r="A4614">
        <v>703725</v>
      </c>
      <c r="B4614" s="2">
        <v>41857</v>
      </c>
      <c r="C4614" s="3">
        <v>0.4987152777777778</v>
      </c>
      <c r="D4614" t="s">
        <v>31</v>
      </c>
      <c r="E4614" t="s">
        <v>29</v>
      </c>
      <c r="F4614" t="s">
        <v>20</v>
      </c>
      <c r="G4614" t="s">
        <v>5</v>
      </c>
      <c r="H4614">
        <v>78504</v>
      </c>
      <c r="I4614">
        <f>IF(Table3_1810[[#This Row],[Status]]="Hired",1,0)</f>
        <v>1</v>
      </c>
    </row>
    <row r="4615" spans="1:9" x14ac:dyDescent="0.3">
      <c r="A4615">
        <v>469830</v>
      </c>
      <c r="B4615" s="2">
        <v>41851</v>
      </c>
      <c r="C4615" s="3">
        <v>0.3982175925925926</v>
      </c>
      <c r="D4615" t="s">
        <v>31</v>
      </c>
      <c r="E4615" t="s">
        <v>27</v>
      </c>
      <c r="F4615" t="s">
        <v>20</v>
      </c>
      <c r="G4615" t="s">
        <v>5</v>
      </c>
      <c r="H4615">
        <v>44739</v>
      </c>
      <c r="I4615">
        <f>IF(Table3_1810[[#This Row],[Status]]="Hired",1,0)</f>
        <v>1</v>
      </c>
    </row>
    <row r="4616" spans="1:9" x14ac:dyDescent="0.3">
      <c r="A4616">
        <v>781209</v>
      </c>
      <c r="B4616" s="2">
        <v>41851</v>
      </c>
      <c r="C4616" s="3">
        <v>0.39857638888888891</v>
      </c>
      <c r="D4616" t="s">
        <v>30</v>
      </c>
      <c r="E4616" t="s">
        <v>27</v>
      </c>
      <c r="F4616" t="s">
        <v>20</v>
      </c>
      <c r="G4616" t="s">
        <v>5</v>
      </c>
      <c r="H4616">
        <v>23507</v>
      </c>
      <c r="I4616">
        <f>IF(Table3_1810[[#This Row],[Status]]="Hired",1,0)</f>
        <v>0</v>
      </c>
    </row>
    <row r="4617" spans="1:9" x14ac:dyDescent="0.3">
      <c r="A4617">
        <v>479883</v>
      </c>
      <c r="B4617" s="2">
        <v>41857</v>
      </c>
      <c r="C4617" s="3">
        <v>2.4363425925925927E-2</v>
      </c>
      <c r="D4617" t="s">
        <v>31</v>
      </c>
      <c r="E4617" t="s">
        <v>29</v>
      </c>
      <c r="F4617" t="s">
        <v>12</v>
      </c>
      <c r="G4617" t="s">
        <v>10</v>
      </c>
      <c r="H4617">
        <v>66692</v>
      </c>
      <c r="I4617">
        <f>IF(Table3_1810[[#This Row],[Status]]="Hired",1,0)</f>
        <v>1</v>
      </c>
    </row>
    <row r="4618" spans="1:9" x14ac:dyDescent="0.3">
      <c r="A4618">
        <v>128481</v>
      </c>
      <c r="B4618" s="2">
        <v>41813</v>
      </c>
      <c r="C4618" s="3">
        <v>0.39780092592592592</v>
      </c>
      <c r="D4618" t="s">
        <v>31</v>
      </c>
      <c r="E4618" t="s">
        <v>27</v>
      </c>
      <c r="F4618" t="s">
        <v>15</v>
      </c>
      <c r="G4618" t="s">
        <v>6</v>
      </c>
      <c r="H4618">
        <v>58146</v>
      </c>
      <c r="I4618">
        <f>IF(Table3_1810[[#This Row],[Status]]="Hired",1,0)</f>
        <v>1</v>
      </c>
    </row>
    <row r="4619" spans="1:9" x14ac:dyDescent="0.3">
      <c r="A4619">
        <v>549564</v>
      </c>
      <c r="B4619" s="2">
        <v>41813</v>
      </c>
      <c r="C4619" s="3">
        <v>0.39984953703703702</v>
      </c>
      <c r="D4619" t="s">
        <v>30</v>
      </c>
      <c r="E4619" t="s">
        <v>29</v>
      </c>
      <c r="F4619" t="s">
        <v>15</v>
      </c>
      <c r="G4619" t="s">
        <v>6</v>
      </c>
      <c r="H4619">
        <v>74623</v>
      </c>
      <c r="I4619">
        <f>IF(Table3_1810[[#This Row],[Status]]="Hired",1,0)</f>
        <v>0</v>
      </c>
    </row>
    <row r="4620" spans="1:9" x14ac:dyDescent="0.3">
      <c r="A4620">
        <v>742782</v>
      </c>
      <c r="B4620" s="2">
        <v>41822</v>
      </c>
      <c r="C4620" s="3">
        <v>0.90834490740740736</v>
      </c>
      <c r="D4620" t="s">
        <v>31</v>
      </c>
      <c r="E4620" t="s">
        <v>27</v>
      </c>
      <c r="F4620" t="s">
        <v>15</v>
      </c>
      <c r="G4620" t="s">
        <v>6</v>
      </c>
      <c r="H4620">
        <v>78519</v>
      </c>
      <c r="I4620">
        <f>IF(Table3_1810[[#This Row],[Status]]="Hired",1,0)</f>
        <v>1</v>
      </c>
    </row>
    <row r="4621" spans="1:9" x14ac:dyDescent="0.3">
      <c r="A4621">
        <v>886512</v>
      </c>
      <c r="B4621" s="2">
        <v>41831</v>
      </c>
      <c r="C4621" s="3">
        <v>0.546412037037037</v>
      </c>
      <c r="D4621" t="s">
        <v>31</v>
      </c>
      <c r="E4621" t="s">
        <v>27</v>
      </c>
      <c r="F4621" t="s">
        <v>15</v>
      </c>
      <c r="G4621" t="s">
        <v>1</v>
      </c>
      <c r="H4621">
        <v>88997</v>
      </c>
      <c r="I4621">
        <f>IF(Table3_1810[[#This Row],[Status]]="Hired",1,0)</f>
        <v>1</v>
      </c>
    </row>
    <row r="4622" spans="1:9" x14ac:dyDescent="0.3">
      <c r="A4622">
        <v>387429</v>
      </c>
      <c r="B4622" s="2">
        <v>41799</v>
      </c>
      <c r="C4622" s="3">
        <v>0.40107638888888891</v>
      </c>
      <c r="D4622" t="s">
        <v>31</v>
      </c>
      <c r="E4622" t="s">
        <v>27</v>
      </c>
      <c r="F4622" t="s">
        <v>17</v>
      </c>
      <c r="G4622" t="s">
        <v>6</v>
      </c>
      <c r="H4622">
        <v>36243</v>
      </c>
      <c r="I4622">
        <f>IF(Table3_1810[[#This Row],[Status]]="Hired",1,0)</f>
        <v>1</v>
      </c>
    </row>
    <row r="4623" spans="1:9" x14ac:dyDescent="0.3">
      <c r="A4623">
        <v>618542</v>
      </c>
      <c r="B4623" s="2">
        <v>41799</v>
      </c>
      <c r="C4623" s="3">
        <v>0.40179398148148149</v>
      </c>
      <c r="D4623" t="s">
        <v>31</v>
      </c>
      <c r="E4623" t="s">
        <v>27</v>
      </c>
      <c r="F4623" t="s">
        <v>17</v>
      </c>
      <c r="G4623" t="s">
        <v>6</v>
      </c>
      <c r="H4623">
        <v>41580</v>
      </c>
      <c r="I4623">
        <f>IF(Table3_1810[[#This Row],[Status]]="Hired",1,0)</f>
        <v>1</v>
      </c>
    </row>
    <row r="4624" spans="1:9" x14ac:dyDescent="0.3">
      <c r="A4624">
        <v>505352</v>
      </c>
      <c r="B4624" s="2">
        <v>41807</v>
      </c>
      <c r="C4624" s="3">
        <v>0.74642361111111111</v>
      </c>
      <c r="D4624" t="s">
        <v>31</v>
      </c>
      <c r="E4624" t="s">
        <v>27</v>
      </c>
      <c r="F4624" t="s">
        <v>12</v>
      </c>
      <c r="G4624" t="s">
        <v>2</v>
      </c>
      <c r="H4624">
        <v>20477</v>
      </c>
      <c r="I4624">
        <f>IF(Table3_1810[[#This Row],[Status]]="Hired",1,0)</f>
        <v>1</v>
      </c>
    </row>
    <row r="4625" spans="1:9" x14ac:dyDescent="0.3">
      <c r="A4625">
        <v>664848</v>
      </c>
      <c r="B4625" s="2">
        <v>41855</v>
      </c>
      <c r="C4625" s="3">
        <v>0.49287037037037035</v>
      </c>
      <c r="D4625" t="s">
        <v>30</v>
      </c>
      <c r="E4625" t="s">
        <v>27</v>
      </c>
      <c r="F4625" t="s">
        <v>12</v>
      </c>
      <c r="G4625" t="s">
        <v>2</v>
      </c>
      <c r="H4625">
        <v>25042</v>
      </c>
      <c r="I4625">
        <f>IF(Table3_1810[[#This Row],[Status]]="Hired",1,0)</f>
        <v>0</v>
      </c>
    </row>
    <row r="4626" spans="1:9" x14ac:dyDescent="0.3">
      <c r="A4626">
        <v>370983</v>
      </c>
      <c r="B4626" s="2">
        <v>41855</v>
      </c>
      <c r="C4626" s="3">
        <v>0.49478009259259259</v>
      </c>
      <c r="D4626" t="s">
        <v>31</v>
      </c>
      <c r="E4626" t="s">
        <v>27</v>
      </c>
      <c r="F4626" t="s">
        <v>12</v>
      </c>
      <c r="G4626" t="s">
        <v>2</v>
      </c>
      <c r="H4626">
        <v>61087</v>
      </c>
      <c r="I4626">
        <f>IF(Table3_1810[[#This Row],[Status]]="Hired",1,0)</f>
        <v>1</v>
      </c>
    </row>
    <row r="4627" spans="1:9" x14ac:dyDescent="0.3">
      <c r="A4627">
        <v>483489</v>
      </c>
      <c r="B4627" s="2">
        <v>41806</v>
      </c>
      <c r="C4627" s="3">
        <v>0.39739583333333334</v>
      </c>
      <c r="D4627" t="s">
        <v>31</v>
      </c>
      <c r="E4627" t="s">
        <v>27</v>
      </c>
      <c r="F4627" t="s">
        <v>14</v>
      </c>
      <c r="G4627" t="s">
        <v>5</v>
      </c>
      <c r="H4627">
        <v>53738</v>
      </c>
      <c r="I4627">
        <f>IF(Table3_1810[[#This Row],[Status]]="Hired",1,0)</f>
        <v>1</v>
      </c>
    </row>
    <row r="4628" spans="1:9" x14ac:dyDescent="0.3">
      <c r="A4628">
        <v>22943</v>
      </c>
      <c r="B4628" s="2">
        <v>41806</v>
      </c>
      <c r="C4628" s="3">
        <v>0.3976851851851852</v>
      </c>
      <c r="D4628" t="s">
        <v>31</v>
      </c>
      <c r="E4628" t="s">
        <v>29</v>
      </c>
      <c r="F4628" t="s">
        <v>14</v>
      </c>
      <c r="G4628" t="s">
        <v>5</v>
      </c>
      <c r="H4628">
        <v>48569</v>
      </c>
      <c r="I4628">
        <f>IF(Table3_1810[[#This Row],[Status]]="Hired",1,0)</f>
        <v>1</v>
      </c>
    </row>
    <row r="4629" spans="1:9" x14ac:dyDescent="0.3">
      <c r="A4629">
        <v>994223</v>
      </c>
      <c r="B4629" s="2">
        <v>41806</v>
      </c>
      <c r="C4629" s="3">
        <v>0.39847222222222223</v>
      </c>
      <c r="D4629" t="s">
        <v>31</v>
      </c>
      <c r="E4629" t="s">
        <v>27</v>
      </c>
      <c r="F4629" t="s">
        <v>14</v>
      </c>
      <c r="G4629" t="s">
        <v>5</v>
      </c>
      <c r="H4629">
        <v>56407</v>
      </c>
      <c r="I4629">
        <f>IF(Table3_1810[[#This Row],[Status]]="Hired",1,0)</f>
        <v>1</v>
      </c>
    </row>
    <row r="4630" spans="1:9" x14ac:dyDescent="0.3">
      <c r="A4630">
        <v>902725</v>
      </c>
      <c r="B4630" s="2">
        <v>41808</v>
      </c>
      <c r="C4630" s="3">
        <v>0.72034722222222225</v>
      </c>
      <c r="D4630" t="s">
        <v>31</v>
      </c>
      <c r="E4630" t="s">
        <v>27</v>
      </c>
      <c r="F4630" t="s">
        <v>14</v>
      </c>
      <c r="G4630" t="s">
        <v>5</v>
      </c>
      <c r="H4630">
        <v>20727</v>
      </c>
      <c r="I4630">
        <f>IF(Table3_1810[[#This Row],[Status]]="Hired",1,0)</f>
        <v>1</v>
      </c>
    </row>
    <row r="4631" spans="1:9" x14ac:dyDescent="0.3">
      <c r="A4631">
        <v>729319</v>
      </c>
      <c r="B4631" s="2">
        <v>41808</v>
      </c>
      <c r="C4631" s="3">
        <v>0.72231481481481485</v>
      </c>
      <c r="D4631" t="s">
        <v>31</v>
      </c>
      <c r="E4631" t="s">
        <v>27</v>
      </c>
      <c r="F4631" t="s">
        <v>14</v>
      </c>
      <c r="G4631" t="s">
        <v>5</v>
      </c>
      <c r="H4631">
        <v>24704</v>
      </c>
      <c r="I4631">
        <f>IF(Table3_1810[[#This Row],[Status]]="Hired",1,0)</f>
        <v>1</v>
      </c>
    </row>
    <row r="4632" spans="1:9" x14ac:dyDescent="0.3">
      <c r="A4632">
        <v>88447</v>
      </c>
      <c r="B4632" s="2">
        <v>41808</v>
      </c>
      <c r="C4632" s="3">
        <v>0.72318287037037032</v>
      </c>
      <c r="D4632" t="s">
        <v>31</v>
      </c>
      <c r="E4632" t="s">
        <v>27</v>
      </c>
      <c r="F4632" t="s">
        <v>14</v>
      </c>
      <c r="G4632" t="s">
        <v>5</v>
      </c>
      <c r="H4632">
        <v>92917</v>
      </c>
      <c r="I4632">
        <f>IF(Table3_1810[[#This Row],[Status]]="Hired",1,0)</f>
        <v>1</v>
      </c>
    </row>
    <row r="4633" spans="1:9" x14ac:dyDescent="0.3">
      <c r="A4633">
        <v>364456</v>
      </c>
      <c r="B4633" s="2">
        <v>41808</v>
      </c>
      <c r="C4633" s="3">
        <v>0.72450231481481486</v>
      </c>
      <c r="D4633" t="s">
        <v>30</v>
      </c>
      <c r="E4633" t="s">
        <v>29</v>
      </c>
      <c r="F4633" t="s">
        <v>14</v>
      </c>
      <c r="G4633" t="s">
        <v>5</v>
      </c>
      <c r="H4633">
        <v>24336</v>
      </c>
      <c r="I4633">
        <f>IF(Table3_1810[[#This Row],[Status]]="Hired",1,0)</f>
        <v>0</v>
      </c>
    </row>
    <row r="4634" spans="1:9" x14ac:dyDescent="0.3">
      <c r="A4634">
        <v>530699</v>
      </c>
      <c r="B4634" s="2">
        <v>41810</v>
      </c>
      <c r="C4634" s="3">
        <v>0.70510416666666664</v>
      </c>
      <c r="D4634" t="s">
        <v>31</v>
      </c>
      <c r="E4634" t="s">
        <v>27</v>
      </c>
      <c r="F4634" t="s">
        <v>14</v>
      </c>
      <c r="G4634" t="s">
        <v>5</v>
      </c>
      <c r="H4634">
        <v>54763</v>
      </c>
      <c r="I4634">
        <f>IF(Table3_1810[[#This Row],[Status]]="Hired",1,0)</f>
        <v>1</v>
      </c>
    </row>
    <row r="4635" spans="1:9" x14ac:dyDescent="0.3">
      <c r="A4635">
        <v>959449</v>
      </c>
      <c r="B4635" s="2">
        <v>41821</v>
      </c>
      <c r="C4635" s="3">
        <v>0.52826388888888887</v>
      </c>
      <c r="D4635" t="s">
        <v>31</v>
      </c>
      <c r="E4635" t="s">
        <v>27</v>
      </c>
      <c r="F4635" t="s">
        <v>14</v>
      </c>
      <c r="G4635" t="s">
        <v>5</v>
      </c>
      <c r="H4635">
        <v>73977</v>
      </c>
      <c r="I4635">
        <f>IF(Table3_1810[[#This Row],[Status]]="Hired",1,0)</f>
        <v>1</v>
      </c>
    </row>
    <row r="4636" spans="1:9" x14ac:dyDescent="0.3">
      <c r="A4636">
        <v>95119</v>
      </c>
      <c r="B4636" s="2">
        <v>41821</v>
      </c>
      <c r="C4636" s="3">
        <v>0.52965277777777775</v>
      </c>
      <c r="D4636" t="s">
        <v>31</v>
      </c>
      <c r="E4636" t="s">
        <v>27</v>
      </c>
      <c r="F4636" t="s">
        <v>14</v>
      </c>
      <c r="G4636" t="s">
        <v>5</v>
      </c>
      <c r="H4636">
        <v>88914</v>
      </c>
      <c r="I4636">
        <f>IF(Table3_1810[[#This Row],[Status]]="Hired",1,0)</f>
        <v>1</v>
      </c>
    </row>
    <row r="4637" spans="1:9" x14ac:dyDescent="0.3">
      <c r="A4637">
        <v>925960</v>
      </c>
      <c r="B4637" s="2">
        <v>41838</v>
      </c>
      <c r="C4637" s="3">
        <v>0.29679398148148151</v>
      </c>
      <c r="D4637" t="s">
        <v>31</v>
      </c>
      <c r="E4637" t="s">
        <v>27</v>
      </c>
      <c r="F4637" t="s">
        <v>14</v>
      </c>
      <c r="G4637" t="s">
        <v>5</v>
      </c>
      <c r="H4637">
        <v>44770</v>
      </c>
      <c r="I4637">
        <f>IF(Table3_1810[[#This Row],[Status]]="Hired",1,0)</f>
        <v>1</v>
      </c>
    </row>
    <row r="4638" spans="1:9" x14ac:dyDescent="0.3">
      <c r="A4638">
        <v>555677</v>
      </c>
      <c r="B4638" s="2">
        <v>41838</v>
      </c>
      <c r="C4638" s="3">
        <v>0.30020833333333335</v>
      </c>
      <c r="D4638" t="s">
        <v>31</v>
      </c>
      <c r="E4638" t="s">
        <v>27</v>
      </c>
      <c r="F4638" t="s">
        <v>14</v>
      </c>
      <c r="G4638" t="s">
        <v>5</v>
      </c>
      <c r="H4638">
        <v>22967</v>
      </c>
      <c r="I4638">
        <f>IF(Table3_1810[[#This Row],[Status]]="Hired",1,0)</f>
        <v>1</v>
      </c>
    </row>
    <row r="4639" spans="1:9" x14ac:dyDescent="0.3">
      <c r="A4639">
        <v>693520</v>
      </c>
      <c r="B4639" s="2">
        <v>41841</v>
      </c>
      <c r="C4639" s="3">
        <v>0.72140046296296301</v>
      </c>
      <c r="D4639" t="s">
        <v>31</v>
      </c>
      <c r="E4639" t="s">
        <v>27</v>
      </c>
      <c r="F4639" t="s">
        <v>14</v>
      </c>
      <c r="G4639" t="s">
        <v>5</v>
      </c>
      <c r="H4639">
        <v>84865</v>
      </c>
      <c r="I4639">
        <f>IF(Table3_1810[[#This Row],[Status]]="Hired",1,0)</f>
        <v>1</v>
      </c>
    </row>
    <row r="4640" spans="1:9" x14ac:dyDescent="0.3">
      <c r="A4640">
        <v>311119</v>
      </c>
      <c r="B4640" s="2">
        <v>41841</v>
      </c>
      <c r="C4640" s="3">
        <v>0.72390046296296295</v>
      </c>
      <c r="D4640" t="s">
        <v>31</v>
      </c>
      <c r="E4640" t="s">
        <v>27</v>
      </c>
      <c r="F4640" t="s">
        <v>14</v>
      </c>
      <c r="G4640" t="s">
        <v>5</v>
      </c>
      <c r="H4640">
        <v>26467</v>
      </c>
      <c r="I4640">
        <f>IF(Table3_1810[[#This Row],[Status]]="Hired",1,0)</f>
        <v>1</v>
      </c>
    </row>
    <row r="4641" spans="1:9" x14ac:dyDescent="0.3">
      <c r="A4641">
        <v>718843</v>
      </c>
      <c r="B4641" s="2">
        <v>41843</v>
      </c>
      <c r="C4641" s="3">
        <v>0.34122685185185186</v>
      </c>
      <c r="D4641" t="s">
        <v>30</v>
      </c>
      <c r="E4641" t="s">
        <v>27</v>
      </c>
      <c r="F4641" t="s">
        <v>14</v>
      </c>
      <c r="G4641" t="s">
        <v>5</v>
      </c>
      <c r="H4641">
        <v>37388</v>
      </c>
      <c r="I4641">
        <f>IF(Table3_1810[[#This Row],[Status]]="Hired",1,0)</f>
        <v>0</v>
      </c>
    </row>
    <row r="4642" spans="1:9" x14ac:dyDescent="0.3">
      <c r="A4642">
        <v>273366</v>
      </c>
      <c r="B4642" s="2">
        <v>41843</v>
      </c>
      <c r="C4642" s="3">
        <v>0.34282407407407406</v>
      </c>
      <c r="D4642" t="s">
        <v>31</v>
      </c>
      <c r="E4642" t="s">
        <v>27</v>
      </c>
      <c r="F4642" t="s">
        <v>14</v>
      </c>
      <c r="G4642" t="s">
        <v>5</v>
      </c>
      <c r="H4642">
        <v>49049</v>
      </c>
      <c r="I4642">
        <f>IF(Table3_1810[[#This Row],[Status]]="Hired",1,0)</f>
        <v>1</v>
      </c>
    </row>
    <row r="4643" spans="1:9" x14ac:dyDescent="0.3">
      <c r="A4643">
        <v>539304</v>
      </c>
      <c r="B4643" s="2">
        <v>41857</v>
      </c>
      <c r="C4643" s="3">
        <v>0.2179861111111111</v>
      </c>
      <c r="D4643" t="s">
        <v>31</v>
      </c>
      <c r="E4643" t="s">
        <v>29</v>
      </c>
      <c r="F4643" t="s">
        <v>14</v>
      </c>
      <c r="G4643" t="s">
        <v>5</v>
      </c>
      <c r="H4643">
        <v>54497</v>
      </c>
      <c r="I4643">
        <f>IF(Table3_1810[[#This Row],[Status]]="Hired",1,0)</f>
        <v>1</v>
      </c>
    </row>
    <row r="4644" spans="1:9" x14ac:dyDescent="0.3">
      <c r="A4644">
        <v>874467</v>
      </c>
      <c r="B4644" s="2">
        <v>41871</v>
      </c>
      <c r="C4644" s="3">
        <v>0.32871527777777776</v>
      </c>
      <c r="D4644" t="s">
        <v>31</v>
      </c>
      <c r="E4644" t="s">
        <v>29</v>
      </c>
      <c r="F4644" t="s">
        <v>14</v>
      </c>
      <c r="G4644" t="s">
        <v>5</v>
      </c>
      <c r="H4644">
        <v>41577</v>
      </c>
      <c r="I4644">
        <f>IF(Table3_1810[[#This Row],[Status]]="Hired",1,0)</f>
        <v>1</v>
      </c>
    </row>
    <row r="4645" spans="1:9" x14ac:dyDescent="0.3">
      <c r="A4645">
        <v>22595</v>
      </c>
      <c r="B4645" s="2">
        <v>41877</v>
      </c>
      <c r="C4645" s="3">
        <v>0.4463078703703704</v>
      </c>
      <c r="D4645" t="s">
        <v>31</v>
      </c>
      <c r="E4645" t="s">
        <v>27</v>
      </c>
      <c r="F4645" t="s">
        <v>14</v>
      </c>
      <c r="G4645" t="s">
        <v>5</v>
      </c>
      <c r="H4645">
        <v>63909</v>
      </c>
      <c r="I4645">
        <f>IF(Table3_1810[[#This Row],[Status]]="Hired",1,0)</f>
        <v>1</v>
      </c>
    </row>
    <row r="4646" spans="1:9" x14ac:dyDescent="0.3">
      <c r="A4646">
        <v>591181</v>
      </c>
      <c r="B4646" s="2">
        <v>41877</v>
      </c>
      <c r="C4646" s="3">
        <v>0.4503125</v>
      </c>
      <c r="D4646" t="s">
        <v>30</v>
      </c>
      <c r="E4646" t="s">
        <v>27</v>
      </c>
      <c r="F4646" t="s">
        <v>14</v>
      </c>
      <c r="G4646" t="s">
        <v>5</v>
      </c>
      <c r="H4646">
        <v>35325</v>
      </c>
      <c r="I4646">
        <f>IF(Table3_1810[[#This Row],[Status]]="Hired",1,0)</f>
        <v>0</v>
      </c>
    </row>
    <row r="4647" spans="1:9" x14ac:dyDescent="0.3">
      <c r="A4647">
        <v>937631</v>
      </c>
      <c r="B4647" s="2">
        <v>41827</v>
      </c>
      <c r="C4647" s="3">
        <v>0.39681712962962962</v>
      </c>
      <c r="D4647" t="s">
        <v>31</v>
      </c>
      <c r="E4647" t="s">
        <v>27</v>
      </c>
      <c r="F4647" t="s">
        <v>17</v>
      </c>
      <c r="G4647" t="s">
        <v>10</v>
      </c>
      <c r="H4647">
        <v>80405</v>
      </c>
      <c r="I4647">
        <f>IF(Table3_1810[[#This Row],[Status]]="Hired",1,0)</f>
        <v>1</v>
      </c>
    </row>
    <row r="4648" spans="1:9" x14ac:dyDescent="0.3">
      <c r="A4648">
        <v>157602</v>
      </c>
      <c r="B4648" s="2">
        <v>41827</v>
      </c>
      <c r="C4648" s="3">
        <v>0.39928240740740739</v>
      </c>
      <c r="D4648" t="s">
        <v>31</v>
      </c>
      <c r="E4648" t="s">
        <v>29</v>
      </c>
      <c r="F4648" t="s">
        <v>17</v>
      </c>
      <c r="G4648" t="s">
        <v>10</v>
      </c>
      <c r="H4648">
        <v>58930</v>
      </c>
      <c r="I4648">
        <f>IF(Table3_1810[[#This Row],[Status]]="Hired",1,0)</f>
        <v>1</v>
      </c>
    </row>
    <row r="4649" spans="1:9" x14ac:dyDescent="0.3">
      <c r="A4649">
        <v>83452</v>
      </c>
      <c r="B4649" s="2">
        <v>41848</v>
      </c>
      <c r="C4649" s="3">
        <v>0.39771990740740742</v>
      </c>
      <c r="D4649" t="s">
        <v>31</v>
      </c>
      <c r="E4649" t="s">
        <v>27</v>
      </c>
      <c r="F4649" t="s">
        <v>12</v>
      </c>
      <c r="G4649" t="s">
        <v>10</v>
      </c>
      <c r="H4649">
        <v>12719</v>
      </c>
      <c r="I4649">
        <f>IF(Table3_1810[[#This Row],[Status]]="Hired",1,0)</f>
        <v>1</v>
      </c>
    </row>
    <row r="4650" spans="1:9" x14ac:dyDescent="0.3">
      <c r="A4650">
        <v>867683</v>
      </c>
      <c r="B4650" s="2">
        <v>41821</v>
      </c>
      <c r="C4650" s="3">
        <v>0.77872685185185186</v>
      </c>
      <c r="D4650" t="s">
        <v>31</v>
      </c>
      <c r="E4650" t="s">
        <v>29</v>
      </c>
      <c r="F4650" t="s">
        <v>20</v>
      </c>
      <c r="G4650" t="s">
        <v>4</v>
      </c>
      <c r="H4650">
        <v>21390</v>
      </c>
      <c r="I4650">
        <f>IF(Table3_1810[[#This Row],[Status]]="Hired",1,0)</f>
        <v>1</v>
      </c>
    </row>
    <row r="4651" spans="1:9" x14ac:dyDescent="0.3">
      <c r="A4651">
        <v>511092</v>
      </c>
      <c r="B4651" s="2">
        <v>41821</v>
      </c>
      <c r="C4651" s="3">
        <v>0.78160879629629632</v>
      </c>
      <c r="D4651" t="s">
        <v>30</v>
      </c>
      <c r="E4651" t="s">
        <v>27</v>
      </c>
      <c r="F4651" t="s">
        <v>20</v>
      </c>
      <c r="G4651" t="s">
        <v>4</v>
      </c>
      <c r="H4651">
        <v>87176</v>
      </c>
      <c r="I4651">
        <f>IF(Table3_1810[[#This Row],[Status]]="Hired",1,0)</f>
        <v>0</v>
      </c>
    </row>
    <row r="4652" spans="1:9" x14ac:dyDescent="0.3">
      <c r="A4652">
        <v>501301</v>
      </c>
      <c r="B4652" s="2">
        <v>41799</v>
      </c>
      <c r="C4652" s="3">
        <v>0.39707175925925925</v>
      </c>
      <c r="D4652" t="s">
        <v>31</v>
      </c>
      <c r="E4652" t="s">
        <v>27</v>
      </c>
      <c r="F4652" t="s">
        <v>20</v>
      </c>
      <c r="G4652" t="s">
        <v>2</v>
      </c>
      <c r="H4652">
        <v>48826</v>
      </c>
      <c r="I4652">
        <f>IF(Table3_1810[[#This Row],[Status]]="Hired",1,0)</f>
        <v>1</v>
      </c>
    </row>
    <row r="4653" spans="1:9" x14ac:dyDescent="0.3">
      <c r="A4653">
        <v>425165</v>
      </c>
      <c r="B4653" s="2">
        <v>41799</v>
      </c>
      <c r="C4653" s="3">
        <v>0.39765046296296297</v>
      </c>
      <c r="D4653" t="s">
        <v>30</v>
      </c>
      <c r="E4653" t="s">
        <v>27</v>
      </c>
      <c r="F4653" t="s">
        <v>20</v>
      </c>
      <c r="G4653" t="s">
        <v>2</v>
      </c>
      <c r="H4653">
        <v>34705</v>
      </c>
      <c r="I4653">
        <f>IF(Table3_1810[[#This Row],[Status]]="Hired",1,0)</f>
        <v>0</v>
      </c>
    </row>
    <row r="4654" spans="1:9" x14ac:dyDescent="0.3">
      <c r="A4654">
        <v>865337</v>
      </c>
      <c r="B4654" s="2">
        <v>41820</v>
      </c>
      <c r="C4654" s="3">
        <v>0.39719907407407407</v>
      </c>
      <c r="D4654" t="s">
        <v>31</v>
      </c>
      <c r="E4654" t="s">
        <v>29</v>
      </c>
      <c r="F4654" t="s">
        <v>20</v>
      </c>
      <c r="G4654" t="s">
        <v>2</v>
      </c>
      <c r="H4654">
        <v>80996</v>
      </c>
      <c r="I4654">
        <f>IF(Table3_1810[[#This Row],[Status]]="Hired",1,0)</f>
        <v>1</v>
      </c>
    </row>
    <row r="4655" spans="1:9" x14ac:dyDescent="0.3">
      <c r="A4655">
        <v>584834</v>
      </c>
      <c r="B4655" s="2">
        <v>41872</v>
      </c>
      <c r="C4655" s="3">
        <v>0.55820601851851848</v>
      </c>
      <c r="D4655" t="s">
        <v>31</v>
      </c>
      <c r="E4655" t="s">
        <v>27</v>
      </c>
      <c r="F4655" t="s">
        <v>20</v>
      </c>
      <c r="G4655" t="s">
        <v>2</v>
      </c>
      <c r="H4655">
        <v>12740</v>
      </c>
      <c r="I4655">
        <f>IF(Table3_1810[[#This Row],[Status]]="Hired",1,0)</f>
        <v>1</v>
      </c>
    </row>
    <row r="4656" spans="1:9" x14ac:dyDescent="0.3">
      <c r="A4656">
        <v>53712</v>
      </c>
      <c r="B4656" s="2">
        <v>41806</v>
      </c>
      <c r="C4656" s="3">
        <v>0.39724537037037039</v>
      </c>
      <c r="D4656" t="s">
        <v>31</v>
      </c>
      <c r="E4656" t="s">
        <v>27</v>
      </c>
      <c r="F4656" t="s">
        <v>20</v>
      </c>
      <c r="G4656" t="s">
        <v>1</v>
      </c>
      <c r="H4656">
        <v>93566</v>
      </c>
      <c r="I4656">
        <f>IF(Table3_1810[[#This Row],[Status]]="Hired",1,0)</f>
        <v>1</v>
      </c>
    </row>
    <row r="4657" spans="1:9" x14ac:dyDescent="0.3">
      <c r="A4657">
        <v>128404</v>
      </c>
      <c r="B4657" s="2">
        <v>41806</v>
      </c>
      <c r="C4657" s="3">
        <v>0.39788194444444447</v>
      </c>
      <c r="D4657" t="s">
        <v>31</v>
      </c>
      <c r="E4657" t="s">
        <v>29</v>
      </c>
      <c r="F4657" t="s">
        <v>20</v>
      </c>
      <c r="G4657" t="s">
        <v>1</v>
      </c>
      <c r="H4657">
        <v>89661</v>
      </c>
      <c r="I4657">
        <f>IF(Table3_1810[[#This Row],[Status]]="Hired",1,0)</f>
        <v>1</v>
      </c>
    </row>
    <row r="4658" spans="1:9" x14ac:dyDescent="0.3">
      <c r="A4658">
        <v>854981</v>
      </c>
      <c r="B4658" s="2">
        <v>41806</v>
      </c>
      <c r="C4658" s="3">
        <v>0.39718750000000003</v>
      </c>
      <c r="D4658" t="s">
        <v>30</v>
      </c>
      <c r="E4658" t="s">
        <v>28</v>
      </c>
      <c r="F4658" t="s">
        <v>20</v>
      </c>
      <c r="G4658" t="s">
        <v>1</v>
      </c>
      <c r="H4658">
        <v>43159</v>
      </c>
      <c r="I4658">
        <f>IF(Table3_1810[[#This Row],[Status]]="Hired",1,0)</f>
        <v>0</v>
      </c>
    </row>
    <row r="4659" spans="1:9" x14ac:dyDescent="0.3">
      <c r="A4659">
        <v>91351</v>
      </c>
      <c r="B4659" s="2">
        <v>41873</v>
      </c>
      <c r="C4659" s="3">
        <v>0.7133680555555556</v>
      </c>
      <c r="D4659" t="s">
        <v>31</v>
      </c>
      <c r="E4659" t="s">
        <v>27</v>
      </c>
      <c r="F4659" t="s">
        <v>20</v>
      </c>
      <c r="G4659" t="s">
        <v>4</v>
      </c>
      <c r="H4659">
        <v>81537</v>
      </c>
      <c r="I4659">
        <f>IF(Table3_1810[[#This Row],[Status]]="Hired",1,0)</f>
        <v>1</v>
      </c>
    </row>
    <row r="4660" spans="1:9" x14ac:dyDescent="0.3">
      <c r="A4660">
        <v>285709</v>
      </c>
      <c r="B4660" s="2">
        <v>41873</v>
      </c>
      <c r="C4660" s="3">
        <v>0.7142708333333333</v>
      </c>
      <c r="D4660" t="s">
        <v>31</v>
      </c>
      <c r="E4660" t="s">
        <v>27</v>
      </c>
      <c r="F4660" t="s">
        <v>20</v>
      </c>
      <c r="G4660" t="s">
        <v>4</v>
      </c>
      <c r="H4660">
        <v>46653</v>
      </c>
      <c r="I4660">
        <f>IF(Table3_1810[[#This Row],[Status]]="Hired",1,0)</f>
        <v>1</v>
      </c>
    </row>
    <row r="4661" spans="1:9" x14ac:dyDescent="0.3">
      <c r="A4661">
        <v>120388</v>
      </c>
      <c r="B4661" s="2">
        <v>41877</v>
      </c>
      <c r="C4661" s="3">
        <v>0.39776620370370369</v>
      </c>
      <c r="D4661" t="s">
        <v>31</v>
      </c>
      <c r="E4661" t="s">
        <v>29</v>
      </c>
      <c r="F4661" t="s">
        <v>20</v>
      </c>
      <c r="G4661" t="s">
        <v>10</v>
      </c>
      <c r="H4661">
        <v>19029</v>
      </c>
      <c r="I4661">
        <f>IF(Table3_1810[[#This Row],[Status]]="Hired",1,0)</f>
        <v>1</v>
      </c>
    </row>
    <row r="4662" spans="1:9" x14ac:dyDescent="0.3">
      <c r="A4662">
        <v>342211</v>
      </c>
      <c r="B4662" s="2">
        <v>41842</v>
      </c>
      <c r="C4662" s="3">
        <v>0.39719907407407407</v>
      </c>
      <c r="D4662" t="s">
        <v>31</v>
      </c>
      <c r="E4662" t="s">
        <v>27</v>
      </c>
      <c r="F4662" t="s">
        <v>18</v>
      </c>
      <c r="G4662" t="s">
        <v>2</v>
      </c>
      <c r="H4662">
        <v>38409</v>
      </c>
      <c r="I4662">
        <f>IF(Table3_1810[[#This Row],[Status]]="Hired",1,0)</f>
        <v>1</v>
      </c>
    </row>
    <row r="4663" spans="1:9" x14ac:dyDescent="0.3">
      <c r="A4663">
        <v>813607</v>
      </c>
      <c r="B4663" s="2">
        <v>41838</v>
      </c>
      <c r="C4663" s="3">
        <v>0.58383101851851849</v>
      </c>
      <c r="D4663" t="s">
        <v>31</v>
      </c>
      <c r="E4663" t="s">
        <v>27</v>
      </c>
      <c r="F4663" t="s">
        <v>17</v>
      </c>
      <c r="G4663" t="s">
        <v>8</v>
      </c>
      <c r="H4663">
        <v>22160</v>
      </c>
      <c r="I4663">
        <f>IF(Table3_1810[[#This Row],[Status]]="Hired",1,0)</f>
        <v>1</v>
      </c>
    </row>
    <row r="4664" spans="1:9" x14ac:dyDescent="0.3">
      <c r="A4664">
        <v>340249</v>
      </c>
      <c r="B4664" s="2">
        <v>41838</v>
      </c>
      <c r="C4664" s="3">
        <v>0.58442129629629624</v>
      </c>
      <c r="D4664" t="s">
        <v>31</v>
      </c>
      <c r="E4664" t="s">
        <v>27</v>
      </c>
      <c r="F4664" t="s">
        <v>17</v>
      </c>
      <c r="G4664" t="s">
        <v>8</v>
      </c>
      <c r="H4664">
        <v>52281</v>
      </c>
      <c r="I4664">
        <f>IF(Table3_1810[[#This Row],[Status]]="Hired",1,0)</f>
        <v>1</v>
      </c>
    </row>
    <row r="4665" spans="1:9" x14ac:dyDescent="0.3">
      <c r="A4665">
        <v>649668</v>
      </c>
      <c r="B4665" s="2">
        <v>41845</v>
      </c>
      <c r="C4665" s="3">
        <v>0.82651620370370371</v>
      </c>
      <c r="D4665" t="s">
        <v>31</v>
      </c>
      <c r="E4665" t="s">
        <v>27</v>
      </c>
      <c r="F4665" t="s">
        <v>17</v>
      </c>
      <c r="G4665" t="s">
        <v>8</v>
      </c>
      <c r="H4665">
        <v>62975</v>
      </c>
      <c r="I4665">
        <f>IF(Table3_1810[[#This Row],[Status]]="Hired",1,0)</f>
        <v>1</v>
      </c>
    </row>
    <row r="4666" spans="1:9" x14ac:dyDescent="0.3">
      <c r="A4666">
        <v>587481</v>
      </c>
      <c r="B4666" s="2">
        <v>41845</v>
      </c>
      <c r="C4666" s="3">
        <v>0.82693287037037033</v>
      </c>
      <c r="D4666" t="s">
        <v>31</v>
      </c>
      <c r="E4666" t="s">
        <v>27</v>
      </c>
      <c r="F4666" t="s">
        <v>17</v>
      </c>
      <c r="G4666" t="s">
        <v>8</v>
      </c>
      <c r="H4666">
        <v>16717</v>
      </c>
      <c r="I4666">
        <f>IF(Table3_1810[[#This Row],[Status]]="Hired",1,0)</f>
        <v>1</v>
      </c>
    </row>
    <row r="4667" spans="1:9" x14ac:dyDescent="0.3">
      <c r="A4667">
        <v>621437</v>
      </c>
      <c r="B4667" s="2">
        <v>41846</v>
      </c>
      <c r="C4667" s="3">
        <v>0.68447916666666664</v>
      </c>
      <c r="D4667" t="s">
        <v>30</v>
      </c>
      <c r="E4667" t="s">
        <v>27</v>
      </c>
      <c r="F4667" t="s">
        <v>17</v>
      </c>
      <c r="G4667" t="s">
        <v>8</v>
      </c>
      <c r="H4667">
        <v>44621</v>
      </c>
      <c r="I4667">
        <f>IF(Table3_1810[[#This Row],[Status]]="Hired",1,0)</f>
        <v>0</v>
      </c>
    </row>
    <row r="4668" spans="1:9" x14ac:dyDescent="0.3">
      <c r="A4668">
        <v>103119</v>
      </c>
      <c r="B4668" s="2">
        <v>41863</v>
      </c>
      <c r="C4668" s="3">
        <v>0.36777777777777776</v>
      </c>
      <c r="D4668" t="s">
        <v>31</v>
      </c>
      <c r="E4668" t="s">
        <v>27</v>
      </c>
      <c r="F4668" t="s">
        <v>17</v>
      </c>
      <c r="G4668" t="s">
        <v>10</v>
      </c>
      <c r="H4668">
        <v>79306</v>
      </c>
      <c r="I4668">
        <f>IF(Table3_1810[[#This Row],[Status]]="Hired",1,0)</f>
        <v>1</v>
      </c>
    </row>
    <row r="4669" spans="1:9" x14ac:dyDescent="0.3">
      <c r="A4669">
        <v>611600</v>
      </c>
      <c r="B4669" s="2">
        <v>41864</v>
      </c>
      <c r="C4669" s="3">
        <v>0.68461805555555555</v>
      </c>
      <c r="D4669" t="s">
        <v>31</v>
      </c>
      <c r="E4669" t="s">
        <v>29</v>
      </c>
      <c r="F4669" t="s">
        <v>17</v>
      </c>
      <c r="G4669" t="s">
        <v>8</v>
      </c>
      <c r="H4669">
        <v>32006</v>
      </c>
      <c r="I4669">
        <f>IF(Table3_1810[[#This Row],[Status]]="Hired",1,0)</f>
        <v>1</v>
      </c>
    </row>
    <row r="4670" spans="1:9" x14ac:dyDescent="0.3">
      <c r="A4670">
        <v>631449</v>
      </c>
      <c r="B4670" s="2">
        <v>41864</v>
      </c>
      <c r="C4670" s="3">
        <v>0.68589120370370371</v>
      </c>
      <c r="D4670" t="s">
        <v>31</v>
      </c>
      <c r="E4670" t="s">
        <v>29</v>
      </c>
      <c r="F4670" t="s">
        <v>17</v>
      </c>
      <c r="G4670" t="s">
        <v>8</v>
      </c>
      <c r="H4670">
        <v>20431</v>
      </c>
      <c r="I4670">
        <f>IF(Table3_1810[[#This Row],[Status]]="Hired",1,0)</f>
        <v>1</v>
      </c>
    </row>
    <row r="4671" spans="1:9" x14ac:dyDescent="0.3">
      <c r="A4671">
        <v>602680</v>
      </c>
      <c r="B4671" s="2">
        <v>41857</v>
      </c>
      <c r="C4671" s="3">
        <v>0.39774305555555556</v>
      </c>
      <c r="D4671" t="s">
        <v>31</v>
      </c>
      <c r="E4671" t="s">
        <v>27</v>
      </c>
      <c r="F4671" t="s">
        <v>17</v>
      </c>
      <c r="G4671" t="s">
        <v>10</v>
      </c>
      <c r="H4671">
        <v>81254</v>
      </c>
      <c r="I4671">
        <f>IF(Table3_1810[[#This Row],[Status]]="Hired",1,0)</f>
        <v>1</v>
      </c>
    </row>
    <row r="4672" spans="1:9" x14ac:dyDescent="0.3">
      <c r="A4672">
        <v>496437</v>
      </c>
      <c r="B4672" s="2">
        <v>41866</v>
      </c>
      <c r="C4672" s="3">
        <v>0.70552083333333337</v>
      </c>
      <c r="D4672" t="s">
        <v>31</v>
      </c>
      <c r="E4672" t="s">
        <v>27</v>
      </c>
      <c r="F4672" t="s">
        <v>17</v>
      </c>
      <c r="G4672" t="s">
        <v>10</v>
      </c>
      <c r="H4672">
        <v>44936</v>
      </c>
      <c r="I4672">
        <f>IF(Table3_1810[[#This Row],[Status]]="Hired",1,0)</f>
        <v>1</v>
      </c>
    </row>
    <row r="4673" spans="1:9" x14ac:dyDescent="0.3">
      <c r="A4673">
        <v>576537</v>
      </c>
      <c r="B4673" s="2">
        <v>41873</v>
      </c>
      <c r="C4673" s="3">
        <v>0.52997685185185184</v>
      </c>
      <c r="D4673" t="s">
        <v>31</v>
      </c>
      <c r="E4673" t="s">
        <v>27</v>
      </c>
      <c r="F4673" t="s">
        <v>17</v>
      </c>
      <c r="G4673" t="s">
        <v>10</v>
      </c>
      <c r="H4673">
        <v>18839</v>
      </c>
      <c r="I4673">
        <f>IF(Table3_1810[[#This Row],[Status]]="Hired",1,0)</f>
        <v>1</v>
      </c>
    </row>
    <row r="4674" spans="1:9" x14ac:dyDescent="0.3">
      <c r="A4674">
        <v>728911</v>
      </c>
      <c r="B4674" s="2">
        <v>41873</v>
      </c>
      <c r="C4674" s="3">
        <v>0.53347222222222224</v>
      </c>
      <c r="D4674" t="s">
        <v>31</v>
      </c>
      <c r="E4674" t="s">
        <v>29</v>
      </c>
      <c r="F4674" t="s">
        <v>17</v>
      </c>
      <c r="G4674" t="s">
        <v>10</v>
      </c>
      <c r="H4674">
        <v>57519</v>
      </c>
      <c r="I4674">
        <f>IF(Table3_1810[[#This Row],[Status]]="Hired",1,0)</f>
        <v>1</v>
      </c>
    </row>
    <row r="4675" spans="1:9" x14ac:dyDescent="0.3">
      <c r="A4675">
        <v>515151</v>
      </c>
      <c r="B4675" s="2">
        <v>41878</v>
      </c>
      <c r="C4675" s="3">
        <v>0.39825231481481482</v>
      </c>
      <c r="D4675" t="s">
        <v>31</v>
      </c>
      <c r="E4675" t="s">
        <v>29</v>
      </c>
      <c r="F4675" t="s">
        <v>17</v>
      </c>
      <c r="G4675" t="s">
        <v>8</v>
      </c>
      <c r="H4675">
        <v>76958</v>
      </c>
      <c r="I4675">
        <f>IF(Table3_1810[[#This Row],[Status]]="Hired",1,0)</f>
        <v>1</v>
      </c>
    </row>
    <row r="4676" spans="1:9" x14ac:dyDescent="0.3">
      <c r="A4676">
        <v>794344</v>
      </c>
      <c r="B4676" s="2">
        <v>41878</v>
      </c>
      <c r="C4676" s="3">
        <v>0.39898148148148149</v>
      </c>
      <c r="D4676" t="s">
        <v>31</v>
      </c>
      <c r="E4676" t="s">
        <v>29</v>
      </c>
      <c r="F4676" t="s">
        <v>17</v>
      </c>
      <c r="G4676" t="s">
        <v>8</v>
      </c>
      <c r="H4676">
        <v>49745</v>
      </c>
      <c r="I4676">
        <f>IF(Table3_1810[[#This Row],[Status]]="Hired",1,0)</f>
        <v>1</v>
      </c>
    </row>
    <row r="4677" spans="1:9" x14ac:dyDescent="0.3">
      <c r="A4677">
        <v>934715</v>
      </c>
      <c r="B4677" s="2">
        <v>41810</v>
      </c>
      <c r="C4677" s="3">
        <v>0.43677083333333333</v>
      </c>
      <c r="D4677" t="s">
        <v>31</v>
      </c>
      <c r="E4677" t="s">
        <v>29</v>
      </c>
      <c r="F4677" t="s">
        <v>17</v>
      </c>
      <c r="G4677" t="s">
        <v>2</v>
      </c>
      <c r="H4677">
        <v>72027</v>
      </c>
      <c r="I4677">
        <f>IF(Table3_1810[[#This Row],[Status]]="Hired",1,0)</f>
        <v>1</v>
      </c>
    </row>
    <row r="4678" spans="1:9" x14ac:dyDescent="0.3">
      <c r="A4678">
        <v>232512</v>
      </c>
      <c r="B4678" s="2">
        <v>41810</v>
      </c>
      <c r="C4678" s="3">
        <v>0.43888888888888888</v>
      </c>
      <c r="D4678" t="s">
        <v>31</v>
      </c>
      <c r="E4678" t="s">
        <v>29</v>
      </c>
      <c r="F4678" t="s">
        <v>17</v>
      </c>
      <c r="G4678" t="s">
        <v>2</v>
      </c>
      <c r="H4678">
        <v>57295</v>
      </c>
      <c r="I4678">
        <f>IF(Table3_1810[[#This Row],[Status]]="Hired",1,0)</f>
        <v>1</v>
      </c>
    </row>
    <row r="4679" spans="1:9" x14ac:dyDescent="0.3">
      <c r="A4679">
        <v>629604</v>
      </c>
      <c r="B4679" s="2">
        <v>41843</v>
      </c>
      <c r="C4679" s="3">
        <v>0.67103009259259261</v>
      </c>
      <c r="D4679" t="s">
        <v>31</v>
      </c>
      <c r="E4679" t="s">
        <v>27</v>
      </c>
      <c r="F4679" t="s">
        <v>17</v>
      </c>
      <c r="G4679" t="s">
        <v>4</v>
      </c>
      <c r="H4679">
        <v>59726</v>
      </c>
      <c r="I4679">
        <f>IF(Table3_1810[[#This Row],[Status]]="Hired",1,0)</f>
        <v>1</v>
      </c>
    </row>
    <row r="4680" spans="1:9" x14ac:dyDescent="0.3">
      <c r="A4680">
        <v>779204</v>
      </c>
      <c r="B4680" s="2">
        <v>41809</v>
      </c>
      <c r="C4680" s="3">
        <v>0.39760416666666665</v>
      </c>
      <c r="D4680" t="s">
        <v>31</v>
      </c>
      <c r="E4680" t="s">
        <v>29</v>
      </c>
      <c r="F4680" t="s">
        <v>20</v>
      </c>
      <c r="G4680" t="s">
        <v>2</v>
      </c>
      <c r="H4680">
        <v>73833</v>
      </c>
      <c r="I4680">
        <f>IF(Table3_1810[[#This Row],[Status]]="Hired",1,0)</f>
        <v>1</v>
      </c>
    </row>
    <row r="4681" spans="1:9" x14ac:dyDescent="0.3">
      <c r="A4681">
        <v>390996</v>
      </c>
      <c r="B4681" s="2">
        <v>41809</v>
      </c>
      <c r="C4681" s="3">
        <v>0.39818287037037037</v>
      </c>
      <c r="D4681" t="s">
        <v>31</v>
      </c>
      <c r="E4681" t="s">
        <v>29</v>
      </c>
      <c r="F4681" t="s">
        <v>20</v>
      </c>
      <c r="G4681" t="s">
        <v>2</v>
      </c>
      <c r="H4681">
        <v>13487</v>
      </c>
      <c r="I4681">
        <f>IF(Table3_1810[[#This Row],[Status]]="Hired",1,0)</f>
        <v>1</v>
      </c>
    </row>
    <row r="4682" spans="1:9" x14ac:dyDescent="0.3">
      <c r="A4682">
        <v>75020</v>
      </c>
      <c r="B4682" s="2">
        <v>41838</v>
      </c>
      <c r="C4682" s="3">
        <v>0.43259259259259258</v>
      </c>
      <c r="D4682" t="s">
        <v>31</v>
      </c>
      <c r="E4682" t="s">
        <v>27</v>
      </c>
      <c r="F4682" t="s">
        <v>20</v>
      </c>
      <c r="G4682" t="s">
        <v>2</v>
      </c>
      <c r="H4682">
        <v>55563</v>
      </c>
      <c r="I4682">
        <f>IF(Table3_1810[[#This Row],[Status]]="Hired",1,0)</f>
        <v>1</v>
      </c>
    </row>
    <row r="4683" spans="1:9" x14ac:dyDescent="0.3">
      <c r="A4683">
        <v>508465</v>
      </c>
      <c r="B4683" s="2">
        <v>41841</v>
      </c>
      <c r="C4683" s="3">
        <v>0.42391203703703706</v>
      </c>
      <c r="D4683" t="s">
        <v>31</v>
      </c>
      <c r="E4683" t="s">
        <v>27</v>
      </c>
      <c r="F4683" t="s">
        <v>20</v>
      </c>
      <c r="G4683" t="s">
        <v>2</v>
      </c>
      <c r="H4683">
        <v>58637</v>
      </c>
      <c r="I4683">
        <f>IF(Table3_1810[[#This Row],[Status]]="Hired",1,0)</f>
        <v>1</v>
      </c>
    </row>
    <row r="4684" spans="1:9" x14ac:dyDescent="0.3">
      <c r="A4684">
        <v>209520</v>
      </c>
      <c r="B4684" s="2">
        <v>41841</v>
      </c>
      <c r="C4684" s="3">
        <v>0.42493055555555553</v>
      </c>
      <c r="D4684" t="s">
        <v>31</v>
      </c>
      <c r="E4684" t="s">
        <v>29</v>
      </c>
      <c r="F4684" t="s">
        <v>20</v>
      </c>
      <c r="G4684" t="s">
        <v>2</v>
      </c>
      <c r="H4684">
        <v>30975</v>
      </c>
      <c r="I4684">
        <f>IF(Table3_1810[[#This Row],[Status]]="Hired",1,0)</f>
        <v>1</v>
      </c>
    </row>
    <row r="4685" spans="1:9" x14ac:dyDescent="0.3">
      <c r="A4685">
        <v>415927</v>
      </c>
      <c r="B4685" s="2">
        <v>41852</v>
      </c>
      <c r="C4685" s="3">
        <v>0.55000000000000004</v>
      </c>
      <c r="D4685" t="s">
        <v>30</v>
      </c>
      <c r="E4685" t="s">
        <v>27</v>
      </c>
      <c r="F4685" t="s">
        <v>20</v>
      </c>
      <c r="G4685" t="s">
        <v>2</v>
      </c>
      <c r="H4685">
        <v>31717</v>
      </c>
      <c r="I4685">
        <f>IF(Table3_1810[[#This Row],[Status]]="Hired",1,0)</f>
        <v>0</v>
      </c>
    </row>
    <row r="4686" spans="1:9" x14ac:dyDescent="0.3">
      <c r="A4686">
        <v>257953</v>
      </c>
      <c r="B4686" s="2">
        <v>41858</v>
      </c>
      <c r="C4686" s="3">
        <v>0.48245370370370372</v>
      </c>
      <c r="D4686" t="s">
        <v>31</v>
      </c>
      <c r="E4686" t="s">
        <v>27</v>
      </c>
      <c r="F4686" t="s">
        <v>20</v>
      </c>
      <c r="G4686" t="s">
        <v>2</v>
      </c>
      <c r="H4686">
        <v>58254</v>
      </c>
      <c r="I4686">
        <f>IF(Table3_1810[[#This Row],[Status]]="Hired",1,0)</f>
        <v>1</v>
      </c>
    </row>
    <row r="4687" spans="1:9" x14ac:dyDescent="0.3">
      <c r="A4687">
        <v>895899</v>
      </c>
      <c r="B4687" s="2">
        <v>41810</v>
      </c>
      <c r="C4687" s="3">
        <v>0.39694444444444443</v>
      </c>
      <c r="D4687" t="s">
        <v>31</v>
      </c>
      <c r="E4687" t="s">
        <v>27</v>
      </c>
      <c r="F4687" t="s">
        <v>17</v>
      </c>
      <c r="G4687" t="s">
        <v>2</v>
      </c>
      <c r="H4687">
        <v>76694</v>
      </c>
      <c r="I4687">
        <f>IF(Table3_1810[[#This Row],[Status]]="Hired",1,0)</f>
        <v>1</v>
      </c>
    </row>
    <row r="4688" spans="1:9" x14ac:dyDescent="0.3">
      <c r="A4688">
        <v>336556</v>
      </c>
      <c r="B4688" s="2">
        <v>41812</v>
      </c>
      <c r="C4688" s="3">
        <v>0.50254629629629632</v>
      </c>
      <c r="D4688" t="s">
        <v>31</v>
      </c>
      <c r="E4688" t="s">
        <v>29</v>
      </c>
      <c r="F4688" t="s">
        <v>17</v>
      </c>
      <c r="G4688" t="s">
        <v>10</v>
      </c>
      <c r="H4688">
        <v>79072</v>
      </c>
      <c r="I4688">
        <f>IF(Table3_1810[[#This Row],[Status]]="Hired",1,0)</f>
        <v>1</v>
      </c>
    </row>
    <row r="4689" spans="1:9" x14ac:dyDescent="0.3">
      <c r="A4689">
        <v>561070</v>
      </c>
      <c r="B4689" s="2">
        <v>41812</v>
      </c>
      <c r="C4689" s="3">
        <v>0.50300925925925921</v>
      </c>
      <c r="D4689" t="s">
        <v>31</v>
      </c>
      <c r="E4689" t="s">
        <v>28</v>
      </c>
      <c r="F4689" t="s">
        <v>17</v>
      </c>
      <c r="G4689" t="s">
        <v>10</v>
      </c>
      <c r="H4689">
        <v>87749</v>
      </c>
      <c r="I4689">
        <f>IF(Table3_1810[[#This Row],[Status]]="Hired",1,0)</f>
        <v>1</v>
      </c>
    </row>
    <row r="4690" spans="1:9" x14ac:dyDescent="0.3">
      <c r="A4690">
        <v>311547</v>
      </c>
      <c r="B4690" s="2">
        <v>41812</v>
      </c>
      <c r="C4690" s="3">
        <v>0.50378472222222226</v>
      </c>
      <c r="D4690" t="s">
        <v>31</v>
      </c>
      <c r="E4690" t="s">
        <v>28</v>
      </c>
      <c r="F4690" t="s">
        <v>17</v>
      </c>
      <c r="G4690" t="s">
        <v>10</v>
      </c>
      <c r="H4690">
        <v>14183</v>
      </c>
      <c r="I4690">
        <f>IF(Table3_1810[[#This Row],[Status]]="Hired",1,0)</f>
        <v>1</v>
      </c>
    </row>
    <row r="4691" spans="1:9" x14ac:dyDescent="0.3">
      <c r="A4691">
        <v>102613</v>
      </c>
      <c r="B4691" s="2">
        <v>41831</v>
      </c>
      <c r="C4691" s="3">
        <v>0.3979861111111111</v>
      </c>
      <c r="D4691" t="s">
        <v>31</v>
      </c>
      <c r="E4691" t="s">
        <v>27</v>
      </c>
      <c r="F4691" t="s">
        <v>17</v>
      </c>
      <c r="G4691" t="s">
        <v>2</v>
      </c>
      <c r="H4691">
        <v>70361</v>
      </c>
      <c r="I4691">
        <f>IF(Table3_1810[[#This Row],[Status]]="Hired",1,0)</f>
        <v>1</v>
      </c>
    </row>
    <row r="4692" spans="1:9" x14ac:dyDescent="0.3">
      <c r="A4692">
        <v>17674</v>
      </c>
      <c r="B4692" s="2">
        <v>41831</v>
      </c>
      <c r="C4692" s="3">
        <v>0.39777777777777779</v>
      </c>
      <c r="D4692" t="s">
        <v>30</v>
      </c>
      <c r="E4692" t="s">
        <v>28</v>
      </c>
      <c r="F4692" t="s">
        <v>17</v>
      </c>
      <c r="G4692" t="s">
        <v>2</v>
      </c>
      <c r="H4692">
        <v>35093</v>
      </c>
      <c r="I4692">
        <f>IF(Table3_1810[[#This Row],[Status]]="Hired",1,0)</f>
        <v>0</v>
      </c>
    </row>
    <row r="4693" spans="1:9" x14ac:dyDescent="0.3">
      <c r="A4693">
        <v>487029</v>
      </c>
      <c r="B4693" s="2">
        <v>41836</v>
      </c>
      <c r="C4693" s="3">
        <v>0.67689814814814819</v>
      </c>
      <c r="D4693" t="s">
        <v>31</v>
      </c>
      <c r="E4693" t="s">
        <v>29</v>
      </c>
      <c r="F4693" t="s">
        <v>17</v>
      </c>
      <c r="G4693" t="s">
        <v>2</v>
      </c>
      <c r="H4693">
        <v>29355</v>
      </c>
      <c r="I4693">
        <f>IF(Table3_1810[[#This Row],[Status]]="Hired",1,0)</f>
        <v>1</v>
      </c>
    </row>
    <row r="4694" spans="1:9" x14ac:dyDescent="0.3">
      <c r="A4694">
        <v>607767</v>
      </c>
      <c r="B4694" s="2">
        <v>41851</v>
      </c>
      <c r="C4694" s="3">
        <v>0.80027777777777775</v>
      </c>
      <c r="D4694" t="s">
        <v>31</v>
      </c>
      <c r="E4694" t="s">
        <v>27</v>
      </c>
      <c r="F4694" t="s">
        <v>17</v>
      </c>
      <c r="G4694" t="s">
        <v>4</v>
      </c>
      <c r="H4694">
        <v>24608</v>
      </c>
      <c r="I4694">
        <f>IF(Table3_1810[[#This Row],[Status]]="Hired",1,0)</f>
        <v>1</v>
      </c>
    </row>
    <row r="4695" spans="1:9" x14ac:dyDescent="0.3">
      <c r="A4695">
        <v>914951</v>
      </c>
      <c r="B4695" s="2">
        <v>41849</v>
      </c>
      <c r="C4695" s="3">
        <v>0.49164351851851851</v>
      </c>
      <c r="D4695" t="s">
        <v>31</v>
      </c>
      <c r="E4695" t="s">
        <v>27</v>
      </c>
      <c r="F4695" t="s">
        <v>17</v>
      </c>
      <c r="G4695" t="s">
        <v>2</v>
      </c>
      <c r="H4695">
        <v>98491</v>
      </c>
      <c r="I4695">
        <f>IF(Table3_1810[[#This Row],[Status]]="Hired",1,0)</f>
        <v>1</v>
      </c>
    </row>
    <row r="4696" spans="1:9" x14ac:dyDescent="0.3">
      <c r="A4696">
        <v>363581</v>
      </c>
      <c r="B4696" s="2">
        <v>41869</v>
      </c>
      <c r="C4696" s="3">
        <v>0.39931712962962962</v>
      </c>
      <c r="D4696" t="s">
        <v>31</v>
      </c>
      <c r="E4696" t="s">
        <v>27</v>
      </c>
      <c r="F4696" t="s">
        <v>14</v>
      </c>
      <c r="G4696" t="s">
        <v>10</v>
      </c>
      <c r="H4696">
        <v>24788</v>
      </c>
      <c r="I4696">
        <f>IF(Table3_1810[[#This Row],[Status]]="Hired",1,0)</f>
        <v>1</v>
      </c>
    </row>
    <row r="4697" spans="1:9" x14ac:dyDescent="0.3">
      <c r="A4697">
        <v>399956</v>
      </c>
      <c r="B4697" s="2">
        <v>41876</v>
      </c>
      <c r="C4697" s="3">
        <v>0.50042824074074077</v>
      </c>
      <c r="D4697" t="s">
        <v>31</v>
      </c>
      <c r="E4697" t="s">
        <v>27</v>
      </c>
      <c r="F4697" t="s">
        <v>14</v>
      </c>
      <c r="G4697" t="s">
        <v>4</v>
      </c>
      <c r="H4697">
        <v>21399</v>
      </c>
      <c r="I4697">
        <f>IF(Table3_1810[[#This Row],[Status]]="Hired",1,0)</f>
        <v>1</v>
      </c>
    </row>
    <row r="4698" spans="1:9" x14ac:dyDescent="0.3">
      <c r="A4698">
        <v>806924</v>
      </c>
      <c r="B4698" s="2">
        <v>41848</v>
      </c>
      <c r="C4698" s="3">
        <v>0.39747685185185183</v>
      </c>
      <c r="D4698" t="s">
        <v>31</v>
      </c>
      <c r="E4698" t="s">
        <v>28</v>
      </c>
      <c r="F4698" t="s">
        <v>20</v>
      </c>
      <c r="G4698" t="s">
        <v>2</v>
      </c>
      <c r="H4698">
        <v>33459</v>
      </c>
      <c r="I4698">
        <f>IF(Table3_1810[[#This Row],[Status]]="Hired",1,0)</f>
        <v>1</v>
      </c>
    </row>
    <row r="4699" spans="1:9" x14ac:dyDescent="0.3">
      <c r="A4699">
        <v>674165</v>
      </c>
      <c r="B4699" s="2">
        <v>41855</v>
      </c>
      <c r="C4699" s="3">
        <v>0.39718750000000003</v>
      </c>
      <c r="D4699" t="s">
        <v>31</v>
      </c>
      <c r="E4699" t="s">
        <v>27</v>
      </c>
      <c r="F4699" t="s">
        <v>20</v>
      </c>
      <c r="G4699" t="s">
        <v>2</v>
      </c>
      <c r="H4699">
        <v>19238</v>
      </c>
      <c r="I4699">
        <f>IF(Table3_1810[[#This Row],[Status]]="Hired",1,0)</f>
        <v>1</v>
      </c>
    </row>
    <row r="4700" spans="1:9" x14ac:dyDescent="0.3">
      <c r="A4700">
        <v>833080</v>
      </c>
      <c r="B4700" s="2">
        <v>41855</v>
      </c>
      <c r="C4700" s="3">
        <v>0.39721064814814816</v>
      </c>
      <c r="D4700" t="s">
        <v>31</v>
      </c>
      <c r="E4700" t="s">
        <v>28</v>
      </c>
      <c r="F4700" t="s">
        <v>20</v>
      </c>
      <c r="G4700" t="s">
        <v>2</v>
      </c>
      <c r="H4700">
        <v>66297</v>
      </c>
      <c r="I4700">
        <f>IF(Table3_1810[[#This Row],[Status]]="Hired",1,0)</f>
        <v>1</v>
      </c>
    </row>
    <row r="4701" spans="1:9" x14ac:dyDescent="0.3">
      <c r="A4701">
        <v>452406</v>
      </c>
      <c r="B4701" s="2">
        <v>41857</v>
      </c>
      <c r="C4701" s="3">
        <v>0.2736689814814815</v>
      </c>
      <c r="D4701" t="s">
        <v>31</v>
      </c>
      <c r="E4701" t="s">
        <v>27</v>
      </c>
      <c r="F4701" t="s">
        <v>20</v>
      </c>
      <c r="G4701" t="s">
        <v>2</v>
      </c>
      <c r="H4701">
        <v>19790</v>
      </c>
      <c r="I4701">
        <f>IF(Table3_1810[[#This Row],[Status]]="Hired",1,0)</f>
        <v>1</v>
      </c>
    </row>
    <row r="4702" spans="1:9" x14ac:dyDescent="0.3">
      <c r="A4702">
        <v>181036</v>
      </c>
      <c r="B4702" s="2">
        <v>41849</v>
      </c>
      <c r="C4702" s="3">
        <v>0.59241898148148153</v>
      </c>
      <c r="D4702" t="s">
        <v>31</v>
      </c>
      <c r="E4702" t="s">
        <v>27</v>
      </c>
      <c r="F4702" t="s">
        <v>17</v>
      </c>
      <c r="G4702" t="s">
        <v>6</v>
      </c>
      <c r="H4702">
        <v>62406</v>
      </c>
      <c r="I4702">
        <f>IF(Table3_1810[[#This Row],[Status]]="Hired",1,0)</f>
        <v>1</v>
      </c>
    </row>
    <row r="4703" spans="1:9" x14ac:dyDescent="0.3">
      <c r="A4703">
        <v>131653</v>
      </c>
      <c r="B4703" s="2">
        <v>41853</v>
      </c>
      <c r="C4703" s="3">
        <v>0.53336805555555555</v>
      </c>
      <c r="D4703" t="s">
        <v>30</v>
      </c>
      <c r="E4703" t="s">
        <v>29</v>
      </c>
      <c r="F4703" t="s">
        <v>19</v>
      </c>
      <c r="G4703" t="s">
        <v>6</v>
      </c>
      <c r="H4703">
        <v>54428</v>
      </c>
      <c r="I4703">
        <f>IF(Table3_1810[[#This Row],[Status]]="Hired",1,0)</f>
        <v>0</v>
      </c>
    </row>
    <row r="4704" spans="1:9" x14ac:dyDescent="0.3">
      <c r="A4704">
        <v>462458</v>
      </c>
      <c r="B4704" s="2">
        <v>41862</v>
      </c>
      <c r="C4704" s="3">
        <v>0.39747685185185183</v>
      </c>
      <c r="D4704" t="s">
        <v>30</v>
      </c>
      <c r="E4704" t="s">
        <v>29</v>
      </c>
      <c r="F4704" t="s">
        <v>14</v>
      </c>
      <c r="G4704" t="s">
        <v>6</v>
      </c>
      <c r="H4704">
        <v>39937</v>
      </c>
      <c r="I4704">
        <f>IF(Table3_1810[[#This Row],[Status]]="Hired",1,0)</f>
        <v>0</v>
      </c>
    </row>
    <row r="4705" spans="1:9" x14ac:dyDescent="0.3">
      <c r="A4705">
        <v>648085</v>
      </c>
      <c r="B4705" s="2">
        <v>41842</v>
      </c>
      <c r="C4705" s="3">
        <v>0.6786226851851852</v>
      </c>
      <c r="D4705" t="s">
        <v>31</v>
      </c>
      <c r="E4705" t="s">
        <v>27</v>
      </c>
      <c r="F4705" t="s">
        <v>20</v>
      </c>
      <c r="G4705" t="s">
        <v>1</v>
      </c>
      <c r="H4705">
        <v>55240</v>
      </c>
      <c r="I4705">
        <f>IF(Table3_1810[[#This Row],[Status]]="Hired",1,0)</f>
        <v>1</v>
      </c>
    </row>
    <row r="4706" spans="1:9" x14ac:dyDescent="0.3">
      <c r="A4706">
        <v>682822</v>
      </c>
      <c r="B4706" s="2">
        <v>41842</v>
      </c>
      <c r="C4706" s="3">
        <v>0.67898148148148152</v>
      </c>
      <c r="D4706" t="s">
        <v>31</v>
      </c>
      <c r="E4706" t="s">
        <v>27</v>
      </c>
      <c r="F4706" t="s">
        <v>20</v>
      </c>
      <c r="G4706" t="s">
        <v>1</v>
      </c>
      <c r="H4706">
        <v>58886</v>
      </c>
      <c r="I4706">
        <f>IF(Table3_1810[[#This Row],[Status]]="Hired",1,0)</f>
        <v>1</v>
      </c>
    </row>
    <row r="4707" spans="1:9" x14ac:dyDescent="0.3">
      <c r="A4707">
        <v>491599</v>
      </c>
      <c r="B4707" s="2">
        <v>41870</v>
      </c>
      <c r="C4707" s="3">
        <v>0.39788194444444447</v>
      </c>
      <c r="D4707" t="s">
        <v>31</v>
      </c>
      <c r="E4707" t="s">
        <v>27</v>
      </c>
      <c r="F4707" t="s">
        <v>17</v>
      </c>
      <c r="G4707" t="s">
        <v>2</v>
      </c>
      <c r="H4707">
        <v>73104</v>
      </c>
      <c r="I4707">
        <f>IF(Table3_1810[[#This Row],[Status]]="Hired",1,0)</f>
        <v>1</v>
      </c>
    </row>
    <row r="4708" spans="1:9" x14ac:dyDescent="0.3">
      <c r="A4708">
        <v>960228</v>
      </c>
      <c r="B4708" s="2">
        <v>41821</v>
      </c>
      <c r="C4708" s="3">
        <v>0.98527777777777781</v>
      </c>
      <c r="D4708" t="s">
        <v>31</v>
      </c>
      <c r="E4708" t="s">
        <v>29</v>
      </c>
      <c r="F4708" t="s">
        <v>17</v>
      </c>
      <c r="G4708" t="s">
        <v>2</v>
      </c>
      <c r="H4708">
        <v>64110</v>
      </c>
      <c r="I4708">
        <f>IF(Table3_1810[[#This Row],[Status]]="Hired",1,0)</f>
        <v>1</v>
      </c>
    </row>
    <row r="4709" spans="1:9" x14ac:dyDescent="0.3">
      <c r="A4709">
        <v>747382</v>
      </c>
      <c r="B4709" s="2">
        <v>41835</v>
      </c>
      <c r="C4709" s="3">
        <v>0.48663194444444446</v>
      </c>
      <c r="D4709" t="s">
        <v>31</v>
      </c>
      <c r="E4709" t="s">
        <v>27</v>
      </c>
      <c r="F4709" t="s">
        <v>17</v>
      </c>
      <c r="G4709" t="s">
        <v>7</v>
      </c>
      <c r="H4709">
        <v>81465</v>
      </c>
      <c r="I4709">
        <f>IF(Table3_1810[[#This Row],[Status]]="Hired",1,0)</f>
        <v>1</v>
      </c>
    </row>
    <row r="4710" spans="1:9" x14ac:dyDescent="0.3">
      <c r="A4710">
        <v>870130</v>
      </c>
      <c r="B4710" s="2">
        <v>41844</v>
      </c>
      <c r="C4710" s="3">
        <v>0.61619212962962966</v>
      </c>
      <c r="D4710" t="s">
        <v>31</v>
      </c>
      <c r="E4710" t="s">
        <v>27</v>
      </c>
      <c r="F4710" t="s">
        <v>17</v>
      </c>
      <c r="G4710" t="s">
        <v>7</v>
      </c>
      <c r="H4710">
        <v>18468</v>
      </c>
      <c r="I4710">
        <f>IF(Table3_1810[[#This Row],[Status]]="Hired",1,0)</f>
        <v>1</v>
      </c>
    </row>
    <row r="4711" spans="1:9" x14ac:dyDescent="0.3">
      <c r="A4711">
        <v>462319</v>
      </c>
      <c r="B4711" s="2">
        <v>41844</v>
      </c>
      <c r="C4711" s="3">
        <v>0.61712962962962958</v>
      </c>
      <c r="D4711" t="s">
        <v>31</v>
      </c>
      <c r="E4711" t="s">
        <v>27</v>
      </c>
      <c r="F4711" t="s">
        <v>17</v>
      </c>
      <c r="G4711" t="s">
        <v>7</v>
      </c>
      <c r="H4711">
        <v>98164</v>
      </c>
      <c r="I4711">
        <f>IF(Table3_1810[[#This Row],[Status]]="Hired",1,0)</f>
        <v>1</v>
      </c>
    </row>
    <row r="4712" spans="1:9" x14ac:dyDescent="0.3">
      <c r="A4712">
        <v>158949</v>
      </c>
      <c r="B4712" s="2">
        <v>41844</v>
      </c>
      <c r="C4712" s="3">
        <v>0.61901620370370369</v>
      </c>
      <c r="D4712" t="s">
        <v>31</v>
      </c>
      <c r="E4712" t="s">
        <v>29</v>
      </c>
      <c r="F4712" t="s">
        <v>17</v>
      </c>
      <c r="G4712" t="s">
        <v>7</v>
      </c>
      <c r="H4712">
        <v>13296</v>
      </c>
      <c r="I4712">
        <f>IF(Table3_1810[[#This Row],[Status]]="Hired",1,0)</f>
        <v>1</v>
      </c>
    </row>
    <row r="4713" spans="1:9" x14ac:dyDescent="0.3">
      <c r="A4713">
        <v>892655</v>
      </c>
      <c r="B4713" s="2">
        <v>41844</v>
      </c>
      <c r="C4713" s="3">
        <v>0.61962962962962964</v>
      </c>
      <c r="D4713" t="s">
        <v>31</v>
      </c>
      <c r="E4713" t="s">
        <v>29</v>
      </c>
      <c r="F4713" t="s">
        <v>17</v>
      </c>
      <c r="G4713" t="s">
        <v>7</v>
      </c>
      <c r="H4713">
        <v>17931</v>
      </c>
      <c r="I4713">
        <f>IF(Table3_1810[[#This Row],[Status]]="Hired",1,0)</f>
        <v>1</v>
      </c>
    </row>
    <row r="4714" spans="1:9" x14ac:dyDescent="0.3">
      <c r="A4714">
        <v>467789</v>
      </c>
      <c r="B4714" s="2">
        <v>41815</v>
      </c>
      <c r="C4714" s="3">
        <v>0.39805555555555555</v>
      </c>
      <c r="D4714" t="s">
        <v>31</v>
      </c>
      <c r="E4714" t="s">
        <v>28</v>
      </c>
      <c r="F4714" t="s">
        <v>17</v>
      </c>
      <c r="G4714" t="s">
        <v>6</v>
      </c>
      <c r="H4714">
        <v>50670</v>
      </c>
      <c r="I4714">
        <f>IF(Table3_1810[[#This Row],[Status]]="Hired",1,0)</f>
        <v>1</v>
      </c>
    </row>
    <row r="4715" spans="1:9" x14ac:dyDescent="0.3">
      <c r="A4715">
        <v>563880</v>
      </c>
      <c r="B4715" s="2">
        <v>41857</v>
      </c>
      <c r="C4715" s="3">
        <v>0.39755787037037038</v>
      </c>
      <c r="D4715" t="s">
        <v>31</v>
      </c>
      <c r="E4715" t="s">
        <v>29</v>
      </c>
      <c r="F4715" t="s">
        <v>20</v>
      </c>
      <c r="G4715" t="s">
        <v>2</v>
      </c>
      <c r="H4715">
        <v>60492</v>
      </c>
      <c r="I4715">
        <f>IF(Table3_1810[[#This Row],[Status]]="Hired",1,0)</f>
        <v>1</v>
      </c>
    </row>
    <row r="4716" spans="1:9" x14ac:dyDescent="0.3">
      <c r="A4716">
        <v>886098</v>
      </c>
      <c r="B4716" s="2">
        <v>41859</v>
      </c>
      <c r="C4716" s="3">
        <v>0.62138888888888888</v>
      </c>
      <c r="D4716" t="s">
        <v>31</v>
      </c>
      <c r="E4716" t="s">
        <v>27</v>
      </c>
      <c r="F4716" t="s">
        <v>20</v>
      </c>
      <c r="G4716" t="s">
        <v>2</v>
      </c>
      <c r="H4716">
        <v>31528</v>
      </c>
      <c r="I4716">
        <f>IF(Table3_1810[[#This Row],[Status]]="Hired",1,0)</f>
        <v>1</v>
      </c>
    </row>
    <row r="4717" spans="1:9" x14ac:dyDescent="0.3">
      <c r="A4717">
        <v>763727</v>
      </c>
      <c r="B4717" s="2">
        <v>41867</v>
      </c>
      <c r="C4717" s="3">
        <v>0.39561342592592591</v>
      </c>
      <c r="D4717" t="s">
        <v>31</v>
      </c>
      <c r="E4717" t="s">
        <v>27</v>
      </c>
      <c r="F4717" t="s">
        <v>20</v>
      </c>
      <c r="G4717" t="s">
        <v>2</v>
      </c>
      <c r="H4717">
        <v>50854</v>
      </c>
      <c r="I4717">
        <f>IF(Table3_1810[[#This Row],[Status]]="Hired",1,0)</f>
        <v>1</v>
      </c>
    </row>
    <row r="4718" spans="1:9" x14ac:dyDescent="0.3">
      <c r="A4718">
        <v>139450</v>
      </c>
      <c r="B4718" s="2">
        <v>41867</v>
      </c>
      <c r="C4718" s="3">
        <v>0.3961574074074074</v>
      </c>
      <c r="D4718" t="s">
        <v>31</v>
      </c>
      <c r="E4718" t="s">
        <v>29</v>
      </c>
      <c r="F4718" t="s">
        <v>20</v>
      </c>
      <c r="G4718" t="s">
        <v>2</v>
      </c>
      <c r="H4718">
        <v>32201</v>
      </c>
      <c r="I4718">
        <f>IF(Table3_1810[[#This Row],[Status]]="Hired",1,0)</f>
        <v>1</v>
      </c>
    </row>
    <row r="4719" spans="1:9" x14ac:dyDescent="0.3">
      <c r="A4719">
        <v>518271</v>
      </c>
      <c r="B4719" s="2">
        <v>41864</v>
      </c>
      <c r="C4719" s="3">
        <v>0.39686342592592594</v>
      </c>
      <c r="D4719" t="s">
        <v>31</v>
      </c>
      <c r="E4719" t="s">
        <v>27</v>
      </c>
      <c r="F4719" t="s">
        <v>20</v>
      </c>
      <c r="G4719" t="s">
        <v>2</v>
      </c>
      <c r="H4719">
        <v>99637</v>
      </c>
      <c r="I4719">
        <f>IF(Table3_1810[[#This Row],[Status]]="Hired",1,0)</f>
        <v>1</v>
      </c>
    </row>
    <row r="4720" spans="1:9" x14ac:dyDescent="0.3">
      <c r="A4720">
        <v>37962</v>
      </c>
      <c r="B4720" s="2">
        <v>41864</v>
      </c>
      <c r="C4720" s="3">
        <v>0.3971527777777778</v>
      </c>
      <c r="D4720" t="s">
        <v>31</v>
      </c>
      <c r="E4720" t="s">
        <v>29</v>
      </c>
      <c r="F4720" t="s">
        <v>20</v>
      </c>
      <c r="G4720" t="s">
        <v>2</v>
      </c>
      <c r="H4720">
        <v>24704</v>
      </c>
      <c r="I4720">
        <f>IF(Table3_1810[[#This Row],[Status]]="Hired",1,0)</f>
        <v>1</v>
      </c>
    </row>
    <row r="4721" spans="1:9" x14ac:dyDescent="0.3">
      <c r="A4721">
        <v>196290</v>
      </c>
      <c r="B4721" s="2">
        <v>41864</v>
      </c>
      <c r="C4721" s="3">
        <v>0.39782407407407405</v>
      </c>
      <c r="D4721" t="s">
        <v>31</v>
      </c>
      <c r="E4721" t="s">
        <v>29</v>
      </c>
      <c r="F4721" t="s">
        <v>20</v>
      </c>
      <c r="G4721" t="s">
        <v>2</v>
      </c>
      <c r="H4721">
        <v>77572</v>
      </c>
      <c r="I4721">
        <f>IF(Table3_1810[[#This Row],[Status]]="Hired",1,0)</f>
        <v>1</v>
      </c>
    </row>
    <row r="4722" spans="1:9" x14ac:dyDescent="0.3">
      <c r="A4722">
        <v>212291</v>
      </c>
      <c r="B4722" s="2">
        <v>41860</v>
      </c>
      <c r="C4722" s="3">
        <v>0.71130787037037035</v>
      </c>
      <c r="D4722" t="s">
        <v>31</v>
      </c>
      <c r="E4722" t="s">
        <v>29</v>
      </c>
      <c r="F4722" t="s">
        <v>15</v>
      </c>
      <c r="G4722" t="s">
        <v>10</v>
      </c>
      <c r="H4722">
        <v>27162</v>
      </c>
      <c r="I4722">
        <f>IF(Table3_1810[[#This Row],[Status]]="Hired",1,0)</f>
        <v>1</v>
      </c>
    </row>
    <row r="4723" spans="1:9" x14ac:dyDescent="0.3">
      <c r="A4723">
        <v>646824</v>
      </c>
      <c r="B4723" s="2">
        <v>41815</v>
      </c>
      <c r="C4723" s="3">
        <v>0.39656249999999998</v>
      </c>
      <c r="D4723" t="s">
        <v>31</v>
      </c>
      <c r="E4723" t="s">
        <v>27</v>
      </c>
      <c r="F4723" t="s">
        <v>20</v>
      </c>
      <c r="G4723" t="s">
        <v>10</v>
      </c>
      <c r="H4723">
        <v>57531</v>
      </c>
      <c r="I4723">
        <f>IF(Table3_1810[[#This Row],[Status]]="Hired",1,0)</f>
        <v>1</v>
      </c>
    </row>
    <row r="4724" spans="1:9" x14ac:dyDescent="0.3">
      <c r="A4724">
        <v>408894</v>
      </c>
      <c r="B4724" s="2">
        <v>41856</v>
      </c>
      <c r="C4724" s="3">
        <v>0.54925925925925922</v>
      </c>
      <c r="D4724" t="s">
        <v>31</v>
      </c>
      <c r="E4724" t="s">
        <v>27</v>
      </c>
      <c r="F4724" t="s">
        <v>20</v>
      </c>
      <c r="G4724" t="s">
        <v>10</v>
      </c>
      <c r="H4724">
        <v>81977</v>
      </c>
      <c r="I4724">
        <f>IF(Table3_1810[[#This Row],[Status]]="Hired",1,0)</f>
        <v>1</v>
      </c>
    </row>
    <row r="4725" spans="1:9" x14ac:dyDescent="0.3">
      <c r="A4725">
        <v>82374</v>
      </c>
      <c r="B4725" s="2">
        <v>41844</v>
      </c>
      <c r="C4725" s="3">
        <v>0.49230324074074072</v>
      </c>
      <c r="D4725" t="s">
        <v>31</v>
      </c>
      <c r="E4725" t="s">
        <v>27</v>
      </c>
      <c r="F4725" t="s">
        <v>14</v>
      </c>
      <c r="G4725" t="s">
        <v>2</v>
      </c>
      <c r="H4725">
        <v>40686</v>
      </c>
      <c r="I4725">
        <f>IF(Table3_1810[[#This Row],[Status]]="Hired",1,0)</f>
        <v>1</v>
      </c>
    </row>
    <row r="4726" spans="1:9" x14ac:dyDescent="0.3">
      <c r="A4726">
        <v>544970</v>
      </c>
      <c r="B4726" s="2">
        <v>41863</v>
      </c>
      <c r="C4726" s="3">
        <v>0.58681712962962962</v>
      </c>
      <c r="D4726" t="s">
        <v>31</v>
      </c>
      <c r="E4726" t="s">
        <v>27</v>
      </c>
      <c r="F4726" t="s">
        <v>20</v>
      </c>
      <c r="G4726" t="s">
        <v>10</v>
      </c>
      <c r="H4726">
        <v>63744</v>
      </c>
      <c r="I4726">
        <f>IF(Table3_1810[[#This Row],[Status]]="Hired",1,0)</f>
        <v>1</v>
      </c>
    </row>
    <row r="4727" spans="1:9" x14ac:dyDescent="0.3">
      <c r="A4727">
        <v>816081</v>
      </c>
      <c r="B4727" s="2">
        <v>41838</v>
      </c>
      <c r="C4727" s="3">
        <v>0.39687499999999998</v>
      </c>
      <c r="D4727" t="s">
        <v>31</v>
      </c>
      <c r="E4727" t="s">
        <v>27</v>
      </c>
      <c r="F4727" t="s">
        <v>17</v>
      </c>
      <c r="G4727" t="s">
        <v>2</v>
      </c>
      <c r="H4727">
        <v>64333</v>
      </c>
      <c r="I4727">
        <f>IF(Table3_1810[[#This Row],[Status]]="Hired",1,0)</f>
        <v>1</v>
      </c>
    </row>
    <row r="4728" spans="1:9" x14ac:dyDescent="0.3">
      <c r="A4728">
        <v>777814</v>
      </c>
      <c r="B4728" s="2">
        <v>41848</v>
      </c>
      <c r="C4728" s="3">
        <v>0.34616898148148151</v>
      </c>
      <c r="D4728" t="s">
        <v>31</v>
      </c>
      <c r="E4728" t="s">
        <v>29</v>
      </c>
      <c r="F4728" t="s">
        <v>17</v>
      </c>
      <c r="G4728" t="s">
        <v>2</v>
      </c>
      <c r="H4728">
        <v>16771</v>
      </c>
      <c r="I4728">
        <f>IF(Table3_1810[[#This Row],[Status]]="Hired",1,0)</f>
        <v>1</v>
      </c>
    </row>
    <row r="4729" spans="1:9" x14ac:dyDescent="0.3">
      <c r="A4729">
        <v>546214</v>
      </c>
      <c r="B4729" s="2">
        <v>41880</v>
      </c>
      <c r="C4729" s="3">
        <v>0.39679398148148148</v>
      </c>
      <c r="D4729" t="s">
        <v>31</v>
      </c>
      <c r="E4729" t="s">
        <v>27</v>
      </c>
      <c r="F4729" t="s">
        <v>20</v>
      </c>
      <c r="G4729" t="s">
        <v>2</v>
      </c>
      <c r="H4729">
        <v>35173</v>
      </c>
      <c r="I4729">
        <f>IF(Table3_1810[[#This Row],[Status]]="Hired",1,0)</f>
        <v>1</v>
      </c>
    </row>
    <row r="4730" spans="1:9" x14ac:dyDescent="0.3">
      <c r="A4730">
        <v>405649</v>
      </c>
      <c r="B4730" s="2">
        <v>41880</v>
      </c>
      <c r="C4730" s="3">
        <v>0.39738425925925924</v>
      </c>
      <c r="D4730" t="s">
        <v>31</v>
      </c>
      <c r="E4730" t="s">
        <v>29</v>
      </c>
      <c r="F4730" t="s">
        <v>20</v>
      </c>
      <c r="G4730" t="s">
        <v>2</v>
      </c>
      <c r="H4730">
        <v>21407</v>
      </c>
      <c r="I4730">
        <f>IF(Table3_1810[[#This Row],[Status]]="Hired",1,0)</f>
        <v>1</v>
      </c>
    </row>
    <row r="4731" spans="1:9" x14ac:dyDescent="0.3">
      <c r="A4731">
        <v>416139</v>
      </c>
      <c r="B4731" s="2">
        <v>41880</v>
      </c>
      <c r="C4731" s="3">
        <v>0.39893518518518517</v>
      </c>
      <c r="D4731" t="s">
        <v>31</v>
      </c>
      <c r="E4731" t="s">
        <v>27</v>
      </c>
      <c r="F4731" t="s">
        <v>20</v>
      </c>
      <c r="G4731" t="s">
        <v>2</v>
      </c>
      <c r="H4731">
        <v>17002</v>
      </c>
      <c r="I4731">
        <f>IF(Table3_1810[[#This Row],[Status]]="Hired",1,0)</f>
        <v>1</v>
      </c>
    </row>
    <row r="4732" spans="1:9" x14ac:dyDescent="0.3">
      <c r="A4732">
        <v>570273</v>
      </c>
      <c r="B4732" s="2">
        <v>41862</v>
      </c>
      <c r="C4732" s="3">
        <v>0.39662037037037035</v>
      </c>
      <c r="D4732" t="s">
        <v>31</v>
      </c>
      <c r="E4732" t="s">
        <v>27</v>
      </c>
      <c r="F4732" t="s">
        <v>18</v>
      </c>
      <c r="G4732" t="s">
        <v>10</v>
      </c>
      <c r="H4732">
        <v>37537</v>
      </c>
      <c r="I4732">
        <f>IF(Table3_1810[[#This Row],[Status]]="Hired",1,0)</f>
        <v>1</v>
      </c>
    </row>
    <row r="4733" spans="1:9" x14ac:dyDescent="0.3">
      <c r="A4733">
        <v>205159</v>
      </c>
      <c r="B4733" s="2">
        <v>41869</v>
      </c>
      <c r="C4733" s="3">
        <v>0.39704861111111112</v>
      </c>
      <c r="D4733" t="s">
        <v>31</v>
      </c>
      <c r="E4733" t="s">
        <v>27</v>
      </c>
      <c r="F4733" t="s">
        <v>17</v>
      </c>
      <c r="G4733" t="s">
        <v>2</v>
      </c>
      <c r="H4733">
        <v>64183</v>
      </c>
      <c r="I4733">
        <f>IF(Table3_1810[[#This Row],[Status]]="Hired",1,0)</f>
        <v>1</v>
      </c>
    </row>
    <row r="4734" spans="1:9" x14ac:dyDescent="0.3">
      <c r="A4734">
        <v>205366</v>
      </c>
      <c r="B4734" s="2">
        <v>41827</v>
      </c>
      <c r="C4734" s="3">
        <v>0.39734953703703701</v>
      </c>
      <c r="D4734" t="s">
        <v>31</v>
      </c>
      <c r="E4734" t="s">
        <v>29</v>
      </c>
      <c r="F4734" t="s">
        <v>20</v>
      </c>
      <c r="G4734" t="s">
        <v>10</v>
      </c>
      <c r="H4734">
        <v>98558</v>
      </c>
      <c r="I4734">
        <f>IF(Table3_1810[[#This Row],[Status]]="Hired",1,0)</f>
        <v>1</v>
      </c>
    </row>
    <row r="4735" spans="1:9" x14ac:dyDescent="0.3">
      <c r="A4735">
        <v>127082</v>
      </c>
      <c r="B4735" s="2">
        <v>41830</v>
      </c>
      <c r="C4735" s="3">
        <v>0.54859953703703701</v>
      </c>
      <c r="D4735" t="s">
        <v>31</v>
      </c>
      <c r="E4735" t="s">
        <v>27</v>
      </c>
      <c r="F4735" t="s">
        <v>20</v>
      </c>
      <c r="G4735" t="s">
        <v>10</v>
      </c>
      <c r="H4735">
        <v>95300</v>
      </c>
      <c r="I4735">
        <f>IF(Table3_1810[[#This Row],[Status]]="Hired",1,0)</f>
        <v>1</v>
      </c>
    </row>
    <row r="4736" spans="1:9" x14ac:dyDescent="0.3">
      <c r="A4736">
        <v>277678</v>
      </c>
      <c r="B4736" s="2">
        <v>41830</v>
      </c>
      <c r="C4736" s="3">
        <v>0.55158564814814814</v>
      </c>
      <c r="D4736" t="s">
        <v>30</v>
      </c>
      <c r="E4736" t="s">
        <v>27</v>
      </c>
      <c r="F4736" t="s">
        <v>20</v>
      </c>
      <c r="G4736" t="s">
        <v>10</v>
      </c>
      <c r="H4736">
        <v>55842</v>
      </c>
      <c r="I4736">
        <f>IF(Table3_1810[[#This Row],[Status]]="Hired",1,0)</f>
        <v>0</v>
      </c>
    </row>
    <row r="4737" spans="1:9" x14ac:dyDescent="0.3">
      <c r="A4737">
        <v>864519</v>
      </c>
      <c r="B4737" s="2">
        <v>41834</v>
      </c>
      <c r="C4737" s="3">
        <v>0.52900462962962957</v>
      </c>
      <c r="D4737" t="s">
        <v>31</v>
      </c>
      <c r="E4737" t="s">
        <v>27</v>
      </c>
      <c r="F4737" t="s">
        <v>20</v>
      </c>
      <c r="G4737" t="s">
        <v>10</v>
      </c>
      <c r="H4737">
        <v>98640</v>
      </c>
      <c r="I4737">
        <f>IF(Table3_1810[[#This Row],[Status]]="Hired",1,0)</f>
        <v>1</v>
      </c>
    </row>
    <row r="4738" spans="1:9" x14ac:dyDescent="0.3">
      <c r="A4738">
        <v>229175</v>
      </c>
      <c r="B4738" s="2">
        <v>41845</v>
      </c>
      <c r="C4738" s="3">
        <v>0.48453703703703704</v>
      </c>
      <c r="D4738" t="s">
        <v>30</v>
      </c>
      <c r="E4738" t="s">
        <v>27</v>
      </c>
      <c r="F4738" t="s">
        <v>20</v>
      </c>
      <c r="G4738" t="s">
        <v>10</v>
      </c>
      <c r="H4738">
        <v>34777</v>
      </c>
      <c r="I4738">
        <f>IF(Table3_1810[[#This Row],[Status]]="Hired",1,0)</f>
        <v>0</v>
      </c>
    </row>
    <row r="4739" spans="1:9" x14ac:dyDescent="0.3">
      <c r="A4739">
        <v>228437</v>
      </c>
      <c r="B4739" s="2">
        <v>41870</v>
      </c>
      <c r="C4739" s="3">
        <v>0.43793981481481481</v>
      </c>
      <c r="D4739" t="s">
        <v>30</v>
      </c>
      <c r="E4739" t="s">
        <v>27</v>
      </c>
      <c r="F4739" t="s">
        <v>20</v>
      </c>
      <c r="G4739" t="s">
        <v>10</v>
      </c>
      <c r="H4739">
        <v>65768</v>
      </c>
      <c r="I4739">
        <f>IF(Table3_1810[[#This Row],[Status]]="Hired",1,0)</f>
        <v>0</v>
      </c>
    </row>
    <row r="4740" spans="1:9" x14ac:dyDescent="0.3">
      <c r="A4740">
        <v>680787</v>
      </c>
      <c r="B4740" s="2">
        <v>41870</v>
      </c>
      <c r="C4740" s="3">
        <v>0.43831018518518516</v>
      </c>
      <c r="D4740" t="s">
        <v>31</v>
      </c>
      <c r="E4740" t="s">
        <v>29</v>
      </c>
      <c r="F4740" t="s">
        <v>20</v>
      </c>
      <c r="G4740" t="s">
        <v>10</v>
      </c>
      <c r="H4740">
        <v>48439</v>
      </c>
      <c r="I4740">
        <f>IF(Table3_1810[[#This Row],[Status]]="Hired",1,0)</f>
        <v>1</v>
      </c>
    </row>
    <row r="4741" spans="1:9" x14ac:dyDescent="0.3">
      <c r="A4741">
        <v>998198</v>
      </c>
      <c r="B4741" s="2">
        <v>41850</v>
      </c>
      <c r="C4741" s="3">
        <v>0.74932870370370375</v>
      </c>
      <c r="D4741" t="s">
        <v>31</v>
      </c>
      <c r="E4741" t="s">
        <v>27</v>
      </c>
      <c r="F4741" t="s">
        <v>17</v>
      </c>
      <c r="G4741" t="s">
        <v>10</v>
      </c>
      <c r="H4741">
        <v>82051</v>
      </c>
      <c r="I4741">
        <f>IF(Table3_1810[[#This Row],[Status]]="Hired",1,0)</f>
        <v>1</v>
      </c>
    </row>
    <row r="4742" spans="1:9" x14ac:dyDescent="0.3">
      <c r="A4742">
        <v>916063</v>
      </c>
      <c r="B4742" s="2">
        <v>41851</v>
      </c>
      <c r="C4742" s="3">
        <v>0.29380787037037037</v>
      </c>
      <c r="D4742" t="s">
        <v>31</v>
      </c>
      <c r="E4742" t="s">
        <v>29</v>
      </c>
      <c r="F4742" t="s">
        <v>17</v>
      </c>
      <c r="G4742" t="s">
        <v>10</v>
      </c>
      <c r="H4742">
        <v>42610</v>
      </c>
      <c r="I4742">
        <f>IF(Table3_1810[[#This Row],[Status]]="Hired",1,0)</f>
        <v>1</v>
      </c>
    </row>
    <row r="4743" spans="1:9" x14ac:dyDescent="0.3">
      <c r="A4743">
        <v>17272</v>
      </c>
      <c r="B4743" s="2">
        <v>41870</v>
      </c>
      <c r="C4743" s="3">
        <v>0.39709490740740738</v>
      </c>
      <c r="D4743" t="s">
        <v>31</v>
      </c>
      <c r="E4743" t="s">
        <v>27</v>
      </c>
      <c r="F4743" t="s">
        <v>17</v>
      </c>
      <c r="G4743" t="s">
        <v>10</v>
      </c>
      <c r="H4743">
        <v>35716</v>
      </c>
      <c r="I4743">
        <f>IF(Table3_1810[[#This Row],[Status]]="Hired",1,0)</f>
        <v>1</v>
      </c>
    </row>
    <row r="4744" spans="1:9" x14ac:dyDescent="0.3">
      <c r="A4744">
        <v>417612</v>
      </c>
      <c r="B4744" s="2">
        <v>41876</v>
      </c>
      <c r="C4744" s="3">
        <v>0.40804398148148147</v>
      </c>
      <c r="D4744" t="s">
        <v>31</v>
      </c>
      <c r="E4744" t="s">
        <v>27</v>
      </c>
      <c r="F4744" t="s">
        <v>17</v>
      </c>
      <c r="G4744" t="s">
        <v>2</v>
      </c>
      <c r="H4744">
        <v>30769</v>
      </c>
      <c r="I4744">
        <f>IF(Table3_1810[[#This Row],[Status]]="Hired",1,0)</f>
        <v>1</v>
      </c>
    </row>
    <row r="4745" spans="1:9" x14ac:dyDescent="0.3">
      <c r="A4745">
        <v>555537</v>
      </c>
      <c r="B4745" s="2">
        <v>41828</v>
      </c>
      <c r="C4745" s="3">
        <v>0.30268518518518517</v>
      </c>
      <c r="D4745" t="s">
        <v>31</v>
      </c>
      <c r="E4745" t="s">
        <v>29</v>
      </c>
      <c r="F4745" t="s">
        <v>12</v>
      </c>
      <c r="G4745" t="s">
        <v>2</v>
      </c>
      <c r="H4745">
        <v>30442</v>
      </c>
      <c r="I4745">
        <f>IF(Table3_1810[[#This Row],[Status]]="Hired",1,0)</f>
        <v>1</v>
      </c>
    </row>
    <row r="4746" spans="1:9" x14ac:dyDescent="0.3">
      <c r="A4746">
        <v>653413</v>
      </c>
      <c r="B4746" s="2">
        <v>41828</v>
      </c>
      <c r="C4746" s="3">
        <v>0.30311342592592594</v>
      </c>
      <c r="D4746" t="s">
        <v>30</v>
      </c>
      <c r="E4746" t="s">
        <v>29</v>
      </c>
      <c r="F4746" t="s">
        <v>12</v>
      </c>
      <c r="G4746" t="s">
        <v>2</v>
      </c>
      <c r="H4746">
        <v>16509</v>
      </c>
      <c r="I4746">
        <f>IF(Table3_1810[[#This Row],[Status]]="Hired",1,0)</f>
        <v>0</v>
      </c>
    </row>
    <row r="4747" spans="1:9" x14ac:dyDescent="0.3">
      <c r="A4747">
        <v>584633</v>
      </c>
      <c r="B4747" s="2">
        <v>41828</v>
      </c>
      <c r="C4747" s="3">
        <v>0.30357638888888888</v>
      </c>
      <c r="D4747" t="s">
        <v>31</v>
      </c>
      <c r="E4747" t="s">
        <v>27</v>
      </c>
      <c r="F4747" t="s">
        <v>12</v>
      </c>
      <c r="G4747" t="s">
        <v>2</v>
      </c>
      <c r="H4747">
        <v>41137</v>
      </c>
      <c r="I4747">
        <f>IF(Table3_1810[[#This Row],[Status]]="Hired",1,0)</f>
        <v>1</v>
      </c>
    </row>
    <row r="4748" spans="1:9" x14ac:dyDescent="0.3">
      <c r="A4748">
        <v>837629</v>
      </c>
      <c r="B4748" s="2">
        <v>41830</v>
      </c>
      <c r="C4748" s="3">
        <v>0.40195601851851853</v>
      </c>
      <c r="D4748" t="s">
        <v>31</v>
      </c>
      <c r="E4748" t="s">
        <v>29</v>
      </c>
      <c r="F4748" t="s">
        <v>12</v>
      </c>
      <c r="G4748" t="s">
        <v>2</v>
      </c>
      <c r="H4748">
        <v>70354</v>
      </c>
      <c r="I4748">
        <f>IF(Table3_1810[[#This Row],[Status]]="Hired",1,0)</f>
        <v>1</v>
      </c>
    </row>
    <row r="4749" spans="1:9" x14ac:dyDescent="0.3">
      <c r="A4749">
        <v>149176</v>
      </c>
      <c r="B4749" s="2">
        <v>41834</v>
      </c>
      <c r="C4749" s="3">
        <v>0.65369212962962964</v>
      </c>
      <c r="D4749" t="s">
        <v>31</v>
      </c>
      <c r="E4749" t="s">
        <v>29</v>
      </c>
      <c r="F4749" t="s">
        <v>12</v>
      </c>
      <c r="G4749" t="s">
        <v>2</v>
      </c>
      <c r="H4749">
        <v>58976</v>
      </c>
      <c r="I4749">
        <f>IF(Table3_1810[[#This Row],[Status]]="Hired",1,0)</f>
        <v>1</v>
      </c>
    </row>
    <row r="4750" spans="1:9" x14ac:dyDescent="0.3">
      <c r="A4750">
        <v>511867</v>
      </c>
      <c r="B4750" s="2">
        <v>41837</v>
      </c>
      <c r="C4750" s="3">
        <v>0.50063657407407403</v>
      </c>
      <c r="D4750" t="s">
        <v>31</v>
      </c>
      <c r="E4750" t="s">
        <v>29</v>
      </c>
      <c r="F4750" t="s">
        <v>12</v>
      </c>
      <c r="G4750" t="s">
        <v>2</v>
      </c>
      <c r="H4750">
        <v>18000</v>
      </c>
      <c r="I4750">
        <f>IF(Table3_1810[[#This Row],[Status]]="Hired",1,0)</f>
        <v>1</v>
      </c>
    </row>
    <row r="4751" spans="1:9" x14ac:dyDescent="0.3">
      <c r="A4751">
        <v>262729</v>
      </c>
      <c r="B4751" s="2">
        <v>41828</v>
      </c>
      <c r="C4751" s="3">
        <v>0.39831018518518518</v>
      </c>
      <c r="D4751" t="s">
        <v>31</v>
      </c>
      <c r="E4751" t="s">
        <v>27</v>
      </c>
      <c r="F4751" t="s">
        <v>12</v>
      </c>
      <c r="G4751" t="s">
        <v>2</v>
      </c>
      <c r="H4751">
        <v>14946</v>
      </c>
      <c r="I4751">
        <f>IF(Table3_1810[[#This Row],[Status]]="Hired",1,0)</f>
        <v>1</v>
      </c>
    </row>
    <row r="4752" spans="1:9" x14ac:dyDescent="0.3">
      <c r="A4752">
        <v>882861</v>
      </c>
      <c r="B4752" s="2">
        <v>41828</v>
      </c>
      <c r="C4752" s="3">
        <v>0.39940972222222221</v>
      </c>
      <c r="D4752" t="s">
        <v>31</v>
      </c>
      <c r="E4752" t="s">
        <v>29</v>
      </c>
      <c r="F4752" t="s">
        <v>12</v>
      </c>
      <c r="G4752" t="s">
        <v>2</v>
      </c>
      <c r="H4752">
        <v>21461</v>
      </c>
      <c r="I4752">
        <f>IF(Table3_1810[[#This Row],[Status]]="Hired",1,0)</f>
        <v>1</v>
      </c>
    </row>
    <row r="4753" spans="1:9" x14ac:dyDescent="0.3">
      <c r="A4753">
        <v>861742</v>
      </c>
      <c r="B4753" s="2">
        <v>41830</v>
      </c>
      <c r="C4753" s="3">
        <v>0.44695601851851852</v>
      </c>
      <c r="D4753" t="s">
        <v>31</v>
      </c>
      <c r="E4753" t="s">
        <v>29</v>
      </c>
      <c r="F4753" t="s">
        <v>12</v>
      </c>
      <c r="G4753" t="s">
        <v>2</v>
      </c>
      <c r="H4753">
        <v>95338</v>
      </c>
      <c r="I4753">
        <f>IF(Table3_1810[[#This Row],[Status]]="Hired",1,0)</f>
        <v>1</v>
      </c>
    </row>
    <row r="4754" spans="1:9" x14ac:dyDescent="0.3">
      <c r="A4754">
        <v>860895</v>
      </c>
      <c r="B4754" s="2">
        <v>41830</v>
      </c>
      <c r="C4754" s="3">
        <v>0.44798611111111108</v>
      </c>
      <c r="D4754" t="s">
        <v>31</v>
      </c>
      <c r="E4754" t="s">
        <v>29</v>
      </c>
      <c r="F4754" t="s">
        <v>12</v>
      </c>
      <c r="G4754" t="s">
        <v>2</v>
      </c>
      <c r="H4754">
        <v>73505</v>
      </c>
      <c r="I4754">
        <f>IF(Table3_1810[[#This Row],[Status]]="Hired",1,0)</f>
        <v>1</v>
      </c>
    </row>
    <row r="4755" spans="1:9" x14ac:dyDescent="0.3">
      <c r="A4755">
        <v>298646</v>
      </c>
      <c r="B4755" s="2">
        <v>41830</v>
      </c>
      <c r="C4755" s="3">
        <v>0.44973379629629628</v>
      </c>
      <c r="D4755" t="s">
        <v>31</v>
      </c>
      <c r="E4755" t="s">
        <v>27</v>
      </c>
      <c r="F4755" t="s">
        <v>12</v>
      </c>
      <c r="G4755" t="s">
        <v>2</v>
      </c>
      <c r="H4755">
        <v>26995</v>
      </c>
      <c r="I4755">
        <f>IF(Table3_1810[[#This Row],[Status]]="Hired",1,0)</f>
        <v>1</v>
      </c>
    </row>
    <row r="4756" spans="1:9" x14ac:dyDescent="0.3">
      <c r="A4756">
        <v>902601</v>
      </c>
      <c r="B4756" s="2">
        <v>41870</v>
      </c>
      <c r="C4756" s="3">
        <v>0.39709490740740738</v>
      </c>
      <c r="D4756" t="s">
        <v>31</v>
      </c>
      <c r="E4756" t="s">
        <v>27</v>
      </c>
      <c r="F4756" t="s">
        <v>17</v>
      </c>
      <c r="G4756" t="s">
        <v>6</v>
      </c>
      <c r="H4756">
        <v>35088</v>
      </c>
      <c r="I4756">
        <f>IF(Table3_1810[[#This Row],[Status]]="Hired",1,0)</f>
        <v>1</v>
      </c>
    </row>
    <row r="4757" spans="1:9" x14ac:dyDescent="0.3">
      <c r="A4757">
        <v>753146</v>
      </c>
      <c r="B4757" s="2">
        <v>41870</v>
      </c>
      <c r="C4757" s="3">
        <v>0.4541203703703704</v>
      </c>
      <c r="D4757" t="s">
        <v>31</v>
      </c>
      <c r="E4757" t="s">
        <v>27</v>
      </c>
      <c r="F4757" t="s">
        <v>17</v>
      </c>
      <c r="G4757" t="s">
        <v>6</v>
      </c>
      <c r="H4757">
        <v>33946</v>
      </c>
      <c r="I4757">
        <f>IF(Table3_1810[[#This Row],[Status]]="Hired",1,0)</f>
        <v>1</v>
      </c>
    </row>
    <row r="4758" spans="1:9" x14ac:dyDescent="0.3">
      <c r="A4758">
        <v>558034</v>
      </c>
      <c r="B4758" s="2">
        <v>41870</v>
      </c>
      <c r="C4758" s="3">
        <v>0.4544097222222222</v>
      </c>
      <c r="D4758" t="s">
        <v>31</v>
      </c>
      <c r="E4758" t="s">
        <v>29</v>
      </c>
      <c r="F4758" t="s">
        <v>17</v>
      </c>
      <c r="G4758" t="s">
        <v>6</v>
      </c>
      <c r="H4758">
        <v>87990</v>
      </c>
      <c r="I4758">
        <f>IF(Table3_1810[[#This Row],[Status]]="Hired",1,0)</f>
        <v>1</v>
      </c>
    </row>
    <row r="4759" spans="1:9" x14ac:dyDescent="0.3">
      <c r="A4759">
        <v>986541</v>
      </c>
      <c r="B4759" s="2">
        <v>41870</v>
      </c>
      <c r="C4759" s="3">
        <v>0.45480324074074074</v>
      </c>
      <c r="D4759" t="s">
        <v>31</v>
      </c>
      <c r="E4759" t="s">
        <v>27</v>
      </c>
      <c r="F4759" t="s">
        <v>17</v>
      </c>
      <c r="G4759" t="s">
        <v>6</v>
      </c>
      <c r="H4759">
        <v>57840</v>
      </c>
      <c r="I4759">
        <f>IF(Table3_1810[[#This Row],[Status]]="Hired",1,0)</f>
        <v>1</v>
      </c>
    </row>
    <row r="4760" spans="1:9" x14ac:dyDescent="0.3">
      <c r="A4760">
        <v>572012</v>
      </c>
      <c r="B4760" s="2">
        <v>41870</v>
      </c>
      <c r="C4760" s="3">
        <v>0.45533564814814814</v>
      </c>
      <c r="D4760" t="s">
        <v>31</v>
      </c>
      <c r="E4760" t="s">
        <v>27</v>
      </c>
      <c r="F4760" t="s">
        <v>17</v>
      </c>
      <c r="G4760" t="s">
        <v>6</v>
      </c>
      <c r="H4760">
        <v>27602</v>
      </c>
      <c r="I4760">
        <f>IF(Table3_1810[[#This Row],[Status]]="Hired",1,0)</f>
        <v>1</v>
      </c>
    </row>
    <row r="4761" spans="1:9" x14ac:dyDescent="0.3">
      <c r="A4761">
        <v>383387</v>
      </c>
      <c r="B4761" s="2">
        <v>41870</v>
      </c>
      <c r="C4761" s="3">
        <v>0.4557060185185185</v>
      </c>
      <c r="D4761" t="s">
        <v>31</v>
      </c>
      <c r="E4761" t="s">
        <v>29</v>
      </c>
      <c r="F4761" t="s">
        <v>17</v>
      </c>
      <c r="G4761" t="s">
        <v>6</v>
      </c>
      <c r="H4761">
        <v>32323</v>
      </c>
      <c r="I4761">
        <f>IF(Table3_1810[[#This Row],[Status]]="Hired",1,0)</f>
        <v>1</v>
      </c>
    </row>
    <row r="4762" spans="1:9" x14ac:dyDescent="0.3">
      <c r="A4762">
        <v>627457</v>
      </c>
      <c r="B4762" s="2">
        <v>41864</v>
      </c>
      <c r="C4762" s="3">
        <v>0.39736111111111111</v>
      </c>
      <c r="D4762" t="s">
        <v>31</v>
      </c>
      <c r="E4762" t="s">
        <v>29</v>
      </c>
      <c r="F4762" t="s">
        <v>20</v>
      </c>
      <c r="G4762" t="s">
        <v>10</v>
      </c>
      <c r="H4762">
        <v>74485</v>
      </c>
      <c r="I4762">
        <f>IF(Table3_1810[[#This Row],[Status]]="Hired",1,0)</f>
        <v>1</v>
      </c>
    </row>
    <row r="4763" spans="1:9" x14ac:dyDescent="0.3">
      <c r="A4763">
        <v>119165</v>
      </c>
      <c r="B4763" s="2">
        <v>41864</v>
      </c>
      <c r="C4763" s="3">
        <v>0.39774305555555556</v>
      </c>
      <c r="D4763" t="s">
        <v>31</v>
      </c>
      <c r="E4763" t="s">
        <v>27</v>
      </c>
      <c r="F4763" t="s">
        <v>20</v>
      </c>
      <c r="G4763" t="s">
        <v>10</v>
      </c>
      <c r="H4763">
        <v>69095</v>
      </c>
      <c r="I4763">
        <f>IF(Table3_1810[[#This Row],[Status]]="Hired",1,0)</f>
        <v>1</v>
      </c>
    </row>
    <row r="4764" spans="1:9" x14ac:dyDescent="0.3">
      <c r="A4764">
        <v>389268</v>
      </c>
      <c r="B4764" s="2">
        <v>41877</v>
      </c>
      <c r="C4764" s="3">
        <v>0.47346064814814814</v>
      </c>
      <c r="D4764" t="s">
        <v>31</v>
      </c>
      <c r="E4764" t="s">
        <v>27</v>
      </c>
      <c r="F4764" t="s">
        <v>20</v>
      </c>
      <c r="G4764" t="s">
        <v>10</v>
      </c>
      <c r="H4764">
        <v>71495</v>
      </c>
      <c r="I4764">
        <f>IF(Table3_1810[[#This Row],[Status]]="Hired",1,0)</f>
        <v>1</v>
      </c>
    </row>
    <row r="4765" spans="1:9" x14ac:dyDescent="0.3">
      <c r="A4765">
        <v>339677</v>
      </c>
      <c r="B4765" s="2">
        <v>41859</v>
      </c>
      <c r="C4765" s="3">
        <v>0.46944444444444444</v>
      </c>
      <c r="D4765" t="s">
        <v>31</v>
      </c>
      <c r="E4765" t="s">
        <v>27</v>
      </c>
      <c r="F4765" t="s">
        <v>15</v>
      </c>
      <c r="G4765" t="s">
        <v>2</v>
      </c>
      <c r="H4765">
        <v>35473</v>
      </c>
      <c r="I4765">
        <f>IF(Table3_1810[[#This Row],[Status]]="Hired",1,0)</f>
        <v>1</v>
      </c>
    </row>
    <row r="4766" spans="1:9" x14ac:dyDescent="0.3">
      <c r="A4766">
        <v>58620</v>
      </c>
      <c r="B4766" s="2">
        <v>41842</v>
      </c>
      <c r="C4766" s="3">
        <v>0.35395833333333332</v>
      </c>
      <c r="D4766" t="s">
        <v>31</v>
      </c>
      <c r="E4766" t="s">
        <v>27</v>
      </c>
      <c r="F4766" t="s">
        <v>17</v>
      </c>
      <c r="G4766" t="s">
        <v>10</v>
      </c>
      <c r="H4766">
        <v>43912</v>
      </c>
      <c r="I4766">
        <f>IF(Table3_1810[[#This Row],[Status]]="Hired",1,0)</f>
        <v>1</v>
      </c>
    </row>
    <row r="4767" spans="1:9" x14ac:dyDescent="0.3">
      <c r="A4767">
        <v>969719</v>
      </c>
      <c r="B4767" s="2">
        <v>41878</v>
      </c>
      <c r="C4767" s="3">
        <v>0.50299768518518517</v>
      </c>
      <c r="D4767" t="s">
        <v>31</v>
      </c>
      <c r="E4767" t="s">
        <v>27</v>
      </c>
      <c r="F4767" t="s">
        <v>16</v>
      </c>
      <c r="G4767" t="s">
        <v>5</v>
      </c>
      <c r="H4767">
        <v>60480</v>
      </c>
      <c r="I4767">
        <f>IF(Table3_1810[[#This Row],[Status]]="Hired",1,0)</f>
        <v>1</v>
      </c>
    </row>
    <row r="4768" spans="1:9" x14ac:dyDescent="0.3">
      <c r="A4768">
        <v>495187</v>
      </c>
      <c r="B4768" s="2">
        <v>41878</v>
      </c>
      <c r="C4768" s="3">
        <v>0.50369212962962961</v>
      </c>
      <c r="D4768" t="s">
        <v>30</v>
      </c>
      <c r="E4768" t="s">
        <v>27</v>
      </c>
      <c r="F4768" t="s">
        <v>16</v>
      </c>
      <c r="G4768" t="s">
        <v>5</v>
      </c>
      <c r="H4768">
        <v>68565</v>
      </c>
      <c r="I4768">
        <f>IF(Table3_1810[[#This Row],[Status]]="Hired",1,0)</f>
        <v>0</v>
      </c>
    </row>
    <row r="4769" spans="1:9" x14ac:dyDescent="0.3">
      <c r="A4769">
        <v>984364</v>
      </c>
      <c r="B4769" s="2">
        <v>41844</v>
      </c>
      <c r="C4769" s="3">
        <v>0.39703703703703702</v>
      </c>
      <c r="D4769" t="s">
        <v>31</v>
      </c>
      <c r="E4769" t="s">
        <v>27</v>
      </c>
      <c r="F4769" t="s">
        <v>17</v>
      </c>
      <c r="G4769" t="s">
        <v>4</v>
      </c>
      <c r="H4769">
        <v>41854</v>
      </c>
      <c r="I4769">
        <f>IF(Table3_1810[[#This Row],[Status]]="Hired",1,0)</f>
        <v>1</v>
      </c>
    </row>
    <row r="4770" spans="1:9" x14ac:dyDescent="0.3">
      <c r="A4770">
        <v>499633</v>
      </c>
      <c r="B4770" s="2">
        <v>41844</v>
      </c>
      <c r="C4770" s="3">
        <v>0.39945601851851853</v>
      </c>
      <c r="D4770" t="s">
        <v>30</v>
      </c>
      <c r="E4770" t="s">
        <v>27</v>
      </c>
      <c r="F4770" t="s">
        <v>17</v>
      </c>
      <c r="G4770" t="s">
        <v>4</v>
      </c>
      <c r="H4770">
        <v>68034</v>
      </c>
      <c r="I4770">
        <f>IF(Table3_1810[[#This Row],[Status]]="Hired",1,0)</f>
        <v>0</v>
      </c>
    </row>
    <row r="4771" spans="1:9" x14ac:dyDescent="0.3">
      <c r="A4771">
        <v>991280</v>
      </c>
      <c r="B4771" s="2">
        <v>41849</v>
      </c>
      <c r="C4771" s="3">
        <v>0.69116898148148154</v>
      </c>
      <c r="D4771" t="s">
        <v>31</v>
      </c>
      <c r="E4771" t="s">
        <v>27</v>
      </c>
      <c r="F4771" t="s">
        <v>17</v>
      </c>
      <c r="G4771" t="s">
        <v>6</v>
      </c>
      <c r="H4771">
        <v>61686</v>
      </c>
      <c r="I4771">
        <f>IF(Table3_1810[[#This Row],[Status]]="Hired",1,0)</f>
        <v>1</v>
      </c>
    </row>
    <row r="4772" spans="1:9" x14ac:dyDescent="0.3">
      <c r="A4772">
        <v>383763</v>
      </c>
      <c r="B4772" s="2">
        <v>41849</v>
      </c>
      <c r="C4772" s="3">
        <v>0.69107638888888889</v>
      </c>
      <c r="D4772" t="s">
        <v>31</v>
      </c>
      <c r="E4772" t="s">
        <v>29</v>
      </c>
      <c r="F4772" t="s">
        <v>17</v>
      </c>
      <c r="G4772" t="s">
        <v>6</v>
      </c>
      <c r="H4772">
        <v>22123</v>
      </c>
      <c r="I4772">
        <f>IF(Table3_1810[[#This Row],[Status]]="Hired",1,0)</f>
        <v>1</v>
      </c>
    </row>
    <row r="4773" spans="1:9" x14ac:dyDescent="0.3">
      <c r="A4773">
        <v>520929</v>
      </c>
      <c r="B4773" s="2">
        <v>41849</v>
      </c>
      <c r="C4773" s="3">
        <v>0.69217592592592592</v>
      </c>
      <c r="D4773" t="s">
        <v>31</v>
      </c>
      <c r="E4773" t="s">
        <v>29</v>
      </c>
      <c r="F4773" t="s">
        <v>17</v>
      </c>
      <c r="G4773" t="s">
        <v>6</v>
      </c>
      <c r="H4773">
        <v>77001</v>
      </c>
      <c r="I4773">
        <f>IF(Table3_1810[[#This Row],[Status]]="Hired",1,0)</f>
        <v>1</v>
      </c>
    </row>
    <row r="4774" spans="1:9" x14ac:dyDescent="0.3">
      <c r="A4774">
        <v>870791</v>
      </c>
      <c r="B4774" s="2">
        <v>41849</v>
      </c>
      <c r="C4774" s="3">
        <v>0.69253472222222223</v>
      </c>
      <c r="D4774" t="s">
        <v>30</v>
      </c>
      <c r="E4774" t="s">
        <v>29</v>
      </c>
      <c r="F4774" t="s">
        <v>17</v>
      </c>
      <c r="G4774" t="s">
        <v>6</v>
      </c>
      <c r="H4774">
        <v>74681</v>
      </c>
      <c r="I4774">
        <f>IF(Table3_1810[[#This Row],[Status]]="Hired",1,0)</f>
        <v>0</v>
      </c>
    </row>
    <row r="4775" spans="1:9" x14ac:dyDescent="0.3">
      <c r="A4775">
        <v>193477</v>
      </c>
      <c r="B4775" s="2">
        <v>41849</v>
      </c>
      <c r="C4775" s="3">
        <v>0.69439814814814815</v>
      </c>
      <c r="D4775" t="s">
        <v>30</v>
      </c>
      <c r="E4775" t="s">
        <v>29</v>
      </c>
      <c r="F4775" t="s">
        <v>17</v>
      </c>
      <c r="G4775" t="s">
        <v>6</v>
      </c>
      <c r="H4775">
        <v>24735</v>
      </c>
      <c r="I4775">
        <f>IF(Table3_1810[[#This Row],[Status]]="Hired",1,0)</f>
        <v>0</v>
      </c>
    </row>
    <row r="4776" spans="1:9" x14ac:dyDescent="0.3">
      <c r="A4776">
        <v>926573</v>
      </c>
      <c r="B4776" s="2">
        <v>41857</v>
      </c>
      <c r="C4776" s="3">
        <v>0.68751157407407404</v>
      </c>
      <c r="D4776" t="s">
        <v>31</v>
      </c>
      <c r="E4776" t="s">
        <v>27</v>
      </c>
      <c r="F4776" t="s">
        <v>17</v>
      </c>
      <c r="G4776" t="s">
        <v>6</v>
      </c>
      <c r="H4776">
        <v>77755</v>
      </c>
      <c r="I4776">
        <f>IF(Table3_1810[[#This Row],[Status]]="Hired",1,0)</f>
        <v>1</v>
      </c>
    </row>
    <row r="4777" spans="1:9" x14ac:dyDescent="0.3">
      <c r="A4777">
        <v>571610</v>
      </c>
      <c r="B4777" s="2">
        <v>41859</v>
      </c>
      <c r="C4777" s="3">
        <v>0.74260416666666662</v>
      </c>
      <c r="D4777" t="s">
        <v>31</v>
      </c>
      <c r="E4777" t="s">
        <v>27</v>
      </c>
      <c r="F4777" t="s">
        <v>17</v>
      </c>
      <c r="G4777" t="s">
        <v>6</v>
      </c>
      <c r="H4777">
        <v>65650</v>
      </c>
      <c r="I4777">
        <f>IF(Table3_1810[[#This Row],[Status]]="Hired",1,0)</f>
        <v>1</v>
      </c>
    </row>
    <row r="4778" spans="1:9" x14ac:dyDescent="0.3">
      <c r="A4778">
        <v>91074</v>
      </c>
      <c r="B4778" s="2">
        <v>41859</v>
      </c>
      <c r="C4778" s="3">
        <v>0.74510416666666668</v>
      </c>
      <c r="D4778" t="s">
        <v>30</v>
      </c>
      <c r="E4778" t="s">
        <v>27</v>
      </c>
      <c r="F4778" t="s">
        <v>17</v>
      </c>
      <c r="G4778" t="s">
        <v>6</v>
      </c>
      <c r="H4778">
        <v>63031</v>
      </c>
      <c r="I4778">
        <f>IF(Table3_1810[[#This Row],[Status]]="Hired",1,0)</f>
        <v>0</v>
      </c>
    </row>
    <row r="4779" spans="1:9" x14ac:dyDescent="0.3">
      <c r="A4779">
        <v>487597</v>
      </c>
      <c r="B4779" s="2">
        <v>41862</v>
      </c>
      <c r="C4779" s="3">
        <v>0.35731481481481481</v>
      </c>
      <c r="D4779" t="s">
        <v>31</v>
      </c>
      <c r="E4779" t="s">
        <v>29</v>
      </c>
      <c r="F4779" t="s">
        <v>17</v>
      </c>
      <c r="G4779" t="s">
        <v>10</v>
      </c>
      <c r="H4779">
        <v>74590</v>
      </c>
      <c r="I4779">
        <f>IF(Table3_1810[[#This Row],[Status]]="Hired",1,0)</f>
        <v>1</v>
      </c>
    </row>
    <row r="4780" spans="1:9" x14ac:dyDescent="0.3">
      <c r="A4780">
        <v>323196</v>
      </c>
      <c r="B4780" s="2">
        <v>41862</v>
      </c>
      <c r="C4780" s="3">
        <v>0.38109953703703703</v>
      </c>
      <c r="D4780" t="s">
        <v>31</v>
      </c>
      <c r="E4780" t="s">
        <v>29</v>
      </c>
      <c r="F4780" t="s">
        <v>17</v>
      </c>
      <c r="G4780" t="s">
        <v>10</v>
      </c>
      <c r="H4780">
        <v>55302</v>
      </c>
      <c r="I4780">
        <f>IF(Table3_1810[[#This Row],[Status]]="Hired",1,0)</f>
        <v>1</v>
      </c>
    </row>
    <row r="4781" spans="1:9" x14ac:dyDescent="0.3">
      <c r="A4781">
        <v>897963</v>
      </c>
      <c r="B4781" s="2">
        <v>41850</v>
      </c>
      <c r="C4781" s="3">
        <v>0.66630787037037043</v>
      </c>
      <c r="D4781" t="s">
        <v>31</v>
      </c>
      <c r="E4781" t="s">
        <v>27</v>
      </c>
      <c r="F4781" t="s">
        <v>17</v>
      </c>
      <c r="G4781" t="s">
        <v>10</v>
      </c>
      <c r="H4781">
        <v>50825</v>
      </c>
      <c r="I4781">
        <f>IF(Table3_1810[[#This Row],[Status]]="Hired",1,0)</f>
        <v>1</v>
      </c>
    </row>
    <row r="4782" spans="1:9" x14ac:dyDescent="0.3">
      <c r="A4782">
        <v>312322</v>
      </c>
      <c r="B4782" s="2">
        <v>41850</v>
      </c>
      <c r="C4782" s="3">
        <v>0.66827546296296292</v>
      </c>
      <c r="D4782" t="s">
        <v>31</v>
      </c>
      <c r="E4782" t="s">
        <v>27</v>
      </c>
      <c r="F4782" t="s">
        <v>17</v>
      </c>
      <c r="G4782" t="s">
        <v>10</v>
      </c>
      <c r="H4782">
        <v>38268</v>
      </c>
      <c r="I4782">
        <f>IF(Table3_1810[[#This Row],[Status]]="Hired",1,0)</f>
        <v>1</v>
      </c>
    </row>
    <row r="4783" spans="1:9" x14ac:dyDescent="0.3">
      <c r="A4783">
        <v>511022</v>
      </c>
      <c r="B4783" s="2">
        <v>41870</v>
      </c>
      <c r="C4783" s="3">
        <v>0.62031250000000004</v>
      </c>
      <c r="D4783" t="s">
        <v>31</v>
      </c>
      <c r="E4783" t="s">
        <v>27</v>
      </c>
      <c r="F4783" t="s">
        <v>17</v>
      </c>
      <c r="G4783" t="s">
        <v>6</v>
      </c>
      <c r="H4783">
        <v>35436</v>
      </c>
      <c r="I4783">
        <f>IF(Table3_1810[[#This Row],[Status]]="Hired",1,0)</f>
        <v>1</v>
      </c>
    </row>
    <row r="4784" spans="1:9" x14ac:dyDescent="0.3">
      <c r="A4784">
        <v>734194</v>
      </c>
      <c r="B4784" s="2">
        <v>41870</v>
      </c>
      <c r="C4784" s="3">
        <v>0.62092592592592588</v>
      </c>
      <c r="D4784" t="s">
        <v>31</v>
      </c>
      <c r="E4784" t="s">
        <v>27</v>
      </c>
      <c r="F4784" t="s">
        <v>17</v>
      </c>
      <c r="G4784" t="s">
        <v>6</v>
      </c>
      <c r="H4784">
        <v>61102</v>
      </c>
      <c r="I4784">
        <f>IF(Table3_1810[[#This Row],[Status]]="Hired",1,0)</f>
        <v>1</v>
      </c>
    </row>
    <row r="4785" spans="1:9" x14ac:dyDescent="0.3">
      <c r="A4785">
        <v>600707</v>
      </c>
      <c r="B4785" s="2">
        <v>41872</v>
      </c>
      <c r="C4785" s="3">
        <v>0.39931712962962962</v>
      </c>
      <c r="D4785" t="s">
        <v>31</v>
      </c>
      <c r="E4785" t="s">
        <v>27</v>
      </c>
      <c r="F4785" t="s">
        <v>17</v>
      </c>
      <c r="G4785" t="s">
        <v>6</v>
      </c>
      <c r="H4785">
        <v>39745</v>
      </c>
      <c r="I4785">
        <f>IF(Table3_1810[[#This Row],[Status]]="Hired",1,0)</f>
        <v>1</v>
      </c>
    </row>
    <row r="4786" spans="1:9" x14ac:dyDescent="0.3">
      <c r="A4786">
        <v>230580</v>
      </c>
      <c r="B4786" s="2">
        <v>41880</v>
      </c>
      <c r="C4786" s="3">
        <v>0.72236111111111112</v>
      </c>
      <c r="D4786" t="s">
        <v>31</v>
      </c>
      <c r="E4786" t="s">
        <v>27</v>
      </c>
      <c r="F4786" t="s">
        <v>17</v>
      </c>
      <c r="G4786" t="s">
        <v>10</v>
      </c>
      <c r="H4786">
        <v>76013</v>
      </c>
      <c r="I4786">
        <f>IF(Table3_1810[[#This Row],[Status]]="Hired",1,0)</f>
        <v>1</v>
      </c>
    </row>
    <row r="4787" spans="1:9" x14ac:dyDescent="0.3">
      <c r="A4787">
        <v>771896</v>
      </c>
      <c r="B4787" s="2">
        <v>41876</v>
      </c>
      <c r="C4787" s="3">
        <v>0.3988888888888889</v>
      </c>
      <c r="D4787" t="s">
        <v>31</v>
      </c>
      <c r="E4787" t="s">
        <v>27</v>
      </c>
      <c r="F4787" t="s">
        <v>16</v>
      </c>
      <c r="G4787" t="s">
        <v>6</v>
      </c>
      <c r="H4787">
        <v>55699</v>
      </c>
      <c r="I4787">
        <f>IF(Table3_1810[[#This Row],[Status]]="Hired",1,0)</f>
        <v>1</v>
      </c>
    </row>
    <row r="4788" spans="1:9" x14ac:dyDescent="0.3">
      <c r="A4788">
        <v>90305</v>
      </c>
      <c r="B4788" s="2">
        <v>41880</v>
      </c>
      <c r="C4788" s="3">
        <v>0.3934259259259259</v>
      </c>
      <c r="D4788" t="s">
        <v>31</v>
      </c>
      <c r="E4788" t="s">
        <v>27</v>
      </c>
      <c r="F4788" t="s">
        <v>16</v>
      </c>
      <c r="G4788" t="s">
        <v>6</v>
      </c>
      <c r="H4788">
        <v>77503</v>
      </c>
      <c r="I4788">
        <f>IF(Table3_1810[[#This Row],[Status]]="Hired",1,0)</f>
        <v>1</v>
      </c>
    </row>
    <row r="4789" spans="1:9" x14ac:dyDescent="0.3">
      <c r="A4789">
        <v>277040</v>
      </c>
      <c r="B4789" s="2">
        <v>41880</v>
      </c>
      <c r="C4789" s="3">
        <v>0.51821759259259259</v>
      </c>
      <c r="D4789" t="s">
        <v>31</v>
      </c>
      <c r="E4789" t="s">
        <v>27</v>
      </c>
      <c r="F4789" t="s">
        <v>16</v>
      </c>
      <c r="G4789" t="s">
        <v>6</v>
      </c>
      <c r="H4789">
        <v>78677</v>
      </c>
      <c r="I4789">
        <f>IF(Table3_1810[[#This Row],[Status]]="Hired",1,0)</f>
        <v>1</v>
      </c>
    </row>
    <row r="4790" spans="1:9" x14ac:dyDescent="0.3">
      <c r="A4790">
        <v>922721</v>
      </c>
      <c r="B4790" s="2">
        <v>41880</v>
      </c>
      <c r="C4790" s="3">
        <v>0.51856481481481487</v>
      </c>
      <c r="D4790" t="s">
        <v>30</v>
      </c>
      <c r="E4790" t="s">
        <v>29</v>
      </c>
      <c r="F4790" t="s">
        <v>16</v>
      </c>
      <c r="G4790" t="s">
        <v>6</v>
      </c>
      <c r="H4790">
        <v>71021</v>
      </c>
      <c r="I4790">
        <f>IF(Table3_1810[[#This Row],[Status]]="Hired",1,0)</f>
        <v>0</v>
      </c>
    </row>
    <row r="4791" spans="1:9" x14ac:dyDescent="0.3">
      <c r="A4791">
        <v>427047</v>
      </c>
      <c r="B4791" s="2">
        <v>41862</v>
      </c>
      <c r="C4791" s="3">
        <v>0.39862268518518518</v>
      </c>
      <c r="D4791" t="s">
        <v>31</v>
      </c>
      <c r="E4791" t="s">
        <v>27</v>
      </c>
      <c r="F4791" t="s">
        <v>20</v>
      </c>
      <c r="G4791" t="s">
        <v>10</v>
      </c>
      <c r="H4791">
        <v>23232</v>
      </c>
      <c r="I4791">
        <f>IF(Table3_1810[[#This Row],[Status]]="Hired",1,0)</f>
        <v>1</v>
      </c>
    </row>
    <row r="4792" spans="1:9" x14ac:dyDescent="0.3">
      <c r="A4792">
        <v>455112</v>
      </c>
      <c r="B4792" s="2">
        <v>41871</v>
      </c>
      <c r="C4792" s="3">
        <v>0.35399305555555555</v>
      </c>
      <c r="D4792" t="s">
        <v>31</v>
      </c>
      <c r="E4792" t="s">
        <v>27</v>
      </c>
      <c r="F4792" t="s">
        <v>18</v>
      </c>
      <c r="G4792" t="s">
        <v>2</v>
      </c>
      <c r="H4792">
        <v>85093</v>
      </c>
      <c r="I4792">
        <f>IF(Table3_1810[[#This Row],[Status]]="Hired",1,0)</f>
        <v>1</v>
      </c>
    </row>
    <row r="4793" spans="1:9" x14ac:dyDescent="0.3">
      <c r="A4793">
        <v>476712</v>
      </c>
      <c r="B4793" s="2">
        <v>41871</v>
      </c>
      <c r="C4793" s="3">
        <v>0.69740740740740736</v>
      </c>
      <c r="D4793" t="s">
        <v>31</v>
      </c>
      <c r="E4793" t="s">
        <v>27</v>
      </c>
      <c r="F4793" t="s">
        <v>18</v>
      </c>
      <c r="G4793" t="s">
        <v>2</v>
      </c>
      <c r="H4793">
        <v>54937</v>
      </c>
      <c r="I4793">
        <f>IF(Table3_1810[[#This Row],[Status]]="Hired",1,0)</f>
        <v>1</v>
      </c>
    </row>
    <row r="4794" spans="1:9" x14ac:dyDescent="0.3">
      <c r="A4794">
        <v>844186</v>
      </c>
      <c r="B4794" s="2">
        <v>41871</v>
      </c>
      <c r="C4794" s="3">
        <v>0.69773148148148145</v>
      </c>
      <c r="D4794" t="s">
        <v>31</v>
      </c>
      <c r="E4794" t="s">
        <v>27</v>
      </c>
      <c r="F4794" t="s">
        <v>18</v>
      </c>
      <c r="G4794" t="s">
        <v>2</v>
      </c>
      <c r="H4794">
        <v>17790</v>
      </c>
      <c r="I4794">
        <f>IF(Table3_1810[[#This Row],[Status]]="Hired",1,0)</f>
        <v>1</v>
      </c>
    </row>
    <row r="4795" spans="1:9" x14ac:dyDescent="0.3">
      <c r="A4795">
        <v>236512</v>
      </c>
      <c r="B4795" s="2">
        <v>41871</v>
      </c>
      <c r="C4795" s="3">
        <v>0.69805555555555554</v>
      </c>
      <c r="D4795" t="s">
        <v>31</v>
      </c>
      <c r="E4795" t="s">
        <v>27</v>
      </c>
      <c r="F4795" t="s">
        <v>18</v>
      </c>
      <c r="G4795" t="s">
        <v>2</v>
      </c>
      <c r="H4795">
        <v>23993</v>
      </c>
      <c r="I4795">
        <f>IF(Table3_1810[[#This Row],[Status]]="Hired",1,0)</f>
        <v>1</v>
      </c>
    </row>
    <row r="4796" spans="1:9" x14ac:dyDescent="0.3">
      <c r="A4796">
        <v>392211</v>
      </c>
      <c r="B4796" s="2">
        <v>41873</v>
      </c>
      <c r="C4796" s="3">
        <v>0.80715277777777783</v>
      </c>
      <c r="D4796" t="s">
        <v>31</v>
      </c>
      <c r="E4796" t="s">
        <v>29</v>
      </c>
      <c r="F4796" t="s">
        <v>18</v>
      </c>
      <c r="G4796" t="s">
        <v>2</v>
      </c>
      <c r="H4796">
        <v>96473</v>
      </c>
      <c r="I4796">
        <f>IF(Table3_1810[[#This Row],[Status]]="Hired",1,0)</f>
        <v>1</v>
      </c>
    </row>
    <row r="4797" spans="1:9" x14ac:dyDescent="0.3">
      <c r="A4797">
        <v>307037</v>
      </c>
      <c r="B4797" s="2">
        <v>41875</v>
      </c>
      <c r="C4797" s="3">
        <v>0.62809027777777782</v>
      </c>
      <c r="D4797" t="s">
        <v>31</v>
      </c>
      <c r="E4797" t="s">
        <v>27</v>
      </c>
      <c r="F4797" t="s">
        <v>18</v>
      </c>
      <c r="G4797" t="s">
        <v>2</v>
      </c>
      <c r="H4797">
        <v>22654</v>
      </c>
      <c r="I4797">
        <f>IF(Table3_1810[[#This Row],[Status]]="Hired",1,0)</f>
        <v>1</v>
      </c>
    </row>
    <row r="4798" spans="1:9" x14ac:dyDescent="0.3">
      <c r="A4798">
        <v>322304</v>
      </c>
      <c r="B4798" s="2">
        <v>41875</v>
      </c>
      <c r="C4798" s="3">
        <v>0.62938657407407406</v>
      </c>
      <c r="D4798" t="s">
        <v>31</v>
      </c>
      <c r="E4798" t="s">
        <v>27</v>
      </c>
      <c r="F4798" t="s">
        <v>18</v>
      </c>
      <c r="G4798" t="s">
        <v>2</v>
      </c>
      <c r="H4798">
        <v>46110</v>
      </c>
      <c r="I4798">
        <f>IF(Table3_1810[[#This Row],[Status]]="Hired",1,0)</f>
        <v>1</v>
      </c>
    </row>
    <row r="4799" spans="1:9" x14ac:dyDescent="0.3">
      <c r="A4799">
        <v>477958</v>
      </c>
      <c r="B4799" s="2">
        <v>41844</v>
      </c>
      <c r="C4799" s="3">
        <v>0.76945601851851853</v>
      </c>
      <c r="D4799" t="s">
        <v>30</v>
      </c>
      <c r="E4799" t="s">
        <v>27</v>
      </c>
      <c r="F4799" t="s">
        <v>12</v>
      </c>
      <c r="G4799" t="s">
        <v>8</v>
      </c>
      <c r="H4799">
        <v>60079</v>
      </c>
      <c r="I4799">
        <f>IF(Table3_1810[[#This Row],[Status]]="Hired",1,0)</f>
        <v>0</v>
      </c>
    </row>
    <row r="4800" spans="1:9" x14ac:dyDescent="0.3">
      <c r="A4800">
        <v>65551</v>
      </c>
      <c r="B4800" s="2">
        <v>41845</v>
      </c>
      <c r="C4800" s="3">
        <v>0.66690972222222222</v>
      </c>
      <c r="D4800" t="s">
        <v>31</v>
      </c>
      <c r="E4800" t="s">
        <v>27</v>
      </c>
      <c r="F4800" t="s">
        <v>12</v>
      </c>
      <c r="G4800" t="s">
        <v>8</v>
      </c>
      <c r="H4800">
        <v>63278</v>
      </c>
      <c r="I4800">
        <f>IF(Table3_1810[[#This Row],[Status]]="Hired",1,0)</f>
        <v>1</v>
      </c>
    </row>
    <row r="4801" spans="1:9" x14ac:dyDescent="0.3">
      <c r="A4801">
        <v>95066</v>
      </c>
      <c r="B4801" s="2">
        <v>41849</v>
      </c>
      <c r="C4801" s="3">
        <v>0.69959490740740737</v>
      </c>
      <c r="D4801" t="s">
        <v>31</v>
      </c>
      <c r="E4801" t="s">
        <v>29</v>
      </c>
      <c r="F4801" t="s">
        <v>12</v>
      </c>
      <c r="G4801" t="s">
        <v>8</v>
      </c>
      <c r="H4801">
        <v>26174</v>
      </c>
      <c r="I4801">
        <f>IF(Table3_1810[[#This Row],[Status]]="Hired",1,0)</f>
        <v>1</v>
      </c>
    </row>
    <row r="4802" spans="1:9" x14ac:dyDescent="0.3">
      <c r="A4802">
        <v>580775</v>
      </c>
      <c r="B4802" s="2">
        <v>41849</v>
      </c>
      <c r="C4802" s="3">
        <v>0.69995370370370369</v>
      </c>
      <c r="D4802" t="s">
        <v>31</v>
      </c>
      <c r="E4802" t="s">
        <v>27</v>
      </c>
      <c r="F4802" t="s">
        <v>12</v>
      </c>
      <c r="G4802" t="s">
        <v>8</v>
      </c>
      <c r="H4802">
        <v>75378</v>
      </c>
      <c r="I4802">
        <f>IF(Table3_1810[[#This Row],[Status]]="Hired",1,0)</f>
        <v>1</v>
      </c>
    </row>
    <row r="4803" spans="1:9" x14ac:dyDescent="0.3">
      <c r="A4803">
        <v>341724</v>
      </c>
      <c r="B4803" s="2">
        <v>41849</v>
      </c>
      <c r="C4803" s="3">
        <v>0.70032407407407404</v>
      </c>
      <c r="D4803" t="s">
        <v>31</v>
      </c>
      <c r="E4803" t="s">
        <v>29</v>
      </c>
      <c r="F4803" t="s">
        <v>12</v>
      </c>
      <c r="G4803" t="s">
        <v>8</v>
      </c>
      <c r="H4803">
        <v>83457</v>
      </c>
      <c r="I4803">
        <f>IF(Table3_1810[[#This Row],[Status]]="Hired",1,0)</f>
        <v>1</v>
      </c>
    </row>
    <row r="4804" spans="1:9" x14ac:dyDescent="0.3">
      <c r="A4804">
        <v>935823</v>
      </c>
      <c r="B4804" s="2">
        <v>41849</v>
      </c>
      <c r="C4804" s="3">
        <v>0.7006944444444444</v>
      </c>
      <c r="D4804" t="s">
        <v>31</v>
      </c>
      <c r="E4804" t="s">
        <v>27</v>
      </c>
      <c r="F4804" t="s">
        <v>12</v>
      </c>
      <c r="G4804" t="s">
        <v>8</v>
      </c>
      <c r="H4804">
        <v>91079</v>
      </c>
      <c r="I4804">
        <f>IF(Table3_1810[[#This Row],[Status]]="Hired",1,0)</f>
        <v>1</v>
      </c>
    </row>
    <row r="4805" spans="1:9" x14ac:dyDescent="0.3">
      <c r="A4805">
        <v>707930</v>
      </c>
      <c r="B4805" s="2">
        <v>41870</v>
      </c>
      <c r="C4805" s="3">
        <v>0.9840740740740741</v>
      </c>
      <c r="D4805" t="s">
        <v>31</v>
      </c>
      <c r="E4805" t="s">
        <v>27</v>
      </c>
      <c r="F4805" t="s">
        <v>16</v>
      </c>
      <c r="G4805" t="s">
        <v>4</v>
      </c>
      <c r="H4805">
        <v>56888</v>
      </c>
      <c r="I4805">
        <f>IF(Table3_1810[[#This Row],[Status]]="Hired",1,0)</f>
        <v>1</v>
      </c>
    </row>
    <row r="4806" spans="1:9" x14ac:dyDescent="0.3">
      <c r="A4806">
        <v>843561</v>
      </c>
      <c r="B4806" s="2">
        <v>41852</v>
      </c>
      <c r="C4806" s="3">
        <v>0.31468750000000001</v>
      </c>
      <c r="D4806" t="s">
        <v>31</v>
      </c>
      <c r="E4806" t="s">
        <v>27</v>
      </c>
      <c r="F4806" t="s">
        <v>17</v>
      </c>
      <c r="G4806" t="s">
        <v>10</v>
      </c>
      <c r="H4806">
        <v>88087</v>
      </c>
      <c r="I4806">
        <f>IF(Table3_1810[[#This Row],[Status]]="Hired",1,0)</f>
        <v>1</v>
      </c>
    </row>
    <row r="4807" spans="1:9" x14ac:dyDescent="0.3">
      <c r="A4807">
        <v>881883</v>
      </c>
      <c r="B4807" s="2">
        <v>41876</v>
      </c>
      <c r="C4807" s="3">
        <v>0.43313657407407408</v>
      </c>
      <c r="D4807" t="s">
        <v>31</v>
      </c>
      <c r="E4807" t="s">
        <v>27</v>
      </c>
      <c r="F4807" t="s">
        <v>17</v>
      </c>
      <c r="G4807" t="s">
        <v>10</v>
      </c>
      <c r="H4807">
        <v>70574</v>
      </c>
      <c r="I4807">
        <f>IF(Table3_1810[[#This Row],[Status]]="Hired",1,0)</f>
        <v>1</v>
      </c>
    </row>
    <row r="4808" spans="1:9" x14ac:dyDescent="0.3">
      <c r="A4808">
        <v>747976</v>
      </c>
      <c r="B4808" s="2">
        <v>41843</v>
      </c>
      <c r="C4808" s="3">
        <v>0.41091435185185188</v>
      </c>
      <c r="D4808" t="s">
        <v>31</v>
      </c>
      <c r="E4808" t="s">
        <v>27</v>
      </c>
      <c r="F4808" t="s">
        <v>20</v>
      </c>
      <c r="G4808" t="s">
        <v>1</v>
      </c>
      <c r="H4808">
        <v>86096</v>
      </c>
      <c r="I4808">
        <f>IF(Table3_1810[[#This Row],[Status]]="Hired",1,0)</f>
        <v>1</v>
      </c>
    </row>
    <row r="4809" spans="1:9" x14ac:dyDescent="0.3">
      <c r="A4809">
        <v>436683</v>
      </c>
      <c r="B4809" s="2">
        <v>41860</v>
      </c>
      <c r="C4809" s="3">
        <v>0.43192129629629628</v>
      </c>
      <c r="D4809" t="s">
        <v>31</v>
      </c>
      <c r="E4809" t="s">
        <v>27</v>
      </c>
      <c r="F4809" t="s">
        <v>12</v>
      </c>
      <c r="G4809" t="s">
        <v>4</v>
      </c>
      <c r="H4809">
        <v>51093</v>
      </c>
      <c r="I4809">
        <f>IF(Table3_1810[[#This Row],[Status]]="Hired",1,0)</f>
        <v>1</v>
      </c>
    </row>
    <row r="4810" spans="1:9" x14ac:dyDescent="0.3">
      <c r="A4810">
        <v>962443</v>
      </c>
      <c r="B4810" s="2">
        <v>41853</v>
      </c>
      <c r="C4810" s="3">
        <v>0.22328703703703703</v>
      </c>
      <c r="D4810" t="s">
        <v>31</v>
      </c>
      <c r="E4810" t="s">
        <v>27</v>
      </c>
      <c r="F4810" t="s">
        <v>17</v>
      </c>
      <c r="G4810" t="s">
        <v>2</v>
      </c>
      <c r="H4810">
        <v>88896</v>
      </c>
      <c r="I4810">
        <f>IF(Table3_1810[[#This Row],[Status]]="Hired",1,0)</f>
        <v>1</v>
      </c>
    </row>
    <row r="4811" spans="1:9" x14ac:dyDescent="0.3">
      <c r="A4811">
        <v>258763</v>
      </c>
      <c r="B4811" s="2">
        <v>41849</v>
      </c>
      <c r="C4811" s="3">
        <v>0.67839120370370365</v>
      </c>
      <c r="D4811" t="s">
        <v>31</v>
      </c>
      <c r="E4811" t="s">
        <v>29</v>
      </c>
      <c r="F4811" t="s">
        <v>14</v>
      </c>
      <c r="G4811" t="s">
        <v>10</v>
      </c>
      <c r="H4811">
        <v>67945</v>
      </c>
      <c r="I4811">
        <f>IF(Table3_1810[[#This Row],[Status]]="Hired",1,0)</f>
        <v>1</v>
      </c>
    </row>
    <row r="4812" spans="1:9" x14ac:dyDescent="0.3">
      <c r="A4812">
        <v>300098</v>
      </c>
      <c r="B4812" s="2">
        <v>41845</v>
      </c>
      <c r="C4812" s="3">
        <v>0.39756944444444442</v>
      </c>
      <c r="D4812" t="s">
        <v>31</v>
      </c>
      <c r="E4812" t="s">
        <v>29</v>
      </c>
      <c r="F4812" t="s">
        <v>13</v>
      </c>
      <c r="G4812" t="s">
        <v>2</v>
      </c>
      <c r="H4812">
        <v>58484</v>
      </c>
      <c r="I4812">
        <f>IF(Table3_1810[[#This Row],[Status]]="Hired",1,0)</f>
        <v>1</v>
      </c>
    </row>
    <row r="4813" spans="1:9" x14ac:dyDescent="0.3">
      <c r="A4813">
        <v>108214</v>
      </c>
      <c r="B4813" s="2">
        <v>41880</v>
      </c>
      <c r="C4813" s="3">
        <v>0.54509259259259257</v>
      </c>
      <c r="D4813" t="s">
        <v>31</v>
      </c>
      <c r="E4813" t="s">
        <v>29</v>
      </c>
      <c r="F4813" t="s">
        <v>20</v>
      </c>
      <c r="G4813" t="s">
        <v>8</v>
      </c>
      <c r="H4813">
        <v>21384</v>
      </c>
      <c r="I4813">
        <f>IF(Table3_1810[[#This Row],[Status]]="Hired",1,0)</f>
        <v>1</v>
      </c>
    </row>
    <row r="4814" spans="1:9" x14ac:dyDescent="0.3">
      <c r="A4814">
        <v>845846</v>
      </c>
      <c r="B4814" s="2">
        <v>41852</v>
      </c>
      <c r="C4814" s="3">
        <v>0.63800925925925922</v>
      </c>
      <c r="D4814" t="s">
        <v>30</v>
      </c>
      <c r="E4814" t="s">
        <v>27</v>
      </c>
      <c r="F4814" t="s">
        <v>17</v>
      </c>
      <c r="G4814" t="s">
        <v>7</v>
      </c>
      <c r="H4814">
        <v>56306</v>
      </c>
      <c r="I4814">
        <f>IF(Table3_1810[[#This Row],[Status]]="Hired",1,0)</f>
        <v>0</v>
      </c>
    </row>
    <row r="4815" spans="1:9" x14ac:dyDescent="0.3">
      <c r="A4815">
        <v>17527</v>
      </c>
      <c r="B4815" s="2">
        <v>41856</v>
      </c>
      <c r="C4815" s="3">
        <v>0.41391203703703705</v>
      </c>
      <c r="D4815" t="s">
        <v>31</v>
      </c>
      <c r="E4815" t="s">
        <v>27</v>
      </c>
      <c r="F4815" t="s">
        <v>12</v>
      </c>
      <c r="G4815" t="s">
        <v>10</v>
      </c>
      <c r="H4815">
        <v>82144</v>
      </c>
      <c r="I4815">
        <f>IF(Table3_1810[[#This Row],[Status]]="Hired",1,0)</f>
        <v>1</v>
      </c>
    </row>
    <row r="4816" spans="1:9" x14ac:dyDescent="0.3">
      <c r="A4816">
        <v>559672</v>
      </c>
      <c r="B4816" s="2">
        <v>41842</v>
      </c>
      <c r="C4816" s="3">
        <v>0.37531249999999999</v>
      </c>
      <c r="D4816" t="s">
        <v>30</v>
      </c>
      <c r="E4816" t="s">
        <v>29</v>
      </c>
      <c r="F4816" t="s">
        <v>20</v>
      </c>
      <c r="G4816" t="s">
        <v>10</v>
      </c>
      <c r="H4816">
        <v>82828</v>
      </c>
      <c r="I4816">
        <f>IF(Table3_1810[[#This Row],[Status]]="Hired",1,0)</f>
        <v>0</v>
      </c>
    </row>
    <row r="4817" spans="1:9" x14ac:dyDescent="0.3">
      <c r="A4817">
        <v>728382</v>
      </c>
      <c r="B4817" s="2">
        <v>41842</v>
      </c>
      <c r="C4817" s="3">
        <v>0.37733796296296296</v>
      </c>
      <c r="D4817" t="s">
        <v>31</v>
      </c>
      <c r="E4817" t="s">
        <v>27</v>
      </c>
      <c r="F4817" t="s">
        <v>20</v>
      </c>
      <c r="G4817" t="s">
        <v>10</v>
      </c>
      <c r="H4817">
        <v>62693</v>
      </c>
      <c r="I4817">
        <f>IF(Table3_1810[[#This Row],[Status]]="Hired",1,0)</f>
        <v>1</v>
      </c>
    </row>
    <row r="4818" spans="1:9" x14ac:dyDescent="0.3">
      <c r="A4818">
        <v>774559</v>
      </c>
      <c r="B4818" s="2">
        <v>41842</v>
      </c>
      <c r="C4818" s="3">
        <v>0.37832175925925926</v>
      </c>
      <c r="D4818" t="s">
        <v>31</v>
      </c>
      <c r="E4818" t="s">
        <v>29</v>
      </c>
      <c r="F4818" t="s">
        <v>20</v>
      </c>
      <c r="G4818" t="s">
        <v>10</v>
      </c>
      <c r="H4818">
        <v>41540</v>
      </c>
      <c r="I4818">
        <f>IF(Table3_1810[[#This Row],[Status]]="Hired",1,0)</f>
        <v>1</v>
      </c>
    </row>
    <row r="4819" spans="1:9" x14ac:dyDescent="0.3">
      <c r="A4819">
        <v>851128</v>
      </c>
      <c r="B4819" s="2">
        <v>41849</v>
      </c>
      <c r="C4819" s="3">
        <v>0.46592592592592591</v>
      </c>
      <c r="D4819" t="s">
        <v>31</v>
      </c>
      <c r="E4819" t="s">
        <v>27</v>
      </c>
      <c r="F4819" t="s">
        <v>20</v>
      </c>
      <c r="G4819" t="s">
        <v>10</v>
      </c>
      <c r="H4819">
        <v>36526</v>
      </c>
      <c r="I4819">
        <f>IF(Table3_1810[[#This Row],[Status]]="Hired",1,0)</f>
        <v>1</v>
      </c>
    </row>
    <row r="4820" spans="1:9" x14ac:dyDescent="0.3">
      <c r="A4820">
        <v>829158</v>
      </c>
      <c r="B4820" s="2">
        <v>41881</v>
      </c>
      <c r="C4820" s="3">
        <v>0.75071759259259263</v>
      </c>
      <c r="D4820" t="s">
        <v>30</v>
      </c>
      <c r="E4820" t="s">
        <v>29</v>
      </c>
      <c r="F4820" t="s">
        <v>13</v>
      </c>
      <c r="G4820" t="s">
        <v>5</v>
      </c>
      <c r="H4820">
        <v>41333</v>
      </c>
      <c r="I4820">
        <f>IF(Table3_1810[[#This Row],[Status]]="Hired",1,0)</f>
        <v>0</v>
      </c>
    </row>
    <row r="4821" spans="1:9" x14ac:dyDescent="0.3">
      <c r="A4821">
        <v>632223</v>
      </c>
      <c r="B4821" s="2">
        <v>41862</v>
      </c>
      <c r="C4821" s="3">
        <v>0.39699074074074076</v>
      </c>
      <c r="D4821" t="s">
        <v>31</v>
      </c>
      <c r="E4821" t="s">
        <v>29</v>
      </c>
      <c r="F4821" t="s">
        <v>17</v>
      </c>
      <c r="G4821" t="s">
        <v>2</v>
      </c>
      <c r="H4821">
        <v>63429</v>
      </c>
      <c r="I4821">
        <f>IF(Table3_1810[[#This Row],[Status]]="Hired",1,0)</f>
        <v>1</v>
      </c>
    </row>
    <row r="4822" spans="1:9" x14ac:dyDescent="0.3">
      <c r="A4822">
        <v>355422</v>
      </c>
      <c r="B4822" s="2">
        <v>41847</v>
      </c>
      <c r="C4822" s="3">
        <v>0.46459490740740739</v>
      </c>
      <c r="D4822" t="s">
        <v>31</v>
      </c>
      <c r="E4822" t="s">
        <v>29</v>
      </c>
      <c r="F4822" t="s">
        <v>13</v>
      </c>
      <c r="G4822" t="s">
        <v>6</v>
      </c>
      <c r="H4822">
        <v>24504</v>
      </c>
      <c r="I4822">
        <f>IF(Table3_1810[[#This Row],[Status]]="Hired",1,0)</f>
        <v>1</v>
      </c>
    </row>
    <row r="4823" spans="1:9" x14ac:dyDescent="0.3">
      <c r="A4823">
        <v>752453</v>
      </c>
      <c r="B4823" s="2">
        <v>41847</v>
      </c>
      <c r="C4823" s="3">
        <v>0.46555555555555556</v>
      </c>
      <c r="D4823" t="s">
        <v>31</v>
      </c>
      <c r="E4823" t="s">
        <v>29</v>
      </c>
      <c r="F4823" t="s">
        <v>13</v>
      </c>
      <c r="G4823" t="s">
        <v>6</v>
      </c>
      <c r="H4823">
        <v>52153</v>
      </c>
      <c r="I4823">
        <f>IF(Table3_1810[[#This Row],[Status]]="Hired",1,0)</f>
        <v>1</v>
      </c>
    </row>
    <row r="4824" spans="1:9" x14ac:dyDescent="0.3">
      <c r="A4824">
        <v>241960</v>
      </c>
      <c r="B4824" s="2">
        <v>41865</v>
      </c>
      <c r="C4824" s="3">
        <v>0.60628472222222218</v>
      </c>
      <c r="D4824" t="s">
        <v>30</v>
      </c>
      <c r="E4824" t="s">
        <v>29</v>
      </c>
      <c r="F4824" t="s">
        <v>13</v>
      </c>
      <c r="G4824" t="s">
        <v>6</v>
      </c>
      <c r="H4824">
        <v>90837</v>
      </c>
      <c r="I4824">
        <f>IF(Table3_1810[[#This Row],[Status]]="Hired",1,0)</f>
        <v>0</v>
      </c>
    </row>
    <row r="4825" spans="1:9" x14ac:dyDescent="0.3">
      <c r="A4825">
        <v>844241</v>
      </c>
      <c r="B4825" s="2">
        <v>41873</v>
      </c>
      <c r="C4825" s="3">
        <v>0.33462962962962961</v>
      </c>
      <c r="D4825" t="s">
        <v>30</v>
      </c>
      <c r="E4825" t="s">
        <v>29</v>
      </c>
      <c r="F4825" t="s">
        <v>13</v>
      </c>
      <c r="G4825" t="s">
        <v>6</v>
      </c>
      <c r="H4825">
        <v>42115</v>
      </c>
      <c r="I4825">
        <f>IF(Table3_1810[[#This Row],[Status]]="Hired",1,0)</f>
        <v>0</v>
      </c>
    </row>
    <row r="4826" spans="1:9" x14ac:dyDescent="0.3">
      <c r="A4826">
        <v>477354</v>
      </c>
      <c r="B4826" s="2">
        <v>41870</v>
      </c>
      <c r="C4826" s="3">
        <v>0.39717592592592593</v>
      </c>
      <c r="D4826" t="s">
        <v>30</v>
      </c>
      <c r="E4826" t="s">
        <v>29</v>
      </c>
      <c r="F4826" t="s">
        <v>13</v>
      </c>
      <c r="G4826" t="s">
        <v>6</v>
      </c>
      <c r="H4826">
        <v>76851</v>
      </c>
      <c r="I4826">
        <f>IF(Table3_1810[[#This Row],[Status]]="Hired",1,0)</f>
        <v>0</v>
      </c>
    </row>
    <row r="4827" spans="1:9" x14ac:dyDescent="0.3">
      <c r="A4827">
        <v>716859</v>
      </c>
      <c r="B4827" s="2">
        <v>41873</v>
      </c>
      <c r="C4827" s="3">
        <v>0.67025462962962967</v>
      </c>
      <c r="D4827" t="s">
        <v>31</v>
      </c>
      <c r="E4827" t="s">
        <v>29</v>
      </c>
      <c r="F4827" t="s">
        <v>13</v>
      </c>
      <c r="G4827" t="s">
        <v>6</v>
      </c>
      <c r="H4827">
        <v>51564</v>
      </c>
      <c r="I4827">
        <f>IF(Table3_1810[[#This Row],[Status]]="Hired",1,0)</f>
        <v>1</v>
      </c>
    </row>
    <row r="4828" spans="1:9" x14ac:dyDescent="0.3">
      <c r="A4828">
        <v>230535</v>
      </c>
      <c r="B4828" s="2">
        <v>41873</v>
      </c>
      <c r="C4828" s="3">
        <v>0.67060185185185184</v>
      </c>
      <c r="D4828" t="s">
        <v>31</v>
      </c>
      <c r="E4828" t="s">
        <v>29</v>
      </c>
      <c r="F4828" t="s">
        <v>13</v>
      </c>
      <c r="G4828" t="s">
        <v>6</v>
      </c>
      <c r="H4828">
        <v>50302</v>
      </c>
      <c r="I4828">
        <f>IF(Table3_1810[[#This Row],[Status]]="Hired",1,0)</f>
        <v>1</v>
      </c>
    </row>
    <row r="4829" spans="1:9" x14ac:dyDescent="0.3">
      <c r="A4829">
        <v>545979</v>
      </c>
      <c r="B4829" s="2">
        <v>41873</v>
      </c>
      <c r="C4829" s="3">
        <v>0.67158564814814814</v>
      </c>
      <c r="D4829" t="s">
        <v>30</v>
      </c>
      <c r="E4829" t="s">
        <v>29</v>
      </c>
      <c r="F4829" t="s">
        <v>13</v>
      </c>
      <c r="G4829" t="s">
        <v>6</v>
      </c>
      <c r="H4829">
        <v>19960</v>
      </c>
      <c r="I4829">
        <f>IF(Table3_1810[[#This Row],[Status]]="Hired",1,0)</f>
        <v>0</v>
      </c>
    </row>
    <row r="4830" spans="1:9" x14ac:dyDescent="0.3">
      <c r="A4830">
        <v>861702</v>
      </c>
      <c r="B4830" s="2">
        <v>41873</v>
      </c>
      <c r="C4830" s="3">
        <v>0.67246527777777776</v>
      </c>
      <c r="D4830" t="s">
        <v>31</v>
      </c>
      <c r="E4830" t="s">
        <v>29</v>
      </c>
      <c r="F4830" t="s">
        <v>13</v>
      </c>
      <c r="G4830" t="s">
        <v>6</v>
      </c>
      <c r="H4830">
        <v>44878</v>
      </c>
      <c r="I4830">
        <f>IF(Table3_1810[[#This Row],[Status]]="Hired",1,0)</f>
        <v>1</v>
      </c>
    </row>
    <row r="4831" spans="1:9" x14ac:dyDescent="0.3">
      <c r="A4831">
        <v>62115</v>
      </c>
      <c r="B4831" s="2">
        <v>41873</v>
      </c>
      <c r="C4831" s="3">
        <v>0.67273148148148143</v>
      </c>
      <c r="D4831" t="s">
        <v>31</v>
      </c>
      <c r="E4831" t="s">
        <v>29</v>
      </c>
      <c r="F4831" t="s">
        <v>13</v>
      </c>
      <c r="G4831" t="s">
        <v>6</v>
      </c>
      <c r="H4831">
        <v>71249</v>
      </c>
      <c r="I4831">
        <f>IF(Table3_1810[[#This Row],[Status]]="Hired",1,0)</f>
        <v>1</v>
      </c>
    </row>
    <row r="4832" spans="1:9" x14ac:dyDescent="0.3">
      <c r="A4832">
        <v>449773</v>
      </c>
      <c r="B4832" s="2">
        <v>41873</v>
      </c>
      <c r="C4832" s="3">
        <v>0.67314814814814816</v>
      </c>
      <c r="D4832" t="s">
        <v>31</v>
      </c>
      <c r="E4832" t="s">
        <v>29</v>
      </c>
      <c r="F4832" t="s">
        <v>13</v>
      </c>
      <c r="G4832" t="s">
        <v>6</v>
      </c>
      <c r="H4832">
        <v>93501</v>
      </c>
      <c r="I4832">
        <f>IF(Table3_1810[[#This Row],[Status]]="Hired",1,0)</f>
        <v>1</v>
      </c>
    </row>
    <row r="4833" spans="1:9" x14ac:dyDescent="0.3">
      <c r="A4833">
        <v>293874</v>
      </c>
      <c r="B4833" s="2">
        <v>41873</v>
      </c>
      <c r="C4833" s="3">
        <v>0.67348379629629629</v>
      </c>
      <c r="D4833" t="s">
        <v>31</v>
      </c>
      <c r="E4833" t="s">
        <v>29</v>
      </c>
      <c r="F4833" t="s">
        <v>13</v>
      </c>
      <c r="G4833" t="s">
        <v>6</v>
      </c>
      <c r="H4833">
        <v>79325</v>
      </c>
      <c r="I4833">
        <f>IF(Table3_1810[[#This Row],[Status]]="Hired",1,0)</f>
        <v>1</v>
      </c>
    </row>
    <row r="4834" spans="1:9" x14ac:dyDescent="0.3">
      <c r="A4834">
        <v>98075</v>
      </c>
      <c r="B4834" s="2">
        <v>41849</v>
      </c>
      <c r="C4834" s="3">
        <v>0.3969212962962963</v>
      </c>
      <c r="D4834" t="s">
        <v>31</v>
      </c>
      <c r="E4834" t="s">
        <v>27</v>
      </c>
      <c r="F4834" t="s">
        <v>20</v>
      </c>
      <c r="G4834" t="s">
        <v>4</v>
      </c>
      <c r="H4834">
        <v>68719</v>
      </c>
      <c r="I4834">
        <f>IF(Table3_1810[[#This Row],[Status]]="Hired",1,0)</f>
        <v>1</v>
      </c>
    </row>
    <row r="4835" spans="1:9" x14ac:dyDescent="0.3">
      <c r="A4835">
        <v>329299</v>
      </c>
      <c r="B4835" s="2">
        <v>41849</v>
      </c>
      <c r="C4835" s="3">
        <v>0.39754629629629629</v>
      </c>
      <c r="D4835" t="s">
        <v>31</v>
      </c>
      <c r="E4835" t="s">
        <v>27</v>
      </c>
      <c r="F4835" t="s">
        <v>20</v>
      </c>
      <c r="G4835" t="s">
        <v>4</v>
      </c>
      <c r="H4835">
        <v>38600</v>
      </c>
      <c r="I4835">
        <f>IF(Table3_1810[[#This Row],[Status]]="Hired",1,0)</f>
        <v>1</v>
      </c>
    </row>
    <row r="4836" spans="1:9" x14ac:dyDescent="0.3">
      <c r="A4836">
        <v>449558</v>
      </c>
      <c r="B4836" s="2">
        <v>41849</v>
      </c>
      <c r="C4836" s="3">
        <v>0.39935185185185185</v>
      </c>
      <c r="D4836" t="s">
        <v>31</v>
      </c>
      <c r="E4836" t="s">
        <v>27</v>
      </c>
      <c r="F4836" t="s">
        <v>20</v>
      </c>
      <c r="G4836" t="s">
        <v>4</v>
      </c>
      <c r="H4836">
        <v>22147</v>
      </c>
      <c r="I4836">
        <f>IF(Table3_1810[[#This Row],[Status]]="Hired",1,0)</f>
        <v>1</v>
      </c>
    </row>
    <row r="4837" spans="1:9" x14ac:dyDescent="0.3">
      <c r="A4837">
        <v>860916</v>
      </c>
      <c r="B4837" s="2">
        <v>41857</v>
      </c>
      <c r="C4837" s="3">
        <v>0.39674768518518516</v>
      </c>
      <c r="D4837" t="s">
        <v>31</v>
      </c>
      <c r="E4837" t="s">
        <v>27</v>
      </c>
      <c r="F4837" t="s">
        <v>18</v>
      </c>
      <c r="G4837" t="s">
        <v>4</v>
      </c>
      <c r="H4837">
        <v>42657</v>
      </c>
      <c r="I4837">
        <f>IF(Table3_1810[[#This Row],[Status]]="Hired",1,0)</f>
        <v>1</v>
      </c>
    </row>
    <row r="4838" spans="1:9" x14ac:dyDescent="0.3">
      <c r="A4838">
        <v>408498</v>
      </c>
      <c r="B4838" s="2">
        <v>41859</v>
      </c>
      <c r="C4838" s="3">
        <v>0.47666666666666668</v>
      </c>
      <c r="D4838" t="s">
        <v>31</v>
      </c>
      <c r="E4838" t="s">
        <v>29</v>
      </c>
      <c r="F4838" t="s">
        <v>18</v>
      </c>
      <c r="G4838" t="s">
        <v>4</v>
      </c>
      <c r="H4838">
        <v>67149</v>
      </c>
      <c r="I4838">
        <f>IF(Table3_1810[[#This Row],[Status]]="Hired",1,0)</f>
        <v>1</v>
      </c>
    </row>
    <row r="4839" spans="1:9" x14ac:dyDescent="0.3">
      <c r="A4839">
        <v>70151</v>
      </c>
      <c r="B4839" s="2">
        <v>41864</v>
      </c>
      <c r="C4839" s="3">
        <v>0.66913194444444446</v>
      </c>
      <c r="D4839" t="s">
        <v>31</v>
      </c>
      <c r="E4839" t="s">
        <v>29</v>
      </c>
      <c r="F4839" t="s">
        <v>18</v>
      </c>
      <c r="G4839" t="s">
        <v>4</v>
      </c>
      <c r="H4839">
        <v>68790</v>
      </c>
      <c r="I4839">
        <f>IF(Table3_1810[[#This Row],[Status]]="Hired",1,0)</f>
        <v>1</v>
      </c>
    </row>
    <row r="4840" spans="1:9" x14ac:dyDescent="0.3">
      <c r="A4840">
        <v>696668</v>
      </c>
      <c r="B4840" s="2">
        <v>41846</v>
      </c>
      <c r="C4840" s="3">
        <v>0.82695601851851852</v>
      </c>
      <c r="D4840" t="s">
        <v>31</v>
      </c>
      <c r="E4840" t="s">
        <v>27</v>
      </c>
      <c r="F4840" t="s">
        <v>17</v>
      </c>
      <c r="G4840" t="s">
        <v>8</v>
      </c>
      <c r="H4840">
        <v>70229</v>
      </c>
      <c r="I4840">
        <f>IF(Table3_1810[[#This Row],[Status]]="Hired",1,0)</f>
        <v>1</v>
      </c>
    </row>
    <row r="4841" spans="1:9" x14ac:dyDescent="0.3">
      <c r="A4841">
        <v>27195</v>
      </c>
      <c r="B4841" s="2">
        <v>41843</v>
      </c>
      <c r="C4841" s="3">
        <v>0.39789351851851851</v>
      </c>
      <c r="D4841" t="s">
        <v>30</v>
      </c>
      <c r="E4841" t="s">
        <v>27</v>
      </c>
      <c r="F4841" t="s">
        <v>17</v>
      </c>
      <c r="G4841" t="s">
        <v>8</v>
      </c>
      <c r="H4841">
        <v>43775</v>
      </c>
      <c r="I4841">
        <f>IF(Table3_1810[[#This Row],[Status]]="Hired",1,0)</f>
        <v>0</v>
      </c>
    </row>
    <row r="4842" spans="1:9" x14ac:dyDescent="0.3">
      <c r="A4842">
        <v>289399</v>
      </c>
      <c r="B4842" s="2">
        <v>41852</v>
      </c>
      <c r="C4842" s="3">
        <v>0.68690972222222224</v>
      </c>
      <c r="D4842" t="s">
        <v>31</v>
      </c>
      <c r="E4842" t="s">
        <v>27</v>
      </c>
      <c r="F4842" t="s">
        <v>17</v>
      </c>
      <c r="G4842" t="s">
        <v>8</v>
      </c>
      <c r="H4842">
        <v>89749</v>
      </c>
      <c r="I4842">
        <f>IF(Table3_1810[[#This Row],[Status]]="Hired",1,0)</f>
        <v>1</v>
      </c>
    </row>
    <row r="4843" spans="1:9" x14ac:dyDescent="0.3">
      <c r="A4843">
        <v>237069</v>
      </c>
      <c r="B4843" s="2">
        <v>41867</v>
      </c>
      <c r="C4843" s="3">
        <v>0.67148148148148146</v>
      </c>
      <c r="D4843" t="s">
        <v>30</v>
      </c>
      <c r="E4843" t="s">
        <v>27</v>
      </c>
      <c r="F4843" t="s">
        <v>17</v>
      </c>
      <c r="G4843" t="s">
        <v>8</v>
      </c>
      <c r="H4843">
        <v>46329</v>
      </c>
      <c r="I4843">
        <f>IF(Table3_1810[[#This Row],[Status]]="Hired",1,0)</f>
        <v>0</v>
      </c>
    </row>
    <row r="4844" spans="1:9" x14ac:dyDescent="0.3">
      <c r="A4844">
        <v>15315</v>
      </c>
      <c r="B4844" s="2">
        <v>41871</v>
      </c>
      <c r="C4844" s="3">
        <v>0.46809027777777779</v>
      </c>
      <c r="D4844" t="s">
        <v>31</v>
      </c>
      <c r="E4844" t="s">
        <v>29</v>
      </c>
      <c r="F4844" t="s">
        <v>17</v>
      </c>
      <c r="G4844" t="s">
        <v>8</v>
      </c>
      <c r="H4844">
        <v>48303</v>
      </c>
      <c r="I4844">
        <f>IF(Table3_1810[[#This Row],[Status]]="Hired",1,0)</f>
        <v>1</v>
      </c>
    </row>
    <row r="4845" spans="1:9" x14ac:dyDescent="0.3">
      <c r="A4845">
        <v>83737</v>
      </c>
      <c r="B4845" s="2">
        <v>41871</v>
      </c>
      <c r="C4845" s="3">
        <v>0.46708333333333335</v>
      </c>
      <c r="D4845" t="s">
        <v>31</v>
      </c>
      <c r="E4845" t="s">
        <v>28</v>
      </c>
      <c r="F4845" t="s">
        <v>17</v>
      </c>
      <c r="G4845" t="s">
        <v>8</v>
      </c>
      <c r="H4845">
        <v>41256</v>
      </c>
      <c r="I4845">
        <f>IF(Table3_1810[[#This Row],[Status]]="Hired",1,0)</f>
        <v>1</v>
      </c>
    </row>
    <row r="4846" spans="1:9" x14ac:dyDescent="0.3">
      <c r="A4846">
        <v>533925</v>
      </c>
      <c r="B4846" s="2">
        <v>41877</v>
      </c>
      <c r="C4846" s="3">
        <v>0.51157407407407407</v>
      </c>
      <c r="D4846" t="s">
        <v>31</v>
      </c>
      <c r="E4846" t="s">
        <v>27</v>
      </c>
      <c r="F4846" t="s">
        <v>17</v>
      </c>
      <c r="G4846" t="s">
        <v>8</v>
      </c>
      <c r="H4846">
        <v>85388</v>
      </c>
      <c r="I4846">
        <f>IF(Table3_1810[[#This Row],[Status]]="Hired",1,0)</f>
        <v>1</v>
      </c>
    </row>
    <row r="4847" spans="1:9" x14ac:dyDescent="0.3">
      <c r="A4847">
        <v>96361</v>
      </c>
      <c r="B4847" s="2">
        <v>41877</v>
      </c>
      <c r="C4847" s="3">
        <v>0.51468749999999996</v>
      </c>
      <c r="D4847" t="s">
        <v>31</v>
      </c>
      <c r="E4847" t="s">
        <v>27</v>
      </c>
      <c r="F4847" t="s">
        <v>17</v>
      </c>
      <c r="G4847" t="s">
        <v>8</v>
      </c>
      <c r="H4847">
        <v>14622</v>
      </c>
      <c r="I4847">
        <f>IF(Table3_1810[[#This Row],[Status]]="Hired",1,0)</f>
        <v>1</v>
      </c>
    </row>
    <row r="4848" spans="1:9" x14ac:dyDescent="0.3">
      <c r="A4848">
        <v>854129</v>
      </c>
      <c r="B4848" s="2">
        <v>41877</v>
      </c>
      <c r="C4848" s="3">
        <v>0.51531249999999995</v>
      </c>
      <c r="D4848" t="s">
        <v>31</v>
      </c>
      <c r="E4848" t="s">
        <v>27</v>
      </c>
      <c r="F4848" t="s">
        <v>17</v>
      </c>
      <c r="G4848" t="s">
        <v>8</v>
      </c>
      <c r="H4848">
        <v>37532</v>
      </c>
      <c r="I4848">
        <f>IF(Table3_1810[[#This Row],[Status]]="Hired",1,0)</f>
        <v>1</v>
      </c>
    </row>
    <row r="4849" spans="1:9" x14ac:dyDescent="0.3">
      <c r="A4849">
        <v>800904</v>
      </c>
      <c r="B4849" s="2">
        <v>41877</v>
      </c>
      <c r="C4849" s="3">
        <v>0.51158564814814811</v>
      </c>
      <c r="D4849" t="s">
        <v>31</v>
      </c>
      <c r="E4849" t="s">
        <v>28</v>
      </c>
      <c r="F4849" t="s">
        <v>17</v>
      </c>
      <c r="G4849" t="s">
        <v>8</v>
      </c>
      <c r="H4849">
        <v>49509</v>
      </c>
      <c r="I4849">
        <f>IF(Table3_1810[[#This Row],[Status]]="Hired",1,0)</f>
        <v>1</v>
      </c>
    </row>
    <row r="4850" spans="1:9" x14ac:dyDescent="0.3">
      <c r="A4850">
        <v>831300</v>
      </c>
      <c r="B4850" s="2">
        <v>41837</v>
      </c>
      <c r="C4850" s="3">
        <v>0.39709490740740738</v>
      </c>
      <c r="D4850" t="s">
        <v>31</v>
      </c>
      <c r="E4850" t="s">
        <v>29</v>
      </c>
      <c r="F4850" t="s">
        <v>13</v>
      </c>
      <c r="G4850" t="s">
        <v>8</v>
      </c>
      <c r="H4850">
        <v>30756</v>
      </c>
      <c r="I4850">
        <f>IF(Table3_1810[[#This Row],[Status]]="Hired",1,0)</f>
        <v>1</v>
      </c>
    </row>
    <row r="4851" spans="1:9" x14ac:dyDescent="0.3">
      <c r="A4851">
        <v>782875</v>
      </c>
      <c r="B4851" s="2">
        <v>41852</v>
      </c>
      <c r="C4851" s="3">
        <v>0.32491898148148146</v>
      </c>
      <c r="D4851" t="s">
        <v>31</v>
      </c>
      <c r="E4851" t="s">
        <v>29</v>
      </c>
      <c r="F4851" t="s">
        <v>13</v>
      </c>
      <c r="G4851" t="s">
        <v>8</v>
      </c>
      <c r="H4851">
        <v>54920</v>
      </c>
      <c r="I4851">
        <f>IF(Table3_1810[[#This Row],[Status]]="Hired",1,0)</f>
        <v>1</v>
      </c>
    </row>
    <row r="4852" spans="1:9" x14ac:dyDescent="0.3">
      <c r="A4852">
        <v>634766</v>
      </c>
      <c r="B4852" s="2">
        <v>41874</v>
      </c>
      <c r="C4852" s="3">
        <v>0.74189814814814814</v>
      </c>
      <c r="D4852" t="s">
        <v>31</v>
      </c>
      <c r="E4852" t="s">
        <v>29</v>
      </c>
      <c r="F4852" t="s">
        <v>17</v>
      </c>
      <c r="G4852" t="s">
        <v>2</v>
      </c>
      <c r="H4852">
        <v>42226</v>
      </c>
      <c r="I4852">
        <f>IF(Table3_1810[[#This Row],[Status]]="Hired",1,0)</f>
        <v>1</v>
      </c>
    </row>
    <row r="4853" spans="1:9" x14ac:dyDescent="0.3">
      <c r="A4853">
        <v>118038</v>
      </c>
      <c r="B4853" s="2">
        <v>41844</v>
      </c>
      <c r="C4853" s="3">
        <v>0.69729166666666664</v>
      </c>
      <c r="D4853" t="s">
        <v>31</v>
      </c>
      <c r="E4853" t="s">
        <v>27</v>
      </c>
      <c r="F4853" t="s">
        <v>17</v>
      </c>
      <c r="G4853" t="s">
        <v>2</v>
      </c>
      <c r="H4853">
        <v>39556</v>
      </c>
      <c r="I4853">
        <f>IF(Table3_1810[[#This Row],[Status]]="Hired",1,0)</f>
        <v>1</v>
      </c>
    </row>
    <row r="4854" spans="1:9" x14ac:dyDescent="0.3">
      <c r="A4854">
        <v>534433</v>
      </c>
      <c r="B4854" s="2">
        <v>41844</v>
      </c>
      <c r="C4854" s="3">
        <v>0.69803240740740746</v>
      </c>
      <c r="D4854" t="s">
        <v>31</v>
      </c>
      <c r="E4854" t="s">
        <v>27</v>
      </c>
      <c r="F4854" t="s">
        <v>17</v>
      </c>
      <c r="G4854" t="s">
        <v>2</v>
      </c>
      <c r="H4854">
        <v>95832</v>
      </c>
      <c r="I4854">
        <f>IF(Table3_1810[[#This Row],[Status]]="Hired",1,0)</f>
        <v>1</v>
      </c>
    </row>
    <row r="4855" spans="1:9" x14ac:dyDescent="0.3">
      <c r="A4855">
        <v>623706</v>
      </c>
      <c r="B4855" s="2">
        <v>41846</v>
      </c>
      <c r="C4855" s="3">
        <v>0.41204861111111113</v>
      </c>
      <c r="D4855" t="s">
        <v>31</v>
      </c>
      <c r="E4855" t="s">
        <v>29</v>
      </c>
      <c r="F4855" t="s">
        <v>17</v>
      </c>
      <c r="G4855" t="s">
        <v>2</v>
      </c>
      <c r="H4855">
        <v>47217</v>
      </c>
      <c r="I4855">
        <f>IF(Table3_1810[[#This Row],[Status]]="Hired",1,0)</f>
        <v>1</v>
      </c>
    </row>
    <row r="4856" spans="1:9" x14ac:dyDescent="0.3">
      <c r="A4856">
        <v>181703</v>
      </c>
      <c r="B4856" s="2">
        <v>41846</v>
      </c>
      <c r="C4856" s="3">
        <v>0.4120138888888889</v>
      </c>
      <c r="D4856" t="s">
        <v>31</v>
      </c>
      <c r="E4856" t="s">
        <v>28</v>
      </c>
      <c r="F4856" t="s">
        <v>17</v>
      </c>
      <c r="G4856" t="s">
        <v>2</v>
      </c>
      <c r="H4856">
        <v>71151</v>
      </c>
      <c r="I4856">
        <f>IF(Table3_1810[[#This Row],[Status]]="Hired",1,0)</f>
        <v>1</v>
      </c>
    </row>
    <row r="4857" spans="1:9" x14ac:dyDescent="0.3">
      <c r="A4857">
        <v>111469</v>
      </c>
      <c r="B4857" s="2">
        <v>41850</v>
      </c>
      <c r="C4857" s="3">
        <v>0.40932870370370372</v>
      </c>
      <c r="D4857" t="s">
        <v>31</v>
      </c>
      <c r="E4857" t="s">
        <v>29</v>
      </c>
      <c r="F4857" t="s">
        <v>17</v>
      </c>
      <c r="G4857" t="s">
        <v>2</v>
      </c>
      <c r="H4857">
        <v>36419</v>
      </c>
      <c r="I4857">
        <f>IF(Table3_1810[[#This Row],[Status]]="Hired",1,0)</f>
        <v>1</v>
      </c>
    </row>
    <row r="4858" spans="1:9" x14ac:dyDescent="0.3">
      <c r="A4858">
        <v>910075</v>
      </c>
      <c r="B4858" s="2">
        <v>41856</v>
      </c>
      <c r="C4858" s="3">
        <v>0.78314814814814815</v>
      </c>
      <c r="D4858" t="s">
        <v>31</v>
      </c>
      <c r="E4858" t="s">
        <v>29</v>
      </c>
      <c r="F4858" t="s">
        <v>17</v>
      </c>
      <c r="G4858" t="s">
        <v>2</v>
      </c>
      <c r="H4858">
        <v>16181</v>
      </c>
      <c r="I4858">
        <f>IF(Table3_1810[[#This Row],[Status]]="Hired",1,0)</f>
        <v>1</v>
      </c>
    </row>
    <row r="4859" spans="1:9" x14ac:dyDescent="0.3">
      <c r="A4859">
        <v>170666</v>
      </c>
      <c r="B4859" s="2">
        <v>41831</v>
      </c>
      <c r="C4859" s="3">
        <v>0.39748842592592593</v>
      </c>
      <c r="D4859" t="s">
        <v>30</v>
      </c>
      <c r="E4859" t="s">
        <v>29</v>
      </c>
      <c r="F4859" t="s">
        <v>15</v>
      </c>
      <c r="G4859" t="s">
        <v>2</v>
      </c>
      <c r="H4859">
        <v>63637</v>
      </c>
      <c r="I4859">
        <f>IF(Table3_1810[[#This Row],[Status]]="Hired",1,0)</f>
        <v>0</v>
      </c>
    </row>
    <row r="4860" spans="1:9" x14ac:dyDescent="0.3">
      <c r="A4860">
        <v>312655</v>
      </c>
      <c r="B4860" s="2">
        <v>41880</v>
      </c>
      <c r="C4860" s="3">
        <v>0.39857638888888891</v>
      </c>
      <c r="D4860" t="s">
        <v>31</v>
      </c>
      <c r="E4860" t="s">
        <v>29</v>
      </c>
      <c r="F4860" t="s">
        <v>17</v>
      </c>
      <c r="G4860" t="s">
        <v>10</v>
      </c>
      <c r="H4860">
        <v>23726</v>
      </c>
      <c r="I4860">
        <f>IF(Table3_1810[[#This Row],[Status]]="Hired",1,0)</f>
        <v>1</v>
      </c>
    </row>
    <row r="4861" spans="1:9" x14ac:dyDescent="0.3">
      <c r="A4861">
        <v>634674</v>
      </c>
      <c r="B4861" s="2">
        <v>41851</v>
      </c>
      <c r="C4861" s="3">
        <v>0.12793981481481481</v>
      </c>
      <c r="D4861" t="s">
        <v>31</v>
      </c>
      <c r="E4861" t="s">
        <v>27</v>
      </c>
      <c r="F4861" t="s">
        <v>16</v>
      </c>
      <c r="G4861" t="s">
        <v>2</v>
      </c>
      <c r="H4861">
        <v>63556</v>
      </c>
      <c r="I4861">
        <f>IF(Table3_1810[[#This Row],[Status]]="Hired",1,0)</f>
        <v>1</v>
      </c>
    </row>
    <row r="4862" spans="1:9" x14ac:dyDescent="0.3">
      <c r="A4862">
        <v>574495</v>
      </c>
      <c r="B4862" s="2">
        <v>41851</v>
      </c>
      <c r="C4862" s="3">
        <v>0.12857638888888889</v>
      </c>
      <c r="D4862" t="s">
        <v>31</v>
      </c>
      <c r="E4862" t="s">
        <v>27</v>
      </c>
      <c r="F4862" t="s">
        <v>16</v>
      </c>
      <c r="G4862" t="s">
        <v>2</v>
      </c>
      <c r="H4862">
        <v>23537</v>
      </c>
      <c r="I4862">
        <f>IF(Table3_1810[[#This Row],[Status]]="Hired",1,0)</f>
        <v>1</v>
      </c>
    </row>
    <row r="4863" spans="1:9" x14ac:dyDescent="0.3">
      <c r="A4863">
        <v>795229</v>
      </c>
      <c r="B4863" s="2">
        <v>41853</v>
      </c>
      <c r="C4863" s="3">
        <v>0.77143518518518517</v>
      </c>
      <c r="D4863" t="s">
        <v>31</v>
      </c>
      <c r="E4863" t="s">
        <v>27</v>
      </c>
      <c r="F4863" t="s">
        <v>12</v>
      </c>
      <c r="G4863" t="s">
        <v>2</v>
      </c>
      <c r="H4863">
        <v>42487</v>
      </c>
      <c r="I4863">
        <f>IF(Table3_1810[[#This Row],[Status]]="Hired",1,0)</f>
        <v>1</v>
      </c>
    </row>
    <row r="4864" spans="1:9" x14ac:dyDescent="0.3">
      <c r="A4864">
        <v>964866</v>
      </c>
      <c r="B4864" s="2">
        <v>41854</v>
      </c>
      <c r="C4864" s="3">
        <v>0.38606481481481481</v>
      </c>
      <c r="D4864" t="s">
        <v>30</v>
      </c>
      <c r="E4864" t="s">
        <v>28</v>
      </c>
      <c r="F4864" t="s">
        <v>17</v>
      </c>
      <c r="G4864" t="s">
        <v>10</v>
      </c>
      <c r="H4864">
        <v>77654</v>
      </c>
      <c r="I4864">
        <f>IF(Table3_1810[[#This Row],[Status]]="Hired",1,0)</f>
        <v>0</v>
      </c>
    </row>
    <row r="4865" spans="1:9" x14ac:dyDescent="0.3">
      <c r="A4865">
        <v>602766</v>
      </c>
      <c r="B4865" s="2">
        <v>41867</v>
      </c>
      <c r="C4865" s="3">
        <v>0.66983796296296294</v>
      </c>
      <c r="D4865" t="s">
        <v>31</v>
      </c>
      <c r="E4865" t="s">
        <v>27</v>
      </c>
      <c r="F4865" t="s">
        <v>17</v>
      </c>
      <c r="G4865" t="s">
        <v>10</v>
      </c>
      <c r="H4865">
        <v>76581</v>
      </c>
      <c r="I4865">
        <f>IF(Table3_1810[[#This Row],[Status]]="Hired",1,0)</f>
        <v>1</v>
      </c>
    </row>
    <row r="4866" spans="1:9" x14ac:dyDescent="0.3">
      <c r="A4866">
        <v>544249</v>
      </c>
      <c r="B4866" s="2">
        <v>41862</v>
      </c>
      <c r="C4866" s="3">
        <v>0.33181712962962961</v>
      </c>
      <c r="D4866" t="s">
        <v>31</v>
      </c>
      <c r="E4866" t="s">
        <v>29</v>
      </c>
      <c r="F4866" t="s">
        <v>17</v>
      </c>
      <c r="G4866" t="s">
        <v>10</v>
      </c>
      <c r="H4866">
        <v>54308</v>
      </c>
      <c r="I4866">
        <f>IF(Table3_1810[[#This Row],[Status]]="Hired",1,0)</f>
        <v>1</v>
      </c>
    </row>
    <row r="4867" spans="1:9" x14ac:dyDescent="0.3">
      <c r="A4867">
        <v>181724</v>
      </c>
      <c r="B4867" s="2">
        <v>41842</v>
      </c>
      <c r="C4867" s="3">
        <v>0.39710648148148148</v>
      </c>
      <c r="D4867" t="s">
        <v>31</v>
      </c>
      <c r="E4867" t="s">
        <v>27</v>
      </c>
      <c r="F4867" t="s">
        <v>18</v>
      </c>
      <c r="G4867" t="s">
        <v>2</v>
      </c>
      <c r="H4867">
        <v>40027</v>
      </c>
      <c r="I4867">
        <f>IF(Table3_1810[[#This Row],[Status]]="Hired",1,0)</f>
        <v>1</v>
      </c>
    </row>
    <row r="4868" spans="1:9" x14ac:dyDescent="0.3">
      <c r="A4868">
        <v>491865</v>
      </c>
      <c r="B4868" s="2">
        <v>41863</v>
      </c>
      <c r="C4868" s="3">
        <v>0.3971412037037037</v>
      </c>
      <c r="D4868" t="s">
        <v>31</v>
      </c>
      <c r="E4868" t="s">
        <v>29</v>
      </c>
      <c r="F4868" t="s">
        <v>18</v>
      </c>
      <c r="G4868" t="s">
        <v>2</v>
      </c>
      <c r="H4868">
        <v>50726</v>
      </c>
      <c r="I4868">
        <f>IF(Table3_1810[[#This Row],[Status]]="Hired",1,0)</f>
        <v>1</v>
      </c>
    </row>
    <row r="4869" spans="1:9" x14ac:dyDescent="0.3">
      <c r="A4869">
        <v>994547</v>
      </c>
      <c r="B4869" s="2">
        <v>41842</v>
      </c>
      <c r="C4869" s="3">
        <v>0.39679398148148148</v>
      </c>
      <c r="D4869" t="s">
        <v>30</v>
      </c>
      <c r="E4869" t="s">
        <v>27</v>
      </c>
      <c r="F4869" t="s">
        <v>17</v>
      </c>
      <c r="G4869" t="s">
        <v>10</v>
      </c>
      <c r="H4869">
        <v>24324</v>
      </c>
      <c r="I4869">
        <f>IF(Table3_1810[[#This Row],[Status]]="Hired",1,0)</f>
        <v>0</v>
      </c>
    </row>
    <row r="4870" spans="1:9" x14ac:dyDescent="0.3">
      <c r="A4870">
        <v>472159</v>
      </c>
      <c r="B4870" s="2">
        <v>41842</v>
      </c>
      <c r="C4870" s="3">
        <v>0.40130787037037036</v>
      </c>
      <c r="D4870" t="s">
        <v>31</v>
      </c>
      <c r="E4870" t="s">
        <v>27</v>
      </c>
      <c r="F4870" t="s">
        <v>17</v>
      </c>
      <c r="G4870" t="s">
        <v>10</v>
      </c>
      <c r="H4870">
        <v>21527</v>
      </c>
      <c r="I4870">
        <f>IF(Table3_1810[[#This Row],[Status]]="Hired",1,0)</f>
        <v>1</v>
      </c>
    </row>
    <row r="4871" spans="1:9" x14ac:dyDescent="0.3">
      <c r="A4871">
        <v>214831</v>
      </c>
      <c r="B4871" s="2">
        <v>41842</v>
      </c>
      <c r="C4871" s="3">
        <v>0.39753472222222225</v>
      </c>
      <c r="D4871" t="s">
        <v>31</v>
      </c>
      <c r="E4871" t="s">
        <v>29</v>
      </c>
      <c r="F4871" t="s">
        <v>17</v>
      </c>
      <c r="G4871" t="s">
        <v>10</v>
      </c>
      <c r="H4871">
        <v>64561</v>
      </c>
      <c r="I4871">
        <f>IF(Table3_1810[[#This Row],[Status]]="Hired",1,0)</f>
        <v>1</v>
      </c>
    </row>
    <row r="4872" spans="1:9" x14ac:dyDescent="0.3">
      <c r="A4872">
        <v>520857</v>
      </c>
      <c r="B4872" s="2">
        <v>41872</v>
      </c>
      <c r="C4872" s="3">
        <v>0.66950231481481481</v>
      </c>
      <c r="D4872" t="s">
        <v>31</v>
      </c>
      <c r="E4872" t="s">
        <v>28</v>
      </c>
      <c r="F4872" t="s">
        <v>17</v>
      </c>
      <c r="G4872" t="s">
        <v>10</v>
      </c>
      <c r="H4872">
        <v>82095</v>
      </c>
      <c r="I4872">
        <f>IF(Table3_1810[[#This Row],[Status]]="Hired",1,0)</f>
        <v>1</v>
      </c>
    </row>
    <row r="4873" spans="1:9" x14ac:dyDescent="0.3">
      <c r="A4873">
        <v>70068</v>
      </c>
      <c r="B4873" s="2">
        <v>41878</v>
      </c>
      <c r="C4873" s="3">
        <v>0.82665509259259262</v>
      </c>
      <c r="D4873" t="s">
        <v>31</v>
      </c>
      <c r="E4873" t="s">
        <v>27</v>
      </c>
      <c r="F4873" t="s">
        <v>17</v>
      </c>
      <c r="G4873" t="s">
        <v>10</v>
      </c>
      <c r="H4873">
        <v>69583</v>
      </c>
      <c r="I4873">
        <f>IF(Table3_1810[[#This Row],[Status]]="Hired",1,0)</f>
        <v>1</v>
      </c>
    </row>
    <row r="4874" spans="1:9" x14ac:dyDescent="0.3">
      <c r="A4874">
        <v>469233</v>
      </c>
      <c r="B4874" s="2">
        <v>41877</v>
      </c>
      <c r="C4874" s="3">
        <v>0.39677083333333335</v>
      </c>
      <c r="D4874" t="s">
        <v>31</v>
      </c>
      <c r="E4874" t="s">
        <v>27</v>
      </c>
      <c r="F4874" t="s">
        <v>20</v>
      </c>
      <c r="G4874" t="s">
        <v>6</v>
      </c>
      <c r="H4874">
        <v>23772</v>
      </c>
      <c r="I4874">
        <f>IF(Table3_1810[[#This Row],[Status]]="Hired",1,0)</f>
        <v>1</v>
      </c>
    </row>
    <row r="4875" spans="1:9" x14ac:dyDescent="0.3">
      <c r="A4875">
        <v>576494</v>
      </c>
      <c r="B4875" s="2">
        <v>41879</v>
      </c>
      <c r="C4875" s="3">
        <v>0.77004629629629628</v>
      </c>
      <c r="D4875" t="s">
        <v>31</v>
      </c>
      <c r="E4875" t="s">
        <v>27</v>
      </c>
      <c r="F4875" t="s">
        <v>20</v>
      </c>
      <c r="G4875" t="s">
        <v>6</v>
      </c>
      <c r="H4875">
        <v>44526</v>
      </c>
      <c r="I4875">
        <f>IF(Table3_1810[[#This Row],[Status]]="Hired",1,0)</f>
        <v>1</v>
      </c>
    </row>
    <row r="4876" spans="1:9" x14ac:dyDescent="0.3">
      <c r="A4876">
        <v>910136</v>
      </c>
      <c r="B4876" s="2">
        <v>41879</v>
      </c>
      <c r="C4876" s="3">
        <v>0.77045138888888887</v>
      </c>
      <c r="D4876" t="s">
        <v>31</v>
      </c>
      <c r="E4876" t="s">
        <v>29</v>
      </c>
      <c r="F4876" t="s">
        <v>20</v>
      </c>
      <c r="G4876" t="s">
        <v>6</v>
      </c>
      <c r="H4876">
        <v>52402</v>
      </c>
      <c r="I4876">
        <f>IF(Table3_1810[[#This Row],[Status]]="Hired",1,0)</f>
        <v>1</v>
      </c>
    </row>
    <row r="4877" spans="1:9" x14ac:dyDescent="0.3">
      <c r="A4877">
        <v>986428</v>
      </c>
      <c r="B4877" s="2">
        <v>41878</v>
      </c>
      <c r="C4877" s="3">
        <v>0.39677083333333335</v>
      </c>
      <c r="D4877" t="s">
        <v>31</v>
      </c>
      <c r="E4877" t="s">
        <v>27</v>
      </c>
      <c r="F4877" t="s">
        <v>17</v>
      </c>
      <c r="G4877" t="s">
        <v>2</v>
      </c>
      <c r="H4877">
        <v>13969</v>
      </c>
      <c r="I4877">
        <f>IF(Table3_1810[[#This Row],[Status]]="Hired",1,0)</f>
        <v>1</v>
      </c>
    </row>
    <row r="4878" spans="1:9" x14ac:dyDescent="0.3">
      <c r="A4878">
        <v>930316</v>
      </c>
      <c r="B4878" s="2">
        <v>41878</v>
      </c>
      <c r="C4878" s="3">
        <v>0.89302083333333337</v>
      </c>
      <c r="D4878" t="s">
        <v>30</v>
      </c>
      <c r="E4878" t="s">
        <v>27</v>
      </c>
      <c r="F4878" t="s">
        <v>17</v>
      </c>
      <c r="G4878" t="s">
        <v>2</v>
      </c>
      <c r="H4878">
        <v>91546</v>
      </c>
      <c r="I4878">
        <f>IF(Table3_1810[[#This Row],[Status]]="Hired",1,0)</f>
        <v>0</v>
      </c>
    </row>
    <row r="4879" spans="1:9" x14ac:dyDescent="0.3">
      <c r="A4879">
        <v>34301</v>
      </c>
      <c r="B4879" s="2">
        <v>41878</v>
      </c>
      <c r="C4879" s="3">
        <v>0.89438657407407407</v>
      </c>
      <c r="D4879" t="s">
        <v>30</v>
      </c>
      <c r="E4879" t="s">
        <v>27</v>
      </c>
      <c r="F4879" t="s">
        <v>17</v>
      </c>
      <c r="G4879" t="s">
        <v>2</v>
      </c>
      <c r="H4879">
        <v>13802</v>
      </c>
      <c r="I4879">
        <f>IF(Table3_1810[[#This Row],[Status]]="Hired",1,0)</f>
        <v>0</v>
      </c>
    </row>
    <row r="4880" spans="1:9" x14ac:dyDescent="0.3">
      <c r="A4880">
        <v>203823</v>
      </c>
      <c r="B4880" s="2">
        <v>41878</v>
      </c>
      <c r="C4880" s="3">
        <v>0.89358796296296295</v>
      </c>
      <c r="D4880" t="s">
        <v>31</v>
      </c>
      <c r="E4880" t="s">
        <v>29</v>
      </c>
      <c r="F4880" t="s">
        <v>17</v>
      </c>
      <c r="G4880" t="s">
        <v>2</v>
      </c>
      <c r="H4880">
        <v>38047</v>
      </c>
      <c r="I4880">
        <f>IF(Table3_1810[[#This Row],[Status]]="Hired",1,0)</f>
        <v>1</v>
      </c>
    </row>
    <row r="4881" spans="1:9" x14ac:dyDescent="0.3">
      <c r="A4881">
        <v>609607</v>
      </c>
      <c r="B4881" s="2">
        <v>41857</v>
      </c>
      <c r="C4881" s="3">
        <v>0.39759259259259261</v>
      </c>
      <c r="D4881" t="s">
        <v>31</v>
      </c>
      <c r="E4881" t="s">
        <v>27</v>
      </c>
      <c r="F4881" t="s">
        <v>15</v>
      </c>
      <c r="G4881" t="s">
        <v>6</v>
      </c>
      <c r="H4881">
        <v>36294</v>
      </c>
      <c r="I4881">
        <f>IF(Table3_1810[[#This Row],[Status]]="Hired",1,0)</f>
        <v>1</v>
      </c>
    </row>
    <row r="4882" spans="1:9" x14ac:dyDescent="0.3">
      <c r="A4882">
        <v>580000</v>
      </c>
      <c r="B4882" s="2">
        <v>41843</v>
      </c>
      <c r="C4882" s="3">
        <v>0.39671296296296299</v>
      </c>
      <c r="D4882" t="s">
        <v>31</v>
      </c>
      <c r="E4882" t="s">
        <v>27</v>
      </c>
      <c r="F4882" t="s">
        <v>20</v>
      </c>
      <c r="G4882" t="s">
        <v>1</v>
      </c>
      <c r="H4882">
        <v>62097</v>
      </c>
      <c r="I4882">
        <f>IF(Table3_1810[[#This Row],[Status]]="Hired",1,0)</f>
        <v>1</v>
      </c>
    </row>
    <row r="4883" spans="1:9" x14ac:dyDescent="0.3">
      <c r="A4883">
        <v>968762</v>
      </c>
      <c r="B4883" s="2">
        <v>41862</v>
      </c>
      <c r="C4883" s="3">
        <v>0.66200231481481486</v>
      </c>
      <c r="D4883" t="s">
        <v>31</v>
      </c>
      <c r="E4883" t="s">
        <v>27</v>
      </c>
      <c r="F4883" t="s">
        <v>15</v>
      </c>
      <c r="G4883" t="s">
        <v>7</v>
      </c>
      <c r="H4883">
        <v>92420</v>
      </c>
      <c r="I4883">
        <f>IF(Table3_1810[[#This Row],[Status]]="Hired",1,0)</f>
        <v>1</v>
      </c>
    </row>
    <row r="4884" spans="1:9" x14ac:dyDescent="0.3">
      <c r="A4884">
        <v>653469</v>
      </c>
      <c r="B4884" s="2">
        <v>41862</v>
      </c>
      <c r="C4884" s="3">
        <v>0.66276620370370365</v>
      </c>
      <c r="D4884" t="s">
        <v>31</v>
      </c>
      <c r="E4884" t="s">
        <v>29</v>
      </c>
      <c r="F4884" t="s">
        <v>15</v>
      </c>
      <c r="G4884" t="s">
        <v>7</v>
      </c>
      <c r="H4884">
        <v>57993</v>
      </c>
      <c r="I4884">
        <f>IF(Table3_1810[[#This Row],[Status]]="Hired",1,0)</f>
        <v>1</v>
      </c>
    </row>
    <row r="4885" spans="1:9" x14ac:dyDescent="0.3">
      <c r="A4885">
        <v>246856</v>
      </c>
      <c r="B4885" s="2">
        <v>41851</v>
      </c>
      <c r="C4885" s="3">
        <v>0.39864583333333331</v>
      </c>
      <c r="D4885" t="s">
        <v>31</v>
      </c>
      <c r="E4885" t="s">
        <v>29</v>
      </c>
      <c r="F4885" t="s">
        <v>20</v>
      </c>
      <c r="G4885" t="s">
        <v>8</v>
      </c>
      <c r="H4885">
        <v>24756</v>
      </c>
      <c r="I4885">
        <f>IF(Table3_1810[[#This Row],[Status]]="Hired",1,0)</f>
        <v>1</v>
      </c>
    </row>
    <row r="4886" spans="1:9" x14ac:dyDescent="0.3">
      <c r="A4886">
        <v>631532</v>
      </c>
      <c r="B4886" s="2">
        <v>41849</v>
      </c>
      <c r="C4886" s="3">
        <v>0.73067129629629635</v>
      </c>
      <c r="D4886" t="s">
        <v>31</v>
      </c>
      <c r="E4886" t="s">
        <v>29</v>
      </c>
      <c r="F4886" t="s">
        <v>12</v>
      </c>
      <c r="G4886" t="s">
        <v>5</v>
      </c>
      <c r="H4886">
        <v>96610</v>
      </c>
      <c r="I4886">
        <f>IF(Table3_1810[[#This Row],[Status]]="Hired",1,0)</f>
        <v>1</v>
      </c>
    </row>
    <row r="4887" spans="1:9" x14ac:dyDescent="0.3">
      <c r="A4887">
        <v>856783</v>
      </c>
      <c r="B4887" s="2">
        <v>41849</v>
      </c>
      <c r="C4887" s="3">
        <v>0.73103009259259255</v>
      </c>
      <c r="D4887" t="s">
        <v>30</v>
      </c>
      <c r="E4887" t="s">
        <v>29</v>
      </c>
      <c r="F4887" t="s">
        <v>12</v>
      </c>
      <c r="G4887" t="s">
        <v>5</v>
      </c>
      <c r="H4887">
        <v>88276</v>
      </c>
      <c r="I4887">
        <f>IF(Table3_1810[[#This Row],[Status]]="Hired",1,0)</f>
        <v>0</v>
      </c>
    </row>
    <row r="4888" spans="1:9" x14ac:dyDescent="0.3">
      <c r="A4888">
        <v>294317</v>
      </c>
      <c r="B4888" s="2">
        <v>41849</v>
      </c>
      <c r="C4888" s="3">
        <v>0.73163194444444446</v>
      </c>
      <c r="D4888" t="s">
        <v>30</v>
      </c>
      <c r="E4888" t="s">
        <v>29</v>
      </c>
      <c r="F4888" t="s">
        <v>12</v>
      </c>
      <c r="G4888" t="s">
        <v>5</v>
      </c>
      <c r="H4888">
        <v>85400</v>
      </c>
      <c r="I4888">
        <f>IF(Table3_1810[[#This Row],[Status]]="Hired",1,0)</f>
        <v>0</v>
      </c>
    </row>
    <row r="4889" spans="1:9" x14ac:dyDescent="0.3">
      <c r="A4889">
        <v>471224</v>
      </c>
      <c r="B4889" s="2">
        <v>41850</v>
      </c>
      <c r="C4889" s="3">
        <v>0.67238425925925926</v>
      </c>
      <c r="D4889" t="s">
        <v>31</v>
      </c>
      <c r="E4889" t="s">
        <v>27</v>
      </c>
      <c r="F4889" t="s">
        <v>12</v>
      </c>
      <c r="G4889" t="s">
        <v>5</v>
      </c>
      <c r="H4889">
        <v>36681</v>
      </c>
      <c r="I4889">
        <f>IF(Table3_1810[[#This Row],[Status]]="Hired",1,0)</f>
        <v>1</v>
      </c>
    </row>
    <row r="4890" spans="1:9" x14ac:dyDescent="0.3">
      <c r="A4890">
        <v>524337</v>
      </c>
      <c r="B4890" s="2">
        <v>41844</v>
      </c>
      <c r="C4890" s="3">
        <v>0.39711805555555557</v>
      </c>
      <c r="D4890" t="s">
        <v>31</v>
      </c>
      <c r="E4890" t="s">
        <v>27</v>
      </c>
      <c r="F4890" t="s">
        <v>12</v>
      </c>
      <c r="G4890" t="s">
        <v>2</v>
      </c>
      <c r="H4890">
        <v>84524</v>
      </c>
      <c r="I4890">
        <f>IF(Table3_1810[[#This Row],[Status]]="Hired",1,0)</f>
        <v>1</v>
      </c>
    </row>
    <row r="4891" spans="1:9" x14ac:dyDescent="0.3">
      <c r="A4891">
        <v>946203</v>
      </c>
      <c r="B4891" s="2">
        <v>41850</v>
      </c>
      <c r="C4891" s="3">
        <v>0.17142361111111112</v>
      </c>
      <c r="D4891" t="s">
        <v>31</v>
      </c>
      <c r="E4891" t="s">
        <v>29</v>
      </c>
      <c r="F4891" t="s">
        <v>12</v>
      </c>
      <c r="G4891" t="s">
        <v>2</v>
      </c>
      <c r="H4891">
        <v>72462</v>
      </c>
      <c r="I4891">
        <f>IF(Table3_1810[[#This Row],[Status]]="Hired",1,0)</f>
        <v>1</v>
      </c>
    </row>
    <row r="4892" spans="1:9" x14ac:dyDescent="0.3">
      <c r="A4892">
        <v>481753</v>
      </c>
      <c r="B4892" s="2">
        <v>41850</v>
      </c>
      <c r="C4892" s="3">
        <v>0.39193287037037039</v>
      </c>
      <c r="D4892" t="s">
        <v>31</v>
      </c>
      <c r="E4892" t="s">
        <v>29</v>
      </c>
      <c r="F4892" t="s">
        <v>12</v>
      </c>
      <c r="G4892" t="s">
        <v>2</v>
      </c>
      <c r="H4892">
        <v>98350</v>
      </c>
      <c r="I4892">
        <f>IF(Table3_1810[[#This Row],[Status]]="Hired",1,0)</f>
        <v>1</v>
      </c>
    </row>
    <row r="4893" spans="1:9" x14ac:dyDescent="0.3">
      <c r="A4893">
        <v>218458</v>
      </c>
      <c r="B4893" s="2">
        <v>41856</v>
      </c>
      <c r="C4893" s="3">
        <v>0.47369212962962964</v>
      </c>
      <c r="D4893" t="s">
        <v>31</v>
      </c>
      <c r="E4893" t="s">
        <v>27</v>
      </c>
      <c r="F4893" t="s">
        <v>12</v>
      </c>
      <c r="G4893" t="s">
        <v>2</v>
      </c>
      <c r="H4893">
        <v>49148</v>
      </c>
      <c r="I4893">
        <f>IF(Table3_1810[[#This Row],[Status]]="Hired",1,0)</f>
        <v>1</v>
      </c>
    </row>
    <row r="4894" spans="1:9" x14ac:dyDescent="0.3">
      <c r="A4894">
        <v>309231</v>
      </c>
      <c r="B4894" s="2">
        <v>41856</v>
      </c>
      <c r="C4894" s="3">
        <v>0.47440972222222222</v>
      </c>
      <c r="D4894" t="s">
        <v>31</v>
      </c>
      <c r="E4894" t="s">
        <v>27</v>
      </c>
      <c r="F4894" t="s">
        <v>12</v>
      </c>
      <c r="G4894" t="s">
        <v>2</v>
      </c>
      <c r="H4894">
        <v>84249</v>
      </c>
      <c r="I4894">
        <f>IF(Table3_1810[[#This Row],[Status]]="Hired",1,0)</f>
        <v>1</v>
      </c>
    </row>
    <row r="4895" spans="1:9" x14ac:dyDescent="0.3">
      <c r="A4895">
        <v>282766</v>
      </c>
      <c r="B4895" s="2">
        <v>41879</v>
      </c>
      <c r="C4895" s="3">
        <v>0.7016782407407407</v>
      </c>
      <c r="D4895" t="s">
        <v>31</v>
      </c>
      <c r="E4895" t="s">
        <v>27</v>
      </c>
      <c r="F4895" t="s">
        <v>20</v>
      </c>
      <c r="G4895" t="s">
        <v>6</v>
      </c>
      <c r="H4895">
        <v>50287</v>
      </c>
      <c r="I4895">
        <f>IF(Table3_1810[[#This Row],[Status]]="Hired",1,0)</f>
        <v>1</v>
      </c>
    </row>
    <row r="4896" spans="1:9" x14ac:dyDescent="0.3">
      <c r="A4896">
        <v>55764</v>
      </c>
      <c r="B4896" s="2">
        <v>41859</v>
      </c>
      <c r="C4896" s="3">
        <v>0.93563657407407408</v>
      </c>
      <c r="D4896" t="s">
        <v>31</v>
      </c>
      <c r="E4896" t="s">
        <v>27</v>
      </c>
      <c r="F4896" t="s">
        <v>12</v>
      </c>
      <c r="G4896" t="s">
        <v>2</v>
      </c>
      <c r="H4896">
        <v>65442</v>
      </c>
      <c r="I4896">
        <f>IF(Table3_1810[[#This Row],[Status]]="Hired",1,0)</f>
        <v>1</v>
      </c>
    </row>
    <row r="4897" spans="1:9" x14ac:dyDescent="0.3">
      <c r="A4897">
        <v>141436</v>
      </c>
      <c r="B4897" s="2">
        <v>41855</v>
      </c>
      <c r="C4897" s="3">
        <v>0.39850694444444446</v>
      </c>
      <c r="D4897" t="s">
        <v>31</v>
      </c>
      <c r="E4897" t="s">
        <v>29</v>
      </c>
      <c r="F4897" t="s">
        <v>12</v>
      </c>
      <c r="G4897" t="s">
        <v>2</v>
      </c>
      <c r="H4897">
        <v>57496</v>
      </c>
      <c r="I4897">
        <f>IF(Table3_1810[[#This Row],[Status]]="Hired",1,0)</f>
        <v>1</v>
      </c>
    </row>
    <row r="4898" spans="1:9" x14ac:dyDescent="0.3">
      <c r="A4898">
        <v>934067</v>
      </c>
      <c r="B4898" s="2">
        <v>41855</v>
      </c>
      <c r="C4898" s="3">
        <v>0.39983796296296298</v>
      </c>
      <c r="D4898" t="s">
        <v>31</v>
      </c>
      <c r="E4898" t="s">
        <v>29</v>
      </c>
      <c r="F4898" t="s">
        <v>12</v>
      </c>
      <c r="G4898" t="s">
        <v>2</v>
      </c>
      <c r="H4898">
        <v>16902</v>
      </c>
      <c r="I4898">
        <f>IF(Table3_1810[[#This Row],[Status]]="Hired",1,0)</f>
        <v>1</v>
      </c>
    </row>
    <row r="4899" spans="1:9" x14ac:dyDescent="0.3">
      <c r="A4899">
        <v>839964</v>
      </c>
      <c r="B4899" s="2">
        <v>41855</v>
      </c>
      <c r="C4899" s="3">
        <v>0.39818287037037037</v>
      </c>
      <c r="D4899" t="s">
        <v>31</v>
      </c>
      <c r="E4899" t="s">
        <v>29</v>
      </c>
      <c r="F4899" t="s">
        <v>12</v>
      </c>
      <c r="G4899" t="s">
        <v>2</v>
      </c>
      <c r="H4899">
        <v>83294</v>
      </c>
      <c r="I4899">
        <f>IF(Table3_1810[[#This Row],[Status]]="Hired",1,0)</f>
        <v>1</v>
      </c>
    </row>
    <row r="4900" spans="1:9" x14ac:dyDescent="0.3">
      <c r="A4900">
        <v>850081</v>
      </c>
      <c r="B4900" s="2">
        <v>41857</v>
      </c>
      <c r="C4900" s="3">
        <v>0.78800925925925924</v>
      </c>
      <c r="D4900" t="s">
        <v>31</v>
      </c>
      <c r="E4900" t="s">
        <v>27</v>
      </c>
      <c r="F4900" t="s">
        <v>12</v>
      </c>
      <c r="G4900" t="s">
        <v>2</v>
      </c>
      <c r="H4900">
        <v>42812</v>
      </c>
      <c r="I4900">
        <f>IF(Table3_1810[[#This Row],[Status]]="Hired",1,0)</f>
        <v>1</v>
      </c>
    </row>
    <row r="4901" spans="1:9" x14ac:dyDescent="0.3">
      <c r="A4901">
        <v>55168</v>
      </c>
      <c r="B4901" s="2">
        <v>41866</v>
      </c>
      <c r="C4901" s="3">
        <v>0.42028935185185184</v>
      </c>
      <c r="D4901" t="s">
        <v>30</v>
      </c>
      <c r="E4901" t="s">
        <v>27</v>
      </c>
      <c r="F4901" t="s">
        <v>12</v>
      </c>
      <c r="G4901" t="s">
        <v>2</v>
      </c>
      <c r="H4901">
        <v>37354</v>
      </c>
      <c r="I4901">
        <f>IF(Table3_1810[[#This Row],[Status]]="Hired",1,0)</f>
        <v>0</v>
      </c>
    </row>
    <row r="4902" spans="1:9" x14ac:dyDescent="0.3">
      <c r="A4902">
        <v>543245</v>
      </c>
      <c r="B4902" s="2">
        <v>41866</v>
      </c>
      <c r="C4902" s="3">
        <v>0.42068287037037039</v>
      </c>
      <c r="D4902" t="s">
        <v>31</v>
      </c>
      <c r="E4902" t="s">
        <v>29</v>
      </c>
      <c r="F4902" t="s">
        <v>12</v>
      </c>
      <c r="G4902" t="s">
        <v>2</v>
      </c>
      <c r="H4902">
        <v>54473</v>
      </c>
      <c r="I4902">
        <f>IF(Table3_1810[[#This Row],[Status]]="Hired",1,0)</f>
        <v>1</v>
      </c>
    </row>
    <row r="4903" spans="1:9" x14ac:dyDescent="0.3">
      <c r="A4903">
        <v>322454</v>
      </c>
      <c r="B4903" s="2">
        <v>41866</v>
      </c>
      <c r="C4903" s="3">
        <v>0.42212962962962963</v>
      </c>
      <c r="D4903" t="s">
        <v>31</v>
      </c>
      <c r="E4903" t="s">
        <v>27</v>
      </c>
      <c r="F4903" t="s">
        <v>12</v>
      </c>
      <c r="G4903" t="s">
        <v>2</v>
      </c>
      <c r="H4903">
        <v>99824</v>
      </c>
      <c r="I4903">
        <f>IF(Table3_1810[[#This Row],[Status]]="Hired",1,0)</f>
        <v>1</v>
      </c>
    </row>
    <row r="4904" spans="1:9" x14ac:dyDescent="0.3">
      <c r="A4904">
        <v>20989</v>
      </c>
      <c r="B4904" s="2">
        <v>41862</v>
      </c>
      <c r="C4904" s="3">
        <v>0.3973726851851852</v>
      </c>
      <c r="D4904" t="s">
        <v>31</v>
      </c>
      <c r="E4904" t="s">
        <v>29</v>
      </c>
      <c r="F4904" t="s">
        <v>20</v>
      </c>
      <c r="G4904" t="s">
        <v>10</v>
      </c>
      <c r="H4904">
        <v>60605</v>
      </c>
      <c r="I4904">
        <f>IF(Table3_1810[[#This Row],[Status]]="Hired",1,0)</f>
        <v>1</v>
      </c>
    </row>
    <row r="4905" spans="1:9" x14ac:dyDescent="0.3">
      <c r="A4905">
        <v>800047</v>
      </c>
      <c r="B4905" s="2">
        <v>41858</v>
      </c>
      <c r="C4905" s="3">
        <v>0.3109837962962963</v>
      </c>
      <c r="D4905" t="s">
        <v>31</v>
      </c>
      <c r="E4905" t="s">
        <v>29</v>
      </c>
      <c r="F4905" t="s">
        <v>12</v>
      </c>
      <c r="G4905" t="s">
        <v>10</v>
      </c>
      <c r="H4905">
        <v>31737</v>
      </c>
      <c r="I4905">
        <f>IF(Table3_1810[[#This Row],[Status]]="Hired",1,0)</f>
        <v>1</v>
      </c>
    </row>
    <row r="4906" spans="1:9" x14ac:dyDescent="0.3">
      <c r="A4906">
        <v>467278</v>
      </c>
      <c r="B4906" s="2">
        <v>41858</v>
      </c>
      <c r="C4906" s="3">
        <v>0.31206018518518519</v>
      </c>
      <c r="D4906" t="s">
        <v>31</v>
      </c>
      <c r="E4906" t="s">
        <v>27</v>
      </c>
      <c r="F4906" t="s">
        <v>12</v>
      </c>
      <c r="G4906" t="s">
        <v>10</v>
      </c>
      <c r="H4906">
        <v>18647</v>
      </c>
      <c r="I4906">
        <f>IF(Table3_1810[[#This Row],[Status]]="Hired",1,0)</f>
        <v>1</v>
      </c>
    </row>
    <row r="4907" spans="1:9" x14ac:dyDescent="0.3">
      <c r="A4907">
        <v>280940</v>
      </c>
      <c r="B4907" s="2">
        <v>41858</v>
      </c>
      <c r="C4907" s="3">
        <v>0.31289351851851854</v>
      </c>
      <c r="D4907" t="s">
        <v>30</v>
      </c>
      <c r="E4907" t="s">
        <v>27</v>
      </c>
      <c r="F4907" t="s">
        <v>12</v>
      </c>
      <c r="G4907" t="s">
        <v>10</v>
      </c>
      <c r="H4907">
        <v>37833</v>
      </c>
      <c r="I4907">
        <f>IF(Table3_1810[[#This Row],[Status]]="Hired",1,0)</f>
        <v>0</v>
      </c>
    </row>
    <row r="4908" spans="1:9" x14ac:dyDescent="0.3">
      <c r="A4908">
        <v>981779</v>
      </c>
      <c r="B4908" s="2">
        <v>41863</v>
      </c>
      <c r="C4908" s="3">
        <v>0.91402777777777777</v>
      </c>
      <c r="D4908" t="s">
        <v>31</v>
      </c>
      <c r="E4908" t="s">
        <v>27</v>
      </c>
      <c r="F4908" t="s">
        <v>17</v>
      </c>
      <c r="G4908" t="s">
        <v>6</v>
      </c>
      <c r="H4908">
        <v>27537</v>
      </c>
      <c r="I4908">
        <f>IF(Table3_1810[[#This Row],[Status]]="Hired",1,0)</f>
        <v>1</v>
      </c>
    </row>
    <row r="4909" spans="1:9" x14ac:dyDescent="0.3">
      <c r="A4909">
        <v>541258</v>
      </c>
      <c r="B4909" s="2">
        <v>41858</v>
      </c>
      <c r="C4909" s="3">
        <v>0.68236111111111108</v>
      </c>
      <c r="D4909" t="s">
        <v>31</v>
      </c>
      <c r="E4909" t="s">
        <v>27</v>
      </c>
      <c r="F4909" t="s">
        <v>15</v>
      </c>
      <c r="G4909" t="s">
        <v>5</v>
      </c>
      <c r="H4909">
        <v>37896</v>
      </c>
      <c r="I4909">
        <f>IF(Table3_1810[[#This Row],[Status]]="Hired",1,0)</f>
        <v>1</v>
      </c>
    </row>
    <row r="4910" spans="1:9" x14ac:dyDescent="0.3">
      <c r="A4910">
        <v>763252</v>
      </c>
      <c r="B4910" s="2">
        <v>41870</v>
      </c>
      <c r="C4910" s="3">
        <v>0.39723379629629629</v>
      </c>
      <c r="D4910" t="s">
        <v>31</v>
      </c>
      <c r="E4910" t="s">
        <v>27</v>
      </c>
      <c r="F4910" t="s">
        <v>17</v>
      </c>
      <c r="G4910" t="s">
        <v>6</v>
      </c>
      <c r="H4910">
        <v>42231</v>
      </c>
      <c r="I4910">
        <f>IF(Table3_1810[[#This Row],[Status]]="Hired",1,0)</f>
        <v>1</v>
      </c>
    </row>
    <row r="4911" spans="1:9" x14ac:dyDescent="0.3">
      <c r="A4911">
        <v>576187</v>
      </c>
      <c r="B4911" s="2">
        <v>41858</v>
      </c>
      <c r="C4911" s="3">
        <v>0.37206018518518519</v>
      </c>
      <c r="D4911" t="s">
        <v>31</v>
      </c>
      <c r="E4911" t="s">
        <v>27</v>
      </c>
      <c r="F4911" t="s">
        <v>16</v>
      </c>
      <c r="G4911" t="s">
        <v>4</v>
      </c>
      <c r="H4911">
        <v>52210</v>
      </c>
      <c r="I4911">
        <f>IF(Table3_1810[[#This Row],[Status]]="Hired",1,0)</f>
        <v>1</v>
      </c>
    </row>
    <row r="4912" spans="1:9" x14ac:dyDescent="0.3">
      <c r="A4912">
        <v>608018</v>
      </c>
      <c r="B4912" s="2">
        <v>41872</v>
      </c>
      <c r="C4912" s="3">
        <v>0.39791666666666664</v>
      </c>
      <c r="D4912" t="s">
        <v>31</v>
      </c>
      <c r="E4912" t="s">
        <v>29</v>
      </c>
      <c r="F4912" t="s">
        <v>13</v>
      </c>
      <c r="G4912" t="s">
        <v>10</v>
      </c>
      <c r="H4912">
        <v>83678</v>
      </c>
      <c r="I4912">
        <f>IF(Table3_1810[[#This Row],[Status]]="Hired",1,0)</f>
        <v>1</v>
      </c>
    </row>
    <row r="4913" spans="1:9" x14ac:dyDescent="0.3">
      <c r="A4913">
        <v>438895</v>
      </c>
      <c r="B4913" s="2">
        <v>41872</v>
      </c>
      <c r="C4913" s="3">
        <v>0.3988888888888889</v>
      </c>
      <c r="D4913" t="s">
        <v>31</v>
      </c>
      <c r="E4913" t="s">
        <v>29</v>
      </c>
      <c r="F4913" t="s">
        <v>13</v>
      </c>
      <c r="G4913" t="s">
        <v>10</v>
      </c>
      <c r="H4913">
        <v>73323</v>
      </c>
      <c r="I4913">
        <f>IF(Table3_1810[[#This Row],[Status]]="Hired",1,0)</f>
        <v>1</v>
      </c>
    </row>
    <row r="4914" spans="1:9" x14ac:dyDescent="0.3">
      <c r="A4914">
        <v>649743</v>
      </c>
      <c r="B4914" s="2">
        <v>41865</v>
      </c>
      <c r="C4914" s="3">
        <v>0.39681712962962962</v>
      </c>
      <c r="D4914" t="s">
        <v>31</v>
      </c>
      <c r="E4914" t="s">
        <v>27</v>
      </c>
      <c r="F4914" t="s">
        <v>17</v>
      </c>
      <c r="G4914" t="s">
        <v>10</v>
      </c>
      <c r="H4914">
        <v>36760</v>
      </c>
      <c r="I4914">
        <f>IF(Table3_1810[[#This Row],[Status]]="Hired",1,0)</f>
        <v>1</v>
      </c>
    </row>
    <row r="4915" spans="1:9" x14ac:dyDescent="0.3">
      <c r="A4915">
        <v>114306</v>
      </c>
      <c r="B4915" s="2">
        <v>41866</v>
      </c>
      <c r="C4915" s="3">
        <v>0.39730324074074075</v>
      </c>
      <c r="D4915" t="s">
        <v>31</v>
      </c>
      <c r="E4915" t="s">
        <v>27</v>
      </c>
      <c r="F4915" t="s">
        <v>17</v>
      </c>
      <c r="G4915" t="s">
        <v>8</v>
      </c>
      <c r="H4915">
        <v>48320</v>
      </c>
      <c r="I4915">
        <f>IF(Table3_1810[[#This Row],[Status]]="Hired",1,0)</f>
        <v>1</v>
      </c>
    </row>
    <row r="4916" spans="1:9" x14ac:dyDescent="0.3">
      <c r="A4916">
        <v>948487</v>
      </c>
      <c r="B4916" s="2">
        <v>41862</v>
      </c>
      <c r="C4916" s="3">
        <v>0.39751157407407406</v>
      </c>
      <c r="D4916" t="s">
        <v>31</v>
      </c>
      <c r="E4916" t="s">
        <v>29</v>
      </c>
      <c r="F4916" t="s">
        <v>20</v>
      </c>
      <c r="G4916" t="s">
        <v>4</v>
      </c>
      <c r="H4916">
        <v>97686</v>
      </c>
      <c r="I4916">
        <f>IF(Table3_1810[[#This Row],[Status]]="Hired",1,0)</f>
        <v>1</v>
      </c>
    </row>
    <row r="4917" spans="1:9" x14ac:dyDescent="0.3">
      <c r="A4917">
        <v>496594</v>
      </c>
      <c r="B4917" s="2">
        <v>41855</v>
      </c>
      <c r="C4917" s="3">
        <v>0.39693287037037039</v>
      </c>
      <c r="D4917" t="s">
        <v>31</v>
      </c>
      <c r="E4917" t="s">
        <v>27</v>
      </c>
      <c r="F4917" t="s">
        <v>20</v>
      </c>
      <c r="G4917" t="s">
        <v>2</v>
      </c>
      <c r="H4917">
        <v>98665</v>
      </c>
      <c r="I4917">
        <f>IF(Table3_1810[[#This Row],[Status]]="Hired",1,0)</f>
        <v>1</v>
      </c>
    </row>
    <row r="4918" spans="1:9" x14ac:dyDescent="0.3">
      <c r="A4918">
        <v>440318</v>
      </c>
      <c r="B4918" s="2">
        <v>41859</v>
      </c>
      <c r="C4918" s="3">
        <v>0.81046296296296294</v>
      </c>
      <c r="D4918" t="s">
        <v>31</v>
      </c>
      <c r="E4918" t="s">
        <v>29</v>
      </c>
      <c r="F4918" t="s">
        <v>15</v>
      </c>
      <c r="G4918" t="s">
        <v>10</v>
      </c>
      <c r="H4918">
        <v>35977</v>
      </c>
      <c r="I4918">
        <f>IF(Table3_1810[[#This Row],[Status]]="Hired",1,0)</f>
        <v>1</v>
      </c>
    </row>
    <row r="4919" spans="1:9" x14ac:dyDescent="0.3">
      <c r="A4919">
        <v>937905</v>
      </c>
      <c r="B4919" s="2">
        <v>41859</v>
      </c>
      <c r="C4919" s="3">
        <v>0.8119791666666667</v>
      </c>
      <c r="D4919" t="s">
        <v>31</v>
      </c>
      <c r="E4919" t="str">
        <f>E4918</f>
        <v>Female</v>
      </c>
      <c r="F4919" t="s">
        <v>15</v>
      </c>
      <c r="G4919" t="s">
        <v>10</v>
      </c>
      <c r="H4919">
        <v>94032</v>
      </c>
      <c r="I4919">
        <f>IF(Table3_1810[[#This Row],[Status]]="Hired",1,0)</f>
        <v>1</v>
      </c>
    </row>
    <row r="4920" spans="1:9" x14ac:dyDescent="0.3">
      <c r="A4920">
        <v>538330</v>
      </c>
      <c r="B4920" s="2">
        <v>41859</v>
      </c>
      <c r="C4920" s="3">
        <v>0.39761574074074074</v>
      </c>
      <c r="D4920" t="s">
        <v>31</v>
      </c>
      <c r="E4920" t="s">
        <v>29</v>
      </c>
      <c r="F4920" t="s">
        <v>17</v>
      </c>
      <c r="G4920" t="s">
        <v>4</v>
      </c>
      <c r="H4920">
        <v>52310</v>
      </c>
      <c r="I4920">
        <f>IF(Table3_1810[[#This Row],[Status]]="Hired",1,0)</f>
        <v>1</v>
      </c>
    </row>
    <row r="4921" spans="1:9" x14ac:dyDescent="0.3">
      <c r="A4921">
        <v>884604</v>
      </c>
      <c r="B4921" s="2">
        <v>41869</v>
      </c>
      <c r="C4921" s="3">
        <v>0.39811342592592591</v>
      </c>
      <c r="D4921" t="s">
        <v>31</v>
      </c>
      <c r="E4921" t="s">
        <v>27</v>
      </c>
      <c r="F4921" t="s">
        <v>20</v>
      </c>
      <c r="G4921" t="s">
        <v>2</v>
      </c>
      <c r="H4921">
        <v>78962</v>
      </c>
      <c r="I4921">
        <f>IF(Table3_1810[[#This Row],[Status]]="Hired",1,0)</f>
        <v>1</v>
      </c>
    </row>
    <row r="4922" spans="1:9" x14ac:dyDescent="0.3">
      <c r="A4922">
        <v>287111</v>
      </c>
      <c r="B4922" s="2">
        <v>41870</v>
      </c>
      <c r="C4922" s="3">
        <v>0.44929398148148147</v>
      </c>
      <c r="D4922" t="s">
        <v>31</v>
      </c>
      <c r="E4922" t="s">
        <v>27</v>
      </c>
      <c r="F4922" t="s">
        <v>20</v>
      </c>
      <c r="G4922" t="s">
        <v>2</v>
      </c>
      <c r="H4922">
        <v>18169</v>
      </c>
      <c r="I4922">
        <f>IF(Table3_1810[[#This Row],[Status]]="Hired",1,0)</f>
        <v>1</v>
      </c>
    </row>
    <row r="4923" spans="1:9" x14ac:dyDescent="0.3">
      <c r="A4923">
        <v>526382</v>
      </c>
      <c r="B4923" s="2">
        <v>41870</v>
      </c>
      <c r="C4923" s="3">
        <v>0.45380787037037035</v>
      </c>
      <c r="D4923" t="s">
        <v>31</v>
      </c>
      <c r="E4923" t="s">
        <v>27</v>
      </c>
      <c r="F4923" t="s">
        <v>20</v>
      </c>
      <c r="G4923" t="s">
        <v>2</v>
      </c>
      <c r="H4923">
        <v>19572</v>
      </c>
      <c r="I4923">
        <f>IF(Table3_1810[[#This Row],[Status]]="Hired",1,0)</f>
        <v>1</v>
      </c>
    </row>
    <row r="4924" spans="1:9" x14ac:dyDescent="0.3">
      <c r="A4924">
        <v>820910</v>
      </c>
      <c r="B4924" s="2">
        <v>41873</v>
      </c>
      <c r="C4924" s="3">
        <v>0.2966435185185185</v>
      </c>
      <c r="D4924" t="s">
        <v>31</v>
      </c>
      <c r="E4924" t="s">
        <v>27</v>
      </c>
      <c r="F4924" t="s">
        <v>20</v>
      </c>
      <c r="G4924" t="s">
        <v>2</v>
      </c>
      <c r="H4924">
        <v>76950</v>
      </c>
      <c r="I4924">
        <f>IF(Table3_1810[[#This Row],[Status]]="Hired",1,0)</f>
        <v>1</v>
      </c>
    </row>
    <row r="4925" spans="1:9" x14ac:dyDescent="0.3">
      <c r="A4925">
        <v>839931</v>
      </c>
      <c r="B4925" s="2">
        <v>41875</v>
      </c>
      <c r="C4925" s="3">
        <v>0.56166666666666665</v>
      </c>
      <c r="D4925" t="s">
        <v>31</v>
      </c>
      <c r="E4925" t="s">
        <v>27</v>
      </c>
      <c r="F4925" t="s">
        <v>17</v>
      </c>
      <c r="G4925" t="s">
        <v>1</v>
      </c>
      <c r="H4925">
        <v>39122</v>
      </c>
      <c r="I4925">
        <f>IF(Table3_1810[[#This Row],[Status]]="Hired",1,0)</f>
        <v>1</v>
      </c>
    </row>
    <row r="4926" spans="1:9" x14ac:dyDescent="0.3">
      <c r="A4926">
        <v>966110</v>
      </c>
      <c r="B4926" s="2">
        <v>41881</v>
      </c>
      <c r="C4926" s="3">
        <v>0.64688657407407413</v>
      </c>
      <c r="D4926" t="s">
        <v>31</v>
      </c>
      <c r="E4926" t="s">
        <v>27</v>
      </c>
      <c r="F4926" t="s">
        <v>17</v>
      </c>
      <c r="G4926" t="s">
        <v>10</v>
      </c>
      <c r="H4926">
        <v>68121</v>
      </c>
      <c r="I4926">
        <f>IF(Table3_1810[[#This Row],[Status]]="Hired",1,0)</f>
        <v>1</v>
      </c>
    </row>
    <row r="4927" spans="1:9" x14ac:dyDescent="0.3">
      <c r="A4927">
        <v>937115</v>
      </c>
      <c r="B4927" s="2">
        <v>41877</v>
      </c>
      <c r="C4927" s="3">
        <v>0.60679398148148145</v>
      </c>
      <c r="D4927" t="s">
        <v>31</v>
      </c>
      <c r="E4927" t="s">
        <v>27</v>
      </c>
      <c r="F4927" t="s">
        <v>17</v>
      </c>
      <c r="G4927" t="s">
        <v>2</v>
      </c>
      <c r="H4927">
        <v>53427</v>
      </c>
      <c r="I4927">
        <f>IF(Table3_1810[[#This Row],[Status]]="Hired",1,0)</f>
        <v>1</v>
      </c>
    </row>
    <row r="4928" spans="1:9" x14ac:dyDescent="0.3">
      <c r="A4928">
        <v>606170</v>
      </c>
      <c r="B4928" s="2">
        <v>41863</v>
      </c>
      <c r="C4928" s="3">
        <v>0.39684027777777775</v>
      </c>
      <c r="D4928" t="s">
        <v>31</v>
      </c>
      <c r="E4928" t="s">
        <v>27</v>
      </c>
      <c r="F4928" t="s">
        <v>20</v>
      </c>
      <c r="G4928" t="s">
        <v>2</v>
      </c>
      <c r="H4928">
        <v>17384</v>
      </c>
      <c r="I4928">
        <f>IF(Table3_1810[[#This Row],[Status]]="Hired",1,0)</f>
        <v>1</v>
      </c>
    </row>
    <row r="4929" spans="1:9" x14ac:dyDescent="0.3">
      <c r="A4929">
        <v>123900</v>
      </c>
      <c r="B4929" s="2">
        <v>41863</v>
      </c>
      <c r="C4929" s="3">
        <v>0.39755787037037038</v>
      </c>
      <c r="D4929" t="s">
        <v>31</v>
      </c>
      <c r="E4929" t="s">
        <v>28</v>
      </c>
      <c r="F4929" t="s">
        <v>20</v>
      </c>
      <c r="G4929" t="s">
        <v>2</v>
      </c>
      <c r="H4929">
        <v>73766</v>
      </c>
      <c r="I4929">
        <f>IF(Table3_1810[[#This Row],[Status]]="Hired",1,0)</f>
        <v>1</v>
      </c>
    </row>
    <row r="4930" spans="1:9" x14ac:dyDescent="0.3">
      <c r="A4930">
        <v>598860</v>
      </c>
      <c r="B4930" s="2">
        <v>41864</v>
      </c>
      <c r="C4930" s="3">
        <v>0.46474537037037039</v>
      </c>
      <c r="D4930" t="s">
        <v>31</v>
      </c>
      <c r="E4930" t="s">
        <v>27</v>
      </c>
      <c r="F4930" t="s">
        <v>20</v>
      </c>
      <c r="G4930" t="s">
        <v>2</v>
      </c>
      <c r="H4930">
        <v>87702</v>
      </c>
      <c r="I4930">
        <f>IF(Table3_1810[[#This Row],[Status]]="Hired",1,0)</f>
        <v>1</v>
      </c>
    </row>
    <row r="4931" spans="1:9" x14ac:dyDescent="0.3">
      <c r="A4931">
        <v>148154</v>
      </c>
      <c r="B4931" s="2">
        <v>41878</v>
      </c>
      <c r="C4931" s="3">
        <v>0.39784722222222224</v>
      </c>
      <c r="D4931" t="s">
        <v>31</v>
      </c>
      <c r="E4931" t="s">
        <v>27</v>
      </c>
      <c r="F4931" t="s">
        <v>18</v>
      </c>
      <c r="G4931" t="s">
        <v>2</v>
      </c>
      <c r="H4931">
        <v>41843</v>
      </c>
      <c r="I4931">
        <f>IF(Table3_1810[[#This Row],[Status]]="Hired",1,0)</f>
        <v>1</v>
      </c>
    </row>
    <row r="4932" spans="1:9" x14ac:dyDescent="0.3">
      <c r="A4932">
        <v>593448</v>
      </c>
      <c r="B4932" s="2">
        <v>41878</v>
      </c>
      <c r="C4932" s="3">
        <v>0.39709490740740738</v>
      </c>
      <c r="D4932" t="s">
        <v>31</v>
      </c>
      <c r="E4932" t="s">
        <v>28</v>
      </c>
      <c r="F4932" t="s">
        <v>18</v>
      </c>
      <c r="G4932" t="s">
        <v>2</v>
      </c>
      <c r="H4932">
        <v>72810</v>
      </c>
      <c r="I4932">
        <f>IF(Table3_1810[[#This Row],[Status]]="Hired",1,0)</f>
        <v>1</v>
      </c>
    </row>
    <row r="4933" spans="1:9" x14ac:dyDescent="0.3">
      <c r="A4933">
        <v>999367</v>
      </c>
      <c r="B4933" s="2">
        <v>41865</v>
      </c>
      <c r="C4933" s="3">
        <v>0.39851851851851849</v>
      </c>
      <c r="D4933" t="s">
        <v>31</v>
      </c>
      <c r="E4933" t="s">
        <v>27</v>
      </c>
      <c r="F4933" t="s">
        <v>17</v>
      </c>
      <c r="G4933" t="s">
        <v>8</v>
      </c>
      <c r="H4933">
        <v>55977</v>
      </c>
      <c r="I4933">
        <f>IF(Table3_1810[[#This Row],[Status]]="Hired",1,0)</f>
        <v>1</v>
      </c>
    </row>
    <row r="4934" spans="1:9" x14ac:dyDescent="0.3">
      <c r="A4934">
        <v>379272</v>
      </c>
      <c r="B4934" s="2">
        <v>41865</v>
      </c>
      <c r="C4934" s="3">
        <v>0.40087962962962964</v>
      </c>
      <c r="D4934" t="s">
        <v>31</v>
      </c>
      <c r="E4934" t="s">
        <v>27</v>
      </c>
      <c r="F4934" t="s">
        <v>17</v>
      </c>
      <c r="G4934" t="s">
        <v>8</v>
      </c>
      <c r="H4934">
        <v>49897</v>
      </c>
      <c r="I4934">
        <f>IF(Table3_1810[[#This Row],[Status]]="Hired",1,0)</f>
        <v>1</v>
      </c>
    </row>
    <row r="4935" spans="1:9" x14ac:dyDescent="0.3">
      <c r="A4935">
        <v>323588</v>
      </c>
      <c r="B4935" s="2">
        <v>41866</v>
      </c>
      <c r="C4935" s="3">
        <v>0.78964120370370372</v>
      </c>
      <c r="D4935" t="s">
        <v>31</v>
      </c>
      <c r="E4935" t="s">
        <v>27</v>
      </c>
      <c r="F4935" t="s">
        <v>17</v>
      </c>
      <c r="G4935" t="s">
        <v>5</v>
      </c>
      <c r="H4935">
        <v>89133</v>
      </c>
      <c r="I4935">
        <f>IF(Table3_1810[[#This Row],[Status]]="Hired",1,0)</f>
        <v>1</v>
      </c>
    </row>
    <row r="4936" spans="1:9" x14ac:dyDescent="0.3">
      <c r="A4936">
        <v>435399</v>
      </c>
      <c r="B4936" s="2">
        <v>41866</v>
      </c>
      <c r="C4936" s="3">
        <v>0.79457175925925927</v>
      </c>
      <c r="D4936" t="s">
        <v>30</v>
      </c>
      <c r="E4936" t="s">
        <v>27</v>
      </c>
      <c r="F4936" t="s">
        <v>17</v>
      </c>
      <c r="G4936" t="s">
        <v>5</v>
      </c>
      <c r="H4936">
        <v>53584</v>
      </c>
      <c r="I4936">
        <f>IF(Table3_1810[[#This Row],[Status]]="Hired",1,0)</f>
        <v>0</v>
      </c>
    </row>
    <row r="4937" spans="1:9" x14ac:dyDescent="0.3">
      <c r="A4937">
        <v>343794</v>
      </c>
      <c r="B4937" s="2">
        <v>41869</v>
      </c>
      <c r="C4937" s="3">
        <v>0.78010416666666671</v>
      </c>
      <c r="D4937" t="s">
        <v>31</v>
      </c>
      <c r="E4937" t="s">
        <v>27</v>
      </c>
      <c r="F4937" t="s">
        <v>17</v>
      </c>
      <c r="G4937" t="s">
        <v>8</v>
      </c>
      <c r="H4937">
        <v>55509</v>
      </c>
      <c r="I4937">
        <f>IF(Table3_1810[[#This Row],[Status]]="Hired",1,0)</f>
        <v>1</v>
      </c>
    </row>
    <row r="4938" spans="1:9" x14ac:dyDescent="0.3">
      <c r="A4938">
        <v>421772</v>
      </c>
      <c r="B4938" s="2">
        <v>41869</v>
      </c>
      <c r="C4938" s="3">
        <v>0.78111111111111109</v>
      </c>
      <c r="D4938" t="s">
        <v>31</v>
      </c>
      <c r="E4938" t="s">
        <v>27</v>
      </c>
      <c r="F4938" t="s">
        <v>17</v>
      </c>
      <c r="G4938" t="s">
        <v>8</v>
      </c>
      <c r="H4938">
        <v>23583</v>
      </c>
      <c r="I4938">
        <f>IF(Table3_1810[[#This Row],[Status]]="Hired",1,0)</f>
        <v>1</v>
      </c>
    </row>
    <row r="4939" spans="1:9" x14ac:dyDescent="0.3">
      <c r="A4939">
        <v>207990</v>
      </c>
      <c r="B4939" s="2">
        <v>41866</v>
      </c>
      <c r="C4939" s="3">
        <v>0.39775462962962965</v>
      </c>
      <c r="D4939" t="s">
        <v>31</v>
      </c>
      <c r="E4939" t="s">
        <v>27</v>
      </c>
      <c r="F4939" t="s">
        <v>20</v>
      </c>
      <c r="G4939" t="s">
        <v>2</v>
      </c>
      <c r="H4939">
        <v>76707</v>
      </c>
      <c r="I4939">
        <f>IF(Table3_1810[[#This Row],[Status]]="Hired",1,0)</f>
        <v>1</v>
      </c>
    </row>
    <row r="4940" spans="1:9" x14ac:dyDescent="0.3">
      <c r="A4940">
        <v>386379</v>
      </c>
      <c r="B4940" s="2">
        <v>41873</v>
      </c>
      <c r="C4940" s="3">
        <v>0.55457175925925928</v>
      </c>
      <c r="D4940" t="s">
        <v>31</v>
      </c>
      <c r="E4940" t="s">
        <v>27</v>
      </c>
      <c r="F4940" t="s">
        <v>20</v>
      </c>
      <c r="G4940" t="s">
        <v>2</v>
      </c>
      <c r="H4940">
        <v>52044</v>
      </c>
      <c r="I4940">
        <f>IF(Table3_1810[[#This Row],[Status]]="Hired",1,0)</f>
        <v>1</v>
      </c>
    </row>
    <row r="4941" spans="1:9" x14ac:dyDescent="0.3">
      <c r="A4941">
        <v>282279</v>
      </c>
      <c r="B4941" s="2">
        <v>41878</v>
      </c>
      <c r="C4941" s="3">
        <v>0.55660879629629634</v>
      </c>
      <c r="D4941" t="s">
        <v>31</v>
      </c>
      <c r="E4941" t="s">
        <v>27</v>
      </c>
      <c r="F4941" t="s">
        <v>18</v>
      </c>
      <c r="G4941" t="s">
        <v>5</v>
      </c>
      <c r="H4941">
        <v>55483</v>
      </c>
      <c r="I4941">
        <f>IF(Table3_1810[[#This Row],[Status]]="Hired",1,0)</f>
        <v>1</v>
      </c>
    </row>
    <row r="4942" spans="1:9" x14ac:dyDescent="0.3">
      <c r="A4942">
        <v>769814</v>
      </c>
      <c r="B4942" s="2">
        <v>41870</v>
      </c>
      <c r="C4942" s="3">
        <v>0.7066782407407407</v>
      </c>
      <c r="D4942" t="s">
        <v>31</v>
      </c>
      <c r="E4942" t="s">
        <v>27</v>
      </c>
      <c r="F4942" t="s">
        <v>20</v>
      </c>
      <c r="G4942" t="s">
        <v>10</v>
      </c>
      <c r="H4942">
        <v>36391</v>
      </c>
      <c r="I4942">
        <f>IF(Table3_1810[[#This Row],[Status]]="Hired",1,0)</f>
        <v>1</v>
      </c>
    </row>
    <row r="4943" spans="1:9" x14ac:dyDescent="0.3">
      <c r="A4943">
        <v>310509</v>
      </c>
      <c r="B4943" s="2">
        <v>41878</v>
      </c>
      <c r="C4943" s="3">
        <v>0.58737268518518515</v>
      </c>
      <c r="D4943" t="s">
        <v>31</v>
      </c>
      <c r="E4943" t="s">
        <v>27</v>
      </c>
      <c r="F4943" t="s">
        <v>20</v>
      </c>
      <c r="G4943" t="s">
        <v>10</v>
      </c>
      <c r="H4943">
        <v>33445</v>
      </c>
      <c r="I4943">
        <f>IF(Table3_1810[[#This Row],[Status]]="Hired",1,0)</f>
        <v>1</v>
      </c>
    </row>
    <row r="4944" spans="1:9" x14ac:dyDescent="0.3">
      <c r="A4944">
        <v>399721</v>
      </c>
      <c r="B4944" s="2">
        <v>41878</v>
      </c>
      <c r="C4944" s="3">
        <v>0.58886574074074072</v>
      </c>
      <c r="D4944" t="s">
        <v>31</v>
      </c>
      <c r="E4944" t="s">
        <v>27</v>
      </c>
      <c r="F4944" t="s">
        <v>20</v>
      </c>
      <c r="G4944" t="s">
        <v>10</v>
      </c>
      <c r="H4944">
        <v>54367</v>
      </c>
      <c r="I4944">
        <f>IF(Table3_1810[[#This Row],[Status]]="Hired",1,0)</f>
        <v>1</v>
      </c>
    </row>
    <row r="4945" spans="1:9" x14ac:dyDescent="0.3">
      <c r="A4945">
        <v>277316</v>
      </c>
      <c r="B4945" s="2">
        <v>41870</v>
      </c>
      <c r="C4945" s="3">
        <v>0.39679398148148148</v>
      </c>
      <c r="D4945" t="s">
        <v>31</v>
      </c>
      <c r="E4945" t="s">
        <v>27</v>
      </c>
      <c r="F4945" t="s">
        <v>17</v>
      </c>
      <c r="G4945" t="s">
        <v>6</v>
      </c>
      <c r="H4945">
        <v>30060</v>
      </c>
      <c r="I4945">
        <f>IF(Table3_1810[[#This Row],[Status]]="Hired",1,0)</f>
        <v>1</v>
      </c>
    </row>
    <row r="4946" spans="1:9" x14ac:dyDescent="0.3">
      <c r="A4946">
        <v>514442</v>
      </c>
      <c r="B4946" s="2">
        <v>41870</v>
      </c>
      <c r="C4946" s="3">
        <v>0.39859953703703704</v>
      </c>
      <c r="D4946" t="s">
        <v>31</v>
      </c>
      <c r="E4946" t="s">
        <v>29</v>
      </c>
      <c r="F4946" t="s">
        <v>17</v>
      </c>
      <c r="G4946" t="s">
        <v>6</v>
      </c>
      <c r="H4946">
        <v>97066</v>
      </c>
      <c r="I4946">
        <f>IF(Table3_1810[[#This Row],[Status]]="Hired",1,0)</f>
        <v>1</v>
      </c>
    </row>
    <row r="4947" spans="1:9" x14ac:dyDescent="0.3">
      <c r="A4947">
        <v>585171</v>
      </c>
      <c r="B4947" s="2">
        <v>41877</v>
      </c>
      <c r="C4947" s="3">
        <v>0.3969212962962963</v>
      </c>
      <c r="D4947" t="s">
        <v>31</v>
      </c>
      <c r="E4947" t="s">
        <v>27</v>
      </c>
      <c r="F4947" t="s">
        <v>20</v>
      </c>
      <c r="G4947" t="s">
        <v>4</v>
      </c>
      <c r="H4947">
        <v>50987</v>
      </c>
      <c r="I4947">
        <f>IF(Table3_1810[[#This Row],[Status]]="Hired",1,0)</f>
        <v>1</v>
      </c>
    </row>
    <row r="4948" spans="1:9" x14ac:dyDescent="0.3">
      <c r="A4948">
        <v>414781</v>
      </c>
      <c r="B4948" s="2">
        <v>41877</v>
      </c>
      <c r="C4948" s="3">
        <v>0.39812500000000001</v>
      </c>
      <c r="D4948" t="s">
        <v>31</v>
      </c>
      <c r="E4948" t="s">
        <v>27</v>
      </c>
      <c r="F4948" t="s">
        <v>20</v>
      </c>
      <c r="G4948" t="s">
        <v>4</v>
      </c>
      <c r="H4948">
        <v>83282</v>
      </c>
      <c r="I4948">
        <f>IF(Table3_1810[[#This Row],[Status]]="Hired",1,0)</f>
        <v>1</v>
      </c>
    </row>
    <row r="4949" spans="1:9" x14ac:dyDescent="0.3">
      <c r="A4949">
        <v>988416</v>
      </c>
      <c r="B4949" s="2">
        <v>41878</v>
      </c>
      <c r="C4949" s="3">
        <v>0.39785879629629628</v>
      </c>
      <c r="D4949" t="s">
        <v>30</v>
      </c>
      <c r="E4949" t="s">
        <v>27</v>
      </c>
      <c r="F4949" t="s">
        <v>17</v>
      </c>
      <c r="G4949" t="s">
        <v>2</v>
      </c>
      <c r="H4949">
        <v>44730</v>
      </c>
      <c r="I4949">
        <f>IF(Table3_1810[[#This Row],[Status]]="Hired",1,0)</f>
        <v>0</v>
      </c>
    </row>
    <row r="4950" spans="1:9" x14ac:dyDescent="0.3">
      <c r="A4950">
        <v>971257</v>
      </c>
      <c r="B4950" s="2">
        <v>41878</v>
      </c>
      <c r="C4950" s="3">
        <v>0.39709490740740738</v>
      </c>
      <c r="D4950" t="s">
        <v>31</v>
      </c>
      <c r="E4950" t="s">
        <v>29</v>
      </c>
      <c r="F4950" t="s">
        <v>17</v>
      </c>
      <c r="G4950" t="s">
        <v>10</v>
      </c>
      <c r="H4950">
        <v>12527</v>
      </c>
      <c r="I4950">
        <f>IF(Table3_1810[[#This Row],[Status]]="Hired",1,0)</f>
        <v>1</v>
      </c>
    </row>
    <row r="4951" spans="1:9" x14ac:dyDescent="0.3">
      <c r="A4951">
        <v>748016</v>
      </c>
      <c r="B4951" s="2">
        <v>41879</v>
      </c>
      <c r="C4951" s="3">
        <v>0.72321759259259255</v>
      </c>
      <c r="D4951" t="s">
        <v>31</v>
      </c>
      <c r="E4951" t="s">
        <v>29</v>
      </c>
      <c r="F4951" t="s">
        <v>17</v>
      </c>
      <c r="G4951" t="s">
        <v>10</v>
      </c>
      <c r="H4951">
        <v>13152</v>
      </c>
      <c r="I4951">
        <f>IF(Table3_1810[[#This Row],[Status]]="Hired",1,0)</f>
        <v>1</v>
      </c>
    </row>
    <row r="4952" spans="1:9" x14ac:dyDescent="0.3">
      <c r="A4952">
        <v>308705</v>
      </c>
      <c r="B4952" s="2">
        <v>41879</v>
      </c>
      <c r="C4952" s="3">
        <v>0.39892361111111113</v>
      </c>
      <c r="D4952" t="s">
        <v>31</v>
      </c>
      <c r="E4952" t="s">
        <v>29</v>
      </c>
      <c r="F4952" t="s">
        <v>12</v>
      </c>
      <c r="G4952" t="s">
        <v>2</v>
      </c>
      <c r="H4952">
        <v>51542</v>
      </c>
      <c r="I4952">
        <f>IF(Table3_1810[[#This Row],[Status]]="Hired",1,0)</f>
        <v>1</v>
      </c>
    </row>
    <row r="4953" spans="1:9" x14ac:dyDescent="0.3">
      <c r="A4953">
        <v>241980</v>
      </c>
      <c r="B4953" s="2">
        <v>41866</v>
      </c>
      <c r="C4953" s="3">
        <v>0.3974421296296296</v>
      </c>
      <c r="D4953" t="s">
        <v>31</v>
      </c>
      <c r="E4953" t="s">
        <v>29</v>
      </c>
      <c r="F4953" t="s">
        <v>14</v>
      </c>
      <c r="G4953" t="s">
        <v>10</v>
      </c>
      <c r="H4953">
        <v>40276</v>
      </c>
      <c r="I4953">
        <f>IF(Table3_1810[[#This Row],[Status]]="Hired",1,0)</f>
        <v>1</v>
      </c>
    </row>
    <row r="4954" spans="1:9" x14ac:dyDescent="0.3">
      <c r="A4954">
        <v>482083</v>
      </c>
      <c r="B4954" s="2">
        <v>41879</v>
      </c>
      <c r="C4954" s="3">
        <v>0.43304398148148149</v>
      </c>
      <c r="D4954" t="s">
        <v>31</v>
      </c>
      <c r="E4954" t="s">
        <v>29</v>
      </c>
      <c r="F4954" t="s">
        <v>14</v>
      </c>
      <c r="G4954" t="s">
        <v>10</v>
      </c>
      <c r="H4954">
        <v>50187</v>
      </c>
      <c r="I4954">
        <f>IF(Table3_1810[[#This Row],[Status]]="Hired",1,0)</f>
        <v>1</v>
      </c>
    </row>
    <row r="4955" spans="1:9" x14ac:dyDescent="0.3">
      <c r="A4955">
        <v>978212</v>
      </c>
      <c r="B4955" s="2">
        <v>41879</v>
      </c>
      <c r="C4955" s="3">
        <v>0.43375000000000002</v>
      </c>
      <c r="D4955" t="s">
        <v>31</v>
      </c>
      <c r="E4955" t="s">
        <v>29</v>
      </c>
      <c r="F4955" t="s">
        <v>14</v>
      </c>
      <c r="G4955" t="s">
        <v>10</v>
      </c>
      <c r="H4955">
        <v>92378</v>
      </c>
      <c r="I4955">
        <f>IF(Table3_1810[[#This Row],[Status]]="Hired",1,0)</f>
        <v>1</v>
      </c>
    </row>
    <row r="4956" spans="1:9" x14ac:dyDescent="0.3">
      <c r="A4956">
        <v>778082</v>
      </c>
      <c r="B4956" s="2">
        <v>41879</v>
      </c>
      <c r="C4956" s="3">
        <v>0.43403935185185183</v>
      </c>
      <c r="D4956" t="s">
        <v>31</v>
      </c>
      <c r="E4956" t="s">
        <v>28</v>
      </c>
      <c r="F4956" t="s">
        <v>14</v>
      </c>
      <c r="G4956" t="s">
        <v>10</v>
      </c>
      <c r="H4956">
        <v>79200</v>
      </c>
      <c r="I4956">
        <f>IF(Table3_1810[[#This Row],[Status]]="Hired",1,0)</f>
        <v>1</v>
      </c>
    </row>
    <row r="4957" spans="1:9" x14ac:dyDescent="0.3">
      <c r="A4957">
        <v>314008</v>
      </c>
      <c r="B4957" s="2">
        <v>41880</v>
      </c>
      <c r="C4957" s="3">
        <v>0.3869097222222222</v>
      </c>
      <c r="D4957" t="s">
        <v>31</v>
      </c>
      <c r="E4957" t="s">
        <v>27</v>
      </c>
      <c r="F4957" t="s">
        <v>12</v>
      </c>
      <c r="G4957" t="s">
        <v>6</v>
      </c>
      <c r="H4957">
        <v>13851</v>
      </c>
      <c r="I4957">
        <f>IF(Table3_1810[[#This Row],[Status]]="Hired",1,0)</f>
        <v>1</v>
      </c>
    </row>
    <row r="4958" spans="1:9" x14ac:dyDescent="0.3">
      <c r="A4958">
        <v>347116</v>
      </c>
      <c r="B4958" s="2">
        <v>41880</v>
      </c>
      <c r="C4958" s="3">
        <v>0.38729166666666665</v>
      </c>
      <c r="D4958" t="s">
        <v>31</v>
      </c>
      <c r="E4958" t="s">
        <v>27</v>
      </c>
      <c r="F4958" t="s">
        <v>12</v>
      </c>
      <c r="G4958" t="s">
        <v>6</v>
      </c>
      <c r="H4958">
        <v>96439</v>
      </c>
      <c r="I4958">
        <f>IF(Table3_1810[[#This Row],[Status]]="Hired",1,0)</f>
        <v>1</v>
      </c>
    </row>
    <row r="4959" spans="1:9" x14ac:dyDescent="0.3">
      <c r="A4959">
        <v>878270</v>
      </c>
      <c r="B4959" s="2">
        <v>41761</v>
      </c>
      <c r="C4959" s="3">
        <v>3.4502314814814812E-2</v>
      </c>
      <c r="D4959" t="s">
        <v>31</v>
      </c>
      <c r="E4959" t="s">
        <v>27</v>
      </c>
      <c r="F4959" t="s">
        <v>17</v>
      </c>
      <c r="G4959" t="s">
        <v>2</v>
      </c>
      <c r="H4959">
        <v>64941</v>
      </c>
      <c r="I4959">
        <f>IF(Table3_1810[[#This Row],[Status]]="Hired",1,0)</f>
        <v>1</v>
      </c>
    </row>
    <row r="4960" spans="1:9" x14ac:dyDescent="0.3">
      <c r="A4960">
        <v>938699</v>
      </c>
      <c r="B4960" s="2">
        <v>41766</v>
      </c>
      <c r="C4960" s="3">
        <v>0.67972222222222223</v>
      </c>
      <c r="D4960" t="s">
        <v>30</v>
      </c>
      <c r="E4960" t="s">
        <v>29</v>
      </c>
      <c r="F4960" t="s">
        <v>17</v>
      </c>
      <c r="G4960" t="s">
        <v>2</v>
      </c>
      <c r="H4960">
        <v>68601</v>
      </c>
      <c r="I4960">
        <f>IF(Table3_1810[[#This Row],[Status]]="Hired",1,0)</f>
        <v>0</v>
      </c>
    </row>
    <row r="4961" spans="1:9" x14ac:dyDescent="0.3">
      <c r="A4961">
        <v>117555</v>
      </c>
      <c r="B4961" s="2">
        <v>41776</v>
      </c>
      <c r="C4961" s="3">
        <v>0.34630787037037036</v>
      </c>
      <c r="D4961" t="s">
        <v>31</v>
      </c>
      <c r="E4961" t="s">
        <v>29</v>
      </c>
      <c r="F4961" t="s">
        <v>20</v>
      </c>
      <c r="G4961" t="s">
        <v>4</v>
      </c>
      <c r="H4961">
        <v>84440</v>
      </c>
      <c r="I4961">
        <f>IF(Table3_1810[[#This Row],[Status]]="Hired",1,0)</f>
        <v>1</v>
      </c>
    </row>
    <row r="4962" spans="1:9" x14ac:dyDescent="0.3">
      <c r="A4962">
        <v>627173</v>
      </c>
      <c r="B4962" s="2">
        <v>41776</v>
      </c>
      <c r="C4962" s="3">
        <v>0.34702546296296294</v>
      </c>
      <c r="D4962" t="s">
        <v>31</v>
      </c>
      <c r="E4962" t="s">
        <v>29</v>
      </c>
      <c r="F4962" t="s">
        <v>20</v>
      </c>
      <c r="G4962" t="s">
        <v>4</v>
      </c>
      <c r="H4962">
        <v>97713</v>
      </c>
      <c r="I4962">
        <f>IF(Table3_1810[[#This Row],[Status]]="Hired",1,0)</f>
        <v>1</v>
      </c>
    </row>
    <row r="4963" spans="1:9" x14ac:dyDescent="0.3">
      <c r="A4963">
        <v>160023</v>
      </c>
      <c r="B4963" s="2">
        <v>41760</v>
      </c>
      <c r="C4963" s="3">
        <v>0.29129629629629628</v>
      </c>
      <c r="D4963" t="s">
        <v>31</v>
      </c>
      <c r="E4963" t="s">
        <v>29</v>
      </c>
      <c r="F4963" t="s">
        <v>17</v>
      </c>
      <c r="G4963" t="s">
        <v>10</v>
      </c>
      <c r="H4963">
        <v>94328</v>
      </c>
      <c r="I4963">
        <f>IF(Table3_1810[[#This Row],[Status]]="Hired",1,0)</f>
        <v>1</v>
      </c>
    </row>
    <row r="4964" spans="1:9" x14ac:dyDescent="0.3">
      <c r="A4964">
        <v>591543</v>
      </c>
      <c r="B4964" s="2">
        <v>41760</v>
      </c>
      <c r="C4964" s="3">
        <v>0.29502314814814817</v>
      </c>
      <c r="D4964" t="s">
        <v>31</v>
      </c>
      <c r="E4964" t="s">
        <v>27</v>
      </c>
      <c r="F4964" t="s">
        <v>17</v>
      </c>
      <c r="G4964" t="s">
        <v>10</v>
      </c>
      <c r="H4964">
        <v>29216</v>
      </c>
      <c r="I4964">
        <f>IF(Table3_1810[[#This Row],[Status]]="Hired",1,0)</f>
        <v>1</v>
      </c>
    </row>
    <row r="4965" spans="1:9" x14ac:dyDescent="0.3">
      <c r="A4965">
        <v>778435</v>
      </c>
      <c r="B4965" s="2">
        <v>41760</v>
      </c>
      <c r="C4965" s="3">
        <v>0.28942129629629632</v>
      </c>
      <c r="D4965" t="s">
        <v>31</v>
      </c>
      <c r="E4965" t="s">
        <v>29</v>
      </c>
      <c r="F4965" t="s">
        <v>17</v>
      </c>
      <c r="G4965" t="s">
        <v>10</v>
      </c>
      <c r="H4965">
        <v>55524</v>
      </c>
      <c r="I4965">
        <f>IF(Table3_1810[[#This Row],[Status]]="Hired",1,0)</f>
        <v>1</v>
      </c>
    </row>
    <row r="4966" spans="1:9" x14ac:dyDescent="0.3">
      <c r="A4966">
        <v>356964</v>
      </c>
      <c r="B4966" s="2">
        <v>41768</v>
      </c>
      <c r="C4966" s="3">
        <v>0.99762731481481481</v>
      </c>
      <c r="D4966" t="s">
        <v>31</v>
      </c>
      <c r="E4966" t="s">
        <v>27</v>
      </c>
      <c r="F4966" t="s">
        <v>17</v>
      </c>
      <c r="G4966" t="s">
        <v>10</v>
      </c>
      <c r="H4966">
        <v>16944</v>
      </c>
      <c r="I4966">
        <f>IF(Table3_1810[[#This Row],[Status]]="Hired",1,0)</f>
        <v>1</v>
      </c>
    </row>
    <row r="4967" spans="1:9" x14ac:dyDescent="0.3">
      <c r="A4967">
        <v>271667</v>
      </c>
      <c r="B4967" s="2">
        <v>41782</v>
      </c>
      <c r="C4967" s="3">
        <v>0.69571759259259258</v>
      </c>
      <c r="D4967" t="s">
        <v>31</v>
      </c>
      <c r="E4967" t="s">
        <v>29</v>
      </c>
      <c r="F4967" t="s">
        <v>12</v>
      </c>
      <c r="G4967" t="s">
        <v>10</v>
      </c>
      <c r="H4967">
        <v>45996</v>
      </c>
      <c r="I4967">
        <f>IF(Table3_1810[[#This Row],[Status]]="Hired",1,0)</f>
        <v>1</v>
      </c>
    </row>
    <row r="4968" spans="1:9" x14ac:dyDescent="0.3">
      <c r="A4968">
        <v>737128</v>
      </c>
      <c r="B4968" s="2">
        <v>41786</v>
      </c>
      <c r="C4968" s="3">
        <v>0.60495370370370372</v>
      </c>
      <c r="D4968" t="s">
        <v>31</v>
      </c>
      <c r="E4968" t="s">
        <v>27</v>
      </c>
      <c r="F4968" t="s">
        <v>12</v>
      </c>
      <c r="G4968" t="s">
        <v>10</v>
      </c>
      <c r="H4968">
        <v>56931</v>
      </c>
      <c r="I4968">
        <f>IF(Table3_1810[[#This Row],[Status]]="Hired",1,0)</f>
        <v>1</v>
      </c>
    </row>
    <row r="4969" spans="1:9" x14ac:dyDescent="0.3">
      <c r="A4969">
        <v>46756</v>
      </c>
      <c r="B4969" s="2">
        <v>41766</v>
      </c>
      <c r="C4969" s="3">
        <v>0.36289351851851853</v>
      </c>
      <c r="D4969" t="s">
        <v>31</v>
      </c>
      <c r="E4969" t="s">
        <v>29</v>
      </c>
      <c r="F4969" t="s">
        <v>20</v>
      </c>
      <c r="G4969" t="s">
        <v>6</v>
      </c>
      <c r="H4969">
        <v>96923</v>
      </c>
      <c r="I4969">
        <f>IF(Table3_1810[[#This Row],[Status]]="Hired",1,0)</f>
        <v>1</v>
      </c>
    </row>
    <row r="4970" spans="1:9" x14ac:dyDescent="0.3">
      <c r="A4970">
        <v>655350</v>
      </c>
      <c r="B4970" s="2">
        <v>41777</v>
      </c>
      <c r="C4970" s="3">
        <v>0.61277777777777775</v>
      </c>
      <c r="D4970" t="s">
        <v>31</v>
      </c>
      <c r="E4970" t="s">
        <v>27</v>
      </c>
      <c r="F4970" t="s">
        <v>20</v>
      </c>
      <c r="G4970" t="s">
        <v>6</v>
      </c>
      <c r="H4970">
        <v>75932</v>
      </c>
      <c r="I4970">
        <f>IF(Table3_1810[[#This Row],[Status]]="Hired",1,0)</f>
        <v>1</v>
      </c>
    </row>
    <row r="4971" spans="1:9" x14ac:dyDescent="0.3">
      <c r="A4971">
        <v>568104</v>
      </c>
      <c r="B4971" s="2">
        <v>41779</v>
      </c>
      <c r="C4971" s="3">
        <v>0.39814814814814814</v>
      </c>
      <c r="D4971" t="s">
        <v>31</v>
      </c>
      <c r="E4971" t="s">
        <v>27</v>
      </c>
      <c r="F4971" t="s">
        <v>20</v>
      </c>
      <c r="G4971" t="s">
        <v>6</v>
      </c>
      <c r="H4971">
        <v>79823</v>
      </c>
      <c r="I4971">
        <f>IF(Table3_1810[[#This Row],[Status]]="Hired",1,0)</f>
        <v>1</v>
      </c>
    </row>
    <row r="4972" spans="1:9" x14ac:dyDescent="0.3">
      <c r="A4972">
        <v>832701</v>
      </c>
      <c r="B4972" s="2">
        <v>41761</v>
      </c>
      <c r="C4972" s="3">
        <v>0.64200231481481485</v>
      </c>
      <c r="D4972" t="s">
        <v>30</v>
      </c>
      <c r="E4972" t="s">
        <v>27</v>
      </c>
      <c r="F4972" t="s">
        <v>20</v>
      </c>
      <c r="G4972" t="s">
        <v>10</v>
      </c>
      <c r="H4972">
        <v>57093</v>
      </c>
      <c r="I4972">
        <f>IF(Table3_1810[[#This Row],[Status]]="Hired",1,0)</f>
        <v>0</v>
      </c>
    </row>
    <row r="4973" spans="1:9" x14ac:dyDescent="0.3">
      <c r="A4973">
        <v>234645</v>
      </c>
      <c r="B4973" s="2">
        <v>41769</v>
      </c>
      <c r="C4973" s="3">
        <v>0.34576388888888887</v>
      </c>
      <c r="D4973" t="s">
        <v>31</v>
      </c>
      <c r="E4973" t="s">
        <v>27</v>
      </c>
      <c r="F4973" t="s">
        <v>20</v>
      </c>
      <c r="G4973" t="s">
        <v>2</v>
      </c>
      <c r="H4973">
        <v>38225</v>
      </c>
      <c r="I4973">
        <f>IF(Table3_1810[[#This Row],[Status]]="Hired",1,0)</f>
        <v>1</v>
      </c>
    </row>
    <row r="4974" spans="1:9" x14ac:dyDescent="0.3">
      <c r="A4974">
        <v>110203</v>
      </c>
      <c r="B4974" s="2">
        <v>41769</v>
      </c>
      <c r="C4974" s="3">
        <v>0.34664351851851855</v>
      </c>
      <c r="D4974" t="s">
        <v>31</v>
      </c>
      <c r="E4974" t="s">
        <v>29</v>
      </c>
      <c r="F4974" t="s">
        <v>20</v>
      </c>
      <c r="G4974" t="s">
        <v>2</v>
      </c>
      <c r="H4974">
        <v>57411</v>
      </c>
      <c r="I4974">
        <f>IF(Table3_1810[[#This Row],[Status]]="Hired",1,0)</f>
        <v>1</v>
      </c>
    </row>
    <row r="4975" spans="1:9" x14ac:dyDescent="0.3">
      <c r="A4975">
        <v>916251</v>
      </c>
      <c r="B4975" s="2">
        <v>41769</v>
      </c>
      <c r="C4975" s="3">
        <v>0.34704861111111113</v>
      </c>
      <c r="D4975" t="s">
        <v>31</v>
      </c>
      <c r="E4975" t="s">
        <v>27</v>
      </c>
      <c r="F4975" t="s">
        <v>20</v>
      </c>
      <c r="G4975" t="s">
        <v>2</v>
      </c>
      <c r="H4975">
        <v>49891</v>
      </c>
      <c r="I4975">
        <f>IF(Table3_1810[[#This Row],[Status]]="Hired",1,0)</f>
        <v>1</v>
      </c>
    </row>
    <row r="4976" spans="1:9" x14ac:dyDescent="0.3">
      <c r="A4976">
        <v>296670</v>
      </c>
      <c r="B4976" s="2">
        <v>41776</v>
      </c>
      <c r="C4976" s="3">
        <v>0.97515046296296293</v>
      </c>
      <c r="D4976" t="s">
        <v>30</v>
      </c>
      <c r="E4976" t="s">
        <v>28</v>
      </c>
      <c r="F4976" t="s">
        <v>20</v>
      </c>
      <c r="G4976" t="s">
        <v>2</v>
      </c>
      <c r="H4976">
        <v>71337</v>
      </c>
      <c r="I4976">
        <f>IF(Table3_1810[[#This Row],[Status]]="Hired",1,0)</f>
        <v>0</v>
      </c>
    </row>
    <row r="4977" spans="1:9" x14ac:dyDescent="0.3">
      <c r="A4977">
        <v>308808</v>
      </c>
      <c r="B4977" s="2">
        <v>41764</v>
      </c>
      <c r="C4977" s="3">
        <v>0.74356481481481485</v>
      </c>
      <c r="D4977" t="s">
        <v>31</v>
      </c>
      <c r="E4977" t="s">
        <v>27</v>
      </c>
      <c r="F4977" t="s">
        <v>17</v>
      </c>
      <c r="G4977" t="s">
        <v>10</v>
      </c>
      <c r="H4977">
        <v>59865</v>
      </c>
      <c r="I4977">
        <f>IF(Table3_1810[[#This Row],[Status]]="Hired",1,0)</f>
        <v>1</v>
      </c>
    </row>
    <row r="4978" spans="1:9" x14ac:dyDescent="0.3">
      <c r="A4978">
        <v>32890</v>
      </c>
      <c r="B4978" s="2">
        <v>41771</v>
      </c>
      <c r="C4978" s="3">
        <v>0.45664351851851853</v>
      </c>
      <c r="D4978" t="s">
        <v>31</v>
      </c>
      <c r="E4978" t="s">
        <v>29</v>
      </c>
      <c r="F4978" t="s">
        <v>17</v>
      </c>
      <c r="G4978" t="s">
        <v>10</v>
      </c>
      <c r="H4978">
        <v>86902</v>
      </c>
      <c r="I4978">
        <f>IF(Table3_1810[[#This Row],[Status]]="Hired",1,0)</f>
        <v>1</v>
      </c>
    </row>
    <row r="4979" spans="1:9" x14ac:dyDescent="0.3">
      <c r="A4979">
        <v>777717</v>
      </c>
      <c r="B4979" s="2">
        <v>41773</v>
      </c>
      <c r="C4979" s="3">
        <v>0.81710648148148146</v>
      </c>
      <c r="D4979" t="s">
        <v>30</v>
      </c>
      <c r="E4979" t="s">
        <v>27</v>
      </c>
      <c r="F4979" t="s">
        <v>17</v>
      </c>
      <c r="G4979" t="s">
        <v>10</v>
      </c>
      <c r="H4979">
        <v>49735</v>
      </c>
      <c r="I4979">
        <f>IF(Table3_1810[[#This Row],[Status]]="Hired",1,0)</f>
        <v>0</v>
      </c>
    </row>
    <row r="4980" spans="1:9" x14ac:dyDescent="0.3">
      <c r="A4980">
        <v>867722</v>
      </c>
      <c r="B4980" s="2">
        <v>41779</v>
      </c>
      <c r="C4980" s="3">
        <v>0.74968749999999995</v>
      </c>
      <c r="D4980" t="s">
        <v>31</v>
      </c>
      <c r="E4980" t="s">
        <v>29</v>
      </c>
      <c r="F4980" t="s">
        <v>17</v>
      </c>
      <c r="G4980" t="s">
        <v>10</v>
      </c>
      <c r="H4980">
        <v>73710</v>
      </c>
      <c r="I4980">
        <f>IF(Table3_1810[[#This Row],[Status]]="Hired",1,0)</f>
        <v>1</v>
      </c>
    </row>
    <row r="4981" spans="1:9" x14ac:dyDescent="0.3">
      <c r="A4981">
        <v>154263</v>
      </c>
      <c r="B4981" s="2">
        <v>41760</v>
      </c>
      <c r="C4981" s="3">
        <v>0.66900462962962959</v>
      </c>
      <c r="D4981" t="s">
        <v>31</v>
      </c>
      <c r="E4981" t="s">
        <v>27</v>
      </c>
      <c r="F4981" t="s">
        <v>20</v>
      </c>
      <c r="G4981" t="s">
        <v>10</v>
      </c>
      <c r="H4981">
        <v>66298</v>
      </c>
      <c r="I4981">
        <f>IF(Table3_1810[[#This Row],[Status]]="Hired",1,0)</f>
        <v>1</v>
      </c>
    </row>
    <row r="4982" spans="1:9" x14ac:dyDescent="0.3">
      <c r="A4982">
        <v>132094</v>
      </c>
      <c r="B4982" s="2">
        <v>41786</v>
      </c>
      <c r="C4982" s="3">
        <v>0.390625</v>
      </c>
      <c r="D4982" t="s">
        <v>31</v>
      </c>
      <c r="E4982" t="s">
        <v>27</v>
      </c>
      <c r="F4982" t="s">
        <v>20</v>
      </c>
      <c r="G4982" t="s">
        <v>2</v>
      </c>
      <c r="H4982">
        <v>89000</v>
      </c>
      <c r="I4982">
        <f>IF(Table3_1810[[#This Row],[Status]]="Hired",1,0)</f>
        <v>1</v>
      </c>
    </row>
    <row r="4983" spans="1:9" x14ac:dyDescent="0.3">
      <c r="A4983">
        <v>848249</v>
      </c>
      <c r="B4983" s="2">
        <v>41786</v>
      </c>
      <c r="C4983" s="3">
        <v>0.39108796296296294</v>
      </c>
      <c r="D4983" t="s">
        <v>30</v>
      </c>
      <c r="E4983" t="s">
        <v>29</v>
      </c>
      <c r="F4983" t="s">
        <v>20</v>
      </c>
      <c r="G4983" t="s">
        <v>2</v>
      </c>
      <c r="H4983">
        <v>76418</v>
      </c>
      <c r="I4983">
        <f>IF(Table3_1810[[#This Row],[Status]]="Hired",1,0)</f>
        <v>0</v>
      </c>
    </row>
    <row r="4984" spans="1:9" x14ac:dyDescent="0.3">
      <c r="A4984">
        <v>223234</v>
      </c>
      <c r="B4984" s="2">
        <v>41786</v>
      </c>
      <c r="C4984" s="3">
        <v>0.38991898148148146</v>
      </c>
      <c r="D4984" t="s">
        <v>31</v>
      </c>
      <c r="E4984" t="s">
        <v>28</v>
      </c>
      <c r="F4984" t="s">
        <v>20</v>
      </c>
      <c r="G4984" t="s">
        <v>2</v>
      </c>
      <c r="H4984">
        <v>48445</v>
      </c>
      <c r="I4984">
        <f>IF(Table3_1810[[#This Row],[Status]]="Hired",1,0)</f>
        <v>1</v>
      </c>
    </row>
    <row r="4985" spans="1:9" x14ac:dyDescent="0.3">
      <c r="A4985">
        <v>522841</v>
      </c>
      <c r="B4985" s="2">
        <v>41767</v>
      </c>
      <c r="C4985" s="3">
        <v>0.62878472222222226</v>
      </c>
      <c r="D4985" t="s">
        <v>30</v>
      </c>
      <c r="E4985" t="s">
        <v>29</v>
      </c>
      <c r="F4985" t="s">
        <v>17</v>
      </c>
      <c r="G4985" t="s">
        <v>4</v>
      </c>
      <c r="H4985">
        <v>22484</v>
      </c>
      <c r="I4985">
        <f>IF(Table3_1810[[#This Row],[Status]]="Hired",1,0)</f>
        <v>0</v>
      </c>
    </row>
    <row r="4986" spans="1:9" x14ac:dyDescent="0.3">
      <c r="A4986">
        <v>817653</v>
      </c>
      <c r="B4986" s="2">
        <v>41765</v>
      </c>
      <c r="C4986" s="3">
        <v>0.63362268518518516</v>
      </c>
      <c r="D4986" t="s">
        <v>30</v>
      </c>
      <c r="E4986" t="s">
        <v>27</v>
      </c>
      <c r="F4986" t="s">
        <v>20</v>
      </c>
      <c r="G4986" t="s">
        <v>8</v>
      </c>
      <c r="H4986">
        <v>50062</v>
      </c>
      <c r="I4986">
        <f>IF(Table3_1810[[#This Row],[Status]]="Hired",1,0)</f>
        <v>0</v>
      </c>
    </row>
    <row r="4987" spans="1:9" x14ac:dyDescent="0.3">
      <c r="A4987">
        <v>708613</v>
      </c>
      <c r="B4987" s="2">
        <v>41790</v>
      </c>
      <c r="C4987" s="3">
        <v>0.46319444444444446</v>
      </c>
      <c r="D4987" t="s">
        <v>31</v>
      </c>
      <c r="E4987" t="s">
        <v>27</v>
      </c>
      <c r="F4987" t="s">
        <v>20</v>
      </c>
      <c r="G4987" t="s">
        <v>8</v>
      </c>
      <c r="H4987">
        <v>74414</v>
      </c>
      <c r="I4987">
        <f>IF(Table3_1810[[#This Row],[Status]]="Hired",1,0)</f>
        <v>1</v>
      </c>
    </row>
    <row r="4988" spans="1:9" x14ac:dyDescent="0.3">
      <c r="A4988">
        <v>385530</v>
      </c>
      <c r="B4988" s="2">
        <v>41790</v>
      </c>
      <c r="C4988" s="3">
        <v>0.46546296296296297</v>
      </c>
      <c r="D4988" t="s">
        <v>31</v>
      </c>
      <c r="E4988" t="s">
        <v>27</v>
      </c>
      <c r="F4988" t="s">
        <v>20</v>
      </c>
      <c r="G4988" t="s">
        <v>8</v>
      </c>
      <c r="H4988">
        <v>43374</v>
      </c>
      <c r="I4988">
        <f>IF(Table3_1810[[#This Row],[Status]]="Hired",1,0)</f>
        <v>1</v>
      </c>
    </row>
    <row r="4989" spans="1:9" x14ac:dyDescent="0.3">
      <c r="A4989">
        <v>793738</v>
      </c>
      <c r="B4989" s="2">
        <v>41794</v>
      </c>
      <c r="C4989" s="3">
        <v>0.5650115740740741</v>
      </c>
      <c r="D4989" t="s">
        <v>31</v>
      </c>
      <c r="E4989" t="s">
        <v>29</v>
      </c>
      <c r="F4989" t="s">
        <v>20</v>
      </c>
      <c r="G4989" t="s">
        <v>8</v>
      </c>
      <c r="H4989">
        <v>47365</v>
      </c>
      <c r="I4989">
        <f>IF(Table3_1810[[#This Row],[Status]]="Hired",1,0)</f>
        <v>1</v>
      </c>
    </row>
    <row r="4990" spans="1:9" x14ac:dyDescent="0.3">
      <c r="A4990">
        <v>974594</v>
      </c>
      <c r="B4990" s="2">
        <v>41808</v>
      </c>
      <c r="C4990" s="3">
        <v>0.48207175925925927</v>
      </c>
      <c r="D4990" t="s">
        <v>30</v>
      </c>
      <c r="E4990" t="s">
        <v>27</v>
      </c>
      <c r="F4990" t="s">
        <v>20</v>
      </c>
      <c r="G4990" t="s">
        <v>10</v>
      </c>
      <c r="H4990">
        <v>46548</v>
      </c>
      <c r="I4990">
        <f>IF(Table3_1810[[#This Row],[Status]]="Hired",1,0)</f>
        <v>0</v>
      </c>
    </row>
    <row r="4991" spans="1:9" x14ac:dyDescent="0.3">
      <c r="A4991">
        <v>418576</v>
      </c>
      <c r="B4991" s="2">
        <v>41768</v>
      </c>
      <c r="C4991" s="3">
        <v>0.39577546296296295</v>
      </c>
      <c r="D4991" t="s">
        <v>31</v>
      </c>
      <c r="E4991" t="s">
        <v>27</v>
      </c>
      <c r="F4991" t="s">
        <v>20</v>
      </c>
      <c r="G4991" t="s">
        <v>1</v>
      </c>
      <c r="H4991">
        <v>20776</v>
      </c>
      <c r="I4991">
        <f>IF(Table3_1810[[#This Row],[Status]]="Hired",1,0)</f>
        <v>1</v>
      </c>
    </row>
    <row r="4992" spans="1:9" x14ac:dyDescent="0.3">
      <c r="A4992">
        <v>932712</v>
      </c>
      <c r="B4992" s="2">
        <v>41768</v>
      </c>
      <c r="C4992" s="3">
        <v>0.43048611111111112</v>
      </c>
      <c r="D4992" t="s">
        <v>31</v>
      </c>
      <c r="E4992" t="s">
        <v>27</v>
      </c>
      <c r="F4992" t="s">
        <v>20</v>
      </c>
      <c r="G4992" t="s">
        <v>1</v>
      </c>
      <c r="H4992">
        <v>97708</v>
      </c>
      <c r="I4992">
        <f>IF(Table3_1810[[#This Row],[Status]]="Hired",1,0)</f>
        <v>1</v>
      </c>
    </row>
    <row r="4993" spans="1:9" x14ac:dyDescent="0.3">
      <c r="A4993">
        <v>566874</v>
      </c>
      <c r="B4993" s="2">
        <v>41761</v>
      </c>
      <c r="C4993" s="3">
        <v>0.47296296296296297</v>
      </c>
      <c r="D4993" t="s">
        <v>31</v>
      </c>
      <c r="E4993" t="s">
        <v>27</v>
      </c>
      <c r="F4993" t="s">
        <v>12</v>
      </c>
      <c r="G4993" t="s">
        <v>2</v>
      </c>
      <c r="H4993">
        <v>68740</v>
      </c>
      <c r="I4993">
        <f>IF(Table3_1810[[#This Row],[Status]]="Hired",1,0)</f>
        <v>1</v>
      </c>
    </row>
    <row r="4994" spans="1:9" x14ac:dyDescent="0.3">
      <c r="A4994">
        <v>975136</v>
      </c>
      <c r="B4994" s="2">
        <v>41761</v>
      </c>
      <c r="C4994" s="3">
        <v>0.47337962962962965</v>
      </c>
      <c r="D4994" t="s">
        <v>31</v>
      </c>
      <c r="E4994" t="s">
        <v>27</v>
      </c>
      <c r="F4994" t="s">
        <v>12</v>
      </c>
      <c r="G4994" t="s">
        <v>2</v>
      </c>
      <c r="H4994">
        <v>91958</v>
      </c>
      <c r="I4994">
        <f>IF(Table3_1810[[#This Row],[Status]]="Hired",1,0)</f>
        <v>1</v>
      </c>
    </row>
    <row r="4995" spans="1:9" x14ac:dyDescent="0.3">
      <c r="A4995">
        <v>722596</v>
      </c>
      <c r="B4995" s="2">
        <v>41761</v>
      </c>
      <c r="C4995" s="3">
        <v>0.47385416666666669</v>
      </c>
      <c r="D4995" t="s">
        <v>31</v>
      </c>
      <c r="E4995" t="s">
        <v>29</v>
      </c>
      <c r="F4995" t="s">
        <v>12</v>
      </c>
      <c r="G4995" t="s">
        <v>2</v>
      </c>
      <c r="H4995">
        <v>58496</v>
      </c>
      <c r="I4995">
        <f>IF(Table3_1810[[#This Row],[Status]]="Hired",1,0)</f>
        <v>1</v>
      </c>
    </row>
    <row r="4996" spans="1:9" x14ac:dyDescent="0.3">
      <c r="A4996">
        <v>411974</v>
      </c>
      <c r="B4996" s="2">
        <v>41761</v>
      </c>
      <c r="C4996" s="3">
        <v>0.47098379629629628</v>
      </c>
      <c r="D4996" t="s">
        <v>31</v>
      </c>
      <c r="E4996" t="s">
        <v>29</v>
      </c>
      <c r="F4996" t="s">
        <v>12</v>
      </c>
      <c r="G4996" t="s">
        <v>2</v>
      </c>
      <c r="H4996">
        <v>52331</v>
      </c>
      <c r="I4996">
        <f>IF(Table3_1810[[#This Row],[Status]]="Hired",1,0)</f>
        <v>1</v>
      </c>
    </row>
    <row r="4997" spans="1:9" x14ac:dyDescent="0.3">
      <c r="A4997">
        <v>552288</v>
      </c>
      <c r="B4997" s="2">
        <v>41769</v>
      </c>
      <c r="C4997" s="3">
        <v>0.47718749999999999</v>
      </c>
      <c r="D4997" t="s">
        <v>30</v>
      </c>
      <c r="E4997" t="s">
        <v>27</v>
      </c>
      <c r="F4997" t="s">
        <v>12</v>
      </c>
      <c r="G4997" t="s">
        <v>4</v>
      </c>
      <c r="H4997">
        <v>95689</v>
      </c>
      <c r="I4997">
        <f>IF(Table3_1810[[#This Row],[Status]]="Hired",1,0)</f>
        <v>0</v>
      </c>
    </row>
    <row r="4998" spans="1:9" x14ac:dyDescent="0.3">
      <c r="A4998">
        <v>762227</v>
      </c>
      <c r="B4998" s="2">
        <v>41771</v>
      </c>
      <c r="C4998" s="3">
        <v>0.95540509259259254</v>
      </c>
      <c r="D4998" t="s">
        <v>30</v>
      </c>
      <c r="E4998" t="s">
        <v>29</v>
      </c>
      <c r="F4998" t="s">
        <v>12</v>
      </c>
      <c r="G4998" t="s">
        <v>2</v>
      </c>
      <c r="H4998">
        <v>42288</v>
      </c>
      <c r="I4998">
        <f>IF(Table3_1810[[#This Row],[Status]]="Hired",1,0)</f>
        <v>0</v>
      </c>
    </row>
    <row r="4999" spans="1:9" x14ac:dyDescent="0.3">
      <c r="A4999">
        <v>402204</v>
      </c>
      <c r="B4999" s="2">
        <v>41780</v>
      </c>
      <c r="C4999" s="3">
        <v>0.40100694444444446</v>
      </c>
      <c r="D4999" t="s">
        <v>31</v>
      </c>
      <c r="E4999" t="s">
        <v>27</v>
      </c>
      <c r="F4999" t="s">
        <v>12</v>
      </c>
      <c r="G4999" t="s">
        <v>4</v>
      </c>
      <c r="H4999">
        <v>91680</v>
      </c>
      <c r="I4999">
        <f>IF(Table3_1810[[#This Row],[Status]]="Hired",1,0)</f>
        <v>1</v>
      </c>
    </row>
    <row r="5000" spans="1:9" x14ac:dyDescent="0.3">
      <c r="A5000">
        <v>888494</v>
      </c>
      <c r="B5000" s="2">
        <v>41789</v>
      </c>
      <c r="C5000" s="3">
        <v>0.70434027777777775</v>
      </c>
      <c r="D5000" t="s">
        <v>31</v>
      </c>
      <c r="E5000" t="s">
        <v>29</v>
      </c>
      <c r="F5000" t="s">
        <v>12</v>
      </c>
      <c r="G5000" t="s">
        <v>2</v>
      </c>
      <c r="H5000">
        <v>60155</v>
      </c>
      <c r="I5000">
        <f>IF(Table3_1810[[#This Row],[Status]]="Hired",1,0)</f>
        <v>1</v>
      </c>
    </row>
    <row r="5001" spans="1:9" x14ac:dyDescent="0.3">
      <c r="A5001">
        <v>898678</v>
      </c>
      <c r="B5001" s="2">
        <v>41789</v>
      </c>
      <c r="C5001" s="3">
        <v>0.70534722222222224</v>
      </c>
      <c r="D5001" t="s">
        <v>31</v>
      </c>
      <c r="E5001" t="s">
        <v>29</v>
      </c>
      <c r="F5001" t="s">
        <v>12</v>
      </c>
      <c r="G5001" t="s">
        <v>2</v>
      </c>
      <c r="H5001">
        <v>43006</v>
      </c>
      <c r="I5001">
        <f>IF(Table3_1810[[#This Row],[Status]]="Hired",1,0)</f>
        <v>1</v>
      </c>
    </row>
    <row r="5002" spans="1:9" x14ac:dyDescent="0.3">
      <c r="A5002">
        <v>60203</v>
      </c>
      <c r="B5002" s="2">
        <v>41813</v>
      </c>
      <c r="C5002" s="3">
        <v>0.63078703703703709</v>
      </c>
      <c r="D5002" t="s">
        <v>31</v>
      </c>
      <c r="E5002" t="s">
        <v>27</v>
      </c>
      <c r="F5002" t="s">
        <v>12</v>
      </c>
      <c r="G5002" t="s">
        <v>2</v>
      </c>
      <c r="H5002">
        <v>29486</v>
      </c>
      <c r="I5002">
        <f>IF(Table3_1810[[#This Row],[Status]]="Hired",1,0)</f>
        <v>1</v>
      </c>
    </row>
    <row r="5003" spans="1:9" x14ac:dyDescent="0.3">
      <c r="A5003">
        <v>524586</v>
      </c>
      <c r="B5003" s="2">
        <v>41813</v>
      </c>
      <c r="C5003" s="3">
        <v>0.63113425925925926</v>
      </c>
      <c r="D5003" t="s">
        <v>31</v>
      </c>
      <c r="E5003" t="s">
        <v>27</v>
      </c>
      <c r="F5003" t="s">
        <v>12</v>
      </c>
      <c r="G5003" t="s">
        <v>2</v>
      </c>
      <c r="H5003">
        <v>73138</v>
      </c>
      <c r="I5003">
        <f>IF(Table3_1810[[#This Row],[Status]]="Hired",1,0)</f>
        <v>1</v>
      </c>
    </row>
    <row r="5004" spans="1:9" x14ac:dyDescent="0.3">
      <c r="A5004">
        <v>618905</v>
      </c>
      <c r="B5004" s="2">
        <v>41815</v>
      </c>
      <c r="C5004" s="3">
        <v>0.12027777777777778</v>
      </c>
      <c r="D5004" t="s">
        <v>31</v>
      </c>
      <c r="E5004" t="s">
        <v>27</v>
      </c>
      <c r="F5004" t="s">
        <v>12</v>
      </c>
      <c r="G5004" t="s">
        <v>2</v>
      </c>
      <c r="H5004">
        <v>34966</v>
      </c>
      <c r="I5004">
        <f>IF(Table3_1810[[#This Row],[Status]]="Hired",1,0)</f>
        <v>1</v>
      </c>
    </row>
    <row r="5005" spans="1:9" x14ac:dyDescent="0.3">
      <c r="A5005">
        <v>971748</v>
      </c>
      <c r="B5005" s="2">
        <v>41823</v>
      </c>
      <c r="C5005" s="3">
        <v>0.72667824074074072</v>
      </c>
      <c r="D5005" t="s">
        <v>31</v>
      </c>
      <c r="E5005" t="s">
        <v>29</v>
      </c>
      <c r="F5005" t="s">
        <v>12</v>
      </c>
      <c r="G5005" t="s">
        <v>2</v>
      </c>
      <c r="H5005">
        <v>40614</v>
      </c>
      <c r="I5005">
        <f>IF(Table3_1810[[#This Row],[Status]]="Hired",1,0)</f>
        <v>1</v>
      </c>
    </row>
    <row r="5006" spans="1:9" x14ac:dyDescent="0.3">
      <c r="A5006">
        <v>612069</v>
      </c>
      <c r="B5006" s="2">
        <v>41823</v>
      </c>
      <c r="C5006" s="3">
        <v>0.72869212962962959</v>
      </c>
      <c r="D5006" t="s">
        <v>30</v>
      </c>
      <c r="E5006" t="s">
        <v>27</v>
      </c>
      <c r="F5006" t="s">
        <v>12</v>
      </c>
      <c r="G5006" t="s">
        <v>2</v>
      </c>
      <c r="H5006">
        <v>88981</v>
      </c>
      <c r="I5006">
        <f>IF(Table3_1810[[#This Row],[Status]]="Hired",1,0)</f>
        <v>0</v>
      </c>
    </row>
    <row r="5007" spans="1:9" x14ac:dyDescent="0.3">
      <c r="A5007">
        <v>190045</v>
      </c>
      <c r="B5007" s="2">
        <v>41777</v>
      </c>
      <c r="C5007" s="3">
        <v>0.5384606481481482</v>
      </c>
      <c r="D5007" t="s">
        <v>31</v>
      </c>
      <c r="E5007" t="s">
        <v>29</v>
      </c>
      <c r="F5007" t="s">
        <v>15</v>
      </c>
      <c r="G5007" t="s">
        <v>2</v>
      </c>
      <c r="H5007">
        <v>57636</v>
      </c>
      <c r="I5007">
        <f>IF(Table3_1810[[#This Row],[Status]]="Hired",1,0)</f>
        <v>1</v>
      </c>
    </row>
    <row r="5008" spans="1:9" x14ac:dyDescent="0.3">
      <c r="A5008">
        <v>813464</v>
      </c>
      <c r="B5008" s="2">
        <v>41789</v>
      </c>
      <c r="C5008" s="3">
        <v>0.56480324074074073</v>
      </c>
      <c r="D5008" t="s">
        <v>30</v>
      </c>
      <c r="E5008" t="s">
        <v>29</v>
      </c>
      <c r="F5008" t="s">
        <v>17</v>
      </c>
      <c r="G5008" t="s">
        <v>2</v>
      </c>
      <c r="H5008">
        <v>27359</v>
      </c>
      <c r="I5008">
        <f>IF(Table3_1810[[#This Row],[Status]]="Hired",1,0)</f>
        <v>0</v>
      </c>
    </row>
    <row r="5009" spans="1:9" x14ac:dyDescent="0.3">
      <c r="A5009">
        <v>381255</v>
      </c>
      <c r="B5009" s="2">
        <v>41797</v>
      </c>
      <c r="C5009" s="3">
        <v>0.63290509259259264</v>
      </c>
      <c r="D5009" t="s">
        <v>31</v>
      </c>
      <c r="E5009" t="s">
        <v>27</v>
      </c>
      <c r="F5009" t="s">
        <v>20</v>
      </c>
      <c r="G5009" t="s">
        <v>4</v>
      </c>
      <c r="H5009">
        <v>22589</v>
      </c>
      <c r="I5009">
        <f>IF(Table3_1810[[#This Row],[Status]]="Hired",1,0)</f>
        <v>1</v>
      </c>
    </row>
    <row r="5010" spans="1:9" x14ac:dyDescent="0.3">
      <c r="A5010">
        <v>250982</v>
      </c>
      <c r="B5010" s="2">
        <v>41797</v>
      </c>
      <c r="C5010" s="3">
        <v>0.63378472222222226</v>
      </c>
      <c r="D5010" t="s">
        <v>31</v>
      </c>
      <c r="E5010" t="s">
        <v>27</v>
      </c>
      <c r="F5010" t="s">
        <v>20</v>
      </c>
      <c r="G5010" t="s">
        <v>4</v>
      </c>
      <c r="H5010">
        <v>33034</v>
      </c>
      <c r="I5010">
        <f>IF(Table3_1810[[#This Row],[Status]]="Hired",1,0)</f>
        <v>1</v>
      </c>
    </row>
    <row r="5011" spans="1:9" x14ac:dyDescent="0.3">
      <c r="A5011">
        <v>233900</v>
      </c>
      <c r="B5011" s="2">
        <v>41771</v>
      </c>
      <c r="C5011" s="3">
        <v>0.47278935185185184</v>
      </c>
      <c r="D5011" t="s">
        <v>31</v>
      </c>
      <c r="E5011" t="s">
        <v>27</v>
      </c>
      <c r="F5011" t="s">
        <v>20</v>
      </c>
      <c r="G5011" t="s">
        <v>10</v>
      </c>
      <c r="H5011">
        <v>92302</v>
      </c>
      <c r="I5011">
        <f>IF(Table3_1810[[#This Row],[Status]]="Hired",1,0)</f>
        <v>1</v>
      </c>
    </row>
    <row r="5012" spans="1:9" x14ac:dyDescent="0.3">
      <c r="A5012">
        <v>172450</v>
      </c>
      <c r="B5012" s="2">
        <v>41772</v>
      </c>
      <c r="C5012" s="3">
        <v>0.40302083333333333</v>
      </c>
      <c r="D5012" t="s">
        <v>31</v>
      </c>
      <c r="E5012" t="s">
        <v>27</v>
      </c>
      <c r="F5012" t="s">
        <v>20</v>
      </c>
      <c r="G5012" t="s">
        <v>10</v>
      </c>
      <c r="H5012">
        <v>54702</v>
      </c>
      <c r="I5012">
        <f>IF(Table3_1810[[#This Row],[Status]]="Hired",1,0)</f>
        <v>1</v>
      </c>
    </row>
    <row r="5013" spans="1:9" x14ac:dyDescent="0.3">
      <c r="A5013">
        <v>236554</v>
      </c>
      <c r="B5013" s="2">
        <v>41772</v>
      </c>
      <c r="C5013" s="3">
        <v>0.40356481481481482</v>
      </c>
      <c r="D5013" t="s">
        <v>31</v>
      </c>
      <c r="E5013" t="s">
        <v>29</v>
      </c>
      <c r="F5013" t="s">
        <v>20</v>
      </c>
      <c r="G5013" t="s">
        <v>10</v>
      </c>
      <c r="H5013">
        <v>74129</v>
      </c>
      <c r="I5013">
        <f>IF(Table3_1810[[#This Row],[Status]]="Hired",1,0)</f>
        <v>1</v>
      </c>
    </row>
    <row r="5014" spans="1:9" x14ac:dyDescent="0.3">
      <c r="A5014">
        <v>472086</v>
      </c>
      <c r="B5014" s="2">
        <v>41772</v>
      </c>
      <c r="C5014" s="3">
        <v>0.40416666666666667</v>
      </c>
      <c r="D5014" t="s">
        <v>31</v>
      </c>
      <c r="E5014" t="s">
        <v>29</v>
      </c>
      <c r="F5014" t="s">
        <v>20</v>
      </c>
      <c r="G5014" t="s">
        <v>10</v>
      </c>
      <c r="H5014">
        <v>45742</v>
      </c>
      <c r="I5014">
        <f>IF(Table3_1810[[#This Row],[Status]]="Hired",1,0)</f>
        <v>1</v>
      </c>
    </row>
    <row r="5015" spans="1:9" x14ac:dyDescent="0.3">
      <c r="A5015">
        <v>750657</v>
      </c>
      <c r="B5015" s="2">
        <v>41791</v>
      </c>
      <c r="C5015" s="3">
        <v>0.65348379629629627</v>
      </c>
      <c r="D5015" t="s">
        <v>31</v>
      </c>
      <c r="E5015" t="s">
        <v>29</v>
      </c>
      <c r="F5015" t="s">
        <v>17</v>
      </c>
      <c r="G5015" t="s">
        <v>10</v>
      </c>
      <c r="H5015">
        <v>53580</v>
      </c>
      <c r="I5015">
        <f>IF(Table3_1810[[#This Row],[Status]]="Hired",1,0)</f>
        <v>1</v>
      </c>
    </row>
    <row r="5016" spans="1:9" x14ac:dyDescent="0.3">
      <c r="A5016">
        <v>257710</v>
      </c>
      <c r="B5016" s="2">
        <v>41791</v>
      </c>
      <c r="C5016" s="3">
        <v>0.65549768518518514</v>
      </c>
      <c r="D5016" t="s">
        <v>31</v>
      </c>
      <c r="E5016" t="s">
        <v>29</v>
      </c>
      <c r="F5016" t="s">
        <v>17</v>
      </c>
      <c r="G5016" t="s">
        <v>10</v>
      </c>
      <c r="H5016">
        <v>37001</v>
      </c>
      <c r="I5016">
        <f>IF(Table3_1810[[#This Row],[Status]]="Hired",1,0)</f>
        <v>1</v>
      </c>
    </row>
    <row r="5017" spans="1:9" x14ac:dyDescent="0.3">
      <c r="A5017">
        <v>918375</v>
      </c>
      <c r="B5017" s="2">
        <v>41801</v>
      </c>
      <c r="C5017" s="3">
        <v>0.77353009259259264</v>
      </c>
      <c r="D5017" t="s">
        <v>31</v>
      </c>
      <c r="E5017" t="s">
        <v>27</v>
      </c>
      <c r="F5017" t="s">
        <v>17</v>
      </c>
      <c r="G5017" t="s">
        <v>10</v>
      </c>
      <c r="H5017">
        <v>67934</v>
      </c>
      <c r="I5017">
        <f>IF(Table3_1810[[#This Row],[Status]]="Hired",1,0)</f>
        <v>1</v>
      </c>
    </row>
    <row r="5018" spans="1:9" x14ac:dyDescent="0.3">
      <c r="A5018">
        <v>502566</v>
      </c>
      <c r="B5018" s="2">
        <v>41829</v>
      </c>
      <c r="C5018" s="3">
        <v>0.52724537037037034</v>
      </c>
      <c r="D5018" t="s">
        <v>31</v>
      </c>
      <c r="E5018" t="s">
        <v>27</v>
      </c>
      <c r="F5018" t="s">
        <v>20</v>
      </c>
      <c r="G5018" t="s">
        <v>10</v>
      </c>
      <c r="H5018">
        <v>73057</v>
      </c>
      <c r="I5018">
        <f>IF(Table3_1810[[#This Row],[Status]]="Hired",1,0)</f>
        <v>1</v>
      </c>
    </row>
    <row r="5019" spans="1:9" x14ac:dyDescent="0.3">
      <c r="A5019">
        <v>100924</v>
      </c>
      <c r="B5019" s="2">
        <v>41803</v>
      </c>
      <c r="C5019" s="3">
        <v>8.6412037037037037E-2</v>
      </c>
      <c r="D5019" t="s">
        <v>31</v>
      </c>
      <c r="E5019" t="s">
        <v>27</v>
      </c>
      <c r="F5019" t="s">
        <v>20</v>
      </c>
      <c r="G5019" t="s">
        <v>6</v>
      </c>
      <c r="H5019">
        <v>90938</v>
      </c>
      <c r="I5019">
        <f>IF(Table3_1810[[#This Row],[Status]]="Hired",1,0)</f>
        <v>1</v>
      </c>
    </row>
    <row r="5020" spans="1:9" x14ac:dyDescent="0.3">
      <c r="A5020">
        <v>952538</v>
      </c>
      <c r="B5020" s="2">
        <v>41803</v>
      </c>
      <c r="C5020" s="3">
        <v>8.7060185185185185E-2</v>
      </c>
      <c r="D5020" t="s">
        <v>31</v>
      </c>
      <c r="E5020" t="s">
        <v>29</v>
      </c>
      <c r="F5020" t="s">
        <v>20</v>
      </c>
      <c r="G5020" t="s">
        <v>6</v>
      </c>
      <c r="H5020">
        <v>53979</v>
      </c>
      <c r="I5020">
        <f>IF(Table3_1810[[#This Row],[Status]]="Hired",1,0)</f>
        <v>1</v>
      </c>
    </row>
    <row r="5021" spans="1:9" x14ac:dyDescent="0.3">
      <c r="A5021">
        <v>329816</v>
      </c>
      <c r="B5021" s="2">
        <v>41796</v>
      </c>
      <c r="C5021" s="3">
        <v>0.6075694444444445</v>
      </c>
      <c r="D5021" t="s">
        <v>31</v>
      </c>
      <c r="E5021" t="s">
        <v>29</v>
      </c>
      <c r="F5021" t="s">
        <v>20</v>
      </c>
      <c r="G5021" t="s">
        <v>5</v>
      </c>
      <c r="H5021">
        <v>34428</v>
      </c>
      <c r="I5021">
        <f>IF(Table3_1810[[#This Row],[Status]]="Hired",1,0)</f>
        <v>1</v>
      </c>
    </row>
    <row r="5022" spans="1:9" x14ac:dyDescent="0.3">
      <c r="A5022">
        <v>301689</v>
      </c>
      <c r="B5022" s="2">
        <v>41796</v>
      </c>
      <c r="C5022" s="3">
        <v>0.60799768518518515</v>
      </c>
      <c r="D5022" t="s">
        <v>31</v>
      </c>
      <c r="E5022" t="s">
        <v>27</v>
      </c>
      <c r="F5022" t="s">
        <v>20</v>
      </c>
      <c r="G5022" t="s">
        <v>5</v>
      </c>
      <c r="H5022">
        <v>62860</v>
      </c>
      <c r="I5022">
        <f>IF(Table3_1810[[#This Row],[Status]]="Hired",1,0)</f>
        <v>1</v>
      </c>
    </row>
    <row r="5023" spans="1:9" x14ac:dyDescent="0.3">
      <c r="A5023">
        <v>859920</v>
      </c>
      <c r="B5023" s="2">
        <v>41808</v>
      </c>
      <c r="C5023" s="3">
        <v>0.54876157407407411</v>
      </c>
      <c r="D5023" t="s">
        <v>31</v>
      </c>
      <c r="E5023" t="s">
        <v>27</v>
      </c>
      <c r="F5023" t="s">
        <v>17</v>
      </c>
      <c r="G5023" t="s">
        <v>6</v>
      </c>
      <c r="H5023">
        <v>88264</v>
      </c>
      <c r="I5023">
        <f>IF(Table3_1810[[#This Row],[Status]]="Hired",1,0)</f>
        <v>1</v>
      </c>
    </row>
    <row r="5024" spans="1:9" x14ac:dyDescent="0.3">
      <c r="A5024">
        <v>73132</v>
      </c>
      <c r="B5024" s="2">
        <v>41795</v>
      </c>
      <c r="C5024" s="3">
        <v>0.71425925925925926</v>
      </c>
      <c r="D5024" t="s">
        <v>31</v>
      </c>
      <c r="E5024" t="s">
        <v>27</v>
      </c>
      <c r="F5024" t="s">
        <v>17</v>
      </c>
      <c r="G5024" t="s">
        <v>2</v>
      </c>
      <c r="H5024">
        <v>72695</v>
      </c>
      <c r="I5024">
        <f>IF(Table3_1810[[#This Row],[Status]]="Hired",1,0)</f>
        <v>1</v>
      </c>
    </row>
    <row r="5025" spans="1:9" x14ac:dyDescent="0.3">
      <c r="A5025">
        <v>146458</v>
      </c>
      <c r="B5025" s="2">
        <v>41795</v>
      </c>
      <c r="C5025" s="3">
        <v>0.71692129629629631</v>
      </c>
      <c r="D5025" t="s">
        <v>30</v>
      </c>
      <c r="E5025" t="s">
        <v>27</v>
      </c>
      <c r="F5025" t="s">
        <v>17</v>
      </c>
      <c r="G5025" t="s">
        <v>2</v>
      </c>
      <c r="H5025">
        <v>37195</v>
      </c>
      <c r="I5025">
        <f>IF(Table3_1810[[#This Row],[Status]]="Hired",1,0)</f>
        <v>0</v>
      </c>
    </row>
    <row r="5026" spans="1:9" x14ac:dyDescent="0.3">
      <c r="A5026">
        <v>244602</v>
      </c>
      <c r="B5026" s="2">
        <v>41807</v>
      </c>
      <c r="C5026" s="3">
        <v>0.40622685185185187</v>
      </c>
      <c r="D5026" t="s">
        <v>31</v>
      </c>
      <c r="E5026" t="s">
        <v>27</v>
      </c>
      <c r="F5026" t="s">
        <v>17</v>
      </c>
      <c r="G5026" t="s">
        <v>2</v>
      </c>
      <c r="H5026">
        <v>29874</v>
      </c>
      <c r="I5026">
        <f>IF(Table3_1810[[#This Row],[Status]]="Hired",1,0)</f>
        <v>1</v>
      </c>
    </row>
    <row r="5027" spans="1:9" x14ac:dyDescent="0.3">
      <c r="A5027">
        <v>163967</v>
      </c>
      <c r="B5027" s="2">
        <v>41807</v>
      </c>
      <c r="C5027" s="3">
        <v>0.40908564814814813</v>
      </c>
      <c r="D5027" t="s">
        <v>31</v>
      </c>
      <c r="E5027" t="s">
        <v>29</v>
      </c>
      <c r="F5027" t="s">
        <v>17</v>
      </c>
      <c r="G5027" t="s">
        <v>2</v>
      </c>
      <c r="H5027">
        <v>35610</v>
      </c>
      <c r="I5027">
        <f>IF(Table3_1810[[#This Row],[Status]]="Hired",1,0)</f>
        <v>1</v>
      </c>
    </row>
    <row r="5028" spans="1:9" x14ac:dyDescent="0.3">
      <c r="A5028">
        <v>747323</v>
      </c>
      <c r="B5028" s="2">
        <v>41832</v>
      </c>
      <c r="C5028" s="3">
        <v>0.79776620370370366</v>
      </c>
      <c r="D5028" t="s">
        <v>31</v>
      </c>
      <c r="E5028" t="s">
        <v>27</v>
      </c>
      <c r="F5028" t="s">
        <v>17</v>
      </c>
      <c r="G5028" t="s">
        <v>2</v>
      </c>
      <c r="H5028">
        <v>21635</v>
      </c>
      <c r="I5028">
        <f>IF(Table3_1810[[#This Row],[Status]]="Hired",1,0)</f>
        <v>1</v>
      </c>
    </row>
    <row r="5029" spans="1:9" x14ac:dyDescent="0.3">
      <c r="A5029">
        <v>561274</v>
      </c>
      <c r="B5029" s="2">
        <v>41841</v>
      </c>
      <c r="C5029" s="3">
        <v>0.45673611111111112</v>
      </c>
      <c r="D5029" t="s">
        <v>30</v>
      </c>
      <c r="E5029" t="s">
        <v>27</v>
      </c>
      <c r="F5029" t="s">
        <v>17</v>
      </c>
      <c r="G5029" t="s">
        <v>2</v>
      </c>
      <c r="H5029">
        <v>54729</v>
      </c>
      <c r="I5029">
        <f>IF(Table3_1810[[#This Row],[Status]]="Hired",1,0)</f>
        <v>0</v>
      </c>
    </row>
    <row r="5030" spans="1:9" x14ac:dyDescent="0.3">
      <c r="A5030">
        <v>773099</v>
      </c>
      <c r="B5030" s="2">
        <v>41841</v>
      </c>
      <c r="C5030" s="3">
        <v>0.45766203703703706</v>
      </c>
      <c r="D5030" t="s">
        <v>31</v>
      </c>
      <c r="E5030" t="s">
        <v>27</v>
      </c>
      <c r="F5030" t="s">
        <v>17</v>
      </c>
      <c r="G5030" t="s">
        <v>2</v>
      </c>
      <c r="H5030">
        <v>16189</v>
      </c>
      <c r="I5030">
        <f>IF(Table3_1810[[#This Row],[Status]]="Hired",1,0)</f>
        <v>1</v>
      </c>
    </row>
    <row r="5031" spans="1:9" x14ac:dyDescent="0.3">
      <c r="A5031">
        <v>609384</v>
      </c>
      <c r="B5031" s="2">
        <v>41829</v>
      </c>
      <c r="C5031" s="3">
        <v>0.31706018518518519</v>
      </c>
      <c r="D5031" t="s">
        <v>31</v>
      </c>
      <c r="E5031" t="s">
        <v>29</v>
      </c>
      <c r="F5031" t="s">
        <v>17</v>
      </c>
      <c r="G5031" t="s">
        <v>10</v>
      </c>
      <c r="H5031">
        <v>13413</v>
      </c>
      <c r="I5031">
        <f>IF(Table3_1810[[#This Row],[Status]]="Hired",1,0)</f>
        <v>1</v>
      </c>
    </row>
    <row r="5032" spans="1:9" x14ac:dyDescent="0.3">
      <c r="A5032">
        <v>762231</v>
      </c>
      <c r="B5032" s="2">
        <v>41824</v>
      </c>
      <c r="C5032" s="3">
        <v>0.66407407407407404</v>
      </c>
      <c r="D5032" t="s">
        <v>31</v>
      </c>
      <c r="E5032" t="s">
        <v>29</v>
      </c>
      <c r="F5032" t="s">
        <v>17</v>
      </c>
      <c r="G5032" t="s">
        <v>2</v>
      </c>
      <c r="H5032">
        <v>80531</v>
      </c>
      <c r="I5032">
        <f>IF(Table3_1810[[#This Row],[Status]]="Hired",1,0)</f>
        <v>1</v>
      </c>
    </row>
    <row r="5033" spans="1:9" x14ac:dyDescent="0.3">
      <c r="A5033">
        <v>815871</v>
      </c>
      <c r="B5033" s="2">
        <v>41828</v>
      </c>
      <c r="C5033" s="3">
        <v>0.48635416666666664</v>
      </c>
      <c r="D5033" t="s">
        <v>30</v>
      </c>
      <c r="E5033" t="s">
        <v>27</v>
      </c>
      <c r="F5033" t="s">
        <v>17</v>
      </c>
      <c r="G5033" t="s">
        <v>2</v>
      </c>
      <c r="H5033">
        <v>26345</v>
      </c>
      <c r="I5033">
        <f>IF(Table3_1810[[#This Row],[Status]]="Hired",1,0)</f>
        <v>0</v>
      </c>
    </row>
    <row r="5034" spans="1:9" x14ac:dyDescent="0.3">
      <c r="A5034">
        <v>750747</v>
      </c>
      <c r="B5034" s="2">
        <v>41793</v>
      </c>
      <c r="C5034" s="3">
        <v>0.50630787037037039</v>
      </c>
      <c r="D5034" t="s">
        <v>31</v>
      </c>
      <c r="E5034" t="s">
        <v>29</v>
      </c>
      <c r="F5034" t="s">
        <v>15</v>
      </c>
      <c r="G5034" t="s">
        <v>2</v>
      </c>
      <c r="H5034">
        <v>14950</v>
      </c>
      <c r="I5034">
        <f>IF(Table3_1810[[#This Row],[Status]]="Hired",1,0)</f>
        <v>1</v>
      </c>
    </row>
    <row r="5035" spans="1:9" x14ac:dyDescent="0.3">
      <c r="A5035">
        <v>400072</v>
      </c>
      <c r="B5035" s="2">
        <v>41806</v>
      </c>
      <c r="C5035" s="3">
        <v>0.49994212962962964</v>
      </c>
      <c r="D5035" t="s">
        <v>31</v>
      </c>
      <c r="E5035" t="s">
        <v>28</v>
      </c>
      <c r="F5035" t="s">
        <v>12</v>
      </c>
      <c r="G5035" t="s">
        <v>4</v>
      </c>
      <c r="H5035">
        <v>62015</v>
      </c>
      <c r="I5035">
        <f>IF(Table3_1810[[#This Row],[Status]]="Hired",1,0)</f>
        <v>1</v>
      </c>
    </row>
    <row r="5036" spans="1:9" x14ac:dyDescent="0.3">
      <c r="A5036">
        <v>419233</v>
      </c>
      <c r="B5036" s="2">
        <v>41760</v>
      </c>
      <c r="C5036" s="3">
        <v>0.22747685185185185</v>
      </c>
      <c r="D5036" t="s">
        <v>30</v>
      </c>
      <c r="E5036" t="s">
        <v>29</v>
      </c>
      <c r="F5036" t="s">
        <v>17</v>
      </c>
      <c r="G5036" t="s">
        <v>2</v>
      </c>
      <c r="H5036">
        <v>62790</v>
      </c>
      <c r="I5036">
        <f>IF(Table3_1810[[#This Row],[Status]]="Hired",1,0)</f>
        <v>0</v>
      </c>
    </row>
    <row r="5037" spans="1:9" x14ac:dyDescent="0.3">
      <c r="A5037">
        <v>430942</v>
      </c>
      <c r="B5037" s="2">
        <v>41768</v>
      </c>
      <c r="C5037" s="3">
        <v>0.81137731481481479</v>
      </c>
      <c r="D5037" t="s">
        <v>31</v>
      </c>
      <c r="E5037" t="s">
        <v>27</v>
      </c>
      <c r="F5037" t="s">
        <v>15</v>
      </c>
      <c r="G5037" t="s">
        <v>10</v>
      </c>
      <c r="H5037">
        <v>31509</v>
      </c>
      <c r="I5037">
        <f>IF(Table3_1810[[#This Row],[Status]]="Hired",1,0)</f>
        <v>1</v>
      </c>
    </row>
    <row r="5038" spans="1:9" x14ac:dyDescent="0.3">
      <c r="A5038">
        <v>191806</v>
      </c>
      <c r="B5038" s="2">
        <v>41808</v>
      </c>
      <c r="C5038" s="3">
        <v>0.34672453703703704</v>
      </c>
      <c r="D5038" t="s">
        <v>30</v>
      </c>
      <c r="E5038" t="s">
        <v>27</v>
      </c>
      <c r="F5038" t="s">
        <v>20</v>
      </c>
      <c r="G5038" t="s">
        <v>5</v>
      </c>
      <c r="H5038">
        <v>43777</v>
      </c>
      <c r="I5038">
        <f>IF(Table3_1810[[#This Row],[Status]]="Hired",1,0)</f>
        <v>0</v>
      </c>
    </row>
    <row r="5039" spans="1:9" x14ac:dyDescent="0.3">
      <c r="A5039">
        <v>24006</v>
      </c>
      <c r="B5039" s="2">
        <v>41808</v>
      </c>
      <c r="C5039" s="3">
        <v>0.34908564814814813</v>
      </c>
      <c r="D5039" t="s">
        <v>31</v>
      </c>
      <c r="E5039" t="s">
        <v>27</v>
      </c>
      <c r="F5039" t="s">
        <v>20</v>
      </c>
      <c r="G5039" t="s">
        <v>5</v>
      </c>
      <c r="H5039">
        <v>52336</v>
      </c>
      <c r="I5039">
        <f>IF(Table3_1810[[#This Row],[Status]]="Hired",1,0)</f>
        <v>1</v>
      </c>
    </row>
    <row r="5040" spans="1:9" x14ac:dyDescent="0.3">
      <c r="A5040">
        <v>792202</v>
      </c>
      <c r="B5040" s="2">
        <v>41808</v>
      </c>
      <c r="C5040" s="3">
        <v>0.35015046296296298</v>
      </c>
      <c r="D5040" t="s">
        <v>31</v>
      </c>
      <c r="E5040" t="s">
        <v>29</v>
      </c>
      <c r="F5040" t="s">
        <v>20</v>
      </c>
      <c r="G5040" t="s">
        <v>5</v>
      </c>
      <c r="H5040">
        <v>33112</v>
      </c>
      <c r="I5040">
        <f>IF(Table3_1810[[#This Row],[Status]]="Hired",1,0)</f>
        <v>1</v>
      </c>
    </row>
    <row r="5041" spans="1:9" x14ac:dyDescent="0.3">
      <c r="A5041">
        <v>20597</v>
      </c>
      <c r="B5041" s="2">
        <v>41827</v>
      </c>
      <c r="C5041" s="3">
        <v>0.3159837962962963</v>
      </c>
      <c r="D5041" t="s">
        <v>31</v>
      </c>
      <c r="E5041" t="s">
        <v>29</v>
      </c>
      <c r="F5041" t="s">
        <v>20</v>
      </c>
      <c r="G5041" t="s">
        <v>5</v>
      </c>
      <c r="H5041">
        <v>76889</v>
      </c>
      <c r="I5041">
        <f>IF(Table3_1810[[#This Row],[Status]]="Hired",1,0)</f>
        <v>1</v>
      </c>
    </row>
    <row r="5042" spans="1:9" x14ac:dyDescent="0.3">
      <c r="A5042">
        <v>830520</v>
      </c>
      <c r="B5042" s="2">
        <v>41778</v>
      </c>
      <c r="C5042" s="3">
        <v>0.10054398148148148</v>
      </c>
      <c r="D5042" t="s">
        <v>31</v>
      </c>
      <c r="E5042" t="s">
        <v>27</v>
      </c>
      <c r="F5042" t="s">
        <v>20</v>
      </c>
      <c r="G5042" t="s">
        <v>6</v>
      </c>
      <c r="H5042">
        <v>49591</v>
      </c>
      <c r="I5042">
        <f>IF(Table3_1810[[#This Row],[Status]]="Hired",1,0)</f>
        <v>1</v>
      </c>
    </row>
    <row r="5043" spans="1:9" x14ac:dyDescent="0.3">
      <c r="A5043">
        <v>571631</v>
      </c>
      <c r="B5043" s="2">
        <v>41778</v>
      </c>
      <c r="C5043" s="3">
        <v>0.10092592592592593</v>
      </c>
      <c r="D5043" t="s">
        <v>31</v>
      </c>
      <c r="E5043" t="s">
        <v>27</v>
      </c>
      <c r="F5043" t="s">
        <v>20</v>
      </c>
      <c r="G5043" t="s">
        <v>6</v>
      </c>
      <c r="H5043">
        <v>91555</v>
      </c>
      <c r="I5043">
        <f>IF(Table3_1810[[#This Row],[Status]]="Hired",1,0)</f>
        <v>1</v>
      </c>
    </row>
    <row r="5044" spans="1:9" x14ac:dyDescent="0.3">
      <c r="A5044">
        <v>282543</v>
      </c>
      <c r="B5044" s="2">
        <v>41778</v>
      </c>
      <c r="C5044" s="3">
        <v>0.41112268518518519</v>
      </c>
      <c r="D5044" t="s">
        <v>31</v>
      </c>
      <c r="E5044" t="s">
        <v>29</v>
      </c>
      <c r="F5044" t="s">
        <v>20</v>
      </c>
      <c r="G5044" t="s">
        <v>6</v>
      </c>
      <c r="H5044">
        <v>80672</v>
      </c>
      <c r="I5044">
        <f>IF(Table3_1810[[#This Row],[Status]]="Hired",1,0)</f>
        <v>1</v>
      </c>
    </row>
    <row r="5045" spans="1:9" x14ac:dyDescent="0.3">
      <c r="A5045">
        <v>966602</v>
      </c>
      <c r="B5045" s="2">
        <v>41778</v>
      </c>
      <c r="C5045" s="3">
        <v>0.41207175925925926</v>
      </c>
      <c r="D5045" t="s">
        <v>31</v>
      </c>
      <c r="E5045" t="s">
        <v>29</v>
      </c>
      <c r="F5045" t="s">
        <v>20</v>
      </c>
      <c r="G5045" t="s">
        <v>6</v>
      </c>
      <c r="H5045">
        <v>13380</v>
      </c>
      <c r="I5045">
        <f>IF(Table3_1810[[#This Row],[Status]]="Hired",1,0)</f>
        <v>1</v>
      </c>
    </row>
    <row r="5046" spans="1:9" x14ac:dyDescent="0.3">
      <c r="A5046">
        <v>479003</v>
      </c>
      <c r="B5046" s="2">
        <v>41778</v>
      </c>
      <c r="C5046" s="3">
        <v>0.41271990740740738</v>
      </c>
      <c r="D5046" t="s">
        <v>31</v>
      </c>
      <c r="E5046" t="s">
        <v>29</v>
      </c>
      <c r="F5046" t="s">
        <v>20</v>
      </c>
      <c r="G5046" t="s">
        <v>6</v>
      </c>
      <c r="H5046">
        <v>18310</v>
      </c>
      <c r="I5046">
        <f>IF(Table3_1810[[#This Row],[Status]]="Hired",1,0)</f>
        <v>1</v>
      </c>
    </row>
    <row r="5047" spans="1:9" x14ac:dyDescent="0.3">
      <c r="A5047">
        <v>948061</v>
      </c>
      <c r="B5047" s="2">
        <v>41778</v>
      </c>
      <c r="C5047" s="3">
        <v>0.41298611111111111</v>
      </c>
      <c r="D5047" t="s">
        <v>31</v>
      </c>
      <c r="E5047" t="s">
        <v>27</v>
      </c>
      <c r="F5047" t="s">
        <v>20</v>
      </c>
      <c r="G5047" t="s">
        <v>6</v>
      </c>
      <c r="H5047">
        <v>38076</v>
      </c>
      <c r="I5047">
        <f>IF(Table3_1810[[#This Row],[Status]]="Hired",1,0)</f>
        <v>1</v>
      </c>
    </row>
    <row r="5048" spans="1:9" x14ac:dyDescent="0.3">
      <c r="A5048">
        <v>55915</v>
      </c>
      <c r="B5048" s="2">
        <v>41822</v>
      </c>
      <c r="C5048" s="3">
        <v>0.85504629629629625</v>
      </c>
      <c r="D5048" t="s">
        <v>31</v>
      </c>
      <c r="E5048" t="s">
        <v>29</v>
      </c>
      <c r="F5048" t="s">
        <v>17</v>
      </c>
      <c r="G5048" t="s">
        <v>10</v>
      </c>
      <c r="H5048">
        <v>78339</v>
      </c>
      <c r="I5048">
        <f>IF(Table3_1810[[#This Row],[Status]]="Hired",1,0)</f>
        <v>1</v>
      </c>
    </row>
    <row r="5049" spans="1:9" x14ac:dyDescent="0.3">
      <c r="A5049">
        <v>570200</v>
      </c>
      <c r="B5049" s="2">
        <v>41788</v>
      </c>
      <c r="C5049" s="3">
        <v>0.56576388888888884</v>
      </c>
      <c r="D5049" t="s">
        <v>31</v>
      </c>
      <c r="E5049" t="s">
        <v>29</v>
      </c>
      <c r="F5049" t="s">
        <v>13</v>
      </c>
      <c r="G5049" t="s">
        <v>10</v>
      </c>
      <c r="H5049">
        <v>22689</v>
      </c>
      <c r="I5049">
        <f>IF(Table3_1810[[#This Row],[Status]]="Hired",1,0)</f>
        <v>1</v>
      </c>
    </row>
    <row r="5050" spans="1:9" x14ac:dyDescent="0.3">
      <c r="A5050">
        <v>280913</v>
      </c>
      <c r="B5050" s="2">
        <v>41788</v>
      </c>
      <c r="C5050" s="3">
        <v>0.56614583333333335</v>
      </c>
      <c r="D5050" t="s">
        <v>31</v>
      </c>
      <c r="E5050" t="s">
        <v>29</v>
      </c>
      <c r="F5050" t="s">
        <v>13</v>
      </c>
      <c r="G5050" t="s">
        <v>10</v>
      </c>
      <c r="H5050">
        <v>17924</v>
      </c>
      <c r="I5050">
        <f>IF(Table3_1810[[#This Row],[Status]]="Hired",1,0)</f>
        <v>1</v>
      </c>
    </row>
    <row r="5051" spans="1:9" x14ac:dyDescent="0.3">
      <c r="A5051">
        <v>633396</v>
      </c>
      <c r="B5051" s="2">
        <v>41842</v>
      </c>
      <c r="C5051" s="3">
        <v>0.31634259259259262</v>
      </c>
      <c r="D5051" t="s">
        <v>31</v>
      </c>
      <c r="E5051" t="s">
        <v>27</v>
      </c>
      <c r="F5051" t="s">
        <v>20</v>
      </c>
      <c r="G5051" t="s">
        <v>5</v>
      </c>
      <c r="H5051">
        <v>65876</v>
      </c>
      <c r="I5051">
        <f>IF(Table3_1810[[#This Row],[Status]]="Hired",1,0)</f>
        <v>1</v>
      </c>
    </row>
    <row r="5052" spans="1:9" x14ac:dyDescent="0.3">
      <c r="A5052">
        <v>121763</v>
      </c>
      <c r="B5052" s="2">
        <v>41823</v>
      </c>
      <c r="C5052" s="3">
        <v>0.65791666666666671</v>
      </c>
      <c r="D5052" t="s">
        <v>31</v>
      </c>
      <c r="E5052" t="s">
        <v>27</v>
      </c>
      <c r="F5052" t="s">
        <v>17</v>
      </c>
      <c r="G5052" t="s">
        <v>7</v>
      </c>
      <c r="H5052">
        <v>69114</v>
      </c>
      <c r="I5052">
        <f>IF(Table3_1810[[#This Row],[Status]]="Hired",1,0)</f>
        <v>1</v>
      </c>
    </row>
    <row r="5053" spans="1:9" x14ac:dyDescent="0.3">
      <c r="A5053">
        <v>421134</v>
      </c>
      <c r="B5053" s="2">
        <v>41808</v>
      </c>
      <c r="C5053" s="3">
        <v>0.29538194444444443</v>
      </c>
      <c r="D5053" t="s">
        <v>31</v>
      </c>
      <c r="E5053" t="s">
        <v>29</v>
      </c>
      <c r="F5053" t="s">
        <v>20</v>
      </c>
      <c r="G5053" t="s">
        <v>2</v>
      </c>
      <c r="H5053">
        <v>62143</v>
      </c>
      <c r="I5053">
        <f>IF(Table3_1810[[#This Row],[Status]]="Hired",1,0)</f>
        <v>1</v>
      </c>
    </row>
    <row r="5054" spans="1:9" x14ac:dyDescent="0.3">
      <c r="A5054">
        <v>611679</v>
      </c>
      <c r="B5054" s="2">
        <v>41833</v>
      </c>
      <c r="C5054" s="3">
        <v>0.46906249999999999</v>
      </c>
      <c r="D5054" t="s">
        <v>31</v>
      </c>
      <c r="E5054" t="s">
        <v>29</v>
      </c>
      <c r="F5054" t="s">
        <v>15</v>
      </c>
      <c r="G5054" t="s">
        <v>5</v>
      </c>
      <c r="H5054">
        <v>64224</v>
      </c>
      <c r="I5054">
        <f>IF(Table3_1810[[#This Row],[Status]]="Hired",1,0)</f>
        <v>1</v>
      </c>
    </row>
    <row r="5055" spans="1:9" x14ac:dyDescent="0.3">
      <c r="A5055">
        <v>897760</v>
      </c>
      <c r="B5055" s="2">
        <v>41839</v>
      </c>
      <c r="C5055" s="3">
        <v>0.61875000000000002</v>
      </c>
      <c r="D5055" t="s">
        <v>31</v>
      </c>
      <c r="E5055" t="s">
        <v>29</v>
      </c>
      <c r="F5055" t="s">
        <v>14</v>
      </c>
      <c r="G5055" t="s">
        <v>2</v>
      </c>
      <c r="H5055">
        <v>91018</v>
      </c>
      <c r="I5055">
        <f>IF(Table3_1810[[#This Row],[Status]]="Hired",1,0)</f>
        <v>1</v>
      </c>
    </row>
    <row r="5056" spans="1:9" x14ac:dyDescent="0.3">
      <c r="A5056">
        <v>860440</v>
      </c>
      <c r="B5056" s="2">
        <v>41764</v>
      </c>
      <c r="C5056" s="3">
        <v>0.5349652777777778</v>
      </c>
      <c r="D5056" t="s">
        <v>31</v>
      </c>
      <c r="E5056" t="s">
        <v>27</v>
      </c>
      <c r="F5056" t="s">
        <v>20</v>
      </c>
      <c r="G5056" t="s">
        <v>10</v>
      </c>
      <c r="H5056">
        <v>75033</v>
      </c>
      <c r="I5056">
        <f>IF(Table3_1810[[#This Row],[Status]]="Hired",1,0)</f>
        <v>1</v>
      </c>
    </row>
    <row r="5057" spans="1:9" x14ac:dyDescent="0.3">
      <c r="A5057">
        <v>368421</v>
      </c>
      <c r="B5057" s="2">
        <v>41764</v>
      </c>
      <c r="C5057" s="3">
        <v>0.53717592592592589</v>
      </c>
      <c r="D5057" t="s">
        <v>31</v>
      </c>
      <c r="E5057" t="s">
        <v>27</v>
      </c>
      <c r="F5057" t="s">
        <v>20</v>
      </c>
      <c r="G5057" t="s">
        <v>10</v>
      </c>
      <c r="H5057">
        <v>25854</v>
      </c>
      <c r="I5057">
        <f>IF(Table3_1810[[#This Row],[Status]]="Hired",1,0)</f>
        <v>1</v>
      </c>
    </row>
    <row r="5058" spans="1:9" x14ac:dyDescent="0.3">
      <c r="A5058">
        <v>921157</v>
      </c>
      <c r="B5058" s="2">
        <v>41765</v>
      </c>
      <c r="C5058" s="3">
        <v>0.74670138888888893</v>
      </c>
      <c r="D5058" t="s">
        <v>31</v>
      </c>
      <c r="E5058" t="s">
        <v>29</v>
      </c>
      <c r="F5058" t="s">
        <v>20</v>
      </c>
      <c r="G5058" t="s">
        <v>10</v>
      </c>
      <c r="H5058">
        <v>74230</v>
      </c>
      <c r="I5058">
        <f>IF(Table3_1810[[#This Row],[Status]]="Hired",1,0)</f>
        <v>1</v>
      </c>
    </row>
    <row r="5059" spans="1:9" x14ac:dyDescent="0.3">
      <c r="A5059">
        <v>399547</v>
      </c>
      <c r="B5059" s="2">
        <v>41767</v>
      </c>
      <c r="C5059" s="3">
        <v>0.65498842592592588</v>
      </c>
      <c r="D5059" t="s">
        <v>31</v>
      </c>
      <c r="E5059" t="s">
        <v>29</v>
      </c>
      <c r="F5059" t="s">
        <v>20</v>
      </c>
      <c r="G5059" t="s">
        <v>10</v>
      </c>
      <c r="H5059">
        <v>80569</v>
      </c>
      <c r="I5059">
        <f>IF(Table3_1810[[#This Row],[Status]]="Hired",1,0)</f>
        <v>1</v>
      </c>
    </row>
    <row r="5060" spans="1:9" x14ac:dyDescent="0.3">
      <c r="A5060">
        <v>432941</v>
      </c>
      <c r="B5060" s="2">
        <v>41775</v>
      </c>
      <c r="C5060" s="3">
        <v>0.39916666666666667</v>
      </c>
      <c r="D5060" t="s">
        <v>31</v>
      </c>
      <c r="E5060" t="s">
        <v>27</v>
      </c>
      <c r="F5060" t="s">
        <v>20</v>
      </c>
      <c r="G5060" t="s">
        <v>10</v>
      </c>
      <c r="H5060">
        <v>52165</v>
      </c>
      <c r="I5060">
        <f>IF(Table3_1810[[#This Row],[Status]]="Hired",1,0)</f>
        <v>1</v>
      </c>
    </row>
    <row r="5061" spans="1:9" x14ac:dyDescent="0.3">
      <c r="A5061">
        <v>108534</v>
      </c>
      <c r="B5061" s="2">
        <v>41799</v>
      </c>
      <c r="C5061" s="3">
        <v>0.8213773148148148</v>
      </c>
      <c r="D5061" t="s">
        <v>31</v>
      </c>
      <c r="E5061" t="s">
        <v>27</v>
      </c>
      <c r="F5061" t="s">
        <v>17</v>
      </c>
      <c r="G5061" t="s">
        <v>2</v>
      </c>
      <c r="H5061">
        <v>50604</v>
      </c>
      <c r="I5061">
        <f>IF(Table3_1810[[#This Row],[Status]]="Hired",1,0)</f>
        <v>1</v>
      </c>
    </row>
    <row r="5062" spans="1:9" x14ac:dyDescent="0.3">
      <c r="A5062">
        <v>635221</v>
      </c>
      <c r="B5062" s="2">
        <v>41831</v>
      </c>
      <c r="C5062" s="3">
        <v>0.58247685185185183</v>
      </c>
      <c r="D5062" t="s">
        <v>31</v>
      </c>
      <c r="E5062" t="s">
        <v>27</v>
      </c>
      <c r="F5062" t="s">
        <v>15</v>
      </c>
      <c r="G5062" t="s">
        <v>2</v>
      </c>
      <c r="H5062">
        <v>46313</v>
      </c>
      <c r="I5062">
        <f>IF(Table3_1810[[#This Row],[Status]]="Hired",1,0)</f>
        <v>1</v>
      </c>
    </row>
    <row r="5063" spans="1:9" x14ac:dyDescent="0.3">
      <c r="A5063">
        <v>635793</v>
      </c>
      <c r="B5063" s="2">
        <v>41831</v>
      </c>
      <c r="C5063" s="3">
        <v>0.58379629629629626</v>
      </c>
      <c r="D5063" t="s">
        <v>30</v>
      </c>
      <c r="E5063" t="s">
        <v>29</v>
      </c>
      <c r="F5063" t="s">
        <v>15</v>
      </c>
      <c r="G5063" t="s">
        <v>2</v>
      </c>
      <c r="H5063">
        <v>20569</v>
      </c>
      <c r="I5063">
        <f>IF(Table3_1810[[#This Row],[Status]]="Hired",1,0)</f>
        <v>0</v>
      </c>
    </row>
    <row r="5064" spans="1:9" x14ac:dyDescent="0.3">
      <c r="A5064">
        <v>15580</v>
      </c>
      <c r="B5064" s="2">
        <v>41831</v>
      </c>
      <c r="C5064" s="3">
        <v>0.5849537037037037</v>
      </c>
      <c r="D5064" t="s">
        <v>31</v>
      </c>
      <c r="E5064" t="s">
        <v>29</v>
      </c>
      <c r="F5064" t="s">
        <v>15</v>
      </c>
      <c r="G5064" t="s">
        <v>2</v>
      </c>
      <c r="H5064">
        <v>16046</v>
      </c>
      <c r="I5064">
        <f>IF(Table3_1810[[#This Row],[Status]]="Hired",1,0)</f>
        <v>1</v>
      </c>
    </row>
    <row r="5065" spans="1:9" x14ac:dyDescent="0.3">
      <c r="A5065">
        <v>700608</v>
      </c>
      <c r="B5065" s="2">
        <v>41837</v>
      </c>
      <c r="C5065" s="3">
        <v>0.70572916666666663</v>
      </c>
      <c r="D5065" t="s">
        <v>31</v>
      </c>
      <c r="E5065" t="s">
        <v>29</v>
      </c>
      <c r="F5065" t="s">
        <v>15</v>
      </c>
      <c r="G5065" t="s">
        <v>2</v>
      </c>
      <c r="H5065">
        <v>66629</v>
      </c>
      <c r="I5065">
        <f>IF(Table3_1810[[#This Row],[Status]]="Hired",1,0)</f>
        <v>1</v>
      </c>
    </row>
    <row r="5066" spans="1:9" x14ac:dyDescent="0.3">
      <c r="A5066">
        <v>231126</v>
      </c>
      <c r="B5066" s="2">
        <v>41837</v>
      </c>
      <c r="C5066" s="3">
        <v>0.70870370370370372</v>
      </c>
      <c r="D5066" t="s">
        <v>31</v>
      </c>
      <c r="E5066" t="s">
        <v>27</v>
      </c>
      <c r="F5066" t="s">
        <v>15</v>
      </c>
      <c r="G5066" t="s">
        <v>2</v>
      </c>
      <c r="H5066">
        <v>98323</v>
      </c>
      <c r="I5066">
        <f>IF(Table3_1810[[#This Row],[Status]]="Hired",1,0)</f>
        <v>1</v>
      </c>
    </row>
    <row r="5067" spans="1:9" x14ac:dyDescent="0.3">
      <c r="A5067">
        <v>633554</v>
      </c>
      <c r="B5067" s="2">
        <v>41839</v>
      </c>
      <c r="C5067" s="3">
        <v>0.39035879629629627</v>
      </c>
      <c r="D5067" t="s">
        <v>31</v>
      </c>
      <c r="E5067" t="s">
        <v>27</v>
      </c>
      <c r="F5067" t="s">
        <v>15</v>
      </c>
      <c r="G5067" t="s">
        <v>5</v>
      </c>
      <c r="H5067">
        <v>56646</v>
      </c>
      <c r="I5067">
        <f>IF(Table3_1810[[#This Row],[Status]]="Hired",1,0)</f>
        <v>1</v>
      </c>
    </row>
    <row r="5068" spans="1:9" x14ac:dyDescent="0.3">
      <c r="A5068">
        <v>221347</v>
      </c>
      <c r="B5068" s="2">
        <v>41789</v>
      </c>
      <c r="C5068" s="3">
        <v>0.37483796296296296</v>
      </c>
      <c r="D5068" t="s">
        <v>30</v>
      </c>
      <c r="E5068" t="s">
        <v>27</v>
      </c>
      <c r="F5068" t="s">
        <v>20</v>
      </c>
      <c r="G5068" t="s">
        <v>2</v>
      </c>
      <c r="H5068">
        <v>65674</v>
      </c>
      <c r="I5068">
        <f>IF(Table3_1810[[#This Row],[Status]]="Hired",1,0)</f>
        <v>0</v>
      </c>
    </row>
    <row r="5069" spans="1:9" x14ac:dyDescent="0.3">
      <c r="A5069">
        <v>386933</v>
      </c>
      <c r="B5069" s="2">
        <v>41789</v>
      </c>
      <c r="C5069" s="3">
        <v>0.37515046296296295</v>
      </c>
      <c r="D5069" t="s">
        <v>31</v>
      </c>
      <c r="E5069" t="s">
        <v>27</v>
      </c>
      <c r="F5069" t="s">
        <v>20</v>
      </c>
      <c r="G5069" t="s">
        <v>2</v>
      </c>
      <c r="H5069">
        <v>82821</v>
      </c>
      <c r="I5069">
        <f>IF(Table3_1810[[#This Row],[Status]]="Hired",1,0)</f>
        <v>1</v>
      </c>
    </row>
    <row r="5070" spans="1:9" x14ac:dyDescent="0.3">
      <c r="A5070">
        <v>61098</v>
      </c>
      <c r="B5070" s="2">
        <v>41789</v>
      </c>
      <c r="C5070" s="3">
        <v>0.37604166666666666</v>
      </c>
      <c r="D5070" t="s">
        <v>31</v>
      </c>
      <c r="E5070" t="s">
        <v>29</v>
      </c>
      <c r="F5070" t="s">
        <v>20</v>
      </c>
      <c r="G5070" t="s">
        <v>2</v>
      </c>
      <c r="H5070">
        <v>88247</v>
      </c>
      <c r="I5070">
        <f>IF(Table3_1810[[#This Row],[Status]]="Hired",1,0)</f>
        <v>1</v>
      </c>
    </row>
    <row r="5071" spans="1:9" x14ac:dyDescent="0.3">
      <c r="A5071">
        <v>485455</v>
      </c>
      <c r="B5071" s="2">
        <v>41789</v>
      </c>
      <c r="C5071" s="3">
        <v>0.37642361111111111</v>
      </c>
      <c r="D5071" t="s">
        <v>31</v>
      </c>
      <c r="E5071" t="s">
        <v>27</v>
      </c>
      <c r="F5071" t="s">
        <v>20</v>
      </c>
      <c r="G5071" t="s">
        <v>2</v>
      </c>
      <c r="H5071">
        <v>43460</v>
      </c>
      <c r="I5071">
        <f>IF(Table3_1810[[#This Row],[Status]]="Hired",1,0)</f>
        <v>1</v>
      </c>
    </row>
    <row r="5072" spans="1:9" x14ac:dyDescent="0.3">
      <c r="A5072">
        <v>980297</v>
      </c>
      <c r="B5072" s="2">
        <v>41794</v>
      </c>
      <c r="C5072" s="3">
        <v>0.53502314814814811</v>
      </c>
      <c r="D5072" t="s">
        <v>31</v>
      </c>
      <c r="E5072" t="s">
        <v>27</v>
      </c>
      <c r="F5072" t="s">
        <v>20</v>
      </c>
      <c r="G5072" t="s">
        <v>2</v>
      </c>
      <c r="H5072">
        <v>30475</v>
      </c>
      <c r="I5072">
        <f>IF(Table3_1810[[#This Row],[Status]]="Hired",1,0)</f>
        <v>1</v>
      </c>
    </row>
    <row r="5073" spans="1:9" x14ac:dyDescent="0.3">
      <c r="A5073">
        <v>460725</v>
      </c>
      <c r="B5073" s="2">
        <v>41794</v>
      </c>
      <c r="C5073" s="3">
        <v>0.53535879629629635</v>
      </c>
      <c r="D5073" t="s">
        <v>31</v>
      </c>
      <c r="E5073" t="s">
        <v>28</v>
      </c>
      <c r="F5073" t="s">
        <v>20</v>
      </c>
      <c r="G5073" t="s">
        <v>2</v>
      </c>
      <c r="H5073">
        <v>23471</v>
      </c>
      <c r="I5073">
        <f>IF(Table3_1810[[#This Row],[Status]]="Hired",1,0)</f>
        <v>1</v>
      </c>
    </row>
    <row r="5074" spans="1:9" x14ac:dyDescent="0.3">
      <c r="A5074">
        <v>952297</v>
      </c>
      <c r="B5074" s="2">
        <v>41801</v>
      </c>
      <c r="C5074" s="3">
        <v>0.59151620370370372</v>
      </c>
      <c r="D5074" t="s">
        <v>31</v>
      </c>
      <c r="E5074" t="s">
        <v>27</v>
      </c>
      <c r="F5074" t="s">
        <v>20</v>
      </c>
      <c r="G5074" t="s">
        <v>2</v>
      </c>
      <c r="H5074">
        <v>99345</v>
      </c>
      <c r="I5074">
        <f>IF(Table3_1810[[#This Row],[Status]]="Hired",1,0)</f>
        <v>1</v>
      </c>
    </row>
    <row r="5075" spans="1:9" x14ac:dyDescent="0.3">
      <c r="A5075">
        <v>319324</v>
      </c>
      <c r="B5075" s="2">
        <v>41807</v>
      </c>
      <c r="C5075" s="3">
        <v>0.50859953703703709</v>
      </c>
      <c r="D5075" t="s">
        <v>31</v>
      </c>
      <c r="E5075" t="s">
        <v>28</v>
      </c>
      <c r="F5075" t="s">
        <v>17</v>
      </c>
      <c r="G5075" t="s">
        <v>10</v>
      </c>
      <c r="H5075">
        <v>38036</v>
      </c>
      <c r="I5075">
        <f>IF(Table3_1810[[#This Row],[Status]]="Hired",1,0)</f>
        <v>1</v>
      </c>
    </row>
    <row r="5076" spans="1:9" x14ac:dyDescent="0.3">
      <c r="A5076">
        <v>926485</v>
      </c>
      <c r="B5076" s="2">
        <v>41795</v>
      </c>
      <c r="C5076" s="3">
        <v>0.14414351851851853</v>
      </c>
      <c r="D5076" t="s">
        <v>31</v>
      </c>
      <c r="E5076" t="s">
        <v>29</v>
      </c>
      <c r="F5076" t="s">
        <v>17</v>
      </c>
      <c r="G5076" t="s">
        <v>10</v>
      </c>
      <c r="H5076">
        <v>88363</v>
      </c>
      <c r="I5076">
        <f>IF(Table3_1810[[#This Row],[Status]]="Hired",1,0)</f>
        <v>1</v>
      </c>
    </row>
    <row r="5077" spans="1:9" x14ac:dyDescent="0.3">
      <c r="A5077">
        <v>791273</v>
      </c>
      <c r="B5077" s="2">
        <v>41795</v>
      </c>
      <c r="C5077" s="3">
        <v>0.36027777777777775</v>
      </c>
      <c r="D5077" t="s">
        <v>31</v>
      </c>
      <c r="E5077" t="s">
        <v>29</v>
      </c>
      <c r="F5077" t="s">
        <v>17</v>
      </c>
      <c r="G5077" t="s">
        <v>10</v>
      </c>
      <c r="H5077">
        <v>15721</v>
      </c>
      <c r="I5077">
        <f>IF(Table3_1810[[#This Row],[Status]]="Hired",1,0)</f>
        <v>1</v>
      </c>
    </row>
    <row r="5078" spans="1:9" x14ac:dyDescent="0.3">
      <c r="A5078">
        <v>833656</v>
      </c>
      <c r="B5078" s="2">
        <v>41795</v>
      </c>
      <c r="C5078" s="3">
        <v>0.36159722222222224</v>
      </c>
      <c r="D5078" t="s">
        <v>31</v>
      </c>
      <c r="E5078" t="s">
        <v>29</v>
      </c>
      <c r="F5078" t="s">
        <v>17</v>
      </c>
      <c r="G5078" t="s">
        <v>10</v>
      </c>
      <c r="H5078">
        <v>14663</v>
      </c>
      <c r="I5078">
        <f>IF(Table3_1810[[#This Row],[Status]]="Hired",1,0)</f>
        <v>1</v>
      </c>
    </row>
    <row r="5079" spans="1:9" x14ac:dyDescent="0.3">
      <c r="A5079">
        <v>312354</v>
      </c>
      <c r="B5079" s="2">
        <v>41781</v>
      </c>
      <c r="C5079" s="3">
        <v>0.6056597222222222</v>
      </c>
      <c r="D5079" t="s">
        <v>31</v>
      </c>
      <c r="E5079" t="s">
        <v>27</v>
      </c>
      <c r="F5079" t="s">
        <v>20</v>
      </c>
      <c r="G5079" t="s">
        <v>10</v>
      </c>
      <c r="H5079">
        <v>26307</v>
      </c>
      <c r="I5079">
        <f>IF(Table3_1810[[#This Row],[Status]]="Hired",1,0)</f>
        <v>1</v>
      </c>
    </row>
    <row r="5080" spans="1:9" x14ac:dyDescent="0.3">
      <c r="A5080">
        <v>275632</v>
      </c>
      <c r="B5080" s="2">
        <v>41769</v>
      </c>
      <c r="C5080" s="3">
        <v>0.16415509259259259</v>
      </c>
      <c r="D5080" t="s">
        <v>31</v>
      </c>
      <c r="E5080" t="s">
        <v>29</v>
      </c>
      <c r="F5080" t="s">
        <v>20</v>
      </c>
      <c r="G5080" t="s">
        <v>10</v>
      </c>
      <c r="H5080">
        <v>64619</v>
      </c>
      <c r="I5080">
        <f>IF(Table3_1810[[#This Row],[Status]]="Hired",1,0)</f>
        <v>1</v>
      </c>
    </row>
    <row r="5081" spans="1:9" x14ac:dyDescent="0.3">
      <c r="A5081">
        <v>711836</v>
      </c>
      <c r="B5081" s="2">
        <v>41771</v>
      </c>
      <c r="C5081" s="3">
        <v>0.68228009259259259</v>
      </c>
      <c r="D5081" t="s">
        <v>31</v>
      </c>
      <c r="E5081" t="s">
        <v>27</v>
      </c>
      <c r="F5081" t="s">
        <v>20</v>
      </c>
      <c r="G5081" t="s">
        <v>10</v>
      </c>
      <c r="H5081">
        <v>76533</v>
      </c>
      <c r="I5081">
        <f>IF(Table3_1810[[#This Row],[Status]]="Hired",1,0)</f>
        <v>1</v>
      </c>
    </row>
    <row r="5082" spans="1:9" x14ac:dyDescent="0.3">
      <c r="A5082">
        <v>126363</v>
      </c>
      <c r="B5082" s="2">
        <v>41801</v>
      </c>
      <c r="C5082" s="3">
        <v>0.71401620370370367</v>
      </c>
      <c r="D5082" t="s">
        <v>31</v>
      </c>
      <c r="E5082" t="s">
        <v>29</v>
      </c>
      <c r="F5082" t="s">
        <v>20</v>
      </c>
      <c r="G5082" t="s">
        <v>10</v>
      </c>
      <c r="H5082">
        <v>82245</v>
      </c>
      <c r="I5082">
        <f>IF(Table3_1810[[#This Row],[Status]]="Hired",1,0)</f>
        <v>1</v>
      </c>
    </row>
    <row r="5083" spans="1:9" x14ac:dyDescent="0.3">
      <c r="A5083">
        <v>658056</v>
      </c>
      <c r="B5083" s="2">
        <v>41801</v>
      </c>
      <c r="C5083" s="3">
        <v>0.75494212962962959</v>
      </c>
      <c r="D5083" t="s">
        <v>31</v>
      </c>
      <c r="E5083" t="s">
        <v>27</v>
      </c>
      <c r="F5083" t="s">
        <v>20</v>
      </c>
      <c r="G5083" t="s">
        <v>10</v>
      </c>
      <c r="H5083">
        <v>89217</v>
      </c>
      <c r="I5083">
        <f>IF(Table3_1810[[#This Row],[Status]]="Hired",1,0)</f>
        <v>1</v>
      </c>
    </row>
    <row r="5084" spans="1:9" x14ac:dyDescent="0.3">
      <c r="A5084">
        <v>115237</v>
      </c>
      <c r="B5084" s="2">
        <v>41793</v>
      </c>
      <c r="C5084" s="3">
        <v>0.62570601851851848</v>
      </c>
      <c r="D5084" t="s">
        <v>31</v>
      </c>
      <c r="E5084" t="s">
        <v>27</v>
      </c>
      <c r="F5084" t="s">
        <v>17</v>
      </c>
      <c r="G5084" t="s">
        <v>10</v>
      </c>
      <c r="H5084">
        <v>42735</v>
      </c>
      <c r="I5084">
        <f>IF(Table3_1810[[#This Row],[Status]]="Hired",1,0)</f>
        <v>1</v>
      </c>
    </row>
    <row r="5085" spans="1:9" x14ac:dyDescent="0.3">
      <c r="A5085">
        <v>303831</v>
      </c>
      <c r="B5085" s="2">
        <v>41800</v>
      </c>
      <c r="C5085" s="3">
        <v>0.75981481481481483</v>
      </c>
      <c r="D5085" t="s">
        <v>31</v>
      </c>
      <c r="E5085" t="s">
        <v>29</v>
      </c>
      <c r="F5085" t="s">
        <v>17</v>
      </c>
      <c r="G5085" t="s">
        <v>10</v>
      </c>
      <c r="H5085">
        <v>59506</v>
      </c>
      <c r="I5085">
        <f>IF(Table3_1810[[#This Row],[Status]]="Hired",1,0)</f>
        <v>1</v>
      </c>
    </row>
    <row r="5086" spans="1:9" x14ac:dyDescent="0.3">
      <c r="A5086">
        <v>849468</v>
      </c>
      <c r="B5086" s="2">
        <v>41805</v>
      </c>
      <c r="C5086" s="3">
        <v>0.54489583333333336</v>
      </c>
      <c r="D5086" t="s">
        <v>31</v>
      </c>
      <c r="E5086" t="s">
        <v>27</v>
      </c>
      <c r="F5086" t="s">
        <v>17</v>
      </c>
      <c r="G5086" t="s">
        <v>10</v>
      </c>
      <c r="H5086">
        <v>78755</v>
      </c>
      <c r="I5086">
        <f>IF(Table3_1810[[#This Row],[Status]]="Hired",1,0)</f>
        <v>1</v>
      </c>
    </row>
    <row r="5087" spans="1:9" x14ac:dyDescent="0.3">
      <c r="A5087">
        <v>447358</v>
      </c>
      <c r="B5087" s="2">
        <v>41805</v>
      </c>
      <c r="C5087" s="3">
        <v>0.54521990740740744</v>
      </c>
      <c r="D5087" t="s">
        <v>31</v>
      </c>
      <c r="E5087" t="s">
        <v>29</v>
      </c>
      <c r="F5087" t="s">
        <v>17</v>
      </c>
      <c r="G5087" t="s">
        <v>10</v>
      </c>
      <c r="H5087">
        <v>37559</v>
      </c>
      <c r="I5087">
        <f>IF(Table3_1810[[#This Row],[Status]]="Hired",1,0)</f>
        <v>1</v>
      </c>
    </row>
    <row r="5088" spans="1:9" x14ac:dyDescent="0.3">
      <c r="A5088">
        <v>632916</v>
      </c>
      <c r="B5088" s="2">
        <v>41822</v>
      </c>
      <c r="C5088" s="3">
        <v>0.51263888888888887</v>
      </c>
      <c r="D5088" t="s">
        <v>31</v>
      </c>
      <c r="E5088" t="s">
        <v>29</v>
      </c>
      <c r="F5088" t="s">
        <v>17</v>
      </c>
      <c r="G5088" t="s">
        <v>10</v>
      </c>
      <c r="H5088">
        <v>40018</v>
      </c>
      <c r="I5088">
        <f>IF(Table3_1810[[#This Row],[Status]]="Hired",1,0)</f>
        <v>1</v>
      </c>
    </row>
    <row r="5089" spans="1:9" x14ac:dyDescent="0.3">
      <c r="A5089">
        <v>237765</v>
      </c>
      <c r="B5089" s="2">
        <v>41837</v>
      </c>
      <c r="C5089" s="3">
        <v>0.40099537037037036</v>
      </c>
      <c r="D5089" t="s">
        <v>31</v>
      </c>
      <c r="E5089" t="s">
        <v>27</v>
      </c>
      <c r="F5089" t="s">
        <v>20</v>
      </c>
      <c r="G5089" t="s">
        <v>2</v>
      </c>
      <c r="H5089">
        <v>12913</v>
      </c>
      <c r="I5089">
        <f>IF(Table3_1810[[#This Row],[Status]]="Hired",1,0)</f>
        <v>1</v>
      </c>
    </row>
    <row r="5090" spans="1:9" x14ac:dyDescent="0.3">
      <c r="A5090">
        <v>705914</v>
      </c>
      <c r="B5090" s="2">
        <v>41851</v>
      </c>
      <c r="C5090" s="3">
        <v>0.3450347222222222</v>
      </c>
      <c r="D5090" t="s">
        <v>30</v>
      </c>
      <c r="E5090" t="s">
        <v>29</v>
      </c>
      <c r="F5090" t="s">
        <v>20</v>
      </c>
      <c r="G5090" t="s">
        <v>2</v>
      </c>
      <c r="H5090">
        <v>99303</v>
      </c>
      <c r="I5090">
        <f>IF(Table3_1810[[#This Row],[Status]]="Hired",1,0)</f>
        <v>0</v>
      </c>
    </row>
    <row r="5091" spans="1:9" x14ac:dyDescent="0.3">
      <c r="A5091">
        <v>909583</v>
      </c>
      <c r="B5091" s="2">
        <v>41769</v>
      </c>
      <c r="C5091" s="3">
        <v>0.72921296296296301</v>
      </c>
      <c r="D5091" t="s">
        <v>31</v>
      </c>
      <c r="E5091" t="s">
        <v>27</v>
      </c>
      <c r="F5091" t="s">
        <v>12</v>
      </c>
      <c r="G5091" t="s">
        <v>2</v>
      </c>
      <c r="H5091">
        <v>34628</v>
      </c>
      <c r="I5091">
        <f>IF(Table3_1810[[#This Row],[Status]]="Hired",1,0)</f>
        <v>1</v>
      </c>
    </row>
    <row r="5092" spans="1:9" x14ac:dyDescent="0.3">
      <c r="A5092">
        <v>666002</v>
      </c>
      <c r="B5092" s="2">
        <v>41777</v>
      </c>
      <c r="C5092" s="3">
        <v>0.73589120370370376</v>
      </c>
      <c r="D5092" t="s">
        <v>31</v>
      </c>
      <c r="E5092" t="s">
        <v>27</v>
      </c>
      <c r="F5092" t="s">
        <v>12</v>
      </c>
      <c r="G5092" t="s">
        <v>2</v>
      </c>
      <c r="H5092">
        <v>92464</v>
      </c>
      <c r="I5092">
        <f>IF(Table3_1810[[#This Row],[Status]]="Hired",1,0)</f>
        <v>1</v>
      </c>
    </row>
    <row r="5093" spans="1:9" x14ac:dyDescent="0.3">
      <c r="A5093">
        <v>335166</v>
      </c>
      <c r="B5093" s="2">
        <v>41780</v>
      </c>
      <c r="C5093" s="3">
        <v>0.37903935185185184</v>
      </c>
      <c r="D5093" t="s">
        <v>30</v>
      </c>
      <c r="E5093" t="s">
        <v>27</v>
      </c>
      <c r="F5093" t="s">
        <v>15</v>
      </c>
      <c r="G5093" t="s">
        <v>10</v>
      </c>
      <c r="H5093">
        <v>91023</v>
      </c>
      <c r="I5093">
        <f>IF(Table3_1810[[#This Row],[Status]]="Hired",1,0)</f>
        <v>0</v>
      </c>
    </row>
    <row r="5094" spans="1:9" x14ac:dyDescent="0.3">
      <c r="A5094">
        <v>933034</v>
      </c>
      <c r="B5094" s="2">
        <v>41785</v>
      </c>
      <c r="C5094" s="3">
        <v>0.47479166666666667</v>
      </c>
      <c r="D5094" t="s">
        <v>31</v>
      </c>
      <c r="E5094" t="s">
        <v>29</v>
      </c>
      <c r="F5094" t="s">
        <v>15</v>
      </c>
      <c r="G5094" t="s">
        <v>2</v>
      </c>
      <c r="H5094">
        <v>68706</v>
      </c>
      <c r="I5094">
        <f>IF(Table3_1810[[#This Row],[Status]]="Hired",1,0)</f>
        <v>1</v>
      </c>
    </row>
    <row r="5095" spans="1:9" x14ac:dyDescent="0.3">
      <c r="A5095">
        <v>536859</v>
      </c>
      <c r="B5095" s="2">
        <v>41785</v>
      </c>
      <c r="C5095" s="3">
        <v>0.47384259259259259</v>
      </c>
      <c r="D5095" t="s">
        <v>31</v>
      </c>
      <c r="E5095" t="s">
        <v>29</v>
      </c>
      <c r="F5095" t="s">
        <v>15</v>
      </c>
      <c r="G5095" t="s">
        <v>2</v>
      </c>
      <c r="H5095">
        <v>96147</v>
      </c>
      <c r="I5095">
        <f>IF(Table3_1810[[#This Row],[Status]]="Hired",1,0)</f>
        <v>1</v>
      </c>
    </row>
    <row r="5096" spans="1:9" x14ac:dyDescent="0.3">
      <c r="A5096">
        <v>221819</v>
      </c>
      <c r="B5096" s="2">
        <v>41789</v>
      </c>
      <c r="C5096" s="3">
        <v>0.43163194444444447</v>
      </c>
      <c r="D5096" t="s">
        <v>31</v>
      </c>
      <c r="E5096" t="s">
        <v>27</v>
      </c>
      <c r="F5096" t="s">
        <v>15</v>
      </c>
      <c r="G5096" t="s">
        <v>2</v>
      </c>
      <c r="H5096">
        <v>40569</v>
      </c>
      <c r="I5096">
        <f>IF(Table3_1810[[#This Row],[Status]]="Hired",1,0)</f>
        <v>1</v>
      </c>
    </row>
    <row r="5097" spans="1:9" x14ac:dyDescent="0.3">
      <c r="A5097">
        <v>67507</v>
      </c>
      <c r="B5097" s="2">
        <v>41789</v>
      </c>
      <c r="C5097" s="3">
        <v>0.43277777777777776</v>
      </c>
      <c r="D5097" t="s">
        <v>31</v>
      </c>
      <c r="E5097" t="s">
        <v>27</v>
      </c>
      <c r="F5097" t="s">
        <v>15</v>
      </c>
      <c r="G5097" t="s">
        <v>2</v>
      </c>
      <c r="H5097">
        <v>74044</v>
      </c>
      <c r="I5097">
        <f>IF(Table3_1810[[#This Row],[Status]]="Hired",1,0)</f>
        <v>1</v>
      </c>
    </row>
    <row r="5098" spans="1:9" x14ac:dyDescent="0.3">
      <c r="A5098">
        <v>82282</v>
      </c>
      <c r="B5098" s="2">
        <v>41793</v>
      </c>
      <c r="C5098" s="3">
        <v>0.75725694444444447</v>
      </c>
      <c r="D5098" t="s">
        <v>31</v>
      </c>
      <c r="E5098" t="s">
        <v>27</v>
      </c>
      <c r="F5098" t="s">
        <v>15</v>
      </c>
      <c r="G5098" t="s">
        <v>2</v>
      </c>
      <c r="H5098">
        <v>33730</v>
      </c>
      <c r="I5098">
        <f>IF(Table3_1810[[#This Row],[Status]]="Hired",1,0)</f>
        <v>1</v>
      </c>
    </row>
    <row r="5099" spans="1:9" x14ac:dyDescent="0.3">
      <c r="A5099">
        <v>389520</v>
      </c>
      <c r="B5099" s="2">
        <v>41793</v>
      </c>
      <c r="C5099" s="3">
        <v>0.75782407407407404</v>
      </c>
      <c r="D5099" t="s">
        <v>31</v>
      </c>
      <c r="E5099" t="s">
        <v>27</v>
      </c>
      <c r="F5099" t="s">
        <v>15</v>
      </c>
      <c r="G5099" t="s">
        <v>2</v>
      </c>
      <c r="H5099">
        <v>29273</v>
      </c>
      <c r="I5099">
        <f>IF(Table3_1810[[#This Row],[Status]]="Hired",1,0)</f>
        <v>1</v>
      </c>
    </row>
    <row r="5100" spans="1:9" x14ac:dyDescent="0.3">
      <c r="A5100">
        <v>131235</v>
      </c>
      <c r="B5100" s="2">
        <v>41804</v>
      </c>
      <c r="C5100" s="3">
        <v>0.63173611111111116</v>
      </c>
      <c r="D5100" t="s">
        <v>31</v>
      </c>
      <c r="E5100" t="s">
        <v>27</v>
      </c>
      <c r="F5100" t="s">
        <v>17</v>
      </c>
      <c r="G5100" t="s">
        <v>8</v>
      </c>
      <c r="H5100">
        <v>91565</v>
      </c>
      <c r="I5100">
        <f>IF(Table3_1810[[#This Row],[Status]]="Hired",1,0)</f>
        <v>1</v>
      </c>
    </row>
    <row r="5101" spans="1:9" x14ac:dyDescent="0.3">
      <c r="A5101">
        <v>411113</v>
      </c>
      <c r="B5101" s="2">
        <v>41820</v>
      </c>
      <c r="C5101" s="3">
        <v>0.72909722222222217</v>
      </c>
      <c r="D5101" t="s">
        <v>31</v>
      </c>
      <c r="E5101" t="s">
        <v>27</v>
      </c>
      <c r="F5101" t="s">
        <v>17</v>
      </c>
      <c r="G5101" t="s">
        <v>8</v>
      </c>
      <c r="H5101">
        <v>49984</v>
      </c>
      <c r="I5101">
        <f>IF(Table3_1810[[#This Row],[Status]]="Hired",1,0)</f>
        <v>1</v>
      </c>
    </row>
    <row r="5102" spans="1:9" x14ac:dyDescent="0.3">
      <c r="A5102">
        <v>422866</v>
      </c>
      <c r="B5102" s="2">
        <v>41820</v>
      </c>
      <c r="C5102" s="3">
        <v>0.72946759259259264</v>
      </c>
      <c r="D5102" t="s">
        <v>31</v>
      </c>
      <c r="E5102" t="s">
        <v>27</v>
      </c>
      <c r="F5102" t="s">
        <v>17</v>
      </c>
      <c r="G5102" t="s">
        <v>8</v>
      </c>
      <c r="H5102">
        <v>31394</v>
      </c>
      <c r="I5102">
        <f>IF(Table3_1810[[#This Row],[Status]]="Hired",1,0)</f>
        <v>1</v>
      </c>
    </row>
    <row r="5103" spans="1:9" x14ac:dyDescent="0.3">
      <c r="A5103">
        <v>647542</v>
      </c>
      <c r="B5103" s="2">
        <v>41787</v>
      </c>
      <c r="C5103" s="3">
        <v>0.49207175925925928</v>
      </c>
      <c r="D5103" t="s">
        <v>31</v>
      </c>
      <c r="E5103" t="s">
        <v>27</v>
      </c>
      <c r="F5103" t="s">
        <v>17</v>
      </c>
      <c r="G5103" t="s">
        <v>10</v>
      </c>
      <c r="H5103">
        <v>59826</v>
      </c>
      <c r="I5103">
        <f>IF(Table3_1810[[#This Row],[Status]]="Hired",1,0)</f>
        <v>1</v>
      </c>
    </row>
    <row r="5104" spans="1:9" x14ac:dyDescent="0.3">
      <c r="A5104">
        <v>50483</v>
      </c>
      <c r="B5104" s="2">
        <v>41805</v>
      </c>
      <c r="C5104" s="3">
        <v>0.61708333333333332</v>
      </c>
      <c r="D5104" t="s">
        <v>31</v>
      </c>
      <c r="E5104" t="s">
        <v>27</v>
      </c>
      <c r="F5104" t="s">
        <v>20</v>
      </c>
      <c r="G5104" t="s">
        <v>10</v>
      </c>
      <c r="H5104">
        <v>82817</v>
      </c>
      <c r="I5104">
        <f>IF(Table3_1810[[#This Row],[Status]]="Hired",1,0)</f>
        <v>1</v>
      </c>
    </row>
    <row r="5105" spans="1:9" x14ac:dyDescent="0.3">
      <c r="A5105">
        <v>790653</v>
      </c>
      <c r="B5105" s="2">
        <v>41805</v>
      </c>
      <c r="C5105" s="3">
        <v>0.61736111111111114</v>
      </c>
      <c r="D5105" t="s">
        <v>31</v>
      </c>
      <c r="E5105" t="s">
        <v>28</v>
      </c>
      <c r="F5105" t="s">
        <v>20</v>
      </c>
      <c r="G5105" t="s">
        <v>10</v>
      </c>
      <c r="H5105">
        <v>69188</v>
      </c>
      <c r="I5105">
        <f>IF(Table3_1810[[#This Row],[Status]]="Hired",1,0)</f>
        <v>1</v>
      </c>
    </row>
    <row r="5106" spans="1:9" x14ac:dyDescent="0.3">
      <c r="A5106">
        <v>919910</v>
      </c>
      <c r="B5106" s="2">
        <v>41787</v>
      </c>
      <c r="C5106" s="3">
        <v>0.45025462962962964</v>
      </c>
      <c r="D5106" t="s">
        <v>31</v>
      </c>
      <c r="E5106" t="s">
        <v>27</v>
      </c>
      <c r="F5106" t="s">
        <v>17</v>
      </c>
      <c r="G5106" t="s">
        <v>6</v>
      </c>
      <c r="H5106">
        <v>76058</v>
      </c>
      <c r="I5106">
        <f>IF(Table3_1810[[#This Row],[Status]]="Hired",1,0)</f>
        <v>1</v>
      </c>
    </row>
    <row r="5107" spans="1:9" x14ac:dyDescent="0.3">
      <c r="A5107">
        <v>27804</v>
      </c>
      <c r="B5107" s="2">
        <v>41787</v>
      </c>
      <c r="C5107" s="3">
        <v>0.62506944444444446</v>
      </c>
      <c r="D5107" t="s">
        <v>31</v>
      </c>
      <c r="E5107" t="s">
        <v>29</v>
      </c>
      <c r="F5107" t="s">
        <v>20</v>
      </c>
      <c r="G5107" t="s">
        <v>10</v>
      </c>
      <c r="H5107">
        <v>67852</v>
      </c>
      <c r="I5107">
        <f>IF(Table3_1810[[#This Row],[Status]]="Hired",1,0)</f>
        <v>1</v>
      </c>
    </row>
    <row r="5108" spans="1:9" x14ac:dyDescent="0.3">
      <c r="A5108">
        <v>489930</v>
      </c>
      <c r="B5108" s="2">
        <v>41853</v>
      </c>
      <c r="C5108" s="3">
        <v>0.16410879629629629</v>
      </c>
      <c r="D5108" t="s">
        <v>31</v>
      </c>
      <c r="E5108" t="s">
        <v>27</v>
      </c>
      <c r="F5108" t="s">
        <v>15</v>
      </c>
      <c r="G5108" t="s">
        <v>4</v>
      </c>
      <c r="H5108">
        <v>30997</v>
      </c>
      <c r="I5108">
        <f>IF(Table3_1810[[#This Row],[Status]]="Hired",1,0)</f>
        <v>1</v>
      </c>
    </row>
    <row r="5109" spans="1:9" x14ac:dyDescent="0.3">
      <c r="A5109">
        <v>60276</v>
      </c>
      <c r="B5109" s="2">
        <v>41854</v>
      </c>
      <c r="C5109" s="3">
        <v>0.70032407407407404</v>
      </c>
      <c r="D5109" t="s">
        <v>31</v>
      </c>
      <c r="E5109" t="s">
        <v>29</v>
      </c>
      <c r="F5109" t="s">
        <v>15</v>
      </c>
      <c r="G5109" t="s">
        <v>4</v>
      </c>
      <c r="H5109">
        <v>43082</v>
      </c>
      <c r="I5109">
        <f>IF(Table3_1810[[#This Row],[Status]]="Hired",1,0)</f>
        <v>1</v>
      </c>
    </row>
    <row r="5110" spans="1:9" x14ac:dyDescent="0.3">
      <c r="A5110">
        <v>669778</v>
      </c>
      <c r="B5110" s="2">
        <v>41788</v>
      </c>
      <c r="C5110" s="3">
        <v>0.37995370370370368</v>
      </c>
      <c r="D5110" t="s">
        <v>31</v>
      </c>
      <c r="E5110" t="s">
        <v>29</v>
      </c>
      <c r="F5110" t="s">
        <v>14</v>
      </c>
      <c r="G5110" t="s">
        <v>10</v>
      </c>
      <c r="H5110">
        <v>58903</v>
      </c>
      <c r="I5110">
        <f>IF(Table3_1810[[#This Row],[Status]]="Hired",1,0)</f>
        <v>1</v>
      </c>
    </row>
    <row r="5111" spans="1:9" x14ac:dyDescent="0.3">
      <c r="A5111">
        <v>688250</v>
      </c>
      <c r="B5111" s="2">
        <v>41788</v>
      </c>
      <c r="C5111" s="3">
        <v>0.37966435185185188</v>
      </c>
      <c r="D5111" t="s">
        <v>31</v>
      </c>
      <c r="E5111" t="s">
        <v>28</v>
      </c>
      <c r="F5111" t="s">
        <v>14</v>
      </c>
      <c r="G5111" t="s">
        <v>10</v>
      </c>
      <c r="H5111">
        <v>88360</v>
      </c>
      <c r="I5111">
        <f>IF(Table3_1810[[#This Row],[Status]]="Hired",1,0)</f>
        <v>1</v>
      </c>
    </row>
    <row r="5112" spans="1:9" x14ac:dyDescent="0.3">
      <c r="A5112">
        <v>281313</v>
      </c>
      <c r="B5112" s="2">
        <v>41814</v>
      </c>
      <c r="C5112" s="3">
        <v>0.49150462962962965</v>
      </c>
      <c r="D5112" t="s">
        <v>31</v>
      </c>
      <c r="E5112" t="s">
        <v>29</v>
      </c>
      <c r="F5112" t="s">
        <v>12</v>
      </c>
      <c r="G5112" t="s">
        <v>5</v>
      </c>
      <c r="H5112">
        <v>72798</v>
      </c>
      <c r="I5112">
        <f>IF(Table3_1810[[#This Row],[Status]]="Hired",1,0)</f>
        <v>1</v>
      </c>
    </row>
    <row r="5113" spans="1:9" x14ac:dyDescent="0.3">
      <c r="A5113">
        <v>772413</v>
      </c>
      <c r="B5113" s="2">
        <v>41814</v>
      </c>
      <c r="C5113" s="3">
        <v>0.49219907407407409</v>
      </c>
      <c r="D5113" t="s">
        <v>31</v>
      </c>
      <c r="E5113" t="s">
        <v>27</v>
      </c>
      <c r="F5113" t="s">
        <v>12</v>
      </c>
      <c r="G5113" t="s">
        <v>5</v>
      </c>
      <c r="H5113">
        <v>28195</v>
      </c>
      <c r="I5113">
        <f>IF(Table3_1810[[#This Row],[Status]]="Hired",1,0)</f>
        <v>1</v>
      </c>
    </row>
    <row r="5114" spans="1:9" x14ac:dyDescent="0.3">
      <c r="A5114">
        <v>625760</v>
      </c>
      <c r="B5114" s="2">
        <v>41823</v>
      </c>
      <c r="C5114" s="3">
        <v>0.70317129629629627</v>
      </c>
      <c r="D5114" t="s">
        <v>31</v>
      </c>
      <c r="E5114" t="s">
        <v>27</v>
      </c>
      <c r="F5114" t="s">
        <v>12</v>
      </c>
      <c r="G5114" t="s">
        <v>5</v>
      </c>
      <c r="H5114">
        <v>76734</v>
      </c>
      <c r="I5114">
        <f>IF(Table3_1810[[#This Row],[Status]]="Hired",1,0)</f>
        <v>1</v>
      </c>
    </row>
    <row r="5115" spans="1:9" x14ac:dyDescent="0.3">
      <c r="A5115">
        <v>859676</v>
      </c>
      <c r="B5115" s="2">
        <v>41763</v>
      </c>
      <c r="C5115" s="3">
        <v>0.827662037037037</v>
      </c>
      <c r="D5115" t="s">
        <v>31</v>
      </c>
      <c r="E5115" t="s">
        <v>27</v>
      </c>
      <c r="F5115" t="s">
        <v>20</v>
      </c>
      <c r="G5115" t="s">
        <v>1</v>
      </c>
      <c r="H5115">
        <v>76658</v>
      </c>
      <c r="I5115">
        <f>IF(Table3_1810[[#This Row],[Status]]="Hired",1,0)</f>
        <v>1</v>
      </c>
    </row>
    <row r="5116" spans="1:9" x14ac:dyDescent="0.3">
      <c r="A5116">
        <v>146168</v>
      </c>
      <c r="B5116" s="2">
        <v>41765</v>
      </c>
      <c r="C5116" s="3">
        <v>0.33565972222222223</v>
      </c>
      <c r="D5116" t="s">
        <v>31</v>
      </c>
      <c r="E5116" t="s">
        <v>27</v>
      </c>
      <c r="F5116" t="s">
        <v>20</v>
      </c>
      <c r="G5116" t="s">
        <v>1</v>
      </c>
      <c r="H5116">
        <v>92429</v>
      </c>
      <c r="I5116">
        <f>IF(Table3_1810[[#This Row],[Status]]="Hired",1,0)</f>
        <v>1</v>
      </c>
    </row>
    <row r="5117" spans="1:9" x14ac:dyDescent="0.3">
      <c r="A5117">
        <v>91498</v>
      </c>
      <c r="B5117" s="2">
        <v>41823</v>
      </c>
      <c r="C5117" s="3">
        <v>0.453125</v>
      </c>
      <c r="D5117" t="s">
        <v>31</v>
      </c>
      <c r="E5117" t="s">
        <v>27</v>
      </c>
      <c r="F5117" t="s">
        <v>20</v>
      </c>
      <c r="G5117" t="s">
        <v>7</v>
      </c>
      <c r="H5117">
        <v>28871</v>
      </c>
      <c r="I5117">
        <f>IF(Table3_1810[[#This Row],[Status]]="Hired",1,0)</f>
        <v>1</v>
      </c>
    </row>
    <row r="5118" spans="1:9" x14ac:dyDescent="0.3">
      <c r="A5118">
        <v>253623</v>
      </c>
      <c r="B5118" s="2">
        <v>41828</v>
      </c>
      <c r="C5118" s="3">
        <v>0.32244212962962965</v>
      </c>
      <c r="D5118" t="s">
        <v>31</v>
      </c>
      <c r="E5118" t="s">
        <v>29</v>
      </c>
      <c r="F5118" t="s">
        <v>20</v>
      </c>
      <c r="G5118" t="s">
        <v>7</v>
      </c>
      <c r="H5118">
        <v>14941</v>
      </c>
      <c r="I5118">
        <f>IF(Table3_1810[[#This Row],[Status]]="Hired",1,0)</f>
        <v>1</v>
      </c>
    </row>
    <row r="5119" spans="1:9" x14ac:dyDescent="0.3">
      <c r="A5119">
        <v>156697</v>
      </c>
      <c r="B5119" s="2">
        <v>41789</v>
      </c>
      <c r="C5119" s="3">
        <v>0.76663194444444449</v>
      </c>
      <c r="D5119" t="s">
        <v>31</v>
      </c>
      <c r="E5119" t="s">
        <v>27</v>
      </c>
      <c r="F5119" t="s">
        <v>20</v>
      </c>
      <c r="G5119" t="s">
        <v>10</v>
      </c>
      <c r="H5119">
        <v>21099</v>
      </c>
      <c r="I5119">
        <f>IF(Table3_1810[[#This Row],[Status]]="Hired",1,0)</f>
        <v>1</v>
      </c>
    </row>
    <row r="5120" spans="1:9" x14ac:dyDescent="0.3">
      <c r="A5120">
        <v>592784</v>
      </c>
      <c r="B5120" s="2">
        <v>41803</v>
      </c>
      <c r="C5120" s="3">
        <v>0.55148148148148146</v>
      </c>
      <c r="D5120" t="s">
        <v>31</v>
      </c>
      <c r="E5120" t="s">
        <v>27</v>
      </c>
      <c r="F5120" t="s">
        <v>20</v>
      </c>
      <c r="G5120" t="s">
        <v>10</v>
      </c>
      <c r="H5120">
        <v>80863</v>
      </c>
      <c r="I5120">
        <f>IF(Table3_1810[[#This Row],[Status]]="Hired",1,0)</f>
        <v>1</v>
      </c>
    </row>
    <row r="5121" spans="1:9" x14ac:dyDescent="0.3">
      <c r="A5121">
        <v>461424</v>
      </c>
      <c r="B5121" s="2">
        <v>41806</v>
      </c>
      <c r="C5121" s="3">
        <v>0.55540509259259263</v>
      </c>
      <c r="D5121" t="s">
        <v>31</v>
      </c>
      <c r="E5121" t="s">
        <v>27</v>
      </c>
      <c r="F5121" t="s">
        <v>20</v>
      </c>
      <c r="G5121" t="s">
        <v>10</v>
      </c>
      <c r="H5121">
        <v>22475</v>
      </c>
      <c r="I5121">
        <f>IF(Table3_1810[[#This Row],[Status]]="Hired",1,0)</f>
        <v>1</v>
      </c>
    </row>
    <row r="5122" spans="1:9" x14ac:dyDescent="0.3">
      <c r="A5122">
        <v>894106</v>
      </c>
      <c r="B5122" s="2">
        <v>41817</v>
      </c>
      <c r="C5122" s="3">
        <v>0.72054398148148147</v>
      </c>
      <c r="D5122" t="s">
        <v>31</v>
      </c>
      <c r="E5122" t="s">
        <v>27</v>
      </c>
      <c r="F5122" t="s">
        <v>17</v>
      </c>
      <c r="G5122" t="s">
        <v>5</v>
      </c>
      <c r="H5122">
        <v>12503</v>
      </c>
      <c r="I5122">
        <f>IF(Table3_1810[[#This Row],[Status]]="Hired",1,0)</f>
        <v>1</v>
      </c>
    </row>
    <row r="5123" spans="1:9" x14ac:dyDescent="0.3">
      <c r="A5123">
        <v>278724</v>
      </c>
      <c r="B5123" s="2">
        <v>41767</v>
      </c>
      <c r="C5123" s="3">
        <v>0.39078703703703704</v>
      </c>
      <c r="D5123" t="s">
        <v>31</v>
      </c>
      <c r="E5123" t="s">
        <v>27</v>
      </c>
      <c r="F5123" t="s">
        <v>17</v>
      </c>
      <c r="G5123" t="s">
        <v>5</v>
      </c>
      <c r="H5123">
        <v>13431</v>
      </c>
      <c r="I5123">
        <f>IF(Table3_1810[[#This Row],[Status]]="Hired",1,0)</f>
        <v>1</v>
      </c>
    </row>
    <row r="5124" spans="1:9" x14ac:dyDescent="0.3">
      <c r="A5124">
        <v>860835</v>
      </c>
      <c r="B5124" s="2">
        <v>41767</v>
      </c>
      <c r="C5124" s="3">
        <v>0.39164351851851853</v>
      </c>
      <c r="D5124" t="s">
        <v>31</v>
      </c>
      <c r="E5124" t="s">
        <v>27</v>
      </c>
      <c r="F5124" t="s">
        <v>17</v>
      </c>
      <c r="G5124" t="s">
        <v>5</v>
      </c>
      <c r="H5124">
        <v>69793</v>
      </c>
      <c r="I5124">
        <f>IF(Table3_1810[[#This Row],[Status]]="Hired",1,0)</f>
        <v>1</v>
      </c>
    </row>
    <row r="5125" spans="1:9" x14ac:dyDescent="0.3">
      <c r="A5125">
        <v>627715</v>
      </c>
      <c r="B5125" s="2">
        <v>41773</v>
      </c>
      <c r="C5125" s="3">
        <v>0.65802083333333339</v>
      </c>
      <c r="D5125" t="s">
        <v>30</v>
      </c>
      <c r="E5125" t="s">
        <v>27</v>
      </c>
      <c r="F5125" t="s">
        <v>17</v>
      </c>
      <c r="G5125" t="s">
        <v>5</v>
      </c>
      <c r="H5125">
        <v>42952</v>
      </c>
      <c r="I5125">
        <f>IF(Table3_1810[[#This Row],[Status]]="Hired",1,0)</f>
        <v>0</v>
      </c>
    </row>
    <row r="5126" spans="1:9" x14ac:dyDescent="0.3">
      <c r="A5126">
        <v>668373</v>
      </c>
      <c r="B5126" s="2">
        <v>41832</v>
      </c>
      <c r="C5126" s="3">
        <v>0.16165509259259259</v>
      </c>
      <c r="D5126" t="s">
        <v>31</v>
      </c>
      <c r="E5126" t="s">
        <v>27</v>
      </c>
      <c r="F5126" t="s">
        <v>15</v>
      </c>
      <c r="G5126" t="s">
        <v>1</v>
      </c>
      <c r="H5126">
        <v>45402</v>
      </c>
      <c r="I5126">
        <f>IF(Table3_1810[[#This Row],[Status]]="Hired",1,0)</f>
        <v>1</v>
      </c>
    </row>
    <row r="5127" spans="1:9" x14ac:dyDescent="0.3">
      <c r="A5127">
        <v>125692</v>
      </c>
      <c r="B5127" s="2">
        <v>41832</v>
      </c>
      <c r="C5127" s="3">
        <v>0.16267361111111112</v>
      </c>
      <c r="D5127" t="s">
        <v>31</v>
      </c>
      <c r="E5127" t="s">
        <v>29</v>
      </c>
      <c r="F5127" t="s">
        <v>15</v>
      </c>
      <c r="G5127" t="s">
        <v>1</v>
      </c>
      <c r="H5127">
        <v>15834</v>
      </c>
      <c r="I5127">
        <f>IF(Table3_1810[[#This Row],[Status]]="Hired",1,0)</f>
        <v>1</v>
      </c>
    </row>
    <row r="5128" spans="1:9" x14ac:dyDescent="0.3">
      <c r="A5128">
        <v>154352</v>
      </c>
      <c r="B5128" s="2">
        <v>41832</v>
      </c>
      <c r="C5128" s="3">
        <v>0.16336805555555556</v>
      </c>
      <c r="D5128" t="s">
        <v>31</v>
      </c>
      <c r="E5128" t="s">
        <v>29</v>
      </c>
      <c r="F5128" t="s">
        <v>15</v>
      </c>
      <c r="G5128" t="s">
        <v>1</v>
      </c>
      <c r="H5128">
        <v>63197</v>
      </c>
      <c r="I5128">
        <f>IF(Table3_1810[[#This Row],[Status]]="Hired",1,0)</f>
        <v>1</v>
      </c>
    </row>
    <row r="5129" spans="1:9" x14ac:dyDescent="0.3">
      <c r="A5129">
        <v>356275</v>
      </c>
      <c r="B5129" s="2">
        <v>41801</v>
      </c>
      <c r="C5129" s="3">
        <v>0.52809027777777773</v>
      </c>
      <c r="D5129" t="s">
        <v>31</v>
      </c>
      <c r="E5129" t="s">
        <v>27</v>
      </c>
      <c r="F5129" t="s">
        <v>17</v>
      </c>
      <c r="G5129" t="s">
        <v>10</v>
      </c>
      <c r="H5129">
        <v>25857</v>
      </c>
      <c r="I5129">
        <f>IF(Table3_1810[[#This Row],[Status]]="Hired",1,0)</f>
        <v>1</v>
      </c>
    </row>
    <row r="5130" spans="1:9" x14ac:dyDescent="0.3">
      <c r="A5130">
        <v>893070</v>
      </c>
      <c r="B5130" s="2">
        <v>41801</v>
      </c>
      <c r="C5130" s="3">
        <v>0.52892361111111108</v>
      </c>
      <c r="D5130" t="s">
        <v>31</v>
      </c>
      <c r="E5130" t="s">
        <v>29</v>
      </c>
      <c r="F5130" t="s">
        <v>17</v>
      </c>
      <c r="G5130" t="s">
        <v>10</v>
      </c>
      <c r="H5130">
        <v>64416</v>
      </c>
      <c r="I5130">
        <f>IF(Table3_1810[[#This Row],[Status]]="Hired",1,0)</f>
        <v>1</v>
      </c>
    </row>
    <row r="5131" spans="1:9" x14ac:dyDescent="0.3">
      <c r="A5131">
        <v>899148</v>
      </c>
      <c r="B5131" s="2">
        <v>41801</v>
      </c>
      <c r="C5131" s="3">
        <v>0.5295023148148148</v>
      </c>
      <c r="D5131" t="s">
        <v>31</v>
      </c>
      <c r="E5131" t="s">
        <v>27</v>
      </c>
      <c r="F5131" t="s">
        <v>17</v>
      </c>
      <c r="G5131" t="s">
        <v>10</v>
      </c>
      <c r="H5131">
        <v>26938</v>
      </c>
      <c r="I5131">
        <f>IF(Table3_1810[[#This Row],[Status]]="Hired",1,0)</f>
        <v>1</v>
      </c>
    </row>
    <row r="5132" spans="1:9" x14ac:dyDescent="0.3">
      <c r="A5132">
        <v>151108</v>
      </c>
      <c r="B5132" s="2">
        <v>41801</v>
      </c>
      <c r="C5132" s="3">
        <v>0.53038194444444442</v>
      </c>
      <c r="D5132" t="s">
        <v>31</v>
      </c>
      <c r="E5132" t="s">
        <v>29</v>
      </c>
      <c r="F5132" t="s">
        <v>17</v>
      </c>
      <c r="G5132" t="s">
        <v>10</v>
      </c>
      <c r="H5132">
        <v>54652</v>
      </c>
      <c r="I5132">
        <f>IF(Table3_1810[[#This Row],[Status]]="Hired",1,0)</f>
        <v>1</v>
      </c>
    </row>
    <row r="5133" spans="1:9" x14ac:dyDescent="0.3">
      <c r="A5133">
        <v>156770</v>
      </c>
      <c r="B5133" s="2">
        <v>41772</v>
      </c>
      <c r="C5133" s="3">
        <v>0.73903935185185188</v>
      </c>
      <c r="D5133" t="s">
        <v>31</v>
      </c>
      <c r="E5133" t="s">
        <v>29</v>
      </c>
      <c r="F5133" t="s">
        <v>17</v>
      </c>
      <c r="G5133" t="s">
        <v>8</v>
      </c>
      <c r="H5133">
        <v>75139</v>
      </c>
      <c r="I5133">
        <f>IF(Table3_1810[[#This Row],[Status]]="Hired",1,0)</f>
        <v>1</v>
      </c>
    </row>
    <row r="5134" spans="1:9" x14ac:dyDescent="0.3">
      <c r="A5134">
        <v>943777</v>
      </c>
      <c r="B5134" s="2">
        <v>41773</v>
      </c>
      <c r="C5134" s="3">
        <v>0.7616087962962963</v>
      </c>
      <c r="D5134" t="s">
        <v>31</v>
      </c>
      <c r="E5134" t="s">
        <v>27</v>
      </c>
      <c r="F5134" t="s">
        <v>17</v>
      </c>
      <c r="G5134" t="s">
        <v>2</v>
      </c>
      <c r="H5134">
        <v>89261</v>
      </c>
      <c r="I5134">
        <f>IF(Table3_1810[[#This Row],[Status]]="Hired",1,0)</f>
        <v>1</v>
      </c>
    </row>
    <row r="5135" spans="1:9" x14ac:dyDescent="0.3">
      <c r="A5135">
        <v>138840</v>
      </c>
      <c r="B5135" s="2">
        <v>41773</v>
      </c>
      <c r="C5135" s="3">
        <v>0.76225694444444447</v>
      </c>
      <c r="D5135" t="s">
        <v>31</v>
      </c>
      <c r="E5135" t="s">
        <v>29</v>
      </c>
      <c r="F5135" t="s">
        <v>17</v>
      </c>
      <c r="G5135" t="s">
        <v>2</v>
      </c>
      <c r="H5135">
        <v>81456</v>
      </c>
      <c r="I5135">
        <f>IF(Table3_1810[[#This Row],[Status]]="Hired",1,0)</f>
        <v>1</v>
      </c>
    </row>
    <row r="5136" spans="1:9" x14ac:dyDescent="0.3">
      <c r="A5136">
        <v>785073</v>
      </c>
      <c r="B5136" s="2">
        <v>41786</v>
      </c>
      <c r="C5136" s="3">
        <v>0.43365740740740738</v>
      </c>
      <c r="D5136" t="s">
        <v>31</v>
      </c>
      <c r="E5136" t="s">
        <v>27</v>
      </c>
      <c r="F5136" t="s">
        <v>17</v>
      </c>
      <c r="G5136" t="s">
        <v>2</v>
      </c>
      <c r="H5136">
        <v>82691</v>
      </c>
      <c r="I5136">
        <f>IF(Table3_1810[[#This Row],[Status]]="Hired",1,0)</f>
        <v>1</v>
      </c>
    </row>
    <row r="5137" spans="1:9" x14ac:dyDescent="0.3">
      <c r="A5137">
        <v>409844</v>
      </c>
      <c r="B5137" s="2">
        <v>41865</v>
      </c>
      <c r="C5137" s="3">
        <v>0.61219907407407403</v>
      </c>
      <c r="D5137" t="s">
        <v>31</v>
      </c>
      <c r="E5137" t="s">
        <v>27</v>
      </c>
      <c r="F5137" t="s">
        <v>17</v>
      </c>
      <c r="G5137" t="s">
        <v>10</v>
      </c>
      <c r="H5137">
        <v>77577</v>
      </c>
      <c r="I5137">
        <f>IF(Table3_1810[[#This Row],[Status]]="Hired",1,0)</f>
        <v>1</v>
      </c>
    </row>
    <row r="5138" spans="1:9" x14ac:dyDescent="0.3">
      <c r="A5138">
        <v>362705</v>
      </c>
      <c r="B5138" s="2">
        <v>41850</v>
      </c>
      <c r="C5138" s="3">
        <v>0.61851851851851847</v>
      </c>
      <c r="D5138" t="s">
        <v>31</v>
      </c>
      <c r="E5138" t="s">
        <v>27</v>
      </c>
      <c r="F5138" t="s">
        <v>12</v>
      </c>
      <c r="G5138" t="s">
        <v>7</v>
      </c>
      <c r="H5138">
        <v>77394</v>
      </c>
      <c r="I5138">
        <f>IF(Table3_1810[[#This Row],[Status]]="Hired",1,0)</f>
        <v>1</v>
      </c>
    </row>
    <row r="5139" spans="1:9" x14ac:dyDescent="0.3">
      <c r="A5139">
        <v>421057</v>
      </c>
      <c r="B5139" s="2">
        <v>41764</v>
      </c>
      <c r="C5139" s="3">
        <v>0.71644675925925927</v>
      </c>
      <c r="D5139" t="s">
        <v>31</v>
      </c>
      <c r="E5139" t="s">
        <v>29</v>
      </c>
      <c r="F5139" t="s">
        <v>20</v>
      </c>
      <c r="G5139" t="s">
        <v>10</v>
      </c>
      <c r="H5139">
        <v>47126</v>
      </c>
      <c r="I5139">
        <f>IF(Table3_1810[[#This Row],[Status]]="Hired",1,0)</f>
        <v>1</v>
      </c>
    </row>
    <row r="5140" spans="1:9" x14ac:dyDescent="0.3">
      <c r="A5140">
        <v>70808</v>
      </c>
      <c r="B5140" s="2">
        <v>41768</v>
      </c>
      <c r="C5140" s="3">
        <v>0.45443287037037039</v>
      </c>
      <c r="D5140" t="s">
        <v>31</v>
      </c>
      <c r="E5140" t="s">
        <v>29</v>
      </c>
      <c r="F5140" t="s">
        <v>20</v>
      </c>
      <c r="G5140" t="s">
        <v>10</v>
      </c>
      <c r="H5140">
        <v>86508</v>
      </c>
      <c r="I5140">
        <f>IF(Table3_1810[[#This Row],[Status]]="Hired",1,0)</f>
        <v>1</v>
      </c>
    </row>
    <row r="5141" spans="1:9" x14ac:dyDescent="0.3">
      <c r="A5141">
        <v>661739</v>
      </c>
      <c r="B5141" s="2">
        <v>41768</v>
      </c>
      <c r="C5141" s="3">
        <v>0.45665509259259257</v>
      </c>
      <c r="D5141" t="s">
        <v>31</v>
      </c>
      <c r="E5141" t="s">
        <v>29</v>
      </c>
      <c r="F5141" t="s">
        <v>20</v>
      </c>
      <c r="G5141" t="s">
        <v>10</v>
      </c>
      <c r="H5141">
        <v>37777</v>
      </c>
      <c r="I5141">
        <f>IF(Table3_1810[[#This Row],[Status]]="Hired",1,0)</f>
        <v>1</v>
      </c>
    </row>
    <row r="5142" spans="1:9" x14ac:dyDescent="0.3">
      <c r="A5142">
        <v>691136</v>
      </c>
      <c r="B5142" s="2">
        <v>41857</v>
      </c>
      <c r="C5142" s="3">
        <v>0.74800925925925921</v>
      </c>
      <c r="D5142" t="s">
        <v>31</v>
      </c>
      <c r="E5142" t="s">
        <v>27</v>
      </c>
      <c r="F5142" t="s">
        <v>15</v>
      </c>
      <c r="G5142" t="s">
        <v>4</v>
      </c>
      <c r="H5142">
        <v>58247</v>
      </c>
      <c r="I5142">
        <f>IF(Table3_1810[[#This Row],[Status]]="Hired",1,0)</f>
        <v>1</v>
      </c>
    </row>
    <row r="5143" spans="1:9" x14ac:dyDescent="0.3">
      <c r="A5143">
        <v>382387</v>
      </c>
      <c r="B5143" s="2">
        <v>41779</v>
      </c>
      <c r="C5143" s="3">
        <v>0.37600694444444444</v>
      </c>
      <c r="D5143" t="s">
        <v>31</v>
      </c>
      <c r="E5143" t="s">
        <v>29</v>
      </c>
      <c r="F5143" t="s">
        <v>19</v>
      </c>
      <c r="G5143" t="s">
        <v>10</v>
      </c>
      <c r="H5143">
        <v>86725</v>
      </c>
      <c r="I5143">
        <f>IF(Table3_1810[[#This Row],[Status]]="Hired",1,0)</f>
        <v>1</v>
      </c>
    </row>
    <row r="5144" spans="1:9" x14ac:dyDescent="0.3">
      <c r="A5144">
        <v>946568</v>
      </c>
      <c r="B5144" s="2">
        <v>41779</v>
      </c>
      <c r="C5144" s="3">
        <v>0.37817129629629631</v>
      </c>
      <c r="D5144" t="s">
        <v>31</v>
      </c>
      <c r="E5144" t="s">
        <v>29</v>
      </c>
      <c r="F5144" t="s">
        <v>19</v>
      </c>
      <c r="G5144" t="s">
        <v>10</v>
      </c>
      <c r="H5144">
        <v>78003</v>
      </c>
      <c r="I5144">
        <f>IF(Table3_1810[[#This Row],[Status]]="Hired",1,0)</f>
        <v>1</v>
      </c>
    </row>
    <row r="5145" spans="1:9" x14ac:dyDescent="0.3">
      <c r="A5145">
        <v>948402</v>
      </c>
      <c r="B5145" s="2">
        <v>41781</v>
      </c>
      <c r="C5145" s="3">
        <v>0.42388888888888887</v>
      </c>
      <c r="D5145" t="s">
        <v>31</v>
      </c>
      <c r="E5145" t="s">
        <v>29</v>
      </c>
      <c r="F5145" t="s">
        <v>19</v>
      </c>
      <c r="G5145" t="s">
        <v>10</v>
      </c>
      <c r="H5145">
        <v>54631</v>
      </c>
      <c r="I5145">
        <f>IF(Table3_1810[[#This Row],[Status]]="Hired",1,0)</f>
        <v>1</v>
      </c>
    </row>
    <row r="5146" spans="1:9" x14ac:dyDescent="0.3">
      <c r="A5146">
        <v>135232</v>
      </c>
      <c r="B5146" s="2">
        <v>41781</v>
      </c>
      <c r="C5146" s="3">
        <v>0.42446759259259259</v>
      </c>
      <c r="D5146" t="s">
        <v>31</v>
      </c>
      <c r="E5146" t="s">
        <v>29</v>
      </c>
      <c r="F5146" t="s">
        <v>19</v>
      </c>
      <c r="G5146" t="s">
        <v>10</v>
      </c>
      <c r="H5146">
        <v>63220</v>
      </c>
      <c r="I5146">
        <f>IF(Table3_1810[[#This Row],[Status]]="Hired",1,0)</f>
        <v>1</v>
      </c>
    </row>
    <row r="5147" spans="1:9" x14ac:dyDescent="0.3">
      <c r="A5147">
        <v>392823</v>
      </c>
      <c r="B5147" s="2">
        <v>41787</v>
      </c>
      <c r="C5147" s="3">
        <v>0.48447916666666668</v>
      </c>
      <c r="D5147" t="s">
        <v>30</v>
      </c>
      <c r="E5147" t="s">
        <v>29</v>
      </c>
      <c r="F5147" t="s">
        <v>19</v>
      </c>
      <c r="G5147" t="s">
        <v>10</v>
      </c>
      <c r="H5147">
        <v>70821</v>
      </c>
      <c r="I5147">
        <f>IF(Table3_1810[[#This Row],[Status]]="Hired",1,0)</f>
        <v>0</v>
      </c>
    </row>
    <row r="5148" spans="1:9" x14ac:dyDescent="0.3">
      <c r="A5148">
        <v>133624</v>
      </c>
      <c r="B5148" s="2">
        <v>41766</v>
      </c>
      <c r="C5148" s="3">
        <v>0.61329861111111106</v>
      </c>
      <c r="D5148" t="s">
        <v>31</v>
      </c>
      <c r="E5148" t="s">
        <v>29</v>
      </c>
      <c r="F5148" t="s">
        <v>12</v>
      </c>
      <c r="G5148" t="s">
        <v>1</v>
      </c>
      <c r="H5148">
        <v>28210</v>
      </c>
      <c r="I5148">
        <f>IF(Table3_1810[[#This Row],[Status]]="Hired",1,0)</f>
        <v>1</v>
      </c>
    </row>
    <row r="5149" spans="1:9" x14ac:dyDescent="0.3">
      <c r="A5149">
        <v>222024</v>
      </c>
      <c r="B5149" s="2">
        <v>41766</v>
      </c>
      <c r="C5149" s="3">
        <v>0.61468750000000005</v>
      </c>
      <c r="D5149" t="s">
        <v>31</v>
      </c>
      <c r="E5149" t="s">
        <v>27</v>
      </c>
      <c r="F5149" t="s">
        <v>12</v>
      </c>
      <c r="G5149" t="s">
        <v>1</v>
      </c>
      <c r="H5149">
        <v>83494</v>
      </c>
      <c r="I5149">
        <f>IF(Table3_1810[[#This Row],[Status]]="Hired",1,0)</f>
        <v>1</v>
      </c>
    </row>
    <row r="5150" spans="1:9" x14ac:dyDescent="0.3">
      <c r="A5150">
        <v>297961</v>
      </c>
      <c r="B5150" s="2">
        <v>41766</v>
      </c>
      <c r="C5150" s="3">
        <v>0.61549768518518522</v>
      </c>
      <c r="D5150" t="s">
        <v>31</v>
      </c>
      <c r="E5150" t="s">
        <v>29</v>
      </c>
      <c r="F5150" t="s">
        <v>12</v>
      </c>
      <c r="G5150" t="s">
        <v>1</v>
      </c>
      <c r="H5150">
        <v>61143</v>
      </c>
      <c r="I5150">
        <f>IF(Table3_1810[[#This Row],[Status]]="Hired",1,0)</f>
        <v>1</v>
      </c>
    </row>
    <row r="5151" spans="1:9" x14ac:dyDescent="0.3">
      <c r="A5151">
        <v>150870</v>
      </c>
      <c r="B5151" s="2">
        <v>41766</v>
      </c>
      <c r="C5151" s="3">
        <v>0.61618055555555551</v>
      </c>
      <c r="D5151" t="s">
        <v>31</v>
      </c>
      <c r="E5151" t="s">
        <v>27</v>
      </c>
      <c r="F5151" t="s">
        <v>12</v>
      </c>
      <c r="G5151" t="s">
        <v>1</v>
      </c>
      <c r="H5151">
        <v>54873</v>
      </c>
      <c r="I5151">
        <f>IF(Table3_1810[[#This Row],[Status]]="Hired",1,0)</f>
        <v>1</v>
      </c>
    </row>
    <row r="5152" spans="1:9" x14ac:dyDescent="0.3">
      <c r="A5152">
        <v>87283</v>
      </c>
      <c r="B5152" s="2">
        <v>41857</v>
      </c>
      <c r="C5152" s="3">
        <v>0.78542824074074069</v>
      </c>
      <c r="D5152" t="s">
        <v>31</v>
      </c>
      <c r="E5152" t="s">
        <v>29</v>
      </c>
      <c r="F5152" t="s">
        <v>17</v>
      </c>
      <c r="G5152" t="s">
        <v>4</v>
      </c>
      <c r="H5152">
        <v>79161</v>
      </c>
      <c r="I5152">
        <f>IF(Table3_1810[[#This Row],[Status]]="Hired",1,0)</f>
        <v>1</v>
      </c>
    </row>
    <row r="5153" spans="1:9" x14ac:dyDescent="0.3">
      <c r="A5153">
        <v>814767</v>
      </c>
      <c r="B5153" s="2">
        <v>41858</v>
      </c>
      <c r="C5153" s="3">
        <v>0.43251157407407409</v>
      </c>
      <c r="D5153" t="s">
        <v>31</v>
      </c>
      <c r="E5153" t="s">
        <v>29</v>
      </c>
      <c r="F5153" t="s">
        <v>17</v>
      </c>
      <c r="G5153" t="s">
        <v>4</v>
      </c>
      <c r="H5153">
        <v>75341</v>
      </c>
      <c r="I5153">
        <f>IF(Table3_1810[[#This Row],[Status]]="Hired",1,0)</f>
        <v>1</v>
      </c>
    </row>
    <row r="5154" spans="1:9" x14ac:dyDescent="0.3">
      <c r="A5154">
        <v>571940</v>
      </c>
      <c r="B5154" s="2">
        <v>41858</v>
      </c>
      <c r="C5154" s="3">
        <v>0.52953703703703703</v>
      </c>
      <c r="D5154" t="s">
        <v>31</v>
      </c>
      <c r="E5154" t="s">
        <v>27</v>
      </c>
      <c r="F5154" t="s">
        <v>17</v>
      </c>
      <c r="G5154" t="s">
        <v>4</v>
      </c>
      <c r="H5154">
        <v>79154</v>
      </c>
      <c r="I5154">
        <f>IF(Table3_1810[[#This Row],[Status]]="Hired",1,0)</f>
        <v>1</v>
      </c>
    </row>
    <row r="5155" spans="1:9" x14ac:dyDescent="0.3">
      <c r="A5155">
        <v>503930</v>
      </c>
      <c r="B5155" s="2">
        <v>41858</v>
      </c>
      <c r="C5155" s="3">
        <v>0.53091435185185187</v>
      </c>
      <c r="D5155" t="s">
        <v>31</v>
      </c>
      <c r="E5155" t="s">
        <v>27</v>
      </c>
      <c r="F5155" t="s">
        <v>17</v>
      </c>
      <c r="G5155" t="s">
        <v>4</v>
      </c>
      <c r="H5155">
        <v>41599</v>
      </c>
      <c r="I5155">
        <f>IF(Table3_1810[[#This Row],[Status]]="Hired",1,0)</f>
        <v>1</v>
      </c>
    </row>
    <row r="5156" spans="1:9" x14ac:dyDescent="0.3">
      <c r="A5156">
        <v>874235</v>
      </c>
      <c r="B5156" s="2">
        <v>41863</v>
      </c>
      <c r="C5156" s="3">
        <v>0.53222222222222226</v>
      </c>
      <c r="D5156" t="s">
        <v>31</v>
      </c>
      <c r="E5156" t="s">
        <v>29</v>
      </c>
      <c r="F5156" t="s">
        <v>17</v>
      </c>
      <c r="G5156" t="s">
        <v>4</v>
      </c>
      <c r="H5156">
        <v>23122</v>
      </c>
      <c r="I5156">
        <f>IF(Table3_1810[[#This Row],[Status]]="Hired",1,0)</f>
        <v>1</v>
      </c>
    </row>
    <row r="5157" spans="1:9" x14ac:dyDescent="0.3">
      <c r="A5157">
        <v>340062</v>
      </c>
      <c r="B5157" s="2">
        <v>41762</v>
      </c>
      <c r="C5157" s="3">
        <v>0.72685185185185186</v>
      </c>
      <c r="D5157" t="s">
        <v>31</v>
      </c>
      <c r="E5157" t="s">
        <v>29</v>
      </c>
      <c r="F5157" t="s">
        <v>18</v>
      </c>
      <c r="G5157" t="s">
        <v>5</v>
      </c>
      <c r="H5157">
        <v>61762</v>
      </c>
      <c r="I5157">
        <f>IF(Table3_1810[[#This Row],[Status]]="Hired",1,0)</f>
        <v>1</v>
      </c>
    </row>
    <row r="5158" spans="1:9" x14ac:dyDescent="0.3">
      <c r="A5158">
        <v>526541</v>
      </c>
      <c r="B5158" s="2">
        <v>41762</v>
      </c>
      <c r="C5158" s="3">
        <v>0.73062499999999997</v>
      </c>
      <c r="D5158" t="s">
        <v>31</v>
      </c>
      <c r="E5158" t="s">
        <v>29</v>
      </c>
      <c r="F5158" t="s">
        <v>18</v>
      </c>
      <c r="G5158" t="s">
        <v>5</v>
      </c>
      <c r="H5158">
        <v>15965</v>
      </c>
      <c r="I5158">
        <f>IF(Table3_1810[[#This Row],[Status]]="Hired",1,0)</f>
        <v>1</v>
      </c>
    </row>
    <row r="5159" spans="1:9" x14ac:dyDescent="0.3">
      <c r="A5159">
        <v>120988</v>
      </c>
      <c r="B5159" s="2">
        <v>41764</v>
      </c>
      <c r="C5159" s="3">
        <v>0.45180555555555557</v>
      </c>
      <c r="D5159" t="s">
        <v>31</v>
      </c>
      <c r="E5159" t="s">
        <v>27</v>
      </c>
      <c r="F5159" t="s">
        <v>18</v>
      </c>
      <c r="G5159" t="s">
        <v>2</v>
      </c>
      <c r="H5159">
        <v>56655</v>
      </c>
      <c r="I5159">
        <f>IF(Table3_1810[[#This Row],[Status]]="Hired",1,0)</f>
        <v>1</v>
      </c>
    </row>
    <row r="5160" spans="1:9" x14ac:dyDescent="0.3">
      <c r="A5160">
        <v>991931</v>
      </c>
      <c r="B5160" s="2">
        <v>41764</v>
      </c>
      <c r="C5160" s="3">
        <v>0.45309027777777777</v>
      </c>
      <c r="D5160" t="s">
        <v>30</v>
      </c>
      <c r="E5160" t="s">
        <v>27</v>
      </c>
      <c r="F5160" t="s">
        <v>18</v>
      </c>
      <c r="G5160" t="s">
        <v>2</v>
      </c>
      <c r="H5160">
        <v>64399</v>
      </c>
      <c r="I5160">
        <f>IF(Table3_1810[[#This Row],[Status]]="Hired",1,0)</f>
        <v>0</v>
      </c>
    </row>
    <row r="5161" spans="1:9" x14ac:dyDescent="0.3">
      <c r="A5161">
        <v>779461</v>
      </c>
      <c r="B5161" s="2">
        <v>41875</v>
      </c>
      <c r="C5161" s="3">
        <v>0.43695601851851851</v>
      </c>
      <c r="D5161" t="s">
        <v>31</v>
      </c>
      <c r="E5161" t="s">
        <v>27</v>
      </c>
      <c r="F5161" t="s">
        <v>17</v>
      </c>
      <c r="G5161" t="s">
        <v>10</v>
      </c>
      <c r="H5161">
        <v>35445</v>
      </c>
      <c r="I5161">
        <f>IF(Table3_1810[[#This Row],[Status]]="Hired",1,0)</f>
        <v>1</v>
      </c>
    </row>
    <row r="5162" spans="1:9" x14ac:dyDescent="0.3">
      <c r="A5162">
        <v>674624</v>
      </c>
      <c r="B5162" s="2">
        <v>41867</v>
      </c>
      <c r="C5162" s="3">
        <v>0.47427083333333331</v>
      </c>
      <c r="D5162" t="s">
        <v>31</v>
      </c>
      <c r="E5162" t="s">
        <v>27</v>
      </c>
      <c r="F5162" t="s">
        <v>17</v>
      </c>
      <c r="G5162" t="s">
        <v>6</v>
      </c>
      <c r="H5162">
        <v>37309</v>
      </c>
      <c r="I5162">
        <f>IF(Table3_1810[[#This Row],[Status]]="Hired",1,0)</f>
        <v>1</v>
      </c>
    </row>
    <row r="5163" spans="1:9" x14ac:dyDescent="0.3">
      <c r="A5163">
        <v>160420</v>
      </c>
      <c r="B5163" s="2">
        <v>41845</v>
      </c>
      <c r="C5163" s="3">
        <v>0.6847685185185185</v>
      </c>
      <c r="D5163" t="s">
        <v>30</v>
      </c>
      <c r="E5163" t="s">
        <v>27</v>
      </c>
      <c r="F5163" t="s">
        <v>20</v>
      </c>
      <c r="G5163" t="s">
        <v>6</v>
      </c>
      <c r="H5163">
        <v>60671</v>
      </c>
      <c r="I5163">
        <f>IF(Table3_1810[[#This Row],[Status]]="Hired",1,0)</f>
        <v>0</v>
      </c>
    </row>
    <row r="5164" spans="1:9" x14ac:dyDescent="0.3">
      <c r="A5164">
        <v>938650</v>
      </c>
      <c r="B5164" s="2">
        <v>41847</v>
      </c>
      <c r="C5164" s="3">
        <v>0.37096064814814816</v>
      </c>
      <c r="D5164" t="s">
        <v>31</v>
      </c>
      <c r="E5164" t="s">
        <v>27</v>
      </c>
      <c r="F5164" t="s">
        <v>20</v>
      </c>
      <c r="G5164" t="s">
        <v>6</v>
      </c>
      <c r="H5164">
        <v>94308</v>
      </c>
      <c r="I5164">
        <f>IF(Table3_1810[[#This Row],[Status]]="Hired",1,0)</f>
        <v>1</v>
      </c>
    </row>
    <row r="5165" spans="1:9" x14ac:dyDescent="0.3">
      <c r="A5165">
        <v>708799</v>
      </c>
      <c r="B5165" s="2">
        <v>41855</v>
      </c>
      <c r="C5165" s="3">
        <v>4.7129629629629632E-2</v>
      </c>
      <c r="D5165" t="s">
        <v>31</v>
      </c>
      <c r="E5165" t="s">
        <v>27</v>
      </c>
      <c r="F5165" t="s">
        <v>20</v>
      </c>
      <c r="G5165" t="s">
        <v>6</v>
      </c>
      <c r="H5165">
        <v>15213</v>
      </c>
      <c r="I5165">
        <f>IF(Table3_1810[[#This Row],[Status]]="Hired",1,0)</f>
        <v>1</v>
      </c>
    </row>
    <row r="5166" spans="1:9" x14ac:dyDescent="0.3">
      <c r="A5166">
        <v>286947</v>
      </c>
      <c r="B5166" s="2">
        <v>41855</v>
      </c>
      <c r="C5166" s="3">
        <v>4.8136574074074075E-2</v>
      </c>
      <c r="D5166" t="s">
        <v>31</v>
      </c>
      <c r="E5166" t="s">
        <v>27</v>
      </c>
      <c r="F5166" t="s">
        <v>20</v>
      </c>
      <c r="G5166" t="s">
        <v>6</v>
      </c>
      <c r="H5166">
        <v>86950</v>
      </c>
      <c r="I5166">
        <f>IF(Table3_1810[[#This Row],[Status]]="Hired",1,0)</f>
        <v>1</v>
      </c>
    </row>
    <row r="5167" spans="1:9" x14ac:dyDescent="0.3">
      <c r="A5167">
        <v>450991</v>
      </c>
      <c r="B5167" s="2">
        <v>41827</v>
      </c>
      <c r="C5167" s="3">
        <v>0.3818287037037037</v>
      </c>
      <c r="D5167" t="s">
        <v>31</v>
      </c>
      <c r="E5167" t="s">
        <v>27</v>
      </c>
      <c r="F5167" t="s">
        <v>18</v>
      </c>
      <c r="G5167" t="s">
        <v>2</v>
      </c>
      <c r="H5167">
        <v>41301</v>
      </c>
      <c r="I5167">
        <f>IF(Table3_1810[[#This Row],[Status]]="Hired",1,0)</f>
        <v>1</v>
      </c>
    </row>
    <row r="5168" spans="1:9" x14ac:dyDescent="0.3">
      <c r="A5168">
        <v>539025</v>
      </c>
      <c r="B5168" s="2">
        <v>41815</v>
      </c>
      <c r="C5168" s="3">
        <v>0.43900462962962961</v>
      </c>
      <c r="D5168" t="s">
        <v>31</v>
      </c>
      <c r="E5168" t="s">
        <v>27</v>
      </c>
      <c r="F5168" t="s">
        <v>12</v>
      </c>
      <c r="G5168" t="s">
        <v>2</v>
      </c>
      <c r="H5168">
        <v>96781</v>
      </c>
      <c r="I5168">
        <f>IF(Table3_1810[[#This Row],[Status]]="Hired",1,0)</f>
        <v>1</v>
      </c>
    </row>
    <row r="5169" spans="1:9" x14ac:dyDescent="0.3">
      <c r="A5169">
        <v>341600</v>
      </c>
      <c r="B5169" s="2">
        <v>41825</v>
      </c>
      <c r="C5169" s="3">
        <v>0.57152777777777775</v>
      </c>
      <c r="D5169" t="s">
        <v>31</v>
      </c>
      <c r="E5169" t="s">
        <v>28</v>
      </c>
      <c r="F5169" t="s">
        <v>12</v>
      </c>
      <c r="G5169" t="s">
        <v>2</v>
      </c>
      <c r="H5169">
        <v>38086</v>
      </c>
      <c r="I5169">
        <f>IF(Table3_1810[[#This Row],[Status]]="Hired",1,0)</f>
        <v>1</v>
      </c>
    </row>
    <row r="5170" spans="1:9" x14ac:dyDescent="0.3">
      <c r="A5170">
        <v>987391</v>
      </c>
      <c r="B5170" s="2">
        <v>41842</v>
      </c>
      <c r="C5170" s="3">
        <v>0.66351851851851851</v>
      </c>
      <c r="D5170" t="s">
        <v>31</v>
      </c>
      <c r="E5170" t="s">
        <v>29</v>
      </c>
      <c r="F5170" t="s">
        <v>17</v>
      </c>
      <c r="G5170" t="s">
        <v>4</v>
      </c>
      <c r="H5170">
        <v>38276</v>
      </c>
      <c r="I5170">
        <f>IF(Table3_1810[[#This Row],[Status]]="Hired",1,0)</f>
        <v>1</v>
      </c>
    </row>
    <row r="5171" spans="1:9" x14ac:dyDescent="0.3">
      <c r="A5171">
        <v>949707</v>
      </c>
      <c r="B5171" s="2">
        <v>41821</v>
      </c>
      <c r="C5171" s="3">
        <v>0.19525462962962964</v>
      </c>
      <c r="D5171" t="s">
        <v>31</v>
      </c>
      <c r="E5171" t="s">
        <v>27</v>
      </c>
      <c r="F5171" t="s">
        <v>17</v>
      </c>
      <c r="G5171" t="s">
        <v>10</v>
      </c>
      <c r="H5171">
        <v>19600</v>
      </c>
      <c r="I5171">
        <f>IF(Table3_1810[[#This Row],[Status]]="Hired",1,0)</f>
        <v>1</v>
      </c>
    </row>
    <row r="5172" spans="1:9" x14ac:dyDescent="0.3">
      <c r="A5172">
        <v>844076</v>
      </c>
      <c r="B5172" s="2">
        <v>41864</v>
      </c>
      <c r="C5172" s="3">
        <v>0.15880787037037036</v>
      </c>
      <c r="D5172" t="s">
        <v>31</v>
      </c>
      <c r="E5172" t="s">
        <v>27</v>
      </c>
      <c r="F5172" t="s">
        <v>17</v>
      </c>
      <c r="G5172" t="s">
        <v>6</v>
      </c>
      <c r="H5172">
        <v>22579</v>
      </c>
      <c r="I5172">
        <f>IF(Table3_1810[[#This Row],[Status]]="Hired",1,0)</f>
        <v>1</v>
      </c>
    </row>
    <row r="5173" spans="1:9" x14ac:dyDescent="0.3">
      <c r="A5173">
        <v>251432</v>
      </c>
      <c r="B5173" s="2">
        <v>41808</v>
      </c>
      <c r="C5173" s="3">
        <v>0.34287037037037038</v>
      </c>
      <c r="D5173" t="s">
        <v>31</v>
      </c>
      <c r="E5173" t="s">
        <v>27</v>
      </c>
      <c r="F5173" t="s">
        <v>20</v>
      </c>
      <c r="G5173" t="s">
        <v>6</v>
      </c>
      <c r="H5173">
        <v>76327</v>
      </c>
      <c r="I5173">
        <f>IF(Table3_1810[[#This Row],[Status]]="Hired",1,0)</f>
        <v>1</v>
      </c>
    </row>
    <row r="5174" spans="1:9" x14ac:dyDescent="0.3">
      <c r="A5174">
        <v>67572</v>
      </c>
      <c r="B5174" s="2">
        <v>41835</v>
      </c>
      <c r="C5174" s="3">
        <v>0.64256944444444442</v>
      </c>
      <c r="D5174" t="s">
        <v>31</v>
      </c>
      <c r="E5174" t="s">
        <v>27</v>
      </c>
      <c r="F5174" t="s">
        <v>12</v>
      </c>
      <c r="G5174" t="s">
        <v>2</v>
      </c>
      <c r="H5174">
        <v>78680</v>
      </c>
      <c r="I5174">
        <f>IF(Table3_1810[[#This Row],[Status]]="Hired",1,0)</f>
        <v>1</v>
      </c>
    </row>
    <row r="5175" spans="1:9" x14ac:dyDescent="0.3">
      <c r="A5175">
        <v>999936</v>
      </c>
      <c r="B5175" s="2">
        <v>41793</v>
      </c>
      <c r="C5175" s="3">
        <v>0.11502314814814815</v>
      </c>
      <c r="D5175" t="s">
        <v>31</v>
      </c>
      <c r="E5175" t="s">
        <v>29</v>
      </c>
      <c r="F5175" t="s">
        <v>20</v>
      </c>
      <c r="G5175" t="s">
        <v>2</v>
      </c>
      <c r="H5175">
        <v>62188</v>
      </c>
      <c r="I5175">
        <f>IF(Table3_1810[[#This Row],[Status]]="Hired",1,0)</f>
        <v>1</v>
      </c>
    </row>
    <row r="5176" spans="1:9" x14ac:dyDescent="0.3">
      <c r="A5176">
        <v>28537</v>
      </c>
      <c r="B5176" s="2">
        <v>41817</v>
      </c>
      <c r="C5176" s="3">
        <v>0.54072916666666671</v>
      </c>
      <c r="D5176" t="s">
        <v>31</v>
      </c>
      <c r="E5176" t="s">
        <v>27</v>
      </c>
      <c r="F5176" t="s">
        <v>20</v>
      </c>
      <c r="G5176" t="s">
        <v>2</v>
      </c>
      <c r="H5176">
        <v>56780</v>
      </c>
      <c r="I5176">
        <f>IF(Table3_1810[[#This Row],[Status]]="Hired",1,0)</f>
        <v>1</v>
      </c>
    </row>
    <row r="5177" spans="1:9" x14ac:dyDescent="0.3">
      <c r="A5177">
        <v>582675</v>
      </c>
      <c r="B5177" s="2">
        <v>41821</v>
      </c>
      <c r="C5177" s="3">
        <v>0.44709490740740743</v>
      </c>
      <c r="D5177" t="s">
        <v>31</v>
      </c>
      <c r="E5177" t="s">
        <v>27</v>
      </c>
      <c r="F5177" t="s">
        <v>20</v>
      </c>
      <c r="G5177" t="s">
        <v>2</v>
      </c>
      <c r="H5177">
        <v>48114</v>
      </c>
      <c r="I5177">
        <f>IF(Table3_1810[[#This Row],[Status]]="Hired",1,0)</f>
        <v>1</v>
      </c>
    </row>
    <row r="5178" spans="1:9" x14ac:dyDescent="0.3">
      <c r="A5178">
        <v>769677</v>
      </c>
      <c r="B5178" s="2">
        <v>41821</v>
      </c>
      <c r="C5178" s="3">
        <v>0.45151620370370371</v>
      </c>
      <c r="D5178" t="s">
        <v>31</v>
      </c>
      <c r="E5178" t="s">
        <v>29</v>
      </c>
      <c r="F5178" t="s">
        <v>20</v>
      </c>
      <c r="G5178" t="s">
        <v>2</v>
      </c>
      <c r="H5178">
        <v>15925</v>
      </c>
      <c r="I5178">
        <f>IF(Table3_1810[[#This Row],[Status]]="Hired",1,0)</f>
        <v>1</v>
      </c>
    </row>
    <row r="5179" spans="1:9" x14ac:dyDescent="0.3">
      <c r="A5179">
        <v>306586</v>
      </c>
      <c r="B5179" s="2">
        <v>41826</v>
      </c>
      <c r="C5179" s="3">
        <v>0.63347222222222221</v>
      </c>
      <c r="D5179" t="s">
        <v>31</v>
      </c>
      <c r="E5179" t="s">
        <v>27</v>
      </c>
      <c r="F5179" t="s">
        <v>20</v>
      </c>
      <c r="G5179" t="s">
        <v>2</v>
      </c>
      <c r="H5179">
        <v>32149</v>
      </c>
      <c r="I5179">
        <f>IF(Table3_1810[[#This Row],[Status]]="Hired",1,0)</f>
        <v>1</v>
      </c>
    </row>
    <row r="5180" spans="1:9" x14ac:dyDescent="0.3">
      <c r="A5180">
        <v>441660</v>
      </c>
      <c r="B5180" s="2">
        <v>41829</v>
      </c>
      <c r="C5180" s="3">
        <v>0.40282407407407406</v>
      </c>
      <c r="D5180" t="s">
        <v>31</v>
      </c>
      <c r="E5180" t="s">
        <v>27</v>
      </c>
      <c r="F5180" t="s">
        <v>20</v>
      </c>
      <c r="G5180" t="s">
        <v>2</v>
      </c>
      <c r="H5180">
        <v>19127</v>
      </c>
      <c r="I5180">
        <f>IF(Table3_1810[[#This Row],[Status]]="Hired",1,0)</f>
        <v>1</v>
      </c>
    </row>
    <row r="5181" spans="1:9" x14ac:dyDescent="0.3">
      <c r="A5181">
        <v>972929</v>
      </c>
      <c r="B5181" s="2">
        <v>41829</v>
      </c>
      <c r="C5181" s="3">
        <v>0.40138888888888891</v>
      </c>
      <c r="D5181" t="s">
        <v>31</v>
      </c>
      <c r="E5181" t="s">
        <v>29</v>
      </c>
      <c r="F5181" t="s">
        <v>20</v>
      </c>
      <c r="G5181" t="s">
        <v>2</v>
      </c>
      <c r="H5181">
        <v>71092</v>
      </c>
      <c r="I5181">
        <f>IF(Table3_1810[[#This Row],[Status]]="Hired",1,0)</f>
        <v>1</v>
      </c>
    </row>
    <row r="5182" spans="1:9" x14ac:dyDescent="0.3">
      <c r="A5182">
        <v>662567</v>
      </c>
      <c r="B5182" s="2">
        <v>41829</v>
      </c>
      <c r="C5182" s="3">
        <v>0.40415509259259258</v>
      </c>
      <c r="D5182" t="s">
        <v>31</v>
      </c>
      <c r="E5182" t="s">
        <v>29</v>
      </c>
      <c r="F5182" t="s">
        <v>20</v>
      </c>
      <c r="G5182" t="s">
        <v>2</v>
      </c>
      <c r="H5182">
        <v>33569</v>
      </c>
      <c r="I5182">
        <f>IF(Table3_1810[[#This Row],[Status]]="Hired",1,0)</f>
        <v>1</v>
      </c>
    </row>
    <row r="5183" spans="1:9" x14ac:dyDescent="0.3">
      <c r="A5183">
        <v>453112</v>
      </c>
      <c r="B5183" s="2">
        <v>41772</v>
      </c>
      <c r="C5183" s="3">
        <v>0.70446759259259262</v>
      </c>
      <c r="D5183" t="s">
        <v>31</v>
      </c>
      <c r="E5183" t="s">
        <v>27</v>
      </c>
      <c r="F5183" t="s">
        <v>20</v>
      </c>
      <c r="G5183" t="s">
        <v>2</v>
      </c>
      <c r="H5183">
        <v>90391</v>
      </c>
      <c r="I5183">
        <f>IF(Table3_1810[[#This Row],[Status]]="Hired",1,0)</f>
        <v>1</v>
      </c>
    </row>
    <row r="5184" spans="1:9" x14ac:dyDescent="0.3">
      <c r="A5184">
        <v>800426</v>
      </c>
      <c r="B5184" s="2">
        <v>41786</v>
      </c>
      <c r="C5184" s="3">
        <v>0.36418981481481483</v>
      </c>
      <c r="D5184" t="s">
        <v>31</v>
      </c>
      <c r="E5184" t="s">
        <v>27</v>
      </c>
      <c r="F5184" t="s">
        <v>17</v>
      </c>
      <c r="G5184" t="s">
        <v>6</v>
      </c>
      <c r="H5184">
        <v>59438</v>
      </c>
      <c r="I5184">
        <f>IF(Table3_1810[[#This Row],[Status]]="Hired",1,0)</f>
        <v>1</v>
      </c>
    </row>
    <row r="5185" spans="1:9" x14ac:dyDescent="0.3">
      <c r="A5185">
        <v>622564</v>
      </c>
      <c r="B5185" s="2">
        <v>41786</v>
      </c>
      <c r="C5185" s="3">
        <v>0.36480324074074072</v>
      </c>
      <c r="D5185" t="s">
        <v>31</v>
      </c>
      <c r="E5185" t="s">
        <v>27</v>
      </c>
      <c r="F5185" t="s">
        <v>17</v>
      </c>
      <c r="G5185" t="s">
        <v>6</v>
      </c>
      <c r="H5185">
        <v>43722</v>
      </c>
      <c r="I5185">
        <f>IF(Table3_1810[[#This Row],[Status]]="Hired",1,0)</f>
        <v>1</v>
      </c>
    </row>
    <row r="5186" spans="1:9" x14ac:dyDescent="0.3">
      <c r="A5186">
        <v>227831</v>
      </c>
      <c r="B5186" s="2">
        <v>41786</v>
      </c>
      <c r="C5186" s="3">
        <v>0.36555555555555558</v>
      </c>
      <c r="D5186" t="s">
        <v>31</v>
      </c>
      <c r="E5186" t="s">
        <v>29</v>
      </c>
      <c r="F5186" t="s">
        <v>17</v>
      </c>
      <c r="G5186" t="s">
        <v>6</v>
      </c>
      <c r="H5186">
        <v>47435</v>
      </c>
      <c r="I5186">
        <f>IF(Table3_1810[[#This Row],[Status]]="Hired",1,0)</f>
        <v>1</v>
      </c>
    </row>
    <row r="5187" spans="1:9" x14ac:dyDescent="0.3">
      <c r="A5187">
        <v>221854</v>
      </c>
      <c r="B5187" s="2">
        <v>41761</v>
      </c>
      <c r="C5187" s="3">
        <v>0.62378472222222225</v>
      </c>
      <c r="D5187" t="s">
        <v>31</v>
      </c>
      <c r="E5187" t="s">
        <v>29</v>
      </c>
      <c r="F5187" t="s">
        <v>17</v>
      </c>
      <c r="G5187" t="s">
        <v>6</v>
      </c>
      <c r="H5187">
        <v>88022</v>
      </c>
      <c r="I5187">
        <f>IF(Table3_1810[[#This Row],[Status]]="Hired",1,0)</f>
        <v>1</v>
      </c>
    </row>
    <row r="5188" spans="1:9" x14ac:dyDescent="0.3">
      <c r="A5188">
        <v>450914</v>
      </c>
      <c r="B5188" s="2">
        <v>41802</v>
      </c>
      <c r="C5188" s="3">
        <v>0.7047106481481481</v>
      </c>
      <c r="D5188" t="s">
        <v>31</v>
      </c>
      <c r="E5188" t="s">
        <v>29</v>
      </c>
      <c r="F5188" t="s">
        <v>13</v>
      </c>
      <c r="G5188" t="s">
        <v>6</v>
      </c>
      <c r="H5188">
        <v>17409</v>
      </c>
      <c r="I5188">
        <f>IF(Table3_1810[[#This Row],[Status]]="Hired",1,0)</f>
        <v>1</v>
      </c>
    </row>
    <row r="5189" spans="1:9" x14ac:dyDescent="0.3">
      <c r="A5189">
        <v>251729</v>
      </c>
      <c r="B5189" s="2">
        <v>41806</v>
      </c>
      <c r="C5189" s="3">
        <v>0.30487268518518518</v>
      </c>
      <c r="D5189" t="s">
        <v>30</v>
      </c>
      <c r="E5189" t="s">
        <v>29</v>
      </c>
      <c r="F5189" t="s">
        <v>13</v>
      </c>
      <c r="G5189" t="s">
        <v>6</v>
      </c>
      <c r="H5189">
        <v>37678</v>
      </c>
      <c r="I5189">
        <f>IF(Table3_1810[[#This Row],[Status]]="Hired",1,0)</f>
        <v>0</v>
      </c>
    </row>
    <row r="5190" spans="1:9" x14ac:dyDescent="0.3">
      <c r="A5190">
        <v>582300</v>
      </c>
      <c r="B5190" s="2">
        <v>41774</v>
      </c>
      <c r="C5190" s="3">
        <v>0.42484953703703704</v>
      </c>
      <c r="D5190" t="s">
        <v>31</v>
      </c>
      <c r="E5190" t="s">
        <v>29</v>
      </c>
      <c r="F5190" t="s">
        <v>17</v>
      </c>
      <c r="G5190" t="s">
        <v>2</v>
      </c>
      <c r="H5190">
        <v>24440</v>
      </c>
      <c r="I5190">
        <f>IF(Table3_1810[[#This Row],[Status]]="Hired",1,0)</f>
        <v>1</v>
      </c>
    </row>
    <row r="5191" spans="1:9" x14ac:dyDescent="0.3">
      <c r="A5191">
        <v>47755</v>
      </c>
      <c r="B5191" s="2">
        <v>41821</v>
      </c>
      <c r="C5191" s="3">
        <v>0.73351851851851857</v>
      </c>
      <c r="D5191" t="s">
        <v>31</v>
      </c>
      <c r="E5191" t="s">
        <v>29</v>
      </c>
      <c r="F5191" t="s">
        <v>17</v>
      </c>
      <c r="G5191" t="s">
        <v>6</v>
      </c>
      <c r="H5191">
        <v>59354</v>
      </c>
      <c r="I5191">
        <f>IF(Table3_1810[[#This Row],[Status]]="Hired",1,0)</f>
        <v>1</v>
      </c>
    </row>
    <row r="5192" spans="1:9" x14ac:dyDescent="0.3">
      <c r="A5192">
        <v>817476</v>
      </c>
      <c r="B5192" s="2">
        <v>41855</v>
      </c>
      <c r="C5192" s="3">
        <v>0.37939814814814815</v>
      </c>
      <c r="D5192" t="s">
        <v>31</v>
      </c>
      <c r="E5192" t="s">
        <v>27</v>
      </c>
      <c r="F5192" t="s">
        <v>20</v>
      </c>
      <c r="G5192" t="s">
        <v>2</v>
      </c>
      <c r="H5192">
        <v>82645</v>
      </c>
      <c r="I5192">
        <f>IF(Table3_1810[[#This Row],[Status]]="Hired",1,0)</f>
        <v>1</v>
      </c>
    </row>
    <row r="5193" spans="1:9" x14ac:dyDescent="0.3">
      <c r="A5193">
        <v>389474</v>
      </c>
      <c r="B5193" s="2">
        <v>41857</v>
      </c>
      <c r="C5193" s="3">
        <v>0.52504629629629629</v>
      </c>
      <c r="D5193" t="s">
        <v>31</v>
      </c>
      <c r="E5193" t="s">
        <v>29</v>
      </c>
      <c r="F5193" t="s">
        <v>20</v>
      </c>
      <c r="G5193" t="s">
        <v>2</v>
      </c>
      <c r="H5193">
        <v>29733</v>
      </c>
      <c r="I5193">
        <f>IF(Table3_1810[[#This Row],[Status]]="Hired",1,0)</f>
        <v>1</v>
      </c>
    </row>
    <row r="5194" spans="1:9" x14ac:dyDescent="0.3">
      <c r="A5194">
        <v>798839</v>
      </c>
      <c r="B5194" s="2">
        <v>41760</v>
      </c>
      <c r="C5194" s="3">
        <v>0.33057870370370368</v>
      </c>
      <c r="D5194" t="s">
        <v>31</v>
      </c>
      <c r="E5194" t="s">
        <v>27</v>
      </c>
      <c r="F5194" t="s">
        <v>16</v>
      </c>
      <c r="G5194" t="s">
        <v>7</v>
      </c>
      <c r="H5194">
        <v>46227</v>
      </c>
      <c r="I5194">
        <f>IF(Table3_1810[[#This Row],[Status]]="Hired",1,0)</f>
        <v>1</v>
      </c>
    </row>
    <row r="5195" spans="1:9" x14ac:dyDescent="0.3">
      <c r="A5195">
        <v>658482</v>
      </c>
      <c r="B5195" s="2">
        <v>41767</v>
      </c>
      <c r="C5195" s="3">
        <v>0.57900462962962962</v>
      </c>
      <c r="D5195" t="s">
        <v>31</v>
      </c>
      <c r="E5195" t="s">
        <v>29</v>
      </c>
      <c r="F5195" t="s">
        <v>16</v>
      </c>
      <c r="G5195" t="s">
        <v>7</v>
      </c>
      <c r="H5195">
        <v>33480</v>
      </c>
      <c r="I5195">
        <f>IF(Table3_1810[[#This Row],[Status]]="Hired",1,0)</f>
        <v>1</v>
      </c>
    </row>
    <row r="5196" spans="1:9" x14ac:dyDescent="0.3">
      <c r="A5196">
        <v>265024</v>
      </c>
      <c r="B5196" s="2">
        <v>41764</v>
      </c>
      <c r="C5196" s="3">
        <v>0.39598379629629632</v>
      </c>
      <c r="D5196" t="s">
        <v>31</v>
      </c>
      <c r="E5196" t="s">
        <v>28</v>
      </c>
      <c r="F5196" t="s">
        <v>20</v>
      </c>
      <c r="G5196" t="s">
        <v>2</v>
      </c>
      <c r="H5196">
        <v>29192</v>
      </c>
      <c r="I5196">
        <f>IF(Table3_1810[[#This Row],[Status]]="Hired",1,0)</f>
        <v>1</v>
      </c>
    </row>
    <row r="5197" spans="1:9" x14ac:dyDescent="0.3">
      <c r="A5197">
        <v>584067</v>
      </c>
      <c r="B5197" s="2">
        <v>41766</v>
      </c>
      <c r="C5197" s="3">
        <v>0.44871527777777775</v>
      </c>
      <c r="D5197" t="s">
        <v>31</v>
      </c>
      <c r="E5197" t="s">
        <v>27</v>
      </c>
      <c r="F5197" t="s">
        <v>20</v>
      </c>
      <c r="G5197" t="s">
        <v>2</v>
      </c>
      <c r="H5197">
        <v>80076</v>
      </c>
      <c r="I5197">
        <f>IF(Table3_1810[[#This Row],[Status]]="Hired",1,0)</f>
        <v>1</v>
      </c>
    </row>
    <row r="5198" spans="1:9" x14ac:dyDescent="0.3">
      <c r="A5198">
        <v>48374</v>
      </c>
      <c r="B5198" s="2">
        <v>41788</v>
      </c>
      <c r="C5198" s="3">
        <v>0.53834490740740737</v>
      </c>
      <c r="D5198" t="s">
        <v>31</v>
      </c>
      <c r="E5198" t="s">
        <v>27</v>
      </c>
      <c r="F5198" t="s">
        <v>20</v>
      </c>
      <c r="G5198" t="s">
        <v>6</v>
      </c>
      <c r="H5198">
        <v>54682</v>
      </c>
      <c r="I5198">
        <f>IF(Table3_1810[[#This Row],[Status]]="Hired",1,0)</f>
        <v>1</v>
      </c>
    </row>
    <row r="5199" spans="1:9" x14ac:dyDescent="0.3">
      <c r="A5199">
        <v>203218</v>
      </c>
      <c r="B5199" s="2">
        <v>41828</v>
      </c>
      <c r="C5199" s="3">
        <v>0.48821759259259262</v>
      </c>
      <c r="D5199" t="s">
        <v>31</v>
      </c>
      <c r="E5199" t="s">
        <v>27</v>
      </c>
      <c r="F5199" t="s">
        <v>20</v>
      </c>
      <c r="G5199" t="s">
        <v>1</v>
      </c>
      <c r="H5199">
        <v>75884</v>
      </c>
      <c r="I5199">
        <f>IF(Table3_1810[[#This Row],[Status]]="Hired",1,0)</f>
        <v>1</v>
      </c>
    </row>
    <row r="5200" spans="1:9" x14ac:dyDescent="0.3">
      <c r="A5200">
        <v>255697</v>
      </c>
      <c r="B5200" s="2">
        <v>41783</v>
      </c>
      <c r="C5200" s="3">
        <v>0.57646990740740744</v>
      </c>
      <c r="D5200" t="s">
        <v>31</v>
      </c>
      <c r="E5200" t="s">
        <v>29</v>
      </c>
      <c r="F5200" t="s">
        <v>13</v>
      </c>
      <c r="G5200" t="s">
        <v>2</v>
      </c>
      <c r="H5200">
        <v>35838</v>
      </c>
      <c r="I5200">
        <f>IF(Table3_1810[[#This Row],[Status]]="Hired",1,0)</f>
        <v>1</v>
      </c>
    </row>
    <row r="5201" spans="1:9" x14ac:dyDescent="0.3">
      <c r="A5201">
        <v>828206</v>
      </c>
      <c r="B5201" s="2">
        <v>41827</v>
      </c>
      <c r="C5201" s="3">
        <v>0.69331018518518517</v>
      </c>
      <c r="D5201" t="s">
        <v>31</v>
      </c>
      <c r="E5201" t="s">
        <v>28</v>
      </c>
      <c r="F5201" t="s">
        <v>18</v>
      </c>
      <c r="G5201" t="s">
        <v>10</v>
      </c>
      <c r="H5201">
        <v>55211</v>
      </c>
      <c r="I5201">
        <f>IF(Table3_1810[[#This Row],[Status]]="Hired",1,0)</f>
        <v>1</v>
      </c>
    </row>
    <row r="5202" spans="1:9" x14ac:dyDescent="0.3">
      <c r="A5202">
        <v>685504</v>
      </c>
      <c r="B5202" s="2">
        <v>41827</v>
      </c>
      <c r="C5202" s="3">
        <v>0.69405092592592588</v>
      </c>
      <c r="D5202" t="s">
        <v>31</v>
      </c>
      <c r="E5202" t="s">
        <v>28</v>
      </c>
      <c r="F5202" t="s">
        <v>18</v>
      </c>
      <c r="G5202" t="s">
        <v>10</v>
      </c>
      <c r="H5202">
        <v>98962</v>
      </c>
      <c r="I5202">
        <f>IF(Table3_1810[[#This Row],[Status]]="Hired",1,0)</f>
        <v>1</v>
      </c>
    </row>
    <row r="5203" spans="1:9" x14ac:dyDescent="0.3">
      <c r="A5203">
        <v>79040</v>
      </c>
      <c r="B5203" s="2">
        <v>41831</v>
      </c>
      <c r="C5203" s="3">
        <v>0.81833333333333336</v>
      </c>
      <c r="D5203" t="s">
        <v>31</v>
      </c>
      <c r="E5203" t="s">
        <v>27</v>
      </c>
      <c r="F5203" t="s">
        <v>20</v>
      </c>
      <c r="G5203" t="s">
        <v>2</v>
      </c>
      <c r="H5203">
        <v>40535</v>
      </c>
      <c r="I5203">
        <f>IF(Table3_1810[[#This Row],[Status]]="Hired",1,0)</f>
        <v>1</v>
      </c>
    </row>
    <row r="5204" spans="1:9" x14ac:dyDescent="0.3">
      <c r="A5204">
        <v>639990</v>
      </c>
      <c r="B5204" s="2">
        <v>41773</v>
      </c>
      <c r="C5204" s="3">
        <v>0.78291666666666671</v>
      </c>
      <c r="D5204" t="s">
        <v>31</v>
      </c>
      <c r="E5204" t="s">
        <v>29</v>
      </c>
      <c r="F5204" t="s">
        <v>20</v>
      </c>
      <c r="G5204" t="s">
        <v>2</v>
      </c>
      <c r="H5204">
        <v>45789</v>
      </c>
      <c r="I5204">
        <f>IF(Table3_1810[[#This Row],[Status]]="Hired",1,0)</f>
        <v>1</v>
      </c>
    </row>
    <row r="5205" spans="1:9" x14ac:dyDescent="0.3">
      <c r="A5205">
        <v>245473</v>
      </c>
      <c r="B5205" s="2">
        <v>41773</v>
      </c>
      <c r="C5205" s="3">
        <v>0.78339120370370374</v>
      </c>
      <c r="D5205" t="s">
        <v>31</v>
      </c>
      <c r="E5205" t="str">
        <f>E5204</f>
        <v>Female</v>
      </c>
      <c r="F5205" t="s">
        <v>20</v>
      </c>
      <c r="G5205" t="s">
        <v>2</v>
      </c>
      <c r="H5205">
        <v>66948</v>
      </c>
      <c r="I5205">
        <f>IF(Table3_1810[[#This Row],[Status]]="Hired",1,0)</f>
        <v>1</v>
      </c>
    </row>
    <row r="5206" spans="1:9" x14ac:dyDescent="0.3">
      <c r="A5206">
        <v>54863</v>
      </c>
      <c r="B5206" s="2">
        <v>41780</v>
      </c>
      <c r="C5206" s="3">
        <v>9.9641203703703704E-2</v>
      </c>
      <c r="D5206" t="s">
        <v>31</v>
      </c>
      <c r="E5206" t="s">
        <v>27</v>
      </c>
      <c r="F5206" t="s">
        <v>18</v>
      </c>
      <c r="G5206" t="s">
        <v>10</v>
      </c>
      <c r="H5206">
        <v>63877</v>
      </c>
      <c r="I5206">
        <f>IF(Table3_1810[[#This Row],[Status]]="Hired",1,0)</f>
        <v>1</v>
      </c>
    </row>
    <row r="5207" spans="1:9" x14ac:dyDescent="0.3">
      <c r="A5207">
        <v>414026</v>
      </c>
      <c r="B5207" s="2">
        <v>41785</v>
      </c>
      <c r="C5207" s="3">
        <v>0.41305555555555556</v>
      </c>
      <c r="D5207" t="s">
        <v>31</v>
      </c>
      <c r="E5207" t="s">
        <v>27</v>
      </c>
      <c r="F5207" t="s">
        <v>20</v>
      </c>
      <c r="G5207" t="s">
        <v>2</v>
      </c>
      <c r="H5207">
        <v>96779</v>
      </c>
      <c r="I5207">
        <f>IF(Table3_1810[[#This Row],[Status]]="Hired",1,0)</f>
        <v>1</v>
      </c>
    </row>
    <row r="5208" spans="1:9" x14ac:dyDescent="0.3">
      <c r="A5208">
        <v>365946</v>
      </c>
      <c r="B5208" s="2">
        <v>41785</v>
      </c>
      <c r="C5208" s="3">
        <v>0.41469907407407408</v>
      </c>
      <c r="D5208" t="s">
        <v>31</v>
      </c>
      <c r="E5208" t="s">
        <v>27</v>
      </c>
      <c r="F5208" t="s">
        <v>20</v>
      </c>
      <c r="G5208" t="s">
        <v>2</v>
      </c>
      <c r="H5208">
        <v>31052</v>
      </c>
      <c r="I5208">
        <f>IF(Table3_1810[[#This Row],[Status]]="Hired",1,0)</f>
        <v>1</v>
      </c>
    </row>
    <row r="5209" spans="1:9" x14ac:dyDescent="0.3">
      <c r="A5209">
        <v>47621</v>
      </c>
      <c r="B5209" s="2">
        <v>41845</v>
      </c>
      <c r="C5209" s="3">
        <v>0.83916666666666662</v>
      </c>
      <c r="D5209" t="s">
        <v>30</v>
      </c>
      <c r="E5209" t="s">
        <v>29</v>
      </c>
      <c r="F5209" t="s">
        <v>17</v>
      </c>
      <c r="G5209" t="s">
        <v>4</v>
      </c>
      <c r="H5209">
        <v>30411</v>
      </c>
      <c r="I5209">
        <f>IF(Table3_1810[[#This Row],[Status]]="Hired",1,0)</f>
        <v>0</v>
      </c>
    </row>
    <row r="5210" spans="1:9" x14ac:dyDescent="0.3">
      <c r="A5210">
        <v>315721</v>
      </c>
      <c r="B5210" s="2">
        <v>41845</v>
      </c>
      <c r="C5210" s="3">
        <v>0.84377314814814819</v>
      </c>
      <c r="D5210" t="s">
        <v>30</v>
      </c>
      <c r="E5210" t="s">
        <v>27</v>
      </c>
      <c r="F5210" t="s">
        <v>17</v>
      </c>
      <c r="G5210" t="s">
        <v>4</v>
      </c>
      <c r="H5210">
        <v>61886</v>
      </c>
      <c r="I5210">
        <f>IF(Table3_1810[[#This Row],[Status]]="Hired",1,0)</f>
        <v>0</v>
      </c>
    </row>
    <row r="5211" spans="1:9" x14ac:dyDescent="0.3">
      <c r="A5211">
        <v>602838</v>
      </c>
      <c r="B5211" s="2">
        <v>41856</v>
      </c>
      <c r="C5211" s="3">
        <v>0.4700347222222222</v>
      </c>
      <c r="D5211" t="s">
        <v>31</v>
      </c>
      <c r="E5211" t="s">
        <v>27</v>
      </c>
      <c r="F5211" t="s">
        <v>17</v>
      </c>
      <c r="G5211" t="s">
        <v>4</v>
      </c>
      <c r="H5211">
        <v>31458</v>
      </c>
      <c r="I5211">
        <f>IF(Table3_1810[[#This Row],[Status]]="Hired",1,0)</f>
        <v>1</v>
      </c>
    </row>
    <row r="5212" spans="1:9" x14ac:dyDescent="0.3">
      <c r="A5212">
        <v>306948</v>
      </c>
      <c r="B5212" s="2">
        <v>41848</v>
      </c>
      <c r="C5212" s="3">
        <v>0.48410879629629627</v>
      </c>
      <c r="D5212" t="s">
        <v>31</v>
      </c>
      <c r="E5212" t="s">
        <v>29</v>
      </c>
      <c r="F5212" t="s">
        <v>17</v>
      </c>
      <c r="G5212" t="s">
        <v>4</v>
      </c>
      <c r="H5212">
        <v>60988</v>
      </c>
      <c r="I5212">
        <f>IF(Table3_1810[[#This Row],[Status]]="Hired",1,0)</f>
        <v>1</v>
      </c>
    </row>
    <row r="5213" spans="1:9" x14ac:dyDescent="0.3">
      <c r="A5213">
        <v>710529</v>
      </c>
      <c r="B5213" s="2">
        <v>41773</v>
      </c>
      <c r="C5213" s="3">
        <v>0.56065972222222227</v>
      </c>
      <c r="D5213" t="s">
        <v>31</v>
      </c>
      <c r="E5213" t="s">
        <v>28</v>
      </c>
      <c r="F5213" t="s">
        <v>20</v>
      </c>
      <c r="G5213" t="s">
        <v>10</v>
      </c>
      <c r="H5213">
        <v>66337</v>
      </c>
      <c r="I5213">
        <f>IF(Table3_1810[[#This Row],[Status]]="Hired",1,0)</f>
        <v>1</v>
      </c>
    </row>
    <row r="5214" spans="1:9" x14ac:dyDescent="0.3">
      <c r="A5214">
        <v>188489</v>
      </c>
      <c r="B5214" s="2">
        <v>41773</v>
      </c>
      <c r="C5214" s="3">
        <v>0.66798611111111106</v>
      </c>
      <c r="D5214" t="s">
        <v>30</v>
      </c>
      <c r="E5214" t="s">
        <v>29</v>
      </c>
      <c r="F5214" t="s">
        <v>20</v>
      </c>
      <c r="G5214" t="s">
        <v>10</v>
      </c>
      <c r="H5214">
        <v>70545</v>
      </c>
      <c r="I5214">
        <f>IF(Table3_1810[[#This Row],[Status]]="Hired",1,0)</f>
        <v>0</v>
      </c>
    </row>
    <row r="5215" spans="1:9" x14ac:dyDescent="0.3">
      <c r="A5215">
        <v>266489</v>
      </c>
      <c r="B5215" s="2">
        <v>41773</v>
      </c>
      <c r="C5215" s="3">
        <v>0.66920138888888892</v>
      </c>
      <c r="D5215" t="s">
        <v>31</v>
      </c>
      <c r="E5215" t="s">
        <v>27</v>
      </c>
      <c r="F5215" t="s">
        <v>20</v>
      </c>
      <c r="G5215" t="s">
        <v>10</v>
      </c>
      <c r="H5215">
        <v>22361</v>
      </c>
      <c r="I5215">
        <f>IF(Table3_1810[[#This Row],[Status]]="Hired",1,0)</f>
        <v>1</v>
      </c>
    </row>
    <row r="5216" spans="1:9" x14ac:dyDescent="0.3">
      <c r="A5216">
        <v>424171</v>
      </c>
      <c r="B5216" s="2">
        <v>41866</v>
      </c>
      <c r="C5216" s="3">
        <v>0.3072685185185185</v>
      </c>
      <c r="D5216" t="s">
        <v>31</v>
      </c>
      <c r="E5216" t="s">
        <v>28</v>
      </c>
      <c r="F5216" t="s">
        <v>20</v>
      </c>
      <c r="G5216" t="s">
        <v>4</v>
      </c>
      <c r="H5216">
        <v>23667</v>
      </c>
      <c r="I5216">
        <f>IF(Table3_1810[[#This Row],[Status]]="Hired",1,0)</f>
        <v>1</v>
      </c>
    </row>
    <row r="5217" spans="1:9" x14ac:dyDescent="0.3">
      <c r="A5217">
        <v>635982</v>
      </c>
      <c r="B5217" s="2">
        <v>41762</v>
      </c>
      <c r="C5217" s="3">
        <v>0.42725694444444445</v>
      </c>
      <c r="D5217" t="s">
        <v>31</v>
      </c>
      <c r="E5217" t="s">
        <v>27</v>
      </c>
      <c r="F5217" t="s">
        <v>18</v>
      </c>
      <c r="G5217" t="s">
        <v>5</v>
      </c>
      <c r="H5217">
        <v>53111</v>
      </c>
      <c r="I5217">
        <f>IF(Table3_1810[[#This Row],[Status]]="Hired",1,0)</f>
        <v>1</v>
      </c>
    </row>
    <row r="5218" spans="1:9" x14ac:dyDescent="0.3">
      <c r="A5218">
        <v>311648</v>
      </c>
      <c r="B5218" s="2">
        <v>41773</v>
      </c>
      <c r="C5218" s="3">
        <v>0.63723379629629628</v>
      </c>
      <c r="D5218" t="s">
        <v>30</v>
      </c>
      <c r="E5218" t="s">
        <v>27</v>
      </c>
      <c r="F5218" t="s">
        <v>18</v>
      </c>
      <c r="G5218" t="s">
        <v>8</v>
      </c>
      <c r="H5218">
        <v>62324</v>
      </c>
      <c r="I5218">
        <f>IF(Table3_1810[[#This Row],[Status]]="Hired",1,0)</f>
        <v>0</v>
      </c>
    </row>
    <row r="5219" spans="1:9" x14ac:dyDescent="0.3">
      <c r="A5219">
        <v>494703</v>
      </c>
      <c r="B5219" s="2">
        <v>41805</v>
      </c>
      <c r="C5219" s="3">
        <v>0.82491898148148146</v>
      </c>
      <c r="D5219" t="s">
        <v>30</v>
      </c>
      <c r="E5219" t="s">
        <v>27</v>
      </c>
      <c r="F5219" t="s">
        <v>18</v>
      </c>
      <c r="G5219" t="s">
        <v>8</v>
      </c>
      <c r="H5219">
        <v>70349</v>
      </c>
      <c r="I5219">
        <f>IF(Table3_1810[[#This Row],[Status]]="Hired",1,0)</f>
        <v>0</v>
      </c>
    </row>
    <row r="5220" spans="1:9" x14ac:dyDescent="0.3">
      <c r="A5220">
        <v>364288</v>
      </c>
      <c r="B5220" s="2">
        <v>41781</v>
      </c>
      <c r="C5220" s="3">
        <v>0.34687499999999999</v>
      </c>
      <c r="D5220" t="s">
        <v>31</v>
      </c>
      <c r="E5220" t="s">
        <v>27</v>
      </c>
      <c r="F5220" t="s">
        <v>20</v>
      </c>
      <c r="G5220" t="s">
        <v>6</v>
      </c>
      <c r="H5220">
        <v>86358</v>
      </c>
      <c r="I5220">
        <f>IF(Table3_1810[[#This Row],[Status]]="Hired",1,0)</f>
        <v>1</v>
      </c>
    </row>
    <row r="5221" spans="1:9" x14ac:dyDescent="0.3">
      <c r="A5221">
        <v>298249</v>
      </c>
      <c r="B5221" s="2">
        <v>41815</v>
      </c>
      <c r="C5221" s="3">
        <v>0.57263888888888892</v>
      </c>
      <c r="D5221" t="s">
        <v>31</v>
      </c>
      <c r="E5221" t="s">
        <v>29</v>
      </c>
      <c r="F5221" t="s">
        <v>13</v>
      </c>
      <c r="G5221" t="s">
        <v>10</v>
      </c>
      <c r="H5221">
        <v>88772</v>
      </c>
      <c r="I5221">
        <f>IF(Table3_1810[[#This Row],[Status]]="Hired",1,0)</f>
        <v>1</v>
      </c>
    </row>
    <row r="5222" spans="1:9" x14ac:dyDescent="0.3">
      <c r="A5222">
        <v>524309</v>
      </c>
      <c r="B5222" s="2">
        <v>41815</v>
      </c>
      <c r="C5222" s="3">
        <v>0.57346064814814812</v>
      </c>
      <c r="D5222" t="s">
        <v>31</v>
      </c>
      <c r="E5222" t="s">
        <v>29</v>
      </c>
      <c r="F5222" t="s">
        <v>13</v>
      </c>
      <c r="G5222" t="s">
        <v>10</v>
      </c>
      <c r="H5222">
        <v>46516</v>
      </c>
      <c r="I5222">
        <f>IF(Table3_1810[[#This Row],[Status]]="Hired",1,0)</f>
        <v>1</v>
      </c>
    </row>
    <row r="5223" spans="1:9" x14ac:dyDescent="0.3">
      <c r="A5223">
        <v>785456</v>
      </c>
      <c r="B5223" s="2">
        <v>41815</v>
      </c>
      <c r="C5223" s="3">
        <v>0.57747685185185182</v>
      </c>
      <c r="D5223" t="s">
        <v>31</v>
      </c>
      <c r="E5223" t="s">
        <v>29</v>
      </c>
      <c r="F5223" t="s">
        <v>13</v>
      </c>
      <c r="G5223" t="s">
        <v>10</v>
      </c>
      <c r="H5223">
        <v>86570</v>
      </c>
      <c r="I5223">
        <f>IF(Table3_1810[[#This Row],[Status]]="Hired",1,0)</f>
        <v>1</v>
      </c>
    </row>
    <row r="5224" spans="1:9" x14ac:dyDescent="0.3">
      <c r="A5224">
        <v>691723</v>
      </c>
      <c r="B5224" s="2">
        <v>41815</v>
      </c>
      <c r="C5224" s="3">
        <v>0.57729166666666665</v>
      </c>
      <c r="D5224" t="s">
        <v>31</v>
      </c>
      <c r="E5224" t="s">
        <v>29</v>
      </c>
      <c r="F5224" t="s">
        <v>13</v>
      </c>
      <c r="G5224" t="s">
        <v>10</v>
      </c>
      <c r="H5224">
        <v>19026</v>
      </c>
      <c r="I5224">
        <f>IF(Table3_1810[[#This Row],[Status]]="Hired",1,0)</f>
        <v>1</v>
      </c>
    </row>
    <row r="5225" spans="1:9" x14ac:dyDescent="0.3">
      <c r="A5225">
        <v>102892</v>
      </c>
      <c r="B5225" s="2">
        <v>41824</v>
      </c>
      <c r="C5225" s="3">
        <v>0.92792824074074076</v>
      </c>
      <c r="D5225" t="s">
        <v>31</v>
      </c>
      <c r="E5225" t="s">
        <v>29</v>
      </c>
      <c r="F5225" t="s">
        <v>13</v>
      </c>
      <c r="G5225" t="s">
        <v>10</v>
      </c>
      <c r="H5225">
        <v>58567</v>
      </c>
      <c r="I5225">
        <f>IF(Table3_1810[[#This Row],[Status]]="Hired",1,0)</f>
        <v>1</v>
      </c>
    </row>
    <row r="5226" spans="1:9" x14ac:dyDescent="0.3">
      <c r="A5226">
        <v>268788</v>
      </c>
      <c r="B5226" s="2">
        <v>41824</v>
      </c>
      <c r="C5226" s="3">
        <v>0.92956018518518524</v>
      </c>
      <c r="D5226" t="s">
        <v>31</v>
      </c>
      <c r="E5226" t="s">
        <v>29</v>
      </c>
      <c r="F5226" t="s">
        <v>13</v>
      </c>
      <c r="G5226" t="s">
        <v>10</v>
      </c>
      <c r="H5226">
        <v>50833</v>
      </c>
      <c r="I5226">
        <f>IF(Table3_1810[[#This Row],[Status]]="Hired",1,0)</f>
        <v>1</v>
      </c>
    </row>
    <row r="5227" spans="1:9" x14ac:dyDescent="0.3">
      <c r="A5227">
        <v>785223</v>
      </c>
      <c r="B5227" s="2">
        <v>41824</v>
      </c>
      <c r="C5227" s="3">
        <v>0.92986111111111114</v>
      </c>
      <c r="D5227" t="s">
        <v>31</v>
      </c>
      <c r="E5227" t="s">
        <v>29</v>
      </c>
      <c r="F5227" t="s">
        <v>13</v>
      </c>
      <c r="G5227" t="s">
        <v>10</v>
      </c>
      <c r="H5227">
        <v>54785</v>
      </c>
      <c r="I5227">
        <f>IF(Table3_1810[[#This Row],[Status]]="Hired",1,0)</f>
        <v>1</v>
      </c>
    </row>
    <row r="5228" spans="1:9" x14ac:dyDescent="0.3">
      <c r="A5228">
        <v>203331</v>
      </c>
      <c r="B5228" s="2">
        <v>41824</v>
      </c>
      <c r="C5228" s="3">
        <v>0.93131944444444448</v>
      </c>
      <c r="D5228" t="s">
        <v>31</v>
      </c>
      <c r="E5228" t="s">
        <v>29</v>
      </c>
      <c r="F5228" t="s">
        <v>13</v>
      </c>
      <c r="G5228" t="s">
        <v>10</v>
      </c>
      <c r="H5228">
        <v>91183</v>
      </c>
      <c r="I5228">
        <f>IF(Table3_1810[[#This Row],[Status]]="Hired",1,0)</f>
        <v>1</v>
      </c>
    </row>
    <row r="5229" spans="1:9" x14ac:dyDescent="0.3">
      <c r="A5229">
        <v>796985</v>
      </c>
      <c r="B5229" s="2">
        <v>41828</v>
      </c>
      <c r="C5229" s="3">
        <v>0.40644675925925927</v>
      </c>
      <c r="D5229" t="s">
        <v>31</v>
      </c>
      <c r="E5229" t="s">
        <v>29</v>
      </c>
      <c r="F5229" t="s">
        <v>13</v>
      </c>
      <c r="G5229" t="s">
        <v>10</v>
      </c>
      <c r="H5229">
        <v>26447</v>
      </c>
      <c r="I5229">
        <f>IF(Table3_1810[[#This Row],[Status]]="Hired",1,0)</f>
        <v>1</v>
      </c>
    </row>
    <row r="5230" spans="1:9" x14ac:dyDescent="0.3">
      <c r="A5230">
        <v>870348</v>
      </c>
      <c r="B5230" s="2">
        <v>41829</v>
      </c>
      <c r="C5230" s="3">
        <v>0.91216435185185185</v>
      </c>
      <c r="D5230" t="s">
        <v>31</v>
      </c>
      <c r="E5230" t="s">
        <v>29</v>
      </c>
      <c r="F5230" t="s">
        <v>13</v>
      </c>
      <c r="G5230" t="s">
        <v>10</v>
      </c>
      <c r="H5230">
        <v>60185</v>
      </c>
      <c r="I5230">
        <f>IF(Table3_1810[[#This Row],[Status]]="Hired",1,0)</f>
        <v>1</v>
      </c>
    </row>
    <row r="5231" spans="1:9" x14ac:dyDescent="0.3">
      <c r="A5231">
        <v>32896</v>
      </c>
      <c r="B5231" s="2">
        <v>41829</v>
      </c>
      <c r="C5231" s="3">
        <v>0.91413194444444446</v>
      </c>
      <c r="D5231" t="s">
        <v>31</v>
      </c>
      <c r="E5231" t="s">
        <v>29</v>
      </c>
      <c r="F5231" t="s">
        <v>13</v>
      </c>
      <c r="G5231" t="s">
        <v>10</v>
      </c>
      <c r="H5231">
        <v>95263</v>
      </c>
      <c r="I5231">
        <f>IF(Table3_1810[[#This Row],[Status]]="Hired",1,0)</f>
        <v>1</v>
      </c>
    </row>
    <row r="5232" spans="1:9" x14ac:dyDescent="0.3">
      <c r="A5232">
        <v>70696</v>
      </c>
      <c r="B5232" s="2">
        <v>41816</v>
      </c>
      <c r="C5232" s="3">
        <v>0.75905092592592593</v>
      </c>
      <c r="D5232" t="s">
        <v>31</v>
      </c>
      <c r="E5232" t="s">
        <v>27</v>
      </c>
      <c r="F5232" t="s">
        <v>17</v>
      </c>
      <c r="G5232" t="s">
        <v>5</v>
      </c>
      <c r="H5232">
        <v>65265</v>
      </c>
      <c r="I5232">
        <f>IF(Table3_1810[[#This Row],[Status]]="Hired",1,0)</f>
        <v>1</v>
      </c>
    </row>
    <row r="5233" spans="1:9" x14ac:dyDescent="0.3">
      <c r="A5233">
        <v>313499</v>
      </c>
      <c r="B5233" s="2">
        <v>41825</v>
      </c>
      <c r="C5233" s="3">
        <v>0.78053240740740737</v>
      </c>
      <c r="D5233" t="s">
        <v>31</v>
      </c>
      <c r="E5233" t="s">
        <v>29</v>
      </c>
      <c r="F5233" t="s">
        <v>17</v>
      </c>
      <c r="G5233" t="s">
        <v>5</v>
      </c>
      <c r="H5233">
        <v>61897</v>
      </c>
      <c r="I5233">
        <f>IF(Table3_1810[[#This Row],[Status]]="Hired",1,0)</f>
        <v>1</v>
      </c>
    </row>
    <row r="5234" spans="1:9" x14ac:dyDescent="0.3">
      <c r="A5234">
        <v>725901</v>
      </c>
      <c r="B5234" s="2">
        <v>41840</v>
      </c>
      <c r="C5234" s="3">
        <v>0.51489583333333333</v>
      </c>
      <c r="D5234" t="s">
        <v>31</v>
      </c>
      <c r="E5234" t="s">
        <v>27</v>
      </c>
      <c r="F5234" t="s">
        <v>17</v>
      </c>
      <c r="G5234" t="s">
        <v>5</v>
      </c>
      <c r="H5234">
        <v>68070</v>
      </c>
      <c r="I5234">
        <f>IF(Table3_1810[[#This Row],[Status]]="Hired",1,0)</f>
        <v>1</v>
      </c>
    </row>
    <row r="5235" spans="1:9" x14ac:dyDescent="0.3">
      <c r="A5235">
        <v>886674</v>
      </c>
      <c r="B5235" s="2">
        <v>41815</v>
      </c>
      <c r="C5235" s="3">
        <v>0.5414930555555556</v>
      </c>
      <c r="D5235" t="s">
        <v>31</v>
      </c>
      <c r="E5235" t="s">
        <v>28</v>
      </c>
      <c r="F5235" t="s">
        <v>17</v>
      </c>
      <c r="G5235" t="s">
        <v>7</v>
      </c>
      <c r="H5235">
        <v>90690</v>
      </c>
      <c r="I5235">
        <f>IF(Table3_1810[[#This Row],[Status]]="Hired",1,0)</f>
        <v>1</v>
      </c>
    </row>
    <row r="5236" spans="1:9" x14ac:dyDescent="0.3">
      <c r="A5236">
        <v>12882</v>
      </c>
      <c r="B5236" s="2">
        <v>41815</v>
      </c>
      <c r="C5236" s="3">
        <v>0.54224537037037035</v>
      </c>
      <c r="D5236" t="s">
        <v>31</v>
      </c>
      <c r="E5236" t="s">
        <v>28</v>
      </c>
      <c r="F5236" t="s">
        <v>17</v>
      </c>
      <c r="G5236" t="s">
        <v>7</v>
      </c>
      <c r="H5236">
        <v>43137</v>
      </c>
      <c r="I5236">
        <f>IF(Table3_1810[[#This Row],[Status]]="Hired",1,0)</f>
        <v>1</v>
      </c>
    </row>
    <row r="5237" spans="1:9" x14ac:dyDescent="0.3">
      <c r="A5237">
        <v>196817</v>
      </c>
      <c r="B5237" s="2">
        <v>41831</v>
      </c>
      <c r="C5237" s="3">
        <v>0.80002314814814812</v>
      </c>
      <c r="D5237" t="s">
        <v>31</v>
      </c>
      <c r="E5237" t="s">
        <v>27</v>
      </c>
      <c r="F5237" t="s">
        <v>17</v>
      </c>
      <c r="G5237" t="s">
        <v>7</v>
      </c>
      <c r="H5237">
        <v>91721</v>
      </c>
      <c r="I5237">
        <f>IF(Table3_1810[[#This Row],[Status]]="Hired",1,0)</f>
        <v>1</v>
      </c>
    </row>
    <row r="5238" spans="1:9" x14ac:dyDescent="0.3">
      <c r="A5238">
        <v>46106</v>
      </c>
      <c r="B5238" s="2">
        <v>41879</v>
      </c>
      <c r="C5238" s="3">
        <v>0.40653935185185186</v>
      </c>
      <c r="D5238" t="s">
        <v>31</v>
      </c>
      <c r="E5238" t="s">
        <v>29</v>
      </c>
      <c r="F5238" t="s">
        <v>18</v>
      </c>
      <c r="G5238" t="s">
        <v>8</v>
      </c>
      <c r="H5238">
        <v>26673</v>
      </c>
      <c r="I5238">
        <f>IF(Table3_1810[[#This Row],[Status]]="Hired",1,0)</f>
        <v>1</v>
      </c>
    </row>
    <row r="5239" spans="1:9" x14ac:dyDescent="0.3">
      <c r="A5239">
        <v>877228</v>
      </c>
      <c r="B5239" s="2">
        <v>41879</v>
      </c>
      <c r="C5239" s="3">
        <v>0.40687499999999999</v>
      </c>
      <c r="D5239" t="s">
        <v>31</v>
      </c>
      <c r="E5239" t="s">
        <v>27</v>
      </c>
      <c r="F5239" t="s">
        <v>18</v>
      </c>
      <c r="G5239" t="s">
        <v>8</v>
      </c>
      <c r="H5239">
        <v>43570</v>
      </c>
      <c r="I5239">
        <f>IF(Table3_1810[[#This Row],[Status]]="Hired",1,0)</f>
        <v>1</v>
      </c>
    </row>
    <row r="5240" spans="1:9" x14ac:dyDescent="0.3">
      <c r="A5240">
        <v>882530</v>
      </c>
      <c r="B5240" s="2">
        <v>41760</v>
      </c>
      <c r="C5240" s="3">
        <v>0.15189814814814814</v>
      </c>
      <c r="D5240" t="s">
        <v>30</v>
      </c>
      <c r="E5240" t="s">
        <v>27</v>
      </c>
      <c r="F5240" t="s">
        <v>20</v>
      </c>
      <c r="G5240" t="s">
        <v>4</v>
      </c>
      <c r="H5240">
        <v>73635</v>
      </c>
      <c r="I5240">
        <f>IF(Table3_1810[[#This Row],[Status]]="Hired",1,0)</f>
        <v>0</v>
      </c>
    </row>
    <row r="5241" spans="1:9" x14ac:dyDescent="0.3">
      <c r="A5241">
        <v>767744</v>
      </c>
      <c r="B5241" s="2">
        <v>41768</v>
      </c>
      <c r="C5241" s="3">
        <v>0.66396990740740736</v>
      </c>
      <c r="D5241" t="s">
        <v>31</v>
      </c>
      <c r="E5241" t="s">
        <v>27</v>
      </c>
      <c r="F5241" t="s">
        <v>20</v>
      </c>
      <c r="G5241" t="s">
        <v>10</v>
      </c>
      <c r="H5241">
        <v>57627</v>
      </c>
      <c r="I5241">
        <f>IF(Table3_1810[[#This Row],[Status]]="Hired",1,0)</f>
        <v>1</v>
      </c>
    </row>
    <row r="5242" spans="1:9" x14ac:dyDescent="0.3">
      <c r="A5242">
        <v>830066</v>
      </c>
      <c r="B5242" s="2">
        <v>41768</v>
      </c>
      <c r="C5242" s="3">
        <v>0.66476851851851848</v>
      </c>
      <c r="D5242" t="s">
        <v>31</v>
      </c>
      <c r="E5242" t="s">
        <v>29</v>
      </c>
      <c r="F5242" t="s">
        <v>20</v>
      </c>
      <c r="G5242" t="s">
        <v>10</v>
      </c>
      <c r="H5242">
        <v>23224</v>
      </c>
      <c r="I5242">
        <f>IF(Table3_1810[[#This Row],[Status]]="Hired",1,0)</f>
        <v>1</v>
      </c>
    </row>
    <row r="5243" spans="1:9" x14ac:dyDescent="0.3">
      <c r="A5243">
        <v>498165</v>
      </c>
      <c r="B5243" s="2">
        <v>41766</v>
      </c>
      <c r="C5243" s="3">
        <v>0.73478009259259258</v>
      </c>
      <c r="D5243" t="s">
        <v>30</v>
      </c>
      <c r="E5243" t="s">
        <v>29</v>
      </c>
      <c r="F5243" t="s">
        <v>20</v>
      </c>
      <c r="G5243" t="s">
        <v>6</v>
      </c>
      <c r="H5243">
        <v>37374</v>
      </c>
      <c r="I5243">
        <f>IF(Table3_1810[[#This Row],[Status]]="Hired",1,0)</f>
        <v>0</v>
      </c>
    </row>
    <row r="5244" spans="1:9" x14ac:dyDescent="0.3">
      <c r="A5244">
        <v>255214</v>
      </c>
      <c r="B5244" s="2">
        <v>41879</v>
      </c>
      <c r="C5244" s="3">
        <v>0.72969907407407408</v>
      </c>
      <c r="D5244" t="s">
        <v>30</v>
      </c>
      <c r="E5244" t="s">
        <v>27</v>
      </c>
      <c r="F5244" t="s">
        <v>16</v>
      </c>
      <c r="G5244" t="s">
        <v>2</v>
      </c>
      <c r="H5244">
        <v>55392</v>
      </c>
      <c r="I5244">
        <f>IF(Table3_1810[[#This Row],[Status]]="Hired",1,0)</f>
        <v>0</v>
      </c>
    </row>
    <row r="5245" spans="1:9" x14ac:dyDescent="0.3">
      <c r="A5245">
        <v>814175</v>
      </c>
      <c r="B5245" s="2">
        <v>41879</v>
      </c>
      <c r="C5245" s="3">
        <v>0.55718749999999995</v>
      </c>
      <c r="D5245" t="s">
        <v>31</v>
      </c>
      <c r="E5245" t="s">
        <v>29</v>
      </c>
      <c r="F5245" t="s">
        <v>12</v>
      </c>
      <c r="G5245" t="s">
        <v>10</v>
      </c>
      <c r="H5245">
        <v>90779</v>
      </c>
      <c r="I5245">
        <f>IF(Table3_1810[[#This Row],[Status]]="Hired",1,0)</f>
        <v>1</v>
      </c>
    </row>
    <row r="5246" spans="1:9" x14ac:dyDescent="0.3">
      <c r="A5246">
        <v>61325</v>
      </c>
      <c r="B5246" s="2">
        <v>41880</v>
      </c>
      <c r="C5246" s="3">
        <v>0.60453703703703698</v>
      </c>
      <c r="D5246" t="s">
        <v>31</v>
      </c>
      <c r="E5246" t="s">
        <v>27</v>
      </c>
      <c r="F5246" t="s">
        <v>12</v>
      </c>
      <c r="G5246" t="s">
        <v>10</v>
      </c>
      <c r="H5246">
        <v>73321</v>
      </c>
      <c r="I5246">
        <f>IF(Table3_1810[[#This Row],[Status]]="Hired",1,0)</f>
        <v>1</v>
      </c>
    </row>
    <row r="5247" spans="1:9" x14ac:dyDescent="0.3">
      <c r="A5247">
        <v>947494</v>
      </c>
      <c r="B5247" s="2">
        <v>41770</v>
      </c>
      <c r="C5247" s="3">
        <v>0.56089120370370371</v>
      </c>
      <c r="D5247" t="s">
        <v>31</v>
      </c>
      <c r="E5247" t="s">
        <v>29</v>
      </c>
      <c r="F5247" t="s">
        <v>20</v>
      </c>
      <c r="G5247" t="s">
        <v>10</v>
      </c>
      <c r="H5247">
        <v>48889</v>
      </c>
      <c r="I5247">
        <f>IF(Table3_1810[[#This Row],[Status]]="Hired",1,0)</f>
        <v>1</v>
      </c>
    </row>
    <row r="5248" spans="1:9" x14ac:dyDescent="0.3">
      <c r="A5248">
        <v>778401</v>
      </c>
      <c r="B5248" s="2">
        <v>41773</v>
      </c>
      <c r="C5248" s="3">
        <v>0.5088773148148148</v>
      </c>
      <c r="D5248" t="s">
        <v>31</v>
      </c>
      <c r="E5248" t="s">
        <v>29</v>
      </c>
      <c r="F5248" t="s">
        <v>20</v>
      </c>
      <c r="G5248" t="s">
        <v>7</v>
      </c>
      <c r="H5248">
        <v>75015</v>
      </c>
      <c r="I5248">
        <f>IF(Table3_1810[[#This Row],[Status]]="Hired",1,0)</f>
        <v>1</v>
      </c>
    </row>
    <row r="5249" spans="1:9" x14ac:dyDescent="0.3">
      <c r="A5249">
        <v>696815</v>
      </c>
      <c r="B5249" s="2">
        <v>41773</v>
      </c>
      <c r="C5249" s="3">
        <v>0.50950231481481478</v>
      </c>
      <c r="D5249" t="s">
        <v>31</v>
      </c>
      <c r="E5249" t="s">
        <v>27</v>
      </c>
      <c r="F5249" t="s">
        <v>20</v>
      </c>
      <c r="G5249" t="s">
        <v>7</v>
      </c>
      <c r="H5249">
        <v>71577</v>
      </c>
      <c r="I5249">
        <f>IF(Table3_1810[[#This Row],[Status]]="Hired",1,0)</f>
        <v>1</v>
      </c>
    </row>
    <row r="5250" spans="1:9" x14ac:dyDescent="0.3">
      <c r="A5250">
        <v>988332</v>
      </c>
      <c r="B5250" s="2">
        <v>41773</v>
      </c>
      <c r="C5250" s="3">
        <v>0.51217592592592598</v>
      </c>
      <c r="D5250" t="s">
        <v>31</v>
      </c>
      <c r="E5250" t="s">
        <v>27</v>
      </c>
      <c r="F5250" t="s">
        <v>20</v>
      </c>
      <c r="G5250" t="s">
        <v>7</v>
      </c>
      <c r="H5250">
        <v>27136</v>
      </c>
      <c r="I5250">
        <f>IF(Table3_1810[[#This Row],[Status]]="Hired",1,0)</f>
        <v>1</v>
      </c>
    </row>
    <row r="5251" spans="1:9" x14ac:dyDescent="0.3">
      <c r="A5251">
        <v>341338</v>
      </c>
      <c r="B5251" s="2">
        <v>41815</v>
      </c>
      <c r="C5251" s="3">
        <v>0.8117361111111111</v>
      </c>
      <c r="D5251" t="s">
        <v>31</v>
      </c>
      <c r="E5251" t="s">
        <v>27</v>
      </c>
      <c r="F5251" t="s">
        <v>17</v>
      </c>
      <c r="G5251" t="s">
        <v>1</v>
      </c>
      <c r="H5251">
        <v>38098</v>
      </c>
      <c r="I5251">
        <f>IF(Table3_1810[[#This Row],[Status]]="Hired",1,0)</f>
        <v>1</v>
      </c>
    </row>
    <row r="5252" spans="1:9" x14ac:dyDescent="0.3">
      <c r="A5252">
        <v>505926</v>
      </c>
      <c r="B5252" s="2">
        <v>41820</v>
      </c>
      <c r="C5252" s="3">
        <v>0.53233796296296299</v>
      </c>
      <c r="D5252" t="s">
        <v>31</v>
      </c>
      <c r="E5252" t="s">
        <v>29</v>
      </c>
      <c r="F5252" t="s">
        <v>13</v>
      </c>
      <c r="G5252" t="s">
        <v>4</v>
      </c>
      <c r="H5252">
        <v>87971</v>
      </c>
      <c r="I5252">
        <f>IF(Table3_1810[[#This Row],[Status]]="Hired",1,0)</f>
        <v>1</v>
      </c>
    </row>
    <row r="5253" spans="1:9" x14ac:dyDescent="0.3">
      <c r="A5253">
        <v>610161</v>
      </c>
      <c r="B5253" s="2">
        <v>41820</v>
      </c>
      <c r="C5253" s="3">
        <v>0.53266203703703707</v>
      </c>
      <c r="D5253" t="s">
        <v>31</v>
      </c>
      <c r="E5253" t="s">
        <v>29</v>
      </c>
      <c r="F5253" t="s">
        <v>13</v>
      </c>
      <c r="G5253" t="s">
        <v>4</v>
      </c>
      <c r="H5253">
        <v>81425</v>
      </c>
      <c r="I5253">
        <f>IF(Table3_1810[[#This Row],[Status]]="Hired",1,0)</f>
        <v>1</v>
      </c>
    </row>
    <row r="5254" spans="1:9" x14ac:dyDescent="0.3">
      <c r="A5254">
        <v>196827</v>
      </c>
      <c r="B5254" s="2">
        <v>41785</v>
      </c>
      <c r="C5254" s="3">
        <v>0.234375</v>
      </c>
      <c r="D5254" t="s">
        <v>30</v>
      </c>
      <c r="E5254" t="s">
        <v>28</v>
      </c>
      <c r="F5254" t="s">
        <v>20</v>
      </c>
      <c r="G5254" t="s">
        <v>4</v>
      </c>
      <c r="H5254">
        <v>95249</v>
      </c>
      <c r="I5254">
        <f>IF(Table3_1810[[#This Row],[Status]]="Hired",1,0)</f>
        <v>0</v>
      </c>
    </row>
    <row r="5255" spans="1:9" x14ac:dyDescent="0.3">
      <c r="A5255">
        <v>360856</v>
      </c>
      <c r="B5255" s="2">
        <v>41882</v>
      </c>
      <c r="C5255" s="3">
        <v>0.83225694444444442</v>
      </c>
      <c r="D5255" t="s">
        <v>31</v>
      </c>
      <c r="E5255" t="s">
        <v>27</v>
      </c>
      <c r="F5255" t="s">
        <v>17</v>
      </c>
      <c r="G5255" t="s">
        <v>8</v>
      </c>
      <c r="H5255">
        <v>84045</v>
      </c>
      <c r="I5255">
        <f>IF(Table3_1810[[#This Row],[Status]]="Hired",1,0)</f>
        <v>1</v>
      </c>
    </row>
    <row r="5256" spans="1:9" x14ac:dyDescent="0.3">
      <c r="A5256">
        <v>88591</v>
      </c>
      <c r="B5256" s="2">
        <v>41807</v>
      </c>
      <c r="C5256" s="3">
        <v>0.51061342592592596</v>
      </c>
      <c r="D5256" t="s">
        <v>31</v>
      </c>
      <c r="E5256" t="s">
        <v>27</v>
      </c>
      <c r="F5256" t="s">
        <v>16</v>
      </c>
      <c r="G5256" t="s">
        <v>1</v>
      </c>
      <c r="H5256">
        <v>13900</v>
      </c>
      <c r="I5256">
        <f>IF(Table3_1810[[#This Row],[Status]]="Hired",1,0)</f>
        <v>1</v>
      </c>
    </row>
    <row r="5257" spans="1:9" x14ac:dyDescent="0.3">
      <c r="A5257">
        <v>498510</v>
      </c>
      <c r="B5257" s="2">
        <v>41768</v>
      </c>
      <c r="C5257" s="3">
        <v>0.41440972222222222</v>
      </c>
      <c r="D5257" t="s">
        <v>30</v>
      </c>
      <c r="E5257" t="s">
        <v>27</v>
      </c>
      <c r="F5257" t="s">
        <v>17</v>
      </c>
      <c r="G5257" t="s">
        <v>10</v>
      </c>
      <c r="H5257">
        <v>97702</v>
      </c>
      <c r="I5257">
        <f>IF(Table3_1810[[#This Row],[Status]]="Hired",1,0)</f>
        <v>0</v>
      </c>
    </row>
    <row r="5258" spans="1:9" x14ac:dyDescent="0.3">
      <c r="A5258">
        <v>19536</v>
      </c>
      <c r="B5258" s="2">
        <v>41772</v>
      </c>
      <c r="C5258" s="3">
        <v>0.64993055555555557</v>
      </c>
      <c r="D5258" t="s">
        <v>31</v>
      </c>
      <c r="E5258" t="s">
        <v>27</v>
      </c>
      <c r="F5258" t="s">
        <v>17</v>
      </c>
      <c r="G5258" t="s">
        <v>10</v>
      </c>
      <c r="H5258">
        <v>60688</v>
      </c>
      <c r="I5258">
        <f>IF(Table3_1810[[#This Row],[Status]]="Hired",1,0)</f>
        <v>1</v>
      </c>
    </row>
    <row r="5259" spans="1:9" x14ac:dyDescent="0.3">
      <c r="A5259">
        <v>695719</v>
      </c>
      <c r="B5259" s="2">
        <v>41772</v>
      </c>
      <c r="C5259" s="3">
        <v>0.6501851851851852</v>
      </c>
      <c r="D5259" t="s">
        <v>31</v>
      </c>
      <c r="E5259" t="s">
        <v>29</v>
      </c>
      <c r="F5259" t="s">
        <v>17</v>
      </c>
      <c r="G5259" t="s">
        <v>10</v>
      </c>
      <c r="H5259">
        <v>39254</v>
      </c>
      <c r="I5259">
        <f>IF(Table3_1810[[#This Row],[Status]]="Hired",1,0)</f>
        <v>1</v>
      </c>
    </row>
    <row r="5260" spans="1:9" x14ac:dyDescent="0.3">
      <c r="A5260">
        <v>826953</v>
      </c>
      <c r="B5260" s="2">
        <v>41779</v>
      </c>
      <c r="C5260" s="3">
        <v>0.42508101851851854</v>
      </c>
      <c r="D5260" t="s">
        <v>31</v>
      </c>
      <c r="E5260" t="s">
        <v>27</v>
      </c>
      <c r="F5260" t="s">
        <v>17</v>
      </c>
      <c r="G5260" t="s">
        <v>10</v>
      </c>
      <c r="H5260">
        <v>13640</v>
      </c>
      <c r="I5260">
        <f>IF(Table3_1810[[#This Row],[Status]]="Hired",1,0)</f>
        <v>1</v>
      </c>
    </row>
    <row r="5261" spans="1:9" x14ac:dyDescent="0.3">
      <c r="A5261">
        <v>504463</v>
      </c>
      <c r="B5261" s="2">
        <v>41779</v>
      </c>
      <c r="C5261" s="3">
        <v>0.83190972222222226</v>
      </c>
      <c r="D5261" t="s">
        <v>31</v>
      </c>
      <c r="E5261" t="s">
        <v>29</v>
      </c>
      <c r="F5261" t="s">
        <v>17</v>
      </c>
      <c r="G5261" t="s">
        <v>10</v>
      </c>
      <c r="H5261">
        <v>60745</v>
      </c>
      <c r="I5261">
        <f>IF(Table3_1810[[#This Row],[Status]]="Hired",1,0)</f>
        <v>1</v>
      </c>
    </row>
    <row r="5262" spans="1:9" x14ac:dyDescent="0.3">
      <c r="A5262">
        <v>309686</v>
      </c>
      <c r="B5262" s="2">
        <v>41779</v>
      </c>
      <c r="C5262" s="3">
        <v>0.8344907407407407</v>
      </c>
      <c r="D5262" t="s">
        <v>31</v>
      </c>
      <c r="E5262" t="s">
        <v>27</v>
      </c>
      <c r="F5262" t="s">
        <v>17</v>
      </c>
      <c r="G5262" t="s">
        <v>10</v>
      </c>
      <c r="H5262">
        <v>81799</v>
      </c>
      <c r="I5262">
        <f>IF(Table3_1810[[#This Row],[Status]]="Hired",1,0)</f>
        <v>1</v>
      </c>
    </row>
    <row r="5263" spans="1:9" x14ac:dyDescent="0.3">
      <c r="A5263">
        <v>146182</v>
      </c>
      <c r="B5263" s="2">
        <v>41774</v>
      </c>
      <c r="C5263" s="3">
        <v>0.80162037037037037</v>
      </c>
      <c r="D5263" t="s">
        <v>30</v>
      </c>
      <c r="E5263" t="s">
        <v>29</v>
      </c>
      <c r="F5263" t="s">
        <v>18</v>
      </c>
      <c r="G5263" t="s">
        <v>10</v>
      </c>
      <c r="H5263">
        <v>69326</v>
      </c>
      <c r="I5263">
        <f>IF(Table3_1810[[#This Row],[Status]]="Hired",1,0)</f>
        <v>0</v>
      </c>
    </row>
    <row r="5264" spans="1:9" x14ac:dyDescent="0.3">
      <c r="A5264">
        <v>929357</v>
      </c>
      <c r="B5264" s="2">
        <v>41845</v>
      </c>
      <c r="C5264" s="3">
        <v>0.42760416666666667</v>
      </c>
      <c r="D5264" t="s">
        <v>31</v>
      </c>
      <c r="E5264" t="s">
        <v>29</v>
      </c>
      <c r="F5264" t="s">
        <v>19</v>
      </c>
      <c r="G5264" t="s">
        <v>10</v>
      </c>
      <c r="H5264">
        <v>15320</v>
      </c>
      <c r="I5264">
        <f>IF(Table3_1810[[#This Row],[Status]]="Hired",1,0)</f>
        <v>1</v>
      </c>
    </row>
    <row r="5265" spans="1:9" x14ac:dyDescent="0.3">
      <c r="A5265">
        <v>29268</v>
      </c>
      <c r="B5265" s="2">
        <v>41845</v>
      </c>
      <c r="C5265" s="3">
        <v>0.42785879629629631</v>
      </c>
      <c r="D5265" t="s">
        <v>31</v>
      </c>
      <c r="E5265" t="s">
        <v>29</v>
      </c>
      <c r="F5265" t="s">
        <v>19</v>
      </c>
      <c r="G5265" t="s">
        <v>10</v>
      </c>
      <c r="H5265">
        <v>64387</v>
      </c>
      <c r="I5265">
        <f>IF(Table3_1810[[#This Row],[Status]]="Hired",1,0)</f>
        <v>1</v>
      </c>
    </row>
    <row r="5266" spans="1:9" x14ac:dyDescent="0.3">
      <c r="A5266">
        <v>549528</v>
      </c>
      <c r="B5266" s="2">
        <v>41773</v>
      </c>
      <c r="C5266" s="3">
        <v>0.33665509259259258</v>
      </c>
      <c r="D5266" t="s">
        <v>31</v>
      </c>
      <c r="E5266" t="s">
        <v>27</v>
      </c>
      <c r="F5266" t="s">
        <v>20</v>
      </c>
      <c r="G5266" t="s">
        <v>4</v>
      </c>
      <c r="H5266">
        <v>50136</v>
      </c>
      <c r="I5266">
        <f>IF(Table3_1810[[#This Row],[Status]]="Hired",1,0)</f>
        <v>1</v>
      </c>
    </row>
    <row r="5267" spans="1:9" x14ac:dyDescent="0.3">
      <c r="A5267">
        <v>106682</v>
      </c>
      <c r="B5267" s="2">
        <v>41773</v>
      </c>
      <c r="C5267" s="3">
        <v>0.33734953703703702</v>
      </c>
      <c r="D5267" t="s">
        <v>31</v>
      </c>
      <c r="E5267" t="s">
        <v>27</v>
      </c>
      <c r="F5267" t="s">
        <v>20</v>
      </c>
      <c r="G5267" t="s">
        <v>4</v>
      </c>
      <c r="H5267">
        <v>25317</v>
      </c>
      <c r="I5267">
        <f>IF(Table3_1810[[#This Row],[Status]]="Hired",1,0)</f>
        <v>1</v>
      </c>
    </row>
    <row r="5268" spans="1:9" x14ac:dyDescent="0.3">
      <c r="A5268">
        <v>282628</v>
      </c>
      <c r="B5268" s="2">
        <v>41773</v>
      </c>
      <c r="C5268" s="3">
        <v>0.33770833333333333</v>
      </c>
      <c r="D5268" t="s">
        <v>31</v>
      </c>
      <c r="E5268" t="s">
        <v>27</v>
      </c>
      <c r="F5268" t="s">
        <v>20</v>
      </c>
      <c r="G5268" t="s">
        <v>4</v>
      </c>
      <c r="H5268">
        <v>30838</v>
      </c>
      <c r="I5268">
        <f>IF(Table3_1810[[#This Row],[Status]]="Hired",1,0)</f>
        <v>1</v>
      </c>
    </row>
    <row r="5269" spans="1:9" x14ac:dyDescent="0.3">
      <c r="A5269">
        <v>45384</v>
      </c>
      <c r="B5269" s="2">
        <v>41773</v>
      </c>
      <c r="C5269" s="3">
        <v>0.33932870370370372</v>
      </c>
      <c r="D5269" t="s">
        <v>31</v>
      </c>
      <c r="E5269" t="s">
        <v>27</v>
      </c>
      <c r="F5269" t="s">
        <v>20</v>
      </c>
      <c r="G5269" t="s">
        <v>4</v>
      </c>
      <c r="H5269">
        <v>64766</v>
      </c>
      <c r="I5269">
        <f>IF(Table3_1810[[#This Row],[Status]]="Hired",1,0)</f>
        <v>1</v>
      </c>
    </row>
    <row r="5270" spans="1:9" x14ac:dyDescent="0.3">
      <c r="A5270">
        <v>505801</v>
      </c>
      <c r="B5270" s="2">
        <v>41760</v>
      </c>
      <c r="C5270" s="3">
        <v>0.29031249999999997</v>
      </c>
      <c r="D5270" t="s">
        <v>31</v>
      </c>
      <c r="E5270" t="s">
        <v>29</v>
      </c>
      <c r="F5270" t="s">
        <v>17</v>
      </c>
      <c r="G5270" t="s">
        <v>8</v>
      </c>
      <c r="H5270">
        <v>42169</v>
      </c>
      <c r="I5270">
        <f>IF(Table3_1810[[#This Row],[Status]]="Hired",1,0)</f>
        <v>1</v>
      </c>
    </row>
    <row r="5271" spans="1:9" x14ac:dyDescent="0.3">
      <c r="A5271">
        <v>211136</v>
      </c>
      <c r="B5271" s="2">
        <v>41760</v>
      </c>
      <c r="C5271" s="3">
        <v>0.29210648148148149</v>
      </c>
      <c r="D5271" t="s">
        <v>31</v>
      </c>
      <c r="E5271" t="s">
        <v>29</v>
      </c>
      <c r="F5271" t="s">
        <v>17</v>
      </c>
      <c r="G5271" t="s">
        <v>8</v>
      </c>
      <c r="H5271">
        <v>38217</v>
      </c>
      <c r="I5271">
        <f>IF(Table3_1810[[#This Row],[Status]]="Hired",1,0)</f>
        <v>1</v>
      </c>
    </row>
    <row r="5272" spans="1:9" x14ac:dyDescent="0.3">
      <c r="A5272">
        <v>580219</v>
      </c>
      <c r="B5272" s="2">
        <v>41765</v>
      </c>
      <c r="C5272" s="3">
        <v>0.47665509259259259</v>
      </c>
      <c r="D5272" t="s">
        <v>31</v>
      </c>
      <c r="E5272" t="s">
        <v>27</v>
      </c>
      <c r="F5272" t="s">
        <v>17</v>
      </c>
      <c r="G5272" t="s">
        <v>2</v>
      </c>
      <c r="H5272">
        <v>47799</v>
      </c>
      <c r="I5272">
        <f>IF(Table3_1810[[#This Row],[Status]]="Hired",1,0)</f>
        <v>1</v>
      </c>
    </row>
    <row r="5273" spans="1:9" x14ac:dyDescent="0.3">
      <c r="A5273">
        <v>650957</v>
      </c>
      <c r="B5273" s="2">
        <v>41767</v>
      </c>
      <c r="C5273" s="3">
        <v>0.66119212962962959</v>
      </c>
      <c r="D5273" t="s">
        <v>31</v>
      </c>
      <c r="E5273" t="s">
        <v>29</v>
      </c>
      <c r="F5273" t="s">
        <v>17</v>
      </c>
      <c r="G5273" t="s">
        <v>2</v>
      </c>
      <c r="H5273">
        <v>77943</v>
      </c>
      <c r="I5273">
        <f>IF(Table3_1810[[#This Row],[Status]]="Hired",1,0)</f>
        <v>1</v>
      </c>
    </row>
    <row r="5274" spans="1:9" x14ac:dyDescent="0.3">
      <c r="A5274">
        <v>432575</v>
      </c>
      <c r="B5274" s="2">
        <v>41773</v>
      </c>
      <c r="C5274" s="3">
        <v>0.47267361111111111</v>
      </c>
      <c r="D5274" t="s">
        <v>31</v>
      </c>
      <c r="E5274" t="s">
        <v>29</v>
      </c>
      <c r="F5274" t="s">
        <v>17</v>
      </c>
      <c r="G5274" t="s">
        <v>2</v>
      </c>
      <c r="H5274">
        <v>59797</v>
      </c>
      <c r="I5274">
        <f>IF(Table3_1810[[#This Row],[Status]]="Hired",1,0)</f>
        <v>1</v>
      </c>
    </row>
    <row r="5275" spans="1:9" x14ac:dyDescent="0.3">
      <c r="A5275">
        <v>375225</v>
      </c>
      <c r="B5275" s="2">
        <v>41779</v>
      </c>
      <c r="C5275" s="3">
        <v>0.6691435185185185</v>
      </c>
      <c r="D5275" t="s">
        <v>31</v>
      </c>
      <c r="E5275" t="s">
        <v>27</v>
      </c>
      <c r="F5275" t="s">
        <v>17</v>
      </c>
      <c r="G5275" t="s">
        <v>2</v>
      </c>
      <c r="H5275">
        <v>34478</v>
      </c>
      <c r="I5275">
        <f>IF(Table3_1810[[#This Row],[Status]]="Hired",1,0)</f>
        <v>1</v>
      </c>
    </row>
    <row r="5276" spans="1:9" x14ac:dyDescent="0.3">
      <c r="A5276">
        <v>158941</v>
      </c>
      <c r="B5276" s="2">
        <v>41789</v>
      </c>
      <c r="C5276" s="3">
        <v>0.66140046296296295</v>
      </c>
      <c r="D5276" t="s">
        <v>31</v>
      </c>
      <c r="E5276" t="s">
        <v>27</v>
      </c>
      <c r="F5276" t="s">
        <v>17</v>
      </c>
      <c r="G5276" t="s">
        <v>2</v>
      </c>
      <c r="H5276">
        <v>80272</v>
      </c>
      <c r="I5276">
        <f>IF(Table3_1810[[#This Row],[Status]]="Hired",1,0)</f>
        <v>1</v>
      </c>
    </row>
    <row r="5277" spans="1:9" x14ac:dyDescent="0.3">
      <c r="A5277">
        <v>482029</v>
      </c>
      <c r="B5277" s="2">
        <v>41761</v>
      </c>
      <c r="C5277" s="3">
        <v>0.26128472222222221</v>
      </c>
      <c r="D5277" t="s">
        <v>31</v>
      </c>
      <c r="E5277" t="s">
        <v>29</v>
      </c>
      <c r="F5277" t="s">
        <v>17</v>
      </c>
      <c r="G5277" t="s">
        <v>2</v>
      </c>
      <c r="H5277">
        <v>60250</v>
      </c>
      <c r="I5277">
        <f>IF(Table3_1810[[#This Row],[Status]]="Hired",1,0)</f>
        <v>1</v>
      </c>
    </row>
    <row r="5278" spans="1:9" x14ac:dyDescent="0.3">
      <c r="A5278">
        <v>841544</v>
      </c>
      <c r="B5278" s="2">
        <v>41770</v>
      </c>
      <c r="C5278" s="3">
        <v>0.30136574074074074</v>
      </c>
      <c r="D5278" t="s">
        <v>31</v>
      </c>
      <c r="E5278" t="s">
        <v>27</v>
      </c>
      <c r="F5278" t="s">
        <v>12</v>
      </c>
      <c r="G5278" t="s">
        <v>2</v>
      </c>
      <c r="H5278">
        <v>18410</v>
      </c>
      <c r="I5278">
        <f>IF(Table3_1810[[#This Row],[Status]]="Hired",1,0)</f>
        <v>1</v>
      </c>
    </row>
    <row r="5279" spans="1:9" x14ac:dyDescent="0.3">
      <c r="A5279">
        <v>568254</v>
      </c>
      <c r="B5279" s="2">
        <v>41771</v>
      </c>
      <c r="C5279" s="3">
        <v>0.44546296296296295</v>
      </c>
      <c r="D5279" t="s">
        <v>31</v>
      </c>
      <c r="E5279" t="s">
        <v>29</v>
      </c>
      <c r="F5279" t="s">
        <v>12</v>
      </c>
      <c r="G5279" t="s">
        <v>2</v>
      </c>
      <c r="H5279">
        <v>57825</v>
      </c>
      <c r="I5279">
        <f>IF(Table3_1810[[#This Row],[Status]]="Hired",1,0)</f>
        <v>1</v>
      </c>
    </row>
    <row r="5280" spans="1:9" x14ac:dyDescent="0.3">
      <c r="A5280">
        <v>882350</v>
      </c>
      <c r="B5280" s="2">
        <v>41771</v>
      </c>
      <c r="C5280" s="3">
        <v>0.66464120370370372</v>
      </c>
      <c r="D5280" t="s">
        <v>31</v>
      </c>
      <c r="E5280" t="s">
        <v>29</v>
      </c>
      <c r="F5280" t="s">
        <v>12</v>
      </c>
      <c r="G5280" t="s">
        <v>2</v>
      </c>
      <c r="H5280">
        <v>57773</v>
      </c>
      <c r="I5280">
        <f>IF(Table3_1810[[#This Row],[Status]]="Hired",1,0)</f>
        <v>1</v>
      </c>
    </row>
    <row r="5281" spans="1:9" x14ac:dyDescent="0.3">
      <c r="A5281">
        <v>467417</v>
      </c>
      <c r="B5281" s="2">
        <v>41771</v>
      </c>
      <c r="C5281" s="3">
        <v>0.43770833333333331</v>
      </c>
      <c r="D5281" t="s">
        <v>31</v>
      </c>
      <c r="E5281" t="s">
        <v>27</v>
      </c>
      <c r="F5281" t="s">
        <v>17</v>
      </c>
      <c r="G5281" t="s">
        <v>1</v>
      </c>
      <c r="H5281">
        <v>67143</v>
      </c>
      <c r="I5281">
        <f>IF(Table3_1810[[#This Row],[Status]]="Hired",1,0)</f>
        <v>1</v>
      </c>
    </row>
    <row r="5282" spans="1:9" x14ac:dyDescent="0.3">
      <c r="A5282">
        <v>400109</v>
      </c>
      <c r="B5282" s="2">
        <v>41771</v>
      </c>
      <c r="C5282" s="3">
        <v>0.43804398148148149</v>
      </c>
      <c r="D5282" t="s">
        <v>31</v>
      </c>
      <c r="E5282" t="s">
        <v>28</v>
      </c>
      <c r="F5282" t="s">
        <v>17</v>
      </c>
      <c r="G5282" t="s">
        <v>1</v>
      </c>
      <c r="H5282">
        <v>37109</v>
      </c>
      <c r="I5282">
        <f>IF(Table3_1810[[#This Row],[Status]]="Hired",1,0)</f>
        <v>1</v>
      </c>
    </row>
    <row r="5283" spans="1:9" x14ac:dyDescent="0.3">
      <c r="A5283">
        <v>657548</v>
      </c>
      <c r="B5283" s="2">
        <v>41767</v>
      </c>
      <c r="C5283" s="3">
        <v>0.40608796296296296</v>
      </c>
      <c r="D5283" t="s">
        <v>31</v>
      </c>
      <c r="E5283" t="s">
        <v>27</v>
      </c>
      <c r="F5283" t="s">
        <v>20</v>
      </c>
      <c r="G5283" t="s">
        <v>2</v>
      </c>
      <c r="H5283">
        <v>81692</v>
      </c>
      <c r="I5283">
        <f>IF(Table3_1810[[#This Row],[Status]]="Hired",1,0)</f>
        <v>1</v>
      </c>
    </row>
    <row r="5284" spans="1:9" x14ac:dyDescent="0.3">
      <c r="A5284">
        <v>476962</v>
      </c>
      <c r="B5284" s="2">
        <v>41779</v>
      </c>
      <c r="C5284" s="3">
        <v>0.56532407407407403</v>
      </c>
      <c r="D5284" t="s">
        <v>31</v>
      </c>
      <c r="E5284" t="s">
        <v>27</v>
      </c>
      <c r="F5284" t="s">
        <v>20</v>
      </c>
      <c r="G5284" t="s">
        <v>2</v>
      </c>
      <c r="H5284">
        <v>27534</v>
      </c>
      <c r="I5284">
        <f>IF(Table3_1810[[#This Row],[Status]]="Hired",1,0)</f>
        <v>1</v>
      </c>
    </row>
    <row r="5285" spans="1:9" x14ac:dyDescent="0.3">
      <c r="A5285">
        <v>455150</v>
      </c>
      <c r="B5285" s="2">
        <v>41786</v>
      </c>
      <c r="C5285" s="3">
        <v>0.75185185185185188</v>
      </c>
      <c r="D5285" t="s">
        <v>31</v>
      </c>
      <c r="E5285" t="s">
        <v>27</v>
      </c>
      <c r="F5285" t="s">
        <v>20</v>
      </c>
      <c r="G5285" t="s">
        <v>2</v>
      </c>
      <c r="H5285">
        <v>56175</v>
      </c>
      <c r="I5285">
        <f>IF(Table3_1810[[#This Row],[Status]]="Hired",1,0)</f>
        <v>1</v>
      </c>
    </row>
    <row r="5286" spans="1:9" x14ac:dyDescent="0.3">
      <c r="A5286">
        <v>167454</v>
      </c>
      <c r="B5286" s="2">
        <v>41787</v>
      </c>
      <c r="C5286" s="3">
        <v>0.6061805555555555</v>
      </c>
      <c r="D5286" t="s">
        <v>31</v>
      </c>
      <c r="E5286" t="s">
        <v>29</v>
      </c>
      <c r="F5286" t="s">
        <v>20</v>
      </c>
      <c r="G5286" t="s">
        <v>2</v>
      </c>
      <c r="H5286">
        <v>43164</v>
      </c>
      <c r="I5286">
        <f>IF(Table3_1810[[#This Row],[Status]]="Hired",1,0)</f>
        <v>1</v>
      </c>
    </row>
    <row r="5287" spans="1:9" x14ac:dyDescent="0.3">
      <c r="A5287">
        <v>179861</v>
      </c>
      <c r="B5287" s="2">
        <v>41795</v>
      </c>
      <c r="C5287" s="3">
        <v>0.37915509259259261</v>
      </c>
      <c r="D5287" t="s">
        <v>31</v>
      </c>
      <c r="E5287" t="s">
        <v>27</v>
      </c>
      <c r="F5287" t="s">
        <v>20</v>
      </c>
      <c r="G5287" t="s">
        <v>2</v>
      </c>
      <c r="H5287">
        <v>81869</v>
      </c>
      <c r="I5287">
        <f>IF(Table3_1810[[#This Row],[Status]]="Hired",1,0)</f>
        <v>1</v>
      </c>
    </row>
    <row r="5288" spans="1:9" x14ac:dyDescent="0.3">
      <c r="A5288">
        <v>800429</v>
      </c>
      <c r="B5288" s="2">
        <v>41795</v>
      </c>
      <c r="C5288" s="3">
        <v>0.38002314814814814</v>
      </c>
      <c r="D5288" t="s">
        <v>31</v>
      </c>
      <c r="E5288" t="s">
        <v>27</v>
      </c>
      <c r="F5288" t="s">
        <v>20</v>
      </c>
      <c r="G5288" t="s">
        <v>2</v>
      </c>
      <c r="H5288">
        <v>86270</v>
      </c>
      <c r="I5288">
        <f>IF(Table3_1810[[#This Row],[Status]]="Hired",1,0)</f>
        <v>1</v>
      </c>
    </row>
    <row r="5289" spans="1:9" x14ac:dyDescent="0.3">
      <c r="A5289">
        <v>375609</v>
      </c>
      <c r="B5289" s="2">
        <v>41780</v>
      </c>
      <c r="C5289" s="3">
        <v>0.44624999999999998</v>
      </c>
      <c r="D5289" t="s">
        <v>30</v>
      </c>
      <c r="E5289" t="s">
        <v>29</v>
      </c>
      <c r="F5289" t="s">
        <v>17</v>
      </c>
      <c r="G5289" t="s">
        <v>2</v>
      </c>
      <c r="H5289">
        <v>41087</v>
      </c>
      <c r="I5289">
        <f>IF(Table3_1810[[#This Row],[Status]]="Hired",1,0)</f>
        <v>0</v>
      </c>
    </row>
    <row r="5290" spans="1:9" x14ac:dyDescent="0.3">
      <c r="A5290">
        <v>854925</v>
      </c>
      <c r="B5290" s="2">
        <v>41780</v>
      </c>
      <c r="C5290" s="3">
        <v>0.44741898148148146</v>
      </c>
      <c r="D5290" t="s">
        <v>31</v>
      </c>
      <c r="E5290" t="s">
        <v>27</v>
      </c>
      <c r="F5290" t="s">
        <v>17</v>
      </c>
      <c r="G5290" t="s">
        <v>2</v>
      </c>
      <c r="H5290">
        <v>17524</v>
      </c>
      <c r="I5290">
        <f>IF(Table3_1810[[#This Row],[Status]]="Hired",1,0)</f>
        <v>1</v>
      </c>
    </row>
    <row r="5291" spans="1:9" x14ac:dyDescent="0.3">
      <c r="A5291">
        <v>922353</v>
      </c>
      <c r="B5291" s="2">
        <v>41765</v>
      </c>
      <c r="C5291" s="3">
        <v>0.23282407407407407</v>
      </c>
      <c r="D5291" t="s">
        <v>31</v>
      </c>
      <c r="E5291" t="s">
        <v>27</v>
      </c>
      <c r="F5291" t="s">
        <v>20</v>
      </c>
      <c r="G5291" t="s">
        <v>5</v>
      </c>
      <c r="H5291">
        <v>48728</v>
      </c>
      <c r="I5291">
        <f>IF(Table3_1810[[#This Row],[Status]]="Hired",1,0)</f>
        <v>1</v>
      </c>
    </row>
    <row r="5292" spans="1:9" x14ac:dyDescent="0.3">
      <c r="A5292">
        <v>723896</v>
      </c>
      <c r="B5292" s="2">
        <v>41774</v>
      </c>
      <c r="C5292" s="3">
        <v>0.71765046296296298</v>
      </c>
      <c r="D5292" t="s">
        <v>31</v>
      </c>
      <c r="E5292" t="s">
        <v>27</v>
      </c>
      <c r="F5292" t="s">
        <v>17</v>
      </c>
      <c r="G5292" t="s">
        <v>8</v>
      </c>
      <c r="H5292">
        <v>96709</v>
      </c>
      <c r="I5292">
        <f>IF(Table3_1810[[#This Row],[Status]]="Hired",1,0)</f>
        <v>1</v>
      </c>
    </row>
    <row r="5293" spans="1:9" x14ac:dyDescent="0.3">
      <c r="A5293">
        <v>318306</v>
      </c>
      <c r="B5293" s="2">
        <v>41774</v>
      </c>
      <c r="C5293" s="3">
        <v>0.7213194444444444</v>
      </c>
      <c r="D5293" t="s">
        <v>31</v>
      </c>
      <c r="E5293" t="s">
        <v>29</v>
      </c>
      <c r="F5293" t="s">
        <v>17</v>
      </c>
      <c r="G5293" t="s">
        <v>8</v>
      </c>
      <c r="H5293">
        <v>60897</v>
      </c>
      <c r="I5293">
        <f>IF(Table3_1810[[#This Row],[Status]]="Hired",1,0)</f>
        <v>1</v>
      </c>
    </row>
    <row r="5294" spans="1:9" x14ac:dyDescent="0.3">
      <c r="A5294">
        <v>725251</v>
      </c>
      <c r="B5294" s="2">
        <v>41779</v>
      </c>
      <c r="C5294" s="3">
        <v>0.23905092592592592</v>
      </c>
      <c r="D5294" t="s">
        <v>31</v>
      </c>
      <c r="E5294" t="s">
        <v>27</v>
      </c>
      <c r="F5294" t="s">
        <v>17</v>
      </c>
      <c r="G5294" t="s">
        <v>6</v>
      </c>
      <c r="H5294">
        <v>54623</v>
      </c>
      <c r="I5294">
        <f>IF(Table3_1810[[#This Row],[Status]]="Hired",1,0)</f>
        <v>1</v>
      </c>
    </row>
    <row r="5295" spans="1:9" x14ac:dyDescent="0.3">
      <c r="A5295">
        <v>760568</v>
      </c>
      <c r="B5295" s="2">
        <v>41779</v>
      </c>
      <c r="C5295" s="3">
        <v>0.24207175925925925</v>
      </c>
      <c r="D5295" t="s">
        <v>31</v>
      </c>
      <c r="E5295" t="s">
        <v>27</v>
      </c>
      <c r="F5295" t="s">
        <v>17</v>
      </c>
      <c r="G5295" t="s">
        <v>6</v>
      </c>
      <c r="H5295">
        <v>50461</v>
      </c>
      <c r="I5295">
        <f>IF(Table3_1810[[#This Row],[Status]]="Hired",1,0)</f>
        <v>1</v>
      </c>
    </row>
    <row r="5296" spans="1:9" x14ac:dyDescent="0.3">
      <c r="A5296">
        <v>814037</v>
      </c>
      <c r="B5296" s="2">
        <v>41824</v>
      </c>
      <c r="C5296" s="3">
        <v>0.49003472222222222</v>
      </c>
      <c r="D5296" t="s">
        <v>31</v>
      </c>
      <c r="E5296" t="s">
        <v>27</v>
      </c>
      <c r="F5296" t="s">
        <v>16</v>
      </c>
      <c r="G5296" t="s">
        <v>4</v>
      </c>
      <c r="H5296">
        <v>83704</v>
      </c>
      <c r="I5296">
        <f>IF(Table3_1810[[#This Row],[Status]]="Hired",1,0)</f>
        <v>1</v>
      </c>
    </row>
    <row r="5297" spans="1:9" x14ac:dyDescent="0.3">
      <c r="A5297">
        <v>131734</v>
      </c>
      <c r="B5297" s="2">
        <v>41783</v>
      </c>
      <c r="C5297" s="3">
        <v>0.81947916666666665</v>
      </c>
      <c r="D5297" t="s">
        <v>31</v>
      </c>
      <c r="E5297" t="s">
        <v>27</v>
      </c>
      <c r="F5297" t="s">
        <v>17</v>
      </c>
      <c r="G5297" t="s">
        <v>2</v>
      </c>
      <c r="H5297">
        <v>21824</v>
      </c>
      <c r="I5297">
        <f>IF(Table3_1810[[#This Row],[Status]]="Hired",1,0)</f>
        <v>1</v>
      </c>
    </row>
    <row r="5298" spans="1:9" x14ac:dyDescent="0.3">
      <c r="A5298">
        <v>831661</v>
      </c>
      <c r="B5298" s="2">
        <v>41775</v>
      </c>
      <c r="C5298" s="3">
        <v>0.27917824074074077</v>
      </c>
      <c r="D5298" t="s">
        <v>31</v>
      </c>
      <c r="E5298" t="s">
        <v>28</v>
      </c>
      <c r="F5298" t="s">
        <v>17</v>
      </c>
      <c r="G5298" t="s">
        <v>4</v>
      </c>
      <c r="H5298">
        <v>99617</v>
      </c>
      <c r="I5298">
        <f>IF(Table3_1810[[#This Row],[Status]]="Hired",1,0)</f>
        <v>1</v>
      </c>
    </row>
    <row r="5299" spans="1:9" x14ac:dyDescent="0.3">
      <c r="A5299">
        <v>841761</v>
      </c>
      <c r="B5299" s="2">
        <v>41778</v>
      </c>
      <c r="C5299" s="3">
        <v>0.3934259259259259</v>
      </c>
      <c r="D5299" t="s">
        <v>31</v>
      </c>
      <c r="E5299" t="s">
        <v>27</v>
      </c>
      <c r="F5299" t="s">
        <v>17</v>
      </c>
      <c r="G5299" t="s">
        <v>4</v>
      </c>
      <c r="H5299">
        <v>98334</v>
      </c>
      <c r="I5299">
        <f>IF(Table3_1810[[#This Row],[Status]]="Hired",1,0)</f>
        <v>1</v>
      </c>
    </row>
    <row r="5300" spans="1:9" x14ac:dyDescent="0.3">
      <c r="A5300">
        <v>618043</v>
      </c>
      <c r="B5300" s="2">
        <v>41795</v>
      </c>
      <c r="C5300" s="3">
        <v>0.59337962962962965</v>
      </c>
      <c r="D5300" t="s">
        <v>31</v>
      </c>
      <c r="E5300" t="s">
        <v>27</v>
      </c>
      <c r="F5300" t="s">
        <v>17</v>
      </c>
      <c r="G5300" t="s">
        <v>4</v>
      </c>
      <c r="H5300">
        <v>70766</v>
      </c>
      <c r="I5300">
        <f>IF(Table3_1810[[#This Row],[Status]]="Hired",1,0)</f>
        <v>1</v>
      </c>
    </row>
    <row r="5301" spans="1:9" x14ac:dyDescent="0.3">
      <c r="A5301">
        <v>662128</v>
      </c>
      <c r="B5301" s="2">
        <v>41795</v>
      </c>
      <c r="C5301" s="3">
        <v>0.59070601851851856</v>
      </c>
      <c r="D5301" t="s">
        <v>31</v>
      </c>
      <c r="E5301" t="s">
        <v>29</v>
      </c>
      <c r="F5301" t="s">
        <v>17</v>
      </c>
      <c r="G5301" t="s">
        <v>4</v>
      </c>
      <c r="H5301">
        <v>51254</v>
      </c>
      <c r="I5301">
        <f>IF(Table3_1810[[#This Row],[Status]]="Hired",1,0)</f>
        <v>1</v>
      </c>
    </row>
    <row r="5302" spans="1:9" x14ac:dyDescent="0.3">
      <c r="A5302">
        <v>963439</v>
      </c>
      <c r="B5302" s="2">
        <v>41796</v>
      </c>
      <c r="C5302" s="3">
        <v>0.67207175925925922</v>
      </c>
      <c r="D5302" t="s">
        <v>30</v>
      </c>
      <c r="E5302" t="s">
        <v>27</v>
      </c>
      <c r="F5302" t="s">
        <v>17</v>
      </c>
      <c r="G5302" t="s">
        <v>4</v>
      </c>
      <c r="H5302">
        <v>96194</v>
      </c>
      <c r="I5302">
        <f>IF(Table3_1810[[#This Row],[Status]]="Hired",1,0)</f>
        <v>0</v>
      </c>
    </row>
    <row r="5303" spans="1:9" x14ac:dyDescent="0.3">
      <c r="A5303">
        <v>524784</v>
      </c>
      <c r="B5303" s="2">
        <v>41849</v>
      </c>
      <c r="C5303" s="3">
        <v>0.47371527777777778</v>
      </c>
      <c r="D5303" t="s">
        <v>31</v>
      </c>
      <c r="E5303" t="s">
        <v>27</v>
      </c>
      <c r="F5303" t="s">
        <v>12</v>
      </c>
      <c r="G5303" t="s">
        <v>10</v>
      </c>
      <c r="H5303">
        <v>77879</v>
      </c>
      <c r="I5303">
        <f>IF(Table3_1810[[#This Row],[Status]]="Hired",1,0)</f>
        <v>1</v>
      </c>
    </row>
    <row r="5304" spans="1:9" x14ac:dyDescent="0.3">
      <c r="A5304">
        <v>957784</v>
      </c>
      <c r="B5304" s="2">
        <v>41856</v>
      </c>
      <c r="C5304" s="3">
        <v>0.41942129629629632</v>
      </c>
      <c r="D5304" t="s">
        <v>31</v>
      </c>
      <c r="E5304" t="s">
        <v>27</v>
      </c>
      <c r="F5304" t="s">
        <v>12</v>
      </c>
      <c r="G5304" t="s">
        <v>10</v>
      </c>
      <c r="H5304">
        <v>19664</v>
      </c>
      <c r="I5304">
        <f>IF(Table3_1810[[#This Row],[Status]]="Hired",1,0)</f>
        <v>1</v>
      </c>
    </row>
    <row r="5305" spans="1:9" x14ac:dyDescent="0.3">
      <c r="A5305">
        <v>747931</v>
      </c>
      <c r="B5305" s="2">
        <v>41856</v>
      </c>
      <c r="C5305" s="3">
        <v>0.42171296296296296</v>
      </c>
      <c r="D5305" t="s">
        <v>30</v>
      </c>
      <c r="E5305" t="s">
        <v>27</v>
      </c>
      <c r="F5305" t="s">
        <v>12</v>
      </c>
      <c r="G5305" t="s">
        <v>10</v>
      </c>
      <c r="H5305">
        <v>14452</v>
      </c>
      <c r="I5305">
        <f>IF(Table3_1810[[#This Row],[Status]]="Hired",1,0)</f>
        <v>0</v>
      </c>
    </row>
    <row r="5306" spans="1:9" x14ac:dyDescent="0.3">
      <c r="A5306">
        <v>254807</v>
      </c>
      <c r="B5306" s="2">
        <v>41856</v>
      </c>
      <c r="C5306" s="3">
        <v>0.41971064814814812</v>
      </c>
      <c r="D5306" t="s">
        <v>31</v>
      </c>
      <c r="E5306" t="s">
        <v>28</v>
      </c>
      <c r="F5306" t="s">
        <v>12</v>
      </c>
      <c r="G5306" t="s">
        <v>10</v>
      </c>
      <c r="H5306">
        <v>38517</v>
      </c>
      <c r="I5306">
        <f>IF(Table3_1810[[#This Row],[Status]]="Hired",1,0)</f>
        <v>1</v>
      </c>
    </row>
    <row r="5307" spans="1:9" x14ac:dyDescent="0.3">
      <c r="A5307">
        <v>824893</v>
      </c>
      <c r="B5307" s="2">
        <v>41760</v>
      </c>
      <c r="C5307" s="3">
        <v>0.56832175925925921</v>
      </c>
      <c r="D5307" t="s">
        <v>31</v>
      </c>
      <c r="E5307" t="s">
        <v>27</v>
      </c>
      <c r="F5307" t="s">
        <v>17</v>
      </c>
      <c r="G5307" t="s">
        <v>2</v>
      </c>
      <c r="H5307">
        <v>28134</v>
      </c>
      <c r="I5307">
        <f>IF(Table3_1810[[#This Row],[Status]]="Hired",1,0)</f>
        <v>1</v>
      </c>
    </row>
    <row r="5308" spans="1:9" x14ac:dyDescent="0.3">
      <c r="A5308">
        <v>89108</v>
      </c>
      <c r="B5308" s="2">
        <v>41760</v>
      </c>
      <c r="C5308" s="3">
        <v>0.56609953703703708</v>
      </c>
      <c r="D5308" t="s">
        <v>31</v>
      </c>
      <c r="E5308" t="s">
        <v>28</v>
      </c>
      <c r="F5308" t="s">
        <v>17</v>
      </c>
      <c r="G5308" t="s">
        <v>2</v>
      </c>
      <c r="H5308">
        <v>33139</v>
      </c>
      <c r="I5308">
        <f>IF(Table3_1810[[#This Row],[Status]]="Hired",1,0)</f>
        <v>1</v>
      </c>
    </row>
    <row r="5309" spans="1:9" x14ac:dyDescent="0.3">
      <c r="A5309">
        <v>268296</v>
      </c>
      <c r="B5309" s="2">
        <v>41768</v>
      </c>
      <c r="C5309" s="3">
        <v>0.4163310185185185</v>
      </c>
      <c r="D5309" t="s">
        <v>31</v>
      </c>
      <c r="E5309" t="s">
        <v>27</v>
      </c>
      <c r="F5309" t="s">
        <v>17</v>
      </c>
      <c r="G5309" t="s">
        <v>2</v>
      </c>
      <c r="H5309">
        <v>17266</v>
      </c>
      <c r="I5309">
        <f>IF(Table3_1810[[#This Row],[Status]]="Hired",1,0)</f>
        <v>1</v>
      </c>
    </row>
    <row r="5310" spans="1:9" x14ac:dyDescent="0.3">
      <c r="A5310">
        <v>825656</v>
      </c>
      <c r="B5310" s="2">
        <v>41769</v>
      </c>
      <c r="C5310" s="3">
        <v>0.59802083333333333</v>
      </c>
      <c r="D5310" t="s">
        <v>31</v>
      </c>
      <c r="E5310" t="s">
        <v>27</v>
      </c>
      <c r="F5310" t="s">
        <v>17</v>
      </c>
      <c r="G5310" t="s">
        <v>4</v>
      </c>
      <c r="H5310">
        <v>65891</v>
      </c>
      <c r="I5310">
        <f>IF(Table3_1810[[#This Row],[Status]]="Hired",1,0)</f>
        <v>1</v>
      </c>
    </row>
    <row r="5311" spans="1:9" x14ac:dyDescent="0.3">
      <c r="A5311">
        <v>551379</v>
      </c>
      <c r="B5311" s="2">
        <v>41769</v>
      </c>
      <c r="C5311" s="3">
        <v>0.59869212962962959</v>
      </c>
      <c r="D5311" t="s">
        <v>31</v>
      </c>
      <c r="E5311" t="s">
        <v>27</v>
      </c>
      <c r="F5311" t="s">
        <v>17</v>
      </c>
      <c r="G5311" t="s">
        <v>4</v>
      </c>
      <c r="H5311">
        <v>77830</v>
      </c>
      <c r="I5311">
        <f>IF(Table3_1810[[#This Row],[Status]]="Hired",1,0)</f>
        <v>1</v>
      </c>
    </row>
    <row r="5312" spans="1:9" x14ac:dyDescent="0.3">
      <c r="A5312">
        <v>737409</v>
      </c>
      <c r="B5312" s="2">
        <v>41769</v>
      </c>
      <c r="C5312" s="3">
        <v>0.59950231481481486</v>
      </c>
      <c r="D5312" t="s">
        <v>31</v>
      </c>
      <c r="E5312" t="s">
        <v>27</v>
      </c>
      <c r="F5312" t="s">
        <v>17</v>
      </c>
      <c r="G5312" t="s">
        <v>4</v>
      </c>
      <c r="H5312">
        <v>47739</v>
      </c>
      <c r="I5312">
        <f>IF(Table3_1810[[#This Row],[Status]]="Hired",1,0)</f>
        <v>1</v>
      </c>
    </row>
    <row r="5313" spans="1:9" x14ac:dyDescent="0.3">
      <c r="A5313">
        <v>212110</v>
      </c>
      <c r="B5313" s="2">
        <v>41769</v>
      </c>
      <c r="C5313" s="3">
        <v>0.59980324074074076</v>
      </c>
      <c r="D5313" t="s">
        <v>31</v>
      </c>
      <c r="E5313" t="s">
        <v>27</v>
      </c>
      <c r="F5313" t="s">
        <v>17</v>
      </c>
      <c r="G5313" t="s">
        <v>4</v>
      </c>
      <c r="H5313">
        <v>84096</v>
      </c>
      <c r="I5313">
        <f>IF(Table3_1810[[#This Row],[Status]]="Hired",1,0)</f>
        <v>1</v>
      </c>
    </row>
    <row r="5314" spans="1:9" x14ac:dyDescent="0.3">
      <c r="A5314">
        <v>475564</v>
      </c>
      <c r="B5314" s="2">
        <v>41782</v>
      </c>
      <c r="C5314" s="3">
        <v>0.29320601851851852</v>
      </c>
      <c r="D5314" t="s">
        <v>31</v>
      </c>
      <c r="E5314" t="s">
        <v>27</v>
      </c>
      <c r="F5314" t="s">
        <v>20</v>
      </c>
      <c r="G5314" t="s">
        <v>8</v>
      </c>
      <c r="H5314">
        <v>99397</v>
      </c>
      <c r="I5314">
        <f>IF(Table3_1810[[#This Row],[Status]]="Hired",1,0)</f>
        <v>1</v>
      </c>
    </row>
    <row r="5315" spans="1:9" x14ac:dyDescent="0.3">
      <c r="A5315">
        <v>946421</v>
      </c>
      <c r="B5315" s="2">
        <v>41767</v>
      </c>
      <c r="C5315" s="3">
        <v>0.72903935185185187</v>
      </c>
      <c r="D5315" t="s">
        <v>31</v>
      </c>
      <c r="E5315" t="s">
        <v>29</v>
      </c>
      <c r="F5315" t="s">
        <v>17</v>
      </c>
      <c r="G5315" t="s">
        <v>8</v>
      </c>
      <c r="H5315">
        <v>29769</v>
      </c>
      <c r="I5315">
        <f>IF(Table3_1810[[#This Row],[Status]]="Hired",1,0)</f>
        <v>1</v>
      </c>
    </row>
    <row r="5316" spans="1:9" x14ac:dyDescent="0.3">
      <c r="A5316">
        <v>464009</v>
      </c>
      <c r="B5316" s="2">
        <v>41788</v>
      </c>
      <c r="C5316" s="3">
        <v>0.7210185185185185</v>
      </c>
      <c r="D5316" t="s">
        <v>31</v>
      </c>
      <c r="E5316" t="s">
        <v>27</v>
      </c>
      <c r="F5316" t="s">
        <v>17</v>
      </c>
      <c r="G5316" t="s">
        <v>8</v>
      </c>
      <c r="H5316">
        <v>58049</v>
      </c>
      <c r="I5316">
        <f>IF(Table3_1810[[#This Row],[Status]]="Hired",1,0)</f>
        <v>1</v>
      </c>
    </row>
    <row r="5317" spans="1:9" x14ac:dyDescent="0.3">
      <c r="A5317">
        <v>150983</v>
      </c>
      <c r="B5317" s="2">
        <v>41863</v>
      </c>
      <c r="C5317" s="3">
        <v>0.91578703703703701</v>
      </c>
      <c r="D5317" t="s">
        <v>31</v>
      </c>
      <c r="E5317" t="s">
        <v>29</v>
      </c>
      <c r="F5317" t="s">
        <v>13</v>
      </c>
      <c r="G5317" t="s">
        <v>2</v>
      </c>
      <c r="H5317">
        <v>33907</v>
      </c>
      <c r="I5317">
        <f>IF(Table3_1810[[#This Row],[Status]]="Hired",1,0)</f>
        <v>1</v>
      </c>
    </row>
    <row r="5318" spans="1:9" x14ac:dyDescent="0.3">
      <c r="A5318">
        <v>245279</v>
      </c>
      <c r="B5318" s="2">
        <v>41869</v>
      </c>
      <c r="C5318" s="3">
        <v>0.72815972222222225</v>
      </c>
      <c r="D5318" t="s">
        <v>31</v>
      </c>
      <c r="E5318" t="s">
        <v>29</v>
      </c>
      <c r="F5318" t="s">
        <v>13</v>
      </c>
      <c r="G5318" t="s">
        <v>2</v>
      </c>
      <c r="H5318">
        <v>52322</v>
      </c>
      <c r="I5318">
        <f>IF(Table3_1810[[#This Row],[Status]]="Hired",1,0)</f>
        <v>1</v>
      </c>
    </row>
    <row r="5319" spans="1:9" x14ac:dyDescent="0.3">
      <c r="A5319">
        <v>537509</v>
      </c>
      <c r="B5319" s="2">
        <v>41829</v>
      </c>
      <c r="C5319" s="3">
        <v>0.53354166666666669</v>
      </c>
      <c r="D5319" t="s">
        <v>31</v>
      </c>
      <c r="E5319" t="s">
        <v>27</v>
      </c>
      <c r="F5319" t="s">
        <v>17</v>
      </c>
      <c r="G5319" t="s">
        <v>6</v>
      </c>
      <c r="H5319">
        <v>42224</v>
      </c>
      <c r="I5319">
        <f>IF(Table3_1810[[#This Row],[Status]]="Hired",1,0)</f>
        <v>1</v>
      </c>
    </row>
    <row r="5320" spans="1:9" x14ac:dyDescent="0.3">
      <c r="A5320">
        <v>276185</v>
      </c>
      <c r="B5320" s="2">
        <v>41858</v>
      </c>
      <c r="C5320" s="3">
        <v>0.7506828703703704</v>
      </c>
      <c r="D5320" t="s">
        <v>31</v>
      </c>
      <c r="E5320" t="s">
        <v>29</v>
      </c>
      <c r="F5320" t="s">
        <v>17</v>
      </c>
      <c r="G5320" t="s">
        <v>6</v>
      </c>
      <c r="H5320">
        <v>23966</v>
      </c>
      <c r="I5320">
        <f>IF(Table3_1810[[#This Row],[Status]]="Hired",1,0)</f>
        <v>1</v>
      </c>
    </row>
    <row r="5321" spans="1:9" x14ac:dyDescent="0.3">
      <c r="A5321">
        <v>758805</v>
      </c>
      <c r="B5321" s="2">
        <v>41864</v>
      </c>
      <c r="C5321" s="3">
        <v>0.73040509259259256</v>
      </c>
      <c r="D5321" t="s">
        <v>31</v>
      </c>
      <c r="E5321" t="s">
        <v>27</v>
      </c>
      <c r="F5321" t="s">
        <v>17</v>
      </c>
      <c r="G5321" t="s">
        <v>6</v>
      </c>
      <c r="H5321">
        <v>93138</v>
      </c>
      <c r="I5321">
        <f>IF(Table3_1810[[#This Row],[Status]]="Hired",1,0)</f>
        <v>1</v>
      </c>
    </row>
    <row r="5322" spans="1:9" x14ac:dyDescent="0.3">
      <c r="A5322">
        <v>919971</v>
      </c>
      <c r="B5322" s="2">
        <v>41764</v>
      </c>
      <c r="C5322" s="3">
        <v>7.2442129629629634E-2</v>
      </c>
      <c r="D5322" t="s">
        <v>31</v>
      </c>
      <c r="E5322" t="s">
        <v>27</v>
      </c>
      <c r="F5322" t="s">
        <v>18</v>
      </c>
      <c r="G5322" t="s">
        <v>2</v>
      </c>
      <c r="H5322">
        <v>19763</v>
      </c>
      <c r="I5322">
        <f>IF(Table3_1810[[#This Row],[Status]]="Hired",1,0)</f>
        <v>1</v>
      </c>
    </row>
    <row r="5323" spans="1:9" x14ac:dyDescent="0.3">
      <c r="A5323">
        <v>169443</v>
      </c>
      <c r="B5323" s="2">
        <v>41764</v>
      </c>
      <c r="C5323" s="3">
        <v>7.4444444444444438E-2</v>
      </c>
      <c r="D5323" t="s">
        <v>31</v>
      </c>
      <c r="E5323" t="s">
        <v>29</v>
      </c>
      <c r="F5323" t="s">
        <v>18</v>
      </c>
      <c r="G5323" t="s">
        <v>2</v>
      </c>
      <c r="H5323">
        <v>59744</v>
      </c>
      <c r="I5323">
        <f>IF(Table3_1810[[#This Row],[Status]]="Hired",1,0)</f>
        <v>1</v>
      </c>
    </row>
    <row r="5324" spans="1:9" x14ac:dyDescent="0.3">
      <c r="A5324">
        <v>646392</v>
      </c>
      <c r="B5324" s="2">
        <v>41786</v>
      </c>
      <c r="C5324" s="3">
        <v>0.4117939814814815</v>
      </c>
      <c r="D5324" t="s">
        <v>31</v>
      </c>
      <c r="E5324" t="s">
        <v>28</v>
      </c>
      <c r="F5324" t="s">
        <v>20</v>
      </c>
      <c r="G5324" t="s">
        <v>1</v>
      </c>
      <c r="H5324">
        <v>51564</v>
      </c>
      <c r="I5324">
        <f>IF(Table3_1810[[#This Row],[Status]]="Hired",1,0)</f>
        <v>1</v>
      </c>
    </row>
    <row r="5325" spans="1:9" x14ac:dyDescent="0.3">
      <c r="A5325">
        <v>273066</v>
      </c>
      <c r="B5325" s="2">
        <v>41813</v>
      </c>
      <c r="C5325" s="3">
        <v>0.73018518518518516</v>
      </c>
      <c r="D5325" t="s">
        <v>31</v>
      </c>
      <c r="E5325" t="s">
        <v>29</v>
      </c>
      <c r="F5325" t="s">
        <v>17</v>
      </c>
      <c r="G5325" t="s">
        <v>10</v>
      </c>
      <c r="H5325">
        <v>61824</v>
      </c>
      <c r="I5325">
        <f>IF(Table3_1810[[#This Row],[Status]]="Hired",1,0)</f>
        <v>1</v>
      </c>
    </row>
    <row r="5326" spans="1:9" x14ac:dyDescent="0.3">
      <c r="A5326">
        <v>562353</v>
      </c>
      <c r="B5326" s="2">
        <v>41760</v>
      </c>
      <c r="C5326" s="3">
        <v>0.40693287037037035</v>
      </c>
      <c r="D5326" t="s">
        <v>31</v>
      </c>
      <c r="E5326" t="s">
        <v>29</v>
      </c>
      <c r="F5326" t="s">
        <v>19</v>
      </c>
      <c r="G5326" t="s">
        <v>4</v>
      </c>
      <c r="H5326">
        <v>99745</v>
      </c>
      <c r="I5326">
        <f>IF(Table3_1810[[#This Row],[Status]]="Hired",1,0)</f>
        <v>1</v>
      </c>
    </row>
    <row r="5327" spans="1:9" x14ac:dyDescent="0.3">
      <c r="A5327">
        <v>375556</v>
      </c>
      <c r="B5327" s="2">
        <v>41760</v>
      </c>
      <c r="C5327" s="3">
        <v>0.40718749999999998</v>
      </c>
      <c r="D5327" t="s">
        <v>31</v>
      </c>
      <c r="E5327" t="s">
        <v>29</v>
      </c>
      <c r="F5327" t="s">
        <v>19</v>
      </c>
      <c r="G5327" t="s">
        <v>4</v>
      </c>
      <c r="H5327">
        <v>81434</v>
      </c>
      <c r="I5327">
        <f>IF(Table3_1810[[#This Row],[Status]]="Hired",1,0)</f>
        <v>1</v>
      </c>
    </row>
    <row r="5328" spans="1:9" x14ac:dyDescent="0.3">
      <c r="A5328">
        <v>719895</v>
      </c>
      <c r="B5328" s="2">
        <v>41760</v>
      </c>
      <c r="C5328" s="3">
        <v>0.40780092592592593</v>
      </c>
      <c r="D5328" t="s">
        <v>31</v>
      </c>
      <c r="E5328" t="s">
        <v>29</v>
      </c>
      <c r="F5328" t="s">
        <v>19</v>
      </c>
      <c r="G5328" t="s">
        <v>4</v>
      </c>
      <c r="H5328">
        <v>86399</v>
      </c>
      <c r="I5328">
        <f>IF(Table3_1810[[#This Row],[Status]]="Hired",1,0)</f>
        <v>1</v>
      </c>
    </row>
    <row r="5329" spans="1:9" x14ac:dyDescent="0.3">
      <c r="A5329">
        <v>422222</v>
      </c>
      <c r="B5329" s="2">
        <v>41772</v>
      </c>
      <c r="C5329" s="3">
        <v>0.61973379629629632</v>
      </c>
      <c r="D5329" t="s">
        <v>31</v>
      </c>
      <c r="E5329" t="s">
        <v>29</v>
      </c>
      <c r="F5329" t="s">
        <v>19</v>
      </c>
      <c r="G5329" t="s">
        <v>2</v>
      </c>
      <c r="H5329">
        <v>95521</v>
      </c>
      <c r="I5329">
        <f>IF(Table3_1810[[#This Row],[Status]]="Hired",1,0)</f>
        <v>1</v>
      </c>
    </row>
    <row r="5330" spans="1:9" x14ac:dyDescent="0.3">
      <c r="A5330">
        <v>603672</v>
      </c>
      <c r="B5330" s="2">
        <v>41767</v>
      </c>
      <c r="C5330" s="3">
        <v>0.34385416666666668</v>
      </c>
      <c r="D5330" t="s">
        <v>31</v>
      </c>
      <c r="E5330" t="s">
        <v>27</v>
      </c>
      <c r="F5330" t="s">
        <v>17</v>
      </c>
      <c r="G5330" t="s">
        <v>2</v>
      </c>
      <c r="H5330">
        <v>25843</v>
      </c>
      <c r="I5330">
        <f>IF(Table3_1810[[#This Row],[Status]]="Hired",1,0)</f>
        <v>1</v>
      </c>
    </row>
    <row r="5331" spans="1:9" x14ac:dyDescent="0.3">
      <c r="A5331">
        <v>480487</v>
      </c>
      <c r="B5331" s="2">
        <v>41767</v>
      </c>
      <c r="C5331" s="3">
        <v>0.34634259259259259</v>
      </c>
      <c r="D5331" t="s">
        <v>31</v>
      </c>
      <c r="E5331" t="s">
        <v>29</v>
      </c>
      <c r="F5331" t="s">
        <v>17</v>
      </c>
      <c r="G5331" t="s">
        <v>2</v>
      </c>
      <c r="H5331">
        <v>77827</v>
      </c>
      <c r="I5331">
        <f>IF(Table3_1810[[#This Row],[Status]]="Hired",1,0)</f>
        <v>1</v>
      </c>
    </row>
    <row r="5332" spans="1:9" x14ac:dyDescent="0.3">
      <c r="A5332">
        <v>186971</v>
      </c>
      <c r="B5332" s="2">
        <v>41768</v>
      </c>
      <c r="C5332" s="3">
        <v>0.38350694444444444</v>
      </c>
      <c r="D5332" t="s">
        <v>31</v>
      </c>
      <c r="E5332" t="s">
        <v>29</v>
      </c>
      <c r="F5332" t="s">
        <v>17</v>
      </c>
      <c r="G5332" t="s">
        <v>2</v>
      </c>
      <c r="H5332">
        <v>26211</v>
      </c>
      <c r="I5332">
        <f>IF(Table3_1810[[#This Row],[Status]]="Hired",1,0)</f>
        <v>1</v>
      </c>
    </row>
    <row r="5333" spans="1:9" x14ac:dyDescent="0.3">
      <c r="A5333">
        <v>976777</v>
      </c>
      <c r="B5333" s="2">
        <v>41780</v>
      </c>
      <c r="C5333" s="3">
        <v>0.64630787037037041</v>
      </c>
      <c r="D5333" t="s">
        <v>30</v>
      </c>
      <c r="E5333" t="s">
        <v>27</v>
      </c>
      <c r="F5333" t="s">
        <v>17</v>
      </c>
      <c r="G5333" t="s">
        <v>2</v>
      </c>
      <c r="H5333">
        <v>81574</v>
      </c>
      <c r="I5333">
        <f>IF(Table3_1810[[#This Row],[Status]]="Hired",1,0)</f>
        <v>0</v>
      </c>
    </row>
    <row r="5334" spans="1:9" x14ac:dyDescent="0.3">
      <c r="A5334">
        <v>703792</v>
      </c>
      <c r="B5334" s="2">
        <v>41825</v>
      </c>
      <c r="C5334" s="3">
        <v>0.41056712962962966</v>
      </c>
      <c r="D5334" t="s">
        <v>31</v>
      </c>
      <c r="E5334" t="s">
        <v>27</v>
      </c>
      <c r="F5334" t="s">
        <v>12</v>
      </c>
      <c r="G5334" t="s">
        <v>2</v>
      </c>
      <c r="H5334">
        <v>13696</v>
      </c>
      <c r="I5334">
        <f>IF(Table3_1810[[#This Row],[Status]]="Hired",1,0)</f>
        <v>1</v>
      </c>
    </row>
    <row r="5335" spans="1:9" x14ac:dyDescent="0.3">
      <c r="A5335">
        <v>525836</v>
      </c>
      <c r="B5335" s="2">
        <v>41873</v>
      </c>
      <c r="C5335" s="3">
        <v>0.70768518518518519</v>
      </c>
      <c r="D5335" t="s">
        <v>31</v>
      </c>
      <c r="E5335" t="s">
        <v>27</v>
      </c>
      <c r="F5335" t="s">
        <v>20</v>
      </c>
      <c r="G5335" t="s">
        <v>10</v>
      </c>
      <c r="H5335">
        <v>81259</v>
      </c>
      <c r="I5335">
        <f>IF(Table3_1810[[#This Row],[Status]]="Hired",1,0)</f>
        <v>1</v>
      </c>
    </row>
    <row r="5336" spans="1:9" x14ac:dyDescent="0.3">
      <c r="A5336">
        <v>896401</v>
      </c>
      <c r="B5336" s="2">
        <v>41881</v>
      </c>
      <c r="C5336" s="3">
        <v>0.38271990740740741</v>
      </c>
      <c r="D5336" t="s">
        <v>31</v>
      </c>
      <c r="E5336" t="s">
        <v>28</v>
      </c>
      <c r="F5336" t="s">
        <v>20</v>
      </c>
      <c r="G5336" t="s">
        <v>10</v>
      </c>
      <c r="H5336">
        <v>27760</v>
      </c>
      <c r="I5336">
        <f>IF(Table3_1810[[#This Row],[Status]]="Hired",1,0)</f>
        <v>1</v>
      </c>
    </row>
    <row r="5337" spans="1:9" x14ac:dyDescent="0.3">
      <c r="A5337">
        <v>626067</v>
      </c>
      <c r="B5337" s="2">
        <v>41847</v>
      </c>
      <c r="C5337" s="3">
        <v>0.37908564814814816</v>
      </c>
      <c r="D5337" t="s">
        <v>31</v>
      </c>
      <c r="E5337" t="s">
        <v>27</v>
      </c>
      <c r="F5337" t="s">
        <v>18</v>
      </c>
      <c r="G5337" t="s">
        <v>6</v>
      </c>
      <c r="H5337">
        <v>52925</v>
      </c>
      <c r="I5337">
        <f>IF(Table3_1810[[#This Row],[Status]]="Hired",1,0)</f>
        <v>1</v>
      </c>
    </row>
    <row r="5338" spans="1:9" x14ac:dyDescent="0.3">
      <c r="A5338">
        <v>83466</v>
      </c>
      <c r="B5338" s="2">
        <v>41849</v>
      </c>
      <c r="C5338" s="3">
        <v>0.7389930555555555</v>
      </c>
      <c r="D5338" t="s">
        <v>31</v>
      </c>
      <c r="E5338" t="s">
        <v>27</v>
      </c>
      <c r="F5338" t="s">
        <v>18</v>
      </c>
      <c r="G5338" t="s">
        <v>6</v>
      </c>
      <c r="H5338">
        <v>91040</v>
      </c>
      <c r="I5338">
        <f>IF(Table3_1810[[#This Row],[Status]]="Hired",1,0)</f>
        <v>1</v>
      </c>
    </row>
    <row r="5339" spans="1:9" x14ac:dyDescent="0.3">
      <c r="A5339">
        <v>867000</v>
      </c>
      <c r="B5339" s="2">
        <v>41849</v>
      </c>
      <c r="C5339" s="3">
        <v>0.73956018518518518</v>
      </c>
      <c r="D5339" t="s">
        <v>31</v>
      </c>
      <c r="E5339" t="s">
        <v>27</v>
      </c>
      <c r="F5339" t="s">
        <v>18</v>
      </c>
      <c r="G5339" t="s">
        <v>6</v>
      </c>
      <c r="H5339">
        <v>58832</v>
      </c>
      <c r="I5339">
        <f>IF(Table3_1810[[#This Row],[Status]]="Hired",1,0)</f>
        <v>1</v>
      </c>
    </row>
    <row r="5340" spans="1:9" x14ac:dyDescent="0.3">
      <c r="A5340">
        <v>539299</v>
      </c>
      <c r="B5340" s="2">
        <v>41862</v>
      </c>
      <c r="C5340" s="3">
        <v>0.68136574074074074</v>
      </c>
      <c r="D5340" t="s">
        <v>31</v>
      </c>
      <c r="E5340" t="s">
        <v>27</v>
      </c>
      <c r="F5340" t="s">
        <v>18</v>
      </c>
      <c r="G5340" t="s">
        <v>6</v>
      </c>
      <c r="H5340">
        <v>91620</v>
      </c>
      <c r="I5340">
        <f>IF(Table3_1810[[#This Row],[Status]]="Hired",1,0)</f>
        <v>1</v>
      </c>
    </row>
    <row r="5341" spans="1:9" x14ac:dyDescent="0.3">
      <c r="A5341">
        <v>838359</v>
      </c>
      <c r="B5341" s="2">
        <v>41878</v>
      </c>
      <c r="C5341" s="3">
        <v>0.58605324074074072</v>
      </c>
      <c r="D5341" t="s">
        <v>31</v>
      </c>
      <c r="E5341" t="s">
        <v>28</v>
      </c>
      <c r="F5341" t="s">
        <v>18</v>
      </c>
      <c r="G5341" t="s">
        <v>6</v>
      </c>
      <c r="H5341">
        <v>90339</v>
      </c>
      <c r="I5341">
        <f>IF(Table3_1810[[#This Row],[Status]]="Hired",1,0)</f>
        <v>1</v>
      </c>
    </row>
    <row r="5342" spans="1:9" x14ac:dyDescent="0.3">
      <c r="A5342">
        <v>79268</v>
      </c>
      <c r="B5342" s="2">
        <v>41778</v>
      </c>
      <c r="C5342" s="3">
        <v>0.35467592592592595</v>
      </c>
      <c r="D5342" t="s">
        <v>31</v>
      </c>
      <c r="E5342" t="s">
        <v>27</v>
      </c>
      <c r="F5342" t="s">
        <v>17</v>
      </c>
      <c r="G5342" t="s">
        <v>6</v>
      </c>
      <c r="H5342">
        <v>95073</v>
      </c>
      <c r="I5342">
        <f>IF(Table3_1810[[#This Row],[Status]]="Hired",1,0)</f>
        <v>1</v>
      </c>
    </row>
    <row r="5343" spans="1:9" x14ac:dyDescent="0.3">
      <c r="A5343">
        <v>70189</v>
      </c>
      <c r="B5343" s="2">
        <v>41778</v>
      </c>
      <c r="C5343" s="3">
        <v>0.35313657407407406</v>
      </c>
      <c r="D5343" t="s">
        <v>31</v>
      </c>
      <c r="E5343" t="s">
        <v>29</v>
      </c>
      <c r="F5343" t="s">
        <v>17</v>
      </c>
      <c r="G5343" t="s">
        <v>6</v>
      </c>
      <c r="H5343">
        <v>22922</v>
      </c>
      <c r="I5343">
        <f>IF(Table3_1810[[#This Row],[Status]]="Hired",1,0)</f>
        <v>1</v>
      </c>
    </row>
    <row r="5344" spans="1:9" x14ac:dyDescent="0.3">
      <c r="A5344">
        <v>592340</v>
      </c>
      <c r="B5344" s="2">
        <v>41778</v>
      </c>
      <c r="C5344" s="3">
        <v>0.35505787037037034</v>
      </c>
      <c r="D5344" t="s">
        <v>31</v>
      </c>
      <c r="E5344" t="s">
        <v>29</v>
      </c>
      <c r="F5344" t="s">
        <v>17</v>
      </c>
      <c r="G5344" t="s">
        <v>6</v>
      </c>
      <c r="H5344">
        <v>76995</v>
      </c>
      <c r="I5344">
        <f>IF(Table3_1810[[#This Row],[Status]]="Hired",1,0)</f>
        <v>1</v>
      </c>
    </row>
    <row r="5345" spans="1:9" x14ac:dyDescent="0.3">
      <c r="A5345">
        <v>917822</v>
      </c>
      <c r="B5345" s="2">
        <v>41824</v>
      </c>
      <c r="C5345" s="3">
        <v>0.33893518518518517</v>
      </c>
      <c r="D5345" t="s">
        <v>31</v>
      </c>
      <c r="E5345" t="s">
        <v>29</v>
      </c>
      <c r="F5345" t="s">
        <v>17</v>
      </c>
      <c r="G5345" t="s">
        <v>6</v>
      </c>
      <c r="H5345">
        <v>80943</v>
      </c>
      <c r="I5345">
        <f>IF(Table3_1810[[#This Row],[Status]]="Hired",1,0)</f>
        <v>1</v>
      </c>
    </row>
    <row r="5346" spans="1:9" x14ac:dyDescent="0.3">
      <c r="A5346">
        <v>786696</v>
      </c>
      <c r="B5346" s="2">
        <v>41824</v>
      </c>
      <c r="C5346" s="3">
        <v>0.33853009259259259</v>
      </c>
      <c r="D5346" t="s">
        <v>30</v>
      </c>
      <c r="E5346" t="s">
        <v>28</v>
      </c>
      <c r="F5346" t="s">
        <v>17</v>
      </c>
      <c r="G5346" t="s">
        <v>6</v>
      </c>
      <c r="H5346">
        <v>51820</v>
      </c>
      <c r="I5346">
        <f>IF(Table3_1810[[#This Row],[Status]]="Hired",1,0)</f>
        <v>0</v>
      </c>
    </row>
    <row r="5347" spans="1:9" x14ac:dyDescent="0.3">
      <c r="A5347">
        <v>98831</v>
      </c>
      <c r="B5347" s="2">
        <v>41774</v>
      </c>
      <c r="C5347" s="3">
        <v>0.66263888888888889</v>
      </c>
      <c r="D5347" t="s">
        <v>31</v>
      </c>
      <c r="E5347" t="s">
        <v>29</v>
      </c>
      <c r="F5347" t="s">
        <v>17</v>
      </c>
      <c r="G5347" t="s">
        <v>2</v>
      </c>
      <c r="H5347">
        <v>52653</v>
      </c>
      <c r="I5347">
        <f>IF(Table3_1810[[#This Row],[Status]]="Hired",1,0)</f>
        <v>1</v>
      </c>
    </row>
    <row r="5348" spans="1:9" x14ac:dyDescent="0.3">
      <c r="A5348">
        <v>531445</v>
      </c>
      <c r="B5348" s="2">
        <v>41774</v>
      </c>
      <c r="C5348" s="3">
        <v>0.66297453703703701</v>
      </c>
      <c r="D5348" t="s">
        <v>31</v>
      </c>
      <c r="E5348" t="s">
        <v>27</v>
      </c>
      <c r="F5348" t="s">
        <v>17</v>
      </c>
      <c r="G5348" t="s">
        <v>2</v>
      </c>
      <c r="H5348">
        <v>18127</v>
      </c>
      <c r="I5348">
        <f>IF(Table3_1810[[#This Row],[Status]]="Hired",1,0)</f>
        <v>1</v>
      </c>
    </row>
    <row r="5349" spans="1:9" x14ac:dyDescent="0.3">
      <c r="A5349">
        <v>782465</v>
      </c>
      <c r="B5349" s="2">
        <v>41787</v>
      </c>
      <c r="C5349" s="3">
        <v>0.42871527777777779</v>
      </c>
      <c r="D5349" t="s">
        <v>31</v>
      </c>
      <c r="E5349" t="s">
        <v>29</v>
      </c>
      <c r="F5349" t="s">
        <v>17</v>
      </c>
      <c r="G5349" t="s">
        <v>2</v>
      </c>
      <c r="H5349">
        <v>38840</v>
      </c>
      <c r="I5349">
        <f>IF(Table3_1810[[#This Row],[Status]]="Hired",1,0)</f>
        <v>1</v>
      </c>
    </row>
    <row r="5350" spans="1:9" x14ac:dyDescent="0.3">
      <c r="A5350">
        <v>302371</v>
      </c>
      <c r="B5350" s="2">
        <v>41792</v>
      </c>
      <c r="C5350" s="3">
        <v>0.37429398148148146</v>
      </c>
      <c r="D5350" t="s">
        <v>31</v>
      </c>
      <c r="E5350" t="s">
        <v>27</v>
      </c>
      <c r="F5350" t="s">
        <v>17</v>
      </c>
      <c r="G5350" t="s">
        <v>2</v>
      </c>
      <c r="H5350">
        <v>23496</v>
      </c>
      <c r="I5350">
        <f>IF(Table3_1810[[#This Row],[Status]]="Hired",1,0)</f>
        <v>1</v>
      </c>
    </row>
    <row r="5351" spans="1:9" x14ac:dyDescent="0.3">
      <c r="A5351">
        <v>147868</v>
      </c>
      <c r="B5351" s="2">
        <v>41793</v>
      </c>
      <c r="C5351" s="3">
        <v>0.45354166666666668</v>
      </c>
      <c r="D5351" t="s">
        <v>31</v>
      </c>
      <c r="E5351" t="s">
        <v>27</v>
      </c>
      <c r="F5351" t="s">
        <v>17</v>
      </c>
      <c r="G5351" t="s">
        <v>2</v>
      </c>
      <c r="H5351">
        <v>43528</v>
      </c>
      <c r="I5351">
        <f>IF(Table3_1810[[#This Row],[Status]]="Hired",1,0)</f>
        <v>1</v>
      </c>
    </row>
    <row r="5352" spans="1:9" x14ac:dyDescent="0.3">
      <c r="A5352">
        <v>374162</v>
      </c>
      <c r="B5352" s="2">
        <v>41808</v>
      </c>
      <c r="C5352" s="3">
        <v>0.4637384259259259</v>
      </c>
      <c r="D5352" t="s">
        <v>31</v>
      </c>
      <c r="E5352" t="s">
        <v>29</v>
      </c>
      <c r="F5352" t="s">
        <v>14</v>
      </c>
      <c r="G5352" t="s">
        <v>10</v>
      </c>
      <c r="H5352">
        <v>67819</v>
      </c>
      <c r="I5352">
        <f>IF(Table3_1810[[#This Row],[Status]]="Hired",1,0)</f>
        <v>1</v>
      </c>
    </row>
    <row r="5353" spans="1:9" x14ac:dyDescent="0.3">
      <c r="A5353">
        <v>632936</v>
      </c>
      <c r="B5353" s="2">
        <v>41808</v>
      </c>
      <c r="C5353" s="3">
        <v>0.46423611111111113</v>
      </c>
      <c r="D5353" t="s">
        <v>31</v>
      </c>
      <c r="E5353" t="s">
        <v>29</v>
      </c>
      <c r="F5353" t="s">
        <v>14</v>
      </c>
      <c r="G5353" t="s">
        <v>10</v>
      </c>
      <c r="H5353">
        <v>41010</v>
      </c>
      <c r="I5353">
        <f>IF(Table3_1810[[#This Row],[Status]]="Hired",1,0)</f>
        <v>1</v>
      </c>
    </row>
    <row r="5354" spans="1:9" x14ac:dyDescent="0.3">
      <c r="A5354">
        <v>87830</v>
      </c>
      <c r="B5354" s="2">
        <v>41825</v>
      </c>
      <c r="C5354" s="3">
        <v>0.7543981481481481</v>
      </c>
      <c r="D5354" t="s">
        <v>31</v>
      </c>
      <c r="E5354" t="s">
        <v>29</v>
      </c>
      <c r="F5354" t="s">
        <v>14</v>
      </c>
      <c r="G5354" t="s">
        <v>7</v>
      </c>
      <c r="H5354">
        <v>45873</v>
      </c>
      <c r="I5354">
        <f>IF(Table3_1810[[#This Row],[Status]]="Hired",1,0)</f>
        <v>1</v>
      </c>
    </row>
    <row r="5355" spans="1:9" x14ac:dyDescent="0.3">
      <c r="A5355">
        <v>921759</v>
      </c>
      <c r="B5355" s="2">
        <v>41825</v>
      </c>
      <c r="C5355" s="3">
        <v>0.75464120370370369</v>
      </c>
      <c r="D5355" t="s">
        <v>30</v>
      </c>
      <c r="E5355" t="s">
        <v>27</v>
      </c>
      <c r="F5355" t="s">
        <v>14</v>
      </c>
      <c r="G5355" t="s">
        <v>7</v>
      </c>
      <c r="H5355">
        <v>41022</v>
      </c>
      <c r="I5355">
        <f>IF(Table3_1810[[#This Row],[Status]]="Hired",1,0)</f>
        <v>0</v>
      </c>
    </row>
    <row r="5356" spans="1:9" x14ac:dyDescent="0.3">
      <c r="A5356">
        <v>773003</v>
      </c>
      <c r="B5356" s="2">
        <v>41827</v>
      </c>
      <c r="C5356" s="3">
        <v>0.67016203703703703</v>
      </c>
      <c r="D5356" t="s">
        <v>31</v>
      </c>
      <c r="E5356" t="s">
        <v>27</v>
      </c>
      <c r="F5356" t="s">
        <v>14</v>
      </c>
      <c r="G5356" t="s">
        <v>7</v>
      </c>
      <c r="H5356">
        <v>57779</v>
      </c>
      <c r="I5356">
        <f>IF(Table3_1810[[#This Row],[Status]]="Hired",1,0)</f>
        <v>1</v>
      </c>
    </row>
    <row r="5357" spans="1:9" x14ac:dyDescent="0.3">
      <c r="A5357">
        <v>650321</v>
      </c>
      <c r="B5357" s="2">
        <v>41827</v>
      </c>
      <c r="C5357" s="3">
        <v>0.67207175925925922</v>
      </c>
      <c r="D5357" t="s">
        <v>31</v>
      </c>
      <c r="E5357" t="s">
        <v>27</v>
      </c>
      <c r="F5357" t="s">
        <v>14</v>
      </c>
      <c r="G5357" t="s">
        <v>7</v>
      </c>
      <c r="H5357">
        <v>37657</v>
      </c>
      <c r="I5357">
        <f>IF(Table3_1810[[#This Row],[Status]]="Hired",1,0)</f>
        <v>1</v>
      </c>
    </row>
    <row r="5358" spans="1:9" x14ac:dyDescent="0.3">
      <c r="A5358">
        <v>961036</v>
      </c>
      <c r="B5358" s="2">
        <v>41836</v>
      </c>
      <c r="C5358" s="3">
        <v>0.33813657407407405</v>
      </c>
      <c r="D5358" t="s">
        <v>31</v>
      </c>
      <c r="E5358" t="s">
        <v>29</v>
      </c>
      <c r="F5358" t="s">
        <v>14</v>
      </c>
      <c r="G5358" t="s">
        <v>7</v>
      </c>
      <c r="H5358">
        <v>89013</v>
      </c>
      <c r="I5358">
        <f>IF(Table3_1810[[#This Row],[Status]]="Hired",1,0)</f>
        <v>1</v>
      </c>
    </row>
    <row r="5359" spans="1:9" x14ac:dyDescent="0.3">
      <c r="A5359">
        <v>244866</v>
      </c>
      <c r="B5359" s="2">
        <v>41829</v>
      </c>
      <c r="C5359" s="3">
        <v>0.59690972222222227</v>
      </c>
      <c r="D5359" t="s">
        <v>31</v>
      </c>
      <c r="E5359" t="s">
        <v>27</v>
      </c>
      <c r="F5359" t="s">
        <v>20</v>
      </c>
      <c r="G5359" t="s">
        <v>2</v>
      </c>
      <c r="H5359">
        <v>56513</v>
      </c>
      <c r="I5359">
        <f>IF(Table3_1810[[#This Row],[Status]]="Hired",1,0)</f>
        <v>1</v>
      </c>
    </row>
    <row r="5360" spans="1:9" x14ac:dyDescent="0.3">
      <c r="A5360">
        <v>463211</v>
      </c>
      <c r="B5360" s="2">
        <v>41778</v>
      </c>
      <c r="C5360" s="3">
        <v>0.65487268518518515</v>
      </c>
      <c r="D5360" t="s">
        <v>31</v>
      </c>
      <c r="E5360" t="s">
        <v>27</v>
      </c>
      <c r="F5360" t="s">
        <v>17</v>
      </c>
      <c r="G5360" t="s">
        <v>10</v>
      </c>
      <c r="H5360">
        <v>43943</v>
      </c>
      <c r="I5360">
        <f>IF(Table3_1810[[#This Row],[Status]]="Hired",1,0)</f>
        <v>1</v>
      </c>
    </row>
    <row r="5361" spans="1:9" x14ac:dyDescent="0.3">
      <c r="A5361">
        <v>617820</v>
      </c>
      <c r="B5361" s="2">
        <v>41778</v>
      </c>
      <c r="C5361" s="3">
        <v>0.65513888888888894</v>
      </c>
      <c r="D5361" t="s">
        <v>31</v>
      </c>
      <c r="E5361" t="s">
        <v>29</v>
      </c>
      <c r="F5361" t="s">
        <v>17</v>
      </c>
      <c r="G5361" t="s">
        <v>10</v>
      </c>
      <c r="H5361">
        <v>42322</v>
      </c>
      <c r="I5361">
        <f>IF(Table3_1810[[#This Row],[Status]]="Hired",1,0)</f>
        <v>1</v>
      </c>
    </row>
    <row r="5362" spans="1:9" x14ac:dyDescent="0.3">
      <c r="A5362">
        <v>769136</v>
      </c>
      <c r="B5362" s="2">
        <v>41778</v>
      </c>
      <c r="C5362" s="3">
        <v>0.65626157407407404</v>
      </c>
      <c r="D5362" t="s">
        <v>31</v>
      </c>
      <c r="E5362" t="s">
        <v>27</v>
      </c>
      <c r="F5362" t="s">
        <v>17</v>
      </c>
      <c r="G5362" t="s">
        <v>10</v>
      </c>
      <c r="H5362">
        <v>94223</v>
      </c>
      <c r="I5362">
        <f>IF(Table3_1810[[#This Row],[Status]]="Hired",1,0)</f>
        <v>1</v>
      </c>
    </row>
    <row r="5363" spans="1:9" x14ac:dyDescent="0.3">
      <c r="A5363">
        <v>120968</v>
      </c>
      <c r="B5363" s="2">
        <v>41804</v>
      </c>
      <c r="C5363" s="3">
        <v>0.46743055555555557</v>
      </c>
      <c r="D5363" t="s">
        <v>31</v>
      </c>
      <c r="E5363" t="s">
        <v>27</v>
      </c>
      <c r="F5363" t="s">
        <v>17</v>
      </c>
      <c r="G5363" t="s">
        <v>10</v>
      </c>
      <c r="H5363">
        <v>73584</v>
      </c>
      <c r="I5363">
        <f>IF(Table3_1810[[#This Row],[Status]]="Hired",1,0)</f>
        <v>1</v>
      </c>
    </row>
    <row r="5364" spans="1:9" x14ac:dyDescent="0.3">
      <c r="A5364">
        <v>189498</v>
      </c>
      <c r="B5364" s="2">
        <v>41805</v>
      </c>
      <c r="C5364" s="3">
        <v>0.31657407407407406</v>
      </c>
      <c r="D5364" t="s">
        <v>31</v>
      </c>
      <c r="E5364" t="s">
        <v>27</v>
      </c>
      <c r="F5364" t="s">
        <v>17</v>
      </c>
      <c r="G5364" t="s">
        <v>10</v>
      </c>
      <c r="H5364">
        <v>47082</v>
      </c>
      <c r="I5364">
        <f>IF(Table3_1810[[#This Row],[Status]]="Hired",1,0)</f>
        <v>1</v>
      </c>
    </row>
    <row r="5365" spans="1:9" x14ac:dyDescent="0.3">
      <c r="A5365">
        <v>842559</v>
      </c>
      <c r="B5365" s="2">
        <v>41810</v>
      </c>
      <c r="C5365" s="3">
        <v>0.77792824074074074</v>
      </c>
      <c r="D5365" t="s">
        <v>31</v>
      </c>
      <c r="E5365" t="s">
        <v>29</v>
      </c>
      <c r="F5365" t="s">
        <v>17</v>
      </c>
      <c r="G5365" t="s">
        <v>10</v>
      </c>
      <c r="H5365">
        <v>48922</v>
      </c>
      <c r="I5365">
        <f>IF(Table3_1810[[#This Row],[Status]]="Hired",1,0)</f>
        <v>1</v>
      </c>
    </row>
    <row r="5366" spans="1:9" x14ac:dyDescent="0.3">
      <c r="A5366">
        <v>955451</v>
      </c>
      <c r="B5366" s="2">
        <v>41818</v>
      </c>
      <c r="C5366" s="3">
        <v>0.34163194444444445</v>
      </c>
      <c r="D5366" t="s">
        <v>31</v>
      </c>
      <c r="E5366" t="s">
        <v>27</v>
      </c>
      <c r="F5366" t="s">
        <v>17</v>
      </c>
      <c r="G5366" t="s">
        <v>10</v>
      </c>
      <c r="H5366">
        <v>98059</v>
      </c>
      <c r="I5366">
        <f>IF(Table3_1810[[#This Row],[Status]]="Hired",1,0)</f>
        <v>1</v>
      </c>
    </row>
    <row r="5367" spans="1:9" x14ac:dyDescent="0.3">
      <c r="A5367">
        <v>81073</v>
      </c>
      <c r="B5367" s="2">
        <v>41761</v>
      </c>
      <c r="C5367" s="3">
        <v>0.77126157407407403</v>
      </c>
      <c r="D5367" t="s">
        <v>31</v>
      </c>
      <c r="E5367" t="s">
        <v>27</v>
      </c>
      <c r="F5367" t="s">
        <v>17</v>
      </c>
      <c r="G5367" t="s">
        <v>2</v>
      </c>
      <c r="H5367">
        <v>36405</v>
      </c>
      <c r="I5367">
        <f>IF(Table3_1810[[#This Row],[Status]]="Hired",1,0)</f>
        <v>1</v>
      </c>
    </row>
    <row r="5368" spans="1:9" x14ac:dyDescent="0.3">
      <c r="A5368">
        <v>143163</v>
      </c>
      <c r="B5368" s="2">
        <v>41761</v>
      </c>
      <c r="C5368" s="3">
        <v>0.77293981481481477</v>
      </c>
      <c r="D5368" t="s">
        <v>31</v>
      </c>
      <c r="E5368" t="s">
        <v>27</v>
      </c>
      <c r="F5368" t="s">
        <v>17</v>
      </c>
      <c r="G5368" t="s">
        <v>2</v>
      </c>
      <c r="H5368">
        <v>14144</v>
      </c>
      <c r="I5368">
        <f>IF(Table3_1810[[#This Row],[Status]]="Hired",1,0)</f>
        <v>1</v>
      </c>
    </row>
    <row r="5369" spans="1:9" x14ac:dyDescent="0.3">
      <c r="A5369">
        <v>386268</v>
      </c>
      <c r="B5369" s="2">
        <v>41761</v>
      </c>
      <c r="C5369" s="3">
        <v>0.77363425925925922</v>
      </c>
      <c r="D5369" t="s">
        <v>30</v>
      </c>
      <c r="E5369" t="s">
        <v>27</v>
      </c>
      <c r="F5369" t="s">
        <v>17</v>
      </c>
      <c r="G5369" t="s">
        <v>2</v>
      </c>
      <c r="H5369">
        <v>93867</v>
      </c>
      <c r="I5369">
        <f>IF(Table3_1810[[#This Row],[Status]]="Hired",1,0)</f>
        <v>0</v>
      </c>
    </row>
    <row r="5370" spans="1:9" x14ac:dyDescent="0.3">
      <c r="A5370">
        <v>609420</v>
      </c>
      <c r="B5370" s="2">
        <v>41845</v>
      </c>
      <c r="C5370" s="3">
        <v>0.73226851851851849</v>
      </c>
      <c r="D5370" t="s">
        <v>31</v>
      </c>
      <c r="E5370" t="s">
        <v>27</v>
      </c>
      <c r="F5370" t="s">
        <v>20</v>
      </c>
      <c r="G5370" t="s">
        <v>2</v>
      </c>
      <c r="H5370">
        <v>77203</v>
      </c>
      <c r="I5370">
        <f>IF(Table3_1810[[#This Row],[Status]]="Hired",1,0)</f>
        <v>1</v>
      </c>
    </row>
    <row r="5371" spans="1:9" x14ac:dyDescent="0.3">
      <c r="A5371">
        <v>702029</v>
      </c>
      <c r="B5371" s="2">
        <v>41845</v>
      </c>
      <c r="C5371" s="3">
        <v>0.73387731481481477</v>
      </c>
      <c r="D5371" t="s">
        <v>31</v>
      </c>
      <c r="E5371" t="s">
        <v>27</v>
      </c>
      <c r="F5371" t="s">
        <v>20</v>
      </c>
      <c r="G5371" t="s">
        <v>2</v>
      </c>
      <c r="H5371">
        <v>82653</v>
      </c>
      <c r="I5371">
        <f>IF(Table3_1810[[#This Row],[Status]]="Hired",1,0)</f>
        <v>1</v>
      </c>
    </row>
    <row r="5372" spans="1:9" x14ac:dyDescent="0.3">
      <c r="A5372">
        <v>745310</v>
      </c>
      <c r="B5372" s="2">
        <v>41760</v>
      </c>
      <c r="C5372" s="3">
        <v>0.80021990740740745</v>
      </c>
      <c r="D5372" t="s">
        <v>30</v>
      </c>
      <c r="E5372" t="s">
        <v>27</v>
      </c>
      <c r="F5372" t="s">
        <v>20</v>
      </c>
      <c r="G5372" t="s">
        <v>2</v>
      </c>
      <c r="H5372">
        <v>71106</v>
      </c>
      <c r="I5372">
        <f>IF(Table3_1810[[#This Row],[Status]]="Hired",1,0)</f>
        <v>0</v>
      </c>
    </row>
    <row r="5373" spans="1:9" x14ac:dyDescent="0.3">
      <c r="A5373">
        <v>897499</v>
      </c>
      <c r="B5373" s="2">
        <v>41766</v>
      </c>
      <c r="C5373" s="3">
        <v>0.68659722222222219</v>
      </c>
      <c r="D5373" t="s">
        <v>31</v>
      </c>
      <c r="E5373" t="s">
        <v>29</v>
      </c>
      <c r="F5373" t="s">
        <v>20</v>
      </c>
      <c r="G5373" t="s">
        <v>2</v>
      </c>
      <c r="H5373">
        <v>29833</v>
      </c>
      <c r="I5373">
        <f>IF(Table3_1810[[#This Row],[Status]]="Hired",1,0)</f>
        <v>1</v>
      </c>
    </row>
    <row r="5374" spans="1:9" x14ac:dyDescent="0.3">
      <c r="A5374">
        <v>796914</v>
      </c>
      <c r="B5374" s="2">
        <v>41837</v>
      </c>
      <c r="C5374" s="3">
        <v>0.39666666666666667</v>
      </c>
      <c r="D5374" t="s">
        <v>31</v>
      </c>
      <c r="E5374" t="s">
        <v>27</v>
      </c>
      <c r="F5374" t="s">
        <v>20</v>
      </c>
      <c r="G5374" t="s">
        <v>2</v>
      </c>
      <c r="H5374">
        <v>29013</v>
      </c>
      <c r="I5374">
        <f>IF(Table3_1810[[#This Row],[Status]]="Hired",1,0)</f>
        <v>1</v>
      </c>
    </row>
    <row r="5375" spans="1:9" x14ac:dyDescent="0.3">
      <c r="A5375">
        <v>34818</v>
      </c>
      <c r="B5375" s="2">
        <v>41837</v>
      </c>
      <c r="C5375" s="3">
        <v>0.39707175925925925</v>
      </c>
      <c r="D5375" t="s">
        <v>31</v>
      </c>
      <c r="E5375" t="s">
        <v>29</v>
      </c>
      <c r="F5375" t="s">
        <v>20</v>
      </c>
      <c r="G5375" t="s">
        <v>2</v>
      </c>
      <c r="H5375">
        <v>76929</v>
      </c>
      <c r="I5375">
        <f>IF(Table3_1810[[#This Row],[Status]]="Hired",1,0)</f>
        <v>1</v>
      </c>
    </row>
    <row r="5376" spans="1:9" x14ac:dyDescent="0.3">
      <c r="A5376">
        <v>304751</v>
      </c>
      <c r="B5376" s="2">
        <v>41763</v>
      </c>
      <c r="C5376" s="3">
        <v>0.78516203703703702</v>
      </c>
      <c r="D5376" t="s">
        <v>31</v>
      </c>
      <c r="E5376" t="s">
        <v>27</v>
      </c>
      <c r="F5376" t="s">
        <v>20</v>
      </c>
      <c r="G5376" t="s">
        <v>10</v>
      </c>
      <c r="H5376">
        <v>71543</v>
      </c>
      <c r="I5376">
        <f>IF(Table3_1810[[#This Row],[Status]]="Hired",1,0)</f>
        <v>1</v>
      </c>
    </row>
    <row r="5377" spans="1:9" x14ac:dyDescent="0.3">
      <c r="A5377">
        <v>593118</v>
      </c>
      <c r="B5377" s="2">
        <v>41781</v>
      </c>
      <c r="C5377" s="3">
        <v>0.63172453703703701</v>
      </c>
      <c r="D5377" t="s">
        <v>31</v>
      </c>
      <c r="E5377" t="s">
        <v>27</v>
      </c>
      <c r="F5377" t="s">
        <v>17</v>
      </c>
      <c r="G5377" t="s">
        <v>2</v>
      </c>
      <c r="H5377">
        <v>22471</v>
      </c>
      <c r="I5377">
        <f>IF(Table3_1810[[#This Row],[Status]]="Hired",1,0)</f>
        <v>1</v>
      </c>
    </row>
    <row r="5378" spans="1:9" x14ac:dyDescent="0.3">
      <c r="A5378">
        <v>268306</v>
      </c>
      <c r="B5378" s="2">
        <v>41781</v>
      </c>
      <c r="C5378" s="3">
        <v>0.80126157407407406</v>
      </c>
      <c r="D5378" t="s">
        <v>30</v>
      </c>
      <c r="E5378" t="s">
        <v>27</v>
      </c>
      <c r="F5378" t="s">
        <v>17</v>
      </c>
      <c r="G5378" t="s">
        <v>2</v>
      </c>
      <c r="H5378">
        <v>95811</v>
      </c>
      <c r="I5378">
        <f>IF(Table3_1810[[#This Row],[Status]]="Hired",1,0)</f>
        <v>0</v>
      </c>
    </row>
    <row r="5379" spans="1:9" x14ac:dyDescent="0.3">
      <c r="A5379">
        <v>837077</v>
      </c>
      <c r="B5379" s="2">
        <v>41781</v>
      </c>
      <c r="C5379" s="3">
        <v>0.80576388888888884</v>
      </c>
      <c r="D5379" t="s">
        <v>31</v>
      </c>
      <c r="E5379" t="s">
        <v>29</v>
      </c>
      <c r="F5379" t="s">
        <v>17</v>
      </c>
      <c r="G5379" t="s">
        <v>2</v>
      </c>
      <c r="H5379">
        <v>21669</v>
      </c>
      <c r="I5379">
        <f>IF(Table3_1810[[#This Row],[Status]]="Hired",1,0)</f>
        <v>1</v>
      </c>
    </row>
    <row r="5380" spans="1:9" x14ac:dyDescent="0.3">
      <c r="A5380">
        <v>253747</v>
      </c>
      <c r="B5380" s="2">
        <v>41782</v>
      </c>
      <c r="C5380" s="3">
        <v>0.7041898148148148</v>
      </c>
      <c r="D5380" t="s">
        <v>31</v>
      </c>
      <c r="E5380" t="s">
        <v>27</v>
      </c>
      <c r="F5380" t="s">
        <v>17</v>
      </c>
      <c r="G5380" t="s">
        <v>2</v>
      </c>
      <c r="H5380">
        <v>77250</v>
      </c>
      <c r="I5380">
        <f>IF(Table3_1810[[#This Row],[Status]]="Hired",1,0)</f>
        <v>1</v>
      </c>
    </row>
    <row r="5381" spans="1:9" x14ac:dyDescent="0.3">
      <c r="A5381">
        <v>532574</v>
      </c>
      <c r="B5381" s="2">
        <v>41795</v>
      </c>
      <c r="C5381" s="3">
        <v>0.70168981481481485</v>
      </c>
      <c r="D5381" t="s">
        <v>31</v>
      </c>
      <c r="E5381" t="s">
        <v>27</v>
      </c>
      <c r="F5381" t="s">
        <v>17</v>
      </c>
      <c r="G5381" t="s">
        <v>10</v>
      </c>
      <c r="H5381">
        <v>29420</v>
      </c>
      <c r="I5381">
        <f>IF(Table3_1810[[#This Row],[Status]]="Hired",1,0)</f>
        <v>1</v>
      </c>
    </row>
    <row r="5382" spans="1:9" x14ac:dyDescent="0.3">
      <c r="A5382">
        <v>271797</v>
      </c>
      <c r="B5382" s="2">
        <v>41766</v>
      </c>
      <c r="C5382" s="3">
        <v>0.55944444444444441</v>
      </c>
      <c r="D5382" t="s">
        <v>31</v>
      </c>
      <c r="E5382" t="s">
        <v>27</v>
      </c>
      <c r="F5382" t="s">
        <v>14</v>
      </c>
      <c r="G5382" t="s">
        <v>6</v>
      </c>
      <c r="H5382">
        <v>19722</v>
      </c>
      <c r="I5382">
        <f>IF(Table3_1810[[#This Row],[Status]]="Hired",1,0)</f>
        <v>1</v>
      </c>
    </row>
    <row r="5383" spans="1:9" x14ac:dyDescent="0.3">
      <c r="A5383">
        <v>140986</v>
      </c>
      <c r="B5383" s="2">
        <v>41774</v>
      </c>
      <c r="C5383" s="3">
        <v>0.41848379629629628</v>
      </c>
      <c r="D5383" t="s">
        <v>31</v>
      </c>
      <c r="E5383" t="s">
        <v>27</v>
      </c>
      <c r="F5383" t="s">
        <v>14</v>
      </c>
      <c r="G5383" t="s">
        <v>6</v>
      </c>
      <c r="H5383">
        <v>53848</v>
      </c>
      <c r="I5383">
        <f>IF(Table3_1810[[#This Row],[Status]]="Hired",1,0)</f>
        <v>1</v>
      </c>
    </row>
    <row r="5384" spans="1:9" x14ac:dyDescent="0.3">
      <c r="A5384">
        <v>455195</v>
      </c>
      <c r="B5384" s="2">
        <v>41760</v>
      </c>
      <c r="C5384" s="3">
        <v>0.92001157407407408</v>
      </c>
      <c r="D5384" t="s">
        <v>31</v>
      </c>
      <c r="E5384" t="s">
        <v>29</v>
      </c>
      <c r="F5384" t="s">
        <v>20</v>
      </c>
      <c r="G5384" t="s">
        <v>10</v>
      </c>
      <c r="H5384">
        <v>62141</v>
      </c>
      <c r="I5384">
        <f>IF(Table3_1810[[#This Row],[Status]]="Hired",1,0)</f>
        <v>1</v>
      </c>
    </row>
    <row r="5385" spans="1:9" x14ac:dyDescent="0.3">
      <c r="A5385">
        <v>264004</v>
      </c>
      <c r="B5385" s="2">
        <v>41774</v>
      </c>
      <c r="C5385" s="3">
        <v>0.5619791666666667</v>
      </c>
      <c r="D5385" t="s">
        <v>31</v>
      </c>
      <c r="E5385" t="s">
        <v>27</v>
      </c>
      <c r="F5385" t="s">
        <v>20</v>
      </c>
      <c r="G5385" t="s">
        <v>10</v>
      </c>
      <c r="H5385">
        <v>45743</v>
      </c>
      <c r="I5385">
        <f>IF(Table3_1810[[#This Row],[Status]]="Hired",1,0)</f>
        <v>1</v>
      </c>
    </row>
    <row r="5386" spans="1:9" x14ac:dyDescent="0.3">
      <c r="A5386">
        <v>889329</v>
      </c>
      <c r="B5386" s="2">
        <v>41775</v>
      </c>
      <c r="C5386" s="3">
        <v>0.70459490740740738</v>
      </c>
      <c r="D5386" t="s">
        <v>31</v>
      </c>
      <c r="E5386" t="s">
        <v>27</v>
      </c>
      <c r="F5386" t="s">
        <v>20</v>
      </c>
      <c r="G5386" t="s">
        <v>10</v>
      </c>
      <c r="H5386">
        <v>49061</v>
      </c>
      <c r="I5386">
        <f>IF(Table3_1810[[#This Row],[Status]]="Hired",1,0)</f>
        <v>1</v>
      </c>
    </row>
    <row r="5387" spans="1:9" x14ac:dyDescent="0.3">
      <c r="A5387">
        <v>708422</v>
      </c>
      <c r="B5387" s="2">
        <v>41775</v>
      </c>
      <c r="C5387" s="3">
        <v>0.70608796296296295</v>
      </c>
      <c r="D5387" t="s">
        <v>31</v>
      </c>
      <c r="E5387" t="s">
        <v>27</v>
      </c>
      <c r="F5387" t="s">
        <v>20</v>
      </c>
      <c r="G5387" t="s">
        <v>10</v>
      </c>
      <c r="H5387">
        <v>47131</v>
      </c>
      <c r="I5387">
        <f>IF(Table3_1810[[#This Row],[Status]]="Hired",1,0)</f>
        <v>1</v>
      </c>
    </row>
    <row r="5388" spans="1:9" x14ac:dyDescent="0.3">
      <c r="A5388">
        <v>17946</v>
      </c>
      <c r="B5388" s="2">
        <v>41775</v>
      </c>
      <c r="C5388" s="3">
        <v>0.70729166666666665</v>
      </c>
      <c r="D5388" t="s">
        <v>31</v>
      </c>
      <c r="E5388" t="s">
        <v>27</v>
      </c>
      <c r="F5388" t="s">
        <v>20</v>
      </c>
      <c r="G5388" t="s">
        <v>10</v>
      </c>
      <c r="H5388">
        <v>65192</v>
      </c>
      <c r="I5388">
        <f>IF(Table3_1810[[#This Row],[Status]]="Hired",1,0)</f>
        <v>1</v>
      </c>
    </row>
    <row r="5389" spans="1:9" x14ac:dyDescent="0.3">
      <c r="A5389">
        <v>646630</v>
      </c>
      <c r="B5389" s="2">
        <v>41845</v>
      </c>
      <c r="C5389" s="3">
        <v>0.36600694444444443</v>
      </c>
      <c r="D5389" t="s">
        <v>31</v>
      </c>
      <c r="E5389" t="s">
        <v>27</v>
      </c>
      <c r="F5389" t="s">
        <v>17</v>
      </c>
      <c r="G5389" t="s">
        <v>6</v>
      </c>
      <c r="H5389">
        <v>47344</v>
      </c>
      <c r="I5389">
        <f>IF(Table3_1810[[#This Row],[Status]]="Hired",1,0)</f>
        <v>1</v>
      </c>
    </row>
    <row r="5390" spans="1:9" x14ac:dyDescent="0.3">
      <c r="A5390">
        <v>601032</v>
      </c>
      <c r="B5390" s="2">
        <v>41775</v>
      </c>
      <c r="C5390" s="3">
        <v>0.58431712962962967</v>
      </c>
      <c r="D5390" t="s">
        <v>31</v>
      </c>
      <c r="E5390" t="s">
        <v>29</v>
      </c>
      <c r="F5390" t="s">
        <v>17</v>
      </c>
      <c r="G5390" t="s">
        <v>2</v>
      </c>
      <c r="H5390">
        <v>95656</v>
      </c>
      <c r="I5390">
        <f>IF(Table3_1810[[#This Row],[Status]]="Hired",1,0)</f>
        <v>1</v>
      </c>
    </row>
    <row r="5391" spans="1:9" x14ac:dyDescent="0.3">
      <c r="A5391">
        <v>628178</v>
      </c>
      <c r="B5391" s="2">
        <v>41775</v>
      </c>
      <c r="C5391" s="3">
        <v>0.84813657407407406</v>
      </c>
      <c r="D5391" t="s">
        <v>31</v>
      </c>
      <c r="E5391" t="s">
        <v>27</v>
      </c>
      <c r="F5391" t="s">
        <v>17</v>
      </c>
      <c r="G5391" t="s">
        <v>2</v>
      </c>
      <c r="H5391">
        <v>84347</v>
      </c>
      <c r="I5391">
        <f>IF(Table3_1810[[#This Row],[Status]]="Hired",1,0)</f>
        <v>1</v>
      </c>
    </row>
    <row r="5392" spans="1:9" x14ac:dyDescent="0.3">
      <c r="A5392">
        <v>920568</v>
      </c>
      <c r="B5392" s="2">
        <v>41789</v>
      </c>
      <c r="C5392" s="3">
        <v>0.73681712962962964</v>
      </c>
      <c r="D5392" t="s">
        <v>31</v>
      </c>
      <c r="E5392" t="s">
        <v>27</v>
      </c>
      <c r="F5392" t="s">
        <v>17</v>
      </c>
      <c r="G5392" t="s">
        <v>2</v>
      </c>
      <c r="H5392">
        <v>48346</v>
      </c>
      <c r="I5392">
        <f>IF(Table3_1810[[#This Row],[Status]]="Hired",1,0)</f>
        <v>1</v>
      </c>
    </row>
    <row r="5393" spans="1:9" x14ac:dyDescent="0.3">
      <c r="A5393">
        <v>326252</v>
      </c>
      <c r="B5393" s="2">
        <v>41789</v>
      </c>
      <c r="C5393" s="3">
        <v>0.73865740740740737</v>
      </c>
      <c r="D5393" t="s">
        <v>31</v>
      </c>
      <c r="E5393" t="s">
        <v>29</v>
      </c>
      <c r="F5393" t="s">
        <v>17</v>
      </c>
      <c r="G5393" t="s">
        <v>2</v>
      </c>
      <c r="H5393">
        <v>73261</v>
      </c>
      <c r="I5393">
        <f>IF(Table3_1810[[#This Row],[Status]]="Hired",1,0)</f>
        <v>1</v>
      </c>
    </row>
    <row r="5394" spans="1:9" x14ac:dyDescent="0.3">
      <c r="A5394">
        <v>294236</v>
      </c>
      <c r="B5394" s="2">
        <v>41794</v>
      </c>
      <c r="C5394" s="3">
        <v>0.55398148148148152</v>
      </c>
      <c r="D5394" t="s">
        <v>31</v>
      </c>
      <c r="E5394" t="s">
        <v>29</v>
      </c>
      <c r="F5394" t="s">
        <v>17</v>
      </c>
      <c r="G5394" t="s">
        <v>2</v>
      </c>
      <c r="H5394">
        <v>34216</v>
      </c>
      <c r="I5394">
        <f>IF(Table3_1810[[#This Row],[Status]]="Hired",1,0)</f>
        <v>1</v>
      </c>
    </row>
    <row r="5395" spans="1:9" x14ac:dyDescent="0.3">
      <c r="A5395">
        <v>841824</v>
      </c>
      <c r="B5395" s="2">
        <v>41765</v>
      </c>
      <c r="C5395" s="3">
        <v>0.2154861111111111</v>
      </c>
      <c r="D5395" t="s">
        <v>31</v>
      </c>
      <c r="E5395" t="s">
        <v>29</v>
      </c>
      <c r="F5395" t="s">
        <v>14</v>
      </c>
      <c r="G5395" t="s">
        <v>10</v>
      </c>
      <c r="H5395">
        <v>99800</v>
      </c>
      <c r="I5395">
        <f>IF(Table3_1810[[#This Row],[Status]]="Hired",1,0)</f>
        <v>1</v>
      </c>
    </row>
    <row r="5396" spans="1:9" x14ac:dyDescent="0.3">
      <c r="A5396">
        <v>108336</v>
      </c>
      <c r="B5396" s="2">
        <v>41824</v>
      </c>
      <c r="C5396" s="3">
        <v>0.82768518518518519</v>
      </c>
      <c r="D5396" t="s">
        <v>31</v>
      </c>
      <c r="E5396" t="s">
        <v>27</v>
      </c>
      <c r="F5396" t="s">
        <v>17</v>
      </c>
      <c r="G5396" t="s">
        <v>10</v>
      </c>
      <c r="H5396">
        <v>64990</v>
      </c>
      <c r="I5396">
        <f>IF(Table3_1810[[#This Row],[Status]]="Hired",1,0)</f>
        <v>1</v>
      </c>
    </row>
    <row r="5397" spans="1:9" x14ac:dyDescent="0.3">
      <c r="A5397">
        <v>750179</v>
      </c>
      <c r="B5397" s="2">
        <v>41824</v>
      </c>
      <c r="C5397" s="3">
        <v>0.82806712962962958</v>
      </c>
      <c r="D5397" t="s">
        <v>31</v>
      </c>
      <c r="E5397" t="s">
        <v>27</v>
      </c>
      <c r="F5397" t="s">
        <v>17</v>
      </c>
      <c r="G5397" t="s">
        <v>10</v>
      </c>
      <c r="H5397">
        <v>83047</v>
      </c>
      <c r="I5397">
        <f>IF(Table3_1810[[#This Row],[Status]]="Hired",1,0)</f>
        <v>1</v>
      </c>
    </row>
    <row r="5398" spans="1:9" x14ac:dyDescent="0.3">
      <c r="A5398">
        <v>783470</v>
      </c>
      <c r="B5398" s="2">
        <v>41814</v>
      </c>
      <c r="C5398" s="3">
        <v>0.52504629629629629</v>
      </c>
      <c r="D5398" t="s">
        <v>31</v>
      </c>
      <c r="E5398" t="s">
        <v>27</v>
      </c>
      <c r="F5398" t="s">
        <v>16</v>
      </c>
      <c r="G5398" t="s">
        <v>6</v>
      </c>
      <c r="H5398">
        <v>73568</v>
      </c>
      <c r="I5398">
        <f>IF(Table3_1810[[#This Row],[Status]]="Hired",1,0)</f>
        <v>1</v>
      </c>
    </row>
    <row r="5399" spans="1:9" x14ac:dyDescent="0.3">
      <c r="A5399">
        <v>498520</v>
      </c>
      <c r="B5399" s="2">
        <v>41831</v>
      </c>
      <c r="C5399" s="3">
        <v>0.54790509259259257</v>
      </c>
      <c r="D5399" t="s">
        <v>31</v>
      </c>
      <c r="E5399" t="s">
        <v>27</v>
      </c>
      <c r="F5399" t="s">
        <v>16</v>
      </c>
      <c r="G5399" t="s">
        <v>6</v>
      </c>
      <c r="H5399">
        <v>55559</v>
      </c>
      <c r="I5399">
        <f>IF(Table3_1810[[#This Row],[Status]]="Hired",1,0)</f>
        <v>1</v>
      </c>
    </row>
    <row r="5400" spans="1:9" x14ac:dyDescent="0.3">
      <c r="A5400">
        <v>623017</v>
      </c>
      <c r="B5400" s="2">
        <v>41842</v>
      </c>
      <c r="C5400" s="3">
        <v>0.73010416666666667</v>
      </c>
      <c r="D5400" t="s">
        <v>31</v>
      </c>
      <c r="E5400" t="s">
        <v>27</v>
      </c>
      <c r="F5400" t="s">
        <v>12</v>
      </c>
      <c r="G5400" t="s">
        <v>10</v>
      </c>
      <c r="H5400">
        <v>53737</v>
      </c>
      <c r="I5400">
        <f>IF(Table3_1810[[#This Row],[Status]]="Hired",1,0)</f>
        <v>1</v>
      </c>
    </row>
    <row r="5401" spans="1:9" x14ac:dyDescent="0.3">
      <c r="A5401">
        <v>709308</v>
      </c>
      <c r="B5401" s="2">
        <v>41842</v>
      </c>
      <c r="C5401" s="3">
        <v>0.73403935185185187</v>
      </c>
      <c r="D5401" t="s">
        <v>31</v>
      </c>
      <c r="E5401" t="s">
        <v>27</v>
      </c>
      <c r="F5401" t="s">
        <v>12</v>
      </c>
      <c r="G5401" t="s">
        <v>10</v>
      </c>
      <c r="H5401">
        <v>96448</v>
      </c>
      <c r="I5401">
        <f>IF(Table3_1810[[#This Row],[Status]]="Hired",1,0)</f>
        <v>1</v>
      </c>
    </row>
    <row r="5402" spans="1:9" x14ac:dyDescent="0.3">
      <c r="A5402">
        <v>812396</v>
      </c>
      <c r="B5402" s="2">
        <v>41848</v>
      </c>
      <c r="C5402" s="3">
        <v>0.34431712962962963</v>
      </c>
      <c r="D5402" t="s">
        <v>31</v>
      </c>
      <c r="E5402" t="s">
        <v>29</v>
      </c>
      <c r="F5402" t="s">
        <v>12</v>
      </c>
      <c r="G5402" t="s">
        <v>10</v>
      </c>
      <c r="H5402">
        <v>46585</v>
      </c>
      <c r="I5402">
        <f>IF(Table3_1810[[#This Row],[Status]]="Hired",1,0)</f>
        <v>1</v>
      </c>
    </row>
    <row r="5403" spans="1:9" x14ac:dyDescent="0.3">
      <c r="A5403">
        <v>608929</v>
      </c>
      <c r="B5403" s="2">
        <v>41828</v>
      </c>
      <c r="C5403" s="3">
        <v>0.75421296296296292</v>
      </c>
      <c r="D5403" t="s">
        <v>30</v>
      </c>
      <c r="E5403" t="s">
        <v>29</v>
      </c>
      <c r="F5403" t="s">
        <v>13</v>
      </c>
      <c r="G5403" t="s">
        <v>6</v>
      </c>
      <c r="H5403">
        <v>73890</v>
      </c>
      <c r="I5403">
        <f>IF(Table3_1810[[#This Row],[Status]]="Hired",1,0)</f>
        <v>0</v>
      </c>
    </row>
    <row r="5404" spans="1:9" x14ac:dyDescent="0.3">
      <c r="A5404">
        <v>139670</v>
      </c>
      <c r="B5404" s="2">
        <v>41828</v>
      </c>
      <c r="C5404" s="3">
        <v>0.75567129629629626</v>
      </c>
      <c r="D5404" t="s">
        <v>31</v>
      </c>
      <c r="E5404" t="s">
        <v>29</v>
      </c>
      <c r="F5404" t="s">
        <v>13</v>
      </c>
      <c r="G5404" t="s">
        <v>6</v>
      </c>
      <c r="H5404">
        <v>62098</v>
      </c>
      <c r="I5404">
        <f>IF(Table3_1810[[#This Row],[Status]]="Hired",1,0)</f>
        <v>1</v>
      </c>
    </row>
    <row r="5405" spans="1:9" x14ac:dyDescent="0.3">
      <c r="A5405">
        <v>851735</v>
      </c>
      <c r="B5405" s="2">
        <v>41837</v>
      </c>
      <c r="C5405" s="3">
        <v>0.70925925925925926</v>
      </c>
      <c r="D5405" t="s">
        <v>31</v>
      </c>
      <c r="E5405" t="s">
        <v>29</v>
      </c>
      <c r="F5405" t="s">
        <v>13</v>
      </c>
      <c r="G5405" t="s">
        <v>6</v>
      </c>
      <c r="H5405">
        <v>68941</v>
      </c>
      <c r="I5405">
        <f>IF(Table3_1810[[#This Row],[Status]]="Hired",1,0)</f>
        <v>1</v>
      </c>
    </row>
    <row r="5406" spans="1:9" x14ac:dyDescent="0.3">
      <c r="A5406">
        <v>619369</v>
      </c>
      <c r="B5406" s="2">
        <v>41837</v>
      </c>
      <c r="C5406" s="3">
        <v>0.70927083333333329</v>
      </c>
      <c r="D5406" t="s">
        <v>31</v>
      </c>
      <c r="E5406" t="s">
        <v>29</v>
      </c>
      <c r="F5406" t="s">
        <v>13</v>
      </c>
      <c r="G5406" t="s">
        <v>6</v>
      </c>
      <c r="H5406">
        <v>38755</v>
      </c>
      <c r="I5406">
        <f>IF(Table3_1810[[#This Row],[Status]]="Hired",1,0)</f>
        <v>1</v>
      </c>
    </row>
    <row r="5407" spans="1:9" x14ac:dyDescent="0.3">
      <c r="A5407">
        <v>535404</v>
      </c>
      <c r="B5407" s="2">
        <v>41820</v>
      </c>
      <c r="C5407" s="3">
        <v>0.72238425925925931</v>
      </c>
      <c r="D5407" t="s">
        <v>31</v>
      </c>
      <c r="E5407" t="s">
        <v>27</v>
      </c>
      <c r="F5407" t="s">
        <v>20</v>
      </c>
      <c r="G5407" t="s">
        <v>4</v>
      </c>
      <c r="H5407">
        <v>80793</v>
      </c>
      <c r="I5407">
        <f>IF(Table3_1810[[#This Row],[Status]]="Hired",1,0)</f>
        <v>1</v>
      </c>
    </row>
    <row r="5408" spans="1:9" x14ac:dyDescent="0.3">
      <c r="A5408">
        <v>578578</v>
      </c>
      <c r="B5408" s="2">
        <v>41820</v>
      </c>
      <c r="C5408" s="3">
        <v>0.72252314814814811</v>
      </c>
      <c r="D5408" t="s">
        <v>30</v>
      </c>
      <c r="E5408" t="s">
        <v>28</v>
      </c>
      <c r="F5408" t="s">
        <v>20</v>
      </c>
      <c r="G5408" t="s">
        <v>4</v>
      </c>
      <c r="H5408">
        <v>23077</v>
      </c>
      <c r="I5408">
        <f>IF(Table3_1810[[#This Row],[Status]]="Hired",1,0)</f>
        <v>0</v>
      </c>
    </row>
    <row r="5409" spans="1:9" x14ac:dyDescent="0.3">
      <c r="A5409">
        <v>808296</v>
      </c>
      <c r="B5409" s="2">
        <v>41825</v>
      </c>
      <c r="C5409" s="3">
        <v>0.46887731481481482</v>
      </c>
      <c r="D5409" t="s">
        <v>31</v>
      </c>
      <c r="E5409" t="s">
        <v>29</v>
      </c>
      <c r="F5409" t="s">
        <v>20</v>
      </c>
      <c r="G5409" t="s">
        <v>2</v>
      </c>
      <c r="H5409">
        <v>66220</v>
      </c>
      <c r="I5409">
        <f>IF(Table3_1810[[#This Row],[Status]]="Hired",1,0)</f>
        <v>1</v>
      </c>
    </row>
    <row r="5410" spans="1:9" x14ac:dyDescent="0.3">
      <c r="A5410">
        <v>754500</v>
      </c>
      <c r="B5410" s="2">
        <v>41825</v>
      </c>
      <c r="C5410" s="3">
        <v>0.46989583333333335</v>
      </c>
      <c r="D5410" t="s">
        <v>31</v>
      </c>
      <c r="E5410" t="s">
        <v>29</v>
      </c>
      <c r="F5410" t="s">
        <v>20</v>
      </c>
      <c r="G5410" t="s">
        <v>2</v>
      </c>
      <c r="H5410">
        <v>35926</v>
      </c>
      <c r="I5410">
        <f>IF(Table3_1810[[#This Row],[Status]]="Hired",1,0)</f>
        <v>1</v>
      </c>
    </row>
    <row r="5411" spans="1:9" x14ac:dyDescent="0.3">
      <c r="A5411">
        <v>535845</v>
      </c>
      <c r="B5411" s="2">
        <v>41825</v>
      </c>
      <c r="C5411" s="3">
        <v>0.47094907407407405</v>
      </c>
      <c r="D5411" t="s">
        <v>31</v>
      </c>
      <c r="E5411" t="s">
        <v>29</v>
      </c>
      <c r="F5411" t="s">
        <v>20</v>
      </c>
      <c r="G5411" t="s">
        <v>2</v>
      </c>
      <c r="H5411">
        <v>62571</v>
      </c>
      <c r="I5411">
        <f>IF(Table3_1810[[#This Row],[Status]]="Hired",1,0)</f>
        <v>1</v>
      </c>
    </row>
    <row r="5412" spans="1:9" x14ac:dyDescent="0.3">
      <c r="A5412">
        <v>860960</v>
      </c>
      <c r="B5412" s="2">
        <v>41765</v>
      </c>
      <c r="C5412" s="3">
        <v>0.76055555555555554</v>
      </c>
      <c r="D5412" t="s">
        <v>30</v>
      </c>
      <c r="E5412" t="s">
        <v>29</v>
      </c>
      <c r="F5412" t="s">
        <v>15</v>
      </c>
      <c r="G5412" t="s">
        <v>2</v>
      </c>
      <c r="H5412">
        <v>44931</v>
      </c>
      <c r="I5412">
        <f>IF(Table3_1810[[#This Row],[Status]]="Hired",1,0)</f>
        <v>0</v>
      </c>
    </row>
    <row r="5413" spans="1:9" x14ac:dyDescent="0.3">
      <c r="A5413">
        <v>186298</v>
      </c>
      <c r="B5413" s="2">
        <v>41783</v>
      </c>
      <c r="C5413" s="3">
        <v>0.72174768518518517</v>
      </c>
      <c r="D5413" t="s">
        <v>31</v>
      </c>
      <c r="E5413" t="s">
        <v>29</v>
      </c>
      <c r="F5413" t="s">
        <v>12</v>
      </c>
      <c r="G5413" t="s">
        <v>6</v>
      </c>
      <c r="H5413">
        <v>46436</v>
      </c>
      <c r="I5413">
        <f>IF(Table3_1810[[#This Row],[Status]]="Hired",1,0)</f>
        <v>1</v>
      </c>
    </row>
    <row r="5414" spans="1:9" x14ac:dyDescent="0.3">
      <c r="A5414">
        <v>631661</v>
      </c>
      <c r="B5414" s="2">
        <v>41783</v>
      </c>
      <c r="C5414" s="3">
        <v>0.72304398148148152</v>
      </c>
      <c r="D5414" t="s">
        <v>31</v>
      </c>
      <c r="E5414" t="s">
        <v>29</v>
      </c>
      <c r="F5414" t="s">
        <v>12</v>
      </c>
      <c r="G5414" t="s">
        <v>6</v>
      </c>
      <c r="H5414">
        <v>77767</v>
      </c>
      <c r="I5414">
        <f>IF(Table3_1810[[#This Row],[Status]]="Hired",1,0)</f>
        <v>1</v>
      </c>
    </row>
    <row r="5415" spans="1:9" x14ac:dyDescent="0.3">
      <c r="A5415">
        <v>45142</v>
      </c>
      <c r="B5415" s="2">
        <v>41767</v>
      </c>
      <c r="C5415" s="3">
        <v>0.60577546296296292</v>
      </c>
      <c r="D5415" t="s">
        <v>31</v>
      </c>
      <c r="E5415" t="s">
        <v>27</v>
      </c>
      <c r="F5415" t="s">
        <v>12</v>
      </c>
      <c r="G5415" t="s">
        <v>4</v>
      </c>
      <c r="H5415">
        <v>92750</v>
      </c>
      <c r="I5415">
        <f>IF(Table3_1810[[#This Row],[Status]]="Hired",1,0)</f>
        <v>1</v>
      </c>
    </row>
    <row r="5416" spans="1:9" x14ac:dyDescent="0.3">
      <c r="A5416">
        <v>621237</v>
      </c>
      <c r="B5416" s="2">
        <v>41772</v>
      </c>
      <c r="C5416" s="3">
        <v>0.46228009259259262</v>
      </c>
      <c r="D5416" t="s">
        <v>31</v>
      </c>
      <c r="E5416" t="s">
        <v>28</v>
      </c>
      <c r="F5416" t="s">
        <v>12</v>
      </c>
      <c r="G5416" t="s">
        <v>4</v>
      </c>
      <c r="H5416">
        <v>29415</v>
      </c>
      <c r="I5416">
        <f>IF(Table3_1810[[#This Row],[Status]]="Hired",1,0)</f>
        <v>1</v>
      </c>
    </row>
    <row r="5417" spans="1:9" x14ac:dyDescent="0.3">
      <c r="A5417">
        <v>772763</v>
      </c>
      <c r="B5417" s="2">
        <v>41780</v>
      </c>
      <c r="C5417" s="3">
        <v>4.6446759259259257E-2</v>
      </c>
      <c r="D5417" t="s">
        <v>31</v>
      </c>
      <c r="E5417" t="s">
        <v>27</v>
      </c>
      <c r="F5417" t="s">
        <v>17</v>
      </c>
      <c r="G5417" t="s">
        <v>2</v>
      </c>
      <c r="H5417">
        <v>34097</v>
      </c>
      <c r="I5417">
        <f>IF(Table3_1810[[#This Row],[Status]]="Hired",1,0)</f>
        <v>1</v>
      </c>
    </row>
    <row r="5418" spans="1:9" x14ac:dyDescent="0.3">
      <c r="A5418">
        <v>759253</v>
      </c>
      <c r="B5418" s="2">
        <v>41780</v>
      </c>
      <c r="C5418" s="3">
        <v>4.4826388888888888E-2</v>
      </c>
      <c r="D5418" t="s">
        <v>31</v>
      </c>
      <c r="E5418" t="s">
        <v>29</v>
      </c>
      <c r="F5418" t="s">
        <v>17</v>
      </c>
      <c r="G5418" t="s">
        <v>2</v>
      </c>
      <c r="H5418">
        <v>13397</v>
      </c>
      <c r="I5418">
        <f>IF(Table3_1810[[#This Row],[Status]]="Hired",1,0)</f>
        <v>1</v>
      </c>
    </row>
    <row r="5419" spans="1:9" x14ac:dyDescent="0.3">
      <c r="A5419">
        <v>640069</v>
      </c>
      <c r="B5419" s="2">
        <v>41785</v>
      </c>
      <c r="C5419" s="3">
        <v>0.64246527777777773</v>
      </c>
      <c r="D5419" t="s">
        <v>31</v>
      </c>
      <c r="E5419" t="s">
        <v>27</v>
      </c>
      <c r="F5419" t="s">
        <v>17</v>
      </c>
      <c r="G5419" t="s">
        <v>2</v>
      </c>
      <c r="H5419">
        <v>84025</v>
      </c>
      <c r="I5419">
        <f>IF(Table3_1810[[#This Row],[Status]]="Hired",1,0)</f>
        <v>1</v>
      </c>
    </row>
    <row r="5420" spans="1:9" x14ac:dyDescent="0.3">
      <c r="A5420">
        <v>553750</v>
      </c>
      <c r="B5420" s="2">
        <v>41785</v>
      </c>
      <c r="C5420" s="3">
        <v>0.64429398148148154</v>
      </c>
      <c r="D5420" t="s">
        <v>31</v>
      </c>
      <c r="E5420" t="s">
        <v>27</v>
      </c>
      <c r="F5420" t="s">
        <v>17</v>
      </c>
      <c r="G5420" t="s">
        <v>2</v>
      </c>
      <c r="H5420">
        <v>61988</v>
      </c>
      <c r="I5420">
        <f>IF(Table3_1810[[#This Row],[Status]]="Hired",1,0)</f>
        <v>1</v>
      </c>
    </row>
    <row r="5421" spans="1:9" x14ac:dyDescent="0.3">
      <c r="A5421">
        <v>231855</v>
      </c>
      <c r="B5421" s="2">
        <v>41785</v>
      </c>
      <c r="C5421" s="3">
        <v>0.64574074074074073</v>
      </c>
      <c r="D5421" t="s">
        <v>31</v>
      </c>
      <c r="E5421" t="s">
        <v>27</v>
      </c>
      <c r="F5421" t="s">
        <v>17</v>
      </c>
      <c r="G5421" t="s">
        <v>2</v>
      </c>
      <c r="H5421">
        <v>49658</v>
      </c>
      <c r="I5421">
        <f>IF(Table3_1810[[#This Row],[Status]]="Hired",1,0)</f>
        <v>1</v>
      </c>
    </row>
    <row r="5422" spans="1:9" x14ac:dyDescent="0.3">
      <c r="A5422">
        <v>446456</v>
      </c>
      <c r="B5422" s="2">
        <v>41785</v>
      </c>
      <c r="C5422" s="3">
        <v>0.64671296296296299</v>
      </c>
      <c r="D5422" t="s">
        <v>31</v>
      </c>
      <c r="E5422" t="s">
        <v>27</v>
      </c>
      <c r="F5422" t="s">
        <v>17</v>
      </c>
      <c r="G5422" t="s">
        <v>2</v>
      </c>
      <c r="H5422">
        <v>75624</v>
      </c>
      <c r="I5422">
        <f>IF(Table3_1810[[#This Row],[Status]]="Hired",1,0)</f>
        <v>1</v>
      </c>
    </row>
    <row r="5423" spans="1:9" x14ac:dyDescent="0.3">
      <c r="A5423">
        <v>220740</v>
      </c>
      <c r="B5423" s="2">
        <v>41790</v>
      </c>
      <c r="C5423" s="3">
        <v>0.5208680555555556</v>
      </c>
      <c r="D5423" t="s">
        <v>31</v>
      </c>
      <c r="E5423" t="s">
        <v>29</v>
      </c>
      <c r="F5423" t="s">
        <v>17</v>
      </c>
      <c r="G5423" t="s">
        <v>2</v>
      </c>
      <c r="H5423">
        <v>79897</v>
      </c>
      <c r="I5423">
        <f>IF(Table3_1810[[#This Row],[Status]]="Hired",1,0)</f>
        <v>1</v>
      </c>
    </row>
    <row r="5424" spans="1:9" x14ac:dyDescent="0.3">
      <c r="A5424">
        <v>373338</v>
      </c>
      <c r="B5424" s="2">
        <v>41790</v>
      </c>
      <c r="C5424" s="3">
        <v>0.52126157407407403</v>
      </c>
      <c r="D5424" t="s">
        <v>31</v>
      </c>
      <c r="E5424" t="s">
        <v>27</v>
      </c>
      <c r="F5424" t="s">
        <v>17</v>
      </c>
      <c r="G5424" t="s">
        <v>2</v>
      </c>
      <c r="H5424">
        <v>76938</v>
      </c>
      <c r="I5424">
        <f>IF(Table3_1810[[#This Row],[Status]]="Hired",1,0)</f>
        <v>1</v>
      </c>
    </row>
    <row r="5425" spans="1:9" x14ac:dyDescent="0.3">
      <c r="A5425">
        <v>439599</v>
      </c>
      <c r="B5425" s="2">
        <v>41790</v>
      </c>
      <c r="C5425" s="3">
        <v>0.52164351851851853</v>
      </c>
      <c r="D5425" t="s">
        <v>30</v>
      </c>
      <c r="E5425" t="s">
        <v>27</v>
      </c>
      <c r="F5425" t="s">
        <v>17</v>
      </c>
      <c r="G5425" t="s">
        <v>2</v>
      </c>
      <c r="H5425">
        <v>32705</v>
      </c>
      <c r="I5425">
        <f>IF(Table3_1810[[#This Row],[Status]]="Hired",1,0)</f>
        <v>0</v>
      </c>
    </row>
    <row r="5426" spans="1:9" x14ac:dyDescent="0.3">
      <c r="A5426">
        <v>969959</v>
      </c>
      <c r="B5426" s="2">
        <v>41790</v>
      </c>
      <c r="C5426" s="3">
        <v>0.52230324074074075</v>
      </c>
      <c r="D5426" t="s">
        <v>31</v>
      </c>
      <c r="E5426" t="s">
        <v>27</v>
      </c>
      <c r="F5426" t="s">
        <v>17</v>
      </c>
      <c r="G5426" t="s">
        <v>2</v>
      </c>
      <c r="H5426">
        <v>87482</v>
      </c>
      <c r="I5426">
        <f>IF(Table3_1810[[#This Row],[Status]]="Hired",1,0)</f>
        <v>1</v>
      </c>
    </row>
    <row r="5427" spans="1:9" x14ac:dyDescent="0.3">
      <c r="A5427">
        <v>784146</v>
      </c>
      <c r="B5427" s="2">
        <v>41790</v>
      </c>
      <c r="C5427" s="3">
        <v>0.52038194444444441</v>
      </c>
      <c r="D5427" t="s">
        <v>31</v>
      </c>
      <c r="E5427" t="s">
        <v>29</v>
      </c>
      <c r="F5427" t="s">
        <v>17</v>
      </c>
      <c r="G5427" t="s">
        <v>2</v>
      </c>
      <c r="H5427">
        <v>71496</v>
      </c>
      <c r="I5427">
        <f>IF(Table3_1810[[#This Row],[Status]]="Hired",1,0)</f>
        <v>1</v>
      </c>
    </row>
    <row r="5428" spans="1:9" x14ac:dyDescent="0.3">
      <c r="A5428">
        <v>753534</v>
      </c>
      <c r="B5428" s="2">
        <v>41795</v>
      </c>
      <c r="C5428" s="3">
        <v>0.39844907407407409</v>
      </c>
      <c r="D5428" t="s">
        <v>31</v>
      </c>
      <c r="E5428" t="s">
        <v>29</v>
      </c>
      <c r="F5428" t="s">
        <v>17</v>
      </c>
      <c r="G5428" t="s">
        <v>2</v>
      </c>
      <c r="H5428">
        <v>35976</v>
      </c>
      <c r="I5428">
        <f>IF(Table3_1810[[#This Row],[Status]]="Hired",1,0)</f>
        <v>1</v>
      </c>
    </row>
    <row r="5429" spans="1:9" x14ac:dyDescent="0.3">
      <c r="A5429">
        <v>978134</v>
      </c>
      <c r="B5429" s="2">
        <v>41787</v>
      </c>
      <c r="C5429" s="3">
        <v>0.78995370370370366</v>
      </c>
      <c r="D5429" t="s">
        <v>31</v>
      </c>
      <c r="E5429" t="s">
        <v>27</v>
      </c>
      <c r="F5429" t="s">
        <v>17</v>
      </c>
      <c r="G5429" t="s">
        <v>5</v>
      </c>
      <c r="H5429">
        <v>62619</v>
      </c>
      <c r="I5429">
        <f>IF(Table3_1810[[#This Row],[Status]]="Hired",1,0)</f>
        <v>1</v>
      </c>
    </row>
    <row r="5430" spans="1:9" x14ac:dyDescent="0.3">
      <c r="A5430">
        <v>813663</v>
      </c>
      <c r="B5430" s="2">
        <v>41794</v>
      </c>
      <c r="C5430" s="3">
        <v>0.65130787037037041</v>
      </c>
      <c r="D5430" t="s">
        <v>31</v>
      </c>
      <c r="E5430" t="s">
        <v>27</v>
      </c>
      <c r="F5430" t="s">
        <v>18</v>
      </c>
      <c r="G5430" t="s">
        <v>4</v>
      </c>
      <c r="H5430">
        <v>63058</v>
      </c>
      <c r="I5430">
        <f>IF(Table3_1810[[#This Row],[Status]]="Hired",1,0)</f>
        <v>1</v>
      </c>
    </row>
    <row r="5431" spans="1:9" x14ac:dyDescent="0.3">
      <c r="A5431">
        <v>761086</v>
      </c>
      <c r="B5431" s="2">
        <v>41794</v>
      </c>
      <c r="C5431" s="3">
        <v>0.65317129629629633</v>
      </c>
      <c r="D5431" t="s">
        <v>31</v>
      </c>
      <c r="E5431" t="s">
        <v>27</v>
      </c>
      <c r="F5431" t="s">
        <v>18</v>
      </c>
      <c r="G5431" t="s">
        <v>4</v>
      </c>
      <c r="H5431">
        <v>22789</v>
      </c>
      <c r="I5431">
        <f>IF(Table3_1810[[#This Row],[Status]]="Hired",1,0)</f>
        <v>1</v>
      </c>
    </row>
    <row r="5432" spans="1:9" x14ac:dyDescent="0.3">
      <c r="A5432">
        <v>842854</v>
      </c>
      <c r="B5432" s="2">
        <v>41794</v>
      </c>
      <c r="C5432" s="3">
        <v>0.65341435185185182</v>
      </c>
      <c r="D5432" t="s">
        <v>30</v>
      </c>
      <c r="E5432" t="s">
        <v>29</v>
      </c>
      <c r="F5432" t="s">
        <v>18</v>
      </c>
      <c r="G5432" t="s">
        <v>4</v>
      </c>
      <c r="H5432">
        <v>72229</v>
      </c>
      <c r="I5432">
        <f>IF(Table3_1810[[#This Row],[Status]]="Hired",1,0)</f>
        <v>0</v>
      </c>
    </row>
    <row r="5433" spans="1:9" x14ac:dyDescent="0.3">
      <c r="A5433">
        <v>538257</v>
      </c>
      <c r="B5433" s="2">
        <v>41787</v>
      </c>
      <c r="C5433" s="3">
        <v>0.49225694444444446</v>
      </c>
      <c r="D5433" t="s">
        <v>31</v>
      </c>
      <c r="E5433" t="s">
        <v>29</v>
      </c>
      <c r="F5433" t="s">
        <v>20</v>
      </c>
      <c r="G5433" t="s">
        <v>2</v>
      </c>
      <c r="H5433">
        <v>24540</v>
      </c>
      <c r="I5433">
        <f>IF(Table3_1810[[#This Row],[Status]]="Hired",1,0)</f>
        <v>1</v>
      </c>
    </row>
    <row r="5434" spans="1:9" x14ac:dyDescent="0.3">
      <c r="A5434">
        <v>151162</v>
      </c>
      <c r="B5434" s="2">
        <v>41790</v>
      </c>
      <c r="C5434" s="3">
        <v>0.31212962962962965</v>
      </c>
      <c r="D5434" t="s">
        <v>31</v>
      </c>
      <c r="E5434" t="s">
        <v>29</v>
      </c>
      <c r="F5434" t="s">
        <v>20</v>
      </c>
      <c r="G5434" t="s">
        <v>2</v>
      </c>
      <c r="H5434">
        <v>45367</v>
      </c>
      <c r="I5434">
        <f>IF(Table3_1810[[#This Row],[Status]]="Hired",1,0)</f>
        <v>1</v>
      </c>
    </row>
    <row r="5435" spans="1:9" x14ac:dyDescent="0.3">
      <c r="A5435">
        <v>116963</v>
      </c>
      <c r="B5435" s="2">
        <v>41763</v>
      </c>
      <c r="C5435" s="3">
        <v>0.55988425925925922</v>
      </c>
      <c r="D5435" t="s">
        <v>31</v>
      </c>
      <c r="E5435" t="s">
        <v>27</v>
      </c>
      <c r="F5435" t="s">
        <v>20</v>
      </c>
      <c r="G5435" t="s">
        <v>5</v>
      </c>
      <c r="H5435">
        <v>22482</v>
      </c>
      <c r="I5435">
        <f>IF(Table3_1810[[#This Row],[Status]]="Hired",1,0)</f>
        <v>1</v>
      </c>
    </row>
    <row r="5436" spans="1:9" x14ac:dyDescent="0.3">
      <c r="A5436">
        <v>787849</v>
      </c>
      <c r="B5436" s="2">
        <v>41767</v>
      </c>
      <c r="C5436" s="3">
        <v>0.68637731481481479</v>
      </c>
      <c r="D5436" t="s">
        <v>31</v>
      </c>
      <c r="E5436" t="s">
        <v>28</v>
      </c>
      <c r="F5436" t="s">
        <v>17</v>
      </c>
      <c r="G5436" t="s">
        <v>2</v>
      </c>
      <c r="H5436">
        <v>98373</v>
      </c>
      <c r="I5436">
        <f>IF(Table3_1810[[#This Row],[Status]]="Hired",1,0)</f>
        <v>1</v>
      </c>
    </row>
    <row r="5437" spans="1:9" x14ac:dyDescent="0.3">
      <c r="A5437">
        <v>559807</v>
      </c>
      <c r="B5437" s="2">
        <v>41815</v>
      </c>
      <c r="C5437" s="3">
        <v>0.64762731481481484</v>
      </c>
      <c r="D5437" t="s">
        <v>31</v>
      </c>
      <c r="E5437" t="s">
        <v>27</v>
      </c>
      <c r="F5437" t="s">
        <v>17</v>
      </c>
      <c r="G5437" t="s">
        <v>2</v>
      </c>
      <c r="H5437">
        <v>35734</v>
      </c>
      <c r="I5437">
        <f>IF(Table3_1810[[#This Row],[Status]]="Hired",1,0)</f>
        <v>1</v>
      </c>
    </row>
    <row r="5438" spans="1:9" x14ac:dyDescent="0.3">
      <c r="A5438">
        <v>407784</v>
      </c>
      <c r="B5438" s="2">
        <v>41831</v>
      </c>
      <c r="C5438" s="3">
        <v>1.1782407407407408E-2</v>
      </c>
      <c r="D5438" t="s">
        <v>31</v>
      </c>
      <c r="E5438" t="s">
        <v>27</v>
      </c>
      <c r="F5438" t="s">
        <v>20</v>
      </c>
      <c r="G5438" t="s">
        <v>5</v>
      </c>
      <c r="H5438">
        <v>15319</v>
      </c>
      <c r="I5438">
        <f>IF(Table3_1810[[#This Row],[Status]]="Hired",1,0)</f>
        <v>1</v>
      </c>
    </row>
    <row r="5439" spans="1:9" x14ac:dyDescent="0.3">
      <c r="A5439">
        <v>584676</v>
      </c>
      <c r="B5439" s="2">
        <v>41831</v>
      </c>
      <c r="C5439" s="3">
        <v>1.4699074074074074E-2</v>
      </c>
      <c r="D5439" t="s">
        <v>31</v>
      </c>
      <c r="E5439" t="s">
        <v>29</v>
      </c>
      <c r="F5439" t="s">
        <v>20</v>
      </c>
      <c r="G5439" t="s">
        <v>5</v>
      </c>
      <c r="H5439">
        <v>43076</v>
      </c>
      <c r="I5439">
        <f>IF(Table3_1810[[#This Row],[Status]]="Hired",1,0)</f>
        <v>1</v>
      </c>
    </row>
    <row r="5440" spans="1:9" x14ac:dyDescent="0.3">
      <c r="A5440">
        <v>949511</v>
      </c>
      <c r="B5440" s="2">
        <v>41779</v>
      </c>
      <c r="C5440" s="3">
        <v>0.20982638888888888</v>
      </c>
      <c r="D5440" t="s">
        <v>31</v>
      </c>
      <c r="E5440" t="s">
        <v>29</v>
      </c>
      <c r="F5440" t="s">
        <v>18</v>
      </c>
      <c r="G5440" t="s">
        <v>10</v>
      </c>
      <c r="H5440">
        <v>88147</v>
      </c>
      <c r="I5440">
        <f>IF(Table3_1810[[#This Row],[Status]]="Hired",1,0)</f>
        <v>1</v>
      </c>
    </row>
    <row r="5441" spans="1:9" x14ac:dyDescent="0.3">
      <c r="A5441">
        <v>966645</v>
      </c>
      <c r="B5441" s="2">
        <v>41781</v>
      </c>
      <c r="C5441" s="3">
        <v>0.33751157407407406</v>
      </c>
      <c r="D5441" t="s">
        <v>31</v>
      </c>
      <c r="E5441" t="s">
        <v>27</v>
      </c>
      <c r="F5441" t="s">
        <v>20</v>
      </c>
      <c r="G5441" t="s">
        <v>2</v>
      </c>
      <c r="H5441">
        <v>15072</v>
      </c>
      <c r="I5441">
        <f>IF(Table3_1810[[#This Row],[Status]]="Hired",1,0)</f>
        <v>1</v>
      </c>
    </row>
    <row r="5442" spans="1:9" x14ac:dyDescent="0.3">
      <c r="A5442">
        <v>818899</v>
      </c>
      <c r="B5442" s="2">
        <v>41781</v>
      </c>
      <c r="C5442" s="3">
        <v>0.33789351851851851</v>
      </c>
      <c r="D5442" t="s">
        <v>30</v>
      </c>
      <c r="E5442" t="s">
        <v>27</v>
      </c>
      <c r="F5442" t="s">
        <v>20</v>
      </c>
      <c r="G5442" t="s">
        <v>2</v>
      </c>
      <c r="H5442">
        <v>41763</v>
      </c>
      <c r="I5442">
        <f>IF(Table3_1810[[#This Row],[Status]]="Hired",1,0)</f>
        <v>0</v>
      </c>
    </row>
    <row r="5443" spans="1:9" x14ac:dyDescent="0.3">
      <c r="A5443">
        <v>75569</v>
      </c>
      <c r="B5443" s="2">
        <v>41781</v>
      </c>
      <c r="C5443" s="3">
        <v>0.33733796296296298</v>
      </c>
      <c r="D5443" t="s">
        <v>31</v>
      </c>
      <c r="E5443" t="s">
        <v>28</v>
      </c>
      <c r="F5443" t="s">
        <v>20</v>
      </c>
      <c r="G5443" t="s">
        <v>2</v>
      </c>
      <c r="H5443">
        <v>71558</v>
      </c>
      <c r="I5443">
        <f>IF(Table3_1810[[#This Row],[Status]]="Hired",1,0)</f>
        <v>1</v>
      </c>
    </row>
    <row r="5444" spans="1:9" x14ac:dyDescent="0.3">
      <c r="A5444">
        <v>630022</v>
      </c>
      <c r="B5444" s="2">
        <v>41782</v>
      </c>
      <c r="C5444" s="3">
        <v>0.48077546296296297</v>
      </c>
      <c r="D5444" t="s">
        <v>31</v>
      </c>
      <c r="E5444" t="s">
        <v>29</v>
      </c>
      <c r="F5444" t="s">
        <v>20</v>
      </c>
      <c r="G5444" t="s">
        <v>2</v>
      </c>
      <c r="H5444">
        <v>36764</v>
      </c>
      <c r="I5444">
        <f>IF(Table3_1810[[#This Row],[Status]]="Hired",1,0)</f>
        <v>1</v>
      </c>
    </row>
    <row r="5445" spans="1:9" x14ac:dyDescent="0.3">
      <c r="A5445">
        <v>363668</v>
      </c>
      <c r="B5445" s="2">
        <v>41782</v>
      </c>
      <c r="C5445" s="3">
        <v>0.48185185185185186</v>
      </c>
      <c r="D5445" t="s">
        <v>31</v>
      </c>
      <c r="E5445" t="s">
        <v>29</v>
      </c>
      <c r="F5445" t="s">
        <v>20</v>
      </c>
      <c r="G5445" t="s">
        <v>2</v>
      </c>
      <c r="H5445">
        <v>74316</v>
      </c>
      <c r="I5445">
        <f>IF(Table3_1810[[#This Row],[Status]]="Hired",1,0)</f>
        <v>1</v>
      </c>
    </row>
    <row r="5446" spans="1:9" x14ac:dyDescent="0.3">
      <c r="A5446">
        <v>267657</v>
      </c>
      <c r="B5446" s="2">
        <v>41786</v>
      </c>
      <c r="C5446" s="3">
        <v>0.41379629629629627</v>
      </c>
      <c r="D5446" t="s">
        <v>31</v>
      </c>
      <c r="E5446" t="s">
        <v>29</v>
      </c>
      <c r="F5446" t="s">
        <v>20</v>
      </c>
      <c r="G5446" t="s">
        <v>2</v>
      </c>
      <c r="H5446">
        <v>67126</v>
      </c>
      <c r="I5446">
        <f>IF(Table3_1810[[#This Row],[Status]]="Hired",1,0)</f>
        <v>1</v>
      </c>
    </row>
    <row r="5447" spans="1:9" x14ac:dyDescent="0.3">
      <c r="A5447">
        <v>804795</v>
      </c>
      <c r="B5447" s="2">
        <v>41786</v>
      </c>
      <c r="C5447" s="3">
        <v>0.41612268518518519</v>
      </c>
      <c r="D5447" t="s">
        <v>31</v>
      </c>
      <c r="E5447" t="s">
        <v>27</v>
      </c>
      <c r="F5447" t="s">
        <v>20</v>
      </c>
      <c r="G5447" t="s">
        <v>2</v>
      </c>
      <c r="H5447">
        <v>35627</v>
      </c>
      <c r="I5447">
        <f>IF(Table3_1810[[#This Row],[Status]]="Hired",1,0)</f>
        <v>1</v>
      </c>
    </row>
    <row r="5448" spans="1:9" x14ac:dyDescent="0.3">
      <c r="A5448">
        <v>462727</v>
      </c>
      <c r="B5448" s="2">
        <v>41804</v>
      </c>
      <c r="C5448" s="3">
        <v>0.33428240740740739</v>
      </c>
      <c r="D5448" t="s">
        <v>31</v>
      </c>
      <c r="E5448" t="s">
        <v>27</v>
      </c>
      <c r="F5448" t="s">
        <v>20</v>
      </c>
      <c r="G5448" t="s">
        <v>2</v>
      </c>
      <c r="H5448">
        <v>28310</v>
      </c>
      <c r="I5448">
        <f>IF(Table3_1810[[#This Row],[Status]]="Hired",1,0)</f>
        <v>1</v>
      </c>
    </row>
    <row r="5449" spans="1:9" x14ac:dyDescent="0.3">
      <c r="A5449">
        <v>49946</v>
      </c>
      <c r="B5449" s="2">
        <v>41795</v>
      </c>
      <c r="C5449" s="3">
        <v>0.60540509259259256</v>
      </c>
      <c r="D5449" t="s">
        <v>31</v>
      </c>
      <c r="E5449" t="s">
        <v>27</v>
      </c>
      <c r="F5449" t="s">
        <v>20</v>
      </c>
      <c r="G5449" t="s">
        <v>2</v>
      </c>
      <c r="H5449">
        <v>40007</v>
      </c>
      <c r="I5449">
        <f>IF(Table3_1810[[#This Row],[Status]]="Hired",1,0)</f>
        <v>1</v>
      </c>
    </row>
    <row r="5450" spans="1:9" x14ac:dyDescent="0.3">
      <c r="A5450">
        <v>21962</v>
      </c>
      <c r="B5450" s="2">
        <v>41795</v>
      </c>
      <c r="C5450" s="3">
        <v>0.60682870370370368</v>
      </c>
      <c r="D5450" t="s">
        <v>31</v>
      </c>
      <c r="E5450" t="s">
        <v>27</v>
      </c>
      <c r="F5450" t="s">
        <v>20</v>
      </c>
      <c r="G5450" t="s">
        <v>2</v>
      </c>
      <c r="H5450">
        <v>97461</v>
      </c>
      <c r="I5450">
        <f>IF(Table3_1810[[#This Row],[Status]]="Hired",1,0)</f>
        <v>1</v>
      </c>
    </row>
    <row r="5451" spans="1:9" x14ac:dyDescent="0.3">
      <c r="A5451">
        <v>687483</v>
      </c>
      <c r="B5451" s="2">
        <v>41800</v>
      </c>
      <c r="C5451" s="3">
        <v>0.37739583333333332</v>
      </c>
      <c r="D5451" t="s">
        <v>30</v>
      </c>
      <c r="E5451" t="s">
        <v>27</v>
      </c>
      <c r="F5451" t="s">
        <v>20</v>
      </c>
      <c r="G5451" t="s">
        <v>2</v>
      </c>
      <c r="H5451">
        <v>37863</v>
      </c>
      <c r="I5451">
        <f>IF(Table3_1810[[#This Row],[Status]]="Hired",1,0)</f>
        <v>0</v>
      </c>
    </row>
    <row r="5452" spans="1:9" x14ac:dyDescent="0.3">
      <c r="A5452">
        <v>110239</v>
      </c>
      <c r="B5452" s="2">
        <v>41802</v>
      </c>
      <c r="C5452" s="3">
        <v>0.39927083333333335</v>
      </c>
      <c r="D5452" t="s">
        <v>31</v>
      </c>
      <c r="E5452" t="s">
        <v>27</v>
      </c>
      <c r="F5452" t="s">
        <v>20</v>
      </c>
      <c r="G5452" t="s">
        <v>2</v>
      </c>
      <c r="H5452">
        <v>88714</v>
      </c>
      <c r="I5452">
        <f>IF(Table3_1810[[#This Row],[Status]]="Hired",1,0)</f>
        <v>1</v>
      </c>
    </row>
    <row r="5453" spans="1:9" x14ac:dyDescent="0.3">
      <c r="A5453">
        <v>738139</v>
      </c>
      <c r="B5453" s="2">
        <v>41802</v>
      </c>
      <c r="C5453" s="3">
        <v>0.40041666666666664</v>
      </c>
      <c r="D5453" t="s">
        <v>31</v>
      </c>
      <c r="E5453" t="s">
        <v>27</v>
      </c>
      <c r="F5453" t="s">
        <v>20</v>
      </c>
      <c r="G5453" t="s">
        <v>2</v>
      </c>
      <c r="H5453">
        <v>19741</v>
      </c>
      <c r="I5453">
        <f>IF(Table3_1810[[#This Row],[Status]]="Hired",1,0)</f>
        <v>1</v>
      </c>
    </row>
    <row r="5454" spans="1:9" x14ac:dyDescent="0.3">
      <c r="A5454">
        <v>590453</v>
      </c>
      <c r="B5454" s="2">
        <v>41804</v>
      </c>
      <c r="C5454" s="3">
        <v>0.58708333333333329</v>
      </c>
      <c r="D5454" t="s">
        <v>31</v>
      </c>
      <c r="E5454" t="s">
        <v>27</v>
      </c>
      <c r="F5454" t="s">
        <v>15</v>
      </c>
      <c r="G5454" t="s">
        <v>2</v>
      </c>
      <c r="H5454">
        <v>85888</v>
      </c>
      <c r="I5454">
        <f>IF(Table3_1810[[#This Row],[Status]]="Hired",1,0)</f>
        <v>1</v>
      </c>
    </row>
    <row r="5455" spans="1:9" x14ac:dyDescent="0.3">
      <c r="A5455">
        <v>296632</v>
      </c>
      <c r="B5455" s="2">
        <v>41808</v>
      </c>
      <c r="C5455" s="3">
        <v>0.77476851851851847</v>
      </c>
      <c r="D5455" t="s">
        <v>31</v>
      </c>
      <c r="E5455" t="s">
        <v>29</v>
      </c>
      <c r="F5455" t="s">
        <v>15</v>
      </c>
      <c r="G5455" t="s">
        <v>2</v>
      </c>
      <c r="H5455">
        <v>92695</v>
      </c>
      <c r="I5455">
        <f>IF(Table3_1810[[#This Row],[Status]]="Hired",1,0)</f>
        <v>1</v>
      </c>
    </row>
    <row r="5456" spans="1:9" x14ac:dyDescent="0.3">
      <c r="A5456">
        <v>16491</v>
      </c>
      <c r="B5456" s="2">
        <v>41777</v>
      </c>
      <c r="C5456" s="3">
        <v>0.72303240740740737</v>
      </c>
      <c r="D5456" t="s">
        <v>31</v>
      </c>
      <c r="E5456" t="s">
        <v>27</v>
      </c>
      <c r="F5456" t="s">
        <v>20</v>
      </c>
      <c r="G5456" t="s">
        <v>10</v>
      </c>
      <c r="H5456">
        <v>58653</v>
      </c>
      <c r="I5456">
        <f>IF(Table3_1810[[#This Row],[Status]]="Hired",1,0)</f>
        <v>1</v>
      </c>
    </row>
    <row r="5457" spans="1:9" x14ac:dyDescent="0.3">
      <c r="A5457">
        <v>888516</v>
      </c>
      <c r="B5457" s="2">
        <v>41777</v>
      </c>
      <c r="C5457" s="3">
        <v>0.72334490740740742</v>
      </c>
      <c r="D5457" t="s">
        <v>31</v>
      </c>
      <c r="E5457" t="s">
        <v>29</v>
      </c>
      <c r="F5457" t="s">
        <v>20</v>
      </c>
      <c r="G5457" t="s">
        <v>10</v>
      </c>
      <c r="H5457">
        <v>25411</v>
      </c>
      <c r="I5457">
        <f>IF(Table3_1810[[#This Row],[Status]]="Hired",1,0)</f>
        <v>1</v>
      </c>
    </row>
    <row r="5458" spans="1:9" x14ac:dyDescent="0.3">
      <c r="A5458">
        <v>814496</v>
      </c>
      <c r="B5458" s="2">
        <v>41778</v>
      </c>
      <c r="C5458" s="3">
        <v>0.41223379629629631</v>
      </c>
      <c r="D5458" t="s">
        <v>31</v>
      </c>
      <c r="E5458" t="s">
        <v>27</v>
      </c>
      <c r="F5458" t="s">
        <v>20</v>
      </c>
      <c r="G5458" t="s">
        <v>10</v>
      </c>
      <c r="H5458">
        <v>67873</v>
      </c>
      <c r="I5458">
        <f>IF(Table3_1810[[#This Row],[Status]]="Hired",1,0)</f>
        <v>1</v>
      </c>
    </row>
    <row r="5459" spans="1:9" x14ac:dyDescent="0.3">
      <c r="A5459">
        <v>391299</v>
      </c>
      <c r="B5459" s="2">
        <v>41772</v>
      </c>
      <c r="C5459" s="3">
        <v>0.75527777777777783</v>
      </c>
      <c r="D5459" t="s">
        <v>31</v>
      </c>
      <c r="E5459" t="s">
        <v>27</v>
      </c>
      <c r="F5459" t="s">
        <v>14</v>
      </c>
      <c r="G5459" t="s">
        <v>2</v>
      </c>
      <c r="H5459">
        <v>60368</v>
      </c>
      <c r="I5459">
        <f>IF(Table3_1810[[#This Row],[Status]]="Hired",1,0)</f>
        <v>1</v>
      </c>
    </row>
    <row r="5460" spans="1:9" x14ac:dyDescent="0.3">
      <c r="A5460">
        <v>617134</v>
      </c>
      <c r="B5460" s="2">
        <v>41772</v>
      </c>
      <c r="C5460" s="3">
        <v>0.75556712962962957</v>
      </c>
      <c r="D5460" t="s">
        <v>31</v>
      </c>
      <c r="E5460" t="s">
        <v>29</v>
      </c>
      <c r="F5460" t="s">
        <v>14</v>
      </c>
      <c r="G5460" t="s">
        <v>2</v>
      </c>
      <c r="H5460">
        <v>28163</v>
      </c>
      <c r="I5460">
        <f>IF(Table3_1810[[#This Row],[Status]]="Hired",1,0)</f>
        <v>1</v>
      </c>
    </row>
    <row r="5461" spans="1:9" x14ac:dyDescent="0.3">
      <c r="A5461">
        <v>984162</v>
      </c>
      <c r="B5461" s="2">
        <v>41773</v>
      </c>
      <c r="C5461" s="3">
        <v>6.2800925925925927E-2</v>
      </c>
      <c r="D5461" t="s">
        <v>31</v>
      </c>
      <c r="E5461" t="s">
        <v>27</v>
      </c>
      <c r="F5461" t="s">
        <v>14</v>
      </c>
      <c r="G5461" t="s">
        <v>2</v>
      </c>
      <c r="H5461">
        <v>91232</v>
      </c>
      <c r="I5461">
        <f>IF(Table3_1810[[#This Row],[Status]]="Hired",1,0)</f>
        <v>1</v>
      </c>
    </row>
    <row r="5462" spans="1:9" x14ac:dyDescent="0.3">
      <c r="A5462">
        <v>203159</v>
      </c>
      <c r="B5462" s="2">
        <v>41773</v>
      </c>
      <c r="C5462" s="3">
        <v>0.33736111111111111</v>
      </c>
      <c r="D5462" t="s">
        <v>31</v>
      </c>
      <c r="E5462" t="s">
        <v>27</v>
      </c>
      <c r="F5462" t="s">
        <v>14</v>
      </c>
      <c r="G5462" t="s">
        <v>2</v>
      </c>
      <c r="H5462">
        <v>69763</v>
      </c>
      <c r="I5462">
        <f>IF(Table3_1810[[#This Row],[Status]]="Hired",1,0)</f>
        <v>1</v>
      </c>
    </row>
    <row r="5463" spans="1:9" x14ac:dyDescent="0.3">
      <c r="A5463">
        <v>213587</v>
      </c>
      <c r="B5463" s="2">
        <v>41783</v>
      </c>
      <c r="C5463" s="3">
        <v>0.50684027777777774</v>
      </c>
      <c r="D5463" t="s">
        <v>31</v>
      </c>
      <c r="E5463" t="s">
        <v>29</v>
      </c>
      <c r="F5463" t="s">
        <v>14</v>
      </c>
      <c r="G5463" t="s">
        <v>10</v>
      </c>
      <c r="H5463">
        <v>65532</v>
      </c>
      <c r="I5463">
        <f>IF(Table3_1810[[#This Row],[Status]]="Hired",1,0)</f>
        <v>1</v>
      </c>
    </row>
    <row r="5464" spans="1:9" x14ac:dyDescent="0.3">
      <c r="A5464">
        <v>663070</v>
      </c>
      <c r="B5464" s="2">
        <v>41783</v>
      </c>
      <c r="C5464" s="3">
        <v>0.50725694444444447</v>
      </c>
      <c r="D5464" t="s">
        <v>31</v>
      </c>
      <c r="E5464" t="s">
        <v>27</v>
      </c>
      <c r="F5464" t="s">
        <v>14</v>
      </c>
      <c r="G5464" t="s">
        <v>10</v>
      </c>
      <c r="H5464">
        <v>78054</v>
      </c>
      <c r="I5464">
        <f>IF(Table3_1810[[#This Row],[Status]]="Hired",1,0)</f>
        <v>1</v>
      </c>
    </row>
    <row r="5465" spans="1:9" x14ac:dyDescent="0.3">
      <c r="A5465">
        <v>231972</v>
      </c>
      <c r="B5465" s="2">
        <v>41860</v>
      </c>
      <c r="C5465" s="3">
        <v>0.33907407407407408</v>
      </c>
      <c r="D5465" t="s">
        <v>31</v>
      </c>
      <c r="E5465" t="s">
        <v>27</v>
      </c>
      <c r="F5465" t="s">
        <v>12</v>
      </c>
      <c r="G5465" t="s">
        <v>4</v>
      </c>
      <c r="H5465">
        <v>12522</v>
      </c>
      <c r="I5465">
        <f>IF(Table3_1810[[#This Row],[Status]]="Hired",1,0)</f>
        <v>1</v>
      </c>
    </row>
    <row r="5466" spans="1:9" x14ac:dyDescent="0.3">
      <c r="A5466">
        <v>437058</v>
      </c>
      <c r="B5466" s="2">
        <v>41778</v>
      </c>
      <c r="C5466" s="3">
        <v>0.5581018518518519</v>
      </c>
      <c r="D5466" t="s">
        <v>30</v>
      </c>
      <c r="E5466" t="s">
        <v>29</v>
      </c>
      <c r="F5466" t="s">
        <v>20</v>
      </c>
      <c r="G5466" t="s">
        <v>5</v>
      </c>
      <c r="H5466">
        <v>23037</v>
      </c>
      <c r="I5466">
        <f>IF(Table3_1810[[#This Row],[Status]]="Hired",1,0)</f>
        <v>0</v>
      </c>
    </row>
    <row r="5467" spans="1:9" x14ac:dyDescent="0.3">
      <c r="A5467">
        <v>138265</v>
      </c>
      <c r="B5467" s="2">
        <v>41794</v>
      </c>
      <c r="C5467" s="3">
        <v>0.35469907407407408</v>
      </c>
      <c r="D5467" t="s">
        <v>31</v>
      </c>
      <c r="E5467" t="s">
        <v>27</v>
      </c>
      <c r="F5467" t="s">
        <v>20</v>
      </c>
      <c r="G5467" t="s">
        <v>5</v>
      </c>
      <c r="H5467">
        <v>83048</v>
      </c>
      <c r="I5467">
        <f>IF(Table3_1810[[#This Row],[Status]]="Hired",1,0)</f>
        <v>1</v>
      </c>
    </row>
    <row r="5468" spans="1:9" x14ac:dyDescent="0.3">
      <c r="A5468">
        <v>458452</v>
      </c>
      <c r="B5468" s="2">
        <v>41794</v>
      </c>
      <c r="C5468" s="3">
        <v>0.35545138888888889</v>
      </c>
      <c r="D5468" t="s">
        <v>31</v>
      </c>
      <c r="E5468" t="s">
        <v>29</v>
      </c>
      <c r="F5468" t="s">
        <v>20</v>
      </c>
      <c r="G5468" t="s">
        <v>5</v>
      </c>
      <c r="H5468">
        <v>80942</v>
      </c>
      <c r="I5468">
        <f>IF(Table3_1810[[#This Row],[Status]]="Hired",1,0)</f>
        <v>1</v>
      </c>
    </row>
    <row r="5469" spans="1:9" x14ac:dyDescent="0.3">
      <c r="A5469">
        <v>711214</v>
      </c>
      <c r="B5469" s="2">
        <v>41866</v>
      </c>
      <c r="C5469" s="3">
        <v>0.52621527777777777</v>
      </c>
      <c r="D5469" t="s">
        <v>31</v>
      </c>
      <c r="E5469" t="s">
        <v>27</v>
      </c>
      <c r="F5469" t="s">
        <v>17</v>
      </c>
      <c r="G5469" t="s">
        <v>10</v>
      </c>
      <c r="H5469">
        <v>70449</v>
      </c>
      <c r="I5469">
        <f>IF(Table3_1810[[#This Row],[Status]]="Hired",1,0)</f>
        <v>1</v>
      </c>
    </row>
    <row r="5470" spans="1:9" x14ac:dyDescent="0.3">
      <c r="A5470">
        <v>268017</v>
      </c>
      <c r="B5470" s="2">
        <v>41866</v>
      </c>
      <c r="C5470" s="3">
        <v>0.52749999999999997</v>
      </c>
      <c r="D5470" t="s">
        <v>31</v>
      </c>
      <c r="E5470" t="s">
        <v>29</v>
      </c>
      <c r="F5470" t="s">
        <v>17</v>
      </c>
      <c r="G5470" t="s">
        <v>10</v>
      </c>
      <c r="H5470">
        <v>79879</v>
      </c>
      <c r="I5470">
        <f>IF(Table3_1810[[#This Row],[Status]]="Hired",1,0)</f>
        <v>1</v>
      </c>
    </row>
    <row r="5471" spans="1:9" x14ac:dyDescent="0.3">
      <c r="A5471">
        <v>731080</v>
      </c>
      <c r="B5471" s="2">
        <v>41787</v>
      </c>
      <c r="C5471" s="3">
        <v>0.61781249999999999</v>
      </c>
      <c r="D5471" t="s">
        <v>30</v>
      </c>
      <c r="E5471" t="s">
        <v>27</v>
      </c>
      <c r="F5471" t="s">
        <v>17</v>
      </c>
      <c r="G5471" t="s">
        <v>6</v>
      </c>
      <c r="H5471">
        <v>89230</v>
      </c>
      <c r="I5471">
        <f>IF(Table3_1810[[#This Row],[Status]]="Hired",1,0)</f>
        <v>0</v>
      </c>
    </row>
    <row r="5472" spans="1:9" x14ac:dyDescent="0.3">
      <c r="A5472">
        <v>240740</v>
      </c>
      <c r="B5472" s="2">
        <v>41838</v>
      </c>
      <c r="C5472" s="3">
        <v>0.33496527777777779</v>
      </c>
      <c r="D5472" t="s">
        <v>30</v>
      </c>
      <c r="E5472" t="s">
        <v>27</v>
      </c>
      <c r="F5472" t="s">
        <v>14</v>
      </c>
      <c r="G5472" t="s">
        <v>2</v>
      </c>
      <c r="H5472">
        <v>40520</v>
      </c>
      <c r="I5472">
        <f>IF(Table3_1810[[#This Row],[Status]]="Hired",1,0)</f>
        <v>0</v>
      </c>
    </row>
    <row r="5473" spans="1:9" x14ac:dyDescent="0.3">
      <c r="A5473">
        <v>431197</v>
      </c>
      <c r="B5473" s="2">
        <v>41838</v>
      </c>
      <c r="C5473" s="3">
        <v>0.33626157407407409</v>
      </c>
      <c r="D5473" t="s">
        <v>31</v>
      </c>
      <c r="E5473" t="s">
        <v>27</v>
      </c>
      <c r="F5473" t="s">
        <v>14</v>
      </c>
      <c r="G5473" t="s">
        <v>2</v>
      </c>
      <c r="H5473">
        <v>44362</v>
      </c>
      <c r="I5473">
        <f>IF(Table3_1810[[#This Row],[Status]]="Hired",1,0)</f>
        <v>1</v>
      </c>
    </row>
    <row r="5474" spans="1:9" x14ac:dyDescent="0.3">
      <c r="A5474">
        <v>795117</v>
      </c>
      <c r="B5474" s="2">
        <v>41812</v>
      </c>
      <c r="C5474" s="3">
        <v>0.61876157407407406</v>
      </c>
      <c r="D5474" t="s">
        <v>31</v>
      </c>
      <c r="E5474" t="s">
        <v>27</v>
      </c>
      <c r="F5474" t="s">
        <v>12</v>
      </c>
      <c r="G5474" t="s">
        <v>1</v>
      </c>
      <c r="H5474">
        <v>40211</v>
      </c>
      <c r="I5474">
        <f>IF(Table3_1810[[#This Row],[Status]]="Hired",1,0)</f>
        <v>1</v>
      </c>
    </row>
    <row r="5475" spans="1:9" x14ac:dyDescent="0.3">
      <c r="A5475">
        <v>588182</v>
      </c>
      <c r="B5475" s="2">
        <v>41778</v>
      </c>
      <c r="C5475" s="3">
        <v>0.25828703703703704</v>
      </c>
      <c r="D5475" t="s">
        <v>30</v>
      </c>
      <c r="E5475" t="s">
        <v>27</v>
      </c>
      <c r="F5475" t="s">
        <v>17</v>
      </c>
      <c r="G5475" t="s">
        <v>10</v>
      </c>
      <c r="H5475">
        <v>65455</v>
      </c>
      <c r="I5475">
        <f>IF(Table3_1810[[#This Row],[Status]]="Hired",1,0)</f>
        <v>0</v>
      </c>
    </row>
    <row r="5476" spans="1:9" x14ac:dyDescent="0.3">
      <c r="A5476">
        <v>565058</v>
      </c>
      <c r="B5476" s="2">
        <v>41772</v>
      </c>
      <c r="C5476" s="3">
        <v>0.77731481481481479</v>
      </c>
      <c r="D5476" t="s">
        <v>31</v>
      </c>
      <c r="E5476" t="s">
        <v>29</v>
      </c>
      <c r="F5476" t="s">
        <v>20</v>
      </c>
      <c r="G5476" t="s">
        <v>4</v>
      </c>
      <c r="H5476">
        <v>40800</v>
      </c>
      <c r="I5476">
        <f>IF(Table3_1810[[#This Row],[Status]]="Hired",1,0)</f>
        <v>1</v>
      </c>
    </row>
    <row r="5477" spans="1:9" x14ac:dyDescent="0.3">
      <c r="A5477">
        <v>361672</v>
      </c>
      <c r="B5477" s="2">
        <v>41772</v>
      </c>
      <c r="C5477" s="3">
        <v>0.77809027777777773</v>
      </c>
      <c r="D5477" t="s">
        <v>31</v>
      </c>
      <c r="E5477" t="s">
        <v>27</v>
      </c>
      <c r="F5477" t="s">
        <v>20</v>
      </c>
      <c r="G5477" t="s">
        <v>4</v>
      </c>
      <c r="H5477">
        <v>94090</v>
      </c>
      <c r="I5477">
        <f>IF(Table3_1810[[#This Row],[Status]]="Hired",1,0)</f>
        <v>1</v>
      </c>
    </row>
    <row r="5478" spans="1:9" x14ac:dyDescent="0.3">
      <c r="A5478">
        <v>268116</v>
      </c>
      <c r="B5478" s="2">
        <v>41772</v>
      </c>
      <c r="C5478" s="3">
        <v>0.78106481481481482</v>
      </c>
      <c r="D5478" t="s">
        <v>30</v>
      </c>
      <c r="E5478" t="s">
        <v>27</v>
      </c>
      <c r="F5478" t="s">
        <v>20</v>
      </c>
      <c r="G5478" t="s">
        <v>4</v>
      </c>
      <c r="H5478">
        <v>12614</v>
      </c>
      <c r="I5478">
        <f>IF(Table3_1810[[#This Row],[Status]]="Hired",1,0)</f>
        <v>0</v>
      </c>
    </row>
    <row r="5479" spans="1:9" x14ac:dyDescent="0.3">
      <c r="A5479">
        <v>840847</v>
      </c>
      <c r="B5479" s="2">
        <v>41774</v>
      </c>
      <c r="C5479" s="3">
        <v>0.12913194444444445</v>
      </c>
      <c r="D5479" t="s">
        <v>31</v>
      </c>
      <c r="E5479" t="s">
        <v>27</v>
      </c>
      <c r="F5479" t="s">
        <v>20</v>
      </c>
      <c r="G5479" t="s">
        <v>4</v>
      </c>
      <c r="H5479">
        <v>39551</v>
      </c>
      <c r="I5479">
        <f>IF(Table3_1810[[#This Row],[Status]]="Hired",1,0)</f>
        <v>1</v>
      </c>
    </row>
    <row r="5480" spans="1:9" x14ac:dyDescent="0.3">
      <c r="A5480">
        <v>970044</v>
      </c>
      <c r="B5480" s="2">
        <v>41776</v>
      </c>
      <c r="C5480" s="3">
        <v>0.5660532407407407</v>
      </c>
      <c r="D5480" t="s">
        <v>31</v>
      </c>
      <c r="E5480" t="s">
        <v>27</v>
      </c>
      <c r="F5480" t="s">
        <v>20</v>
      </c>
      <c r="G5480" t="s">
        <v>4</v>
      </c>
      <c r="H5480">
        <v>14813</v>
      </c>
      <c r="I5480">
        <f>IF(Table3_1810[[#This Row],[Status]]="Hired",1,0)</f>
        <v>1</v>
      </c>
    </row>
    <row r="5481" spans="1:9" x14ac:dyDescent="0.3">
      <c r="A5481">
        <v>274537</v>
      </c>
      <c r="B5481" s="2">
        <v>41782</v>
      </c>
      <c r="C5481" s="3">
        <v>0.59122685185185186</v>
      </c>
      <c r="D5481" t="s">
        <v>31</v>
      </c>
      <c r="E5481" t="s">
        <v>29</v>
      </c>
      <c r="F5481" t="s">
        <v>20</v>
      </c>
      <c r="G5481" t="s">
        <v>4</v>
      </c>
      <c r="H5481">
        <v>43296</v>
      </c>
      <c r="I5481">
        <f>IF(Table3_1810[[#This Row],[Status]]="Hired",1,0)</f>
        <v>1</v>
      </c>
    </row>
    <row r="5482" spans="1:9" x14ac:dyDescent="0.3">
      <c r="A5482">
        <v>339849</v>
      </c>
      <c r="B5482" s="2">
        <v>41782</v>
      </c>
      <c r="C5482" s="3">
        <v>0.5926851851851852</v>
      </c>
      <c r="D5482" t="s">
        <v>31</v>
      </c>
      <c r="E5482" t="s">
        <v>27</v>
      </c>
      <c r="F5482" t="s">
        <v>20</v>
      </c>
      <c r="G5482" t="s">
        <v>4</v>
      </c>
      <c r="H5482">
        <v>94382</v>
      </c>
      <c r="I5482">
        <f>IF(Table3_1810[[#This Row],[Status]]="Hired",1,0)</f>
        <v>1</v>
      </c>
    </row>
    <row r="5483" spans="1:9" x14ac:dyDescent="0.3">
      <c r="A5483">
        <v>241980</v>
      </c>
      <c r="B5483" s="2">
        <v>41782</v>
      </c>
      <c r="C5483" s="3">
        <v>0.5930671296296296</v>
      </c>
      <c r="D5483" t="s">
        <v>31</v>
      </c>
      <c r="E5483" t="s">
        <v>29</v>
      </c>
      <c r="F5483" t="s">
        <v>20</v>
      </c>
      <c r="G5483" t="s">
        <v>4</v>
      </c>
      <c r="H5483">
        <v>75669</v>
      </c>
      <c r="I5483">
        <f>IF(Table3_1810[[#This Row],[Status]]="Hired",1,0)</f>
        <v>1</v>
      </c>
    </row>
    <row r="5484" spans="1:9" x14ac:dyDescent="0.3">
      <c r="A5484">
        <v>845130</v>
      </c>
      <c r="B5484" s="2">
        <v>41782</v>
      </c>
      <c r="C5484" s="3">
        <v>0.59386574074074072</v>
      </c>
      <c r="D5484" t="s">
        <v>31</v>
      </c>
      <c r="E5484" t="s">
        <v>27</v>
      </c>
      <c r="F5484" t="s">
        <v>20</v>
      </c>
      <c r="G5484" t="s">
        <v>4</v>
      </c>
      <c r="H5484">
        <v>46391</v>
      </c>
      <c r="I5484">
        <f>IF(Table3_1810[[#This Row],[Status]]="Hired",1,0)</f>
        <v>1</v>
      </c>
    </row>
    <row r="5485" spans="1:9" x14ac:dyDescent="0.3">
      <c r="A5485">
        <v>227578</v>
      </c>
      <c r="B5485" s="2">
        <v>41796</v>
      </c>
      <c r="C5485" s="3">
        <v>0.21662037037037038</v>
      </c>
      <c r="D5485" t="s">
        <v>31</v>
      </c>
      <c r="E5485" t="s">
        <v>29</v>
      </c>
      <c r="F5485" t="s">
        <v>14</v>
      </c>
      <c r="G5485" t="s">
        <v>8</v>
      </c>
      <c r="H5485">
        <v>33148</v>
      </c>
      <c r="I5485">
        <f>IF(Table3_1810[[#This Row],[Status]]="Hired",1,0)</f>
        <v>1</v>
      </c>
    </row>
    <row r="5486" spans="1:9" x14ac:dyDescent="0.3">
      <c r="A5486">
        <v>162400</v>
      </c>
      <c r="B5486" s="2">
        <v>41781</v>
      </c>
      <c r="C5486" s="3">
        <v>0.6215046296296296</v>
      </c>
      <c r="D5486" t="s">
        <v>30</v>
      </c>
      <c r="E5486" t="s">
        <v>29</v>
      </c>
      <c r="F5486" t="s">
        <v>20</v>
      </c>
      <c r="G5486" t="s">
        <v>4</v>
      </c>
      <c r="H5486">
        <v>13432</v>
      </c>
      <c r="I5486">
        <f>IF(Table3_1810[[#This Row],[Status]]="Hired",1,0)</f>
        <v>0</v>
      </c>
    </row>
    <row r="5487" spans="1:9" x14ac:dyDescent="0.3">
      <c r="A5487">
        <v>948186</v>
      </c>
      <c r="B5487" s="2">
        <v>41789</v>
      </c>
      <c r="C5487" s="3">
        <v>0.67211805555555559</v>
      </c>
      <c r="D5487" t="s">
        <v>31</v>
      </c>
      <c r="E5487" t="s">
        <v>27</v>
      </c>
      <c r="F5487" t="s">
        <v>20</v>
      </c>
      <c r="G5487" t="s">
        <v>4</v>
      </c>
      <c r="H5487">
        <v>31537</v>
      </c>
      <c r="I5487">
        <f>IF(Table3_1810[[#This Row],[Status]]="Hired",1,0)</f>
        <v>1</v>
      </c>
    </row>
    <row r="5488" spans="1:9" x14ac:dyDescent="0.3">
      <c r="A5488">
        <v>71358</v>
      </c>
      <c r="B5488" s="2">
        <v>41831</v>
      </c>
      <c r="C5488" s="3">
        <v>0.50649305555555557</v>
      </c>
      <c r="D5488" t="s">
        <v>30</v>
      </c>
      <c r="E5488" t="s">
        <v>27</v>
      </c>
      <c r="F5488" t="s">
        <v>20</v>
      </c>
      <c r="G5488" t="s">
        <v>2</v>
      </c>
      <c r="H5488">
        <v>28807</v>
      </c>
      <c r="I5488">
        <f>IF(Table3_1810[[#This Row],[Status]]="Hired",1,0)</f>
        <v>0</v>
      </c>
    </row>
    <row r="5489" spans="1:9" x14ac:dyDescent="0.3">
      <c r="A5489">
        <v>425228</v>
      </c>
      <c r="B5489" s="2">
        <v>41831</v>
      </c>
      <c r="C5489" s="3">
        <v>0.50391203703703702</v>
      </c>
      <c r="D5489" t="s">
        <v>31</v>
      </c>
      <c r="E5489" t="s">
        <v>29</v>
      </c>
      <c r="F5489" t="s">
        <v>20</v>
      </c>
      <c r="G5489" t="s">
        <v>2</v>
      </c>
      <c r="H5489">
        <v>12823</v>
      </c>
      <c r="I5489">
        <f>IF(Table3_1810[[#This Row],[Status]]="Hired",1,0)</f>
        <v>1</v>
      </c>
    </row>
    <row r="5490" spans="1:9" x14ac:dyDescent="0.3">
      <c r="A5490">
        <v>272244</v>
      </c>
      <c r="B5490" s="2">
        <v>41832</v>
      </c>
      <c r="C5490" s="3">
        <v>0.36126157407407405</v>
      </c>
      <c r="D5490" t="s">
        <v>31</v>
      </c>
      <c r="E5490" t="s">
        <v>29</v>
      </c>
      <c r="F5490" t="s">
        <v>20</v>
      </c>
      <c r="G5490" t="s">
        <v>2</v>
      </c>
      <c r="H5490">
        <v>39347</v>
      </c>
      <c r="I5490">
        <f>IF(Table3_1810[[#This Row],[Status]]="Hired",1,0)</f>
        <v>1</v>
      </c>
    </row>
    <row r="5491" spans="1:9" x14ac:dyDescent="0.3">
      <c r="A5491">
        <v>761511</v>
      </c>
      <c r="B5491" s="2">
        <v>41832</v>
      </c>
      <c r="C5491" s="3">
        <v>0.3619560185185185</v>
      </c>
      <c r="D5491" t="s">
        <v>31</v>
      </c>
      <c r="E5491" t="s">
        <v>29</v>
      </c>
      <c r="F5491" t="s">
        <v>20</v>
      </c>
      <c r="G5491" t="s">
        <v>2</v>
      </c>
      <c r="H5491">
        <v>90092</v>
      </c>
      <c r="I5491">
        <f>IF(Table3_1810[[#This Row],[Status]]="Hired",1,0)</f>
        <v>1</v>
      </c>
    </row>
    <row r="5492" spans="1:9" x14ac:dyDescent="0.3">
      <c r="A5492">
        <v>875630</v>
      </c>
      <c r="B5492" s="2">
        <v>41832</v>
      </c>
      <c r="C5492" s="3">
        <v>0.36226851851851855</v>
      </c>
      <c r="D5492" t="s">
        <v>31</v>
      </c>
      <c r="E5492" t="s">
        <v>27</v>
      </c>
      <c r="F5492" t="s">
        <v>20</v>
      </c>
      <c r="G5492" t="s">
        <v>2</v>
      </c>
      <c r="H5492">
        <v>92668</v>
      </c>
      <c r="I5492">
        <f>IF(Table3_1810[[#This Row],[Status]]="Hired",1,0)</f>
        <v>1</v>
      </c>
    </row>
    <row r="5493" spans="1:9" x14ac:dyDescent="0.3">
      <c r="A5493">
        <v>897030</v>
      </c>
      <c r="B5493" s="2">
        <v>41832</v>
      </c>
      <c r="C5493" s="3">
        <v>0.36296296296296299</v>
      </c>
      <c r="D5493" t="s">
        <v>31</v>
      </c>
      <c r="E5493" t="s">
        <v>27</v>
      </c>
      <c r="F5493" t="s">
        <v>20</v>
      </c>
      <c r="G5493" t="s">
        <v>2</v>
      </c>
      <c r="H5493">
        <v>88402</v>
      </c>
      <c r="I5493">
        <f>IF(Table3_1810[[#This Row],[Status]]="Hired",1,0)</f>
        <v>1</v>
      </c>
    </row>
    <row r="5494" spans="1:9" x14ac:dyDescent="0.3">
      <c r="A5494">
        <v>385372</v>
      </c>
      <c r="B5494" s="2">
        <v>41849</v>
      </c>
      <c r="C5494" s="3">
        <v>0.74940972222222224</v>
      </c>
      <c r="D5494" t="s">
        <v>30</v>
      </c>
      <c r="E5494" t="s">
        <v>29</v>
      </c>
      <c r="F5494" t="s">
        <v>20</v>
      </c>
      <c r="G5494" t="s">
        <v>2</v>
      </c>
      <c r="H5494">
        <v>90724</v>
      </c>
      <c r="I5494">
        <f>IF(Table3_1810[[#This Row],[Status]]="Hired",1,0)</f>
        <v>0</v>
      </c>
    </row>
    <row r="5495" spans="1:9" x14ac:dyDescent="0.3">
      <c r="A5495">
        <v>295764</v>
      </c>
      <c r="B5495" s="2">
        <v>41849</v>
      </c>
      <c r="C5495" s="3">
        <v>0.74971064814814814</v>
      </c>
      <c r="D5495" t="s">
        <v>31</v>
      </c>
      <c r="E5495" t="s">
        <v>27</v>
      </c>
      <c r="F5495" t="s">
        <v>20</v>
      </c>
      <c r="G5495" t="s">
        <v>2</v>
      </c>
      <c r="H5495">
        <v>18040</v>
      </c>
      <c r="I5495">
        <f>IF(Table3_1810[[#This Row],[Status]]="Hired",1,0)</f>
        <v>1</v>
      </c>
    </row>
    <row r="5496" spans="1:9" x14ac:dyDescent="0.3">
      <c r="A5496">
        <v>732316</v>
      </c>
      <c r="B5496" s="2">
        <v>41849</v>
      </c>
      <c r="C5496" s="3">
        <v>0.75035879629629632</v>
      </c>
      <c r="D5496" t="s">
        <v>31</v>
      </c>
      <c r="E5496" t="s">
        <v>27</v>
      </c>
      <c r="F5496" t="s">
        <v>20</v>
      </c>
      <c r="G5496" t="s">
        <v>2</v>
      </c>
      <c r="H5496">
        <v>44858</v>
      </c>
      <c r="I5496">
        <f>IF(Table3_1810[[#This Row],[Status]]="Hired",1,0)</f>
        <v>1</v>
      </c>
    </row>
    <row r="5497" spans="1:9" x14ac:dyDescent="0.3">
      <c r="A5497">
        <v>486438</v>
      </c>
      <c r="B5497" s="2">
        <v>41771</v>
      </c>
      <c r="C5497" s="3">
        <v>0.35675925925925928</v>
      </c>
      <c r="D5497" t="s">
        <v>31</v>
      </c>
      <c r="E5497" t="s">
        <v>27</v>
      </c>
      <c r="F5497" t="s">
        <v>17</v>
      </c>
      <c r="G5497" t="s">
        <v>10</v>
      </c>
      <c r="H5497">
        <v>39748</v>
      </c>
      <c r="I5497">
        <f>IF(Table3_1810[[#This Row],[Status]]="Hired",1,0)</f>
        <v>1</v>
      </c>
    </row>
    <row r="5498" spans="1:9" x14ac:dyDescent="0.3">
      <c r="A5498">
        <v>160306</v>
      </c>
      <c r="B5498" s="2">
        <v>41801</v>
      </c>
      <c r="C5498" s="3">
        <v>5.2824074074074072E-2</v>
      </c>
      <c r="D5498" t="s">
        <v>31</v>
      </c>
      <c r="E5498" t="s">
        <v>27</v>
      </c>
      <c r="F5498" t="s">
        <v>17</v>
      </c>
      <c r="G5498" t="s">
        <v>2</v>
      </c>
      <c r="H5498">
        <v>71235</v>
      </c>
      <c r="I5498">
        <f>IF(Table3_1810[[#This Row],[Status]]="Hired",1,0)</f>
        <v>1</v>
      </c>
    </row>
    <row r="5499" spans="1:9" x14ac:dyDescent="0.3">
      <c r="A5499">
        <v>543489</v>
      </c>
      <c r="B5499" s="2">
        <v>41801</v>
      </c>
      <c r="C5499" s="3">
        <v>5.3877314814814815E-2</v>
      </c>
      <c r="D5499" t="s">
        <v>31</v>
      </c>
      <c r="E5499" t="s">
        <v>29</v>
      </c>
      <c r="F5499" t="s">
        <v>17</v>
      </c>
      <c r="G5499" t="s">
        <v>2</v>
      </c>
      <c r="H5499">
        <v>98424</v>
      </c>
      <c r="I5499">
        <f>IF(Table3_1810[[#This Row],[Status]]="Hired",1,0)</f>
        <v>1</v>
      </c>
    </row>
    <row r="5500" spans="1:9" x14ac:dyDescent="0.3">
      <c r="A5500">
        <v>535574</v>
      </c>
      <c r="B5500" s="2">
        <v>41803</v>
      </c>
      <c r="C5500" s="3">
        <v>0.4934027777777778</v>
      </c>
      <c r="D5500" t="s">
        <v>31</v>
      </c>
      <c r="E5500" t="s">
        <v>27</v>
      </c>
      <c r="F5500" t="s">
        <v>17</v>
      </c>
      <c r="G5500" t="s">
        <v>2</v>
      </c>
      <c r="H5500">
        <v>36156</v>
      </c>
      <c r="I5500">
        <f>IF(Table3_1810[[#This Row],[Status]]="Hired",1,0)</f>
        <v>1</v>
      </c>
    </row>
    <row r="5501" spans="1:9" x14ac:dyDescent="0.3">
      <c r="A5501">
        <v>350361</v>
      </c>
      <c r="B5501" s="2">
        <v>41810</v>
      </c>
      <c r="C5501" s="3">
        <v>0.31420138888888888</v>
      </c>
      <c r="D5501" t="s">
        <v>31</v>
      </c>
      <c r="E5501" t="s">
        <v>29</v>
      </c>
      <c r="F5501" t="s">
        <v>17</v>
      </c>
      <c r="G5501" t="s">
        <v>2</v>
      </c>
      <c r="H5501">
        <v>73640</v>
      </c>
      <c r="I5501">
        <f>IF(Table3_1810[[#This Row],[Status]]="Hired",1,0)</f>
        <v>1</v>
      </c>
    </row>
    <row r="5502" spans="1:9" x14ac:dyDescent="0.3">
      <c r="A5502">
        <v>381800</v>
      </c>
      <c r="B5502" s="2">
        <v>41810</v>
      </c>
      <c r="C5502" s="3">
        <v>0.31354166666666666</v>
      </c>
      <c r="D5502" t="s">
        <v>30</v>
      </c>
      <c r="E5502" t="s">
        <v>29</v>
      </c>
      <c r="F5502" t="s">
        <v>17</v>
      </c>
      <c r="G5502" t="s">
        <v>2</v>
      </c>
      <c r="H5502">
        <v>17631</v>
      </c>
      <c r="I5502">
        <f>IF(Table3_1810[[#This Row],[Status]]="Hired",1,0)</f>
        <v>0</v>
      </c>
    </row>
    <row r="5503" spans="1:9" x14ac:dyDescent="0.3">
      <c r="A5503">
        <v>688882</v>
      </c>
      <c r="B5503" s="2">
        <v>41787</v>
      </c>
      <c r="C5503" s="3">
        <v>0.44542824074074072</v>
      </c>
      <c r="D5503" t="s">
        <v>31</v>
      </c>
      <c r="E5503" t="s">
        <v>27</v>
      </c>
      <c r="F5503" t="s">
        <v>12</v>
      </c>
      <c r="G5503" t="s">
        <v>4</v>
      </c>
      <c r="H5503">
        <v>48959</v>
      </c>
      <c r="I5503">
        <f>IF(Table3_1810[[#This Row],[Status]]="Hired",1,0)</f>
        <v>1</v>
      </c>
    </row>
    <row r="5504" spans="1:9" x14ac:dyDescent="0.3">
      <c r="A5504">
        <v>767512</v>
      </c>
      <c r="B5504" s="2">
        <v>41787</v>
      </c>
      <c r="C5504" s="3">
        <v>0.44579861111111113</v>
      </c>
      <c r="D5504" t="s">
        <v>31</v>
      </c>
      <c r="E5504" t="s">
        <v>27</v>
      </c>
      <c r="F5504" t="s">
        <v>12</v>
      </c>
      <c r="G5504" t="s">
        <v>4</v>
      </c>
      <c r="H5504">
        <v>72651</v>
      </c>
      <c r="I5504">
        <f>IF(Table3_1810[[#This Row],[Status]]="Hired",1,0)</f>
        <v>1</v>
      </c>
    </row>
    <row r="5505" spans="1:9" x14ac:dyDescent="0.3">
      <c r="A5505">
        <v>119333</v>
      </c>
      <c r="B5505" s="2">
        <v>41787</v>
      </c>
      <c r="C5505" s="3">
        <v>0.44716435185185183</v>
      </c>
      <c r="D5505" t="s">
        <v>31</v>
      </c>
      <c r="E5505" t="s">
        <v>29</v>
      </c>
      <c r="F5505" t="s">
        <v>12</v>
      </c>
      <c r="G5505" t="s">
        <v>4</v>
      </c>
      <c r="H5505">
        <v>97293</v>
      </c>
      <c r="I5505">
        <f>IF(Table3_1810[[#This Row],[Status]]="Hired",1,0)</f>
        <v>1</v>
      </c>
    </row>
    <row r="5506" spans="1:9" x14ac:dyDescent="0.3">
      <c r="A5506">
        <v>787255</v>
      </c>
      <c r="B5506" s="2">
        <v>41788</v>
      </c>
      <c r="C5506" s="3">
        <v>0.79743055555555553</v>
      </c>
      <c r="D5506" t="s">
        <v>31</v>
      </c>
      <c r="E5506" t="s">
        <v>27</v>
      </c>
      <c r="F5506" t="s">
        <v>12</v>
      </c>
      <c r="G5506" t="s">
        <v>4</v>
      </c>
      <c r="H5506">
        <v>84530</v>
      </c>
      <c r="I5506">
        <f>IF(Table3_1810[[#This Row],[Status]]="Hired",1,0)</f>
        <v>1</v>
      </c>
    </row>
    <row r="5507" spans="1:9" x14ac:dyDescent="0.3">
      <c r="A5507">
        <v>670473</v>
      </c>
      <c r="B5507" s="2">
        <v>41788</v>
      </c>
      <c r="C5507" s="3">
        <v>0.80091435185185189</v>
      </c>
      <c r="D5507" t="s">
        <v>31</v>
      </c>
      <c r="E5507" t="s">
        <v>29</v>
      </c>
      <c r="F5507" t="s">
        <v>12</v>
      </c>
      <c r="G5507" t="s">
        <v>4</v>
      </c>
      <c r="H5507">
        <v>64888</v>
      </c>
      <c r="I5507">
        <f>IF(Table3_1810[[#This Row],[Status]]="Hired",1,0)</f>
        <v>1</v>
      </c>
    </row>
    <row r="5508" spans="1:9" x14ac:dyDescent="0.3">
      <c r="A5508">
        <v>857773</v>
      </c>
      <c r="B5508" s="2">
        <v>41806</v>
      </c>
      <c r="C5508" s="3">
        <v>0.78567129629629628</v>
      </c>
      <c r="D5508" t="s">
        <v>31</v>
      </c>
      <c r="E5508" t="s">
        <v>27</v>
      </c>
      <c r="F5508" t="s">
        <v>12</v>
      </c>
      <c r="G5508" t="s">
        <v>4</v>
      </c>
      <c r="H5508">
        <v>33458</v>
      </c>
      <c r="I5508">
        <f>IF(Table3_1810[[#This Row],[Status]]="Hired",1,0)</f>
        <v>1</v>
      </c>
    </row>
    <row r="5509" spans="1:9" x14ac:dyDescent="0.3">
      <c r="A5509">
        <v>409904</v>
      </c>
      <c r="B5509" s="2">
        <v>41793</v>
      </c>
      <c r="C5509" s="3">
        <v>0.22093750000000001</v>
      </c>
      <c r="D5509" t="s">
        <v>31</v>
      </c>
      <c r="E5509" t="s">
        <v>27</v>
      </c>
      <c r="F5509" t="s">
        <v>18</v>
      </c>
      <c r="G5509" t="s">
        <v>10</v>
      </c>
      <c r="H5509">
        <v>73859</v>
      </c>
      <c r="I5509">
        <f>IF(Table3_1810[[#This Row],[Status]]="Hired",1,0)</f>
        <v>1</v>
      </c>
    </row>
    <row r="5510" spans="1:9" x14ac:dyDescent="0.3">
      <c r="A5510">
        <v>765785</v>
      </c>
      <c r="B5510" s="2">
        <v>41801</v>
      </c>
      <c r="C5510" s="3">
        <v>0.79262731481481485</v>
      </c>
      <c r="D5510" t="s">
        <v>31</v>
      </c>
      <c r="E5510" t="s">
        <v>27</v>
      </c>
      <c r="F5510" t="s">
        <v>18</v>
      </c>
      <c r="G5510" t="s">
        <v>10</v>
      </c>
      <c r="H5510">
        <v>32102</v>
      </c>
      <c r="I5510">
        <f>IF(Table3_1810[[#This Row],[Status]]="Hired",1,0)</f>
        <v>1</v>
      </c>
    </row>
    <row r="5511" spans="1:9" x14ac:dyDescent="0.3">
      <c r="A5511">
        <v>488225</v>
      </c>
      <c r="B5511" s="2">
        <v>41803</v>
      </c>
      <c r="C5511" s="3">
        <v>0.68670138888888888</v>
      </c>
      <c r="D5511" t="s">
        <v>31</v>
      </c>
      <c r="E5511" t="s">
        <v>27</v>
      </c>
      <c r="F5511" t="s">
        <v>18</v>
      </c>
      <c r="G5511" t="s">
        <v>10</v>
      </c>
      <c r="H5511">
        <v>57786</v>
      </c>
      <c r="I5511">
        <f>IF(Table3_1810[[#This Row],[Status]]="Hired",1,0)</f>
        <v>1</v>
      </c>
    </row>
    <row r="5512" spans="1:9" x14ac:dyDescent="0.3">
      <c r="A5512">
        <v>631107</v>
      </c>
      <c r="B5512" s="2">
        <v>41803</v>
      </c>
      <c r="C5512" s="3">
        <v>0.68774305555555559</v>
      </c>
      <c r="D5512" t="s">
        <v>31</v>
      </c>
      <c r="E5512" t="s">
        <v>27</v>
      </c>
      <c r="F5512" t="s">
        <v>18</v>
      </c>
      <c r="G5512" t="s">
        <v>10</v>
      </c>
      <c r="H5512">
        <v>21177</v>
      </c>
      <c r="I5512">
        <f>IF(Table3_1810[[#This Row],[Status]]="Hired",1,0)</f>
        <v>1</v>
      </c>
    </row>
    <row r="5513" spans="1:9" x14ac:dyDescent="0.3">
      <c r="A5513">
        <v>55660</v>
      </c>
      <c r="B5513" s="2">
        <v>41785</v>
      </c>
      <c r="C5513" s="3">
        <v>0.62201388888888887</v>
      </c>
      <c r="D5513" t="s">
        <v>31</v>
      </c>
      <c r="E5513" t="s">
        <v>27</v>
      </c>
      <c r="F5513" t="s">
        <v>20</v>
      </c>
      <c r="G5513" t="s">
        <v>4</v>
      </c>
      <c r="H5513">
        <v>84360</v>
      </c>
      <c r="I5513">
        <f>IF(Table3_1810[[#This Row],[Status]]="Hired",1,0)</f>
        <v>1</v>
      </c>
    </row>
    <row r="5514" spans="1:9" x14ac:dyDescent="0.3">
      <c r="A5514">
        <v>20775</v>
      </c>
      <c r="B5514" s="2">
        <v>41788</v>
      </c>
      <c r="C5514" s="3">
        <v>0.68006944444444439</v>
      </c>
      <c r="D5514" t="s">
        <v>31</v>
      </c>
      <c r="E5514" t="s">
        <v>29</v>
      </c>
      <c r="F5514" t="s">
        <v>20</v>
      </c>
      <c r="G5514" t="s">
        <v>4</v>
      </c>
      <c r="H5514">
        <v>75404</v>
      </c>
      <c r="I5514">
        <f>IF(Table3_1810[[#This Row],[Status]]="Hired",1,0)</f>
        <v>1</v>
      </c>
    </row>
    <row r="5515" spans="1:9" x14ac:dyDescent="0.3">
      <c r="A5515">
        <v>102520</v>
      </c>
      <c r="B5515" s="2">
        <v>41788</v>
      </c>
      <c r="C5515" s="3">
        <v>0.6816550925925926</v>
      </c>
      <c r="D5515" t="s">
        <v>31</v>
      </c>
      <c r="E5515" t="s">
        <v>27</v>
      </c>
      <c r="F5515" t="s">
        <v>20</v>
      </c>
      <c r="G5515" t="s">
        <v>4</v>
      </c>
      <c r="H5515">
        <v>71906</v>
      </c>
      <c r="I5515">
        <f>IF(Table3_1810[[#This Row],[Status]]="Hired",1,0)</f>
        <v>1</v>
      </c>
    </row>
    <row r="5516" spans="1:9" x14ac:dyDescent="0.3">
      <c r="A5516">
        <v>364734</v>
      </c>
      <c r="B5516" s="2">
        <v>41790</v>
      </c>
      <c r="C5516" s="3">
        <v>0.34708333333333335</v>
      </c>
      <c r="D5516" t="s">
        <v>31</v>
      </c>
      <c r="E5516" t="s">
        <v>29</v>
      </c>
      <c r="F5516" t="s">
        <v>20</v>
      </c>
      <c r="G5516" t="s">
        <v>1</v>
      </c>
      <c r="H5516">
        <v>88244</v>
      </c>
      <c r="I5516">
        <f>IF(Table3_1810[[#This Row],[Status]]="Hired",1,0)</f>
        <v>1</v>
      </c>
    </row>
    <row r="5517" spans="1:9" x14ac:dyDescent="0.3">
      <c r="A5517">
        <v>727428</v>
      </c>
      <c r="B5517" s="2">
        <v>41790</v>
      </c>
      <c r="C5517" s="3">
        <v>0.34841435185185188</v>
      </c>
      <c r="D5517" t="s">
        <v>31</v>
      </c>
      <c r="E5517" t="s">
        <v>27</v>
      </c>
      <c r="F5517" t="s">
        <v>20</v>
      </c>
      <c r="G5517" t="s">
        <v>1</v>
      </c>
      <c r="H5517">
        <v>84631</v>
      </c>
      <c r="I5517">
        <f>IF(Table3_1810[[#This Row],[Status]]="Hired",1,0)</f>
        <v>1</v>
      </c>
    </row>
    <row r="5518" spans="1:9" x14ac:dyDescent="0.3">
      <c r="A5518">
        <v>391358</v>
      </c>
      <c r="B5518" s="2">
        <v>41801</v>
      </c>
      <c r="C5518" s="3">
        <v>0.49115740740740743</v>
      </c>
      <c r="D5518" t="s">
        <v>31</v>
      </c>
      <c r="E5518" t="s">
        <v>27</v>
      </c>
      <c r="F5518" t="s">
        <v>20</v>
      </c>
      <c r="G5518" t="s">
        <v>4</v>
      </c>
      <c r="H5518">
        <v>59948</v>
      </c>
      <c r="I5518">
        <f>IF(Table3_1810[[#This Row],[Status]]="Hired",1,0)</f>
        <v>1</v>
      </c>
    </row>
    <row r="5519" spans="1:9" x14ac:dyDescent="0.3">
      <c r="A5519">
        <v>189233</v>
      </c>
      <c r="B5519" s="2">
        <v>41801</v>
      </c>
      <c r="C5519" s="3">
        <v>0.49405092592592592</v>
      </c>
      <c r="D5519" t="s">
        <v>31</v>
      </c>
      <c r="E5519" t="s">
        <v>27</v>
      </c>
      <c r="F5519" t="s">
        <v>20</v>
      </c>
      <c r="G5519" t="s">
        <v>4</v>
      </c>
      <c r="H5519">
        <v>73242</v>
      </c>
      <c r="I5519">
        <f>IF(Table3_1810[[#This Row],[Status]]="Hired",1,0)</f>
        <v>1</v>
      </c>
    </row>
    <row r="5520" spans="1:9" x14ac:dyDescent="0.3">
      <c r="A5520">
        <v>704858</v>
      </c>
      <c r="B5520" s="2">
        <v>41807</v>
      </c>
      <c r="C5520" s="3">
        <v>0.13545138888888889</v>
      </c>
      <c r="D5520" t="s">
        <v>30</v>
      </c>
      <c r="E5520" t="s">
        <v>27</v>
      </c>
      <c r="F5520" t="s">
        <v>20</v>
      </c>
      <c r="G5520" t="s">
        <v>4</v>
      </c>
      <c r="H5520">
        <v>78284</v>
      </c>
      <c r="I5520">
        <f>IF(Table3_1810[[#This Row],[Status]]="Hired",1,0)</f>
        <v>0</v>
      </c>
    </row>
    <row r="5521" spans="1:9" x14ac:dyDescent="0.3">
      <c r="A5521">
        <v>753270</v>
      </c>
      <c r="B5521" s="2">
        <v>41792</v>
      </c>
      <c r="C5521" s="3">
        <v>0.54173611111111108</v>
      </c>
      <c r="D5521" t="s">
        <v>30</v>
      </c>
      <c r="E5521" t="s">
        <v>27</v>
      </c>
      <c r="F5521" t="s">
        <v>20</v>
      </c>
      <c r="G5521" t="s">
        <v>5</v>
      </c>
      <c r="H5521">
        <v>40759</v>
      </c>
      <c r="I5521">
        <f>IF(Table3_1810[[#This Row],[Status]]="Hired",1,0)</f>
        <v>0</v>
      </c>
    </row>
    <row r="5522" spans="1:9" x14ac:dyDescent="0.3">
      <c r="A5522">
        <v>477807</v>
      </c>
      <c r="B5522" s="2">
        <v>41774</v>
      </c>
      <c r="C5522" s="3">
        <v>0.80778935185185186</v>
      </c>
      <c r="D5522" t="s">
        <v>31</v>
      </c>
      <c r="E5522" t="s">
        <v>27</v>
      </c>
      <c r="F5522" t="s">
        <v>17</v>
      </c>
      <c r="G5522" t="s">
        <v>4</v>
      </c>
      <c r="H5522">
        <v>55597</v>
      </c>
      <c r="I5522">
        <f>IF(Table3_1810[[#This Row],[Status]]="Hired",1,0)</f>
        <v>1</v>
      </c>
    </row>
    <row r="5523" spans="1:9" x14ac:dyDescent="0.3">
      <c r="A5523">
        <v>898121</v>
      </c>
      <c r="B5523" s="2">
        <v>41789</v>
      </c>
      <c r="C5523" s="3">
        <v>0.67013888888888884</v>
      </c>
      <c r="D5523" t="s">
        <v>31</v>
      </c>
      <c r="E5523" t="s">
        <v>27</v>
      </c>
      <c r="F5523" t="s">
        <v>17</v>
      </c>
      <c r="G5523" t="s">
        <v>4</v>
      </c>
      <c r="H5523">
        <v>76013</v>
      </c>
      <c r="I5523">
        <f>IF(Table3_1810[[#This Row],[Status]]="Hired",1,0)</f>
        <v>1</v>
      </c>
    </row>
    <row r="5524" spans="1:9" x14ac:dyDescent="0.3">
      <c r="A5524">
        <v>722804</v>
      </c>
      <c r="B5524" s="2">
        <v>41789</v>
      </c>
      <c r="C5524" s="3">
        <v>0.6711921296296296</v>
      </c>
      <c r="D5524" t="s">
        <v>31</v>
      </c>
      <c r="E5524" t="s">
        <v>29</v>
      </c>
      <c r="F5524" t="s">
        <v>17</v>
      </c>
      <c r="G5524" t="s">
        <v>4</v>
      </c>
      <c r="H5524">
        <v>30207</v>
      </c>
      <c r="I5524">
        <f>IF(Table3_1810[[#This Row],[Status]]="Hired",1,0)</f>
        <v>1</v>
      </c>
    </row>
    <row r="5525" spans="1:9" x14ac:dyDescent="0.3">
      <c r="A5525">
        <v>683810</v>
      </c>
      <c r="B5525" s="2">
        <v>41796</v>
      </c>
      <c r="C5525" s="3">
        <v>0.58380787037037041</v>
      </c>
      <c r="D5525" t="s">
        <v>31</v>
      </c>
      <c r="E5525" t="s">
        <v>28</v>
      </c>
      <c r="F5525" t="s">
        <v>17</v>
      </c>
      <c r="G5525" t="s">
        <v>10</v>
      </c>
      <c r="H5525">
        <v>91112</v>
      </c>
      <c r="I5525">
        <f>IF(Table3_1810[[#This Row],[Status]]="Hired",1,0)</f>
        <v>1</v>
      </c>
    </row>
    <row r="5526" spans="1:9" x14ac:dyDescent="0.3">
      <c r="A5526">
        <v>292742</v>
      </c>
      <c r="B5526" s="2">
        <v>41814</v>
      </c>
      <c r="C5526" s="3">
        <v>0.49357638888888888</v>
      </c>
      <c r="D5526" t="s">
        <v>31</v>
      </c>
      <c r="E5526" t="s">
        <v>27</v>
      </c>
      <c r="F5526" t="s">
        <v>20</v>
      </c>
      <c r="G5526" t="s">
        <v>5</v>
      </c>
      <c r="H5526">
        <v>57823</v>
      </c>
      <c r="I5526">
        <f>IF(Table3_1810[[#This Row],[Status]]="Hired",1,0)</f>
        <v>1</v>
      </c>
    </row>
    <row r="5527" spans="1:9" x14ac:dyDescent="0.3">
      <c r="A5527">
        <v>56603</v>
      </c>
      <c r="B5527" s="2">
        <v>41828</v>
      </c>
      <c r="C5527" s="3">
        <v>0.560150462962963</v>
      </c>
      <c r="D5527" t="s">
        <v>31</v>
      </c>
      <c r="E5527" t="s">
        <v>29</v>
      </c>
      <c r="F5527" t="s">
        <v>20</v>
      </c>
      <c r="G5527" t="s">
        <v>5</v>
      </c>
      <c r="H5527">
        <v>54973</v>
      </c>
      <c r="I5527">
        <f>IF(Table3_1810[[#This Row],[Status]]="Hired",1,0)</f>
        <v>1</v>
      </c>
    </row>
    <row r="5528" spans="1:9" x14ac:dyDescent="0.3">
      <c r="A5528">
        <v>997569</v>
      </c>
      <c r="B5528" s="2">
        <v>41788</v>
      </c>
      <c r="C5528" s="3">
        <v>0.78105324074074078</v>
      </c>
      <c r="D5528" t="s">
        <v>31</v>
      </c>
      <c r="E5528" t="s">
        <v>29</v>
      </c>
      <c r="F5528" t="s">
        <v>15</v>
      </c>
      <c r="G5528" t="s">
        <v>6</v>
      </c>
      <c r="H5528">
        <v>68698</v>
      </c>
      <c r="I5528">
        <f>IF(Table3_1810[[#This Row],[Status]]="Hired",1,0)</f>
        <v>1</v>
      </c>
    </row>
    <row r="5529" spans="1:9" x14ac:dyDescent="0.3">
      <c r="A5529">
        <v>573927</v>
      </c>
      <c r="B5529" s="2">
        <v>41863</v>
      </c>
      <c r="C5529" s="3">
        <v>0.64805555555555561</v>
      </c>
      <c r="D5529" t="s">
        <v>31</v>
      </c>
      <c r="E5529" t="s">
        <v>27</v>
      </c>
      <c r="F5529" t="s">
        <v>16</v>
      </c>
      <c r="G5529" t="s">
        <v>2</v>
      </c>
      <c r="H5529">
        <v>32801</v>
      </c>
      <c r="I5529">
        <f>IF(Table3_1810[[#This Row],[Status]]="Hired",1,0)</f>
        <v>1</v>
      </c>
    </row>
    <row r="5530" spans="1:9" x14ac:dyDescent="0.3">
      <c r="A5530">
        <v>611822</v>
      </c>
      <c r="B5530" s="2">
        <v>41842</v>
      </c>
      <c r="C5530" s="3">
        <v>0.53787037037037033</v>
      </c>
      <c r="D5530" t="s">
        <v>31</v>
      </c>
      <c r="E5530" t="s">
        <v>29</v>
      </c>
      <c r="F5530" t="s">
        <v>17</v>
      </c>
      <c r="G5530" t="s">
        <v>4</v>
      </c>
      <c r="H5530">
        <v>48568</v>
      </c>
      <c r="I5530">
        <f>IF(Table3_1810[[#This Row],[Status]]="Hired",1,0)</f>
        <v>1</v>
      </c>
    </row>
    <row r="5531" spans="1:9" x14ac:dyDescent="0.3">
      <c r="A5531">
        <v>867708</v>
      </c>
      <c r="B5531" s="2">
        <v>41843</v>
      </c>
      <c r="C5531" s="3">
        <v>0.5098611111111111</v>
      </c>
      <c r="D5531" t="s">
        <v>31</v>
      </c>
      <c r="E5531" t="s">
        <v>27</v>
      </c>
      <c r="F5531" t="s">
        <v>17</v>
      </c>
      <c r="G5531" t="s">
        <v>4</v>
      </c>
      <c r="H5531">
        <v>82325</v>
      </c>
      <c r="I5531">
        <f>IF(Table3_1810[[#This Row],[Status]]="Hired",1,0)</f>
        <v>1</v>
      </c>
    </row>
    <row r="5532" spans="1:9" x14ac:dyDescent="0.3">
      <c r="A5532">
        <v>199470</v>
      </c>
      <c r="B5532" s="2">
        <v>41845</v>
      </c>
      <c r="C5532" s="3">
        <v>0.80864583333333329</v>
      </c>
      <c r="D5532" t="s">
        <v>31</v>
      </c>
      <c r="E5532" t="s">
        <v>27</v>
      </c>
      <c r="F5532" t="s">
        <v>17</v>
      </c>
      <c r="G5532" t="s">
        <v>2</v>
      </c>
      <c r="H5532">
        <v>97038</v>
      </c>
      <c r="I5532">
        <f>IF(Table3_1810[[#This Row],[Status]]="Hired",1,0)</f>
        <v>1</v>
      </c>
    </row>
    <row r="5533" spans="1:9" x14ac:dyDescent="0.3">
      <c r="A5533">
        <v>539550</v>
      </c>
      <c r="B5533" s="2">
        <v>41845</v>
      </c>
      <c r="C5533" s="3">
        <v>0.81072916666666661</v>
      </c>
      <c r="D5533" t="s">
        <v>31</v>
      </c>
      <c r="E5533" t="s">
        <v>27</v>
      </c>
      <c r="F5533" t="s">
        <v>17</v>
      </c>
      <c r="G5533" t="s">
        <v>2</v>
      </c>
      <c r="H5533">
        <v>72434</v>
      </c>
      <c r="I5533">
        <f>IF(Table3_1810[[#This Row],[Status]]="Hired",1,0)</f>
        <v>1</v>
      </c>
    </row>
    <row r="5534" spans="1:9" x14ac:dyDescent="0.3">
      <c r="A5534">
        <v>613607</v>
      </c>
      <c r="B5534" s="2">
        <v>41845</v>
      </c>
      <c r="C5534" s="3">
        <v>0.81210648148148146</v>
      </c>
      <c r="D5534" t="s">
        <v>31</v>
      </c>
      <c r="E5534" t="s">
        <v>27</v>
      </c>
      <c r="F5534" t="s">
        <v>17</v>
      </c>
      <c r="G5534" t="s">
        <v>2</v>
      </c>
      <c r="H5534">
        <v>22161</v>
      </c>
      <c r="I5534">
        <f>IF(Table3_1810[[#This Row],[Status]]="Hired",1,0)</f>
        <v>1</v>
      </c>
    </row>
    <row r="5535" spans="1:9" x14ac:dyDescent="0.3">
      <c r="A5535">
        <v>873486</v>
      </c>
      <c r="B5535" s="2">
        <v>41864</v>
      </c>
      <c r="C5535" s="3">
        <v>0.7357407407407407</v>
      </c>
      <c r="D5535" t="s">
        <v>31</v>
      </c>
      <c r="E5535" t="s">
        <v>29</v>
      </c>
      <c r="F5535" t="s">
        <v>20</v>
      </c>
      <c r="G5535" t="s">
        <v>10</v>
      </c>
      <c r="H5535">
        <v>33189</v>
      </c>
      <c r="I5535">
        <f>IF(Table3_1810[[#This Row],[Status]]="Hired",1,0)</f>
        <v>1</v>
      </c>
    </row>
    <row r="5536" spans="1:9" x14ac:dyDescent="0.3">
      <c r="A5536">
        <v>120522</v>
      </c>
      <c r="B5536" s="2">
        <v>41760</v>
      </c>
      <c r="C5536" s="3">
        <v>0.78864583333333338</v>
      </c>
      <c r="D5536" t="s">
        <v>31</v>
      </c>
      <c r="E5536" t="s">
        <v>29</v>
      </c>
      <c r="F5536" t="s">
        <v>17</v>
      </c>
      <c r="G5536" t="s">
        <v>10</v>
      </c>
      <c r="H5536">
        <v>54630</v>
      </c>
      <c r="I5536">
        <f>IF(Table3_1810[[#This Row],[Status]]="Hired",1,0)</f>
        <v>1</v>
      </c>
    </row>
    <row r="5537" spans="1:9" x14ac:dyDescent="0.3">
      <c r="A5537">
        <v>725449</v>
      </c>
      <c r="B5537" s="2">
        <v>41778</v>
      </c>
      <c r="C5537" s="3">
        <v>0.4435648148148148</v>
      </c>
      <c r="D5537" t="s">
        <v>31</v>
      </c>
      <c r="E5537" t="s">
        <v>27</v>
      </c>
      <c r="F5537" t="s">
        <v>17</v>
      </c>
      <c r="G5537" t="s">
        <v>10</v>
      </c>
      <c r="H5537">
        <v>15033</v>
      </c>
      <c r="I5537">
        <f>IF(Table3_1810[[#This Row],[Status]]="Hired",1,0)</f>
        <v>1</v>
      </c>
    </row>
    <row r="5538" spans="1:9" x14ac:dyDescent="0.3">
      <c r="A5538">
        <v>386548</v>
      </c>
      <c r="B5538" s="2">
        <v>41790</v>
      </c>
      <c r="C5538" s="3">
        <v>0.29245370370370372</v>
      </c>
      <c r="D5538" t="s">
        <v>31</v>
      </c>
      <c r="E5538" t="s">
        <v>27</v>
      </c>
      <c r="F5538" t="s">
        <v>17</v>
      </c>
      <c r="G5538" t="s">
        <v>10</v>
      </c>
      <c r="H5538">
        <v>43552</v>
      </c>
      <c r="I5538">
        <f>IF(Table3_1810[[#This Row],[Status]]="Hired",1,0)</f>
        <v>1</v>
      </c>
    </row>
    <row r="5539" spans="1:9" x14ac:dyDescent="0.3">
      <c r="A5539">
        <v>821333</v>
      </c>
      <c r="B5539" s="2">
        <v>41791</v>
      </c>
      <c r="C5539" s="3">
        <v>0.79921296296296296</v>
      </c>
      <c r="D5539" t="s">
        <v>31</v>
      </c>
      <c r="E5539" t="s">
        <v>29</v>
      </c>
      <c r="F5539" t="s">
        <v>17</v>
      </c>
      <c r="G5539" t="s">
        <v>10</v>
      </c>
      <c r="H5539">
        <v>26094</v>
      </c>
      <c r="I5539">
        <f>IF(Table3_1810[[#This Row],[Status]]="Hired",1,0)</f>
        <v>1</v>
      </c>
    </row>
    <row r="5540" spans="1:9" x14ac:dyDescent="0.3">
      <c r="A5540">
        <v>129183</v>
      </c>
      <c r="B5540" s="2">
        <v>41803</v>
      </c>
      <c r="C5540" s="3">
        <v>0.35918981481481482</v>
      </c>
      <c r="D5540" t="s">
        <v>31</v>
      </c>
      <c r="E5540" t="s">
        <v>27</v>
      </c>
      <c r="F5540" t="s">
        <v>17</v>
      </c>
      <c r="G5540" t="s">
        <v>10</v>
      </c>
      <c r="H5540">
        <v>83823</v>
      </c>
      <c r="I5540">
        <f>IF(Table3_1810[[#This Row],[Status]]="Hired",1,0)</f>
        <v>1</v>
      </c>
    </row>
    <row r="5541" spans="1:9" x14ac:dyDescent="0.3">
      <c r="A5541">
        <v>860739</v>
      </c>
      <c r="B5541" s="2">
        <v>41820</v>
      </c>
      <c r="C5541" s="3">
        <v>0.30675925925925923</v>
      </c>
      <c r="D5541" t="s">
        <v>30</v>
      </c>
      <c r="E5541" t="s">
        <v>27</v>
      </c>
      <c r="F5541" t="s">
        <v>17</v>
      </c>
      <c r="G5541" t="s">
        <v>6</v>
      </c>
      <c r="H5541">
        <v>56613</v>
      </c>
      <c r="I5541">
        <f>IF(Table3_1810[[#This Row],[Status]]="Hired",1,0)</f>
        <v>0</v>
      </c>
    </row>
    <row r="5542" spans="1:9" x14ac:dyDescent="0.3">
      <c r="A5542">
        <v>950373</v>
      </c>
      <c r="B5542" s="2">
        <v>41836</v>
      </c>
      <c r="C5542" s="3">
        <v>0.39120370370370372</v>
      </c>
      <c r="D5542" t="s">
        <v>31</v>
      </c>
      <c r="E5542" t="s">
        <v>29</v>
      </c>
      <c r="F5542" t="s">
        <v>17</v>
      </c>
      <c r="G5542" t="s">
        <v>10</v>
      </c>
      <c r="H5542">
        <v>72516</v>
      </c>
      <c r="I5542">
        <f>IF(Table3_1810[[#This Row],[Status]]="Hired",1,0)</f>
        <v>1</v>
      </c>
    </row>
    <row r="5543" spans="1:9" x14ac:dyDescent="0.3">
      <c r="A5543">
        <v>544751</v>
      </c>
      <c r="B5543" s="2">
        <v>41771</v>
      </c>
      <c r="C5543" s="3">
        <v>0.79751157407407403</v>
      </c>
      <c r="D5543" t="s">
        <v>31</v>
      </c>
      <c r="E5543" t="s">
        <v>27</v>
      </c>
      <c r="F5543" t="s">
        <v>14</v>
      </c>
      <c r="G5543" t="s">
        <v>5</v>
      </c>
      <c r="H5543">
        <v>91106</v>
      </c>
      <c r="I5543">
        <f>IF(Table3_1810[[#This Row],[Status]]="Hired",1,0)</f>
        <v>1</v>
      </c>
    </row>
    <row r="5544" spans="1:9" x14ac:dyDescent="0.3">
      <c r="A5544">
        <v>856292</v>
      </c>
      <c r="B5544" s="2">
        <v>41771</v>
      </c>
      <c r="C5544" s="3">
        <v>0.80128472222222225</v>
      </c>
      <c r="D5544" t="s">
        <v>31</v>
      </c>
      <c r="E5544" t="s">
        <v>27</v>
      </c>
      <c r="F5544" t="s">
        <v>14</v>
      </c>
      <c r="G5544" t="s">
        <v>5</v>
      </c>
      <c r="H5544">
        <v>50920</v>
      </c>
      <c r="I5544">
        <f>IF(Table3_1810[[#This Row],[Status]]="Hired",1,0)</f>
        <v>1</v>
      </c>
    </row>
    <row r="5545" spans="1:9" x14ac:dyDescent="0.3">
      <c r="A5545">
        <v>437124</v>
      </c>
      <c r="B5545" s="2">
        <v>41813</v>
      </c>
      <c r="C5545" s="3">
        <v>0.54281250000000003</v>
      </c>
      <c r="D5545" t="s">
        <v>31</v>
      </c>
      <c r="E5545" t="s">
        <v>27</v>
      </c>
      <c r="F5545" t="s">
        <v>17</v>
      </c>
      <c r="G5545" t="s">
        <v>10</v>
      </c>
      <c r="H5545">
        <v>41249</v>
      </c>
      <c r="I5545">
        <f>IF(Table3_1810[[#This Row],[Status]]="Hired",1,0)</f>
        <v>1</v>
      </c>
    </row>
    <row r="5546" spans="1:9" x14ac:dyDescent="0.3">
      <c r="A5546">
        <v>302597</v>
      </c>
      <c r="B5546" s="2">
        <v>41849</v>
      </c>
      <c r="C5546" s="3">
        <v>0.29104166666666664</v>
      </c>
      <c r="D5546" t="s">
        <v>31</v>
      </c>
      <c r="E5546" t="s">
        <v>27</v>
      </c>
      <c r="F5546" t="s">
        <v>20</v>
      </c>
      <c r="G5546" t="s">
        <v>6</v>
      </c>
      <c r="H5546">
        <v>41967</v>
      </c>
      <c r="I5546">
        <f>IF(Table3_1810[[#This Row],[Status]]="Hired",1,0)</f>
        <v>1</v>
      </c>
    </row>
    <row r="5547" spans="1:9" x14ac:dyDescent="0.3">
      <c r="A5547">
        <v>274323</v>
      </c>
      <c r="B5547" s="2">
        <v>41858</v>
      </c>
      <c r="C5547" s="3">
        <v>0.7018981481481481</v>
      </c>
      <c r="D5547" t="s">
        <v>31</v>
      </c>
      <c r="E5547" t="s">
        <v>29</v>
      </c>
      <c r="F5547" t="s">
        <v>20</v>
      </c>
      <c r="G5547" t="s">
        <v>6</v>
      </c>
      <c r="H5547">
        <v>52881</v>
      </c>
      <c r="I5547">
        <f>IF(Table3_1810[[#This Row],[Status]]="Hired",1,0)</f>
        <v>1</v>
      </c>
    </row>
    <row r="5548" spans="1:9" x14ac:dyDescent="0.3">
      <c r="A5548">
        <v>953504</v>
      </c>
      <c r="B5548" s="2">
        <v>41764</v>
      </c>
      <c r="C5548" s="3">
        <v>0.59663194444444445</v>
      </c>
      <c r="D5548" t="s">
        <v>31</v>
      </c>
      <c r="E5548" t="s">
        <v>27</v>
      </c>
      <c r="F5548" t="s">
        <v>17</v>
      </c>
      <c r="G5548" t="s">
        <v>6</v>
      </c>
      <c r="H5548">
        <v>13658</v>
      </c>
      <c r="I5548">
        <f>IF(Table3_1810[[#This Row],[Status]]="Hired",1,0)</f>
        <v>1</v>
      </c>
    </row>
    <row r="5549" spans="1:9" x14ac:dyDescent="0.3">
      <c r="A5549">
        <v>313431</v>
      </c>
      <c r="B5549" s="2">
        <v>41764</v>
      </c>
      <c r="C5549" s="3">
        <v>0.59718749999999998</v>
      </c>
      <c r="D5549" t="s">
        <v>31</v>
      </c>
      <c r="E5549" t="s">
        <v>27</v>
      </c>
      <c r="F5549" t="s">
        <v>17</v>
      </c>
      <c r="G5549" t="s">
        <v>6</v>
      </c>
      <c r="H5549">
        <v>45800</v>
      </c>
      <c r="I5549">
        <f>IF(Table3_1810[[#This Row],[Status]]="Hired",1,0)</f>
        <v>1</v>
      </c>
    </row>
    <row r="5550" spans="1:9" x14ac:dyDescent="0.3">
      <c r="A5550">
        <v>735524</v>
      </c>
      <c r="B5550" s="2">
        <v>41768</v>
      </c>
      <c r="C5550" s="3">
        <v>0.79791666666666672</v>
      </c>
      <c r="D5550" t="s">
        <v>31</v>
      </c>
      <c r="E5550" t="s">
        <v>28</v>
      </c>
      <c r="F5550" t="s">
        <v>17</v>
      </c>
      <c r="G5550" t="s">
        <v>6</v>
      </c>
      <c r="H5550">
        <v>66299</v>
      </c>
      <c r="I5550">
        <f>IF(Table3_1810[[#This Row],[Status]]="Hired",1,0)</f>
        <v>1</v>
      </c>
    </row>
    <row r="5551" spans="1:9" x14ac:dyDescent="0.3">
      <c r="A5551">
        <v>891269</v>
      </c>
      <c r="B5551" s="2">
        <v>41768</v>
      </c>
      <c r="C5551" s="3">
        <v>0.79866898148148147</v>
      </c>
      <c r="D5551" t="s">
        <v>31</v>
      </c>
      <c r="E5551" t="s">
        <v>28</v>
      </c>
      <c r="F5551" t="s">
        <v>17</v>
      </c>
      <c r="G5551" t="s">
        <v>6</v>
      </c>
      <c r="H5551">
        <v>76257</v>
      </c>
      <c r="I5551">
        <f>IF(Table3_1810[[#This Row],[Status]]="Hired",1,0)</f>
        <v>1</v>
      </c>
    </row>
    <row r="5552" spans="1:9" x14ac:dyDescent="0.3">
      <c r="A5552">
        <v>80191</v>
      </c>
      <c r="B5552" s="2">
        <v>41792</v>
      </c>
      <c r="C5552" s="3">
        <v>0.47946759259259258</v>
      </c>
      <c r="D5552" t="s">
        <v>31</v>
      </c>
      <c r="E5552" t="s">
        <v>27</v>
      </c>
      <c r="F5552" t="s">
        <v>20</v>
      </c>
      <c r="G5552" t="s">
        <v>2</v>
      </c>
      <c r="H5552">
        <v>24611</v>
      </c>
      <c r="I5552">
        <f>IF(Table3_1810[[#This Row],[Status]]="Hired",1,0)</f>
        <v>1</v>
      </c>
    </row>
    <row r="5553" spans="1:9" x14ac:dyDescent="0.3">
      <c r="A5553">
        <v>659053</v>
      </c>
      <c r="B5553" s="2">
        <v>41792</v>
      </c>
      <c r="C5553" s="3">
        <v>0.47880787037037037</v>
      </c>
      <c r="D5553" t="s">
        <v>31</v>
      </c>
      <c r="E5553" t="s">
        <v>28</v>
      </c>
      <c r="F5553" t="s">
        <v>20</v>
      </c>
      <c r="G5553" t="s">
        <v>2</v>
      </c>
      <c r="H5553">
        <v>33063</v>
      </c>
      <c r="I5553">
        <f>IF(Table3_1810[[#This Row],[Status]]="Hired",1,0)</f>
        <v>1</v>
      </c>
    </row>
    <row r="5554" spans="1:9" x14ac:dyDescent="0.3">
      <c r="A5554">
        <v>816349</v>
      </c>
      <c r="B5554" s="2">
        <v>41794</v>
      </c>
      <c r="C5554" s="3">
        <v>0.40409722222222222</v>
      </c>
      <c r="D5554" t="s">
        <v>30</v>
      </c>
      <c r="E5554" t="s">
        <v>29</v>
      </c>
      <c r="F5554" t="s">
        <v>20</v>
      </c>
      <c r="G5554" t="s">
        <v>2</v>
      </c>
      <c r="H5554">
        <v>56818</v>
      </c>
      <c r="I5554">
        <f>IF(Table3_1810[[#This Row],[Status]]="Hired",1,0)</f>
        <v>0</v>
      </c>
    </row>
    <row r="5555" spans="1:9" x14ac:dyDescent="0.3">
      <c r="A5555">
        <v>622545</v>
      </c>
      <c r="B5555" s="2">
        <v>41802</v>
      </c>
      <c r="C5555" s="3">
        <v>0.39777777777777779</v>
      </c>
      <c r="D5555" t="s">
        <v>31</v>
      </c>
      <c r="E5555" t="s">
        <v>29</v>
      </c>
      <c r="F5555" t="s">
        <v>20</v>
      </c>
      <c r="G5555" t="s">
        <v>2</v>
      </c>
      <c r="H5555">
        <v>83249</v>
      </c>
      <c r="I5555">
        <f>IF(Table3_1810[[#This Row],[Status]]="Hired",1,0)</f>
        <v>1</v>
      </c>
    </row>
    <row r="5556" spans="1:9" x14ac:dyDescent="0.3">
      <c r="A5556">
        <v>216559</v>
      </c>
      <c r="B5556" s="2">
        <v>41802</v>
      </c>
      <c r="C5556" s="3">
        <v>0.39871527777777777</v>
      </c>
      <c r="D5556" t="s">
        <v>31</v>
      </c>
      <c r="E5556" t="s">
        <v>29</v>
      </c>
      <c r="F5556" t="s">
        <v>20</v>
      </c>
      <c r="G5556" t="s">
        <v>2</v>
      </c>
      <c r="H5556">
        <v>81440</v>
      </c>
      <c r="I5556">
        <f>IF(Table3_1810[[#This Row],[Status]]="Hired",1,0)</f>
        <v>1</v>
      </c>
    </row>
    <row r="5557" spans="1:9" x14ac:dyDescent="0.3">
      <c r="A5557">
        <v>80631</v>
      </c>
      <c r="B5557" s="2">
        <v>41814</v>
      </c>
      <c r="C5557" s="3">
        <v>0.62771990740740746</v>
      </c>
      <c r="D5557" t="s">
        <v>31</v>
      </c>
      <c r="E5557" t="s">
        <v>27</v>
      </c>
      <c r="F5557" t="s">
        <v>17</v>
      </c>
      <c r="G5557" t="s">
        <v>10</v>
      </c>
      <c r="H5557">
        <v>19001</v>
      </c>
      <c r="I5557">
        <f>IF(Table3_1810[[#This Row],[Status]]="Hired",1,0)</f>
        <v>1</v>
      </c>
    </row>
    <row r="5558" spans="1:9" x14ac:dyDescent="0.3">
      <c r="A5558">
        <v>959607</v>
      </c>
      <c r="B5558" s="2">
        <v>41816</v>
      </c>
      <c r="C5558" s="3">
        <v>0.74887731481481479</v>
      </c>
      <c r="D5558" t="s">
        <v>31</v>
      </c>
      <c r="E5558" t="s">
        <v>27</v>
      </c>
      <c r="F5558" t="s">
        <v>17</v>
      </c>
      <c r="G5558" t="s">
        <v>10</v>
      </c>
      <c r="H5558">
        <v>54297</v>
      </c>
      <c r="I5558">
        <f>IF(Table3_1810[[#This Row],[Status]]="Hired",1,0)</f>
        <v>1</v>
      </c>
    </row>
    <row r="5559" spans="1:9" x14ac:dyDescent="0.3">
      <c r="A5559">
        <v>284374</v>
      </c>
      <c r="B5559" s="2">
        <v>41817</v>
      </c>
      <c r="C5559" s="3">
        <v>0.52531249999999996</v>
      </c>
      <c r="D5559" t="s">
        <v>31</v>
      </c>
      <c r="E5559" t="s">
        <v>27</v>
      </c>
      <c r="F5559" t="s">
        <v>17</v>
      </c>
      <c r="G5559" t="s">
        <v>10</v>
      </c>
      <c r="H5559">
        <v>15605</v>
      </c>
      <c r="I5559">
        <f>IF(Table3_1810[[#This Row],[Status]]="Hired",1,0)</f>
        <v>1</v>
      </c>
    </row>
    <row r="5560" spans="1:9" x14ac:dyDescent="0.3">
      <c r="A5560">
        <v>834943</v>
      </c>
      <c r="B5560" s="2">
        <v>41817</v>
      </c>
      <c r="C5560" s="3">
        <v>0.52598379629629632</v>
      </c>
      <c r="D5560" t="s">
        <v>31</v>
      </c>
      <c r="E5560" t="s">
        <v>29</v>
      </c>
      <c r="F5560" t="s">
        <v>17</v>
      </c>
      <c r="G5560" t="s">
        <v>10</v>
      </c>
      <c r="H5560">
        <v>79647</v>
      </c>
      <c r="I5560">
        <f>IF(Table3_1810[[#This Row],[Status]]="Hired",1,0)</f>
        <v>1</v>
      </c>
    </row>
    <row r="5561" spans="1:9" x14ac:dyDescent="0.3">
      <c r="A5561">
        <v>332598</v>
      </c>
      <c r="B5561" s="2">
        <v>41817</v>
      </c>
      <c r="C5561" s="3">
        <v>0.52672453703703703</v>
      </c>
      <c r="D5561" t="s">
        <v>31</v>
      </c>
      <c r="E5561" t="s">
        <v>27</v>
      </c>
      <c r="F5561" t="s">
        <v>17</v>
      </c>
      <c r="G5561" t="s">
        <v>10</v>
      </c>
      <c r="H5561">
        <v>45687</v>
      </c>
      <c r="I5561">
        <f>IF(Table3_1810[[#This Row],[Status]]="Hired",1,0)</f>
        <v>1</v>
      </c>
    </row>
    <row r="5562" spans="1:9" x14ac:dyDescent="0.3">
      <c r="A5562">
        <v>194021</v>
      </c>
      <c r="B5562" s="2">
        <v>41807</v>
      </c>
      <c r="C5562" s="3">
        <v>0.6350231481481482</v>
      </c>
      <c r="D5562" t="s">
        <v>31</v>
      </c>
      <c r="E5562" t="s">
        <v>29</v>
      </c>
      <c r="F5562" t="s">
        <v>19</v>
      </c>
      <c r="G5562" t="s">
        <v>7</v>
      </c>
      <c r="H5562">
        <v>96469</v>
      </c>
      <c r="I5562">
        <f>IF(Table3_1810[[#This Row],[Status]]="Hired",1,0)</f>
        <v>1</v>
      </c>
    </row>
    <row r="5563" spans="1:9" x14ac:dyDescent="0.3">
      <c r="A5563">
        <v>104148</v>
      </c>
      <c r="B5563" s="2">
        <v>41773</v>
      </c>
      <c r="C5563" s="3">
        <v>0.63278935185185181</v>
      </c>
      <c r="D5563" t="s">
        <v>31</v>
      </c>
      <c r="E5563" t="s">
        <v>29</v>
      </c>
      <c r="F5563" t="s">
        <v>20</v>
      </c>
      <c r="G5563" t="s">
        <v>6</v>
      </c>
      <c r="H5563">
        <v>76769</v>
      </c>
      <c r="I5563">
        <f>IF(Table3_1810[[#This Row],[Status]]="Hired",1,0)</f>
        <v>1</v>
      </c>
    </row>
    <row r="5564" spans="1:9" x14ac:dyDescent="0.3">
      <c r="A5564">
        <v>914348</v>
      </c>
      <c r="B5564" s="2">
        <v>41853</v>
      </c>
      <c r="C5564" s="3">
        <v>0.39244212962962965</v>
      </c>
      <c r="D5564" t="s">
        <v>31</v>
      </c>
      <c r="E5564" t="s">
        <v>27</v>
      </c>
      <c r="F5564" t="s">
        <v>20</v>
      </c>
      <c r="G5564" t="s">
        <v>10</v>
      </c>
      <c r="H5564">
        <v>65430</v>
      </c>
      <c r="I5564">
        <f>IF(Table3_1810[[#This Row],[Status]]="Hired",1,0)</f>
        <v>1</v>
      </c>
    </row>
    <row r="5565" spans="1:9" x14ac:dyDescent="0.3">
      <c r="A5565">
        <v>278247</v>
      </c>
      <c r="B5565" s="2">
        <v>41853</v>
      </c>
      <c r="C5565" s="3">
        <v>0.39358796296296295</v>
      </c>
      <c r="D5565" t="s">
        <v>30</v>
      </c>
      <c r="E5565" t="s">
        <v>27</v>
      </c>
      <c r="F5565" t="s">
        <v>20</v>
      </c>
      <c r="G5565" t="s">
        <v>10</v>
      </c>
      <c r="H5565">
        <v>37637</v>
      </c>
      <c r="I5565">
        <f>IF(Table3_1810[[#This Row],[Status]]="Hired",1,0)</f>
        <v>0</v>
      </c>
    </row>
    <row r="5566" spans="1:9" x14ac:dyDescent="0.3">
      <c r="A5566">
        <v>933819</v>
      </c>
      <c r="B5566" s="2">
        <v>41854</v>
      </c>
      <c r="C5566" s="3">
        <v>0.57976851851851852</v>
      </c>
      <c r="D5566" t="s">
        <v>31</v>
      </c>
      <c r="E5566" t="s">
        <v>27</v>
      </c>
      <c r="F5566" t="s">
        <v>20</v>
      </c>
      <c r="G5566" t="s">
        <v>10</v>
      </c>
      <c r="H5566">
        <v>39190</v>
      </c>
      <c r="I5566">
        <f>IF(Table3_1810[[#This Row],[Status]]="Hired",1,0)</f>
        <v>1</v>
      </c>
    </row>
    <row r="5567" spans="1:9" x14ac:dyDescent="0.3">
      <c r="A5567">
        <v>428392</v>
      </c>
      <c r="B5567" s="2">
        <v>41854</v>
      </c>
      <c r="C5567" s="3">
        <v>0.58068287037037036</v>
      </c>
      <c r="D5567" t="s">
        <v>31</v>
      </c>
      <c r="E5567" t="s">
        <v>27</v>
      </c>
      <c r="F5567" t="s">
        <v>20</v>
      </c>
      <c r="G5567" t="s">
        <v>10</v>
      </c>
      <c r="H5567">
        <v>24547</v>
      </c>
      <c r="I5567">
        <f>IF(Table3_1810[[#This Row],[Status]]="Hired",1,0)</f>
        <v>1</v>
      </c>
    </row>
    <row r="5568" spans="1:9" x14ac:dyDescent="0.3">
      <c r="A5568">
        <v>569483</v>
      </c>
      <c r="B5568" s="2">
        <v>41855</v>
      </c>
      <c r="C5568" s="3">
        <v>0.41965277777777776</v>
      </c>
      <c r="D5568" t="s">
        <v>30</v>
      </c>
      <c r="E5568" t="s">
        <v>27</v>
      </c>
      <c r="F5568" t="s">
        <v>20</v>
      </c>
      <c r="G5568" t="s">
        <v>10</v>
      </c>
      <c r="H5568">
        <v>53272</v>
      </c>
      <c r="I5568">
        <f>IF(Table3_1810[[#This Row],[Status]]="Hired",1,0)</f>
        <v>0</v>
      </c>
    </row>
    <row r="5569" spans="1:9" x14ac:dyDescent="0.3">
      <c r="A5569">
        <v>349379</v>
      </c>
      <c r="B5569" s="2">
        <v>41816</v>
      </c>
      <c r="C5569" s="3">
        <v>0.61295138888888889</v>
      </c>
      <c r="D5569" t="s">
        <v>31</v>
      </c>
      <c r="E5569" t="s">
        <v>29</v>
      </c>
      <c r="F5569" t="s">
        <v>20</v>
      </c>
      <c r="G5569" t="s">
        <v>10</v>
      </c>
      <c r="H5569">
        <v>30754</v>
      </c>
      <c r="I5569">
        <f>IF(Table3_1810[[#This Row],[Status]]="Hired",1,0)</f>
        <v>1</v>
      </c>
    </row>
    <row r="5570" spans="1:9" x14ac:dyDescent="0.3">
      <c r="A5570">
        <v>342597</v>
      </c>
      <c r="B5570" s="2">
        <v>41782</v>
      </c>
      <c r="C5570" s="3">
        <v>0.49810185185185185</v>
      </c>
      <c r="D5570" t="s">
        <v>30</v>
      </c>
      <c r="E5570" t="s">
        <v>27</v>
      </c>
      <c r="F5570" t="s">
        <v>20</v>
      </c>
      <c r="G5570" t="s">
        <v>2</v>
      </c>
      <c r="H5570">
        <v>15538</v>
      </c>
      <c r="I5570">
        <f>IF(Table3_1810[[#This Row],[Status]]="Hired",1,0)</f>
        <v>0</v>
      </c>
    </row>
    <row r="5571" spans="1:9" x14ac:dyDescent="0.3">
      <c r="A5571">
        <v>99001</v>
      </c>
      <c r="B5571" s="2">
        <v>41783</v>
      </c>
      <c r="C5571" s="3">
        <v>0.48217592592592595</v>
      </c>
      <c r="D5571" t="s">
        <v>31</v>
      </c>
      <c r="E5571" t="s">
        <v>29</v>
      </c>
      <c r="F5571" t="s">
        <v>20</v>
      </c>
      <c r="G5571" t="s">
        <v>2</v>
      </c>
      <c r="H5571">
        <v>91005</v>
      </c>
      <c r="I5571">
        <f>IF(Table3_1810[[#This Row],[Status]]="Hired",1,0)</f>
        <v>1</v>
      </c>
    </row>
    <row r="5572" spans="1:9" x14ac:dyDescent="0.3">
      <c r="A5572">
        <v>807834</v>
      </c>
      <c r="B5572" s="2">
        <v>41773</v>
      </c>
      <c r="C5572" s="3">
        <v>0.42972222222222223</v>
      </c>
      <c r="D5572" t="s">
        <v>31</v>
      </c>
      <c r="E5572" t="s">
        <v>27</v>
      </c>
      <c r="F5572" t="s">
        <v>20</v>
      </c>
      <c r="G5572" t="s">
        <v>10</v>
      </c>
      <c r="H5572">
        <v>76171</v>
      </c>
      <c r="I5572">
        <f>IF(Table3_1810[[#This Row],[Status]]="Hired",1,0)</f>
        <v>1</v>
      </c>
    </row>
    <row r="5573" spans="1:9" x14ac:dyDescent="0.3">
      <c r="A5573">
        <v>754473</v>
      </c>
      <c r="B5573" s="2">
        <v>41786</v>
      </c>
      <c r="C5573" s="3">
        <v>0.80399305555555556</v>
      </c>
      <c r="D5573" t="s">
        <v>30</v>
      </c>
      <c r="E5573" t="s">
        <v>27</v>
      </c>
      <c r="F5573" t="s">
        <v>20</v>
      </c>
      <c r="G5573" t="s">
        <v>10</v>
      </c>
      <c r="H5573">
        <v>47499</v>
      </c>
      <c r="I5573">
        <f>IF(Table3_1810[[#This Row],[Status]]="Hired",1,0)</f>
        <v>0</v>
      </c>
    </row>
    <row r="5574" spans="1:9" x14ac:dyDescent="0.3">
      <c r="A5574">
        <v>386141</v>
      </c>
      <c r="B5574" s="2">
        <v>41788</v>
      </c>
      <c r="C5574" s="3">
        <v>0.72842592592592592</v>
      </c>
      <c r="D5574" t="s">
        <v>30</v>
      </c>
      <c r="E5574" t="s">
        <v>27</v>
      </c>
      <c r="F5574" t="s">
        <v>20</v>
      </c>
      <c r="G5574" t="s">
        <v>10</v>
      </c>
      <c r="H5574">
        <v>67655</v>
      </c>
      <c r="I5574">
        <f>IF(Table3_1810[[#This Row],[Status]]="Hired",1,0)</f>
        <v>0</v>
      </c>
    </row>
    <row r="5575" spans="1:9" x14ac:dyDescent="0.3">
      <c r="A5575">
        <v>747091</v>
      </c>
      <c r="B5575" s="2">
        <v>41788</v>
      </c>
      <c r="C5575" s="3">
        <v>0.72768518518518521</v>
      </c>
      <c r="D5575" t="s">
        <v>31</v>
      </c>
      <c r="E5575" t="s">
        <v>29</v>
      </c>
      <c r="F5575" t="s">
        <v>20</v>
      </c>
      <c r="G5575" t="s">
        <v>10</v>
      </c>
      <c r="H5575">
        <v>89188</v>
      </c>
      <c r="I5575">
        <f>IF(Table3_1810[[#This Row],[Status]]="Hired",1,0)</f>
        <v>1</v>
      </c>
    </row>
    <row r="5576" spans="1:9" x14ac:dyDescent="0.3">
      <c r="A5576">
        <v>407569</v>
      </c>
      <c r="B5576" s="2">
        <v>41788</v>
      </c>
      <c r="C5576" s="3">
        <v>0.72879629629629628</v>
      </c>
      <c r="D5576" t="s">
        <v>31</v>
      </c>
      <c r="E5576" t="s">
        <v>29</v>
      </c>
      <c r="F5576" t="s">
        <v>20</v>
      </c>
      <c r="G5576" t="s">
        <v>10</v>
      </c>
      <c r="H5576">
        <v>56937</v>
      </c>
      <c r="I5576">
        <f>IF(Table3_1810[[#This Row],[Status]]="Hired",1,0)</f>
        <v>1</v>
      </c>
    </row>
    <row r="5577" spans="1:9" x14ac:dyDescent="0.3">
      <c r="A5577">
        <v>152476</v>
      </c>
      <c r="B5577" s="2">
        <v>41793</v>
      </c>
      <c r="C5577" s="3">
        <v>0.38351851851851854</v>
      </c>
      <c r="D5577" t="s">
        <v>30</v>
      </c>
      <c r="E5577" t="s">
        <v>27</v>
      </c>
      <c r="F5577" t="s">
        <v>20</v>
      </c>
      <c r="G5577" t="s">
        <v>5</v>
      </c>
      <c r="H5577">
        <v>23516</v>
      </c>
      <c r="I5577">
        <f>IF(Table3_1810[[#This Row],[Status]]="Hired",1,0)</f>
        <v>0</v>
      </c>
    </row>
    <row r="5578" spans="1:9" x14ac:dyDescent="0.3">
      <c r="A5578">
        <v>882516</v>
      </c>
      <c r="B5578" s="2">
        <v>41796</v>
      </c>
      <c r="C5578" s="3">
        <v>0.64958333333333329</v>
      </c>
      <c r="D5578" t="s">
        <v>31</v>
      </c>
      <c r="E5578" t="s">
        <v>27</v>
      </c>
      <c r="F5578" t="s">
        <v>20</v>
      </c>
      <c r="G5578" t="s">
        <v>5</v>
      </c>
      <c r="H5578">
        <v>81497</v>
      </c>
      <c r="I5578">
        <f>IF(Table3_1810[[#This Row],[Status]]="Hired",1,0)</f>
        <v>1</v>
      </c>
    </row>
    <row r="5579" spans="1:9" x14ac:dyDescent="0.3">
      <c r="A5579">
        <v>964616</v>
      </c>
      <c r="B5579" s="2">
        <v>41796</v>
      </c>
      <c r="C5579" s="3">
        <v>0.65087962962962964</v>
      </c>
      <c r="D5579" t="s">
        <v>31</v>
      </c>
      <c r="E5579" t="s">
        <v>27</v>
      </c>
      <c r="F5579" t="s">
        <v>20</v>
      </c>
      <c r="G5579" t="s">
        <v>5</v>
      </c>
      <c r="H5579">
        <v>73705</v>
      </c>
      <c r="I5579">
        <f>IF(Table3_1810[[#This Row],[Status]]="Hired",1,0)</f>
        <v>1</v>
      </c>
    </row>
    <row r="5580" spans="1:9" x14ac:dyDescent="0.3">
      <c r="A5580">
        <v>269036</v>
      </c>
      <c r="B5580" s="2">
        <v>41799</v>
      </c>
      <c r="C5580" s="3">
        <v>0.39341435185185186</v>
      </c>
      <c r="D5580" t="s">
        <v>31</v>
      </c>
      <c r="E5580" t="s">
        <v>27</v>
      </c>
      <c r="F5580" t="s">
        <v>20</v>
      </c>
      <c r="G5580" t="s">
        <v>10</v>
      </c>
      <c r="H5580">
        <v>32743</v>
      </c>
      <c r="I5580">
        <f>IF(Table3_1810[[#This Row],[Status]]="Hired",1,0)</f>
        <v>1</v>
      </c>
    </row>
    <row r="5581" spans="1:9" x14ac:dyDescent="0.3">
      <c r="A5581">
        <v>924897</v>
      </c>
      <c r="B5581" s="2">
        <v>41801</v>
      </c>
      <c r="C5581" s="3">
        <v>0.57783564814814814</v>
      </c>
      <c r="D5581" t="s">
        <v>31</v>
      </c>
      <c r="E5581" t="s">
        <v>27</v>
      </c>
      <c r="F5581" t="s">
        <v>20</v>
      </c>
      <c r="G5581" t="s">
        <v>10</v>
      </c>
      <c r="H5581">
        <v>59616</v>
      </c>
      <c r="I5581">
        <f>IF(Table3_1810[[#This Row],[Status]]="Hired",1,0)</f>
        <v>1</v>
      </c>
    </row>
    <row r="5582" spans="1:9" x14ac:dyDescent="0.3">
      <c r="A5582">
        <v>426029</v>
      </c>
      <c r="B5582" s="2">
        <v>41801</v>
      </c>
      <c r="C5582" s="3">
        <v>0.57847222222222228</v>
      </c>
      <c r="D5582" t="s">
        <v>31</v>
      </c>
      <c r="E5582" t="s">
        <v>29</v>
      </c>
      <c r="F5582" t="s">
        <v>20</v>
      </c>
      <c r="G5582" t="s">
        <v>10</v>
      </c>
      <c r="H5582">
        <v>13347</v>
      </c>
      <c r="I5582">
        <f>IF(Table3_1810[[#This Row],[Status]]="Hired",1,0)</f>
        <v>1</v>
      </c>
    </row>
    <row r="5583" spans="1:9" x14ac:dyDescent="0.3">
      <c r="A5583">
        <v>242383</v>
      </c>
      <c r="B5583" s="2">
        <v>41801</v>
      </c>
      <c r="C5583" s="3">
        <v>0.57879629629629625</v>
      </c>
      <c r="D5583" t="s">
        <v>31</v>
      </c>
      <c r="E5583" t="s">
        <v>27</v>
      </c>
      <c r="F5583" t="s">
        <v>20</v>
      </c>
      <c r="G5583" t="s">
        <v>10</v>
      </c>
      <c r="H5583">
        <v>36348</v>
      </c>
      <c r="I5583">
        <f>IF(Table3_1810[[#This Row],[Status]]="Hired",1,0)</f>
        <v>1</v>
      </c>
    </row>
    <row r="5584" spans="1:9" x14ac:dyDescent="0.3">
      <c r="A5584">
        <v>899150</v>
      </c>
      <c r="B5584" s="2">
        <v>41801</v>
      </c>
      <c r="C5584" s="3">
        <v>0.57978009259259256</v>
      </c>
      <c r="D5584" t="s">
        <v>31</v>
      </c>
      <c r="E5584" t="s">
        <v>29</v>
      </c>
      <c r="F5584" t="s">
        <v>20</v>
      </c>
      <c r="G5584" t="s">
        <v>10</v>
      </c>
      <c r="H5584">
        <v>42654</v>
      </c>
      <c r="I5584">
        <f>IF(Table3_1810[[#This Row],[Status]]="Hired",1,0)</f>
        <v>1</v>
      </c>
    </row>
    <row r="5585" spans="1:9" x14ac:dyDescent="0.3">
      <c r="A5585">
        <v>573978</v>
      </c>
      <c r="B5585" s="2">
        <v>41801</v>
      </c>
      <c r="C5585" s="3">
        <v>0.58113425925925921</v>
      </c>
      <c r="D5585" t="s">
        <v>31</v>
      </c>
      <c r="E5585" t="s">
        <v>29</v>
      </c>
      <c r="F5585" t="s">
        <v>20</v>
      </c>
      <c r="G5585" t="s">
        <v>10</v>
      </c>
      <c r="H5585">
        <v>90203</v>
      </c>
      <c r="I5585">
        <f>IF(Table3_1810[[#This Row],[Status]]="Hired",1,0)</f>
        <v>1</v>
      </c>
    </row>
    <row r="5586" spans="1:9" x14ac:dyDescent="0.3">
      <c r="A5586">
        <v>206593</v>
      </c>
      <c r="B5586" s="2">
        <v>41849</v>
      </c>
      <c r="C5586" s="3">
        <v>0.34729166666666667</v>
      </c>
      <c r="D5586" t="s">
        <v>31</v>
      </c>
      <c r="E5586" t="s">
        <v>27</v>
      </c>
      <c r="F5586" t="s">
        <v>15</v>
      </c>
      <c r="G5586" t="s">
        <v>8</v>
      </c>
      <c r="H5586">
        <v>70239</v>
      </c>
      <c r="I5586">
        <f>IF(Table3_1810[[#This Row],[Status]]="Hired",1,0)</f>
        <v>1</v>
      </c>
    </row>
    <row r="5587" spans="1:9" x14ac:dyDescent="0.3">
      <c r="A5587">
        <v>955275</v>
      </c>
      <c r="B5587" s="2">
        <v>41849</v>
      </c>
      <c r="C5587" s="3">
        <v>0.34855324074074073</v>
      </c>
      <c r="D5587" t="s">
        <v>31</v>
      </c>
      <c r="E5587" t="s">
        <v>27</v>
      </c>
      <c r="F5587" t="s">
        <v>15</v>
      </c>
      <c r="G5587" t="s">
        <v>8</v>
      </c>
      <c r="H5587">
        <v>14810</v>
      </c>
      <c r="I5587">
        <f>IF(Table3_1810[[#This Row],[Status]]="Hired",1,0)</f>
        <v>1</v>
      </c>
    </row>
    <row r="5588" spans="1:9" x14ac:dyDescent="0.3">
      <c r="A5588">
        <v>195343</v>
      </c>
      <c r="B5588" s="2">
        <v>41812</v>
      </c>
      <c r="C5588" s="3">
        <v>0.60899305555555561</v>
      </c>
      <c r="D5588" t="s">
        <v>31</v>
      </c>
      <c r="E5588" t="s">
        <v>29</v>
      </c>
      <c r="F5588" t="s">
        <v>17</v>
      </c>
      <c r="G5588" t="s">
        <v>7</v>
      </c>
      <c r="H5588">
        <v>66540</v>
      </c>
      <c r="I5588">
        <f>IF(Table3_1810[[#This Row],[Status]]="Hired",1,0)</f>
        <v>1</v>
      </c>
    </row>
    <row r="5589" spans="1:9" x14ac:dyDescent="0.3">
      <c r="A5589">
        <v>411295</v>
      </c>
      <c r="B5589" s="2">
        <v>41812</v>
      </c>
      <c r="C5589" s="3">
        <v>0.61008101851851848</v>
      </c>
      <c r="D5589" t="s">
        <v>31</v>
      </c>
      <c r="E5589" t="str">
        <f>E5588</f>
        <v>Female</v>
      </c>
      <c r="F5589" t="s">
        <v>17</v>
      </c>
      <c r="G5589" t="s">
        <v>7</v>
      </c>
      <c r="H5589">
        <v>98070</v>
      </c>
      <c r="I5589">
        <f>IF(Table3_1810[[#This Row],[Status]]="Hired",1,0)</f>
        <v>1</v>
      </c>
    </row>
    <row r="5590" spans="1:9" x14ac:dyDescent="0.3">
      <c r="A5590">
        <v>462575</v>
      </c>
      <c r="B5590" s="2">
        <v>41825</v>
      </c>
      <c r="C5590" s="3">
        <v>0.50304398148148144</v>
      </c>
      <c r="D5590" t="s">
        <v>31</v>
      </c>
      <c r="E5590" t="s">
        <v>27</v>
      </c>
      <c r="F5590" t="s">
        <v>17</v>
      </c>
      <c r="G5590" t="s">
        <v>7</v>
      </c>
      <c r="H5590">
        <v>18428</v>
      </c>
      <c r="I5590">
        <f>IF(Table3_1810[[#This Row],[Status]]="Hired",1,0)</f>
        <v>1</v>
      </c>
    </row>
    <row r="5591" spans="1:9" x14ac:dyDescent="0.3">
      <c r="A5591">
        <v>798002</v>
      </c>
      <c r="B5591" s="2">
        <v>41825</v>
      </c>
      <c r="C5591" s="3">
        <v>0.50378472222222226</v>
      </c>
      <c r="D5591" t="s">
        <v>31</v>
      </c>
      <c r="E5591" t="s">
        <v>27</v>
      </c>
      <c r="F5591" t="s">
        <v>17</v>
      </c>
      <c r="G5591" t="s">
        <v>7</v>
      </c>
      <c r="H5591">
        <v>13714</v>
      </c>
      <c r="I5591">
        <f>IF(Table3_1810[[#This Row],[Status]]="Hired",1,0)</f>
        <v>1</v>
      </c>
    </row>
    <row r="5592" spans="1:9" x14ac:dyDescent="0.3">
      <c r="A5592">
        <v>370088</v>
      </c>
      <c r="B5592" s="2">
        <v>41764</v>
      </c>
      <c r="C5592" s="3">
        <v>0.81254629629629627</v>
      </c>
      <c r="D5592" t="s">
        <v>30</v>
      </c>
      <c r="E5592" t="s">
        <v>27</v>
      </c>
      <c r="F5592" t="s">
        <v>20</v>
      </c>
      <c r="G5592" t="s">
        <v>6</v>
      </c>
      <c r="H5592">
        <v>25850</v>
      </c>
      <c r="I5592">
        <f>IF(Table3_1810[[#This Row],[Status]]="Hired",1,0)</f>
        <v>0</v>
      </c>
    </row>
    <row r="5593" spans="1:9" x14ac:dyDescent="0.3">
      <c r="A5593">
        <v>704987</v>
      </c>
      <c r="B5593" s="2">
        <v>41773</v>
      </c>
      <c r="C5593" s="3">
        <v>0.47858796296296297</v>
      </c>
      <c r="D5593" t="s">
        <v>31</v>
      </c>
      <c r="E5593" t="s">
        <v>27</v>
      </c>
      <c r="F5593" t="s">
        <v>20</v>
      </c>
      <c r="G5593" t="s">
        <v>6</v>
      </c>
      <c r="H5593">
        <v>78918</v>
      </c>
      <c r="I5593">
        <f>IF(Table3_1810[[#This Row],[Status]]="Hired",1,0)</f>
        <v>1</v>
      </c>
    </row>
    <row r="5594" spans="1:9" x14ac:dyDescent="0.3">
      <c r="A5594">
        <v>818107</v>
      </c>
      <c r="B5594" s="2">
        <v>41773</v>
      </c>
      <c r="C5594" s="3">
        <v>0.47885416666666669</v>
      </c>
      <c r="D5594" t="s">
        <v>31</v>
      </c>
      <c r="E5594" t="s">
        <v>29</v>
      </c>
      <c r="F5594" t="s">
        <v>20</v>
      </c>
      <c r="G5594" t="s">
        <v>6</v>
      </c>
      <c r="H5594">
        <v>40759</v>
      </c>
      <c r="I5594">
        <f>IF(Table3_1810[[#This Row],[Status]]="Hired",1,0)</f>
        <v>1</v>
      </c>
    </row>
    <row r="5595" spans="1:9" x14ac:dyDescent="0.3">
      <c r="A5595">
        <v>839005</v>
      </c>
      <c r="B5595" s="2">
        <v>41773</v>
      </c>
      <c r="C5595" s="3">
        <v>0.4786111111111111</v>
      </c>
      <c r="D5595" t="s">
        <v>31</v>
      </c>
      <c r="E5595" t="s">
        <v>28</v>
      </c>
      <c r="F5595" t="s">
        <v>20</v>
      </c>
      <c r="G5595" t="s">
        <v>6</v>
      </c>
      <c r="H5595">
        <v>52645</v>
      </c>
      <c r="I5595">
        <f>IF(Table3_1810[[#This Row],[Status]]="Hired",1,0)</f>
        <v>1</v>
      </c>
    </row>
    <row r="5596" spans="1:9" x14ac:dyDescent="0.3">
      <c r="A5596">
        <v>154483</v>
      </c>
      <c r="B5596" s="2">
        <v>41814</v>
      </c>
      <c r="C5596" s="3">
        <v>0.7407407407407407</v>
      </c>
      <c r="D5596" t="s">
        <v>31</v>
      </c>
      <c r="E5596" t="s">
        <v>27</v>
      </c>
      <c r="F5596" t="s">
        <v>17</v>
      </c>
      <c r="G5596" t="s">
        <v>4</v>
      </c>
      <c r="H5596">
        <v>67602</v>
      </c>
      <c r="I5596">
        <f>IF(Table3_1810[[#This Row],[Status]]="Hired",1,0)</f>
        <v>1</v>
      </c>
    </row>
    <row r="5597" spans="1:9" x14ac:dyDescent="0.3">
      <c r="A5597">
        <v>335959</v>
      </c>
      <c r="B5597" s="2">
        <v>41815</v>
      </c>
      <c r="C5597" s="3">
        <v>0.70759259259259255</v>
      </c>
      <c r="D5597" t="s">
        <v>31</v>
      </c>
      <c r="E5597" t="s">
        <v>27</v>
      </c>
      <c r="F5597" t="s">
        <v>20</v>
      </c>
      <c r="G5597" t="s">
        <v>4</v>
      </c>
      <c r="H5597">
        <v>93852</v>
      </c>
      <c r="I5597">
        <f>IF(Table3_1810[[#This Row],[Status]]="Hired",1,0)</f>
        <v>1</v>
      </c>
    </row>
    <row r="5598" spans="1:9" x14ac:dyDescent="0.3">
      <c r="A5598">
        <v>253006</v>
      </c>
      <c r="B5598" s="2">
        <v>41781</v>
      </c>
      <c r="C5598" s="3">
        <v>0.35253472222222221</v>
      </c>
      <c r="D5598" t="s">
        <v>31</v>
      </c>
      <c r="E5598" t="s">
        <v>27</v>
      </c>
      <c r="F5598" t="s">
        <v>18</v>
      </c>
      <c r="G5598" t="s">
        <v>2</v>
      </c>
      <c r="H5598">
        <v>40692</v>
      </c>
      <c r="I5598">
        <f>IF(Table3_1810[[#This Row],[Status]]="Hired",1,0)</f>
        <v>1</v>
      </c>
    </row>
    <row r="5599" spans="1:9" x14ac:dyDescent="0.3">
      <c r="A5599">
        <v>95442</v>
      </c>
      <c r="B5599" s="2">
        <v>41793</v>
      </c>
      <c r="C5599" s="3">
        <v>0.9508564814814815</v>
      </c>
      <c r="D5599" t="s">
        <v>31</v>
      </c>
      <c r="E5599" t="s">
        <v>27</v>
      </c>
      <c r="F5599" t="s">
        <v>20</v>
      </c>
      <c r="G5599" t="s">
        <v>5</v>
      </c>
      <c r="H5599">
        <v>24829</v>
      </c>
      <c r="I5599">
        <f>IF(Table3_1810[[#This Row],[Status]]="Hired",1,0)</f>
        <v>1</v>
      </c>
    </row>
    <row r="5600" spans="1:9" x14ac:dyDescent="0.3">
      <c r="A5600">
        <v>284227</v>
      </c>
      <c r="B5600" s="2">
        <v>41795</v>
      </c>
      <c r="C5600" s="3">
        <v>0.48888888888888887</v>
      </c>
      <c r="D5600" t="s">
        <v>31</v>
      </c>
      <c r="E5600" t="s">
        <v>29</v>
      </c>
      <c r="F5600" t="s">
        <v>20</v>
      </c>
      <c r="G5600" t="s">
        <v>5</v>
      </c>
      <c r="H5600">
        <v>16168</v>
      </c>
      <c r="I5600">
        <f>IF(Table3_1810[[#This Row],[Status]]="Hired",1,0)</f>
        <v>1</v>
      </c>
    </row>
    <row r="5601" spans="1:9" x14ac:dyDescent="0.3">
      <c r="A5601">
        <v>340030</v>
      </c>
      <c r="B5601" s="2">
        <v>41795</v>
      </c>
      <c r="C5601" s="3">
        <v>0.4909722222222222</v>
      </c>
      <c r="D5601" t="s">
        <v>31</v>
      </c>
      <c r="E5601" t="s">
        <v>27</v>
      </c>
      <c r="F5601" t="s">
        <v>20</v>
      </c>
      <c r="G5601" t="s">
        <v>5</v>
      </c>
      <c r="H5601">
        <v>60454</v>
      </c>
      <c r="I5601">
        <f>IF(Table3_1810[[#This Row],[Status]]="Hired",1,0)</f>
        <v>1</v>
      </c>
    </row>
    <row r="5602" spans="1:9" x14ac:dyDescent="0.3">
      <c r="A5602">
        <v>613923</v>
      </c>
      <c r="B5602" s="2">
        <v>41793</v>
      </c>
      <c r="C5602" s="3">
        <v>0.54596064814814815</v>
      </c>
      <c r="D5602" t="s">
        <v>30</v>
      </c>
      <c r="E5602" t="s">
        <v>27</v>
      </c>
      <c r="F5602" t="s">
        <v>17</v>
      </c>
      <c r="G5602" t="s">
        <v>10</v>
      </c>
      <c r="H5602">
        <v>70137</v>
      </c>
      <c r="I5602">
        <f>IF(Table3_1810[[#This Row],[Status]]="Hired",1,0)</f>
        <v>0</v>
      </c>
    </row>
    <row r="5603" spans="1:9" x14ac:dyDescent="0.3">
      <c r="A5603">
        <v>233335</v>
      </c>
      <c r="B5603" s="2">
        <v>41784</v>
      </c>
      <c r="C5603" s="3">
        <v>0.61350694444444442</v>
      </c>
      <c r="D5603" t="s">
        <v>31</v>
      </c>
      <c r="E5603" t="s">
        <v>27</v>
      </c>
      <c r="F5603" t="s">
        <v>20</v>
      </c>
      <c r="G5603" t="s">
        <v>6</v>
      </c>
      <c r="H5603">
        <v>15998</v>
      </c>
      <c r="I5603">
        <f>IF(Table3_1810[[#This Row],[Status]]="Hired",1,0)</f>
        <v>1</v>
      </c>
    </row>
    <row r="5604" spans="1:9" x14ac:dyDescent="0.3">
      <c r="A5604">
        <v>670258</v>
      </c>
      <c r="B5604" s="2">
        <v>41773</v>
      </c>
      <c r="C5604" s="3">
        <v>0.66362268518518519</v>
      </c>
      <c r="D5604" t="s">
        <v>31</v>
      </c>
      <c r="E5604" t="s">
        <v>29</v>
      </c>
      <c r="F5604" t="s">
        <v>17</v>
      </c>
      <c r="G5604" t="s">
        <v>1</v>
      </c>
      <c r="H5604">
        <v>30567</v>
      </c>
      <c r="I5604">
        <f>IF(Table3_1810[[#This Row],[Status]]="Hired",1,0)</f>
        <v>1</v>
      </c>
    </row>
    <row r="5605" spans="1:9" x14ac:dyDescent="0.3">
      <c r="A5605">
        <v>714579</v>
      </c>
      <c r="B5605" s="2">
        <v>41778</v>
      </c>
      <c r="C5605" s="3">
        <v>0.4321875</v>
      </c>
      <c r="D5605" t="s">
        <v>31</v>
      </c>
      <c r="E5605" t="s">
        <v>27</v>
      </c>
      <c r="F5605" t="s">
        <v>17</v>
      </c>
      <c r="G5605" t="s">
        <v>1</v>
      </c>
      <c r="H5605">
        <v>31784</v>
      </c>
      <c r="I5605">
        <f>IF(Table3_1810[[#This Row],[Status]]="Hired",1,0)</f>
        <v>1</v>
      </c>
    </row>
    <row r="5606" spans="1:9" x14ac:dyDescent="0.3">
      <c r="A5606">
        <v>428003</v>
      </c>
      <c r="B5606" s="2">
        <v>41803</v>
      </c>
      <c r="C5606" s="3">
        <v>0.78111111111111109</v>
      </c>
      <c r="D5606" t="s">
        <v>31</v>
      </c>
      <c r="E5606" t="s">
        <v>27</v>
      </c>
      <c r="F5606" t="s">
        <v>20</v>
      </c>
      <c r="G5606" t="s">
        <v>2</v>
      </c>
      <c r="H5606">
        <v>16146</v>
      </c>
      <c r="I5606">
        <f>IF(Table3_1810[[#This Row],[Status]]="Hired",1,0)</f>
        <v>1</v>
      </c>
    </row>
    <row r="5607" spans="1:9" x14ac:dyDescent="0.3">
      <c r="A5607">
        <v>166730</v>
      </c>
      <c r="B5607" s="2">
        <v>41805</v>
      </c>
      <c r="C5607" s="3">
        <v>0.58674768518518516</v>
      </c>
      <c r="D5607" t="s">
        <v>31</v>
      </c>
      <c r="E5607" t="s">
        <v>29</v>
      </c>
      <c r="F5607" t="s">
        <v>20</v>
      </c>
      <c r="G5607" t="s">
        <v>2</v>
      </c>
      <c r="H5607">
        <v>49047</v>
      </c>
      <c r="I5607">
        <f>IF(Table3_1810[[#This Row],[Status]]="Hired",1,0)</f>
        <v>1</v>
      </c>
    </row>
    <row r="5608" spans="1:9" x14ac:dyDescent="0.3">
      <c r="A5608">
        <v>393306</v>
      </c>
      <c r="B5608" s="2">
        <v>41805</v>
      </c>
      <c r="C5608" s="3">
        <v>0.58960648148148154</v>
      </c>
      <c r="D5608" t="s">
        <v>31</v>
      </c>
      <c r="E5608" t="s">
        <v>29</v>
      </c>
      <c r="F5608" t="s">
        <v>20</v>
      </c>
      <c r="G5608" t="s">
        <v>2</v>
      </c>
      <c r="H5608">
        <v>86931</v>
      </c>
      <c r="I5608">
        <f>IF(Table3_1810[[#This Row],[Status]]="Hired",1,0)</f>
        <v>1</v>
      </c>
    </row>
    <row r="5609" spans="1:9" x14ac:dyDescent="0.3">
      <c r="A5609">
        <v>766601</v>
      </c>
      <c r="B5609" s="2">
        <v>41805</v>
      </c>
      <c r="C5609" s="3">
        <v>0.58795138888888887</v>
      </c>
      <c r="D5609" t="s">
        <v>31</v>
      </c>
      <c r="E5609" t="s">
        <v>29</v>
      </c>
      <c r="F5609" t="s">
        <v>20</v>
      </c>
      <c r="G5609" t="s">
        <v>2</v>
      </c>
      <c r="H5609">
        <v>12777</v>
      </c>
      <c r="I5609">
        <f>IF(Table3_1810[[#This Row],[Status]]="Hired",1,0)</f>
        <v>1</v>
      </c>
    </row>
    <row r="5610" spans="1:9" x14ac:dyDescent="0.3">
      <c r="A5610">
        <v>205081</v>
      </c>
      <c r="B5610" s="2">
        <v>41817</v>
      </c>
      <c r="C5610" s="3">
        <v>0.3175115740740741</v>
      </c>
      <c r="D5610" t="s">
        <v>31</v>
      </c>
      <c r="E5610" t="s">
        <v>29</v>
      </c>
      <c r="F5610" t="s">
        <v>20</v>
      </c>
      <c r="G5610" t="s">
        <v>2</v>
      </c>
      <c r="H5610">
        <v>63025</v>
      </c>
      <c r="I5610">
        <f>IF(Table3_1810[[#This Row],[Status]]="Hired",1,0)</f>
        <v>1</v>
      </c>
    </row>
    <row r="5611" spans="1:9" x14ac:dyDescent="0.3">
      <c r="A5611">
        <v>590033</v>
      </c>
      <c r="B5611" s="2">
        <v>41817</v>
      </c>
      <c r="C5611" s="3">
        <v>0.31990740740740742</v>
      </c>
      <c r="D5611" t="s">
        <v>31</v>
      </c>
      <c r="E5611" t="s">
        <v>27</v>
      </c>
      <c r="F5611" t="s">
        <v>20</v>
      </c>
      <c r="G5611" t="s">
        <v>2</v>
      </c>
      <c r="H5611">
        <v>80132</v>
      </c>
      <c r="I5611">
        <f>IF(Table3_1810[[#This Row],[Status]]="Hired",1,0)</f>
        <v>1</v>
      </c>
    </row>
    <row r="5612" spans="1:9" x14ac:dyDescent="0.3">
      <c r="A5612">
        <v>600601</v>
      </c>
      <c r="B5612" s="2">
        <v>41817</v>
      </c>
      <c r="C5612" s="3">
        <v>0.32041666666666668</v>
      </c>
      <c r="D5612" t="s">
        <v>31</v>
      </c>
      <c r="E5612" t="s">
        <v>27</v>
      </c>
      <c r="F5612" t="s">
        <v>20</v>
      </c>
      <c r="G5612" t="s">
        <v>2</v>
      </c>
      <c r="H5612">
        <v>66395</v>
      </c>
      <c r="I5612">
        <f>IF(Table3_1810[[#This Row],[Status]]="Hired",1,0)</f>
        <v>1</v>
      </c>
    </row>
    <row r="5613" spans="1:9" x14ac:dyDescent="0.3">
      <c r="A5613">
        <v>654314</v>
      </c>
      <c r="B5613" s="2">
        <v>41823</v>
      </c>
      <c r="C5613" s="3">
        <v>0.52085648148148145</v>
      </c>
      <c r="D5613" t="s">
        <v>31</v>
      </c>
      <c r="E5613" t="s">
        <v>29</v>
      </c>
      <c r="F5613" t="s">
        <v>20</v>
      </c>
      <c r="G5613" t="s">
        <v>2</v>
      </c>
      <c r="H5613">
        <v>96192</v>
      </c>
      <c r="I5613">
        <f>IF(Table3_1810[[#This Row],[Status]]="Hired",1,0)</f>
        <v>1</v>
      </c>
    </row>
    <row r="5614" spans="1:9" x14ac:dyDescent="0.3">
      <c r="A5614">
        <v>861346</v>
      </c>
      <c r="B5614" s="2">
        <v>41829</v>
      </c>
      <c r="C5614" s="3">
        <v>0.48767361111111113</v>
      </c>
      <c r="D5614" t="s">
        <v>31</v>
      </c>
      <c r="E5614" t="s">
        <v>27</v>
      </c>
      <c r="F5614" t="s">
        <v>20</v>
      </c>
      <c r="G5614" t="s">
        <v>2</v>
      </c>
      <c r="H5614">
        <v>24321</v>
      </c>
      <c r="I5614">
        <f>IF(Table3_1810[[#This Row],[Status]]="Hired",1,0)</f>
        <v>1</v>
      </c>
    </row>
    <row r="5615" spans="1:9" x14ac:dyDescent="0.3">
      <c r="A5615">
        <v>461784</v>
      </c>
      <c r="B5615" s="2">
        <v>41835</v>
      </c>
      <c r="C5615" s="3">
        <v>0.63703703703703707</v>
      </c>
      <c r="D5615" t="s">
        <v>31</v>
      </c>
      <c r="E5615" t="s">
        <v>27</v>
      </c>
      <c r="F5615" t="s">
        <v>17</v>
      </c>
      <c r="G5615" t="s">
        <v>2</v>
      </c>
      <c r="H5615">
        <v>51887</v>
      </c>
      <c r="I5615">
        <f>IF(Table3_1810[[#This Row],[Status]]="Hired",1,0)</f>
        <v>1</v>
      </c>
    </row>
    <row r="5616" spans="1:9" x14ac:dyDescent="0.3">
      <c r="A5616">
        <v>278190</v>
      </c>
      <c r="B5616" s="2">
        <v>41810</v>
      </c>
      <c r="C5616" s="3">
        <v>0.75082175925925931</v>
      </c>
      <c r="D5616" t="s">
        <v>31</v>
      </c>
      <c r="E5616" t="s">
        <v>27</v>
      </c>
      <c r="F5616" t="s">
        <v>14</v>
      </c>
      <c r="G5616" t="s">
        <v>2</v>
      </c>
      <c r="H5616">
        <v>72534</v>
      </c>
      <c r="I5616">
        <f>IF(Table3_1810[[#This Row],[Status]]="Hired",1,0)</f>
        <v>1</v>
      </c>
    </row>
    <row r="5617" spans="1:9" x14ac:dyDescent="0.3">
      <c r="A5617">
        <v>947445</v>
      </c>
      <c r="B5617" s="2">
        <v>41837</v>
      </c>
      <c r="C5617" s="3">
        <v>0.33528935185185182</v>
      </c>
      <c r="D5617" t="s">
        <v>31</v>
      </c>
      <c r="E5617" t="s">
        <v>27</v>
      </c>
      <c r="F5617" t="s">
        <v>17</v>
      </c>
      <c r="G5617" t="s">
        <v>10</v>
      </c>
      <c r="H5617">
        <v>66288</v>
      </c>
      <c r="I5617">
        <f>IF(Table3_1810[[#This Row],[Status]]="Hired",1,0)</f>
        <v>1</v>
      </c>
    </row>
    <row r="5618" spans="1:9" x14ac:dyDescent="0.3">
      <c r="A5618">
        <v>524355</v>
      </c>
      <c r="B5618" s="2">
        <v>41788</v>
      </c>
      <c r="C5618" s="3">
        <v>0.56874999999999998</v>
      </c>
      <c r="D5618" t="s">
        <v>31</v>
      </c>
      <c r="E5618" t="s">
        <v>27</v>
      </c>
      <c r="F5618" t="s">
        <v>12</v>
      </c>
      <c r="G5618" t="s">
        <v>6</v>
      </c>
      <c r="H5618">
        <v>82115</v>
      </c>
      <c r="I5618">
        <f>IF(Table3_1810[[#This Row],[Status]]="Hired",1,0)</f>
        <v>1</v>
      </c>
    </row>
    <row r="5619" spans="1:9" x14ac:dyDescent="0.3">
      <c r="A5619">
        <v>546318</v>
      </c>
      <c r="B5619" s="2">
        <v>41835</v>
      </c>
      <c r="C5619" s="3">
        <v>0.65125</v>
      </c>
      <c r="D5619" t="s">
        <v>31</v>
      </c>
      <c r="E5619" t="s">
        <v>27</v>
      </c>
      <c r="F5619" t="s">
        <v>17</v>
      </c>
      <c r="G5619" t="s">
        <v>6</v>
      </c>
      <c r="H5619">
        <v>65881</v>
      </c>
      <c r="I5619">
        <f>IF(Table3_1810[[#This Row],[Status]]="Hired",1,0)</f>
        <v>1</v>
      </c>
    </row>
    <row r="5620" spans="1:9" x14ac:dyDescent="0.3">
      <c r="A5620">
        <v>55540</v>
      </c>
      <c r="B5620" s="2">
        <v>41835</v>
      </c>
      <c r="C5620" s="3">
        <v>0.65372685185185186</v>
      </c>
      <c r="D5620" t="s">
        <v>31</v>
      </c>
      <c r="E5620" t="s">
        <v>27</v>
      </c>
      <c r="F5620" t="s">
        <v>17</v>
      </c>
      <c r="G5620" t="s">
        <v>6</v>
      </c>
      <c r="H5620">
        <v>85386</v>
      </c>
      <c r="I5620">
        <f>IF(Table3_1810[[#This Row],[Status]]="Hired",1,0)</f>
        <v>1</v>
      </c>
    </row>
    <row r="5621" spans="1:9" x14ac:dyDescent="0.3">
      <c r="A5621">
        <v>199723</v>
      </c>
      <c r="B5621" s="2">
        <v>41838</v>
      </c>
      <c r="C5621" s="3">
        <v>0.54246527777777775</v>
      </c>
      <c r="D5621" t="s">
        <v>31</v>
      </c>
      <c r="E5621" t="s">
        <v>27</v>
      </c>
      <c r="F5621" t="s">
        <v>17</v>
      </c>
      <c r="G5621" t="s">
        <v>6</v>
      </c>
      <c r="H5621">
        <v>88305</v>
      </c>
      <c r="I5621">
        <f>IF(Table3_1810[[#This Row],[Status]]="Hired",1,0)</f>
        <v>1</v>
      </c>
    </row>
    <row r="5622" spans="1:9" x14ac:dyDescent="0.3">
      <c r="A5622">
        <v>490261</v>
      </c>
      <c r="B5622" s="2">
        <v>41779</v>
      </c>
      <c r="C5622" s="3">
        <v>0.64994212962962961</v>
      </c>
      <c r="D5622" t="s">
        <v>31</v>
      </c>
      <c r="E5622" t="s">
        <v>29</v>
      </c>
      <c r="F5622" t="s">
        <v>20</v>
      </c>
      <c r="G5622" t="s">
        <v>2</v>
      </c>
      <c r="H5622">
        <v>92225</v>
      </c>
      <c r="I5622">
        <f>IF(Table3_1810[[#This Row],[Status]]="Hired",1,0)</f>
        <v>1</v>
      </c>
    </row>
    <row r="5623" spans="1:9" x14ac:dyDescent="0.3">
      <c r="A5623">
        <v>304067</v>
      </c>
      <c r="B5623" s="2">
        <v>41781</v>
      </c>
      <c r="C5623" s="3">
        <v>0.96620370370370368</v>
      </c>
      <c r="D5623" t="s">
        <v>31</v>
      </c>
      <c r="E5623" t="s">
        <v>29</v>
      </c>
      <c r="F5623" t="s">
        <v>20</v>
      </c>
      <c r="G5623" t="s">
        <v>4</v>
      </c>
      <c r="H5623">
        <v>32807</v>
      </c>
      <c r="I5623">
        <f>IF(Table3_1810[[#This Row],[Status]]="Hired",1,0)</f>
        <v>1</v>
      </c>
    </row>
    <row r="5624" spans="1:9" x14ac:dyDescent="0.3">
      <c r="A5624">
        <v>318093</v>
      </c>
      <c r="B5624" s="2">
        <v>41788</v>
      </c>
      <c r="C5624" s="3">
        <v>0.4866550925925926</v>
      </c>
      <c r="D5624" t="s">
        <v>31</v>
      </c>
      <c r="E5624" t="s">
        <v>27</v>
      </c>
      <c r="F5624" t="s">
        <v>17</v>
      </c>
      <c r="G5624" t="s">
        <v>6</v>
      </c>
      <c r="H5624">
        <v>28028</v>
      </c>
      <c r="I5624">
        <f>IF(Table3_1810[[#This Row],[Status]]="Hired",1,0)</f>
        <v>1</v>
      </c>
    </row>
    <row r="5625" spans="1:9" x14ac:dyDescent="0.3">
      <c r="A5625">
        <v>523093</v>
      </c>
      <c r="B5625" s="2">
        <v>41789</v>
      </c>
      <c r="C5625" s="3">
        <v>0.40505787037037039</v>
      </c>
      <c r="D5625" t="s">
        <v>31</v>
      </c>
      <c r="E5625" t="s">
        <v>27</v>
      </c>
      <c r="F5625" t="s">
        <v>17</v>
      </c>
      <c r="G5625" t="s">
        <v>6</v>
      </c>
      <c r="H5625">
        <v>45999</v>
      </c>
      <c r="I5625">
        <f>IF(Table3_1810[[#This Row],[Status]]="Hired",1,0)</f>
        <v>1</v>
      </c>
    </row>
    <row r="5626" spans="1:9" x14ac:dyDescent="0.3">
      <c r="A5626">
        <v>637940</v>
      </c>
      <c r="B5626" s="2">
        <v>41775</v>
      </c>
      <c r="C5626" s="3">
        <v>0.69508101851851856</v>
      </c>
      <c r="D5626" t="s">
        <v>30</v>
      </c>
      <c r="E5626" t="s">
        <v>27</v>
      </c>
      <c r="F5626" t="s">
        <v>20</v>
      </c>
      <c r="G5626" t="s">
        <v>2</v>
      </c>
      <c r="H5626">
        <v>52985</v>
      </c>
      <c r="I5626">
        <f>IF(Table3_1810[[#This Row],[Status]]="Hired",1,0)</f>
        <v>0</v>
      </c>
    </row>
    <row r="5627" spans="1:9" x14ac:dyDescent="0.3">
      <c r="A5627">
        <v>492638</v>
      </c>
      <c r="B5627" s="2">
        <v>41775</v>
      </c>
      <c r="C5627" s="3">
        <v>0.69609953703703709</v>
      </c>
      <c r="D5627" t="s">
        <v>31</v>
      </c>
      <c r="E5627" t="s">
        <v>27</v>
      </c>
      <c r="F5627" t="s">
        <v>20</v>
      </c>
      <c r="G5627" t="s">
        <v>2</v>
      </c>
      <c r="H5627">
        <v>86944</v>
      </c>
      <c r="I5627">
        <f>IF(Table3_1810[[#This Row],[Status]]="Hired",1,0)</f>
        <v>1</v>
      </c>
    </row>
    <row r="5628" spans="1:9" x14ac:dyDescent="0.3">
      <c r="A5628">
        <v>819274</v>
      </c>
      <c r="B5628" s="2">
        <v>41839</v>
      </c>
      <c r="C5628" s="3">
        <v>0.2580324074074074</v>
      </c>
      <c r="D5628" t="s">
        <v>31</v>
      </c>
      <c r="E5628" t="s">
        <v>27</v>
      </c>
      <c r="F5628" t="s">
        <v>17</v>
      </c>
      <c r="G5628" t="s">
        <v>2</v>
      </c>
      <c r="H5628">
        <v>19525</v>
      </c>
      <c r="I5628">
        <f>IF(Table3_1810[[#This Row],[Status]]="Hired",1,0)</f>
        <v>1</v>
      </c>
    </row>
    <row r="5629" spans="1:9" x14ac:dyDescent="0.3">
      <c r="A5629">
        <v>421386</v>
      </c>
      <c r="B5629" s="2">
        <v>41797</v>
      </c>
      <c r="C5629" s="3">
        <v>0.63553240740740746</v>
      </c>
      <c r="D5629" t="s">
        <v>31</v>
      </c>
      <c r="E5629" t="s">
        <v>29</v>
      </c>
      <c r="F5629" t="s">
        <v>17</v>
      </c>
      <c r="G5629" t="s">
        <v>2</v>
      </c>
      <c r="H5629">
        <v>40852</v>
      </c>
      <c r="I5629">
        <f>IF(Table3_1810[[#This Row],[Status]]="Hired",1,0)</f>
        <v>1</v>
      </c>
    </row>
    <row r="5630" spans="1:9" x14ac:dyDescent="0.3">
      <c r="A5630">
        <v>13735</v>
      </c>
      <c r="B5630" s="2">
        <v>41806</v>
      </c>
      <c r="C5630" s="3">
        <v>0.60673611111111114</v>
      </c>
      <c r="D5630" t="s">
        <v>31</v>
      </c>
      <c r="E5630" t="s">
        <v>27</v>
      </c>
      <c r="F5630" t="s">
        <v>17</v>
      </c>
      <c r="G5630" t="s">
        <v>10</v>
      </c>
      <c r="H5630">
        <v>14881</v>
      </c>
      <c r="I5630">
        <f>IF(Table3_1810[[#This Row],[Status]]="Hired",1,0)</f>
        <v>1</v>
      </c>
    </row>
    <row r="5631" spans="1:9" x14ac:dyDescent="0.3">
      <c r="A5631">
        <v>53065</v>
      </c>
      <c r="B5631" s="2">
        <v>41806</v>
      </c>
      <c r="C5631" s="3">
        <v>0.60825231481481479</v>
      </c>
      <c r="D5631" t="s">
        <v>31</v>
      </c>
      <c r="E5631" t="s">
        <v>27</v>
      </c>
      <c r="F5631" t="s">
        <v>17</v>
      </c>
      <c r="G5631" t="s">
        <v>10</v>
      </c>
      <c r="H5631">
        <v>35111</v>
      </c>
      <c r="I5631">
        <f>IF(Table3_1810[[#This Row],[Status]]="Hired",1,0)</f>
        <v>1</v>
      </c>
    </row>
    <row r="5632" spans="1:9" x14ac:dyDescent="0.3">
      <c r="A5632">
        <v>706241</v>
      </c>
      <c r="B5632" s="2">
        <v>41806</v>
      </c>
      <c r="C5632" s="3">
        <v>0.60826388888888894</v>
      </c>
      <c r="D5632" t="s">
        <v>31</v>
      </c>
      <c r="E5632" t="s">
        <v>29</v>
      </c>
      <c r="F5632" t="s">
        <v>17</v>
      </c>
      <c r="G5632" t="s">
        <v>10</v>
      </c>
      <c r="H5632">
        <v>36774</v>
      </c>
      <c r="I5632">
        <f>IF(Table3_1810[[#This Row],[Status]]="Hired",1,0)</f>
        <v>1</v>
      </c>
    </row>
    <row r="5633" spans="1:9" x14ac:dyDescent="0.3">
      <c r="A5633">
        <v>569075</v>
      </c>
      <c r="B5633" s="2">
        <v>41806</v>
      </c>
      <c r="C5633" s="3">
        <v>0.60855324074074069</v>
      </c>
      <c r="D5633" t="s">
        <v>31</v>
      </c>
      <c r="E5633" t="s">
        <v>29</v>
      </c>
      <c r="F5633" t="s">
        <v>17</v>
      </c>
      <c r="G5633" t="s">
        <v>10</v>
      </c>
      <c r="H5633">
        <v>95509</v>
      </c>
      <c r="I5633">
        <f>IF(Table3_1810[[#This Row],[Status]]="Hired",1,0)</f>
        <v>1</v>
      </c>
    </row>
    <row r="5634" spans="1:9" x14ac:dyDescent="0.3">
      <c r="A5634">
        <v>662219</v>
      </c>
      <c r="B5634" s="2">
        <v>41806</v>
      </c>
      <c r="C5634" s="3">
        <v>0.60928240740740736</v>
      </c>
      <c r="D5634" t="s">
        <v>31</v>
      </c>
      <c r="E5634" t="s">
        <v>29</v>
      </c>
      <c r="F5634" t="s">
        <v>17</v>
      </c>
      <c r="G5634" t="s">
        <v>10</v>
      </c>
      <c r="H5634">
        <v>72425</v>
      </c>
      <c r="I5634">
        <f>IF(Table3_1810[[#This Row],[Status]]="Hired",1,0)</f>
        <v>1</v>
      </c>
    </row>
    <row r="5635" spans="1:9" x14ac:dyDescent="0.3">
      <c r="A5635">
        <v>182618</v>
      </c>
      <c r="B5635" s="2">
        <v>41817</v>
      </c>
      <c r="C5635" s="3">
        <v>0.68571759259259257</v>
      </c>
      <c r="D5635" t="s">
        <v>31</v>
      </c>
      <c r="E5635" t="s">
        <v>29</v>
      </c>
      <c r="F5635" t="s">
        <v>20</v>
      </c>
      <c r="G5635" t="s">
        <v>4</v>
      </c>
      <c r="H5635">
        <v>20389</v>
      </c>
      <c r="I5635">
        <f>IF(Table3_1810[[#This Row],[Status]]="Hired",1,0)</f>
        <v>1</v>
      </c>
    </row>
    <row r="5636" spans="1:9" x14ac:dyDescent="0.3">
      <c r="A5636">
        <v>234055</v>
      </c>
      <c r="B5636" s="2">
        <v>41817</v>
      </c>
      <c r="C5636" s="3">
        <v>0.68600694444444443</v>
      </c>
      <c r="D5636" t="s">
        <v>31</v>
      </c>
      <c r="E5636" t="s">
        <v>27</v>
      </c>
      <c r="F5636" t="s">
        <v>20</v>
      </c>
      <c r="G5636" t="s">
        <v>4</v>
      </c>
      <c r="H5636">
        <v>13109</v>
      </c>
      <c r="I5636">
        <f>IF(Table3_1810[[#This Row],[Status]]="Hired",1,0)</f>
        <v>1</v>
      </c>
    </row>
    <row r="5637" spans="1:9" x14ac:dyDescent="0.3">
      <c r="A5637">
        <v>653501</v>
      </c>
      <c r="B5637" s="2">
        <v>41824</v>
      </c>
      <c r="C5637" s="3">
        <v>0.68759259259259264</v>
      </c>
      <c r="D5637" t="s">
        <v>31</v>
      </c>
      <c r="E5637" t="s">
        <v>27</v>
      </c>
      <c r="F5637" t="s">
        <v>20</v>
      </c>
      <c r="G5637" t="s">
        <v>4</v>
      </c>
      <c r="H5637">
        <v>91531</v>
      </c>
      <c r="I5637">
        <f>IF(Table3_1810[[#This Row],[Status]]="Hired",1,0)</f>
        <v>1</v>
      </c>
    </row>
    <row r="5638" spans="1:9" x14ac:dyDescent="0.3">
      <c r="A5638">
        <v>44559</v>
      </c>
      <c r="B5638" s="2">
        <v>41824</v>
      </c>
      <c r="C5638" s="3">
        <v>0.68914351851851852</v>
      </c>
      <c r="D5638" t="s">
        <v>30</v>
      </c>
      <c r="E5638" t="s">
        <v>27</v>
      </c>
      <c r="F5638" t="s">
        <v>20</v>
      </c>
      <c r="G5638" t="s">
        <v>4</v>
      </c>
      <c r="H5638">
        <v>96738</v>
      </c>
      <c r="I5638">
        <f>IF(Table3_1810[[#This Row],[Status]]="Hired",1,0)</f>
        <v>0</v>
      </c>
    </row>
    <row r="5639" spans="1:9" x14ac:dyDescent="0.3">
      <c r="A5639">
        <v>629522</v>
      </c>
      <c r="B5639" s="2">
        <v>41829</v>
      </c>
      <c r="C5639" s="3">
        <v>0.49613425925925925</v>
      </c>
      <c r="D5639" t="s">
        <v>31</v>
      </c>
      <c r="E5639" t="s">
        <v>27</v>
      </c>
      <c r="F5639" t="s">
        <v>20</v>
      </c>
      <c r="G5639" t="s">
        <v>4</v>
      </c>
      <c r="H5639">
        <v>35998</v>
      </c>
      <c r="I5639">
        <f>IF(Table3_1810[[#This Row],[Status]]="Hired",1,0)</f>
        <v>1</v>
      </c>
    </row>
    <row r="5640" spans="1:9" x14ac:dyDescent="0.3">
      <c r="A5640">
        <v>814130</v>
      </c>
      <c r="B5640" s="2">
        <v>41825</v>
      </c>
      <c r="C5640" s="3">
        <v>0.33524305555555556</v>
      </c>
      <c r="D5640" t="s">
        <v>30</v>
      </c>
      <c r="E5640" t="s">
        <v>29</v>
      </c>
      <c r="F5640" t="s">
        <v>17</v>
      </c>
      <c r="G5640" t="s">
        <v>10</v>
      </c>
      <c r="H5640">
        <v>93726</v>
      </c>
      <c r="I5640">
        <f>IF(Table3_1810[[#This Row],[Status]]="Hired",1,0)</f>
        <v>0</v>
      </c>
    </row>
    <row r="5641" spans="1:9" x14ac:dyDescent="0.3">
      <c r="A5641">
        <v>17432</v>
      </c>
      <c r="B5641" s="2">
        <v>41825</v>
      </c>
      <c r="C5641" s="3">
        <v>0.33564814814814814</v>
      </c>
      <c r="D5641" t="s">
        <v>31</v>
      </c>
      <c r="E5641" t="s">
        <v>27</v>
      </c>
      <c r="F5641" t="s">
        <v>17</v>
      </c>
      <c r="G5641" t="s">
        <v>10</v>
      </c>
      <c r="H5641">
        <v>95140</v>
      </c>
      <c r="I5641">
        <f>IF(Table3_1810[[#This Row],[Status]]="Hired",1,0)</f>
        <v>1</v>
      </c>
    </row>
    <row r="5642" spans="1:9" x14ac:dyDescent="0.3">
      <c r="A5642">
        <v>339628</v>
      </c>
      <c r="B5642" s="2">
        <v>41802</v>
      </c>
      <c r="C5642" s="3">
        <v>0.27991898148148148</v>
      </c>
      <c r="D5642" t="s">
        <v>31</v>
      </c>
      <c r="E5642" t="s">
        <v>27</v>
      </c>
      <c r="F5642" t="s">
        <v>20</v>
      </c>
      <c r="G5642" t="s">
        <v>2</v>
      </c>
      <c r="H5642">
        <v>41408</v>
      </c>
      <c r="I5642">
        <f>IF(Table3_1810[[#This Row],[Status]]="Hired",1,0)</f>
        <v>1</v>
      </c>
    </row>
    <row r="5643" spans="1:9" x14ac:dyDescent="0.3">
      <c r="A5643">
        <v>73232</v>
      </c>
      <c r="B5643" s="2">
        <v>41816</v>
      </c>
      <c r="C5643" s="3">
        <v>0.96552083333333338</v>
      </c>
      <c r="D5643" t="s">
        <v>31</v>
      </c>
      <c r="E5643" t="s">
        <v>27</v>
      </c>
      <c r="F5643" t="s">
        <v>20</v>
      </c>
      <c r="G5643" t="s">
        <v>2</v>
      </c>
      <c r="H5643">
        <v>56962</v>
      </c>
      <c r="I5643">
        <f>IF(Table3_1810[[#This Row],[Status]]="Hired",1,0)</f>
        <v>1</v>
      </c>
    </row>
    <row r="5644" spans="1:9" x14ac:dyDescent="0.3">
      <c r="A5644">
        <v>156292</v>
      </c>
      <c r="B5644" s="2">
        <v>41768</v>
      </c>
      <c r="C5644" s="3">
        <v>0.75596064814814812</v>
      </c>
      <c r="D5644" t="s">
        <v>31</v>
      </c>
      <c r="E5644" t="s">
        <v>27</v>
      </c>
      <c r="F5644" t="s">
        <v>18</v>
      </c>
      <c r="G5644" t="s">
        <v>5</v>
      </c>
      <c r="H5644">
        <v>77565</v>
      </c>
      <c r="I5644">
        <f>IF(Table3_1810[[#This Row],[Status]]="Hired",1,0)</f>
        <v>1</v>
      </c>
    </row>
    <row r="5645" spans="1:9" x14ac:dyDescent="0.3">
      <c r="A5645">
        <v>476027</v>
      </c>
      <c r="B5645" s="2">
        <v>41768</v>
      </c>
      <c r="C5645" s="3">
        <v>0.7563657407407407</v>
      </c>
      <c r="D5645" t="s">
        <v>31</v>
      </c>
      <c r="E5645" t="s">
        <v>29</v>
      </c>
      <c r="F5645" t="s">
        <v>18</v>
      </c>
      <c r="G5645" t="s">
        <v>5</v>
      </c>
      <c r="H5645">
        <v>92403</v>
      </c>
      <c r="I5645">
        <f>IF(Table3_1810[[#This Row],[Status]]="Hired",1,0)</f>
        <v>1</v>
      </c>
    </row>
    <row r="5646" spans="1:9" x14ac:dyDescent="0.3">
      <c r="A5646">
        <v>182794</v>
      </c>
      <c r="B5646" s="2">
        <v>41881</v>
      </c>
      <c r="C5646" s="3">
        <v>0.31944444444444442</v>
      </c>
      <c r="D5646" t="s">
        <v>31</v>
      </c>
      <c r="E5646" t="s">
        <v>29</v>
      </c>
      <c r="F5646" t="s">
        <v>17</v>
      </c>
      <c r="G5646" t="s">
        <v>8</v>
      </c>
      <c r="H5646">
        <v>80811</v>
      </c>
      <c r="I5646">
        <f>IF(Table3_1810[[#This Row],[Status]]="Hired",1,0)</f>
        <v>1</v>
      </c>
    </row>
    <row r="5647" spans="1:9" x14ac:dyDescent="0.3">
      <c r="A5647">
        <v>485625</v>
      </c>
      <c r="B5647" s="2">
        <v>41855</v>
      </c>
      <c r="C5647" s="3">
        <v>0.46869212962962964</v>
      </c>
      <c r="D5647" t="s">
        <v>31</v>
      </c>
      <c r="E5647" t="s">
        <v>27</v>
      </c>
      <c r="F5647" t="s">
        <v>18</v>
      </c>
      <c r="G5647" t="s">
        <v>10</v>
      </c>
      <c r="H5647">
        <v>62722</v>
      </c>
      <c r="I5647">
        <f>IF(Table3_1810[[#This Row],[Status]]="Hired",1,0)</f>
        <v>1</v>
      </c>
    </row>
    <row r="5648" spans="1:9" x14ac:dyDescent="0.3">
      <c r="A5648">
        <v>990300</v>
      </c>
      <c r="B5648" s="2">
        <v>41855</v>
      </c>
      <c r="C5648" s="3">
        <v>0.46976851851851853</v>
      </c>
      <c r="D5648" t="s">
        <v>31</v>
      </c>
      <c r="E5648" t="s">
        <v>27</v>
      </c>
      <c r="F5648" t="s">
        <v>18</v>
      </c>
      <c r="G5648" t="s">
        <v>10</v>
      </c>
      <c r="H5648">
        <v>18892</v>
      </c>
      <c r="I5648">
        <f>IF(Table3_1810[[#This Row],[Status]]="Hired",1,0)</f>
        <v>1</v>
      </c>
    </row>
    <row r="5649" spans="1:9" x14ac:dyDescent="0.3">
      <c r="A5649">
        <v>264149</v>
      </c>
      <c r="B5649" s="2">
        <v>41777</v>
      </c>
      <c r="C5649" s="3">
        <v>0.95638888888888884</v>
      </c>
      <c r="D5649" t="s">
        <v>31</v>
      </c>
      <c r="E5649" t="s">
        <v>29</v>
      </c>
      <c r="F5649" t="s">
        <v>17</v>
      </c>
      <c r="G5649" t="s">
        <v>7</v>
      </c>
      <c r="H5649">
        <v>44771</v>
      </c>
      <c r="I5649">
        <f>IF(Table3_1810[[#This Row],[Status]]="Hired",1,0)</f>
        <v>1</v>
      </c>
    </row>
    <row r="5650" spans="1:9" x14ac:dyDescent="0.3">
      <c r="A5650">
        <v>900985</v>
      </c>
      <c r="B5650" s="2">
        <v>41795</v>
      </c>
      <c r="C5650" s="3">
        <v>0.39042824074074073</v>
      </c>
      <c r="D5650" t="s">
        <v>30</v>
      </c>
      <c r="E5650" t="s">
        <v>27</v>
      </c>
      <c r="F5650" t="s">
        <v>17</v>
      </c>
      <c r="G5650" t="s">
        <v>7</v>
      </c>
      <c r="H5650">
        <v>80150</v>
      </c>
      <c r="I5650">
        <f>IF(Table3_1810[[#This Row],[Status]]="Hired",1,0)</f>
        <v>0</v>
      </c>
    </row>
    <row r="5651" spans="1:9" x14ac:dyDescent="0.3">
      <c r="A5651">
        <v>98591</v>
      </c>
      <c r="B5651" s="2">
        <v>41795</v>
      </c>
      <c r="C5651" s="3">
        <v>0.7512268518518519</v>
      </c>
      <c r="D5651" t="s">
        <v>31</v>
      </c>
      <c r="E5651" t="s">
        <v>27</v>
      </c>
      <c r="F5651" t="s">
        <v>17</v>
      </c>
      <c r="G5651" t="s">
        <v>7</v>
      </c>
      <c r="H5651">
        <v>51692</v>
      </c>
      <c r="I5651">
        <f>IF(Table3_1810[[#This Row],[Status]]="Hired",1,0)</f>
        <v>1</v>
      </c>
    </row>
    <row r="5652" spans="1:9" x14ac:dyDescent="0.3">
      <c r="A5652">
        <v>634304</v>
      </c>
      <c r="B5652" s="2">
        <v>41795</v>
      </c>
      <c r="C5652" s="3">
        <v>0.75255787037037036</v>
      </c>
      <c r="D5652" t="s">
        <v>31</v>
      </c>
      <c r="E5652" t="s">
        <v>29</v>
      </c>
      <c r="F5652" t="s">
        <v>17</v>
      </c>
      <c r="G5652" t="s">
        <v>7</v>
      </c>
      <c r="H5652">
        <v>66637</v>
      </c>
      <c r="I5652">
        <f>IF(Table3_1810[[#This Row],[Status]]="Hired",1,0)</f>
        <v>1</v>
      </c>
    </row>
    <row r="5653" spans="1:9" x14ac:dyDescent="0.3">
      <c r="A5653">
        <v>596133</v>
      </c>
      <c r="B5653" s="2">
        <v>41795</v>
      </c>
      <c r="C5653" s="3">
        <v>0.7530324074074074</v>
      </c>
      <c r="D5653" t="s">
        <v>31</v>
      </c>
      <c r="E5653" t="s">
        <v>27</v>
      </c>
      <c r="F5653" t="s">
        <v>17</v>
      </c>
      <c r="G5653" t="s">
        <v>7</v>
      </c>
      <c r="H5653">
        <v>94111</v>
      </c>
      <c r="I5653">
        <f>IF(Table3_1810[[#This Row],[Status]]="Hired",1,0)</f>
        <v>1</v>
      </c>
    </row>
    <row r="5654" spans="1:9" x14ac:dyDescent="0.3">
      <c r="A5654">
        <v>157199</v>
      </c>
      <c r="B5654" s="2">
        <v>41803</v>
      </c>
      <c r="C5654" s="3">
        <v>0.29418981481481482</v>
      </c>
      <c r="D5654" t="s">
        <v>30</v>
      </c>
      <c r="E5654" t="s">
        <v>29</v>
      </c>
      <c r="F5654" t="s">
        <v>17</v>
      </c>
      <c r="G5654" t="s">
        <v>7</v>
      </c>
      <c r="H5654">
        <v>71820</v>
      </c>
      <c r="I5654">
        <f>IF(Table3_1810[[#This Row],[Status]]="Hired",1,0)</f>
        <v>0</v>
      </c>
    </row>
    <row r="5655" spans="1:9" x14ac:dyDescent="0.3">
      <c r="A5655">
        <v>706520</v>
      </c>
      <c r="B5655" s="2">
        <v>41803</v>
      </c>
      <c r="C5655" s="3">
        <v>0.29542824074074076</v>
      </c>
      <c r="D5655" t="s">
        <v>31</v>
      </c>
      <c r="E5655" t="s">
        <v>27</v>
      </c>
      <c r="F5655" t="s">
        <v>17</v>
      </c>
      <c r="G5655" t="s">
        <v>7</v>
      </c>
      <c r="H5655">
        <v>26938</v>
      </c>
      <c r="I5655">
        <f>IF(Table3_1810[[#This Row],[Status]]="Hired",1,0)</f>
        <v>1</v>
      </c>
    </row>
    <row r="5656" spans="1:9" x14ac:dyDescent="0.3">
      <c r="A5656">
        <v>374727</v>
      </c>
      <c r="B5656" s="2">
        <v>41803</v>
      </c>
      <c r="C5656" s="3">
        <v>0.84068287037037037</v>
      </c>
      <c r="D5656" t="s">
        <v>31</v>
      </c>
      <c r="E5656" t="s">
        <v>29</v>
      </c>
      <c r="F5656" t="s">
        <v>17</v>
      </c>
      <c r="G5656" t="s">
        <v>7</v>
      </c>
      <c r="H5656">
        <v>76349</v>
      </c>
      <c r="I5656">
        <f>IF(Table3_1810[[#This Row],[Status]]="Hired",1,0)</f>
        <v>1</v>
      </c>
    </row>
    <row r="5657" spans="1:9" x14ac:dyDescent="0.3">
      <c r="A5657">
        <v>501695</v>
      </c>
      <c r="B5657" s="2">
        <v>41796</v>
      </c>
      <c r="C5657" s="3">
        <v>0.66848379629629628</v>
      </c>
      <c r="D5657" t="s">
        <v>31</v>
      </c>
      <c r="E5657" t="s">
        <v>27</v>
      </c>
      <c r="F5657" t="s">
        <v>17</v>
      </c>
      <c r="G5657" t="s">
        <v>8</v>
      </c>
      <c r="H5657">
        <v>24715</v>
      </c>
      <c r="I5657">
        <f>IF(Table3_1810[[#This Row],[Status]]="Hired",1,0)</f>
        <v>1</v>
      </c>
    </row>
    <row r="5658" spans="1:9" x14ac:dyDescent="0.3">
      <c r="A5658">
        <v>535309</v>
      </c>
      <c r="B5658" s="2">
        <v>41808</v>
      </c>
      <c r="C5658" s="3">
        <v>0.39729166666666665</v>
      </c>
      <c r="D5658" t="s">
        <v>31</v>
      </c>
      <c r="E5658" t="s">
        <v>27</v>
      </c>
      <c r="F5658" t="s">
        <v>12</v>
      </c>
      <c r="G5658" t="s">
        <v>10</v>
      </c>
      <c r="H5658">
        <v>45460</v>
      </c>
      <c r="I5658">
        <f>IF(Table3_1810[[#This Row],[Status]]="Hired",1,0)</f>
        <v>1</v>
      </c>
    </row>
    <row r="5659" spans="1:9" x14ac:dyDescent="0.3">
      <c r="A5659">
        <v>285768</v>
      </c>
      <c r="B5659" s="2">
        <v>41808</v>
      </c>
      <c r="C5659" s="3">
        <v>0.39842592592592591</v>
      </c>
      <c r="D5659" t="s">
        <v>31</v>
      </c>
      <c r="E5659" t="s">
        <v>29</v>
      </c>
      <c r="F5659" t="s">
        <v>12</v>
      </c>
      <c r="G5659" t="s">
        <v>10</v>
      </c>
      <c r="H5659">
        <v>91750</v>
      </c>
      <c r="I5659">
        <f>IF(Table3_1810[[#This Row],[Status]]="Hired",1,0)</f>
        <v>1</v>
      </c>
    </row>
    <row r="5660" spans="1:9" x14ac:dyDescent="0.3">
      <c r="A5660">
        <v>415316</v>
      </c>
      <c r="B5660" s="2">
        <v>41865</v>
      </c>
      <c r="C5660" s="3">
        <v>0.48024305555555558</v>
      </c>
      <c r="D5660" t="s">
        <v>31</v>
      </c>
      <c r="E5660" t="s">
        <v>27</v>
      </c>
      <c r="F5660" t="s">
        <v>15</v>
      </c>
      <c r="G5660" t="s">
        <v>7</v>
      </c>
      <c r="H5660">
        <v>35569</v>
      </c>
      <c r="I5660">
        <f>IF(Table3_1810[[#This Row],[Status]]="Hired",1,0)</f>
        <v>1</v>
      </c>
    </row>
    <row r="5661" spans="1:9" x14ac:dyDescent="0.3">
      <c r="A5661">
        <v>612639</v>
      </c>
      <c r="B5661" s="2">
        <v>41865</v>
      </c>
      <c r="C5661" s="3">
        <v>0.48053240740740738</v>
      </c>
      <c r="D5661" t="s">
        <v>31</v>
      </c>
      <c r="E5661" t="s">
        <v>27</v>
      </c>
      <c r="F5661" t="s">
        <v>15</v>
      </c>
      <c r="G5661" t="s">
        <v>7</v>
      </c>
      <c r="H5661">
        <v>96769</v>
      </c>
      <c r="I5661">
        <f>IF(Table3_1810[[#This Row],[Status]]="Hired",1,0)</f>
        <v>1</v>
      </c>
    </row>
    <row r="5662" spans="1:9" x14ac:dyDescent="0.3">
      <c r="A5662">
        <v>941062</v>
      </c>
      <c r="B5662" s="2">
        <v>41874</v>
      </c>
      <c r="C5662" s="3">
        <v>0.74149305555555556</v>
      </c>
      <c r="D5662" t="s">
        <v>31</v>
      </c>
      <c r="E5662" t="s">
        <v>27</v>
      </c>
      <c r="F5662" t="s">
        <v>15</v>
      </c>
      <c r="G5662" t="s">
        <v>7</v>
      </c>
      <c r="H5662">
        <v>14743</v>
      </c>
      <c r="I5662">
        <f>IF(Table3_1810[[#This Row],[Status]]="Hired",1,0)</f>
        <v>1</v>
      </c>
    </row>
    <row r="5663" spans="1:9" x14ac:dyDescent="0.3">
      <c r="A5663">
        <v>574048</v>
      </c>
      <c r="B5663" s="2">
        <v>41793</v>
      </c>
      <c r="C5663" s="3">
        <v>0.76747685185185188</v>
      </c>
      <c r="D5663" t="s">
        <v>31</v>
      </c>
      <c r="E5663" t="s">
        <v>27</v>
      </c>
      <c r="F5663" t="s">
        <v>20</v>
      </c>
      <c r="G5663" t="s">
        <v>2</v>
      </c>
      <c r="H5663">
        <v>77512</v>
      </c>
      <c r="I5663">
        <f>IF(Table3_1810[[#This Row],[Status]]="Hired",1,0)</f>
        <v>1</v>
      </c>
    </row>
    <row r="5664" spans="1:9" x14ac:dyDescent="0.3">
      <c r="A5664">
        <v>472996</v>
      </c>
      <c r="B5664" s="2">
        <v>41793</v>
      </c>
      <c r="C5664" s="3">
        <v>0.76887731481481481</v>
      </c>
      <c r="D5664" t="s">
        <v>31</v>
      </c>
      <c r="E5664" t="s">
        <v>27</v>
      </c>
      <c r="F5664" t="s">
        <v>20</v>
      </c>
      <c r="G5664" t="s">
        <v>2</v>
      </c>
      <c r="H5664">
        <v>48927</v>
      </c>
      <c r="I5664">
        <f>IF(Table3_1810[[#This Row],[Status]]="Hired",1,0)</f>
        <v>1</v>
      </c>
    </row>
    <row r="5665" spans="1:9" x14ac:dyDescent="0.3">
      <c r="A5665">
        <v>383550</v>
      </c>
      <c r="B5665" s="2">
        <v>41816</v>
      </c>
      <c r="C5665" s="3">
        <v>0.49805555555555553</v>
      </c>
      <c r="D5665" t="s">
        <v>30</v>
      </c>
      <c r="E5665" t="s">
        <v>29</v>
      </c>
      <c r="F5665" t="s">
        <v>19</v>
      </c>
      <c r="G5665" t="s">
        <v>10</v>
      </c>
      <c r="H5665">
        <v>97065</v>
      </c>
      <c r="I5665">
        <f>IF(Table3_1810[[#This Row],[Status]]="Hired",1,0)</f>
        <v>0</v>
      </c>
    </row>
    <row r="5666" spans="1:9" x14ac:dyDescent="0.3">
      <c r="A5666">
        <v>178003</v>
      </c>
      <c r="B5666" s="2">
        <v>41830</v>
      </c>
      <c r="C5666" s="3">
        <v>0.40969907407407408</v>
      </c>
      <c r="D5666" t="s">
        <v>31</v>
      </c>
      <c r="E5666" t="s">
        <v>29</v>
      </c>
      <c r="F5666" t="s">
        <v>19</v>
      </c>
      <c r="G5666" t="s">
        <v>10</v>
      </c>
      <c r="H5666">
        <v>75118</v>
      </c>
      <c r="I5666">
        <f>IF(Table3_1810[[#This Row],[Status]]="Hired",1,0)</f>
        <v>1</v>
      </c>
    </row>
    <row r="5667" spans="1:9" x14ac:dyDescent="0.3">
      <c r="A5667">
        <v>66238</v>
      </c>
      <c r="B5667" s="2">
        <v>41793</v>
      </c>
      <c r="C5667" s="3">
        <v>0.78194444444444444</v>
      </c>
      <c r="D5667" t="s">
        <v>31</v>
      </c>
      <c r="E5667" t="s">
        <v>29</v>
      </c>
      <c r="F5667" t="s">
        <v>15</v>
      </c>
      <c r="G5667" t="s">
        <v>6</v>
      </c>
      <c r="H5667">
        <v>89311</v>
      </c>
      <c r="I5667">
        <f>IF(Table3_1810[[#This Row],[Status]]="Hired",1,0)</f>
        <v>1</v>
      </c>
    </row>
    <row r="5668" spans="1:9" x14ac:dyDescent="0.3">
      <c r="A5668">
        <v>961835</v>
      </c>
      <c r="B5668" s="2">
        <v>41816</v>
      </c>
      <c r="C5668" s="3">
        <v>0.51616898148148149</v>
      </c>
      <c r="D5668" t="s">
        <v>31</v>
      </c>
      <c r="E5668" t="s">
        <v>27</v>
      </c>
      <c r="F5668" t="s">
        <v>17</v>
      </c>
      <c r="G5668" t="s">
        <v>10</v>
      </c>
      <c r="H5668">
        <v>22738</v>
      </c>
      <c r="I5668">
        <f>IF(Table3_1810[[#This Row],[Status]]="Hired",1,0)</f>
        <v>1</v>
      </c>
    </row>
    <row r="5669" spans="1:9" x14ac:dyDescent="0.3">
      <c r="A5669">
        <v>475558</v>
      </c>
      <c r="B5669" s="2">
        <v>41816</v>
      </c>
      <c r="C5669" s="3">
        <v>0.51680555555555552</v>
      </c>
      <c r="D5669" t="s">
        <v>31</v>
      </c>
      <c r="E5669" t="s">
        <v>29</v>
      </c>
      <c r="F5669" t="s">
        <v>17</v>
      </c>
      <c r="G5669" t="s">
        <v>10</v>
      </c>
      <c r="H5669">
        <v>66607</v>
      </c>
      <c r="I5669">
        <f>IF(Table3_1810[[#This Row],[Status]]="Hired",1,0)</f>
        <v>1</v>
      </c>
    </row>
    <row r="5670" spans="1:9" x14ac:dyDescent="0.3">
      <c r="A5670">
        <v>357832</v>
      </c>
      <c r="B5670" s="2">
        <v>41870</v>
      </c>
      <c r="C5670" s="3">
        <v>4.8969907407407406E-2</v>
      </c>
      <c r="D5670" t="s">
        <v>31</v>
      </c>
      <c r="E5670" t="s">
        <v>29</v>
      </c>
      <c r="F5670" t="s">
        <v>15</v>
      </c>
      <c r="G5670" t="s">
        <v>2</v>
      </c>
      <c r="H5670">
        <v>30964</v>
      </c>
      <c r="I5670">
        <f>IF(Table3_1810[[#This Row],[Status]]="Hired",1,0)</f>
        <v>1</v>
      </c>
    </row>
    <row r="5671" spans="1:9" x14ac:dyDescent="0.3">
      <c r="A5671">
        <v>926493</v>
      </c>
      <c r="B5671" s="2">
        <v>41841</v>
      </c>
      <c r="C5671" s="3">
        <v>0.3399537037037037</v>
      </c>
      <c r="D5671" t="s">
        <v>31</v>
      </c>
      <c r="E5671" t="s">
        <v>28</v>
      </c>
      <c r="F5671" t="s">
        <v>20</v>
      </c>
      <c r="G5671" t="s">
        <v>5</v>
      </c>
      <c r="H5671">
        <v>39650</v>
      </c>
      <c r="I5671">
        <f>IF(Table3_1810[[#This Row],[Status]]="Hired",1,0)</f>
        <v>1</v>
      </c>
    </row>
    <row r="5672" spans="1:9" x14ac:dyDescent="0.3">
      <c r="A5672">
        <v>589590</v>
      </c>
      <c r="B5672" s="2">
        <v>41774</v>
      </c>
      <c r="C5672" s="3">
        <v>0.71422453703703703</v>
      </c>
      <c r="D5672" t="s">
        <v>31</v>
      </c>
      <c r="E5672" t="s">
        <v>27</v>
      </c>
      <c r="F5672" t="s">
        <v>18</v>
      </c>
      <c r="G5672" t="s">
        <v>2</v>
      </c>
      <c r="H5672">
        <v>63605</v>
      </c>
      <c r="I5672">
        <f>IF(Table3_1810[[#This Row],[Status]]="Hired",1,0)</f>
        <v>1</v>
      </c>
    </row>
    <row r="5673" spans="1:9" x14ac:dyDescent="0.3">
      <c r="A5673">
        <v>491765</v>
      </c>
      <c r="B5673" s="2">
        <v>41774</v>
      </c>
      <c r="C5673" s="3">
        <v>0.71729166666666666</v>
      </c>
      <c r="D5673" t="s">
        <v>31</v>
      </c>
      <c r="E5673" t="s">
        <v>27</v>
      </c>
      <c r="F5673" t="s">
        <v>18</v>
      </c>
      <c r="G5673" t="s">
        <v>2</v>
      </c>
      <c r="H5673">
        <v>88348</v>
      </c>
      <c r="I5673">
        <f>IF(Table3_1810[[#This Row],[Status]]="Hired",1,0)</f>
        <v>1</v>
      </c>
    </row>
    <row r="5674" spans="1:9" x14ac:dyDescent="0.3">
      <c r="A5674">
        <v>125741</v>
      </c>
      <c r="B5674" s="2">
        <v>41775</v>
      </c>
      <c r="C5674" s="3">
        <v>0.38392361111111112</v>
      </c>
      <c r="D5674" t="s">
        <v>31</v>
      </c>
      <c r="E5674" t="s">
        <v>27</v>
      </c>
      <c r="F5674" t="s">
        <v>18</v>
      </c>
      <c r="G5674" t="s">
        <v>2</v>
      </c>
      <c r="H5674">
        <v>77249</v>
      </c>
      <c r="I5674">
        <f>IF(Table3_1810[[#This Row],[Status]]="Hired",1,0)</f>
        <v>1</v>
      </c>
    </row>
    <row r="5675" spans="1:9" x14ac:dyDescent="0.3">
      <c r="A5675">
        <v>231591</v>
      </c>
      <c r="B5675" s="2">
        <v>41775</v>
      </c>
      <c r="C5675" s="3">
        <v>0.38634259259259257</v>
      </c>
      <c r="D5675" t="s">
        <v>31</v>
      </c>
      <c r="E5675" t="s">
        <v>29</v>
      </c>
      <c r="F5675" t="s">
        <v>18</v>
      </c>
      <c r="G5675" t="s">
        <v>2</v>
      </c>
      <c r="H5675">
        <v>90088</v>
      </c>
      <c r="I5675">
        <f>IF(Table3_1810[[#This Row],[Status]]="Hired",1,0)</f>
        <v>1</v>
      </c>
    </row>
    <row r="5676" spans="1:9" x14ac:dyDescent="0.3">
      <c r="A5676">
        <v>839745</v>
      </c>
      <c r="B5676" s="2">
        <v>41770</v>
      </c>
      <c r="C5676" s="3">
        <v>0.74679398148148146</v>
      </c>
      <c r="D5676" t="s">
        <v>30</v>
      </c>
      <c r="E5676" t="s">
        <v>27</v>
      </c>
      <c r="F5676" t="s">
        <v>20</v>
      </c>
      <c r="G5676" t="s">
        <v>2</v>
      </c>
      <c r="H5676">
        <v>50595</v>
      </c>
      <c r="I5676">
        <f>IF(Table3_1810[[#This Row],[Status]]="Hired",1,0)</f>
        <v>0</v>
      </c>
    </row>
    <row r="5677" spans="1:9" x14ac:dyDescent="0.3">
      <c r="A5677">
        <v>580404</v>
      </c>
      <c r="B5677" s="2">
        <v>41770</v>
      </c>
      <c r="C5677" s="3">
        <v>0.7517476851851852</v>
      </c>
      <c r="D5677" t="s">
        <v>31</v>
      </c>
      <c r="E5677" t="s">
        <v>27</v>
      </c>
      <c r="F5677" t="s">
        <v>20</v>
      </c>
      <c r="G5677" t="s">
        <v>2</v>
      </c>
      <c r="H5677">
        <v>66946</v>
      </c>
      <c r="I5677">
        <f>IF(Table3_1810[[#This Row],[Status]]="Hired",1,0)</f>
        <v>1</v>
      </c>
    </row>
    <row r="5678" spans="1:9" x14ac:dyDescent="0.3">
      <c r="A5678">
        <v>793978</v>
      </c>
      <c r="B5678" s="2">
        <v>41783</v>
      </c>
      <c r="C5678" s="3">
        <v>0.3414814814814815</v>
      </c>
      <c r="D5678" t="s">
        <v>31</v>
      </c>
      <c r="E5678" t="s">
        <v>27</v>
      </c>
      <c r="F5678" t="s">
        <v>20</v>
      </c>
      <c r="G5678" t="s">
        <v>8</v>
      </c>
      <c r="H5678">
        <v>14774</v>
      </c>
      <c r="I5678">
        <f>IF(Table3_1810[[#This Row],[Status]]="Hired",1,0)</f>
        <v>1</v>
      </c>
    </row>
    <row r="5679" spans="1:9" x14ac:dyDescent="0.3">
      <c r="A5679">
        <v>41617</v>
      </c>
      <c r="B5679" s="2">
        <v>41783</v>
      </c>
      <c r="C5679" s="3">
        <v>0.34168981481481481</v>
      </c>
      <c r="D5679" t="s">
        <v>31</v>
      </c>
      <c r="E5679" t="s">
        <v>29</v>
      </c>
      <c r="F5679" t="s">
        <v>20</v>
      </c>
      <c r="G5679" t="s">
        <v>8</v>
      </c>
      <c r="H5679">
        <v>31427</v>
      </c>
      <c r="I5679">
        <f>IF(Table3_1810[[#This Row],[Status]]="Hired",1,0)</f>
        <v>1</v>
      </c>
    </row>
    <row r="5680" spans="1:9" x14ac:dyDescent="0.3">
      <c r="A5680">
        <v>808301</v>
      </c>
      <c r="B5680" s="2">
        <v>41783</v>
      </c>
      <c r="C5680" s="3">
        <v>0.34206018518518516</v>
      </c>
      <c r="D5680" t="s">
        <v>31</v>
      </c>
      <c r="E5680" t="s">
        <v>27</v>
      </c>
      <c r="F5680" t="s">
        <v>20</v>
      </c>
      <c r="G5680" t="s">
        <v>8</v>
      </c>
      <c r="H5680">
        <v>49255</v>
      </c>
      <c r="I5680">
        <f>IF(Table3_1810[[#This Row],[Status]]="Hired",1,0)</f>
        <v>1</v>
      </c>
    </row>
    <row r="5681" spans="1:9" x14ac:dyDescent="0.3">
      <c r="A5681">
        <v>670769</v>
      </c>
      <c r="B5681" s="2">
        <v>41775</v>
      </c>
      <c r="C5681" s="3">
        <v>0.41519675925925925</v>
      </c>
      <c r="D5681" t="s">
        <v>30</v>
      </c>
      <c r="E5681" t="s">
        <v>27</v>
      </c>
      <c r="F5681" t="s">
        <v>17</v>
      </c>
      <c r="G5681" t="s">
        <v>4</v>
      </c>
      <c r="H5681">
        <v>96408</v>
      </c>
      <c r="I5681">
        <f>IF(Table3_1810[[#This Row],[Status]]="Hired",1,0)</f>
        <v>0</v>
      </c>
    </row>
    <row r="5682" spans="1:9" x14ac:dyDescent="0.3">
      <c r="A5682">
        <v>104740</v>
      </c>
      <c r="B5682" s="2">
        <v>41776</v>
      </c>
      <c r="C5682" s="3">
        <v>0.62984953703703705</v>
      </c>
      <c r="D5682" t="s">
        <v>31</v>
      </c>
      <c r="E5682" t="s">
        <v>29</v>
      </c>
      <c r="F5682" t="s">
        <v>15</v>
      </c>
      <c r="G5682" t="s">
        <v>2</v>
      </c>
      <c r="H5682">
        <v>80114</v>
      </c>
      <c r="I5682">
        <f>IF(Table3_1810[[#This Row],[Status]]="Hired",1,0)</f>
        <v>1</v>
      </c>
    </row>
    <row r="5683" spans="1:9" x14ac:dyDescent="0.3">
      <c r="A5683">
        <v>490111</v>
      </c>
      <c r="B5683" s="2">
        <v>41776</v>
      </c>
      <c r="C5683" s="3">
        <v>0.63312500000000005</v>
      </c>
      <c r="D5683" t="s">
        <v>31</v>
      </c>
      <c r="E5683" t="s">
        <v>29</v>
      </c>
      <c r="F5683" t="s">
        <v>15</v>
      </c>
      <c r="G5683" t="s">
        <v>2</v>
      </c>
      <c r="H5683">
        <v>99182</v>
      </c>
      <c r="I5683">
        <f>IF(Table3_1810[[#This Row],[Status]]="Hired",1,0)</f>
        <v>1</v>
      </c>
    </row>
    <row r="5684" spans="1:9" x14ac:dyDescent="0.3">
      <c r="A5684">
        <v>936781</v>
      </c>
      <c r="B5684" s="2">
        <v>41777</v>
      </c>
      <c r="C5684" s="3">
        <v>0.76791666666666669</v>
      </c>
      <c r="D5684" t="s">
        <v>30</v>
      </c>
      <c r="E5684" t="s">
        <v>27</v>
      </c>
      <c r="F5684" t="s">
        <v>15</v>
      </c>
      <c r="G5684" t="s">
        <v>2</v>
      </c>
      <c r="H5684">
        <v>28495</v>
      </c>
      <c r="I5684">
        <f>IF(Table3_1810[[#This Row],[Status]]="Hired",1,0)</f>
        <v>0</v>
      </c>
    </row>
    <row r="5685" spans="1:9" x14ac:dyDescent="0.3">
      <c r="A5685">
        <v>467705</v>
      </c>
      <c r="B5685" s="2">
        <v>41823</v>
      </c>
      <c r="C5685" s="3">
        <v>0.65519675925925924</v>
      </c>
      <c r="D5685" t="s">
        <v>31</v>
      </c>
      <c r="E5685" t="s">
        <v>29</v>
      </c>
      <c r="F5685" t="s">
        <v>13</v>
      </c>
      <c r="G5685" t="s">
        <v>2</v>
      </c>
      <c r="H5685">
        <v>56274</v>
      </c>
      <c r="I5685">
        <f>IF(Table3_1810[[#This Row],[Status]]="Hired",1,0)</f>
        <v>1</v>
      </c>
    </row>
    <row r="5686" spans="1:9" x14ac:dyDescent="0.3">
      <c r="A5686">
        <v>694601</v>
      </c>
      <c r="B5686" s="2">
        <v>41772</v>
      </c>
      <c r="C5686" s="3">
        <v>0.51731481481481478</v>
      </c>
      <c r="D5686" t="s">
        <v>31</v>
      </c>
      <c r="E5686" t="s">
        <v>29</v>
      </c>
      <c r="F5686" t="s">
        <v>20</v>
      </c>
      <c r="G5686" t="s">
        <v>6</v>
      </c>
      <c r="H5686">
        <v>55832</v>
      </c>
      <c r="I5686">
        <f>IF(Table3_1810[[#This Row],[Status]]="Hired",1,0)</f>
        <v>1</v>
      </c>
    </row>
    <row r="5687" spans="1:9" x14ac:dyDescent="0.3">
      <c r="A5687">
        <v>138442</v>
      </c>
      <c r="B5687" s="2">
        <v>41794</v>
      </c>
      <c r="C5687" s="3">
        <v>0.6713541666666667</v>
      </c>
      <c r="D5687" t="s">
        <v>31</v>
      </c>
      <c r="E5687" t="s">
        <v>27</v>
      </c>
      <c r="F5687" t="s">
        <v>17</v>
      </c>
      <c r="G5687" t="s">
        <v>2</v>
      </c>
      <c r="H5687">
        <v>17739</v>
      </c>
      <c r="I5687">
        <f>IF(Table3_1810[[#This Row],[Status]]="Hired",1,0)</f>
        <v>1</v>
      </c>
    </row>
    <row r="5688" spans="1:9" x14ac:dyDescent="0.3">
      <c r="A5688">
        <v>513209</v>
      </c>
      <c r="B5688" s="2">
        <v>41796</v>
      </c>
      <c r="C5688" s="3">
        <v>0.61643518518518514</v>
      </c>
      <c r="D5688" t="s">
        <v>31</v>
      </c>
      <c r="E5688" t="s">
        <v>27</v>
      </c>
      <c r="F5688" t="s">
        <v>17</v>
      </c>
      <c r="G5688" t="s">
        <v>10</v>
      </c>
      <c r="H5688">
        <v>15455</v>
      </c>
      <c r="I5688">
        <f>IF(Table3_1810[[#This Row],[Status]]="Hired",1,0)</f>
        <v>1</v>
      </c>
    </row>
    <row r="5689" spans="1:9" x14ac:dyDescent="0.3">
      <c r="A5689">
        <v>899898</v>
      </c>
      <c r="B5689" s="2">
        <v>41808</v>
      </c>
      <c r="C5689" s="3">
        <v>0.46804398148148146</v>
      </c>
      <c r="D5689" t="s">
        <v>30</v>
      </c>
      <c r="E5689" t="s">
        <v>27</v>
      </c>
      <c r="F5689" t="s">
        <v>17</v>
      </c>
      <c r="G5689" t="s">
        <v>10</v>
      </c>
      <c r="H5689">
        <v>22195</v>
      </c>
      <c r="I5689">
        <f>IF(Table3_1810[[#This Row],[Status]]="Hired",1,0)</f>
        <v>0</v>
      </c>
    </row>
    <row r="5690" spans="1:9" x14ac:dyDescent="0.3">
      <c r="A5690">
        <v>89237</v>
      </c>
      <c r="B5690" s="2">
        <v>41808</v>
      </c>
      <c r="C5690" s="3">
        <v>0.46878472222222223</v>
      </c>
      <c r="D5690" t="s">
        <v>31</v>
      </c>
      <c r="E5690" t="s">
        <v>29</v>
      </c>
      <c r="F5690" t="s">
        <v>17</v>
      </c>
      <c r="G5690" t="s">
        <v>10</v>
      </c>
      <c r="H5690">
        <v>25541</v>
      </c>
      <c r="I5690">
        <f>IF(Table3_1810[[#This Row],[Status]]="Hired",1,0)</f>
        <v>1</v>
      </c>
    </row>
    <row r="5691" spans="1:9" x14ac:dyDescent="0.3">
      <c r="A5691">
        <v>765967</v>
      </c>
      <c r="B5691" s="2">
        <v>41808</v>
      </c>
      <c r="C5691" s="3">
        <v>0.46906249999999999</v>
      </c>
      <c r="D5691" t="s">
        <v>31</v>
      </c>
      <c r="E5691" t="s">
        <v>29</v>
      </c>
      <c r="F5691" t="s">
        <v>17</v>
      </c>
      <c r="G5691" t="s">
        <v>10</v>
      </c>
      <c r="H5691">
        <v>47975</v>
      </c>
      <c r="I5691">
        <f>IF(Table3_1810[[#This Row],[Status]]="Hired",1,0)</f>
        <v>1</v>
      </c>
    </row>
    <row r="5692" spans="1:9" x14ac:dyDescent="0.3">
      <c r="A5692">
        <v>898625</v>
      </c>
      <c r="B5692" s="2">
        <v>41808</v>
      </c>
      <c r="C5692" s="3">
        <v>0.46937499999999999</v>
      </c>
      <c r="D5692" t="s">
        <v>31</v>
      </c>
      <c r="E5692" t="s">
        <v>27</v>
      </c>
      <c r="F5692" t="s">
        <v>17</v>
      </c>
      <c r="G5692" t="s">
        <v>10</v>
      </c>
      <c r="H5692">
        <v>80321</v>
      </c>
      <c r="I5692">
        <f>IF(Table3_1810[[#This Row],[Status]]="Hired",1,0)</f>
        <v>1</v>
      </c>
    </row>
    <row r="5693" spans="1:9" x14ac:dyDescent="0.3">
      <c r="A5693">
        <v>406137</v>
      </c>
      <c r="B5693" s="2">
        <v>41808</v>
      </c>
      <c r="C5693" s="3">
        <v>0.47001157407407407</v>
      </c>
      <c r="D5693" t="s">
        <v>31</v>
      </c>
      <c r="E5693" t="s">
        <v>29</v>
      </c>
      <c r="F5693" t="s">
        <v>17</v>
      </c>
      <c r="G5693" t="s">
        <v>10</v>
      </c>
      <c r="H5693">
        <v>60566</v>
      </c>
      <c r="I5693">
        <f>IF(Table3_1810[[#This Row],[Status]]="Hired",1,0)</f>
        <v>1</v>
      </c>
    </row>
    <row r="5694" spans="1:9" x14ac:dyDescent="0.3">
      <c r="A5694">
        <v>529892</v>
      </c>
      <c r="B5694" s="2">
        <v>41807</v>
      </c>
      <c r="C5694" s="3">
        <v>0.62663194444444448</v>
      </c>
      <c r="D5694" t="s">
        <v>31</v>
      </c>
      <c r="E5694" t="s">
        <v>29</v>
      </c>
      <c r="F5694" t="s">
        <v>12</v>
      </c>
      <c r="G5694" t="s">
        <v>2</v>
      </c>
      <c r="H5694">
        <v>61668</v>
      </c>
      <c r="I5694">
        <f>IF(Table3_1810[[#This Row],[Status]]="Hired",1,0)</f>
        <v>1</v>
      </c>
    </row>
    <row r="5695" spans="1:9" x14ac:dyDescent="0.3">
      <c r="A5695">
        <v>122616</v>
      </c>
      <c r="B5695" s="2">
        <v>41778</v>
      </c>
      <c r="C5695" s="3">
        <v>0.39067129629629632</v>
      </c>
      <c r="D5695" t="s">
        <v>31</v>
      </c>
      <c r="E5695" t="s">
        <v>29</v>
      </c>
      <c r="F5695" t="s">
        <v>17</v>
      </c>
      <c r="G5695" t="s">
        <v>8</v>
      </c>
      <c r="H5695">
        <v>24253</v>
      </c>
      <c r="I5695">
        <f>IF(Table3_1810[[#This Row],[Status]]="Hired",1,0)</f>
        <v>1</v>
      </c>
    </row>
    <row r="5696" spans="1:9" x14ac:dyDescent="0.3">
      <c r="A5696">
        <v>612557</v>
      </c>
      <c r="B5696" s="2">
        <v>41778</v>
      </c>
      <c r="C5696" s="3">
        <v>0.39314814814814814</v>
      </c>
      <c r="D5696" t="s">
        <v>30</v>
      </c>
      <c r="E5696" t="s">
        <v>29</v>
      </c>
      <c r="F5696" t="s">
        <v>17</v>
      </c>
      <c r="G5696" t="s">
        <v>8</v>
      </c>
      <c r="H5696">
        <v>21426</v>
      </c>
      <c r="I5696">
        <f>IF(Table3_1810[[#This Row],[Status]]="Hired",1,0)</f>
        <v>0</v>
      </c>
    </row>
    <row r="5697" spans="1:9" x14ac:dyDescent="0.3">
      <c r="A5697">
        <v>570911</v>
      </c>
      <c r="B5697" s="2">
        <v>41778</v>
      </c>
      <c r="C5697" s="3">
        <v>0.61371527777777779</v>
      </c>
      <c r="D5697" t="s">
        <v>31</v>
      </c>
      <c r="E5697" t="s">
        <v>27</v>
      </c>
      <c r="F5697" t="s">
        <v>17</v>
      </c>
      <c r="G5697" t="s">
        <v>4</v>
      </c>
      <c r="H5697">
        <v>74831</v>
      </c>
      <c r="I5697">
        <f>IF(Table3_1810[[#This Row],[Status]]="Hired",1,0)</f>
        <v>1</v>
      </c>
    </row>
    <row r="5698" spans="1:9" x14ac:dyDescent="0.3">
      <c r="A5698">
        <v>898509</v>
      </c>
      <c r="B5698" s="2">
        <v>41778</v>
      </c>
      <c r="C5698" s="3">
        <v>0.61460648148148145</v>
      </c>
      <c r="D5698" t="s">
        <v>31</v>
      </c>
      <c r="E5698" t="s">
        <v>27</v>
      </c>
      <c r="F5698" t="s">
        <v>17</v>
      </c>
      <c r="G5698" t="s">
        <v>4</v>
      </c>
      <c r="H5698">
        <v>54528</v>
      </c>
      <c r="I5698">
        <f>IF(Table3_1810[[#This Row],[Status]]="Hired",1,0)</f>
        <v>1</v>
      </c>
    </row>
    <row r="5699" spans="1:9" x14ac:dyDescent="0.3">
      <c r="A5699">
        <v>50750</v>
      </c>
      <c r="B5699" s="2">
        <v>41778</v>
      </c>
      <c r="C5699" s="3">
        <v>0.6127893518518519</v>
      </c>
      <c r="D5699" t="s">
        <v>31</v>
      </c>
      <c r="E5699" t="s">
        <v>28</v>
      </c>
      <c r="F5699" t="s">
        <v>17</v>
      </c>
      <c r="G5699" t="s">
        <v>4</v>
      </c>
      <c r="H5699">
        <v>87106</v>
      </c>
      <c r="I5699">
        <f>IF(Table3_1810[[#This Row],[Status]]="Hired",1,0)</f>
        <v>1</v>
      </c>
    </row>
    <row r="5700" spans="1:9" x14ac:dyDescent="0.3">
      <c r="A5700">
        <v>796688</v>
      </c>
      <c r="B5700" s="2">
        <v>41782</v>
      </c>
      <c r="C5700" s="3">
        <v>0.37453703703703706</v>
      </c>
      <c r="D5700" t="s">
        <v>31</v>
      </c>
      <c r="E5700" t="s">
        <v>27</v>
      </c>
      <c r="F5700" t="s">
        <v>17</v>
      </c>
      <c r="G5700" t="s">
        <v>4</v>
      </c>
      <c r="H5700">
        <v>93276</v>
      </c>
      <c r="I5700">
        <f>IF(Table3_1810[[#This Row],[Status]]="Hired",1,0)</f>
        <v>1</v>
      </c>
    </row>
    <row r="5701" spans="1:9" x14ac:dyDescent="0.3">
      <c r="A5701">
        <v>449477</v>
      </c>
      <c r="B5701" s="2">
        <v>41783</v>
      </c>
      <c r="C5701" s="3">
        <v>0.47136574074074072</v>
      </c>
      <c r="D5701" t="s">
        <v>31</v>
      </c>
      <c r="E5701" t="s">
        <v>29</v>
      </c>
      <c r="F5701" t="s">
        <v>17</v>
      </c>
      <c r="G5701" t="s">
        <v>8</v>
      </c>
      <c r="H5701">
        <v>73254</v>
      </c>
      <c r="I5701">
        <f>IF(Table3_1810[[#This Row],[Status]]="Hired",1,0)</f>
        <v>1</v>
      </c>
    </row>
    <row r="5702" spans="1:9" x14ac:dyDescent="0.3">
      <c r="A5702">
        <v>256812</v>
      </c>
      <c r="B5702" s="2">
        <v>41789</v>
      </c>
      <c r="C5702" s="3">
        <v>0.30505787037037035</v>
      </c>
      <c r="D5702" t="s">
        <v>30</v>
      </c>
      <c r="E5702" t="s">
        <v>29</v>
      </c>
      <c r="F5702" t="s">
        <v>17</v>
      </c>
      <c r="G5702" t="s">
        <v>8</v>
      </c>
      <c r="H5702">
        <v>23808</v>
      </c>
      <c r="I5702">
        <f>IF(Table3_1810[[#This Row],[Status]]="Hired",1,0)</f>
        <v>0</v>
      </c>
    </row>
    <row r="5703" spans="1:9" x14ac:dyDescent="0.3">
      <c r="A5703">
        <v>300620</v>
      </c>
      <c r="B5703" s="2">
        <v>41789</v>
      </c>
      <c r="C5703" s="3">
        <v>0.30574074074074076</v>
      </c>
      <c r="D5703" t="s">
        <v>31</v>
      </c>
      <c r="E5703" t="s">
        <v>29</v>
      </c>
      <c r="F5703" t="s">
        <v>17</v>
      </c>
      <c r="G5703" t="s">
        <v>8</v>
      </c>
      <c r="H5703">
        <v>97566</v>
      </c>
      <c r="I5703">
        <f>IF(Table3_1810[[#This Row],[Status]]="Hired",1,0)</f>
        <v>1</v>
      </c>
    </row>
    <row r="5704" spans="1:9" x14ac:dyDescent="0.3">
      <c r="A5704">
        <v>680766</v>
      </c>
      <c r="B5704" s="2">
        <v>41790</v>
      </c>
      <c r="C5704" s="3">
        <v>0.41953703703703704</v>
      </c>
      <c r="D5704" t="s">
        <v>31</v>
      </c>
      <c r="E5704" t="s">
        <v>28</v>
      </c>
      <c r="F5704" t="s">
        <v>17</v>
      </c>
      <c r="G5704" t="s">
        <v>5</v>
      </c>
      <c r="H5704">
        <v>77991</v>
      </c>
      <c r="I5704">
        <f>IF(Table3_1810[[#This Row],[Status]]="Hired",1,0)</f>
        <v>1</v>
      </c>
    </row>
    <row r="5705" spans="1:9" x14ac:dyDescent="0.3">
      <c r="A5705">
        <v>549596</v>
      </c>
      <c r="B5705" s="2">
        <v>41790</v>
      </c>
      <c r="C5705" s="3">
        <v>0.42025462962962962</v>
      </c>
      <c r="D5705" t="s">
        <v>30</v>
      </c>
      <c r="E5705" t="s">
        <v>28</v>
      </c>
      <c r="F5705" t="s">
        <v>17</v>
      </c>
      <c r="G5705" t="s">
        <v>5</v>
      </c>
      <c r="H5705">
        <v>42428</v>
      </c>
      <c r="I5705">
        <f>IF(Table3_1810[[#This Row],[Status]]="Hired",1,0)</f>
        <v>0</v>
      </c>
    </row>
    <row r="5706" spans="1:9" x14ac:dyDescent="0.3">
      <c r="A5706">
        <v>786441</v>
      </c>
      <c r="B5706" s="2">
        <v>41792</v>
      </c>
      <c r="C5706" s="3">
        <v>1.0659722222222221E-2</v>
      </c>
      <c r="D5706" t="s">
        <v>31</v>
      </c>
      <c r="E5706" t="s">
        <v>27</v>
      </c>
      <c r="F5706" t="s">
        <v>17</v>
      </c>
      <c r="G5706" t="s">
        <v>8</v>
      </c>
      <c r="H5706">
        <v>94835</v>
      </c>
      <c r="I5706">
        <f>IF(Table3_1810[[#This Row],[Status]]="Hired",1,0)</f>
        <v>1</v>
      </c>
    </row>
    <row r="5707" spans="1:9" x14ac:dyDescent="0.3">
      <c r="A5707">
        <v>861278</v>
      </c>
      <c r="B5707" s="2">
        <v>41794</v>
      </c>
      <c r="C5707" s="3">
        <v>0.8192476851851852</v>
      </c>
      <c r="D5707" t="s">
        <v>31</v>
      </c>
      <c r="E5707" t="s">
        <v>27</v>
      </c>
      <c r="F5707" t="s">
        <v>17</v>
      </c>
      <c r="G5707" t="s">
        <v>5</v>
      </c>
      <c r="H5707">
        <v>96288</v>
      </c>
      <c r="I5707">
        <f>IF(Table3_1810[[#This Row],[Status]]="Hired",1,0)</f>
        <v>1</v>
      </c>
    </row>
    <row r="5708" spans="1:9" x14ac:dyDescent="0.3">
      <c r="A5708">
        <v>130036</v>
      </c>
      <c r="B5708" s="2">
        <v>41794</v>
      </c>
      <c r="C5708" s="3">
        <v>0.81936342592592593</v>
      </c>
      <c r="D5708" t="s">
        <v>31</v>
      </c>
      <c r="E5708" t="s">
        <v>28</v>
      </c>
      <c r="F5708" t="s">
        <v>17</v>
      </c>
      <c r="G5708" t="s">
        <v>5</v>
      </c>
      <c r="H5708">
        <v>65617</v>
      </c>
      <c r="I5708">
        <f>IF(Table3_1810[[#This Row],[Status]]="Hired",1,0)</f>
        <v>1</v>
      </c>
    </row>
    <row r="5709" spans="1:9" x14ac:dyDescent="0.3">
      <c r="A5709">
        <v>15328</v>
      </c>
      <c r="B5709" s="2">
        <v>41799</v>
      </c>
      <c r="C5709" s="3">
        <v>0.52337962962962958</v>
      </c>
      <c r="D5709" t="s">
        <v>31</v>
      </c>
      <c r="E5709" t="s">
        <v>27</v>
      </c>
      <c r="F5709" t="s">
        <v>17</v>
      </c>
      <c r="G5709" t="s">
        <v>4</v>
      </c>
      <c r="H5709">
        <v>58002</v>
      </c>
      <c r="I5709">
        <f>IF(Table3_1810[[#This Row],[Status]]="Hired",1,0)</f>
        <v>1</v>
      </c>
    </row>
    <row r="5710" spans="1:9" x14ac:dyDescent="0.3">
      <c r="A5710">
        <v>668740</v>
      </c>
      <c r="B5710" s="2">
        <v>41789</v>
      </c>
      <c r="C5710" s="3">
        <v>0.56193287037037032</v>
      </c>
      <c r="D5710" t="s">
        <v>31</v>
      </c>
      <c r="E5710" t="s">
        <v>29</v>
      </c>
      <c r="F5710" t="s">
        <v>13</v>
      </c>
      <c r="G5710" t="s">
        <v>2</v>
      </c>
      <c r="H5710">
        <v>78083</v>
      </c>
      <c r="I5710">
        <f>IF(Table3_1810[[#This Row],[Status]]="Hired",1,0)</f>
        <v>1</v>
      </c>
    </row>
    <row r="5711" spans="1:9" x14ac:dyDescent="0.3">
      <c r="A5711">
        <v>940627</v>
      </c>
      <c r="B5711" s="2">
        <v>41772</v>
      </c>
      <c r="C5711" s="3">
        <v>0.65106481481481482</v>
      </c>
      <c r="D5711" t="s">
        <v>31</v>
      </c>
      <c r="E5711" t="s">
        <v>27</v>
      </c>
      <c r="F5711" t="s">
        <v>15</v>
      </c>
      <c r="G5711" t="s">
        <v>10</v>
      </c>
      <c r="H5711">
        <v>17062</v>
      </c>
      <c r="I5711">
        <f>IF(Table3_1810[[#This Row],[Status]]="Hired",1,0)</f>
        <v>1</v>
      </c>
    </row>
    <row r="5712" spans="1:9" x14ac:dyDescent="0.3">
      <c r="A5712">
        <v>478288</v>
      </c>
      <c r="B5712" s="2">
        <v>41852</v>
      </c>
      <c r="C5712" s="3">
        <v>0.69682870370370376</v>
      </c>
      <c r="D5712" t="s">
        <v>31</v>
      </c>
      <c r="E5712" t="s">
        <v>27</v>
      </c>
      <c r="F5712" t="s">
        <v>17</v>
      </c>
      <c r="G5712" t="s">
        <v>10</v>
      </c>
      <c r="H5712">
        <v>94500</v>
      </c>
      <c r="I5712">
        <f>IF(Table3_1810[[#This Row],[Status]]="Hired",1,0)</f>
        <v>1</v>
      </c>
    </row>
    <row r="5713" spans="1:9" x14ac:dyDescent="0.3">
      <c r="A5713">
        <v>521610</v>
      </c>
      <c r="B5713" s="2">
        <v>41852</v>
      </c>
      <c r="C5713" s="3">
        <v>0.69718749999999996</v>
      </c>
      <c r="D5713" t="s">
        <v>31</v>
      </c>
      <c r="E5713" t="s">
        <v>29</v>
      </c>
      <c r="F5713" t="s">
        <v>17</v>
      </c>
      <c r="G5713" t="s">
        <v>10</v>
      </c>
      <c r="H5713">
        <v>16175</v>
      </c>
      <c r="I5713">
        <f>IF(Table3_1810[[#This Row],[Status]]="Hired",1,0)</f>
        <v>1</v>
      </c>
    </row>
    <row r="5714" spans="1:9" x14ac:dyDescent="0.3">
      <c r="A5714">
        <v>349534</v>
      </c>
      <c r="B5714" s="2">
        <v>41786</v>
      </c>
      <c r="C5714" s="3">
        <v>0.3958564814814815</v>
      </c>
      <c r="D5714" t="s">
        <v>31</v>
      </c>
      <c r="E5714" t="s">
        <v>27</v>
      </c>
      <c r="F5714" t="s">
        <v>20</v>
      </c>
      <c r="G5714" t="s">
        <v>10</v>
      </c>
      <c r="H5714">
        <v>19290</v>
      </c>
      <c r="I5714">
        <f>IF(Table3_1810[[#This Row],[Status]]="Hired",1,0)</f>
        <v>1</v>
      </c>
    </row>
    <row r="5715" spans="1:9" x14ac:dyDescent="0.3">
      <c r="A5715">
        <v>187100</v>
      </c>
      <c r="B5715" s="2">
        <v>41816</v>
      </c>
      <c r="C5715" s="3">
        <v>0.29537037037037039</v>
      </c>
      <c r="D5715" t="s">
        <v>31</v>
      </c>
      <c r="E5715" t="s">
        <v>27</v>
      </c>
      <c r="F5715" t="s">
        <v>20</v>
      </c>
      <c r="G5715" t="s">
        <v>10</v>
      </c>
      <c r="H5715">
        <v>14042</v>
      </c>
      <c r="I5715">
        <f>IF(Table3_1810[[#This Row],[Status]]="Hired",1,0)</f>
        <v>1</v>
      </c>
    </row>
    <row r="5716" spans="1:9" x14ac:dyDescent="0.3">
      <c r="A5716">
        <v>376742</v>
      </c>
      <c r="B5716" s="2">
        <v>41790</v>
      </c>
      <c r="C5716" s="3">
        <v>0.3384490740740741</v>
      </c>
      <c r="D5716" t="s">
        <v>31</v>
      </c>
      <c r="E5716" t="s">
        <v>29</v>
      </c>
      <c r="F5716" t="s">
        <v>14</v>
      </c>
      <c r="G5716" t="s">
        <v>6</v>
      </c>
      <c r="H5716">
        <v>16716</v>
      </c>
      <c r="I5716">
        <f>IF(Table3_1810[[#This Row],[Status]]="Hired",1,0)</f>
        <v>1</v>
      </c>
    </row>
    <row r="5717" spans="1:9" x14ac:dyDescent="0.3">
      <c r="A5717">
        <v>583650</v>
      </c>
      <c r="B5717" s="2">
        <v>41790</v>
      </c>
      <c r="C5717" s="3">
        <v>0.33859953703703705</v>
      </c>
      <c r="D5717" t="s">
        <v>31</v>
      </c>
      <c r="E5717" t="s">
        <v>28</v>
      </c>
      <c r="F5717" t="s">
        <v>14</v>
      </c>
      <c r="G5717" t="s">
        <v>6</v>
      </c>
      <c r="H5717">
        <v>17749</v>
      </c>
      <c r="I5717">
        <f>IF(Table3_1810[[#This Row],[Status]]="Hired",1,0)</f>
        <v>1</v>
      </c>
    </row>
    <row r="5718" spans="1:9" x14ac:dyDescent="0.3">
      <c r="A5718">
        <v>936363</v>
      </c>
      <c r="B5718" s="2">
        <v>41854</v>
      </c>
      <c r="C5718" s="3">
        <v>0.75127314814814816</v>
      </c>
      <c r="D5718" t="s">
        <v>31</v>
      </c>
      <c r="E5718" t="s">
        <v>27</v>
      </c>
      <c r="F5718" t="s">
        <v>12</v>
      </c>
      <c r="G5718" t="s">
        <v>10</v>
      </c>
      <c r="H5718">
        <v>91384</v>
      </c>
      <c r="I5718">
        <f>IF(Table3_1810[[#This Row],[Status]]="Hired",1,0)</f>
        <v>1</v>
      </c>
    </row>
    <row r="5719" spans="1:9" x14ac:dyDescent="0.3">
      <c r="A5719">
        <v>622175</v>
      </c>
      <c r="B5719" s="2">
        <v>41854</v>
      </c>
      <c r="C5719" s="3">
        <v>0.75170138888888893</v>
      </c>
      <c r="D5719" t="s">
        <v>31</v>
      </c>
      <c r="E5719" t="s">
        <v>29</v>
      </c>
      <c r="F5719" t="s">
        <v>12</v>
      </c>
      <c r="G5719" t="s">
        <v>10</v>
      </c>
      <c r="H5719">
        <v>98060</v>
      </c>
      <c r="I5719">
        <f>IF(Table3_1810[[#This Row],[Status]]="Hired",1,0)</f>
        <v>1</v>
      </c>
    </row>
    <row r="5720" spans="1:9" x14ac:dyDescent="0.3">
      <c r="A5720">
        <v>355899</v>
      </c>
      <c r="B5720" s="2">
        <v>41854</v>
      </c>
      <c r="C5720" s="3">
        <v>0.75026620370370367</v>
      </c>
      <c r="D5720" t="s">
        <v>31</v>
      </c>
      <c r="E5720" t="s">
        <v>28</v>
      </c>
      <c r="F5720" t="s">
        <v>12</v>
      </c>
      <c r="G5720" t="s">
        <v>10</v>
      </c>
      <c r="H5720">
        <v>94561</v>
      </c>
      <c r="I5720">
        <f>IF(Table3_1810[[#This Row],[Status]]="Hired",1,0)</f>
        <v>1</v>
      </c>
    </row>
    <row r="5721" spans="1:9" x14ac:dyDescent="0.3">
      <c r="A5721">
        <v>491578</v>
      </c>
      <c r="B5721" s="2">
        <v>41775</v>
      </c>
      <c r="C5721" s="3">
        <v>0.45651620370370372</v>
      </c>
      <c r="D5721" t="s">
        <v>31</v>
      </c>
      <c r="E5721" t="s">
        <v>27</v>
      </c>
      <c r="F5721" t="s">
        <v>17</v>
      </c>
      <c r="G5721" t="s">
        <v>8</v>
      </c>
      <c r="H5721">
        <v>18307</v>
      </c>
      <c r="I5721">
        <f>IF(Table3_1810[[#This Row],[Status]]="Hired",1,0)</f>
        <v>1</v>
      </c>
    </row>
    <row r="5722" spans="1:9" x14ac:dyDescent="0.3">
      <c r="A5722">
        <v>970803</v>
      </c>
      <c r="B5722" s="2">
        <v>41780</v>
      </c>
      <c r="C5722" s="3">
        <v>0.67253472222222221</v>
      </c>
      <c r="D5722" t="s">
        <v>31</v>
      </c>
      <c r="E5722" t="s">
        <v>29</v>
      </c>
      <c r="F5722" t="s">
        <v>17</v>
      </c>
      <c r="G5722" t="s">
        <v>8</v>
      </c>
      <c r="H5722">
        <v>41190</v>
      </c>
      <c r="I5722">
        <f>IF(Table3_1810[[#This Row],[Status]]="Hired",1,0)</f>
        <v>1</v>
      </c>
    </row>
    <row r="5723" spans="1:9" x14ac:dyDescent="0.3">
      <c r="A5723">
        <v>144099</v>
      </c>
      <c r="B5723" s="2">
        <v>41788</v>
      </c>
      <c r="C5723" s="3">
        <v>0.49305555555555558</v>
      </c>
      <c r="D5723" t="s">
        <v>31</v>
      </c>
      <c r="E5723" t="s">
        <v>27</v>
      </c>
      <c r="F5723" t="s">
        <v>17</v>
      </c>
      <c r="G5723" t="s">
        <v>8</v>
      </c>
      <c r="H5723">
        <v>63663</v>
      </c>
      <c r="I5723">
        <f>IF(Table3_1810[[#This Row],[Status]]="Hired",1,0)</f>
        <v>1</v>
      </c>
    </row>
    <row r="5724" spans="1:9" x14ac:dyDescent="0.3">
      <c r="A5724">
        <v>839952</v>
      </c>
      <c r="B5724" s="2">
        <v>41801</v>
      </c>
      <c r="C5724" s="3">
        <v>0.46346064814814814</v>
      </c>
      <c r="D5724" t="s">
        <v>31</v>
      </c>
      <c r="E5724" t="s">
        <v>27</v>
      </c>
      <c r="F5724" t="s">
        <v>14</v>
      </c>
      <c r="G5724" t="s">
        <v>10</v>
      </c>
      <c r="H5724">
        <v>93876</v>
      </c>
      <c r="I5724">
        <f>IF(Table3_1810[[#This Row],[Status]]="Hired",1,0)</f>
        <v>1</v>
      </c>
    </row>
    <row r="5725" spans="1:9" x14ac:dyDescent="0.3">
      <c r="A5725">
        <v>157701</v>
      </c>
      <c r="B5725" s="2">
        <v>41801</v>
      </c>
      <c r="C5725" s="3">
        <v>0.46444444444444444</v>
      </c>
      <c r="D5725" t="s">
        <v>31</v>
      </c>
      <c r="E5725" t="s">
        <v>29</v>
      </c>
      <c r="F5725" t="s">
        <v>14</v>
      </c>
      <c r="G5725" t="s">
        <v>10</v>
      </c>
      <c r="H5725">
        <v>21921</v>
      </c>
      <c r="I5725">
        <f>IF(Table3_1810[[#This Row],[Status]]="Hired",1,0)</f>
        <v>1</v>
      </c>
    </row>
    <row r="5726" spans="1:9" x14ac:dyDescent="0.3">
      <c r="A5726">
        <v>78199</v>
      </c>
      <c r="B5726" s="2">
        <v>41801</v>
      </c>
      <c r="C5726" s="3">
        <v>0.46640046296296295</v>
      </c>
      <c r="D5726" t="s">
        <v>31</v>
      </c>
      <c r="E5726" t="s">
        <v>27</v>
      </c>
      <c r="F5726" t="s">
        <v>14</v>
      </c>
      <c r="G5726" t="s">
        <v>10</v>
      </c>
      <c r="H5726">
        <v>77116</v>
      </c>
      <c r="I5726">
        <f>IF(Table3_1810[[#This Row],[Status]]="Hired",1,0)</f>
        <v>1</v>
      </c>
    </row>
    <row r="5727" spans="1:9" x14ac:dyDescent="0.3">
      <c r="A5727">
        <v>741202</v>
      </c>
      <c r="B5727" s="2">
        <v>41801</v>
      </c>
      <c r="C5727" s="3">
        <v>0.46788194444444442</v>
      </c>
      <c r="D5727" t="s">
        <v>31</v>
      </c>
      <c r="E5727" t="s">
        <v>27</v>
      </c>
      <c r="F5727" t="s">
        <v>14</v>
      </c>
      <c r="G5727" t="s">
        <v>10</v>
      </c>
      <c r="H5727">
        <v>17999</v>
      </c>
      <c r="I5727">
        <f>IF(Table3_1810[[#This Row],[Status]]="Hired",1,0)</f>
        <v>1</v>
      </c>
    </row>
    <row r="5728" spans="1:9" x14ac:dyDescent="0.3">
      <c r="A5728">
        <v>200800</v>
      </c>
      <c r="B5728" s="2">
        <v>41816</v>
      </c>
      <c r="C5728" s="3">
        <v>0.7856481481481481</v>
      </c>
      <c r="D5728" t="s">
        <v>31</v>
      </c>
      <c r="E5728" t="s">
        <v>27</v>
      </c>
      <c r="F5728" t="s">
        <v>14</v>
      </c>
      <c r="G5728" t="s">
        <v>10</v>
      </c>
      <c r="H5728">
        <v>48457</v>
      </c>
      <c r="I5728">
        <f>IF(Table3_1810[[#This Row],[Status]]="Hired",1,0)</f>
        <v>1</v>
      </c>
    </row>
    <row r="5729" spans="1:9" x14ac:dyDescent="0.3">
      <c r="A5729">
        <v>372302</v>
      </c>
      <c r="B5729" s="2">
        <v>41817</v>
      </c>
      <c r="C5729" s="3">
        <v>0.70932870370370371</v>
      </c>
      <c r="D5729" t="s">
        <v>31</v>
      </c>
      <c r="E5729" t="s">
        <v>29</v>
      </c>
      <c r="F5729" t="s">
        <v>14</v>
      </c>
      <c r="G5729" t="s">
        <v>10</v>
      </c>
      <c r="H5729">
        <v>56446</v>
      </c>
      <c r="I5729">
        <f>IF(Table3_1810[[#This Row],[Status]]="Hired",1,0)</f>
        <v>1</v>
      </c>
    </row>
    <row r="5730" spans="1:9" x14ac:dyDescent="0.3">
      <c r="A5730">
        <v>160508</v>
      </c>
      <c r="B5730" s="2">
        <v>41817</v>
      </c>
      <c r="C5730" s="3">
        <v>0.71035879629629628</v>
      </c>
      <c r="D5730" t="s">
        <v>31</v>
      </c>
      <c r="E5730" t="s">
        <v>29</v>
      </c>
      <c r="F5730" t="s">
        <v>14</v>
      </c>
      <c r="G5730" t="s">
        <v>10</v>
      </c>
      <c r="H5730">
        <v>18068</v>
      </c>
      <c r="I5730">
        <f>IF(Table3_1810[[#This Row],[Status]]="Hired",1,0)</f>
        <v>1</v>
      </c>
    </row>
    <row r="5731" spans="1:9" x14ac:dyDescent="0.3">
      <c r="A5731">
        <v>271994</v>
      </c>
      <c r="B5731" s="2">
        <v>41776</v>
      </c>
      <c r="C5731" s="3">
        <v>0.13608796296296297</v>
      </c>
      <c r="D5731" t="s">
        <v>31</v>
      </c>
      <c r="E5731" t="s">
        <v>27</v>
      </c>
      <c r="F5731" t="s">
        <v>12</v>
      </c>
      <c r="G5731" t="s">
        <v>10</v>
      </c>
      <c r="H5731">
        <v>98352</v>
      </c>
      <c r="I5731">
        <f>IF(Table3_1810[[#This Row],[Status]]="Hired",1,0)</f>
        <v>1</v>
      </c>
    </row>
    <row r="5732" spans="1:9" x14ac:dyDescent="0.3">
      <c r="A5732">
        <v>754872</v>
      </c>
      <c r="B5732" s="2">
        <v>41816</v>
      </c>
      <c r="C5732" s="3">
        <v>0.62190972222222218</v>
      </c>
      <c r="D5732" t="s">
        <v>31</v>
      </c>
      <c r="E5732" t="s">
        <v>29</v>
      </c>
      <c r="F5732" t="s">
        <v>17</v>
      </c>
      <c r="G5732" t="s">
        <v>7</v>
      </c>
      <c r="H5732">
        <v>32638</v>
      </c>
      <c r="I5732">
        <f>IF(Table3_1810[[#This Row],[Status]]="Hired",1,0)</f>
        <v>1</v>
      </c>
    </row>
    <row r="5733" spans="1:9" x14ac:dyDescent="0.3">
      <c r="A5733">
        <v>390532</v>
      </c>
      <c r="B5733" s="2">
        <v>41816</v>
      </c>
      <c r="C5733" s="3">
        <v>0.6229513888888889</v>
      </c>
      <c r="D5733" t="s">
        <v>31</v>
      </c>
      <c r="E5733" t="s">
        <v>27</v>
      </c>
      <c r="F5733" t="s">
        <v>17</v>
      </c>
      <c r="G5733" t="s">
        <v>7</v>
      </c>
      <c r="H5733">
        <v>59708</v>
      </c>
      <c r="I5733">
        <f>IF(Table3_1810[[#This Row],[Status]]="Hired",1,0)</f>
        <v>1</v>
      </c>
    </row>
    <row r="5734" spans="1:9" x14ac:dyDescent="0.3">
      <c r="A5734">
        <v>834520</v>
      </c>
      <c r="B5734" s="2">
        <v>41816</v>
      </c>
      <c r="C5734" s="3">
        <v>0.62329861111111107</v>
      </c>
      <c r="D5734" t="s">
        <v>31</v>
      </c>
      <c r="E5734" t="s">
        <v>29</v>
      </c>
      <c r="F5734" t="s">
        <v>17</v>
      </c>
      <c r="G5734" t="s">
        <v>7</v>
      </c>
      <c r="H5734">
        <v>71841</v>
      </c>
      <c r="I5734">
        <f>IF(Table3_1810[[#This Row],[Status]]="Hired",1,0)</f>
        <v>1</v>
      </c>
    </row>
    <row r="5735" spans="1:9" x14ac:dyDescent="0.3">
      <c r="A5735">
        <v>519957</v>
      </c>
      <c r="B5735" s="2">
        <v>41805</v>
      </c>
      <c r="C5735" s="3">
        <v>0.90387731481481481</v>
      </c>
      <c r="D5735" t="s">
        <v>31</v>
      </c>
      <c r="E5735" t="s">
        <v>27</v>
      </c>
      <c r="F5735" t="s">
        <v>17</v>
      </c>
      <c r="G5735" t="s">
        <v>10</v>
      </c>
      <c r="H5735">
        <v>37753</v>
      </c>
      <c r="I5735">
        <f>IF(Table3_1810[[#This Row],[Status]]="Hired",1,0)</f>
        <v>1</v>
      </c>
    </row>
    <row r="5736" spans="1:9" x14ac:dyDescent="0.3">
      <c r="A5736">
        <v>911963</v>
      </c>
      <c r="B5736" s="2">
        <v>41807</v>
      </c>
      <c r="C5736" s="3">
        <v>0.6440393518518519</v>
      </c>
      <c r="D5736" t="s">
        <v>30</v>
      </c>
      <c r="E5736" t="s">
        <v>27</v>
      </c>
      <c r="F5736" t="s">
        <v>17</v>
      </c>
      <c r="G5736" t="s">
        <v>10</v>
      </c>
      <c r="H5736">
        <v>31676</v>
      </c>
      <c r="I5736">
        <f>IF(Table3_1810[[#This Row],[Status]]="Hired",1,0)</f>
        <v>0</v>
      </c>
    </row>
    <row r="5737" spans="1:9" x14ac:dyDescent="0.3">
      <c r="A5737">
        <v>254555</v>
      </c>
      <c r="B5737" s="2">
        <v>41819</v>
      </c>
      <c r="C5737" s="3">
        <v>0.54778935185185185</v>
      </c>
      <c r="D5737" t="s">
        <v>31</v>
      </c>
      <c r="E5737" t="s">
        <v>27</v>
      </c>
      <c r="F5737" t="s">
        <v>17</v>
      </c>
      <c r="G5737" t="s">
        <v>10</v>
      </c>
      <c r="H5737">
        <v>89012</v>
      </c>
      <c r="I5737">
        <f>IF(Table3_1810[[#This Row],[Status]]="Hired",1,0)</f>
        <v>1</v>
      </c>
    </row>
    <row r="5738" spans="1:9" x14ac:dyDescent="0.3">
      <c r="A5738">
        <v>104955</v>
      </c>
      <c r="B5738" s="2">
        <v>41779</v>
      </c>
      <c r="C5738" s="3">
        <v>0.63984953703703706</v>
      </c>
      <c r="D5738" t="s">
        <v>31</v>
      </c>
      <c r="E5738" t="s">
        <v>29</v>
      </c>
      <c r="F5738" t="s">
        <v>15</v>
      </c>
      <c r="G5738" t="s">
        <v>6</v>
      </c>
      <c r="H5738">
        <v>20400</v>
      </c>
      <c r="I5738">
        <f>IF(Table3_1810[[#This Row],[Status]]="Hired",1,0)</f>
        <v>1</v>
      </c>
    </row>
    <row r="5739" spans="1:9" x14ac:dyDescent="0.3">
      <c r="A5739">
        <v>554676</v>
      </c>
      <c r="B5739" s="2">
        <v>41787</v>
      </c>
      <c r="C5739" s="3">
        <v>0.41158564814814813</v>
      </c>
      <c r="D5739" t="s">
        <v>30</v>
      </c>
      <c r="E5739" t="s">
        <v>27</v>
      </c>
      <c r="F5739" t="s">
        <v>15</v>
      </c>
      <c r="G5739" t="s">
        <v>6</v>
      </c>
      <c r="H5739">
        <v>22162</v>
      </c>
      <c r="I5739">
        <f>IF(Table3_1810[[#This Row],[Status]]="Hired",1,0)</f>
        <v>0</v>
      </c>
    </row>
    <row r="5740" spans="1:9" x14ac:dyDescent="0.3">
      <c r="A5740">
        <v>744791</v>
      </c>
      <c r="B5740" s="2">
        <v>41802</v>
      </c>
      <c r="C5740" s="3">
        <v>0.54606481481481484</v>
      </c>
      <c r="D5740" t="s">
        <v>30</v>
      </c>
      <c r="E5740" t="s">
        <v>29</v>
      </c>
      <c r="F5740" t="s">
        <v>15</v>
      </c>
      <c r="G5740" t="s">
        <v>4</v>
      </c>
      <c r="H5740">
        <v>95835</v>
      </c>
      <c r="I5740">
        <f>IF(Table3_1810[[#This Row],[Status]]="Hired",1,0)</f>
        <v>0</v>
      </c>
    </row>
    <row r="5741" spans="1:9" x14ac:dyDescent="0.3">
      <c r="A5741">
        <v>694395</v>
      </c>
      <c r="B5741" s="2">
        <v>41802</v>
      </c>
      <c r="C5741" s="3">
        <v>0.54706018518518518</v>
      </c>
      <c r="D5741" t="s">
        <v>31</v>
      </c>
      <c r="E5741" t="s">
        <v>27</v>
      </c>
      <c r="F5741" t="s">
        <v>15</v>
      </c>
      <c r="G5741" t="s">
        <v>4</v>
      </c>
      <c r="H5741">
        <v>29981</v>
      </c>
      <c r="I5741">
        <f>IF(Table3_1810[[#This Row],[Status]]="Hired",1,0)</f>
        <v>1</v>
      </c>
    </row>
    <row r="5742" spans="1:9" x14ac:dyDescent="0.3">
      <c r="A5742">
        <v>548288</v>
      </c>
      <c r="B5742" s="2">
        <v>41795</v>
      </c>
      <c r="C5742" s="3">
        <v>0.48802083333333335</v>
      </c>
      <c r="D5742" t="s">
        <v>31</v>
      </c>
      <c r="E5742" t="s">
        <v>27</v>
      </c>
      <c r="F5742" t="s">
        <v>12</v>
      </c>
      <c r="G5742" t="s">
        <v>10</v>
      </c>
      <c r="H5742">
        <v>46681</v>
      </c>
      <c r="I5742">
        <f>IF(Table3_1810[[#This Row],[Status]]="Hired",1,0)</f>
        <v>1</v>
      </c>
    </row>
    <row r="5743" spans="1:9" x14ac:dyDescent="0.3">
      <c r="A5743">
        <v>63422</v>
      </c>
      <c r="B5743" s="2">
        <v>41821</v>
      </c>
      <c r="C5743" s="3">
        <v>0.323125</v>
      </c>
      <c r="D5743" t="s">
        <v>31</v>
      </c>
      <c r="E5743" t="s">
        <v>27</v>
      </c>
      <c r="F5743" t="s">
        <v>20</v>
      </c>
      <c r="G5743" t="s">
        <v>10</v>
      </c>
      <c r="H5743">
        <v>84568</v>
      </c>
      <c r="I5743">
        <f>IF(Table3_1810[[#This Row],[Status]]="Hired",1,0)</f>
        <v>1</v>
      </c>
    </row>
    <row r="5744" spans="1:9" x14ac:dyDescent="0.3">
      <c r="A5744">
        <v>139170</v>
      </c>
      <c r="B5744" s="2">
        <v>41823</v>
      </c>
      <c r="C5744" s="3">
        <v>0.83891203703703698</v>
      </c>
      <c r="D5744" t="s">
        <v>31</v>
      </c>
      <c r="E5744" t="s">
        <v>27</v>
      </c>
      <c r="F5744" t="s">
        <v>12</v>
      </c>
      <c r="G5744" t="s">
        <v>10</v>
      </c>
      <c r="H5744">
        <v>34032</v>
      </c>
      <c r="I5744">
        <f>IF(Table3_1810[[#This Row],[Status]]="Hired",1,0)</f>
        <v>1</v>
      </c>
    </row>
    <row r="5745" spans="1:9" x14ac:dyDescent="0.3">
      <c r="A5745">
        <v>633392</v>
      </c>
      <c r="B5745" s="2">
        <v>41832</v>
      </c>
      <c r="C5745" s="3">
        <v>0.68800925925925926</v>
      </c>
      <c r="D5745" t="s">
        <v>31</v>
      </c>
      <c r="E5745" t="s">
        <v>27</v>
      </c>
      <c r="F5745" t="s">
        <v>12</v>
      </c>
      <c r="G5745" t="s">
        <v>10</v>
      </c>
      <c r="H5745">
        <v>63619</v>
      </c>
      <c r="I5745">
        <f>IF(Table3_1810[[#This Row],[Status]]="Hired",1,0)</f>
        <v>1</v>
      </c>
    </row>
    <row r="5746" spans="1:9" x14ac:dyDescent="0.3">
      <c r="A5746">
        <v>986708</v>
      </c>
      <c r="B5746" s="2">
        <v>41833</v>
      </c>
      <c r="C5746" s="3">
        <v>0.43309027777777775</v>
      </c>
      <c r="D5746" t="s">
        <v>31</v>
      </c>
      <c r="E5746" t="s">
        <v>27</v>
      </c>
      <c r="F5746" t="s">
        <v>12</v>
      </c>
      <c r="G5746" t="s">
        <v>10</v>
      </c>
      <c r="H5746">
        <v>65393</v>
      </c>
      <c r="I5746">
        <f>IF(Table3_1810[[#This Row],[Status]]="Hired",1,0)</f>
        <v>1</v>
      </c>
    </row>
    <row r="5747" spans="1:9" x14ac:dyDescent="0.3">
      <c r="A5747">
        <v>153345</v>
      </c>
      <c r="B5747" s="2">
        <v>41833</v>
      </c>
      <c r="C5747" s="3">
        <v>0.43416666666666665</v>
      </c>
      <c r="D5747" t="s">
        <v>31</v>
      </c>
      <c r="E5747" t="s">
        <v>27</v>
      </c>
      <c r="F5747" t="s">
        <v>12</v>
      </c>
      <c r="G5747" t="s">
        <v>10</v>
      </c>
      <c r="H5747">
        <v>39891</v>
      </c>
      <c r="I5747">
        <f>IF(Table3_1810[[#This Row],[Status]]="Hired",1,0)</f>
        <v>1</v>
      </c>
    </row>
    <row r="5748" spans="1:9" x14ac:dyDescent="0.3">
      <c r="A5748">
        <v>804720</v>
      </c>
      <c r="B5748" s="2">
        <v>41812</v>
      </c>
      <c r="C5748" s="3">
        <v>0.58203703703703702</v>
      </c>
      <c r="D5748" t="s">
        <v>31</v>
      </c>
      <c r="E5748" t="s">
        <v>27</v>
      </c>
      <c r="F5748" t="s">
        <v>17</v>
      </c>
      <c r="G5748" t="s">
        <v>2</v>
      </c>
      <c r="H5748">
        <v>54083</v>
      </c>
      <c r="I5748">
        <f>IF(Table3_1810[[#This Row],[Status]]="Hired",1,0)</f>
        <v>1</v>
      </c>
    </row>
    <row r="5749" spans="1:9" x14ac:dyDescent="0.3">
      <c r="A5749">
        <v>552148</v>
      </c>
      <c r="B5749" s="2">
        <v>41815</v>
      </c>
      <c r="C5749" s="3">
        <v>4.9641203703703701E-2</v>
      </c>
      <c r="D5749" t="s">
        <v>31</v>
      </c>
      <c r="E5749" t="s">
        <v>27</v>
      </c>
      <c r="F5749" t="s">
        <v>17</v>
      </c>
      <c r="G5749" t="s">
        <v>4</v>
      </c>
      <c r="H5749">
        <v>76633</v>
      </c>
      <c r="I5749">
        <f>IF(Table3_1810[[#This Row],[Status]]="Hired",1,0)</f>
        <v>1</v>
      </c>
    </row>
    <row r="5750" spans="1:9" x14ac:dyDescent="0.3">
      <c r="A5750">
        <v>377553</v>
      </c>
      <c r="B5750" s="2">
        <v>41815</v>
      </c>
      <c r="C5750" s="3">
        <v>0.5943518518518518</v>
      </c>
      <c r="D5750" t="s">
        <v>31</v>
      </c>
      <c r="E5750" t="s">
        <v>27</v>
      </c>
      <c r="F5750" t="s">
        <v>17</v>
      </c>
      <c r="G5750" t="s">
        <v>2</v>
      </c>
      <c r="H5750">
        <v>38724</v>
      </c>
      <c r="I5750">
        <f>IF(Table3_1810[[#This Row],[Status]]="Hired",1,0)</f>
        <v>1</v>
      </c>
    </row>
    <row r="5751" spans="1:9" x14ac:dyDescent="0.3">
      <c r="A5751">
        <v>42048</v>
      </c>
      <c r="B5751" s="2">
        <v>41788</v>
      </c>
      <c r="C5751" s="3">
        <v>0.7386342592592593</v>
      </c>
      <c r="D5751" t="s">
        <v>31</v>
      </c>
      <c r="E5751" t="s">
        <v>27</v>
      </c>
      <c r="F5751" t="s">
        <v>20</v>
      </c>
      <c r="G5751" t="s">
        <v>1</v>
      </c>
      <c r="H5751">
        <v>22471</v>
      </c>
      <c r="I5751">
        <f>IF(Table3_1810[[#This Row],[Status]]="Hired",1,0)</f>
        <v>1</v>
      </c>
    </row>
    <row r="5752" spans="1:9" x14ac:dyDescent="0.3">
      <c r="A5752">
        <v>873584</v>
      </c>
      <c r="B5752" s="2">
        <v>41789</v>
      </c>
      <c r="C5752" s="3">
        <v>0.3112037037037037</v>
      </c>
      <c r="D5752" t="s">
        <v>30</v>
      </c>
      <c r="E5752" t="s">
        <v>27</v>
      </c>
      <c r="F5752" t="s">
        <v>17</v>
      </c>
      <c r="G5752" t="s">
        <v>10</v>
      </c>
      <c r="H5752">
        <v>60292</v>
      </c>
      <c r="I5752">
        <f>IF(Table3_1810[[#This Row],[Status]]="Hired",1,0)</f>
        <v>0</v>
      </c>
    </row>
    <row r="5753" spans="1:9" x14ac:dyDescent="0.3">
      <c r="A5753">
        <v>488044</v>
      </c>
      <c r="B5753" s="2">
        <v>41795</v>
      </c>
      <c r="C5753" s="3">
        <v>0.67413194444444446</v>
      </c>
      <c r="D5753" t="s">
        <v>31</v>
      </c>
      <c r="E5753" t="s">
        <v>27</v>
      </c>
      <c r="F5753" t="s">
        <v>12</v>
      </c>
      <c r="G5753" t="s">
        <v>2</v>
      </c>
      <c r="H5753">
        <v>55980</v>
      </c>
      <c r="I5753">
        <f>IF(Table3_1810[[#This Row],[Status]]="Hired",1,0)</f>
        <v>1</v>
      </c>
    </row>
    <row r="5754" spans="1:9" x14ac:dyDescent="0.3">
      <c r="A5754">
        <v>227171</v>
      </c>
      <c r="B5754" s="2">
        <v>41797</v>
      </c>
      <c r="C5754" s="3">
        <v>0.23549768518518518</v>
      </c>
      <c r="D5754" t="s">
        <v>30</v>
      </c>
      <c r="E5754" t="s">
        <v>29</v>
      </c>
      <c r="F5754" t="s">
        <v>12</v>
      </c>
      <c r="G5754" t="s">
        <v>2</v>
      </c>
      <c r="H5754">
        <v>27608</v>
      </c>
      <c r="I5754">
        <f>IF(Table3_1810[[#This Row],[Status]]="Hired",1,0)</f>
        <v>0</v>
      </c>
    </row>
    <row r="5755" spans="1:9" x14ac:dyDescent="0.3">
      <c r="A5755">
        <v>139333</v>
      </c>
      <c r="B5755" s="2">
        <v>41809</v>
      </c>
      <c r="C5755" s="3">
        <v>0.77201388888888889</v>
      </c>
      <c r="D5755" t="s">
        <v>30</v>
      </c>
      <c r="E5755" t="s">
        <v>27</v>
      </c>
      <c r="F5755" t="s">
        <v>20</v>
      </c>
      <c r="G5755" t="s">
        <v>2</v>
      </c>
      <c r="H5755">
        <v>32700</v>
      </c>
      <c r="I5755">
        <f>IF(Table3_1810[[#This Row],[Status]]="Hired",1,0)</f>
        <v>0</v>
      </c>
    </row>
    <row r="5756" spans="1:9" x14ac:dyDescent="0.3">
      <c r="A5756">
        <v>105911</v>
      </c>
      <c r="B5756" s="2">
        <v>41809</v>
      </c>
      <c r="C5756" s="3">
        <v>0.77230324074074075</v>
      </c>
      <c r="D5756" t="s">
        <v>31</v>
      </c>
      <c r="E5756" t="s">
        <v>27</v>
      </c>
      <c r="F5756" t="s">
        <v>20</v>
      </c>
      <c r="G5756" t="s">
        <v>2</v>
      </c>
      <c r="H5756">
        <v>97989</v>
      </c>
      <c r="I5756">
        <f>IF(Table3_1810[[#This Row],[Status]]="Hired",1,0)</f>
        <v>1</v>
      </c>
    </row>
    <row r="5757" spans="1:9" x14ac:dyDescent="0.3">
      <c r="A5757">
        <v>541487</v>
      </c>
      <c r="B5757" s="2">
        <v>41783</v>
      </c>
      <c r="C5757" s="3">
        <v>0.3541435185185185</v>
      </c>
      <c r="D5757" t="s">
        <v>31</v>
      </c>
      <c r="E5757" t="s">
        <v>27</v>
      </c>
      <c r="F5757" t="s">
        <v>17</v>
      </c>
      <c r="G5757" t="s">
        <v>6</v>
      </c>
      <c r="H5757">
        <v>55349</v>
      </c>
      <c r="I5757">
        <f>IF(Table3_1810[[#This Row],[Status]]="Hired",1,0)</f>
        <v>1</v>
      </c>
    </row>
    <row r="5758" spans="1:9" x14ac:dyDescent="0.3">
      <c r="A5758">
        <v>573243</v>
      </c>
      <c r="B5758" s="2">
        <v>41783</v>
      </c>
      <c r="C5758" s="3">
        <v>0.35421296296296295</v>
      </c>
      <c r="D5758" t="s">
        <v>31</v>
      </c>
      <c r="E5758" t="s">
        <v>28</v>
      </c>
      <c r="F5758" t="s">
        <v>17</v>
      </c>
      <c r="G5758" t="s">
        <v>6</v>
      </c>
      <c r="H5758">
        <v>31096</v>
      </c>
      <c r="I5758">
        <f>IF(Table3_1810[[#This Row],[Status]]="Hired",1,0)</f>
        <v>1</v>
      </c>
    </row>
    <row r="5759" spans="1:9" x14ac:dyDescent="0.3">
      <c r="A5759">
        <v>58738</v>
      </c>
      <c r="B5759" s="2">
        <v>41817</v>
      </c>
      <c r="C5759" s="3">
        <v>0.74086805555555557</v>
      </c>
      <c r="D5759" t="s">
        <v>31</v>
      </c>
      <c r="E5759" t="s">
        <v>27</v>
      </c>
      <c r="F5759" t="s">
        <v>17</v>
      </c>
      <c r="G5759" t="s">
        <v>2</v>
      </c>
      <c r="H5759">
        <v>88127</v>
      </c>
      <c r="I5759">
        <f>IF(Table3_1810[[#This Row],[Status]]="Hired",1,0)</f>
        <v>1</v>
      </c>
    </row>
    <row r="5760" spans="1:9" x14ac:dyDescent="0.3">
      <c r="A5760">
        <v>180462</v>
      </c>
      <c r="B5760" s="2">
        <v>41817</v>
      </c>
      <c r="C5760" s="3">
        <v>0.7412037037037037</v>
      </c>
      <c r="D5760" t="s">
        <v>31</v>
      </c>
      <c r="E5760" t="s">
        <v>27</v>
      </c>
      <c r="F5760" t="s">
        <v>17</v>
      </c>
      <c r="G5760" t="s">
        <v>2</v>
      </c>
      <c r="H5760">
        <v>26653</v>
      </c>
      <c r="I5760">
        <f>IF(Table3_1810[[#This Row],[Status]]="Hired",1,0)</f>
        <v>1</v>
      </c>
    </row>
    <row r="5761" spans="1:9" x14ac:dyDescent="0.3">
      <c r="A5761">
        <v>78171</v>
      </c>
      <c r="B5761" s="2">
        <v>41817</v>
      </c>
      <c r="C5761" s="3">
        <v>0.7418865740740741</v>
      </c>
      <c r="D5761" t="s">
        <v>31</v>
      </c>
      <c r="E5761" t="s">
        <v>27</v>
      </c>
      <c r="F5761" t="s">
        <v>17</v>
      </c>
      <c r="G5761" t="s">
        <v>2</v>
      </c>
      <c r="H5761">
        <v>50528</v>
      </c>
      <c r="I5761">
        <f>IF(Table3_1810[[#This Row],[Status]]="Hired",1,0)</f>
        <v>1</v>
      </c>
    </row>
    <row r="5762" spans="1:9" x14ac:dyDescent="0.3">
      <c r="A5762">
        <v>98812</v>
      </c>
      <c r="B5762" s="2">
        <v>41831</v>
      </c>
      <c r="C5762" s="3">
        <v>0.61576388888888889</v>
      </c>
      <c r="D5762" t="s">
        <v>31</v>
      </c>
      <c r="E5762" t="s">
        <v>27</v>
      </c>
      <c r="F5762" t="s">
        <v>17</v>
      </c>
      <c r="G5762" t="s">
        <v>8</v>
      </c>
      <c r="H5762">
        <v>33374</v>
      </c>
      <c r="I5762">
        <f>IF(Table3_1810[[#This Row],[Status]]="Hired",1,0)</f>
        <v>1</v>
      </c>
    </row>
    <row r="5763" spans="1:9" x14ac:dyDescent="0.3">
      <c r="A5763">
        <v>229281</v>
      </c>
      <c r="B5763" s="2">
        <v>41835</v>
      </c>
      <c r="C5763" s="3">
        <v>0.36031249999999998</v>
      </c>
      <c r="D5763" t="s">
        <v>31</v>
      </c>
      <c r="E5763" t="s">
        <v>27</v>
      </c>
      <c r="F5763" t="s">
        <v>17</v>
      </c>
      <c r="G5763" t="s">
        <v>8</v>
      </c>
      <c r="H5763">
        <v>92128</v>
      </c>
      <c r="I5763">
        <f>IF(Table3_1810[[#This Row],[Status]]="Hired",1,0)</f>
        <v>1</v>
      </c>
    </row>
    <row r="5764" spans="1:9" x14ac:dyDescent="0.3">
      <c r="A5764">
        <v>605724</v>
      </c>
      <c r="B5764" s="2">
        <v>41835</v>
      </c>
      <c r="C5764" s="3">
        <v>0.36158564814814814</v>
      </c>
      <c r="D5764" t="s">
        <v>31</v>
      </c>
      <c r="E5764" t="s">
        <v>29</v>
      </c>
      <c r="F5764" t="s">
        <v>17</v>
      </c>
      <c r="G5764" t="s">
        <v>8</v>
      </c>
      <c r="H5764">
        <v>45685</v>
      </c>
      <c r="I5764">
        <f>IF(Table3_1810[[#This Row],[Status]]="Hired",1,0)</f>
        <v>1</v>
      </c>
    </row>
    <row r="5765" spans="1:9" x14ac:dyDescent="0.3">
      <c r="A5765">
        <v>850187</v>
      </c>
      <c r="B5765" s="2">
        <v>41824</v>
      </c>
      <c r="C5765" s="3">
        <v>0.57496527777777773</v>
      </c>
      <c r="D5765" t="s">
        <v>31</v>
      </c>
      <c r="E5765" t="s">
        <v>29</v>
      </c>
      <c r="F5765" t="s">
        <v>17</v>
      </c>
      <c r="G5765" t="s">
        <v>10</v>
      </c>
      <c r="H5765">
        <v>51950</v>
      </c>
      <c r="I5765">
        <f>IF(Table3_1810[[#This Row],[Status]]="Hired",1,0)</f>
        <v>1</v>
      </c>
    </row>
    <row r="5766" spans="1:9" x14ac:dyDescent="0.3">
      <c r="A5766">
        <v>754910</v>
      </c>
      <c r="B5766" s="2">
        <v>41831</v>
      </c>
      <c r="C5766" s="3">
        <v>0.3634027777777778</v>
      </c>
      <c r="D5766" t="s">
        <v>31</v>
      </c>
      <c r="E5766" t="s">
        <v>27</v>
      </c>
      <c r="F5766" t="s">
        <v>15</v>
      </c>
      <c r="G5766" t="s">
        <v>5</v>
      </c>
      <c r="H5766">
        <v>52785</v>
      </c>
      <c r="I5766">
        <f>IF(Table3_1810[[#This Row],[Status]]="Hired",1,0)</f>
        <v>1</v>
      </c>
    </row>
    <row r="5767" spans="1:9" x14ac:dyDescent="0.3">
      <c r="A5767">
        <v>947700</v>
      </c>
      <c r="B5767" s="2">
        <v>41837</v>
      </c>
      <c r="C5767" s="3">
        <v>0.51996527777777779</v>
      </c>
      <c r="D5767" t="s">
        <v>30</v>
      </c>
      <c r="E5767" t="s">
        <v>29</v>
      </c>
      <c r="F5767" t="s">
        <v>15</v>
      </c>
      <c r="G5767" t="s">
        <v>5</v>
      </c>
      <c r="H5767">
        <v>67723</v>
      </c>
      <c r="I5767">
        <f>IF(Table3_1810[[#This Row],[Status]]="Hired",1,0)</f>
        <v>0</v>
      </c>
    </row>
    <row r="5768" spans="1:9" x14ac:dyDescent="0.3">
      <c r="A5768">
        <v>387882</v>
      </c>
      <c r="B5768" s="2">
        <v>41846</v>
      </c>
      <c r="C5768" s="3">
        <v>0.57034722222222223</v>
      </c>
      <c r="D5768" t="s">
        <v>30</v>
      </c>
      <c r="E5768" t="s">
        <v>27</v>
      </c>
      <c r="F5768" t="s">
        <v>15</v>
      </c>
      <c r="G5768" t="s">
        <v>5</v>
      </c>
      <c r="H5768">
        <v>45682</v>
      </c>
      <c r="I5768">
        <f>IF(Table3_1810[[#This Row],[Status]]="Hired",1,0)</f>
        <v>0</v>
      </c>
    </row>
    <row r="5769" spans="1:9" x14ac:dyDescent="0.3">
      <c r="A5769">
        <v>868702</v>
      </c>
      <c r="B5769" s="2">
        <v>41797</v>
      </c>
      <c r="C5769" s="3">
        <v>0.46005787037037038</v>
      </c>
      <c r="D5769" t="s">
        <v>31</v>
      </c>
      <c r="E5769" t="s">
        <v>27</v>
      </c>
      <c r="F5769" t="s">
        <v>17</v>
      </c>
      <c r="G5769" t="s">
        <v>8</v>
      </c>
      <c r="H5769">
        <v>97360</v>
      </c>
      <c r="I5769">
        <f>IF(Table3_1810[[#This Row],[Status]]="Hired",1,0)</f>
        <v>1</v>
      </c>
    </row>
    <row r="5770" spans="1:9" x14ac:dyDescent="0.3">
      <c r="A5770">
        <v>377101</v>
      </c>
      <c r="B5770" s="2">
        <v>41810</v>
      </c>
      <c r="C5770" s="3">
        <v>0.70510416666666664</v>
      </c>
      <c r="D5770" t="s">
        <v>31</v>
      </c>
      <c r="E5770" t="s">
        <v>27</v>
      </c>
      <c r="F5770" t="s">
        <v>17</v>
      </c>
      <c r="G5770" t="s">
        <v>5</v>
      </c>
      <c r="H5770">
        <v>62901</v>
      </c>
      <c r="I5770">
        <f>IF(Table3_1810[[#This Row],[Status]]="Hired",1,0)</f>
        <v>1</v>
      </c>
    </row>
    <row r="5771" spans="1:9" x14ac:dyDescent="0.3">
      <c r="A5771">
        <v>189306</v>
      </c>
      <c r="B5771" s="2">
        <v>41837</v>
      </c>
      <c r="C5771" s="3">
        <v>0.82578703703703704</v>
      </c>
      <c r="D5771" t="s">
        <v>30</v>
      </c>
      <c r="E5771" t="s">
        <v>27</v>
      </c>
      <c r="F5771" t="s">
        <v>20</v>
      </c>
      <c r="G5771" t="s">
        <v>4</v>
      </c>
      <c r="H5771">
        <v>75037</v>
      </c>
      <c r="I5771">
        <f>IF(Table3_1810[[#This Row],[Status]]="Hired",1,0)</f>
        <v>0</v>
      </c>
    </row>
    <row r="5772" spans="1:9" x14ac:dyDescent="0.3">
      <c r="A5772">
        <v>735490</v>
      </c>
      <c r="B5772" s="2">
        <v>41842</v>
      </c>
      <c r="C5772" s="3">
        <v>0.54712962962962963</v>
      </c>
      <c r="D5772" t="s">
        <v>31</v>
      </c>
      <c r="E5772" t="s">
        <v>27</v>
      </c>
      <c r="F5772" t="s">
        <v>20</v>
      </c>
      <c r="G5772" t="s">
        <v>4</v>
      </c>
      <c r="H5772">
        <v>26928</v>
      </c>
      <c r="I5772">
        <f>IF(Table3_1810[[#This Row],[Status]]="Hired",1,0)</f>
        <v>1</v>
      </c>
    </row>
    <row r="5773" spans="1:9" x14ac:dyDescent="0.3">
      <c r="A5773">
        <v>303254</v>
      </c>
      <c r="B5773" s="2">
        <v>41842</v>
      </c>
      <c r="C5773" s="3">
        <v>0.54748842592592595</v>
      </c>
      <c r="D5773" t="s">
        <v>31</v>
      </c>
      <c r="E5773" t="s">
        <v>29</v>
      </c>
      <c r="F5773" t="s">
        <v>20</v>
      </c>
      <c r="G5773" t="s">
        <v>4</v>
      </c>
      <c r="H5773">
        <v>24335</v>
      </c>
      <c r="I5773">
        <f>IF(Table3_1810[[#This Row],[Status]]="Hired",1,0)</f>
        <v>1</v>
      </c>
    </row>
    <row r="5774" spans="1:9" x14ac:dyDescent="0.3">
      <c r="A5774">
        <v>763925</v>
      </c>
      <c r="B5774" s="2">
        <v>41852</v>
      </c>
      <c r="C5774" s="3">
        <v>0.58464120370370365</v>
      </c>
      <c r="D5774" t="s">
        <v>31</v>
      </c>
      <c r="E5774" t="s">
        <v>27</v>
      </c>
      <c r="F5774" t="s">
        <v>20</v>
      </c>
      <c r="G5774" t="s">
        <v>4</v>
      </c>
      <c r="H5774">
        <v>48477</v>
      </c>
      <c r="I5774">
        <f>IF(Table3_1810[[#This Row],[Status]]="Hired",1,0)</f>
        <v>1</v>
      </c>
    </row>
    <row r="5775" spans="1:9" x14ac:dyDescent="0.3">
      <c r="A5775">
        <v>635420</v>
      </c>
      <c r="B5775" s="2">
        <v>41852</v>
      </c>
      <c r="C5775" s="3">
        <v>0.58491898148148147</v>
      </c>
      <c r="D5775" t="s">
        <v>31</v>
      </c>
      <c r="E5775" t="s">
        <v>27</v>
      </c>
      <c r="F5775" t="s">
        <v>20</v>
      </c>
      <c r="G5775" t="s">
        <v>4</v>
      </c>
      <c r="H5775">
        <v>19213</v>
      </c>
      <c r="I5775">
        <f>IF(Table3_1810[[#This Row],[Status]]="Hired",1,0)</f>
        <v>1</v>
      </c>
    </row>
    <row r="5776" spans="1:9" x14ac:dyDescent="0.3">
      <c r="A5776">
        <v>158853</v>
      </c>
      <c r="B5776" s="2">
        <v>41852</v>
      </c>
      <c r="C5776" s="3">
        <v>0.58521990740740737</v>
      </c>
      <c r="D5776" t="s">
        <v>31</v>
      </c>
      <c r="E5776" t="s">
        <v>27</v>
      </c>
      <c r="F5776" t="s">
        <v>20</v>
      </c>
      <c r="G5776" t="s">
        <v>4</v>
      </c>
      <c r="H5776">
        <v>59832</v>
      </c>
      <c r="I5776">
        <f>IF(Table3_1810[[#This Row],[Status]]="Hired",1,0)</f>
        <v>1</v>
      </c>
    </row>
    <row r="5777" spans="1:9" x14ac:dyDescent="0.3">
      <c r="A5777">
        <v>640143</v>
      </c>
      <c r="B5777" s="2">
        <v>41852</v>
      </c>
      <c r="C5777" s="3">
        <v>0.58741898148148153</v>
      </c>
      <c r="D5777" t="s">
        <v>31</v>
      </c>
      <c r="E5777" t="s">
        <v>27</v>
      </c>
      <c r="F5777" t="s">
        <v>20</v>
      </c>
      <c r="G5777" t="s">
        <v>4</v>
      </c>
      <c r="H5777">
        <v>76659</v>
      </c>
      <c r="I5777">
        <f>IF(Table3_1810[[#This Row],[Status]]="Hired",1,0)</f>
        <v>1</v>
      </c>
    </row>
    <row r="5778" spans="1:9" x14ac:dyDescent="0.3">
      <c r="A5778">
        <v>324302</v>
      </c>
      <c r="B5778" s="2">
        <v>41857</v>
      </c>
      <c r="C5778" s="3">
        <v>0.78320601851851857</v>
      </c>
      <c r="D5778" t="s">
        <v>30</v>
      </c>
      <c r="E5778" t="s">
        <v>27</v>
      </c>
      <c r="F5778" t="s">
        <v>20</v>
      </c>
      <c r="G5778" t="s">
        <v>4</v>
      </c>
      <c r="H5778">
        <v>53622</v>
      </c>
      <c r="I5778">
        <f>IF(Table3_1810[[#This Row],[Status]]="Hired",1,0)</f>
        <v>0</v>
      </c>
    </row>
    <row r="5779" spans="1:9" x14ac:dyDescent="0.3">
      <c r="A5779">
        <v>509365</v>
      </c>
      <c r="B5779" s="2">
        <v>41857</v>
      </c>
      <c r="C5779" s="3">
        <v>0.78358796296296296</v>
      </c>
      <c r="D5779" t="s">
        <v>31</v>
      </c>
      <c r="E5779" t="s">
        <v>29</v>
      </c>
      <c r="F5779" t="s">
        <v>20</v>
      </c>
      <c r="G5779" t="s">
        <v>4</v>
      </c>
      <c r="H5779">
        <v>60466</v>
      </c>
      <c r="I5779">
        <f>IF(Table3_1810[[#This Row],[Status]]="Hired",1,0)</f>
        <v>1</v>
      </c>
    </row>
    <row r="5780" spans="1:9" x14ac:dyDescent="0.3">
      <c r="A5780">
        <v>462340</v>
      </c>
      <c r="B5780" s="2">
        <v>41864</v>
      </c>
      <c r="C5780" s="3">
        <v>0.54592592592592593</v>
      </c>
      <c r="D5780" t="s">
        <v>31</v>
      </c>
      <c r="E5780" t="s">
        <v>29</v>
      </c>
      <c r="F5780" t="s">
        <v>20</v>
      </c>
      <c r="G5780" t="s">
        <v>4</v>
      </c>
      <c r="H5780">
        <v>64551</v>
      </c>
      <c r="I5780">
        <f>IF(Table3_1810[[#This Row],[Status]]="Hired",1,0)</f>
        <v>1</v>
      </c>
    </row>
    <row r="5781" spans="1:9" x14ac:dyDescent="0.3">
      <c r="A5781">
        <v>32662</v>
      </c>
      <c r="B5781" s="2">
        <v>41871</v>
      </c>
      <c r="C5781" s="3">
        <v>0.46820601851851851</v>
      </c>
      <c r="D5781" t="s">
        <v>30</v>
      </c>
      <c r="E5781" t="s">
        <v>27</v>
      </c>
      <c r="F5781" t="s">
        <v>20</v>
      </c>
      <c r="G5781" t="s">
        <v>4</v>
      </c>
      <c r="H5781">
        <v>28767</v>
      </c>
      <c r="I5781">
        <f>IF(Table3_1810[[#This Row],[Status]]="Hired",1,0)</f>
        <v>0</v>
      </c>
    </row>
    <row r="5782" spans="1:9" x14ac:dyDescent="0.3">
      <c r="A5782">
        <v>783121</v>
      </c>
      <c r="B5782" s="2">
        <v>41871</v>
      </c>
      <c r="C5782" s="3">
        <v>0.46989583333333335</v>
      </c>
      <c r="D5782" t="s">
        <v>31</v>
      </c>
      <c r="E5782" t="s">
        <v>29</v>
      </c>
      <c r="F5782" t="s">
        <v>20</v>
      </c>
      <c r="G5782" t="s">
        <v>4</v>
      </c>
      <c r="H5782">
        <v>62106</v>
      </c>
      <c r="I5782">
        <f>IF(Table3_1810[[#This Row],[Status]]="Hired",1,0)</f>
        <v>1</v>
      </c>
    </row>
    <row r="5783" spans="1:9" x14ac:dyDescent="0.3">
      <c r="A5783">
        <v>144353</v>
      </c>
      <c r="B5783" s="2">
        <v>41871</v>
      </c>
      <c r="C5783" s="3">
        <v>0.4724652777777778</v>
      </c>
      <c r="D5783" t="s">
        <v>31</v>
      </c>
      <c r="E5783" t="s">
        <v>29</v>
      </c>
      <c r="F5783" t="s">
        <v>20</v>
      </c>
      <c r="G5783" t="s">
        <v>4</v>
      </c>
      <c r="H5783">
        <v>65990</v>
      </c>
      <c r="I5783">
        <f>IF(Table3_1810[[#This Row],[Status]]="Hired",1,0)</f>
        <v>1</v>
      </c>
    </row>
    <row r="5784" spans="1:9" x14ac:dyDescent="0.3">
      <c r="A5784">
        <v>543156</v>
      </c>
      <c r="B5784" s="2">
        <v>41871</v>
      </c>
      <c r="C5784" s="3">
        <v>0.46879629629629632</v>
      </c>
      <c r="D5784" t="s">
        <v>31</v>
      </c>
      <c r="E5784" t="s">
        <v>28</v>
      </c>
      <c r="F5784" t="s">
        <v>20</v>
      </c>
      <c r="G5784" t="s">
        <v>4</v>
      </c>
      <c r="H5784">
        <v>65092</v>
      </c>
      <c r="I5784">
        <f>IF(Table3_1810[[#This Row],[Status]]="Hired",1,0)</f>
        <v>1</v>
      </c>
    </row>
    <row r="5785" spans="1:9" x14ac:dyDescent="0.3">
      <c r="A5785">
        <v>457575</v>
      </c>
      <c r="B5785" s="2">
        <v>41828</v>
      </c>
      <c r="C5785" s="3">
        <v>0.76854166666666668</v>
      </c>
      <c r="D5785" t="s">
        <v>31</v>
      </c>
      <c r="E5785" t="s">
        <v>27</v>
      </c>
      <c r="F5785" t="s">
        <v>17</v>
      </c>
      <c r="G5785" t="s">
        <v>6</v>
      </c>
      <c r="H5785">
        <v>19335</v>
      </c>
      <c r="I5785">
        <f>IF(Table3_1810[[#This Row],[Status]]="Hired",1,0)</f>
        <v>1</v>
      </c>
    </row>
    <row r="5786" spans="1:9" x14ac:dyDescent="0.3">
      <c r="A5786">
        <v>80607</v>
      </c>
      <c r="B5786" s="2">
        <v>41791</v>
      </c>
      <c r="C5786" s="3">
        <v>0.67982638888888891</v>
      </c>
      <c r="D5786" t="s">
        <v>31</v>
      </c>
      <c r="E5786" t="s">
        <v>27</v>
      </c>
      <c r="F5786" t="s">
        <v>15</v>
      </c>
      <c r="G5786" t="s">
        <v>2</v>
      </c>
      <c r="H5786">
        <v>43276</v>
      </c>
      <c r="I5786">
        <f>IF(Table3_1810[[#This Row],[Status]]="Hired",1,0)</f>
        <v>1</v>
      </c>
    </row>
    <row r="5787" spans="1:9" x14ac:dyDescent="0.3">
      <c r="A5787">
        <v>552133</v>
      </c>
      <c r="B5787" s="2">
        <v>41791</v>
      </c>
      <c r="C5787" s="3">
        <v>0.68086805555555552</v>
      </c>
      <c r="D5787" t="s">
        <v>31</v>
      </c>
      <c r="E5787" t="s">
        <v>27</v>
      </c>
      <c r="F5787" t="s">
        <v>15</v>
      </c>
      <c r="G5787" t="s">
        <v>2</v>
      </c>
      <c r="H5787">
        <v>88279</v>
      </c>
      <c r="I5787">
        <f>IF(Table3_1810[[#This Row],[Status]]="Hired",1,0)</f>
        <v>1</v>
      </c>
    </row>
    <row r="5788" spans="1:9" x14ac:dyDescent="0.3">
      <c r="A5788">
        <v>38154</v>
      </c>
      <c r="B5788" s="2">
        <v>41811</v>
      </c>
      <c r="C5788" s="3">
        <v>0.14374999999999999</v>
      </c>
      <c r="D5788" t="s">
        <v>31</v>
      </c>
      <c r="E5788" t="s">
        <v>27</v>
      </c>
      <c r="F5788" t="s">
        <v>15</v>
      </c>
      <c r="G5788" t="s">
        <v>2</v>
      </c>
      <c r="H5788">
        <v>38926</v>
      </c>
      <c r="I5788">
        <f>IF(Table3_1810[[#This Row],[Status]]="Hired",1,0)</f>
        <v>1</v>
      </c>
    </row>
    <row r="5789" spans="1:9" x14ac:dyDescent="0.3">
      <c r="A5789">
        <v>314635</v>
      </c>
      <c r="B5789" s="2">
        <v>41818</v>
      </c>
      <c r="C5789" s="3">
        <v>0.3168287037037037</v>
      </c>
      <c r="D5789" t="s">
        <v>31</v>
      </c>
      <c r="E5789" t="s">
        <v>27</v>
      </c>
      <c r="F5789" t="s">
        <v>15</v>
      </c>
      <c r="G5789" t="s">
        <v>2</v>
      </c>
      <c r="H5789">
        <v>12939</v>
      </c>
      <c r="I5789">
        <f>IF(Table3_1810[[#This Row],[Status]]="Hired",1,0)</f>
        <v>1</v>
      </c>
    </row>
    <row r="5790" spans="1:9" x14ac:dyDescent="0.3">
      <c r="A5790">
        <v>649189</v>
      </c>
      <c r="B5790" s="2">
        <v>41831</v>
      </c>
      <c r="C5790" s="3">
        <v>0.46725694444444443</v>
      </c>
      <c r="D5790" t="s">
        <v>31</v>
      </c>
      <c r="E5790" t="s">
        <v>27</v>
      </c>
      <c r="F5790" t="s">
        <v>20</v>
      </c>
      <c r="G5790" t="s">
        <v>2</v>
      </c>
      <c r="H5790">
        <v>59004</v>
      </c>
      <c r="I5790">
        <f>IF(Table3_1810[[#This Row],[Status]]="Hired",1,0)</f>
        <v>1</v>
      </c>
    </row>
    <row r="5791" spans="1:9" x14ac:dyDescent="0.3">
      <c r="A5791">
        <v>929708</v>
      </c>
      <c r="B5791" s="2">
        <v>41831</v>
      </c>
      <c r="C5791" s="3">
        <v>0.46938657407407408</v>
      </c>
      <c r="D5791" t="s">
        <v>31</v>
      </c>
      <c r="E5791" t="s">
        <v>29</v>
      </c>
      <c r="F5791" t="s">
        <v>20</v>
      </c>
      <c r="G5791" t="s">
        <v>2</v>
      </c>
      <c r="H5791">
        <v>40563</v>
      </c>
      <c r="I5791">
        <f>IF(Table3_1810[[#This Row],[Status]]="Hired",1,0)</f>
        <v>1</v>
      </c>
    </row>
    <row r="5792" spans="1:9" x14ac:dyDescent="0.3">
      <c r="A5792">
        <v>349973</v>
      </c>
      <c r="B5792" s="2">
        <v>41831</v>
      </c>
      <c r="C5792" s="3">
        <v>0.47033564814814816</v>
      </c>
      <c r="D5792" t="s">
        <v>31</v>
      </c>
      <c r="E5792" t="s">
        <v>27</v>
      </c>
      <c r="F5792" t="s">
        <v>20</v>
      </c>
      <c r="G5792" t="s">
        <v>2</v>
      </c>
      <c r="H5792">
        <v>25449</v>
      </c>
      <c r="I5792">
        <f>IF(Table3_1810[[#This Row],[Status]]="Hired",1,0)</f>
        <v>1</v>
      </c>
    </row>
    <row r="5793" spans="1:9" x14ac:dyDescent="0.3">
      <c r="A5793">
        <v>334051</v>
      </c>
      <c r="B5793" s="2">
        <v>41832</v>
      </c>
      <c r="C5793" s="3">
        <v>0.45871527777777776</v>
      </c>
      <c r="D5793" t="s">
        <v>31</v>
      </c>
      <c r="E5793" t="s">
        <v>29</v>
      </c>
      <c r="F5793" t="s">
        <v>20</v>
      </c>
      <c r="G5793" t="s">
        <v>2</v>
      </c>
      <c r="H5793">
        <v>44372</v>
      </c>
      <c r="I5793">
        <f>IF(Table3_1810[[#This Row],[Status]]="Hired",1,0)</f>
        <v>1</v>
      </c>
    </row>
    <row r="5794" spans="1:9" x14ac:dyDescent="0.3">
      <c r="A5794">
        <v>624057</v>
      </c>
      <c r="B5794" s="2">
        <v>41832</v>
      </c>
      <c r="C5794" s="3">
        <v>0.45723379629629629</v>
      </c>
      <c r="D5794" t="s">
        <v>31</v>
      </c>
      <c r="E5794" t="s">
        <v>28</v>
      </c>
      <c r="F5794" t="s">
        <v>20</v>
      </c>
      <c r="G5794" t="s">
        <v>2</v>
      </c>
      <c r="H5794">
        <v>88147</v>
      </c>
      <c r="I5794">
        <f>IF(Table3_1810[[#This Row],[Status]]="Hired",1,0)</f>
        <v>1</v>
      </c>
    </row>
    <row r="5795" spans="1:9" x14ac:dyDescent="0.3">
      <c r="A5795">
        <v>616644</v>
      </c>
      <c r="B5795" s="2">
        <v>41843</v>
      </c>
      <c r="C5795" s="3">
        <v>0.30708333333333332</v>
      </c>
      <c r="D5795" t="s">
        <v>31</v>
      </c>
      <c r="E5795" t="s">
        <v>27</v>
      </c>
      <c r="F5795" t="s">
        <v>20</v>
      </c>
      <c r="G5795" t="s">
        <v>2</v>
      </c>
      <c r="H5795">
        <v>94615</v>
      </c>
      <c r="I5795">
        <f>IF(Table3_1810[[#This Row],[Status]]="Hired",1,0)</f>
        <v>1</v>
      </c>
    </row>
    <row r="5796" spans="1:9" x14ac:dyDescent="0.3">
      <c r="A5796">
        <v>642318</v>
      </c>
      <c r="B5796" s="2">
        <v>41843</v>
      </c>
      <c r="C5796" s="3">
        <v>0.90490740740740738</v>
      </c>
      <c r="D5796" t="s">
        <v>31</v>
      </c>
      <c r="E5796" t="s">
        <v>29</v>
      </c>
      <c r="F5796" t="s">
        <v>20</v>
      </c>
      <c r="G5796" t="s">
        <v>2</v>
      </c>
      <c r="H5796">
        <v>19308</v>
      </c>
      <c r="I5796">
        <f>IF(Table3_1810[[#This Row],[Status]]="Hired",1,0)</f>
        <v>1</v>
      </c>
    </row>
    <row r="5797" spans="1:9" x14ac:dyDescent="0.3">
      <c r="A5797">
        <v>335156</v>
      </c>
      <c r="B5797" s="2">
        <v>41819</v>
      </c>
      <c r="C5797" s="3">
        <v>0.24106481481481482</v>
      </c>
      <c r="D5797" t="s">
        <v>31</v>
      </c>
      <c r="E5797" t="s">
        <v>27</v>
      </c>
      <c r="F5797" t="s">
        <v>20</v>
      </c>
      <c r="G5797" t="s">
        <v>2</v>
      </c>
      <c r="H5797">
        <v>94879</v>
      </c>
      <c r="I5797">
        <f>IF(Table3_1810[[#This Row],[Status]]="Hired",1,0)</f>
        <v>1</v>
      </c>
    </row>
    <row r="5798" spans="1:9" x14ac:dyDescent="0.3">
      <c r="A5798">
        <v>22679</v>
      </c>
      <c r="B5798" s="2">
        <v>41819</v>
      </c>
      <c r="C5798" s="3">
        <v>0.24214120370370371</v>
      </c>
      <c r="D5798" t="s">
        <v>31</v>
      </c>
      <c r="E5798" t="s">
        <v>27</v>
      </c>
      <c r="F5798" t="s">
        <v>20</v>
      </c>
      <c r="G5798" t="s">
        <v>2</v>
      </c>
      <c r="H5798">
        <v>54776</v>
      </c>
      <c r="I5798">
        <f>IF(Table3_1810[[#This Row],[Status]]="Hired",1,0)</f>
        <v>1</v>
      </c>
    </row>
    <row r="5799" spans="1:9" x14ac:dyDescent="0.3">
      <c r="A5799">
        <v>438449</v>
      </c>
      <c r="B5799" s="2">
        <v>41831</v>
      </c>
      <c r="C5799" s="3">
        <v>0.38574074074074072</v>
      </c>
      <c r="D5799" t="s">
        <v>31</v>
      </c>
      <c r="E5799" t="s">
        <v>27</v>
      </c>
      <c r="F5799" t="s">
        <v>20</v>
      </c>
      <c r="G5799" t="s">
        <v>4</v>
      </c>
      <c r="H5799">
        <v>91716</v>
      </c>
      <c r="I5799">
        <f>IF(Table3_1810[[#This Row],[Status]]="Hired",1,0)</f>
        <v>1</v>
      </c>
    </row>
    <row r="5800" spans="1:9" x14ac:dyDescent="0.3">
      <c r="A5800">
        <v>390555</v>
      </c>
      <c r="B5800" s="2">
        <v>41831</v>
      </c>
      <c r="C5800" s="3">
        <v>0.38687500000000002</v>
      </c>
      <c r="D5800" t="s">
        <v>31</v>
      </c>
      <c r="E5800" t="s">
        <v>27</v>
      </c>
      <c r="F5800" t="s">
        <v>20</v>
      </c>
      <c r="G5800" t="s">
        <v>4</v>
      </c>
      <c r="H5800">
        <v>91334</v>
      </c>
      <c r="I5800">
        <f>IF(Table3_1810[[#This Row],[Status]]="Hired",1,0)</f>
        <v>1</v>
      </c>
    </row>
    <row r="5801" spans="1:9" x14ac:dyDescent="0.3">
      <c r="A5801">
        <v>827552</v>
      </c>
      <c r="B5801" s="2">
        <v>41796</v>
      </c>
      <c r="C5801" s="3">
        <v>0.59378472222222223</v>
      </c>
      <c r="D5801" t="s">
        <v>31</v>
      </c>
      <c r="E5801" t="s">
        <v>29</v>
      </c>
      <c r="F5801" t="s">
        <v>12</v>
      </c>
      <c r="G5801" t="s">
        <v>2</v>
      </c>
      <c r="H5801">
        <v>15983</v>
      </c>
      <c r="I5801">
        <f>IF(Table3_1810[[#This Row],[Status]]="Hired",1,0)</f>
        <v>1</v>
      </c>
    </row>
    <row r="5802" spans="1:9" x14ac:dyDescent="0.3">
      <c r="A5802">
        <v>492781</v>
      </c>
      <c r="B5802" s="2">
        <v>41814</v>
      </c>
      <c r="C5802" s="3">
        <v>0.54434027777777783</v>
      </c>
      <c r="D5802" t="s">
        <v>31</v>
      </c>
      <c r="E5802" t="s">
        <v>29</v>
      </c>
      <c r="F5802" t="s">
        <v>12</v>
      </c>
      <c r="G5802" t="s">
        <v>2</v>
      </c>
      <c r="H5802">
        <v>48821</v>
      </c>
      <c r="I5802">
        <f>IF(Table3_1810[[#This Row],[Status]]="Hired",1,0)</f>
        <v>1</v>
      </c>
    </row>
    <row r="5803" spans="1:9" x14ac:dyDescent="0.3">
      <c r="A5803">
        <v>540868</v>
      </c>
      <c r="B5803" s="2">
        <v>41823</v>
      </c>
      <c r="C5803" s="3">
        <v>0.52596064814814814</v>
      </c>
      <c r="D5803" t="s">
        <v>31</v>
      </c>
      <c r="E5803" t="s">
        <v>27</v>
      </c>
      <c r="F5803" t="s">
        <v>20</v>
      </c>
      <c r="G5803" t="s">
        <v>2</v>
      </c>
      <c r="H5803">
        <v>28771</v>
      </c>
      <c r="I5803">
        <f>IF(Table3_1810[[#This Row],[Status]]="Hired",1,0)</f>
        <v>1</v>
      </c>
    </row>
    <row r="5804" spans="1:9" x14ac:dyDescent="0.3">
      <c r="A5804">
        <v>986280</v>
      </c>
      <c r="B5804" s="2">
        <v>41824</v>
      </c>
      <c r="C5804" s="3">
        <v>0.38990740740740742</v>
      </c>
      <c r="D5804" t="s">
        <v>31</v>
      </c>
      <c r="E5804" t="s">
        <v>27</v>
      </c>
      <c r="F5804" t="s">
        <v>20</v>
      </c>
      <c r="G5804" t="s">
        <v>2</v>
      </c>
      <c r="H5804">
        <v>38156</v>
      </c>
      <c r="I5804">
        <f>IF(Table3_1810[[#This Row],[Status]]="Hired",1,0)</f>
        <v>1</v>
      </c>
    </row>
    <row r="5805" spans="1:9" x14ac:dyDescent="0.3">
      <c r="A5805">
        <v>758888</v>
      </c>
      <c r="B5805" s="2">
        <v>41824</v>
      </c>
      <c r="C5805" s="3">
        <v>0.39070601851851849</v>
      </c>
      <c r="D5805" t="s">
        <v>30</v>
      </c>
      <c r="E5805" t="s">
        <v>29</v>
      </c>
      <c r="F5805" t="s">
        <v>20</v>
      </c>
      <c r="G5805" t="s">
        <v>2</v>
      </c>
      <c r="H5805">
        <v>90068</v>
      </c>
      <c r="I5805">
        <f>IF(Table3_1810[[#This Row],[Status]]="Hired",1,0)</f>
        <v>0</v>
      </c>
    </row>
    <row r="5806" spans="1:9" x14ac:dyDescent="0.3">
      <c r="A5806">
        <v>399788</v>
      </c>
      <c r="B5806" s="2">
        <v>41791</v>
      </c>
      <c r="C5806" s="3">
        <v>0.60512731481481485</v>
      </c>
      <c r="D5806" t="s">
        <v>31</v>
      </c>
      <c r="E5806" t="s">
        <v>27</v>
      </c>
      <c r="F5806" t="s">
        <v>17</v>
      </c>
      <c r="G5806" t="s">
        <v>2</v>
      </c>
      <c r="H5806">
        <v>15998</v>
      </c>
      <c r="I5806">
        <f>IF(Table3_1810[[#This Row],[Status]]="Hired",1,0)</f>
        <v>1</v>
      </c>
    </row>
    <row r="5807" spans="1:9" x14ac:dyDescent="0.3">
      <c r="A5807">
        <v>103419</v>
      </c>
      <c r="B5807" s="2">
        <v>41792</v>
      </c>
      <c r="C5807" s="3">
        <v>0.70630787037037035</v>
      </c>
      <c r="D5807" t="s">
        <v>30</v>
      </c>
      <c r="E5807" t="s">
        <v>27</v>
      </c>
      <c r="F5807" t="s">
        <v>17</v>
      </c>
      <c r="G5807" t="s">
        <v>2</v>
      </c>
      <c r="H5807">
        <v>72806</v>
      </c>
      <c r="I5807">
        <f>IF(Table3_1810[[#This Row],[Status]]="Hired",1,0)</f>
        <v>0</v>
      </c>
    </row>
    <row r="5808" spans="1:9" x14ac:dyDescent="0.3">
      <c r="A5808">
        <v>448408</v>
      </c>
      <c r="B5808" s="2">
        <v>41879</v>
      </c>
      <c r="C5808" s="3">
        <v>0.77234953703703701</v>
      </c>
      <c r="D5808" t="s">
        <v>31</v>
      </c>
      <c r="E5808" t="s">
        <v>27</v>
      </c>
      <c r="F5808" t="s">
        <v>20</v>
      </c>
      <c r="G5808" t="s">
        <v>4</v>
      </c>
      <c r="H5808">
        <v>32011</v>
      </c>
      <c r="I5808">
        <f>IF(Table3_1810[[#This Row],[Status]]="Hired",1,0)</f>
        <v>1</v>
      </c>
    </row>
    <row r="5809" spans="1:9" x14ac:dyDescent="0.3">
      <c r="A5809">
        <v>624246</v>
      </c>
      <c r="B5809" s="2">
        <v>41879</v>
      </c>
      <c r="C5809" s="3">
        <v>0.77304398148148146</v>
      </c>
      <c r="D5809" t="s">
        <v>31</v>
      </c>
      <c r="E5809" t="s">
        <v>29</v>
      </c>
      <c r="F5809" t="s">
        <v>20</v>
      </c>
      <c r="G5809" t="s">
        <v>4</v>
      </c>
      <c r="H5809">
        <v>93101</v>
      </c>
      <c r="I5809">
        <f>IF(Table3_1810[[#This Row],[Status]]="Hired",1,0)</f>
        <v>1</v>
      </c>
    </row>
    <row r="5810" spans="1:9" x14ac:dyDescent="0.3">
      <c r="A5810">
        <v>543902</v>
      </c>
      <c r="B5810" s="2">
        <v>41879</v>
      </c>
      <c r="C5810" s="3">
        <v>0.77344907407407404</v>
      </c>
      <c r="D5810" t="s">
        <v>31</v>
      </c>
      <c r="E5810" t="s">
        <v>27</v>
      </c>
      <c r="F5810" t="s">
        <v>20</v>
      </c>
      <c r="G5810" t="s">
        <v>4</v>
      </c>
      <c r="H5810">
        <v>16763</v>
      </c>
      <c r="I5810">
        <f>IF(Table3_1810[[#This Row],[Status]]="Hired",1,0)</f>
        <v>1</v>
      </c>
    </row>
    <row r="5811" spans="1:9" x14ac:dyDescent="0.3">
      <c r="A5811">
        <v>262588</v>
      </c>
      <c r="B5811" s="2">
        <v>41840</v>
      </c>
      <c r="C5811" s="3">
        <v>0.26781250000000001</v>
      </c>
      <c r="D5811" t="s">
        <v>31</v>
      </c>
      <c r="E5811" t="s">
        <v>29</v>
      </c>
      <c r="F5811" t="s">
        <v>17</v>
      </c>
      <c r="G5811" t="s">
        <v>2</v>
      </c>
      <c r="H5811">
        <v>39578</v>
      </c>
      <c r="I5811">
        <f>IF(Table3_1810[[#This Row],[Status]]="Hired",1,0)</f>
        <v>1</v>
      </c>
    </row>
    <row r="5812" spans="1:9" x14ac:dyDescent="0.3">
      <c r="A5812">
        <v>156531</v>
      </c>
      <c r="B5812" s="2">
        <v>41862</v>
      </c>
      <c r="C5812" s="3">
        <v>0.35550925925925925</v>
      </c>
      <c r="D5812" t="s">
        <v>31</v>
      </c>
      <c r="E5812" t="s">
        <v>27</v>
      </c>
      <c r="F5812" t="s">
        <v>17</v>
      </c>
      <c r="G5812" t="s">
        <v>2</v>
      </c>
      <c r="H5812">
        <v>55365</v>
      </c>
      <c r="I5812">
        <f>IF(Table3_1810[[#This Row],[Status]]="Hired",1,0)</f>
        <v>1</v>
      </c>
    </row>
    <row r="5813" spans="1:9" x14ac:dyDescent="0.3">
      <c r="A5813">
        <v>474646</v>
      </c>
      <c r="B5813" s="2">
        <v>41782</v>
      </c>
      <c r="C5813" s="3">
        <v>0.75416666666666665</v>
      </c>
      <c r="D5813" t="s">
        <v>31</v>
      </c>
      <c r="E5813" t="s">
        <v>27</v>
      </c>
      <c r="F5813" t="s">
        <v>16</v>
      </c>
      <c r="G5813" t="s">
        <v>6</v>
      </c>
      <c r="H5813">
        <v>26741</v>
      </c>
      <c r="I5813">
        <f>IF(Table3_1810[[#This Row],[Status]]="Hired",1,0)</f>
        <v>1</v>
      </c>
    </row>
    <row r="5814" spans="1:9" x14ac:dyDescent="0.3">
      <c r="A5814">
        <v>973186</v>
      </c>
      <c r="B5814" s="2">
        <v>41782</v>
      </c>
      <c r="C5814" s="3">
        <v>0.7560648148148148</v>
      </c>
      <c r="D5814" t="s">
        <v>31</v>
      </c>
      <c r="E5814" t="s">
        <v>29</v>
      </c>
      <c r="F5814" t="s">
        <v>16</v>
      </c>
      <c r="G5814" t="s">
        <v>6</v>
      </c>
      <c r="H5814">
        <v>33792</v>
      </c>
      <c r="I5814">
        <f>IF(Table3_1810[[#This Row],[Status]]="Hired",1,0)</f>
        <v>1</v>
      </c>
    </row>
    <row r="5815" spans="1:9" x14ac:dyDescent="0.3">
      <c r="A5815">
        <v>184799</v>
      </c>
      <c r="B5815" s="2">
        <v>41835</v>
      </c>
      <c r="C5815" s="3">
        <v>0.39473379629629629</v>
      </c>
      <c r="D5815" t="s">
        <v>31</v>
      </c>
      <c r="E5815" t="s">
        <v>29</v>
      </c>
      <c r="F5815" t="s">
        <v>16</v>
      </c>
      <c r="G5815" t="s">
        <v>1</v>
      </c>
      <c r="H5815">
        <v>34270</v>
      </c>
      <c r="I5815">
        <f>IF(Table3_1810[[#This Row],[Status]]="Hired",1,0)</f>
        <v>1</v>
      </c>
    </row>
    <row r="5816" spans="1:9" x14ac:dyDescent="0.3">
      <c r="A5816">
        <v>809548</v>
      </c>
      <c r="B5816" s="2">
        <v>41801</v>
      </c>
      <c r="C5816" s="3">
        <v>0.73848379629629635</v>
      </c>
      <c r="D5816" t="s">
        <v>31</v>
      </c>
      <c r="E5816" t="s">
        <v>27</v>
      </c>
      <c r="F5816" t="s">
        <v>14</v>
      </c>
      <c r="G5816" t="s">
        <v>10</v>
      </c>
      <c r="H5816">
        <v>43171</v>
      </c>
      <c r="I5816">
        <f>IF(Table3_1810[[#This Row],[Status]]="Hired",1,0)</f>
        <v>1</v>
      </c>
    </row>
    <row r="5817" spans="1:9" x14ac:dyDescent="0.3">
      <c r="A5817">
        <v>287615</v>
      </c>
      <c r="B5817" s="2">
        <v>41801</v>
      </c>
      <c r="C5817" s="3">
        <v>0.73914351851851856</v>
      </c>
      <c r="D5817" t="s">
        <v>31</v>
      </c>
      <c r="E5817" t="s">
        <v>28</v>
      </c>
      <c r="F5817" t="s">
        <v>14</v>
      </c>
      <c r="G5817" t="s">
        <v>10</v>
      </c>
      <c r="H5817">
        <v>80434</v>
      </c>
      <c r="I5817">
        <f>IF(Table3_1810[[#This Row],[Status]]="Hired",1,0)</f>
        <v>1</v>
      </c>
    </row>
    <row r="5818" spans="1:9" x14ac:dyDescent="0.3">
      <c r="A5818">
        <v>408436</v>
      </c>
      <c r="B5818" s="2">
        <v>41801</v>
      </c>
      <c r="C5818" s="3">
        <v>0.73959490740740741</v>
      </c>
      <c r="D5818" t="s">
        <v>31</v>
      </c>
      <c r="E5818" t="s">
        <v>28</v>
      </c>
      <c r="F5818" t="s">
        <v>14</v>
      </c>
      <c r="G5818" t="s">
        <v>10</v>
      </c>
      <c r="H5818">
        <v>65183</v>
      </c>
      <c r="I5818">
        <f>IF(Table3_1810[[#This Row],[Status]]="Hired",1,0)</f>
        <v>1</v>
      </c>
    </row>
    <row r="5819" spans="1:9" x14ac:dyDescent="0.3">
      <c r="A5819">
        <v>589345</v>
      </c>
      <c r="B5819" s="2">
        <v>41820</v>
      </c>
      <c r="C5819" s="3">
        <v>0.69670138888888888</v>
      </c>
      <c r="D5819" t="s">
        <v>31</v>
      </c>
      <c r="E5819" t="s">
        <v>27</v>
      </c>
      <c r="F5819" t="s">
        <v>20</v>
      </c>
      <c r="G5819" t="s">
        <v>1</v>
      </c>
      <c r="H5819">
        <v>81274</v>
      </c>
      <c r="I5819">
        <f>IF(Table3_1810[[#This Row],[Status]]="Hired",1,0)</f>
        <v>1</v>
      </c>
    </row>
    <row r="5820" spans="1:9" x14ac:dyDescent="0.3">
      <c r="A5820">
        <v>436622</v>
      </c>
      <c r="B5820" s="2">
        <v>41837</v>
      </c>
      <c r="C5820" s="3">
        <v>0.64346064814814818</v>
      </c>
      <c r="D5820" t="s">
        <v>31</v>
      </c>
      <c r="E5820" t="s">
        <v>27</v>
      </c>
      <c r="F5820" t="s">
        <v>14</v>
      </c>
      <c r="G5820" t="s">
        <v>10</v>
      </c>
      <c r="H5820">
        <v>15698</v>
      </c>
      <c r="I5820">
        <f>IF(Table3_1810[[#This Row],[Status]]="Hired",1,0)</f>
        <v>1</v>
      </c>
    </row>
    <row r="5821" spans="1:9" x14ac:dyDescent="0.3">
      <c r="A5821">
        <v>653763</v>
      </c>
      <c r="B5821" s="2">
        <v>41792</v>
      </c>
      <c r="C5821" s="3">
        <v>0.74101851851851852</v>
      </c>
      <c r="D5821" t="s">
        <v>31</v>
      </c>
      <c r="E5821" t="s">
        <v>29</v>
      </c>
      <c r="F5821" t="s">
        <v>17</v>
      </c>
      <c r="G5821" t="s">
        <v>7</v>
      </c>
      <c r="H5821">
        <v>29288</v>
      </c>
      <c r="I5821">
        <f>IF(Table3_1810[[#This Row],[Status]]="Hired",1,0)</f>
        <v>1</v>
      </c>
    </row>
    <row r="5822" spans="1:9" x14ac:dyDescent="0.3">
      <c r="A5822">
        <v>774639</v>
      </c>
      <c r="B5822" s="2">
        <v>41792</v>
      </c>
      <c r="C5822" s="3">
        <v>0.74137731481481484</v>
      </c>
      <c r="D5822" t="s">
        <v>31</v>
      </c>
      <c r="E5822" t="s">
        <v>27</v>
      </c>
      <c r="F5822" t="s">
        <v>17</v>
      </c>
      <c r="G5822" t="s">
        <v>7</v>
      </c>
      <c r="H5822">
        <v>72311</v>
      </c>
      <c r="I5822">
        <f>IF(Table3_1810[[#This Row],[Status]]="Hired",1,0)</f>
        <v>1</v>
      </c>
    </row>
    <row r="5823" spans="1:9" x14ac:dyDescent="0.3">
      <c r="A5823">
        <v>763638</v>
      </c>
      <c r="B5823" s="2">
        <v>41800</v>
      </c>
      <c r="C5823" s="3">
        <v>0.59412037037037035</v>
      </c>
      <c r="D5823" t="s">
        <v>31</v>
      </c>
      <c r="E5823" t="s">
        <v>27</v>
      </c>
      <c r="F5823" t="s">
        <v>17</v>
      </c>
      <c r="G5823" t="s">
        <v>7</v>
      </c>
      <c r="H5823">
        <v>84840</v>
      </c>
      <c r="I5823">
        <f>IF(Table3_1810[[#This Row],[Status]]="Hired",1,0)</f>
        <v>1</v>
      </c>
    </row>
    <row r="5824" spans="1:9" x14ac:dyDescent="0.3">
      <c r="A5824">
        <v>144983</v>
      </c>
      <c r="B5824" s="2">
        <v>41800</v>
      </c>
      <c r="C5824" s="3">
        <v>0.59859953703703705</v>
      </c>
      <c r="D5824" t="s">
        <v>31</v>
      </c>
      <c r="E5824" t="s">
        <v>27</v>
      </c>
      <c r="F5824" t="s">
        <v>17</v>
      </c>
      <c r="G5824" t="s">
        <v>7</v>
      </c>
      <c r="H5824">
        <v>45289</v>
      </c>
      <c r="I5824">
        <f>IF(Table3_1810[[#This Row],[Status]]="Hired",1,0)</f>
        <v>1</v>
      </c>
    </row>
    <row r="5825" spans="1:9" x14ac:dyDescent="0.3">
      <c r="A5825">
        <v>776206</v>
      </c>
      <c r="B5825" s="2">
        <v>41800</v>
      </c>
      <c r="C5825" s="3">
        <v>0.59974537037037035</v>
      </c>
      <c r="D5825" t="s">
        <v>31</v>
      </c>
      <c r="E5825" t="s">
        <v>29</v>
      </c>
      <c r="F5825" t="s">
        <v>17</v>
      </c>
      <c r="G5825" t="s">
        <v>7</v>
      </c>
      <c r="H5825">
        <v>37431</v>
      </c>
      <c r="I5825">
        <f>IF(Table3_1810[[#This Row],[Status]]="Hired",1,0)</f>
        <v>1</v>
      </c>
    </row>
    <row r="5826" spans="1:9" x14ac:dyDescent="0.3">
      <c r="A5826">
        <v>513247</v>
      </c>
      <c r="B5826" s="2">
        <v>41800</v>
      </c>
      <c r="C5826" s="3">
        <v>0.60006944444444443</v>
      </c>
      <c r="D5826" t="s">
        <v>31</v>
      </c>
      <c r="E5826" t="s">
        <v>27</v>
      </c>
      <c r="F5826" t="s">
        <v>17</v>
      </c>
      <c r="G5826" t="s">
        <v>7</v>
      </c>
      <c r="H5826">
        <v>50500</v>
      </c>
      <c r="I5826">
        <f>IF(Table3_1810[[#This Row],[Status]]="Hired",1,0)</f>
        <v>1</v>
      </c>
    </row>
    <row r="5827" spans="1:9" x14ac:dyDescent="0.3">
      <c r="A5827">
        <v>481085</v>
      </c>
      <c r="B5827" s="2">
        <v>41810</v>
      </c>
      <c r="C5827" s="3">
        <v>0.62159722222222225</v>
      </c>
      <c r="D5827" t="s">
        <v>31</v>
      </c>
      <c r="E5827" t="s">
        <v>27</v>
      </c>
      <c r="F5827" t="s">
        <v>12</v>
      </c>
      <c r="G5827" t="s">
        <v>2</v>
      </c>
      <c r="H5827">
        <v>69080</v>
      </c>
      <c r="I5827">
        <f>IF(Table3_1810[[#This Row],[Status]]="Hired",1,0)</f>
        <v>1</v>
      </c>
    </row>
    <row r="5828" spans="1:9" x14ac:dyDescent="0.3">
      <c r="A5828">
        <v>66199</v>
      </c>
      <c r="B5828" s="2">
        <v>41810</v>
      </c>
      <c r="C5828" s="3">
        <v>0.62259259259259259</v>
      </c>
      <c r="D5828" t="s">
        <v>31</v>
      </c>
      <c r="E5828" t="s">
        <v>29</v>
      </c>
      <c r="F5828" t="s">
        <v>12</v>
      </c>
      <c r="G5828" t="s">
        <v>2</v>
      </c>
      <c r="H5828">
        <v>68509</v>
      </c>
      <c r="I5828">
        <f>IF(Table3_1810[[#This Row],[Status]]="Hired",1,0)</f>
        <v>1</v>
      </c>
    </row>
    <row r="5829" spans="1:9" x14ac:dyDescent="0.3">
      <c r="A5829">
        <v>651652</v>
      </c>
      <c r="B5829" s="2">
        <v>41785</v>
      </c>
      <c r="C5829" s="3">
        <v>0.74851851851851847</v>
      </c>
      <c r="D5829" t="s">
        <v>31</v>
      </c>
      <c r="E5829" t="s">
        <v>29</v>
      </c>
      <c r="F5829" t="s">
        <v>17</v>
      </c>
      <c r="G5829" t="s">
        <v>8</v>
      </c>
      <c r="H5829">
        <v>41011</v>
      </c>
      <c r="I5829">
        <f>IF(Table3_1810[[#This Row],[Status]]="Hired",1,0)</f>
        <v>1</v>
      </c>
    </row>
    <row r="5830" spans="1:9" x14ac:dyDescent="0.3">
      <c r="A5830">
        <v>41350</v>
      </c>
      <c r="B5830" s="2">
        <v>41880</v>
      </c>
      <c r="C5830" s="3">
        <v>0.25278935185185186</v>
      </c>
      <c r="D5830" t="s">
        <v>30</v>
      </c>
      <c r="E5830" t="s">
        <v>29</v>
      </c>
      <c r="F5830" t="s">
        <v>12</v>
      </c>
      <c r="G5830" t="s">
        <v>4</v>
      </c>
      <c r="H5830">
        <v>19018</v>
      </c>
      <c r="I5830">
        <f>IF(Table3_1810[[#This Row],[Status]]="Hired",1,0)</f>
        <v>0</v>
      </c>
    </row>
    <row r="5831" spans="1:9" x14ac:dyDescent="0.3">
      <c r="A5831">
        <v>297501</v>
      </c>
      <c r="B5831" s="2">
        <v>41821</v>
      </c>
      <c r="C5831" s="3">
        <v>0.48443287037037036</v>
      </c>
      <c r="D5831" t="s">
        <v>31</v>
      </c>
      <c r="E5831" t="s">
        <v>29</v>
      </c>
      <c r="F5831" t="s">
        <v>13</v>
      </c>
      <c r="G5831" t="s">
        <v>6</v>
      </c>
      <c r="H5831">
        <v>39211</v>
      </c>
      <c r="I5831">
        <f>IF(Table3_1810[[#This Row],[Status]]="Hired",1,0)</f>
        <v>1</v>
      </c>
    </row>
    <row r="5832" spans="1:9" x14ac:dyDescent="0.3">
      <c r="A5832">
        <v>25669</v>
      </c>
      <c r="B5832" s="2">
        <v>41829</v>
      </c>
      <c r="C5832" s="3">
        <v>0.26770833333333333</v>
      </c>
      <c r="D5832" t="s">
        <v>31</v>
      </c>
      <c r="E5832" t="s">
        <v>27</v>
      </c>
      <c r="F5832" t="s">
        <v>17</v>
      </c>
      <c r="G5832" t="s">
        <v>10</v>
      </c>
      <c r="H5832">
        <v>28175</v>
      </c>
      <c r="I5832">
        <f>IF(Table3_1810[[#This Row],[Status]]="Hired",1,0)</f>
        <v>1</v>
      </c>
    </row>
    <row r="5833" spans="1:9" x14ac:dyDescent="0.3">
      <c r="A5833">
        <v>419981</v>
      </c>
      <c r="B5833" s="2">
        <v>41829</v>
      </c>
      <c r="C5833" s="3">
        <v>0.26832175925925927</v>
      </c>
      <c r="D5833" t="s">
        <v>30</v>
      </c>
      <c r="E5833" t="s">
        <v>29</v>
      </c>
      <c r="F5833" t="s">
        <v>17</v>
      </c>
      <c r="G5833" t="s">
        <v>10</v>
      </c>
      <c r="H5833">
        <v>19839</v>
      </c>
      <c r="I5833">
        <f>IF(Table3_1810[[#This Row],[Status]]="Hired",1,0)</f>
        <v>0</v>
      </c>
    </row>
    <row r="5834" spans="1:9" x14ac:dyDescent="0.3">
      <c r="A5834">
        <v>215367</v>
      </c>
      <c r="B5834" s="2">
        <v>41829</v>
      </c>
      <c r="C5834" s="3">
        <v>0.26859953703703704</v>
      </c>
      <c r="D5834" t="s">
        <v>31</v>
      </c>
      <c r="E5834" t="s">
        <v>27</v>
      </c>
      <c r="F5834" t="s">
        <v>17</v>
      </c>
      <c r="G5834" t="s">
        <v>10</v>
      </c>
      <c r="H5834">
        <v>14446</v>
      </c>
      <c r="I5834">
        <f>IF(Table3_1810[[#This Row],[Status]]="Hired",1,0)</f>
        <v>1</v>
      </c>
    </row>
    <row r="5835" spans="1:9" x14ac:dyDescent="0.3">
      <c r="A5835">
        <v>821116</v>
      </c>
      <c r="B5835" s="2">
        <v>41829</v>
      </c>
      <c r="C5835" s="3">
        <v>0.27089120370370373</v>
      </c>
      <c r="D5835" t="s">
        <v>31</v>
      </c>
      <c r="E5835" t="s">
        <v>27</v>
      </c>
      <c r="F5835" t="s">
        <v>17</v>
      </c>
      <c r="G5835" t="s">
        <v>10</v>
      </c>
      <c r="H5835">
        <v>73081</v>
      </c>
      <c r="I5835">
        <f>IF(Table3_1810[[#This Row],[Status]]="Hired",1,0)</f>
        <v>1</v>
      </c>
    </row>
    <row r="5836" spans="1:9" x14ac:dyDescent="0.3">
      <c r="A5836">
        <v>565374</v>
      </c>
      <c r="B5836" s="2">
        <v>41831</v>
      </c>
      <c r="C5836" s="3">
        <v>0.40118055555555554</v>
      </c>
      <c r="D5836" t="s">
        <v>31</v>
      </c>
      <c r="E5836" t="s">
        <v>29</v>
      </c>
      <c r="F5836" t="s">
        <v>17</v>
      </c>
      <c r="G5836" t="s">
        <v>10</v>
      </c>
      <c r="H5836">
        <v>34329</v>
      </c>
      <c r="I5836">
        <f>IF(Table3_1810[[#This Row],[Status]]="Hired",1,0)</f>
        <v>1</v>
      </c>
    </row>
    <row r="5837" spans="1:9" x14ac:dyDescent="0.3">
      <c r="A5837">
        <v>745878</v>
      </c>
      <c r="B5837" s="2">
        <v>41840</v>
      </c>
      <c r="C5837" s="3">
        <v>0.40423611111111113</v>
      </c>
      <c r="D5837" t="s">
        <v>31</v>
      </c>
      <c r="E5837" t="s">
        <v>29</v>
      </c>
      <c r="F5837" t="s">
        <v>17</v>
      </c>
      <c r="G5837" t="s">
        <v>10</v>
      </c>
      <c r="H5837">
        <v>48013</v>
      </c>
      <c r="I5837">
        <f>IF(Table3_1810[[#This Row],[Status]]="Hired",1,0)</f>
        <v>1</v>
      </c>
    </row>
    <row r="5838" spans="1:9" x14ac:dyDescent="0.3">
      <c r="A5838">
        <v>810787</v>
      </c>
      <c r="B5838" s="2">
        <v>41840</v>
      </c>
      <c r="C5838" s="3">
        <v>0.40537037037037038</v>
      </c>
      <c r="D5838" t="s">
        <v>31</v>
      </c>
      <c r="E5838" t="s">
        <v>29</v>
      </c>
      <c r="F5838" t="s">
        <v>17</v>
      </c>
      <c r="G5838" t="s">
        <v>10</v>
      </c>
      <c r="H5838">
        <v>98990</v>
      </c>
      <c r="I5838">
        <f>IF(Table3_1810[[#This Row],[Status]]="Hired",1,0)</f>
        <v>1</v>
      </c>
    </row>
    <row r="5839" spans="1:9" x14ac:dyDescent="0.3">
      <c r="A5839">
        <v>624629</v>
      </c>
      <c r="B5839" s="2">
        <v>41853</v>
      </c>
      <c r="C5839" s="3">
        <v>0.57572916666666663</v>
      </c>
      <c r="D5839" t="s">
        <v>31</v>
      </c>
      <c r="E5839" t="s">
        <v>29</v>
      </c>
      <c r="F5839" t="s">
        <v>17</v>
      </c>
      <c r="G5839" t="s">
        <v>10</v>
      </c>
      <c r="H5839">
        <v>19651</v>
      </c>
      <c r="I5839">
        <f>IF(Table3_1810[[#This Row],[Status]]="Hired",1,0)</f>
        <v>1</v>
      </c>
    </row>
    <row r="5840" spans="1:9" x14ac:dyDescent="0.3">
      <c r="A5840">
        <v>372939</v>
      </c>
      <c r="B5840" s="2">
        <v>41811</v>
      </c>
      <c r="C5840" s="3">
        <v>0.60434027777777777</v>
      </c>
      <c r="D5840" t="s">
        <v>30</v>
      </c>
      <c r="E5840" t="s">
        <v>27</v>
      </c>
      <c r="F5840" t="s">
        <v>17</v>
      </c>
      <c r="G5840" t="s">
        <v>10</v>
      </c>
      <c r="H5840">
        <v>40581</v>
      </c>
      <c r="I5840">
        <f>IF(Table3_1810[[#This Row],[Status]]="Hired",1,0)</f>
        <v>0</v>
      </c>
    </row>
    <row r="5841" spans="1:9" x14ac:dyDescent="0.3">
      <c r="A5841">
        <v>621049</v>
      </c>
      <c r="B5841" s="2">
        <v>41811</v>
      </c>
      <c r="C5841" s="3">
        <v>0.60739583333333336</v>
      </c>
      <c r="D5841" t="s">
        <v>31</v>
      </c>
      <c r="E5841" t="s">
        <v>27</v>
      </c>
      <c r="F5841" t="s">
        <v>17</v>
      </c>
      <c r="G5841" t="s">
        <v>10</v>
      </c>
      <c r="H5841">
        <v>27120</v>
      </c>
      <c r="I5841">
        <f>IF(Table3_1810[[#This Row],[Status]]="Hired",1,0)</f>
        <v>1</v>
      </c>
    </row>
    <row r="5842" spans="1:9" x14ac:dyDescent="0.3">
      <c r="A5842">
        <v>784361</v>
      </c>
      <c r="B5842" s="2">
        <v>41815</v>
      </c>
      <c r="C5842" s="3">
        <v>0.6450231481481481</v>
      </c>
      <c r="D5842" t="s">
        <v>31</v>
      </c>
      <c r="E5842" t="s">
        <v>29</v>
      </c>
      <c r="F5842" t="s">
        <v>19</v>
      </c>
      <c r="G5842" t="s">
        <v>6</v>
      </c>
      <c r="H5842">
        <v>54258</v>
      </c>
      <c r="I5842">
        <f>IF(Table3_1810[[#This Row],[Status]]="Hired",1,0)</f>
        <v>1</v>
      </c>
    </row>
    <row r="5843" spans="1:9" x14ac:dyDescent="0.3">
      <c r="A5843">
        <v>317366</v>
      </c>
      <c r="B5843" s="2">
        <v>41815</v>
      </c>
      <c r="C5843" s="3">
        <v>0.64576388888888892</v>
      </c>
      <c r="D5843" t="s">
        <v>31</v>
      </c>
      <c r="E5843" t="s">
        <v>29</v>
      </c>
      <c r="F5843" t="s">
        <v>19</v>
      </c>
      <c r="G5843" t="s">
        <v>6</v>
      </c>
      <c r="H5843">
        <v>20730</v>
      </c>
      <c r="I5843">
        <f>IF(Table3_1810[[#This Row],[Status]]="Hired",1,0)</f>
        <v>1</v>
      </c>
    </row>
    <row r="5844" spans="1:9" x14ac:dyDescent="0.3">
      <c r="A5844">
        <v>211433</v>
      </c>
      <c r="B5844" s="2">
        <v>41815</v>
      </c>
      <c r="C5844" s="3">
        <v>0.64825231481481482</v>
      </c>
      <c r="D5844" t="s">
        <v>31</v>
      </c>
      <c r="E5844" t="s">
        <v>29</v>
      </c>
      <c r="F5844" t="s">
        <v>19</v>
      </c>
      <c r="G5844" t="s">
        <v>6</v>
      </c>
      <c r="H5844">
        <v>25467</v>
      </c>
      <c r="I5844">
        <f>IF(Table3_1810[[#This Row],[Status]]="Hired",1,0)</f>
        <v>1</v>
      </c>
    </row>
    <row r="5845" spans="1:9" x14ac:dyDescent="0.3">
      <c r="A5845">
        <v>771344</v>
      </c>
      <c r="B5845" s="2">
        <v>41815</v>
      </c>
      <c r="C5845" s="3">
        <v>0.65061342592592597</v>
      </c>
      <c r="D5845" t="s">
        <v>31</v>
      </c>
      <c r="E5845" t="s">
        <v>29</v>
      </c>
      <c r="F5845" t="s">
        <v>19</v>
      </c>
      <c r="G5845" t="s">
        <v>6</v>
      </c>
      <c r="H5845">
        <v>29214</v>
      </c>
      <c r="I5845">
        <f>IF(Table3_1810[[#This Row],[Status]]="Hired",1,0)</f>
        <v>1</v>
      </c>
    </row>
    <row r="5846" spans="1:9" x14ac:dyDescent="0.3">
      <c r="A5846">
        <v>552304</v>
      </c>
      <c r="B5846" s="2">
        <v>41821</v>
      </c>
      <c r="C5846" s="3">
        <v>0.29028935185185184</v>
      </c>
      <c r="D5846" t="s">
        <v>31</v>
      </c>
      <c r="E5846" t="s">
        <v>29</v>
      </c>
      <c r="F5846" t="s">
        <v>19</v>
      </c>
      <c r="G5846" t="s">
        <v>6</v>
      </c>
      <c r="H5846">
        <v>75164</v>
      </c>
      <c r="I5846">
        <f>IF(Table3_1810[[#This Row],[Status]]="Hired",1,0)</f>
        <v>1</v>
      </c>
    </row>
    <row r="5847" spans="1:9" x14ac:dyDescent="0.3">
      <c r="A5847">
        <v>907113</v>
      </c>
      <c r="B5847" s="2">
        <v>41821</v>
      </c>
      <c r="C5847" s="3">
        <v>0.29208333333333331</v>
      </c>
      <c r="D5847" t="s">
        <v>30</v>
      </c>
      <c r="E5847" t="s">
        <v>29</v>
      </c>
      <c r="F5847" t="s">
        <v>19</v>
      </c>
      <c r="G5847" t="s">
        <v>6</v>
      </c>
      <c r="H5847">
        <v>52210</v>
      </c>
      <c r="I5847">
        <f>IF(Table3_1810[[#This Row],[Status]]="Hired",1,0)</f>
        <v>0</v>
      </c>
    </row>
    <row r="5848" spans="1:9" x14ac:dyDescent="0.3">
      <c r="A5848">
        <v>698890</v>
      </c>
      <c r="B5848" s="2">
        <v>41822</v>
      </c>
      <c r="C5848" s="3">
        <v>0.59866898148148151</v>
      </c>
      <c r="D5848" t="s">
        <v>31</v>
      </c>
      <c r="E5848" t="s">
        <v>29</v>
      </c>
      <c r="F5848" t="s">
        <v>19</v>
      </c>
      <c r="G5848" t="s">
        <v>6</v>
      </c>
      <c r="H5848">
        <v>30117</v>
      </c>
      <c r="I5848">
        <f>IF(Table3_1810[[#This Row],[Status]]="Hired",1,0)</f>
        <v>1</v>
      </c>
    </row>
    <row r="5849" spans="1:9" x14ac:dyDescent="0.3">
      <c r="A5849">
        <v>674480</v>
      </c>
      <c r="B5849" s="2">
        <v>41822</v>
      </c>
      <c r="C5849" s="3">
        <v>0.59962962962962962</v>
      </c>
      <c r="D5849" t="s">
        <v>31</v>
      </c>
      <c r="E5849" t="s">
        <v>29</v>
      </c>
      <c r="F5849" t="s">
        <v>19</v>
      </c>
      <c r="G5849" t="s">
        <v>6</v>
      </c>
      <c r="H5849">
        <v>98848</v>
      </c>
      <c r="I5849">
        <f>IF(Table3_1810[[#This Row],[Status]]="Hired",1,0)</f>
        <v>1</v>
      </c>
    </row>
    <row r="5850" spans="1:9" x14ac:dyDescent="0.3">
      <c r="A5850">
        <v>310212</v>
      </c>
      <c r="B5850" s="2">
        <v>41822</v>
      </c>
      <c r="C5850" s="3">
        <v>0.71958333333333335</v>
      </c>
      <c r="D5850" t="s">
        <v>31</v>
      </c>
      <c r="E5850" t="s">
        <v>27</v>
      </c>
      <c r="F5850" t="s">
        <v>20</v>
      </c>
      <c r="G5850" t="s">
        <v>2</v>
      </c>
      <c r="H5850">
        <v>26175</v>
      </c>
      <c r="I5850">
        <f>IF(Table3_1810[[#This Row],[Status]]="Hired",1,0)</f>
        <v>1</v>
      </c>
    </row>
    <row r="5851" spans="1:9" x14ac:dyDescent="0.3">
      <c r="A5851">
        <v>393797</v>
      </c>
      <c r="B5851" s="2">
        <v>41851</v>
      </c>
      <c r="C5851" s="3">
        <v>0.51129629629629625</v>
      </c>
      <c r="D5851" t="s">
        <v>31</v>
      </c>
      <c r="E5851" t="s">
        <v>27</v>
      </c>
      <c r="F5851" t="s">
        <v>12</v>
      </c>
      <c r="G5851" t="s">
        <v>5</v>
      </c>
      <c r="H5851">
        <v>96306</v>
      </c>
      <c r="I5851">
        <f>IF(Table3_1810[[#This Row],[Status]]="Hired",1,0)</f>
        <v>1</v>
      </c>
    </row>
    <row r="5852" spans="1:9" x14ac:dyDescent="0.3">
      <c r="A5852">
        <v>208336</v>
      </c>
      <c r="B5852" s="2">
        <v>41831</v>
      </c>
      <c r="C5852" s="3">
        <v>0.75320601851851854</v>
      </c>
      <c r="D5852" t="s">
        <v>31</v>
      </c>
      <c r="E5852" t="s">
        <v>27</v>
      </c>
      <c r="F5852" t="s">
        <v>17</v>
      </c>
      <c r="G5852" t="s">
        <v>2</v>
      </c>
      <c r="H5852">
        <v>36862</v>
      </c>
      <c r="I5852">
        <f>IF(Table3_1810[[#This Row],[Status]]="Hired",1,0)</f>
        <v>1</v>
      </c>
    </row>
    <row r="5853" spans="1:9" x14ac:dyDescent="0.3">
      <c r="A5853">
        <v>421114</v>
      </c>
      <c r="B5853" s="2">
        <v>41802</v>
      </c>
      <c r="C5853" s="3">
        <v>0.79019675925925925</v>
      </c>
      <c r="D5853" t="s">
        <v>31</v>
      </c>
      <c r="E5853" t="s">
        <v>29</v>
      </c>
      <c r="F5853" t="s">
        <v>20</v>
      </c>
      <c r="G5853" t="s">
        <v>1</v>
      </c>
      <c r="H5853">
        <v>30246</v>
      </c>
      <c r="I5853">
        <f>IF(Table3_1810[[#This Row],[Status]]="Hired",1,0)</f>
        <v>1</v>
      </c>
    </row>
    <row r="5854" spans="1:9" x14ac:dyDescent="0.3">
      <c r="A5854">
        <v>353328</v>
      </c>
      <c r="B5854" s="2">
        <v>41814</v>
      </c>
      <c r="C5854" s="3">
        <v>0.71174768518518516</v>
      </c>
      <c r="D5854" t="s">
        <v>31</v>
      </c>
      <c r="E5854" t="s">
        <v>29</v>
      </c>
      <c r="F5854" t="s">
        <v>19</v>
      </c>
      <c r="G5854" t="s">
        <v>2</v>
      </c>
      <c r="H5854">
        <v>63454</v>
      </c>
      <c r="I5854">
        <f>IF(Table3_1810[[#This Row],[Status]]="Hired",1,0)</f>
        <v>1</v>
      </c>
    </row>
    <row r="5855" spans="1:9" x14ac:dyDescent="0.3">
      <c r="A5855">
        <v>265942</v>
      </c>
      <c r="B5855" s="2">
        <v>41824</v>
      </c>
      <c r="C5855" s="3">
        <v>0.66331018518518514</v>
      </c>
      <c r="D5855" t="s">
        <v>31</v>
      </c>
      <c r="E5855" t="s">
        <v>29</v>
      </c>
      <c r="F5855" t="s">
        <v>19</v>
      </c>
      <c r="G5855" t="s">
        <v>2</v>
      </c>
      <c r="H5855">
        <v>85504</v>
      </c>
      <c r="I5855">
        <f>IF(Table3_1810[[#This Row],[Status]]="Hired",1,0)</f>
        <v>1</v>
      </c>
    </row>
    <row r="5856" spans="1:9" x14ac:dyDescent="0.3">
      <c r="A5856">
        <v>316119</v>
      </c>
      <c r="B5856" s="2">
        <v>41824</v>
      </c>
      <c r="C5856" s="3">
        <v>0.66439814814814813</v>
      </c>
      <c r="D5856" t="s">
        <v>31</v>
      </c>
      <c r="E5856" t="s">
        <v>29</v>
      </c>
      <c r="F5856" t="s">
        <v>19</v>
      </c>
      <c r="G5856" t="s">
        <v>2</v>
      </c>
      <c r="H5856">
        <v>80425</v>
      </c>
      <c r="I5856">
        <f>IF(Table3_1810[[#This Row],[Status]]="Hired",1,0)</f>
        <v>1</v>
      </c>
    </row>
    <row r="5857" spans="1:9" x14ac:dyDescent="0.3">
      <c r="A5857">
        <v>696413</v>
      </c>
      <c r="B5857" s="2">
        <v>41799</v>
      </c>
      <c r="C5857" s="3">
        <v>0.59253472222222225</v>
      </c>
      <c r="D5857" t="s">
        <v>31</v>
      </c>
      <c r="E5857" t="s">
        <v>29</v>
      </c>
      <c r="F5857" t="s">
        <v>20</v>
      </c>
      <c r="G5857" t="s">
        <v>10</v>
      </c>
      <c r="H5857">
        <v>63497</v>
      </c>
      <c r="I5857">
        <f>IF(Table3_1810[[#This Row],[Status]]="Hired",1,0)</f>
        <v>1</v>
      </c>
    </row>
    <row r="5858" spans="1:9" x14ac:dyDescent="0.3">
      <c r="A5858">
        <v>457071</v>
      </c>
      <c r="B5858" s="2">
        <v>41798</v>
      </c>
      <c r="C5858" s="3">
        <v>0.75445601851851851</v>
      </c>
      <c r="D5858" t="s">
        <v>31</v>
      </c>
      <c r="E5858" t="s">
        <v>28</v>
      </c>
      <c r="F5858" t="s">
        <v>20</v>
      </c>
      <c r="G5858" t="s">
        <v>10</v>
      </c>
      <c r="H5858">
        <v>49520</v>
      </c>
      <c r="I5858">
        <f>IF(Table3_1810[[#This Row],[Status]]="Hired",1,0)</f>
        <v>1</v>
      </c>
    </row>
    <row r="5859" spans="1:9" x14ac:dyDescent="0.3">
      <c r="A5859">
        <v>491660</v>
      </c>
      <c r="B5859" s="2">
        <v>41829</v>
      </c>
      <c r="C5859" s="3">
        <v>0.31790509259259259</v>
      </c>
      <c r="D5859" t="s">
        <v>31</v>
      </c>
      <c r="E5859" t="s">
        <v>27</v>
      </c>
      <c r="F5859" t="s">
        <v>20</v>
      </c>
      <c r="G5859" t="s">
        <v>10</v>
      </c>
      <c r="H5859">
        <v>20736</v>
      </c>
      <c r="I5859">
        <f>IF(Table3_1810[[#This Row],[Status]]="Hired",1,0)</f>
        <v>1</v>
      </c>
    </row>
    <row r="5860" spans="1:9" x14ac:dyDescent="0.3">
      <c r="A5860">
        <v>342183</v>
      </c>
      <c r="B5860" s="2">
        <v>41829</v>
      </c>
      <c r="C5860" s="3">
        <v>0.31969907407407405</v>
      </c>
      <c r="D5860" t="s">
        <v>31</v>
      </c>
      <c r="E5860" t="s">
        <v>27</v>
      </c>
      <c r="F5860" t="s">
        <v>20</v>
      </c>
      <c r="G5860" t="s">
        <v>10</v>
      </c>
      <c r="H5860">
        <v>80343</v>
      </c>
      <c r="I5860">
        <f>IF(Table3_1810[[#This Row],[Status]]="Hired",1,0)</f>
        <v>1</v>
      </c>
    </row>
    <row r="5861" spans="1:9" x14ac:dyDescent="0.3">
      <c r="A5861">
        <v>738001</v>
      </c>
      <c r="B5861" s="2">
        <v>41817</v>
      </c>
      <c r="C5861" s="3">
        <v>0.17010416666666667</v>
      </c>
      <c r="D5861" t="s">
        <v>31</v>
      </c>
      <c r="E5861" t="s">
        <v>27</v>
      </c>
      <c r="F5861" t="s">
        <v>17</v>
      </c>
      <c r="G5861" t="s">
        <v>2</v>
      </c>
      <c r="H5861">
        <v>56881</v>
      </c>
      <c r="I5861">
        <f>IF(Table3_1810[[#This Row],[Status]]="Hired",1,0)</f>
        <v>1</v>
      </c>
    </row>
    <row r="5862" spans="1:9" x14ac:dyDescent="0.3">
      <c r="A5862">
        <v>891558</v>
      </c>
      <c r="B5862" s="2">
        <v>41819</v>
      </c>
      <c r="C5862" s="3">
        <v>0.39156249999999998</v>
      </c>
      <c r="D5862" t="s">
        <v>31</v>
      </c>
      <c r="E5862" t="s">
        <v>27</v>
      </c>
      <c r="F5862" t="s">
        <v>17</v>
      </c>
      <c r="G5862" t="s">
        <v>2</v>
      </c>
      <c r="H5862">
        <v>94543</v>
      </c>
      <c r="I5862">
        <f>IF(Table3_1810[[#This Row],[Status]]="Hired",1,0)</f>
        <v>1</v>
      </c>
    </row>
    <row r="5863" spans="1:9" x14ac:dyDescent="0.3">
      <c r="A5863">
        <v>227116</v>
      </c>
      <c r="B5863" s="2">
        <v>41823</v>
      </c>
      <c r="C5863" s="3">
        <v>0.87175925925925923</v>
      </c>
      <c r="D5863" t="s">
        <v>31</v>
      </c>
      <c r="E5863" t="s">
        <v>27</v>
      </c>
      <c r="F5863" t="s">
        <v>17</v>
      </c>
      <c r="G5863" t="s">
        <v>2</v>
      </c>
      <c r="H5863">
        <v>60609</v>
      </c>
      <c r="I5863">
        <f>IF(Table3_1810[[#This Row],[Status]]="Hired",1,0)</f>
        <v>1</v>
      </c>
    </row>
    <row r="5864" spans="1:9" x14ac:dyDescent="0.3">
      <c r="A5864">
        <v>848217</v>
      </c>
      <c r="B5864" s="2">
        <v>41870</v>
      </c>
      <c r="C5864" s="3">
        <v>0.5749305555555555</v>
      </c>
      <c r="D5864" t="s">
        <v>31</v>
      </c>
      <c r="E5864" t="s">
        <v>27</v>
      </c>
      <c r="F5864" t="s">
        <v>12</v>
      </c>
      <c r="G5864" t="s">
        <v>10</v>
      </c>
      <c r="H5864">
        <v>25553</v>
      </c>
      <c r="I5864">
        <f>IF(Table3_1810[[#This Row],[Status]]="Hired",1,0)</f>
        <v>1</v>
      </c>
    </row>
    <row r="5865" spans="1:9" x14ac:dyDescent="0.3">
      <c r="A5865">
        <v>174164</v>
      </c>
      <c r="B5865" s="2">
        <v>41870</v>
      </c>
      <c r="C5865" s="3">
        <v>0.57516203703703705</v>
      </c>
      <c r="D5865" t="s">
        <v>31</v>
      </c>
      <c r="E5865" t="s">
        <v>28</v>
      </c>
      <c r="F5865" t="s">
        <v>12</v>
      </c>
      <c r="G5865" t="s">
        <v>10</v>
      </c>
      <c r="H5865">
        <v>18653</v>
      </c>
      <c r="I5865">
        <f>IF(Table3_1810[[#This Row],[Status]]="Hired",1,0)</f>
        <v>1</v>
      </c>
    </row>
    <row r="5866" spans="1:9" x14ac:dyDescent="0.3">
      <c r="A5866">
        <v>653149</v>
      </c>
      <c r="B5866" s="2">
        <v>41809</v>
      </c>
      <c r="C5866" s="3">
        <v>0.37337962962962962</v>
      </c>
      <c r="D5866" t="s">
        <v>31</v>
      </c>
      <c r="E5866" t="s">
        <v>29</v>
      </c>
      <c r="F5866" t="s">
        <v>13</v>
      </c>
      <c r="G5866" t="s">
        <v>10</v>
      </c>
      <c r="H5866">
        <v>31116</v>
      </c>
      <c r="I5866">
        <f>IF(Table3_1810[[#This Row],[Status]]="Hired",1,0)</f>
        <v>1</v>
      </c>
    </row>
    <row r="5867" spans="1:9" x14ac:dyDescent="0.3">
      <c r="A5867">
        <v>631703</v>
      </c>
      <c r="B5867" s="2">
        <v>41809</v>
      </c>
      <c r="C5867" s="3">
        <v>0.37482638888888886</v>
      </c>
      <c r="D5867" t="s">
        <v>31</v>
      </c>
      <c r="E5867" t="s">
        <v>29</v>
      </c>
      <c r="F5867" t="s">
        <v>13</v>
      </c>
      <c r="G5867" t="s">
        <v>10</v>
      </c>
      <c r="H5867">
        <v>88886</v>
      </c>
      <c r="I5867">
        <f>IF(Table3_1810[[#This Row],[Status]]="Hired",1,0)</f>
        <v>1</v>
      </c>
    </row>
    <row r="5868" spans="1:9" x14ac:dyDescent="0.3">
      <c r="A5868">
        <v>257613</v>
      </c>
      <c r="B5868" s="2">
        <v>41828</v>
      </c>
      <c r="C5868" s="3">
        <v>0.4674652777777778</v>
      </c>
      <c r="D5868" t="s">
        <v>31</v>
      </c>
      <c r="E5868" t="s">
        <v>29</v>
      </c>
      <c r="F5868" t="s">
        <v>13</v>
      </c>
      <c r="G5868" t="s">
        <v>10</v>
      </c>
      <c r="H5868">
        <v>90535</v>
      </c>
      <c r="I5868">
        <f>IF(Table3_1810[[#This Row],[Status]]="Hired",1,0)</f>
        <v>1</v>
      </c>
    </row>
    <row r="5869" spans="1:9" x14ac:dyDescent="0.3">
      <c r="A5869">
        <v>818110</v>
      </c>
      <c r="B5869" s="2">
        <v>41828</v>
      </c>
      <c r="C5869" s="3">
        <v>0.46884259259259259</v>
      </c>
      <c r="D5869" t="s">
        <v>31</v>
      </c>
      <c r="E5869" t="s">
        <v>29</v>
      </c>
      <c r="F5869" t="s">
        <v>13</v>
      </c>
      <c r="G5869" t="s">
        <v>10</v>
      </c>
      <c r="H5869">
        <v>46825</v>
      </c>
      <c r="I5869">
        <f>IF(Table3_1810[[#This Row],[Status]]="Hired",1,0)</f>
        <v>1</v>
      </c>
    </row>
    <row r="5870" spans="1:9" x14ac:dyDescent="0.3">
      <c r="A5870">
        <v>404097</v>
      </c>
      <c r="B5870" s="2">
        <v>41842</v>
      </c>
      <c r="C5870" s="3">
        <v>0.81620370370370365</v>
      </c>
      <c r="D5870" t="s">
        <v>31</v>
      </c>
      <c r="E5870" t="s">
        <v>27</v>
      </c>
      <c r="F5870" t="s">
        <v>13</v>
      </c>
      <c r="G5870" t="s">
        <v>2</v>
      </c>
      <c r="H5870">
        <v>64122</v>
      </c>
      <c r="I5870">
        <f>IF(Table3_1810[[#This Row],[Status]]="Hired",1,0)</f>
        <v>1</v>
      </c>
    </row>
    <row r="5871" spans="1:9" x14ac:dyDescent="0.3">
      <c r="A5871">
        <v>569723</v>
      </c>
      <c r="B5871" s="2">
        <v>41845</v>
      </c>
      <c r="C5871" s="3">
        <v>0.36299768518518516</v>
      </c>
      <c r="D5871" t="s">
        <v>31</v>
      </c>
      <c r="E5871" t="s">
        <v>27</v>
      </c>
      <c r="F5871" t="s">
        <v>12</v>
      </c>
      <c r="G5871" t="s">
        <v>5</v>
      </c>
      <c r="H5871">
        <v>86726</v>
      </c>
      <c r="I5871">
        <f>IF(Table3_1810[[#This Row],[Status]]="Hired",1,0)</f>
        <v>1</v>
      </c>
    </row>
    <row r="5872" spans="1:9" x14ac:dyDescent="0.3">
      <c r="A5872">
        <v>722315</v>
      </c>
      <c r="B5872" s="2">
        <v>41789</v>
      </c>
      <c r="C5872" s="3">
        <v>0.68482638888888892</v>
      </c>
      <c r="D5872" t="s">
        <v>31</v>
      </c>
      <c r="E5872" t="s">
        <v>29</v>
      </c>
      <c r="F5872" t="s">
        <v>20</v>
      </c>
      <c r="G5872" t="s">
        <v>1</v>
      </c>
      <c r="H5872">
        <v>56422</v>
      </c>
      <c r="I5872">
        <f>IF(Table3_1810[[#This Row],[Status]]="Hired",1,0)</f>
        <v>1</v>
      </c>
    </row>
    <row r="5873" spans="1:9" x14ac:dyDescent="0.3">
      <c r="A5873">
        <v>497227</v>
      </c>
      <c r="B5873" s="2">
        <v>41815</v>
      </c>
      <c r="C5873" s="3">
        <v>0.47920138888888891</v>
      </c>
      <c r="D5873" t="s">
        <v>31</v>
      </c>
      <c r="E5873" t="s">
        <v>27</v>
      </c>
      <c r="F5873" t="s">
        <v>17</v>
      </c>
      <c r="G5873" t="s">
        <v>5</v>
      </c>
      <c r="H5873">
        <v>98380</v>
      </c>
      <c r="I5873">
        <f>IF(Table3_1810[[#This Row],[Status]]="Hired",1,0)</f>
        <v>1</v>
      </c>
    </row>
    <row r="5874" spans="1:9" x14ac:dyDescent="0.3">
      <c r="A5874">
        <v>395332</v>
      </c>
      <c r="B5874" s="2">
        <v>41815</v>
      </c>
      <c r="C5874" s="3">
        <v>0.5910185185185185</v>
      </c>
      <c r="D5874" t="s">
        <v>31</v>
      </c>
      <c r="E5874" t="s">
        <v>27</v>
      </c>
      <c r="F5874" t="s">
        <v>17</v>
      </c>
      <c r="G5874" t="s">
        <v>1</v>
      </c>
      <c r="H5874">
        <v>27105</v>
      </c>
      <c r="I5874">
        <f>IF(Table3_1810[[#This Row],[Status]]="Hired",1,0)</f>
        <v>1</v>
      </c>
    </row>
    <row r="5875" spans="1:9" x14ac:dyDescent="0.3">
      <c r="A5875">
        <v>445648</v>
      </c>
      <c r="B5875" s="2">
        <v>41815</v>
      </c>
      <c r="C5875" s="3">
        <v>0.59136574074074078</v>
      </c>
      <c r="D5875" t="s">
        <v>31</v>
      </c>
      <c r="E5875" t="s">
        <v>29</v>
      </c>
      <c r="F5875" t="s">
        <v>17</v>
      </c>
      <c r="G5875" t="s">
        <v>1</v>
      </c>
      <c r="H5875">
        <v>97712</v>
      </c>
      <c r="I5875">
        <f>IF(Table3_1810[[#This Row],[Status]]="Hired",1,0)</f>
        <v>1</v>
      </c>
    </row>
    <row r="5876" spans="1:9" x14ac:dyDescent="0.3">
      <c r="A5876">
        <v>253111</v>
      </c>
      <c r="B5876" s="2">
        <v>41817</v>
      </c>
      <c r="C5876" s="3">
        <v>0.26657407407407407</v>
      </c>
      <c r="D5876" t="s">
        <v>30</v>
      </c>
      <c r="E5876" t="s">
        <v>27</v>
      </c>
      <c r="F5876" t="s">
        <v>17</v>
      </c>
      <c r="G5876" t="s">
        <v>1</v>
      </c>
      <c r="H5876">
        <v>35504</v>
      </c>
      <c r="I5876">
        <f>IF(Table3_1810[[#This Row],[Status]]="Hired",1,0)</f>
        <v>0</v>
      </c>
    </row>
    <row r="5877" spans="1:9" x14ac:dyDescent="0.3">
      <c r="A5877">
        <v>67339</v>
      </c>
      <c r="B5877" s="2">
        <v>41822</v>
      </c>
      <c r="C5877" s="3">
        <v>0.38960648148148147</v>
      </c>
      <c r="D5877" t="s">
        <v>31</v>
      </c>
      <c r="E5877" t="s">
        <v>29</v>
      </c>
      <c r="F5877" t="s">
        <v>17</v>
      </c>
      <c r="G5877" t="s">
        <v>2</v>
      </c>
      <c r="H5877">
        <v>50925</v>
      </c>
      <c r="I5877">
        <f>IF(Table3_1810[[#This Row],[Status]]="Hired",1,0)</f>
        <v>1</v>
      </c>
    </row>
    <row r="5878" spans="1:9" x14ac:dyDescent="0.3">
      <c r="A5878">
        <v>579038</v>
      </c>
      <c r="B5878" s="2">
        <v>41837</v>
      </c>
      <c r="C5878" s="3">
        <v>0.7298958333333333</v>
      </c>
      <c r="D5878" t="s">
        <v>30</v>
      </c>
      <c r="E5878" t="s">
        <v>27</v>
      </c>
      <c r="F5878" t="s">
        <v>17</v>
      </c>
      <c r="G5878" t="s">
        <v>2</v>
      </c>
      <c r="H5878">
        <v>38706</v>
      </c>
      <c r="I5878">
        <f>IF(Table3_1810[[#This Row],[Status]]="Hired",1,0)</f>
        <v>0</v>
      </c>
    </row>
    <row r="5879" spans="1:9" x14ac:dyDescent="0.3">
      <c r="A5879">
        <v>488388</v>
      </c>
      <c r="B5879" s="2">
        <v>41876</v>
      </c>
      <c r="C5879" s="3">
        <v>0.4377199074074074</v>
      </c>
      <c r="D5879" t="s">
        <v>30</v>
      </c>
      <c r="E5879" t="s">
        <v>29</v>
      </c>
      <c r="F5879" t="s">
        <v>15</v>
      </c>
      <c r="G5879" t="s">
        <v>10</v>
      </c>
      <c r="H5879">
        <v>70609</v>
      </c>
      <c r="I5879">
        <f>IF(Table3_1810[[#This Row],[Status]]="Hired",1,0)</f>
        <v>0</v>
      </c>
    </row>
    <row r="5880" spans="1:9" x14ac:dyDescent="0.3">
      <c r="A5880">
        <v>52355</v>
      </c>
      <c r="B5880" s="2">
        <v>41827</v>
      </c>
      <c r="C5880" s="3">
        <v>0.58839120370370368</v>
      </c>
      <c r="D5880" t="s">
        <v>31</v>
      </c>
      <c r="E5880" t="s">
        <v>27</v>
      </c>
      <c r="F5880" t="s">
        <v>17</v>
      </c>
      <c r="G5880" t="s">
        <v>5</v>
      </c>
      <c r="H5880">
        <v>17672</v>
      </c>
      <c r="I5880">
        <f>IF(Table3_1810[[#This Row],[Status]]="Hired",1,0)</f>
        <v>1</v>
      </c>
    </row>
    <row r="5881" spans="1:9" x14ac:dyDescent="0.3">
      <c r="A5881">
        <v>617974</v>
      </c>
      <c r="B5881" s="2">
        <v>41827</v>
      </c>
      <c r="C5881" s="3">
        <v>0.59162037037037041</v>
      </c>
      <c r="D5881" t="s">
        <v>30</v>
      </c>
      <c r="E5881" t="s">
        <v>29</v>
      </c>
      <c r="F5881" t="s">
        <v>17</v>
      </c>
      <c r="G5881" t="s">
        <v>5</v>
      </c>
      <c r="H5881">
        <v>30481</v>
      </c>
      <c r="I5881">
        <f>IF(Table3_1810[[#This Row],[Status]]="Hired",1,0)</f>
        <v>0</v>
      </c>
    </row>
    <row r="5882" spans="1:9" x14ac:dyDescent="0.3">
      <c r="A5882">
        <v>173134</v>
      </c>
      <c r="B5882" s="2">
        <v>41827</v>
      </c>
      <c r="C5882" s="3">
        <v>0.59479166666666672</v>
      </c>
      <c r="D5882" t="s">
        <v>31</v>
      </c>
      <c r="E5882" t="s">
        <v>27</v>
      </c>
      <c r="F5882" t="s">
        <v>17</v>
      </c>
      <c r="G5882" t="s">
        <v>5</v>
      </c>
      <c r="H5882">
        <v>57532</v>
      </c>
      <c r="I5882">
        <f>IF(Table3_1810[[#This Row],[Status]]="Hired",1,0)</f>
        <v>1</v>
      </c>
    </row>
    <row r="5883" spans="1:9" x14ac:dyDescent="0.3">
      <c r="A5883">
        <v>792293</v>
      </c>
      <c r="B5883" s="2">
        <v>41827</v>
      </c>
      <c r="C5883" s="3">
        <v>0.58877314814814818</v>
      </c>
      <c r="D5883" t="s">
        <v>31</v>
      </c>
      <c r="E5883" t="s">
        <v>28</v>
      </c>
      <c r="F5883" t="s">
        <v>17</v>
      </c>
      <c r="G5883" t="s">
        <v>5</v>
      </c>
      <c r="H5883">
        <v>76814</v>
      </c>
      <c r="I5883">
        <f>IF(Table3_1810[[#This Row],[Status]]="Hired",1,0)</f>
        <v>1</v>
      </c>
    </row>
    <row r="5884" spans="1:9" x14ac:dyDescent="0.3">
      <c r="A5884">
        <v>997050</v>
      </c>
      <c r="B5884" s="2">
        <v>41833</v>
      </c>
      <c r="C5884" s="3">
        <v>0.36209490740740741</v>
      </c>
      <c r="D5884" t="s">
        <v>31</v>
      </c>
      <c r="E5884" t="s">
        <v>27</v>
      </c>
      <c r="F5884" t="s">
        <v>17</v>
      </c>
      <c r="G5884" t="s">
        <v>2</v>
      </c>
      <c r="H5884">
        <v>98018</v>
      </c>
      <c r="I5884">
        <f>IF(Table3_1810[[#This Row],[Status]]="Hired",1,0)</f>
        <v>1</v>
      </c>
    </row>
    <row r="5885" spans="1:9" x14ac:dyDescent="0.3">
      <c r="A5885">
        <v>121699</v>
      </c>
      <c r="B5885" s="2">
        <v>41853</v>
      </c>
      <c r="C5885" s="3">
        <v>0.68137731481481478</v>
      </c>
      <c r="D5885" t="s">
        <v>31</v>
      </c>
      <c r="E5885" t="s">
        <v>29</v>
      </c>
      <c r="F5885" t="s">
        <v>17</v>
      </c>
      <c r="G5885" t="s">
        <v>10</v>
      </c>
      <c r="H5885">
        <v>37155</v>
      </c>
      <c r="I5885">
        <f>IF(Table3_1810[[#This Row],[Status]]="Hired",1,0)</f>
        <v>1</v>
      </c>
    </row>
    <row r="5886" spans="1:9" x14ac:dyDescent="0.3">
      <c r="A5886">
        <v>202541</v>
      </c>
      <c r="B5886" s="2">
        <v>41832</v>
      </c>
      <c r="C5886" s="3">
        <v>0.71800925925925929</v>
      </c>
      <c r="D5886" t="s">
        <v>31</v>
      </c>
      <c r="E5886" t="s">
        <v>27</v>
      </c>
      <c r="F5886" t="s">
        <v>20</v>
      </c>
      <c r="G5886" t="s">
        <v>2</v>
      </c>
      <c r="H5886">
        <v>17475</v>
      </c>
      <c r="I5886">
        <f>IF(Table3_1810[[#This Row],[Status]]="Hired",1,0)</f>
        <v>1</v>
      </c>
    </row>
    <row r="5887" spans="1:9" x14ac:dyDescent="0.3">
      <c r="A5887">
        <v>486166</v>
      </c>
      <c r="B5887" s="2">
        <v>41823</v>
      </c>
      <c r="C5887" s="3">
        <v>0.19216435185185185</v>
      </c>
      <c r="D5887" t="s">
        <v>31</v>
      </c>
      <c r="E5887" t="s">
        <v>27</v>
      </c>
      <c r="F5887" t="s">
        <v>17</v>
      </c>
      <c r="G5887" t="s">
        <v>10</v>
      </c>
      <c r="H5887">
        <v>43159</v>
      </c>
      <c r="I5887">
        <f>IF(Table3_1810[[#This Row],[Status]]="Hired",1,0)</f>
        <v>1</v>
      </c>
    </row>
    <row r="5888" spans="1:9" x14ac:dyDescent="0.3">
      <c r="A5888">
        <v>88940</v>
      </c>
      <c r="B5888" s="2">
        <v>41827</v>
      </c>
      <c r="C5888" s="3">
        <v>0.45803240740740742</v>
      </c>
      <c r="D5888" t="s">
        <v>31</v>
      </c>
      <c r="E5888" t="s">
        <v>27</v>
      </c>
      <c r="F5888" t="s">
        <v>17</v>
      </c>
      <c r="G5888" t="s">
        <v>10</v>
      </c>
      <c r="H5888">
        <v>60165</v>
      </c>
      <c r="I5888">
        <f>IF(Table3_1810[[#This Row],[Status]]="Hired",1,0)</f>
        <v>1</v>
      </c>
    </row>
    <row r="5889" spans="1:9" x14ac:dyDescent="0.3">
      <c r="A5889">
        <v>888007</v>
      </c>
      <c r="B5889" s="2">
        <v>41827</v>
      </c>
      <c r="C5889" s="3">
        <v>0.45910879629629631</v>
      </c>
      <c r="D5889" t="s">
        <v>31</v>
      </c>
      <c r="E5889" t="s">
        <v>27</v>
      </c>
      <c r="F5889" t="s">
        <v>17</v>
      </c>
      <c r="G5889" t="s">
        <v>10</v>
      </c>
      <c r="H5889">
        <v>73820</v>
      </c>
      <c r="I5889">
        <f>IF(Table3_1810[[#This Row],[Status]]="Hired",1,0)</f>
        <v>1</v>
      </c>
    </row>
    <row r="5890" spans="1:9" x14ac:dyDescent="0.3">
      <c r="A5890">
        <v>542513</v>
      </c>
      <c r="B5890" s="2">
        <v>41827</v>
      </c>
      <c r="C5890" s="3">
        <v>0.46054398148148146</v>
      </c>
      <c r="D5890" t="s">
        <v>31</v>
      </c>
      <c r="E5890" t="s">
        <v>27</v>
      </c>
      <c r="F5890" t="s">
        <v>17</v>
      </c>
      <c r="G5890" t="s">
        <v>10</v>
      </c>
      <c r="H5890">
        <v>89395</v>
      </c>
      <c r="I5890">
        <f>IF(Table3_1810[[#This Row],[Status]]="Hired",1,0)</f>
        <v>1</v>
      </c>
    </row>
    <row r="5891" spans="1:9" x14ac:dyDescent="0.3">
      <c r="A5891">
        <v>293701</v>
      </c>
      <c r="B5891" s="2">
        <v>41828</v>
      </c>
      <c r="C5891" s="3">
        <v>0.80777777777777782</v>
      </c>
      <c r="D5891" t="s">
        <v>31</v>
      </c>
      <c r="E5891" t="s">
        <v>29</v>
      </c>
      <c r="F5891" t="s">
        <v>17</v>
      </c>
      <c r="G5891" t="s">
        <v>10</v>
      </c>
      <c r="H5891">
        <v>54346</v>
      </c>
      <c r="I5891">
        <f>IF(Table3_1810[[#This Row],[Status]]="Hired",1,0)</f>
        <v>1</v>
      </c>
    </row>
    <row r="5892" spans="1:9" x14ac:dyDescent="0.3">
      <c r="A5892">
        <v>967787</v>
      </c>
      <c r="B5892" s="2">
        <v>41831</v>
      </c>
      <c r="C5892" s="3">
        <v>0.56859953703703703</v>
      </c>
      <c r="D5892" t="s">
        <v>31</v>
      </c>
      <c r="E5892" t="s">
        <v>27</v>
      </c>
      <c r="F5892" t="s">
        <v>17</v>
      </c>
      <c r="G5892" t="s">
        <v>10</v>
      </c>
      <c r="H5892">
        <v>71504</v>
      </c>
      <c r="I5892">
        <f>IF(Table3_1810[[#This Row],[Status]]="Hired",1,0)</f>
        <v>1</v>
      </c>
    </row>
    <row r="5893" spans="1:9" x14ac:dyDescent="0.3">
      <c r="A5893">
        <v>260987</v>
      </c>
      <c r="B5893" s="2">
        <v>41865</v>
      </c>
      <c r="C5893" s="3">
        <v>0.57656249999999998</v>
      </c>
      <c r="D5893" t="s">
        <v>31</v>
      </c>
      <c r="E5893" t="s">
        <v>29</v>
      </c>
      <c r="F5893" t="s">
        <v>19</v>
      </c>
      <c r="G5893" t="s">
        <v>2</v>
      </c>
      <c r="H5893">
        <v>94768</v>
      </c>
      <c r="I5893">
        <f>IF(Table3_1810[[#This Row],[Status]]="Hired",1,0)</f>
        <v>1</v>
      </c>
    </row>
    <row r="5894" spans="1:9" x14ac:dyDescent="0.3">
      <c r="A5894">
        <v>96601</v>
      </c>
      <c r="B5894" s="2">
        <v>41844</v>
      </c>
      <c r="C5894" s="3">
        <v>0.4557060185185185</v>
      </c>
      <c r="D5894" t="s">
        <v>31</v>
      </c>
      <c r="E5894" t="s">
        <v>27</v>
      </c>
      <c r="F5894" t="s">
        <v>13</v>
      </c>
      <c r="G5894" t="s">
        <v>10</v>
      </c>
      <c r="H5894">
        <v>22060</v>
      </c>
      <c r="I5894">
        <f>IF(Table3_1810[[#This Row],[Status]]="Hired",1,0)</f>
        <v>1</v>
      </c>
    </row>
    <row r="5895" spans="1:9" x14ac:dyDescent="0.3">
      <c r="A5895">
        <v>671664</v>
      </c>
      <c r="B5895" s="2">
        <v>41802</v>
      </c>
      <c r="C5895" s="3">
        <v>0.48093750000000002</v>
      </c>
      <c r="D5895" t="s">
        <v>31</v>
      </c>
      <c r="E5895" t="s">
        <v>27</v>
      </c>
      <c r="F5895" t="s">
        <v>17</v>
      </c>
      <c r="G5895" t="s">
        <v>1</v>
      </c>
      <c r="H5895">
        <v>33946</v>
      </c>
      <c r="I5895">
        <f>IF(Table3_1810[[#This Row],[Status]]="Hired",1,0)</f>
        <v>1</v>
      </c>
    </row>
    <row r="5896" spans="1:9" x14ac:dyDescent="0.3">
      <c r="A5896">
        <v>510970</v>
      </c>
      <c r="B5896" s="2">
        <v>41806</v>
      </c>
      <c r="C5896" s="3">
        <v>2.6574074074074073E-2</v>
      </c>
      <c r="D5896" t="s">
        <v>31</v>
      </c>
      <c r="E5896" t="s">
        <v>27</v>
      </c>
      <c r="F5896" t="s">
        <v>17</v>
      </c>
      <c r="G5896" t="s">
        <v>4</v>
      </c>
      <c r="H5896">
        <v>44686</v>
      </c>
      <c r="I5896">
        <f>IF(Table3_1810[[#This Row],[Status]]="Hired",1,0)</f>
        <v>1</v>
      </c>
    </row>
    <row r="5897" spans="1:9" x14ac:dyDescent="0.3">
      <c r="A5897">
        <v>207123</v>
      </c>
      <c r="B5897" s="2">
        <v>41844</v>
      </c>
      <c r="C5897" s="3">
        <v>0.59185185185185185</v>
      </c>
      <c r="D5897" t="s">
        <v>31</v>
      </c>
      <c r="E5897" t="s">
        <v>29</v>
      </c>
      <c r="F5897" t="s">
        <v>14</v>
      </c>
      <c r="G5897" t="s">
        <v>8</v>
      </c>
      <c r="H5897">
        <v>50682</v>
      </c>
      <c r="I5897">
        <f>IF(Table3_1810[[#This Row],[Status]]="Hired",1,0)</f>
        <v>1</v>
      </c>
    </row>
    <row r="5898" spans="1:9" x14ac:dyDescent="0.3">
      <c r="A5898">
        <v>752584</v>
      </c>
      <c r="B5898" s="2">
        <v>41844</v>
      </c>
      <c r="C5898" s="3">
        <v>0.59468750000000004</v>
      </c>
      <c r="D5898" t="s">
        <v>30</v>
      </c>
      <c r="E5898" t="s">
        <v>27</v>
      </c>
      <c r="F5898" t="s">
        <v>14</v>
      </c>
      <c r="G5898" t="s">
        <v>8</v>
      </c>
      <c r="H5898">
        <v>35609</v>
      </c>
      <c r="I5898">
        <f>IF(Table3_1810[[#This Row],[Status]]="Hired",1,0)</f>
        <v>0</v>
      </c>
    </row>
    <row r="5899" spans="1:9" x14ac:dyDescent="0.3">
      <c r="A5899">
        <v>654389</v>
      </c>
      <c r="B5899" s="2">
        <v>41849</v>
      </c>
      <c r="C5899" s="3">
        <v>0.12393518518518519</v>
      </c>
      <c r="D5899" t="s">
        <v>31</v>
      </c>
      <c r="E5899" t="s">
        <v>27</v>
      </c>
      <c r="F5899" t="s">
        <v>14</v>
      </c>
      <c r="G5899" t="s">
        <v>8</v>
      </c>
      <c r="H5899">
        <v>68448</v>
      </c>
      <c r="I5899">
        <f>IF(Table3_1810[[#This Row],[Status]]="Hired",1,0)</f>
        <v>1</v>
      </c>
    </row>
    <row r="5900" spans="1:9" x14ac:dyDescent="0.3">
      <c r="A5900">
        <v>833317</v>
      </c>
      <c r="B5900" s="2">
        <v>41861</v>
      </c>
      <c r="C5900" s="3">
        <v>0.81775462962962964</v>
      </c>
      <c r="D5900" t="s">
        <v>31</v>
      </c>
      <c r="E5900" t="s">
        <v>27</v>
      </c>
      <c r="F5900" t="s">
        <v>14</v>
      </c>
      <c r="G5900" t="s">
        <v>8</v>
      </c>
      <c r="H5900">
        <v>35418</v>
      </c>
      <c r="I5900">
        <f>IF(Table3_1810[[#This Row],[Status]]="Hired",1,0)</f>
        <v>1</v>
      </c>
    </row>
    <row r="5901" spans="1:9" x14ac:dyDescent="0.3">
      <c r="A5901">
        <v>346496</v>
      </c>
      <c r="B5901" s="2">
        <v>41880</v>
      </c>
      <c r="C5901" s="3">
        <v>0.59857638888888887</v>
      </c>
      <c r="D5901" t="s">
        <v>31</v>
      </c>
      <c r="E5901" t="s">
        <v>27</v>
      </c>
      <c r="F5901" t="s">
        <v>14</v>
      </c>
      <c r="G5901" t="s">
        <v>8</v>
      </c>
      <c r="H5901">
        <v>98295</v>
      </c>
      <c r="I5901">
        <f>IF(Table3_1810[[#This Row],[Status]]="Hired",1,0)</f>
        <v>1</v>
      </c>
    </row>
    <row r="5902" spans="1:9" x14ac:dyDescent="0.3">
      <c r="A5902">
        <v>511315</v>
      </c>
      <c r="B5902" s="2">
        <v>41880</v>
      </c>
      <c r="C5902" s="3">
        <v>0.59893518518518518</v>
      </c>
      <c r="D5902" t="s">
        <v>31</v>
      </c>
      <c r="E5902" t="s">
        <v>29</v>
      </c>
      <c r="F5902" t="s">
        <v>14</v>
      </c>
      <c r="G5902" t="s">
        <v>8</v>
      </c>
      <c r="H5902">
        <v>38091</v>
      </c>
      <c r="I5902">
        <f>IF(Table3_1810[[#This Row],[Status]]="Hired",1,0)</f>
        <v>1</v>
      </c>
    </row>
    <row r="5903" spans="1:9" x14ac:dyDescent="0.3">
      <c r="A5903">
        <v>916734</v>
      </c>
      <c r="B5903" s="2">
        <v>41882</v>
      </c>
      <c r="C5903" s="3">
        <v>0.28479166666666667</v>
      </c>
      <c r="D5903" t="s">
        <v>31</v>
      </c>
      <c r="E5903" t="s">
        <v>29</v>
      </c>
      <c r="F5903" t="s">
        <v>14</v>
      </c>
      <c r="G5903" t="s">
        <v>8</v>
      </c>
      <c r="H5903">
        <v>62598</v>
      </c>
      <c r="I5903">
        <f>IF(Table3_1810[[#This Row],[Status]]="Hired",1,0)</f>
        <v>1</v>
      </c>
    </row>
    <row r="5904" spans="1:9" x14ac:dyDescent="0.3">
      <c r="A5904">
        <v>623474</v>
      </c>
      <c r="B5904" s="2">
        <v>41799</v>
      </c>
      <c r="C5904" s="3">
        <v>0.56466435185185182</v>
      </c>
      <c r="D5904" t="s">
        <v>31</v>
      </c>
      <c r="E5904" t="s">
        <v>29</v>
      </c>
      <c r="F5904" t="s">
        <v>17</v>
      </c>
      <c r="G5904" t="s">
        <v>8</v>
      </c>
      <c r="H5904">
        <v>51930</v>
      </c>
      <c r="I5904">
        <f>IF(Table3_1810[[#This Row],[Status]]="Hired",1,0)</f>
        <v>1</v>
      </c>
    </row>
    <row r="5905" spans="1:9" x14ac:dyDescent="0.3">
      <c r="A5905">
        <v>13981</v>
      </c>
      <c r="B5905" s="2">
        <v>41799</v>
      </c>
      <c r="C5905" s="3">
        <v>0.56835648148148143</v>
      </c>
      <c r="D5905" t="s">
        <v>31</v>
      </c>
      <c r="E5905" t="s">
        <v>27</v>
      </c>
      <c r="F5905" t="s">
        <v>17</v>
      </c>
      <c r="G5905" t="s">
        <v>8</v>
      </c>
      <c r="H5905">
        <v>19537</v>
      </c>
      <c r="I5905">
        <f>IF(Table3_1810[[#This Row],[Status]]="Hired",1,0)</f>
        <v>1</v>
      </c>
    </row>
    <row r="5906" spans="1:9" x14ac:dyDescent="0.3">
      <c r="A5906">
        <v>573316</v>
      </c>
      <c r="B5906" s="2">
        <v>41813</v>
      </c>
      <c r="C5906" s="3">
        <v>0.77500000000000002</v>
      </c>
      <c r="D5906" t="s">
        <v>31</v>
      </c>
      <c r="E5906" t="s">
        <v>29</v>
      </c>
      <c r="F5906" t="s">
        <v>12</v>
      </c>
      <c r="G5906" t="s">
        <v>2</v>
      </c>
      <c r="H5906">
        <v>45578</v>
      </c>
      <c r="I5906">
        <f>IF(Table3_1810[[#This Row],[Status]]="Hired",1,0)</f>
        <v>1</v>
      </c>
    </row>
    <row r="5907" spans="1:9" x14ac:dyDescent="0.3">
      <c r="A5907">
        <v>425172</v>
      </c>
      <c r="B5907" s="2">
        <v>41813</v>
      </c>
      <c r="C5907" s="3">
        <v>0.7731365740740741</v>
      </c>
      <c r="D5907" t="s">
        <v>31</v>
      </c>
      <c r="E5907" t="s">
        <v>28</v>
      </c>
      <c r="F5907" t="s">
        <v>12</v>
      </c>
      <c r="G5907" t="s">
        <v>2</v>
      </c>
      <c r="H5907">
        <v>57474</v>
      </c>
      <c r="I5907">
        <f>IF(Table3_1810[[#This Row],[Status]]="Hired",1,0)</f>
        <v>1</v>
      </c>
    </row>
    <row r="5908" spans="1:9" x14ac:dyDescent="0.3">
      <c r="A5908">
        <v>276411</v>
      </c>
      <c r="B5908" s="2">
        <v>41819</v>
      </c>
      <c r="C5908" s="3">
        <v>0.71655092592592595</v>
      </c>
      <c r="D5908" t="s">
        <v>31</v>
      </c>
      <c r="E5908" t="s">
        <v>27</v>
      </c>
      <c r="F5908" t="s">
        <v>12</v>
      </c>
      <c r="G5908" t="s">
        <v>2</v>
      </c>
      <c r="H5908">
        <v>58403</v>
      </c>
      <c r="I5908">
        <f>IF(Table3_1810[[#This Row],[Status]]="Hired",1,0)</f>
        <v>1</v>
      </c>
    </row>
    <row r="5909" spans="1:9" x14ac:dyDescent="0.3">
      <c r="A5909">
        <v>526283</v>
      </c>
      <c r="B5909" s="2">
        <v>41831</v>
      </c>
      <c r="C5909" s="3">
        <v>0.53086805555555561</v>
      </c>
      <c r="D5909" t="s">
        <v>31</v>
      </c>
      <c r="E5909" t="s">
        <v>27</v>
      </c>
      <c r="F5909" t="s">
        <v>14</v>
      </c>
      <c r="G5909" t="s">
        <v>7</v>
      </c>
      <c r="H5909">
        <v>38413</v>
      </c>
      <c r="I5909">
        <f>IF(Table3_1810[[#This Row],[Status]]="Hired",1,0)</f>
        <v>1</v>
      </c>
    </row>
    <row r="5910" spans="1:9" x14ac:dyDescent="0.3">
      <c r="A5910">
        <v>123315</v>
      </c>
      <c r="B5910" s="2">
        <v>41845</v>
      </c>
      <c r="C5910" s="3">
        <v>0.71781249999999996</v>
      </c>
      <c r="D5910" t="s">
        <v>31</v>
      </c>
      <c r="E5910" t="s">
        <v>27</v>
      </c>
      <c r="F5910" t="s">
        <v>14</v>
      </c>
      <c r="G5910" t="s">
        <v>7</v>
      </c>
      <c r="H5910">
        <v>99331</v>
      </c>
      <c r="I5910">
        <f>IF(Table3_1810[[#This Row],[Status]]="Hired",1,0)</f>
        <v>1</v>
      </c>
    </row>
    <row r="5911" spans="1:9" x14ac:dyDescent="0.3">
      <c r="A5911">
        <v>942753</v>
      </c>
      <c r="B5911" s="2">
        <v>41850</v>
      </c>
      <c r="C5911" s="3">
        <v>0.82668981481481485</v>
      </c>
      <c r="D5911" t="s">
        <v>31</v>
      </c>
      <c r="E5911" t="s">
        <v>29</v>
      </c>
      <c r="F5911" t="s">
        <v>17</v>
      </c>
      <c r="G5911" t="s">
        <v>5</v>
      </c>
      <c r="H5911">
        <v>48718</v>
      </c>
      <c r="I5911">
        <f>IF(Table3_1810[[#This Row],[Status]]="Hired",1,0)</f>
        <v>1</v>
      </c>
    </row>
    <row r="5912" spans="1:9" x14ac:dyDescent="0.3">
      <c r="A5912">
        <v>613831</v>
      </c>
      <c r="B5912" s="2">
        <v>41850</v>
      </c>
      <c r="C5912" s="3">
        <v>0.82729166666666665</v>
      </c>
      <c r="D5912" t="s">
        <v>31</v>
      </c>
      <c r="E5912" t="s">
        <v>29</v>
      </c>
      <c r="F5912" t="s">
        <v>17</v>
      </c>
      <c r="G5912" t="s">
        <v>5</v>
      </c>
      <c r="H5912">
        <v>54821</v>
      </c>
      <c r="I5912">
        <f>IF(Table3_1810[[#This Row],[Status]]="Hired",1,0)</f>
        <v>1</v>
      </c>
    </row>
    <row r="5913" spans="1:9" x14ac:dyDescent="0.3">
      <c r="A5913">
        <v>471695</v>
      </c>
      <c r="B5913" s="2">
        <v>41850</v>
      </c>
      <c r="C5913" s="3">
        <v>0.82923611111111106</v>
      </c>
      <c r="D5913" t="s">
        <v>31</v>
      </c>
      <c r="E5913" t="s">
        <v>29</v>
      </c>
      <c r="F5913" t="s">
        <v>17</v>
      </c>
      <c r="G5913" t="s">
        <v>5</v>
      </c>
      <c r="H5913">
        <v>47876</v>
      </c>
      <c r="I5913">
        <f>IF(Table3_1810[[#This Row],[Status]]="Hired",1,0)</f>
        <v>1</v>
      </c>
    </row>
    <row r="5914" spans="1:9" x14ac:dyDescent="0.3">
      <c r="A5914">
        <v>620292</v>
      </c>
      <c r="B5914" s="2">
        <v>41850</v>
      </c>
      <c r="C5914" s="3">
        <v>0.827662037037037</v>
      </c>
      <c r="D5914" t="s">
        <v>31</v>
      </c>
      <c r="E5914" t="s">
        <v>29</v>
      </c>
      <c r="F5914" t="s">
        <v>17</v>
      </c>
      <c r="G5914" t="s">
        <v>5</v>
      </c>
      <c r="H5914">
        <v>90453</v>
      </c>
      <c r="I5914">
        <f>IF(Table3_1810[[#This Row],[Status]]="Hired",1,0)</f>
        <v>1</v>
      </c>
    </row>
    <row r="5915" spans="1:9" x14ac:dyDescent="0.3">
      <c r="A5915">
        <v>455567</v>
      </c>
      <c r="B5915" s="2">
        <v>41821</v>
      </c>
      <c r="C5915" s="3">
        <v>0.52114583333333331</v>
      </c>
      <c r="D5915" t="s">
        <v>31</v>
      </c>
      <c r="E5915" t="s">
        <v>27</v>
      </c>
      <c r="F5915" t="s">
        <v>17</v>
      </c>
      <c r="G5915" t="s">
        <v>2</v>
      </c>
      <c r="H5915">
        <v>12897</v>
      </c>
      <c r="I5915">
        <f>IF(Table3_1810[[#This Row],[Status]]="Hired",1,0)</f>
        <v>1</v>
      </c>
    </row>
    <row r="5916" spans="1:9" x14ac:dyDescent="0.3">
      <c r="A5916">
        <v>23486</v>
      </c>
      <c r="B5916" s="2">
        <v>41829</v>
      </c>
      <c r="C5916" s="3">
        <v>0.79331018518518515</v>
      </c>
      <c r="D5916" t="s">
        <v>31</v>
      </c>
      <c r="E5916" t="s">
        <v>27</v>
      </c>
      <c r="F5916" t="s">
        <v>17</v>
      </c>
      <c r="G5916" t="s">
        <v>2</v>
      </c>
      <c r="H5916">
        <v>46842</v>
      </c>
      <c r="I5916">
        <f>IF(Table3_1810[[#This Row],[Status]]="Hired",1,0)</f>
        <v>1</v>
      </c>
    </row>
    <row r="5917" spans="1:9" x14ac:dyDescent="0.3">
      <c r="A5917">
        <v>551411</v>
      </c>
      <c r="B5917" s="2">
        <v>41823</v>
      </c>
      <c r="C5917" s="3">
        <v>0.69391203703703708</v>
      </c>
      <c r="D5917" t="s">
        <v>31</v>
      </c>
      <c r="E5917" t="s">
        <v>27</v>
      </c>
      <c r="F5917" t="s">
        <v>17</v>
      </c>
      <c r="G5917" t="s">
        <v>7</v>
      </c>
      <c r="H5917">
        <v>94625</v>
      </c>
      <c r="I5917">
        <f>IF(Table3_1810[[#This Row],[Status]]="Hired",1,0)</f>
        <v>1</v>
      </c>
    </row>
    <row r="5918" spans="1:9" x14ac:dyDescent="0.3">
      <c r="A5918">
        <v>826335</v>
      </c>
      <c r="B5918" s="2">
        <v>41823</v>
      </c>
      <c r="C5918" s="3">
        <v>0.69640046296296299</v>
      </c>
      <c r="D5918" t="s">
        <v>31</v>
      </c>
      <c r="E5918" t="s">
        <v>27</v>
      </c>
      <c r="F5918" t="s">
        <v>17</v>
      </c>
      <c r="G5918" t="s">
        <v>7</v>
      </c>
      <c r="H5918">
        <v>36904</v>
      </c>
      <c r="I5918">
        <f>IF(Table3_1810[[#This Row],[Status]]="Hired",1,0)</f>
        <v>1</v>
      </c>
    </row>
    <row r="5919" spans="1:9" x14ac:dyDescent="0.3">
      <c r="A5919">
        <v>540235</v>
      </c>
      <c r="B5919" s="2">
        <v>41823</v>
      </c>
      <c r="C5919" s="3">
        <v>0.69716435185185188</v>
      </c>
      <c r="D5919" t="s">
        <v>31</v>
      </c>
      <c r="E5919" t="s">
        <v>27</v>
      </c>
      <c r="F5919" t="s">
        <v>17</v>
      </c>
      <c r="G5919" t="s">
        <v>7</v>
      </c>
      <c r="H5919">
        <v>33760</v>
      </c>
      <c r="I5919">
        <f>IF(Table3_1810[[#This Row],[Status]]="Hired",1,0)</f>
        <v>1</v>
      </c>
    </row>
    <row r="5920" spans="1:9" x14ac:dyDescent="0.3">
      <c r="A5920">
        <v>911477</v>
      </c>
      <c r="B5920" s="2">
        <v>41836</v>
      </c>
      <c r="C5920" s="3">
        <v>0.3213078703703704</v>
      </c>
      <c r="D5920" t="s">
        <v>31</v>
      </c>
      <c r="E5920" t="s">
        <v>27</v>
      </c>
      <c r="F5920" t="s">
        <v>17</v>
      </c>
      <c r="G5920" t="s">
        <v>7</v>
      </c>
      <c r="H5920">
        <v>37212</v>
      </c>
      <c r="I5920">
        <f>IF(Table3_1810[[#This Row],[Status]]="Hired",1,0)</f>
        <v>1</v>
      </c>
    </row>
    <row r="5921" spans="1:9" x14ac:dyDescent="0.3">
      <c r="A5921">
        <v>484204</v>
      </c>
      <c r="B5921" s="2">
        <v>41836</v>
      </c>
      <c r="C5921" s="3">
        <v>0.32240740740740742</v>
      </c>
      <c r="D5921" t="s">
        <v>30</v>
      </c>
      <c r="E5921" t="s">
        <v>27</v>
      </c>
      <c r="F5921" t="s">
        <v>17</v>
      </c>
      <c r="G5921" t="s">
        <v>7</v>
      </c>
      <c r="H5921">
        <v>35357</v>
      </c>
      <c r="I5921">
        <f>IF(Table3_1810[[#This Row],[Status]]="Hired",1,0)</f>
        <v>0</v>
      </c>
    </row>
    <row r="5922" spans="1:9" x14ac:dyDescent="0.3">
      <c r="A5922">
        <v>486463</v>
      </c>
      <c r="B5922" s="2">
        <v>41834</v>
      </c>
      <c r="C5922" s="3">
        <v>0.56814814814814818</v>
      </c>
      <c r="D5922" t="s">
        <v>31</v>
      </c>
      <c r="E5922" t="s">
        <v>27</v>
      </c>
      <c r="F5922" t="s">
        <v>20</v>
      </c>
      <c r="G5922" t="s">
        <v>4</v>
      </c>
      <c r="H5922">
        <v>28649</v>
      </c>
      <c r="I5922">
        <f>IF(Table3_1810[[#This Row],[Status]]="Hired",1,0)</f>
        <v>1</v>
      </c>
    </row>
    <row r="5923" spans="1:9" x14ac:dyDescent="0.3">
      <c r="A5923">
        <v>908229</v>
      </c>
      <c r="B5923" s="2">
        <v>41814</v>
      </c>
      <c r="C5923" s="3">
        <v>0.78263888888888888</v>
      </c>
      <c r="D5923" t="s">
        <v>31</v>
      </c>
      <c r="E5923" t="s">
        <v>29</v>
      </c>
      <c r="F5923" t="s">
        <v>17</v>
      </c>
      <c r="G5923" t="s">
        <v>1</v>
      </c>
      <c r="H5923">
        <v>44700</v>
      </c>
      <c r="I5923">
        <f>IF(Table3_1810[[#This Row],[Status]]="Hired",1,0)</f>
        <v>1</v>
      </c>
    </row>
    <row r="5924" spans="1:9" x14ac:dyDescent="0.3">
      <c r="A5924">
        <v>754747</v>
      </c>
      <c r="B5924" s="2">
        <v>41809</v>
      </c>
      <c r="C5924" s="3">
        <v>0.94030092592592596</v>
      </c>
      <c r="D5924" t="s">
        <v>31</v>
      </c>
      <c r="E5924" t="s">
        <v>27</v>
      </c>
      <c r="F5924" t="s">
        <v>17</v>
      </c>
      <c r="G5924" t="s">
        <v>10</v>
      </c>
      <c r="H5924">
        <v>79437</v>
      </c>
      <c r="I5924">
        <f>IF(Table3_1810[[#This Row],[Status]]="Hired",1,0)</f>
        <v>1</v>
      </c>
    </row>
    <row r="5925" spans="1:9" x14ac:dyDescent="0.3">
      <c r="A5925">
        <v>51463</v>
      </c>
      <c r="B5925" s="2">
        <v>41811</v>
      </c>
      <c r="C5925" s="3">
        <v>0.40107638888888891</v>
      </c>
      <c r="D5925" t="s">
        <v>31</v>
      </c>
      <c r="E5925" t="s">
        <v>29</v>
      </c>
      <c r="F5925" t="s">
        <v>17</v>
      </c>
      <c r="G5925" t="s">
        <v>10</v>
      </c>
      <c r="H5925">
        <v>64370</v>
      </c>
      <c r="I5925">
        <f>IF(Table3_1810[[#This Row],[Status]]="Hired",1,0)</f>
        <v>1</v>
      </c>
    </row>
    <row r="5926" spans="1:9" x14ac:dyDescent="0.3">
      <c r="A5926">
        <v>175095</v>
      </c>
      <c r="B5926" s="2">
        <v>41801</v>
      </c>
      <c r="C5926" s="3">
        <v>0.96894675925925922</v>
      </c>
      <c r="D5926" t="s">
        <v>31</v>
      </c>
      <c r="E5926" t="s">
        <v>27</v>
      </c>
      <c r="F5926" t="s">
        <v>18</v>
      </c>
      <c r="G5926" t="s">
        <v>2</v>
      </c>
      <c r="H5926">
        <v>51976</v>
      </c>
      <c r="I5926">
        <f>IF(Table3_1810[[#This Row],[Status]]="Hired",1,0)</f>
        <v>1</v>
      </c>
    </row>
    <row r="5927" spans="1:9" x14ac:dyDescent="0.3">
      <c r="A5927">
        <v>855992</v>
      </c>
      <c r="B5927" s="2">
        <v>41808</v>
      </c>
      <c r="C5927" s="3">
        <v>0.35365740740740742</v>
      </c>
      <c r="D5927" t="s">
        <v>31</v>
      </c>
      <c r="E5927" t="s">
        <v>27</v>
      </c>
      <c r="F5927" t="s">
        <v>20</v>
      </c>
      <c r="G5927" t="s">
        <v>10</v>
      </c>
      <c r="H5927">
        <v>90903</v>
      </c>
      <c r="I5927">
        <f>IF(Table3_1810[[#This Row],[Status]]="Hired",1,0)</f>
        <v>1</v>
      </c>
    </row>
    <row r="5928" spans="1:9" x14ac:dyDescent="0.3">
      <c r="A5928">
        <v>229817</v>
      </c>
      <c r="B5928" s="2">
        <v>41808</v>
      </c>
      <c r="C5928" s="3">
        <v>0.35246527777777775</v>
      </c>
      <c r="D5928" t="s">
        <v>31</v>
      </c>
      <c r="E5928" t="s">
        <v>28</v>
      </c>
      <c r="F5928" t="s">
        <v>20</v>
      </c>
      <c r="G5928" t="s">
        <v>10</v>
      </c>
      <c r="H5928">
        <v>76987</v>
      </c>
      <c r="I5928">
        <f>IF(Table3_1810[[#This Row],[Status]]="Hired",1,0)</f>
        <v>1</v>
      </c>
    </row>
    <row r="5929" spans="1:9" x14ac:dyDescent="0.3">
      <c r="A5929">
        <v>906695</v>
      </c>
      <c r="B5929" s="2">
        <v>41867</v>
      </c>
      <c r="C5929" s="3">
        <v>0.15087962962962964</v>
      </c>
      <c r="D5929" t="s">
        <v>31</v>
      </c>
      <c r="E5929" t="s">
        <v>27</v>
      </c>
      <c r="F5929" t="s">
        <v>14</v>
      </c>
      <c r="G5929" t="s">
        <v>10</v>
      </c>
      <c r="H5929">
        <v>46388</v>
      </c>
      <c r="I5929">
        <f>IF(Table3_1810[[#This Row],[Status]]="Hired",1,0)</f>
        <v>1</v>
      </c>
    </row>
    <row r="5930" spans="1:9" x14ac:dyDescent="0.3">
      <c r="A5930">
        <v>846460</v>
      </c>
      <c r="B5930" s="2">
        <v>41879</v>
      </c>
      <c r="C5930" s="3">
        <v>0.55832175925925931</v>
      </c>
      <c r="D5930" t="s">
        <v>31</v>
      </c>
      <c r="E5930" t="s">
        <v>27</v>
      </c>
      <c r="F5930" t="s">
        <v>14</v>
      </c>
      <c r="G5930" t="s">
        <v>10</v>
      </c>
      <c r="H5930">
        <v>91417</v>
      </c>
      <c r="I5930">
        <f>IF(Table3_1810[[#This Row],[Status]]="Hired",1,0)</f>
        <v>1</v>
      </c>
    </row>
    <row r="5931" spans="1:9" x14ac:dyDescent="0.3">
      <c r="A5931">
        <v>945509</v>
      </c>
      <c r="B5931" s="2">
        <v>41881</v>
      </c>
      <c r="C5931" s="3">
        <v>0.86708333333333332</v>
      </c>
      <c r="D5931" t="s">
        <v>31</v>
      </c>
      <c r="E5931" t="s">
        <v>27</v>
      </c>
      <c r="F5931" t="s">
        <v>20</v>
      </c>
      <c r="G5931" t="s">
        <v>1</v>
      </c>
      <c r="H5931">
        <v>68728</v>
      </c>
      <c r="I5931">
        <f>IF(Table3_1810[[#This Row],[Status]]="Hired",1,0)</f>
        <v>1</v>
      </c>
    </row>
    <row r="5932" spans="1:9" x14ac:dyDescent="0.3">
      <c r="A5932">
        <v>187708</v>
      </c>
      <c r="B5932" s="2">
        <v>41841</v>
      </c>
      <c r="C5932" s="3">
        <v>0.90531249999999996</v>
      </c>
      <c r="D5932" t="s">
        <v>31</v>
      </c>
      <c r="E5932" t="s">
        <v>27</v>
      </c>
      <c r="F5932" t="s">
        <v>17</v>
      </c>
      <c r="G5932" t="s">
        <v>2</v>
      </c>
      <c r="H5932">
        <v>33989</v>
      </c>
      <c r="I5932">
        <f>IF(Table3_1810[[#This Row],[Status]]="Hired",1,0)</f>
        <v>1</v>
      </c>
    </row>
    <row r="5933" spans="1:9" x14ac:dyDescent="0.3">
      <c r="A5933">
        <v>75450</v>
      </c>
      <c r="B5933" s="2">
        <v>41851</v>
      </c>
      <c r="C5933" s="3">
        <v>0.79387731481481483</v>
      </c>
      <c r="D5933" t="s">
        <v>31</v>
      </c>
      <c r="E5933" t="s">
        <v>29</v>
      </c>
      <c r="F5933" t="s">
        <v>17</v>
      </c>
      <c r="G5933" t="s">
        <v>2</v>
      </c>
      <c r="H5933">
        <v>17165</v>
      </c>
      <c r="I5933">
        <f>IF(Table3_1810[[#This Row],[Status]]="Hired",1,0)</f>
        <v>1</v>
      </c>
    </row>
    <row r="5934" spans="1:9" x14ac:dyDescent="0.3">
      <c r="A5934">
        <v>415402</v>
      </c>
      <c r="B5934" s="2">
        <v>41855</v>
      </c>
      <c r="C5934" s="3">
        <v>0.29383101851851851</v>
      </c>
      <c r="D5934" t="s">
        <v>30</v>
      </c>
      <c r="E5934" t="s">
        <v>29</v>
      </c>
      <c r="F5934" t="s">
        <v>17</v>
      </c>
      <c r="G5934" t="s">
        <v>2</v>
      </c>
      <c r="H5934">
        <v>45354</v>
      </c>
      <c r="I5934">
        <f>IF(Table3_1810[[#This Row],[Status]]="Hired",1,0)</f>
        <v>0</v>
      </c>
    </row>
    <row r="5935" spans="1:9" x14ac:dyDescent="0.3">
      <c r="A5935">
        <v>374158</v>
      </c>
      <c r="B5935" s="2">
        <v>41855</v>
      </c>
      <c r="C5935" s="3">
        <v>0.29673611111111109</v>
      </c>
      <c r="D5935" t="s">
        <v>30</v>
      </c>
      <c r="E5935" t="s">
        <v>29</v>
      </c>
      <c r="F5935" t="s">
        <v>17</v>
      </c>
      <c r="G5935" t="s">
        <v>2</v>
      </c>
      <c r="H5935">
        <v>53502</v>
      </c>
      <c r="I5935">
        <f>IF(Table3_1810[[#This Row],[Status]]="Hired",1,0)</f>
        <v>0</v>
      </c>
    </row>
    <row r="5936" spans="1:9" x14ac:dyDescent="0.3">
      <c r="A5936">
        <v>957861</v>
      </c>
      <c r="B5936" s="2">
        <v>41823</v>
      </c>
      <c r="C5936" s="3">
        <v>0.44596064814814818</v>
      </c>
      <c r="D5936" t="s">
        <v>31</v>
      </c>
      <c r="E5936" t="s">
        <v>27</v>
      </c>
      <c r="F5936" t="s">
        <v>20</v>
      </c>
      <c r="G5936" t="s">
        <v>5</v>
      </c>
      <c r="H5936">
        <v>46236</v>
      </c>
      <c r="I5936">
        <f>IF(Table3_1810[[#This Row],[Status]]="Hired",1,0)</f>
        <v>1</v>
      </c>
    </row>
    <row r="5937" spans="1:9" x14ac:dyDescent="0.3">
      <c r="A5937">
        <v>561126</v>
      </c>
      <c r="B5937" s="2">
        <v>41823</v>
      </c>
      <c r="C5937" s="3">
        <v>0.44900462962962961</v>
      </c>
      <c r="D5937" t="s">
        <v>31</v>
      </c>
      <c r="E5937" t="s">
        <v>27</v>
      </c>
      <c r="F5937" t="s">
        <v>20</v>
      </c>
      <c r="G5937" t="s">
        <v>5</v>
      </c>
      <c r="H5937">
        <v>22935</v>
      </c>
      <c r="I5937">
        <f>IF(Table3_1810[[#This Row],[Status]]="Hired",1,0)</f>
        <v>1</v>
      </c>
    </row>
    <row r="5938" spans="1:9" x14ac:dyDescent="0.3">
      <c r="A5938">
        <v>384750</v>
      </c>
      <c r="B5938" s="2">
        <v>41823</v>
      </c>
      <c r="C5938" s="3">
        <v>0.4498611111111111</v>
      </c>
      <c r="D5938" t="s">
        <v>30</v>
      </c>
      <c r="E5938" t="s">
        <v>27</v>
      </c>
      <c r="F5938" t="s">
        <v>20</v>
      </c>
      <c r="G5938" t="s">
        <v>5</v>
      </c>
      <c r="H5938">
        <v>53899</v>
      </c>
      <c r="I5938">
        <f>IF(Table3_1810[[#This Row],[Status]]="Hired",1,0)</f>
        <v>0</v>
      </c>
    </row>
    <row r="5939" spans="1:9" x14ac:dyDescent="0.3">
      <c r="A5939">
        <v>401508</v>
      </c>
      <c r="B5939" s="2">
        <v>41858</v>
      </c>
      <c r="C5939" s="3">
        <v>0.33258101851851851</v>
      </c>
      <c r="D5939" t="s">
        <v>31</v>
      </c>
      <c r="E5939" t="s">
        <v>27</v>
      </c>
      <c r="F5939" t="s">
        <v>17</v>
      </c>
      <c r="G5939" t="s">
        <v>5</v>
      </c>
      <c r="H5939">
        <v>55353</v>
      </c>
      <c r="I5939">
        <f>IF(Table3_1810[[#This Row],[Status]]="Hired",1,0)</f>
        <v>1</v>
      </c>
    </row>
    <row r="5940" spans="1:9" x14ac:dyDescent="0.3">
      <c r="A5940">
        <v>947251</v>
      </c>
      <c r="B5940" s="2">
        <v>41863</v>
      </c>
      <c r="C5940" s="3">
        <v>0.40596064814814814</v>
      </c>
      <c r="D5940" t="s">
        <v>31</v>
      </c>
      <c r="E5940" t="s">
        <v>29</v>
      </c>
      <c r="F5940" t="s">
        <v>17</v>
      </c>
      <c r="G5940" t="s">
        <v>6</v>
      </c>
      <c r="H5940">
        <v>72477</v>
      </c>
      <c r="I5940">
        <f>IF(Table3_1810[[#This Row],[Status]]="Hired",1,0)</f>
        <v>1</v>
      </c>
    </row>
    <row r="5941" spans="1:9" x14ac:dyDescent="0.3">
      <c r="A5941">
        <v>800494</v>
      </c>
      <c r="B5941" s="2">
        <v>41818</v>
      </c>
      <c r="C5941" s="3">
        <v>0.45120370370370372</v>
      </c>
      <c r="D5941" t="s">
        <v>31</v>
      </c>
      <c r="E5941" t="s">
        <v>29</v>
      </c>
      <c r="F5941" t="s">
        <v>17</v>
      </c>
      <c r="G5941" t="s">
        <v>6</v>
      </c>
      <c r="H5941">
        <v>77110</v>
      </c>
      <c r="I5941">
        <f>IF(Table3_1810[[#This Row],[Status]]="Hired",1,0)</f>
        <v>1</v>
      </c>
    </row>
    <row r="5942" spans="1:9" x14ac:dyDescent="0.3">
      <c r="A5942">
        <v>835229</v>
      </c>
      <c r="B5942" s="2">
        <v>41831</v>
      </c>
      <c r="C5942" s="3">
        <v>0.72633101851851856</v>
      </c>
      <c r="D5942" t="s">
        <v>31</v>
      </c>
      <c r="E5942" t="s">
        <v>29</v>
      </c>
      <c r="F5942" t="s">
        <v>20</v>
      </c>
      <c r="G5942" t="s">
        <v>10</v>
      </c>
      <c r="H5942">
        <v>73989</v>
      </c>
      <c r="I5942">
        <f>IF(Table3_1810[[#This Row],[Status]]="Hired",1,0)</f>
        <v>1</v>
      </c>
    </row>
    <row r="5943" spans="1:9" x14ac:dyDescent="0.3">
      <c r="A5943">
        <v>678790</v>
      </c>
      <c r="B5943" s="2">
        <v>41831</v>
      </c>
      <c r="C5943" s="3">
        <v>0.72817129629629629</v>
      </c>
      <c r="D5943" t="s">
        <v>31</v>
      </c>
      <c r="E5943" t="s">
        <v>27</v>
      </c>
      <c r="F5943" t="s">
        <v>20</v>
      </c>
      <c r="G5943" t="s">
        <v>10</v>
      </c>
      <c r="H5943">
        <v>78359</v>
      </c>
      <c r="I5943">
        <f>IF(Table3_1810[[#This Row],[Status]]="Hired",1,0)</f>
        <v>1</v>
      </c>
    </row>
    <row r="5944" spans="1:9" x14ac:dyDescent="0.3">
      <c r="A5944">
        <v>927124</v>
      </c>
      <c r="B5944" s="2">
        <v>41816</v>
      </c>
      <c r="C5944" s="3">
        <v>0.69187500000000002</v>
      </c>
      <c r="D5944" t="s">
        <v>31</v>
      </c>
      <c r="E5944" t="s">
        <v>27</v>
      </c>
      <c r="F5944" t="s">
        <v>17</v>
      </c>
      <c r="G5944" t="s">
        <v>8</v>
      </c>
      <c r="H5944">
        <v>95976</v>
      </c>
      <c r="I5944">
        <f>IF(Table3_1810[[#This Row],[Status]]="Hired",1,0)</f>
        <v>1</v>
      </c>
    </row>
    <row r="5945" spans="1:9" x14ac:dyDescent="0.3">
      <c r="A5945">
        <v>645912</v>
      </c>
      <c r="B5945" s="2">
        <v>41799</v>
      </c>
      <c r="C5945" s="3">
        <v>0.63528935185185187</v>
      </c>
      <c r="D5945" t="s">
        <v>31</v>
      </c>
      <c r="E5945" t="s">
        <v>29</v>
      </c>
      <c r="F5945" t="s">
        <v>20</v>
      </c>
      <c r="G5945" t="s">
        <v>10</v>
      </c>
      <c r="H5945">
        <v>53778</v>
      </c>
      <c r="I5945">
        <f>IF(Table3_1810[[#This Row],[Status]]="Hired",1,0)</f>
        <v>1</v>
      </c>
    </row>
    <row r="5946" spans="1:9" x14ac:dyDescent="0.3">
      <c r="A5946">
        <v>680388</v>
      </c>
      <c r="B5946" s="2">
        <v>41829</v>
      </c>
      <c r="C5946" s="3">
        <v>0.34780092592592593</v>
      </c>
      <c r="D5946" t="s">
        <v>31</v>
      </c>
      <c r="E5946" t="s">
        <v>27</v>
      </c>
      <c r="F5946" t="s">
        <v>17</v>
      </c>
      <c r="G5946" t="s">
        <v>6</v>
      </c>
      <c r="H5946">
        <v>50984</v>
      </c>
      <c r="I5946">
        <f>IF(Table3_1810[[#This Row],[Status]]="Hired",1,0)</f>
        <v>1</v>
      </c>
    </row>
    <row r="5947" spans="1:9" x14ac:dyDescent="0.3">
      <c r="A5947">
        <v>970475</v>
      </c>
      <c r="B5947" s="2">
        <v>41829</v>
      </c>
      <c r="C5947" s="3">
        <v>0.34856481481481483</v>
      </c>
      <c r="D5947" t="s">
        <v>30</v>
      </c>
      <c r="E5947" t="s">
        <v>27</v>
      </c>
      <c r="F5947" t="s">
        <v>17</v>
      </c>
      <c r="G5947" t="s">
        <v>6</v>
      </c>
      <c r="H5947">
        <v>31647</v>
      </c>
      <c r="I5947">
        <f>IF(Table3_1810[[#This Row],[Status]]="Hired",1,0)</f>
        <v>0</v>
      </c>
    </row>
    <row r="5948" spans="1:9" x14ac:dyDescent="0.3">
      <c r="A5948">
        <v>522630</v>
      </c>
      <c r="B5948" s="2">
        <v>41858</v>
      </c>
      <c r="C5948" s="3">
        <v>0.4644212962962963</v>
      </c>
      <c r="D5948" t="s">
        <v>30</v>
      </c>
      <c r="E5948" t="s">
        <v>27</v>
      </c>
      <c r="F5948" t="s">
        <v>12</v>
      </c>
      <c r="G5948" t="s">
        <v>10</v>
      </c>
      <c r="H5948">
        <v>59321</v>
      </c>
      <c r="I5948">
        <f>IF(Table3_1810[[#This Row],[Status]]="Hired",1,0)</f>
        <v>0</v>
      </c>
    </row>
    <row r="5949" spans="1:9" x14ac:dyDescent="0.3">
      <c r="A5949">
        <v>379391</v>
      </c>
      <c r="B5949" s="2">
        <v>41862</v>
      </c>
      <c r="C5949" s="3">
        <v>0.73510416666666667</v>
      </c>
      <c r="D5949" t="s">
        <v>31</v>
      </c>
      <c r="E5949" t="s">
        <v>27</v>
      </c>
      <c r="F5949" t="s">
        <v>12</v>
      </c>
      <c r="G5949" t="s">
        <v>10</v>
      </c>
      <c r="H5949">
        <v>80619</v>
      </c>
      <c r="I5949">
        <f>IF(Table3_1810[[#This Row],[Status]]="Hired",1,0)</f>
        <v>1</v>
      </c>
    </row>
    <row r="5950" spans="1:9" x14ac:dyDescent="0.3">
      <c r="A5950">
        <v>489960</v>
      </c>
      <c r="B5950" s="2">
        <v>41862</v>
      </c>
      <c r="C5950" s="3">
        <v>0.73447916666666668</v>
      </c>
      <c r="D5950" t="s">
        <v>31</v>
      </c>
      <c r="E5950" t="s">
        <v>28</v>
      </c>
      <c r="F5950" t="s">
        <v>12</v>
      </c>
      <c r="G5950" t="s">
        <v>10</v>
      </c>
      <c r="H5950">
        <v>43920</v>
      </c>
      <c r="I5950">
        <f>IF(Table3_1810[[#This Row],[Status]]="Hired",1,0)</f>
        <v>1</v>
      </c>
    </row>
    <row r="5951" spans="1:9" x14ac:dyDescent="0.3">
      <c r="A5951">
        <v>695427</v>
      </c>
      <c r="B5951" s="2">
        <v>41815</v>
      </c>
      <c r="C5951" s="3">
        <v>0.75224537037037043</v>
      </c>
      <c r="D5951" t="s">
        <v>31</v>
      </c>
      <c r="E5951" t="s">
        <v>27</v>
      </c>
      <c r="F5951" t="s">
        <v>17</v>
      </c>
      <c r="G5951" t="s">
        <v>4</v>
      </c>
      <c r="H5951">
        <v>90323</v>
      </c>
      <c r="I5951">
        <f>IF(Table3_1810[[#This Row],[Status]]="Hired",1,0)</f>
        <v>1</v>
      </c>
    </row>
    <row r="5952" spans="1:9" x14ac:dyDescent="0.3">
      <c r="A5952">
        <v>231247</v>
      </c>
      <c r="B5952" s="2">
        <v>41815</v>
      </c>
      <c r="C5952" s="3">
        <v>0.7550810185185185</v>
      </c>
      <c r="D5952" t="s">
        <v>31</v>
      </c>
      <c r="E5952" t="s">
        <v>27</v>
      </c>
      <c r="F5952" t="s">
        <v>17</v>
      </c>
      <c r="G5952" t="s">
        <v>4</v>
      </c>
      <c r="H5952">
        <v>59167</v>
      </c>
      <c r="I5952">
        <f>IF(Table3_1810[[#This Row],[Status]]="Hired",1,0)</f>
        <v>1</v>
      </c>
    </row>
    <row r="5953" spans="1:9" x14ac:dyDescent="0.3">
      <c r="A5953">
        <v>481258</v>
      </c>
      <c r="B5953" s="2">
        <v>41827</v>
      </c>
      <c r="C5953" s="3">
        <v>0.68312499999999998</v>
      </c>
      <c r="D5953" t="s">
        <v>31</v>
      </c>
      <c r="E5953" t="s">
        <v>29</v>
      </c>
      <c r="F5953" t="s">
        <v>17</v>
      </c>
      <c r="G5953" t="s">
        <v>4</v>
      </c>
      <c r="H5953">
        <v>78543</v>
      </c>
      <c r="I5953">
        <f>IF(Table3_1810[[#This Row],[Status]]="Hired",1,0)</f>
        <v>1</v>
      </c>
    </row>
    <row r="5954" spans="1:9" x14ac:dyDescent="0.3">
      <c r="A5954">
        <v>162500</v>
      </c>
      <c r="B5954" s="2">
        <v>41819</v>
      </c>
      <c r="C5954" s="3">
        <v>0.31440972222222224</v>
      </c>
      <c r="D5954" t="s">
        <v>31</v>
      </c>
      <c r="E5954" t="s">
        <v>27</v>
      </c>
      <c r="F5954" t="s">
        <v>14</v>
      </c>
      <c r="G5954" t="s">
        <v>10</v>
      </c>
      <c r="H5954">
        <v>61900</v>
      </c>
      <c r="I5954">
        <f>IF(Table3_1810[[#This Row],[Status]]="Hired",1,0)</f>
        <v>1</v>
      </c>
    </row>
    <row r="5955" spans="1:9" x14ac:dyDescent="0.3">
      <c r="A5955">
        <v>568407</v>
      </c>
      <c r="B5955" s="2">
        <v>41819</v>
      </c>
      <c r="C5955" s="3">
        <v>0.3150810185185185</v>
      </c>
      <c r="D5955" t="s">
        <v>31</v>
      </c>
      <c r="E5955" t="s">
        <v>27</v>
      </c>
      <c r="F5955" t="s">
        <v>14</v>
      </c>
      <c r="G5955" t="s">
        <v>10</v>
      </c>
      <c r="H5955">
        <v>72899</v>
      </c>
      <c r="I5955">
        <f>IF(Table3_1810[[#This Row],[Status]]="Hired",1,0)</f>
        <v>1</v>
      </c>
    </row>
    <row r="5956" spans="1:9" x14ac:dyDescent="0.3">
      <c r="A5956">
        <v>394641</v>
      </c>
      <c r="B5956" s="2">
        <v>41807</v>
      </c>
      <c r="C5956" s="3">
        <v>0.12253472222222223</v>
      </c>
      <c r="D5956" t="s">
        <v>31</v>
      </c>
      <c r="E5956" t="s">
        <v>27</v>
      </c>
      <c r="F5956" t="s">
        <v>13</v>
      </c>
      <c r="G5956" t="s">
        <v>10</v>
      </c>
      <c r="H5956">
        <v>25172</v>
      </c>
      <c r="I5956">
        <f>IF(Table3_1810[[#This Row],[Status]]="Hired",1,0)</f>
        <v>1</v>
      </c>
    </row>
    <row r="5957" spans="1:9" x14ac:dyDescent="0.3">
      <c r="A5957">
        <v>340584</v>
      </c>
      <c r="B5957" s="2">
        <v>41843</v>
      </c>
      <c r="C5957" s="3">
        <v>0.68396990740740737</v>
      </c>
      <c r="D5957" t="s">
        <v>30</v>
      </c>
      <c r="E5957" t="s">
        <v>29</v>
      </c>
      <c r="F5957" t="s">
        <v>17</v>
      </c>
      <c r="G5957" t="s">
        <v>6</v>
      </c>
      <c r="H5957">
        <v>97563</v>
      </c>
      <c r="I5957">
        <f>IF(Table3_1810[[#This Row],[Status]]="Hired",1,0)</f>
        <v>0</v>
      </c>
    </row>
    <row r="5958" spans="1:9" x14ac:dyDescent="0.3">
      <c r="A5958">
        <v>585873</v>
      </c>
      <c r="B5958" s="2">
        <v>41862</v>
      </c>
      <c r="C5958" s="3">
        <v>0.37498842592592591</v>
      </c>
      <c r="D5958" t="s">
        <v>31</v>
      </c>
      <c r="E5958" t="s">
        <v>27</v>
      </c>
      <c r="F5958" t="s">
        <v>17</v>
      </c>
      <c r="G5958" t="s">
        <v>6</v>
      </c>
      <c r="H5958">
        <v>90457</v>
      </c>
      <c r="I5958">
        <f>IF(Table3_1810[[#This Row],[Status]]="Hired",1,0)</f>
        <v>1</v>
      </c>
    </row>
    <row r="5959" spans="1:9" x14ac:dyDescent="0.3">
      <c r="A5959">
        <v>495165</v>
      </c>
      <c r="B5959" s="2">
        <v>41862</v>
      </c>
      <c r="C5959" s="3">
        <v>0.37659722222222225</v>
      </c>
      <c r="D5959" t="s">
        <v>31</v>
      </c>
      <c r="E5959" t="s">
        <v>27</v>
      </c>
      <c r="F5959" t="s">
        <v>17</v>
      </c>
      <c r="G5959" t="s">
        <v>6</v>
      </c>
      <c r="H5959">
        <v>98351</v>
      </c>
      <c r="I5959">
        <f>IF(Table3_1810[[#This Row],[Status]]="Hired",1,0)</f>
        <v>1</v>
      </c>
    </row>
    <row r="5960" spans="1:9" x14ac:dyDescent="0.3">
      <c r="A5960">
        <v>193885</v>
      </c>
      <c r="B5960" s="2">
        <v>41852</v>
      </c>
      <c r="C5960" s="3">
        <v>0.51225694444444447</v>
      </c>
      <c r="D5960" t="s">
        <v>30</v>
      </c>
      <c r="E5960" t="s">
        <v>29</v>
      </c>
      <c r="F5960" t="s">
        <v>17</v>
      </c>
      <c r="G5960" t="s">
        <v>10</v>
      </c>
      <c r="H5960">
        <v>69961</v>
      </c>
      <c r="I5960">
        <f>IF(Table3_1810[[#This Row],[Status]]="Hired",1,0)</f>
        <v>0</v>
      </c>
    </row>
    <row r="5961" spans="1:9" x14ac:dyDescent="0.3">
      <c r="A5961">
        <v>659746</v>
      </c>
      <c r="B5961" s="2">
        <v>41860</v>
      </c>
      <c r="C5961" s="3">
        <v>0.38694444444444442</v>
      </c>
      <c r="D5961" t="s">
        <v>30</v>
      </c>
      <c r="E5961" t="s">
        <v>27</v>
      </c>
      <c r="F5961" t="s">
        <v>17</v>
      </c>
      <c r="G5961" t="s">
        <v>10</v>
      </c>
      <c r="H5961">
        <v>89486</v>
      </c>
      <c r="I5961">
        <f>IF(Table3_1810[[#This Row],[Status]]="Hired",1,0)</f>
        <v>0</v>
      </c>
    </row>
    <row r="5962" spans="1:9" x14ac:dyDescent="0.3">
      <c r="A5962">
        <v>874516</v>
      </c>
      <c r="B5962" s="2">
        <v>41865</v>
      </c>
      <c r="C5962" s="3">
        <v>0.43721064814814814</v>
      </c>
      <c r="D5962" t="s">
        <v>31</v>
      </c>
      <c r="E5962" t="s">
        <v>29</v>
      </c>
      <c r="F5962" t="s">
        <v>17</v>
      </c>
      <c r="G5962" t="s">
        <v>10</v>
      </c>
      <c r="H5962">
        <v>92393</v>
      </c>
      <c r="I5962">
        <f>IF(Table3_1810[[#This Row],[Status]]="Hired",1,0)</f>
        <v>1</v>
      </c>
    </row>
    <row r="5963" spans="1:9" x14ac:dyDescent="0.3">
      <c r="A5963">
        <v>638114</v>
      </c>
      <c r="B5963" s="2">
        <v>41865</v>
      </c>
      <c r="C5963" s="3">
        <v>0.43914351851851852</v>
      </c>
      <c r="D5963" t="s">
        <v>31</v>
      </c>
      <c r="E5963" t="s">
        <v>27</v>
      </c>
      <c r="F5963" t="s">
        <v>17</v>
      </c>
      <c r="G5963" t="s">
        <v>10</v>
      </c>
      <c r="H5963">
        <v>40974</v>
      </c>
      <c r="I5963">
        <f>IF(Table3_1810[[#This Row],[Status]]="Hired",1,0)</f>
        <v>1</v>
      </c>
    </row>
    <row r="5964" spans="1:9" x14ac:dyDescent="0.3">
      <c r="A5964">
        <v>974354</v>
      </c>
      <c r="B5964" s="2">
        <v>41866</v>
      </c>
      <c r="C5964" s="3">
        <v>0.62979166666666664</v>
      </c>
      <c r="D5964" t="s">
        <v>31</v>
      </c>
      <c r="E5964" t="s">
        <v>27</v>
      </c>
      <c r="F5964" t="s">
        <v>17</v>
      </c>
      <c r="G5964" t="s">
        <v>10</v>
      </c>
      <c r="H5964">
        <v>55821</v>
      </c>
      <c r="I5964">
        <f>IF(Table3_1810[[#This Row],[Status]]="Hired",1,0)</f>
        <v>1</v>
      </c>
    </row>
    <row r="5965" spans="1:9" x14ac:dyDescent="0.3">
      <c r="A5965">
        <v>737274</v>
      </c>
      <c r="B5965" s="2">
        <v>41873</v>
      </c>
      <c r="C5965" s="3">
        <v>0.73430555555555554</v>
      </c>
      <c r="D5965" t="s">
        <v>31</v>
      </c>
      <c r="E5965" t="s">
        <v>29</v>
      </c>
      <c r="F5965" t="s">
        <v>17</v>
      </c>
      <c r="G5965" t="s">
        <v>10</v>
      </c>
      <c r="H5965">
        <v>31854</v>
      </c>
      <c r="I5965">
        <f>IF(Table3_1810[[#This Row],[Status]]="Hired",1,0)</f>
        <v>1</v>
      </c>
    </row>
    <row r="5966" spans="1:9" x14ac:dyDescent="0.3">
      <c r="A5966">
        <v>935622</v>
      </c>
      <c r="B5966" s="2">
        <v>41877</v>
      </c>
      <c r="C5966" s="3">
        <v>0.6600462962962963</v>
      </c>
      <c r="D5966" t="s">
        <v>31</v>
      </c>
      <c r="E5966" t="s">
        <v>27</v>
      </c>
      <c r="F5966" t="s">
        <v>17</v>
      </c>
      <c r="G5966" t="s">
        <v>10</v>
      </c>
      <c r="H5966">
        <v>73758</v>
      </c>
      <c r="I5966">
        <f>IF(Table3_1810[[#This Row],[Status]]="Hired",1,0)</f>
        <v>1</v>
      </c>
    </row>
    <row r="5967" spans="1:9" x14ac:dyDescent="0.3">
      <c r="A5967">
        <v>312884</v>
      </c>
      <c r="B5967" s="2">
        <v>41845</v>
      </c>
      <c r="C5967" s="3">
        <v>0.56466435185185182</v>
      </c>
      <c r="D5967" t="s">
        <v>31</v>
      </c>
      <c r="E5967" t="s">
        <v>27</v>
      </c>
      <c r="F5967" t="s">
        <v>20</v>
      </c>
      <c r="G5967" t="s">
        <v>2</v>
      </c>
      <c r="H5967">
        <v>95550</v>
      </c>
      <c r="I5967">
        <f>IF(Table3_1810[[#This Row],[Status]]="Hired",1,0)</f>
        <v>1</v>
      </c>
    </row>
    <row r="5968" spans="1:9" x14ac:dyDescent="0.3">
      <c r="A5968">
        <v>520452</v>
      </c>
      <c r="B5968" s="2">
        <v>41845</v>
      </c>
      <c r="C5968" s="3">
        <v>0.56532407407407403</v>
      </c>
      <c r="D5968" t="s">
        <v>31</v>
      </c>
      <c r="E5968" t="s">
        <v>29</v>
      </c>
      <c r="F5968" t="s">
        <v>20</v>
      </c>
      <c r="G5968" t="s">
        <v>2</v>
      </c>
      <c r="H5968">
        <v>91387</v>
      </c>
      <c r="I5968">
        <f>IF(Table3_1810[[#This Row],[Status]]="Hired",1,0)</f>
        <v>1</v>
      </c>
    </row>
    <row r="5969" spans="1:9" x14ac:dyDescent="0.3">
      <c r="A5969">
        <v>75320</v>
      </c>
      <c r="B5969" s="2">
        <v>41806</v>
      </c>
      <c r="C5969" s="3">
        <v>0.99959490740740742</v>
      </c>
      <c r="D5969" t="s">
        <v>31</v>
      </c>
      <c r="E5969" t="s">
        <v>29</v>
      </c>
      <c r="F5969" t="s">
        <v>20</v>
      </c>
      <c r="G5969" t="s">
        <v>6</v>
      </c>
      <c r="H5969">
        <v>86754</v>
      </c>
      <c r="I5969">
        <f>IF(Table3_1810[[#This Row],[Status]]="Hired",1,0)</f>
        <v>1</v>
      </c>
    </row>
    <row r="5970" spans="1:9" x14ac:dyDescent="0.3">
      <c r="A5970">
        <v>357660</v>
      </c>
      <c r="B5970" s="2">
        <v>41808</v>
      </c>
      <c r="C5970" s="3">
        <v>0.62369212962962961</v>
      </c>
      <c r="D5970" t="s">
        <v>31</v>
      </c>
      <c r="E5970" t="s">
        <v>27</v>
      </c>
      <c r="F5970" t="s">
        <v>20</v>
      </c>
      <c r="G5970" t="s">
        <v>6</v>
      </c>
      <c r="H5970">
        <v>32258</v>
      </c>
      <c r="I5970">
        <f>IF(Table3_1810[[#This Row],[Status]]="Hired",1,0)</f>
        <v>1</v>
      </c>
    </row>
    <row r="5971" spans="1:9" x14ac:dyDescent="0.3">
      <c r="A5971">
        <v>603116</v>
      </c>
      <c r="B5971" s="2">
        <v>41808</v>
      </c>
      <c r="C5971" s="3">
        <v>0.40813657407407405</v>
      </c>
      <c r="D5971" t="s">
        <v>31</v>
      </c>
      <c r="E5971" t="s">
        <v>27</v>
      </c>
      <c r="F5971" t="s">
        <v>14</v>
      </c>
      <c r="G5971" t="s">
        <v>5</v>
      </c>
      <c r="H5971">
        <v>44583</v>
      </c>
      <c r="I5971">
        <f>IF(Table3_1810[[#This Row],[Status]]="Hired",1,0)</f>
        <v>1</v>
      </c>
    </row>
    <row r="5972" spans="1:9" x14ac:dyDescent="0.3">
      <c r="A5972">
        <v>334712</v>
      </c>
      <c r="B5972" s="2">
        <v>41808</v>
      </c>
      <c r="C5972" s="3">
        <v>0.41043981481481484</v>
      </c>
      <c r="D5972" t="s">
        <v>30</v>
      </c>
      <c r="E5972" t="s">
        <v>27</v>
      </c>
      <c r="F5972" t="s">
        <v>14</v>
      </c>
      <c r="G5972" t="s">
        <v>5</v>
      </c>
      <c r="H5972">
        <v>65185</v>
      </c>
      <c r="I5972">
        <f>IF(Table3_1810[[#This Row],[Status]]="Hired",1,0)</f>
        <v>0</v>
      </c>
    </row>
    <row r="5973" spans="1:9" x14ac:dyDescent="0.3">
      <c r="A5973">
        <v>459090</v>
      </c>
      <c r="B5973" s="2">
        <v>41808</v>
      </c>
      <c r="C5973" s="3">
        <v>0.41258101851851853</v>
      </c>
      <c r="D5973" t="s">
        <v>31</v>
      </c>
      <c r="E5973" t="s">
        <v>27</v>
      </c>
      <c r="F5973" t="s">
        <v>14</v>
      </c>
      <c r="G5973" t="s">
        <v>5</v>
      </c>
      <c r="H5973">
        <v>84065</v>
      </c>
      <c r="I5973">
        <f>IF(Table3_1810[[#This Row],[Status]]="Hired",1,0)</f>
        <v>1</v>
      </c>
    </row>
    <row r="5974" spans="1:9" x14ac:dyDescent="0.3">
      <c r="A5974">
        <v>790727</v>
      </c>
      <c r="B5974" s="2">
        <v>41815</v>
      </c>
      <c r="C5974" s="3">
        <v>0.36758101851851854</v>
      </c>
      <c r="D5974" t="s">
        <v>31</v>
      </c>
      <c r="E5974" t="s">
        <v>29</v>
      </c>
      <c r="F5974" t="s">
        <v>14</v>
      </c>
      <c r="G5974" t="s">
        <v>5</v>
      </c>
      <c r="H5974">
        <v>18615</v>
      </c>
      <c r="I5974">
        <f>IF(Table3_1810[[#This Row],[Status]]="Hired",1,0)</f>
        <v>1</v>
      </c>
    </row>
    <row r="5975" spans="1:9" x14ac:dyDescent="0.3">
      <c r="A5975">
        <v>749336</v>
      </c>
      <c r="B5975" s="2">
        <v>41816</v>
      </c>
      <c r="C5975" s="3">
        <v>0.37465277777777778</v>
      </c>
      <c r="D5975" t="s">
        <v>31</v>
      </c>
      <c r="E5975" t="s">
        <v>27</v>
      </c>
      <c r="F5975" t="s">
        <v>14</v>
      </c>
      <c r="G5975" t="s">
        <v>5</v>
      </c>
      <c r="H5975">
        <v>73876</v>
      </c>
      <c r="I5975">
        <f>IF(Table3_1810[[#This Row],[Status]]="Hired",1,0)</f>
        <v>1</v>
      </c>
    </row>
    <row r="5976" spans="1:9" x14ac:dyDescent="0.3">
      <c r="A5976">
        <v>782123</v>
      </c>
      <c r="B5976" s="2">
        <v>41816</v>
      </c>
      <c r="C5976" s="3">
        <v>0.37613425925925925</v>
      </c>
      <c r="D5976" t="s">
        <v>31</v>
      </c>
      <c r="E5976" t="s">
        <v>27</v>
      </c>
      <c r="F5976" t="s">
        <v>14</v>
      </c>
      <c r="G5976" t="s">
        <v>5</v>
      </c>
      <c r="H5976">
        <v>35416</v>
      </c>
      <c r="I5976">
        <f>IF(Table3_1810[[#This Row],[Status]]="Hired",1,0)</f>
        <v>1</v>
      </c>
    </row>
    <row r="5977" spans="1:9" x14ac:dyDescent="0.3">
      <c r="A5977">
        <v>223060</v>
      </c>
      <c r="B5977" s="2">
        <v>41835</v>
      </c>
      <c r="C5977" s="3">
        <v>0.37939814814814815</v>
      </c>
      <c r="D5977" t="s">
        <v>31</v>
      </c>
      <c r="E5977" t="s">
        <v>27</v>
      </c>
      <c r="F5977" t="s">
        <v>20</v>
      </c>
      <c r="G5977" t="s">
        <v>4</v>
      </c>
      <c r="H5977">
        <v>41485</v>
      </c>
      <c r="I5977">
        <f>IF(Table3_1810[[#This Row],[Status]]="Hired",1,0)</f>
        <v>1</v>
      </c>
    </row>
    <row r="5978" spans="1:9" x14ac:dyDescent="0.3">
      <c r="A5978">
        <v>255061</v>
      </c>
      <c r="B5978" s="2">
        <v>41850</v>
      </c>
      <c r="C5978" s="3">
        <v>0.78925925925925922</v>
      </c>
      <c r="D5978" t="s">
        <v>30</v>
      </c>
      <c r="E5978" t="s">
        <v>29</v>
      </c>
      <c r="F5978" t="s">
        <v>20</v>
      </c>
      <c r="G5978" t="s">
        <v>1</v>
      </c>
      <c r="H5978">
        <v>78912</v>
      </c>
      <c r="I5978">
        <f>IF(Table3_1810[[#This Row],[Status]]="Hired",1,0)</f>
        <v>0</v>
      </c>
    </row>
    <row r="5979" spans="1:9" x14ac:dyDescent="0.3">
      <c r="A5979">
        <v>792720</v>
      </c>
      <c r="B5979" s="2">
        <v>41846</v>
      </c>
      <c r="C5979" s="3">
        <v>9.9884259259259266E-3</v>
      </c>
      <c r="D5979" t="s">
        <v>31</v>
      </c>
      <c r="E5979" t="s">
        <v>27</v>
      </c>
      <c r="F5979" t="s">
        <v>20</v>
      </c>
      <c r="G5979" t="s">
        <v>1</v>
      </c>
      <c r="H5979">
        <v>31304</v>
      </c>
      <c r="I5979">
        <f>IF(Table3_1810[[#This Row],[Status]]="Hired",1,0)</f>
        <v>1</v>
      </c>
    </row>
    <row r="5980" spans="1:9" x14ac:dyDescent="0.3">
      <c r="A5980">
        <v>857597</v>
      </c>
      <c r="B5980" s="2">
        <v>41846</v>
      </c>
      <c r="C5980" s="3">
        <v>1.0381944444444444E-2</v>
      </c>
      <c r="D5980" t="s">
        <v>31</v>
      </c>
      <c r="E5980" t="s">
        <v>29</v>
      </c>
      <c r="F5980" t="s">
        <v>20</v>
      </c>
      <c r="G5980" t="s">
        <v>1</v>
      </c>
      <c r="H5980">
        <v>86741</v>
      </c>
      <c r="I5980">
        <f>IF(Table3_1810[[#This Row],[Status]]="Hired",1,0)</f>
        <v>1</v>
      </c>
    </row>
    <row r="5981" spans="1:9" x14ac:dyDescent="0.3">
      <c r="A5981">
        <v>405687</v>
      </c>
      <c r="B5981" s="2">
        <v>41846</v>
      </c>
      <c r="C5981" s="3">
        <v>1.2997685185185185E-2</v>
      </c>
      <c r="D5981" t="s">
        <v>31</v>
      </c>
      <c r="E5981" t="s">
        <v>27</v>
      </c>
      <c r="F5981" t="s">
        <v>20</v>
      </c>
      <c r="G5981" t="s">
        <v>1</v>
      </c>
      <c r="H5981">
        <v>81410</v>
      </c>
      <c r="I5981">
        <f>IF(Table3_1810[[#This Row],[Status]]="Hired",1,0)</f>
        <v>1</v>
      </c>
    </row>
    <row r="5982" spans="1:9" x14ac:dyDescent="0.3">
      <c r="A5982">
        <v>693654</v>
      </c>
      <c r="B5982" s="2">
        <v>41851</v>
      </c>
      <c r="C5982" s="3">
        <v>0.752349537037037</v>
      </c>
      <c r="D5982" t="s">
        <v>31</v>
      </c>
      <c r="E5982" t="s">
        <v>27</v>
      </c>
      <c r="F5982" t="s">
        <v>20</v>
      </c>
      <c r="G5982" t="s">
        <v>1</v>
      </c>
      <c r="H5982">
        <v>74739</v>
      </c>
      <c r="I5982">
        <f>IF(Table3_1810[[#This Row],[Status]]="Hired",1,0)</f>
        <v>1</v>
      </c>
    </row>
    <row r="5983" spans="1:9" x14ac:dyDescent="0.3">
      <c r="A5983">
        <v>230826</v>
      </c>
      <c r="B5983" s="2">
        <v>41843</v>
      </c>
      <c r="C5983" s="3">
        <v>0.80376157407407411</v>
      </c>
      <c r="D5983" t="s">
        <v>31</v>
      </c>
      <c r="E5983" t="s">
        <v>27</v>
      </c>
      <c r="F5983" t="s">
        <v>18</v>
      </c>
      <c r="G5983" t="s">
        <v>2</v>
      </c>
      <c r="H5983">
        <v>53591</v>
      </c>
      <c r="I5983">
        <f>IF(Table3_1810[[#This Row],[Status]]="Hired",1,0)</f>
        <v>1</v>
      </c>
    </row>
    <row r="5984" spans="1:9" x14ac:dyDescent="0.3">
      <c r="A5984">
        <v>971094</v>
      </c>
      <c r="B5984" s="2">
        <v>41859</v>
      </c>
      <c r="C5984" s="3">
        <v>0.74391203703703701</v>
      </c>
      <c r="D5984" t="s">
        <v>31</v>
      </c>
      <c r="E5984" t="s">
        <v>29</v>
      </c>
      <c r="F5984" t="s">
        <v>12</v>
      </c>
      <c r="G5984" t="s">
        <v>4</v>
      </c>
      <c r="H5984">
        <v>95713</v>
      </c>
      <c r="I5984">
        <f>IF(Table3_1810[[#This Row],[Status]]="Hired",1,0)</f>
        <v>1</v>
      </c>
    </row>
    <row r="5985" spans="1:9" x14ac:dyDescent="0.3">
      <c r="A5985">
        <v>422942</v>
      </c>
      <c r="B5985" s="2">
        <v>41812</v>
      </c>
      <c r="C5985" s="3">
        <v>0.59370370370370373</v>
      </c>
      <c r="D5985" t="s">
        <v>31</v>
      </c>
      <c r="E5985" t="s">
        <v>27</v>
      </c>
      <c r="F5985" t="s">
        <v>17</v>
      </c>
      <c r="G5985" t="s">
        <v>4</v>
      </c>
      <c r="H5985">
        <v>57973</v>
      </c>
      <c r="I5985">
        <f>IF(Table3_1810[[#This Row],[Status]]="Hired",1,0)</f>
        <v>1</v>
      </c>
    </row>
    <row r="5986" spans="1:9" x14ac:dyDescent="0.3">
      <c r="A5986">
        <v>799388</v>
      </c>
      <c r="B5986" s="2">
        <v>41812</v>
      </c>
      <c r="C5986" s="3">
        <v>0.59454861111111112</v>
      </c>
      <c r="D5986" t="s">
        <v>31</v>
      </c>
      <c r="E5986" t="s">
        <v>27</v>
      </c>
      <c r="F5986" t="s">
        <v>17</v>
      </c>
      <c r="G5986" t="s">
        <v>4</v>
      </c>
      <c r="H5986">
        <v>89685</v>
      </c>
      <c r="I5986">
        <f>IF(Table3_1810[[#This Row],[Status]]="Hired",1,0)</f>
        <v>1</v>
      </c>
    </row>
    <row r="5987" spans="1:9" x14ac:dyDescent="0.3">
      <c r="A5987">
        <v>752774</v>
      </c>
      <c r="B5987" s="2">
        <v>41823</v>
      </c>
      <c r="C5987" s="3">
        <v>0.32187500000000002</v>
      </c>
      <c r="D5987" t="s">
        <v>31</v>
      </c>
      <c r="E5987" t="s">
        <v>27</v>
      </c>
      <c r="F5987" t="s">
        <v>17</v>
      </c>
      <c r="G5987" t="s">
        <v>4</v>
      </c>
      <c r="H5987">
        <v>46769</v>
      </c>
      <c r="I5987">
        <f>IF(Table3_1810[[#This Row],[Status]]="Hired",1,0)</f>
        <v>1</v>
      </c>
    </row>
    <row r="5988" spans="1:9" x14ac:dyDescent="0.3">
      <c r="A5988">
        <v>155967</v>
      </c>
      <c r="B5988" s="2">
        <v>41823</v>
      </c>
      <c r="C5988" s="3">
        <v>0.32291666666666669</v>
      </c>
      <c r="D5988" t="s">
        <v>31</v>
      </c>
      <c r="E5988" t="s">
        <v>27</v>
      </c>
      <c r="F5988" t="s">
        <v>17</v>
      </c>
      <c r="G5988" t="s">
        <v>4</v>
      </c>
      <c r="H5988">
        <v>79213</v>
      </c>
      <c r="I5988">
        <f>IF(Table3_1810[[#This Row],[Status]]="Hired",1,0)</f>
        <v>1</v>
      </c>
    </row>
    <row r="5989" spans="1:9" x14ac:dyDescent="0.3">
      <c r="A5989">
        <v>692637</v>
      </c>
      <c r="B5989" s="2">
        <v>41871</v>
      </c>
      <c r="C5989" s="3">
        <v>0.50284722222222222</v>
      </c>
      <c r="D5989" t="s">
        <v>31</v>
      </c>
      <c r="E5989" t="s">
        <v>27</v>
      </c>
      <c r="F5989" t="s">
        <v>18</v>
      </c>
      <c r="G5989" t="s">
        <v>2</v>
      </c>
      <c r="H5989">
        <v>68826</v>
      </c>
      <c r="I5989">
        <f>IF(Table3_1810[[#This Row],[Status]]="Hired",1,0)</f>
        <v>1</v>
      </c>
    </row>
    <row r="5990" spans="1:9" x14ac:dyDescent="0.3">
      <c r="A5990">
        <v>893226</v>
      </c>
      <c r="B5990" s="2">
        <v>41871</v>
      </c>
      <c r="C5990" s="3">
        <v>0.50309027777777782</v>
      </c>
      <c r="D5990" t="s">
        <v>31</v>
      </c>
      <c r="E5990" t="s">
        <v>29</v>
      </c>
      <c r="F5990" t="s">
        <v>18</v>
      </c>
      <c r="G5990" t="s">
        <v>2</v>
      </c>
      <c r="H5990">
        <v>31205</v>
      </c>
      <c r="I5990">
        <f>IF(Table3_1810[[#This Row],[Status]]="Hired",1,0)</f>
        <v>1</v>
      </c>
    </row>
    <row r="5991" spans="1:9" x14ac:dyDescent="0.3">
      <c r="A5991">
        <v>273820</v>
      </c>
      <c r="B5991" s="2">
        <v>41824</v>
      </c>
      <c r="C5991" s="3">
        <v>0.49674768518518519</v>
      </c>
      <c r="D5991" t="s">
        <v>31</v>
      </c>
      <c r="E5991" t="s">
        <v>27</v>
      </c>
      <c r="F5991" t="s">
        <v>20</v>
      </c>
      <c r="G5991" t="s">
        <v>2</v>
      </c>
      <c r="H5991">
        <v>76605</v>
      </c>
      <c r="I5991">
        <f>IF(Table3_1810[[#This Row],[Status]]="Hired",1,0)</f>
        <v>1</v>
      </c>
    </row>
    <row r="5992" spans="1:9" x14ac:dyDescent="0.3">
      <c r="A5992">
        <v>64301</v>
      </c>
      <c r="B5992" s="2">
        <v>41824</v>
      </c>
      <c r="C5992" s="3">
        <v>0.49886574074074075</v>
      </c>
      <c r="D5992" t="s">
        <v>31</v>
      </c>
      <c r="E5992" t="s">
        <v>27</v>
      </c>
      <c r="F5992" t="s">
        <v>20</v>
      </c>
      <c r="G5992" t="s">
        <v>2</v>
      </c>
      <c r="H5992">
        <v>38076</v>
      </c>
      <c r="I5992">
        <f>IF(Table3_1810[[#This Row],[Status]]="Hired",1,0)</f>
        <v>1</v>
      </c>
    </row>
    <row r="5993" spans="1:9" x14ac:dyDescent="0.3">
      <c r="A5993">
        <v>760667</v>
      </c>
      <c r="B5993" s="2">
        <v>41824</v>
      </c>
      <c r="C5993" s="3">
        <v>0.5009837962962963</v>
      </c>
      <c r="D5993" t="s">
        <v>31</v>
      </c>
      <c r="E5993" t="s">
        <v>29</v>
      </c>
      <c r="F5993" t="s">
        <v>20</v>
      </c>
      <c r="G5993" t="s">
        <v>2</v>
      </c>
      <c r="H5993">
        <v>49134</v>
      </c>
      <c r="I5993">
        <f>IF(Table3_1810[[#This Row],[Status]]="Hired",1,0)</f>
        <v>1</v>
      </c>
    </row>
    <row r="5994" spans="1:9" x14ac:dyDescent="0.3">
      <c r="A5994">
        <v>574374</v>
      </c>
      <c r="B5994" s="2">
        <v>41830</v>
      </c>
      <c r="C5994" s="3">
        <v>0.66226851851851853</v>
      </c>
      <c r="D5994" t="s">
        <v>31</v>
      </c>
      <c r="E5994" t="s">
        <v>27</v>
      </c>
      <c r="F5994" t="s">
        <v>20</v>
      </c>
      <c r="G5994" t="s">
        <v>2</v>
      </c>
      <c r="H5994">
        <v>54711</v>
      </c>
      <c r="I5994">
        <f>IF(Table3_1810[[#This Row],[Status]]="Hired",1,0)</f>
        <v>1</v>
      </c>
    </row>
    <row r="5995" spans="1:9" x14ac:dyDescent="0.3">
      <c r="A5995">
        <v>634386</v>
      </c>
      <c r="B5995" s="2">
        <v>41852</v>
      </c>
      <c r="C5995" s="3">
        <v>0.60880787037037032</v>
      </c>
      <c r="D5995" t="s">
        <v>31</v>
      </c>
      <c r="E5995" t="s">
        <v>27</v>
      </c>
      <c r="F5995" t="s">
        <v>20</v>
      </c>
      <c r="G5995" t="s">
        <v>2</v>
      </c>
      <c r="H5995">
        <v>94007</v>
      </c>
      <c r="I5995">
        <f>IF(Table3_1810[[#This Row],[Status]]="Hired",1,0)</f>
        <v>1</v>
      </c>
    </row>
    <row r="5996" spans="1:9" x14ac:dyDescent="0.3">
      <c r="A5996">
        <v>836089</v>
      </c>
      <c r="B5996" s="2">
        <v>41806</v>
      </c>
      <c r="C5996" s="3">
        <v>0.45035879629629627</v>
      </c>
      <c r="D5996" t="s">
        <v>31</v>
      </c>
      <c r="E5996" t="s">
        <v>27</v>
      </c>
      <c r="F5996" t="s">
        <v>12</v>
      </c>
      <c r="G5996" t="s">
        <v>6</v>
      </c>
      <c r="H5996">
        <v>27358</v>
      </c>
      <c r="I5996">
        <f>IF(Table3_1810[[#This Row],[Status]]="Hired",1,0)</f>
        <v>1</v>
      </c>
    </row>
    <row r="5997" spans="1:9" x14ac:dyDescent="0.3">
      <c r="A5997">
        <v>873507</v>
      </c>
      <c r="B5997" s="2">
        <v>41814</v>
      </c>
      <c r="C5997" s="3">
        <v>0.67804398148148148</v>
      </c>
      <c r="D5997" t="s">
        <v>31</v>
      </c>
      <c r="E5997" t="s">
        <v>27</v>
      </c>
      <c r="F5997" t="s">
        <v>12</v>
      </c>
      <c r="G5997" t="s">
        <v>6</v>
      </c>
      <c r="H5997">
        <v>76732</v>
      </c>
      <c r="I5997">
        <f>IF(Table3_1810[[#This Row],[Status]]="Hired",1,0)</f>
        <v>1</v>
      </c>
    </row>
    <row r="5998" spans="1:9" x14ac:dyDescent="0.3">
      <c r="A5998">
        <v>949965</v>
      </c>
      <c r="B5998" s="2">
        <v>41814</v>
      </c>
      <c r="C5998" s="3">
        <v>0.6784606481481481</v>
      </c>
      <c r="D5998" t="s">
        <v>31</v>
      </c>
      <c r="E5998" t="s">
        <v>27</v>
      </c>
      <c r="F5998" t="s">
        <v>12</v>
      </c>
      <c r="G5998" t="s">
        <v>6</v>
      </c>
      <c r="H5998">
        <v>87388</v>
      </c>
      <c r="I5998">
        <f>IF(Table3_1810[[#This Row],[Status]]="Hired",1,0)</f>
        <v>1</v>
      </c>
    </row>
    <row r="5999" spans="1:9" x14ac:dyDescent="0.3">
      <c r="A5999">
        <v>248804</v>
      </c>
      <c r="B5999" s="2">
        <v>41818</v>
      </c>
      <c r="C5999" s="3">
        <v>0.4566898148148148</v>
      </c>
      <c r="D5999" t="s">
        <v>31</v>
      </c>
      <c r="E5999" t="s">
        <v>29</v>
      </c>
      <c r="F5999" t="s">
        <v>12</v>
      </c>
      <c r="G5999" t="s">
        <v>6</v>
      </c>
      <c r="H5999">
        <v>82436</v>
      </c>
      <c r="I5999">
        <f>IF(Table3_1810[[#This Row],[Status]]="Hired",1,0)</f>
        <v>1</v>
      </c>
    </row>
    <row r="6000" spans="1:9" x14ac:dyDescent="0.3">
      <c r="A6000">
        <v>374625</v>
      </c>
      <c r="B6000" s="2">
        <v>41831</v>
      </c>
      <c r="C6000" s="3">
        <v>0.28067129629629628</v>
      </c>
      <c r="D6000" t="s">
        <v>31</v>
      </c>
      <c r="E6000" t="s">
        <v>29</v>
      </c>
      <c r="F6000" t="s">
        <v>14</v>
      </c>
      <c r="G6000" t="s">
        <v>6</v>
      </c>
      <c r="H6000">
        <v>85440</v>
      </c>
      <c r="I6000">
        <f>IF(Table3_1810[[#This Row],[Status]]="Hired",1,0)</f>
        <v>1</v>
      </c>
    </row>
    <row r="6001" spans="1:9" x14ac:dyDescent="0.3">
      <c r="A6001">
        <v>254790</v>
      </c>
      <c r="B6001" s="2">
        <v>41831</v>
      </c>
      <c r="C6001" s="3">
        <v>0.28160879629629632</v>
      </c>
      <c r="D6001" t="s">
        <v>31</v>
      </c>
      <c r="E6001" t="s">
        <v>27</v>
      </c>
      <c r="F6001" t="s">
        <v>14</v>
      </c>
      <c r="G6001" t="s">
        <v>6</v>
      </c>
      <c r="H6001">
        <v>77581</v>
      </c>
      <c r="I6001">
        <f>IF(Table3_1810[[#This Row],[Status]]="Hired",1,0)</f>
        <v>1</v>
      </c>
    </row>
    <row r="6002" spans="1:9" x14ac:dyDescent="0.3">
      <c r="A6002">
        <v>892399</v>
      </c>
      <c r="B6002" s="2">
        <v>41847</v>
      </c>
      <c r="C6002" s="3">
        <v>0.84459490740740739</v>
      </c>
      <c r="D6002" t="s">
        <v>31</v>
      </c>
      <c r="E6002" t="s">
        <v>27</v>
      </c>
      <c r="F6002" t="s">
        <v>17</v>
      </c>
      <c r="G6002" t="s">
        <v>10</v>
      </c>
      <c r="H6002">
        <v>79480</v>
      </c>
      <c r="I6002">
        <f>IF(Table3_1810[[#This Row],[Status]]="Hired",1,0)</f>
        <v>1</v>
      </c>
    </row>
    <row r="6003" spans="1:9" x14ac:dyDescent="0.3">
      <c r="A6003">
        <v>327160</v>
      </c>
      <c r="B6003" s="2">
        <v>41858</v>
      </c>
      <c r="C6003" s="3">
        <v>0.4130787037037037</v>
      </c>
      <c r="D6003" t="s">
        <v>31</v>
      </c>
      <c r="E6003" t="s">
        <v>27</v>
      </c>
      <c r="F6003" t="s">
        <v>17</v>
      </c>
      <c r="G6003" t="s">
        <v>5</v>
      </c>
      <c r="H6003">
        <v>17191</v>
      </c>
      <c r="I6003">
        <f>IF(Table3_1810[[#This Row],[Status]]="Hired",1,0)</f>
        <v>1</v>
      </c>
    </row>
    <row r="6004" spans="1:9" x14ac:dyDescent="0.3">
      <c r="A6004">
        <v>795809</v>
      </c>
      <c r="B6004" s="2">
        <v>41858</v>
      </c>
      <c r="C6004" s="3">
        <v>0.41468749999999999</v>
      </c>
      <c r="D6004" t="s">
        <v>30</v>
      </c>
      <c r="E6004" t="s">
        <v>27</v>
      </c>
      <c r="F6004" t="s">
        <v>17</v>
      </c>
      <c r="G6004" t="s">
        <v>5</v>
      </c>
      <c r="H6004">
        <v>45044</v>
      </c>
      <c r="I6004">
        <f>IF(Table3_1810[[#This Row],[Status]]="Hired",1,0)</f>
        <v>0</v>
      </c>
    </row>
    <row r="6005" spans="1:9" x14ac:dyDescent="0.3">
      <c r="A6005">
        <v>287756</v>
      </c>
      <c r="B6005" s="2">
        <v>41846</v>
      </c>
      <c r="C6005" s="3">
        <v>0.47840277777777779</v>
      </c>
      <c r="D6005" t="s">
        <v>30</v>
      </c>
      <c r="E6005" t="s">
        <v>27</v>
      </c>
      <c r="F6005" t="s">
        <v>15</v>
      </c>
      <c r="G6005" t="s">
        <v>1</v>
      </c>
      <c r="H6005">
        <v>84336</v>
      </c>
      <c r="I6005">
        <f>IF(Table3_1810[[#This Row],[Status]]="Hired",1,0)</f>
        <v>0</v>
      </c>
    </row>
    <row r="6006" spans="1:9" x14ac:dyDescent="0.3">
      <c r="A6006">
        <v>288459</v>
      </c>
      <c r="B6006" s="2">
        <v>41846</v>
      </c>
      <c r="C6006" s="3">
        <v>0.47927083333333331</v>
      </c>
      <c r="D6006" t="s">
        <v>31</v>
      </c>
      <c r="E6006" t="s">
        <v>29</v>
      </c>
      <c r="F6006" t="s">
        <v>15</v>
      </c>
      <c r="G6006" t="s">
        <v>1</v>
      </c>
      <c r="H6006">
        <v>54521</v>
      </c>
      <c r="I6006">
        <f>IF(Table3_1810[[#This Row],[Status]]="Hired",1,0)</f>
        <v>1</v>
      </c>
    </row>
    <row r="6007" spans="1:9" x14ac:dyDescent="0.3">
      <c r="A6007">
        <v>893314</v>
      </c>
      <c r="B6007" s="2">
        <v>41877</v>
      </c>
      <c r="C6007" s="3">
        <v>0.67162037037037037</v>
      </c>
      <c r="D6007" t="s">
        <v>31</v>
      </c>
      <c r="E6007" t="s">
        <v>27</v>
      </c>
      <c r="F6007" t="s">
        <v>17</v>
      </c>
      <c r="G6007" t="s">
        <v>2</v>
      </c>
      <c r="H6007">
        <v>18647</v>
      </c>
      <c r="I6007">
        <f>IF(Table3_1810[[#This Row],[Status]]="Hired",1,0)</f>
        <v>1</v>
      </c>
    </row>
    <row r="6008" spans="1:9" x14ac:dyDescent="0.3">
      <c r="A6008">
        <v>620974</v>
      </c>
      <c r="B6008" s="2">
        <v>41877</v>
      </c>
      <c r="C6008" s="3">
        <v>0.67238425925925926</v>
      </c>
      <c r="D6008" t="s">
        <v>31</v>
      </c>
      <c r="E6008" t="s">
        <v>29</v>
      </c>
      <c r="F6008" t="s">
        <v>17</v>
      </c>
      <c r="G6008" t="s">
        <v>2</v>
      </c>
      <c r="H6008">
        <v>22684</v>
      </c>
      <c r="I6008">
        <f>IF(Table3_1810[[#This Row],[Status]]="Hired",1,0)</f>
        <v>1</v>
      </c>
    </row>
    <row r="6009" spans="1:9" x14ac:dyDescent="0.3">
      <c r="A6009">
        <v>941893</v>
      </c>
      <c r="B6009" s="2">
        <v>41838</v>
      </c>
      <c r="C6009" s="3">
        <v>0.51428240740740738</v>
      </c>
      <c r="D6009" t="s">
        <v>30</v>
      </c>
      <c r="E6009" t="s">
        <v>27</v>
      </c>
      <c r="F6009" t="s">
        <v>16</v>
      </c>
      <c r="G6009" t="s">
        <v>10</v>
      </c>
      <c r="H6009">
        <v>29414</v>
      </c>
      <c r="I6009">
        <f>IF(Table3_1810[[#This Row],[Status]]="Hired",1,0)</f>
        <v>0</v>
      </c>
    </row>
    <row r="6010" spans="1:9" x14ac:dyDescent="0.3">
      <c r="A6010">
        <v>129826</v>
      </c>
      <c r="B6010" s="2">
        <v>41850</v>
      </c>
      <c r="C6010" s="3">
        <v>0.81129629629629629</v>
      </c>
      <c r="D6010" t="s">
        <v>31</v>
      </c>
      <c r="E6010" t="s">
        <v>29</v>
      </c>
      <c r="F6010" t="s">
        <v>16</v>
      </c>
      <c r="G6010" t="s">
        <v>10</v>
      </c>
      <c r="H6010">
        <v>24304</v>
      </c>
      <c r="I6010">
        <f>IF(Table3_1810[[#This Row],[Status]]="Hired",1,0)</f>
        <v>1</v>
      </c>
    </row>
    <row r="6011" spans="1:9" x14ac:dyDescent="0.3">
      <c r="A6011">
        <v>379629</v>
      </c>
      <c r="B6011" s="2">
        <v>41850</v>
      </c>
      <c r="C6011" s="3">
        <v>0.81155092592592593</v>
      </c>
      <c r="D6011" t="s">
        <v>30</v>
      </c>
      <c r="E6011" t="s">
        <v>27</v>
      </c>
      <c r="F6011" t="s">
        <v>16</v>
      </c>
      <c r="G6011" t="s">
        <v>10</v>
      </c>
      <c r="H6011">
        <v>97432</v>
      </c>
      <c r="I6011">
        <f>IF(Table3_1810[[#This Row],[Status]]="Hired",1,0)</f>
        <v>0</v>
      </c>
    </row>
    <row r="6012" spans="1:9" x14ac:dyDescent="0.3">
      <c r="A6012">
        <v>800131</v>
      </c>
      <c r="B6012" s="2">
        <v>41824</v>
      </c>
      <c r="C6012" s="3">
        <v>0.75087962962962962</v>
      </c>
      <c r="D6012" t="s">
        <v>31</v>
      </c>
      <c r="E6012" t="s">
        <v>29</v>
      </c>
      <c r="F6012" t="s">
        <v>20</v>
      </c>
      <c r="G6012" t="s">
        <v>4</v>
      </c>
      <c r="H6012">
        <v>23739</v>
      </c>
      <c r="I6012">
        <f>IF(Table3_1810[[#This Row],[Status]]="Hired",1,0)</f>
        <v>1</v>
      </c>
    </row>
    <row r="6013" spans="1:9" x14ac:dyDescent="0.3">
      <c r="A6013">
        <v>677760</v>
      </c>
      <c r="B6013" s="2">
        <v>41824</v>
      </c>
      <c r="C6013" s="3">
        <v>0.75054398148148149</v>
      </c>
      <c r="D6013" t="s">
        <v>31</v>
      </c>
      <c r="E6013" t="s">
        <v>29</v>
      </c>
      <c r="F6013" t="s">
        <v>20</v>
      </c>
      <c r="G6013" t="s">
        <v>4</v>
      </c>
      <c r="H6013">
        <v>38600</v>
      </c>
      <c r="I6013">
        <f>IF(Table3_1810[[#This Row],[Status]]="Hired",1,0)</f>
        <v>1</v>
      </c>
    </row>
    <row r="6014" spans="1:9" x14ac:dyDescent="0.3">
      <c r="A6014">
        <v>545345</v>
      </c>
      <c r="B6014" s="2">
        <v>41816</v>
      </c>
      <c r="C6014" s="3">
        <v>0.73619212962962965</v>
      </c>
      <c r="D6014" t="s">
        <v>31</v>
      </c>
      <c r="E6014" t="s">
        <v>27</v>
      </c>
      <c r="F6014" t="s">
        <v>19</v>
      </c>
      <c r="G6014" t="s">
        <v>6</v>
      </c>
      <c r="H6014">
        <v>88457</v>
      </c>
      <c r="I6014">
        <f>IF(Table3_1810[[#This Row],[Status]]="Hired",1,0)</f>
        <v>1</v>
      </c>
    </row>
    <row r="6015" spans="1:9" x14ac:dyDescent="0.3">
      <c r="A6015">
        <v>154197</v>
      </c>
      <c r="B6015" s="2">
        <v>41816</v>
      </c>
      <c r="C6015" s="3">
        <v>0.73890046296296297</v>
      </c>
      <c r="D6015" t="s">
        <v>31</v>
      </c>
      <c r="E6015" t="s">
        <v>29</v>
      </c>
      <c r="F6015" t="s">
        <v>19</v>
      </c>
      <c r="G6015" t="s">
        <v>6</v>
      </c>
      <c r="H6015">
        <v>56819</v>
      </c>
      <c r="I6015">
        <f>IF(Table3_1810[[#This Row],[Status]]="Hired",1,0)</f>
        <v>1</v>
      </c>
    </row>
    <row r="6016" spans="1:9" x14ac:dyDescent="0.3">
      <c r="A6016">
        <v>153170</v>
      </c>
      <c r="B6016" s="2">
        <v>41822</v>
      </c>
      <c r="C6016" s="3">
        <v>0.46847222222222223</v>
      </c>
      <c r="D6016" t="s">
        <v>31</v>
      </c>
      <c r="E6016" t="s">
        <v>27</v>
      </c>
      <c r="F6016" t="s">
        <v>19</v>
      </c>
      <c r="G6016" t="s">
        <v>6</v>
      </c>
      <c r="H6016">
        <v>79081</v>
      </c>
      <c r="I6016">
        <f>IF(Table3_1810[[#This Row],[Status]]="Hired",1,0)</f>
        <v>1</v>
      </c>
    </row>
    <row r="6017" spans="1:9" x14ac:dyDescent="0.3">
      <c r="A6017">
        <v>462209</v>
      </c>
      <c r="B6017" s="2">
        <v>41838</v>
      </c>
      <c r="C6017" s="3">
        <v>0.30671296296296297</v>
      </c>
      <c r="D6017" t="s">
        <v>31</v>
      </c>
      <c r="E6017" t="s">
        <v>29</v>
      </c>
      <c r="F6017" t="s">
        <v>19</v>
      </c>
      <c r="G6017" t="s">
        <v>6</v>
      </c>
      <c r="H6017">
        <v>81726</v>
      </c>
      <c r="I6017">
        <f>IF(Table3_1810[[#This Row],[Status]]="Hired",1,0)</f>
        <v>1</v>
      </c>
    </row>
    <row r="6018" spans="1:9" x14ac:dyDescent="0.3">
      <c r="A6018">
        <v>18808</v>
      </c>
      <c r="B6018" s="2">
        <v>41838</v>
      </c>
      <c r="C6018" s="3">
        <v>0.30759259259259258</v>
      </c>
      <c r="D6018" t="s">
        <v>31</v>
      </c>
      <c r="E6018" t="s">
        <v>27</v>
      </c>
      <c r="F6018" t="s">
        <v>19</v>
      </c>
      <c r="G6018" t="s">
        <v>6</v>
      </c>
      <c r="H6018">
        <v>46160</v>
      </c>
      <c r="I6018">
        <f>IF(Table3_1810[[#This Row],[Status]]="Hired",1,0)</f>
        <v>1</v>
      </c>
    </row>
    <row r="6019" spans="1:9" x14ac:dyDescent="0.3">
      <c r="A6019">
        <v>103305</v>
      </c>
      <c r="B6019" s="2">
        <v>41838</v>
      </c>
      <c r="C6019" s="3">
        <v>0.30962962962962964</v>
      </c>
      <c r="D6019" t="s">
        <v>31</v>
      </c>
      <c r="E6019" t="s">
        <v>27</v>
      </c>
      <c r="F6019" t="s">
        <v>19</v>
      </c>
      <c r="G6019" t="s">
        <v>6</v>
      </c>
      <c r="H6019">
        <v>95960</v>
      </c>
      <c r="I6019">
        <f>IF(Table3_1810[[#This Row],[Status]]="Hired",1,0)</f>
        <v>1</v>
      </c>
    </row>
    <row r="6020" spans="1:9" x14ac:dyDescent="0.3">
      <c r="A6020">
        <v>573332</v>
      </c>
      <c r="B6020" s="2">
        <v>41839</v>
      </c>
      <c r="C6020" s="3">
        <v>0.58334490740740741</v>
      </c>
      <c r="D6020" t="s">
        <v>31</v>
      </c>
      <c r="E6020" t="s">
        <v>27</v>
      </c>
      <c r="F6020" t="s">
        <v>19</v>
      </c>
      <c r="G6020" t="s">
        <v>6</v>
      </c>
      <c r="H6020">
        <v>46109</v>
      </c>
      <c r="I6020">
        <f>IF(Table3_1810[[#This Row],[Status]]="Hired",1,0)</f>
        <v>1</v>
      </c>
    </row>
    <row r="6021" spans="1:9" x14ac:dyDescent="0.3">
      <c r="A6021">
        <v>709159</v>
      </c>
      <c r="B6021" s="2">
        <v>41860</v>
      </c>
      <c r="C6021" s="3">
        <v>0.1182175925925926</v>
      </c>
      <c r="D6021" t="s">
        <v>31</v>
      </c>
      <c r="E6021" t="s">
        <v>29</v>
      </c>
      <c r="F6021" t="s">
        <v>15</v>
      </c>
      <c r="G6021" t="s">
        <v>4</v>
      </c>
      <c r="H6021">
        <v>98589</v>
      </c>
      <c r="I6021">
        <f>IF(Table3_1810[[#This Row],[Status]]="Hired",1,0)</f>
        <v>1</v>
      </c>
    </row>
    <row r="6022" spans="1:9" x14ac:dyDescent="0.3">
      <c r="A6022">
        <v>952623</v>
      </c>
      <c r="B6022" s="2">
        <v>41864</v>
      </c>
      <c r="C6022" s="3">
        <v>0.45571759259259259</v>
      </c>
      <c r="D6022" t="s">
        <v>31</v>
      </c>
      <c r="E6022" t="s">
        <v>27</v>
      </c>
      <c r="F6022" t="s">
        <v>15</v>
      </c>
      <c r="G6022" t="s">
        <v>4</v>
      </c>
      <c r="H6022">
        <v>72477</v>
      </c>
      <c r="I6022">
        <f>IF(Table3_1810[[#This Row],[Status]]="Hired",1,0)</f>
        <v>1</v>
      </c>
    </row>
    <row r="6023" spans="1:9" x14ac:dyDescent="0.3">
      <c r="A6023">
        <v>851730</v>
      </c>
      <c r="B6023" s="2">
        <v>41866</v>
      </c>
      <c r="C6023" s="3">
        <v>0.52598379629629632</v>
      </c>
      <c r="D6023" t="s">
        <v>31</v>
      </c>
      <c r="E6023" t="s">
        <v>27</v>
      </c>
      <c r="F6023" t="s">
        <v>15</v>
      </c>
      <c r="G6023" t="s">
        <v>4</v>
      </c>
      <c r="H6023">
        <v>14815</v>
      </c>
      <c r="I6023">
        <f>IF(Table3_1810[[#This Row],[Status]]="Hired",1,0)</f>
        <v>1</v>
      </c>
    </row>
    <row r="6024" spans="1:9" x14ac:dyDescent="0.3">
      <c r="A6024">
        <v>412615</v>
      </c>
      <c r="B6024" s="2">
        <v>41866</v>
      </c>
      <c r="C6024" s="3">
        <v>0.52762731481481484</v>
      </c>
      <c r="D6024" t="s">
        <v>31</v>
      </c>
      <c r="E6024" t="s">
        <v>29</v>
      </c>
      <c r="F6024" t="s">
        <v>15</v>
      </c>
      <c r="G6024" t="s">
        <v>4</v>
      </c>
      <c r="H6024">
        <v>19732</v>
      </c>
      <c r="I6024">
        <f>IF(Table3_1810[[#This Row],[Status]]="Hired",1,0)</f>
        <v>1</v>
      </c>
    </row>
    <row r="6025" spans="1:9" x14ac:dyDescent="0.3">
      <c r="A6025">
        <v>380221</v>
      </c>
      <c r="B6025" s="2">
        <v>41866</v>
      </c>
      <c r="C6025" s="3">
        <v>0.52912037037037041</v>
      </c>
      <c r="D6025" t="s">
        <v>31</v>
      </c>
      <c r="E6025" t="s">
        <v>29</v>
      </c>
      <c r="F6025" t="s">
        <v>15</v>
      </c>
      <c r="G6025" t="s">
        <v>4</v>
      </c>
      <c r="H6025">
        <v>76350</v>
      </c>
      <c r="I6025">
        <f>IF(Table3_1810[[#This Row],[Status]]="Hired",1,0)</f>
        <v>1</v>
      </c>
    </row>
    <row r="6026" spans="1:9" x14ac:dyDescent="0.3">
      <c r="A6026">
        <v>386930</v>
      </c>
      <c r="B6026" s="2">
        <v>41869</v>
      </c>
      <c r="C6026" s="3">
        <v>0.74993055555555554</v>
      </c>
      <c r="D6026" t="s">
        <v>31</v>
      </c>
      <c r="E6026" t="s">
        <v>29</v>
      </c>
      <c r="F6026" t="s">
        <v>15</v>
      </c>
      <c r="G6026" t="s">
        <v>4</v>
      </c>
      <c r="H6026">
        <v>28912</v>
      </c>
      <c r="I6026">
        <f>IF(Table3_1810[[#This Row],[Status]]="Hired",1,0)</f>
        <v>1</v>
      </c>
    </row>
    <row r="6027" spans="1:9" x14ac:dyDescent="0.3">
      <c r="A6027">
        <v>112091</v>
      </c>
      <c r="B6027" s="2">
        <v>41870</v>
      </c>
      <c r="C6027" s="3">
        <v>0.67749999999999999</v>
      </c>
      <c r="D6027" t="s">
        <v>30</v>
      </c>
      <c r="E6027" t="s">
        <v>27</v>
      </c>
      <c r="F6027" t="s">
        <v>15</v>
      </c>
      <c r="G6027" t="s">
        <v>4</v>
      </c>
      <c r="H6027">
        <v>81226</v>
      </c>
      <c r="I6027">
        <f>IF(Table3_1810[[#This Row],[Status]]="Hired",1,0)</f>
        <v>0</v>
      </c>
    </row>
    <row r="6028" spans="1:9" x14ac:dyDescent="0.3">
      <c r="A6028">
        <v>718973</v>
      </c>
      <c r="B6028" s="2">
        <v>41878</v>
      </c>
      <c r="C6028" s="3">
        <v>0.64998842592592587</v>
      </c>
      <c r="D6028" t="s">
        <v>31</v>
      </c>
      <c r="E6028" t="s">
        <v>27</v>
      </c>
      <c r="F6028" t="s">
        <v>17</v>
      </c>
      <c r="G6028" t="s">
        <v>4</v>
      </c>
      <c r="H6028">
        <v>75131</v>
      </c>
      <c r="I6028">
        <f>IF(Table3_1810[[#This Row],[Status]]="Hired",1,0)</f>
        <v>1</v>
      </c>
    </row>
    <row r="6029" spans="1:9" x14ac:dyDescent="0.3">
      <c r="A6029">
        <v>396732</v>
      </c>
      <c r="B6029" s="2">
        <v>41878</v>
      </c>
      <c r="C6029" s="3">
        <v>0.65115740740740746</v>
      </c>
      <c r="D6029" t="s">
        <v>31</v>
      </c>
      <c r="E6029" t="s">
        <v>29</v>
      </c>
      <c r="F6029" t="s">
        <v>17</v>
      </c>
      <c r="G6029" t="s">
        <v>4</v>
      </c>
      <c r="H6029">
        <v>95417</v>
      </c>
      <c r="I6029">
        <f>IF(Table3_1810[[#This Row],[Status]]="Hired",1,0)</f>
        <v>1</v>
      </c>
    </row>
    <row r="6030" spans="1:9" x14ac:dyDescent="0.3">
      <c r="A6030">
        <v>199652</v>
      </c>
      <c r="B6030" s="2">
        <v>41878</v>
      </c>
      <c r="C6030" s="3">
        <v>0.65303240740740742</v>
      </c>
      <c r="D6030" t="s">
        <v>31</v>
      </c>
      <c r="E6030" t="s">
        <v>29</v>
      </c>
      <c r="F6030" t="s">
        <v>17</v>
      </c>
      <c r="G6030" t="s">
        <v>4</v>
      </c>
      <c r="H6030">
        <v>89453</v>
      </c>
      <c r="I6030">
        <f>IF(Table3_1810[[#This Row],[Status]]="Hired",1,0)</f>
        <v>1</v>
      </c>
    </row>
    <row r="6031" spans="1:9" x14ac:dyDescent="0.3">
      <c r="A6031">
        <v>139435</v>
      </c>
      <c r="B6031" s="2">
        <v>41881</v>
      </c>
      <c r="C6031" s="3">
        <v>0.5537037037037037</v>
      </c>
      <c r="D6031" t="s">
        <v>31</v>
      </c>
      <c r="E6031" t="s">
        <v>29</v>
      </c>
      <c r="F6031" t="s">
        <v>17</v>
      </c>
      <c r="G6031" t="s">
        <v>4</v>
      </c>
      <c r="H6031">
        <v>96163</v>
      </c>
      <c r="I6031">
        <f>IF(Table3_1810[[#This Row],[Status]]="Hired",1,0)</f>
        <v>1</v>
      </c>
    </row>
    <row r="6032" spans="1:9" x14ac:dyDescent="0.3">
      <c r="A6032">
        <v>69669</v>
      </c>
      <c r="B6032" s="2">
        <v>41822</v>
      </c>
      <c r="C6032" s="3">
        <v>0.42304398148148148</v>
      </c>
      <c r="D6032" t="s">
        <v>31</v>
      </c>
      <c r="E6032" t="s">
        <v>29</v>
      </c>
      <c r="F6032" t="s">
        <v>20</v>
      </c>
      <c r="G6032" t="s">
        <v>5</v>
      </c>
      <c r="H6032">
        <v>43038</v>
      </c>
      <c r="I6032">
        <f>IF(Table3_1810[[#This Row],[Status]]="Hired",1,0)</f>
        <v>1</v>
      </c>
    </row>
    <row r="6033" spans="1:9" x14ac:dyDescent="0.3">
      <c r="A6033">
        <v>695647</v>
      </c>
      <c r="B6033" s="2">
        <v>41822</v>
      </c>
      <c r="C6033" s="3">
        <v>0.42464120370370373</v>
      </c>
      <c r="D6033" t="s">
        <v>31</v>
      </c>
      <c r="E6033" t="s">
        <v>27</v>
      </c>
      <c r="F6033" t="s">
        <v>20</v>
      </c>
      <c r="G6033" t="s">
        <v>5</v>
      </c>
      <c r="H6033">
        <v>73636</v>
      </c>
      <c r="I6033">
        <f>IF(Table3_1810[[#This Row],[Status]]="Hired",1,0)</f>
        <v>1</v>
      </c>
    </row>
    <row r="6034" spans="1:9" x14ac:dyDescent="0.3">
      <c r="A6034">
        <v>607894</v>
      </c>
      <c r="B6034" s="2">
        <v>41870</v>
      </c>
      <c r="C6034" s="3">
        <v>0.67821759259259262</v>
      </c>
      <c r="D6034" t="s">
        <v>31</v>
      </c>
      <c r="E6034" t="s">
        <v>29</v>
      </c>
      <c r="F6034" t="s">
        <v>12</v>
      </c>
      <c r="G6034" t="s">
        <v>4</v>
      </c>
      <c r="H6034">
        <v>81434</v>
      </c>
      <c r="I6034">
        <f>IF(Table3_1810[[#This Row],[Status]]="Hired",1,0)</f>
        <v>1</v>
      </c>
    </row>
    <row r="6035" spans="1:9" x14ac:dyDescent="0.3">
      <c r="A6035">
        <v>79156</v>
      </c>
      <c r="B6035" s="2">
        <v>41870</v>
      </c>
      <c r="C6035" s="3">
        <v>0.67969907407407404</v>
      </c>
      <c r="D6035" t="s">
        <v>30</v>
      </c>
      <c r="E6035" t="s">
        <v>29</v>
      </c>
      <c r="F6035" t="s">
        <v>12</v>
      </c>
      <c r="G6035" t="s">
        <v>4</v>
      </c>
      <c r="H6035">
        <v>66701</v>
      </c>
      <c r="I6035">
        <f>IF(Table3_1810[[#This Row],[Status]]="Hired",1,0)</f>
        <v>0</v>
      </c>
    </row>
    <row r="6036" spans="1:9" x14ac:dyDescent="0.3">
      <c r="A6036">
        <v>154851</v>
      </c>
      <c r="B6036" s="2">
        <v>41848</v>
      </c>
      <c r="C6036" s="3">
        <v>0.32724537037037038</v>
      </c>
      <c r="D6036" t="s">
        <v>31</v>
      </c>
      <c r="E6036" t="s">
        <v>29</v>
      </c>
      <c r="F6036" t="s">
        <v>17</v>
      </c>
      <c r="G6036" t="s">
        <v>10</v>
      </c>
      <c r="H6036">
        <v>40678</v>
      </c>
      <c r="I6036">
        <f>IF(Table3_1810[[#This Row],[Status]]="Hired",1,0)</f>
        <v>1</v>
      </c>
    </row>
    <row r="6037" spans="1:9" x14ac:dyDescent="0.3">
      <c r="A6037">
        <v>145730</v>
      </c>
      <c r="B6037" s="2">
        <v>41828</v>
      </c>
      <c r="C6037" s="3">
        <v>0.8450347222222222</v>
      </c>
      <c r="D6037" t="s">
        <v>31</v>
      </c>
      <c r="E6037" t="s">
        <v>27</v>
      </c>
      <c r="F6037" t="s">
        <v>20</v>
      </c>
      <c r="G6037" t="s">
        <v>2</v>
      </c>
      <c r="H6037">
        <v>89905</v>
      </c>
      <c r="I6037">
        <f>IF(Table3_1810[[#This Row],[Status]]="Hired",1,0)</f>
        <v>1</v>
      </c>
    </row>
    <row r="6038" spans="1:9" x14ac:dyDescent="0.3">
      <c r="A6038">
        <v>543349</v>
      </c>
      <c r="B6038" s="2">
        <v>41837</v>
      </c>
      <c r="C6038" s="3">
        <v>0.38880787037037035</v>
      </c>
      <c r="D6038" t="s">
        <v>31</v>
      </c>
      <c r="E6038" t="s">
        <v>29</v>
      </c>
      <c r="F6038" t="s">
        <v>17</v>
      </c>
      <c r="G6038" t="s">
        <v>2</v>
      </c>
      <c r="H6038">
        <v>82172</v>
      </c>
      <c r="I6038">
        <f>IF(Table3_1810[[#This Row],[Status]]="Hired",1,0)</f>
        <v>1</v>
      </c>
    </row>
    <row r="6039" spans="1:9" x14ac:dyDescent="0.3">
      <c r="A6039">
        <v>542358</v>
      </c>
      <c r="B6039" s="2">
        <v>41824</v>
      </c>
      <c r="C6039" s="3">
        <v>0.73781249999999998</v>
      </c>
      <c r="D6039" t="s">
        <v>31</v>
      </c>
      <c r="E6039" t="s">
        <v>27</v>
      </c>
      <c r="F6039" t="s">
        <v>20</v>
      </c>
      <c r="G6039" t="s">
        <v>8</v>
      </c>
      <c r="H6039">
        <v>45675</v>
      </c>
      <c r="I6039">
        <f>IF(Table3_1810[[#This Row],[Status]]="Hired",1,0)</f>
        <v>1</v>
      </c>
    </row>
    <row r="6040" spans="1:9" x14ac:dyDescent="0.3">
      <c r="A6040">
        <v>972374</v>
      </c>
      <c r="B6040" s="2">
        <v>41859</v>
      </c>
      <c r="C6040" s="3">
        <v>0.66498842592592589</v>
      </c>
      <c r="D6040" t="s">
        <v>30</v>
      </c>
      <c r="E6040" t="s">
        <v>29</v>
      </c>
      <c r="F6040" t="s">
        <v>12</v>
      </c>
      <c r="G6040" t="s">
        <v>2</v>
      </c>
      <c r="H6040">
        <v>75856</v>
      </c>
      <c r="I6040">
        <f>IF(Table3_1810[[#This Row],[Status]]="Hired",1,0)</f>
        <v>0</v>
      </c>
    </row>
    <row r="6041" spans="1:9" x14ac:dyDescent="0.3">
      <c r="A6041">
        <v>104440</v>
      </c>
      <c r="B6041" s="2">
        <v>41859</v>
      </c>
      <c r="C6041" s="3">
        <v>0.66525462962962967</v>
      </c>
      <c r="D6041" t="s">
        <v>31</v>
      </c>
      <c r="E6041" t="s">
        <v>29</v>
      </c>
      <c r="F6041" t="s">
        <v>12</v>
      </c>
      <c r="G6041" t="s">
        <v>2</v>
      </c>
      <c r="H6041">
        <v>47378</v>
      </c>
      <c r="I6041">
        <f>IF(Table3_1810[[#This Row],[Status]]="Hired",1,0)</f>
        <v>1</v>
      </c>
    </row>
    <row r="6042" spans="1:9" x14ac:dyDescent="0.3">
      <c r="A6042">
        <v>966122</v>
      </c>
      <c r="B6042" s="2">
        <v>41878</v>
      </c>
      <c r="C6042" s="3">
        <v>8.0532407407407414E-2</v>
      </c>
      <c r="D6042" t="s">
        <v>31</v>
      </c>
      <c r="E6042" t="s">
        <v>27</v>
      </c>
      <c r="F6042" t="s">
        <v>12</v>
      </c>
      <c r="G6042" t="s">
        <v>2</v>
      </c>
      <c r="H6042">
        <v>27917</v>
      </c>
      <c r="I6042">
        <f>IF(Table3_1810[[#This Row],[Status]]="Hired",1,0)</f>
        <v>1</v>
      </c>
    </row>
    <row r="6043" spans="1:9" x14ac:dyDescent="0.3">
      <c r="A6043">
        <v>596580</v>
      </c>
      <c r="B6043" s="2">
        <v>41862</v>
      </c>
      <c r="C6043" s="3">
        <v>0.49641203703703701</v>
      </c>
      <c r="D6043" t="s">
        <v>31</v>
      </c>
      <c r="E6043" t="s">
        <v>27</v>
      </c>
      <c r="F6043" t="s">
        <v>17</v>
      </c>
      <c r="G6043" t="s">
        <v>7</v>
      </c>
      <c r="H6043">
        <v>51586</v>
      </c>
      <c r="I6043">
        <f>IF(Table3_1810[[#This Row],[Status]]="Hired",1,0)</f>
        <v>1</v>
      </c>
    </row>
    <row r="6044" spans="1:9" x14ac:dyDescent="0.3">
      <c r="A6044">
        <v>381547</v>
      </c>
      <c r="B6044" s="2">
        <v>41866</v>
      </c>
      <c r="C6044" s="3">
        <v>0.4609375</v>
      </c>
      <c r="D6044" t="s">
        <v>30</v>
      </c>
      <c r="E6044" t="s">
        <v>27</v>
      </c>
      <c r="F6044" t="s">
        <v>17</v>
      </c>
      <c r="G6044" t="s">
        <v>7</v>
      </c>
      <c r="H6044">
        <v>85671</v>
      </c>
      <c r="I6044">
        <f>IF(Table3_1810[[#This Row],[Status]]="Hired",1,0)</f>
        <v>0</v>
      </c>
    </row>
    <row r="6045" spans="1:9" x14ac:dyDescent="0.3">
      <c r="A6045">
        <v>511259</v>
      </c>
      <c r="B6045" s="2">
        <v>41834</v>
      </c>
      <c r="C6045" s="3">
        <v>0.41939814814814813</v>
      </c>
      <c r="D6045" t="s">
        <v>31</v>
      </c>
      <c r="E6045" t="s">
        <v>29</v>
      </c>
      <c r="F6045" t="s">
        <v>17</v>
      </c>
      <c r="G6045" t="s">
        <v>2</v>
      </c>
      <c r="H6045">
        <v>83412</v>
      </c>
      <c r="I6045">
        <f>IF(Table3_1810[[#This Row],[Status]]="Hired",1,0)</f>
        <v>1</v>
      </c>
    </row>
    <row r="6046" spans="1:9" x14ac:dyDescent="0.3">
      <c r="A6046">
        <v>583914</v>
      </c>
      <c r="B6046" s="2">
        <v>41824</v>
      </c>
      <c r="C6046" s="3">
        <v>0.60376157407407405</v>
      </c>
      <c r="D6046" t="s">
        <v>31</v>
      </c>
      <c r="E6046" t="s">
        <v>28</v>
      </c>
      <c r="F6046" t="s">
        <v>17</v>
      </c>
      <c r="G6046" t="s">
        <v>8</v>
      </c>
      <c r="H6046">
        <v>21224</v>
      </c>
      <c r="I6046">
        <f>IF(Table3_1810[[#This Row],[Status]]="Hired",1,0)</f>
        <v>1</v>
      </c>
    </row>
    <row r="6047" spans="1:9" x14ac:dyDescent="0.3">
      <c r="A6047">
        <v>834330</v>
      </c>
      <c r="B6047" s="2">
        <v>41823</v>
      </c>
      <c r="C6047" s="3">
        <v>0.61215277777777777</v>
      </c>
      <c r="D6047" t="s">
        <v>31</v>
      </c>
      <c r="E6047" t="s">
        <v>29</v>
      </c>
      <c r="F6047" t="s">
        <v>17</v>
      </c>
      <c r="G6047" t="s">
        <v>4</v>
      </c>
      <c r="H6047">
        <v>93668</v>
      </c>
      <c r="I6047">
        <f>IF(Table3_1810[[#This Row],[Status]]="Hired",1,0)</f>
        <v>1</v>
      </c>
    </row>
    <row r="6048" spans="1:9" x14ac:dyDescent="0.3">
      <c r="A6048">
        <v>106513</v>
      </c>
      <c r="B6048" s="2">
        <v>41828</v>
      </c>
      <c r="C6048" s="3">
        <v>0.38809027777777777</v>
      </c>
      <c r="D6048" t="s">
        <v>31</v>
      </c>
      <c r="E6048" t="s">
        <v>27</v>
      </c>
      <c r="F6048" t="s">
        <v>17</v>
      </c>
      <c r="G6048" t="s">
        <v>4</v>
      </c>
      <c r="H6048">
        <v>41080</v>
      </c>
      <c r="I6048">
        <f>IF(Table3_1810[[#This Row],[Status]]="Hired",1,0)</f>
        <v>1</v>
      </c>
    </row>
    <row r="6049" spans="1:9" x14ac:dyDescent="0.3">
      <c r="A6049">
        <v>658687</v>
      </c>
      <c r="B6049" s="2">
        <v>41840</v>
      </c>
      <c r="C6049" s="3">
        <v>0.6620138888888889</v>
      </c>
      <c r="D6049" t="s">
        <v>30</v>
      </c>
      <c r="E6049" t="s">
        <v>27</v>
      </c>
      <c r="F6049" t="s">
        <v>14</v>
      </c>
      <c r="G6049" t="s">
        <v>2</v>
      </c>
      <c r="H6049">
        <v>64109</v>
      </c>
      <c r="I6049">
        <f>IF(Table3_1810[[#This Row],[Status]]="Hired",1,0)</f>
        <v>0</v>
      </c>
    </row>
    <row r="6050" spans="1:9" x14ac:dyDescent="0.3">
      <c r="A6050">
        <v>391565</v>
      </c>
      <c r="B6050" s="2">
        <v>41840</v>
      </c>
      <c r="C6050" s="3">
        <v>0.61980324074074078</v>
      </c>
      <c r="D6050" t="s">
        <v>31</v>
      </c>
      <c r="E6050" t="s">
        <v>27</v>
      </c>
      <c r="F6050" t="s">
        <v>15</v>
      </c>
      <c r="G6050" t="s">
        <v>4</v>
      </c>
      <c r="H6050">
        <v>97633</v>
      </c>
      <c r="I6050">
        <f>IF(Table3_1810[[#This Row],[Status]]="Hired",1,0)</f>
        <v>1</v>
      </c>
    </row>
    <row r="6051" spans="1:9" x14ac:dyDescent="0.3">
      <c r="A6051">
        <v>367054</v>
      </c>
      <c r="B6051" s="2">
        <v>41840</v>
      </c>
      <c r="C6051" s="3">
        <v>0.62010416666666668</v>
      </c>
      <c r="D6051" t="s">
        <v>31</v>
      </c>
      <c r="E6051" t="s">
        <v>28</v>
      </c>
      <c r="F6051" t="s">
        <v>15</v>
      </c>
      <c r="G6051" t="s">
        <v>4</v>
      </c>
      <c r="H6051">
        <v>79412</v>
      </c>
      <c r="I6051">
        <f>IF(Table3_1810[[#This Row],[Status]]="Hired",1,0)</f>
        <v>1</v>
      </c>
    </row>
    <row r="6052" spans="1:9" x14ac:dyDescent="0.3">
      <c r="A6052">
        <v>778954</v>
      </c>
      <c r="B6052" s="2">
        <v>41850</v>
      </c>
      <c r="C6052" s="3">
        <v>0.65812499999999996</v>
      </c>
      <c r="D6052" t="s">
        <v>31</v>
      </c>
      <c r="E6052" t="s">
        <v>27</v>
      </c>
      <c r="F6052" t="s">
        <v>15</v>
      </c>
      <c r="G6052" t="s">
        <v>4</v>
      </c>
      <c r="H6052">
        <v>13296</v>
      </c>
      <c r="I6052">
        <f>IF(Table3_1810[[#This Row],[Status]]="Hired",1,0)</f>
        <v>1</v>
      </c>
    </row>
    <row r="6053" spans="1:9" x14ac:dyDescent="0.3">
      <c r="A6053">
        <v>36783</v>
      </c>
      <c r="B6053" s="2">
        <v>41860</v>
      </c>
      <c r="C6053" s="3">
        <v>0.60700231481481481</v>
      </c>
      <c r="D6053" t="s">
        <v>31</v>
      </c>
      <c r="E6053" t="s">
        <v>27</v>
      </c>
      <c r="F6053" t="s">
        <v>15</v>
      </c>
      <c r="G6053" t="s">
        <v>4</v>
      </c>
      <c r="H6053">
        <v>87008</v>
      </c>
      <c r="I6053">
        <f>IF(Table3_1810[[#This Row],[Status]]="Hired",1,0)</f>
        <v>1</v>
      </c>
    </row>
    <row r="6054" spans="1:9" x14ac:dyDescent="0.3">
      <c r="A6054">
        <v>37220</v>
      </c>
      <c r="B6054" s="2">
        <v>41853</v>
      </c>
      <c r="C6054" s="3">
        <v>0.64527777777777773</v>
      </c>
      <c r="D6054" t="s">
        <v>31</v>
      </c>
      <c r="E6054" t="s">
        <v>27</v>
      </c>
      <c r="F6054" t="s">
        <v>19</v>
      </c>
      <c r="G6054" t="s">
        <v>10</v>
      </c>
      <c r="H6054">
        <v>62736</v>
      </c>
      <c r="I6054">
        <f>IF(Table3_1810[[#This Row],[Status]]="Hired",1,0)</f>
        <v>1</v>
      </c>
    </row>
    <row r="6055" spans="1:9" x14ac:dyDescent="0.3">
      <c r="A6055">
        <v>28774</v>
      </c>
      <c r="B6055" s="2">
        <v>41814</v>
      </c>
      <c r="C6055" s="3">
        <v>0.69341435185185185</v>
      </c>
      <c r="D6055" t="s">
        <v>31</v>
      </c>
      <c r="E6055" t="s">
        <v>27</v>
      </c>
      <c r="F6055" t="s">
        <v>13</v>
      </c>
      <c r="G6055" t="s">
        <v>10</v>
      </c>
      <c r="H6055">
        <v>34528</v>
      </c>
      <c r="I6055">
        <f>IF(Table3_1810[[#This Row],[Status]]="Hired",1,0)</f>
        <v>1</v>
      </c>
    </row>
    <row r="6056" spans="1:9" x14ac:dyDescent="0.3">
      <c r="A6056">
        <v>975202</v>
      </c>
      <c r="B6056" s="2">
        <v>41814</v>
      </c>
      <c r="C6056" s="3">
        <v>0.69385416666666666</v>
      </c>
      <c r="D6056" t="s">
        <v>30</v>
      </c>
      <c r="E6056" t="s">
        <v>27</v>
      </c>
      <c r="F6056" t="s">
        <v>13</v>
      </c>
      <c r="G6056" t="s">
        <v>10</v>
      </c>
      <c r="H6056">
        <v>40026</v>
      </c>
      <c r="I6056">
        <f>IF(Table3_1810[[#This Row],[Status]]="Hired",1,0)</f>
        <v>0</v>
      </c>
    </row>
    <row r="6057" spans="1:9" x14ac:dyDescent="0.3">
      <c r="A6057">
        <v>844485</v>
      </c>
      <c r="B6057" s="2">
        <v>41815</v>
      </c>
      <c r="C6057" s="3">
        <v>0.7051736111111111</v>
      </c>
      <c r="D6057" t="s">
        <v>31</v>
      </c>
      <c r="E6057" t="s">
        <v>27</v>
      </c>
      <c r="F6057" t="s">
        <v>20</v>
      </c>
      <c r="G6057" t="s">
        <v>10</v>
      </c>
      <c r="H6057">
        <v>69692</v>
      </c>
      <c r="I6057">
        <f>IF(Table3_1810[[#This Row],[Status]]="Hired",1,0)</f>
        <v>1</v>
      </c>
    </row>
    <row r="6058" spans="1:9" x14ac:dyDescent="0.3">
      <c r="A6058">
        <v>901673</v>
      </c>
      <c r="B6058" s="2">
        <v>41852</v>
      </c>
      <c r="C6058" s="3">
        <v>0.2441898148148148</v>
      </c>
      <c r="D6058" t="s">
        <v>31</v>
      </c>
      <c r="E6058" t="s">
        <v>27</v>
      </c>
      <c r="F6058" t="s">
        <v>12</v>
      </c>
      <c r="G6058" t="s">
        <v>6</v>
      </c>
      <c r="H6058">
        <v>84727</v>
      </c>
      <c r="I6058">
        <f>IF(Table3_1810[[#This Row],[Status]]="Hired",1,0)</f>
        <v>1</v>
      </c>
    </row>
    <row r="6059" spans="1:9" x14ac:dyDescent="0.3">
      <c r="A6059">
        <v>251395</v>
      </c>
      <c r="B6059" s="2">
        <v>41871</v>
      </c>
      <c r="C6059" s="3">
        <v>0.64187499999999997</v>
      </c>
      <c r="D6059" t="s">
        <v>31</v>
      </c>
      <c r="E6059" t="s">
        <v>27</v>
      </c>
      <c r="F6059" t="s">
        <v>12</v>
      </c>
      <c r="G6059" t="s">
        <v>6</v>
      </c>
      <c r="H6059">
        <v>50685</v>
      </c>
      <c r="I6059">
        <f>IF(Table3_1810[[#This Row],[Status]]="Hired",1,0)</f>
        <v>1</v>
      </c>
    </row>
    <row r="6060" spans="1:9" x14ac:dyDescent="0.3">
      <c r="A6060">
        <v>916816</v>
      </c>
      <c r="B6060" s="2">
        <v>41871</v>
      </c>
      <c r="C6060" s="3">
        <v>0.64378472222222227</v>
      </c>
      <c r="D6060" t="s">
        <v>31</v>
      </c>
      <c r="E6060" t="s">
        <v>27</v>
      </c>
      <c r="F6060" t="s">
        <v>12</v>
      </c>
      <c r="G6060" t="s">
        <v>6</v>
      </c>
      <c r="H6060">
        <v>23737</v>
      </c>
      <c r="I6060">
        <f>IF(Table3_1810[[#This Row],[Status]]="Hired",1,0)</f>
        <v>1</v>
      </c>
    </row>
    <row r="6061" spans="1:9" x14ac:dyDescent="0.3">
      <c r="A6061">
        <v>70948</v>
      </c>
      <c r="B6061" s="2">
        <v>41877</v>
      </c>
      <c r="C6061" s="3">
        <v>0.64885416666666662</v>
      </c>
      <c r="D6061" t="s">
        <v>30</v>
      </c>
      <c r="E6061" t="s">
        <v>29</v>
      </c>
      <c r="F6061" t="s">
        <v>12</v>
      </c>
      <c r="G6061" t="s">
        <v>6</v>
      </c>
      <c r="H6061">
        <v>24678</v>
      </c>
      <c r="I6061">
        <f>IF(Table3_1810[[#This Row],[Status]]="Hired",1,0)</f>
        <v>0</v>
      </c>
    </row>
    <row r="6062" spans="1:9" x14ac:dyDescent="0.3">
      <c r="A6062">
        <v>41870</v>
      </c>
      <c r="B6062" s="2">
        <v>41825</v>
      </c>
      <c r="C6062" s="3">
        <v>0.38105324074074076</v>
      </c>
      <c r="D6062" t="s">
        <v>31</v>
      </c>
      <c r="E6062" t="s">
        <v>27</v>
      </c>
      <c r="F6062" t="s">
        <v>20</v>
      </c>
      <c r="G6062" t="s">
        <v>2</v>
      </c>
      <c r="H6062">
        <v>27131</v>
      </c>
      <c r="I6062">
        <f>IF(Table3_1810[[#This Row],[Status]]="Hired",1,0)</f>
        <v>1</v>
      </c>
    </row>
    <row r="6063" spans="1:9" x14ac:dyDescent="0.3">
      <c r="A6063">
        <v>399763</v>
      </c>
      <c r="B6063" s="2">
        <v>41825</v>
      </c>
      <c r="C6063" s="3">
        <v>0.38074074074074077</v>
      </c>
      <c r="D6063" t="s">
        <v>31</v>
      </c>
      <c r="E6063" t="s">
        <v>28</v>
      </c>
      <c r="F6063" t="s">
        <v>20</v>
      </c>
      <c r="G6063" t="s">
        <v>2</v>
      </c>
      <c r="H6063">
        <v>57137</v>
      </c>
      <c r="I6063">
        <f>IF(Table3_1810[[#This Row],[Status]]="Hired",1,0)</f>
        <v>1</v>
      </c>
    </row>
    <row r="6064" spans="1:9" x14ac:dyDescent="0.3">
      <c r="A6064">
        <v>160009</v>
      </c>
      <c r="B6064" s="2">
        <v>41825</v>
      </c>
      <c r="C6064" s="3">
        <v>0.38155092592592593</v>
      </c>
      <c r="D6064" t="s">
        <v>31</v>
      </c>
      <c r="E6064" t="s">
        <v>28</v>
      </c>
      <c r="F6064" t="s">
        <v>20</v>
      </c>
      <c r="G6064" t="s">
        <v>2</v>
      </c>
      <c r="H6064">
        <v>42488</v>
      </c>
      <c r="I6064">
        <f>IF(Table3_1810[[#This Row],[Status]]="Hired",1,0)</f>
        <v>1</v>
      </c>
    </row>
    <row r="6065" spans="1:9" x14ac:dyDescent="0.3">
      <c r="A6065">
        <v>224082</v>
      </c>
      <c r="B6065" s="2">
        <v>41852</v>
      </c>
      <c r="C6065" s="3">
        <v>0.34247685185185184</v>
      </c>
      <c r="D6065" t="s">
        <v>30</v>
      </c>
      <c r="E6065" t="s">
        <v>28</v>
      </c>
      <c r="F6065" t="s">
        <v>20</v>
      </c>
      <c r="G6065" t="s">
        <v>2</v>
      </c>
      <c r="H6065">
        <v>87979</v>
      </c>
      <c r="I6065">
        <f>IF(Table3_1810[[#This Row],[Status]]="Hired",1,0)</f>
        <v>0</v>
      </c>
    </row>
    <row r="6066" spans="1:9" x14ac:dyDescent="0.3">
      <c r="A6066">
        <v>923276</v>
      </c>
      <c r="B6066" s="2">
        <v>41819</v>
      </c>
      <c r="C6066" s="3">
        <v>0.11162037037037037</v>
      </c>
      <c r="D6066" t="s">
        <v>30</v>
      </c>
      <c r="E6066" t="s">
        <v>27</v>
      </c>
      <c r="F6066" t="s">
        <v>17</v>
      </c>
      <c r="G6066" t="s">
        <v>2</v>
      </c>
      <c r="H6066">
        <v>49006</v>
      </c>
      <c r="I6066">
        <f>IF(Table3_1810[[#This Row],[Status]]="Hired",1,0)</f>
        <v>0</v>
      </c>
    </row>
    <row r="6067" spans="1:9" x14ac:dyDescent="0.3">
      <c r="A6067">
        <v>516729</v>
      </c>
      <c r="B6067" s="2">
        <v>41851</v>
      </c>
      <c r="C6067" s="3">
        <v>0.59527777777777779</v>
      </c>
      <c r="D6067" t="s">
        <v>30</v>
      </c>
      <c r="E6067" t="s">
        <v>29</v>
      </c>
      <c r="F6067" t="s">
        <v>17</v>
      </c>
      <c r="G6067" t="s">
        <v>2</v>
      </c>
      <c r="H6067">
        <v>70775</v>
      </c>
      <c r="I6067">
        <f>IF(Table3_1810[[#This Row],[Status]]="Hired",1,0)</f>
        <v>0</v>
      </c>
    </row>
    <row r="6068" spans="1:9" x14ac:dyDescent="0.3">
      <c r="A6068">
        <v>109740</v>
      </c>
      <c r="B6068" s="2">
        <v>41851</v>
      </c>
      <c r="C6068" s="3">
        <v>0.59515046296296292</v>
      </c>
      <c r="D6068" t="s">
        <v>31</v>
      </c>
      <c r="E6068" t="s">
        <v>28</v>
      </c>
      <c r="F6068" t="s">
        <v>17</v>
      </c>
      <c r="G6068" t="s">
        <v>2</v>
      </c>
      <c r="H6068">
        <v>70642</v>
      </c>
      <c r="I6068">
        <f>IF(Table3_1810[[#This Row],[Status]]="Hired",1,0)</f>
        <v>1</v>
      </c>
    </row>
    <row r="6069" spans="1:9" x14ac:dyDescent="0.3">
      <c r="A6069">
        <v>854593</v>
      </c>
      <c r="B6069" s="2">
        <v>41862</v>
      </c>
      <c r="C6069" s="3">
        <v>0.68451388888888887</v>
      </c>
      <c r="D6069" t="s">
        <v>31</v>
      </c>
      <c r="E6069" t="s">
        <v>27</v>
      </c>
      <c r="F6069" t="s">
        <v>20</v>
      </c>
      <c r="G6069" t="s">
        <v>10</v>
      </c>
      <c r="H6069">
        <v>94638</v>
      </c>
      <c r="I6069">
        <f>IF(Table3_1810[[#This Row],[Status]]="Hired",1,0)</f>
        <v>1</v>
      </c>
    </row>
    <row r="6070" spans="1:9" x14ac:dyDescent="0.3">
      <c r="A6070">
        <v>782480</v>
      </c>
      <c r="B6070" s="2">
        <v>41862</v>
      </c>
      <c r="C6070" s="3">
        <v>0.68517361111111108</v>
      </c>
      <c r="D6070" t="s">
        <v>31</v>
      </c>
      <c r="E6070" t="s">
        <v>29</v>
      </c>
      <c r="F6070" t="s">
        <v>20</v>
      </c>
      <c r="G6070" t="s">
        <v>10</v>
      </c>
      <c r="H6070">
        <v>90063</v>
      </c>
      <c r="I6070">
        <f>IF(Table3_1810[[#This Row],[Status]]="Hired",1,0)</f>
        <v>1</v>
      </c>
    </row>
    <row r="6071" spans="1:9" x14ac:dyDescent="0.3">
      <c r="A6071">
        <v>892720</v>
      </c>
      <c r="B6071" s="2">
        <v>41865</v>
      </c>
      <c r="C6071" s="3">
        <v>0.4193634259259259</v>
      </c>
      <c r="D6071" t="s">
        <v>31</v>
      </c>
      <c r="E6071" t="s">
        <v>29</v>
      </c>
      <c r="F6071" t="s">
        <v>20</v>
      </c>
      <c r="G6071" t="s">
        <v>10</v>
      </c>
      <c r="H6071">
        <v>47772</v>
      </c>
      <c r="I6071">
        <f>IF(Table3_1810[[#This Row],[Status]]="Hired",1,0)</f>
        <v>1</v>
      </c>
    </row>
    <row r="6072" spans="1:9" x14ac:dyDescent="0.3">
      <c r="A6072">
        <v>988971</v>
      </c>
      <c r="B6072" s="2">
        <v>41878</v>
      </c>
      <c r="C6072" s="3">
        <v>0.33954861111111112</v>
      </c>
      <c r="D6072" t="s">
        <v>31</v>
      </c>
      <c r="E6072" t="s">
        <v>27</v>
      </c>
      <c r="F6072" t="s">
        <v>20</v>
      </c>
      <c r="G6072" t="s">
        <v>10</v>
      </c>
      <c r="H6072">
        <v>69855</v>
      </c>
      <c r="I6072">
        <f>IF(Table3_1810[[#This Row],[Status]]="Hired",1,0)</f>
        <v>1</v>
      </c>
    </row>
    <row r="6073" spans="1:9" x14ac:dyDescent="0.3">
      <c r="A6073">
        <v>986841</v>
      </c>
      <c r="B6073" s="2">
        <v>41878</v>
      </c>
      <c r="C6073" s="3">
        <v>0.34265046296296298</v>
      </c>
      <c r="D6073" t="s">
        <v>31</v>
      </c>
      <c r="E6073" t="s">
        <v>27</v>
      </c>
      <c r="F6073" t="s">
        <v>20</v>
      </c>
      <c r="G6073" t="s">
        <v>10</v>
      </c>
      <c r="H6073">
        <v>27125</v>
      </c>
      <c r="I6073">
        <f>IF(Table3_1810[[#This Row],[Status]]="Hired",1,0)</f>
        <v>1</v>
      </c>
    </row>
    <row r="6074" spans="1:9" x14ac:dyDescent="0.3">
      <c r="A6074">
        <v>643645</v>
      </c>
      <c r="B6074" s="2">
        <v>41878</v>
      </c>
      <c r="C6074" s="3">
        <v>0.34331018518518519</v>
      </c>
      <c r="D6074" t="s">
        <v>31</v>
      </c>
      <c r="E6074" t="s">
        <v>29</v>
      </c>
      <c r="F6074" t="s">
        <v>20</v>
      </c>
      <c r="G6074" t="s">
        <v>10</v>
      </c>
      <c r="H6074">
        <v>83859</v>
      </c>
      <c r="I6074">
        <f>IF(Table3_1810[[#This Row],[Status]]="Hired",1,0)</f>
        <v>1</v>
      </c>
    </row>
    <row r="6075" spans="1:9" x14ac:dyDescent="0.3">
      <c r="A6075">
        <v>627369</v>
      </c>
      <c r="B6075" s="2">
        <v>41821</v>
      </c>
      <c r="C6075" s="3">
        <v>0.37637731481481479</v>
      </c>
      <c r="D6075" t="s">
        <v>31</v>
      </c>
      <c r="E6075" t="s">
        <v>27</v>
      </c>
      <c r="F6075" t="s">
        <v>17</v>
      </c>
      <c r="G6075" t="s">
        <v>10</v>
      </c>
      <c r="H6075">
        <v>32089</v>
      </c>
      <c r="I6075">
        <f>IF(Table3_1810[[#This Row],[Status]]="Hired",1,0)</f>
        <v>1</v>
      </c>
    </row>
    <row r="6076" spans="1:9" x14ac:dyDescent="0.3">
      <c r="A6076">
        <v>542505</v>
      </c>
      <c r="B6076" s="2">
        <v>41828</v>
      </c>
      <c r="C6076" s="3">
        <v>0.69118055555555558</v>
      </c>
      <c r="D6076" t="s">
        <v>30</v>
      </c>
      <c r="E6076" t="s">
        <v>27</v>
      </c>
      <c r="F6076" t="s">
        <v>17</v>
      </c>
      <c r="G6076" t="s">
        <v>10</v>
      </c>
      <c r="H6076">
        <v>13301</v>
      </c>
      <c r="I6076">
        <f>IF(Table3_1810[[#This Row],[Status]]="Hired",1,0)</f>
        <v>0</v>
      </c>
    </row>
    <row r="6077" spans="1:9" x14ac:dyDescent="0.3">
      <c r="A6077">
        <v>432171</v>
      </c>
      <c r="B6077" s="2">
        <v>41828</v>
      </c>
      <c r="C6077" s="3">
        <v>0.69163194444444442</v>
      </c>
      <c r="D6077" t="s">
        <v>31</v>
      </c>
      <c r="E6077" t="s">
        <v>29</v>
      </c>
      <c r="F6077" t="s">
        <v>17</v>
      </c>
      <c r="G6077" t="s">
        <v>10</v>
      </c>
      <c r="H6077">
        <v>59093</v>
      </c>
      <c r="I6077">
        <f>IF(Table3_1810[[#This Row],[Status]]="Hired",1,0)</f>
        <v>1</v>
      </c>
    </row>
    <row r="6078" spans="1:9" x14ac:dyDescent="0.3">
      <c r="A6078">
        <v>590874</v>
      </c>
      <c r="B6078" s="2">
        <v>41830</v>
      </c>
      <c r="C6078" s="3">
        <v>0.48212962962962963</v>
      </c>
      <c r="D6078" t="s">
        <v>31</v>
      </c>
      <c r="E6078" t="s">
        <v>27</v>
      </c>
      <c r="F6078" t="s">
        <v>17</v>
      </c>
      <c r="G6078" t="s">
        <v>10</v>
      </c>
      <c r="H6078">
        <v>43554</v>
      </c>
      <c r="I6078">
        <f>IF(Table3_1810[[#This Row],[Status]]="Hired",1,0)</f>
        <v>1</v>
      </c>
    </row>
    <row r="6079" spans="1:9" x14ac:dyDescent="0.3">
      <c r="A6079">
        <v>557914</v>
      </c>
      <c r="B6079" s="2">
        <v>41830</v>
      </c>
      <c r="C6079" s="3">
        <v>0.48251157407407408</v>
      </c>
      <c r="D6079" t="s">
        <v>31</v>
      </c>
      <c r="E6079" t="s">
        <v>27</v>
      </c>
      <c r="F6079" t="s">
        <v>17</v>
      </c>
      <c r="G6079" t="s">
        <v>10</v>
      </c>
      <c r="H6079">
        <v>32506</v>
      </c>
      <c r="I6079">
        <f>IF(Table3_1810[[#This Row],[Status]]="Hired",1,0)</f>
        <v>1</v>
      </c>
    </row>
    <row r="6080" spans="1:9" x14ac:dyDescent="0.3">
      <c r="A6080">
        <v>571257</v>
      </c>
      <c r="B6080" s="2">
        <v>41860</v>
      </c>
      <c r="C6080" s="3">
        <v>0.6892476851851852</v>
      </c>
      <c r="D6080" t="s">
        <v>31</v>
      </c>
      <c r="E6080" t="s">
        <v>27</v>
      </c>
      <c r="F6080" t="s">
        <v>20</v>
      </c>
      <c r="G6080" t="s">
        <v>10</v>
      </c>
      <c r="H6080">
        <v>47823</v>
      </c>
      <c r="I6080">
        <f>IF(Table3_1810[[#This Row],[Status]]="Hired",1,0)</f>
        <v>1</v>
      </c>
    </row>
    <row r="6081" spans="1:9" x14ac:dyDescent="0.3">
      <c r="A6081">
        <v>879272</v>
      </c>
      <c r="B6081" s="2">
        <v>41873</v>
      </c>
      <c r="C6081" s="3">
        <v>0.62442129629629628</v>
      </c>
      <c r="D6081" t="s">
        <v>31</v>
      </c>
      <c r="E6081" t="s">
        <v>27</v>
      </c>
      <c r="F6081" t="s">
        <v>17</v>
      </c>
      <c r="G6081" t="s">
        <v>10</v>
      </c>
      <c r="H6081">
        <v>34876</v>
      </c>
      <c r="I6081">
        <f>IF(Table3_1810[[#This Row],[Status]]="Hired",1,0)</f>
        <v>1</v>
      </c>
    </row>
    <row r="6082" spans="1:9" x14ac:dyDescent="0.3">
      <c r="A6082">
        <v>196609</v>
      </c>
      <c r="B6082" s="2">
        <v>41876</v>
      </c>
      <c r="C6082" s="3">
        <v>0.58686342592592589</v>
      </c>
      <c r="D6082" t="s">
        <v>31</v>
      </c>
      <c r="E6082" t="s">
        <v>27</v>
      </c>
      <c r="F6082" t="s">
        <v>17</v>
      </c>
      <c r="G6082" t="s">
        <v>10</v>
      </c>
      <c r="H6082">
        <v>72420</v>
      </c>
      <c r="I6082">
        <f>IF(Table3_1810[[#This Row],[Status]]="Hired",1,0)</f>
        <v>1</v>
      </c>
    </row>
    <row r="6083" spans="1:9" x14ac:dyDescent="0.3">
      <c r="A6083">
        <v>459991</v>
      </c>
      <c r="B6083" s="2">
        <v>41876</v>
      </c>
      <c r="C6083" s="3">
        <v>0.58766203703703701</v>
      </c>
      <c r="D6083" t="s">
        <v>31</v>
      </c>
      <c r="E6083" t="s">
        <v>27</v>
      </c>
      <c r="F6083" t="s">
        <v>17</v>
      </c>
      <c r="G6083" t="s">
        <v>10</v>
      </c>
      <c r="H6083">
        <v>20095</v>
      </c>
      <c r="I6083">
        <f>IF(Table3_1810[[#This Row],[Status]]="Hired",1,0)</f>
        <v>1</v>
      </c>
    </row>
    <row r="6084" spans="1:9" x14ac:dyDescent="0.3">
      <c r="A6084">
        <v>491218</v>
      </c>
      <c r="B6084" s="2">
        <v>41876</v>
      </c>
      <c r="C6084" s="3">
        <v>0.58934027777777775</v>
      </c>
      <c r="D6084" t="s">
        <v>31</v>
      </c>
      <c r="E6084" t="s">
        <v>27</v>
      </c>
      <c r="F6084" t="s">
        <v>17</v>
      </c>
      <c r="G6084" t="s">
        <v>10</v>
      </c>
      <c r="H6084">
        <v>20447</v>
      </c>
      <c r="I6084">
        <f>IF(Table3_1810[[#This Row],[Status]]="Hired",1,0)</f>
        <v>1</v>
      </c>
    </row>
    <row r="6085" spans="1:9" x14ac:dyDescent="0.3">
      <c r="A6085">
        <v>227300</v>
      </c>
      <c r="B6085" s="2">
        <v>41876</v>
      </c>
      <c r="C6085" s="3">
        <v>0.58976851851851853</v>
      </c>
      <c r="D6085" t="s">
        <v>31</v>
      </c>
      <c r="E6085" t="s">
        <v>29</v>
      </c>
      <c r="F6085" t="s">
        <v>17</v>
      </c>
      <c r="G6085" t="s">
        <v>10</v>
      </c>
      <c r="H6085">
        <v>73979</v>
      </c>
      <c r="I6085">
        <f>IF(Table3_1810[[#This Row],[Status]]="Hired",1,0)</f>
        <v>1</v>
      </c>
    </row>
    <row r="6086" spans="1:9" x14ac:dyDescent="0.3">
      <c r="A6086">
        <v>441525</v>
      </c>
      <c r="B6086" s="2">
        <v>41877</v>
      </c>
      <c r="C6086" s="3">
        <v>0.51342592592592595</v>
      </c>
      <c r="D6086" t="s">
        <v>31</v>
      </c>
      <c r="E6086" t="s">
        <v>27</v>
      </c>
      <c r="F6086" t="s">
        <v>17</v>
      </c>
      <c r="G6086" t="s">
        <v>10</v>
      </c>
      <c r="H6086">
        <v>14676</v>
      </c>
      <c r="I6086">
        <f>IF(Table3_1810[[#This Row],[Status]]="Hired",1,0)</f>
        <v>1</v>
      </c>
    </row>
    <row r="6087" spans="1:9" x14ac:dyDescent="0.3">
      <c r="A6087">
        <v>690264</v>
      </c>
      <c r="B6087" s="2">
        <v>41880</v>
      </c>
      <c r="C6087" s="3">
        <v>0.3989699074074074</v>
      </c>
      <c r="D6087" t="s">
        <v>31</v>
      </c>
      <c r="E6087" t="s">
        <v>27</v>
      </c>
      <c r="F6087" t="s">
        <v>17</v>
      </c>
      <c r="G6087" t="s">
        <v>10</v>
      </c>
      <c r="H6087">
        <v>56078</v>
      </c>
      <c r="I6087">
        <f>IF(Table3_1810[[#This Row],[Status]]="Hired",1,0)</f>
        <v>1</v>
      </c>
    </row>
    <row r="6088" spans="1:9" x14ac:dyDescent="0.3">
      <c r="A6088">
        <v>141200</v>
      </c>
      <c r="B6088" s="2">
        <v>41835</v>
      </c>
      <c r="C6088" s="3">
        <v>0.39449074074074075</v>
      </c>
      <c r="D6088" t="s">
        <v>31</v>
      </c>
      <c r="E6088" t="s">
        <v>29</v>
      </c>
      <c r="F6088" t="s">
        <v>14</v>
      </c>
      <c r="G6088" t="s">
        <v>2</v>
      </c>
      <c r="H6088">
        <v>13231</v>
      </c>
      <c r="I6088">
        <f>IF(Table3_1810[[#This Row],[Status]]="Hired",1,0)</f>
        <v>1</v>
      </c>
    </row>
    <row r="6089" spans="1:9" x14ac:dyDescent="0.3">
      <c r="A6089">
        <v>480305</v>
      </c>
      <c r="B6089" s="2">
        <v>41827</v>
      </c>
      <c r="C6089" s="3">
        <v>0.34706018518518517</v>
      </c>
      <c r="D6089" t="s">
        <v>31</v>
      </c>
      <c r="E6089" t="s">
        <v>29</v>
      </c>
      <c r="F6089" t="s">
        <v>20</v>
      </c>
      <c r="G6089" t="s">
        <v>4</v>
      </c>
      <c r="H6089">
        <v>39321</v>
      </c>
      <c r="I6089">
        <f>IF(Table3_1810[[#This Row],[Status]]="Hired",1,0)</f>
        <v>1</v>
      </c>
    </row>
    <row r="6090" spans="1:9" x14ac:dyDescent="0.3">
      <c r="A6090">
        <v>936835</v>
      </c>
      <c r="B6090" s="2">
        <v>41824</v>
      </c>
      <c r="C6090" s="3">
        <v>0.75075231481481486</v>
      </c>
      <c r="D6090" t="s">
        <v>31</v>
      </c>
      <c r="E6090" t="s">
        <v>27</v>
      </c>
      <c r="F6090" t="s">
        <v>20</v>
      </c>
      <c r="G6090" t="s">
        <v>7</v>
      </c>
      <c r="H6090">
        <v>25287</v>
      </c>
      <c r="I6090">
        <f>IF(Table3_1810[[#This Row],[Status]]="Hired",1,0)</f>
        <v>1</v>
      </c>
    </row>
    <row r="6091" spans="1:9" x14ac:dyDescent="0.3">
      <c r="A6091">
        <v>564902</v>
      </c>
      <c r="B6091" s="2">
        <v>41844</v>
      </c>
      <c r="C6091" s="3">
        <v>0.41468749999999999</v>
      </c>
      <c r="D6091" t="s">
        <v>30</v>
      </c>
      <c r="E6091" t="s">
        <v>29</v>
      </c>
      <c r="F6091" t="s">
        <v>12</v>
      </c>
      <c r="G6091" t="s">
        <v>2</v>
      </c>
      <c r="H6091">
        <v>99736</v>
      </c>
      <c r="I6091">
        <f>IF(Table3_1810[[#This Row],[Status]]="Hired",1,0)</f>
        <v>0</v>
      </c>
    </row>
    <row r="6092" spans="1:9" x14ac:dyDescent="0.3">
      <c r="A6092">
        <v>936518</v>
      </c>
      <c r="B6092" s="2">
        <v>41846</v>
      </c>
      <c r="C6092" s="3">
        <v>0.52408564814814818</v>
      </c>
      <c r="D6092" t="s">
        <v>31</v>
      </c>
      <c r="E6092" t="s">
        <v>27</v>
      </c>
      <c r="F6092" t="s">
        <v>12</v>
      </c>
      <c r="G6092" t="s">
        <v>2</v>
      </c>
      <c r="H6092">
        <v>94270</v>
      </c>
      <c r="I6092">
        <f>IF(Table3_1810[[#This Row],[Status]]="Hired",1,0)</f>
        <v>1</v>
      </c>
    </row>
    <row r="6093" spans="1:9" x14ac:dyDescent="0.3">
      <c r="A6093">
        <v>547868</v>
      </c>
      <c r="B6093" s="2">
        <v>41846</v>
      </c>
      <c r="C6093" s="3">
        <v>0.52678240740740745</v>
      </c>
      <c r="D6093" t="s">
        <v>31</v>
      </c>
      <c r="E6093" t="s">
        <v>29</v>
      </c>
      <c r="F6093" t="s">
        <v>12</v>
      </c>
      <c r="G6093" t="s">
        <v>2</v>
      </c>
      <c r="H6093">
        <v>16006</v>
      </c>
      <c r="I6093">
        <f>IF(Table3_1810[[#This Row],[Status]]="Hired",1,0)</f>
        <v>1</v>
      </c>
    </row>
    <row r="6094" spans="1:9" x14ac:dyDescent="0.3">
      <c r="A6094">
        <v>623648</v>
      </c>
      <c r="B6094" s="2">
        <v>41850</v>
      </c>
      <c r="C6094" s="3">
        <v>0.69363425925925926</v>
      </c>
      <c r="D6094" t="s">
        <v>31</v>
      </c>
      <c r="E6094" t="s">
        <v>27</v>
      </c>
      <c r="F6094" t="s">
        <v>12</v>
      </c>
      <c r="G6094" t="s">
        <v>2</v>
      </c>
      <c r="H6094">
        <v>43885</v>
      </c>
      <c r="I6094">
        <f>IF(Table3_1810[[#This Row],[Status]]="Hired",1,0)</f>
        <v>1</v>
      </c>
    </row>
    <row r="6095" spans="1:9" x14ac:dyDescent="0.3">
      <c r="A6095">
        <v>778393</v>
      </c>
      <c r="B6095" s="2">
        <v>41857</v>
      </c>
      <c r="C6095" s="3">
        <v>0.45524305555555555</v>
      </c>
      <c r="D6095" t="s">
        <v>31</v>
      </c>
      <c r="E6095" t="s">
        <v>27</v>
      </c>
      <c r="F6095" t="s">
        <v>12</v>
      </c>
      <c r="G6095" t="s">
        <v>2</v>
      </c>
      <c r="H6095">
        <v>80425</v>
      </c>
      <c r="I6095">
        <f>IF(Table3_1810[[#This Row],[Status]]="Hired",1,0)</f>
        <v>1</v>
      </c>
    </row>
    <row r="6096" spans="1:9" x14ac:dyDescent="0.3">
      <c r="A6096">
        <v>303469</v>
      </c>
      <c r="B6096" s="2">
        <v>41858</v>
      </c>
      <c r="C6096" s="3">
        <v>0.73187500000000005</v>
      </c>
      <c r="D6096" t="s">
        <v>31</v>
      </c>
      <c r="E6096" t="s">
        <v>27</v>
      </c>
      <c r="F6096" t="s">
        <v>12</v>
      </c>
      <c r="G6096" t="s">
        <v>2</v>
      </c>
      <c r="H6096">
        <v>89573</v>
      </c>
      <c r="I6096">
        <f>IF(Table3_1810[[#This Row],[Status]]="Hired",1,0)</f>
        <v>1</v>
      </c>
    </row>
    <row r="6097" spans="1:9" x14ac:dyDescent="0.3">
      <c r="A6097">
        <v>222628</v>
      </c>
      <c r="B6097" s="2">
        <v>41856</v>
      </c>
      <c r="C6097" s="3">
        <v>0.47812500000000002</v>
      </c>
      <c r="D6097" t="s">
        <v>31</v>
      </c>
      <c r="E6097" t="s">
        <v>27</v>
      </c>
      <c r="F6097" t="s">
        <v>20</v>
      </c>
      <c r="G6097" t="s">
        <v>10</v>
      </c>
      <c r="H6097">
        <v>49818</v>
      </c>
      <c r="I6097">
        <f>IF(Table3_1810[[#This Row],[Status]]="Hired",1,0)</f>
        <v>1</v>
      </c>
    </row>
    <row r="6098" spans="1:9" x14ac:dyDescent="0.3">
      <c r="A6098">
        <v>587367</v>
      </c>
      <c r="B6098" s="2">
        <v>41856</v>
      </c>
      <c r="C6098" s="3">
        <v>0.47908564814814814</v>
      </c>
      <c r="D6098" t="s">
        <v>31</v>
      </c>
      <c r="E6098" t="s">
        <v>27</v>
      </c>
      <c r="F6098" t="s">
        <v>20</v>
      </c>
      <c r="G6098" t="s">
        <v>10</v>
      </c>
      <c r="H6098">
        <v>61815</v>
      </c>
      <c r="I6098">
        <f>IF(Table3_1810[[#This Row],[Status]]="Hired",1,0)</f>
        <v>1</v>
      </c>
    </row>
    <row r="6099" spans="1:9" x14ac:dyDescent="0.3">
      <c r="A6099">
        <v>953264</v>
      </c>
      <c r="B6099" s="2">
        <v>41856</v>
      </c>
      <c r="C6099" s="3">
        <v>0.48003472222222221</v>
      </c>
      <c r="D6099" t="s">
        <v>31</v>
      </c>
      <c r="E6099" t="s">
        <v>29</v>
      </c>
      <c r="F6099" t="s">
        <v>20</v>
      </c>
      <c r="G6099" t="s">
        <v>10</v>
      </c>
      <c r="H6099">
        <v>67638</v>
      </c>
      <c r="I6099">
        <f>IF(Table3_1810[[#This Row],[Status]]="Hired",1,0)</f>
        <v>1</v>
      </c>
    </row>
    <row r="6100" spans="1:9" x14ac:dyDescent="0.3">
      <c r="A6100">
        <v>503813</v>
      </c>
      <c r="B6100" s="2">
        <v>41856</v>
      </c>
      <c r="C6100" s="3">
        <v>0.48306712962962961</v>
      </c>
      <c r="D6100" t="s">
        <v>31</v>
      </c>
      <c r="E6100" t="s">
        <v>29</v>
      </c>
      <c r="F6100" t="s">
        <v>20</v>
      </c>
      <c r="G6100" t="s">
        <v>10</v>
      </c>
      <c r="H6100">
        <v>49576</v>
      </c>
      <c r="I6100">
        <f>IF(Table3_1810[[#This Row],[Status]]="Hired",1,0)</f>
        <v>1</v>
      </c>
    </row>
    <row r="6101" spans="1:9" x14ac:dyDescent="0.3">
      <c r="A6101">
        <v>827357</v>
      </c>
      <c r="B6101" s="2">
        <v>41857</v>
      </c>
      <c r="C6101" s="3">
        <v>0.40038194444444447</v>
      </c>
      <c r="D6101" t="s">
        <v>31</v>
      </c>
      <c r="E6101" t="s">
        <v>27</v>
      </c>
      <c r="F6101" t="s">
        <v>20</v>
      </c>
      <c r="G6101" t="s">
        <v>10</v>
      </c>
      <c r="H6101">
        <v>59576</v>
      </c>
      <c r="I6101">
        <f>IF(Table3_1810[[#This Row],[Status]]="Hired",1,0)</f>
        <v>1</v>
      </c>
    </row>
    <row r="6102" spans="1:9" x14ac:dyDescent="0.3">
      <c r="A6102">
        <v>872463</v>
      </c>
      <c r="B6102" s="2">
        <v>41857</v>
      </c>
      <c r="C6102" s="3">
        <v>0.40265046296296297</v>
      </c>
      <c r="D6102" t="s">
        <v>31</v>
      </c>
      <c r="E6102" t="s">
        <v>27</v>
      </c>
      <c r="F6102" t="s">
        <v>20</v>
      </c>
      <c r="G6102" t="s">
        <v>10</v>
      </c>
      <c r="H6102">
        <v>28523</v>
      </c>
      <c r="I6102">
        <f>IF(Table3_1810[[#This Row],[Status]]="Hired",1,0)</f>
        <v>1</v>
      </c>
    </row>
    <row r="6103" spans="1:9" x14ac:dyDescent="0.3">
      <c r="A6103">
        <v>818087</v>
      </c>
      <c r="B6103" s="2">
        <v>41857</v>
      </c>
      <c r="C6103" s="3">
        <v>0.52324074074074078</v>
      </c>
      <c r="D6103" t="s">
        <v>31</v>
      </c>
      <c r="E6103" t="s">
        <v>27</v>
      </c>
      <c r="F6103" t="s">
        <v>20</v>
      </c>
      <c r="G6103" t="s">
        <v>10</v>
      </c>
      <c r="H6103">
        <v>87399</v>
      </c>
      <c r="I6103">
        <f>IF(Table3_1810[[#This Row],[Status]]="Hired",1,0)</f>
        <v>1</v>
      </c>
    </row>
    <row r="6104" spans="1:9" x14ac:dyDescent="0.3">
      <c r="A6104">
        <v>947254</v>
      </c>
      <c r="B6104" s="2">
        <v>41857</v>
      </c>
      <c r="C6104" s="3">
        <v>0.52498842592592587</v>
      </c>
      <c r="D6104" t="s">
        <v>30</v>
      </c>
      <c r="E6104" t="s">
        <v>27</v>
      </c>
      <c r="F6104" t="s">
        <v>20</v>
      </c>
      <c r="G6104" t="s">
        <v>10</v>
      </c>
      <c r="H6104">
        <v>21441</v>
      </c>
      <c r="I6104">
        <f>IF(Table3_1810[[#This Row],[Status]]="Hired",1,0)</f>
        <v>0</v>
      </c>
    </row>
    <row r="6105" spans="1:9" x14ac:dyDescent="0.3">
      <c r="A6105">
        <v>700240</v>
      </c>
      <c r="B6105" s="2">
        <v>41858</v>
      </c>
      <c r="C6105" s="3">
        <v>0.50143518518518515</v>
      </c>
      <c r="D6105" t="s">
        <v>31</v>
      </c>
      <c r="E6105" t="s">
        <v>29</v>
      </c>
      <c r="F6105" t="s">
        <v>20</v>
      </c>
      <c r="G6105" t="s">
        <v>1</v>
      </c>
      <c r="H6105">
        <v>90296</v>
      </c>
      <c r="I6105">
        <f>IF(Table3_1810[[#This Row],[Status]]="Hired",1,0)</f>
        <v>1</v>
      </c>
    </row>
    <row r="6106" spans="1:9" x14ac:dyDescent="0.3">
      <c r="A6106">
        <v>729811</v>
      </c>
      <c r="B6106" s="2">
        <v>41858</v>
      </c>
      <c r="C6106" s="3">
        <v>0.50209490740740736</v>
      </c>
      <c r="D6106" t="s">
        <v>31</v>
      </c>
      <c r="E6106" t="s">
        <v>29</v>
      </c>
      <c r="F6106" t="s">
        <v>20</v>
      </c>
      <c r="G6106" t="s">
        <v>1</v>
      </c>
      <c r="H6106">
        <v>79650</v>
      </c>
      <c r="I6106">
        <f>IF(Table3_1810[[#This Row],[Status]]="Hired",1,0)</f>
        <v>1</v>
      </c>
    </row>
    <row r="6107" spans="1:9" x14ac:dyDescent="0.3">
      <c r="A6107">
        <v>869541</v>
      </c>
      <c r="B6107" s="2">
        <v>41882</v>
      </c>
      <c r="C6107" s="3">
        <v>0.40384259259259259</v>
      </c>
      <c r="D6107" t="s">
        <v>31</v>
      </c>
      <c r="E6107" t="s">
        <v>27</v>
      </c>
      <c r="F6107" t="s">
        <v>20</v>
      </c>
      <c r="G6107" t="s">
        <v>1</v>
      </c>
      <c r="H6107">
        <v>91974</v>
      </c>
      <c r="I6107">
        <f>IF(Table3_1810[[#This Row],[Status]]="Hired",1,0)</f>
        <v>1</v>
      </c>
    </row>
    <row r="6108" spans="1:9" x14ac:dyDescent="0.3">
      <c r="A6108">
        <v>888534</v>
      </c>
      <c r="B6108" s="2">
        <v>41882</v>
      </c>
      <c r="C6108" s="3">
        <v>0.40466435185185184</v>
      </c>
      <c r="D6108" t="s">
        <v>31</v>
      </c>
      <c r="E6108" t="s">
        <v>27</v>
      </c>
      <c r="F6108" t="s">
        <v>20</v>
      </c>
      <c r="G6108" t="s">
        <v>1</v>
      </c>
      <c r="H6108">
        <v>47650</v>
      </c>
      <c r="I6108">
        <f>IF(Table3_1810[[#This Row],[Status]]="Hired",1,0)</f>
        <v>1</v>
      </c>
    </row>
    <row r="6109" spans="1:9" x14ac:dyDescent="0.3">
      <c r="A6109">
        <v>731112</v>
      </c>
      <c r="B6109" s="2">
        <v>41848</v>
      </c>
      <c r="C6109" s="3">
        <v>0.51662037037037034</v>
      </c>
      <c r="D6109" t="s">
        <v>31</v>
      </c>
      <c r="E6109" t="s">
        <v>27</v>
      </c>
      <c r="F6109" t="s">
        <v>19</v>
      </c>
      <c r="G6109" t="s">
        <v>10</v>
      </c>
      <c r="H6109">
        <v>76723</v>
      </c>
      <c r="I6109">
        <f>IF(Table3_1810[[#This Row],[Status]]="Hired",1,0)</f>
        <v>1</v>
      </c>
    </row>
    <row r="6110" spans="1:9" x14ac:dyDescent="0.3">
      <c r="A6110">
        <v>996481</v>
      </c>
      <c r="B6110" s="2">
        <v>41820</v>
      </c>
      <c r="C6110" s="3">
        <v>0.40305555555555556</v>
      </c>
      <c r="D6110" t="s">
        <v>31</v>
      </c>
      <c r="E6110" t="s">
        <v>27</v>
      </c>
      <c r="F6110" t="s">
        <v>17</v>
      </c>
      <c r="G6110" t="s">
        <v>4</v>
      </c>
      <c r="H6110">
        <v>93419</v>
      </c>
      <c r="I6110">
        <f>IF(Table3_1810[[#This Row],[Status]]="Hired",1,0)</f>
        <v>1</v>
      </c>
    </row>
    <row r="6111" spans="1:9" x14ac:dyDescent="0.3">
      <c r="A6111">
        <v>834463</v>
      </c>
      <c r="B6111" s="2">
        <v>41832</v>
      </c>
      <c r="C6111" s="3">
        <v>0.63777777777777778</v>
      </c>
      <c r="D6111" t="s">
        <v>31</v>
      </c>
      <c r="E6111" t="s">
        <v>27</v>
      </c>
      <c r="F6111" t="s">
        <v>17</v>
      </c>
      <c r="G6111" t="s">
        <v>7</v>
      </c>
      <c r="H6111">
        <v>39744</v>
      </c>
      <c r="I6111">
        <f>IF(Table3_1810[[#This Row],[Status]]="Hired",1,0)</f>
        <v>1</v>
      </c>
    </row>
    <row r="6112" spans="1:9" x14ac:dyDescent="0.3">
      <c r="A6112">
        <v>692268</v>
      </c>
      <c r="B6112" s="2">
        <v>41832</v>
      </c>
      <c r="C6112" s="3">
        <v>0.63936342592592588</v>
      </c>
      <c r="D6112" t="s">
        <v>31</v>
      </c>
      <c r="E6112" t="s">
        <v>27</v>
      </c>
      <c r="F6112" t="s">
        <v>17</v>
      </c>
      <c r="G6112" t="s">
        <v>7</v>
      </c>
      <c r="H6112">
        <v>69959</v>
      </c>
      <c r="I6112">
        <f>IF(Table3_1810[[#This Row],[Status]]="Hired",1,0)</f>
        <v>1</v>
      </c>
    </row>
    <row r="6113" spans="1:9" x14ac:dyDescent="0.3">
      <c r="A6113">
        <v>624206</v>
      </c>
      <c r="B6113" s="2">
        <v>41838</v>
      </c>
      <c r="C6113" s="3">
        <v>0.48655092592592591</v>
      </c>
      <c r="D6113" t="s">
        <v>31</v>
      </c>
      <c r="E6113" t="s">
        <v>27</v>
      </c>
      <c r="F6113" t="s">
        <v>17</v>
      </c>
      <c r="G6113" t="s">
        <v>7</v>
      </c>
      <c r="H6113">
        <v>35514</v>
      </c>
      <c r="I6113">
        <f>IF(Table3_1810[[#This Row],[Status]]="Hired",1,0)</f>
        <v>1</v>
      </c>
    </row>
    <row r="6114" spans="1:9" x14ac:dyDescent="0.3">
      <c r="A6114">
        <v>518804</v>
      </c>
      <c r="B6114" s="2">
        <v>41869</v>
      </c>
      <c r="C6114" s="3">
        <v>0.75982638888888887</v>
      </c>
      <c r="D6114" t="s">
        <v>31</v>
      </c>
      <c r="E6114" t="s">
        <v>29</v>
      </c>
      <c r="F6114" t="s">
        <v>20</v>
      </c>
      <c r="G6114" t="s">
        <v>5</v>
      </c>
      <c r="H6114">
        <v>77087</v>
      </c>
      <c r="I6114">
        <f>IF(Table3_1810[[#This Row],[Status]]="Hired",1,0)</f>
        <v>1</v>
      </c>
    </row>
    <row r="6115" spans="1:9" x14ac:dyDescent="0.3">
      <c r="A6115">
        <v>258883</v>
      </c>
      <c r="B6115" s="2">
        <v>41881</v>
      </c>
      <c r="C6115" s="3">
        <v>0.46339120370370368</v>
      </c>
      <c r="D6115" t="s">
        <v>31</v>
      </c>
      <c r="E6115" t="s">
        <v>27</v>
      </c>
      <c r="F6115" t="s">
        <v>20</v>
      </c>
      <c r="G6115" t="s">
        <v>5</v>
      </c>
      <c r="H6115">
        <v>23670</v>
      </c>
      <c r="I6115">
        <f>IF(Table3_1810[[#This Row],[Status]]="Hired",1,0)</f>
        <v>1</v>
      </c>
    </row>
    <row r="6116" spans="1:9" x14ac:dyDescent="0.3">
      <c r="A6116">
        <v>354254</v>
      </c>
      <c r="B6116" s="2">
        <v>41856</v>
      </c>
      <c r="C6116" s="3">
        <v>0.82813657407407404</v>
      </c>
      <c r="D6116" t="s">
        <v>31</v>
      </c>
      <c r="E6116" t="s">
        <v>29</v>
      </c>
      <c r="F6116" t="s">
        <v>17</v>
      </c>
      <c r="G6116" t="s">
        <v>5</v>
      </c>
      <c r="H6116">
        <v>16008</v>
      </c>
      <c r="I6116">
        <f>IF(Table3_1810[[#This Row],[Status]]="Hired",1,0)</f>
        <v>1</v>
      </c>
    </row>
    <row r="6117" spans="1:9" x14ac:dyDescent="0.3">
      <c r="A6117">
        <v>197526</v>
      </c>
      <c r="B6117" s="2">
        <v>41856</v>
      </c>
      <c r="C6117" s="3">
        <v>0.830474537037037</v>
      </c>
      <c r="D6117" t="s">
        <v>31</v>
      </c>
      <c r="E6117" t="s">
        <v>27</v>
      </c>
      <c r="F6117" t="s">
        <v>17</v>
      </c>
      <c r="G6117" t="s">
        <v>5</v>
      </c>
      <c r="H6117">
        <v>54695</v>
      </c>
      <c r="I6117">
        <f>IF(Table3_1810[[#This Row],[Status]]="Hired",1,0)</f>
        <v>1</v>
      </c>
    </row>
    <row r="6118" spans="1:9" x14ac:dyDescent="0.3">
      <c r="A6118">
        <v>970063</v>
      </c>
      <c r="B6118" s="2">
        <v>41844</v>
      </c>
      <c r="C6118" s="3">
        <v>0.38052083333333331</v>
      </c>
      <c r="D6118" t="s">
        <v>31</v>
      </c>
      <c r="E6118" t="s">
        <v>29</v>
      </c>
      <c r="F6118" t="s">
        <v>12</v>
      </c>
      <c r="G6118" t="s">
        <v>10</v>
      </c>
      <c r="H6118">
        <v>48720</v>
      </c>
      <c r="I6118">
        <f>IF(Table3_1810[[#This Row],[Status]]="Hired",1,0)</f>
        <v>1</v>
      </c>
    </row>
    <row r="6119" spans="1:9" x14ac:dyDescent="0.3">
      <c r="A6119">
        <v>420472</v>
      </c>
      <c r="B6119" s="2">
        <v>41834</v>
      </c>
      <c r="C6119" s="3">
        <v>0.43846064814814817</v>
      </c>
      <c r="D6119" t="s">
        <v>31</v>
      </c>
      <c r="E6119" t="s">
        <v>29</v>
      </c>
      <c r="F6119" t="s">
        <v>20</v>
      </c>
      <c r="G6119" t="s">
        <v>1</v>
      </c>
      <c r="H6119">
        <v>71926</v>
      </c>
      <c r="I6119">
        <f>IF(Table3_1810[[#This Row],[Status]]="Hired",1,0)</f>
        <v>1</v>
      </c>
    </row>
    <row r="6120" spans="1:9" x14ac:dyDescent="0.3">
      <c r="A6120">
        <v>296313</v>
      </c>
      <c r="B6120" s="2">
        <v>41855</v>
      </c>
      <c r="C6120" s="3">
        <v>0.43711805555555555</v>
      </c>
      <c r="D6120" t="s">
        <v>30</v>
      </c>
      <c r="E6120" t="s">
        <v>28</v>
      </c>
      <c r="F6120" t="s">
        <v>17</v>
      </c>
      <c r="G6120" t="s">
        <v>2</v>
      </c>
      <c r="H6120">
        <v>54639</v>
      </c>
      <c r="I6120">
        <f>IF(Table3_1810[[#This Row],[Status]]="Hired",1,0)</f>
        <v>0</v>
      </c>
    </row>
    <row r="6121" spans="1:9" x14ac:dyDescent="0.3">
      <c r="A6121">
        <v>281083</v>
      </c>
      <c r="B6121" s="2">
        <v>41869</v>
      </c>
      <c r="C6121" s="3">
        <v>0.32290509259259259</v>
      </c>
      <c r="D6121" t="s">
        <v>31</v>
      </c>
      <c r="E6121" t="s">
        <v>28</v>
      </c>
      <c r="F6121" t="s">
        <v>17</v>
      </c>
      <c r="G6121" t="s">
        <v>2</v>
      </c>
      <c r="H6121">
        <v>59395</v>
      </c>
      <c r="I6121">
        <f>IF(Table3_1810[[#This Row],[Status]]="Hired",1,0)</f>
        <v>1</v>
      </c>
    </row>
    <row r="6122" spans="1:9" x14ac:dyDescent="0.3">
      <c r="A6122">
        <v>96008</v>
      </c>
      <c r="B6122" s="2">
        <v>41880</v>
      </c>
      <c r="C6122" s="3">
        <v>0.49982638888888886</v>
      </c>
      <c r="D6122" t="s">
        <v>31</v>
      </c>
      <c r="E6122" t="s">
        <v>27</v>
      </c>
      <c r="F6122" t="s">
        <v>17</v>
      </c>
      <c r="G6122" t="s">
        <v>2</v>
      </c>
      <c r="H6122">
        <v>27988</v>
      </c>
      <c r="I6122">
        <f>IF(Table3_1810[[#This Row],[Status]]="Hired",1,0)</f>
        <v>1</v>
      </c>
    </row>
    <row r="6123" spans="1:9" x14ac:dyDescent="0.3">
      <c r="A6123">
        <v>525370</v>
      </c>
      <c r="B6123" s="2">
        <v>41858</v>
      </c>
      <c r="C6123" s="3">
        <v>0.781712962962963</v>
      </c>
      <c r="D6123" t="s">
        <v>31</v>
      </c>
      <c r="E6123" t="s">
        <v>27</v>
      </c>
      <c r="F6123" t="s">
        <v>20</v>
      </c>
      <c r="G6123" t="s">
        <v>2</v>
      </c>
      <c r="H6123">
        <v>57938</v>
      </c>
      <c r="I6123">
        <f>IF(Table3_1810[[#This Row],[Status]]="Hired",1,0)</f>
        <v>1</v>
      </c>
    </row>
    <row r="6124" spans="1:9" x14ac:dyDescent="0.3">
      <c r="A6124">
        <v>432491</v>
      </c>
      <c r="B6124" s="2">
        <v>41866</v>
      </c>
      <c r="C6124" s="3">
        <v>0.76478009259259261</v>
      </c>
      <c r="D6124" t="s">
        <v>31</v>
      </c>
      <c r="E6124" t="s">
        <v>29</v>
      </c>
      <c r="F6124" t="s">
        <v>17</v>
      </c>
      <c r="G6124" t="s">
        <v>10</v>
      </c>
      <c r="H6124">
        <v>58089</v>
      </c>
      <c r="I6124">
        <f>IF(Table3_1810[[#This Row],[Status]]="Hired",1,0)</f>
        <v>1</v>
      </c>
    </row>
    <row r="6125" spans="1:9" x14ac:dyDescent="0.3">
      <c r="A6125">
        <v>847900</v>
      </c>
      <c r="B6125" s="2">
        <v>41866</v>
      </c>
      <c r="C6125" s="3">
        <v>0.76725694444444448</v>
      </c>
      <c r="D6125" t="s">
        <v>31</v>
      </c>
      <c r="E6125" t="s">
        <v>29</v>
      </c>
      <c r="F6125" t="s">
        <v>17</v>
      </c>
      <c r="G6125" t="s">
        <v>10</v>
      </c>
      <c r="H6125">
        <v>14294</v>
      </c>
      <c r="I6125">
        <f>IF(Table3_1810[[#This Row],[Status]]="Hired",1,0)</f>
        <v>1</v>
      </c>
    </row>
    <row r="6126" spans="1:9" x14ac:dyDescent="0.3">
      <c r="A6126">
        <v>705521</v>
      </c>
      <c r="B6126" s="2">
        <v>41826</v>
      </c>
      <c r="C6126" s="3">
        <v>0.12674768518518517</v>
      </c>
      <c r="D6126" t="s">
        <v>31</v>
      </c>
      <c r="E6126" t="s">
        <v>27</v>
      </c>
      <c r="F6126" t="s">
        <v>17</v>
      </c>
      <c r="G6126" t="s">
        <v>6</v>
      </c>
      <c r="H6126">
        <v>59275</v>
      </c>
      <c r="I6126">
        <f>IF(Table3_1810[[#This Row],[Status]]="Hired",1,0)</f>
        <v>1</v>
      </c>
    </row>
    <row r="6127" spans="1:9" x14ac:dyDescent="0.3">
      <c r="A6127">
        <v>321114</v>
      </c>
      <c r="B6127" s="2">
        <v>41829</v>
      </c>
      <c r="C6127" s="3">
        <v>0.5881481481481482</v>
      </c>
      <c r="D6127" t="s">
        <v>31</v>
      </c>
      <c r="E6127" t="s">
        <v>29</v>
      </c>
      <c r="F6127" t="s">
        <v>17</v>
      </c>
      <c r="G6127" t="s">
        <v>6</v>
      </c>
      <c r="H6127">
        <v>40109</v>
      </c>
      <c r="I6127">
        <f>IF(Table3_1810[[#This Row],[Status]]="Hired",1,0)</f>
        <v>1</v>
      </c>
    </row>
    <row r="6128" spans="1:9" x14ac:dyDescent="0.3">
      <c r="A6128">
        <v>840754</v>
      </c>
      <c r="B6128" s="2">
        <v>41831</v>
      </c>
      <c r="C6128" s="3">
        <v>0.53914351851851849</v>
      </c>
      <c r="D6128" t="s">
        <v>30</v>
      </c>
      <c r="E6128" t="s">
        <v>29</v>
      </c>
      <c r="F6128" t="s">
        <v>17</v>
      </c>
      <c r="G6128" t="s">
        <v>10</v>
      </c>
      <c r="H6128">
        <v>35523</v>
      </c>
      <c r="I6128">
        <f>IF(Table3_1810[[#This Row],[Status]]="Hired",1,0)</f>
        <v>0</v>
      </c>
    </row>
    <row r="6129" spans="1:9" x14ac:dyDescent="0.3">
      <c r="A6129">
        <v>628000</v>
      </c>
      <c r="B6129" s="2">
        <v>41856</v>
      </c>
      <c r="C6129" s="3">
        <v>0.67609953703703707</v>
      </c>
      <c r="D6129" t="s">
        <v>31</v>
      </c>
      <c r="E6129" t="s">
        <v>29</v>
      </c>
      <c r="F6129" t="s">
        <v>17</v>
      </c>
      <c r="G6129" t="s">
        <v>6</v>
      </c>
      <c r="H6129">
        <v>22004</v>
      </c>
      <c r="I6129">
        <f>IF(Table3_1810[[#This Row],[Status]]="Hired",1,0)</f>
        <v>1</v>
      </c>
    </row>
    <row r="6130" spans="1:9" x14ac:dyDescent="0.3">
      <c r="A6130">
        <v>116270</v>
      </c>
      <c r="B6130" s="2">
        <v>41856</v>
      </c>
      <c r="C6130" s="3">
        <v>0.68023148148148149</v>
      </c>
      <c r="D6130" t="s">
        <v>31</v>
      </c>
      <c r="E6130" t="s">
        <v>29</v>
      </c>
      <c r="F6130" t="s">
        <v>17</v>
      </c>
      <c r="G6130" t="s">
        <v>6</v>
      </c>
      <c r="H6130">
        <v>27579</v>
      </c>
      <c r="I6130">
        <f>IF(Table3_1810[[#This Row],[Status]]="Hired",1,0)</f>
        <v>1</v>
      </c>
    </row>
    <row r="6131" spans="1:9" x14ac:dyDescent="0.3">
      <c r="A6131">
        <v>600109</v>
      </c>
      <c r="B6131" s="2">
        <v>41856</v>
      </c>
      <c r="C6131" s="3">
        <v>0.67686342592592597</v>
      </c>
      <c r="D6131" t="s">
        <v>31</v>
      </c>
      <c r="E6131" t="s">
        <v>29</v>
      </c>
      <c r="F6131" t="s">
        <v>17</v>
      </c>
      <c r="G6131" t="s">
        <v>6</v>
      </c>
      <c r="H6131">
        <v>83187</v>
      </c>
      <c r="I6131">
        <f>IF(Table3_1810[[#This Row],[Status]]="Hired",1,0)</f>
        <v>1</v>
      </c>
    </row>
    <row r="6132" spans="1:9" x14ac:dyDescent="0.3">
      <c r="A6132">
        <v>375215</v>
      </c>
      <c r="B6132" s="2">
        <v>41856</v>
      </c>
      <c r="C6132" s="3">
        <v>0.67987268518518518</v>
      </c>
      <c r="D6132" t="s">
        <v>31</v>
      </c>
      <c r="E6132" t="s">
        <v>29</v>
      </c>
      <c r="F6132" t="s">
        <v>17</v>
      </c>
      <c r="G6132" t="s">
        <v>6</v>
      </c>
      <c r="H6132">
        <v>26899</v>
      </c>
      <c r="I6132">
        <f>IF(Table3_1810[[#This Row],[Status]]="Hired",1,0)</f>
        <v>1</v>
      </c>
    </row>
    <row r="6133" spans="1:9" x14ac:dyDescent="0.3">
      <c r="A6133">
        <v>110630</v>
      </c>
      <c r="B6133" s="2">
        <v>41877</v>
      </c>
      <c r="C6133" s="3">
        <v>0.57253472222222224</v>
      </c>
      <c r="D6133" t="s">
        <v>31</v>
      </c>
      <c r="E6133" t="s">
        <v>27</v>
      </c>
      <c r="F6133" t="s">
        <v>12</v>
      </c>
      <c r="G6133" t="s">
        <v>6</v>
      </c>
      <c r="H6133">
        <v>44168</v>
      </c>
      <c r="I6133">
        <f>IF(Table3_1810[[#This Row],[Status]]="Hired",1,0)</f>
        <v>1</v>
      </c>
    </row>
    <row r="6134" spans="1:9" x14ac:dyDescent="0.3">
      <c r="A6134">
        <v>524621</v>
      </c>
      <c r="B6134" s="2">
        <v>41864</v>
      </c>
      <c r="C6134" s="3">
        <v>0.32593749999999999</v>
      </c>
      <c r="D6134" t="s">
        <v>31</v>
      </c>
      <c r="E6134" t="s">
        <v>29</v>
      </c>
      <c r="F6134" t="s">
        <v>14</v>
      </c>
      <c r="G6134" t="s">
        <v>2</v>
      </c>
      <c r="H6134">
        <v>73548</v>
      </c>
      <c r="I6134">
        <f>IF(Table3_1810[[#This Row],[Status]]="Hired",1,0)</f>
        <v>1</v>
      </c>
    </row>
    <row r="6135" spans="1:9" x14ac:dyDescent="0.3">
      <c r="A6135">
        <v>474253</v>
      </c>
      <c r="B6135" s="2">
        <v>41864</v>
      </c>
      <c r="C6135" s="3">
        <v>0.32663194444444443</v>
      </c>
      <c r="D6135" t="s">
        <v>30</v>
      </c>
      <c r="E6135" t="s">
        <v>27</v>
      </c>
      <c r="F6135" t="s">
        <v>14</v>
      </c>
      <c r="G6135" t="s">
        <v>2</v>
      </c>
      <c r="H6135">
        <v>74673</v>
      </c>
      <c r="I6135">
        <f>IF(Table3_1810[[#This Row],[Status]]="Hired",1,0)</f>
        <v>0</v>
      </c>
    </row>
    <row r="6136" spans="1:9" x14ac:dyDescent="0.3">
      <c r="A6136">
        <v>865378</v>
      </c>
      <c r="B6136" s="2">
        <v>41859</v>
      </c>
      <c r="C6136" s="3">
        <v>0.37417824074074074</v>
      </c>
      <c r="D6136" t="s">
        <v>31</v>
      </c>
      <c r="E6136" t="s">
        <v>27</v>
      </c>
      <c r="F6136" t="s">
        <v>17</v>
      </c>
      <c r="G6136" t="s">
        <v>2</v>
      </c>
      <c r="H6136">
        <v>94326</v>
      </c>
      <c r="I6136">
        <f>IF(Table3_1810[[#This Row],[Status]]="Hired",1,0)</f>
        <v>1</v>
      </c>
    </row>
    <row r="6137" spans="1:9" x14ac:dyDescent="0.3">
      <c r="A6137">
        <v>208615</v>
      </c>
      <c r="B6137" s="2">
        <v>41859</v>
      </c>
      <c r="C6137" s="3">
        <v>0.37464120370370368</v>
      </c>
      <c r="D6137" t="s">
        <v>31</v>
      </c>
      <c r="E6137" t="s">
        <v>29</v>
      </c>
      <c r="F6137" t="s">
        <v>17</v>
      </c>
      <c r="G6137" t="s">
        <v>2</v>
      </c>
      <c r="H6137">
        <v>65660</v>
      </c>
      <c r="I6137">
        <f>IF(Table3_1810[[#This Row],[Status]]="Hired",1,0)</f>
        <v>1</v>
      </c>
    </row>
    <row r="6138" spans="1:9" x14ac:dyDescent="0.3">
      <c r="A6138">
        <v>221640</v>
      </c>
      <c r="B6138" s="2">
        <v>41828</v>
      </c>
      <c r="C6138" s="3">
        <v>1.2048611111111111E-2</v>
      </c>
      <c r="D6138" t="s">
        <v>31</v>
      </c>
      <c r="E6138" t="s">
        <v>27</v>
      </c>
      <c r="F6138" t="s">
        <v>18</v>
      </c>
      <c r="G6138" t="s">
        <v>4</v>
      </c>
      <c r="H6138">
        <v>31132</v>
      </c>
      <c r="I6138">
        <f>IF(Table3_1810[[#This Row],[Status]]="Hired",1,0)</f>
        <v>1</v>
      </c>
    </row>
    <row r="6139" spans="1:9" x14ac:dyDescent="0.3">
      <c r="A6139">
        <v>28726</v>
      </c>
      <c r="B6139" s="2">
        <v>41828</v>
      </c>
      <c r="C6139" s="3">
        <v>0.22562499999999999</v>
      </c>
      <c r="D6139" t="s">
        <v>31</v>
      </c>
      <c r="E6139" t="s">
        <v>27</v>
      </c>
      <c r="F6139" t="s">
        <v>18</v>
      </c>
      <c r="G6139" t="s">
        <v>4</v>
      </c>
      <c r="H6139">
        <v>68868</v>
      </c>
      <c r="I6139">
        <f>IF(Table3_1810[[#This Row],[Status]]="Hired",1,0)</f>
        <v>1</v>
      </c>
    </row>
    <row r="6140" spans="1:9" x14ac:dyDescent="0.3">
      <c r="A6140">
        <v>56705</v>
      </c>
      <c r="B6140" s="2">
        <v>41828</v>
      </c>
      <c r="C6140" s="3">
        <v>0.22663194444444446</v>
      </c>
      <c r="D6140" t="s">
        <v>31</v>
      </c>
      <c r="E6140" t="s">
        <v>29</v>
      </c>
      <c r="F6140" t="s">
        <v>18</v>
      </c>
      <c r="G6140" t="s">
        <v>4</v>
      </c>
      <c r="H6140">
        <v>96176</v>
      </c>
      <c r="I6140">
        <f>IF(Table3_1810[[#This Row],[Status]]="Hired",1,0)</f>
        <v>1</v>
      </c>
    </row>
    <row r="6141" spans="1:9" x14ac:dyDescent="0.3">
      <c r="A6141">
        <v>765479</v>
      </c>
      <c r="B6141" s="2">
        <v>41830</v>
      </c>
      <c r="C6141" s="3">
        <v>0.77479166666666666</v>
      </c>
      <c r="D6141" t="s">
        <v>31</v>
      </c>
      <c r="E6141" t="s">
        <v>29</v>
      </c>
      <c r="F6141" t="s">
        <v>18</v>
      </c>
      <c r="G6141" t="s">
        <v>4</v>
      </c>
      <c r="H6141">
        <v>75367</v>
      </c>
      <c r="I6141">
        <f>IF(Table3_1810[[#This Row],[Status]]="Hired",1,0)</f>
        <v>1</v>
      </c>
    </row>
    <row r="6142" spans="1:9" x14ac:dyDescent="0.3">
      <c r="A6142">
        <v>934412</v>
      </c>
      <c r="B6142" s="2">
        <v>41830</v>
      </c>
      <c r="C6142" s="3">
        <v>0.77538194444444442</v>
      </c>
      <c r="D6142" t="s">
        <v>31</v>
      </c>
      <c r="E6142" t="s">
        <v>27</v>
      </c>
      <c r="F6142" t="s">
        <v>18</v>
      </c>
      <c r="G6142" t="s">
        <v>4</v>
      </c>
      <c r="H6142">
        <v>25716</v>
      </c>
      <c r="I6142">
        <f>IF(Table3_1810[[#This Row],[Status]]="Hired",1,0)</f>
        <v>1</v>
      </c>
    </row>
    <row r="6143" spans="1:9" x14ac:dyDescent="0.3">
      <c r="A6143">
        <v>712244</v>
      </c>
      <c r="B6143" s="2">
        <v>41855</v>
      </c>
      <c r="C6143" s="3">
        <v>0.51467592592592593</v>
      </c>
      <c r="D6143" t="s">
        <v>31</v>
      </c>
      <c r="E6143" t="s">
        <v>29</v>
      </c>
      <c r="F6143" t="s">
        <v>20</v>
      </c>
      <c r="G6143" t="s">
        <v>10</v>
      </c>
      <c r="H6143">
        <v>91730</v>
      </c>
      <c r="I6143">
        <f>IF(Table3_1810[[#This Row],[Status]]="Hired",1,0)</f>
        <v>1</v>
      </c>
    </row>
    <row r="6144" spans="1:9" x14ac:dyDescent="0.3">
      <c r="A6144">
        <v>805007</v>
      </c>
      <c r="B6144" s="2">
        <v>41855</v>
      </c>
      <c r="C6144" s="3">
        <v>0.5151041666666667</v>
      </c>
      <c r="D6144" t="s">
        <v>31</v>
      </c>
      <c r="E6144" t="s">
        <v>29</v>
      </c>
      <c r="F6144" t="s">
        <v>20</v>
      </c>
      <c r="G6144" t="s">
        <v>10</v>
      </c>
      <c r="H6144">
        <v>13094</v>
      </c>
      <c r="I6144">
        <f>IF(Table3_1810[[#This Row],[Status]]="Hired",1,0)</f>
        <v>1</v>
      </c>
    </row>
    <row r="6145" spans="1:9" x14ac:dyDescent="0.3">
      <c r="A6145">
        <v>248001</v>
      </c>
      <c r="B6145" s="2">
        <v>41848</v>
      </c>
      <c r="C6145" s="3">
        <v>0.29189814814814813</v>
      </c>
      <c r="D6145" t="s">
        <v>31</v>
      </c>
      <c r="E6145" t="s">
        <v>27</v>
      </c>
      <c r="F6145" t="s">
        <v>15</v>
      </c>
      <c r="G6145" t="s">
        <v>4</v>
      </c>
      <c r="H6145">
        <v>65350</v>
      </c>
      <c r="I6145">
        <f>IF(Table3_1810[[#This Row],[Status]]="Hired",1,0)</f>
        <v>1</v>
      </c>
    </row>
    <row r="6146" spans="1:9" x14ac:dyDescent="0.3">
      <c r="A6146">
        <v>78170</v>
      </c>
      <c r="B6146" s="2">
        <v>41848</v>
      </c>
      <c r="C6146" s="3">
        <v>0.29281249999999998</v>
      </c>
      <c r="D6146" t="s">
        <v>31</v>
      </c>
      <c r="E6146" t="s">
        <v>27</v>
      </c>
      <c r="F6146" t="s">
        <v>15</v>
      </c>
      <c r="G6146" t="s">
        <v>4</v>
      </c>
      <c r="H6146">
        <v>59930</v>
      </c>
      <c r="I6146">
        <f>IF(Table3_1810[[#This Row],[Status]]="Hired",1,0)</f>
        <v>1</v>
      </c>
    </row>
    <row r="6147" spans="1:9" x14ac:dyDescent="0.3">
      <c r="A6147">
        <v>660766</v>
      </c>
      <c r="B6147" s="2">
        <v>41848</v>
      </c>
      <c r="C6147" s="3">
        <v>0.29391203703703705</v>
      </c>
      <c r="D6147" t="s">
        <v>31</v>
      </c>
      <c r="E6147" t="s">
        <v>29</v>
      </c>
      <c r="F6147" t="s">
        <v>15</v>
      </c>
      <c r="G6147" t="s">
        <v>4</v>
      </c>
      <c r="H6147">
        <v>40786</v>
      </c>
      <c r="I6147">
        <f>IF(Table3_1810[[#This Row],[Status]]="Hired",1,0)</f>
        <v>1</v>
      </c>
    </row>
    <row r="6148" spans="1:9" x14ac:dyDescent="0.3">
      <c r="A6148">
        <v>763855</v>
      </c>
      <c r="B6148" s="2">
        <v>41872</v>
      </c>
      <c r="C6148" s="3">
        <v>0.20550925925925925</v>
      </c>
      <c r="D6148" t="s">
        <v>31</v>
      </c>
      <c r="E6148" t="s">
        <v>29</v>
      </c>
      <c r="F6148" t="s">
        <v>14</v>
      </c>
      <c r="G6148" t="s">
        <v>10</v>
      </c>
      <c r="H6148">
        <v>71965</v>
      </c>
      <c r="I6148">
        <f>IF(Table3_1810[[#This Row],[Status]]="Hired",1,0)</f>
        <v>1</v>
      </c>
    </row>
    <row r="6149" spans="1:9" x14ac:dyDescent="0.3">
      <c r="A6149">
        <v>878494</v>
      </c>
      <c r="B6149" s="2">
        <v>41829</v>
      </c>
      <c r="C6149" s="3">
        <v>0.33728009259259262</v>
      </c>
      <c r="D6149" t="s">
        <v>31</v>
      </c>
      <c r="E6149" t="s">
        <v>27</v>
      </c>
      <c r="F6149" t="s">
        <v>12</v>
      </c>
      <c r="G6149" t="s">
        <v>8</v>
      </c>
      <c r="H6149">
        <v>64880</v>
      </c>
      <c r="I6149">
        <f>IF(Table3_1810[[#This Row],[Status]]="Hired",1,0)</f>
        <v>1</v>
      </c>
    </row>
    <row r="6150" spans="1:9" x14ac:dyDescent="0.3">
      <c r="A6150">
        <v>127367</v>
      </c>
      <c r="B6150" s="2">
        <v>41852</v>
      </c>
      <c r="C6150" s="3">
        <v>0.61230324074074072</v>
      </c>
      <c r="D6150" t="s">
        <v>31</v>
      </c>
      <c r="E6150" t="s">
        <v>29</v>
      </c>
      <c r="F6150" t="s">
        <v>12</v>
      </c>
      <c r="G6150" t="s">
        <v>6</v>
      </c>
      <c r="H6150">
        <v>17756</v>
      </c>
      <c r="I6150">
        <f>IF(Table3_1810[[#This Row],[Status]]="Hired",1,0)</f>
        <v>1</v>
      </c>
    </row>
    <row r="6151" spans="1:9" x14ac:dyDescent="0.3">
      <c r="A6151">
        <v>889557</v>
      </c>
      <c r="B6151" s="2">
        <v>41858</v>
      </c>
      <c r="C6151" s="3">
        <v>0.59078703703703705</v>
      </c>
      <c r="D6151" t="s">
        <v>31</v>
      </c>
      <c r="E6151" t="s">
        <v>27</v>
      </c>
      <c r="F6151" t="s">
        <v>12</v>
      </c>
      <c r="G6151" t="s">
        <v>6</v>
      </c>
      <c r="H6151">
        <v>90750</v>
      </c>
      <c r="I6151">
        <f>IF(Table3_1810[[#This Row],[Status]]="Hired",1,0)</f>
        <v>1</v>
      </c>
    </row>
    <row r="6152" spans="1:9" x14ac:dyDescent="0.3">
      <c r="A6152">
        <v>697705</v>
      </c>
      <c r="B6152" s="2">
        <v>41865</v>
      </c>
      <c r="C6152" s="3">
        <v>0.58484953703703701</v>
      </c>
      <c r="D6152" t="s">
        <v>31</v>
      </c>
      <c r="E6152" t="s">
        <v>29</v>
      </c>
      <c r="F6152" t="s">
        <v>12</v>
      </c>
      <c r="G6152" t="s">
        <v>6</v>
      </c>
      <c r="H6152">
        <v>22705</v>
      </c>
      <c r="I6152">
        <f>IF(Table3_1810[[#This Row],[Status]]="Hired",1,0)</f>
        <v>1</v>
      </c>
    </row>
    <row r="6153" spans="1:9" x14ac:dyDescent="0.3">
      <c r="A6153">
        <v>378642</v>
      </c>
      <c r="B6153" s="2">
        <v>41865</v>
      </c>
      <c r="C6153" s="3">
        <v>0.58513888888888888</v>
      </c>
      <c r="D6153" t="s">
        <v>31</v>
      </c>
      <c r="E6153" t="s">
        <v>29</v>
      </c>
      <c r="F6153" t="s">
        <v>12</v>
      </c>
      <c r="G6153" t="s">
        <v>6</v>
      </c>
      <c r="H6153">
        <v>31580</v>
      </c>
      <c r="I6153">
        <f>IF(Table3_1810[[#This Row],[Status]]="Hired",1,0)</f>
        <v>1</v>
      </c>
    </row>
    <row r="6154" spans="1:9" x14ac:dyDescent="0.3">
      <c r="A6154">
        <v>595032</v>
      </c>
      <c r="B6154" s="2">
        <v>41876</v>
      </c>
      <c r="C6154" s="3">
        <v>0.56615740740740739</v>
      </c>
      <c r="D6154" t="s">
        <v>31</v>
      </c>
      <c r="E6154" t="s">
        <v>29</v>
      </c>
      <c r="F6154" t="s">
        <v>12</v>
      </c>
      <c r="G6154" t="s">
        <v>6</v>
      </c>
      <c r="H6154">
        <v>20625</v>
      </c>
      <c r="I6154">
        <f>IF(Table3_1810[[#This Row],[Status]]="Hired",1,0)</f>
        <v>1</v>
      </c>
    </row>
    <row r="6155" spans="1:9" x14ac:dyDescent="0.3">
      <c r="A6155">
        <v>659404</v>
      </c>
      <c r="B6155" s="2">
        <v>41876</v>
      </c>
      <c r="C6155" s="3">
        <v>0.56715277777777773</v>
      </c>
      <c r="D6155" t="s">
        <v>31</v>
      </c>
      <c r="E6155" t="s">
        <v>29</v>
      </c>
      <c r="F6155" t="s">
        <v>12</v>
      </c>
      <c r="G6155" t="s">
        <v>6</v>
      </c>
      <c r="H6155">
        <v>70280</v>
      </c>
      <c r="I6155">
        <f>IF(Table3_1810[[#This Row],[Status]]="Hired",1,0)</f>
        <v>1</v>
      </c>
    </row>
    <row r="6156" spans="1:9" x14ac:dyDescent="0.3">
      <c r="A6156">
        <v>502782</v>
      </c>
      <c r="B6156" s="2">
        <v>41876</v>
      </c>
      <c r="C6156" s="3">
        <v>0.56888888888888889</v>
      </c>
      <c r="D6156" t="s">
        <v>31</v>
      </c>
      <c r="E6156" t="s">
        <v>27</v>
      </c>
      <c r="F6156" t="s">
        <v>12</v>
      </c>
      <c r="G6156" t="s">
        <v>6</v>
      </c>
      <c r="H6156">
        <v>59304</v>
      </c>
      <c r="I6156">
        <f>IF(Table3_1810[[#This Row],[Status]]="Hired",1,0)</f>
        <v>1</v>
      </c>
    </row>
    <row r="6157" spans="1:9" x14ac:dyDescent="0.3">
      <c r="A6157">
        <v>67400</v>
      </c>
      <c r="B6157" s="2">
        <v>41876</v>
      </c>
      <c r="C6157" s="3">
        <v>0.56953703703703706</v>
      </c>
      <c r="D6157" t="s">
        <v>31</v>
      </c>
      <c r="E6157" t="s">
        <v>29</v>
      </c>
      <c r="F6157" t="s">
        <v>12</v>
      </c>
      <c r="G6157" t="s">
        <v>6</v>
      </c>
      <c r="H6157">
        <v>21456</v>
      </c>
      <c r="I6157">
        <f>IF(Table3_1810[[#This Row],[Status]]="Hired",1,0)</f>
        <v>1</v>
      </c>
    </row>
    <row r="6158" spans="1:9" x14ac:dyDescent="0.3">
      <c r="A6158">
        <v>460072</v>
      </c>
      <c r="B6158" s="2">
        <v>41880</v>
      </c>
      <c r="C6158" s="3">
        <v>0.52788194444444447</v>
      </c>
      <c r="D6158" t="s">
        <v>31</v>
      </c>
      <c r="E6158" t="s">
        <v>27</v>
      </c>
      <c r="F6158" t="s">
        <v>12</v>
      </c>
      <c r="G6158" t="s">
        <v>6</v>
      </c>
      <c r="H6158">
        <v>17249</v>
      </c>
      <c r="I6158">
        <f>IF(Table3_1810[[#This Row],[Status]]="Hired",1,0)</f>
        <v>1</v>
      </c>
    </row>
    <row r="6159" spans="1:9" x14ac:dyDescent="0.3">
      <c r="A6159">
        <v>661750</v>
      </c>
      <c r="B6159" s="2">
        <v>41880</v>
      </c>
      <c r="C6159" s="3">
        <v>0.52811342592592592</v>
      </c>
      <c r="D6159" t="s">
        <v>31</v>
      </c>
      <c r="E6159" t="s">
        <v>27</v>
      </c>
      <c r="F6159" t="s">
        <v>12</v>
      </c>
      <c r="G6159" t="s">
        <v>6</v>
      </c>
      <c r="H6159">
        <v>79134</v>
      </c>
      <c r="I6159">
        <f>IF(Table3_1810[[#This Row],[Status]]="Hired",1,0)</f>
        <v>1</v>
      </c>
    </row>
    <row r="6160" spans="1:9" x14ac:dyDescent="0.3">
      <c r="A6160">
        <v>889932</v>
      </c>
      <c r="B6160" s="2">
        <v>41870</v>
      </c>
      <c r="C6160" s="3">
        <v>0.44276620370370373</v>
      </c>
      <c r="D6160" t="s">
        <v>31</v>
      </c>
      <c r="E6160" t="s">
        <v>27</v>
      </c>
      <c r="F6160" t="s">
        <v>17</v>
      </c>
      <c r="G6160" t="s">
        <v>4</v>
      </c>
      <c r="H6160">
        <v>15541</v>
      </c>
      <c r="I6160">
        <f>IF(Table3_1810[[#This Row],[Status]]="Hired",1,0)</f>
        <v>1</v>
      </c>
    </row>
    <row r="6161" spans="1:9" x14ac:dyDescent="0.3">
      <c r="A6161">
        <v>873565</v>
      </c>
      <c r="B6161" s="2">
        <v>41870</v>
      </c>
      <c r="C6161" s="3">
        <v>0.44406250000000003</v>
      </c>
      <c r="D6161" t="s">
        <v>31</v>
      </c>
      <c r="E6161" t="s">
        <v>27</v>
      </c>
      <c r="F6161" t="s">
        <v>17</v>
      </c>
      <c r="G6161" t="s">
        <v>4</v>
      </c>
      <c r="H6161">
        <v>18044</v>
      </c>
      <c r="I6161">
        <f>IF(Table3_1810[[#This Row],[Status]]="Hired",1,0)</f>
        <v>1</v>
      </c>
    </row>
    <row r="6162" spans="1:9" x14ac:dyDescent="0.3">
      <c r="A6162">
        <v>189409</v>
      </c>
      <c r="B6162" s="2">
        <v>41870</v>
      </c>
      <c r="C6162" s="3">
        <v>0.81453703703703706</v>
      </c>
      <c r="D6162" t="s">
        <v>31</v>
      </c>
      <c r="E6162" t="s">
        <v>28</v>
      </c>
      <c r="F6162" t="s">
        <v>17</v>
      </c>
      <c r="G6162" t="s">
        <v>4</v>
      </c>
      <c r="H6162">
        <v>91437</v>
      </c>
      <c r="I6162">
        <f>IF(Table3_1810[[#This Row],[Status]]="Hired",1,0)</f>
        <v>1</v>
      </c>
    </row>
    <row r="6163" spans="1:9" x14ac:dyDescent="0.3">
      <c r="A6163">
        <v>957003</v>
      </c>
      <c r="B6163" s="2">
        <v>41871</v>
      </c>
      <c r="C6163" s="3">
        <v>0.55625000000000002</v>
      </c>
      <c r="D6163" t="s">
        <v>31</v>
      </c>
      <c r="E6163" t="s">
        <v>27</v>
      </c>
      <c r="F6163" t="s">
        <v>17</v>
      </c>
      <c r="G6163" t="s">
        <v>2</v>
      </c>
      <c r="H6163">
        <v>63723</v>
      </c>
      <c r="I6163">
        <f>IF(Table3_1810[[#This Row],[Status]]="Hired",1,0)</f>
        <v>1</v>
      </c>
    </row>
    <row r="6164" spans="1:9" x14ac:dyDescent="0.3">
      <c r="A6164">
        <v>704154</v>
      </c>
      <c r="B6164" s="2">
        <v>41872</v>
      </c>
      <c r="C6164" s="3">
        <v>0.54560185185185184</v>
      </c>
      <c r="D6164" t="s">
        <v>31</v>
      </c>
      <c r="E6164" t="s">
        <v>27</v>
      </c>
      <c r="F6164" t="s">
        <v>17</v>
      </c>
      <c r="G6164" t="s">
        <v>4</v>
      </c>
      <c r="H6164">
        <v>96628</v>
      </c>
      <c r="I6164">
        <f>IF(Table3_1810[[#This Row],[Status]]="Hired",1,0)</f>
        <v>1</v>
      </c>
    </row>
    <row r="6165" spans="1:9" x14ac:dyDescent="0.3">
      <c r="A6165">
        <v>900879</v>
      </c>
      <c r="B6165" s="2">
        <v>41872</v>
      </c>
      <c r="C6165" s="3">
        <v>0.54578703703703701</v>
      </c>
      <c r="D6165" t="s">
        <v>30</v>
      </c>
      <c r="E6165" t="s">
        <v>29</v>
      </c>
      <c r="F6165" t="s">
        <v>17</v>
      </c>
      <c r="G6165" t="s">
        <v>4</v>
      </c>
      <c r="H6165">
        <v>21126</v>
      </c>
      <c r="I6165">
        <f>IF(Table3_1810[[#This Row],[Status]]="Hired",1,0)</f>
        <v>0</v>
      </c>
    </row>
    <row r="6166" spans="1:9" x14ac:dyDescent="0.3">
      <c r="A6166">
        <v>371437</v>
      </c>
      <c r="B6166" s="2">
        <v>41861</v>
      </c>
      <c r="C6166" s="3">
        <v>0.78473379629629625</v>
      </c>
      <c r="D6166" t="s">
        <v>31</v>
      </c>
      <c r="E6166" t="s">
        <v>27</v>
      </c>
      <c r="F6166" t="s">
        <v>17</v>
      </c>
      <c r="G6166" t="s">
        <v>7</v>
      </c>
      <c r="H6166">
        <v>43958</v>
      </c>
      <c r="I6166">
        <f>IF(Table3_1810[[#This Row],[Status]]="Hired",1,0)</f>
        <v>1</v>
      </c>
    </row>
    <row r="6167" spans="1:9" x14ac:dyDescent="0.3">
      <c r="A6167">
        <v>850640</v>
      </c>
      <c r="B6167" s="2">
        <v>41873</v>
      </c>
      <c r="C6167" s="3">
        <v>0.61504629629629626</v>
      </c>
      <c r="D6167" t="s">
        <v>31</v>
      </c>
      <c r="E6167" t="s">
        <v>27</v>
      </c>
      <c r="F6167" t="s">
        <v>20</v>
      </c>
      <c r="G6167" t="s">
        <v>7</v>
      </c>
      <c r="H6167">
        <v>34487</v>
      </c>
      <c r="I6167">
        <f>IF(Table3_1810[[#This Row],[Status]]="Hired",1,0)</f>
        <v>1</v>
      </c>
    </row>
    <row r="6168" spans="1:9" x14ac:dyDescent="0.3">
      <c r="A6168">
        <v>594085</v>
      </c>
      <c r="B6168" s="2">
        <v>41881</v>
      </c>
      <c r="C6168" s="3">
        <v>0.65696759259259263</v>
      </c>
      <c r="D6168" t="s">
        <v>31</v>
      </c>
      <c r="E6168" t="s">
        <v>29</v>
      </c>
      <c r="F6168" t="s">
        <v>20</v>
      </c>
      <c r="G6168" t="s">
        <v>7</v>
      </c>
      <c r="H6168">
        <v>81770</v>
      </c>
      <c r="I6168">
        <f>IF(Table3_1810[[#This Row],[Status]]="Hired",1,0)</f>
        <v>1</v>
      </c>
    </row>
    <row r="6169" spans="1:9" x14ac:dyDescent="0.3">
      <c r="A6169">
        <v>960222</v>
      </c>
      <c r="B6169" s="2">
        <v>41881</v>
      </c>
      <c r="C6169" s="3">
        <v>0.65929398148148144</v>
      </c>
      <c r="D6169" t="s">
        <v>31</v>
      </c>
      <c r="E6169" t="s">
        <v>29</v>
      </c>
      <c r="F6169" t="s">
        <v>20</v>
      </c>
      <c r="G6169" t="s">
        <v>7</v>
      </c>
      <c r="H6169">
        <v>59752</v>
      </c>
      <c r="I6169">
        <f>IF(Table3_1810[[#This Row],[Status]]="Hired",1,0)</f>
        <v>1</v>
      </c>
    </row>
    <row r="6170" spans="1:9" x14ac:dyDescent="0.3">
      <c r="A6170">
        <v>979734</v>
      </c>
      <c r="B6170" s="2">
        <v>41841</v>
      </c>
      <c r="C6170" s="3">
        <v>0.41016203703703702</v>
      </c>
      <c r="D6170" t="s">
        <v>31</v>
      </c>
      <c r="E6170" t="s">
        <v>29</v>
      </c>
      <c r="F6170" t="s">
        <v>20</v>
      </c>
      <c r="G6170" t="s">
        <v>10</v>
      </c>
      <c r="H6170">
        <v>87727</v>
      </c>
      <c r="I6170">
        <f>IF(Table3_1810[[#This Row],[Status]]="Hired",1,0)</f>
        <v>1</v>
      </c>
    </row>
    <row r="6171" spans="1:9" x14ac:dyDescent="0.3">
      <c r="A6171">
        <v>501356</v>
      </c>
      <c r="B6171" s="2">
        <v>41871</v>
      </c>
      <c r="C6171" s="3">
        <v>0.25921296296296298</v>
      </c>
      <c r="D6171" t="s">
        <v>31</v>
      </c>
      <c r="E6171" t="s">
        <v>27</v>
      </c>
      <c r="F6171" t="s">
        <v>12</v>
      </c>
      <c r="G6171" t="s">
        <v>5</v>
      </c>
      <c r="H6171">
        <v>46396</v>
      </c>
      <c r="I6171">
        <f>IF(Table3_1810[[#This Row],[Status]]="Hired",1,0)</f>
        <v>1</v>
      </c>
    </row>
    <row r="6172" spans="1:9" x14ac:dyDescent="0.3">
      <c r="A6172">
        <v>850900</v>
      </c>
      <c r="B6172" s="2">
        <v>41839</v>
      </c>
      <c r="C6172" s="3">
        <v>0.42648148148148146</v>
      </c>
      <c r="D6172" t="s">
        <v>31</v>
      </c>
      <c r="E6172" t="s">
        <v>29</v>
      </c>
      <c r="F6172" t="s">
        <v>15</v>
      </c>
      <c r="G6172" t="s">
        <v>10</v>
      </c>
      <c r="H6172">
        <v>33625</v>
      </c>
      <c r="I6172">
        <f>IF(Table3_1810[[#This Row],[Status]]="Hired",1,0)</f>
        <v>1</v>
      </c>
    </row>
    <row r="6173" spans="1:9" x14ac:dyDescent="0.3">
      <c r="A6173">
        <v>210750</v>
      </c>
      <c r="B6173" s="2">
        <v>41860</v>
      </c>
      <c r="C6173" s="3">
        <v>0.44342592592592595</v>
      </c>
      <c r="D6173" t="s">
        <v>30</v>
      </c>
      <c r="E6173" t="s">
        <v>27</v>
      </c>
      <c r="F6173" t="s">
        <v>18</v>
      </c>
      <c r="G6173" t="s">
        <v>5</v>
      </c>
      <c r="H6173">
        <v>35721</v>
      </c>
      <c r="I6173">
        <f>IF(Table3_1810[[#This Row],[Status]]="Hired",1,0)</f>
        <v>0</v>
      </c>
    </row>
    <row r="6174" spans="1:9" x14ac:dyDescent="0.3">
      <c r="A6174">
        <v>545529</v>
      </c>
      <c r="B6174" s="2">
        <v>41880</v>
      </c>
      <c r="C6174" s="3">
        <v>0.75289351851851849</v>
      </c>
      <c r="D6174" t="s">
        <v>31</v>
      </c>
      <c r="E6174" t="s">
        <v>28</v>
      </c>
      <c r="F6174" t="s">
        <v>18</v>
      </c>
      <c r="G6174" t="s">
        <v>4</v>
      </c>
      <c r="H6174">
        <v>72979</v>
      </c>
      <c r="I6174">
        <f>IF(Table3_1810[[#This Row],[Status]]="Hired",1,0)</f>
        <v>1</v>
      </c>
    </row>
    <row r="6175" spans="1:9" x14ac:dyDescent="0.3">
      <c r="A6175">
        <v>731292</v>
      </c>
      <c r="B6175" s="2">
        <v>41880</v>
      </c>
      <c r="C6175" s="3">
        <v>0.75375000000000003</v>
      </c>
      <c r="D6175" t="s">
        <v>31</v>
      </c>
      <c r="E6175" t="s">
        <v>28</v>
      </c>
      <c r="F6175" t="s">
        <v>18</v>
      </c>
      <c r="G6175" t="s">
        <v>4</v>
      </c>
      <c r="H6175">
        <v>34964</v>
      </c>
      <c r="I6175">
        <f>IF(Table3_1810[[#This Row],[Status]]="Hired",1,0)</f>
        <v>1</v>
      </c>
    </row>
    <row r="6176" spans="1:9" x14ac:dyDescent="0.3">
      <c r="A6176">
        <v>756365</v>
      </c>
      <c r="B6176" s="2">
        <v>41880</v>
      </c>
      <c r="C6176" s="3">
        <v>0.34945601851851854</v>
      </c>
      <c r="D6176" t="s">
        <v>31</v>
      </c>
      <c r="E6176" t="s">
        <v>27</v>
      </c>
      <c r="F6176" t="s">
        <v>20</v>
      </c>
      <c r="G6176" t="s">
        <v>10</v>
      </c>
      <c r="H6176">
        <v>85632</v>
      </c>
      <c r="I6176">
        <f>IF(Table3_1810[[#This Row],[Status]]="Hired",1,0)</f>
        <v>1</v>
      </c>
    </row>
    <row r="6177" spans="1:9" x14ac:dyDescent="0.3">
      <c r="A6177">
        <v>687318</v>
      </c>
      <c r="B6177" s="2">
        <v>41867</v>
      </c>
      <c r="C6177" s="3">
        <v>0.63388888888888884</v>
      </c>
      <c r="D6177" t="s">
        <v>30</v>
      </c>
      <c r="E6177" t="s">
        <v>27</v>
      </c>
      <c r="F6177" t="s">
        <v>17</v>
      </c>
      <c r="G6177" t="s">
        <v>2</v>
      </c>
      <c r="H6177">
        <v>96871</v>
      </c>
      <c r="I6177">
        <f>IF(Table3_1810[[#This Row],[Status]]="Hired",1,0)</f>
        <v>0</v>
      </c>
    </row>
    <row r="6178" spans="1:9" x14ac:dyDescent="0.3">
      <c r="A6178">
        <v>312176</v>
      </c>
      <c r="B6178" s="2">
        <v>41846</v>
      </c>
      <c r="C6178" s="3">
        <v>0.59056712962962965</v>
      </c>
      <c r="D6178" t="s">
        <v>31</v>
      </c>
      <c r="E6178" t="s">
        <v>29</v>
      </c>
      <c r="F6178" t="s">
        <v>14</v>
      </c>
      <c r="G6178" t="s">
        <v>10</v>
      </c>
      <c r="H6178">
        <v>67535</v>
      </c>
      <c r="I6178">
        <f>IF(Table3_1810[[#This Row],[Status]]="Hired",1,0)</f>
        <v>1</v>
      </c>
    </row>
    <row r="6179" spans="1:9" x14ac:dyDescent="0.3">
      <c r="A6179">
        <v>930830</v>
      </c>
      <c r="B6179" s="2">
        <v>41846</v>
      </c>
      <c r="C6179" s="3">
        <v>0.59215277777777775</v>
      </c>
      <c r="D6179" t="s">
        <v>31</v>
      </c>
      <c r="E6179" t="s">
        <v>29</v>
      </c>
      <c r="F6179" t="s">
        <v>14</v>
      </c>
      <c r="G6179" t="s">
        <v>10</v>
      </c>
      <c r="H6179">
        <v>94539</v>
      </c>
      <c r="I6179">
        <f>IF(Table3_1810[[#This Row],[Status]]="Hired",1,0)</f>
        <v>1</v>
      </c>
    </row>
    <row r="6180" spans="1:9" x14ac:dyDescent="0.3">
      <c r="A6180">
        <v>517554</v>
      </c>
      <c r="B6180" s="2">
        <v>41860</v>
      </c>
      <c r="C6180" s="3">
        <v>0.59112268518518518</v>
      </c>
      <c r="D6180" t="s">
        <v>31</v>
      </c>
      <c r="E6180" t="s">
        <v>27</v>
      </c>
      <c r="F6180" t="s">
        <v>14</v>
      </c>
      <c r="G6180" t="s">
        <v>10</v>
      </c>
      <c r="H6180">
        <v>63500</v>
      </c>
      <c r="I6180">
        <f>IF(Table3_1810[[#This Row],[Status]]="Hired",1,0)</f>
        <v>1</v>
      </c>
    </row>
    <row r="6181" spans="1:9" x14ac:dyDescent="0.3">
      <c r="A6181">
        <v>696994</v>
      </c>
      <c r="B6181" s="2">
        <v>41850</v>
      </c>
      <c r="C6181" s="3">
        <v>0.7798842592592593</v>
      </c>
      <c r="D6181" t="s">
        <v>31</v>
      </c>
      <c r="E6181" t="s">
        <v>27</v>
      </c>
      <c r="F6181" t="s">
        <v>17</v>
      </c>
      <c r="G6181" t="s">
        <v>10</v>
      </c>
      <c r="H6181">
        <v>89869</v>
      </c>
      <c r="I6181">
        <f>IF(Table3_1810[[#This Row],[Status]]="Hired",1,0)</f>
        <v>1</v>
      </c>
    </row>
    <row r="6182" spans="1:9" x14ac:dyDescent="0.3">
      <c r="A6182">
        <v>378186</v>
      </c>
      <c r="B6182" s="2">
        <v>41864</v>
      </c>
      <c r="C6182" s="3">
        <v>0.37886574074074075</v>
      </c>
      <c r="D6182" t="s">
        <v>31</v>
      </c>
      <c r="E6182" t="s">
        <v>27</v>
      </c>
      <c r="F6182" t="s">
        <v>17</v>
      </c>
      <c r="G6182" t="s">
        <v>10</v>
      </c>
      <c r="H6182">
        <v>60076</v>
      </c>
      <c r="I6182">
        <f>IF(Table3_1810[[#This Row],[Status]]="Hired",1,0)</f>
        <v>1</v>
      </c>
    </row>
    <row r="6183" spans="1:9" x14ac:dyDescent="0.3">
      <c r="A6183">
        <v>876170</v>
      </c>
      <c r="B6183" s="2">
        <v>41864</v>
      </c>
      <c r="C6183" s="3">
        <v>0.38092592592592595</v>
      </c>
      <c r="D6183" t="s">
        <v>31</v>
      </c>
      <c r="E6183" t="s">
        <v>29</v>
      </c>
      <c r="F6183" t="s">
        <v>17</v>
      </c>
      <c r="G6183" t="s">
        <v>10</v>
      </c>
      <c r="H6183">
        <v>83842</v>
      </c>
      <c r="I6183">
        <f>IF(Table3_1810[[#This Row],[Status]]="Hired",1,0)</f>
        <v>1</v>
      </c>
    </row>
    <row r="6184" spans="1:9" x14ac:dyDescent="0.3">
      <c r="A6184">
        <v>403354</v>
      </c>
      <c r="B6184" s="2">
        <v>41864</v>
      </c>
      <c r="C6184" s="3">
        <v>0.38011574074074073</v>
      </c>
      <c r="D6184" t="s">
        <v>31</v>
      </c>
      <c r="E6184" t="s">
        <v>28</v>
      </c>
      <c r="F6184" t="s">
        <v>17</v>
      </c>
      <c r="G6184" t="s">
        <v>10</v>
      </c>
      <c r="H6184">
        <v>32949</v>
      </c>
      <c r="I6184">
        <f>IF(Table3_1810[[#This Row],[Status]]="Hired",1,0)</f>
        <v>1</v>
      </c>
    </row>
    <row r="6185" spans="1:9" x14ac:dyDescent="0.3">
      <c r="A6185">
        <v>25433</v>
      </c>
      <c r="B6185" s="2">
        <v>41864</v>
      </c>
      <c r="C6185" s="3">
        <v>0.38049768518518517</v>
      </c>
      <c r="D6185" t="s">
        <v>31</v>
      </c>
      <c r="E6185" t="s">
        <v>28</v>
      </c>
      <c r="F6185" t="s">
        <v>17</v>
      </c>
      <c r="G6185" t="s">
        <v>10</v>
      </c>
      <c r="H6185">
        <v>39958</v>
      </c>
      <c r="I6185">
        <f>IF(Table3_1810[[#This Row],[Status]]="Hired",1,0)</f>
        <v>1</v>
      </c>
    </row>
    <row r="6186" spans="1:9" x14ac:dyDescent="0.3">
      <c r="A6186">
        <v>76889</v>
      </c>
      <c r="B6186" s="2">
        <v>41879</v>
      </c>
      <c r="C6186" s="3">
        <v>0.71731481481481485</v>
      </c>
      <c r="D6186" t="s">
        <v>30</v>
      </c>
      <c r="E6186" t="s">
        <v>27</v>
      </c>
      <c r="F6186" t="s">
        <v>17</v>
      </c>
      <c r="G6186" t="s">
        <v>10</v>
      </c>
      <c r="H6186">
        <v>34290</v>
      </c>
      <c r="I6186">
        <f>IF(Table3_1810[[#This Row],[Status]]="Hired",1,0)</f>
        <v>0</v>
      </c>
    </row>
    <row r="6187" spans="1:9" x14ac:dyDescent="0.3">
      <c r="A6187">
        <v>99392</v>
      </c>
      <c r="B6187" s="2">
        <v>41879</v>
      </c>
      <c r="C6187" s="3">
        <v>0.7190509259259259</v>
      </c>
      <c r="D6187" t="s">
        <v>31</v>
      </c>
      <c r="E6187" t="s">
        <v>29</v>
      </c>
      <c r="F6187" t="s">
        <v>17</v>
      </c>
      <c r="G6187" t="s">
        <v>10</v>
      </c>
      <c r="H6187">
        <v>75258</v>
      </c>
      <c r="I6187">
        <f>IF(Table3_1810[[#This Row],[Status]]="Hired",1,0)</f>
        <v>1</v>
      </c>
    </row>
    <row r="6188" spans="1:9" x14ac:dyDescent="0.3">
      <c r="A6188">
        <v>204622</v>
      </c>
      <c r="B6188" s="2">
        <v>41856</v>
      </c>
      <c r="C6188" s="3">
        <v>0.54640046296296296</v>
      </c>
      <c r="D6188" t="s">
        <v>31</v>
      </c>
      <c r="E6188" t="s">
        <v>27</v>
      </c>
      <c r="F6188" t="s">
        <v>13</v>
      </c>
      <c r="G6188" t="s">
        <v>2</v>
      </c>
      <c r="H6188">
        <v>26460</v>
      </c>
      <c r="I6188">
        <f>IF(Table3_1810[[#This Row],[Status]]="Hired",1,0)</f>
        <v>1</v>
      </c>
    </row>
    <row r="6189" spans="1:9" x14ac:dyDescent="0.3">
      <c r="A6189">
        <v>722275</v>
      </c>
      <c r="B6189" s="2">
        <v>41878</v>
      </c>
      <c r="C6189" s="3">
        <v>0.69245370370370374</v>
      </c>
      <c r="D6189" t="s">
        <v>31</v>
      </c>
      <c r="E6189" t="s">
        <v>29</v>
      </c>
      <c r="F6189" t="s">
        <v>20</v>
      </c>
      <c r="G6189" t="s">
        <v>4</v>
      </c>
      <c r="H6189">
        <v>68224</v>
      </c>
      <c r="I6189">
        <f>IF(Table3_1810[[#This Row],[Status]]="Hired",1,0)</f>
        <v>1</v>
      </c>
    </row>
    <row r="6190" spans="1:9" x14ac:dyDescent="0.3">
      <c r="A6190">
        <v>444005</v>
      </c>
      <c r="B6190" s="2">
        <v>41878</v>
      </c>
      <c r="C6190" s="3">
        <v>0.69268518518518518</v>
      </c>
      <c r="D6190" t="s">
        <v>31</v>
      </c>
      <c r="E6190" t="s">
        <v>29</v>
      </c>
      <c r="F6190" t="s">
        <v>20</v>
      </c>
      <c r="G6190" t="s">
        <v>4</v>
      </c>
      <c r="H6190">
        <v>56572</v>
      </c>
      <c r="I6190">
        <f>IF(Table3_1810[[#This Row],[Status]]="Hired",1,0)</f>
        <v>1</v>
      </c>
    </row>
    <row r="6191" spans="1:9" x14ac:dyDescent="0.3">
      <c r="A6191">
        <v>636684</v>
      </c>
      <c r="B6191" s="2">
        <v>41878</v>
      </c>
      <c r="C6191" s="3">
        <v>0.69371527777777775</v>
      </c>
      <c r="D6191" t="s">
        <v>31</v>
      </c>
      <c r="E6191" t="s">
        <v>29</v>
      </c>
      <c r="F6191" t="s">
        <v>20</v>
      </c>
      <c r="G6191" t="s">
        <v>4</v>
      </c>
      <c r="H6191">
        <v>96131</v>
      </c>
      <c r="I6191">
        <f>IF(Table3_1810[[#This Row],[Status]]="Hired",1,0)</f>
        <v>1</v>
      </c>
    </row>
    <row r="6192" spans="1:9" x14ac:dyDescent="0.3">
      <c r="A6192">
        <v>12073</v>
      </c>
      <c r="B6192" s="2">
        <v>41865</v>
      </c>
      <c r="C6192" s="3">
        <v>0.67303240740740744</v>
      </c>
      <c r="D6192" t="s">
        <v>31</v>
      </c>
      <c r="E6192" t="s">
        <v>28</v>
      </c>
      <c r="F6192" t="s">
        <v>13</v>
      </c>
      <c r="G6192" t="s">
        <v>6</v>
      </c>
      <c r="H6192">
        <v>54951</v>
      </c>
      <c r="I6192">
        <f>IF(Table3_1810[[#This Row],[Status]]="Hired",1,0)</f>
        <v>1</v>
      </c>
    </row>
    <row r="6193" spans="1:9" x14ac:dyDescent="0.3">
      <c r="A6193">
        <v>324754</v>
      </c>
      <c r="B6193" s="2">
        <v>41868</v>
      </c>
      <c r="C6193" s="3">
        <v>0.34847222222222224</v>
      </c>
      <c r="D6193" t="s">
        <v>31</v>
      </c>
      <c r="E6193" t="s">
        <v>27</v>
      </c>
      <c r="F6193" t="s">
        <v>20</v>
      </c>
      <c r="G6193" t="s">
        <v>10</v>
      </c>
      <c r="H6193">
        <v>35967</v>
      </c>
      <c r="I6193">
        <f>IF(Table3_1810[[#This Row],[Status]]="Hired",1,0)</f>
        <v>1</v>
      </c>
    </row>
    <row r="6194" spans="1:9" x14ac:dyDescent="0.3">
      <c r="A6194">
        <v>340934</v>
      </c>
      <c r="B6194" s="2">
        <v>41868</v>
      </c>
      <c r="C6194" s="3">
        <v>0.34872685185185187</v>
      </c>
      <c r="D6194" t="s">
        <v>31</v>
      </c>
      <c r="E6194" t="s">
        <v>27</v>
      </c>
      <c r="F6194" t="s">
        <v>20</v>
      </c>
      <c r="G6194" t="s">
        <v>10</v>
      </c>
      <c r="H6194">
        <v>58774</v>
      </c>
      <c r="I6194">
        <f>IF(Table3_1810[[#This Row],[Status]]="Hired",1,0)</f>
        <v>1</v>
      </c>
    </row>
    <row r="6195" spans="1:9" x14ac:dyDescent="0.3">
      <c r="A6195">
        <v>188293</v>
      </c>
      <c r="B6195" s="2">
        <v>41868</v>
      </c>
      <c r="C6195" s="3">
        <v>0.35112268518518519</v>
      </c>
      <c r="D6195" t="s">
        <v>30</v>
      </c>
      <c r="E6195" t="s">
        <v>27</v>
      </c>
      <c r="F6195" t="s">
        <v>20</v>
      </c>
      <c r="G6195" t="s">
        <v>10</v>
      </c>
      <c r="H6195">
        <v>29209</v>
      </c>
      <c r="I6195">
        <f>IF(Table3_1810[[#This Row],[Status]]="Hired",1,0)</f>
        <v>0</v>
      </c>
    </row>
    <row r="6196" spans="1:9" x14ac:dyDescent="0.3">
      <c r="A6196">
        <v>723539</v>
      </c>
      <c r="B6196" s="2">
        <v>41880</v>
      </c>
      <c r="C6196" s="3">
        <v>0.73695601851851855</v>
      </c>
      <c r="D6196" t="s">
        <v>30</v>
      </c>
      <c r="E6196" t="s">
        <v>28</v>
      </c>
      <c r="F6196" t="s">
        <v>17</v>
      </c>
      <c r="G6196" t="s">
        <v>2</v>
      </c>
      <c r="H6196">
        <v>90012</v>
      </c>
      <c r="I6196">
        <f>IF(Table3_1810[[#This Row],[Status]]="Hired",1,0)</f>
        <v>0</v>
      </c>
    </row>
    <row r="6197" spans="1:9" x14ac:dyDescent="0.3">
      <c r="A6197">
        <v>392597</v>
      </c>
      <c r="B6197" s="2">
        <v>41867</v>
      </c>
      <c r="C6197" s="3">
        <v>0.38967592592592593</v>
      </c>
      <c r="D6197" t="s">
        <v>31</v>
      </c>
      <c r="E6197" t="s">
        <v>27</v>
      </c>
      <c r="F6197" t="s">
        <v>12</v>
      </c>
      <c r="G6197" t="s">
        <v>4</v>
      </c>
      <c r="H6197">
        <v>96146</v>
      </c>
      <c r="I6197">
        <f>IF(Table3_1810[[#This Row],[Status]]="Hired",1,0)</f>
        <v>1</v>
      </c>
    </row>
    <row r="6198" spans="1:9" x14ac:dyDescent="0.3">
      <c r="A6198">
        <v>75666</v>
      </c>
      <c r="B6198" s="2">
        <v>41846</v>
      </c>
      <c r="C6198" s="3">
        <v>0.3681828703703704</v>
      </c>
      <c r="D6198" t="s">
        <v>31</v>
      </c>
      <c r="E6198" t="s">
        <v>27</v>
      </c>
      <c r="F6198" t="s">
        <v>20</v>
      </c>
      <c r="G6198" t="s">
        <v>6</v>
      </c>
      <c r="H6198">
        <v>43616</v>
      </c>
      <c r="I6198">
        <f>IF(Table3_1810[[#This Row],[Status]]="Hired",1,0)</f>
        <v>1</v>
      </c>
    </row>
    <row r="6199" spans="1:9" x14ac:dyDescent="0.3">
      <c r="A6199">
        <v>916742</v>
      </c>
      <c r="B6199" s="2">
        <v>41833</v>
      </c>
      <c r="C6199" s="3">
        <v>0.73519675925925931</v>
      </c>
      <c r="D6199" t="s">
        <v>31</v>
      </c>
      <c r="E6199" t="s">
        <v>27</v>
      </c>
      <c r="F6199" t="s">
        <v>20</v>
      </c>
      <c r="G6199" t="s">
        <v>10</v>
      </c>
      <c r="H6199">
        <v>42174</v>
      </c>
      <c r="I6199">
        <f>IF(Table3_1810[[#This Row],[Status]]="Hired",1,0)</f>
        <v>1</v>
      </c>
    </row>
    <row r="6200" spans="1:9" x14ac:dyDescent="0.3">
      <c r="A6200">
        <v>312546</v>
      </c>
      <c r="B6200" s="2">
        <v>41838</v>
      </c>
      <c r="C6200" s="3">
        <v>0.68777777777777782</v>
      </c>
      <c r="D6200" t="s">
        <v>31</v>
      </c>
      <c r="E6200" t="s">
        <v>27</v>
      </c>
      <c r="F6200" t="s">
        <v>20</v>
      </c>
      <c r="G6200" t="s">
        <v>10</v>
      </c>
      <c r="H6200">
        <v>83581</v>
      </c>
      <c r="I6200">
        <f>IF(Table3_1810[[#This Row],[Status]]="Hired",1,0)</f>
        <v>1</v>
      </c>
    </row>
    <row r="6201" spans="1:9" x14ac:dyDescent="0.3">
      <c r="A6201">
        <v>438012</v>
      </c>
      <c r="B6201" s="2">
        <v>41838</v>
      </c>
      <c r="C6201" s="3">
        <v>0.82355324074074077</v>
      </c>
      <c r="D6201" t="s">
        <v>30</v>
      </c>
      <c r="E6201" t="s">
        <v>27</v>
      </c>
      <c r="F6201" t="s">
        <v>20</v>
      </c>
      <c r="G6201" t="s">
        <v>5</v>
      </c>
      <c r="H6201">
        <v>28339</v>
      </c>
      <c r="I6201">
        <f>IF(Table3_1810[[#This Row],[Status]]="Hired",1,0)</f>
        <v>0</v>
      </c>
    </row>
    <row r="6202" spans="1:9" x14ac:dyDescent="0.3">
      <c r="A6202">
        <v>48491</v>
      </c>
      <c r="B6202" s="2">
        <v>41838</v>
      </c>
      <c r="C6202" s="3">
        <v>0.82398148148148154</v>
      </c>
      <c r="D6202" t="s">
        <v>31</v>
      </c>
      <c r="E6202" t="s">
        <v>27</v>
      </c>
      <c r="F6202" t="s">
        <v>20</v>
      </c>
      <c r="G6202" t="s">
        <v>5</v>
      </c>
      <c r="H6202">
        <v>48478</v>
      </c>
      <c r="I6202">
        <f>IF(Table3_1810[[#This Row],[Status]]="Hired",1,0)</f>
        <v>1</v>
      </c>
    </row>
    <row r="6203" spans="1:9" x14ac:dyDescent="0.3">
      <c r="A6203">
        <v>47535</v>
      </c>
      <c r="B6203" s="2">
        <v>41854</v>
      </c>
      <c r="C6203" s="3">
        <v>0.59731481481481485</v>
      </c>
      <c r="D6203" t="s">
        <v>31</v>
      </c>
      <c r="E6203" t="s">
        <v>27</v>
      </c>
      <c r="F6203" t="s">
        <v>12</v>
      </c>
      <c r="G6203" t="s">
        <v>2</v>
      </c>
      <c r="H6203">
        <v>94036</v>
      </c>
      <c r="I6203">
        <f>IF(Table3_1810[[#This Row],[Status]]="Hired",1,0)</f>
        <v>1</v>
      </c>
    </row>
    <row r="6204" spans="1:9" x14ac:dyDescent="0.3">
      <c r="A6204">
        <v>392190</v>
      </c>
      <c r="B6204" s="2">
        <v>41859</v>
      </c>
      <c r="C6204" s="3">
        <v>0.33199074074074075</v>
      </c>
      <c r="D6204" t="s">
        <v>31</v>
      </c>
      <c r="E6204" t="s">
        <v>27</v>
      </c>
      <c r="F6204" t="s">
        <v>12</v>
      </c>
      <c r="G6204" t="s">
        <v>4</v>
      </c>
      <c r="H6204">
        <v>57008</v>
      </c>
      <c r="I6204">
        <f>IF(Table3_1810[[#This Row],[Status]]="Hired",1,0)</f>
        <v>1</v>
      </c>
    </row>
    <row r="6205" spans="1:9" x14ac:dyDescent="0.3">
      <c r="A6205">
        <v>865773</v>
      </c>
      <c r="B6205" s="2">
        <v>41859</v>
      </c>
      <c r="C6205" s="3">
        <v>0.67094907407407411</v>
      </c>
      <c r="D6205" t="s">
        <v>31</v>
      </c>
      <c r="E6205" t="s">
        <v>29</v>
      </c>
      <c r="F6205" t="s">
        <v>12</v>
      </c>
      <c r="G6205" t="s">
        <v>2</v>
      </c>
      <c r="H6205">
        <v>97745</v>
      </c>
      <c r="I6205">
        <f>IF(Table3_1810[[#This Row],[Status]]="Hired",1,0)</f>
        <v>1</v>
      </c>
    </row>
    <row r="6206" spans="1:9" x14ac:dyDescent="0.3">
      <c r="A6206">
        <v>924770</v>
      </c>
      <c r="B6206" s="2">
        <v>41867</v>
      </c>
      <c r="C6206" s="3">
        <v>0.48715277777777777</v>
      </c>
      <c r="D6206" t="s">
        <v>31</v>
      </c>
      <c r="E6206" t="s">
        <v>27</v>
      </c>
      <c r="F6206" t="s">
        <v>12</v>
      </c>
      <c r="G6206" t="s">
        <v>4</v>
      </c>
      <c r="H6206">
        <v>68808</v>
      </c>
      <c r="I6206">
        <f>IF(Table3_1810[[#This Row],[Status]]="Hired",1,0)</f>
        <v>1</v>
      </c>
    </row>
    <row r="6207" spans="1:9" x14ac:dyDescent="0.3">
      <c r="A6207">
        <v>949061</v>
      </c>
      <c r="B6207" s="2">
        <v>41867</v>
      </c>
      <c r="C6207" s="3">
        <v>0.48798611111111112</v>
      </c>
      <c r="D6207" t="s">
        <v>31</v>
      </c>
      <c r="E6207" t="s">
        <v>27</v>
      </c>
      <c r="F6207" t="s">
        <v>12</v>
      </c>
      <c r="G6207" t="s">
        <v>4</v>
      </c>
      <c r="H6207">
        <v>78624</v>
      </c>
      <c r="I6207">
        <f>IF(Table3_1810[[#This Row],[Status]]="Hired",1,0)</f>
        <v>1</v>
      </c>
    </row>
    <row r="6208" spans="1:9" x14ac:dyDescent="0.3">
      <c r="A6208">
        <v>651171</v>
      </c>
      <c r="B6208" s="2">
        <v>41867</v>
      </c>
      <c r="C6208" s="3">
        <v>0.48961805555555554</v>
      </c>
      <c r="D6208" t="s">
        <v>31</v>
      </c>
      <c r="E6208" t="s">
        <v>27</v>
      </c>
      <c r="F6208" t="s">
        <v>12</v>
      </c>
      <c r="G6208" t="s">
        <v>4</v>
      </c>
      <c r="H6208">
        <v>37368</v>
      </c>
      <c r="I6208">
        <f>IF(Table3_1810[[#This Row],[Status]]="Hired",1,0)</f>
        <v>1</v>
      </c>
    </row>
    <row r="6209" spans="1:9" x14ac:dyDescent="0.3">
      <c r="A6209">
        <v>557482</v>
      </c>
      <c r="B6209" s="2">
        <v>41867</v>
      </c>
      <c r="C6209" s="3">
        <v>0.49078703703703702</v>
      </c>
      <c r="D6209" t="s">
        <v>31</v>
      </c>
      <c r="E6209" t="s">
        <v>29</v>
      </c>
      <c r="F6209" t="s">
        <v>12</v>
      </c>
      <c r="G6209" t="s">
        <v>4</v>
      </c>
      <c r="H6209">
        <v>62205</v>
      </c>
      <c r="I6209">
        <f>IF(Table3_1810[[#This Row],[Status]]="Hired",1,0)</f>
        <v>1</v>
      </c>
    </row>
    <row r="6210" spans="1:9" x14ac:dyDescent="0.3">
      <c r="A6210">
        <v>541284</v>
      </c>
      <c r="B6210" s="2">
        <v>41880</v>
      </c>
      <c r="C6210" s="3">
        <v>0.45310185185185187</v>
      </c>
      <c r="D6210" t="s">
        <v>30</v>
      </c>
      <c r="E6210" t="s">
        <v>27</v>
      </c>
      <c r="F6210" t="s">
        <v>12</v>
      </c>
      <c r="G6210" t="s">
        <v>4</v>
      </c>
      <c r="H6210">
        <v>84304</v>
      </c>
      <c r="I6210">
        <f>IF(Table3_1810[[#This Row],[Status]]="Hired",1,0)</f>
        <v>0</v>
      </c>
    </row>
    <row r="6211" spans="1:9" x14ac:dyDescent="0.3">
      <c r="A6211">
        <v>653618</v>
      </c>
      <c r="B6211" s="2">
        <v>41880</v>
      </c>
      <c r="C6211" s="3">
        <v>0.45344907407407409</v>
      </c>
      <c r="D6211" t="s">
        <v>31</v>
      </c>
      <c r="E6211" t="s">
        <v>27</v>
      </c>
      <c r="F6211" t="s">
        <v>12</v>
      </c>
      <c r="G6211" t="s">
        <v>4</v>
      </c>
      <c r="H6211">
        <v>53683</v>
      </c>
      <c r="I6211">
        <f>IF(Table3_1810[[#This Row],[Status]]="Hired",1,0)</f>
        <v>1</v>
      </c>
    </row>
    <row r="6212" spans="1:9" x14ac:dyDescent="0.3">
      <c r="A6212">
        <v>664506</v>
      </c>
      <c r="B6212" s="2">
        <v>41880</v>
      </c>
      <c r="C6212" s="3">
        <v>0.45453703703703702</v>
      </c>
      <c r="D6212" t="s">
        <v>31</v>
      </c>
      <c r="E6212" t="s">
        <v>27</v>
      </c>
      <c r="F6212" t="s">
        <v>12</v>
      </c>
      <c r="G6212" t="s">
        <v>4</v>
      </c>
      <c r="H6212">
        <v>20749</v>
      </c>
      <c r="I6212">
        <f>IF(Table3_1810[[#This Row],[Status]]="Hired",1,0)</f>
        <v>1</v>
      </c>
    </row>
    <row r="6213" spans="1:9" x14ac:dyDescent="0.3">
      <c r="A6213">
        <v>441544</v>
      </c>
      <c r="B6213" s="2">
        <v>41880</v>
      </c>
      <c r="C6213" s="3">
        <v>0.45482638888888888</v>
      </c>
      <c r="D6213" t="s">
        <v>31</v>
      </c>
      <c r="E6213" t="s">
        <v>29</v>
      </c>
      <c r="F6213" t="s">
        <v>12</v>
      </c>
      <c r="G6213" t="s">
        <v>4</v>
      </c>
      <c r="H6213">
        <v>20174</v>
      </c>
      <c r="I6213">
        <f>IF(Table3_1810[[#This Row],[Status]]="Hired",1,0)</f>
        <v>1</v>
      </c>
    </row>
    <row r="6214" spans="1:9" x14ac:dyDescent="0.3">
      <c r="A6214">
        <v>457450</v>
      </c>
      <c r="B6214" s="2">
        <v>41880</v>
      </c>
      <c r="C6214" s="3">
        <v>0.45520833333333333</v>
      </c>
      <c r="D6214" t="s">
        <v>31</v>
      </c>
      <c r="E6214" t="s">
        <v>27</v>
      </c>
      <c r="F6214" t="s">
        <v>12</v>
      </c>
      <c r="G6214" t="s">
        <v>4</v>
      </c>
      <c r="H6214">
        <v>28398</v>
      </c>
      <c r="I6214">
        <f>IF(Table3_1810[[#This Row],[Status]]="Hired",1,0)</f>
        <v>1</v>
      </c>
    </row>
    <row r="6215" spans="1:9" x14ac:dyDescent="0.3">
      <c r="A6215">
        <v>434314</v>
      </c>
      <c r="B6215" s="2">
        <v>41870</v>
      </c>
      <c r="C6215" s="3">
        <v>0.5494444444444444</v>
      </c>
      <c r="D6215" t="s">
        <v>31</v>
      </c>
      <c r="E6215" t="s">
        <v>27</v>
      </c>
      <c r="F6215" t="s">
        <v>17</v>
      </c>
      <c r="G6215" t="s">
        <v>10</v>
      </c>
      <c r="H6215">
        <v>85078</v>
      </c>
      <c r="I6215">
        <f>IF(Table3_1810[[#This Row],[Status]]="Hired",1,0)</f>
        <v>1</v>
      </c>
    </row>
    <row r="6216" spans="1:9" x14ac:dyDescent="0.3">
      <c r="A6216">
        <v>603433</v>
      </c>
      <c r="B6216" s="2">
        <v>41867</v>
      </c>
      <c r="C6216" s="3">
        <v>0.35594907407407406</v>
      </c>
      <c r="D6216" t="s">
        <v>30</v>
      </c>
      <c r="E6216" t="s">
        <v>27</v>
      </c>
      <c r="F6216" t="s">
        <v>20</v>
      </c>
      <c r="G6216" t="s">
        <v>2</v>
      </c>
      <c r="H6216">
        <v>72204</v>
      </c>
      <c r="I6216">
        <f>IF(Table3_1810[[#This Row],[Status]]="Hired",1,0)</f>
        <v>0</v>
      </c>
    </row>
    <row r="6217" spans="1:9" x14ac:dyDescent="0.3">
      <c r="A6217">
        <v>808943</v>
      </c>
      <c r="B6217" s="2">
        <v>41867</v>
      </c>
      <c r="C6217" s="3">
        <v>0.35766203703703703</v>
      </c>
      <c r="D6217" t="s">
        <v>31</v>
      </c>
      <c r="E6217" t="s">
        <v>27</v>
      </c>
      <c r="F6217" t="s">
        <v>20</v>
      </c>
      <c r="G6217" t="s">
        <v>2</v>
      </c>
      <c r="H6217">
        <v>79028</v>
      </c>
      <c r="I6217">
        <f>IF(Table3_1810[[#This Row],[Status]]="Hired",1,0)</f>
        <v>1</v>
      </c>
    </row>
    <row r="6218" spans="1:9" x14ac:dyDescent="0.3">
      <c r="A6218">
        <v>349391</v>
      </c>
      <c r="B6218" s="2">
        <v>41869</v>
      </c>
      <c r="C6218" s="3">
        <v>4.7118055555555559E-2</v>
      </c>
      <c r="D6218" t="s">
        <v>30</v>
      </c>
      <c r="E6218" t="s">
        <v>27</v>
      </c>
      <c r="F6218" t="s">
        <v>12</v>
      </c>
      <c r="G6218" t="s">
        <v>4</v>
      </c>
      <c r="H6218">
        <v>75002</v>
      </c>
      <c r="I6218">
        <f>IF(Table3_1810[[#This Row],[Status]]="Hired",1,0)</f>
        <v>0</v>
      </c>
    </row>
    <row r="6219" spans="1:9" x14ac:dyDescent="0.3">
      <c r="A6219">
        <v>533386</v>
      </c>
      <c r="B6219" s="2">
        <v>41869</v>
      </c>
      <c r="C6219" s="3">
        <v>5.0439814814814812E-2</v>
      </c>
      <c r="D6219" t="s">
        <v>31</v>
      </c>
      <c r="E6219" t="s">
        <v>27</v>
      </c>
      <c r="F6219" t="s">
        <v>12</v>
      </c>
      <c r="G6219" t="s">
        <v>4</v>
      </c>
      <c r="H6219">
        <v>72809</v>
      </c>
      <c r="I6219">
        <f>IF(Table3_1810[[#This Row],[Status]]="Hired",1,0)</f>
        <v>1</v>
      </c>
    </row>
    <row r="6220" spans="1:9" x14ac:dyDescent="0.3">
      <c r="A6220">
        <v>599040</v>
      </c>
      <c r="B6220" s="2">
        <v>41874</v>
      </c>
      <c r="C6220" s="3">
        <v>0.54142361111111115</v>
      </c>
      <c r="D6220" t="s">
        <v>31</v>
      </c>
      <c r="E6220" t="s">
        <v>29</v>
      </c>
      <c r="F6220" t="s">
        <v>13</v>
      </c>
      <c r="G6220" t="s">
        <v>8</v>
      </c>
      <c r="H6220">
        <v>42711</v>
      </c>
      <c r="I6220">
        <f>IF(Table3_1810[[#This Row],[Status]]="Hired",1,0)</f>
        <v>1</v>
      </c>
    </row>
    <row r="6221" spans="1:9" x14ac:dyDescent="0.3">
      <c r="A6221">
        <v>443730</v>
      </c>
      <c r="B6221" s="2">
        <v>41882</v>
      </c>
      <c r="C6221" s="3">
        <v>0.69446759259259261</v>
      </c>
      <c r="D6221" t="s">
        <v>31</v>
      </c>
      <c r="E6221" t="s">
        <v>27</v>
      </c>
      <c r="F6221" t="s">
        <v>13</v>
      </c>
      <c r="G6221" t="s">
        <v>8</v>
      </c>
      <c r="H6221">
        <v>12989</v>
      </c>
      <c r="I6221">
        <f>IF(Table3_1810[[#This Row],[Status]]="Hired",1,0)</f>
        <v>1</v>
      </c>
    </row>
    <row r="6222" spans="1:9" x14ac:dyDescent="0.3">
      <c r="A6222">
        <v>675339</v>
      </c>
      <c r="B6222" s="2">
        <v>41857</v>
      </c>
      <c r="C6222" s="3">
        <v>0.73959490740740741</v>
      </c>
      <c r="D6222" t="s">
        <v>31</v>
      </c>
      <c r="E6222" t="s">
        <v>29</v>
      </c>
      <c r="F6222" t="s">
        <v>20</v>
      </c>
      <c r="G6222" t="s">
        <v>5</v>
      </c>
      <c r="H6222">
        <v>34931</v>
      </c>
      <c r="I6222">
        <f>IF(Table3_1810[[#This Row],[Status]]="Hired",1,0)</f>
        <v>1</v>
      </c>
    </row>
    <row r="6223" spans="1:9" x14ac:dyDescent="0.3">
      <c r="A6223">
        <v>408330</v>
      </c>
      <c r="B6223" s="2">
        <v>41850</v>
      </c>
      <c r="C6223" s="3">
        <v>0.51965277777777774</v>
      </c>
      <c r="D6223" t="s">
        <v>31</v>
      </c>
      <c r="E6223" t="s">
        <v>29</v>
      </c>
      <c r="F6223" t="s">
        <v>20</v>
      </c>
      <c r="G6223" t="s">
        <v>8</v>
      </c>
      <c r="H6223">
        <v>34413</v>
      </c>
      <c r="I6223">
        <f>IF(Table3_1810[[#This Row],[Status]]="Hired",1,0)</f>
        <v>1</v>
      </c>
    </row>
    <row r="6224" spans="1:9" x14ac:dyDescent="0.3">
      <c r="A6224">
        <v>926123</v>
      </c>
      <c r="B6224" s="2">
        <v>41867</v>
      </c>
      <c r="C6224" s="3">
        <v>0.52934027777777781</v>
      </c>
      <c r="D6224" t="s">
        <v>31</v>
      </c>
      <c r="E6224" t="s">
        <v>27</v>
      </c>
      <c r="F6224" t="s">
        <v>17</v>
      </c>
      <c r="G6224" t="s">
        <v>5</v>
      </c>
      <c r="H6224">
        <v>93385</v>
      </c>
      <c r="I6224">
        <f>IF(Table3_1810[[#This Row],[Status]]="Hired",1,0)</f>
        <v>1</v>
      </c>
    </row>
    <row r="6225" spans="1:9" x14ac:dyDescent="0.3">
      <c r="A6225">
        <v>437507</v>
      </c>
      <c r="B6225" s="2">
        <v>41871</v>
      </c>
      <c r="C6225" s="3">
        <v>0.30488425925925927</v>
      </c>
      <c r="D6225" t="s">
        <v>31</v>
      </c>
      <c r="E6225" t="s">
        <v>29</v>
      </c>
      <c r="F6225" t="s">
        <v>17</v>
      </c>
      <c r="G6225" t="s">
        <v>10</v>
      </c>
      <c r="H6225">
        <v>14415</v>
      </c>
      <c r="I6225">
        <f>IF(Table3_1810[[#This Row],[Status]]="Hired",1,0)</f>
        <v>1</v>
      </c>
    </row>
    <row r="6226" spans="1:9" x14ac:dyDescent="0.3">
      <c r="A6226">
        <v>934902</v>
      </c>
      <c r="B6226" s="2">
        <v>41881</v>
      </c>
      <c r="C6226" s="3">
        <v>0.35129629629629627</v>
      </c>
      <c r="D6226" t="s">
        <v>31</v>
      </c>
      <c r="E6226" t="s">
        <v>29</v>
      </c>
      <c r="F6226" t="s">
        <v>17</v>
      </c>
      <c r="G6226" t="s">
        <v>10</v>
      </c>
      <c r="H6226">
        <v>28498</v>
      </c>
      <c r="I6226">
        <f>IF(Table3_1810[[#This Row],[Status]]="Hired",1,0)</f>
        <v>1</v>
      </c>
    </row>
    <row r="6227" spans="1:9" x14ac:dyDescent="0.3">
      <c r="A6227">
        <v>860465</v>
      </c>
      <c r="B6227" s="2">
        <v>41858</v>
      </c>
      <c r="C6227" s="3">
        <v>0.41920138888888892</v>
      </c>
      <c r="D6227" t="s">
        <v>31</v>
      </c>
      <c r="E6227" t="s">
        <v>27</v>
      </c>
      <c r="F6227" t="s">
        <v>16</v>
      </c>
      <c r="G6227" t="s">
        <v>2</v>
      </c>
      <c r="H6227">
        <v>63027</v>
      </c>
      <c r="I6227">
        <f>IF(Table3_1810[[#This Row],[Status]]="Hired",1,0)</f>
        <v>1</v>
      </c>
    </row>
    <row r="6228" spans="1:9" x14ac:dyDescent="0.3">
      <c r="A6228">
        <v>64715</v>
      </c>
      <c r="B6228" s="2">
        <v>41858</v>
      </c>
      <c r="C6228" s="3">
        <v>0.42001157407407408</v>
      </c>
      <c r="D6228" t="s">
        <v>31</v>
      </c>
      <c r="E6228" t="s">
        <v>29</v>
      </c>
      <c r="F6228" t="s">
        <v>16</v>
      </c>
      <c r="G6228" t="s">
        <v>2</v>
      </c>
      <c r="H6228">
        <v>36150</v>
      </c>
      <c r="I6228">
        <f>IF(Table3_1810[[#This Row],[Status]]="Hired",1,0)</f>
        <v>1</v>
      </c>
    </row>
    <row r="6229" spans="1:9" x14ac:dyDescent="0.3">
      <c r="A6229">
        <v>49349</v>
      </c>
      <c r="B6229" s="2">
        <v>41844</v>
      </c>
      <c r="C6229" s="3">
        <v>0.83553240740740742</v>
      </c>
      <c r="D6229" t="s">
        <v>31</v>
      </c>
      <c r="E6229" t="s">
        <v>27</v>
      </c>
      <c r="F6229" t="s">
        <v>17</v>
      </c>
      <c r="G6229" t="s">
        <v>10</v>
      </c>
      <c r="H6229">
        <v>43768</v>
      </c>
      <c r="I6229">
        <f>IF(Table3_1810[[#This Row],[Status]]="Hired",1,0)</f>
        <v>1</v>
      </c>
    </row>
    <row r="6230" spans="1:9" x14ac:dyDescent="0.3">
      <c r="A6230">
        <v>386691</v>
      </c>
      <c r="B6230" s="2">
        <v>41864</v>
      </c>
      <c r="C6230" s="3">
        <v>0.63612268518518522</v>
      </c>
      <c r="D6230" t="s">
        <v>31</v>
      </c>
      <c r="E6230" t="s">
        <v>27</v>
      </c>
      <c r="F6230" t="s">
        <v>20</v>
      </c>
      <c r="G6230" t="s">
        <v>4</v>
      </c>
      <c r="H6230">
        <v>84298</v>
      </c>
      <c r="I6230">
        <f>IF(Table3_1810[[#This Row],[Status]]="Hired",1,0)</f>
        <v>1</v>
      </c>
    </row>
    <row r="6231" spans="1:9" x14ac:dyDescent="0.3">
      <c r="A6231">
        <v>152421</v>
      </c>
      <c r="B6231" s="2">
        <v>41864</v>
      </c>
      <c r="C6231" s="3">
        <v>0.63737268518518519</v>
      </c>
      <c r="D6231" t="s">
        <v>31</v>
      </c>
      <c r="E6231" t="s">
        <v>29</v>
      </c>
      <c r="F6231" t="s">
        <v>20</v>
      </c>
      <c r="G6231" t="s">
        <v>4</v>
      </c>
      <c r="H6231">
        <v>41893</v>
      </c>
      <c r="I6231">
        <f>IF(Table3_1810[[#This Row],[Status]]="Hired",1,0)</f>
        <v>1</v>
      </c>
    </row>
    <row r="6232" spans="1:9" x14ac:dyDescent="0.3">
      <c r="A6232">
        <v>825990</v>
      </c>
      <c r="B6232" s="2">
        <v>41862</v>
      </c>
      <c r="C6232" s="3">
        <v>0.47153935185185186</v>
      </c>
      <c r="D6232" t="s">
        <v>31</v>
      </c>
      <c r="E6232" t="s">
        <v>28</v>
      </c>
      <c r="F6232" t="s">
        <v>17</v>
      </c>
      <c r="G6232" t="s">
        <v>10</v>
      </c>
      <c r="H6232">
        <v>27674</v>
      </c>
      <c r="I6232">
        <f>IF(Table3_1810[[#This Row],[Status]]="Hired",1,0)</f>
        <v>1</v>
      </c>
    </row>
    <row r="6233" spans="1:9" x14ac:dyDescent="0.3">
      <c r="A6233">
        <v>599361</v>
      </c>
      <c r="B6233" s="2">
        <v>41863</v>
      </c>
      <c r="C6233" s="3">
        <v>0.51633101851851848</v>
      </c>
      <c r="D6233" t="s">
        <v>30</v>
      </c>
      <c r="E6233" t="s">
        <v>27</v>
      </c>
      <c r="F6233" t="s">
        <v>17</v>
      </c>
      <c r="G6233" t="s">
        <v>10</v>
      </c>
      <c r="H6233">
        <v>71314</v>
      </c>
      <c r="I6233">
        <f>IF(Table3_1810[[#This Row],[Status]]="Hired",1,0)</f>
        <v>0</v>
      </c>
    </row>
    <row r="6234" spans="1:9" x14ac:dyDescent="0.3">
      <c r="A6234">
        <v>67257</v>
      </c>
      <c r="B6234" s="2">
        <v>41863</v>
      </c>
      <c r="C6234" s="3">
        <v>0.51744212962962965</v>
      </c>
      <c r="D6234" t="s">
        <v>31</v>
      </c>
      <c r="E6234" t="s">
        <v>27</v>
      </c>
      <c r="F6234" t="s">
        <v>17</v>
      </c>
      <c r="G6234" t="s">
        <v>10</v>
      </c>
      <c r="H6234">
        <v>44261</v>
      </c>
      <c r="I6234">
        <f>IF(Table3_1810[[#This Row],[Status]]="Hired",1,0)</f>
        <v>1</v>
      </c>
    </row>
    <row r="6235" spans="1:9" x14ac:dyDescent="0.3">
      <c r="A6235">
        <v>634464</v>
      </c>
      <c r="B6235" s="2">
        <v>41863</v>
      </c>
      <c r="C6235" s="3">
        <v>0.51611111111111108</v>
      </c>
      <c r="D6235" t="s">
        <v>31</v>
      </c>
      <c r="E6235" t="s">
        <v>28</v>
      </c>
      <c r="F6235" t="s">
        <v>17</v>
      </c>
      <c r="G6235" t="s">
        <v>10</v>
      </c>
      <c r="H6235">
        <v>38721</v>
      </c>
      <c r="I6235">
        <f>IF(Table3_1810[[#This Row],[Status]]="Hired",1,0)</f>
        <v>1</v>
      </c>
    </row>
    <row r="6236" spans="1:9" x14ac:dyDescent="0.3">
      <c r="A6236">
        <v>218982</v>
      </c>
      <c r="B6236" s="2">
        <v>41857</v>
      </c>
      <c r="C6236" s="3">
        <v>0.70664351851851848</v>
      </c>
      <c r="D6236" t="s">
        <v>31</v>
      </c>
      <c r="E6236" t="s">
        <v>29</v>
      </c>
      <c r="F6236" t="s">
        <v>17</v>
      </c>
      <c r="G6236" t="s">
        <v>10</v>
      </c>
      <c r="H6236">
        <v>26623</v>
      </c>
      <c r="I6236">
        <f>IF(Table3_1810[[#This Row],[Status]]="Hired",1,0)</f>
        <v>1</v>
      </c>
    </row>
    <row r="6237" spans="1:9" x14ac:dyDescent="0.3">
      <c r="A6237">
        <v>686184</v>
      </c>
      <c r="B6237" s="2">
        <v>41857</v>
      </c>
      <c r="C6237" s="3">
        <v>0.70785879629629633</v>
      </c>
      <c r="D6237" t="s">
        <v>31</v>
      </c>
      <c r="E6237" t="s">
        <v>27</v>
      </c>
      <c r="F6237" t="s">
        <v>17</v>
      </c>
      <c r="G6237" t="s">
        <v>10</v>
      </c>
      <c r="H6237">
        <v>51585</v>
      </c>
      <c r="I6237">
        <f>IF(Table3_1810[[#This Row],[Status]]="Hired",1,0)</f>
        <v>1</v>
      </c>
    </row>
    <row r="6238" spans="1:9" x14ac:dyDescent="0.3">
      <c r="A6238">
        <v>489117</v>
      </c>
      <c r="B6238" s="2">
        <v>41857</v>
      </c>
      <c r="C6238" s="3">
        <v>0.70854166666666663</v>
      </c>
      <c r="D6238" t="s">
        <v>31</v>
      </c>
      <c r="E6238" t="s">
        <v>27</v>
      </c>
      <c r="F6238" t="s">
        <v>17</v>
      </c>
      <c r="G6238" t="s">
        <v>10</v>
      </c>
      <c r="H6238">
        <v>70665</v>
      </c>
      <c r="I6238">
        <f>IF(Table3_1810[[#This Row],[Status]]="Hired",1,0)</f>
        <v>1</v>
      </c>
    </row>
    <row r="6239" spans="1:9" x14ac:dyDescent="0.3">
      <c r="A6239">
        <v>796140</v>
      </c>
      <c r="B6239" s="2">
        <v>41844</v>
      </c>
      <c r="C6239" s="3">
        <v>0.71506944444444442</v>
      </c>
      <c r="D6239" t="s">
        <v>31</v>
      </c>
      <c r="E6239" t="s">
        <v>27</v>
      </c>
      <c r="F6239" t="s">
        <v>17</v>
      </c>
      <c r="G6239" t="s">
        <v>2</v>
      </c>
      <c r="H6239">
        <v>53587</v>
      </c>
      <c r="I6239">
        <f>IF(Table3_1810[[#This Row],[Status]]="Hired",1,0)</f>
        <v>1</v>
      </c>
    </row>
    <row r="6240" spans="1:9" x14ac:dyDescent="0.3">
      <c r="A6240">
        <v>270561</v>
      </c>
      <c r="B6240" s="2">
        <v>41840</v>
      </c>
      <c r="C6240" s="3">
        <v>0.30172453703703705</v>
      </c>
      <c r="D6240" t="s">
        <v>31</v>
      </c>
      <c r="E6240" t="s">
        <v>27</v>
      </c>
      <c r="F6240" t="s">
        <v>12</v>
      </c>
      <c r="G6240" t="s">
        <v>4</v>
      </c>
      <c r="H6240">
        <v>86238</v>
      </c>
      <c r="I6240">
        <f>IF(Table3_1810[[#This Row],[Status]]="Hired",1,0)</f>
        <v>1</v>
      </c>
    </row>
    <row r="6241" spans="1:9" x14ac:dyDescent="0.3">
      <c r="A6241">
        <v>292796</v>
      </c>
      <c r="B6241" s="2">
        <v>41872</v>
      </c>
      <c r="C6241" s="3">
        <v>0.69013888888888886</v>
      </c>
      <c r="D6241" t="s">
        <v>31</v>
      </c>
      <c r="E6241" t="s">
        <v>29</v>
      </c>
      <c r="F6241" t="s">
        <v>17</v>
      </c>
      <c r="G6241" t="s">
        <v>8</v>
      </c>
      <c r="H6241">
        <v>36116</v>
      </c>
      <c r="I6241">
        <f>IF(Table3_1810[[#This Row],[Status]]="Hired",1,0)</f>
        <v>1</v>
      </c>
    </row>
    <row r="6242" spans="1:9" x14ac:dyDescent="0.3">
      <c r="A6242">
        <v>259135</v>
      </c>
      <c r="B6242" s="2">
        <v>41872</v>
      </c>
      <c r="C6242" s="3">
        <v>0.69145833333333329</v>
      </c>
      <c r="D6242" t="s">
        <v>30</v>
      </c>
      <c r="E6242" t="s">
        <v>27</v>
      </c>
      <c r="F6242" t="s">
        <v>17</v>
      </c>
      <c r="G6242" t="s">
        <v>8</v>
      </c>
      <c r="H6242">
        <v>89449</v>
      </c>
      <c r="I6242">
        <f>IF(Table3_1810[[#This Row],[Status]]="Hired",1,0)</f>
        <v>0</v>
      </c>
    </row>
    <row r="6243" spans="1:9" x14ac:dyDescent="0.3">
      <c r="A6243">
        <v>12977</v>
      </c>
      <c r="B6243" s="2">
        <v>41872</v>
      </c>
      <c r="C6243" s="3">
        <v>0.69346064814814812</v>
      </c>
      <c r="D6243" t="s">
        <v>31</v>
      </c>
      <c r="E6243" t="s">
        <v>27</v>
      </c>
      <c r="F6243" t="s">
        <v>17</v>
      </c>
      <c r="G6243" t="s">
        <v>8</v>
      </c>
      <c r="H6243">
        <v>39477</v>
      </c>
      <c r="I6243">
        <f>IF(Table3_1810[[#This Row],[Status]]="Hired",1,0)</f>
        <v>1</v>
      </c>
    </row>
    <row r="6244" spans="1:9" x14ac:dyDescent="0.3">
      <c r="A6244">
        <v>390664</v>
      </c>
      <c r="B6244" s="2">
        <v>41844</v>
      </c>
      <c r="C6244" s="3">
        <v>0.63560185185185181</v>
      </c>
      <c r="D6244" t="s">
        <v>31</v>
      </c>
      <c r="E6244" t="s">
        <v>27</v>
      </c>
      <c r="F6244" t="s">
        <v>20</v>
      </c>
      <c r="G6244" t="s">
        <v>6</v>
      </c>
      <c r="H6244">
        <v>75703</v>
      </c>
      <c r="I6244">
        <f>IF(Table3_1810[[#This Row],[Status]]="Hired",1,0)</f>
        <v>1</v>
      </c>
    </row>
    <row r="6245" spans="1:9" x14ac:dyDescent="0.3">
      <c r="A6245">
        <v>271872</v>
      </c>
      <c r="B6245" s="2">
        <v>41844</v>
      </c>
      <c r="C6245" s="3">
        <v>0.63675925925925925</v>
      </c>
      <c r="D6245" t="s">
        <v>31</v>
      </c>
      <c r="E6245" t="s">
        <v>27</v>
      </c>
      <c r="F6245" t="s">
        <v>20</v>
      </c>
      <c r="G6245" t="s">
        <v>6</v>
      </c>
      <c r="H6245">
        <v>13712</v>
      </c>
      <c r="I6245">
        <f>IF(Table3_1810[[#This Row],[Status]]="Hired",1,0)</f>
        <v>1</v>
      </c>
    </row>
    <row r="6246" spans="1:9" x14ac:dyDescent="0.3">
      <c r="A6246">
        <v>617133</v>
      </c>
      <c r="B6246" s="2">
        <v>41849</v>
      </c>
      <c r="C6246" s="3">
        <v>0.81174768518518514</v>
      </c>
      <c r="D6246" t="s">
        <v>31</v>
      </c>
      <c r="E6246" t="s">
        <v>27</v>
      </c>
      <c r="F6246" t="s">
        <v>17</v>
      </c>
      <c r="G6246" t="s">
        <v>2</v>
      </c>
      <c r="H6246">
        <v>95743</v>
      </c>
      <c r="I6246">
        <f>IF(Table3_1810[[#This Row],[Status]]="Hired",1,0)</f>
        <v>1</v>
      </c>
    </row>
    <row r="6247" spans="1:9" x14ac:dyDescent="0.3">
      <c r="A6247">
        <v>922299</v>
      </c>
      <c r="B6247" s="2">
        <v>41852</v>
      </c>
      <c r="C6247" s="3">
        <v>0.81563657407407408</v>
      </c>
      <c r="D6247" t="s">
        <v>31</v>
      </c>
      <c r="E6247" t="s">
        <v>27</v>
      </c>
      <c r="F6247" t="s">
        <v>13</v>
      </c>
      <c r="G6247" t="s">
        <v>10</v>
      </c>
      <c r="H6247">
        <v>69156</v>
      </c>
      <c r="I6247">
        <f>IF(Table3_1810[[#This Row],[Status]]="Hired",1,0)</f>
        <v>1</v>
      </c>
    </row>
    <row r="6248" spans="1:9" x14ac:dyDescent="0.3">
      <c r="A6248">
        <v>628304</v>
      </c>
      <c r="B6248" s="2">
        <v>41845</v>
      </c>
      <c r="C6248" s="3">
        <v>0.33210648148148147</v>
      </c>
      <c r="D6248" t="s">
        <v>31</v>
      </c>
      <c r="E6248" t="s">
        <v>29</v>
      </c>
      <c r="F6248" t="s">
        <v>14</v>
      </c>
      <c r="G6248" t="s">
        <v>4</v>
      </c>
      <c r="H6248">
        <v>84894</v>
      </c>
      <c r="I6248">
        <f>IF(Table3_1810[[#This Row],[Status]]="Hired",1,0)</f>
        <v>1</v>
      </c>
    </row>
    <row r="6249" spans="1:9" x14ac:dyDescent="0.3">
      <c r="A6249">
        <v>77091</v>
      </c>
      <c r="B6249" s="2">
        <v>41845</v>
      </c>
      <c r="C6249" s="3">
        <v>0.33252314814814815</v>
      </c>
      <c r="D6249" t="s">
        <v>31</v>
      </c>
      <c r="E6249" t="s">
        <v>29</v>
      </c>
      <c r="F6249" t="s">
        <v>14</v>
      </c>
      <c r="G6249" t="s">
        <v>4</v>
      </c>
      <c r="H6249">
        <v>18947</v>
      </c>
      <c r="I6249">
        <f>IF(Table3_1810[[#This Row],[Status]]="Hired",1,0)</f>
        <v>1</v>
      </c>
    </row>
    <row r="6250" spans="1:9" x14ac:dyDescent="0.3">
      <c r="A6250">
        <v>88476</v>
      </c>
      <c r="B6250" s="2">
        <v>41855</v>
      </c>
      <c r="C6250" s="3">
        <v>0.59888888888888892</v>
      </c>
      <c r="D6250" t="s">
        <v>31</v>
      </c>
      <c r="E6250" t="s">
        <v>27</v>
      </c>
      <c r="F6250" t="s">
        <v>20</v>
      </c>
      <c r="G6250" t="s">
        <v>6</v>
      </c>
      <c r="H6250">
        <v>13464</v>
      </c>
      <c r="I6250">
        <f>IF(Table3_1810[[#This Row],[Status]]="Hired",1,0)</f>
        <v>1</v>
      </c>
    </row>
    <row r="6251" spans="1:9" x14ac:dyDescent="0.3">
      <c r="A6251">
        <v>531761</v>
      </c>
      <c r="B6251" s="2">
        <v>41855</v>
      </c>
      <c r="C6251" s="3">
        <v>0.59998842592592594</v>
      </c>
      <c r="D6251" t="s">
        <v>31</v>
      </c>
      <c r="E6251" t="s">
        <v>27</v>
      </c>
      <c r="F6251" t="s">
        <v>20</v>
      </c>
      <c r="G6251" t="s">
        <v>6</v>
      </c>
      <c r="H6251">
        <v>89903</v>
      </c>
      <c r="I6251">
        <f>IF(Table3_1810[[#This Row],[Status]]="Hired",1,0)</f>
        <v>1</v>
      </c>
    </row>
    <row r="6252" spans="1:9" x14ac:dyDescent="0.3">
      <c r="A6252">
        <v>909449</v>
      </c>
      <c r="B6252" s="2">
        <v>41852</v>
      </c>
      <c r="C6252" s="3">
        <v>1.4918981481481481E-2</v>
      </c>
      <c r="D6252" t="s">
        <v>31</v>
      </c>
      <c r="E6252" t="s">
        <v>27</v>
      </c>
      <c r="F6252" t="s">
        <v>20</v>
      </c>
      <c r="G6252" t="s">
        <v>5</v>
      </c>
      <c r="H6252">
        <v>23357</v>
      </c>
      <c r="I6252">
        <f>IF(Table3_1810[[#This Row],[Status]]="Hired",1,0)</f>
        <v>1</v>
      </c>
    </row>
    <row r="6253" spans="1:9" x14ac:dyDescent="0.3">
      <c r="A6253">
        <v>462611</v>
      </c>
      <c r="B6253" s="2">
        <v>41852</v>
      </c>
      <c r="C6253" s="3">
        <v>1.6354166666666666E-2</v>
      </c>
      <c r="D6253" t="s">
        <v>30</v>
      </c>
      <c r="E6253" t="s">
        <v>27</v>
      </c>
      <c r="F6253" t="s">
        <v>20</v>
      </c>
      <c r="G6253" t="s">
        <v>5</v>
      </c>
      <c r="H6253">
        <v>93601</v>
      </c>
      <c r="I6253">
        <f>IF(Table3_1810[[#This Row],[Status]]="Hired",1,0)</f>
        <v>0</v>
      </c>
    </row>
    <row r="6254" spans="1:9" x14ac:dyDescent="0.3">
      <c r="A6254">
        <v>418179</v>
      </c>
      <c r="B6254" s="2">
        <v>41873</v>
      </c>
      <c r="C6254" s="3">
        <v>0.75429398148148152</v>
      </c>
      <c r="D6254" t="s">
        <v>30</v>
      </c>
      <c r="E6254" t="s">
        <v>29</v>
      </c>
      <c r="F6254" t="s">
        <v>20</v>
      </c>
      <c r="G6254" t="s">
        <v>5</v>
      </c>
      <c r="H6254">
        <v>87078</v>
      </c>
      <c r="I6254">
        <f>IF(Table3_1810[[#This Row],[Status]]="Hired",1,0)</f>
        <v>0</v>
      </c>
    </row>
    <row r="6255" spans="1:9" x14ac:dyDescent="0.3">
      <c r="A6255">
        <v>858210</v>
      </c>
      <c r="B6255" s="2">
        <v>41855</v>
      </c>
      <c r="C6255" s="3">
        <v>0.62983796296296302</v>
      </c>
      <c r="D6255" t="s">
        <v>31</v>
      </c>
      <c r="E6255" t="s">
        <v>27</v>
      </c>
      <c r="F6255" t="s">
        <v>17</v>
      </c>
      <c r="G6255" t="s">
        <v>10</v>
      </c>
      <c r="H6255">
        <v>21762</v>
      </c>
      <c r="I6255">
        <f>IF(Table3_1810[[#This Row],[Status]]="Hired",1,0)</f>
        <v>1</v>
      </c>
    </row>
    <row r="6256" spans="1:9" x14ac:dyDescent="0.3">
      <c r="A6256">
        <v>808809</v>
      </c>
      <c r="B6256" s="2">
        <v>41855</v>
      </c>
      <c r="C6256" s="3">
        <v>0.63020833333333337</v>
      </c>
      <c r="D6256" t="s">
        <v>30</v>
      </c>
      <c r="E6256" t="s">
        <v>27</v>
      </c>
      <c r="F6256" t="s">
        <v>17</v>
      </c>
      <c r="G6256" t="s">
        <v>10</v>
      </c>
      <c r="H6256">
        <v>73294</v>
      </c>
      <c r="I6256">
        <f>IF(Table3_1810[[#This Row],[Status]]="Hired",1,0)</f>
        <v>0</v>
      </c>
    </row>
    <row r="6257" spans="1:9" x14ac:dyDescent="0.3">
      <c r="A6257">
        <v>772406</v>
      </c>
      <c r="B6257" s="2">
        <v>41855</v>
      </c>
      <c r="C6257" s="3">
        <v>0.63075231481481486</v>
      </c>
      <c r="D6257" t="s">
        <v>31</v>
      </c>
      <c r="E6257" t="s">
        <v>27</v>
      </c>
      <c r="F6257" t="s">
        <v>17</v>
      </c>
      <c r="G6257" t="s">
        <v>10</v>
      </c>
      <c r="H6257">
        <v>83804</v>
      </c>
      <c r="I6257">
        <f>IF(Table3_1810[[#This Row],[Status]]="Hired",1,0)</f>
        <v>1</v>
      </c>
    </row>
    <row r="6258" spans="1:9" x14ac:dyDescent="0.3">
      <c r="A6258">
        <v>183488</v>
      </c>
      <c r="B6258" s="2">
        <v>41876</v>
      </c>
      <c r="C6258" s="3">
        <v>0.61848379629629635</v>
      </c>
      <c r="D6258" t="s">
        <v>31</v>
      </c>
      <c r="E6258" t="s">
        <v>27</v>
      </c>
      <c r="F6258" t="s">
        <v>12</v>
      </c>
      <c r="G6258" t="s">
        <v>4</v>
      </c>
      <c r="H6258">
        <v>86763</v>
      </c>
      <c r="I6258">
        <f>IF(Table3_1810[[#This Row],[Status]]="Hired",1,0)</f>
        <v>1</v>
      </c>
    </row>
    <row r="6259" spans="1:9" x14ac:dyDescent="0.3">
      <c r="A6259">
        <v>100057</v>
      </c>
      <c r="B6259" s="2">
        <v>41876</v>
      </c>
      <c r="C6259" s="3">
        <v>0.61675925925925923</v>
      </c>
      <c r="D6259" t="s">
        <v>31</v>
      </c>
      <c r="E6259" t="s">
        <v>28</v>
      </c>
      <c r="F6259" t="s">
        <v>12</v>
      </c>
      <c r="G6259" t="s">
        <v>4</v>
      </c>
      <c r="H6259">
        <v>17148</v>
      </c>
      <c r="I6259">
        <f>IF(Table3_1810[[#This Row],[Status]]="Hired",1,0)</f>
        <v>1</v>
      </c>
    </row>
    <row r="6260" spans="1:9" x14ac:dyDescent="0.3">
      <c r="A6260">
        <v>956166</v>
      </c>
      <c r="B6260" s="2">
        <v>41879</v>
      </c>
      <c r="C6260" s="3">
        <v>0.8013541666666667</v>
      </c>
      <c r="D6260" t="s">
        <v>31</v>
      </c>
      <c r="E6260" t="s">
        <v>27</v>
      </c>
      <c r="F6260" t="s">
        <v>12</v>
      </c>
      <c r="G6260" t="s">
        <v>4</v>
      </c>
      <c r="H6260">
        <v>54008</v>
      </c>
      <c r="I6260">
        <f>IF(Table3_1810[[#This Row],[Status]]="Hired",1,0)</f>
        <v>1</v>
      </c>
    </row>
    <row r="6261" spans="1:9" x14ac:dyDescent="0.3">
      <c r="A6261">
        <v>206905</v>
      </c>
      <c r="B6261" s="2">
        <v>41879</v>
      </c>
      <c r="C6261" s="3">
        <v>0.80196759259259254</v>
      </c>
      <c r="D6261" t="s">
        <v>31</v>
      </c>
      <c r="E6261" t="s">
        <v>29</v>
      </c>
      <c r="F6261" t="s">
        <v>12</v>
      </c>
      <c r="G6261" t="s">
        <v>4</v>
      </c>
      <c r="H6261">
        <v>25986</v>
      </c>
      <c r="I6261">
        <f>IF(Table3_1810[[#This Row],[Status]]="Hired",1,0)</f>
        <v>1</v>
      </c>
    </row>
    <row r="6262" spans="1:9" x14ac:dyDescent="0.3">
      <c r="A6262">
        <v>116199</v>
      </c>
      <c r="B6262" s="2">
        <v>41874</v>
      </c>
      <c r="C6262" s="3">
        <v>0.52581018518518519</v>
      </c>
      <c r="D6262" t="s">
        <v>31</v>
      </c>
      <c r="E6262" t="s">
        <v>27</v>
      </c>
      <c r="F6262" t="s">
        <v>12</v>
      </c>
      <c r="G6262" t="s">
        <v>1</v>
      </c>
      <c r="H6262">
        <v>17225</v>
      </c>
      <c r="I6262">
        <f>IF(Table3_1810[[#This Row],[Status]]="Hired",1,0)</f>
        <v>1</v>
      </c>
    </row>
    <row r="6263" spans="1:9" x14ac:dyDescent="0.3">
      <c r="A6263">
        <v>460624</v>
      </c>
      <c r="B6263" s="2">
        <v>41855</v>
      </c>
      <c r="C6263" s="3">
        <v>0.59437499999999999</v>
      </c>
      <c r="D6263" t="s">
        <v>31</v>
      </c>
      <c r="E6263" t="s">
        <v>29</v>
      </c>
      <c r="F6263" t="s">
        <v>17</v>
      </c>
      <c r="G6263" t="s">
        <v>2</v>
      </c>
      <c r="H6263">
        <v>24951</v>
      </c>
      <c r="I6263">
        <f>IF(Table3_1810[[#This Row],[Status]]="Hired",1,0)</f>
        <v>1</v>
      </c>
    </row>
    <row r="6264" spans="1:9" x14ac:dyDescent="0.3">
      <c r="A6264">
        <v>903125</v>
      </c>
      <c r="B6264" s="2">
        <v>41867</v>
      </c>
      <c r="C6264" s="3">
        <v>0.63454861111111116</v>
      </c>
      <c r="D6264" t="s">
        <v>31</v>
      </c>
      <c r="E6264" t="s">
        <v>29</v>
      </c>
      <c r="F6264" t="s">
        <v>17</v>
      </c>
      <c r="G6264" t="s">
        <v>5</v>
      </c>
      <c r="H6264">
        <v>90575</v>
      </c>
      <c r="I6264">
        <f>IF(Table3_1810[[#This Row],[Status]]="Hired",1,0)</f>
        <v>1</v>
      </c>
    </row>
    <row r="6265" spans="1:9" x14ac:dyDescent="0.3">
      <c r="A6265">
        <v>409466</v>
      </c>
      <c r="B6265" s="2">
        <v>41847</v>
      </c>
      <c r="C6265" s="3">
        <v>0.64249999999999996</v>
      </c>
      <c r="D6265" t="s">
        <v>31</v>
      </c>
      <c r="E6265" t="s">
        <v>27</v>
      </c>
      <c r="F6265" t="s">
        <v>20</v>
      </c>
      <c r="G6265" t="s">
        <v>10</v>
      </c>
      <c r="H6265">
        <v>32105</v>
      </c>
      <c r="I6265">
        <f>IF(Table3_1810[[#This Row],[Status]]="Hired",1,0)</f>
        <v>1</v>
      </c>
    </row>
    <row r="6266" spans="1:9" x14ac:dyDescent="0.3">
      <c r="A6266">
        <v>904792</v>
      </c>
      <c r="B6266" s="2">
        <v>41857</v>
      </c>
      <c r="C6266" s="3">
        <v>0.61517361111111113</v>
      </c>
      <c r="D6266" t="s">
        <v>31</v>
      </c>
      <c r="E6266" t="s">
        <v>27</v>
      </c>
      <c r="F6266" t="s">
        <v>12</v>
      </c>
      <c r="G6266" t="s">
        <v>2</v>
      </c>
      <c r="H6266">
        <v>61332</v>
      </c>
      <c r="I6266">
        <f>IF(Table3_1810[[#This Row],[Status]]="Hired",1,0)</f>
        <v>1</v>
      </c>
    </row>
    <row r="6267" spans="1:9" x14ac:dyDescent="0.3">
      <c r="A6267">
        <v>847669</v>
      </c>
      <c r="B6267" s="2">
        <v>41857</v>
      </c>
      <c r="C6267" s="3">
        <v>0.61562499999999998</v>
      </c>
      <c r="D6267" t="s">
        <v>31</v>
      </c>
      <c r="E6267" t="s">
        <v>29</v>
      </c>
      <c r="F6267" t="s">
        <v>12</v>
      </c>
      <c r="G6267" t="s">
        <v>2</v>
      </c>
      <c r="H6267">
        <v>76940</v>
      </c>
      <c r="I6267">
        <f>IF(Table3_1810[[#This Row],[Status]]="Hired",1,0)</f>
        <v>1</v>
      </c>
    </row>
    <row r="6268" spans="1:9" x14ac:dyDescent="0.3">
      <c r="A6268">
        <v>695115</v>
      </c>
      <c r="B6268" s="2">
        <v>41857</v>
      </c>
      <c r="C6268" s="3">
        <v>0.61629629629629634</v>
      </c>
      <c r="D6268" t="s">
        <v>31</v>
      </c>
      <c r="E6268" t="s">
        <v>27</v>
      </c>
      <c r="F6268" t="s">
        <v>12</v>
      </c>
      <c r="G6268" t="s">
        <v>2</v>
      </c>
      <c r="H6268">
        <v>41880</v>
      </c>
      <c r="I6268">
        <f>IF(Table3_1810[[#This Row],[Status]]="Hired",1,0)</f>
        <v>1</v>
      </c>
    </row>
    <row r="6269" spans="1:9" x14ac:dyDescent="0.3">
      <c r="A6269">
        <v>61594</v>
      </c>
      <c r="B6269" s="2">
        <v>41851</v>
      </c>
      <c r="C6269" s="3">
        <v>0.66555555555555557</v>
      </c>
      <c r="D6269" t="s">
        <v>31</v>
      </c>
      <c r="E6269" t="s">
        <v>27</v>
      </c>
      <c r="F6269" t="s">
        <v>20</v>
      </c>
      <c r="G6269" t="s">
        <v>10</v>
      </c>
      <c r="H6269">
        <v>51729</v>
      </c>
      <c r="I6269">
        <f>IF(Table3_1810[[#This Row],[Status]]="Hired",1,0)</f>
        <v>1</v>
      </c>
    </row>
    <row r="6270" spans="1:9" x14ac:dyDescent="0.3">
      <c r="A6270">
        <v>356992</v>
      </c>
      <c r="B6270" s="2">
        <v>41862</v>
      </c>
      <c r="C6270" s="3">
        <v>0.39315972222222223</v>
      </c>
      <c r="D6270" t="s">
        <v>31</v>
      </c>
      <c r="E6270" t="s">
        <v>27</v>
      </c>
      <c r="F6270" t="s">
        <v>20</v>
      </c>
      <c r="G6270" t="s">
        <v>10</v>
      </c>
      <c r="H6270">
        <v>59231</v>
      </c>
      <c r="I6270">
        <f>IF(Table3_1810[[#This Row],[Status]]="Hired",1,0)</f>
        <v>1</v>
      </c>
    </row>
    <row r="6271" spans="1:9" x14ac:dyDescent="0.3">
      <c r="A6271">
        <v>913059</v>
      </c>
      <c r="B6271" s="2">
        <v>41862</v>
      </c>
      <c r="C6271" s="3">
        <v>0.39530092592592592</v>
      </c>
      <c r="D6271" t="s">
        <v>31</v>
      </c>
      <c r="E6271" t="s">
        <v>29</v>
      </c>
      <c r="F6271" t="s">
        <v>20</v>
      </c>
      <c r="G6271" t="s">
        <v>10</v>
      </c>
      <c r="H6271">
        <v>99953</v>
      </c>
      <c r="I6271">
        <f>IF(Table3_1810[[#This Row],[Status]]="Hired",1,0)</f>
        <v>1</v>
      </c>
    </row>
    <row r="6272" spans="1:9" x14ac:dyDescent="0.3">
      <c r="A6272">
        <v>289672</v>
      </c>
      <c r="B6272" s="2">
        <v>41864</v>
      </c>
      <c r="C6272" s="3">
        <v>0.57778935185185187</v>
      </c>
      <c r="D6272" t="s">
        <v>31</v>
      </c>
      <c r="E6272" t="s">
        <v>27</v>
      </c>
      <c r="F6272" t="s">
        <v>20</v>
      </c>
      <c r="G6272" t="s">
        <v>10</v>
      </c>
      <c r="H6272">
        <v>15661</v>
      </c>
      <c r="I6272">
        <f>IF(Table3_1810[[#This Row],[Status]]="Hired",1,0)</f>
        <v>1</v>
      </c>
    </row>
    <row r="6273" spans="1:9" x14ac:dyDescent="0.3">
      <c r="A6273">
        <v>437355</v>
      </c>
      <c r="B6273" s="2">
        <v>41878</v>
      </c>
      <c r="C6273" s="3">
        <v>0.95768518518518519</v>
      </c>
      <c r="D6273" t="s">
        <v>31</v>
      </c>
      <c r="E6273" t="s">
        <v>27</v>
      </c>
      <c r="F6273" t="s">
        <v>17</v>
      </c>
      <c r="G6273" t="s">
        <v>5</v>
      </c>
      <c r="H6273">
        <v>14669</v>
      </c>
      <c r="I6273">
        <f>IF(Table3_1810[[#This Row],[Status]]="Hired",1,0)</f>
        <v>1</v>
      </c>
    </row>
    <row r="6274" spans="1:9" x14ac:dyDescent="0.3">
      <c r="A6274">
        <v>316743</v>
      </c>
      <c r="B6274" s="2">
        <v>41878</v>
      </c>
      <c r="C6274" s="3">
        <v>0.95863425925925927</v>
      </c>
      <c r="D6274" t="s">
        <v>31</v>
      </c>
      <c r="E6274" t="s">
        <v>27</v>
      </c>
      <c r="F6274" t="s">
        <v>17</v>
      </c>
      <c r="G6274" t="s">
        <v>5</v>
      </c>
      <c r="H6274">
        <v>29149</v>
      </c>
      <c r="I6274">
        <f>IF(Table3_1810[[#This Row],[Status]]="Hired",1,0)</f>
        <v>1</v>
      </c>
    </row>
    <row r="6275" spans="1:9" x14ac:dyDescent="0.3">
      <c r="A6275">
        <v>269327</v>
      </c>
      <c r="B6275" s="2">
        <v>41871</v>
      </c>
      <c r="C6275" s="3">
        <v>0.39541666666666669</v>
      </c>
      <c r="D6275" t="s">
        <v>31</v>
      </c>
      <c r="E6275" t="s">
        <v>27</v>
      </c>
      <c r="F6275" t="s">
        <v>17</v>
      </c>
      <c r="G6275" t="s">
        <v>8</v>
      </c>
      <c r="H6275">
        <v>56200</v>
      </c>
      <c r="I6275">
        <f>IF(Table3_1810[[#This Row],[Status]]="Hired",1,0)</f>
        <v>1</v>
      </c>
    </row>
    <row r="6276" spans="1:9" x14ac:dyDescent="0.3">
      <c r="A6276">
        <v>583396</v>
      </c>
      <c r="B6276" s="2">
        <v>41863</v>
      </c>
      <c r="C6276" s="3">
        <v>0.60055555555555551</v>
      </c>
      <c r="D6276" t="s">
        <v>31</v>
      </c>
      <c r="E6276" t="s">
        <v>29</v>
      </c>
      <c r="F6276" t="s">
        <v>17</v>
      </c>
      <c r="G6276" t="s">
        <v>4</v>
      </c>
      <c r="H6276">
        <v>23781</v>
      </c>
      <c r="I6276">
        <f>IF(Table3_1810[[#This Row],[Status]]="Hired",1,0)</f>
        <v>1</v>
      </c>
    </row>
    <row r="6277" spans="1:9" x14ac:dyDescent="0.3">
      <c r="A6277">
        <v>669319</v>
      </c>
      <c r="B6277" s="2">
        <v>41865</v>
      </c>
      <c r="C6277" s="3">
        <v>0.70086805555555554</v>
      </c>
      <c r="D6277" t="s">
        <v>31</v>
      </c>
      <c r="E6277" t="s">
        <v>29</v>
      </c>
      <c r="F6277" t="s">
        <v>17</v>
      </c>
      <c r="G6277" t="s">
        <v>4</v>
      </c>
      <c r="H6277">
        <v>26240</v>
      </c>
      <c r="I6277">
        <f>IF(Table3_1810[[#This Row],[Status]]="Hired",1,0)</f>
        <v>1</v>
      </c>
    </row>
    <row r="6278" spans="1:9" x14ac:dyDescent="0.3">
      <c r="A6278">
        <v>220423</v>
      </c>
      <c r="B6278" s="2">
        <v>41865</v>
      </c>
      <c r="C6278" s="3">
        <v>0.70218749999999996</v>
      </c>
      <c r="D6278" t="s">
        <v>30</v>
      </c>
      <c r="E6278" t="s">
        <v>27</v>
      </c>
      <c r="F6278" t="s">
        <v>17</v>
      </c>
      <c r="G6278" t="s">
        <v>4</v>
      </c>
      <c r="H6278">
        <v>53455</v>
      </c>
      <c r="I6278">
        <f>IF(Table3_1810[[#This Row],[Status]]="Hired",1,0)</f>
        <v>0</v>
      </c>
    </row>
    <row r="6279" spans="1:9" x14ac:dyDescent="0.3">
      <c r="A6279">
        <v>318665</v>
      </c>
      <c r="B6279" s="2">
        <v>41866</v>
      </c>
      <c r="C6279" s="3">
        <v>0.74894675925925924</v>
      </c>
      <c r="D6279" t="s">
        <v>31</v>
      </c>
      <c r="E6279" t="s">
        <v>27</v>
      </c>
      <c r="F6279" t="s">
        <v>17</v>
      </c>
      <c r="G6279" t="s">
        <v>4</v>
      </c>
      <c r="H6279">
        <v>75163</v>
      </c>
      <c r="I6279">
        <f>IF(Table3_1810[[#This Row],[Status]]="Hired",1,0)</f>
        <v>1</v>
      </c>
    </row>
    <row r="6280" spans="1:9" x14ac:dyDescent="0.3">
      <c r="A6280">
        <v>320228</v>
      </c>
      <c r="B6280" s="2">
        <v>41864</v>
      </c>
      <c r="C6280" s="3">
        <v>0.51875000000000004</v>
      </c>
      <c r="D6280" t="s">
        <v>31</v>
      </c>
      <c r="E6280" t="s">
        <v>28</v>
      </c>
      <c r="F6280" t="s">
        <v>17</v>
      </c>
      <c r="G6280" t="s">
        <v>6</v>
      </c>
      <c r="H6280">
        <v>79469</v>
      </c>
      <c r="I6280">
        <f>IF(Table3_1810[[#This Row],[Status]]="Hired",1,0)</f>
        <v>1</v>
      </c>
    </row>
    <row r="6281" spans="1:9" x14ac:dyDescent="0.3">
      <c r="A6281">
        <v>624192</v>
      </c>
      <c r="B6281" s="2">
        <v>41878</v>
      </c>
      <c r="C6281" s="3">
        <v>0.64370370370370367</v>
      </c>
      <c r="D6281" t="s">
        <v>31</v>
      </c>
      <c r="E6281" t="s">
        <v>27</v>
      </c>
      <c r="F6281" t="s">
        <v>17</v>
      </c>
      <c r="G6281" t="s">
        <v>5</v>
      </c>
      <c r="H6281">
        <v>35057</v>
      </c>
      <c r="I6281">
        <f>IF(Table3_1810[[#This Row],[Status]]="Hired",1,0)</f>
        <v>1</v>
      </c>
    </row>
    <row r="6282" spans="1:9" x14ac:dyDescent="0.3">
      <c r="A6282">
        <v>532022</v>
      </c>
      <c r="B6282" s="2">
        <v>41878</v>
      </c>
      <c r="C6282" s="3">
        <v>0.64401620370370372</v>
      </c>
      <c r="D6282" t="s">
        <v>31</v>
      </c>
      <c r="E6282" t="s">
        <v>29</v>
      </c>
      <c r="F6282" t="s">
        <v>17</v>
      </c>
      <c r="G6282" t="s">
        <v>5</v>
      </c>
      <c r="H6282">
        <v>13471</v>
      </c>
      <c r="I6282">
        <f>IF(Table3_1810[[#This Row],[Status]]="Hired",1,0)</f>
        <v>1</v>
      </c>
    </row>
    <row r="6283" spans="1:9" x14ac:dyDescent="0.3">
      <c r="A6283">
        <v>581911</v>
      </c>
      <c r="B6283" s="2">
        <v>41879</v>
      </c>
      <c r="C6283" s="3">
        <v>0.93965277777777778</v>
      </c>
      <c r="D6283" t="s">
        <v>31</v>
      </c>
      <c r="E6283" t="s">
        <v>27</v>
      </c>
      <c r="F6283" t="s">
        <v>17</v>
      </c>
      <c r="G6283" t="s">
        <v>5</v>
      </c>
      <c r="H6283">
        <v>91047</v>
      </c>
      <c r="I6283">
        <f>IF(Table3_1810[[#This Row],[Status]]="Hired",1,0)</f>
        <v>1</v>
      </c>
    </row>
    <row r="6284" spans="1:9" x14ac:dyDescent="0.3">
      <c r="A6284">
        <v>531613</v>
      </c>
      <c r="B6284" s="2">
        <v>41879</v>
      </c>
      <c r="C6284" s="3">
        <v>0.94003472222222217</v>
      </c>
      <c r="D6284" t="s">
        <v>31</v>
      </c>
      <c r="E6284" t="s">
        <v>28</v>
      </c>
      <c r="F6284" t="s">
        <v>17</v>
      </c>
      <c r="G6284" t="s">
        <v>5</v>
      </c>
      <c r="H6284">
        <v>89960</v>
      </c>
      <c r="I6284">
        <f>IF(Table3_1810[[#This Row],[Status]]="Hired",1,0)</f>
        <v>1</v>
      </c>
    </row>
    <row r="6285" spans="1:9" x14ac:dyDescent="0.3">
      <c r="A6285">
        <v>95056</v>
      </c>
      <c r="B6285" s="2">
        <v>41869</v>
      </c>
      <c r="C6285" s="3">
        <v>0.40437499999999998</v>
      </c>
      <c r="D6285" t="s">
        <v>30</v>
      </c>
      <c r="E6285" t="s">
        <v>27</v>
      </c>
      <c r="F6285" t="s">
        <v>15</v>
      </c>
      <c r="G6285" t="s">
        <v>10</v>
      </c>
      <c r="H6285">
        <v>48369</v>
      </c>
      <c r="I6285">
        <f>IF(Table3_1810[[#This Row],[Status]]="Hired",1,0)</f>
        <v>0</v>
      </c>
    </row>
    <row r="6286" spans="1:9" x14ac:dyDescent="0.3">
      <c r="A6286">
        <v>399319</v>
      </c>
      <c r="B6286" s="2">
        <v>41869</v>
      </c>
      <c r="C6286" s="3">
        <v>0.40635416666666668</v>
      </c>
      <c r="D6286" t="s">
        <v>30</v>
      </c>
      <c r="E6286" t="s">
        <v>29</v>
      </c>
      <c r="F6286" t="s">
        <v>15</v>
      </c>
      <c r="G6286" t="s">
        <v>10</v>
      </c>
      <c r="H6286">
        <v>98469</v>
      </c>
      <c r="I6286">
        <f>IF(Table3_1810[[#This Row],[Status]]="Hired",1,0)</f>
        <v>0</v>
      </c>
    </row>
    <row r="6287" spans="1:9" x14ac:dyDescent="0.3">
      <c r="A6287">
        <v>146879</v>
      </c>
      <c r="B6287" s="2">
        <v>41869</v>
      </c>
      <c r="C6287" s="3">
        <v>0.40663194444444445</v>
      </c>
      <c r="D6287" t="s">
        <v>31</v>
      </c>
      <c r="E6287" t="s">
        <v>27</v>
      </c>
      <c r="F6287" t="s">
        <v>15</v>
      </c>
      <c r="G6287" t="s">
        <v>10</v>
      </c>
      <c r="H6287">
        <v>92058</v>
      </c>
      <c r="I6287">
        <f>IF(Table3_1810[[#This Row],[Status]]="Hired",1,0)</f>
        <v>1</v>
      </c>
    </row>
    <row r="6288" spans="1:9" x14ac:dyDescent="0.3">
      <c r="A6288">
        <v>110172</v>
      </c>
      <c r="B6288" s="2">
        <v>41873</v>
      </c>
      <c r="C6288" s="3">
        <v>5.2569444444444446E-2</v>
      </c>
      <c r="D6288" t="s">
        <v>31</v>
      </c>
      <c r="E6288" t="s">
        <v>29</v>
      </c>
      <c r="F6288" t="s">
        <v>20</v>
      </c>
      <c r="G6288" t="s">
        <v>2</v>
      </c>
      <c r="H6288">
        <v>75537</v>
      </c>
      <c r="I6288">
        <f>IF(Table3_1810[[#This Row],[Status]]="Hired",1,0)</f>
        <v>1</v>
      </c>
    </row>
    <row r="6289" spans="1:9" x14ac:dyDescent="0.3">
      <c r="A6289">
        <v>100015</v>
      </c>
      <c r="B6289" s="2">
        <v>41873</v>
      </c>
      <c r="C6289" s="3">
        <v>5.6134259259259259E-2</v>
      </c>
      <c r="D6289" t="s">
        <v>31</v>
      </c>
      <c r="E6289" t="s">
        <v>27</v>
      </c>
      <c r="F6289" t="s">
        <v>20</v>
      </c>
      <c r="G6289" t="s">
        <v>2</v>
      </c>
      <c r="H6289">
        <v>44764</v>
      </c>
      <c r="I6289">
        <f>IF(Table3_1810[[#This Row],[Status]]="Hired",1,0)</f>
        <v>1</v>
      </c>
    </row>
    <row r="6290" spans="1:9" x14ac:dyDescent="0.3">
      <c r="A6290">
        <v>752676</v>
      </c>
      <c r="B6290" s="2">
        <v>41873</v>
      </c>
      <c r="C6290" s="3">
        <v>5.7210648148148149E-2</v>
      </c>
      <c r="D6290" t="s">
        <v>31</v>
      </c>
      <c r="E6290" t="s">
        <v>27</v>
      </c>
      <c r="F6290" t="s">
        <v>20</v>
      </c>
      <c r="G6290" t="s">
        <v>2</v>
      </c>
      <c r="H6290">
        <v>29837</v>
      </c>
      <c r="I6290">
        <f>IF(Table3_1810[[#This Row],[Status]]="Hired",1,0)</f>
        <v>1</v>
      </c>
    </row>
    <row r="6291" spans="1:9" x14ac:dyDescent="0.3">
      <c r="A6291">
        <v>458967</v>
      </c>
      <c r="B6291" s="2">
        <v>41874</v>
      </c>
      <c r="C6291" s="3">
        <v>0.38171296296296298</v>
      </c>
      <c r="D6291" t="s">
        <v>31</v>
      </c>
      <c r="E6291" t="s">
        <v>27</v>
      </c>
      <c r="F6291" t="s">
        <v>15</v>
      </c>
      <c r="G6291" t="s">
        <v>2</v>
      </c>
      <c r="H6291">
        <v>44749</v>
      </c>
      <c r="I6291">
        <f>IF(Table3_1810[[#This Row],[Status]]="Hired",1,0)</f>
        <v>1</v>
      </c>
    </row>
    <row r="6292" spans="1:9" x14ac:dyDescent="0.3">
      <c r="A6292">
        <v>946027</v>
      </c>
      <c r="B6292" s="2">
        <v>41880</v>
      </c>
      <c r="C6292" s="3">
        <v>0.40722222222222221</v>
      </c>
      <c r="D6292" t="s">
        <v>31</v>
      </c>
      <c r="E6292" t="s">
        <v>27</v>
      </c>
      <c r="F6292" t="s">
        <v>15</v>
      </c>
      <c r="G6292" t="s">
        <v>2</v>
      </c>
      <c r="H6292">
        <v>20875</v>
      </c>
      <c r="I6292">
        <f>IF(Table3_1810[[#This Row],[Status]]="Hired",1,0)</f>
        <v>1</v>
      </c>
    </row>
    <row r="6293" spans="1:9" x14ac:dyDescent="0.3">
      <c r="A6293">
        <v>768917</v>
      </c>
      <c r="B6293" s="2">
        <v>41880</v>
      </c>
      <c r="C6293" s="3">
        <v>0.40884259259259259</v>
      </c>
      <c r="D6293" t="s">
        <v>31</v>
      </c>
      <c r="E6293" t="s">
        <v>29</v>
      </c>
      <c r="F6293" t="s">
        <v>15</v>
      </c>
      <c r="G6293" t="s">
        <v>2</v>
      </c>
      <c r="H6293">
        <v>56000</v>
      </c>
      <c r="I6293">
        <f>IF(Table3_1810[[#This Row],[Status]]="Hired",1,0)</f>
        <v>1</v>
      </c>
    </row>
    <row r="6294" spans="1:9" x14ac:dyDescent="0.3">
      <c r="A6294">
        <v>613851</v>
      </c>
      <c r="B6294" s="2">
        <v>41880</v>
      </c>
      <c r="C6294" s="3">
        <v>0.48726851851851855</v>
      </c>
      <c r="D6294" t="s">
        <v>31</v>
      </c>
      <c r="E6294" t="s">
        <v>27</v>
      </c>
      <c r="F6294" t="s">
        <v>15</v>
      </c>
      <c r="G6294" t="s">
        <v>2</v>
      </c>
      <c r="H6294">
        <v>14304</v>
      </c>
      <c r="I6294">
        <f>IF(Table3_1810[[#This Row],[Status]]="Hired",1,0)</f>
        <v>1</v>
      </c>
    </row>
    <row r="6295" spans="1:9" x14ac:dyDescent="0.3">
      <c r="A6295">
        <v>677458</v>
      </c>
      <c r="B6295" s="2">
        <v>41875</v>
      </c>
      <c r="C6295" s="3">
        <v>0.64533564814814814</v>
      </c>
      <c r="D6295" t="s">
        <v>31</v>
      </c>
      <c r="E6295" t="s">
        <v>29</v>
      </c>
      <c r="F6295" t="s">
        <v>12</v>
      </c>
      <c r="G6295" t="s">
        <v>2</v>
      </c>
      <c r="H6295">
        <v>24645</v>
      </c>
      <c r="I6295">
        <f>IF(Table3_1810[[#This Row],[Status]]="Hired",1,0)</f>
        <v>1</v>
      </c>
    </row>
    <row r="6296" spans="1:9" x14ac:dyDescent="0.3">
      <c r="A6296">
        <v>344074</v>
      </c>
      <c r="B6296" s="2">
        <v>41877</v>
      </c>
      <c r="C6296" s="3">
        <v>0.43543981481481481</v>
      </c>
      <c r="D6296" t="s">
        <v>31</v>
      </c>
      <c r="E6296" t="s">
        <v>27</v>
      </c>
      <c r="F6296" t="s">
        <v>12</v>
      </c>
      <c r="G6296" t="s">
        <v>6</v>
      </c>
      <c r="H6296">
        <v>67373</v>
      </c>
      <c r="I6296">
        <f>IF(Table3_1810[[#This Row],[Status]]="Hired",1,0)</f>
        <v>1</v>
      </c>
    </row>
    <row r="6297" spans="1:9" x14ac:dyDescent="0.3">
      <c r="A6297">
        <v>803512</v>
      </c>
      <c r="B6297" s="2">
        <v>41882</v>
      </c>
      <c r="C6297" s="3">
        <v>0.64466435185185189</v>
      </c>
      <c r="D6297" t="s">
        <v>31</v>
      </c>
      <c r="E6297" t="s">
        <v>27</v>
      </c>
      <c r="F6297" t="s">
        <v>17</v>
      </c>
      <c r="G6297" t="s">
        <v>6</v>
      </c>
      <c r="H6297">
        <v>46056</v>
      </c>
      <c r="I6297">
        <f>IF(Table3_1810[[#This Row],[Status]]="Hired",1,0)</f>
        <v>1</v>
      </c>
    </row>
    <row r="6298" spans="1:9" x14ac:dyDescent="0.3">
      <c r="A6298">
        <v>584195</v>
      </c>
      <c r="B6298" s="2">
        <v>41869</v>
      </c>
      <c r="C6298" s="3">
        <v>0.98319444444444448</v>
      </c>
      <c r="D6298" t="s">
        <v>31</v>
      </c>
      <c r="E6298" t="s">
        <v>27</v>
      </c>
      <c r="F6298" t="s">
        <v>17</v>
      </c>
      <c r="G6298" t="s">
        <v>2</v>
      </c>
      <c r="H6298">
        <v>64298</v>
      </c>
      <c r="I6298">
        <f>IF(Table3_1810[[#This Row],[Status]]="Hired",1,0)</f>
        <v>1</v>
      </c>
    </row>
    <row r="6299" spans="1:9" x14ac:dyDescent="0.3">
      <c r="A6299">
        <v>977243</v>
      </c>
      <c r="B6299" s="2">
        <v>41859</v>
      </c>
      <c r="C6299" s="3">
        <v>0.73759259259259258</v>
      </c>
      <c r="D6299" t="s">
        <v>30</v>
      </c>
      <c r="E6299" t="s">
        <v>27</v>
      </c>
      <c r="F6299" t="s">
        <v>17</v>
      </c>
      <c r="G6299" t="s">
        <v>2</v>
      </c>
      <c r="H6299">
        <v>93685</v>
      </c>
      <c r="I6299">
        <f>IF(Table3_1810[[#This Row],[Status]]="Hired",1,0)</f>
        <v>0</v>
      </c>
    </row>
    <row r="6300" spans="1:9" x14ac:dyDescent="0.3">
      <c r="A6300">
        <v>449644</v>
      </c>
      <c r="B6300" s="2">
        <v>41880</v>
      </c>
      <c r="C6300" s="3">
        <v>0.61135416666666664</v>
      </c>
      <c r="D6300" t="s">
        <v>31</v>
      </c>
      <c r="E6300" t="s">
        <v>29</v>
      </c>
      <c r="F6300" t="s">
        <v>16</v>
      </c>
      <c r="G6300" t="s">
        <v>6</v>
      </c>
      <c r="H6300">
        <v>76971</v>
      </c>
      <c r="I6300">
        <f>IF(Table3_1810[[#This Row],[Status]]="Hired",1,0)</f>
        <v>1</v>
      </c>
    </row>
    <row r="6301" spans="1:9" x14ac:dyDescent="0.3">
      <c r="A6301">
        <v>887973</v>
      </c>
      <c r="B6301" s="2">
        <v>41873</v>
      </c>
      <c r="C6301" s="3">
        <v>3.9074074074074074E-2</v>
      </c>
      <c r="D6301" t="s">
        <v>31</v>
      </c>
      <c r="E6301" t="s">
        <v>29</v>
      </c>
      <c r="F6301" t="s">
        <v>20</v>
      </c>
      <c r="G6301" t="s">
        <v>5</v>
      </c>
      <c r="H6301">
        <v>38985</v>
      </c>
      <c r="I6301">
        <f>IF(Table3_1810[[#This Row],[Status]]="Hired",1,0)</f>
        <v>1</v>
      </c>
    </row>
    <row r="6302" spans="1:9" x14ac:dyDescent="0.3">
      <c r="A6302">
        <v>518834</v>
      </c>
      <c r="B6302" s="2">
        <v>41863</v>
      </c>
      <c r="C6302" s="3">
        <v>0.31642361111111111</v>
      </c>
      <c r="D6302" t="s">
        <v>30</v>
      </c>
      <c r="E6302" t="s">
        <v>27</v>
      </c>
      <c r="F6302" t="s">
        <v>14</v>
      </c>
      <c r="G6302" t="s">
        <v>10</v>
      </c>
      <c r="H6302">
        <v>68938</v>
      </c>
      <c r="I6302">
        <f>IF(Table3_1810[[#This Row],[Status]]="Hired",1,0)</f>
        <v>0</v>
      </c>
    </row>
    <row r="6303" spans="1:9" x14ac:dyDescent="0.3">
      <c r="A6303">
        <v>497131</v>
      </c>
      <c r="B6303" s="2">
        <v>41866</v>
      </c>
      <c r="C6303" s="3">
        <v>0.5153240740740741</v>
      </c>
      <c r="D6303" t="s">
        <v>31</v>
      </c>
      <c r="E6303" t="s">
        <v>27</v>
      </c>
      <c r="F6303" t="s">
        <v>14</v>
      </c>
      <c r="G6303" t="s">
        <v>10</v>
      </c>
      <c r="H6303">
        <v>89428</v>
      </c>
      <c r="I6303">
        <f>IF(Table3_1810[[#This Row],[Status]]="Hired",1,0)</f>
        <v>1</v>
      </c>
    </row>
    <row r="6304" spans="1:9" x14ac:dyDescent="0.3">
      <c r="A6304">
        <v>641060</v>
      </c>
      <c r="B6304" s="2">
        <v>41871</v>
      </c>
      <c r="C6304" s="3">
        <v>0.74250000000000005</v>
      </c>
      <c r="D6304" t="s">
        <v>30</v>
      </c>
      <c r="E6304" t="s">
        <v>27</v>
      </c>
      <c r="F6304" t="s">
        <v>17</v>
      </c>
      <c r="G6304" t="s">
        <v>8</v>
      </c>
      <c r="H6304">
        <v>67779</v>
      </c>
      <c r="I6304">
        <f>IF(Table3_1810[[#This Row],[Status]]="Hired",1,0)</f>
        <v>0</v>
      </c>
    </row>
    <row r="6305" spans="1:9" x14ac:dyDescent="0.3">
      <c r="A6305">
        <v>786222</v>
      </c>
      <c r="B6305" s="2">
        <v>41871</v>
      </c>
      <c r="C6305" s="3">
        <v>0.74434027777777778</v>
      </c>
      <c r="D6305" t="s">
        <v>31</v>
      </c>
      <c r="E6305" t="s">
        <v>27</v>
      </c>
      <c r="F6305" t="s">
        <v>17</v>
      </c>
      <c r="G6305" t="s">
        <v>8</v>
      </c>
      <c r="H6305">
        <v>47286</v>
      </c>
      <c r="I6305">
        <f>IF(Table3_1810[[#This Row],[Status]]="Hired",1,0)</f>
        <v>1</v>
      </c>
    </row>
    <row r="6306" spans="1:9" x14ac:dyDescent="0.3">
      <c r="A6306">
        <v>586934</v>
      </c>
      <c r="B6306" s="2">
        <v>41880</v>
      </c>
      <c r="C6306" s="3">
        <v>0.79166666666666663</v>
      </c>
      <c r="D6306" t="s">
        <v>31</v>
      </c>
      <c r="E6306" t="s">
        <v>28</v>
      </c>
      <c r="F6306" t="s">
        <v>20</v>
      </c>
      <c r="G6306" t="s">
        <v>10</v>
      </c>
      <c r="H6306">
        <v>63159</v>
      </c>
      <c r="I6306">
        <f>IF(Table3_1810[[#This Row],[Status]]="Hired",1,0)</f>
        <v>1</v>
      </c>
    </row>
    <row r="6307" spans="1:9" x14ac:dyDescent="0.3">
      <c r="A6307">
        <v>321440</v>
      </c>
      <c r="B6307" s="2">
        <v>41868</v>
      </c>
      <c r="C6307" s="3">
        <v>0.51199074074074069</v>
      </c>
      <c r="D6307" t="s">
        <v>31</v>
      </c>
      <c r="E6307" t="s">
        <v>29</v>
      </c>
      <c r="F6307" t="s">
        <v>14</v>
      </c>
      <c r="G6307" t="s">
        <v>10</v>
      </c>
      <c r="H6307">
        <v>89565</v>
      </c>
      <c r="I6307">
        <f>IF(Table3_1810[[#This Row],[Status]]="Hired",1,0)</f>
        <v>1</v>
      </c>
    </row>
    <row r="6308" spans="1:9" x14ac:dyDescent="0.3">
      <c r="A6308">
        <v>975415</v>
      </c>
      <c r="B6308" s="2">
        <v>41868</v>
      </c>
      <c r="C6308" s="3">
        <v>0.32502314814814814</v>
      </c>
      <c r="D6308" t="s">
        <v>31</v>
      </c>
      <c r="E6308" t="s">
        <v>27</v>
      </c>
      <c r="F6308" t="s">
        <v>20</v>
      </c>
      <c r="G6308" t="s">
        <v>2</v>
      </c>
      <c r="H6308">
        <v>86162</v>
      </c>
      <c r="I6308">
        <f>IF(Table3_1810[[#This Row],[Status]]="Hired",1,0)</f>
        <v>1</v>
      </c>
    </row>
    <row r="6309" spans="1:9" x14ac:dyDescent="0.3">
      <c r="A6309">
        <v>683982</v>
      </c>
      <c r="B6309" s="2">
        <v>41868</v>
      </c>
      <c r="C6309" s="3">
        <v>0.32631944444444444</v>
      </c>
      <c r="D6309" t="s">
        <v>31</v>
      </c>
      <c r="E6309" t="s">
        <v>28</v>
      </c>
      <c r="F6309" t="s">
        <v>20</v>
      </c>
      <c r="G6309" t="s">
        <v>2</v>
      </c>
      <c r="H6309">
        <v>58900</v>
      </c>
      <c r="I6309">
        <f>IF(Table3_1810[[#This Row],[Status]]="Hired",1,0)</f>
        <v>1</v>
      </c>
    </row>
    <row r="6310" spans="1:9" x14ac:dyDescent="0.3">
      <c r="A6310">
        <v>665614</v>
      </c>
      <c r="B6310" s="2">
        <v>41872</v>
      </c>
      <c r="C6310" s="3">
        <v>0.31297453703703704</v>
      </c>
      <c r="D6310" t="s">
        <v>30</v>
      </c>
      <c r="E6310" t="s">
        <v>27</v>
      </c>
      <c r="F6310" t="s">
        <v>12</v>
      </c>
      <c r="G6310" t="s">
        <v>2</v>
      </c>
      <c r="H6310">
        <v>71449</v>
      </c>
      <c r="I6310">
        <f>IF(Table3_1810[[#This Row],[Status]]="Hired",1,0)</f>
        <v>0</v>
      </c>
    </row>
    <row r="6311" spans="1:9" x14ac:dyDescent="0.3">
      <c r="A6311">
        <v>935497</v>
      </c>
      <c r="B6311" s="2">
        <v>41878</v>
      </c>
      <c r="C6311" s="3">
        <v>0.73383101851851851</v>
      </c>
      <c r="D6311" t="s">
        <v>30</v>
      </c>
      <c r="E6311" t="s">
        <v>27</v>
      </c>
      <c r="F6311" t="s">
        <v>20</v>
      </c>
      <c r="G6311" t="s">
        <v>2</v>
      </c>
      <c r="H6311">
        <v>67196</v>
      </c>
      <c r="I6311">
        <f>IF(Table3_1810[[#This Row],[Status]]="Hired",1,0)</f>
        <v>0</v>
      </c>
    </row>
    <row r="6312" spans="1:9" x14ac:dyDescent="0.3">
      <c r="A6312">
        <v>106032</v>
      </c>
      <c r="B6312" s="2">
        <v>41873</v>
      </c>
      <c r="C6312" s="3">
        <v>0.65973379629629625</v>
      </c>
      <c r="D6312" t="s">
        <v>31</v>
      </c>
      <c r="E6312" t="s">
        <v>27</v>
      </c>
      <c r="F6312" t="s">
        <v>20</v>
      </c>
      <c r="G6312" t="s">
        <v>4</v>
      </c>
      <c r="H6312">
        <v>16756</v>
      </c>
      <c r="I6312">
        <f>IF(Table3_1810[[#This Row],[Status]]="Hired",1,0)</f>
        <v>1</v>
      </c>
    </row>
    <row r="6313" spans="1:9" x14ac:dyDescent="0.3">
      <c r="A6313">
        <v>166185</v>
      </c>
      <c r="B6313" s="2">
        <v>41878</v>
      </c>
      <c r="C6313" s="3">
        <v>0.20917824074074073</v>
      </c>
      <c r="D6313" t="s">
        <v>31</v>
      </c>
      <c r="E6313" t="s">
        <v>29</v>
      </c>
      <c r="F6313" t="s">
        <v>20</v>
      </c>
      <c r="G6313" t="s">
        <v>4</v>
      </c>
      <c r="H6313">
        <v>30952</v>
      </c>
      <c r="I6313">
        <f>IF(Table3_1810[[#This Row],[Status]]="Hired",1,0)</f>
        <v>1</v>
      </c>
    </row>
    <row r="6314" spans="1:9" x14ac:dyDescent="0.3">
      <c r="A6314">
        <v>736189</v>
      </c>
      <c r="B6314" s="2">
        <v>41879</v>
      </c>
      <c r="C6314" s="3">
        <v>0.72880787037037043</v>
      </c>
      <c r="D6314" t="s">
        <v>31</v>
      </c>
      <c r="E6314" t="s">
        <v>27</v>
      </c>
      <c r="F6314" t="s">
        <v>20</v>
      </c>
      <c r="G6314" t="s">
        <v>10</v>
      </c>
      <c r="H6314">
        <v>64150</v>
      </c>
      <c r="I6314">
        <f>IF(Table3_1810[[#This Row],[Status]]="Hired",1,0)</f>
        <v>1</v>
      </c>
    </row>
    <row r="6315" spans="1:9" x14ac:dyDescent="0.3">
      <c r="A6315">
        <v>614594</v>
      </c>
      <c r="B6315" s="2">
        <v>41879</v>
      </c>
      <c r="C6315" s="3">
        <v>0.72939814814814818</v>
      </c>
      <c r="D6315" t="s">
        <v>31</v>
      </c>
      <c r="E6315" t="s">
        <v>27</v>
      </c>
      <c r="F6315" t="s">
        <v>20</v>
      </c>
      <c r="G6315" t="s">
        <v>10</v>
      </c>
      <c r="H6315">
        <v>40152</v>
      </c>
      <c r="I6315">
        <f>IF(Table3_1810[[#This Row],[Status]]="Hired",1,0)</f>
        <v>1</v>
      </c>
    </row>
    <row r="6316" spans="1:9" x14ac:dyDescent="0.3">
      <c r="A6316">
        <v>493131</v>
      </c>
      <c r="B6316" s="2">
        <v>41879</v>
      </c>
      <c r="C6316" s="3">
        <v>0.73093750000000002</v>
      </c>
      <c r="D6316" t="s">
        <v>31</v>
      </c>
      <c r="E6316" t="s">
        <v>27</v>
      </c>
      <c r="F6316" t="s">
        <v>20</v>
      </c>
      <c r="G6316" t="s">
        <v>10</v>
      </c>
      <c r="H6316">
        <v>49282</v>
      </c>
      <c r="I6316">
        <f>IF(Table3_1810[[#This Row],[Status]]="Hired",1,0)</f>
        <v>1</v>
      </c>
    </row>
    <row r="6317" spans="1:9" x14ac:dyDescent="0.3">
      <c r="A6317">
        <v>214261</v>
      </c>
      <c r="B6317" s="2">
        <v>41882</v>
      </c>
      <c r="C6317" s="3">
        <v>6.6909722222222218E-2</v>
      </c>
      <c r="D6317" t="s">
        <v>31</v>
      </c>
      <c r="E6317" t="s">
        <v>29</v>
      </c>
      <c r="F6317" t="s">
        <v>20</v>
      </c>
      <c r="G6317" t="s">
        <v>2</v>
      </c>
      <c r="H6317">
        <v>57742</v>
      </c>
      <c r="I6317">
        <f>IF(Table3_1810[[#This Row],[Status]]="Hired",1,0)</f>
        <v>1</v>
      </c>
    </row>
    <row r="6318" spans="1:9" x14ac:dyDescent="0.3">
      <c r="A6318">
        <v>932441</v>
      </c>
      <c r="B6318" s="2">
        <v>41882</v>
      </c>
      <c r="C6318" s="3">
        <v>6.8043981481481483E-2</v>
      </c>
      <c r="D6318" t="s">
        <v>31</v>
      </c>
      <c r="E6318" t="s">
        <v>27</v>
      </c>
      <c r="F6318" t="s">
        <v>20</v>
      </c>
      <c r="G6318" t="s">
        <v>2</v>
      </c>
      <c r="H6318">
        <v>69932</v>
      </c>
      <c r="I6318">
        <f>IF(Table3_1810[[#This Row],[Status]]="Hired",1,0)</f>
        <v>1</v>
      </c>
    </row>
    <row r="6319" spans="1:9" x14ac:dyDescent="0.3">
      <c r="A6319">
        <v>39010</v>
      </c>
      <c r="B6319" s="2">
        <v>41882</v>
      </c>
      <c r="C6319" s="3">
        <v>6.8321759259259263E-2</v>
      </c>
      <c r="D6319" t="s">
        <v>30</v>
      </c>
      <c r="E6319" t="s">
        <v>27</v>
      </c>
      <c r="F6319" t="s">
        <v>20</v>
      </c>
      <c r="G6319" t="s">
        <v>2</v>
      </c>
      <c r="H6319">
        <v>14489</v>
      </c>
      <c r="I6319">
        <f>IF(Table3_1810[[#This Row],[Status]]="Hired",1,0)</f>
        <v>0</v>
      </c>
    </row>
    <row r="6320" spans="1:9" x14ac:dyDescent="0.3">
      <c r="A6320">
        <v>686055</v>
      </c>
      <c r="B6320" s="2">
        <v>41877</v>
      </c>
      <c r="C6320" s="3">
        <v>0.51033564814814814</v>
      </c>
      <c r="D6320" t="s">
        <v>31</v>
      </c>
      <c r="E6320" t="s">
        <v>27</v>
      </c>
      <c r="F6320" t="s">
        <v>17</v>
      </c>
      <c r="G6320" t="s">
        <v>2</v>
      </c>
      <c r="H6320">
        <v>54201</v>
      </c>
      <c r="I6320">
        <f>IF(Table3_1810[[#This Row],[Status]]="Hired",1,0)</f>
        <v>1</v>
      </c>
    </row>
  </sheetData>
  <mergeCells count="2">
    <mergeCell ref="K4:M4"/>
    <mergeCell ref="N4:P4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804DE9-E40C-43FA-98E4-93840091BD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Question A to C</vt:lpstr>
      <vt:lpstr>Question D</vt:lpstr>
      <vt:lpstr>Question E</vt:lpstr>
      <vt:lpstr>T-Test results</vt:lpstr>
      <vt:lpstr>T-test Data</vt:lpstr>
      <vt:lpstr>Sheet2</vt:lpstr>
      <vt:lpstr>Sheet1</vt:lpstr>
      <vt:lpstr>Table3</vt:lpstr>
      <vt:lpstr>Table exclude 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Vinodh Krishna</cp:lastModifiedBy>
  <dcterms:created xsi:type="dcterms:W3CDTF">2021-08-03T05:37:34Z</dcterms:created>
  <dcterms:modified xsi:type="dcterms:W3CDTF">2023-11-22T06:18:29Z</dcterms:modified>
</cp:coreProperties>
</file>